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EstaPastaDeTrabalho" defaultThemeVersion="124226"/>
  <mc:AlternateContent xmlns:mc="http://schemas.openxmlformats.org/markup-compatibility/2006">
    <mc:Choice Requires="x15">
      <x15ac:absPath xmlns:x15ac="http://schemas.microsoft.com/office/spreadsheetml/2010/11/ac" url="Z:\NOVA REDE\DIVULGAÇÕES TRIMESTRAIS\2020\3T20\"/>
    </mc:Choice>
  </mc:AlternateContent>
  <xr:revisionPtr revIDLastSave="0" documentId="13_ncr:1_{B0A85533-17B6-41B4-97E4-E61A7EB1EFF0}" xr6:coauthVersionLast="45" xr6:coauthVersionMax="45" xr10:uidLastSave="{00000000-0000-0000-0000-000000000000}"/>
  <bookViews>
    <workbookView xWindow="21540" yWindow="2460" windowWidth="14400" windowHeight="15600" tabRatio="874" firstSheet="7" activeTab="9" xr2:uid="{00000000-000D-0000-FFFF-FFFF00000000}"/>
  </bookViews>
  <sheets>
    <sheet name="Tabela Crescimento PT" sheetId="55" state="hidden" r:id="rId1"/>
    <sheet name="EBITDA Ajust (2)" sheetId="66" state="hidden" r:id="rId2"/>
    <sheet name="EBITDA Ajust (3)" sheetId="67" state="hidden" r:id="rId3"/>
    <sheet name="Income Statement Reg" sheetId="8" r:id="rId4"/>
    <sheet name="Balance Sheet Reg" sheetId="15" r:id="rId5"/>
    <sheet name="Cash Flow Reg" sheetId="19" r:id="rId6"/>
    <sheet name="Madeira e Garanhuns " sheetId="73" r:id="rId7"/>
    <sheet name="Debt" sheetId="75" r:id="rId8"/>
    <sheet name="Debt (not 100%)" sheetId="25" r:id="rId9"/>
    <sheet name="Balance Sheet IFRS" sheetId="35" r:id="rId10"/>
    <sheet name="DRE" sheetId="1" state="hidden" r:id="rId11"/>
    <sheet name="Result (2)" sheetId="12" state="hidden" r:id="rId12"/>
    <sheet name="Income Statement IFRS" sheetId="26" r:id="rId13"/>
    <sheet name="Cash Flow IFRS" sheetId="44" r:id="rId14"/>
    <sheet name="Custos e Despesas (2)" sheetId="13" state="hidden" r:id="rId15"/>
    <sheet name="Equity" sheetId="9" state="hidden" r:id="rId16"/>
    <sheet name="Equivalência." sheetId="11" state="hidden" r:id="rId17"/>
    <sheet name="Geração de Caixa" sheetId="39" state="hidden" r:id="rId18"/>
    <sheet name="Ciclo 2018.2019" sheetId="57" state="hidden" r:id="rId19"/>
    <sheet name="Capital Social" sheetId="58" state="hidden" r:id="rId20"/>
    <sheet name="RBSE" sheetId="17" state="hidden" r:id="rId21"/>
    <sheet name="Plan1" sheetId="1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s>
  <definedNames>
    <definedName name="\0" localSheetId="7">#REF!</definedName>
    <definedName name="\0" localSheetId="0">#REF!</definedName>
    <definedName name="\0">#REF!</definedName>
    <definedName name="\a" localSheetId="7">#REF!</definedName>
    <definedName name="\a">#REF!</definedName>
    <definedName name="\b">#REF!</definedName>
    <definedName name="\C" localSheetId="0">#REF!</definedName>
    <definedName name="\C">#REF!</definedName>
    <definedName name="\D" localSheetId="0">#REF!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P">#REF!</definedName>
    <definedName name="\r">#REF!</definedName>
    <definedName name="\S">#REF!</definedName>
    <definedName name="\T">#REF!</definedName>
    <definedName name="\u">#REF!</definedName>
    <definedName name="\v">#REF!</definedName>
    <definedName name="\x">#REF!</definedName>
    <definedName name="\y">#REF!</definedName>
    <definedName name="\Z">#REF!</definedName>
    <definedName name="______HOJ66">#REF!</definedName>
    <definedName name="______HOJ88">#REF!</definedName>
    <definedName name="______OPC1">#REF!</definedName>
    <definedName name="______QUA1">#REF!</definedName>
    <definedName name="______QUA2">#REF!</definedName>
    <definedName name="______QUA3">#REF!</definedName>
    <definedName name="______SUB1">#REF!</definedName>
    <definedName name="______SUB2">#REF!</definedName>
    <definedName name="____B1" localSheetId="7" hidden="1">{#N/A,#N/A,FALSE,"LLAVE";#N/A,#N/A,FALSE,"EERR";#N/A,#N/A,FALSE,"ESP";#N/A,#N/A,FALSE,"EOAF";#N/A,#N/A,FALSE,"CASH";#N/A,#N/A,FALSE,"FINANZAS";#N/A,#N/A,FALSE,"DEUDA";#N/A,#N/A,FALSE,"INVERSION";#N/A,#N/A,FALSE,"PERSONAL"}</definedName>
    <definedName name="____B1" localSheetId="6" hidden="1">{#N/A,#N/A,FALSE,"LLAVE";#N/A,#N/A,FALSE,"EERR";#N/A,#N/A,FALSE,"ESP";#N/A,#N/A,FALSE,"EOAF";#N/A,#N/A,FALSE,"CASH";#N/A,#N/A,FALSE,"FINANZAS";#N/A,#N/A,FALSE,"DEUDA";#N/A,#N/A,FALSE,"INVERSION";#N/A,#N/A,FALSE,"PERSONAL"}</definedName>
    <definedName name="____B1" hidden="1">{#N/A,#N/A,FALSE,"LLAVE";#N/A,#N/A,FALSE,"EERR";#N/A,#N/A,FALSE,"ESP";#N/A,#N/A,FALSE,"EOAF";#N/A,#N/A,FALSE,"CASH";#N/A,#N/A,FALSE,"FINANZAS";#N/A,#N/A,FALSE,"DEUDA";#N/A,#N/A,FALSE,"INVERSION";#N/A,#N/A,FALSE,"PERSONAL"}</definedName>
    <definedName name="____bb1" localSheetId="7" hidden="1">{#N/A,#N/A,FALSE,"ENERGIA";#N/A,#N/A,FALSE,"PERDIDAS";#N/A,#N/A,FALSE,"CLIENTES";#N/A,#N/A,FALSE,"ESTADO";#N/A,#N/A,FALSE,"TECNICA"}</definedName>
    <definedName name="____bb1" localSheetId="6" hidden="1">{#N/A,#N/A,FALSE,"ENERGIA";#N/A,#N/A,FALSE,"PERDIDAS";#N/A,#N/A,FALSE,"CLIENTES";#N/A,#N/A,FALSE,"ESTADO";#N/A,#N/A,FALSE,"TECNICA"}</definedName>
    <definedName name="____bb1" hidden="1">{#N/A,#N/A,FALSE,"ENERGIA";#N/A,#N/A,FALSE,"PERDIDAS";#N/A,#N/A,FALSE,"CLIENTES";#N/A,#N/A,FALSE,"ESTADO";#N/A,#N/A,FALSE,"TECNICA"}</definedName>
    <definedName name="____bbb1" localSheetId="7" hidden="1">{#N/A,#N/A,FALSE,"LLAVE";#N/A,#N/A,FALSE,"EERR";#N/A,#N/A,FALSE,"ESP";#N/A,#N/A,FALSE,"EOAF";#N/A,#N/A,FALSE,"CASH";#N/A,#N/A,FALSE,"FINANZAS";#N/A,#N/A,FALSE,"DEUDA";#N/A,#N/A,FALSE,"INVERSION";#N/A,#N/A,FALSE,"PERSONAL"}</definedName>
    <definedName name="____bbb1" localSheetId="6" hidden="1">{#N/A,#N/A,FALSE,"LLAVE";#N/A,#N/A,FALSE,"EERR";#N/A,#N/A,FALSE,"ESP";#N/A,#N/A,FALSE,"EOAF";#N/A,#N/A,FALSE,"CASH";#N/A,#N/A,FALSE,"FINANZAS";#N/A,#N/A,FALSE,"DEUDA";#N/A,#N/A,FALSE,"INVERSION";#N/A,#N/A,FALSE,"PERSONAL"}</definedName>
    <definedName name="____bbb1" hidden="1">{#N/A,#N/A,FALSE,"LLAVE";#N/A,#N/A,FALSE,"EERR";#N/A,#N/A,FALSE,"ESP";#N/A,#N/A,FALSE,"EOAF";#N/A,#N/A,FALSE,"CASH";#N/A,#N/A,FALSE,"FINANZAS";#N/A,#N/A,FALSE,"DEUDA";#N/A,#N/A,FALSE,"INVERSION";#N/A,#N/A,FALSE,"PERSONAL"}</definedName>
    <definedName name="____bx1" localSheetId="7" hidden="1">{#N/A,#N/A,FALSE,"LLAVE";#N/A,#N/A,FALSE,"EERR";#N/A,#N/A,FALSE,"ESP";#N/A,#N/A,FALSE,"EOAF";#N/A,#N/A,FALSE,"CASH";#N/A,#N/A,FALSE,"FINANZAS";#N/A,#N/A,FALSE,"DEUDA";#N/A,#N/A,FALSE,"INVERSION";#N/A,#N/A,FALSE,"PERSONAL"}</definedName>
    <definedName name="____bx1" localSheetId="6" hidden="1">{#N/A,#N/A,FALSE,"LLAVE";#N/A,#N/A,FALSE,"EERR";#N/A,#N/A,FALSE,"ESP";#N/A,#N/A,FALSE,"EOAF";#N/A,#N/A,FALSE,"CASH";#N/A,#N/A,FALSE,"FINANZAS";#N/A,#N/A,FALSE,"DEUDA";#N/A,#N/A,FALSE,"INVERSION";#N/A,#N/A,FALSE,"PERSONAL"}</definedName>
    <definedName name="____bx1" hidden="1">{#N/A,#N/A,FALSE,"LLAVE";#N/A,#N/A,FALSE,"EERR";#N/A,#N/A,FALSE,"ESP";#N/A,#N/A,FALSE,"EOAF";#N/A,#N/A,FALSE,"CASH";#N/A,#N/A,FALSE,"FINANZAS";#N/A,#N/A,FALSE,"DEUDA";#N/A,#N/A,FALSE,"INVERSION";#N/A,#N/A,FALSE,"PERSONAL"}</definedName>
    <definedName name="____CD1" localSheetId="7" hidden="1">{#N/A,#N/A,FALSE,"LLAVE";#N/A,#N/A,FALSE,"EERR";#N/A,#N/A,FALSE,"ESP";#N/A,#N/A,FALSE,"EOAF";#N/A,#N/A,FALSE,"CASH";#N/A,#N/A,FALSE,"FINANZAS";#N/A,#N/A,FALSE,"DEUDA";#N/A,#N/A,FALSE,"INVERSION";#N/A,#N/A,FALSE,"PERSONAL"}</definedName>
    <definedName name="____CD1" localSheetId="6" hidden="1">{#N/A,#N/A,FALSE,"LLAVE";#N/A,#N/A,FALSE,"EERR";#N/A,#N/A,FALSE,"ESP";#N/A,#N/A,FALSE,"EOAF";#N/A,#N/A,FALSE,"CASH";#N/A,#N/A,FALSE,"FINANZAS";#N/A,#N/A,FALSE,"DEUDA";#N/A,#N/A,FALSE,"INVERSION";#N/A,#N/A,FALSE,"PERSONAL"}</definedName>
    <definedName name="____CD1" hidden="1">{#N/A,#N/A,FALSE,"LLAVE";#N/A,#N/A,FALSE,"EERR";#N/A,#N/A,FALSE,"ESP";#N/A,#N/A,FALSE,"EOAF";#N/A,#N/A,FALSE,"CASH";#N/A,#N/A,FALSE,"FINANZAS";#N/A,#N/A,FALSE,"DEUDA";#N/A,#N/A,FALSE,"INVERSION";#N/A,#N/A,FALSE,"PERSONAL"}</definedName>
    <definedName name="____cdx1" localSheetId="7" hidden="1">{#N/A,#N/A,FALSE,"LLAVE";#N/A,#N/A,FALSE,"EERR";#N/A,#N/A,FALSE,"ESP";#N/A,#N/A,FALSE,"EOAF";#N/A,#N/A,FALSE,"CASH";#N/A,#N/A,FALSE,"FINANZAS";#N/A,#N/A,FALSE,"DEUDA";#N/A,#N/A,FALSE,"INVERSION";#N/A,#N/A,FALSE,"PERSONAL"}</definedName>
    <definedName name="____cdx1" localSheetId="6" hidden="1">{#N/A,#N/A,FALSE,"LLAVE";#N/A,#N/A,FALSE,"EERR";#N/A,#N/A,FALSE,"ESP";#N/A,#N/A,FALSE,"EOAF";#N/A,#N/A,FALSE,"CASH";#N/A,#N/A,FALSE,"FINANZAS";#N/A,#N/A,FALSE,"DEUDA";#N/A,#N/A,FALSE,"INVERSION";#N/A,#N/A,FALSE,"PERSONAL"}</definedName>
    <definedName name="____cdx1" hidden="1">{#N/A,#N/A,FALSE,"LLAVE";#N/A,#N/A,FALSE,"EERR";#N/A,#N/A,FALSE,"ESP";#N/A,#N/A,FALSE,"EOAF";#N/A,#N/A,FALSE,"CASH";#N/A,#N/A,FALSE,"FINANZAS";#N/A,#N/A,FALSE,"DEUDA";#N/A,#N/A,FALSE,"INVERSION";#N/A,#N/A,FALSE,"PERSONAL"}</definedName>
    <definedName name="____df1" localSheetId="7" hidden="1">{#N/A,#N/A,FALSE,"LLAVE";#N/A,#N/A,FALSE,"EERR";#N/A,#N/A,FALSE,"ESP";#N/A,#N/A,FALSE,"EOAF";#N/A,#N/A,FALSE,"CASH";#N/A,#N/A,FALSE,"FINANZAS";#N/A,#N/A,FALSE,"DEUDA";#N/A,#N/A,FALSE,"INVERSION";#N/A,#N/A,FALSE,"PERSONAL"}</definedName>
    <definedName name="____df1" localSheetId="6" hidden="1">{#N/A,#N/A,FALSE,"LLAVE";#N/A,#N/A,FALSE,"EERR";#N/A,#N/A,FALSE,"ESP";#N/A,#N/A,FALSE,"EOAF";#N/A,#N/A,FALSE,"CASH";#N/A,#N/A,FALSE,"FINANZAS";#N/A,#N/A,FALSE,"DEUDA";#N/A,#N/A,FALSE,"INVERSION";#N/A,#N/A,FALSE,"PERSONAL"}</definedName>
    <definedName name="____df1" hidden="1">{#N/A,#N/A,FALSE,"LLAVE";#N/A,#N/A,FALSE,"EERR";#N/A,#N/A,FALSE,"ESP";#N/A,#N/A,FALSE,"EOAF";#N/A,#N/A,FALSE,"CASH";#N/A,#N/A,FALSE,"FINANZAS";#N/A,#N/A,FALSE,"DEUDA";#N/A,#N/A,FALSE,"INVERSION";#N/A,#N/A,FALSE,"PERSONAL"}</definedName>
    <definedName name="____e1" localSheetId="7" hidden="1">{#N/A,#N/A,FALSE,"ENERGIA";#N/A,#N/A,FALSE,"PERDIDAS";#N/A,#N/A,FALSE,"CLIENTES";#N/A,#N/A,FALSE,"ESTADO";#N/A,#N/A,FALSE,"TECNICA"}</definedName>
    <definedName name="____e1" localSheetId="6" hidden="1">{#N/A,#N/A,FALSE,"ENERGIA";#N/A,#N/A,FALSE,"PERDIDAS";#N/A,#N/A,FALSE,"CLIENTES";#N/A,#N/A,FALSE,"ESTADO";#N/A,#N/A,FALSE,"TECNICA"}</definedName>
    <definedName name="____e1" hidden="1">{#N/A,#N/A,FALSE,"ENERGIA";#N/A,#N/A,FALSE,"PERDIDAS";#N/A,#N/A,FALSE,"CLIENTES";#N/A,#N/A,FALSE,"ESTADO";#N/A,#N/A,FALSE,"TECNICA"}</definedName>
    <definedName name="____md1">#REF!</definedName>
    <definedName name="____mes1">#REF!</definedName>
    <definedName name="____SUB3">#REF!</definedName>
    <definedName name="____TST3">#REF!</definedName>
    <definedName name="___ANO1999">#REF!</definedName>
    <definedName name="___ANO2000">#REF!</definedName>
    <definedName name="___ANO2001">#REF!</definedName>
    <definedName name="___ANO2002">#REF!</definedName>
    <definedName name="___ANO2003">#REF!</definedName>
    <definedName name="___B1" localSheetId="7" hidden="1">{#N/A,#N/A,FALSE,"LLAVE";#N/A,#N/A,FALSE,"EERR";#N/A,#N/A,FALSE,"ESP";#N/A,#N/A,FALSE,"EOAF";#N/A,#N/A,FALSE,"CASH";#N/A,#N/A,FALSE,"FINANZAS";#N/A,#N/A,FALSE,"DEUDA";#N/A,#N/A,FALSE,"INVERSION";#N/A,#N/A,FALSE,"PERSONAL"}</definedName>
    <definedName name="___B1" localSheetId="6" hidden="1">{#N/A,#N/A,FALSE,"LLAVE";#N/A,#N/A,FALSE,"EERR";#N/A,#N/A,FALSE,"ESP";#N/A,#N/A,FALSE,"EOAF";#N/A,#N/A,FALSE,"CASH";#N/A,#N/A,FALSE,"FINANZAS";#N/A,#N/A,FALSE,"DEUDA";#N/A,#N/A,FALSE,"INVERSION";#N/A,#N/A,FALSE,"PERSONAL"}</definedName>
    <definedName name="___B1" hidden="1">{#N/A,#N/A,FALSE,"LLAVE";#N/A,#N/A,FALSE,"EERR";#N/A,#N/A,FALSE,"ESP";#N/A,#N/A,FALSE,"EOAF";#N/A,#N/A,FALSE,"CASH";#N/A,#N/A,FALSE,"FINANZAS";#N/A,#N/A,FALSE,"DEUDA";#N/A,#N/A,FALSE,"INVERSION";#N/A,#N/A,FALSE,"PERSONAL"}</definedName>
    <definedName name="___bb1" localSheetId="7" hidden="1">{#N/A,#N/A,FALSE,"ENERGIA";#N/A,#N/A,FALSE,"PERDIDAS";#N/A,#N/A,FALSE,"CLIENTES";#N/A,#N/A,FALSE,"ESTADO";#N/A,#N/A,FALSE,"TECNICA"}</definedName>
    <definedName name="___bb1" localSheetId="6" hidden="1">{#N/A,#N/A,FALSE,"ENERGIA";#N/A,#N/A,FALSE,"PERDIDAS";#N/A,#N/A,FALSE,"CLIENTES";#N/A,#N/A,FALSE,"ESTADO";#N/A,#N/A,FALSE,"TECNICA"}</definedName>
    <definedName name="___bb1" hidden="1">{#N/A,#N/A,FALSE,"ENERGIA";#N/A,#N/A,FALSE,"PERDIDAS";#N/A,#N/A,FALSE,"CLIENTES";#N/A,#N/A,FALSE,"ESTADO";#N/A,#N/A,FALSE,"TECNICA"}</definedName>
    <definedName name="___bbb1" localSheetId="7" hidden="1">{#N/A,#N/A,FALSE,"LLAVE";#N/A,#N/A,FALSE,"EERR";#N/A,#N/A,FALSE,"ESP";#N/A,#N/A,FALSE,"EOAF";#N/A,#N/A,FALSE,"CASH";#N/A,#N/A,FALSE,"FINANZAS";#N/A,#N/A,FALSE,"DEUDA";#N/A,#N/A,FALSE,"INVERSION";#N/A,#N/A,FALSE,"PERSONAL"}</definedName>
    <definedName name="___bbb1" localSheetId="6" hidden="1">{#N/A,#N/A,FALSE,"LLAVE";#N/A,#N/A,FALSE,"EERR";#N/A,#N/A,FALSE,"ESP";#N/A,#N/A,FALSE,"EOAF";#N/A,#N/A,FALSE,"CASH";#N/A,#N/A,FALSE,"FINANZAS";#N/A,#N/A,FALSE,"DEUDA";#N/A,#N/A,FALSE,"INVERSION";#N/A,#N/A,FALSE,"PERSONAL"}</definedName>
    <definedName name="___bbb1" hidden="1">{#N/A,#N/A,FALSE,"LLAVE";#N/A,#N/A,FALSE,"EERR";#N/A,#N/A,FALSE,"ESP";#N/A,#N/A,FALSE,"EOAF";#N/A,#N/A,FALSE,"CASH";#N/A,#N/A,FALSE,"FINANZAS";#N/A,#N/A,FALSE,"DEUDA";#N/A,#N/A,FALSE,"INVERSION";#N/A,#N/A,FALSE,"PERSONAL"}</definedName>
    <definedName name="___bx1" localSheetId="7" hidden="1">{#N/A,#N/A,FALSE,"LLAVE";#N/A,#N/A,FALSE,"EERR";#N/A,#N/A,FALSE,"ESP";#N/A,#N/A,FALSE,"EOAF";#N/A,#N/A,FALSE,"CASH";#N/A,#N/A,FALSE,"FINANZAS";#N/A,#N/A,FALSE,"DEUDA";#N/A,#N/A,FALSE,"INVERSION";#N/A,#N/A,FALSE,"PERSONAL"}</definedName>
    <definedName name="___bx1" localSheetId="6" hidden="1">{#N/A,#N/A,FALSE,"LLAVE";#N/A,#N/A,FALSE,"EERR";#N/A,#N/A,FALSE,"ESP";#N/A,#N/A,FALSE,"EOAF";#N/A,#N/A,FALSE,"CASH";#N/A,#N/A,FALSE,"FINANZAS";#N/A,#N/A,FALSE,"DEUDA";#N/A,#N/A,FALSE,"INVERSION";#N/A,#N/A,FALSE,"PERSONAL"}</definedName>
    <definedName name="___bx1" hidden="1">{#N/A,#N/A,FALSE,"LLAVE";#N/A,#N/A,FALSE,"EERR";#N/A,#N/A,FALSE,"ESP";#N/A,#N/A,FALSE,"EOAF";#N/A,#N/A,FALSE,"CASH";#N/A,#N/A,FALSE,"FINANZAS";#N/A,#N/A,FALSE,"DEUDA";#N/A,#N/A,FALSE,"INVERSION";#N/A,#N/A,FALSE,"PERSONAL"}</definedName>
    <definedName name="___CD1" localSheetId="7" hidden="1">{#N/A,#N/A,FALSE,"LLAVE";#N/A,#N/A,FALSE,"EERR";#N/A,#N/A,FALSE,"ESP";#N/A,#N/A,FALSE,"EOAF";#N/A,#N/A,FALSE,"CASH";#N/A,#N/A,FALSE,"FINANZAS";#N/A,#N/A,FALSE,"DEUDA";#N/A,#N/A,FALSE,"INVERSION";#N/A,#N/A,FALSE,"PERSONAL"}</definedName>
    <definedName name="___CD1" localSheetId="6" hidden="1">{#N/A,#N/A,FALSE,"LLAVE";#N/A,#N/A,FALSE,"EERR";#N/A,#N/A,FALSE,"ESP";#N/A,#N/A,FALSE,"EOAF";#N/A,#N/A,FALSE,"CASH";#N/A,#N/A,FALSE,"FINANZAS";#N/A,#N/A,FALSE,"DEUDA";#N/A,#N/A,FALSE,"INVERSION";#N/A,#N/A,FALSE,"PERSONAL"}</definedName>
    <definedName name="___CD1" hidden="1">{#N/A,#N/A,FALSE,"LLAVE";#N/A,#N/A,FALSE,"EERR";#N/A,#N/A,FALSE,"ESP";#N/A,#N/A,FALSE,"EOAF";#N/A,#N/A,FALSE,"CASH";#N/A,#N/A,FALSE,"FINANZAS";#N/A,#N/A,FALSE,"DEUDA";#N/A,#N/A,FALSE,"INVERSION";#N/A,#N/A,FALSE,"PERSONAL"}</definedName>
    <definedName name="___cdx1" localSheetId="7" hidden="1">{#N/A,#N/A,FALSE,"LLAVE";#N/A,#N/A,FALSE,"EERR";#N/A,#N/A,FALSE,"ESP";#N/A,#N/A,FALSE,"EOAF";#N/A,#N/A,FALSE,"CASH";#N/A,#N/A,FALSE,"FINANZAS";#N/A,#N/A,FALSE,"DEUDA";#N/A,#N/A,FALSE,"INVERSION";#N/A,#N/A,FALSE,"PERSONAL"}</definedName>
    <definedName name="___cdx1" localSheetId="6" hidden="1">{#N/A,#N/A,FALSE,"LLAVE";#N/A,#N/A,FALSE,"EERR";#N/A,#N/A,FALSE,"ESP";#N/A,#N/A,FALSE,"EOAF";#N/A,#N/A,FALSE,"CASH";#N/A,#N/A,FALSE,"FINANZAS";#N/A,#N/A,FALSE,"DEUDA";#N/A,#N/A,FALSE,"INVERSION";#N/A,#N/A,FALSE,"PERSONAL"}</definedName>
    <definedName name="___cdx1" hidden="1">{#N/A,#N/A,FALSE,"LLAVE";#N/A,#N/A,FALSE,"EERR";#N/A,#N/A,FALSE,"ESP";#N/A,#N/A,FALSE,"EOAF";#N/A,#N/A,FALSE,"CASH";#N/A,#N/A,FALSE,"FINANZAS";#N/A,#N/A,FALSE,"DEUDA";#N/A,#N/A,FALSE,"INVERSION";#N/A,#N/A,FALSE,"PERSONAL"}</definedName>
    <definedName name="___df1" localSheetId="7" hidden="1">{#N/A,#N/A,FALSE,"LLAVE";#N/A,#N/A,FALSE,"EERR";#N/A,#N/A,FALSE,"ESP";#N/A,#N/A,FALSE,"EOAF";#N/A,#N/A,FALSE,"CASH";#N/A,#N/A,FALSE,"FINANZAS";#N/A,#N/A,FALSE,"DEUDA";#N/A,#N/A,FALSE,"INVERSION";#N/A,#N/A,FALSE,"PERSONAL"}</definedName>
    <definedName name="___df1" localSheetId="6" hidden="1">{#N/A,#N/A,FALSE,"LLAVE";#N/A,#N/A,FALSE,"EERR";#N/A,#N/A,FALSE,"ESP";#N/A,#N/A,FALSE,"EOAF";#N/A,#N/A,FALSE,"CASH";#N/A,#N/A,FALSE,"FINANZAS";#N/A,#N/A,FALSE,"DEUDA";#N/A,#N/A,FALSE,"INVERSION";#N/A,#N/A,FALSE,"PERSONAL"}</definedName>
    <definedName name="___df1" hidden="1">{#N/A,#N/A,FALSE,"LLAVE";#N/A,#N/A,FALSE,"EERR";#N/A,#N/A,FALSE,"ESP";#N/A,#N/A,FALSE,"EOAF";#N/A,#N/A,FALSE,"CASH";#N/A,#N/A,FALSE,"FINANZAS";#N/A,#N/A,FALSE,"DEUDA";#N/A,#N/A,FALSE,"INVERSION";#N/A,#N/A,FALSE,"PERSONAL"}</definedName>
    <definedName name="___e1" localSheetId="7" hidden="1">{#N/A,#N/A,FALSE,"ENERGIA";#N/A,#N/A,FALSE,"PERDIDAS";#N/A,#N/A,FALSE,"CLIENTES";#N/A,#N/A,FALSE,"ESTADO";#N/A,#N/A,FALSE,"TECNICA"}</definedName>
    <definedName name="___e1" localSheetId="6" hidden="1">{#N/A,#N/A,FALSE,"ENERGIA";#N/A,#N/A,FALSE,"PERDIDAS";#N/A,#N/A,FALSE,"CLIENTES";#N/A,#N/A,FALSE,"ESTADO";#N/A,#N/A,FALSE,"TECNICA"}</definedName>
    <definedName name="___e1" hidden="1">{#N/A,#N/A,FALSE,"ENERGIA";#N/A,#N/A,FALSE,"PERDIDAS";#N/A,#N/A,FALSE,"CLIENTES";#N/A,#N/A,FALSE,"ESTADO";#N/A,#N/A,FALSE,"TECNICA"}</definedName>
    <definedName name="___Fx1999">#REF!</definedName>
    <definedName name="___fx99">#REF!</definedName>
    <definedName name="___gdp85">#REF!</definedName>
    <definedName name="___gdp86">#REF!</definedName>
    <definedName name="___gdp87">#REF!</definedName>
    <definedName name="___gdp88">#REF!</definedName>
    <definedName name="___gdp89">#REF!</definedName>
    <definedName name="___gdp90">#REF!</definedName>
    <definedName name="___gdp91">#REF!</definedName>
    <definedName name="___gdp92">#REF!</definedName>
    <definedName name="___gdp93">#REF!</definedName>
    <definedName name="___gdp94">#REF!</definedName>
    <definedName name="___gdp95">#REF!</definedName>
    <definedName name="___gdp96">#REF!</definedName>
    <definedName name="___gdp97">#REF!</definedName>
    <definedName name="___gdp98">[1]GDP!$Q$32</definedName>
    <definedName name="___gdp99">[1]GDP!$R$32</definedName>
    <definedName name="___IMP2">#REF!</definedName>
    <definedName name="___mar2003">#REF!</definedName>
    <definedName name="___MIX97">[2]CVA_Projetada12meses!$A$462:$O$518</definedName>
    <definedName name="___new95">#REF!</definedName>
    <definedName name="___NIL1">#REF!</definedName>
    <definedName name="___NIL2">#REF!</definedName>
    <definedName name="___NIL3">#REF!</definedName>
    <definedName name="___NIL4">#REF!</definedName>
    <definedName name="___NIL5">#REF!</definedName>
    <definedName name="___PG1">#REF!</definedName>
    <definedName name="___PG3">#REF!</definedName>
    <definedName name="___PL124">'[3]2000'!#REF!</definedName>
    <definedName name="___plt02">#REF!</definedName>
    <definedName name="___PLT07">#REF!</definedName>
    <definedName name="___PLT09">#REF!</definedName>
    <definedName name="___R">#N/A</definedName>
    <definedName name="___REC97">#REF!</definedName>
    <definedName name="___SG5">#REF!</definedName>
    <definedName name="___TRC92">[4]vinc!#REF!</definedName>
    <definedName name="___TRC93">[4]vinc!#REF!</definedName>
    <definedName name="___TRC94">[4]vinc!#REF!</definedName>
    <definedName name="___TRC95">[4]vinc!#REF!</definedName>
    <definedName name="___TRC96">[4]vinc!#REF!</definedName>
    <definedName name="___TSU91">[4]vinc!$B$2:$N$4</definedName>
    <definedName name="___TSU92">[4]vinc!$A$5:$IV$15954</definedName>
    <definedName name="___TSU93">[4]vinc!#REF!</definedName>
    <definedName name="___TSU94">[4]vinc!#REF!</definedName>
    <definedName name="___TSU95">[4]vinc!#REF!</definedName>
    <definedName name="___TSU96">[4]vinc!$B$5:$N$25</definedName>
    <definedName name="___TTF92">[4]vinc!#REF!</definedName>
    <definedName name="___TTF93">[4]vinc!#REF!</definedName>
    <definedName name="___TTF94">[4]vinc!#REF!</definedName>
    <definedName name="___TTF95">[4]vinc!#REF!</definedName>
    <definedName name="___TTF96">[4]vinc!#REF!</definedName>
    <definedName name="___US97">#REF!</definedName>
    <definedName name="___vn1">#REF!</definedName>
    <definedName name="__123Graph_A" hidden="1">[5]Mercado!#REF!</definedName>
    <definedName name="__123Graph_ACOMPARA" hidden="1">[5]Mercado!#REF!</definedName>
    <definedName name="__123Graph_ACONSMED" hidden="1">[5]Mercado!#REF!</definedName>
    <definedName name="__123Graph_APREVRCOM" hidden="1">#REF!</definedName>
    <definedName name="__123Graph_APREVREALI" hidden="1">#REF!</definedName>
    <definedName name="__123Graph_APREVRIND" hidden="1">#REF!</definedName>
    <definedName name="__123Graph_APREVROUT" hidden="1">[5]Mercado!#REF!</definedName>
    <definedName name="__123Graph_APREVRRES" hidden="1">#REF!</definedName>
    <definedName name="__123Graph_APREVRTOT" hidden="1">#REF!</definedName>
    <definedName name="__123Graph_B" hidden="1">#REF!</definedName>
    <definedName name="__123Graph_BCOMPARA" hidden="1">#REF!</definedName>
    <definedName name="__123Graph_BPREVREALI" hidden="1">#REF!</definedName>
    <definedName name="__123Graph_CPREVREALI" hidden="1">#REF!</definedName>
    <definedName name="__123Graph_D" hidden="1">#REF!</definedName>
    <definedName name="__123Graph_DCOMPARA" hidden="1">#REF!</definedName>
    <definedName name="__123Graph_DPREVREALI" hidden="1">[5]Mercado!#REF!</definedName>
    <definedName name="__123Graph_EPREVREALI" hidden="1">#REF!</definedName>
    <definedName name="__123Graph_F" hidden="1">#REF!</definedName>
    <definedName name="__123Graph_FCOMPARA" hidden="1">#REF!</definedName>
    <definedName name="__123Graph_XCONSMED" hidden="1">[5]Mercado!#REF!</definedName>
    <definedName name="__123Graph_XELASTIC" hidden="1">[5]Mercado!#REF!</definedName>
    <definedName name="__123Graph_XPREVRCOM" hidden="1">[5]Mercado!#REF!</definedName>
    <definedName name="__123Graph_XPREVREALI" hidden="1">[5]Mercado!#REF!</definedName>
    <definedName name="__123Graph_XPREVRIND" hidden="1">[5]Mercado!#REF!</definedName>
    <definedName name="__123Graph_XPREVROUT" hidden="1">[5]Mercado!#REF!</definedName>
    <definedName name="__123Graph_XPREVRRES" hidden="1">[5]Mercado!#REF!</definedName>
    <definedName name="__123Graph_XPREVRTOT" hidden="1">[5]Mercado!#REF!</definedName>
    <definedName name="__ANO1999">#REF!</definedName>
    <definedName name="__ANO2000">#REF!</definedName>
    <definedName name="__ANO2001">#REF!</definedName>
    <definedName name="__ANO2002">#REF!</definedName>
    <definedName name="__ANO2003">#REF!</definedName>
    <definedName name="__DTF2005">[6]Escenarios!$C$7</definedName>
    <definedName name="__Fx1999">#REF!</definedName>
    <definedName name="__fx99">#REF!</definedName>
    <definedName name="__gdp85">#REF!</definedName>
    <definedName name="__gdp86">#REF!</definedName>
    <definedName name="__gdp87">#REF!</definedName>
    <definedName name="__gdp88">#REF!</definedName>
    <definedName name="__gdp89">#REF!</definedName>
    <definedName name="__gdp90">#REF!</definedName>
    <definedName name="__gdp91">#REF!</definedName>
    <definedName name="__gdp92">#REF!</definedName>
    <definedName name="__gdp93">#REF!</definedName>
    <definedName name="__gdp94">#REF!</definedName>
    <definedName name="__gdp95">#REF!</definedName>
    <definedName name="__gdp96">#REF!</definedName>
    <definedName name="__gdp97">#REF!</definedName>
    <definedName name="__gdp98">[1]GDP!$Q$32</definedName>
    <definedName name="__gdp99">[1]GDP!$R$32</definedName>
    <definedName name="__IMP2">#REF!</definedName>
    <definedName name="__IPC2005">[6]Escenarios!$B$7</definedName>
    <definedName name="__mar2003">#REF!</definedName>
    <definedName name="__mes2">#REF!</definedName>
    <definedName name="__mes3">#REF!</definedName>
    <definedName name="__mes4">#REF!</definedName>
    <definedName name="__mes5">#REF!</definedName>
    <definedName name="__MIX97">[2]CVA_Projetada12meses!$A$462:$O$518</definedName>
    <definedName name="__new95">#REF!</definedName>
    <definedName name="__NIL1">#REF!</definedName>
    <definedName name="__NIL2">#REF!</definedName>
    <definedName name="__NIL3">#REF!</definedName>
    <definedName name="__NIL4">#REF!</definedName>
    <definedName name="__NIL5">#REF!</definedName>
    <definedName name="__PB300">#REF!</definedName>
    <definedName name="__PG1">#REF!</definedName>
    <definedName name="__PG3">#REF!</definedName>
    <definedName name="__PL124">'[3]2000'!#REF!</definedName>
    <definedName name="__plt02">#REF!</definedName>
    <definedName name="__PLT07">#REF!</definedName>
    <definedName name="__PLT09">#REF!</definedName>
    <definedName name="__R">#N/A</definedName>
    <definedName name="__REC97">#REF!</definedName>
    <definedName name="__SG5">#REF!</definedName>
    <definedName name="__TitleTemp">#NAME?</definedName>
    <definedName name="__TRC92">[4]vinc!#REF!</definedName>
    <definedName name="__TRC93">[4]vinc!#REF!</definedName>
    <definedName name="__TRC94">[4]vinc!#REF!</definedName>
    <definedName name="__TRC95">[4]vinc!#REF!</definedName>
    <definedName name="__TRC96">[4]vinc!#REF!</definedName>
    <definedName name="__TSU91">[4]vinc!$B$2:$N$4</definedName>
    <definedName name="__TSU92">[4]vinc!$A$5:$IV$15954</definedName>
    <definedName name="__TSU93">[4]vinc!#REF!</definedName>
    <definedName name="__TSU94">[4]vinc!#REF!</definedName>
    <definedName name="__TSU95">[4]vinc!#REF!</definedName>
    <definedName name="__TSU96">[4]vinc!$B$5:$N$25</definedName>
    <definedName name="__TTF92">[4]vinc!#REF!</definedName>
    <definedName name="__TTF93">[4]vinc!#REF!</definedName>
    <definedName name="__TTF94">[4]vinc!#REF!</definedName>
    <definedName name="__TTF95">[4]vinc!#REF!</definedName>
    <definedName name="__TTF96">[4]vinc!#REF!</definedName>
    <definedName name="__UG1">#REF!</definedName>
    <definedName name="__UG6">#REF!</definedName>
    <definedName name="__US97">#REF!</definedName>
    <definedName name="__vn1">#REF!</definedName>
    <definedName name="_08_574159_4">#REF!</definedName>
    <definedName name="_1">[7]INDIECO1!#REF!</definedName>
    <definedName name="_10__123Graph_ACHART_16" hidden="1">[8]Calc!$AL$8:$AL$21</definedName>
    <definedName name="_10__123Graph_ACHART_17" hidden="1">[8]GoEight!$B$115:$B$160</definedName>
    <definedName name="_10__123Graph_CCHART_1" localSheetId="7" hidden="1">#REF!</definedName>
    <definedName name="_10__123Graph_CCHART_1" localSheetId="0" hidden="1">#REF!</definedName>
    <definedName name="_10__123Graph_CCHART_1" hidden="1">#REF!</definedName>
    <definedName name="_100MBJULO_M" localSheetId="7">#REF!</definedName>
    <definedName name="_100MBJULO_M">#REF!</definedName>
    <definedName name="_101MAMAYO_M">#REF!</definedName>
    <definedName name="_101MBJUNO_M">#REF!</definedName>
    <definedName name="_102MBMARO_M">#REF!</definedName>
    <definedName name="_103MANOVO_M">#REF!</definedName>
    <definedName name="_103MBMAYO_M">#REF!</definedName>
    <definedName name="_104MBNOVO_M">#REF!</definedName>
    <definedName name="_105MAOCTO_M">#REF!</definedName>
    <definedName name="_105MBSEPO_M">#REF!</definedName>
    <definedName name="_106YAAPRO_M">#REF!</definedName>
    <definedName name="_107MASEPO_M">#REF!</definedName>
    <definedName name="_107YAAUGO_M">#REF!</definedName>
    <definedName name="_108YADECO_M">#REF!</definedName>
    <definedName name="_109MBAPRO_M">#REF!</definedName>
    <definedName name="_109YAFEBO_M">#REF!</definedName>
    <definedName name="_11__123Graph_ACHART_17" hidden="1">[8]GoEight!$B$115:$B$160</definedName>
    <definedName name="_11__123Graph_ACHART_18" hidden="1">[8]GrFour!$B$115:$B$185</definedName>
    <definedName name="_110YAJANO_M">#REF!</definedName>
    <definedName name="_111MBAUGO_M">#REF!</definedName>
    <definedName name="_111YAJULO_M">#REF!</definedName>
    <definedName name="_112YAJUNO_M">#REF!</definedName>
    <definedName name="_113MBDECO_M">#REF!</definedName>
    <definedName name="_113YAMARO_M">#REF!</definedName>
    <definedName name="_114YAMAYO_M">#REF!</definedName>
    <definedName name="_115MBFEBO_M">#REF!</definedName>
    <definedName name="_115YANOVO_M">#REF!</definedName>
    <definedName name="_116YAOCTO_M">#REF!</definedName>
    <definedName name="_117MBJANO_M">#REF!</definedName>
    <definedName name="_117YASEPO_M">#REF!</definedName>
    <definedName name="_118YBAPRO_M">#REF!</definedName>
    <definedName name="_119MBJULO_M">#REF!</definedName>
    <definedName name="_119YBAUGO_M">#REF!</definedName>
    <definedName name="_12__123Graph_ACHART_18" hidden="1">[8]GrFour!$B$115:$B$185</definedName>
    <definedName name="_12__123Graph_ACHART_2" hidden="1">[8]Calc!$F$23:$F$58</definedName>
    <definedName name="_12__123Graph_LBL_ACHART_1" localSheetId="7" hidden="1">#REF!</definedName>
    <definedName name="_12__123Graph_LBL_ACHART_1" localSheetId="0" hidden="1">#REF!</definedName>
    <definedName name="_12__123Graph_LBL_ACHART_1" hidden="1">#REF!</definedName>
    <definedName name="_120YBDECO_M" localSheetId="7">#REF!</definedName>
    <definedName name="_120YBDECO_M">#REF!</definedName>
    <definedName name="_121MBJUNO_M">#REF!</definedName>
    <definedName name="_121YBFEBO_M">#REF!</definedName>
    <definedName name="_122YBJANO_M">#REF!</definedName>
    <definedName name="_123MBMARO_M">#REF!</definedName>
    <definedName name="_123YBJULO_M">#REF!</definedName>
    <definedName name="_124YBJUNO_M">#REF!</definedName>
    <definedName name="_125MBMAYO_M">#REF!</definedName>
    <definedName name="_125YBMARO_M">#REF!</definedName>
    <definedName name="_126YBMAYO_M">#REF!</definedName>
    <definedName name="_127MBNOVO_M">#REF!</definedName>
    <definedName name="_127YBNOVO_M">#REF!</definedName>
    <definedName name="_128YBOCTO_M">#REF!</definedName>
    <definedName name="_129MBSEPO_M">#REF!</definedName>
    <definedName name="_129YBSEPO_M">#REF!</definedName>
    <definedName name="_13__123Graph_ACHART_2" hidden="1">[8]Calc!$F$23:$F$58</definedName>
    <definedName name="_13__123Graph_ACHART_22" hidden="1">[8]MOne!$B$145:$B$231</definedName>
    <definedName name="_131YAAPRO_M">#REF!</definedName>
    <definedName name="_133YAAUGO_M">#REF!</definedName>
    <definedName name="_135YADECO_M">#REF!</definedName>
    <definedName name="_137YAFEBO_M">#REF!</definedName>
    <definedName name="_139YAJANO_M">#REF!</definedName>
    <definedName name="_14__123Graph_ACHART_22" hidden="1">[8]MOne!$B$145:$B$231</definedName>
    <definedName name="_14__123Graph_ACHART_23" hidden="1">[8]MTwo!$B$145:$B$232</definedName>
    <definedName name="_141YAJULO_M">#REF!</definedName>
    <definedName name="_143YAJUNO_M">#REF!</definedName>
    <definedName name="_145YAMARO_M">#REF!</definedName>
    <definedName name="_147YAMAYO_M">#REF!</definedName>
    <definedName name="_149YANOVO_M">#REF!</definedName>
    <definedName name="_15__123Graph_ACHART_23" hidden="1">[8]MTwo!$B$145:$B$232</definedName>
    <definedName name="_15__123Graph_ACHART_24" hidden="1">[8]KOne!$B$230:$B$755</definedName>
    <definedName name="_151YAOCTO_M">#REF!</definedName>
    <definedName name="_153YASEPO_M">#REF!</definedName>
    <definedName name="_155YBAPRO_M">#REF!</definedName>
    <definedName name="_157YBAUGO_M">#REF!</definedName>
    <definedName name="_159YBDECO_M">#REF!</definedName>
    <definedName name="_16___123Graph_XCHART_1" hidden="1">'[9]ResGeral-NOV01'!$C$10:$C$14</definedName>
    <definedName name="_16__123Graph_ACHART_24" hidden="1">[8]KOne!$B$230:$B$755</definedName>
    <definedName name="_16__123Graph_ACHART_25" hidden="1">[8]GoSeven!$B$90:$B$125</definedName>
    <definedName name="_161YBFEBO_M">#REF!</definedName>
    <definedName name="_163YBJANO_M">#REF!</definedName>
    <definedName name="_165YBJULO_M">#REF!</definedName>
    <definedName name="_167YBJUNO_M">#REF!</definedName>
    <definedName name="_169YBMARO_M">#REF!</definedName>
    <definedName name="_17___123Graph_XCHART_3" hidden="1">'[9]ResGeral-NOV01'!$L$35:$L$47</definedName>
    <definedName name="_17__123Graph_ACHART_25" hidden="1">[8]GoSeven!$B$90:$B$125</definedName>
    <definedName name="_17__123Graph_ACHART_26" hidden="1">[8]GrThree!$B$90:$B$140</definedName>
    <definedName name="_171YBMAYO_M">#REF!</definedName>
    <definedName name="_173YBNOVO_M">#REF!</definedName>
    <definedName name="_175YBOCTO_M">#REF!</definedName>
    <definedName name="_177YBSEPO_M">#REF!</definedName>
    <definedName name="_18__123Graph_ACHART_26" hidden="1">[8]GrThree!$B$90:$B$140</definedName>
    <definedName name="_18__123Graph_ACHART_27" hidden="1">[8]HTwo!$B$88:$B$130</definedName>
    <definedName name="_19__123Graph_ACHART_27" hidden="1">[8]HTwo!$B$88:$B$130</definedName>
    <definedName name="_19__123Graph_ACHART_28" hidden="1">[8]JOne!$B$86:$B$112</definedName>
    <definedName name="_19__123Graph_XCHART_4" localSheetId="7" hidden="1">#REF!</definedName>
    <definedName name="_19__123Graph_XCHART_4" localSheetId="0" hidden="1">#REF!</definedName>
    <definedName name="_19__123Graph_XCHART_4" hidden="1">#REF!</definedName>
    <definedName name="_199_Demanda" localSheetId="7">#REF!</definedName>
    <definedName name="_199_Demanda">#REF!</definedName>
    <definedName name="_1P">#REF!</definedName>
    <definedName name="_2__123Graph_ACHART_1" hidden="1">[8]Calc!$D$38:$D$83</definedName>
    <definedName name="_20__123Graph_ACHART_28" hidden="1">[8]JOne!$B$86:$B$112</definedName>
    <definedName name="_20__123Graph_ACHART_29" hidden="1">[8]JTwo!$B$86:$B$116</definedName>
    <definedName name="_20__123Graph_XCHART_5" localSheetId="7" hidden="1">#REF!</definedName>
    <definedName name="_20__123Graph_XCHART_5" hidden="1">#REF!</definedName>
    <definedName name="_21__123Graph_ACHART_29" hidden="1">[8]JTwo!$B$86:$B$116</definedName>
    <definedName name="_21__123Graph_ACHART_3" hidden="1">[8]Calc!$H$38:$H$107</definedName>
    <definedName name="_21__123Graph_XCHART_6" localSheetId="7" hidden="1">#REF!</definedName>
    <definedName name="_21__123Graph_XCHART_6" hidden="1">#REF!</definedName>
    <definedName name="_22__123Graph_ACHART_3" hidden="1">[8]Calc!$H$38:$H$107</definedName>
    <definedName name="_22__123Graph_ACHART_30" hidden="1">[8]HOne!$B$88:$B$130</definedName>
    <definedName name="_22__123Graph_XCHART_7" localSheetId="7" hidden="1">#REF!</definedName>
    <definedName name="_22__123Graph_XCHART_7" hidden="1">#REF!</definedName>
    <definedName name="_23__123Graph_ACHART_30" hidden="1">[8]HOne!$B$88:$B$130</definedName>
    <definedName name="_23__123Graph_ACHART_4" hidden="1">[8]Calc!$L$13:$L$53</definedName>
    <definedName name="_24__123Graph_ACHART_4" hidden="1">[8]Calc!$L$13:$L$53</definedName>
    <definedName name="_24__123Graph_ACHART_5" hidden="1">[8]Calc!$N$9:$N$36</definedName>
    <definedName name="_25__123Graph_ACHART_5" hidden="1">[8]Calc!$N$9:$N$36</definedName>
    <definedName name="_25__123Graph_ACHART_6" hidden="1">[8]Calc!$P$9:$P$41</definedName>
    <definedName name="_26__123Graph_ACHART_6" hidden="1">[8]Calc!$P$9:$P$41</definedName>
    <definedName name="_26__123Graph_ACHART_7" hidden="1">[8]Calc!$R$153:$R$688</definedName>
    <definedName name="_27__123Graph_ACHART_7" hidden="1">[8]Calc!$R$153:$R$688</definedName>
    <definedName name="_27__123Graph_ACHART_8" hidden="1">[8]Calc!$T$83:$T$153</definedName>
    <definedName name="_28__123Graph_ACHART_8" hidden="1">[8]Calc!$T$83:$T$153</definedName>
    <definedName name="_28__123Graph_ACHART_9" hidden="1">[8]Calc!$V$83:$V$153</definedName>
    <definedName name="_29__123Graph_ACHART_9" hidden="1">[8]Calc!$V$83:$V$153</definedName>
    <definedName name="_29__123Graph_BCHART_1" hidden="1">[8]Calc!$E$38:$E$83</definedName>
    <definedName name="_2P">#REF!</definedName>
    <definedName name="_3__123Graph_ACHART_1" hidden="1">[8]Calc!$D$38:$D$83</definedName>
    <definedName name="_3__123Graph_ACHART_10" hidden="1">[8]Calc!$AB$153:$AB$325</definedName>
    <definedName name="_3__123Graph_ACHART_4" localSheetId="7" hidden="1">#REF!</definedName>
    <definedName name="_3__123Graph_ACHART_4" hidden="1">#REF!</definedName>
    <definedName name="_30__123Graph_BCHART_1" hidden="1">[8]Calc!$E$38:$E$83</definedName>
    <definedName name="_30__123Graph_BCHART_10" hidden="1">[8]Calc!$AC$153:$AC$325</definedName>
    <definedName name="_31__123Graph_BCHART_10" hidden="1">[8]Calc!$AC$153:$AC$325</definedName>
    <definedName name="_31__123Graph_BCHART_11" hidden="1">[8]Calc!$AA$153:$AA$315</definedName>
    <definedName name="_32__123Graph_BCHART_11" hidden="1">[8]Calc!$AA$153:$AA$315</definedName>
    <definedName name="_32__123Graph_BCHART_12" hidden="1">[8]Calc!$Y$153:$Y$313</definedName>
    <definedName name="_33__123Graph_BCHART_12" hidden="1">[8]Calc!$Y$153:$Y$313</definedName>
    <definedName name="_33__123Graph_BCHART_13" hidden="1">[8]Calc!$AE$10:$AE$33</definedName>
    <definedName name="_34__123Graph_BCHART_13" hidden="1">[8]Calc!$AE$10:$AE$33</definedName>
    <definedName name="_34__123Graph_BCHART_14" hidden="1">[8]Calc!$AI$10:$AI$28</definedName>
    <definedName name="_35__123Graph_BCHART_14" hidden="1">[8]Calc!$AI$10:$AI$28</definedName>
    <definedName name="_35__123Graph_BCHART_15" hidden="1">[8]Calc!$AK$8:$AK$19</definedName>
    <definedName name="_36__123Graph_BCHART_15" hidden="1">[8]Calc!$AK$8:$AK$19</definedName>
    <definedName name="_36__123Graph_BCHART_16" hidden="1">[8]Calc!$AM$8:$AM$21</definedName>
    <definedName name="_37__123Graph_BCHART_16" hidden="1">[8]Calc!$AM$8:$AM$21</definedName>
    <definedName name="_37__123Graph_BCHART_17" hidden="1">[8]GoEight!$C$115:$C$160</definedName>
    <definedName name="_38__123Graph_BCHART_17" hidden="1">[8]GoEight!$C$115:$C$160</definedName>
    <definedName name="_38__123Graph_BCHART_18" hidden="1">[8]GrFour!$C$115:$C$190</definedName>
    <definedName name="_39__123Graph_BCHART_18" hidden="1">[8]GrFour!$C$115:$C$190</definedName>
    <definedName name="_39__123Graph_BCHART_2" hidden="1">[8]Calc!$G$23:$G$58</definedName>
    <definedName name="_4__123Graph_ACHART_10" hidden="1">[8]Calc!$AB$153:$AB$325</definedName>
    <definedName name="_4__123Graph_ACHART_11" hidden="1">[8]Calc!$Z$153:$Z$315</definedName>
    <definedName name="_4__123Graph_ACHART_5" localSheetId="7" hidden="1">#REF!</definedName>
    <definedName name="_4__123Graph_ACHART_5" hidden="1">#REF!</definedName>
    <definedName name="_40__123Graph_BCHART_2" hidden="1">[8]Calc!$G$23:$G$58</definedName>
    <definedName name="_40__123Graph_BCHART_22" hidden="1">[8]MOne!$C$145:$C$231</definedName>
    <definedName name="_41__123Graph_BCHART_22" hidden="1">[8]MOne!$C$145:$C$231</definedName>
    <definedName name="_41__123Graph_BCHART_23" hidden="1">[8]MTwo!$C$145:$C$231</definedName>
    <definedName name="_42__123Graph_BCHART_23" hidden="1">[8]MTwo!$C$145:$C$231</definedName>
    <definedName name="_42__123Graph_BCHART_24" hidden="1">[8]KOne!$C$230:$C$755</definedName>
    <definedName name="_43__123Graph_BCHART_24" hidden="1">[8]KOne!$C$230:$C$755</definedName>
    <definedName name="_43__123Graph_BCHART_25" hidden="1">[8]GoSeven!$C$90:$C$125</definedName>
    <definedName name="_44__123Graph_BCHART_25" hidden="1">[8]GoSeven!$C$90:$C$125</definedName>
    <definedName name="_44__123Graph_BCHART_26" hidden="1">[8]GrThree!$C$90:$C$140</definedName>
    <definedName name="_45__123Graph_BCHART_26" hidden="1">[8]GrThree!$C$90:$C$140</definedName>
    <definedName name="_45__123Graph_BCHART_27" hidden="1">[8]HTwo!$C$88:$C$130</definedName>
    <definedName name="_46__123Graph_BCHART_27" hidden="1">[8]HTwo!$C$88:$C$130</definedName>
    <definedName name="_46__123Graph_BCHART_28" hidden="1">[8]JOne!$C$86:$C$112</definedName>
    <definedName name="_47__123Graph_BCHART_28" hidden="1">[8]JOne!$C$86:$C$112</definedName>
    <definedName name="_47__123Graph_BCHART_29" hidden="1">[8]JTwo!$C$86:$C$116</definedName>
    <definedName name="_48__123Graph_BCHART_29" hidden="1">[8]JTwo!$C$86:$C$116</definedName>
    <definedName name="_48__123Graph_BCHART_3" hidden="1">[8]Calc!$I$38:$I$107</definedName>
    <definedName name="_49__123Graph_BCHART_3" hidden="1">[8]Calc!$I$38:$I$107</definedName>
    <definedName name="_49__123Graph_BCHART_30" hidden="1">[8]HOne!$C$88:$C$130</definedName>
    <definedName name="_5__123Graph_ACHART_11" hidden="1">[8]Calc!$Z$153:$Z$315</definedName>
    <definedName name="_5__123Graph_ACHART_12" hidden="1">[8]Calc!$X$153:$X$313</definedName>
    <definedName name="_5__123Graph_ACHART_6" localSheetId="7" hidden="1">#REF!</definedName>
    <definedName name="_5__123Graph_ACHART_6" hidden="1">#REF!</definedName>
    <definedName name="_50__123Graph_BCHART_30" hidden="1">[8]HOne!$C$88:$C$130</definedName>
    <definedName name="_50__123Graph_BCHART_4" hidden="1">[8]Calc!$M$13:$M$53</definedName>
    <definedName name="_51__123Graph_BCHART_4" hidden="1">[8]Calc!$M$13:$M$53</definedName>
    <definedName name="_51__123Graph_BCHART_5" hidden="1">[8]Calc!$O$9:$O$36</definedName>
    <definedName name="_52__123Graph_BCHART_5" hidden="1">[8]Calc!$O$9:$O$36</definedName>
    <definedName name="_52__123Graph_BCHART_6" hidden="1">[8]Calc!$Q$9:$Q$41</definedName>
    <definedName name="_53__123Graph_BCHART_6" hidden="1">[8]Calc!$Q$9:$Q$41</definedName>
    <definedName name="_53__123Graph_BCHART_7" hidden="1">[8]Calc!$S$153:$S$688</definedName>
    <definedName name="_54__123Graph_BCHART_7" hidden="1">[8]Calc!$S$153:$S$688</definedName>
    <definedName name="_54__123Graph_BCHART_8" hidden="1">[8]Calc!$U$83:$U$153</definedName>
    <definedName name="_55__123Graph_BCHART_8" hidden="1">[8]Calc!$U$83:$U$153</definedName>
    <definedName name="_55__123Graph_BCHART_9" hidden="1">[8]Calc!$W$83:$W$153</definedName>
    <definedName name="_56__123Graph_BCHART_9" hidden="1">[8]Calc!$W$83:$W$153</definedName>
    <definedName name="_56__123Graph_CCHART_25" hidden="1">[8]GoSeven!$D$90:$D$105</definedName>
    <definedName name="_57__123Graph_CCHART_25" hidden="1">[8]GoSeven!$D$90:$D$105</definedName>
    <definedName name="_57__123Graph_CCHART_26" hidden="1">[8]GrThree!$D$90:$D$110</definedName>
    <definedName name="_58__123Graph_CCHART_26" hidden="1">[8]GrThree!$D$90:$D$110</definedName>
    <definedName name="_58__123Graph_CCHART_27" hidden="1">[8]HTwo!$D$88:$D$110</definedName>
    <definedName name="_59__123Graph_CCHART_27" hidden="1">[8]HTwo!$D$88:$D$110</definedName>
    <definedName name="_59__123Graph_CCHART_28" hidden="1">[8]JOne!$D$86:$D$98</definedName>
    <definedName name="_6__123Graph_ACHART_12" hidden="1">[8]Calc!$X$153:$X$313</definedName>
    <definedName name="_6__123Graph_ACHART_13" hidden="1">[8]Calc!$AD$10:$AD$33</definedName>
    <definedName name="_6__123Graph_ACHART_7" localSheetId="7" hidden="1">#REF!</definedName>
    <definedName name="_6__123Graph_ACHART_7" hidden="1">#REF!</definedName>
    <definedName name="_60__123Graph_CCHART_28" hidden="1">[8]JOne!$D$86:$D$98</definedName>
    <definedName name="_60__123Graph_CCHART_29" hidden="1">[8]JTwo!$D$86:$D$98</definedName>
    <definedName name="_61__123Graph_CCHART_29" hidden="1">[8]JTwo!$D$86:$D$98</definedName>
    <definedName name="_61__123Graph_CCHART_30" hidden="1">[8]HOne!$D$88:$D$110</definedName>
    <definedName name="_62__123Graph_CCHART_30" hidden="1">[8]HOne!$D$88:$D$110</definedName>
    <definedName name="_62__123Graph_DCHART_25" hidden="1">[8]GoSeven!$E$90:$E$105</definedName>
    <definedName name="_63__123Graph_DCHART_25" hidden="1">[8]GoSeven!$E$90:$E$105</definedName>
    <definedName name="_63__123Graph_DCHART_26" hidden="1">[8]GrThree!$E$90:$E$110</definedName>
    <definedName name="_64__123Graph_DCHART_26" hidden="1">[8]GrThree!$E$90:$E$110</definedName>
    <definedName name="_64__123Graph_DCHART_27" hidden="1">[8]HTwo!$E$88:$E$110</definedName>
    <definedName name="_65__123Graph_DCHART_27" hidden="1">[8]HTwo!$E$88:$E$110</definedName>
    <definedName name="_65__123Graph_DCHART_28" hidden="1">[8]JOne!$E$86:$E$98</definedName>
    <definedName name="_66__123Graph_DCHART_28" hidden="1">[8]JOne!$E$86:$E$98</definedName>
    <definedName name="_66__123Graph_DCHART_29" hidden="1">[8]JTwo!$E$86:$E$98</definedName>
    <definedName name="_67__123Graph_DCHART_29" hidden="1">[8]JTwo!$E$86:$E$98</definedName>
    <definedName name="_67__123Graph_DCHART_30" hidden="1">[8]HOne!$E$86:$E$110</definedName>
    <definedName name="_68__123Graph_DCHART_30" hidden="1">[8]HOne!$E$86:$E$110</definedName>
    <definedName name="_68__123Graph_XCHART_10" hidden="1">[8]Calc!$A$153:$A$325</definedName>
    <definedName name="_69__123Graph_XCHART_10" hidden="1">[8]Calc!$A$153:$A$325</definedName>
    <definedName name="_69__123Graph_XCHART_11" hidden="1">[8]Calc!$A$153:$A$315</definedName>
    <definedName name="_7__123Graph_ACHART_13" hidden="1">[8]Calc!$AD$10:$AD$33</definedName>
    <definedName name="_7__123Graph_ACHART_14" hidden="1">[8]Calc!$AH$10:$AH$28</definedName>
    <definedName name="_70__123Graph_XCHART_11" hidden="1">[8]Calc!$A$153:$A$315</definedName>
    <definedName name="_70__123Graph_XCHART_12" hidden="1">[8]Calc!$A$153:$A$313</definedName>
    <definedName name="_71__123Graph_XCHART_12" hidden="1">[8]Calc!$A$153:$A$313</definedName>
    <definedName name="_71__123Graph_XCHART_13" hidden="1">[8]Calc!$A$13:$A$33</definedName>
    <definedName name="_72__123Graph_XCHART_13" hidden="1">[8]Calc!$A$13:$A$33</definedName>
    <definedName name="_72__123Graph_XCHART_14" hidden="1">[8]Calc!$A$11:$A$28</definedName>
    <definedName name="_73__123Graph_XCHART_14" hidden="1">[8]Calc!$A$11:$A$28</definedName>
    <definedName name="_73__123Graph_XCHART_15" hidden="1">[8]Calc!$A$8:$A$19</definedName>
    <definedName name="_74__123Graph_XCHART_15" hidden="1">[8]Calc!$A$8:$A$19</definedName>
    <definedName name="_74__123Graph_XCHART_16" hidden="1">[8]Calc!$A$8:$A$21</definedName>
    <definedName name="_75__123Graph_XCHART_16" hidden="1">[8]Calc!$A$8:$A$21</definedName>
    <definedName name="_75__123Graph_XCHART_2" hidden="1">[8]Calc!$A$23:$A$58</definedName>
    <definedName name="_76__123Graph_XCHART_2" hidden="1">[8]Calc!$A$23:$A$58</definedName>
    <definedName name="_76__123Graph_XCHART_3" hidden="1">[8]Calc!$A$38:$A$107</definedName>
    <definedName name="_77__123Graph_XCHART_3" hidden="1">[8]Calc!$A$38:$A$107</definedName>
    <definedName name="_77__123Graph_XCHART_4" hidden="1">[8]Calc!$A$13:$A$53</definedName>
    <definedName name="_78__123Graph_XCHART_4" hidden="1">[8]Calc!$A$13:$A$53</definedName>
    <definedName name="_78__123Graph_XCHART_5" hidden="1">[8]Calc!$A$9:$A$36</definedName>
    <definedName name="_79__123Graph_XCHART_5" hidden="1">[8]Calc!$A$9:$A$36</definedName>
    <definedName name="_79__123Graph_XCHART_6" hidden="1">[8]Calc!$A$9:$A$41</definedName>
    <definedName name="_8__123Graph_ACHART_14" hidden="1">[8]Calc!$AH$10:$AH$28</definedName>
    <definedName name="_8__123Graph_ACHART_15" hidden="1">[8]Calc!$AJ$8:$AJ$19</definedName>
    <definedName name="_8__123Graph_BCHART_1" localSheetId="7" hidden="1">#REF!</definedName>
    <definedName name="_8__123Graph_BCHART_1" hidden="1">#REF!</definedName>
    <definedName name="_80__123Graph_XCHART_6" hidden="1">[8]Calc!$A$9:$A$41</definedName>
    <definedName name="_80__123Graph_XCHART_7" hidden="1">[8]Calc!$A$153:$A$688</definedName>
    <definedName name="_81__123Graph_XCHART_7" hidden="1">[8]Calc!$A$153:$A$688</definedName>
    <definedName name="_81__123Graph_XCHART_8" hidden="1">[8]Calc!$A$83:$A$154</definedName>
    <definedName name="_82__123Graph_XCHART_8" hidden="1">[8]Calc!$A$83:$A$154</definedName>
    <definedName name="_82__123Graph_XCHART_9" hidden="1">[8]Calc!$A$83:$A$153</definedName>
    <definedName name="_83__123Graph_XCHART_9" hidden="1">[8]Calc!$A$83:$A$153</definedName>
    <definedName name="_83MAAPRO_M">#REF!</definedName>
    <definedName name="_84MAAUGO_M">#REF!</definedName>
    <definedName name="_85MAAPRO_M">#REF!</definedName>
    <definedName name="_85MADECO_M">#REF!</definedName>
    <definedName name="_86MAFEBO_M">#REF!</definedName>
    <definedName name="_87MAAUGO_M">#REF!</definedName>
    <definedName name="_87MAJANO_M">#REF!</definedName>
    <definedName name="_88MAJULO_M">#REF!</definedName>
    <definedName name="_89MADECO_M">#REF!</definedName>
    <definedName name="_89MAJUNO_M">#REF!</definedName>
    <definedName name="_9__123Graph_ACHART_15" hidden="1">[8]Calc!$AJ$8:$AJ$19</definedName>
    <definedName name="_9__123Graph_ACHART_16" hidden="1">[8]Calc!$AL$8:$AL$21</definedName>
    <definedName name="_90MAMARO_M">#REF!</definedName>
    <definedName name="_91MAFEBO_M">#REF!</definedName>
    <definedName name="_91MAMAYO_M">#REF!</definedName>
    <definedName name="_92MANOVO_M">#REF!</definedName>
    <definedName name="_93MAJANO_M">#REF!</definedName>
    <definedName name="_93MAOCTO_M">#REF!</definedName>
    <definedName name="_94MASEPO_M">#REF!</definedName>
    <definedName name="_95MAJULO_M">#REF!</definedName>
    <definedName name="_95MBAPRO_M">#REF!</definedName>
    <definedName name="_96MBAUGO_M">#REF!</definedName>
    <definedName name="_97MAJUNO_M">#REF!</definedName>
    <definedName name="_97MBDECO_M">#REF!</definedName>
    <definedName name="_98MBFEBO_M">#REF!</definedName>
    <definedName name="_99MAMARO_M">#REF!</definedName>
    <definedName name="_99MBJANO_M">#REF!</definedName>
    <definedName name="_AMO_UniqueIdentifier" hidden="1">"'7133a1c4-f9d8-4e94-ad5a-5154f8aef04a'"</definedName>
    <definedName name="_ano1" localSheetId="7">#REF!</definedName>
    <definedName name="_ano1">#REF!</definedName>
    <definedName name="_ANO1999" localSheetId="7">#REF!</definedName>
    <definedName name="_ANO1999">#REF!</definedName>
    <definedName name="_ANO2000" localSheetId="7">#REF!</definedName>
    <definedName name="_ANO2000">#REF!</definedName>
    <definedName name="_ANO2001">#REF!</definedName>
    <definedName name="_ANO2002">#REF!</definedName>
    <definedName name="_ANO2003">#REF!</definedName>
    <definedName name="_ano4">#REF!</definedName>
    <definedName name="_B1" localSheetId="7" hidden="1">{#N/A,#N/A,FALSE,"LLAVE";#N/A,#N/A,FALSE,"EERR";#N/A,#N/A,FALSE,"ESP";#N/A,#N/A,FALSE,"EOAF";#N/A,#N/A,FALSE,"CASH";#N/A,#N/A,FALSE,"FINANZAS";#N/A,#N/A,FALSE,"DEUDA";#N/A,#N/A,FALSE,"INVERSION";#N/A,#N/A,FALSE,"PERSONAL"}</definedName>
    <definedName name="_B1" localSheetId="6" hidden="1">{#N/A,#N/A,FALSE,"LLAVE";#N/A,#N/A,FALSE,"EERR";#N/A,#N/A,FALSE,"ESP";#N/A,#N/A,FALSE,"EOAF";#N/A,#N/A,FALSE,"CASH";#N/A,#N/A,FALSE,"FINANZAS";#N/A,#N/A,FALSE,"DEUDA";#N/A,#N/A,FALSE,"INVERSION";#N/A,#N/A,FALSE,"PERSONAL"}</definedName>
    <definedName name="_B1" hidden="1">{#N/A,#N/A,FALSE,"LLAVE";#N/A,#N/A,FALSE,"EERR";#N/A,#N/A,FALSE,"ESP";#N/A,#N/A,FALSE,"EOAF";#N/A,#N/A,FALSE,"CASH";#N/A,#N/A,FALSE,"FINANZAS";#N/A,#N/A,FALSE,"DEUDA";#N/A,#N/A,FALSE,"INVERSION";#N/A,#N/A,FALSE,"PERSONAL"}</definedName>
    <definedName name="_bb1" localSheetId="7" hidden="1">{#N/A,#N/A,FALSE,"ENERGIA";#N/A,#N/A,FALSE,"PERDIDAS";#N/A,#N/A,FALSE,"CLIENTES";#N/A,#N/A,FALSE,"ESTADO";#N/A,#N/A,FALSE,"TECNICA"}</definedName>
    <definedName name="_bb1" localSheetId="6" hidden="1">{#N/A,#N/A,FALSE,"ENERGIA";#N/A,#N/A,FALSE,"PERDIDAS";#N/A,#N/A,FALSE,"CLIENTES";#N/A,#N/A,FALSE,"ESTADO";#N/A,#N/A,FALSE,"TECNICA"}</definedName>
    <definedName name="_bb1" hidden="1">{#N/A,#N/A,FALSE,"ENERGIA";#N/A,#N/A,FALSE,"PERDIDAS";#N/A,#N/A,FALSE,"CLIENTES";#N/A,#N/A,FALSE,"ESTADO";#N/A,#N/A,FALSE,"TECNICA"}</definedName>
    <definedName name="_bbb1" localSheetId="7" hidden="1">{#N/A,#N/A,FALSE,"LLAVE";#N/A,#N/A,FALSE,"EERR";#N/A,#N/A,FALSE,"ESP";#N/A,#N/A,FALSE,"EOAF";#N/A,#N/A,FALSE,"CASH";#N/A,#N/A,FALSE,"FINANZAS";#N/A,#N/A,FALSE,"DEUDA";#N/A,#N/A,FALSE,"INVERSION";#N/A,#N/A,FALSE,"PERSONAL"}</definedName>
    <definedName name="_bbb1" localSheetId="6" hidden="1">{#N/A,#N/A,FALSE,"LLAVE";#N/A,#N/A,FALSE,"EERR";#N/A,#N/A,FALSE,"ESP";#N/A,#N/A,FALSE,"EOAF";#N/A,#N/A,FALSE,"CASH";#N/A,#N/A,FALSE,"FINANZAS";#N/A,#N/A,FALSE,"DEUDA";#N/A,#N/A,FALSE,"INVERSION";#N/A,#N/A,FALSE,"PERSONAL"}</definedName>
    <definedName name="_bbb1" hidden="1">{#N/A,#N/A,FALSE,"LLAVE";#N/A,#N/A,FALSE,"EERR";#N/A,#N/A,FALSE,"ESP";#N/A,#N/A,FALSE,"EOAF";#N/A,#N/A,FALSE,"CASH";#N/A,#N/A,FALSE,"FINANZAS";#N/A,#N/A,FALSE,"DEUDA";#N/A,#N/A,FALSE,"INVERSION";#N/A,#N/A,FALSE,"PERSONAL"}</definedName>
    <definedName name="_bx1" localSheetId="7" hidden="1">{#N/A,#N/A,FALSE,"LLAVE";#N/A,#N/A,FALSE,"EERR";#N/A,#N/A,FALSE,"ESP";#N/A,#N/A,FALSE,"EOAF";#N/A,#N/A,FALSE,"CASH";#N/A,#N/A,FALSE,"FINANZAS";#N/A,#N/A,FALSE,"DEUDA";#N/A,#N/A,FALSE,"INVERSION";#N/A,#N/A,FALSE,"PERSONAL"}</definedName>
    <definedName name="_bx1" localSheetId="6" hidden="1">{#N/A,#N/A,FALSE,"LLAVE";#N/A,#N/A,FALSE,"EERR";#N/A,#N/A,FALSE,"ESP";#N/A,#N/A,FALSE,"EOAF";#N/A,#N/A,FALSE,"CASH";#N/A,#N/A,FALSE,"FINANZAS";#N/A,#N/A,FALSE,"DEUDA";#N/A,#N/A,FALSE,"INVERSION";#N/A,#N/A,FALSE,"PERSONAL"}</definedName>
    <definedName name="_bx1" hidden="1">{#N/A,#N/A,FALSE,"LLAVE";#N/A,#N/A,FALSE,"EERR";#N/A,#N/A,FALSE,"ESP";#N/A,#N/A,FALSE,"EOAF";#N/A,#N/A,FALSE,"CASH";#N/A,#N/A,FALSE,"FINANZAS";#N/A,#N/A,FALSE,"DEUDA";#N/A,#N/A,FALSE,"INVERSION";#N/A,#N/A,FALSE,"PERSONAL"}</definedName>
    <definedName name="_CD1" localSheetId="7" hidden="1">{#N/A,#N/A,FALSE,"LLAVE";#N/A,#N/A,FALSE,"EERR";#N/A,#N/A,FALSE,"ESP";#N/A,#N/A,FALSE,"EOAF";#N/A,#N/A,FALSE,"CASH";#N/A,#N/A,FALSE,"FINANZAS";#N/A,#N/A,FALSE,"DEUDA";#N/A,#N/A,FALSE,"INVERSION";#N/A,#N/A,FALSE,"PERSONAL"}</definedName>
    <definedName name="_CD1" localSheetId="6" hidden="1">{#N/A,#N/A,FALSE,"LLAVE";#N/A,#N/A,FALSE,"EERR";#N/A,#N/A,FALSE,"ESP";#N/A,#N/A,FALSE,"EOAF";#N/A,#N/A,FALSE,"CASH";#N/A,#N/A,FALSE,"FINANZAS";#N/A,#N/A,FALSE,"DEUDA";#N/A,#N/A,FALSE,"INVERSION";#N/A,#N/A,FALSE,"PERSONAL"}</definedName>
    <definedName name="_CD1" hidden="1">{#N/A,#N/A,FALSE,"LLAVE";#N/A,#N/A,FALSE,"EERR";#N/A,#N/A,FALSE,"ESP";#N/A,#N/A,FALSE,"EOAF";#N/A,#N/A,FALSE,"CASH";#N/A,#N/A,FALSE,"FINANZAS";#N/A,#N/A,FALSE,"DEUDA";#N/A,#N/A,FALSE,"INVERSION";#N/A,#N/A,FALSE,"PERSONAL"}</definedName>
    <definedName name="_cdx1" localSheetId="7" hidden="1">{#N/A,#N/A,FALSE,"LLAVE";#N/A,#N/A,FALSE,"EERR";#N/A,#N/A,FALSE,"ESP";#N/A,#N/A,FALSE,"EOAF";#N/A,#N/A,FALSE,"CASH";#N/A,#N/A,FALSE,"FINANZAS";#N/A,#N/A,FALSE,"DEUDA";#N/A,#N/A,FALSE,"INVERSION";#N/A,#N/A,FALSE,"PERSONAL"}</definedName>
    <definedName name="_cdx1" localSheetId="6" hidden="1">{#N/A,#N/A,FALSE,"LLAVE";#N/A,#N/A,FALSE,"EERR";#N/A,#N/A,FALSE,"ESP";#N/A,#N/A,FALSE,"EOAF";#N/A,#N/A,FALSE,"CASH";#N/A,#N/A,FALSE,"FINANZAS";#N/A,#N/A,FALSE,"DEUDA";#N/A,#N/A,FALSE,"INVERSION";#N/A,#N/A,FALSE,"PERSONAL"}</definedName>
    <definedName name="_cdx1" hidden="1">{#N/A,#N/A,FALSE,"LLAVE";#N/A,#N/A,FALSE,"EERR";#N/A,#N/A,FALSE,"ESP";#N/A,#N/A,FALSE,"EOAF";#N/A,#N/A,FALSE,"CASH";#N/A,#N/A,FALSE,"FINANZAS";#N/A,#N/A,FALSE,"DEUDA";#N/A,#N/A,FALSE,"INVERSION";#N/A,#N/A,FALSE,"PERSONAL"}</definedName>
    <definedName name="_D3" localSheetId="9">{0;0;0;0;1;#N/A;0.5;0.5;0.75;0.75;2;TRUE;TRUE;FALSE;FALSE;FALSE;#N/A;1;#N/A;1;1;"&amp;L&amp;7 RAMIBD05\GROUPS\EMG\DESOUSA\BRAZIL\MACHADIB\MODEL\MODEL_12.XLS -- &amp;D, &amp;T -- Page &amp;P of &amp;N
&amp;7";"&amp;L&amp;F&amp;A&amp;RPage&amp;P"}</definedName>
    <definedName name="_D3" localSheetId="4">{0;0;0;0;1;#N/A;0.5;0.5;0.75;0.75;2;TRUE;TRUE;FALSE;FALSE;FALSE;#N/A;1;#N/A;1;1;"&amp;L&amp;7 RAMIBD05\GROUPS\EMG\DESOUSA\BRAZIL\MACHADIB\MODEL\MODEL_12.XLS -- &amp;D, &amp;T -- Page &amp;P of &amp;N
&amp;7";"&amp;L&amp;F&amp;A&amp;RPage&amp;P"}</definedName>
    <definedName name="_D3" localSheetId="13">{0;0;0;0;1;#N/A;0.5;0.5;0.75;0.75;2;TRUE;TRUE;FALSE;FALSE;FALSE;#N/A;1;#N/A;1;1;"&amp;L&amp;7 RAMIBD05\GROUPS\EMG\DESOUSA\BRAZIL\MACHADIB\MODEL\MODEL_12.XLS -- &amp;D, &amp;T -- Page &amp;P of &amp;N
&amp;7";"&amp;L&amp;F&amp;A&amp;RPage&amp;P"}</definedName>
    <definedName name="_D3" localSheetId="14">{0;0;0;0;1;#N/A;0.5;0.5;0.75;0.75;2;TRUE;TRUE;FALSE;FALSE;FALSE;#N/A;1;#N/A;1;1;"&amp;L&amp;7 RAMIBD05\GROUPS\EMG\DESOUSA\BRAZIL\MACHADIB\MODEL\MODEL_12.XLS -- &amp;D, &amp;T -- Page &amp;P of &amp;N
&amp;7";"&amp;L&amp;F&amp;A&amp;RPage&amp;P"}</definedName>
    <definedName name="_D3" localSheetId="7">{0;0;0;0;1;#N/A;0.5;0.5;0.75;0.75;2;TRUE;TRUE;FALSE;FALSE;FALSE;#N/A;1;#N/A;1;1;"&amp;L&amp;7 RAMIBD05\GROUPS\EMG\DESOUSA\BRAZIL\MACHADIB\MODEL\MODEL_12.XLS -- &amp;D, &amp;T -- Page &amp;P of &amp;N
&amp;7";"&amp;L&amp;F&amp;A&amp;RPage&amp;P"}</definedName>
    <definedName name="_D3" localSheetId="16">{0;0;0;0;1;#N/A;0.5;0.5;0.75;0.75;2;TRUE;TRUE;FALSE;FALSE;FALSE;#N/A;1;#N/A;1;1;"&amp;L&amp;7 RAMIBD05\GROUPS\EMG\DESOUSA\BRAZIL\MACHADIB\MODEL\MODEL_12.XLS -- &amp;D, &amp;T -- Page &amp;P of &amp;N
&amp;7";"&amp;L&amp;F&amp;A&amp;RPage&amp;P"}</definedName>
    <definedName name="_D3" localSheetId="12">{0;0;0;0;1;#N/A;0.5;0.5;0.75;0.75;2;TRUE;TRUE;FALSE;FALSE;FALSE;#N/A;1;#N/A;1;1;"&amp;L&amp;7 RAMIBD05\GROUPS\EMG\DESOUSA\BRAZIL\MACHADIB\MODEL\MODEL_12.XLS -- &amp;D, &amp;T -- Page &amp;P of &amp;N
&amp;7";"&amp;L&amp;F&amp;A&amp;RPage&amp;P"}</definedName>
    <definedName name="_D3" localSheetId="6">{0;0;0;0;1;#N/A;0.5;0.5;0.75;0.75;2;TRUE;TRUE;FALSE;FALSE;FALSE;#N/A;1;#N/A;1;1;"&amp;L&amp;7 RAMIBD05\GROUPS\EMG\DESOUSA\BRAZIL\MACHADIB\MODEL\MODEL_12.XLS -- &amp;D, &amp;T -- Page &amp;P of &amp;N
&amp;7";"&amp;L&amp;F&amp;A&amp;RPage&amp;P"}</definedName>
    <definedName name="_D3" localSheetId="20">{0;0;0;0;1;#N/A;0.5;0.5;0.75;0.75;2;TRUE;TRUE;FALSE;FALSE;FALSE;#N/A;1;#N/A;1;1;"&amp;L&amp;7 RAMIBD05\GROUPS\EMG\DESOUSA\BRAZIL\MACHADIB\MODEL\MODEL_12.XLS -- &amp;D, &amp;T -- Page &amp;P of &amp;N
&amp;7";"&amp;L&amp;F&amp;A&amp;RPage&amp;P"}</definedName>
    <definedName name="_D3" localSheetId="0">{0;0;0;0;1;#N/A;0.5;0.5;0.75;0.75;2;TRUE;TRUE;FALSE;FALSE;FALSE;#N/A;1;#N/A;1;1;"&amp;L&amp;7 RAMIBD05\GROUPS\EMG\DESOUSA\BRAZIL\MACHADIB\MODEL\MODEL_12.XLS -- &amp;D, &amp;T -- Page &amp;P of &amp;N
&amp;7";"&amp;L&amp;F&amp;A&amp;RPage&amp;P"}</definedName>
    <definedName name="_D3">{0;0;0;0;1;#N/A;0.5;0.5;0.75;0.75;2;TRUE;TRUE;FALSE;FALSE;FALSE;#N/A;1;#N/A;1;1;"&amp;L&amp;7 RAMIBD05\GROUPS\EMG\DESOUSA\BRAZIL\MACHADIB\MODEL\MODEL_12.XLS -- &amp;D, &amp;T -- Page &amp;P of &amp;N
&amp;7";"&amp;L&amp;F&amp;A&amp;RPage&amp;P"}</definedName>
    <definedName name="_D4" localSheetId="9">{0;0;0;0;1;#N/A;0.5;0.5;0.75;0.75;2;TRUE;TRUE;FALSE;FALSE;FALSE;#N/A;1;#N/A;1;1;"&amp;L&amp;7 RAMIBD05\GROUPS\EMG\DESOUSA\BRAZIL\MACHADIB\MODEL\MODEL_12.XLS -- &amp;D, &amp;T -- Page &amp;P of &amp;N
&amp;7";"&amp;L&amp;F&amp;A&amp;RPage&amp;P"}</definedName>
    <definedName name="_D4" localSheetId="4">{0;0;0;0;1;#N/A;0.5;0.5;0.75;0.75;2;TRUE;TRUE;FALSE;FALSE;FALSE;#N/A;1;#N/A;1;1;"&amp;L&amp;7 RAMIBD05\GROUPS\EMG\DESOUSA\BRAZIL\MACHADIB\MODEL\MODEL_12.XLS -- &amp;D, &amp;T -- Page &amp;P of &amp;N
&amp;7";"&amp;L&amp;F&amp;A&amp;RPage&amp;P"}</definedName>
    <definedName name="_D4" localSheetId="13">{0;0;0;0;1;#N/A;0.5;0.5;0.75;0.75;2;TRUE;TRUE;FALSE;FALSE;FALSE;#N/A;1;#N/A;1;1;"&amp;L&amp;7 RAMIBD05\GROUPS\EMG\DESOUSA\BRAZIL\MACHADIB\MODEL\MODEL_12.XLS -- &amp;D, &amp;T -- Page &amp;P of &amp;N
&amp;7";"&amp;L&amp;F&amp;A&amp;RPage&amp;P"}</definedName>
    <definedName name="_D4" localSheetId="14">{0;0;0;0;1;#N/A;0.5;0.5;0.75;0.75;2;TRUE;TRUE;FALSE;FALSE;FALSE;#N/A;1;#N/A;1;1;"&amp;L&amp;7 RAMIBD05\GROUPS\EMG\DESOUSA\BRAZIL\MACHADIB\MODEL\MODEL_12.XLS -- &amp;D, &amp;T -- Page &amp;P of &amp;N
&amp;7";"&amp;L&amp;F&amp;A&amp;RPage&amp;P"}</definedName>
    <definedName name="_D4" localSheetId="7">{0;0;0;0;1;#N/A;0.5;0.5;0.75;0.75;2;TRUE;TRUE;FALSE;FALSE;FALSE;#N/A;1;#N/A;1;1;"&amp;L&amp;7 RAMIBD05\GROUPS\EMG\DESOUSA\BRAZIL\MACHADIB\MODEL\MODEL_12.XLS -- &amp;D, &amp;T -- Page &amp;P of &amp;N
&amp;7";"&amp;L&amp;F&amp;A&amp;RPage&amp;P"}</definedName>
    <definedName name="_D4" localSheetId="16">{0;0;0;0;1;#N/A;0.5;0.5;0.75;0.75;2;TRUE;TRUE;FALSE;FALSE;FALSE;#N/A;1;#N/A;1;1;"&amp;L&amp;7 RAMIBD05\GROUPS\EMG\DESOUSA\BRAZIL\MACHADIB\MODEL\MODEL_12.XLS -- &amp;D, &amp;T -- Page &amp;P of &amp;N
&amp;7";"&amp;L&amp;F&amp;A&amp;RPage&amp;P"}</definedName>
    <definedName name="_D4" localSheetId="12">{0;0;0;0;1;#N/A;0.5;0.5;0.75;0.75;2;TRUE;TRUE;FALSE;FALSE;FALSE;#N/A;1;#N/A;1;1;"&amp;L&amp;7 RAMIBD05\GROUPS\EMG\DESOUSA\BRAZIL\MACHADIB\MODEL\MODEL_12.XLS -- &amp;D, &amp;T -- Page &amp;P of &amp;N
&amp;7";"&amp;L&amp;F&amp;A&amp;RPage&amp;P"}</definedName>
    <definedName name="_D4" localSheetId="6">{0;0;0;0;1;#N/A;0.5;0.5;0.75;0.75;2;TRUE;TRUE;FALSE;FALSE;FALSE;#N/A;1;#N/A;1;1;"&amp;L&amp;7 RAMIBD05\GROUPS\EMG\DESOUSA\BRAZIL\MACHADIB\MODEL\MODEL_12.XLS -- &amp;D, &amp;T -- Page &amp;P of &amp;N
&amp;7";"&amp;L&amp;F&amp;A&amp;RPage&amp;P"}</definedName>
    <definedName name="_D4" localSheetId="20">{0;0;0;0;1;#N/A;0.5;0.5;0.75;0.75;2;TRUE;TRUE;FALSE;FALSE;FALSE;#N/A;1;#N/A;1;1;"&amp;L&amp;7 RAMIBD05\GROUPS\EMG\DESOUSA\BRAZIL\MACHADIB\MODEL\MODEL_12.XLS -- &amp;D, &amp;T -- Page &amp;P of &amp;N
&amp;7";"&amp;L&amp;F&amp;A&amp;RPage&amp;P"}</definedName>
    <definedName name="_D4" localSheetId="0">{0;0;0;0;1;#N/A;0.5;0.5;0.75;0.75;2;TRUE;TRUE;FALSE;FALSE;FALSE;#N/A;1;#N/A;1;1;"&amp;L&amp;7 RAMIBD05\GROUPS\EMG\DESOUSA\BRAZIL\MACHADIB\MODEL\MODEL_12.XLS -- &amp;D, &amp;T -- Page &amp;P of &amp;N
&amp;7";"&amp;L&amp;F&amp;A&amp;RPage&amp;P"}</definedName>
    <definedName name="_D4">{0;0;0;0;1;#N/A;0.5;0.5;0.75;0.75;2;TRUE;TRUE;FALSE;FALSE;FALSE;#N/A;1;#N/A;1;1;"&amp;L&amp;7 RAMIBD05\GROUPS\EMG\DESOUSA\BRAZIL\MACHADIB\MODEL\MODEL_12.XLS -- &amp;D, &amp;T -- Page &amp;P of &amp;N
&amp;7";"&amp;L&amp;F&amp;A&amp;RPage&amp;P"}</definedName>
    <definedName name="_D5" localSheetId="9">{0;0;0;0;1;#N/A;0.5;0.5;0.75;0.75;2;TRUE;TRUE;FALSE;FALSE;FALSE;#N/A;1;#N/A;1;1;"&amp;L&amp;7 RAMIBD05\GROUPS\EMG\DESOUSA\BRAZIL\MACHADIB\MODEL\MODEL_12.XLS -- &amp;D, &amp;T -- Page &amp;P of &amp;N
&amp;7";"&amp;L&amp;F&amp;A&amp;RPage&amp;P"}</definedName>
    <definedName name="_D5" localSheetId="4">{0;0;0;0;1;#N/A;0.5;0.5;0.75;0.75;2;TRUE;TRUE;FALSE;FALSE;FALSE;#N/A;1;#N/A;1;1;"&amp;L&amp;7 RAMIBD05\GROUPS\EMG\DESOUSA\BRAZIL\MACHADIB\MODEL\MODEL_12.XLS -- &amp;D, &amp;T -- Page &amp;P of &amp;N
&amp;7";"&amp;L&amp;F&amp;A&amp;RPage&amp;P"}</definedName>
    <definedName name="_D5" localSheetId="13">{0;0;0;0;1;#N/A;0.5;0.5;0.75;0.75;2;TRUE;TRUE;FALSE;FALSE;FALSE;#N/A;1;#N/A;1;1;"&amp;L&amp;7 RAMIBD05\GROUPS\EMG\DESOUSA\BRAZIL\MACHADIB\MODEL\MODEL_12.XLS -- &amp;D, &amp;T -- Page &amp;P of &amp;N
&amp;7";"&amp;L&amp;F&amp;A&amp;RPage&amp;P"}</definedName>
    <definedName name="_D5" localSheetId="14">{0;0;0;0;1;#N/A;0.5;0.5;0.75;0.75;2;TRUE;TRUE;FALSE;FALSE;FALSE;#N/A;1;#N/A;1;1;"&amp;L&amp;7 RAMIBD05\GROUPS\EMG\DESOUSA\BRAZIL\MACHADIB\MODEL\MODEL_12.XLS -- &amp;D, &amp;T -- Page &amp;P of &amp;N
&amp;7";"&amp;L&amp;F&amp;A&amp;RPage&amp;P"}</definedName>
    <definedName name="_D5" localSheetId="7">{0;0;0;0;1;#N/A;0.5;0.5;0.75;0.75;2;TRUE;TRUE;FALSE;FALSE;FALSE;#N/A;1;#N/A;1;1;"&amp;L&amp;7 RAMIBD05\GROUPS\EMG\DESOUSA\BRAZIL\MACHADIB\MODEL\MODEL_12.XLS -- &amp;D, &amp;T -- Page &amp;P of &amp;N
&amp;7";"&amp;L&amp;F&amp;A&amp;RPage&amp;P"}</definedName>
    <definedName name="_D5" localSheetId="16">{0;0;0;0;1;#N/A;0.5;0.5;0.75;0.75;2;TRUE;TRUE;FALSE;FALSE;FALSE;#N/A;1;#N/A;1;1;"&amp;L&amp;7 RAMIBD05\GROUPS\EMG\DESOUSA\BRAZIL\MACHADIB\MODEL\MODEL_12.XLS -- &amp;D, &amp;T -- Page &amp;P of &amp;N
&amp;7";"&amp;L&amp;F&amp;A&amp;RPage&amp;P"}</definedName>
    <definedName name="_D5" localSheetId="12">{0;0;0;0;1;#N/A;0.5;0.5;0.75;0.75;2;TRUE;TRUE;FALSE;FALSE;FALSE;#N/A;1;#N/A;1;1;"&amp;L&amp;7 RAMIBD05\GROUPS\EMG\DESOUSA\BRAZIL\MACHADIB\MODEL\MODEL_12.XLS -- &amp;D, &amp;T -- Page &amp;P of &amp;N
&amp;7";"&amp;L&amp;F&amp;A&amp;RPage&amp;P"}</definedName>
    <definedName name="_D5" localSheetId="6">{0;0;0;0;1;#N/A;0.5;0.5;0.75;0.75;2;TRUE;TRUE;FALSE;FALSE;FALSE;#N/A;1;#N/A;1;1;"&amp;L&amp;7 RAMIBD05\GROUPS\EMG\DESOUSA\BRAZIL\MACHADIB\MODEL\MODEL_12.XLS -- &amp;D, &amp;T -- Page &amp;P of &amp;N
&amp;7";"&amp;L&amp;F&amp;A&amp;RPage&amp;P"}</definedName>
    <definedName name="_D5" localSheetId="20">{0;0;0;0;1;#N/A;0.5;0.5;0.75;0.75;2;TRUE;TRUE;FALSE;FALSE;FALSE;#N/A;1;#N/A;1;1;"&amp;L&amp;7 RAMIBD05\GROUPS\EMG\DESOUSA\BRAZIL\MACHADIB\MODEL\MODEL_12.XLS -- &amp;D, &amp;T -- Page &amp;P of &amp;N
&amp;7";"&amp;L&amp;F&amp;A&amp;RPage&amp;P"}</definedName>
    <definedName name="_D5" localSheetId="0">{0;0;0;0;1;#N/A;0.5;0.5;0.75;0.75;2;TRUE;TRUE;FALSE;FALSE;FALSE;#N/A;1;#N/A;1;1;"&amp;L&amp;7 RAMIBD05\GROUPS\EMG\DESOUSA\BRAZIL\MACHADIB\MODEL\MODEL_12.XLS -- &amp;D, &amp;T -- Page &amp;P of &amp;N
&amp;7";"&amp;L&amp;F&amp;A&amp;RPage&amp;P"}</definedName>
    <definedName name="_D5">{0;0;0;0;1;#N/A;0.5;0.5;0.75;0.75;2;TRUE;TRUE;FALSE;FALSE;FALSE;#N/A;1;#N/A;1;1;"&amp;L&amp;7 RAMIBD05\GROUPS\EMG\DESOUSA\BRAZIL\MACHADIB\MODEL\MODEL_12.XLS -- &amp;D, &amp;T -- Page &amp;P of &amp;N
&amp;7";"&amp;L&amp;F&amp;A&amp;RPage&amp;P"}</definedName>
    <definedName name="_D6" localSheetId="9">{0;0;0;0;9;#N/A;0.75;0.75;1;1;1;FALSE;FALSE;FALSE;FALSE;FALSE;#N/A;1;100;#N/A;#N/A;"&amp;A";"Page &amp;P"}</definedName>
    <definedName name="_D6" localSheetId="4">{0;0;0;0;9;#N/A;0.75;0.75;1;1;1;FALSE;FALSE;FALSE;FALSE;FALSE;#N/A;1;100;#N/A;#N/A;"&amp;A";"Page &amp;P"}</definedName>
    <definedName name="_D6" localSheetId="13">{0;0;0;0;9;#N/A;0.75;0.75;1;1;1;FALSE;FALSE;FALSE;FALSE;FALSE;#N/A;1;100;#N/A;#N/A;"&amp;A";"Page &amp;P"}</definedName>
    <definedName name="_D6" localSheetId="14">{0;0;0;0;9;#N/A;0.75;0.75;1;1;1;FALSE;FALSE;FALSE;FALSE;FALSE;#N/A;1;100;#N/A;#N/A;"&amp;A";"Page &amp;P"}</definedName>
    <definedName name="_D6" localSheetId="7">{0;0;0;0;9;#N/A;0.75;0.75;1;1;1;FALSE;FALSE;FALSE;FALSE;FALSE;#N/A;1;100;#N/A;#N/A;"&amp;A";"Page &amp;P"}</definedName>
    <definedName name="_D6" localSheetId="16">{0;0;0;0;9;#N/A;0.75;0.75;1;1;1;FALSE;FALSE;FALSE;FALSE;FALSE;#N/A;1;100;#N/A;#N/A;"&amp;A";"Page &amp;P"}</definedName>
    <definedName name="_D6" localSheetId="12">{0;0;0;0;9;#N/A;0.75;0.75;1;1;1;FALSE;FALSE;FALSE;FALSE;FALSE;#N/A;1;100;#N/A;#N/A;"&amp;A";"Page &amp;P"}</definedName>
    <definedName name="_D6" localSheetId="6">{0;0;0;0;9;#N/A;0.75;0.75;1;1;1;FALSE;FALSE;FALSE;FALSE;FALSE;#N/A;1;100;#N/A;#N/A;"&amp;A";"Page &amp;P"}</definedName>
    <definedName name="_D6" localSheetId="20">{0;0;0;0;9;#N/A;0.75;0.75;1;1;1;FALSE;FALSE;FALSE;FALSE;FALSE;#N/A;1;100;#N/A;#N/A;"&amp;A";"Page &amp;P"}</definedName>
    <definedName name="_D6" localSheetId="0">{0;0;0;0;9;#N/A;0.75;0.75;1;1;1;FALSE;FALSE;FALSE;FALSE;FALSE;#N/A;1;100;#N/A;#N/A;"&amp;A";"Page &amp;P"}</definedName>
    <definedName name="_D6">{0;0;0;0;9;#N/A;0.75;0.75;1;1;1;FALSE;FALSE;FALSE;FALSE;FALSE;#N/A;1;100;#N/A;#N/A;"&amp;A";"Page &amp;P"}</definedName>
    <definedName name="_D7" localSheetId="9">{0;0;0;0;9;#N/A;0.75;0.75;1;1;1;FALSE;FALSE;FALSE;FALSE;FALSE;#N/A;1;100;#N/A;#N/A;"&amp;A";"Page &amp;P"}</definedName>
    <definedName name="_D7" localSheetId="4">{0;0;0;0;9;#N/A;0.75;0.75;1;1;1;FALSE;FALSE;FALSE;FALSE;FALSE;#N/A;1;100;#N/A;#N/A;"&amp;A";"Page &amp;P"}</definedName>
    <definedName name="_D7" localSheetId="13">{0;0;0;0;9;#N/A;0.75;0.75;1;1;1;FALSE;FALSE;FALSE;FALSE;FALSE;#N/A;1;100;#N/A;#N/A;"&amp;A";"Page &amp;P"}</definedName>
    <definedName name="_D7" localSheetId="14">{0;0;0;0;9;#N/A;0.75;0.75;1;1;1;FALSE;FALSE;FALSE;FALSE;FALSE;#N/A;1;100;#N/A;#N/A;"&amp;A";"Page &amp;P"}</definedName>
    <definedName name="_D7" localSheetId="7">{0;0;0;0;9;#N/A;0.75;0.75;1;1;1;FALSE;FALSE;FALSE;FALSE;FALSE;#N/A;1;100;#N/A;#N/A;"&amp;A";"Page &amp;P"}</definedName>
    <definedName name="_D7" localSheetId="16">{0;0;0;0;9;#N/A;0.75;0.75;1;1;1;FALSE;FALSE;FALSE;FALSE;FALSE;#N/A;1;100;#N/A;#N/A;"&amp;A";"Page &amp;P"}</definedName>
    <definedName name="_D7" localSheetId="12">{0;0;0;0;9;#N/A;0.75;0.75;1;1;1;FALSE;FALSE;FALSE;FALSE;FALSE;#N/A;1;100;#N/A;#N/A;"&amp;A";"Page &amp;P"}</definedName>
    <definedName name="_D7" localSheetId="6">{0;0;0;0;9;#N/A;0.75;0.75;1;1;1;FALSE;FALSE;FALSE;FALSE;FALSE;#N/A;1;100;#N/A;#N/A;"&amp;A";"Page &amp;P"}</definedName>
    <definedName name="_D7" localSheetId="20">{0;0;0;0;9;#N/A;0.75;0.75;1;1;1;FALSE;FALSE;FALSE;FALSE;FALSE;#N/A;1;100;#N/A;#N/A;"&amp;A";"Page &amp;P"}</definedName>
    <definedName name="_D7" localSheetId="0">{0;0;0;0;9;#N/A;0.75;0.75;1;1;1;FALSE;FALSE;FALSE;FALSE;FALSE;#N/A;1;100;#N/A;#N/A;"&amp;A";"Page &amp;P"}</definedName>
    <definedName name="_D7">{0;0;0;0;9;#N/A;0.75;0.75;1;1;1;FALSE;FALSE;FALSE;FALSE;FALSE;#N/A;1;100;#N/A;#N/A;"&amp;A";"Page &amp;P"}</definedName>
    <definedName name="_D8" localSheetId="9">{0;0;0;0;9;#N/A;0.75;0.75;1;1;1;FALSE;FALSE;FALSE;FALSE;FALSE;#N/A;1;100;#N/A;#N/A;"&amp;A";"Page &amp;P"}</definedName>
    <definedName name="_D8" localSheetId="4">{0;0;0;0;9;#N/A;0.75;0.75;1;1;1;FALSE;FALSE;FALSE;FALSE;FALSE;#N/A;1;100;#N/A;#N/A;"&amp;A";"Page &amp;P"}</definedName>
    <definedName name="_D8" localSheetId="13">{0;0;0;0;9;#N/A;0.75;0.75;1;1;1;FALSE;FALSE;FALSE;FALSE;FALSE;#N/A;1;100;#N/A;#N/A;"&amp;A";"Page &amp;P"}</definedName>
    <definedName name="_D8" localSheetId="14">{0;0;0;0;9;#N/A;0.75;0.75;1;1;1;FALSE;FALSE;FALSE;FALSE;FALSE;#N/A;1;100;#N/A;#N/A;"&amp;A";"Page &amp;P"}</definedName>
    <definedName name="_D8" localSheetId="7">{0;0;0;0;9;#N/A;0.75;0.75;1;1;1;FALSE;FALSE;FALSE;FALSE;FALSE;#N/A;1;100;#N/A;#N/A;"&amp;A";"Page &amp;P"}</definedName>
    <definedName name="_D8" localSheetId="16">{0;0;0;0;9;#N/A;0.75;0.75;1;1;1;FALSE;FALSE;FALSE;FALSE;FALSE;#N/A;1;100;#N/A;#N/A;"&amp;A";"Page &amp;P"}</definedName>
    <definedName name="_D8" localSheetId="12">{0;0;0;0;9;#N/A;0.75;0.75;1;1;1;FALSE;FALSE;FALSE;FALSE;FALSE;#N/A;1;100;#N/A;#N/A;"&amp;A";"Page &amp;P"}</definedName>
    <definedName name="_D8" localSheetId="6">{0;0;0;0;9;#N/A;0.75;0.75;1;1;1;FALSE;FALSE;FALSE;FALSE;FALSE;#N/A;1;100;#N/A;#N/A;"&amp;A";"Page &amp;P"}</definedName>
    <definedName name="_D8" localSheetId="20">{0;0;0;0;9;#N/A;0.75;0.75;1;1;1;FALSE;FALSE;FALSE;FALSE;FALSE;#N/A;1;100;#N/A;#N/A;"&amp;A";"Page &amp;P"}</definedName>
    <definedName name="_D8" localSheetId="0">{0;0;0;0;9;#N/A;0.75;0.75;1;1;1;FALSE;FALSE;FALSE;FALSE;FALSE;#N/A;1;100;#N/A;#N/A;"&amp;A";"Page &amp;P"}</definedName>
    <definedName name="_D8">{0;0;0;0;9;#N/A;0.75;0.75;1;1;1;FALSE;FALSE;FALSE;FALSE;FALSE;#N/A;1;100;#N/A;#N/A;"&amp;A";"Page &amp;P"}</definedName>
    <definedName name="_df1" localSheetId="7" hidden="1">{#N/A,#N/A,FALSE,"LLAVE";#N/A,#N/A,FALSE,"EERR";#N/A,#N/A,FALSE,"ESP";#N/A,#N/A,FALSE,"EOAF";#N/A,#N/A,FALSE,"CASH";#N/A,#N/A,FALSE,"FINANZAS";#N/A,#N/A,FALSE,"DEUDA";#N/A,#N/A,FALSE,"INVERSION";#N/A,#N/A,FALSE,"PERSONAL"}</definedName>
    <definedName name="_df1" localSheetId="6" hidden="1">{#N/A,#N/A,FALSE,"LLAVE";#N/A,#N/A,FALSE,"EERR";#N/A,#N/A,FALSE,"ESP";#N/A,#N/A,FALSE,"EOAF";#N/A,#N/A,FALSE,"CASH";#N/A,#N/A,FALSE,"FINANZAS";#N/A,#N/A,FALSE,"DEUDA";#N/A,#N/A,FALSE,"INVERSION";#N/A,#N/A,FALSE,"PERSONAL"}</definedName>
    <definedName name="_df1" hidden="1">{#N/A,#N/A,FALSE,"LLAVE";#N/A,#N/A,FALSE,"EERR";#N/A,#N/A,FALSE,"ESP";#N/A,#N/A,FALSE,"EOAF";#N/A,#N/A,FALSE,"CASH";#N/A,#N/A,FALSE,"FINANZAS";#N/A,#N/A,FALSE,"DEUDA";#N/A,#N/A,FALSE,"INVERSION";#N/A,#N/A,FALSE,"PERSONAL"}</definedName>
    <definedName name="_DTF2005">[10]Escenarios!$C$7</definedName>
    <definedName name="_e1" localSheetId="7" hidden="1">{#N/A,#N/A,FALSE,"ENERGIA";#N/A,#N/A,FALSE,"PERDIDAS";#N/A,#N/A,FALSE,"CLIENTES";#N/A,#N/A,FALSE,"ESTADO";#N/A,#N/A,FALSE,"TECNICA"}</definedName>
    <definedName name="_e1" localSheetId="6" hidden="1">{#N/A,#N/A,FALSE,"ENERGIA";#N/A,#N/A,FALSE,"PERDIDAS";#N/A,#N/A,FALSE,"CLIENTES";#N/A,#N/A,FALSE,"ESTADO";#N/A,#N/A,FALSE,"TECNICA"}</definedName>
    <definedName name="_e1" hidden="1">{#N/A,#N/A,FALSE,"ENERGIA";#N/A,#N/A,FALSE,"PERDIDAS";#N/A,#N/A,FALSE,"CLIENTES";#N/A,#N/A,FALSE,"ESTADO";#N/A,#N/A,FALSE,"TECNICA"}</definedName>
    <definedName name="_Fill" hidden="1">#REF!</definedName>
    <definedName name="_xlnm._FilterDatabase" hidden="1">#REF!</definedName>
    <definedName name="_Fx1999">#REF!</definedName>
    <definedName name="_fx99">#REF!</definedName>
    <definedName name="_gdp85">#REF!</definedName>
    <definedName name="_gdp86">#REF!</definedName>
    <definedName name="_gdp87">#REF!</definedName>
    <definedName name="_gdp88">#REF!</definedName>
    <definedName name="_gdp89">#REF!</definedName>
    <definedName name="_gdp90">#REF!</definedName>
    <definedName name="_gdp91">#REF!</definedName>
    <definedName name="_gdp92">#REF!</definedName>
    <definedName name="_gdp93">#REF!</definedName>
    <definedName name="_gdp94">#REF!</definedName>
    <definedName name="_gdp95">#REF!</definedName>
    <definedName name="_gdp96">#REF!</definedName>
    <definedName name="_gdp97">#REF!</definedName>
    <definedName name="_gdp98">[1]GDP!$Q$32</definedName>
    <definedName name="_gdp99">[1]GDP!$R$32</definedName>
    <definedName name="_HOJ66" localSheetId="7">#REF!</definedName>
    <definedName name="_HOJ66" localSheetId="0">#REF!</definedName>
    <definedName name="_HOJ66">#REF!</definedName>
    <definedName name="_HOJ88" localSheetId="0">#REF!</definedName>
    <definedName name="_HOJ88">#REF!</definedName>
    <definedName name="_IMP2">#REF!</definedName>
    <definedName name="_IPC2005">[10]Escenarios!$B$7</definedName>
    <definedName name="_Key1" localSheetId="7" hidden="1">#REF!</definedName>
    <definedName name="_Key1" hidden="1">#REF!</definedName>
    <definedName name="_Key2" localSheetId="7" hidden="1">#REF!</definedName>
    <definedName name="_Key2" hidden="1">#REF!</definedName>
    <definedName name="_mar2003" localSheetId="7">#REF!</definedName>
    <definedName name="_mar2003">#REF!</definedName>
    <definedName name="_MatInverse_In" hidden="1">#REF!</definedName>
    <definedName name="_MatInverse_Out" hidden="1">#REF!</definedName>
    <definedName name="_md1">#REF!</definedName>
    <definedName name="_MES1">#REF!</definedName>
    <definedName name="_MIX97">[2]CVA_Projetada12meses!$A$462:$O$518</definedName>
    <definedName name="_new95">#REF!</definedName>
    <definedName name="_NIL1">#REF!</definedName>
    <definedName name="_NIL2">#REF!</definedName>
    <definedName name="_NIL3">#REF!</definedName>
    <definedName name="_NIL4">#REF!</definedName>
    <definedName name="_NIL5">#REF!</definedName>
    <definedName name="_OPC1">#REF!</definedName>
    <definedName name="_Order1" hidden="1">0</definedName>
    <definedName name="_Order2" hidden="1">255</definedName>
    <definedName name="_P00debt1">#REF!</definedName>
    <definedName name="_P00debt2">#REF!</definedName>
    <definedName name="_P00Deprec.">#REF!</definedName>
    <definedName name="_pag1">'[9]ResGeral-NOV01'!$A$1:$I$56</definedName>
    <definedName name="_pag2">'[9]ResGeral-NOV01'!$A$1:$K$55</definedName>
    <definedName name="_pag3">'[9]ResGeral-NOV01'!$A$1:$I$51</definedName>
    <definedName name="_pag4">'[9]ResGeral-NOV01'!$A$1:$H$46</definedName>
    <definedName name="_pag5">'[9]ResGeral-NOV01'!$A$1:$L$53</definedName>
    <definedName name="_pag6">'[9]ResGeral-NOV01'!$A$1:$K$52</definedName>
    <definedName name="_PG1">#REF!</definedName>
    <definedName name="_PG3">#REF!</definedName>
    <definedName name="_PL124">'[3]2000'!#REF!</definedName>
    <definedName name="_plt02">#REF!</definedName>
    <definedName name="_PLT07">#REF!</definedName>
    <definedName name="_PLT09">#REF!</definedName>
    <definedName name="_qe1" localSheetId="9">{0;0;0;0;1;#N/A;0.5;0.5;0.75;0.75;2;TRUE;TRUE;FALSE;FALSE;FALSE;#N/A;1;#N/A;1;1;"&amp;L&amp;7 RAMIBD05\GROUPS\EMG\DESOUSA\BRAZIL\MACHADIB\MODEL\MODEL_12.XLS -- &amp;D, &amp;T -- Page &amp;P of &amp;N
&amp;7";"&amp;L&amp;F&amp;A&amp;RPage&amp;P"}</definedName>
    <definedName name="_qe1" localSheetId="4">{0;0;0;0;1;#N/A;0.5;0.5;0.75;0.75;2;TRUE;TRUE;FALSE;FALSE;FALSE;#N/A;1;#N/A;1;1;"&amp;L&amp;7 RAMIBD05\GROUPS\EMG\DESOUSA\BRAZIL\MACHADIB\MODEL\MODEL_12.XLS -- &amp;D, &amp;T -- Page &amp;P of &amp;N
&amp;7";"&amp;L&amp;F&amp;A&amp;RPage&amp;P"}</definedName>
    <definedName name="_qe1" localSheetId="13">{0;0;0;0;1;#N/A;0.5;0.5;0.75;0.75;2;TRUE;TRUE;FALSE;FALSE;FALSE;#N/A;1;#N/A;1;1;"&amp;L&amp;7 RAMIBD05\GROUPS\EMG\DESOUSA\BRAZIL\MACHADIB\MODEL\MODEL_12.XLS -- &amp;D, &amp;T -- Page &amp;P of &amp;N
&amp;7";"&amp;L&amp;F&amp;A&amp;RPage&amp;P"}</definedName>
    <definedName name="_qe1" localSheetId="14">{0;0;0;0;1;#N/A;0.5;0.5;0.75;0.75;2;TRUE;TRUE;FALSE;FALSE;FALSE;#N/A;1;#N/A;1;1;"&amp;L&amp;7 RAMIBD05\GROUPS\EMG\DESOUSA\BRAZIL\MACHADIB\MODEL\MODEL_12.XLS -- &amp;D, &amp;T -- Page &amp;P of &amp;N
&amp;7";"&amp;L&amp;F&amp;A&amp;RPage&amp;P"}</definedName>
    <definedName name="_qe1" localSheetId="7">{0;0;0;0;1;#N/A;0.5;0.5;0.75;0.75;2;TRUE;TRUE;FALSE;FALSE;FALSE;#N/A;1;#N/A;1;1;"&amp;L&amp;7 RAMIBD05\GROUPS\EMG\DESOUSA\BRAZIL\MACHADIB\MODEL\MODEL_12.XLS -- &amp;D, &amp;T -- Page &amp;P of &amp;N
&amp;7";"&amp;L&amp;F&amp;A&amp;RPage&amp;P"}</definedName>
    <definedName name="_qe1" localSheetId="16">{0;0;0;0;1;#N/A;0.5;0.5;0.75;0.75;2;TRUE;TRUE;FALSE;FALSE;FALSE;#N/A;1;#N/A;1;1;"&amp;L&amp;7 RAMIBD05\GROUPS\EMG\DESOUSA\BRAZIL\MACHADIB\MODEL\MODEL_12.XLS -- &amp;D, &amp;T -- Page &amp;P of &amp;N
&amp;7";"&amp;L&amp;F&amp;A&amp;RPage&amp;P"}</definedName>
    <definedName name="_qe1" localSheetId="12">{0;0;0;0;1;#N/A;0.5;0.5;0.75;0.75;2;TRUE;TRUE;FALSE;FALSE;FALSE;#N/A;1;#N/A;1;1;"&amp;L&amp;7 RAMIBD05\GROUPS\EMG\DESOUSA\BRAZIL\MACHADIB\MODEL\MODEL_12.XLS -- &amp;D, &amp;T -- Page &amp;P of &amp;N
&amp;7";"&amp;L&amp;F&amp;A&amp;RPage&amp;P"}</definedName>
    <definedName name="_qe1" localSheetId="6">{0;0;0;0;1;#N/A;0.5;0.5;0.75;0.75;2;TRUE;TRUE;FALSE;FALSE;FALSE;#N/A;1;#N/A;1;1;"&amp;L&amp;7 RAMIBD05\GROUPS\EMG\DESOUSA\BRAZIL\MACHADIB\MODEL\MODEL_12.XLS -- &amp;D, &amp;T -- Page &amp;P of &amp;N
&amp;7";"&amp;L&amp;F&amp;A&amp;RPage&amp;P"}</definedName>
    <definedName name="_qe1" localSheetId="20">{0;0;0;0;1;#N/A;0.5;0.5;0.75;0.75;2;TRUE;TRUE;FALSE;FALSE;FALSE;#N/A;1;#N/A;1;1;"&amp;L&amp;7 RAMIBD05\GROUPS\EMG\DESOUSA\BRAZIL\MACHADIB\MODEL\MODEL_12.XLS -- &amp;D, &amp;T -- Page &amp;P of &amp;N
&amp;7";"&amp;L&amp;F&amp;A&amp;RPage&amp;P"}</definedName>
    <definedName name="_qe1" localSheetId="0">{0;0;0;0;1;#N/A;0.5;0.5;0.75;0.75;2;TRUE;TRUE;FALSE;FALSE;FALSE;#N/A;1;#N/A;1;1;"&amp;L&amp;7 RAMIBD05\GROUPS\EMG\DESOUSA\BRAZIL\MACHADIB\MODEL\MODEL_12.XLS -- &amp;D, &amp;T -- Page &amp;P of &amp;N
&amp;7";"&amp;L&amp;F&amp;A&amp;RPage&amp;P"}</definedName>
    <definedName name="_qe1">{0;0;0;0;1;#N/A;0.5;0.5;0.75;0.75;2;TRUE;TRUE;FALSE;FALSE;FALSE;#N/A;1;#N/A;1;1;"&amp;L&amp;7 RAMIBD05\GROUPS\EMG\DESOUSA\BRAZIL\MACHADIB\MODEL\MODEL_12.XLS -- &amp;D, &amp;T -- Page &amp;P of &amp;N
&amp;7";"&amp;L&amp;F&amp;A&amp;RPage&amp;P"}</definedName>
    <definedName name="_qe10" localSheetId="9">{0;0;0;0;1;#N/A;0.5;0.5;0.75;0.75;2;TRUE;TRUE;FALSE;FALSE;FALSE;#N/A;1;#N/A;1;1;"&amp;L&amp;7 RAMIBD05\GROUPS\EMG\DESOUSA\BRAZIL\MACHADIB\MODEL\MODEL_12.XLS -- &amp;D, &amp;T -- Page &amp;P of &amp;N
&amp;7";"&amp;L&amp;F&amp;A&amp;RPage&amp;P"}</definedName>
    <definedName name="_qe10" localSheetId="4">{0;0;0;0;1;#N/A;0.5;0.5;0.75;0.75;2;TRUE;TRUE;FALSE;FALSE;FALSE;#N/A;1;#N/A;1;1;"&amp;L&amp;7 RAMIBD05\GROUPS\EMG\DESOUSA\BRAZIL\MACHADIB\MODEL\MODEL_12.XLS -- &amp;D, &amp;T -- Page &amp;P of &amp;N
&amp;7";"&amp;L&amp;F&amp;A&amp;RPage&amp;P"}</definedName>
    <definedName name="_qe10" localSheetId="13">{0;0;0;0;1;#N/A;0.5;0.5;0.75;0.75;2;TRUE;TRUE;FALSE;FALSE;FALSE;#N/A;1;#N/A;1;1;"&amp;L&amp;7 RAMIBD05\GROUPS\EMG\DESOUSA\BRAZIL\MACHADIB\MODEL\MODEL_12.XLS -- &amp;D, &amp;T -- Page &amp;P of &amp;N
&amp;7";"&amp;L&amp;F&amp;A&amp;RPage&amp;P"}</definedName>
    <definedName name="_qe10" localSheetId="14">{0;0;0;0;1;#N/A;0.5;0.5;0.75;0.75;2;TRUE;TRUE;FALSE;FALSE;FALSE;#N/A;1;#N/A;1;1;"&amp;L&amp;7 RAMIBD05\GROUPS\EMG\DESOUSA\BRAZIL\MACHADIB\MODEL\MODEL_12.XLS -- &amp;D, &amp;T -- Page &amp;P of &amp;N
&amp;7";"&amp;L&amp;F&amp;A&amp;RPage&amp;P"}</definedName>
    <definedName name="_qe10" localSheetId="7">{0;0;0;0;1;#N/A;0.5;0.5;0.75;0.75;2;TRUE;TRUE;FALSE;FALSE;FALSE;#N/A;1;#N/A;1;1;"&amp;L&amp;7 RAMIBD05\GROUPS\EMG\DESOUSA\BRAZIL\MACHADIB\MODEL\MODEL_12.XLS -- &amp;D, &amp;T -- Page &amp;P of &amp;N
&amp;7";"&amp;L&amp;F&amp;A&amp;RPage&amp;P"}</definedName>
    <definedName name="_qe10" localSheetId="16">{0;0;0;0;1;#N/A;0.5;0.5;0.75;0.75;2;TRUE;TRUE;FALSE;FALSE;FALSE;#N/A;1;#N/A;1;1;"&amp;L&amp;7 RAMIBD05\GROUPS\EMG\DESOUSA\BRAZIL\MACHADIB\MODEL\MODEL_12.XLS -- &amp;D, &amp;T -- Page &amp;P of &amp;N
&amp;7";"&amp;L&amp;F&amp;A&amp;RPage&amp;P"}</definedName>
    <definedName name="_qe10" localSheetId="12">{0;0;0;0;1;#N/A;0.5;0.5;0.75;0.75;2;TRUE;TRUE;FALSE;FALSE;FALSE;#N/A;1;#N/A;1;1;"&amp;L&amp;7 RAMIBD05\GROUPS\EMG\DESOUSA\BRAZIL\MACHADIB\MODEL\MODEL_12.XLS -- &amp;D, &amp;T -- Page &amp;P of &amp;N
&amp;7";"&amp;L&amp;F&amp;A&amp;RPage&amp;P"}</definedName>
    <definedName name="_qe10" localSheetId="6">{0;0;0;0;1;#N/A;0.5;0.5;0.75;0.75;2;TRUE;TRUE;FALSE;FALSE;FALSE;#N/A;1;#N/A;1;1;"&amp;L&amp;7 RAMIBD05\GROUPS\EMG\DESOUSA\BRAZIL\MACHADIB\MODEL\MODEL_12.XLS -- &amp;D, &amp;T -- Page &amp;P of &amp;N
&amp;7";"&amp;L&amp;F&amp;A&amp;RPage&amp;P"}</definedName>
    <definedName name="_qe10" localSheetId="20">{0;0;0;0;1;#N/A;0.5;0.5;0.75;0.75;2;TRUE;TRUE;FALSE;FALSE;FALSE;#N/A;1;#N/A;1;1;"&amp;L&amp;7 RAMIBD05\GROUPS\EMG\DESOUSA\BRAZIL\MACHADIB\MODEL\MODEL_12.XLS -- &amp;D, &amp;T -- Page &amp;P of &amp;N
&amp;7";"&amp;L&amp;F&amp;A&amp;RPage&amp;P"}</definedName>
    <definedName name="_qe10" localSheetId="0">{0;0;0;0;1;#N/A;0.5;0.5;0.75;0.75;2;TRUE;TRUE;FALSE;FALSE;FALSE;#N/A;1;#N/A;1;1;"&amp;L&amp;7 RAMIBD05\GROUPS\EMG\DESOUSA\BRAZIL\MACHADIB\MODEL\MODEL_12.XLS -- &amp;D, &amp;T -- Page &amp;P of &amp;N
&amp;7";"&amp;L&amp;F&amp;A&amp;RPage&amp;P"}</definedName>
    <definedName name="_qe10">{0;0;0;0;1;#N/A;0.5;0.5;0.75;0.75;2;TRUE;TRUE;FALSE;FALSE;FALSE;#N/A;1;#N/A;1;1;"&amp;L&amp;7 RAMIBD05\GROUPS\EMG\DESOUSA\BRAZIL\MACHADIB\MODEL\MODEL_12.XLS -- &amp;D, &amp;T -- Page &amp;P of &amp;N
&amp;7";"&amp;L&amp;F&amp;A&amp;RPage&amp;P"}</definedName>
    <definedName name="_qe11" localSheetId="9">{0;0;0;0;9;#N/A;0.75;0.75;1;1;1;FALSE;FALSE;FALSE;FALSE;FALSE;#N/A;1;100;#N/A;#N/A;"&amp;A";"Page &amp;P"}</definedName>
    <definedName name="_qe11" localSheetId="4">{0;0;0;0;9;#N/A;0.75;0.75;1;1;1;FALSE;FALSE;FALSE;FALSE;FALSE;#N/A;1;100;#N/A;#N/A;"&amp;A";"Page &amp;P"}</definedName>
    <definedName name="_qe11" localSheetId="13">{0;0;0;0;9;#N/A;0.75;0.75;1;1;1;FALSE;FALSE;FALSE;FALSE;FALSE;#N/A;1;100;#N/A;#N/A;"&amp;A";"Page &amp;P"}</definedName>
    <definedName name="_qe11" localSheetId="14">{0;0;0;0;9;#N/A;0.75;0.75;1;1;1;FALSE;FALSE;FALSE;FALSE;FALSE;#N/A;1;100;#N/A;#N/A;"&amp;A";"Page &amp;P"}</definedName>
    <definedName name="_qe11" localSheetId="7">{0;0;0;0;9;#N/A;0.75;0.75;1;1;1;FALSE;FALSE;FALSE;FALSE;FALSE;#N/A;1;100;#N/A;#N/A;"&amp;A";"Page &amp;P"}</definedName>
    <definedName name="_qe11" localSheetId="16">{0;0;0;0;9;#N/A;0.75;0.75;1;1;1;FALSE;FALSE;FALSE;FALSE;FALSE;#N/A;1;100;#N/A;#N/A;"&amp;A";"Page &amp;P"}</definedName>
    <definedName name="_qe11" localSheetId="12">{0;0;0;0;9;#N/A;0.75;0.75;1;1;1;FALSE;FALSE;FALSE;FALSE;FALSE;#N/A;1;100;#N/A;#N/A;"&amp;A";"Page &amp;P"}</definedName>
    <definedName name="_qe11" localSheetId="6">{0;0;0;0;9;#N/A;0.75;0.75;1;1;1;FALSE;FALSE;FALSE;FALSE;FALSE;#N/A;1;100;#N/A;#N/A;"&amp;A";"Page &amp;P"}</definedName>
    <definedName name="_qe11" localSheetId="20">{0;0;0;0;9;#N/A;0.75;0.75;1;1;1;FALSE;FALSE;FALSE;FALSE;FALSE;#N/A;1;100;#N/A;#N/A;"&amp;A";"Page &amp;P"}</definedName>
    <definedName name="_qe11" localSheetId="0">{0;0;0;0;9;#N/A;0.75;0.75;1;1;1;FALSE;FALSE;FALSE;FALSE;FALSE;#N/A;1;100;#N/A;#N/A;"&amp;A";"Page &amp;P"}</definedName>
    <definedName name="_qe11">{0;0;0;0;9;#N/A;0.75;0.75;1;1;1;FALSE;FALSE;FALSE;FALSE;FALSE;#N/A;1;100;#N/A;#N/A;"&amp;A";"Page &amp;P"}</definedName>
    <definedName name="_qe2" localSheetId="9">{0;0;0;0;1;#N/A;0.5;0.5;0.75;0.75;2;TRUE;TRUE;FALSE;FALSE;FALSE;#N/A;1;#N/A;1;1;"&amp;L&amp;7 RAMIBD05\GROUPS\EMG\DESOUSA\BRAZIL\MACHADIB\MODEL\MODEL_12.XLS -- &amp;D, &amp;T -- Page &amp;P of &amp;N
&amp;7";"&amp;L&amp;F&amp;A&amp;RPage&amp;P"}</definedName>
    <definedName name="_qe2" localSheetId="4">{0;0;0;0;1;#N/A;0.5;0.5;0.75;0.75;2;TRUE;TRUE;FALSE;FALSE;FALSE;#N/A;1;#N/A;1;1;"&amp;L&amp;7 RAMIBD05\GROUPS\EMG\DESOUSA\BRAZIL\MACHADIB\MODEL\MODEL_12.XLS -- &amp;D, &amp;T -- Page &amp;P of &amp;N
&amp;7";"&amp;L&amp;F&amp;A&amp;RPage&amp;P"}</definedName>
    <definedName name="_qe2" localSheetId="13">{0;0;0;0;1;#N/A;0.5;0.5;0.75;0.75;2;TRUE;TRUE;FALSE;FALSE;FALSE;#N/A;1;#N/A;1;1;"&amp;L&amp;7 RAMIBD05\GROUPS\EMG\DESOUSA\BRAZIL\MACHADIB\MODEL\MODEL_12.XLS -- &amp;D, &amp;T -- Page &amp;P of &amp;N
&amp;7";"&amp;L&amp;F&amp;A&amp;RPage&amp;P"}</definedName>
    <definedName name="_qe2" localSheetId="14">{0;0;0;0;1;#N/A;0.5;0.5;0.75;0.75;2;TRUE;TRUE;FALSE;FALSE;FALSE;#N/A;1;#N/A;1;1;"&amp;L&amp;7 RAMIBD05\GROUPS\EMG\DESOUSA\BRAZIL\MACHADIB\MODEL\MODEL_12.XLS -- &amp;D, &amp;T -- Page &amp;P of &amp;N
&amp;7";"&amp;L&amp;F&amp;A&amp;RPage&amp;P"}</definedName>
    <definedName name="_qe2" localSheetId="7">{0;0;0;0;1;#N/A;0.5;0.5;0.75;0.75;2;TRUE;TRUE;FALSE;FALSE;FALSE;#N/A;1;#N/A;1;1;"&amp;L&amp;7 RAMIBD05\GROUPS\EMG\DESOUSA\BRAZIL\MACHADIB\MODEL\MODEL_12.XLS -- &amp;D, &amp;T -- Page &amp;P of &amp;N
&amp;7";"&amp;L&amp;F&amp;A&amp;RPage&amp;P"}</definedName>
    <definedName name="_qe2" localSheetId="16">{0;0;0;0;1;#N/A;0.5;0.5;0.75;0.75;2;TRUE;TRUE;FALSE;FALSE;FALSE;#N/A;1;#N/A;1;1;"&amp;L&amp;7 RAMIBD05\GROUPS\EMG\DESOUSA\BRAZIL\MACHADIB\MODEL\MODEL_12.XLS -- &amp;D, &amp;T -- Page &amp;P of &amp;N
&amp;7";"&amp;L&amp;F&amp;A&amp;RPage&amp;P"}</definedName>
    <definedName name="_qe2" localSheetId="12">{0;0;0;0;1;#N/A;0.5;0.5;0.75;0.75;2;TRUE;TRUE;FALSE;FALSE;FALSE;#N/A;1;#N/A;1;1;"&amp;L&amp;7 RAMIBD05\GROUPS\EMG\DESOUSA\BRAZIL\MACHADIB\MODEL\MODEL_12.XLS -- &amp;D, &amp;T -- Page &amp;P of &amp;N
&amp;7";"&amp;L&amp;F&amp;A&amp;RPage&amp;P"}</definedName>
    <definedName name="_qe2" localSheetId="6">{0;0;0;0;1;#N/A;0.5;0.5;0.75;0.75;2;TRUE;TRUE;FALSE;FALSE;FALSE;#N/A;1;#N/A;1;1;"&amp;L&amp;7 RAMIBD05\GROUPS\EMG\DESOUSA\BRAZIL\MACHADIB\MODEL\MODEL_12.XLS -- &amp;D, &amp;T -- Page &amp;P of &amp;N
&amp;7";"&amp;L&amp;F&amp;A&amp;RPage&amp;P"}</definedName>
    <definedName name="_qe2" localSheetId="20">{0;0;0;0;1;#N/A;0.5;0.5;0.75;0.75;2;TRUE;TRUE;FALSE;FALSE;FALSE;#N/A;1;#N/A;1;1;"&amp;L&amp;7 RAMIBD05\GROUPS\EMG\DESOUSA\BRAZIL\MACHADIB\MODEL\MODEL_12.XLS -- &amp;D, &amp;T -- Page &amp;P of &amp;N
&amp;7";"&amp;L&amp;F&amp;A&amp;RPage&amp;P"}</definedName>
    <definedName name="_qe2" localSheetId="0">{0;0;0;0;1;#N/A;0.5;0.5;0.75;0.75;2;TRUE;TRUE;FALSE;FALSE;FALSE;#N/A;1;#N/A;1;1;"&amp;L&amp;7 RAMIBD05\GROUPS\EMG\DESOUSA\BRAZIL\MACHADIB\MODEL\MODEL_12.XLS -- &amp;D, &amp;T -- Page &amp;P of &amp;N
&amp;7";"&amp;L&amp;F&amp;A&amp;RPage&amp;P"}</definedName>
    <definedName name="_qe2">{0;0;0;0;1;#N/A;0.5;0.5;0.75;0.75;2;TRUE;TRUE;FALSE;FALSE;FALSE;#N/A;1;#N/A;1;1;"&amp;L&amp;7 RAMIBD05\GROUPS\EMG\DESOUSA\BRAZIL\MACHADIB\MODEL\MODEL_12.XLS -- &amp;D, &amp;T -- Page &amp;P of &amp;N
&amp;7";"&amp;L&amp;F&amp;A&amp;RPage&amp;P"}</definedName>
    <definedName name="_qe3" localSheetId="9">{0;0;0;0;1;#N/A;0.5;0.5;0.75;0.75;2;TRUE;TRUE;FALSE;FALSE;FALSE;#N/A;1;#N/A;1;1;"&amp;L&amp;7 RAMIBD05\GROUPS\EMG\DESOUSA\BRAZIL\MACHADIB\MODEL\MODEL_12.XLS -- &amp;D, &amp;T -- Page &amp;P of &amp;N
&amp;7";"&amp;L&amp;F&amp;A&amp;RPage&amp;P"}</definedName>
    <definedName name="_qe3" localSheetId="4">{0;0;0;0;1;#N/A;0.5;0.5;0.75;0.75;2;TRUE;TRUE;FALSE;FALSE;FALSE;#N/A;1;#N/A;1;1;"&amp;L&amp;7 RAMIBD05\GROUPS\EMG\DESOUSA\BRAZIL\MACHADIB\MODEL\MODEL_12.XLS -- &amp;D, &amp;T -- Page &amp;P of &amp;N
&amp;7";"&amp;L&amp;F&amp;A&amp;RPage&amp;P"}</definedName>
    <definedName name="_qe3" localSheetId="13">{0;0;0;0;1;#N/A;0.5;0.5;0.75;0.75;2;TRUE;TRUE;FALSE;FALSE;FALSE;#N/A;1;#N/A;1;1;"&amp;L&amp;7 RAMIBD05\GROUPS\EMG\DESOUSA\BRAZIL\MACHADIB\MODEL\MODEL_12.XLS -- &amp;D, &amp;T -- Page &amp;P of &amp;N
&amp;7";"&amp;L&amp;F&amp;A&amp;RPage&amp;P"}</definedName>
    <definedName name="_qe3" localSheetId="14">{0;0;0;0;1;#N/A;0.5;0.5;0.75;0.75;2;TRUE;TRUE;FALSE;FALSE;FALSE;#N/A;1;#N/A;1;1;"&amp;L&amp;7 RAMIBD05\GROUPS\EMG\DESOUSA\BRAZIL\MACHADIB\MODEL\MODEL_12.XLS -- &amp;D, &amp;T -- Page &amp;P of &amp;N
&amp;7";"&amp;L&amp;F&amp;A&amp;RPage&amp;P"}</definedName>
    <definedName name="_qe3" localSheetId="7">{0;0;0;0;1;#N/A;0.5;0.5;0.75;0.75;2;TRUE;TRUE;FALSE;FALSE;FALSE;#N/A;1;#N/A;1;1;"&amp;L&amp;7 RAMIBD05\GROUPS\EMG\DESOUSA\BRAZIL\MACHADIB\MODEL\MODEL_12.XLS -- &amp;D, &amp;T -- Page &amp;P of &amp;N
&amp;7";"&amp;L&amp;F&amp;A&amp;RPage&amp;P"}</definedName>
    <definedName name="_qe3" localSheetId="16">{0;0;0;0;1;#N/A;0.5;0.5;0.75;0.75;2;TRUE;TRUE;FALSE;FALSE;FALSE;#N/A;1;#N/A;1;1;"&amp;L&amp;7 RAMIBD05\GROUPS\EMG\DESOUSA\BRAZIL\MACHADIB\MODEL\MODEL_12.XLS -- &amp;D, &amp;T -- Page &amp;P of &amp;N
&amp;7";"&amp;L&amp;F&amp;A&amp;RPage&amp;P"}</definedName>
    <definedName name="_qe3" localSheetId="12">{0;0;0;0;1;#N/A;0.5;0.5;0.75;0.75;2;TRUE;TRUE;FALSE;FALSE;FALSE;#N/A;1;#N/A;1;1;"&amp;L&amp;7 RAMIBD05\GROUPS\EMG\DESOUSA\BRAZIL\MACHADIB\MODEL\MODEL_12.XLS -- &amp;D, &amp;T -- Page &amp;P of &amp;N
&amp;7";"&amp;L&amp;F&amp;A&amp;RPage&amp;P"}</definedName>
    <definedName name="_qe3" localSheetId="6">{0;0;0;0;1;#N/A;0.5;0.5;0.75;0.75;2;TRUE;TRUE;FALSE;FALSE;FALSE;#N/A;1;#N/A;1;1;"&amp;L&amp;7 RAMIBD05\GROUPS\EMG\DESOUSA\BRAZIL\MACHADIB\MODEL\MODEL_12.XLS -- &amp;D, &amp;T -- Page &amp;P of &amp;N
&amp;7";"&amp;L&amp;F&amp;A&amp;RPage&amp;P"}</definedName>
    <definedName name="_qe3" localSheetId="20">{0;0;0;0;1;#N/A;0.5;0.5;0.75;0.75;2;TRUE;TRUE;FALSE;FALSE;FALSE;#N/A;1;#N/A;1;1;"&amp;L&amp;7 RAMIBD05\GROUPS\EMG\DESOUSA\BRAZIL\MACHADIB\MODEL\MODEL_12.XLS -- &amp;D, &amp;T -- Page &amp;P of &amp;N
&amp;7";"&amp;L&amp;F&amp;A&amp;RPage&amp;P"}</definedName>
    <definedName name="_qe3" localSheetId="0">{0;0;0;0;1;#N/A;0.5;0.5;0.75;0.75;2;TRUE;TRUE;FALSE;FALSE;FALSE;#N/A;1;#N/A;1;1;"&amp;L&amp;7 RAMIBD05\GROUPS\EMG\DESOUSA\BRAZIL\MACHADIB\MODEL\MODEL_12.XLS -- &amp;D, &amp;T -- Page &amp;P of &amp;N
&amp;7";"&amp;L&amp;F&amp;A&amp;RPage&amp;P"}</definedName>
    <definedName name="_qe3">{0;0;0;0;1;#N/A;0.5;0.5;0.75;0.75;2;TRUE;TRUE;FALSE;FALSE;FALSE;#N/A;1;#N/A;1;1;"&amp;L&amp;7 RAMIBD05\GROUPS\EMG\DESOUSA\BRAZIL\MACHADIB\MODEL\MODEL_12.XLS -- &amp;D, &amp;T -- Page &amp;P of &amp;N
&amp;7";"&amp;L&amp;F&amp;A&amp;RPage&amp;P"}</definedName>
    <definedName name="_qe4" localSheetId="9">{0;0;0;0;9;#N/A;0.75;0.75;1;1;1;FALSE;FALSE;FALSE;FALSE;FALSE;#N/A;1;100;#N/A;#N/A;"&amp;A";"Page &amp;P"}</definedName>
    <definedName name="_qe4" localSheetId="4">{0;0;0;0;9;#N/A;0.75;0.75;1;1;1;FALSE;FALSE;FALSE;FALSE;FALSE;#N/A;1;100;#N/A;#N/A;"&amp;A";"Page &amp;P"}</definedName>
    <definedName name="_qe4" localSheetId="13">{0;0;0;0;9;#N/A;0.75;0.75;1;1;1;FALSE;FALSE;FALSE;FALSE;FALSE;#N/A;1;100;#N/A;#N/A;"&amp;A";"Page &amp;P"}</definedName>
    <definedName name="_qe4" localSheetId="14">{0;0;0;0;9;#N/A;0.75;0.75;1;1;1;FALSE;FALSE;FALSE;FALSE;FALSE;#N/A;1;100;#N/A;#N/A;"&amp;A";"Page &amp;P"}</definedName>
    <definedName name="_qe4" localSheetId="7">{0;0;0;0;9;#N/A;0.75;0.75;1;1;1;FALSE;FALSE;FALSE;FALSE;FALSE;#N/A;1;100;#N/A;#N/A;"&amp;A";"Page &amp;P"}</definedName>
    <definedName name="_qe4" localSheetId="16">{0;0;0;0;9;#N/A;0.75;0.75;1;1;1;FALSE;FALSE;FALSE;FALSE;FALSE;#N/A;1;100;#N/A;#N/A;"&amp;A";"Page &amp;P"}</definedName>
    <definedName name="_qe4" localSheetId="12">{0;0;0;0;9;#N/A;0.75;0.75;1;1;1;FALSE;FALSE;FALSE;FALSE;FALSE;#N/A;1;100;#N/A;#N/A;"&amp;A";"Page &amp;P"}</definedName>
    <definedName name="_qe4" localSheetId="6">{0;0;0;0;9;#N/A;0.75;0.75;1;1;1;FALSE;FALSE;FALSE;FALSE;FALSE;#N/A;1;100;#N/A;#N/A;"&amp;A";"Page &amp;P"}</definedName>
    <definedName name="_qe4" localSheetId="20">{0;0;0;0;9;#N/A;0.75;0.75;1;1;1;FALSE;FALSE;FALSE;FALSE;FALSE;#N/A;1;100;#N/A;#N/A;"&amp;A";"Page &amp;P"}</definedName>
    <definedName name="_qe4" localSheetId="0">{0;0;0;0;9;#N/A;0.75;0.75;1;1;1;FALSE;FALSE;FALSE;FALSE;FALSE;#N/A;1;100;#N/A;#N/A;"&amp;A";"Page &amp;P"}</definedName>
    <definedName name="_qe4">{0;0;0;0;9;#N/A;0.75;0.75;1;1;1;FALSE;FALSE;FALSE;FALSE;FALSE;#N/A;1;100;#N/A;#N/A;"&amp;A";"Page &amp;P"}</definedName>
    <definedName name="_qe5" localSheetId="9">{0;0;0;0;9;#N/A;0.75;0.75;1;1;1;FALSE;FALSE;FALSE;FALSE;FALSE;#N/A;1;100;#N/A;#N/A;"&amp;A";"Page &amp;P"}</definedName>
    <definedName name="_qe5" localSheetId="4">{0;0;0;0;9;#N/A;0.75;0.75;1;1;1;FALSE;FALSE;FALSE;FALSE;FALSE;#N/A;1;100;#N/A;#N/A;"&amp;A";"Page &amp;P"}</definedName>
    <definedName name="_qe5" localSheetId="13">{0;0;0;0;9;#N/A;0.75;0.75;1;1;1;FALSE;FALSE;FALSE;FALSE;FALSE;#N/A;1;100;#N/A;#N/A;"&amp;A";"Page &amp;P"}</definedName>
    <definedName name="_qe5" localSheetId="14">{0;0;0;0;9;#N/A;0.75;0.75;1;1;1;FALSE;FALSE;FALSE;FALSE;FALSE;#N/A;1;100;#N/A;#N/A;"&amp;A";"Page &amp;P"}</definedName>
    <definedName name="_qe5" localSheetId="7">{0;0;0;0;9;#N/A;0.75;0.75;1;1;1;FALSE;FALSE;FALSE;FALSE;FALSE;#N/A;1;100;#N/A;#N/A;"&amp;A";"Page &amp;P"}</definedName>
    <definedName name="_qe5" localSheetId="16">{0;0;0;0;9;#N/A;0.75;0.75;1;1;1;FALSE;FALSE;FALSE;FALSE;FALSE;#N/A;1;100;#N/A;#N/A;"&amp;A";"Page &amp;P"}</definedName>
    <definedName name="_qe5" localSheetId="12">{0;0;0;0;9;#N/A;0.75;0.75;1;1;1;FALSE;FALSE;FALSE;FALSE;FALSE;#N/A;1;100;#N/A;#N/A;"&amp;A";"Page &amp;P"}</definedName>
    <definedName name="_qe5" localSheetId="6">{0;0;0;0;9;#N/A;0.75;0.75;1;1;1;FALSE;FALSE;FALSE;FALSE;FALSE;#N/A;1;100;#N/A;#N/A;"&amp;A";"Page &amp;P"}</definedName>
    <definedName name="_qe5" localSheetId="20">{0;0;0;0;9;#N/A;0.75;0.75;1;1;1;FALSE;FALSE;FALSE;FALSE;FALSE;#N/A;1;100;#N/A;#N/A;"&amp;A";"Page &amp;P"}</definedName>
    <definedName name="_qe5" localSheetId="0">{0;0;0;0;9;#N/A;0.75;0.75;1;1;1;FALSE;FALSE;FALSE;FALSE;FALSE;#N/A;1;100;#N/A;#N/A;"&amp;A";"Page &amp;P"}</definedName>
    <definedName name="_qe5">{0;0;0;0;9;#N/A;0.75;0.75;1;1;1;FALSE;FALSE;FALSE;FALSE;FALSE;#N/A;1;100;#N/A;#N/A;"&amp;A";"Page &amp;P"}</definedName>
    <definedName name="_qe6" localSheetId="9">{0;0;0;0;9;#N/A;0.75;0.75;1;1;1;FALSE;FALSE;FALSE;FALSE;FALSE;#N/A;1;100;#N/A;#N/A;"&amp;A";"Page &amp;P"}</definedName>
    <definedName name="_qe6" localSheetId="4">{0;0;0;0;9;#N/A;0.75;0.75;1;1;1;FALSE;FALSE;FALSE;FALSE;FALSE;#N/A;1;100;#N/A;#N/A;"&amp;A";"Page &amp;P"}</definedName>
    <definedName name="_qe6" localSheetId="13">{0;0;0;0;9;#N/A;0.75;0.75;1;1;1;FALSE;FALSE;FALSE;FALSE;FALSE;#N/A;1;100;#N/A;#N/A;"&amp;A";"Page &amp;P"}</definedName>
    <definedName name="_qe6" localSheetId="14">{0;0;0;0;9;#N/A;0.75;0.75;1;1;1;FALSE;FALSE;FALSE;FALSE;FALSE;#N/A;1;100;#N/A;#N/A;"&amp;A";"Page &amp;P"}</definedName>
    <definedName name="_qe6" localSheetId="7">{0;0;0;0;9;#N/A;0.75;0.75;1;1;1;FALSE;FALSE;FALSE;FALSE;FALSE;#N/A;1;100;#N/A;#N/A;"&amp;A";"Page &amp;P"}</definedName>
    <definedName name="_qe6" localSheetId="16">{0;0;0;0;9;#N/A;0.75;0.75;1;1;1;FALSE;FALSE;FALSE;FALSE;FALSE;#N/A;1;100;#N/A;#N/A;"&amp;A";"Page &amp;P"}</definedName>
    <definedName name="_qe6" localSheetId="12">{0;0;0;0;9;#N/A;0.75;0.75;1;1;1;FALSE;FALSE;FALSE;FALSE;FALSE;#N/A;1;100;#N/A;#N/A;"&amp;A";"Page &amp;P"}</definedName>
    <definedName name="_qe6" localSheetId="6">{0;0;0;0;9;#N/A;0.75;0.75;1;1;1;FALSE;FALSE;FALSE;FALSE;FALSE;#N/A;1;100;#N/A;#N/A;"&amp;A";"Page &amp;P"}</definedName>
    <definedName name="_qe6" localSheetId="20">{0;0;0;0;9;#N/A;0.75;0.75;1;1;1;FALSE;FALSE;FALSE;FALSE;FALSE;#N/A;1;100;#N/A;#N/A;"&amp;A";"Page &amp;P"}</definedName>
    <definedName name="_qe6" localSheetId="0">{0;0;0;0;9;#N/A;0.75;0.75;1;1;1;FALSE;FALSE;FALSE;FALSE;FALSE;#N/A;1;100;#N/A;#N/A;"&amp;A";"Page &amp;P"}</definedName>
    <definedName name="_qe6">{0;0;0;0;9;#N/A;0.75;0.75;1;1;1;FALSE;FALSE;FALSE;FALSE;FALSE;#N/A;1;100;#N/A;#N/A;"&amp;A";"Page &amp;P"}</definedName>
    <definedName name="_qe7" localSheetId="9">{0;0;0;0;1;#N/A;0.5;0.5;0.75;0.75;2;TRUE;TRUE;FALSE;FALSE;FALSE;#N/A;1;56;#N/A;#N/A;"&amp;L&amp;7 RAMIBD05\GROUPS\EMG\DESOUSA\BRAZIL\MACHADIB\MODEL\MODEL_20.XLS -- &amp;D, &amp;T -- Page 7 of 9
Machadinho Project
&amp;R&amp;""Arial,Italic""Confidential";"&amp;L&amp;F&amp;A&amp;RPage 7"}</definedName>
    <definedName name="_qe7" localSheetId="4">{0;0;0;0;1;#N/A;0.5;0.5;0.75;0.75;2;TRUE;TRUE;FALSE;FALSE;FALSE;#N/A;1;56;#N/A;#N/A;"&amp;L&amp;7 RAMIBD05\GROUPS\EMG\DESOUSA\BRAZIL\MACHADIB\MODEL\MODEL_20.XLS -- &amp;D, &amp;T -- Page 7 of 9
Machadinho Project
&amp;R&amp;""Arial,Italic""Confidential";"&amp;L&amp;F&amp;A&amp;RPage 7"}</definedName>
    <definedName name="_qe7" localSheetId="13">{0;0;0;0;1;#N/A;0.5;0.5;0.75;0.75;2;TRUE;TRUE;FALSE;FALSE;FALSE;#N/A;1;56;#N/A;#N/A;"&amp;L&amp;7 RAMIBD05\GROUPS\EMG\DESOUSA\BRAZIL\MACHADIB\MODEL\MODEL_20.XLS -- &amp;D, &amp;T -- Page 7 of 9
Machadinho Project
&amp;R&amp;""Arial,Italic""Confidential";"&amp;L&amp;F&amp;A&amp;RPage 7"}</definedName>
    <definedName name="_qe7" localSheetId="14">{0;0;0;0;1;#N/A;0.5;0.5;0.75;0.75;2;TRUE;TRUE;FALSE;FALSE;FALSE;#N/A;1;56;#N/A;#N/A;"&amp;L&amp;7 RAMIBD05\GROUPS\EMG\DESOUSA\BRAZIL\MACHADIB\MODEL\MODEL_20.XLS -- &amp;D, &amp;T -- Page 7 of 9
Machadinho Project
&amp;R&amp;""Arial,Italic""Confidential";"&amp;L&amp;F&amp;A&amp;RPage 7"}</definedName>
    <definedName name="_qe7" localSheetId="7">{0;0;0;0;1;#N/A;0.5;0.5;0.75;0.75;2;TRUE;TRUE;FALSE;FALSE;FALSE;#N/A;1;56;#N/A;#N/A;"&amp;L&amp;7 RAMIBD05\GROUPS\EMG\DESOUSA\BRAZIL\MACHADIB\MODEL\MODEL_20.XLS -- &amp;D, &amp;T -- Page 7 of 9
Machadinho Project
&amp;R&amp;""Arial,Italic""Confidential";"&amp;L&amp;F&amp;A&amp;RPage 7"}</definedName>
    <definedName name="_qe7" localSheetId="16">{0;0;0;0;1;#N/A;0.5;0.5;0.75;0.75;2;TRUE;TRUE;FALSE;FALSE;FALSE;#N/A;1;56;#N/A;#N/A;"&amp;L&amp;7 RAMIBD05\GROUPS\EMG\DESOUSA\BRAZIL\MACHADIB\MODEL\MODEL_20.XLS -- &amp;D, &amp;T -- Page 7 of 9
Machadinho Project
&amp;R&amp;""Arial,Italic""Confidential";"&amp;L&amp;F&amp;A&amp;RPage 7"}</definedName>
    <definedName name="_qe7" localSheetId="12">{0;0;0;0;1;#N/A;0.5;0.5;0.75;0.75;2;TRUE;TRUE;FALSE;FALSE;FALSE;#N/A;1;56;#N/A;#N/A;"&amp;L&amp;7 RAMIBD05\GROUPS\EMG\DESOUSA\BRAZIL\MACHADIB\MODEL\MODEL_20.XLS -- &amp;D, &amp;T -- Page 7 of 9
Machadinho Project
&amp;R&amp;""Arial,Italic""Confidential";"&amp;L&amp;F&amp;A&amp;RPage 7"}</definedName>
    <definedName name="_qe7" localSheetId="6">{0;0;0;0;1;#N/A;0.5;0.5;0.75;0.75;2;TRUE;TRUE;FALSE;FALSE;FALSE;#N/A;1;56;#N/A;#N/A;"&amp;L&amp;7 RAMIBD05\GROUPS\EMG\DESOUSA\BRAZIL\MACHADIB\MODEL\MODEL_20.XLS -- &amp;D, &amp;T -- Page 7 of 9
Machadinho Project
&amp;R&amp;""Arial,Italic""Confidential";"&amp;L&amp;F&amp;A&amp;RPage 7"}</definedName>
    <definedName name="_qe7" localSheetId="20">{0;0;0;0;1;#N/A;0.5;0.5;0.75;0.75;2;TRUE;TRUE;FALSE;FALSE;FALSE;#N/A;1;56;#N/A;#N/A;"&amp;L&amp;7 RAMIBD05\GROUPS\EMG\DESOUSA\BRAZIL\MACHADIB\MODEL\MODEL_20.XLS -- &amp;D, &amp;T -- Page 7 of 9
Machadinho Project
&amp;R&amp;""Arial,Italic""Confidential";"&amp;L&amp;F&amp;A&amp;RPage 7"}</definedName>
    <definedName name="_qe7" localSheetId="0">{0;0;0;0;1;#N/A;0.5;0.5;0.75;0.75;2;TRUE;TRUE;FALSE;FALSE;FALSE;#N/A;1;56;#N/A;#N/A;"&amp;L&amp;7 RAMIBD05\GROUPS\EMG\DESOUSA\BRAZIL\MACHADIB\MODEL\MODEL_20.XLS -- &amp;D, &amp;T -- Page 7 of 9
Machadinho Project
&amp;R&amp;""Arial,Italic""Confidential";"&amp;L&amp;F&amp;A&amp;RPage 7"}</definedName>
    <definedName name="_qe7">{0;0;0;0;1;#N/A;0.5;0.5;0.75;0.75;2;TRUE;TRUE;FALSE;FALSE;FALSE;#N/A;1;56;#N/A;#N/A;"&amp;L&amp;7 RAMIBD05\GROUPS\EMG\DESOUSA\BRAZIL\MACHADIB\MODEL\MODEL_20.XLS -- &amp;D, &amp;T -- Page 7 of 9
Machadinho Project
&amp;R&amp;""Arial,Italic""Confidential";"&amp;L&amp;F&amp;A&amp;RPage 7"}</definedName>
    <definedName name="_qe8" localSheetId="9">{0;0;0;0;1;#N/A;0.5;0.5;0.75;0.75;2;TRUE;TRUE;FALSE;FALSE;FALSE;#N/A;1;56;#N/A;#N/A;"&amp;L&amp;7 RAMIBD05\GROUPS\EMG\DESOUSA\BRAZIL\MACHADIB\MODEL\MODEL_20.XLS -- &amp;D, &amp;T -- Page 8 of 9
Machadinho Project
&amp;R&amp;""Arial,Italic""Confidential";"&amp;L&amp;F&amp;A&amp;RPage 8"}</definedName>
    <definedName name="_qe8" localSheetId="4">{0;0;0;0;1;#N/A;0.5;0.5;0.75;0.75;2;TRUE;TRUE;FALSE;FALSE;FALSE;#N/A;1;56;#N/A;#N/A;"&amp;L&amp;7 RAMIBD05\GROUPS\EMG\DESOUSA\BRAZIL\MACHADIB\MODEL\MODEL_20.XLS -- &amp;D, &amp;T -- Page 8 of 9
Machadinho Project
&amp;R&amp;""Arial,Italic""Confidential";"&amp;L&amp;F&amp;A&amp;RPage 8"}</definedName>
    <definedName name="_qe8" localSheetId="13">{0;0;0;0;1;#N/A;0.5;0.5;0.75;0.75;2;TRUE;TRUE;FALSE;FALSE;FALSE;#N/A;1;56;#N/A;#N/A;"&amp;L&amp;7 RAMIBD05\GROUPS\EMG\DESOUSA\BRAZIL\MACHADIB\MODEL\MODEL_20.XLS -- &amp;D, &amp;T -- Page 8 of 9
Machadinho Project
&amp;R&amp;""Arial,Italic""Confidential";"&amp;L&amp;F&amp;A&amp;RPage 8"}</definedName>
    <definedName name="_qe8" localSheetId="14">{0;0;0;0;1;#N/A;0.5;0.5;0.75;0.75;2;TRUE;TRUE;FALSE;FALSE;FALSE;#N/A;1;56;#N/A;#N/A;"&amp;L&amp;7 RAMIBD05\GROUPS\EMG\DESOUSA\BRAZIL\MACHADIB\MODEL\MODEL_20.XLS -- &amp;D, &amp;T -- Page 8 of 9
Machadinho Project
&amp;R&amp;""Arial,Italic""Confidential";"&amp;L&amp;F&amp;A&amp;RPage 8"}</definedName>
    <definedName name="_qe8" localSheetId="7">{0;0;0;0;1;#N/A;0.5;0.5;0.75;0.75;2;TRUE;TRUE;FALSE;FALSE;FALSE;#N/A;1;56;#N/A;#N/A;"&amp;L&amp;7 RAMIBD05\GROUPS\EMG\DESOUSA\BRAZIL\MACHADIB\MODEL\MODEL_20.XLS -- &amp;D, &amp;T -- Page 8 of 9
Machadinho Project
&amp;R&amp;""Arial,Italic""Confidential";"&amp;L&amp;F&amp;A&amp;RPage 8"}</definedName>
    <definedName name="_qe8" localSheetId="16">{0;0;0;0;1;#N/A;0.5;0.5;0.75;0.75;2;TRUE;TRUE;FALSE;FALSE;FALSE;#N/A;1;56;#N/A;#N/A;"&amp;L&amp;7 RAMIBD05\GROUPS\EMG\DESOUSA\BRAZIL\MACHADIB\MODEL\MODEL_20.XLS -- &amp;D, &amp;T -- Page 8 of 9
Machadinho Project
&amp;R&amp;""Arial,Italic""Confidential";"&amp;L&amp;F&amp;A&amp;RPage 8"}</definedName>
    <definedName name="_qe8" localSheetId="12">{0;0;0;0;1;#N/A;0.5;0.5;0.75;0.75;2;TRUE;TRUE;FALSE;FALSE;FALSE;#N/A;1;56;#N/A;#N/A;"&amp;L&amp;7 RAMIBD05\GROUPS\EMG\DESOUSA\BRAZIL\MACHADIB\MODEL\MODEL_20.XLS -- &amp;D, &amp;T -- Page 8 of 9
Machadinho Project
&amp;R&amp;""Arial,Italic""Confidential";"&amp;L&amp;F&amp;A&amp;RPage 8"}</definedName>
    <definedName name="_qe8" localSheetId="6">{0;0;0;0;1;#N/A;0.5;0.5;0.75;0.75;2;TRUE;TRUE;FALSE;FALSE;FALSE;#N/A;1;56;#N/A;#N/A;"&amp;L&amp;7 RAMIBD05\GROUPS\EMG\DESOUSA\BRAZIL\MACHADIB\MODEL\MODEL_20.XLS -- &amp;D, &amp;T -- Page 8 of 9
Machadinho Project
&amp;R&amp;""Arial,Italic""Confidential";"&amp;L&amp;F&amp;A&amp;RPage 8"}</definedName>
    <definedName name="_qe8" localSheetId="20">{0;0;0;0;1;#N/A;0.5;0.5;0.75;0.75;2;TRUE;TRUE;FALSE;FALSE;FALSE;#N/A;1;56;#N/A;#N/A;"&amp;L&amp;7 RAMIBD05\GROUPS\EMG\DESOUSA\BRAZIL\MACHADIB\MODEL\MODEL_20.XLS -- &amp;D, &amp;T -- Page 8 of 9
Machadinho Project
&amp;R&amp;""Arial,Italic""Confidential";"&amp;L&amp;F&amp;A&amp;RPage 8"}</definedName>
    <definedName name="_qe8" localSheetId="0">{0;0;0;0;1;#N/A;0.5;0.5;0.75;0.75;2;TRUE;TRUE;FALSE;FALSE;FALSE;#N/A;1;56;#N/A;#N/A;"&amp;L&amp;7 RAMIBD05\GROUPS\EMG\DESOUSA\BRAZIL\MACHADIB\MODEL\MODEL_20.XLS -- &amp;D, &amp;T -- Page 8 of 9
Machadinho Project
&amp;R&amp;""Arial,Italic""Confidential";"&amp;L&amp;F&amp;A&amp;RPage 8"}</definedName>
    <definedName name="_qe8">{0;0;0;0;1;#N/A;0.5;0.5;0.75;0.75;2;TRUE;TRUE;FALSE;FALSE;FALSE;#N/A;1;56;#N/A;#N/A;"&amp;L&amp;7 RAMIBD05\GROUPS\EMG\DESOUSA\BRAZIL\MACHADIB\MODEL\MODEL_20.XLS -- &amp;D, &amp;T -- Page 8 of 9
Machadinho Project
&amp;R&amp;""Arial,Italic""Confidential";"&amp;L&amp;F&amp;A&amp;RPage 8"}</definedName>
    <definedName name="_qe9" localSheetId="9">{0;0;0;0;258;#N/A;0.75;0.75;1;1;2;FALSE;FALSE;FALSE;FALSE;FALSE;#N/A;1;#N/A;1;1;"&amp;A";"Page &amp;P"}</definedName>
    <definedName name="_qe9" localSheetId="4">{0;0;0;0;258;#N/A;0.75;0.75;1;1;2;FALSE;FALSE;FALSE;FALSE;FALSE;#N/A;1;#N/A;1;1;"&amp;A";"Page &amp;P"}</definedName>
    <definedName name="_qe9" localSheetId="13">{0;0;0;0;258;#N/A;0.75;0.75;1;1;2;FALSE;FALSE;FALSE;FALSE;FALSE;#N/A;1;#N/A;1;1;"&amp;A";"Page &amp;P"}</definedName>
    <definedName name="_qe9" localSheetId="14">{0;0;0;0;258;#N/A;0.75;0.75;1;1;2;FALSE;FALSE;FALSE;FALSE;FALSE;#N/A;1;#N/A;1;1;"&amp;A";"Page &amp;P"}</definedName>
    <definedName name="_qe9" localSheetId="7">{0;0;0;0;258;#N/A;0.75;0.75;1;1;2;FALSE;FALSE;FALSE;FALSE;FALSE;#N/A;1;#N/A;1;1;"&amp;A";"Page &amp;P"}</definedName>
    <definedName name="_qe9" localSheetId="16">{0;0;0;0;258;#N/A;0.75;0.75;1;1;2;FALSE;FALSE;FALSE;FALSE;FALSE;#N/A;1;#N/A;1;1;"&amp;A";"Page &amp;P"}</definedName>
    <definedName name="_qe9" localSheetId="12">{0;0;0;0;258;#N/A;0.75;0.75;1;1;2;FALSE;FALSE;FALSE;FALSE;FALSE;#N/A;1;#N/A;1;1;"&amp;A";"Page &amp;P"}</definedName>
    <definedName name="_qe9" localSheetId="6">{0;0;0;0;258;#N/A;0.75;0.75;1;1;2;FALSE;FALSE;FALSE;FALSE;FALSE;#N/A;1;#N/A;1;1;"&amp;A";"Page &amp;P"}</definedName>
    <definedName name="_qe9" localSheetId="20">{0;0;0;0;258;#N/A;0.75;0.75;1;1;2;FALSE;FALSE;FALSE;FALSE;FALSE;#N/A;1;#N/A;1;1;"&amp;A";"Page &amp;P"}</definedName>
    <definedName name="_qe9" localSheetId="0">{0;0;0;0;258;#N/A;0.75;0.75;1;1;2;FALSE;FALSE;FALSE;FALSE;FALSE;#N/A;1;#N/A;1;1;"&amp;A";"Page &amp;P"}</definedName>
    <definedName name="_qe9">{0;0;0;0;258;#N/A;0.75;0.75;1;1;2;FALSE;FALSE;FALSE;FALSE;FALSE;#N/A;1;#N/A;1;1;"&amp;A";"Page &amp;P"}</definedName>
    <definedName name="_QUA1" localSheetId="7">#REF!</definedName>
    <definedName name="_QUA1" localSheetId="0">#REF!</definedName>
    <definedName name="_QUA1">#REF!</definedName>
    <definedName name="_QUA2" localSheetId="0">#REF!</definedName>
    <definedName name="_QUA2">#REF!</definedName>
    <definedName name="_QUA3">#REF!</definedName>
    <definedName name="_qw2" localSheetId="9">{0;0;0;0;1;#N/A;0.5;0.5;0.75;0.75;2;TRUE;TRUE;FALSE;FALSE;FALSE;#N/A;1;#N/A;1;1;"&amp;L&amp;7 RAMIBD05\GROUPS\EMG\DESOUSA\BRAZIL\MACHADIB\MODEL\MODEL_12.XLS -- &amp;D, &amp;T -- Page &amp;P of &amp;N
&amp;7";"&amp;L&amp;F&amp;A&amp;RPage&amp;P"}</definedName>
    <definedName name="_qw2" localSheetId="4">{0;0;0;0;1;#N/A;0.5;0.5;0.75;0.75;2;TRUE;TRUE;FALSE;FALSE;FALSE;#N/A;1;#N/A;1;1;"&amp;L&amp;7 RAMIBD05\GROUPS\EMG\DESOUSA\BRAZIL\MACHADIB\MODEL\MODEL_12.XLS -- &amp;D, &amp;T -- Page &amp;P of &amp;N
&amp;7";"&amp;L&amp;F&amp;A&amp;RPage&amp;P"}</definedName>
    <definedName name="_qw2" localSheetId="13">{0;0;0;0;1;#N/A;0.5;0.5;0.75;0.75;2;TRUE;TRUE;FALSE;FALSE;FALSE;#N/A;1;#N/A;1;1;"&amp;L&amp;7 RAMIBD05\GROUPS\EMG\DESOUSA\BRAZIL\MACHADIB\MODEL\MODEL_12.XLS -- &amp;D, &amp;T -- Page &amp;P of &amp;N
&amp;7";"&amp;L&amp;F&amp;A&amp;RPage&amp;P"}</definedName>
    <definedName name="_qw2" localSheetId="14">{0;0;0;0;1;#N/A;0.5;0.5;0.75;0.75;2;TRUE;TRUE;FALSE;FALSE;FALSE;#N/A;1;#N/A;1;1;"&amp;L&amp;7 RAMIBD05\GROUPS\EMG\DESOUSA\BRAZIL\MACHADIB\MODEL\MODEL_12.XLS -- &amp;D, &amp;T -- Page &amp;P of &amp;N
&amp;7";"&amp;L&amp;F&amp;A&amp;RPage&amp;P"}</definedName>
    <definedName name="_qw2" localSheetId="7">{0;0;0;0;1;#N/A;0.5;0.5;0.75;0.75;2;TRUE;TRUE;FALSE;FALSE;FALSE;#N/A;1;#N/A;1;1;"&amp;L&amp;7 RAMIBD05\GROUPS\EMG\DESOUSA\BRAZIL\MACHADIB\MODEL\MODEL_12.XLS -- &amp;D, &amp;T -- Page &amp;P of &amp;N
&amp;7";"&amp;L&amp;F&amp;A&amp;RPage&amp;P"}</definedName>
    <definedName name="_qw2" localSheetId="16">{0;0;0;0;1;#N/A;0.5;0.5;0.75;0.75;2;TRUE;TRUE;FALSE;FALSE;FALSE;#N/A;1;#N/A;1;1;"&amp;L&amp;7 RAMIBD05\GROUPS\EMG\DESOUSA\BRAZIL\MACHADIB\MODEL\MODEL_12.XLS -- &amp;D, &amp;T -- Page &amp;P of &amp;N
&amp;7";"&amp;L&amp;F&amp;A&amp;RPage&amp;P"}</definedName>
    <definedName name="_qw2" localSheetId="12">{0;0;0;0;1;#N/A;0.5;0.5;0.75;0.75;2;TRUE;TRUE;FALSE;FALSE;FALSE;#N/A;1;#N/A;1;1;"&amp;L&amp;7 RAMIBD05\GROUPS\EMG\DESOUSA\BRAZIL\MACHADIB\MODEL\MODEL_12.XLS -- &amp;D, &amp;T -- Page &amp;P of &amp;N
&amp;7";"&amp;L&amp;F&amp;A&amp;RPage&amp;P"}</definedName>
    <definedName name="_qw2" localSheetId="6">{0;0;0;0;1;#N/A;0.5;0.5;0.75;0.75;2;TRUE;TRUE;FALSE;FALSE;FALSE;#N/A;1;#N/A;1;1;"&amp;L&amp;7 RAMIBD05\GROUPS\EMG\DESOUSA\BRAZIL\MACHADIB\MODEL\MODEL_12.XLS -- &amp;D, &amp;T -- Page &amp;P of &amp;N
&amp;7";"&amp;L&amp;F&amp;A&amp;RPage&amp;P"}</definedName>
    <definedName name="_qw2" localSheetId="20">{0;0;0;0;1;#N/A;0.5;0.5;0.75;0.75;2;TRUE;TRUE;FALSE;FALSE;FALSE;#N/A;1;#N/A;1;1;"&amp;L&amp;7 RAMIBD05\GROUPS\EMG\DESOUSA\BRAZIL\MACHADIB\MODEL\MODEL_12.XLS -- &amp;D, &amp;T -- Page &amp;P of &amp;N
&amp;7";"&amp;L&amp;F&amp;A&amp;RPage&amp;P"}</definedName>
    <definedName name="_qw2" localSheetId="0">{0;0;0;0;1;#N/A;0.5;0.5;0.75;0.75;2;TRUE;TRUE;FALSE;FALSE;FALSE;#N/A;1;#N/A;1;1;"&amp;L&amp;7 RAMIBD05\GROUPS\EMG\DESOUSA\BRAZIL\MACHADIB\MODEL\MODEL_12.XLS -- &amp;D, &amp;T -- Page &amp;P of &amp;N
&amp;7";"&amp;L&amp;F&amp;A&amp;RPage&amp;P"}</definedName>
    <definedName name="_qw2">{0;0;0;0;1;#N/A;0.5;0.5;0.75;0.75;2;TRUE;TRUE;FALSE;FALSE;FALSE;#N/A;1;#N/A;1;1;"&amp;L&amp;7 RAMIBD05\GROUPS\EMG\DESOUSA\BRAZIL\MACHADIB\MODEL\MODEL_12.XLS -- &amp;D, &amp;T -- Page &amp;P of &amp;N
&amp;7";"&amp;L&amp;F&amp;A&amp;RPage&amp;P"}</definedName>
    <definedName name="_qw3" localSheetId="9">{0;0;0;0;1;#N/A;0.5;0.5;0.75;0.75;2;TRUE;TRUE;FALSE;FALSE;FALSE;#N/A;1;#N/A;1;1;"&amp;L&amp;7 RAMIBD05\GROUPS\EMG\DESOUSA\BRAZIL\MACHADIB\MODEL\MODEL_12.XLS -- &amp;D, &amp;T -- Page &amp;P of &amp;N
&amp;7";"&amp;L&amp;F&amp;A&amp;RPage&amp;P"}</definedName>
    <definedName name="_qw3" localSheetId="4">{0;0;0;0;1;#N/A;0.5;0.5;0.75;0.75;2;TRUE;TRUE;FALSE;FALSE;FALSE;#N/A;1;#N/A;1;1;"&amp;L&amp;7 RAMIBD05\GROUPS\EMG\DESOUSA\BRAZIL\MACHADIB\MODEL\MODEL_12.XLS -- &amp;D, &amp;T -- Page &amp;P of &amp;N
&amp;7";"&amp;L&amp;F&amp;A&amp;RPage&amp;P"}</definedName>
    <definedName name="_qw3" localSheetId="13">{0;0;0;0;1;#N/A;0.5;0.5;0.75;0.75;2;TRUE;TRUE;FALSE;FALSE;FALSE;#N/A;1;#N/A;1;1;"&amp;L&amp;7 RAMIBD05\GROUPS\EMG\DESOUSA\BRAZIL\MACHADIB\MODEL\MODEL_12.XLS -- &amp;D, &amp;T -- Page &amp;P of &amp;N
&amp;7";"&amp;L&amp;F&amp;A&amp;RPage&amp;P"}</definedName>
    <definedName name="_qw3" localSheetId="14">{0;0;0;0;1;#N/A;0.5;0.5;0.75;0.75;2;TRUE;TRUE;FALSE;FALSE;FALSE;#N/A;1;#N/A;1;1;"&amp;L&amp;7 RAMIBD05\GROUPS\EMG\DESOUSA\BRAZIL\MACHADIB\MODEL\MODEL_12.XLS -- &amp;D, &amp;T -- Page &amp;P of &amp;N
&amp;7";"&amp;L&amp;F&amp;A&amp;RPage&amp;P"}</definedName>
    <definedName name="_qw3" localSheetId="7">{0;0;0;0;1;#N/A;0.5;0.5;0.75;0.75;2;TRUE;TRUE;FALSE;FALSE;FALSE;#N/A;1;#N/A;1;1;"&amp;L&amp;7 RAMIBD05\GROUPS\EMG\DESOUSA\BRAZIL\MACHADIB\MODEL\MODEL_12.XLS -- &amp;D, &amp;T -- Page &amp;P of &amp;N
&amp;7";"&amp;L&amp;F&amp;A&amp;RPage&amp;P"}</definedName>
    <definedName name="_qw3" localSheetId="16">{0;0;0;0;1;#N/A;0.5;0.5;0.75;0.75;2;TRUE;TRUE;FALSE;FALSE;FALSE;#N/A;1;#N/A;1;1;"&amp;L&amp;7 RAMIBD05\GROUPS\EMG\DESOUSA\BRAZIL\MACHADIB\MODEL\MODEL_12.XLS -- &amp;D, &amp;T -- Page &amp;P of &amp;N
&amp;7";"&amp;L&amp;F&amp;A&amp;RPage&amp;P"}</definedName>
    <definedName name="_qw3" localSheetId="12">{0;0;0;0;1;#N/A;0.5;0.5;0.75;0.75;2;TRUE;TRUE;FALSE;FALSE;FALSE;#N/A;1;#N/A;1;1;"&amp;L&amp;7 RAMIBD05\GROUPS\EMG\DESOUSA\BRAZIL\MACHADIB\MODEL\MODEL_12.XLS -- &amp;D, &amp;T -- Page &amp;P of &amp;N
&amp;7";"&amp;L&amp;F&amp;A&amp;RPage&amp;P"}</definedName>
    <definedName name="_qw3" localSheetId="6">{0;0;0;0;1;#N/A;0.5;0.5;0.75;0.75;2;TRUE;TRUE;FALSE;FALSE;FALSE;#N/A;1;#N/A;1;1;"&amp;L&amp;7 RAMIBD05\GROUPS\EMG\DESOUSA\BRAZIL\MACHADIB\MODEL\MODEL_12.XLS -- &amp;D, &amp;T -- Page &amp;P of &amp;N
&amp;7";"&amp;L&amp;F&amp;A&amp;RPage&amp;P"}</definedName>
    <definedName name="_qw3" localSheetId="20">{0;0;0;0;1;#N/A;0.5;0.5;0.75;0.75;2;TRUE;TRUE;FALSE;FALSE;FALSE;#N/A;1;#N/A;1;1;"&amp;L&amp;7 RAMIBD05\GROUPS\EMG\DESOUSA\BRAZIL\MACHADIB\MODEL\MODEL_12.XLS -- &amp;D, &amp;T -- Page &amp;P of &amp;N
&amp;7";"&amp;L&amp;F&amp;A&amp;RPage&amp;P"}</definedName>
    <definedName name="_qw3" localSheetId="0">{0;0;0;0;1;#N/A;0.5;0.5;0.75;0.75;2;TRUE;TRUE;FALSE;FALSE;FALSE;#N/A;1;#N/A;1;1;"&amp;L&amp;7 RAMIBD05\GROUPS\EMG\DESOUSA\BRAZIL\MACHADIB\MODEL\MODEL_12.XLS -- &amp;D, &amp;T -- Page &amp;P of &amp;N
&amp;7";"&amp;L&amp;F&amp;A&amp;RPage&amp;P"}</definedName>
    <definedName name="_qw3">{0;0;0;0;1;#N/A;0.5;0.5;0.75;0.75;2;TRUE;TRUE;FALSE;FALSE;FALSE;#N/A;1;#N/A;1;1;"&amp;L&amp;7 RAMIBD05\GROUPS\EMG\DESOUSA\BRAZIL\MACHADIB\MODEL\MODEL_12.XLS -- &amp;D, &amp;T -- Page &amp;P of &amp;N
&amp;7";"&amp;L&amp;F&amp;A&amp;RPage&amp;P"}</definedName>
    <definedName name="_R">#N/A</definedName>
    <definedName name="_REC97">#REF!</definedName>
    <definedName name="_Regression_Out" hidden="1">'[11] PIB Brasil ( R$ de 1996 )'!#REF!</definedName>
    <definedName name="_Regression_X" hidden="1">'[11] PIB Brasil ( R$ de 1996 )'!#REF!</definedName>
    <definedName name="_Report">0</definedName>
    <definedName name="_SG5">#REF!</definedName>
    <definedName name="_Sort" localSheetId="0" hidden="1">#REF!</definedName>
    <definedName name="_Sort" hidden="1">#REF!</definedName>
    <definedName name="_SUB1" localSheetId="0">#REF!</definedName>
    <definedName name="_SUB1">#REF!</definedName>
    <definedName name="_SUB2">#REF!</definedName>
    <definedName name="_SUB3">#REF!</definedName>
    <definedName name="_tabbal">#REF!</definedName>
    <definedName name="_tabdre">#REF!</definedName>
    <definedName name="_tabflcx">#REF!</definedName>
    <definedName name="_tabflcx1">[12]base!$E$315:$AN$333</definedName>
    <definedName name="_tabgercx" localSheetId="7">#REF!</definedName>
    <definedName name="_tabgercx">#REF!</definedName>
    <definedName name="_tabgercx1">[12]base!$E$315:$AN$333</definedName>
    <definedName name="_tabindconstante" localSheetId="7">#REF!</definedName>
    <definedName name="_tabindconstante">#REF!</definedName>
    <definedName name="_tabindcorrente" localSheetId="7">#REF!</definedName>
    <definedName name="_tabindcorrente">#REF!</definedName>
    <definedName name="_Table1_In1" localSheetId="7" hidden="1">#REF!</definedName>
    <definedName name="_Table1_In1" hidden="1">#REF!</definedName>
    <definedName name="_Table1_Out" hidden="1">#REF!</definedName>
    <definedName name="_tabtrib">#REF!</definedName>
    <definedName name="_TRC92">[4]vinc!#REF!</definedName>
    <definedName name="_TRC93">[4]vinc!#REF!</definedName>
    <definedName name="_TRC94">[4]vinc!#REF!</definedName>
    <definedName name="_TRC95">[4]vinc!#REF!</definedName>
    <definedName name="_TRC96">[4]vinc!#REF!</definedName>
    <definedName name="_TST3" localSheetId="7">#REF!</definedName>
    <definedName name="_TST3">#REF!</definedName>
    <definedName name="_TSU91">[4]vinc!$B$2:$N$4</definedName>
    <definedName name="_TSU92">[4]vinc!$A$5:$IV$15954</definedName>
    <definedName name="_TSU93">[4]vinc!#REF!</definedName>
    <definedName name="_TSU94">[4]vinc!#REF!</definedName>
    <definedName name="_TSU95">[4]vinc!#REF!</definedName>
    <definedName name="_TSU96">[4]vinc!$B$5:$N$25</definedName>
    <definedName name="_TTF92">[4]vinc!#REF!</definedName>
    <definedName name="_TTF93">[4]vinc!#REF!</definedName>
    <definedName name="_TTF94">[4]vinc!#REF!</definedName>
    <definedName name="_TTF95">[4]vinc!#REF!</definedName>
    <definedName name="_TTF96">[4]vinc!#REF!</definedName>
    <definedName name="_US97">#REF!</definedName>
    <definedName name="_vn1">#REF!</definedName>
    <definedName name="_wq10" localSheetId="9">{0;0;0;0;258;#N/A;0.75;0.75;1;1;2;FALSE;FALSE;FALSE;FALSE;FALSE;#N/A;1;#N/A;1;1;"&amp;A";"Page &amp;P"}</definedName>
    <definedName name="_wq10" localSheetId="4">{0;0;0;0;258;#N/A;0.75;0.75;1;1;2;FALSE;FALSE;FALSE;FALSE;FALSE;#N/A;1;#N/A;1;1;"&amp;A";"Page &amp;P"}</definedName>
    <definedName name="_wq10" localSheetId="13">{0;0;0;0;258;#N/A;0.75;0.75;1;1;2;FALSE;FALSE;FALSE;FALSE;FALSE;#N/A;1;#N/A;1;1;"&amp;A";"Page &amp;P"}</definedName>
    <definedName name="_wq10" localSheetId="14">{0;0;0;0;258;#N/A;0.75;0.75;1;1;2;FALSE;FALSE;FALSE;FALSE;FALSE;#N/A;1;#N/A;1;1;"&amp;A";"Page &amp;P"}</definedName>
    <definedName name="_wq10" localSheetId="7">{0;0;0;0;258;#N/A;0.75;0.75;1;1;2;FALSE;FALSE;FALSE;FALSE;FALSE;#N/A;1;#N/A;1;1;"&amp;A";"Page &amp;P"}</definedName>
    <definedName name="_wq10" localSheetId="16">{0;0;0;0;258;#N/A;0.75;0.75;1;1;2;FALSE;FALSE;FALSE;FALSE;FALSE;#N/A;1;#N/A;1;1;"&amp;A";"Page &amp;P"}</definedName>
    <definedName name="_wq10" localSheetId="12">{0;0;0;0;258;#N/A;0.75;0.75;1;1;2;FALSE;FALSE;FALSE;FALSE;FALSE;#N/A;1;#N/A;1;1;"&amp;A";"Page &amp;P"}</definedName>
    <definedName name="_wq10" localSheetId="6">{0;0;0;0;258;#N/A;0.75;0.75;1;1;2;FALSE;FALSE;FALSE;FALSE;FALSE;#N/A;1;#N/A;1;1;"&amp;A";"Page &amp;P"}</definedName>
    <definedName name="_wq10" localSheetId="20">{0;0;0;0;258;#N/A;0.75;0.75;1;1;2;FALSE;FALSE;FALSE;FALSE;FALSE;#N/A;1;#N/A;1;1;"&amp;A";"Page &amp;P"}</definedName>
    <definedName name="_wq10" localSheetId="0">{0;0;0;0;258;#N/A;0.75;0.75;1;1;2;FALSE;FALSE;FALSE;FALSE;FALSE;#N/A;1;#N/A;1;1;"&amp;A";"Page &amp;P"}</definedName>
    <definedName name="_wq10">{0;0;0;0;258;#N/A;0.75;0.75;1;1;2;FALSE;FALSE;FALSE;FALSE;FALSE;#N/A;1;#N/A;1;1;"&amp;A";"Page &amp;P"}</definedName>
    <definedName name="_wq11" localSheetId="9">{0;0;0;0;1;#N/A;0.5;0.5;0.75;0.75;2;TRUE;TRUE;FALSE;FALSE;FALSE;#N/A;1;#N/A;1;1;"&amp;L&amp;7 RAMIBD05\GROUPS\EMG\DESOUSA\BRAZIL\MACHADIB\MODEL\MODEL_12.XLS -- &amp;D, &amp;T -- Page &amp;P of &amp;N
&amp;7";"&amp;L&amp;F&amp;A&amp;RPage&amp;P"}</definedName>
    <definedName name="_wq11" localSheetId="4">{0;0;0;0;1;#N/A;0.5;0.5;0.75;0.75;2;TRUE;TRUE;FALSE;FALSE;FALSE;#N/A;1;#N/A;1;1;"&amp;L&amp;7 RAMIBD05\GROUPS\EMG\DESOUSA\BRAZIL\MACHADIB\MODEL\MODEL_12.XLS -- &amp;D, &amp;T -- Page &amp;P of &amp;N
&amp;7";"&amp;L&amp;F&amp;A&amp;RPage&amp;P"}</definedName>
    <definedName name="_wq11" localSheetId="13">{0;0;0;0;1;#N/A;0.5;0.5;0.75;0.75;2;TRUE;TRUE;FALSE;FALSE;FALSE;#N/A;1;#N/A;1;1;"&amp;L&amp;7 RAMIBD05\GROUPS\EMG\DESOUSA\BRAZIL\MACHADIB\MODEL\MODEL_12.XLS -- &amp;D, &amp;T -- Page &amp;P of &amp;N
&amp;7";"&amp;L&amp;F&amp;A&amp;RPage&amp;P"}</definedName>
    <definedName name="_wq11" localSheetId="14">{0;0;0;0;1;#N/A;0.5;0.5;0.75;0.75;2;TRUE;TRUE;FALSE;FALSE;FALSE;#N/A;1;#N/A;1;1;"&amp;L&amp;7 RAMIBD05\GROUPS\EMG\DESOUSA\BRAZIL\MACHADIB\MODEL\MODEL_12.XLS -- &amp;D, &amp;T -- Page &amp;P of &amp;N
&amp;7";"&amp;L&amp;F&amp;A&amp;RPage&amp;P"}</definedName>
    <definedName name="_wq11" localSheetId="7">{0;0;0;0;1;#N/A;0.5;0.5;0.75;0.75;2;TRUE;TRUE;FALSE;FALSE;FALSE;#N/A;1;#N/A;1;1;"&amp;L&amp;7 RAMIBD05\GROUPS\EMG\DESOUSA\BRAZIL\MACHADIB\MODEL\MODEL_12.XLS -- &amp;D, &amp;T -- Page &amp;P of &amp;N
&amp;7";"&amp;L&amp;F&amp;A&amp;RPage&amp;P"}</definedName>
    <definedName name="_wq11" localSheetId="16">{0;0;0;0;1;#N/A;0.5;0.5;0.75;0.75;2;TRUE;TRUE;FALSE;FALSE;FALSE;#N/A;1;#N/A;1;1;"&amp;L&amp;7 RAMIBD05\GROUPS\EMG\DESOUSA\BRAZIL\MACHADIB\MODEL\MODEL_12.XLS -- &amp;D, &amp;T -- Page &amp;P of &amp;N
&amp;7";"&amp;L&amp;F&amp;A&amp;RPage&amp;P"}</definedName>
    <definedName name="_wq11" localSheetId="12">{0;0;0;0;1;#N/A;0.5;0.5;0.75;0.75;2;TRUE;TRUE;FALSE;FALSE;FALSE;#N/A;1;#N/A;1;1;"&amp;L&amp;7 RAMIBD05\GROUPS\EMG\DESOUSA\BRAZIL\MACHADIB\MODEL\MODEL_12.XLS -- &amp;D, &amp;T -- Page &amp;P of &amp;N
&amp;7";"&amp;L&amp;F&amp;A&amp;RPage&amp;P"}</definedName>
    <definedName name="_wq11" localSheetId="6">{0;0;0;0;1;#N/A;0.5;0.5;0.75;0.75;2;TRUE;TRUE;FALSE;FALSE;FALSE;#N/A;1;#N/A;1;1;"&amp;L&amp;7 RAMIBD05\GROUPS\EMG\DESOUSA\BRAZIL\MACHADIB\MODEL\MODEL_12.XLS -- &amp;D, &amp;T -- Page &amp;P of &amp;N
&amp;7";"&amp;L&amp;F&amp;A&amp;RPage&amp;P"}</definedName>
    <definedName name="_wq11" localSheetId="20">{0;0;0;0;1;#N/A;0.5;0.5;0.75;0.75;2;TRUE;TRUE;FALSE;FALSE;FALSE;#N/A;1;#N/A;1;1;"&amp;L&amp;7 RAMIBD05\GROUPS\EMG\DESOUSA\BRAZIL\MACHADIB\MODEL\MODEL_12.XLS -- &amp;D, &amp;T -- Page &amp;P of &amp;N
&amp;7";"&amp;L&amp;F&amp;A&amp;RPage&amp;P"}</definedName>
    <definedName name="_wq11" localSheetId="0">{0;0;0;0;1;#N/A;0.5;0.5;0.75;0.75;2;TRUE;TRUE;FALSE;FALSE;FALSE;#N/A;1;#N/A;1;1;"&amp;L&amp;7 RAMIBD05\GROUPS\EMG\DESOUSA\BRAZIL\MACHADIB\MODEL\MODEL_12.XLS -- &amp;D, &amp;T -- Page &amp;P of &amp;N
&amp;7";"&amp;L&amp;F&amp;A&amp;RPage&amp;P"}</definedName>
    <definedName name="_wq11">{0;0;0;0;1;#N/A;0.5;0.5;0.75;0.75;2;TRUE;TRUE;FALSE;FALSE;FALSE;#N/A;1;#N/A;1;1;"&amp;L&amp;7 RAMIBD05\GROUPS\EMG\DESOUSA\BRAZIL\MACHADIB\MODEL\MODEL_12.XLS -- &amp;D, &amp;T -- Page &amp;P of &amp;N
&amp;7";"&amp;L&amp;F&amp;A&amp;RPage&amp;P"}</definedName>
    <definedName name="_wq12" localSheetId="9">{0;0;0;0;9;#N/A;0.75;0.75;1;1;1;FALSE;FALSE;FALSE;FALSE;FALSE;#N/A;1;100;#N/A;#N/A;"&amp;A";"Page &amp;P"}</definedName>
    <definedName name="_wq12" localSheetId="4">{0;0;0;0;9;#N/A;0.75;0.75;1;1;1;FALSE;FALSE;FALSE;FALSE;FALSE;#N/A;1;100;#N/A;#N/A;"&amp;A";"Page &amp;P"}</definedName>
    <definedName name="_wq12" localSheetId="13">{0;0;0;0;9;#N/A;0.75;0.75;1;1;1;FALSE;FALSE;FALSE;FALSE;FALSE;#N/A;1;100;#N/A;#N/A;"&amp;A";"Page &amp;P"}</definedName>
    <definedName name="_wq12" localSheetId="14">{0;0;0;0;9;#N/A;0.75;0.75;1;1;1;FALSE;FALSE;FALSE;FALSE;FALSE;#N/A;1;100;#N/A;#N/A;"&amp;A";"Page &amp;P"}</definedName>
    <definedName name="_wq12" localSheetId="7">{0;0;0;0;9;#N/A;0.75;0.75;1;1;1;FALSE;FALSE;FALSE;FALSE;FALSE;#N/A;1;100;#N/A;#N/A;"&amp;A";"Page &amp;P"}</definedName>
    <definedName name="_wq12" localSheetId="16">{0;0;0;0;9;#N/A;0.75;0.75;1;1;1;FALSE;FALSE;FALSE;FALSE;FALSE;#N/A;1;100;#N/A;#N/A;"&amp;A";"Page &amp;P"}</definedName>
    <definedName name="_wq12" localSheetId="12">{0;0;0;0;9;#N/A;0.75;0.75;1;1;1;FALSE;FALSE;FALSE;FALSE;FALSE;#N/A;1;100;#N/A;#N/A;"&amp;A";"Page &amp;P"}</definedName>
    <definedName name="_wq12" localSheetId="6">{0;0;0;0;9;#N/A;0.75;0.75;1;1;1;FALSE;FALSE;FALSE;FALSE;FALSE;#N/A;1;100;#N/A;#N/A;"&amp;A";"Page &amp;P"}</definedName>
    <definedName name="_wq12" localSheetId="20">{0;0;0;0;9;#N/A;0.75;0.75;1;1;1;FALSE;FALSE;FALSE;FALSE;FALSE;#N/A;1;100;#N/A;#N/A;"&amp;A";"Page &amp;P"}</definedName>
    <definedName name="_wq12" localSheetId="0">{0;0;0;0;9;#N/A;0.75;0.75;1;1;1;FALSE;FALSE;FALSE;FALSE;FALSE;#N/A;1;100;#N/A;#N/A;"&amp;A";"Page &amp;P"}</definedName>
    <definedName name="_wq12">{0;0;0;0;9;#N/A;0.75;0.75;1;1;1;FALSE;FALSE;FALSE;FALSE;FALSE;#N/A;1;100;#N/A;#N/A;"&amp;A";"Page &amp;P"}</definedName>
    <definedName name="_wq2" localSheetId="9">{0;0;0;0;1;#N/A;0.5;0.5;0.75;0.75;2;TRUE;TRUE;FALSE;FALSE;FALSE;#N/A;1;#N/A;1;1;"&amp;L&amp;7 RAMIBD05\GROUPS\EMG\DESOUSA\BRAZIL\MACHADIB\MODEL\MODEL_12.XLS -- &amp;D, &amp;T -- Page &amp;P of &amp;N
&amp;7";"&amp;L&amp;F&amp;A&amp;RPage&amp;P"}</definedName>
    <definedName name="_wq2" localSheetId="4">{0;0;0;0;1;#N/A;0.5;0.5;0.75;0.75;2;TRUE;TRUE;FALSE;FALSE;FALSE;#N/A;1;#N/A;1;1;"&amp;L&amp;7 RAMIBD05\GROUPS\EMG\DESOUSA\BRAZIL\MACHADIB\MODEL\MODEL_12.XLS -- &amp;D, &amp;T -- Page &amp;P of &amp;N
&amp;7";"&amp;L&amp;F&amp;A&amp;RPage&amp;P"}</definedName>
    <definedName name="_wq2" localSheetId="13">{0;0;0;0;1;#N/A;0.5;0.5;0.75;0.75;2;TRUE;TRUE;FALSE;FALSE;FALSE;#N/A;1;#N/A;1;1;"&amp;L&amp;7 RAMIBD05\GROUPS\EMG\DESOUSA\BRAZIL\MACHADIB\MODEL\MODEL_12.XLS -- &amp;D, &amp;T -- Page &amp;P of &amp;N
&amp;7";"&amp;L&amp;F&amp;A&amp;RPage&amp;P"}</definedName>
    <definedName name="_wq2" localSheetId="14">{0;0;0;0;1;#N/A;0.5;0.5;0.75;0.75;2;TRUE;TRUE;FALSE;FALSE;FALSE;#N/A;1;#N/A;1;1;"&amp;L&amp;7 RAMIBD05\GROUPS\EMG\DESOUSA\BRAZIL\MACHADIB\MODEL\MODEL_12.XLS -- &amp;D, &amp;T -- Page &amp;P of &amp;N
&amp;7";"&amp;L&amp;F&amp;A&amp;RPage&amp;P"}</definedName>
    <definedName name="_wq2" localSheetId="7">{0;0;0;0;1;#N/A;0.5;0.5;0.75;0.75;2;TRUE;TRUE;FALSE;FALSE;FALSE;#N/A;1;#N/A;1;1;"&amp;L&amp;7 RAMIBD05\GROUPS\EMG\DESOUSA\BRAZIL\MACHADIB\MODEL\MODEL_12.XLS -- &amp;D, &amp;T -- Page &amp;P of &amp;N
&amp;7";"&amp;L&amp;F&amp;A&amp;RPage&amp;P"}</definedName>
    <definedName name="_wq2" localSheetId="16">{0;0;0;0;1;#N/A;0.5;0.5;0.75;0.75;2;TRUE;TRUE;FALSE;FALSE;FALSE;#N/A;1;#N/A;1;1;"&amp;L&amp;7 RAMIBD05\GROUPS\EMG\DESOUSA\BRAZIL\MACHADIB\MODEL\MODEL_12.XLS -- &amp;D, &amp;T -- Page &amp;P of &amp;N
&amp;7";"&amp;L&amp;F&amp;A&amp;RPage&amp;P"}</definedName>
    <definedName name="_wq2" localSheetId="12">{0;0;0;0;1;#N/A;0.5;0.5;0.75;0.75;2;TRUE;TRUE;FALSE;FALSE;FALSE;#N/A;1;#N/A;1;1;"&amp;L&amp;7 RAMIBD05\GROUPS\EMG\DESOUSA\BRAZIL\MACHADIB\MODEL\MODEL_12.XLS -- &amp;D, &amp;T -- Page &amp;P of &amp;N
&amp;7";"&amp;L&amp;F&amp;A&amp;RPage&amp;P"}</definedName>
    <definedName name="_wq2" localSheetId="6">{0;0;0;0;1;#N/A;0.5;0.5;0.75;0.75;2;TRUE;TRUE;FALSE;FALSE;FALSE;#N/A;1;#N/A;1;1;"&amp;L&amp;7 RAMIBD05\GROUPS\EMG\DESOUSA\BRAZIL\MACHADIB\MODEL\MODEL_12.XLS -- &amp;D, &amp;T -- Page &amp;P of &amp;N
&amp;7";"&amp;L&amp;F&amp;A&amp;RPage&amp;P"}</definedName>
    <definedName name="_wq2" localSheetId="20">{0;0;0;0;1;#N/A;0.5;0.5;0.75;0.75;2;TRUE;TRUE;FALSE;FALSE;FALSE;#N/A;1;#N/A;1;1;"&amp;L&amp;7 RAMIBD05\GROUPS\EMG\DESOUSA\BRAZIL\MACHADIB\MODEL\MODEL_12.XLS -- &amp;D, &amp;T -- Page &amp;P of &amp;N
&amp;7";"&amp;L&amp;F&amp;A&amp;RPage&amp;P"}</definedName>
    <definedName name="_wq2" localSheetId="0">{0;0;0;0;1;#N/A;0.5;0.5;0.75;0.75;2;TRUE;TRUE;FALSE;FALSE;FALSE;#N/A;1;#N/A;1;1;"&amp;L&amp;7 RAMIBD05\GROUPS\EMG\DESOUSA\BRAZIL\MACHADIB\MODEL\MODEL_12.XLS -- &amp;D, &amp;T -- Page &amp;P of &amp;N
&amp;7";"&amp;L&amp;F&amp;A&amp;RPage&amp;P"}</definedName>
    <definedName name="_wq2">{0;0;0;0;1;#N/A;0.5;0.5;0.75;0.75;2;TRUE;TRUE;FALSE;FALSE;FALSE;#N/A;1;#N/A;1;1;"&amp;L&amp;7 RAMIBD05\GROUPS\EMG\DESOUSA\BRAZIL\MACHADIB\MODEL\MODEL_12.XLS -- &amp;D, &amp;T -- Page &amp;P of &amp;N
&amp;7";"&amp;L&amp;F&amp;A&amp;RPage&amp;P"}</definedName>
    <definedName name="_wq3" localSheetId="9">{0;0;0;0;1;#N/A;0.5;0.5;0.75;0.75;2;TRUE;TRUE;FALSE;FALSE;FALSE;#N/A;1;#N/A;1;1;"&amp;L&amp;7 RAMIBD05\GROUPS\EMG\DESOUSA\BRAZIL\MACHADIB\MODEL\MODEL_12.XLS -- &amp;D, &amp;T -- Page &amp;P of &amp;N
&amp;7";"&amp;L&amp;F&amp;A&amp;RPage&amp;P"}</definedName>
    <definedName name="_wq3" localSheetId="4">{0;0;0;0;1;#N/A;0.5;0.5;0.75;0.75;2;TRUE;TRUE;FALSE;FALSE;FALSE;#N/A;1;#N/A;1;1;"&amp;L&amp;7 RAMIBD05\GROUPS\EMG\DESOUSA\BRAZIL\MACHADIB\MODEL\MODEL_12.XLS -- &amp;D, &amp;T -- Page &amp;P of &amp;N
&amp;7";"&amp;L&amp;F&amp;A&amp;RPage&amp;P"}</definedName>
    <definedName name="_wq3" localSheetId="13">{0;0;0;0;1;#N/A;0.5;0.5;0.75;0.75;2;TRUE;TRUE;FALSE;FALSE;FALSE;#N/A;1;#N/A;1;1;"&amp;L&amp;7 RAMIBD05\GROUPS\EMG\DESOUSA\BRAZIL\MACHADIB\MODEL\MODEL_12.XLS -- &amp;D, &amp;T -- Page &amp;P of &amp;N
&amp;7";"&amp;L&amp;F&amp;A&amp;RPage&amp;P"}</definedName>
    <definedName name="_wq3" localSheetId="14">{0;0;0;0;1;#N/A;0.5;0.5;0.75;0.75;2;TRUE;TRUE;FALSE;FALSE;FALSE;#N/A;1;#N/A;1;1;"&amp;L&amp;7 RAMIBD05\GROUPS\EMG\DESOUSA\BRAZIL\MACHADIB\MODEL\MODEL_12.XLS -- &amp;D, &amp;T -- Page &amp;P of &amp;N
&amp;7";"&amp;L&amp;F&amp;A&amp;RPage&amp;P"}</definedName>
    <definedName name="_wq3" localSheetId="7">{0;0;0;0;1;#N/A;0.5;0.5;0.75;0.75;2;TRUE;TRUE;FALSE;FALSE;FALSE;#N/A;1;#N/A;1;1;"&amp;L&amp;7 RAMIBD05\GROUPS\EMG\DESOUSA\BRAZIL\MACHADIB\MODEL\MODEL_12.XLS -- &amp;D, &amp;T -- Page &amp;P of &amp;N
&amp;7";"&amp;L&amp;F&amp;A&amp;RPage&amp;P"}</definedName>
    <definedName name="_wq3" localSheetId="16">{0;0;0;0;1;#N/A;0.5;0.5;0.75;0.75;2;TRUE;TRUE;FALSE;FALSE;FALSE;#N/A;1;#N/A;1;1;"&amp;L&amp;7 RAMIBD05\GROUPS\EMG\DESOUSA\BRAZIL\MACHADIB\MODEL\MODEL_12.XLS -- &amp;D, &amp;T -- Page &amp;P of &amp;N
&amp;7";"&amp;L&amp;F&amp;A&amp;RPage&amp;P"}</definedName>
    <definedName name="_wq3" localSheetId="12">{0;0;0;0;1;#N/A;0.5;0.5;0.75;0.75;2;TRUE;TRUE;FALSE;FALSE;FALSE;#N/A;1;#N/A;1;1;"&amp;L&amp;7 RAMIBD05\GROUPS\EMG\DESOUSA\BRAZIL\MACHADIB\MODEL\MODEL_12.XLS -- &amp;D, &amp;T -- Page &amp;P of &amp;N
&amp;7";"&amp;L&amp;F&amp;A&amp;RPage&amp;P"}</definedName>
    <definedName name="_wq3" localSheetId="6">{0;0;0;0;1;#N/A;0.5;0.5;0.75;0.75;2;TRUE;TRUE;FALSE;FALSE;FALSE;#N/A;1;#N/A;1;1;"&amp;L&amp;7 RAMIBD05\GROUPS\EMG\DESOUSA\BRAZIL\MACHADIB\MODEL\MODEL_12.XLS -- &amp;D, &amp;T -- Page &amp;P of &amp;N
&amp;7";"&amp;L&amp;F&amp;A&amp;RPage&amp;P"}</definedName>
    <definedName name="_wq3" localSheetId="20">{0;0;0;0;1;#N/A;0.5;0.5;0.75;0.75;2;TRUE;TRUE;FALSE;FALSE;FALSE;#N/A;1;#N/A;1;1;"&amp;L&amp;7 RAMIBD05\GROUPS\EMG\DESOUSA\BRAZIL\MACHADIB\MODEL\MODEL_12.XLS -- &amp;D, &amp;T -- Page &amp;P of &amp;N
&amp;7";"&amp;L&amp;F&amp;A&amp;RPage&amp;P"}</definedName>
    <definedName name="_wq3" localSheetId="0">{0;0;0;0;1;#N/A;0.5;0.5;0.75;0.75;2;TRUE;TRUE;FALSE;FALSE;FALSE;#N/A;1;#N/A;1;1;"&amp;L&amp;7 RAMIBD05\GROUPS\EMG\DESOUSA\BRAZIL\MACHADIB\MODEL\MODEL_12.XLS -- &amp;D, &amp;T -- Page &amp;P of &amp;N
&amp;7";"&amp;L&amp;F&amp;A&amp;RPage&amp;P"}</definedName>
    <definedName name="_wq3">{0;0;0;0;1;#N/A;0.5;0.5;0.75;0.75;2;TRUE;TRUE;FALSE;FALSE;FALSE;#N/A;1;#N/A;1;1;"&amp;L&amp;7 RAMIBD05\GROUPS\EMG\DESOUSA\BRAZIL\MACHADIB\MODEL\MODEL_12.XLS -- &amp;D, &amp;T -- Page &amp;P of &amp;N
&amp;7";"&amp;L&amp;F&amp;A&amp;RPage&amp;P"}</definedName>
    <definedName name="_wq4" localSheetId="9">{0;0;0;0;9;#N/A;0.75;0.75;1;1;1;FALSE;FALSE;FALSE;FALSE;FALSE;#N/A;1;100;#N/A;#N/A;"&amp;A";"Page &amp;P"}</definedName>
    <definedName name="_wq4" localSheetId="4">{0;0;0;0;9;#N/A;0.75;0.75;1;1;1;FALSE;FALSE;FALSE;FALSE;FALSE;#N/A;1;100;#N/A;#N/A;"&amp;A";"Page &amp;P"}</definedName>
    <definedName name="_wq4" localSheetId="13">{0;0;0;0;9;#N/A;0.75;0.75;1;1;1;FALSE;FALSE;FALSE;FALSE;FALSE;#N/A;1;100;#N/A;#N/A;"&amp;A";"Page &amp;P"}</definedName>
    <definedName name="_wq4" localSheetId="14">{0;0;0;0;9;#N/A;0.75;0.75;1;1;1;FALSE;FALSE;FALSE;FALSE;FALSE;#N/A;1;100;#N/A;#N/A;"&amp;A";"Page &amp;P"}</definedName>
    <definedName name="_wq4" localSheetId="7">{0;0;0;0;9;#N/A;0.75;0.75;1;1;1;FALSE;FALSE;FALSE;FALSE;FALSE;#N/A;1;100;#N/A;#N/A;"&amp;A";"Page &amp;P"}</definedName>
    <definedName name="_wq4" localSheetId="16">{0;0;0;0;9;#N/A;0.75;0.75;1;1;1;FALSE;FALSE;FALSE;FALSE;FALSE;#N/A;1;100;#N/A;#N/A;"&amp;A";"Page &amp;P"}</definedName>
    <definedName name="_wq4" localSheetId="12">{0;0;0;0;9;#N/A;0.75;0.75;1;1;1;FALSE;FALSE;FALSE;FALSE;FALSE;#N/A;1;100;#N/A;#N/A;"&amp;A";"Page &amp;P"}</definedName>
    <definedName name="_wq4" localSheetId="6">{0;0;0;0;9;#N/A;0.75;0.75;1;1;1;FALSE;FALSE;FALSE;FALSE;FALSE;#N/A;1;100;#N/A;#N/A;"&amp;A";"Page &amp;P"}</definedName>
    <definedName name="_wq4" localSheetId="20">{0;0;0;0;9;#N/A;0.75;0.75;1;1;1;FALSE;FALSE;FALSE;FALSE;FALSE;#N/A;1;100;#N/A;#N/A;"&amp;A";"Page &amp;P"}</definedName>
    <definedName name="_wq4" localSheetId="0">{0;0;0;0;9;#N/A;0.75;0.75;1;1;1;FALSE;FALSE;FALSE;FALSE;FALSE;#N/A;1;100;#N/A;#N/A;"&amp;A";"Page &amp;P"}</definedName>
    <definedName name="_wq4">{0;0;0;0;9;#N/A;0.75;0.75;1;1;1;FALSE;FALSE;FALSE;FALSE;FALSE;#N/A;1;100;#N/A;#N/A;"&amp;A";"Page &amp;P"}</definedName>
    <definedName name="_wq5" localSheetId="9">{0;0;0;0;9;#N/A;0.75;0.75;1;1;1;FALSE;FALSE;FALSE;FALSE;FALSE;#N/A;1;100;#N/A;#N/A;"&amp;A";"Page &amp;P"}</definedName>
    <definedName name="_wq5" localSheetId="4">{0;0;0;0;9;#N/A;0.75;0.75;1;1;1;FALSE;FALSE;FALSE;FALSE;FALSE;#N/A;1;100;#N/A;#N/A;"&amp;A";"Page &amp;P"}</definedName>
    <definedName name="_wq5" localSheetId="13">{0;0;0;0;9;#N/A;0.75;0.75;1;1;1;FALSE;FALSE;FALSE;FALSE;FALSE;#N/A;1;100;#N/A;#N/A;"&amp;A";"Page &amp;P"}</definedName>
    <definedName name="_wq5" localSheetId="14">{0;0;0;0;9;#N/A;0.75;0.75;1;1;1;FALSE;FALSE;FALSE;FALSE;FALSE;#N/A;1;100;#N/A;#N/A;"&amp;A";"Page &amp;P"}</definedName>
    <definedName name="_wq5" localSheetId="7">{0;0;0;0;9;#N/A;0.75;0.75;1;1;1;FALSE;FALSE;FALSE;FALSE;FALSE;#N/A;1;100;#N/A;#N/A;"&amp;A";"Page &amp;P"}</definedName>
    <definedName name="_wq5" localSheetId="16">{0;0;0;0;9;#N/A;0.75;0.75;1;1;1;FALSE;FALSE;FALSE;FALSE;FALSE;#N/A;1;100;#N/A;#N/A;"&amp;A";"Page &amp;P"}</definedName>
    <definedName name="_wq5" localSheetId="12">{0;0;0;0;9;#N/A;0.75;0.75;1;1;1;FALSE;FALSE;FALSE;FALSE;FALSE;#N/A;1;100;#N/A;#N/A;"&amp;A";"Page &amp;P"}</definedName>
    <definedName name="_wq5" localSheetId="6">{0;0;0;0;9;#N/A;0.75;0.75;1;1;1;FALSE;FALSE;FALSE;FALSE;FALSE;#N/A;1;100;#N/A;#N/A;"&amp;A";"Page &amp;P"}</definedName>
    <definedName name="_wq5" localSheetId="20">{0;0;0;0;9;#N/A;0.75;0.75;1;1;1;FALSE;FALSE;FALSE;FALSE;FALSE;#N/A;1;100;#N/A;#N/A;"&amp;A";"Page &amp;P"}</definedName>
    <definedName name="_wq5" localSheetId="0">{0;0;0;0;9;#N/A;0.75;0.75;1;1;1;FALSE;FALSE;FALSE;FALSE;FALSE;#N/A;1;100;#N/A;#N/A;"&amp;A";"Page &amp;P"}</definedName>
    <definedName name="_wq5">{0;0;0;0;9;#N/A;0.75;0.75;1;1;1;FALSE;FALSE;FALSE;FALSE;FALSE;#N/A;1;100;#N/A;#N/A;"&amp;A";"Page &amp;P"}</definedName>
    <definedName name="_wq6" localSheetId="9">{0;0;0;0;9;#N/A;0.75;0.75;1;1;1;FALSE;FALSE;FALSE;FALSE;FALSE;#N/A;1;100;#N/A;#N/A;"&amp;A";"Page &amp;P"}</definedName>
    <definedName name="_wq6" localSheetId="4">{0;0;0;0;9;#N/A;0.75;0.75;1;1;1;FALSE;FALSE;FALSE;FALSE;FALSE;#N/A;1;100;#N/A;#N/A;"&amp;A";"Page &amp;P"}</definedName>
    <definedName name="_wq6" localSheetId="13">{0;0;0;0;9;#N/A;0.75;0.75;1;1;1;FALSE;FALSE;FALSE;FALSE;FALSE;#N/A;1;100;#N/A;#N/A;"&amp;A";"Page &amp;P"}</definedName>
    <definedName name="_wq6" localSheetId="14">{0;0;0;0;9;#N/A;0.75;0.75;1;1;1;FALSE;FALSE;FALSE;FALSE;FALSE;#N/A;1;100;#N/A;#N/A;"&amp;A";"Page &amp;P"}</definedName>
    <definedName name="_wq6" localSheetId="7">{0;0;0;0;9;#N/A;0.75;0.75;1;1;1;FALSE;FALSE;FALSE;FALSE;FALSE;#N/A;1;100;#N/A;#N/A;"&amp;A";"Page &amp;P"}</definedName>
    <definedName name="_wq6" localSheetId="16">{0;0;0;0;9;#N/A;0.75;0.75;1;1;1;FALSE;FALSE;FALSE;FALSE;FALSE;#N/A;1;100;#N/A;#N/A;"&amp;A";"Page &amp;P"}</definedName>
    <definedName name="_wq6" localSheetId="12">{0;0;0;0;9;#N/A;0.75;0.75;1;1;1;FALSE;FALSE;FALSE;FALSE;FALSE;#N/A;1;100;#N/A;#N/A;"&amp;A";"Page &amp;P"}</definedName>
    <definedName name="_wq6" localSheetId="6">{0;0;0;0;9;#N/A;0.75;0.75;1;1;1;FALSE;FALSE;FALSE;FALSE;FALSE;#N/A;1;100;#N/A;#N/A;"&amp;A";"Page &amp;P"}</definedName>
    <definedName name="_wq6" localSheetId="20">{0;0;0;0;9;#N/A;0.75;0.75;1;1;1;FALSE;FALSE;FALSE;FALSE;FALSE;#N/A;1;100;#N/A;#N/A;"&amp;A";"Page &amp;P"}</definedName>
    <definedName name="_wq6" localSheetId="0">{0;0;0;0;9;#N/A;0.75;0.75;1;1;1;FALSE;FALSE;FALSE;FALSE;FALSE;#N/A;1;100;#N/A;#N/A;"&amp;A";"Page &amp;P"}</definedName>
    <definedName name="_wq6">{0;0;0;0;9;#N/A;0.75;0.75;1;1;1;FALSE;FALSE;FALSE;FALSE;FALSE;#N/A;1;100;#N/A;#N/A;"&amp;A";"Page &amp;P"}</definedName>
    <definedName name="_wq7" localSheetId="9">{0;0;0;0;1;#N/A;0.5;0.5;0.75;0.75;2;TRUE;TRUE;FALSE;FALSE;FALSE;#N/A;1;56;#N/A;#N/A;"&amp;L&amp;7 RAMIBD05\GROUPS\EMG\DESOUSA\BRAZIL\MACHADIB\MODEL\MODEL_20.XLS -- &amp;D, &amp;T -- Page 7 of 9
Machadinho Project
&amp;R&amp;""Arial,Italic""Confidential";"&amp;L&amp;F&amp;A&amp;RPage 7"}</definedName>
    <definedName name="_wq7" localSheetId="4">{0;0;0;0;1;#N/A;0.5;0.5;0.75;0.75;2;TRUE;TRUE;FALSE;FALSE;FALSE;#N/A;1;56;#N/A;#N/A;"&amp;L&amp;7 RAMIBD05\GROUPS\EMG\DESOUSA\BRAZIL\MACHADIB\MODEL\MODEL_20.XLS -- &amp;D, &amp;T -- Page 7 of 9
Machadinho Project
&amp;R&amp;""Arial,Italic""Confidential";"&amp;L&amp;F&amp;A&amp;RPage 7"}</definedName>
    <definedName name="_wq7" localSheetId="13">{0;0;0;0;1;#N/A;0.5;0.5;0.75;0.75;2;TRUE;TRUE;FALSE;FALSE;FALSE;#N/A;1;56;#N/A;#N/A;"&amp;L&amp;7 RAMIBD05\GROUPS\EMG\DESOUSA\BRAZIL\MACHADIB\MODEL\MODEL_20.XLS -- &amp;D, &amp;T -- Page 7 of 9
Machadinho Project
&amp;R&amp;""Arial,Italic""Confidential";"&amp;L&amp;F&amp;A&amp;RPage 7"}</definedName>
    <definedName name="_wq7" localSheetId="14">{0;0;0;0;1;#N/A;0.5;0.5;0.75;0.75;2;TRUE;TRUE;FALSE;FALSE;FALSE;#N/A;1;56;#N/A;#N/A;"&amp;L&amp;7 RAMIBD05\GROUPS\EMG\DESOUSA\BRAZIL\MACHADIB\MODEL\MODEL_20.XLS -- &amp;D, &amp;T -- Page 7 of 9
Machadinho Project
&amp;R&amp;""Arial,Italic""Confidential";"&amp;L&amp;F&amp;A&amp;RPage 7"}</definedName>
    <definedName name="_wq7" localSheetId="7">{0;0;0;0;1;#N/A;0.5;0.5;0.75;0.75;2;TRUE;TRUE;FALSE;FALSE;FALSE;#N/A;1;56;#N/A;#N/A;"&amp;L&amp;7 RAMIBD05\GROUPS\EMG\DESOUSA\BRAZIL\MACHADIB\MODEL\MODEL_20.XLS -- &amp;D, &amp;T -- Page 7 of 9
Machadinho Project
&amp;R&amp;""Arial,Italic""Confidential";"&amp;L&amp;F&amp;A&amp;RPage 7"}</definedName>
    <definedName name="_wq7" localSheetId="16">{0;0;0;0;1;#N/A;0.5;0.5;0.75;0.75;2;TRUE;TRUE;FALSE;FALSE;FALSE;#N/A;1;56;#N/A;#N/A;"&amp;L&amp;7 RAMIBD05\GROUPS\EMG\DESOUSA\BRAZIL\MACHADIB\MODEL\MODEL_20.XLS -- &amp;D, &amp;T -- Page 7 of 9
Machadinho Project
&amp;R&amp;""Arial,Italic""Confidential";"&amp;L&amp;F&amp;A&amp;RPage 7"}</definedName>
    <definedName name="_wq7" localSheetId="12">{0;0;0;0;1;#N/A;0.5;0.5;0.75;0.75;2;TRUE;TRUE;FALSE;FALSE;FALSE;#N/A;1;56;#N/A;#N/A;"&amp;L&amp;7 RAMIBD05\GROUPS\EMG\DESOUSA\BRAZIL\MACHADIB\MODEL\MODEL_20.XLS -- &amp;D, &amp;T -- Page 7 of 9
Machadinho Project
&amp;R&amp;""Arial,Italic""Confidential";"&amp;L&amp;F&amp;A&amp;RPage 7"}</definedName>
    <definedName name="_wq7" localSheetId="6">{0;0;0;0;1;#N/A;0.5;0.5;0.75;0.75;2;TRUE;TRUE;FALSE;FALSE;FALSE;#N/A;1;56;#N/A;#N/A;"&amp;L&amp;7 RAMIBD05\GROUPS\EMG\DESOUSA\BRAZIL\MACHADIB\MODEL\MODEL_20.XLS -- &amp;D, &amp;T -- Page 7 of 9
Machadinho Project
&amp;R&amp;""Arial,Italic""Confidential";"&amp;L&amp;F&amp;A&amp;RPage 7"}</definedName>
    <definedName name="_wq7" localSheetId="20">{0;0;0;0;1;#N/A;0.5;0.5;0.75;0.75;2;TRUE;TRUE;FALSE;FALSE;FALSE;#N/A;1;56;#N/A;#N/A;"&amp;L&amp;7 RAMIBD05\GROUPS\EMG\DESOUSA\BRAZIL\MACHADIB\MODEL\MODEL_20.XLS -- &amp;D, &amp;T -- Page 7 of 9
Machadinho Project
&amp;R&amp;""Arial,Italic""Confidential";"&amp;L&amp;F&amp;A&amp;RPage 7"}</definedName>
    <definedName name="_wq7" localSheetId="0">{0;0;0;0;1;#N/A;0.5;0.5;0.75;0.75;2;TRUE;TRUE;FALSE;FALSE;FALSE;#N/A;1;56;#N/A;#N/A;"&amp;L&amp;7 RAMIBD05\GROUPS\EMG\DESOUSA\BRAZIL\MACHADIB\MODEL\MODEL_20.XLS -- &amp;D, &amp;T -- Page 7 of 9
Machadinho Project
&amp;R&amp;""Arial,Italic""Confidential";"&amp;L&amp;F&amp;A&amp;RPage 7"}</definedName>
    <definedName name="_wq7">{0;0;0;0;1;#N/A;0.5;0.5;0.75;0.75;2;TRUE;TRUE;FALSE;FALSE;FALSE;#N/A;1;56;#N/A;#N/A;"&amp;L&amp;7 RAMIBD05\GROUPS\EMG\DESOUSA\BRAZIL\MACHADIB\MODEL\MODEL_20.XLS -- &amp;D, &amp;T -- Page 7 of 9
Machadinho Project
&amp;R&amp;""Arial,Italic""Confidential";"&amp;L&amp;F&amp;A&amp;RPage 7"}</definedName>
    <definedName name="_wq8" localSheetId="9">{0;0;0;0;1;#N/A;0.5;0.5;0.75;0.75;2;TRUE;TRUE;FALSE;FALSE;FALSE;#N/A;1;56;#N/A;#N/A;"&amp;L&amp;7 RAMIBD05\GROUPS\EMG\DESOUSA\BRAZIL\MACHADIB\MODEL\MODEL_20.XLS -- &amp;D, &amp;T -- Page 8 of 9
Machadinho Project
&amp;R&amp;""Arial,Italic""Confidential";"&amp;L&amp;F&amp;A&amp;RPage 8"}</definedName>
    <definedName name="_wq8" localSheetId="4">{0;0;0;0;1;#N/A;0.5;0.5;0.75;0.75;2;TRUE;TRUE;FALSE;FALSE;FALSE;#N/A;1;56;#N/A;#N/A;"&amp;L&amp;7 RAMIBD05\GROUPS\EMG\DESOUSA\BRAZIL\MACHADIB\MODEL\MODEL_20.XLS -- &amp;D, &amp;T -- Page 8 of 9
Machadinho Project
&amp;R&amp;""Arial,Italic""Confidential";"&amp;L&amp;F&amp;A&amp;RPage 8"}</definedName>
    <definedName name="_wq8" localSheetId="13">{0;0;0;0;1;#N/A;0.5;0.5;0.75;0.75;2;TRUE;TRUE;FALSE;FALSE;FALSE;#N/A;1;56;#N/A;#N/A;"&amp;L&amp;7 RAMIBD05\GROUPS\EMG\DESOUSA\BRAZIL\MACHADIB\MODEL\MODEL_20.XLS -- &amp;D, &amp;T -- Page 8 of 9
Machadinho Project
&amp;R&amp;""Arial,Italic""Confidential";"&amp;L&amp;F&amp;A&amp;RPage 8"}</definedName>
    <definedName name="_wq8" localSheetId="14">{0;0;0;0;1;#N/A;0.5;0.5;0.75;0.75;2;TRUE;TRUE;FALSE;FALSE;FALSE;#N/A;1;56;#N/A;#N/A;"&amp;L&amp;7 RAMIBD05\GROUPS\EMG\DESOUSA\BRAZIL\MACHADIB\MODEL\MODEL_20.XLS -- &amp;D, &amp;T -- Page 8 of 9
Machadinho Project
&amp;R&amp;""Arial,Italic""Confidential";"&amp;L&amp;F&amp;A&amp;RPage 8"}</definedName>
    <definedName name="_wq8" localSheetId="7">{0;0;0;0;1;#N/A;0.5;0.5;0.75;0.75;2;TRUE;TRUE;FALSE;FALSE;FALSE;#N/A;1;56;#N/A;#N/A;"&amp;L&amp;7 RAMIBD05\GROUPS\EMG\DESOUSA\BRAZIL\MACHADIB\MODEL\MODEL_20.XLS -- &amp;D, &amp;T -- Page 8 of 9
Machadinho Project
&amp;R&amp;""Arial,Italic""Confidential";"&amp;L&amp;F&amp;A&amp;RPage 8"}</definedName>
    <definedName name="_wq8" localSheetId="16">{0;0;0;0;1;#N/A;0.5;0.5;0.75;0.75;2;TRUE;TRUE;FALSE;FALSE;FALSE;#N/A;1;56;#N/A;#N/A;"&amp;L&amp;7 RAMIBD05\GROUPS\EMG\DESOUSA\BRAZIL\MACHADIB\MODEL\MODEL_20.XLS -- &amp;D, &amp;T -- Page 8 of 9
Machadinho Project
&amp;R&amp;""Arial,Italic""Confidential";"&amp;L&amp;F&amp;A&amp;RPage 8"}</definedName>
    <definedName name="_wq8" localSheetId="12">{0;0;0;0;1;#N/A;0.5;0.5;0.75;0.75;2;TRUE;TRUE;FALSE;FALSE;FALSE;#N/A;1;56;#N/A;#N/A;"&amp;L&amp;7 RAMIBD05\GROUPS\EMG\DESOUSA\BRAZIL\MACHADIB\MODEL\MODEL_20.XLS -- &amp;D, &amp;T -- Page 8 of 9
Machadinho Project
&amp;R&amp;""Arial,Italic""Confidential";"&amp;L&amp;F&amp;A&amp;RPage 8"}</definedName>
    <definedName name="_wq8" localSheetId="6">{0;0;0;0;1;#N/A;0.5;0.5;0.75;0.75;2;TRUE;TRUE;FALSE;FALSE;FALSE;#N/A;1;56;#N/A;#N/A;"&amp;L&amp;7 RAMIBD05\GROUPS\EMG\DESOUSA\BRAZIL\MACHADIB\MODEL\MODEL_20.XLS -- &amp;D, &amp;T -- Page 8 of 9
Machadinho Project
&amp;R&amp;""Arial,Italic""Confidential";"&amp;L&amp;F&amp;A&amp;RPage 8"}</definedName>
    <definedName name="_wq8" localSheetId="20">{0;0;0;0;1;#N/A;0.5;0.5;0.75;0.75;2;TRUE;TRUE;FALSE;FALSE;FALSE;#N/A;1;56;#N/A;#N/A;"&amp;L&amp;7 RAMIBD05\GROUPS\EMG\DESOUSA\BRAZIL\MACHADIB\MODEL\MODEL_20.XLS -- &amp;D, &amp;T -- Page 8 of 9
Machadinho Project
&amp;R&amp;""Arial,Italic""Confidential";"&amp;L&amp;F&amp;A&amp;RPage 8"}</definedName>
    <definedName name="_wq8" localSheetId="0">{0;0;0;0;1;#N/A;0.5;0.5;0.75;0.75;2;TRUE;TRUE;FALSE;FALSE;FALSE;#N/A;1;56;#N/A;#N/A;"&amp;L&amp;7 RAMIBD05\GROUPS\EMG\DESOUSA\BRAZIL\MACHADIB\MODEL\MODEL_20.XLS -- &amp;D, &amp;T -- Page 8 of 9
Machadinho Project
&amp;R&amp;""Arial,Italic""Confidential";"&amp;L&amp;F&amp;A&amp;RPage 8"}</definedName>
    <definedName name="_wq8">{0;0;0;0;1;#N/A;0.5;0.5;0.75;0.75;2;TRUE;TRUE;FALSE;FALSE;FALSE;#N/A;1;56;#N/A;#N/A;"&amp;L&amp;7 RAMIBD05\GROUPS\EMG\DESOUSA\BRAZIL\MACHADIB\MODEL\MODEL_20.XLS -- &amp;D, &amp;T -- Page 8 of 9
Machadinho Project
&amp;R&amp;""Arial,Italic""Confidential";"&amp;L&amp;F&amp;A&amp;RPage 8"}</definedName>
    <definedName name="_Z1srAssp" localSheetId="9">{0;0;0;0;1;#N/A;0.5;0.5;0.75;0.75;2;TRUE;TRUE;FALSE;FALSE;FALSE;#N/A;1;#N/A;1;1;"&amp;L&amp;7 RAMIBD05\GROUPS\EMG\DESOUSA\BRAZIL\MACHADIB\MODEL\MODEL_12.XLS -- &amp;D, &amp;T -- Page &amp;P of &amp;N
&amp;7";"&amp;L&amp;F&amp;A&amp;RPage&amp;P"}</definedName>
    <definedName name="_Z1srAssp" localSheetId="4">{0;0;0;0;1;#N/A;0.5;0.5;0.75;0.75;2;TRUE;TRUE;FALSE;FALSE;FALSE;#N/A;1;#N/A;1;1;"&amp;L&amp;7 RAMIBD05\GROUPS\EMG\DESOUSA\BRAZIL\MACHADIB\MODEL\MODEL_12.XLS -- &amp;D, &amp;T -- Page &amp;P of &amp;N
&amp;7";"&amp;L&amp;F&amp;A&amp;RPage&amp;P"}</definedName>
    <definedName name="_Z1srAssp" localSheetId="13">{0;0;0;0;1;#N/A;0.5;0.5;0.75;0.75;2;TRUE;TRUE;FALSE;FALSE;FALSE;#N/A;1;#N/A;1;1;"&amp;L&amp;7 RAMIBD05\GROUPS\EMG\DESOUSA\BRAZIL\MACHADIB\MODEL\MODEL_12.XLS -- &amp;D, &amp;T -- Page &amp;P of &amp;N
&amp;7";"&amp;L&amp;F&amp;A&amp;RPage&amp;P"}</definedName>
    <definedName name="_Z1srAssp" localSheetId="14">{0;0;0;0;1;#N/A;0.5;0.5;0.75;0.75;2;TRUE;TRUE;FALSE;FALSE;FALSE;#N/A;1;#N/A;1;1;"&amp;L&amp;7 RAMIBD05\GROUPS\EMG\DESOUSA\BRAZIL\MACHADIB\MODEL\MODEL_12.XLS -- &amp;D, &amp;T -- Page &amp;P of &amp;N
&amp;7";"&amp;L&amp;F&amp;A&amp;RPage&amp;P"}</definedName>
    <definedName name="_Z1srAssp" localSheetId="7">{0;0;0;0;1;#N/A;0.5;0.5;0.75;0.75;2;TRUE;TRUE;FALSE;FALSE;FALSE;#N/A;1;#N/A;1;1;"&amp;L&amp;7 RAMIBD05\GROUPS\EMG\DESOUSA\BRAZIL\MACHADIB\MODEL\MODEL_12.XLS -- &amp;D, &amp;T -- Page &amp;P of &amp;N
&amp;7";"&amp;L&amp;F&amp;A&amp;RPage&amp;P"}</definedName>
    <definedName name="_Z1srAssp" localSheetId="16">{0;0;0;0;1;#N/A;0.5;0.5;0.75;0.75;2;TRUE;TRUE;FALSE;FALSE;FALSE;#N/A;1;#N/A;1;1;"&amp;L&amp;7 RAMIBD05\GROUPS\EMG\DESOUSA\BRAZIL\MACHADIB\MODEL\MODEL_12.XLS -- &amp;D, &amp;T -- Page &amp;P of &amp;N
&amp;7";"&amp;L&amp;F&amp;A&amp;RPage&amp;P"}</definedName>
    <definedName name="_Z1srAssp" localSheetId="12">{0;0;0;0;1;#N/A;0.5;0.5;0.75;0.75;2;TRUE;TRUE;FALSE;FALSE;FALSE;#N/A;1;#N/A;1;1;"&amp;L&amp;7 RAMIBD05\GROUPS\EMG\DESOUSA\BRAZIL\MACHADIB\MODEL\MODEL_12.XLS -- &amp;D, &amp;T -- Page &amp;P of &amp;N
&amp;7";"&amp;L&amp;F&amp;A&amp;RPage&amp;P"}</definedName>
    <definedName name="_Z1srAssp" localSheetId="6">{0;0;0;0;1;#N/A;0.5;0.5;0.75;0.75;2;TRUE;TRUE;FALSE;FALSE;FALSE;#N/A;1;#N/A;1;1;"&amp;L&amp;7 RAMIBD05\GROUPS\EMG\DESOUSA\BRAZIL\MACHADIB\MODEL\MODEL_12.XLS -- &amp;D, &amp;T -- Page &amp;P of &amp;N
&amp;7";"&amp;L&amp;F&amp;A&amp;RPage&amp;P"}</definedName>
    <definedName name="_Z1srAssp" localSheetId="20">{0;0;0;0;1;#N/A;0.5;0.5;0.75;0.75;2;TRUE;TRUE;FALSE;FALSE;FALSE;#N/A;1;#N/A;1;1;"&amp;L&amp;7 RAMIBD05\GROUPS\EMG\DESOUSA\BRAZIL\MACHADIB\MODEL\MODEL_12.XLS -- &amp;D, &amp;T -- Page &amp;P of &amp;N
&amp;7";"&amp;L&amp;F&amp;A&amp;RPage&amp;P"}</definedName>
    <definedName name="_Z1srAssp" localSheetId="0">{0;0;0;0;1;#N/A;0.5;0.5;0.75;0.75;2;TRUE;TRUE;FALSE;FALSE;FALSE;#N/A;1;#N/A;1;1;"&amp;L&amp;7 RAMIBD05\GROUPS\EMG\DESOUSA\BRAZIL\MACHADIB\MODEL\MODEL_12.XLS -- &amp;D, &amp;T -- Page &amp;P of &amp;N
&amp;7";"&amp;L&amp;F&amp;A&amp;RPage&amp;P"}</definedName>
    <definedName name="_Z1srAssp">{0;0;0;0;1;#N/A;0.5;0.5;0.75;0.75;2;TRUE;TRUE;FALSE;FALSE;FALSE;#N/A;1;#N/A;1;1;"&amp;L&amp;7 RAMIBD05\GROUPS\EMG\DESOUSA\BRAZIL\MACHADIB\MODEL\MODEL_12.XLS -- &amp;D, &amp;T -- Page &amp;P of &amp;N
&amp;7";"&amp;L&amp;F&amp;A&amp;RPage&amp;P"}</definedName>
    <definedName name="_Z2ndAssp" localSheetId="9">{0;0;0;0;1;#N/A;0.5;0.5;0.75;0.75;2;TRUE;TRUE;FALSE;FALSE;FALSE;#N/A;1;#N/A;1;1;"&amp;L&amp;7 RAMIBD05\GROUPS\EMG\DESOUSA\BRAZIL\MACHADIB\MODEL\MODEL_12.XLS -- &amp;D, &amp;T -- Page &amp;P of &amp;N
&amp;7";"&amp;L&amp;F&amp;A&amp;RPage&amp;P"}</definedName>
    <definedName name="_Z2ndAssp" localSheetId="4">{0;0;0;0;1;#N/A;0.5;0.5;0.75;0.75;2;TRUE;TRUE;FALSE;FALSE;FALSE;#N/A;1;#N/A;1;1;"&amp;L&amp;7 RAMIBD05\GROUPS\EMG\DESOUSA\BRAZIL\MACHADIB\MODEL\MODEL_12.XLS -- &amp;D, &amp;T -- Page &amp;P of &amp;N
&amp;7";"&amp;L&amp;F&amp;A&amp;RPage&amp;P"}</definedName>
    <definedName name="_Z2ndAssp" localSheetId="13">{0;0;0;0;1;#N/A;0.5;0.5;0.75;0.75;2;TRUE;TRUE;FALSE;FALSE;FALSE;#N/A;1;#N/A;1;1;"&amp;L&amp;7 RAMIBD05\GROUPS\EMG\DESOUSA\BRAZIL\MACHADIB\MODEL\MODEL_12.XLS -- &amp;D, &amp;T -- Page &amp;P of &amp;N
&amp;7";"&amp;L&amp;F&amp;A&amp;RPage&amp;P"}</definedName>
    <definedName name="_Z2ndAssp" localSheetId="14">{0;0;0;0;1;#N/A;0.5;0.5;0.75;0.75;2;TRUE;TRUE;FALSE;FALSE;FALSE;#N/A;1;#N/A;1;1;"&amp;L&amp;7 RAMIBD05\GROUPS\EMG\DESOUSA\BRAZIL\MACHADIB\MODEL\MODEL_12.XLS -- &amp;D, &amp;T -- Page &amp;P of &amp;N
&amp;7";"&amp;L&amp;F&amp;A&amp;RPage&amp;P"}</definedName>
    <definedName name="_Z2ndAssp" localSheetId="7">{0;0;0;0;1;#N/A;0.5;0.5;0.75;0.75;2;TRUE;TRUE;FALSE;FALSE;FALSE;#N/A;1;#N/A;1;1;"&amp;L&amp;7 RAMIBD05\GROUPS\EMG\DESOUSA\BRAZIL\MACHADIB\MODEL\MODEL_12.XLS -- &amp;D, &amp;T -- Page &amp;P of &amp;N
&amp;7";"&amp;L&amp;F&amp;A&amp;RPage&amp;P"}</definedName>
    <definedName name="_Z2ndAssp" localSheetId="16">{0;0;0;0;1;#N/A;0.5;0.5;0.75;0.75;2;TRUE;TRUE;FALSE;FALSE;FALSE;#N/A;1;#N/A;1;1;"&amp;L&amp;7 RAMIBD05\GROUPS\EMG\DESOUSA\BRAZIL\MACHADIB\MODEL\MODEL_12.XLS -- &amp;D, &amp;T -- Page &amp;P of &amp;N
&amp;7";"&amp;L&amp;F&amp;A&amp;RPage&amp;P"}</definedName>
    <definedName name="_Z2ndAssp" localSheetId="12">{0;0;0;0;1;#N/A;0.5;0.5;0.75;0.75;2;TRUE;TRUE;FALSE;FALSE;FALSE;#N/A;1;#N/A;1;1;"&amp;L&amp;7 RAMIBD05\GROUPS\EMG\DESOUSA\BRAZIL\MACHADIB\MODEL\MODEL_12.XLS -- &amp;D, &amp;T -- Page &amp;P of &amp;N
&amp;7";"&amp;L&amp;F&amp;A&amp;RPage&amp;P"}</definedName>
    <definedName name="_Z2ndAssp" localSheetId="6">{0;0;0;0;1;#N/A;0.5;0.5;0.75;0.75;2;TRUE;TRUE;FALSE;FALSE;FALSE;#N/A;1;#N/A;1;1;"&amp;L&amp;7 RAMIBD05\GROUPS\EMG\DESOUSA\BRAZIL\MACHADIB\MODEL\MODEL_12.XLS -- &amp;D, &amp;T -- Page &amp;P of &amp;N
&amp;7";"&amp;L&amp;F&amp;A&amp;RPage&amp;P"}</definedName>
    <definedName name="_Z2ndAssp" localSheetId="20">{0;0;0;0;1;#N/A;0.5;0.5;0.75;0.75;2;TRUE;TRUE;FALSE;FALSE;FALSE;#N/A;1;#N/A;1;1;"&amp;L&amp;7 RAMIBD05\GROUPS\EMG\DESOUSA\BRAZIL\MACHADIB\MODEL\MODEL_12.XLS -- &amp;D, &amp;T -- Page &amp;P of &amp;N
&amp;7";"&amp;L&amp;F&amp;A&amp;RPage&amp;P"}</definedName>
    <definedName name="_Z2ndAssp" localSheetId="0">{0;0;0;0;1;#N/A;0.5;0.5;0.75;0.75;2;TRUE;TRUE;FALSE;FALSE;FALSE;#N/A;1;#N/A;1;1;"&amp;L&amp;7 RAMIBD05\GROUPS\EMG\DESOUSA\BRAZIL\MACHADIB\MODEL\MODEL_12.XLS -- &amp;D, &amp;T -- Page &amp;P of &amp;N
&amp;7";"&amp;L&amp;F&amp;A&amp;RPage&amp;P"}</definedName>
    <definedName name="_Z2ndAssp">{0;0;0;0;1;#N/A;0.5;0.5;0.75;0.75;2;TRUE;TRUE;FALSE;FALSE;FALSE;#N/A;1;#N/A;1;1;"&amp;L&amp;7 RAMIBD05\GROUPS\EMG\DESOUSA\BRAZIL\MACHADIB\MODEL\MODEL_12.XLS -- &amp;D, &amp;T -- Page &amp;P of &amp;N
&amp;7";"&amp;L&amp;F&amp;A&amp;RPage&amp;P"}</definedName>
    <definedName name="_Z2srAssp" localSheetId="9">{0;0;0;0;1;#N/A;0.5;0.5;0.75;0.75;2;TRUE;TRUE;FALSE;FALSE;FALSE;#N/A;1;#N/A;1;1;"&amp;L&amp;7 RAMIBD05\GROUPS\EMG\DESOUSA\BRAZIL\MACHADIB\MODEL\MODEL_12.XLS -- &amp;D, &amp;T -- Page &amp;P of &amp;N
&amp;7";"&amp;L&amp;F&amp;A&amp;RPage&amp;P"}</definedName>
    <definedName name="_Z2srAssp" localSheetId="4">{0;0;0;0;1;#N/A;0.5;0.5;0.75;0.75;2;TRUE;TRUE;FALSE;FALSE;FALSE;#N/A;1;#N/A;1;1;"&amp;L&amp;7 RAMIBD05\GROUPS\EMG\DESOUSA\BRAZIL\MACHADIB\MODEL\MODEL_12.XLS -- &amp;D, &amp;T -- Page &amp;P of &amp;N
&amp;7";"&amp;L&amp;F&amp;A&amp;RPage&amp;P"}</definedName>
    <definedName name="_Z2srAssp" localSheetId="13">{0;0;0;0;1;#N/A;0.5;0.5;0.75;0.75;2;TRUE;TRUE;FALSE;FALSE;FALSE;#N/A;1;#N/A;1;1;"&amp;L&amp;7 RAMIBD05\GROUPS\EMG\DESOUSA\BRAZIL\MACHADIB\MODEL\MODEL_12.XLS -- &amp;D, &amp;T -- Page &amp;P of &amp;N
&amp;7";"&amp;L&amp;F&amp;A&amp;RPage&amp;P"}</definedName>
    <definedName name="_Z2srAssp" localSheetId="14">{0;0;0;0;1;#N/A;0.5;0.5;0.75;0.75;2;TRUE;TRUE;FALSE;FALSE;FALSE;#N/A;1;#N/A;1;1;"&amp;L&amp;7 RAMIBD05\GROUPS\EMG\DESOUSA\BRAZIL\MACHADIB\MODEL\MODEL_12.XLS -- &amp;D, &amp;T -- Page &amp;P of &amp;N
&amp;7";"&amp;L&amp;F&amp;A&amp;RPage&amp;P"}</definedName>
    <definedName name="_Z2srAssp" localSheetId="7">{0;0;0;0;1;#N/A;0.5;0.5;0.75;0.75;2;TRUE;TRUE;FALSE;FALSE;FALSE;#N/A;1;#N/A;1;1;"&amp;L&amp;7 RAMIBD05\GROUPS\EMG\DESOUSA\BRAZIL\MACHADIB\MODEL\MODEL_12.XLS -- &amp;D, &amp;T -- Page &amp;P of &amp;N
&amp;7";"&amp;L&amp;F&amp;A&amp;RPage&amp;P"}</definedName>
    <definedName name="_Z2srAssp" localSheetId="16">{0;0;0;0;1;#N/A;0.5;0.5;0.75;0.75;2;TRUE;TRUE;FALSE;FALSE;FALSE;#N/A;1;#N/A;1;1;"&amp;L&amp;7 RAMIBD05\GROUPS\EMG\DESOUSA\BRAZIL\MACHADIB\MODEL\MODEL_12.XLS -- &amp;D, &amp;T -- Page &amp;P of &amp;N
&amp;7";"&amp;L&amp;F&amp;A&amp;RPage&amp;P"}</definedName>
    <definedName name="_Z2srAssp" localSheetId="12">{0;0;0;0;1;#N/A;0.5;0.5;0.75;0.75;2;TRUE;TRUE;FALSE;FALSE;FALSE;#N/A;1;#N/A;1;1;"&amp;L&amp;7 RAMIBD05\GROUPS\EMG\DESOUSA\BRAZIL\MACHADIB\MODEL\MODEL_12.XLS -- &amp;D, &amp;T -- Page &amp;P of &amp;N
&amp;7";"&amp;L&amp;F&amp;A&amp;RPage&amp;P"}</definedName>
    <definedName name="_Z2srAssp" localSheetId="6">{0;0;0;0;1;#N/A;0.5;0.5;0.75;0.75;2;TRUE;TRUE;FALSE;FALSE;FALSE;#N/A;1;#N/A;1;1;"&amp;L&amp;7 RAMIBD05\GROUPS\EMG\DESOUSA\BRAZIL\MACHADIB\MODEL\MODEL_12.XLS -- &amp;D, &amp;T -- Page &amp;P of &amp;N
&amp;7";"&amp;L&amp;F&amp;A&amp;RPage&amp;P"}</definedName>
    <definedName name="_Z2srAssp" localSheetId="20">{0;0;0;0;1;#N/A;0.5;0.5;0.75;0.75;2;TRUE;TRUE;FALSE;FALSE;FALSE;#N/A;1;#N/A;1;1;"&amp;L&amp;7 RAMIBD05\GROUPS\EMG\DESOUSA\BRAZIL\MACHADIB\MODEL\MODEL_12.XLS -- &amp;D, &amp;T -- Page &amp;P of &amp;N
&amp;7";"&amp;L&amp;F&amp;A&amp;RPage&amp;P"}</definedName>
    <definedName name="_Z2srAssp" localSheetId="0">{0;0;0;0;1;#N/A;0.5;0.5;0.75;0.75;2;TRUE;TRUE;FALSE;FALSE;FALSE;#N/A;1;#N/A;1;1;"&amp;L&amp;7 RAMIBD05\GROUPS\EMG\DESOUSA\BRAZIL\MACHADIB\MODEL\MODEL_12.XLS -- &amp;D, &amp;T -- Page &amp;P of &amp;N
&amp;7";"&amp;L&amp;F&amp;A&amp;RPage&amp;P"}</definedName>
    <definedName name="_Z2srAssp">{0;0;0;0;1;#N/A;0.5;0.5;0.75;0.75;2;TRUE;TRUE;FALSE;FALSE;FALSE;#N/A;1;#N/A;1;1;"&amp;L&amp;7 RAMIBD05\GROUPS\EMG\DESOUSA\BRAZIL\MACHADIB\MODEL\MODEL_12.XLS -- &amp;D, &amp;T -- Page &amp;P of &amp;N
&amp;7";"&amp;L&amp;F&amp;A&amp;RPage&amp;P"}</definedName>
    <definedName name="_Z3rdassp" localSheetId="9">{0;0;0;0;1;#N/A;0.5;0.5;0.75;0.75;2;TRUE;TRUE;FALSE;FALSE;FALSE;#N/A;1;#N/A;1;1;"&amp;L&amp;7 RAMIBD05\GROUPS\EMG\DESOUSA\BRAZIL\MACHADIB\MODEL\MODEL_12.XLS -- &amp;D, &amp;T -- Page &amp;P of &amp;N
&amp;7";"&amp;L&amp;F&amp;A&amp;RPage&amp;P"}</definedName>
    <definedName name="_Z3rdassp" localSheetId="4">{0;0;0;0;1;#N/A;0.5;0.5;0.75;0.75;2;TRUE;TRUE;FALSE;FALSE;FALSE;#N/A;1;#N/A;1;1;"&amp;L&amp;7 RAMIBD05\GROUPS\EMG\DESOUSA\BRAZIL\MACHADIB\MODEL\MODEL_12.XLS -- &amp;D, &amp;T -- Page &amp;P of &amp;N
&amp;7";"&amp;L&amp;F&amp;A&amp;RPage&amp;P"}</definedName>
    <definedName name="_Z3rdassp" localSheetId="13">{0;0;0;0;1;#N/A;0.5;0.5;0.75;0.75;2;TRUE;TRUE;FALSE;FALSE;FALSE;#N/A;1;#N/A;1;1;"&amp;L&amp;7 RAMIBD05\GROUPS\EMG\DESOUSA\BRAZIL\MACHADIB\MODEL\MODEL_12.XLS -- &amp;D, &amp;T -- Page &amp;P of &amp;N
&amp;7";"&amp;L&amp;F&amp;A&amp;RPage&amp;P"}</definedName>
    <definedName name="_Z3rdassp" localSheetId="14">{0;0;0;0;1;#N/A;0.5;0.5;0.75;0.75;2;TRUE;TRUE;FALSE;FALSE;FALSE;#N/A;1;#N/A;1;1;"&amp;L&amp;7 RAMIBD05\GROUPS\EMG\DESOUSA\BRAZIL\MACHADIB\MODEL\MODEL_12.XLS -- &amp;D, &amp;T -- Page &amp;P of &amp;N
&amp;7";"&amp;L&amp;F&amp;A&amp;RPage&amp;P"}</definedName>
    <definedName name="_Z3rdassp" localSheetId="7">{0;0;0;0;1;#N/A;0.5;0.5;0.75;0.75;2;TRUE;TRUE;FALSE;FALSE;FALSE;#N/A;1;#N/A;1;1;"&amp;L&amp;7 RAMIBD05\GROUPS\EMG\DESOUSA\BRAZIL\MACHADIB\MODEL\MODEL_12.XLS -- &amp;D, &amp;T -- Page &amp;P of &amp;N
&amp;7";"&amp;L&amp;F&amp;A&amp;RPage&amp;P"}</definedName>
    <definedName name="_Z3rdassp" localSheetId="16">{0;0;0;0;1;#N/A;0.5;0.5;0.75;0.75;2;TRUE;TRUE;FALSE;FALSE;FALSE;#N/A;1;#N/A;1;1;"&amp;L&amp;7 RAMIBD05\GROUPS\EMG\DESOUSA\BRAZIL\MACHADIB\MODEL\MODEL_12.XLS -- &amp;D, &amp;T -- Page &amp;P of &amp;N
&amp;7";"&amp;L&amp;F&amp;A&amp;RPage&amp;P"}</definedName>
    <definedName name="_Z3rdassp" localSheetId="12">{0;0;0;0;1;#N/A;0.5;0.5;0.75;0.75;2;TRUE;TRUE;FALSE;FALSE;FALSE;#N/A;1;#N/A;1;1;"&amp;L&amp;7 RAMIBD05\GROUPS\EMG\DESOUSA\BRAZIL\MACHADIB\MODEL\MODEL_12.XLS -- &amp;D, &amp;T -- Page &amp;P of &amp;N
&amp;7";"&amp;L&amp;F&amp;A&amp;RPage&amp;P"}</definedName>
    <definedName name="_Z3rdassp" localSheetId="6">{0;0;0;0;1;#N/A;0.5;0.5;0.75;0.75;2;TRUE;TRUE;FALSE;FALSE;FALSE;#N/A;1;#N/A;1;1;"&amp;L&amp;7 RAMIBD05\GROUPS\EMG\DESOUSA\BRAZIL\MACHADIB\MODEL\MODEL_12.XLS -- &amp;D, &amp;T -- Page &amp;P of &amp;N
&amp;7";"&amp;L&amp;F&amp;A&amp;RPage&amp;P"}</definedName>
    <definedName name="_Z3rdassp" localSheetId="20">{0;0;0;0;1;#N/A;0.5;0.5;0.75;0.75;2;TRUE;TRUE;FALSE;FALSE;FALSE;#N/A;1;#N/A;1;1;"&amp;L&amp;7 RAMIBD05\GROUPS\EMG\DESOUSA\BRAZIL\MACHADIB\MODEL\MODEL_12.XLS -- &amp;D, &amp;T -- Page &amp;P of &amp;N
&amp;7";"&amp;L&amp;F&amp;A&amp;RPage&amp;P"}</definedName>
    <definedName name="_Z3rdassp" localSheetId="0">{0;0;0;0;1;#N/A;0.5;0.5;0.75;0.75;2;TRUE;TRUE;FALSE;FALSE;FALSE;#N/A;1;#N/A;1;1;"&amp;L&amp;7 RAMIBD05\GROUPS\EMG\DESOUSA\BRAZIL\MACHADIB\MODEL\MODEL_12.XLS -- &amp;D, &amp;T -- Page &amp;P of &amp;N
&amp;7";"&amp;L&amp;F&amp;A&amp;RPage&amp;P"}</definedName>
    <definedName name="_Z3rdassp">{0;0;0;0;1;#N/A;0.5;0.5;0.75;0.75;2;TRUE;TRUE;FALSE;FALSE;FALSE;#N/A;1;#N/A;1;1;"&amp;L&amp;7 RAMIBD05\GROUPS\EMG\DESOUSA\BRAZIL\MACHADIB\MODEL\MODEL_12.XLS -- &amp;D, &amp;T -- Page &amp;P of &amp;N
&amp;7";"&amp;L&amp;F&amp;A&amp;RPage&amp;P"}</definedName>
    <definedName name="_Z3reAssp" localSheetId="9">{0;0;0;0;1;#N/A;0.5;0.5;0.75;0.75;2;TRUE;TRUE;FALSE;FALSE;FALSE;#N/A;1;#N/A;1;1;"&amp;L&amp;7 RAMIBD05\GROUPS\EMG\DESOUSA\BRAZIL\MACHADIB\MODEL\MODEL_12.XLS -- &amp;D, &amp;T -- Page &amp;P of &amp;N
&amp;7";"&amp;L&amp;F&amp;A&amp;RPage&amp;P"}</definedName>
    <definedName name="_Z3reAssp" localSheetId="4">{0;0;0;0;1;#N/A;0.5;0.5;0.75;0.75;2;TRUE;TRUE;FALSE;FALSE;FALSE;#N/A;1;#N/A;1;1;"&amp;L&amp;7 RAMIBD05\GROUPS\EMG\DESOUSA\BRAZIL\MACHADIB\MODEL\MODEL_12.XLS -- &amp;D, &amp;T -- Page &amp;P of &amp;N
&amp;7";"&amp;L&amp;F&amp;A&amp;RPage&amp;P"}</definedName>
    <definedName name="_Z3reAssp" localSheetId="13">{0;0;0;0;1;#N/A;0.5;0.5;0.75;0.75;2;TRUE;TRUE;FALSE;FALSE;FALSE;#N/A;1;#N/A;1;1;"&amp;L&amp;7 RAMIBD05\GROUPS\EMG\DESOUSA\BRAZIL\MACHADIB\MODEL\MODEL_12.XLS -- &amp;D, &amp;T -- Page &amp;P of &amp;N
&amp;7";"&amp;L&amp;F&amp;A&amp;RPage&amp;P"}</definedName>
    <definedName name="_Z3reAssp" localSheetId="14">{0;0;0;0;1;#N/A;0.5;0.5;0.75;0.75;2;TRUE;TRUE;FALSE;FALSE;FALSE;#N/A;1;#N/A;1;1;"&amp;L&amp;7 RAMIBD05\GROUPS\EMG\DESOUSA\BRAZIL\MACHADIB\MODEL\MODEL_12.XLS -- &amp;D, &amp;T -- Page &amp;P of &amp;N
&amp;7";"&amp;L&amp;F&amp;A&amp;RPage&amp;P"}</definedName>
    <definedName name="_Z3reAssp" localSheetId="7">{0;0;0;0;1;#N/A;0.5;0.5;0.75;0.75;2;TRUE;TRUE;FALSE;FALSE;FALSE;#N/A;1;#N/A;1;1;"&amp;L&amp;7 RAMIBD05\GROUPS\EMG\DESOUSA\BRAZIL\MACHADIB\MODEL\MODEL_12.XLS -- &amp;D, &amp;T -- Page &amp;P of &amp;N
&amp;7";"&amp;L&amp;F&amp;A&amp;RPage&amp;P"}</definedName>
    <definedName name="_Z3reAssp" localSheetId="16">{0;0;0;0;1;#N/A;0.5;0.5;0.75;0.75;2;TRUE;TRUE;FALSE;FALSE;FALSE;#N/A;1;#N/A;1;1;"&amp;L&amp;7 RAMIBD05\GROUPS\EMG\DESOUSA\BRAZIL\MACHADIB\MODEL\MODEL_12.XLS -- &amp;D, &amp;T -- Page &amp;P of &amp;N
&amp;7";"&amp;L&amp;F&amp;A&amp;RPage&amp;P"}</definedName>
    <definedName name="_Z3reAssp" localSheetId="12">{0;0;0;0;1;#N/A;0.5;0.5;0.75;0.75;2;TRUE;TRUE;FALSE;FALSE;FALSE;#N/A;1;#N/A;1;1;"&amp;L&amp;7 RAMIBD05\GROUPS\EMG\DESOUSA\BRAZIL\MACHADIB\MODEL\MODEL_12.XLS -- &amp;D, &amp;T -- Page &amp;P of &amp;N
&amp;7";"&amp;L&amp;F&amp;A&amp;RPage&amp;P"}</definedName>
    <definedName name="_Z3reAssp" localSheetId="6">{0;0;0;0;1;#N/A;0.5;0.5;0.75;0.75;2;TRUE;TRUE;FALSE;FALSE;FALSE;#N/A;1;#N/A;1;1;"&amp;L&amp;7 RAMIBD05\GROUPS\EMG\DESOUSA\BRAZIL\MACHADIB\MODEL\MODEL_12.XLS -- &amp;D, &amp;T -- Page &amp;P of &amp;N
&amp;7";"&amp;L&amp;F&amp;A&amp;RPage&amp;P"}</definedName>
    <definedName name="_Z3reAssp" localSheetId="20">{0;0;0;0;1;#N/A;0.5;0.5;0.75;0.75;2;TRUE;TRUE;FALSE;FALSE;FALSE;#N/A;1;#N/A;1;1;"&amp;L&amp;7 RAMIBD05\GROUPS\EMG\DESOUSA\BRAZIL\MACHADIB\MODEL\MODEL_12.XLS -- &amp;D, &amp;T -- Page &amp;P of &amp;N
&amp;7";"&amp;L&amp;F&amp;A&amp;RPage&amp;P"}</definedName>
    <definedName name="_Z3reAssp" localSheetId="0">{0;0;0;0;1;#N/A;0.5;0.5;0.75;0.75;2;TRUE;TRUE;FALSE;FALSE;FALSE;#N/A;1;#N/A;1;1;"&amp;L&amp;7 RAMIBD05\GROUPS\EMG\DESOUSA\BRAZIL\MACHADIB\MODEL\MODEL_12.XLS -- &amp;D, &amp;T -- Page &amp;P of &amp;N
&amp;7";"&amp;L&amp;F&amp;A&amp;RPage&amp;P"}</definedName>
    <definedName name="_Z3reAssp">{0;0;0;0;1;#N/A;0.5;0.5;0.75;0.75;2;TRUE;TRUE;FALSE;FALSE;FALSE;#N/A;1;#N/A;1;1;"&amp;L&amp;7 RAMIBD05\GROUPS\EMG\DESOUSA\BRAZIL\MACHADIB\MODEL\MODEL_12.XLS -- &amp;D, &amp;T -- Page &amp;P of &amp;N
&amp;7";"&amp;L&amp;F&amp;A&amp;RPage&amp;P"}</definedName>
    <definedName name="_ZBalance" localSheetId="9">{0;0;0;0;9;#N/A;0.75;0.75;1;1;1;FALSE;FALSE;FALSE;FALSE;FALSE;#N/A;1;100;#N/A;#N/A;"&amp;A";"Page &amp;P"}</definedName>
    <definedName name="_ZBalance" localSheetId="4">{0;0;0;0;9;#N/A;0.75;0.75;1;1;1;FALSE;FALSE;FALSE;FALSE;FALSE;#N/A;1;100;#N/A;#N/A;"&amp;A";"Page &amp;P"}</definedName>
    <definedName name="_ZBalance" localSheetId="13">{0;0;0;0;9;#N/A;0.75;0.75;1;1;1;FALSE;FALSE;FALSE;FALSE;FALSE;#N/A;1;100;#N/A;#N/A;"&amp;A";"Page &amp;P"}</definedName>
    <definedName name="_ZBalance" localSheetId="14">{0;0;0;0;9;#N/A;0.75;0.75;1;1;1;FALSE;FALSE;FALSE;FALSE;FALSE;#N/A;1;100;#N/A;#N/A;"&amp;A";"Page &amp;P"}</definedName>
    <definedName name="_ZBalance" localSheetId="7">{0;0;0;0;9;#N/A;0.75;0.75;1;1;1;FALSE;FALSE;FALSE;FALSE;FALSE;#N/A;1;100;#N/A;#N/A;"&amp;A";"Page &amp;P"}</definedName>
    <definedName name="_ZBalance" localSheetId="16">{0;0;0;0;9;#N/A;0.75;0.75;1;1;1;FALSE;FALSE;FALSE;FALSE;FALSE;#N/A;1;100;#N/A;#N/A;"&amp;A";"Page &amp;P"}</definedName>
    <definedName name="_ZBalance" localSheetId="12">{0;0;0;0;9;#N/A;0.75;0.75;1;1;1;FALSE;FALSE;FALSE;FALSE;FALSE;#N/A;1;100;#N/A;#N/A;"&amp;A";"Page &amp;P"}</definedName>
    <definedName name="_ZBalance" localSheetId="6">{0;0;0;0;9;#N/A;0.75;0.75;1;1;1;FALSE;FALSE;FALSE;FALSE;FALSE;#N/A;1;100;#N/A;#N/A;"&amp;A";"Page &amp;P"}</definedName>
    <definedName name="_ZBalance" localSheetId="20">{0;0;0;0;9;#N/A;0.75;0.75;1;1;1;FALSE;FALSE;FALSE;FALSE;FALSE;#N/A;1;100;#N/A;#N/A;"&amp;A";"Page &amp;P"}</definedName>
    <definedName name="_ZBalance" localSheetId="0">{0;0;0;0;9;#N/A;0.75;0.75;1;1;1;FALSE;FALSE;FALSE;FALSE;FALSE;#N/A;1;100;#N/A;#N/A;"&amp;A";"Page &amp;P"}</definedName>
    <definedName name="_ZBalance">{0;0;0;0;9;#N/A;0.75;0.75;1;1;1;FALSE;FALSE;FALSE;FALSE;FALSE;#N/A;1;100;#N/A;#N/A;"&amp;A";"Page &amp;P"}</definedName>
    <definedName name="_ZCash" localSheetId="9">{0;0;0;0;9;#N/A;0.75;0.75;1;1;1;FALSE;FALSE;FALSE;FALSE;FALSE;#N/A;1;100;#N/A;#N/A;"&amp;A";"Page &amp;P"}</definedName>
    <definedName name="_ZCash" localSheetId="4">{0;0;0;0;9;#N/A;0.75;0.75;1;1;1;FALSE;FALSE;FALSE;FALSE;FALSE;#N/A;1;100;#N/A;#N/A;"&amp;A";"Page &amp;P"}</definedName>
    <definedName name="_ZCash" localSheetId="13">{0;0;0;0;9;#N/A;0.75;0.75;1;1;1;FALSE;FALSE;FALSE;FALSE;FALSE;#N/A;1;100;#N/A;#N/A;"&amp;A";"Page &amp;P"}</definedName>
    <definedName name="_ZCash" localSheetId="14">{0;0;0;0;9;#N/A;0.75;0.75;1;1;1;FALSE;FALSE;FALSE;FALSE;FALSE;#N/A;1;100;#N/A;#N/A;"&amp;A";"Page &amp;P"}</definedName>
    <definedName name="_ZCash" localSheetId="7">{0;0;0;0;9;#N/A;0.75;0.75;1;1;1;FALSE;FALSE;FALSE;FALSE;FALSE;#N/A;1;100;#N/A;#N/A;"&amp;A";"Page &amp;P"}</definedName>
    <definedName name="_ZCash" localSheetId="16">{0;0;0;0;9;#N/A;0.75;0.75;1;1;1;FALSE;FALSE;FALSE;FALSE;FALSE;#N/A;1;100;#N/A;#N/A;"&amp;A";"Page &amp;P"}</definedName>
    <definedName name="_ZCash" localSheetId="12">{0;0;0;0;9;#N/A;0.75;0.75;1;1;1;FALSE;FALSE;FALSE;FALSE;FALSE;#N/A;1;100;#N/A;#N/A;"&amp;A";"Page &amp;P"}</definedName>
    <definedName name="_ZCash" localSheetId="6">{0;0;0;0;9;#N/A;0.75;0.75;1;1;1;FALSE;FALSE;FALSE;FALSE;FALSE;#N/A;1;100;#N/A;#N/A;"&amp;A";"Page &amp;P"}</definedName>
    <definedName name="_ZCash" localSheetId="20">{0;0;0;0;9;#N/A;0.75;0.75;1;1;1;FALSE;FALSE;FALSE;FALSE;FALSE;#N/A;1;100;#N/A;#N/A;"&amp;A";"Page &amp;P"}</definedName>
    <definedName name="_ZCash" localSheetId="0">{0;0;0;0;9;#N/A;0.75;0.75;1;1;1;FALSE;FALSE;FALSE;FALSE;FALSE;#N/A;1;100;#N/A;#N/A;"&amp;A";"Page &amp;P"}</definedName>
    <definedName name="_ZCash">{0;0;0;0;9;#N/A;0.75;0.75;1;1;1;FALSE;FALSE;FALSE;FALSE;FALSE;#N/A;1;100;#N/A;#N/A;"&amp;A";"Page &amp;P"}</definedName>
    <definedName name="_ZDebt" localSheetId="9">{0;0;0;0;9;#N/A;0.75;0.75;1;1;1;FALSE;FALSE;FALSE;FALSE;FALSE;#N/A;1;100;#N/A;#N/A;"&amp;A";"Page &amp;P"}</definedName>
    <definedName name="_ZDebt" localSheetId="4">{0;0;0;0;9;#N/A;0.75;0.75;1;1;1;FALSE;FALSE;FALSE;FALSE;FALSE;#N/A;1;100;#N/A;#N/A;"&amp;A";"Page &amp;P"}</definedName>
    <definedName name="_ZDebt" localSheetId="13">{0;0;0;0;9;#N/A;0.75;0.75;1;1;1;FALSE;FALSE;FALSE;FALSE;FALSE;#N/A;1;100;#N/A;#N/A;"&amp;A";"Page &amp;P"}</definedName>
    <definedName name="_ZDebt" localSheetId="14">{0;0;0;0;9;#N/A;0.75;0.75;1;1;1;FALSE;FALSE;FALSE;FALSE;FALSE;#N/A;1;100;#N/A;#N/A;"&amp;A";"Page &amp;P"}</definedName>
    <definedName name="_ZDebt" localSheetId="7">{0;0;0;0;9;#N/A;0.75;0.75;1;1;1;FALSE;FALSE;FALSE;FALSE;FALSE;#N/A;1;100;#N/A;#N/A;"&amp;A";"Page &amp;P"}</definedName>
    <definedName name="_ZDebt" localSheetId="16">{0;0;0;0;9;#N/A;0.75;0.75;1;1;1;FALSE;FALSE;FALSE;FALSE;FALSE;#N/A;1;100;#N/A;#N/A;"&amp;A";"Page &amp;P"}</definedName>
    <definedName name="_ZDebt" localSheetId="12">{0;0;0;0;9;#N/A;0.75;0.75;1;1;1;FALSE;FALSE;FALSE;FALSE;FALSE;#N/A;1;100;#N/A;#N/A;"&amp;A";"Page &amp;P"}</definedName>
    <definedName name="_ZDebt" localSheetId="6">{0;0;0;0;9;#N/A;0.75;0.75;1;1;1;FALSE;FALSE;FALSE;FALSE;FALSE;#N/A;1;100;#N/A;#N/A;"&amp;A";"Page &amp;P"}</definedName>
    <definedName name="_ZDebt" localSheetId="20">{0;0;0;0;9;#N/A;0.75;0.75;1;1;1;FALSE;FALSE;FALSE;FALSE;FALSE;#N/A;1;100;#N/A;#N/A;"&amp;A";"Page &amp;P"}</definedName>
    <definedName name="_ZDebt" localSheetId="0">{0;0;0;0;9;#N/A;0.75;0.75;1;1;1;FALSE;FALSE;FALSE;FALSE;FALSE;#N/A;1;100;#N/A;#N/A;"&amp;A";"Page &amp;P"}</definedName>
    <definedName name="_ZDebt">{0;0;0;0;9;#N/A;0.75;0.75;1;1;1;FALSE;FALSE;FALSE;FALSE;FALSE;#N/A;1;100;#N/A;#N/A;"&amp;A";"Page &amp;P"}</definedName>
    <definedName name="_Zdebt1" localSheetId="9">{0;0;0;0;1;#N/A;0.5;0.5;0.75;0.75;2;TRUE;TRUE;FALSE;FALSE;FALSE;#N/A;1;56;#N/A;#N/A;"&amp;L&amp;7 RAMIBD05\GROUPS\EMG\DESOUSA\BRAZIL\MACHADIB\MODEL\MODEL_20.XLS -- &amp;D, &amp;T -- Page 7 of 9
Machadinho Project
&amp;R&amp;""Arial,Italic""Confidential";"&amp;L&amp;F&amp;A&amp;RPage 7"}</definedName>
    <definedName name="_Zdebt1" localSheetId="4">{0;0;0;0;1;#N/A;0.5;0.5;0.75;0.75;2;TRUE;TRUE;FALSE;FALSE;FALSE;#N/A;1;56;#N/A;#N/A;"&amp;L&amp;7 RAMIBD05\GROUPS\EMG\DESOUSA\BRAZIL\MACHADIB\MODEL\MODEL_20.XLS -- &amp;D, &amp;T -- Page 7 of 9
Machadinho Project
&amp;R&amp;""Arial,Italic""Confidential";"&amp;L&amp;F&amp;A&amp;RPage 7"}</definedName>
    <definedName name="_Zdebt1" localSheetId="13">{0;0;0;0;1;#N/A;0.5;0.5;0.75;0.75;2;TRUE;TRUE;FALSE;FALSE;FALSE;#N/A;1;56;#N/A;#N/A;"&amp;L&amp;7 RAMIBD05\GROUPS\EMG\DESOUSA\BRAZIL\MACHADIB\MODEL\MODEL_20.XLS -- &amp;D, &amp;T -- Page 7 of 9
Machadinho Project
&amp;R&amp;""Arial,Italic""Confidential";"&amp;L&amp;F&amp;A&amp;RPage 7"}</definedName>
    <definedName name="_Zdebt1" localSheetId="14">{0;0;0;0;1;#N/A;0.5;0.5;0.75;0.75;2;TRUE;TRUE;FALSE;FALSE;FALSE;#N/A;1;56;#N/A;#N/A;"&amp;L&amp;7 RAMIBD05\GROUPS\EMG\DESOUSA\BRAZIL\MACHADIB\MODEL\MODEL_20.XLS -- &amp;D, &amp;T -- Page 7 of 9
Machadinho Project
&amp;R&amp;""Arial,Italic""Confidential";"&amp;L&amp;F&amp;A&amp;RPage 7"}</definedName>
    <definedName name="_Zdebt1" localSheetId="7">{0;0;0;0;1;#N/A;0.5;0.5;0.75;0.75;2;TRUE;TRUE;FALSE;FALSE;FALSE;#N/A;1;56;#N/A;#N/A;"&amp;L&amp;7 RAMIBD05\GROUPS\EMG\DESOUSA\BRAZIL\MACHADIB\MODEL\MODEL_20.XLS -- &amp;D, &amp;T -- Page 7 of 9
Machadinho Project
&amp;R&amp;""Arial,Italic""Confidential";"&amp;L&amp;F&amp;A&amp;RPage 7"}</definedName>
    <definedName name="_Zdebt1" localSheetId="16">{0;0;0;0;1;#N/A;0.5;0.5;0.75;0.75;2;TRUE;TRUE;FALSE;FALSE;FALSE;#N/A;1;56;#N/A;#N/A;"&amp;L&amp;7 RAMIBD05\GROUPS\EMG\DESOUSA\BRAZIL\MACHADIB\MODEL\MODEL_20.XLS -- &amp;D, &amp;T -- Page 7 of 9
Machadinho Project
&amp;R&amp;""Arial,Italic""Confidential";"&amp;L&amp;F&amp;A&amp;RPage 7"}</definedName>
    <definedName name="_Zdebt1" localSheetId="12">{0;0;0;0;1;#N/A;0.5;0.5;0.75;0.75;2;TRUE;TRUE;FALSE;FALSE;FALSE;#N/A;1;56;#N/A;#N/A;"&amp;L&amp;7 RAMIBD05\GROUPS\EMG\DESOUSA\BRAZIL\MACHADIB\MODEL\MODEL_20.XLS -- &amp;D, &amp;T -- Page 7 of 9
Machadinho Project
&amp;R&amp;""Arial,Italic""Confidential";"&amp;L&amp;F&amp;A&amp;RPage 7"}</definedName>
    <definedName name="_Zdebt1" localSheetId="6">{0;0;0;0;1;#N/A;0.5;0.5;0.75;0.75;2;TRUE;TRUE;FALSE;FALSE;FALSE;#N/A;1;56;#N/A;#N/A;"&amp;L&amp;7 RAMIBD05\GROUPS\EMG\DESOUSA\BRAZIL\MACHADIB\MODEL\MODEL_20.XLS -- &amp;D, &amp;T -- Page 7 of 9
Machadinho Project
&amp;R&amp;""Arial,Italic""Confidential";"&amp;L&amp;F&amp;A&amp;RPage 7"}</definedName>
    <definedName name="_Zdebt1" localSheetId="20">{0;0;0;0;1;#N/A;0.5;0.5;0.75;0.75;2;TRUE;TRUE;FALSE;FALSE;FALSE;#N/A;1;56;#N/A;#N/A;"&amp;L&amp;7 RAMIBD05\GROUPS\EMG\DESOUSA\BRAZIL\MACHADIB\MODEL\MODEL_20.XLS -- &amp;D, &amp;T -- Page 7 of 9
Machadinho Project
&amp;R&amp;""Arial,Italic""Confidential";"&amp;L&amp;F&amp;A&amp;RPage 7"}</definedName>
    <definedName name="_Zdebt1" localSheetId="0">{0;0;0;0;1;#N/A;0.5;0.5;0.75;0.75;2;TRUE;TRUE;FALSE;FALSE;FALSE;#N/A;1;56;#N/A;#N/A;"&amp;L&amp;7 RAMIBD05\GROUPS\EMG\DESOUSA\BRAZIL\MACHADIB\MODEL\MODEL_20.XLS -- &amp;D, &amp;T -- Page 7 of 9
Machadinho Project
&amp;R&amp;""Arial,Italic""Confidential";"&amp;L&amp;F&amp;A&amp;RPage 7"}</definedName>
    <definedName name="_Zdebt1">{0;0;0;0;1;#N/A;0.5;0.5;0.75;0.75;2;TRUE;TRUE;FALSE;FALSE;FALSE;#N/A;1;56;#N/A;#N/A;"&amp;L&amp;7 RAMIBD05\GROUPS\EMG\DESOUSA\BRAZIL\MACHADIB\MODEL\MODEL_20.XLS -- &amp;D, &amp;T -- Page 7 of 9
Machadinho Project
&amp;R&amp;""Arial,Italic""Confidential";"&amp;L&amp;F&amp;A&amp;RPage 7"}</definedName>
    <definedName name="_Zdebt2" localSheetId="9">{0;0;0;0;1;#N/A;0.5;0.5;0.75;0.75;2;TRUE;TRUE;FALSE;FALSE;FALSE;#N/A;1;56;#N/A;#N/A;"&amp;L&amp;7 RAMIBD05\GROUPS\EMG\DESOUSA\BRAZIL\MACHADIB\MODEL\MODEL_20.XLS -- &amp;D, &amp;T -- Page 8 of 9
Machadinho Project
&amp;R&amp;""Arial,Italic""Confidential";"&amp;L&amp;F&amp;A&amp;RPage 8"}</definedName>
    <definedName name="_Zdebt2" localSheetId="4">{0;0;0;0;1;#N/A;0.5;0.5;0.75;0.75;2;TRUE;TRUE;FALSE;FALSE;FALSE;#N/A;1;56;#N/A;#N/A;"&amp;L&amp;7 RAMIBD05\GROUPS\EMG\DESOUSA\BRAZIL\MACHADIB\MODEL\MODEL_20.XLS -- &amp;D, &amp;T -- Page 8 of 9
Machadinho Project
&amp;R&amp;""Arial,Italic""Confidential";"&amp;L&amp;F&amp;A&amp;RPage 8"}</definedName>
    <definedName name="_Zdebt2" localSheetId="13">{0;0;0;0;1;#N/A;0.5;0.5;0.75;0.75;2;TRUE;TRUE;FALSE;FALSE;FALSE;#N/A;1;56;#N/A;#N/A;"&amp;L&amp;7 RAMIBD05\GROUPS\EMG\DESOUSA\BRAZIL\MACHADIB\MODEL\MODEL_20.XLS -- &amp;D, &amp;T -- Page 8 of 9
Machadinho Project
&amp;R&amp;""Arial,Italic""Confidential";"&amp;L&amp;F&amp;A&amp;RPage 8"}</definedName>
    <definedName name="_Zdebt2" localSheetId="14">{0;0;0;0;1;#N/A;0.5;0.5;0.75;0.75;2;TRUE;TRUE;FALSE;FALSE;FALSE;#N/A;1;56;#N/A;#N/A;"&amp;L&amp;7 RAMIBD05\GROUPS\EMG\DESOUSA\BRAZIL\MACHADIB\MODEL\MODEL_20.XLS -- &amp;D, &amp;T -- Page 8 of 9
Machadinho Project
&amp;R&amp;""Arial,Italic""Confidential";"&amp;L&amp;F&amp;A&amp;RPage 8"}</definedName>
    <definedName name="_Zdebt2" localSheetId="7">{0;0;0;0;1;#N/A;0.5;0.5;0.75;0.75;2;TRUE;TRUE;FALSE;FALSE;FALSE;#N/A;1;56;#N/A;#N/A;"&amp;L&amp;7 RAMIBD05\GROUPS\EMG\DESOUSA\BRAZIL\MACHADIB\MODEL\MODEL_20.XLS -- &amp;D, &amp;T -- Page 8 of 9
Machadinho Project
&amp;R&amp;""Arial,Italic""Confidential";"&amp;L&amp;F&amp;A&amp;RPage 8"}</definedName>
    <definedName name="_Zdebt2" localSheetId="16">{0;0;0;0;1;#N/A;0.5;0.5;0.75;0.75;2;TRUE;TRUE;FALSE;FALSE;FALSE;#N/A;1;56;#N/A;#N/A;"&amp;L&amp;7 RAMIBD05\GROUPS\EMG\DESOUSA\BRAZIL\MACHADIB\MODEL\MODEL_20.XLS -- &amp;D, &amp;T -- Page 8 of 9
Machadinho Project
&amp;R&amp;""Arial,Italic""Confidential";"&amp;L&amp;F&amp;A&amp;RPage 8"}</definedName>
    <definedName name="_Zdebt2" localSheetId="12">{0;0;0;0;1;#N/A;0.5;0.5;0.75;0.75;2;TRUE;TRUE;FALSE;FALSE;FALSE;#N/A;1;56;#N/A;#N/A;"&amp;L&amp;7 RAMIBD05\GROUPS\EMG\DESOUSA\BRAZIL\MACHADIB\MODEL\MODEL_20.XLS -- &amp;D, &amp;T -- Page 8 of 9
Machadinho Project
&amp;R&amp;""Arial,Italic""Confidential";"&amp;L&amp;F&amp;A&amp;RPage 8"}</definedName>
    <definedName name="_Zdebt2" localSheetId="6">{0;0;0;0;1;#N/A;0.5;0.5;0.75;0.75;2;TRUE;TRUE;FALSE;FALSE;FALSE;#N/A;1;56;#N/A;#N/A;"&amp;L&amp;7 RAMIBD05\GROUPS\EMG\DESOUSA\BRAZIL\MACHADIB\MODEL\MODEL_20.XLS -- &amp;D, &amp;T -- Page 8 of 9
Machadinho Project
&amp;R&amp;""Arial,Italic""Confidential";"&amp;L&amp;F&amp;A&amp;RPage 8"}</definedName>
    <definedName name="_Zdebt2" localSheetId="20">{0;0;0;0;1;#N/A;0.5;0.5;0.75;0.75;2;TRUE;TRUE;FALSE;FALSE;FALSE;#N/A;1;56;#N/A;#N/A;"&amp;L&amp;7 RAMIBD05\GROUPS\EMG\DESOUSA\BRAZIL\MACHADIB\MODEL\MODEL_20.XLS -- &amp;D, &amp;T -- Page 8 of 9
Machadinho Project
&amp;R&amp;""Arial,Italic""Confidential";"&amp;L&amp;F&amp;A&amp;RPage 8"}</definedName>
    <definedName name="_Zdebt2" localSheetId="0">{0;0;0;0;1;#N/A;0.5;0.5;0.75;0.75;2;TRUE;TRUE;FALSE;FALSE;FALSE;#N/A;1;56;#N/A;#N/A;"&amp;L&amp;7 RAMIBD05\GROUPS\EMG\DESOUSA\BRAZIL\MACHADIB\MODEL\MODEL_20.XLS -- &amp;D, &amp;T -- Page 8 of 9
Machadinho Project
&amp;R&amp;""Arial,Italic""Confidential";"&amp;L&amp;F&amp;A&amp;RPage 8"}</definedName>
    <definedName name="_Zdebt2">{0;0;0;0;1;#N/A;0.5;0.5;0.75;0.75;2;TRUE;TRUE;FALSE;FALSE;FALSE;#N/A;1;56;#N/A;#N/A;"&amp;L&amp;7 RAMIBD05\GROUPS\EMG\DESOUSA\BRAZIL\MACHADIB\MODEL\MODEL_20.XLS -- &amp;D, &amp;T -- Page 8 of 9
Machadinho Project
&amp;R&amp;""Arial,Italic""Confidential";"&amp;L&amp;F&amp;A&amp;RPage 8"}</definedName>
    <definedName name="_ZDeprec." localSheetId="9">{0;0;0;0;258;#N/A;0.75;0.75;1;1;2;FALSE;FALSE;FALSE;FALSE;FALSE;#N/A;1;#N/A;1;1;"&amp;A";"Page &amp;P"}</definedName>
    <definedName name="_ZDeprec." localSheetId="4">{0;0;0;0;258;#N/A;0.75;0.75;1;1;2;FALSE;FALSE;FALSE;FALSE;FALSE;#N/A;1;#N/A;1;1;"&amp;A";"Page &amp;P"}</definedName>
    <definedName name="_ZDeprec." localSheetId="13">{0;0;0;0;258;#N/A;0.75;0.75;1;1;2;FALSE;FALSE;FALSE;FALSE;FALSE;#N/A;1;#N/A;1;1;"&amp;A";"Page &amp;P"}</definedName>
    <definedName name="_ZDeprec." localSheetId="14">{0;0;0;0;258;#N/A;0.75;0.75;1;1;2;FALSE;FALSE;FALSE;FALSE;FALSE;#N/A;1;#N/A;1;1;"&amp;A";"Page &amp;P"}</definedName>
    <definedName name="_ZDeprec." localSheetId="7">{0;0;0;0;258;#N/A;0.75;0.75;1;1;2;FALSE;FALSE;FALSE;FALSE;FALSE;#N/A;1;#N/A;1;1;"&amp;A";"Page &amp;P"}</definedName>
    <definedName name="_ZDeprec." localSheetId="16">{0;0;0;0;258;#N/A;0.75;0.75;1;1;2;FALSE;FALSE;FALSE;FALSE;FALSE;#N/A;1;#N/A;1;1;"&amp;A";"Page &amp;P"}</definedName>
    <definedName name="_ZDeprec." localSheetId="12">{0;0;0;0;258;#N/A;0.75;0.75;1;1;2;FALSE;FALSE;FALSE;FALSE;FALSE;#N/A;1;#N/A;1;1;"&amp;A";"Page &amp;P"}</definedName>
    <definedName name="_ZDeprec." localSheetId="6">{0;0;0;0;258;#N/A;0.75;0.75;1;1;2;FALSE;FALSE;FALSE;FALSE;FALSE;#N/A;1;#N/A;1;1;"&amp;A";"Page &amp;P"}</definedName>
    <definedName name="_ZDeprec." localSheetId="20">{0;0;0;0;258;#N/A;0.75;0.75;1;1;2;FALSE;FALSE;FALSE;FALSE;FALSE;#N/A;1;#N/A;1;1;"&amp;A";"Page &amp;P"}</definedName>
    <definedName name="_ZDeprec." localSheetId="0">{0;0;0;0;258;#N/A;0.75;0.75;1;1;2;FALSE;FALSE;FALSE;FALSE;FALSE;#N/A;1;#N/A;1;1;"&amp;A";"Page &amp;P"}</definedName>
    <definedName name="_ZDeprec.">{0;0;0;0;258;#N/A;0.75;0.75;1;1;2;FALSE;FALSE;FALSE;FALSE;FALSE;#N/A;1;#N/A;1;1;"&amp;A";"Page &amp;P"}</definedName>
    <definedName name="a" localSheetId="7">#REF!</definedName>
    <definedName name="a" localSheetId="0">#REF!</definedName>
    <definedName name="a">#REF!</definedName>
    <definedName name="A___DIRETORIA_ADMINISTRATIVA" localSheetId="0">#REF!</definedName>
    <definedName name="A___DIRETORIA_ADMINISTRATIVA">#REF!</definedName>
    <definedName name="a1d">'[13](TAP) GTF'!$B$34</definedName>
    <definedName name="A1e">'[13](TAP) GTF'!$C$34</definedName>
    <definedName name="A1remlife">#REF!</definedName>
    <definedName name="A1resid">#REF!</definedName>
    <definedName name="A1stdlife">#REF!</definedName>
    <definedName name="A1taxremlife">#REF!</definedName>
    <definedName name="A1taxstdlife">#REF!</definedName>
    <definedName name="A1taxvalue">#REF!</definedName>
    <definedName name="A1value">#REF!</definedName>
    <definedName name="a2d">'[13](TAP) GTF'!$B$35</definedName>
    <definedName name="A2e">'[13](TAP) GTF'!$C$35</definedName>
    <definedName name="A2remlife">#REF!</definedName>
    <definedName name="A2resid">#REF!</definedName>
    <definedName name="A2stdlife">#REF!</definedName>
    <definedName name="A2taxremlife">#REF!</definedName>
    <definedName name="A2taxstdlife">#REF!</definedName>
    <definedName name="A2taxvalue">#REF!</definedName>
    <definedName name="A2value">#REF!</definedName>
    <definedName name="A3ad">'[13](TAP) GTF'!$B$37</definedName>
    <definedName name="A3ae">'[13](TAP) GTF'!$C$37</definedName>
    <definedName name="a3d">'[13](TAP) GTF'!$B$36</definedName>
    <definedName name="A3e">'[13](TAP) GTF'!$C$36</definedName>
    <definedName name="A3remlife">#REF!</definedName>
    <definedName name="A3resid">#REF!</definedName>
    <definedName name="A3stdlife">#REF!</definedName>
    <definedName name="A3taxremlife">#REF!</definedName>
    <definedName name="A3taxstdlife">#REF!</definedName>
    <definedName name="A3taxvalue">#REF!</definedName>
    <definedName name="A3value">#REF!</definedName>
    <definedName name="A4d">'[13](TAP) GTF'!$B$38</definedName>
    <definedName name="A4e">'[13](TAP) GTF'!$C$38</definedName>
    <definedName name="AA" hidden="1">[14]Real_2004!$CE$7:$CE$12</definedName>
    <definedName name="aaa" localSheetId="7" hidden="1">{"'MAR'!$B$2:$Q$29","'Resumo Mensal - Consumo 2002'!$B$2:$O$29","'Resumo Mensal - Clientes 2002'!$B$2:$O$29","'Resumo Anual - Consumo'!$B$2:$H$29"}</definedName>
    <definedName name="aaa" localSheetId="6" hidden="1">{"'MAR'!$B$2:$Q$29","'Resumo Mensal - Consumo 2002'!$B$2:$O$29","'Resumo Mensal - Clientes 2002'!$B$2:$O$29","'Resumo Anual - Consumo'!$B$2:$H$29"}</definedName>
    <definedName name="aaa" localSheetId="0" hidden="1">{"'MAR'!$B$2:$Q$29","'Resumo Mensal - Consumo 2002'!$B$2:$O$29","'Resumo Mensal - Clientes 2002'!$B$2:$O$29","'Resumo Anual - Consumo'!$B$2:$H$29"}</definedName>
    <definedName name="aaa" hidden="1">{"'MAR'!$B$2:$Q$29","'Resumo Mensal - Consumo 2002'!$B$2:$O$29","'Resumo Mensal - Clientes 2002'!$B$2:$O$29","'Resumo Anual - Consumo'!$B$2:$H$29"}</definedName>
    <definedName name="aaaa" localSheetId="9" hidden="1">{#N/A,#N/A,FALSE,"Pag.01"}</definedName>
    <definedName name="aaaa" localSheetId="4" hidden="1">{#N/A,#N/A,FALSE,"Pag.01"}</definedName>
    <definedName name="aaaa" localSheetId="13" hidden="1">{#N/A,#N/A,FALSE,"Pag.01"}</definedName>
    <definedName name="aaaa" localSheetId="14" hidden="1">{#N/A,#N/A,FALSE,"Pag.01"}</definedName>
    <definedName name="aaaa" localSheetId="7" hidden="1">{#N/A,#N/A,FALSE,"Pag.01"}</definedName>
    <definedName name="aaaa" localSheetId="16" hidden="1">{#N/A,#N/A,FALSE,"Pag.01"}</definedName>
    <definedName name="aaaa" localSheetId="12" hidden="1">{#N/A,#N/A,FALSE,"Pag.01"}</definedName>
    <definedName name="aaaa" localSheetId="6" hidden="1">{#N/A,#N/A,FALSE,"Pag.01"}</definedName>
    <definedName name="aaaa" localSheetId="20" hidden="1">{#N/A,#N/A,FALSE,"Pag.01"}</definedName>
    <definedName name="aaaa" localSheetId="0" hidden="1">{#N/A,#N/A,FALSE,"Pag.01"}</definedName>
    <definedName name="aaaa" hidden="1">{#N/A,#N/A,FALSE,"Pag.01"}</definedName>
    <definedName name="AAAAA" hidden="1">[14]Real_2004!$BY$7:$BY$11</definedName>
    <definedName name="AAAAAA" hidden="1">[14]Real_2004!$D$23</definedName>
    <definedName name="aaaaaaaa" localSheetId="7">#REF!</definedName>
    <definedName name="aaaaaaaa" localSheetId="0">#REF!</definedName>
    <definedName name="aaaaaaaa">#REF!</definedName>
    <definedName name="AAAAAAAAA" hidden="1">[14]Real_2004!$BY$7:$BY$11</definedName>
    <definedName name="aaaaaaaaaaaaaaaaaa" localSheetId="7">#REF!</definedName>
    <definedName name="aaaaaaaaaaaaaaaaaa" localSheetId="0">#REF!</definedName>
    <definedName name="aaaaaaaaaaaaaaaaaa">#REF!</definedName>
    <definedName name="AAXXX" localSheetId="7" hidden="1">{"'Sheet1'!$A$1:$G$85"}</definedName>
    <definedName name="AAXXX" localSheetId="6" hidden="1">{"'Sheet1'!$A$1:$G$85"}</definedName>
    <definedName name="AAXXX" hidden="1">{"'Sheet1'!$A$1:$G$85"}</definedName>
    <definedName name="ab">#REF!</definedName>
    <definedName name="abc" localSheetId="0">#REF!</definedName>
    <definedName name="abc">#REF!</definedName>
    <definedName name="abeca" localSheetId="0">#REF!</definedName>
    <definedName name="abeca">#REF!</definedName>
    <definedName name="ABEDIVGRAF">#REF!</definedName>
    <definedName name="AC">'[15]0 &lt; VCM &lt; 1.350'!$C$15:$C$23</definedName>
    <definedName name="AcctNTot">#REF!</definedName>
    <definedName name="AcctTot">#REF!</definedName>
    <definedName name="ACOMP">#REF!</definedName>
    <definedName name="Acres_Decresc_05">'[16]2º 3º pedidos'!$D$70:$P$76</definedName>
    <definedName name="Acresc_Decres">'[16]2º 3º pedidos'!$D$42:$P$48</definedName>
    <definedName name="ACTAPRFEE">#REF!</definedName>
    <definedName name="ACTAPRINT">#REF!</definedName>
    <definedName name="ACTAUGFEE">#REF!</definedName>
    <definedName name="ACTAUGINT">#REF!</definedName>
    <definedName name="ACTDECFEE">#REF!</definedName>
    <definedName name="ACTDECINT">#REF!</definedName>
    <definedName name="ACTFEBFEE">#REF!</definedName>
    <definedName name="ACTFEBINT">#REF!</definedName>
    <definedName name="ACTJANFEE">#REF!</definedName>
    <definedName name="ACTJANINT">#REF!</definedName>
    <definedName name="ACTJULFEE">#REF!</definedName>
    <definedName name="ACTJULINT">#REF!</definedName>
    <definedName name="ACTJUNFEE">#REF!</definedName>
    <definedName name="ACTJUNINT">#REF!</definedName>
    <definedName name="ACTMARFEE">#REF!</definedName>
    <definedName name="ACTMARINT">#REF!</definedName>
    <definedName name="ACTMAYFEE">#REF!</definedName>
    <definedName name="ACTMAYINT">#REF!</definedName>
    <definedName name="ACTNOVFEE">#REF!</definedName>
    <definedName name="ACTNOVINT">#REF!</definedName>
    <definedName name="ACTOCTFEE">#REF!</definedName>
    <definedName name="ACTOCTINT">#REF!</definedName>
    <definedName name="ACTSEPFEE">#REF!</definedName>
    <definedName name="ACTSEPINT">#REF!</definedName>
    <definedName name="acumulado">'[17]0 &lt; VCM &lt; 1.350'!$C$15:$C$23</definedName>
    <definedName name="Adjud">[18]Inputs!$C$51</definedName>
    <definedName name="agcred">[4]vinc!$AS$3:$AV$34</definedName>
    <definedName name="AHE_PORTO_ESTRELA">[19]LT!#REF!</definedName>
    <definedName name="AI___DEPARTAMENTO_DE_TECNOLOGIA_DE_INFORMAÇÃO" localSheetId="7">#REF!</definedName>
    <definedName name="AI___DEPARTAMENTO_DE_TECNOLOGIA_DE_INFORMAÇÃO">#REF!</definedName>
    <definedName name="AJUSTE" localSheetId="7">#REF!</definedName>
    <definedName name="AJUSTE">#REF!</definedName>
    <definedName name="AJUSTES">#N/A</definedName>
    <definedName name="akdijfjnfosEJF" localSheetId="7">#REF!</definedName>
    <definedName name="akdijfjnfosEJF">#REF!</definedName>
    <definedName name="aliq_ir_antes" localSheetId="7">#REF!</definedName>
    <definedName name="aliq_ir_antes">#REF!</definedName>
    <definedName name="aliq_ir_depois" localSheetId="7">#REF!</definedName>
    <definedName name="aliq_ir_depois">#REF!</definedName>
    <definedName name="amort">#REF!</definedName>
    <definedName name="Amortização">#REF!</definedName>
    <definedName name="ANE">#REF!</definedName>
    <definedName name="Anexo">#REF!</definedName>
    <definedName name="ANEXO01">#REF!</definedName>
    <definedName name="ANEXO02">#REF!</definedName>
    <definedName name="ANEXO03">#REF!</definedName>
    <definedName name="ANEXO04">#REF!</definedName>
    <definedName name="ANEXO98">#REF!</definedName>
    <definedName name="ANEXO99">#REF!</definedName>
    <definedName name="Ano_Inicial">[20]Inputs!$C$32</definedName>
    <definedName name="ANO_INICIO_CMARG">[21]Controle!$H$27</definedName>
    <definedName name="ANOS">[21]Controle!$E$35:$E$43</definedName>
    <definedName name="ANOUNO" localSheetId="7">#REF!</definedName>
    <definedName name="ANOUNO">#REF!</definedName>
    <definedName name="anscount" hidden="1">3</definedName>
    <definedName name="AOM">[22]Entradas!$D$25</definedName>
    <definedName name="AOMC" localSheetId="7">#REF!</definedName>
    <definedName name="AOMC" localSheetId="0">#REF!</definedName>
    <definedName name="AOMC">#REF!</definedName>
    <definedName name="AOMI" localSheetId="0">#REF!</definedName>
    <definedName name="AOMI">#REF!</definedName>
    <definedName name="AP" localSheetId="0">#REF!</definedName>
    <definedName name="AP">#REF!</definedName>
    <definedName name="AP___DEPARTAMENTO_GESTÃO_PATRIMONIAL_E_SERVIÇOS">#REF!</definedName>
    <definedName name="Aplic.">[4]vinc!$A$1:$A$65536</definedName>
    <definedName name="apresentação" localSheetId="7">#REF!</definedName>
    <definedName name="apresentação">#REF!</definedName>
    <definedName name="AprL3" localSheetId="7">#REF!</definedName>
    <definedName name="AprL3">#REF!</definedName>
    <definedName name="AprL4" localSheetId="7">#REF!</definedName>
    <definedName name="AprL4">#REF!</definedName>
    <definedName name="AprL5">#REF!</definedName>
    <definedName name="AprNI1">#REF!</definedName>
    <definedName name="AprNI2">#REF!</definedName>
    <definedName name="AprNI3">#REF!</definedName>
    <definedName name="AprNI4">#REF!</definedName>
    <definedName name="AprNI5">#REF!</definedName>
    <definedName name="ARCH">#REF!</definedName>
    <definedName name="_xlnm.Extract" localSheetId="9">#REF!</definedName>
    <definedName name="_xlnm.Extract" localSheetId="13">#REF!</definedName>
    <definedName name="_xlnm.Extract" localSheetId="14">#REF!</definedName>
    <definedName name="_xlnm.Extract" localSheetId="1">#REF!</definedName>
    <definedName name="_xlnm.Extract" localSheetId="2">#REF!</definedName>
    <definedName name="_xlnm.Extract" localSheetId="16">#REF!</definedName>
    <definedName name="_xlnm.Extract" localSheetId="12">#REF!</definedName>
    <definedName name="_xlnm.Extract" localSheetId="3">#REF!</definedName>
    <definedName name="_xlnm.Extract" localSheetId="6">#REF!</definedName>
    <definedName name="_xlnm.Extract" localSheetId="20">#REF!</definedName>
    <definedName name="_xlnm.Extract" localSheetId="11">#REF!</definedName>
    <definedName name="_xlnm.Extract">#REF!</definedName>
    <definedName name="_xlnm.Print_Area" localSheetId="9">'Balance Sheet IFRS'!#REF!</definedName>
    <definedName name="_xlnm.Print_Area" localSheetId="4">'Balance Sheet Reg'!#REF!</definedName>
    <definedName name="_xlnm.Print_Area" localSheetId="13">'Cash Flow IFRS'!#REF!</definedName>
    <definedName name="_xlnm.Print_Area" localSheetId="5">'Cash Flow Reg'!#REF!</definedName>
    <definedName name="_xlnm.Print_Area" localSheetId="18">'Ciclo 2018.2019'!$A$1:$L$34</definedName>
    <definedName name="_xlnm.Print_Area" localSheetId="14">'Custos e Despesas (2)'!$A$1:$K$13</definedName>
    <definedName name="_xlnm.Print_Area" localSheetId="7">Debt!#REF!</definedName>
    <definedName name="_xlnm.Print_Area" localSheetId="8">'Debt (not 100%)'!#REF!</definedName>
    <definedName name="_xlnm.Print_Area" localSheetId="10">DRE!$B$1:$H$34</definedName>
    <definedName name="_xlnm.Print_Area" localSheetId="1">'EBITDA Ajust (2)'!$A$1:$C$18</definedName>
    <definedName name="_xlnm.Print_Area" localSheetId="2">'EBITDA Ajust (3)'!$A$1:$C$18</definedName>
    <definedName name="_xlnm.Print_Area" localSheetId="16">#REF!</definedName>
    <definedName name="_xlnm.Print_Area" localSheetId="12">'Income Statement IFRS'!#REF!</definedName>
    <definedName name="_xlnm.Print_Area" localSheetId="3">'Income Statement Reg'!#REF!</definedName>
    <definedName name="_xlnm.Print_Area" localSheetId="6">#REF!</definedName>
    <definedName name="_xlnm.Print_Area" localSheetId="20">#REF!</definedName>
    <definedName name="_xlnm.Print_Area" localSheetId="11">'Result (2)'!$B$1:$H$34</definedName>
    <definedName name="_xlnm.Print_Area" localSheetId="0">'Tabela Crescimento PT'!$B$2:$Q$19</definedName>
    <definedName name="_xlnm.Print_Area">#REF!</definedName>
    <definedName name="Área_impressão_IM" localSheetId="7">#REF!</definedName>
    <definedName name="Área_impressão_IM" localSheetId="0">#REF!</definedName>
    <definedName name="Área_impressão_IM">#REF!</definedName>
    <definedName name="AS">[23]AS!$E$347:$E$397</definedName>
    <definedName name="AS___DEPARTAMENTO_DE_SUPRIMENTOS" localSheetId="7">#REF!</definedName>
    <definedName name="AS___DEPARTAMENTO_DE_SUPRIMENTOS" localSheetId="0">#REF!</definedName>
    <definedName name="AS___DEPARTAMENTO_DE_SUPRIMENTOS">#REF!</definedName>
    <definedName name="AS2DocOpenMode" hidden="1">"AS2DocumentEdit"</definedName>
    <definedName name="ASd">'[13](TAP) GTF'!$B$39</definedName>
    <definedName name="ASe">'[13](TAP) GTF'!$C$39</definedName>
    <definedName name="Asset_Life">#REF!</definedName>
    <definedName name="ASSET_PEN">#REF!</definedName>
    <definedName name="Asset1">#REF!</definedName>
    <definedName name="Asset2">#REF!</definedName>
    <definedName name="Asset3">#REF!</definedName>
    <definedName name="Até">'[17]0 &lt; VCM &lt; 1.350'!$C$15:$K$22</definedName>
    <definedName name="atento">[4]vinc!$R$6:$T$37</definedName>
    <definedName name="ATIVO">#REF!</definedName>
    <definedName name="atual">#REF!,#REF!,#REF!,#REF!,#REF!,#REF!</definedName>
    <definedName name="atualizado_ate">[24]Menu!$A$89</definedName>
    <definedName name="AugL3" localSheetId="7">#REF!</definedName>
    <definedName name="AugL3">#REF!</definedName>
    <definedName name="AugL4" localSheetId="7">#REF!</definedName>
    <definedName name="AugL4">#REF!</definedName>
    <definedName name="AugL5" localSheetId="7">#REF!</definedName>
    <definedName name="AugL5">#REF!</definedName>
    <definedName name="AugNI1">#REF!</definedName>
    <definedName name="AugNI2">#REF!</definedName>
    <definedName name="AugNI3">#REF!</definedName>
    <definedName name="AugNI4">#REF!</definedName>
    <definedName name="AugNI5">#REF!</definedName>
    <definedName name="AUMENTO">#REF!</definedName>
    <definedName name="AumentoVendaEnergia">#REF!</definedName>
    <definedName name="AUTO" localSheetId="0">#REF!</definedName>
    <definedName name="AUTO">#REF!</definedName>
    <definedName name="AY" localSheetId="0">#REF!</definedName>
    <definedName name="AY">#REF!</definedName>
    <definedName name="azul_a1dfp">'[13](TAP) GTF'!$B$58</definedName>
    <definedName name="azul_a1dp">'[13](TAP) GTF'!$B$56</definedName>
    <definedName name="azul_a1efps">'[13](TAP) GTF'!$C$58</definedName>
    <definedName name="azul_a1efpu">'[13](TAP) GTF'!$C$59</definedName>
    <definedName name="azul_a1eps">'[13](TAP) GTF'!$C$56</definedName>
    <definedName name="azul_a1epu">'[13](TAP) GTF'!$C$57</definedName>
    <definedName name="azul_a2dfp">'[13](TAP) GTF'!$B$63</definedName>
    <definedName name="azul_a2dp">'[13](TAP) GTF'!$B$61</definedName>
    <definedName name="azul_a2efps">'[13](TAP) GTF'!$C$63</definedName>
    <definedName name="azul_a2efpu">'[13](TAP) GTF'!$C$64</definedName>
    <definedName name="azul_a2eps">'[13](TAP) GTF'!$C$61</definedName>
    <definedName name="azul_a2epu">'[13](TAP) GTF'!$C$62</definedName>
    <definedName name="azul_a3adfp">'[13](TAP) GTF'!$B$73</definedName>
    <definedName name="azul_a3adp">'[13](TAP) GTF'!$B$71</definedName>
    <definedName name="azul_a3aefps">'[13](TAP) GTF'!$C$73</definedName>
    <definedName name="azul_a3aefpu">'[13](TAP) GTF'!$C$74</definedName>
    <definedName name="azul_a3aeps">'[13](TAP) GTF'!$C$71</definedName>
    <definedName name="azul_a3aepu">'[13](TAP) GTF'!$C$72</definedName>
    <definedName name="azul_a3dfp">'[13](TAP) GTF'!$B$68</definedName>
    <definedName name="azul_a3dp">'[13](TAP) GTF'!$B$66</definedName>
    <definedName name="azul_a3efps">'[13](TAP) GTF'!$C$68</definedName>
    <definedName name="azul_a3efpu">'[13](TAP) GTF'!$C$69</definedName>
    <definedName name="azul_a3eps">'[13](TAP) GTF'!$C$66</definedName>
    <definedName name="azul_a3epu">'[13](TAP) GTF'!$C$67</definedName>
    <definedName name="azul_a4dfp">'[13](TAP) GTF'!$B$78</definedName>
    <definedName name="azul_a4dp">'[13](TAP) GTF'!$B$76</definedName>
    <definedName name="azul_a4efps">'[13](TAP) GTF'!$C$78</definedName>
    <definedName name="azul_a4efpu">'[13](TAP) GTF'!$C$79</definedName>
    <definedName name="azul_a4eps">'[13](TAP) GTF'!$C$76</definedName>
    <definedName name="azul_a4epu">'[13](TAP) GTF'!$C$77</definedName>
    <definedName name="azul_asdfp">'[13](TAP) GTF'!$B$83</definedName>
    <definedName name="azul_asdp">'[13](TAP) GTF'!$B$81</definedName>
    <definedName name="azul_asefps">'[13](TAP) GTF'!$C$83</definedName>
    <definedName name="azul_asefpu">'[13](TAP) GTF'!$C$84</definedName>
    <definedName name="azul_aseps">'[13](TAP) GTF'!$C$81</definedName>
    <definedName name="azul_asepu">'[13](TAP) GTF'!$C$82</definedName>
    <definedName name="B" localSheetId="7">#REF!</definedName>
    <definedName name="B" localSheetId="0">#REF!</definedName>
    <definedName name="B">#REF!</definedName>
    <definedName name="b_manual" localSheetId="7">#REF!</definedName>
    <definedName name="b_manual">#REF!</definedName>
    <definedName name="B1e">'[13](TAP) GTF'!$C$40</definedName>
    <definedName name="B2CERe">'[13](TAP) GTF'!$C$48</definedName>
    <definedName name="B2SPIe">'[13](TAP) GTF'!$C$49</definedName>
    <definedName name="B3DCe">'[13](TAP) GTF'!$C$50</definedName>
    <definedName name="B4a">'[13](TAP) GTF'!$C$52</definedName>
    <definedName name="B4b">'[13](TAP) GTF'!$C$53</definedName>
    <definedName name="Ba">#REF!</definedName>
    <definedName name="BALANCE">#REF!</definedName>
    <definedName name="BALANCO">#REF!</definedName>
    <definedName name="Balanço">#REF!</definedName>
    <definedName name="BalançoMil">#REF!</definedName>
    <definedName name="BALGRAF">#REF!</definedName>
    <definedName name="_xlnm.Database" localSheetId="9">#REF!</definedName>
    <definedName name="_xlnm.Database" localSheetId="13">#REF!</definedName>
    <definedName name="_xlnm.Database" localSheetId="5">#REF!</definedName>
    <definedName name="_xlnm.Database" localSheetId="14">#REF!</definedName>
    <definedName name="_xlnm.Database" localSheetId="1">#REF!</definedName>
    <definedName name="_xlnm.Database" localSheetId="2">#REF!</definedName>
    <definedName name="_xlnm.Database" localSheetId="16">#REF!</definedName>
    <definedName name="_xlnm.Database" localSheetId="12">#REF!</definedName>
    <definedName name="_xlnm.Database" localSheetId="3">#REF!</definedName>
    <definedName name="_xlnm.Database" localSheetId="6">#REF!</definedName>
    <definedName name="_xlnm.Database" localSheetId="20">#REF!</definedName>
    <definedName name="_xlnm.Database" localSheetId="11">#REF!</definedName>
    <definedName name="_xlnm.Database">#REF!</definedName>
    <definedName name="BANCO1" hidden="1">#REF!</definedName>
    <definedName name="BancoSegment">[25]BancoSegment!$A$1:$AE$65536</definedName>
    <definedName name="base">[26]Base!$F$2:$G$8</definedName>
    <definedName name="base2">'[27]07-08-MENSAL-09 a 18 P Corrente'!$B$316:$AM$334</definedName>
    <definedName name="bb" localSheetId="7">#REF!</definedName>
    <definedName name="bb" localSheetId="0">#REF!</definedName>
    <definedName name="bb">#REF!</definedName>
    <definedName name="bbb" localSheetId="7" hidden="1">{#N/A,#N/A,FALSE,"LLAVE";#N/A,#N/A,FALSE,"EERR";#N/A,#N/A,FALSE,"ESP";#N/A,#N/A,FALSE,"EOAF";#N/A,#N/A,FALSE,"CASH";#N/A,#N/A,FALSE,"FINANZAS";#N/A,#N/A,FALSE,"DEUDA";#N/A,#N/A,FALSE,"INVERSION";#N/A,#N/A,FALSE,"PERSONAL"}</definedName>
    <definedName name="bbb" localSheetId="6" hidden="1">{#N/A,#N/A,FALSE,"LLAVE";#N/A,#N/A,FALSE,"EERR";#N/A,#N/A,FALSE,"ESP";#N/A,#N/A,FALSE,"EOAF";#N/A,#N/A,FALSE,"CASH";#N/A,#N/A,FALSE,"FINANZAS";#N/A,#N/A,FALSE,"DEUDA";#N/A,#N/A,FALSE,"INVERSION";#N/A,#N/A,FALSE,"PERSONAL"}</definedName>
    <definedName name="bbb" hidden="1">{#N/A,#N/A,FALSE,"LLAVE";#N/A,#N/A,FALSE,"EERR";#N/A,#N/A,FALSE,"ESP";#N/A,#N/A,FALSE,"EOAF";#N/A,#N/A,FALSE,"CASH";#N/A,#N/A,FALSE,"FINANZAS";#N/A,#N/A,FALSE,"DEUDA";#N/A,#N/A,FALSE,"INVERSION";#N/A,#N/A,FALSE,"PERSONAL"}</definedName>
    <definedName name="BBBB">'[28]#REF'!$A$8:$P$134</definedName>
    <definedName name="bbbbbbbbbbbbbbbbbbbbbbbbbbbbbbbbb" localSheetId="7" hidden="1">{#N/A,#N/A,FALSE,"LLAVE";#N/A,#N/A,FALSE,"EERR";#N/A,#N/A,FALSE,"ESP";#N/A,#N/A,FALSE,"EOAF";#N/A,#N/A,FALSE,"CASH";#N/A,#N/A,FALSE,"FINANZAS";#N/A,#N/A,FALSE,"DEUDA";#N/A,#N/A,FALSE,"INVERSION";#N/A,#N/A,FALSE,"PERSONAL"}</definedName>
    <definedName name="bbbbbbbbbbbbbbbbbbbbbbbbbbbbbbbbb" localSheetId="6" hidden="1">{#N/A,#N/A,FALSE,"LLAVE";#N/A,#N/A,FALSE,"EERR";#N/A,#N/A,FALSE,"ESP";#N/A,#N/A,FALSE,"EOAF";#N/A,#N/A,FALSE,"CASH";#N/A,#N/A,FALSE,"FINANZAS";#N/A,#N/A,FALSE,"DEUDA";#N/A,#N/A,FALSE,"INVERSION";#N/A,#N/A,FALSE,"PERSONAL"}</definedName>
    <definedName name="bbbbbbbbbbbbbbbbbbbbbbbbbbbbbbbbb" hidden="1">{#N/A,#N/A,FALSE,"LLAVE";#N/A,#N/A,FALSE,"EERR";#N/A,#N/A,FALSE,"ESP";#N/A,#N/A,FALSE,"EOAF";#N/A,#N/A,FALSE,"CASH";#N/A,#N/A,FALSE,"FINANZAS";#N/A,#N/A,FALSE,"DEUDA";#N/A,#N/A,FALSE,"INVERSION";#N/A,#N/A,FALSE,"PERSONAL"}</definedName>
    <definedName name="bbbosta" localSheetId="7" hidden="1">{#N/A,#N/A,FALSE,"LLAVE";#N/A,#N/A,FALSE,"EERR";#N/A,#N/A,FALSE,"ESP";#N/A,#N/A,FALSE,"EOAF";#N/A,#N/A,FALSE,"CASH";#N/A,#N/A,FALSE,"FINANZAS";#N/A,#N/A,FALSE,"DEUDA";#N/A,#N/A,FALSE,"INVERSION";#N/A,#N/A,FALSE,"PERSONAL"}</definedName>
    <definedName name="bbbosta" localSheetId="6" hidden="1">{#N/A,#N/A,FALSE,"LLAVE";#N/A,#N/A,FALSE,"EERR";#N/A,#N/A,FALSE,"ESP";#N/A,#N/A,FALSE,"EOAF";#N/A,#N/A,FALSE,"CASH";#N/A,#N/A,FALSE,"FINANZAS";#N/A,#N/A,FALSE,"DEUDA";#N/A,#N/A,FALSE,"INVERSION";#N/A,#N/A,FALSE,"PERSONAL"}</definedName>
    <definedName name="bbbosta" hidden="1">{#N/A,#N/A,FALSE,"LLAVE";#N/A,#N/A,FALSE,"EERR";#N/A,#N/A,FALSE,"ESP";#N/A,#N/A,FALSE,"EOAF";#N/A,#N/A,FALSE,"CASH";#N/A,#N/A,FALSE,"FINANZAS";#N/A,#N/A,FALSE,"DEUDA";#N/A,#N/A,FALSE,"INVERSION";#N/A,#N/A,FALSE,"PERSONAL"}</definedName>
    <definedName name="bbosta" localSheetId="7" hidden="1">{#N/A,#N/A,FALSE,"ENERGIA";#N/A,#N/A,FALSE,"PERDIDAS";#N/A,#N/A,FALSE,"CLIENTES";#N/A,#N/A,FALSE,"ESTADO";#N/A,#N/A,FALSE,"TECNICA"}</definedName>
    <definedName name="bbosta" localSheetId="6" hidden="1">{#N/A,#N/A,FALSE,"ENERGIA";#N/A,#N/A,FALSE,"PERDIDAS";#N/A,#N/A,FALSE,"CLIENTES";#N/A,#N/A,FALSE,"ESTADO";#N/A,#N/A,FALSE,"TECNICA"}</definedName>
    <definedName name="bbosta" hidden="1">{#N/A,#N/A,FALSE,"ENERGIA";#N/A,#N/A,FALSE,"PERDIDAS";#N/A,#N/A,FALSE,"CLIENTES";#N/A,#N/A,FALSE,"ESTADO";#N/A,#N/A,FALSE,"TECNICA"}</definedName>
    <definedName name="BC" localSheetId="7">#REF!</definedName>
    <definedName name="BC" localSheetId="0">#REF!</definedName>
    <definedName name="BC">#REF!</definedName>
    <definedName name="BCálculo" localSheetId="7">#REF!</definedName>
    <definedName name="BCálculo">#REF!</definedName>
    <definedName name="Bd">#REF!</definedName>
    <definedName name="BD_Ref_Titulos">'[29]BD_REFATURAMENTO_GRUPO-B'!$D$1:$G$1</definedName>
    <definedName name="BD_Ref_Titulos_">'[29]BD_REFATURAMENTO_GRUPO-B'!$D$1:$K$1</definedName>
    <definedName name="BD_REF_TODO">'[29]BD_REFATURAMENTO_GRUPO-B'!$D$1:$K$161</definedName>
    <definedName name="Be" localSheetId="7">#REF!</definedName>
    <definedName name="Be">#REF!</definedName>
    <definedName name="BI_PROF">[30]Cargos!$C$73:$C$83</definedName>
    <definedName name="BID__Veces" localSheetId="7">#REF!</definedName>
    <definedName name="BID__Veces" localSheetId="0">#REF!</definedName>
    <definedName name="BID__Veces">#REF!</definedName>
    <definedName name="BILATERAIS" localSheetId="7">[2]CVA_Projetada12meses!#REF!</definedName>
    <definedName name="BILATERAIS">[2]CVA_Projetada12meses!#REF!</definedName>
    <definedName name="Bolha" localSheetId="7">#REF!</definedName>
    <definedName name="Bolha">#REF!</definedName>
    <definedName name="Bonus_Codigo">8107</definedName>
    <definedName name="Bonus_Fx1">100</definedName>
    <definedName name="Bonus_Fx1_Per">0</definedName>
    <definedName name="Bonus_Fx2">200</definedName>
    <definedName name="Bonus_Fx2_Per">0.05</definedName>
    <definedName name="Bonus_Fx3">300</definedName>
    <definedName name="Bonus_Fx3_Per">0.1</definedName>
    <definedName name="Bonus_Fx4">400</definedName>
    <definedName name="Bonus_Fx4_Per">0.15</definedName>
    <definedName name="Bonus_Fx5">500</definedName>
    <definedName name="Bonus_Fx5_Per">0.2</definedName>
    <definedName name="Bonus_Fx6">600</definedName>
    <definedName name="Bonus_Fx6_Per">0.25</definedName>
    <definedName name="bosta" localSheetId="7" hidden="1">{#N/A,#N/A,FALSE,"LLAVE";#N/A,#N/A,FALSE,"EERR";#N/A,#N/A,FALSE,"ESP";#N/A,#N/A,FALSE,"EOAF";#N/A,#N/A,FALSE,"CASH";#N/A,#N/A,FALSE,"FINANZAS";#N/A,#N/A,FALSE,"DEUDA";#N/A,#N/A,FALSE,"INVERSION";#N/A,#N/A,FALSE,"PERSONAL"}</definedName>
    <definedName name="bosta" localSheetId="6" hidden="1">{#N/A,#N/A,FALSE,"LLAVE";#N/A,#N/A,FALSE,"EERR";#N/A,#N/A,FALSE,"ESP";#N/A,#N/A,FALSE,"EOAF";#N/A,#N/A,FALSE,"CASH";#N/A,#N/A,FALSE,"FINANZAS";#N/A,#N/A,FALSE,"DEUDA";#N/A,#N/A,FALSE,"INVERSION";#N/A,#N/A,FALSE,"PERSONAL"}</definedName>
    <definedName name="bosta" hidden="1">{#N/A,#N/A,FALSE,"LLAVE";#N/A,#N/A,FALSE,"EERR";#N/A,#N/A,FALSE,"ESP";#N/A,#N/A,FALSE,"EOAF";#N/A,#N/A,FALSE,"CASH";#N/A,#N/A,FALSE,"FINANZAS";#N/A,#N/A,FALSE,"DEUDA";#N/A,#N/A,FALSE,"INVERSION";#N/A,#N/A,FALSE,"PERSONAL"}</definedName>
    <definedName name="BR0e">'[13](TAP) GTF'!$C$42</definedName>
    <definedName name="BR1e">'[13](TAP) GTF'!$C$43</definedName>
    <definedName name="BR2e">'[13](TAP) GTF'!$C$44</definedName>
    <definedName name="BR3e">'[13](TAP) GTF'!$C$45</definedName>
    <definedName name="BR4e">'[13](TAP) GTF'!$C$46</definedName>
    <definedName name="BRRe">'[13](TAP) GTF'!$C$47</definedName>
    <definedName name="BT_SEGMENTO">[31]!F_INCOME,[31]!F_BALANCE,[31]!f_free_cash_flow,[31]!f_ratios,[31]!f_valuation</definedName>
    <definedName name="BT_SEGMENTOS">[31]!F_INCOME,[31]!F_BALANCE,[31]!f_free_cash_flow,[31]!f_ratios,[31]!f_valuation</definedName>
    <definedName name="BUD" localSheetId="7">#REF!</definedName>
    <definedName name="BUD">#REF!</definedName>
    <definedName name="BUDAPRFEE" localSheetId="7">#REF!</definedName>
    <definedName name="BUDAPRFEE">#REF!</definedName>
    <definedName name="BUDAPRINT">#REF!</definedName>
    <definedName name="BUDAUGFEE">#REF!</definedName>
    <definedName name="BUDAUGINT">#REF!</definedName>
    <definedName name="BUDDECFEE">#REF!</definedName>
    <definedName name="BUDDECINT">#REF!</definedName>
    <definedName name="BUDFEBFEE">#REF!</definedName>
    <definedName name="BUDFEBINT">#REF!</definedName>
    <definedName name="BUDGET">#REF!</definedName>
    <definedName name="BUDJANFEE">#REF!</definedName>
    <definedName name="BUDJANINT">#REF!</definedName>
    <definedName name="BUDJULFEE">#REF!</definedName>
    <definedName name="BUDJULINT">#REF!</definedName>
    <definedName name="BUDJUNFEE">#REF!</definedName>
    <definedName name="BUDJUNINT">#REF!</definedName>
    <definedName name="BUDMARFEE">#REF!</definedName>
    <definedName name="BUDMARINT">#REF!</definedName>
    <definedName name="BUDMAYFEE">#REF!</definedName>
    <definedName name="BUDMAYINT">#REF!</definedName>
    <definedName name="BUDNOVFEE">#REF!</definedName>
    <definedName name="BUDNOVINT">#REF!</definedName>
    <definedName name="BUDOCTFEE">#REF!</definedName>
    <definedName name="BUDOCTINT">#REF!</definedName>
    <definedName name="BUDSEPFEE">#REF!</definedName>
    <definedName name="BUDSEPINT">#REF!</definedName>
    <definedName name="bx" localSheetId="7" hidden="1">{#N/A,#N/A,FALSE,"LLAVE";#N/A,#N/A,FALSE,"EERR";#N/A,#N/A,FALSE,"ESP";#N/A,#N/A,FALSE,"EOAF";#N/A,#N/A,FALSE,"CASH";#N/A,#N/A,FALSE,"FINANZAS";#N/A,#N/A,FALSE,"DEUDA";#N/A,#N/A,FALSE,"INVERSION";#N/A,#N/A,FALSE,"PERSONAL"}</definedName>
    <definedName name="bx" localSheetId="6" hidden="1">{#N/A,#N/A,FALSE,"LLAVE";#N/A,#N/A,FALSE,"EERR";#N/A,#N/A,FALSE,"ESP";#N/A,#N/A,FALSE,"EOAF";#N/A,#N/A,FALSE,"CASH";#N/A,#N/A,FALSE,"FINANZAS";#N/A,#N/A,FALSE,"DEUDA";#N/A,#N/A,FALSE,"INVERSION";#N/A,#N/A,FALSE,"PERSONAL"}</definedName>
    <definedName name="bx" hidden="1">{#N/A,#N/A,FALSE,"LLAVE";#N/A,#N/A,FALSE,"EERR";#N/A,#N/A,FALSE,"ESP";#N/A,#N/A,FALSE,"EOAF";#N/A,#N/A,FALSE,"CASH";#N/A,#N/A,FALSE,"FINANZAS";#N/A,#N/A,FALSE,"DEUDA";#N/A,#N/A,FALSE,"INVERSION";#N/A,#N/A,FALSE,"PERSONAL"}</definedName>
    <definedName name="C.M." localSheetId="7">#REF!</definedName>
    <definedName name="C.M.">#REF!</definedName>
    <definedName name="C_" localSheetId="7">#REF!</definedName>
    <definedName name="C_">#REF!</definedName>
    <definedName name="CAB" localSheetId="7">[4]vinc!#REF!</definedName>
    <definedName name="CAB">[4]vinc!#REF!</definedName>
    <definedName name="cabe" localSheetId="7">#REF!</definedName>
    <definedName name="cabe">#REF!</definedName>
    <definedName name="cabeça" localSheetId="7">#REF!</definedName>
    <definedName name="cabeça">#REF!</definedName>
    <definedName name="caca" localSheetId="7">#REF!</definedName>
    <definedName name="caca">#REF!</definedName>
    <definedName name="CAIUA">#REF!</definedName>
    <definedName name="CAIUÁ">#REF!</definedName>
    <definedName name="caja" localSheetId="7">#REF!,#REF!,#REF!,#REF!,#REF!</definedName>
    <definedName name="caja" localSheetId="0">#REF!,#REF!,#REF!,#REF!,#REF!</definedName>
    <definedName name="caja">#REF!,#REF!,#REF!,#REF!,#REF!</definedName>
    <definedName name="cajainver" localSheetId="7">#REF!</definedName>
    <definedName name="cajainver" localSheetId="0">#REF!</definedName>
    <definedName name="cajainver">#REF!</definedName>
    <definedName name="CALC" localSheetId="7">#REF!</definedName>
    <definedName name="CALC">#REF!</definedName>
    <definedName name="CALCULAR" localSheetId="0">#REF!</definedName>
    <definedName name="CALCULAR">#REF!</definedName>
    <definedName name="cami">[32]INDIECO1!#REF!</definedName>
    <definedName name="camile">[33]INDIECO1!#REF!</definedName>
    <definedName name="CAPA" localSheetId="7">#REF!</definedName>
    <definedName name="CAPA">#REF!</definedName>
    <definedName name="capital" localSheetId="7">#REF!</definedName>
    <definedName name="capital">#REF!</definedName>
    <definedName name="CARACTERISTICAS" localSheetId="0">#REF!</definedName>
    <definedName name="CARACTERISTICAS">#REF!</definedName>
    <definedName name="Cash" localSheetId="5">#REF!</definedName>
    <definedName name="Cash" localSheetId="12">#REF!</definedName>
    <definedName name="Cash" localSheetId="20">#REF!</definedName>
    <definedName name="Cash">#REF!</definedName>
    <definedName name="CASH_FLOW">#REF!</definedName>
    <definedName name="CASHCVEAPR">#REF!</definedName>
    <definedName name="CASHCVEAUG">#REF!</definedName>
    <definedName name="CASHCVEDEC">#REF!</definedName>
    <definedName name="CASHCVEFEB">#REF!</definedName>
    <definedName name="CASHCVEJAN">#REF!</definedName>
    <definedName name="CASHCVEJUL">#REF!</definedName>
    <definedName name="CASHCVEJUN">#REF!</definedName>
    <definedName name="CASHCVEMAR">#REF!</definedName>
    <definedName name="CASHCVEMAY">#REF!</definedName>
    <definedName name="CASHCVENOV">#REF!</definedName>
    <definedName name="CASHCVEOCT">#REF!</definedName>
    <definedName name="CASHCVESEP">#REF!</definedName>
    <definedName name="CASHCVETOT">#REF!</definedName>
    <definedName name="CASHCVNAPR">#REF!</definedName>
    <definedName name="CASHCVNAUG">#REF!</definedName>
    <definedName name="CASHCVNDEC">#REF!</definedName>
    <definedName name="CASHCVNFEB">#REF!</definedName>
    <definedName name="CASHCVNJAN">#REF!</definedName>
    <definedName name="CASHCVNJUL">#REF!</definedName>
    <definedName name="CASHCVNJUN">#REF!</definedName>
    <definedName name="CASHCVNMAR">#REF!</definedName>
    <definedName name="CASHCVNMAY" localSheetId="7">#REF!+#REF!</definedName>
    <definedName name="CASHCVNMAY">#REF!+#REF!</definedName>
    <definedName name="CASHCVNNOV">#REF!</definedName>
    <definedName name="CASHCVNOCT">#REF!</definedName>
    <definedName name="CASHCVNSEP">#REF!</definedName>
    <definedName name="CASHCVNTOT">#REF!</definedName>
    <definedName name="CASHE3APR">#REF!</definedName>
    <definedName name="CASHE3AUG">#REF!</definedName>
    <definedName name="CASHE3DEC">#REF!</definedName>
    <definedName name="CASHE3FEB">#REF!</definedName>
    <definedName name="CASHE3JAN">#REF!</definedName>
    <definedName name="CASHE3JUL">#REF!</definedName>
    <definedName name="CASHE3JUN">#REF!</definedName>
    <definedName name="CASHE3MAR">#REF!</definedName>
    <definedName name="CASHE3MAY">#REF!</definedName>
    <definedName name="CASHE3NOV">#REF!</definedName>
    <definedName name="CASHE3OCT">#REF!</definedName>
    <definedName name="CASHE3SEP">#REF!</definedName>
    <definedName name="CASHE3TOT">#REF!</definedName>
    <definedName name="CASHE4APR">#REF!</definedName>
    <definedName name="CASHE4AUG">#REF!</definedName>
    <definedName name="CASHE4DEC">#REF!</definedName>
    <definedName name="CASHE4FEB">#REF!</definedName>
    <definedName name="CASHE4JAN">#REF!</definedName>
    <definedName name="CASHE4JUL">#REF!</definedName>
    <definedName name="CASHE4JUN">#REF!</definedName>
    <definedName name="CASHE4MAR">#REF!</definedName>
    <definedName name="CASHE4MAY">#REF!</definedName>
    <definedName name="CASHE4NOV">#REF!</definedName>
    <definedName name="CASHE4OCT">#REF!</definedName>
    <definedName name="CASHE4SEP">#REF!</definedName>
    <definedName name="CASHE4TOT">#REF!</definedName>
    <definedName name="CASHE5APR">#REF!</definedName>
    <definedName name="CASHE5AUG">#REF!</definedName>
    <definedName name="CASHE5DEC">#REF!</definedName>
    <definedName name="CASHE5FEB">#REF!</definedName>
    <definedName name="CASHE5JAN">#REF!</definedName>
    <definedName name="CASHE5JUL">#REF!</definedName>
    <definedName name="CASHE5JUN">#REF!</definedName>
    <definedName name="CASHE5MAR">#REF!</definedName>
    <definedName name="CASHE5MAY">#REF!</definedName>
    <definedName name="CASHE5NOV">#REF!</definedName>
    <definedName name="CASHE5OCT">#REF!</definedName>
    <definedName name="CASHE5SEP">#REF!</definedName>
    <definedName name="CASHE5TOT">#REF!</definedName>
    <definedName name="CASHEVEFXAPR">#REF!</definedName>
    <definedName name="CASHEVEFXAUG">#REF!</definedName>
    <definedName name="CASHEVEFXDEC">#REF!</definedName>
    <definedName name="CASHEVEFXFEB">#REF!</definedName>
    <definedName name="CASHEVEFXJAN">#REF!</definedName>
    <definedName name="CASHEVEFXJUL">#REF!</definedName>
    <definedName name="CASHEVEFXJUN">#REF!</definedName>
    <definedName name="CASHEVEFXMAR">#REF!</definedName>
    <definedName name="CASHEVEFXMAY">#REF!</definedName>
    <definedName name="CASHEVEFXNOV">#REF!</definedName>
    <definedName name="CASHEVEFXOCT">#REF!</definedName>
    <definedName name="CASHEVEFXSEP">#REF!</definedName>
    <definedName name="CASHEVEFXTOT">#REF!</definedName>
    <definedName name="CASHEVEIRAPR">#REF!</definedName>
    <definedName name="CASHEVEIRAUG">#REF!</definedName>
    <definedName name="CASHEVEIRDEC">#REF!</definedName>
    <definedName name="CASHEVEIRFEB">#REF!</definedName>
    <definedName name="CASHEVEIRJAN">#REF!</definedName>
    <definedName name="CASHEVEIRJUL">#REF!</definedName>
    <definedName name="CASHEVEIRJUN">#REF!</definedName>
    <definedName name="CASHEVEIRMAR">#REF!</definedName>
    <definedName name="CASHEVEIRMAY">#REF!</definedName>
    <definedName name="CASHEVEIRNOV">#REF!</definedName>
    <definedName name="CASHEVEIROCT">#REF!</definedName>
    <definedName name="CASHEVEIRSEP">#REF!</definedName>
    <definedName name="CASHEVEIRTOT">#REF!</definedName>
    <definedName name="CASHEVEMPAPR">#REF!</definedName>
    <definedName name="CASHEVEMPAUG">#REF!</definedName>
    <definedName name="CASHEVEMPDEC">#REF!</definedName>
    <definedName name="CASHEVEMPFEB">#REF!</definedName>
    <definedName name="CASHEVEMPJAN">#REF!</definedName>
    <definedName name="CASHEVEMPJUL">#REF!</definedName>
    <definedName name="CASHEVEMPJUN">#REF!</definedName>
    <definedName name="CASHEVEMPMAR">#REF!</definedName>
    <definedName name="CASHEVEMPMAY">#REF!</definedName>
    <definedName name="CASHEVEMPNOV">#REF!</definedName>
    <definedName name="CASHEVEMPOCT">#REF!</definedName>
    <definedName name="CASHEVEMPSEP">#REF!</definedName>
    <definedName name="CASHEVEMPTOT">#REF!</definedName>
    <definedName name="CASHEVETXAPR">#REF!</definedName>
    <definedName name="CASHEVETXAUG">#REF!</definedName>
    <definedName name="CASHEVETXDEC">#REF!</definedName>
    <definedName name="CASHEVETXFEB">#REF!</definedName>
    <definedName name="CASHEVETXJAN">#REF!</definedName>
    <definedName name="CASHEVETXJUL">#REF!</definedName>
    <definedName name="CASHEVETXJUN">#REF!</definedName>
    <definedName name="CASHEVETXMAR">#REF!</definedName>
    <definedName name="CASHEVETXMAY">#REF!</definedName>
    <definedName name="CASHEVETXNOV">#REF!</definedName>
    <definedName name="CASHEVETXOCT">#REF!</definedName>
    <definedName name="CASHEVETXSEP">#REF!</definedName>
    <definedName name="CASHEVETXTOT">#REF!</definedName>
    <definedName name="CASHEXEAPR">#REF!</definedName>
    <definedName name="CASHEXEAUG">#REF!</definedName>
    <definedName name="CASHEXEDEC">#REF!</definedName>
    <definedName name="CASHEXEFEB">#REF!</definedName>
    <definedName name="CASHEXEJAN">#REF!</definedName>
    <definedName name="CASHEXEJUL">#REF!</definedName>
    <definedName name="CASHEXEJUN">#REF!</definedName>
    <definedName name="CASHEXEMAR">#REF!</definedName>
    <definedName name="CASHEXEMAY">#REF!</definedName>
    <definedName name="CASHEXENOV">#REF!</definedName>
    <definedName name="CASHEXEOCT">#REF!</definedName>
    <definedName name="CASHEXESEP">#REF!</definedName>
    <definedName name="CASHEXETOT">#REF!</definedName>
    <definedName name="CASHEXNACAPR">#REF!</definedName>
    <definedName name="CASHEXNACAUG">#REF!</definedName>
    <definedName name="CASHEXNACDEC">#REF!</definedName>
    <definedName name="CASHEXNACFEB">#REF!</definedName>
    <definedName name="CASHEXNACJAN">#REF!</definedName>
    <definedName name="CASHEXNACJUL">#REF!</definedName>
    <definedName name="CASHEXNACJUN">#REF!</definedName>
    <definedName name="CASHEXNACMAR">#REF!</definedName>
    <definedName name="CASHEXNACMAY">#REF!</definedName>
    <definedName name="CASHEXNACNOV">#REF!</definedName>
    <definedName name="CASHEXNACOCT">#REF!</definedName>
    <definedName name="CASHEXNACSEP">#REF!</definedName>
    <definedName name="CASHEXNACTOT">#REF!</definedName>
    <definedName name="CASHEXNFXAPR">#REF!</definedName>
    <definedName name="CASHEXNFXAUG">#REF!</definedName>
    <definedName name="CASHEXNFXDEC">#REF!</definedName>
    <definedName name="CASHEXNFXFEB">#REF!</definedName>
    <definedName name="CASHEXNFXJAN">#REF!</definedName>
    <definedName name="CASHEXNFXJUL">#REF!</definedName>
    <definedName name="CASHEXNFXJUN">#REF!</definedName>
    <definedName name="CASHEXNFXMAR">#REF!</definedName>
    <definedName name="CASHEXNFXMAY">#REF!</definedName>
    <definedName name="CASHEXNFXNOV">#REF!</definedName>
    <definedName name="CASHEXNFXOCT">#REF!</definedName>
    <definedName name="CASHEXNFXSEP">#REF!</definedName>
    <definedName name="CASHEXNFXTOT">#REF!</definedName>
    <definedName name="CASHEXNIRAPR">#REF!</definedName>
    <definedName name="CASHEXNIRAUG">#REF!</definedName>
    <definedName name="CASHEXNIRDEC">#REF!</definedName>
    <definedName name="CASHEXNIRFEB">#REF!</definedName>
    <definedName name="CASHEXNIRJAN">#REF!</definedName>
    <definedName name="CASHEXNIRJUL">#REF!</definedName>
    <definedName name="CASHEXNIRJUN">#REF!</definedName>
    <definedName name="CASHEXNIRMAR">#REF!</definedName>
    <definedName name="CASHEXNIRMAY">#REF!</definedName>
    <definedName name="CASHEXNIRNOV">#REF!</definedName>
    <definedName name="CASHEXNIROCT">#REF!</definedName>
    <definedName name="CASHEXNIRSEP">#REF!</definedName>
    <definedName name="CASHEXNIRTOT">#REF!</definedName>
    <definedName name="CASHEXNMPAPR">#REF!</definedName>
    <definedName name="CASHEXNMPAUG">#REF!</definedName>
    <definedName name="CASHEXNMPDEC">#REF!</definedName>
    <definedName name="CASHEXNMPFEB">#REF!</definedName>
    <definedName name="CASHEXNMPJAN">#REF!</definedName>
    <definedName name="CASHEXNMPJUL">#REF!</definedName>
    <definedName name="CASHEXNMPJUN">#REF!</definedName>
    <definedName name="CASHEXNMPMAR">#REF!</definedName>
    <definedName name="CASHEXNMPMAY">#REF!</definedName>
    <definedName name="CASHEXNMPNOV">#REF!</definedName>
    <definedName name="CASHEXNMPOCT">#REF!</definedName>
    <definedName name="CASHEXNMPSEP">#REF!</definedName>
    <definedName name="CASHEXNMPTOT">#REF!</definedName>
    <definedName name="CASHEXNTXAPR">#REF!</definedName>
    <definedName name="CASHEXNTXAUG">#REF!</definedName>
    <definedName name="CASHEXNTXDEC">#REF!</definedName>
    <definedName name="CASHEXNTXFEB">#REF!</definedName>
    <definedName name="CASHEXNTXJAN">#REF!</definedName>
    <definedName name="CASHEXNTXJUL">#REF!</definedName>
    <definedName name="CASHEXNTXJUN">#REF!</definedName>
    <definedName name="CASHEXNTXMAR">#REF!</definedName>
    <definedName name="CASHEXNTXMAY">#REF!</definedName>
    <definedName name="CASHEXNTXNOV">#REF!</definedName>
    <definedName name="CASHEXNTXOCT">#REF!</definedName>
    <definedName name="CASHEXNTXSEP">#REF!</definedName>
    <definedName name="CASHEXNTXTOT">#REF!</definedName>
    <definedName name="CASHEXVACAPR">#REF!</definedName>
    <definedName name="CASHEXVACAUG">#REF!</definedName>
    <definedName name="CASHEXVACDEC">#REF!</definedName>
    <definedName name="CASHEXVACFEB">#REF!</definedName>
    <definedName name="CASHEXVACJAN">#REF!</definedName>
    <definedName name="CASHEXVACJUL">#REF!</definedName>
    <definedName name="CASHEXVACJUN">#REF!</definedName>
    <definedName name="CASHEXVACMAR">#REF!</definedName>
    <definedName name="CASHEXVACMAY">#REF!</definedName>
    <definedName name="CASHEXVACNOV">#REF!</definedName>
    <definedName name="CASHEXVACOCT">#REF!</definedName>
    <definedName name="CASHEXVACSEP">#REF!</definedName>
    <definedName name="CASHEXVACTOT">#REF!</definedName>
    <definedName name="CASHEXVMPAUG">#REF!</definedName>
    <definedName name="CASHEXVMPDEC">#REF!</definedName>
    <definedName name="CASHEXVMPNOV">#REF!</definedName>
    <definedName name="CASHEXVMPOCT">#REF!</definedName>
    <definedName name="CASHEXVMPSEP">#REF!</definedName>
    <definedName name="CASHEXVMPTOT">#REF!</definedName>
    <definedName name="cashlimapr">#REF!</definedName>
    <definedName name="cashlimaug">#REF!</definedName>
    <definedName name="cashlimdec">#REF!</definedName>
    <definedName name="cashlimfeb">#REF!</definedName>
    <definedName name="cashlimjan">#REF!</definedName>
    <definedName name="cashlimjul">#REF!</definedName>
    <definedName name="cashlimjun">#REF!</definedName>
    <definedName name="cashlimmar">#REF!</definedName>
    <definedName name="cashlimmay">#REF!</definedName>
    <definedName name="cashlimnov">#REF!</definedName>
    <definedName name="cashlimoct">#REF!</definedName>
    <definedName name="cashlimsep">#REF!</definedName>
    <definedName name="cashlimtot">#REF!</definedName>
    <definedName name="cashminapr">#REF!</definedName>
    <definedName name="cashminaug">#REF!</definedName>
    <definedName name="cashmindec">#REF!</definedName>
    <definedName name="cashminfeb">#REF!</definedName>
    <definedName name="cashminjan">#REF!</definedName>
    <definedName name="cashminjul">#REF!</definedName>
    <definedName name="cashminjun">#REF!</definedName>
    <definedName name="cashminmar">#REF!</definedName>
    <definedName name="cashminmay">#REF!</definedName>
    <definedName name="cashminnov">#REF!</definedName>
    <definedName name="cashminoct">#REF!</definedName>
    <definedName name="cashminsep">#REF!</definedName>
    <definedName name="cashmintot">#REF!</definedName>
    <definedName name="CASHN1APR">#REF!</definedName>
    <definedName name="CASHN1AUG">#REF!</definedName>
    <definedName name="CASHN1DEC">#REF!</definedName>
    <definedName name="CASHN1FEB">#REF!</definedName>
    <definedName name="CASHN1JAN">#REF!</definedName>
    <definedName name="CASHN1JUL">#REF!</definedName>
    <definedName name="CASHN1JUN">#REF!</definedName>
    <definedName name="CASHN1MAR">#REF!</definedName>
    <definedName name="CASHN1MAY">#REF!</definedName>
    <definedName name="CASHN1NOV">#REF!</definedName>
    <definedName name="CASHN1OCT">#REF!</definedName>
    <definedName name="CASHN1SEP">#REF!</definedName>
    <definedName name="CASHN1TOT">#REF!</definedName>
    <definedName name="CASHN2APR">#REF!</definedName>
    <definedName name="CASHN2AUG">#REF!</definedName>
    <definedName name="CASHN2DEC">#REF!</definedName>
    <definedName name="CASHN2FEB">#REF!</definedName>
    <definedName name="CASHN2JAN">#REF!</definedName>
    <definedName name="CASHN2JUL">#REF!</definedName>
    <definedName name="CASHN2JUN">#REF!</definedName>
    <definedName name="CASHN2MAR">#REF!</definedName>
    <definedName name="CASHN2MAY">#REF!</definedName>
    <definedName name="CASHN2NOV">#REF!</definedName>
    <definedName name="CASHN2OCT">#REF!</definedName>
    <definedName name="CASHN2SEP">#REF!</definedName>
    <definedName name="CASHN2TOT">#REF!</definedName>
    <definedName name="CASHN3APR">#REF!</definedName>
    <definedName name="CASHN3AUG">#REF!</definedName>
    <definedName name="CASHN3DEC">#REF!</definedName>
    <definedName name="CASHN3FEB">#REF!</definedName>
    <definedName name="CASHN3JAN">#REF!</definedName>
    <definedName name="CASHN3JUL">#REF!</definedName>
    <definedName name="CASHN3JUN">#REF!</definedName>
    <definedName name="CASHN3MAR">#REF!</definedName>
    <definedName name="CASHN3MAY">#REF!</definedName>
    <definedName name="CASHN3NOV">#REF!</definedName>
    <definedName name="CASHN3OCT">#REF!</definedName>
    <definedName name="CASHN3SEP">#REF!</definedName>
    <definedName name="CASHN3TOT">#REF!</definedName>
    <definedName name="CASHN4APR">#REF!</definedName>
    <definedName name="CASHN4AUG">#REF!</definedName>
    <definedName name="CASHN4DEC">#REF!</definedName>
    <definedName name="CASHN4FEB">#REF!</definedName>
    <definedName name="CASHN4JAN">#REF!</definedName>
    <definedName name="CASHN4JUL">#REF!</definedName>
    <definedName name="CASHN4JUN">#REF!</definedName>
    <definedName name="CASHN4MAR">#REF!</definedName>
    <definedName name="CASHN4MAY">#REF!</definedName>
    <definedName name="CASHN4NOV">#REF!</definedName>
    <definedName name="CASHN4OCT">#REF!</definedName>
    <definedName name="CASHN4SEP">#REF!</definedName>
    <definedName name="CASHN4TOT">#REF!</definedName>
    <definedName name="CASHN5APR">#REF!</definedName>
    <definedName name="CASHN5AUG">#REF!</definedName>
    <definedName name="CASHN5DEC">#REF!</definedName>
    <definedName name="CASHN5FEB">#REF!</definedName>
    <definedName name="CASHN5JAN">#REF!</definedName>
    <definedName name="CASHN5JUL">#REF!</definedName>
    <definedName name="CASHN5JUN">#REF!</definedName>
    <definedName name="CASHN5MAR">#REF!</definedName>
    <definedName name="CASHN5MAY">#REF!</definedName>
    <definedName name="CASHN5NOV">#REF!</definedName>
    <definedName name="CASHN5OCT">#REF!</definedName>
    <definedName name="CASHN5SEP">#REF!</definedName>
    <definedName name="CASHN5TOT">#REF!</definedName>
    <definedName name="CASHOTHERAPR">#REF!</definedName>
    <definedName name="CASHOTHERAUG">#REF!</definedName>
    <definedName name="CASHOTHERDEC">#REF!</definedName>
    <definedName name="CASHOTHERFEB">#REF!</definedName>
    <definedName name="CASHOTHERJAN">#REF!</definedName>
    <definedName name="CASHOTHERJUL">#REF!</definedName>
    <definedName name="CASHOTHERJUN">#REF!</definedName>
    <definedName name="CASHOTHERMAR">#REF!</definedName>
    <definedName name="CASHOTHERNOV">#REF!</definedName>
    <definedName name="CASHOTHEROCT">#REF!</definedName>
    <definedName name="CASHOTHERSEP">#REF!</definedName>
    <definedName name="CASHOTHERTOT">#REF!</definedName>
    <definedName name="CASHTAX">#REF!</definedName>
    <definedName name="CASHTOTHERMAY">#REF!</definedName>
    <definedName name="casss">#REF!</definedName>
    <definedName name="causinver">#REF!</definedName>
    <definedName name="CBORDER">#REF!</definedName>
    <definedName name="CBSTabCircuitos">#REF!</definedName>
    <definedName name="cc">#REF!</definedName>
    <definedName name="cccc">#REF!</definedName>
    <definedName name="CCEAR">#REF!</definedName>
    <definedName name="CCEAR1">'[34]CONTRATOS ENERGIA'!#REF!</definedName>
    <definedName name="ccusto">[35]Orçamento!$A$12</definedName>
    <definedName name="cd" localSheetId="9">{0;0;0;0;1;#N/A;0.5;0.5;0.75;0.75;2;TRUE;TRUE;FALSE;FALSE;FALSE;#N/A;1;56;#N/A;#N/A;"&amp;L&amp;7 RAMIBD05\GROUPS\EMG\DESOUSA\BRAZIL\MACHADIB\MODEL\MODEL_20.XLS -- &amp;D, &amp;T -- Page 8 of 9
Machadinho Project
&amp;R&amp;""Arial,Italic""Confidential";"&amp;L&amp;F&amp;A&amp;RPage 8"}</definedName>
    <definedName name="cd" localSheetId="4">{0;0;0;0;1;#N/A;0.5;0.5;0.75;0.75;2;TRUE;TRUE;FALSE;FALSE;FALSE;#N/A;1;56;#N/A;#N/A;"&amp;L&amp;7 RAMIBD05\GROUPS\EMG\DESOUSA\BRAZIL\MACHADIB\MODEL\MODEL_20.XLS -- &amp;D, &amp;T -- Page 8 of 9
Machadinho Project
&amp;R&amp;""Arial,Italic""Confidential";"&amp;L&amp;F&amp;A&amp;RPage 8"}</definedName>
    <definedName name="cd" localSheetId="13">{0;0;0;0;1;#N/A;0.5;0.5;0.75;0.75;2;TRUE;TRUE;FALSE;FALSE;FALSE;#N/A;1;56;#N/A;#N/A;"&amp;L&amp;7 RAMIBD05\GROUPS\EMG\DESOUSA\BRAZIL\MACHADIB\MODEL\MODEL_20.XLS -- &amp;D, &amp;T -- Page 8 of 9
Machadinho Project
&amp;R&amp;""Arial,Italic""Confidential";"&amp;L&amp;F&amp;A&amp;RPage 8"}</definedName>
    <definedName name="cd" localSheetId="5">{0;0;0;0;1;#N/A;0.5;0.5;0.75;0.75;2;TRUE;TRUE;FALSE;FALSE;FALSE;#N/A;1;56;#N/A;#N/A;"&amp;L&amp;7 RAMIBD05\GROUPS\EMG\DESOUSA\BRAZIL\MACHADIB\MODEL\MODEL_20.XLS -- &amp;D, &amp;T -- Page 8 of 9
Machadinho Project
&amp;R&amp;""Arial,Italic""Confidential";"&amp;L&amp;F&amp;A&amp;RPage 8"}</definedName>
    <definedName name="cd" localSheetId="14">{0;0;0;0;1;#N/A;0.5;0.5;0.75;0.75;2;TRUE;TRUE;FALSE;FALSE;FALSE;#N/A;1;56;#N/A;#N/A;"&amp;L&amp;7 RAMIBD05\GROUPS\EMG\DESOUSA\BRAZIL\MACHADIB\MODEL\MODEL_20.XLS -- &amp;D, &amp;T -- Page 8 of 9
Machadinho Project
&amp;R&amp;""Arial,Italic""Confidential";"&amp;L&amp;F&amp;A&amp;RPage 8"}</definedName>
    <definedName name="cd" localSheetId="7">{0;0;0;0;1;#N/A;0.5;0.5;0.75;0.75;2;TRUE;TRUE;FALSE;FALSE;FALSE;#N/A;1;56;#N/A;#N/A;"&amp;L&amp;7 RAMIBD05\GROUPS\EMG\DESOUSA\BRAZIL\MACHADIB\MODEL\MODEL_20.XLS -- &amp;D, &amp;T -- Page 8 of 9
Machadinho Project
&amp;R&amp;""Arial,Italic""Confidential";"&amp;L&amp;F&amp;A&amp;RPage 8"}</definedName>
    <definedName name="cd" localSheetId="16">{0;0;0;0;1;#N/A;0.5;0.5;0.75;0.75;2;TRUE;TRUE;FALSE;FALSE;FALSE;#N/A;1;56;#N/A;#N/A;"&amp;L&amp;7 RAMIBD05\GROUPS\EMG\DESOUSA\BRAZIL\MACHADIB\MODEL\MODEL_20.XLS -- &amp;D, &amp;T -- Page 8 of 9
Machadinho Project
&amp;R&amp;""Arial,Italic""Confidential";"&amp;L&amp;F&amp;A&amp;RPage 8"}</definedName>
    <definedName name="cd" localSheetId="12">{0;0;0;0;1;#N/A;0.5;0.5;0.75;0.75;2;TRUE;TRUE;FALSE;FALSE;FALSE;#N/A;1;56;#N/A;#N/A;"&amp;L&amp;7 RAMIBD05\GROUPS\EMG\DESOUSA\BRAZIL\MACHADIB\MODEL\MODEL_20.XLS -- &amp;D, &amp;T -- Page 8 of 9
Machadinho Project
&amp;R&amp;""Arial,Italic""Confidential";"&amp;L&amp;F&amp;A&amp;RPage 8"}</definedName>
    <definedName name="cd" localSheetId="6">{0;0;0;0;1;#N/A;0.5;0.5;0.75;0.75;2;TRUE;TRUE;FALSE;FALSE;FALSE;#N/A;1;56;#N/A;#N/A;"&amp;L&amp;7 RAMIBD05\GROUPS\EMG\DESOUSA\BRAZIL\MACHADIB\MODEL\MODEL_20.XLS -- &amp;D, &amp;T -- Page 8 of 9
Machadinho Project
&amp;R&amp;""Arial,Italic""Confidential";"&amp;L&amp;F&amp;A&amp;RPage 8"}</definedName>
    <definedName name="cd" localSheetId="20">{0;0;0;0;1;#N/A;0.5;0.5;0.75;0.75;2;TRUE;TRUE;FALSE;FALSE;FALSE;#N/A;1;56;#N/A;#N/A;"&amp;L&amp;7 RAMIBD05\GROUPS\EMG\DESOUSA\BRAZIL\MACHADIB\MODEL\MODEL_20.XLS -- &amp;D, &amp;T -- Page 8 of 9
Machadinho Project
&amp;R&amp;""Arial,Italic""Confidential";"&amp;L&amp;F&amp;A&amp;RPage 8"}</definedName>
    <definedName name="cd" localSheetId="0">{0;0;0;0;1;#N/A;0.5;0.5;0.75;0.75;2;TRUE;TRUE;FALSE;FALSE;FALSE;#N/A;1;56;#N/A;#N/A;"&amp;L&amp;7 RAMIBD05\GROUPS\EMG\DESOUSA\BRAZIL\MACHADIB\MODEL\MODEL_20.XLS -- &amp;D, &amp;T -- Page 8 of 9
Machadinho Project
&amp;R&amp;""Arial,Italic""Confidential";"&amp;L&amp;F&amp;A&amp;RPage 8"}</definedName>
    <definedName name="cd">{0;0;0;0;1;#N/A;0.5;0.5;0.75;0.75;2;TRUE;TRUE;FALSE;FALSE;FALSE;#N/A;1;56;#N/A;#N/A;"&amp;L&amp;7 RAMIBD05\GROUPS\EMG\DESOUSA\BRAZIL\MACHADIB\MODEL\MODEL_20.XLS -- &amp;D, &amp;T -- Page 8 of 9
Machadinho Project
&amp;R&amp;""Arial,Italic""Confidential";"&amp;L&amp;F&amp;A&amp;RPage 8"}</definedName>
    <definedName name="cdx" localSheetId="7" hidden="1">{#N/A,#N/A,FALSE,"LLAVE";#N/A,#N/A,FALSE,"EERR";#N/A,#N/A,FALSE,"ESP";#N/A,#N/A,FALSE,"EOAF";#N/A,#N/A,FALSE,"CASH";#N/A,#N/A,FALSE,"FINANZAS";#N/A,#N/A,FALSE,"DEUDA";#N/A,#N/A,FALSE,"INVERSION";#N/A,#N/A,FALSE,"PERSONAL"}</definedName>
    <definedName name="cdx" localSheetId="6" hidden="1">{#N/A,#N/A,FALSE,"LLAVE";#N/A,#N/A,FALSE,"EERR";#N/A,#N/A,FALSE,"ESP";#N/A,#N/A,FALSE,"EOAF";#N/A,#N/A,FALSE,"CASH";#N/A,#N/A,FALSE,"FINANZAS";#N/A,#N/A,FALSE,"DEUDA";#N/A,#N/A,FALSE,"INVERSION";#N/A,#N/A,FALSE,"PERSONAL"}</definedName>
    <definedName name="cdx" hidden="1">{#N/A,#N/A,FALSE,"LLAVE";#N/A,#N/A,FALSE,"EERR";#N/A,#N/A,FALSE,"ESP";#N/A,#N/A,FALSE,"EOAF";#N/A,#N/A,FALSE,"CASH";#N/A,#N/A,FALSE,"FINANZAS";#N/A,#N/A,FALSE,"DEUDA";#N/A,#N/A,FALSE,"INVERSION";#N/A,#N/A,FALSE,"PERSONAL"}</definedName>
    <definedName name="CEEE">[36]CEEMES!$BF$10:$BT$142</definedName>
    <definedName name="CELPA" localSheetId="7">#REF!</definedName>
    <definedName name="CELPA">#REF!</definedName>
    <definedName name="celpe">[4]vinc!$J$6:$Q$37</definedName>
    <definedName name="celpe1">[4]vinc!$N$6:$O$37</definedName>
    <definedName name="celpe2">[4]vinc!$P$6:$Q$37</definedName>
    <definedName name="CELTINS">#REF!</definedName>
    <definedName name="CEMAR">[37]CVA_Projetada12meses!$A$8:$P$154</definedName>
    <definedName name="CEMAT" localSheetId="7">#REF!</definedName>
    <definedName name="CEMAT">#REF!</definedName>
    <definedName name="CEMAT1" localSheetId="7">#REF!</definedName>
    <definedName name="CEMAT1">#REF!</definedName>
    <definedName name="CEMAT10" localSheetId="7">#REF!</definedName>
    <definedName name="CEMAT10">#REF!</definedName>
    <definedName name="cemat11">#REF!</definedName>
    <definedName name="cemat12">#REF!</definedName>
    <definedName name="cemat13">#REF!</definedName>
    <definedName name="cemat14">#REF!</definedName>
    <definedName name="cemat15">#REF!</definedName>
    <definedName name="cemat16">#REF!</definedName>
    <definedName name="cemat17">#REF!</definedName>
    <definedName name="CEMAT2">#REF!</definedName>
    <definedName name="CEMAT3">#REF!</definedName>
    <definedName name="CEMAT4">#REF!</definedName>
    <definedName name="CEMAT5">#REF!</definedName>
    <definedName name="CEMAT6">#REF!</definedName>
    <definedName name="CEMAT7">#REF!</definedName>
    <definedName name="CEMAT8">#REF!</definedName>
    <definedName name="CEMAT9">#REF!</definedName>
    <definedName name="CENF">#REF!</definedName>
    <definedName name="CENTAVOS">#REF!</definedName>
    <definedName name="Centros">#REF!</definedName>
    <definedName name="CEPISA">#REF!</definedName>
    <definedName name="cer">#REF!</definedName>
    <definedName name="CFAPRACT">#REF!</definedName>
    <definedName name="CFAPRBUD">#REF!</definedName>
    <definedName name="CFAUGACT">#REF!</definedName>
    <definedName name="CFAUGBUD">#REF!</definedName>
    <definedName name="CFDECACT">#REF!</definedName>
    <definedName name="CFDECBUD">#REF!</definedName>
    <definedName name="CFFEBACT">#REF!</definedName>
    <definedName name="CFFEBBUD">#REF!</definedName>
    <definedName name="CFJANACT">#REF!</definedName>
    <definedName name="CFJANBUD">#REF!</definedName>
    <definedName name="CFJULACT">#REF!</definedName>
    <definedName name="CFJULBUD">#REF!</definedName>
    <definedName name="CFJUNACT">#REF!</definedName>
    <definedName name="CFJUNBUD">#REF!</definedName>
    <definedName name="CFLO">#REF!</definedName>
    <definedName name="CFLSC">'[28]#REF'!$A$8:$P$123</definedName>
    <definedName name="CFMARACT" localSheetId="7">#REF!</definedName>
    <definedName name="CFMARACT">#REF!</definedName>
    <definedName name="CFMARBUD" localSheetId="7">#REF!</definedName>
    <definedName name="CFMARBUD">#REF!</definedName>
    <definedName name="CFMAYACT" localSheetId="7">#REF!</definedName>
    <definedName name="CFMAYACT">#REF!</definedName>
    <definedName name="CFMAYBUD">#REF!</definedName>
    <definedName name="CFNOVACT">#REF!</definedName>
    <definedName name="CFNOVBUD">#REF!</definedName>
    <definedName name="CFOCTACT">#REF!</definedName>
    <definedName name="CFOCTBUD">#REF!</definedName>
    <definedName name="CFSEPACT">#REF!</definedName>
    <definedName name="CFSEPBUD">#REF!</definedName>
    <definedName name="Chave">300</definedName>
    <definedName name="CHEQUELIST">#N/A</definedName>
    <definedName name="CKWAPRBUD">#REF!</definedName>
    <definedName name="CKWAUGBUD">#REF!</definedName>
    <definedName name="CKWDECBUD">#REF!</definedName>
    <definedName name="CKWFEBBUD">#REF!</definedName>
    <definedName name="CKWJANBUD">#REF!</definedName>
    <definedName name="CKWJULBUD">#REF!</definedName>
    <definedName name="CKWJUNBUD">#REF!</definedName>
    <definedName name="CKWMARBUD">#REF!</definedName>
    <definedName name="CKWMAYBUD">#REF!</definedName>
    <definedName name="CKWNOVBUD">#REF!</definedName>
    <definedName name="CKWOCTBUD">#REF!</definedName>
    <definedName name="CKWSEPBUD">#REF!</definedName>
    <definedName name="classe">#REF!</definedName>
    <definedName name="CLASSE_TENSAO__REAL_mil">[38]ENERINC!$Q$6:$AD$163</definedName>
    <definedName name="CLAUSULA" localSheetId="7">#REF!</definedName>
    <definedName name="CLAUSULA" localSheetId="0">#REF!</definedName>
    <definedName name="CLAUSULA">#REF!</definedName>
    <definedName name="cliente" localSheetId="7">#REF!</definedName>
    <definedName name="cliente">#REF!</definedName>
    <definedName name="Cliente_1999">#REF!</definedName>
    <definedName name="cliente2">#REF!</definedName>
    <definedName name="Clientes_2000">#REF!</definedName>
    <definedName name="CMARG_N_AVG">[21]Aux_4!$AX$3:$AX$62</definedName>
    <definedName name="CMARG_N_MAX">[21]Aux_4!$AW$3:$AW$62</definedName>
    <definedName name="CMARG_N_MIN">[21]Aux_4!$AM$3:$AM$62</definedName>
    <definedName name="CMARG_N_P10">[21]Aux_4!$AN$3:$AN$62</definedName>
    <definedName name="CMARG_N_P20">[21]Aux_4!$AO$3:$AO$62</definedName>
    <definedName name="CMARG_N_P30">[21]Aux_4!$AP$3:$AP$62</definedName>
    <definedName name="CMARG_N_P40">[21]Aux_4!$AQ$3:$AQ$62</definedName>
    <definedName name="CMARG_N_P50">[21]Aux_4!$AR$3:$AR$62</definedName>
    <definedName name="CMARG_N_P60">[21]Aux_4!$AS$3:$AS$62</definedName>
    <definedName name="CMARG_N_P70">[21]Aux_4!$AT$3:$AT$62</definedName>
    <definedName name="CMARG_N_P80">[21]Aux_4!$AU$3:$AU$62</definedName>
    <definedName name="CMARG_N_P90">[21]Aux_4!$AV$3:$AV$62</definedName>
    <definedName name="CMARG_NE_AVG">[21]Aux_4!$AL$3:$AL$62</definedName>
    <definedName name="CMARG_NE_MAX">[21]Aux_4!$AK$3:$AK$62</definedName>
    <definedName name="CMARG_NE_MIN">[21]Aux_4!$AA$3:$AA$62</definedName>
    <definedName name="CMARG_NE_P10">[21]Aux_4!$AB$3:$AB$62</definedName>
    <definedName name="CMARG_NE_P20">[21]Aux_4!$AC$3:$AC$62</definedName>
    <definedName name="CMARG_NE_P30">[21]Aux_4!$AD$3:$AD$62</definedName>
    <definedName name="CMARG_NE_P40">[21]Aux_4!$AE$3:$AE$62</definedName>
    <definedName name="CMARG_NE_P50">[21]Aux_4!$AF$3:$AF$62</definedName>
    <definedName name="CMARG_NE_P60">[21]Aux_4!$AG$3:$AG$62</definedName>
    <definedName name="CMARG_NE_P70">[21]Aux_4!$AH$3:$AH$62</definedName>
    <definedName name="CMARG_NE_P80">[21]Aux_4!$AI$3:$AI$62</definedName>
    <definedName name="CMARG_NE_P90">[21]Aux_4!$AJ$3:$AJ$62</definedName>
    <definedName name="CMARG_S_AVG">[21]Aux_4!$Z$3:$Z$62</definedName>
    <definedName name="CMARG_S_MAX">[21]Aux_4!$Y$3:$Y$62</definedName>
    <definedName name="CMARG_S_MIN">[21]Aux_4!$O$3:$O$62</definedName>
    <definedName name="CMARG_S_P10">[21]Aux_4!$P$3:$P$62</definedName>
    <definedName name="CMARG_S_P20">[21]Aux_4!$Q$3:$Q$62</definedName>
    <definedName name="CMARG_S_P30">[21]Aux_4!$R$3:$R$62</definedName>
    <definedName name="CMARG_S_P40">[21]Aux_4!$S$3:$S$62</definedName>
    <definedName name="CMARG_S_P50">[21]Aux_4!$T$3:$T$62</definedName>
    <definedName name="CMARG_S_P60">[21]Aux_4!$U$3:$U$62</definedName>
    <definedName name="CMARG_S_P70">[21]Aux_4!$V$3:$V$62</definedName>
    <definedName name="CMARG_S_P80">[21]Aux_4!$W$3:$W$62</definedName>
    <definedName name="CMARG_S_P90">[21]Aux_4!$X$3:$X$62</definedName>
    <definedName name="CMARG_SE_AVG">[21]Aux_4!$N$3:$N$62</definedName>
    <definedName name="CMARG_SE_MAX">[21]Aux_4!$M$3:$M$62</definedName>
    <definedName name="CMARG_SE_MIN">[21]Aux_4!$C$3:$C$62</definedName>
    <definedName name="CMARG_SE_P10">[21]Aux_4!$D$3:$D$62</definedName>
    <definedName name="CMARG_SE_P20">[21]Aux_4!$E$3:$E$62</definedName>
    <definedName name="CMARG_SE_P30">[21]Aux_4!$F$3:$F$62</definedName>
    <definedName name="CMARG_SE_P40">[21]Aux_4!$G$3:$G$62</definedName>
    <definedName name="CMARG_SE_P50">[21]Aux_4!$H$3:$H$62</definedName>
    <definedName name="CMARG_SE_P60">[21]Aux_4!$I$3:$I$62</definedName>
    <definedName name="CMARG_SE_P70">[21]Aux_4!$J$3:$J$62</definedName>
    <definedName name="CMARG_SE_P80">[21]Aux_4!$K$3:$K$62</definedName>
    <definedName name="CMARG_SE_P90">[21]Aux_4!$L$3:$L$62</definedName>
    <definedName name="CMARG_X">[21]Aux_4!$B$3:$B$62</definedName>
    <definedName name="CMO_A_1">[21]Aux_3!$B$3:$N$2002</definedName>
    <definedName name="CMO_A_1_JANTODEZ">[21]Aux_3!$C$3:$N$2002</definedName>
    <definedName name="CMO_A_1_REF">[21]Aux_3!$B$2</definedName>
    <definedName name="CMO_A_2">[21]Aux_3!$P$3:$AB$2002</definedName>
    <definedName name="CMO_A_2_JANTODEZ">[21]Aux_3!$Q$3:$AB$2002</definedName>
    <definedName name="CMO_A_2_REF">[21]Aux_3!$P$2</definedName>
    <definedName name="CMO_A_3">[21]Aux_3!$AD$3:$AP$2002</definedName>
    <definedName name="CMO_A_3_JANTODEZ">[21]Aux_3!$AE$3:$AP$2002</definedName>
    <definedName name="CMO_A_3_REF">[21]Aux_3!$AD$2</definedName>
    <definedName name="CMO_A_4">[21]Aux_3!$AR$3:$BD$2002</definedName>
    <definedName name="CMO_A_4_JANTODEZ">[21]Aux_3!$AS$3:$BD$2002</definedName>
    <definedName name="CMO_A_4_REF">[21]Aux_3!$AR$2</definedName>
    <definedName name="CMO_A_5">[21]Aux_3!$BF$3:$BR$2002</definedName>
    <definedName name="CMO_A_5_JANTODEZ">[21]Aux_3!$BG$3:$BR$2002</definedName>
    <definedName name="CMO_A_5_REF">[21]Aux_3!$BF$2</definedName>
    <definedName name="CNCLIENTES">'[16]Dados ISO 9001'!$C$35:$D$41</definedName>
    <definedName name="CNEE" localSheetId="7">#REF!</definedName>
    <definedName name="CNEE">#REF!</definedName>
    <definedName name="COBERTURA_INVERSION" localSheetId="7">#REF!</definedName>
    <definedName name="COBERTURA_INVERSION" localSheetId="0">#REF!</definedName>
    <definedName name="COBERTURA_INVERSION">#REF!</definedName>
    <definedName name="COBERTURA_SERVICIO_DEUDA" localSheetId="0">#REF!</definedName>
    <definedName name="COBERTURA_SERVICIO_DEUDA">#REF!</definedName>
    <definedName name="codmun">[4]vinc!$A$1:$A$65536</definedName>
    <definedName name="codmuni">[4]vinc!$A$1:$A$65536</definedName>
    <definedName name="codmunic">[4]vinc!$A$1:$A$65536</definedName>
    <definedName name="coelba">#REF!</definedName>
    <definedName name="Cofins_PIS_Finsocial" localSheetId="7">#REF!</definedName>
    <definedName name="Cofins_PIS_Finsocial">#REF!</definedName>
    <definedName name="COGS" localSheetId="7">#REF!</definedName>
    <definedName name="COGS">#REF!</definedName>
    <definedName name="comercial">[4]vinc!$AI$3:$AM$34</definedName>
    <definedName name="COMPANY">#REF!</definedName>
    <definedName name="Comparativo">#REF!</definedName>
    <definedName name="COMPRA_2000">#REF!</definedName>
    <definedName name="COMPRA_2001">#REF!</definedName>
    <definedName name="COMPRA_2002">#REF!</definedName>
    <definedName name="COMPRA_2003">#REF!</definedName>
    <definedName name="COMPRA_2004">#REF!</definedName>
    <definedName name="COMPRA_2005">#REF!</definedName>
    <definedName name="COMPRA_2006">#REF!</definedName>
    <definedName name="COMPRA_2007">#REF!</definedName>
    <definedName name="COMPRA_2008">#REF!</definedName>
    <definedName name="COMPRA_2009">#REF!</definedName>
    <definedName name="COMPRA_2010">#REF!</definedName>
    <definedName name="COMPRA_2011">#REF!</definedName>
    <definedName name="Compra_Rmilhões">'[39]Dados de Entrada - Planejamento'!#REF!</definedName>
    <definedName name="Compra_SPOT_GWh">'[39]Dados de Entrada - Planejamento'!#REF!</definedName>
    <definedName name="ComprasBolsa">'[40]Modelo Proyecciones'!$B$69:$M$69</definedName>
    <definedName name="Concepto_por_Gerencia" localSheetId="7">#REF!</definedName>
    <definedName name="Concepto_por_Gerencia">#REF!</definedName>
    <definedName name="conex" localSheetId="7">#REF!</definedName>
    <definedName name="conex">#REF!</definedName>
    <definedName name="conmédio">[41]AESMES!$BW$10:$CK$10</definedName>
    <definedName name="ConsCustos" localSheetId="7">#REF!</definedName>
    <definedName name="ConsCustos">#REF!</definedName>
    <definedName name="ConsCustosDep" localSheetId="7">#REF!</definedName>
    <definedName name="ConsCustosDep">#REF!</definedName>
    <definedName name="CONSOLIDAÇÃOFINAL_Consulta" localSheetId="7">#REF!</definedName>
    <definedName name="CONSOLIDAÇÃOFINAL_Consulta">#REF!</definedName>
    <definedName name="consprev">#REF!</definedName>
    <definedName name="CONSTANT">#REF!</definedName>
    <definedName name="CONSULTING_PROF">[30]Cargos!$C$84:$C$96</definedName>
    <definedName name="Consumo">#N/A</definedName>
    <definedName name="Consumo_1999">#REF!</definedName>
    <definedName name="Consumo_2000">#REF!</definedName>
    <definedName name="CONSUMO_ESTRATO_3" localSheetId="0">#REF!</definedName>
    <definedName name="CONSUMO_ESTRATO_3">#REF!</definedName>
    <definedName name="Consumo_Usa_Norte_Consulta">#REF!</definedName>
    <definedName name="CONSUMOMWh">[2]CVA_Projetada12meses!$B$2:$O$106</definedName>
    <definedName name="CONSUMOVAL">#REF!</definedName>
    <definedName name="CONT_AC">'[16]Dados Segurança'!$B$70:$I$73</definedName>
    <definedName name="CONT_LM">'[16]Dados Segurança'!$B$64:$I$67</definedName>
    <definedName name="contas.max">[42]Base!$D$2</definedName>
    <definedName name="Contas_Emitidas">'[16]Dados Faturamento'!$C$21:$N$27</definedName>
    <definedName name="ContratMEM">'[43]Supuestos Generales'!$B$182:$M$182</definedName>
    <definedName name="CONTRIBUCION_AL_PLAN_DE_INVERSIONES" localSheetId="7">#REF!</definedName>
    <definedName name="CONTRIBUCION_AL_PLAN_DE_INVERSIONES" localSheetId="0">#REF!</definedName>
    <definedName name="CONTRIBUCION_AL_PLAN_DE_INVERSIONES">#REF!</definedName>
    <definedName name="CONTRIBUCIONES_IMPUESTOS" localSheetId="0">#REF!</definedName>
    <definedName name="CONTRIBUCIONES_IMPUESTOS">#REF!</definedName>
    <definedName name="Contribuição_Social" localSheetId="0">#REF!</definedName>
    <definedName name="Contribuição_Social">#REF!</definedName>
    <definedName name="Contribuição_Social_2003">#REF!</definedName>
    <definedName name="Controle_Interno">'[16]Dados Faturamento'!$C$41:$N$47</definedName>
    <definedName name="Cópia_de_Consumo_Usa_Norte_Veículo">'[44]USA NT Detalhe'!$A$1:$F$1713</definedName>
    <definedName name="Costo_Ventas" localSheetId="7">#REF!</definedName>
    <definedName name="Costo_Ventas">#REF!</definedName>
    <definedName name="counter_trade" localSheetId="7">#REF!</definedName>
    <definedName name="counter_trade">#REF!</definedName>
    <definedName name="CP.COMPRAS" localSheetId="7">#REF!</definedName>
    <definedName name="CP.COMPRAS">#REF!</definedName>
    <definedName name="CP.GER">#REF!</definedName>
    <definedName name="CP.INTERR">#REF!</definedName>
    <definedName name="CP.VENDAS">#REF!</definedName>
    <definedName name="CPFL">#REF!</definedName>
    <definedName name="cpi">#REF!</definedName>
    <definedName name="CPKAPRACT">#REF!</definedName>
    <definedName name="CPKAPRBUD">#REF!</definedName>
    <definedName name="CPKAUGACT">#REF!</definedName>
    <definedName name="CPKAUGBUD">#REF!</definedName>
    <definedName name="CPKDECACT">#REF!</definedName>
    <definedName name="CPKDECBUD">#REF!</definedName>
    <definedName name="CPKFEBACT">#REF!</definedName>
    <definedName name="CPKFEBBUD">#REF!</definedName>
    <definedName name="CPKJANACT">#REF!</definedName>
    <definedName name="CPKJANBUD">#REF!</definedName>
    <definedName name="CPKJULACT">#REF!</definedName>
    <definedName name="CPKJULBUD">#REF!</definedName>
    <definedName name="CPKJUNACT">#REF!</definedName>
    <definedName name="CPKJUNBUD">#REF!</definedName>
    <definedName name="CPKMARACT">#REF!</definedName>
    <definedName name="CPKMARBUD">#REF!</definedName>
    <definedName name="CPKMAYACT">#REF!</definedName>
    <definedName name="CPKMAYBUD">#REF!</definedName>
    <definedName name="CPKNOVACT">#REF!</definedName>
    <definedName name="CPKNOVBUD">#REF!</definedName>
    <definedName name="CPKOCTACT">#REF!</definedName>
    <definedName name="CPKOCTBUD">#REF!</definedName>
    <definedName name="CPKSEPACT">#REF!</definedName>
    <definedName name="CPKSEPBUD">#REF!</definedName>
    <definedName name="CPMF">#REF!</definedName>
    <definedName name="CPRJ">'[16]Dados ISO 9001'!$C$24:$D$30</definedName>
    <definedName name="Criteria_MI" localSheetId="7">#REF!</definedName>
    <definedName name="Criteria_MI">#REF!</definedName>
    <definedName name="CRITERIO">[4]vinc!$AA$46:$AA$67</definedName>
    <definedName name="CRITERIO0">[4]vinc!#REF!</definedName>
    <definedName name="_xlnm.Criteria" localSheetId="9">#REF!</definedName>
    <definedName name="_xlnm.Criteria" localSheetId="13">#REF!</definedName>
    <definedName name="_xlnm.Criteria" localSheetId="5">#REF!</definedName>
    <definedName name="_xlnm.Criteria" localSheetId="14">#REF!</definedName>
    <definedName name="_xlnm.Criteria" localSheetId="1">#REF!</definedName>
    <definedName name="_xlnm.Criteria" localSheetId="2">#REF!</definedName>
    <definedName name="_xlnm.Criteria" localSheetId="16">#REF!</definedName>
    <definedName name="_xlnm.Criteria" localSheetId="12">#REF!</definedName>
    <definedName name="_xlnm.Criteria" localSheetId="3">#REF!</definedName>
    <definedName name="_xlnm.Criteria" localSheetId="6">#REF!</definedName>
    <definedName name="_xlnm.Criteria" localSheetId="20">#REF!</definedName>
    <definedName name="_xlnm.Criteria" localSheetId="11">#REF!</definedName>
    <definedName name="_xlnm.Criteria">#REF!</definedName>
    <definedName name="CRM_PROF">[30]Cargos!$C$115:$C$135</definedName>
    <definedName name="cruz">'[45]#REF'!$A$8:$P$128</definedName>
    <definedName name="cs_1" localSheetId="7">#REF!</definedName>
    <definedName name="cs_1" localSheetId="0">#REF!</definedName>
    <definedName name="cs_1">#REF!</definedName>
    <definedName name="cs_1_6" localSheetId="7">'[46]CS _ projeção'!#REF!</definedName>
    <definedName name="cs_1_6">'[46]CS _ projeção'!#REF!</definedName>
    <definedName name="cs_2" localSheetId="7">#REF!</definedName>
    <definedName name="cs_2" localSheetId="0">#REF!</definedName>
    <definedName name="cs_2">#REF!</definedName>
    <definedName name="cs_2_6" localSheetId="7">'[46]CS _ projeção'!#REF!</definedName>
    <definedName name="cs_2_6">'[46]CS _ projeção'!#REF!</definedName>
    <definedName name="cs_3" localSheetId="7">#REF!</definedName>
    <definedName name="cs_3" localSheetId="0">#REF!</definedName>
    <definedName name="cs_3">#REF!</definedName>
    <definedName name="cs_3_6" localSheetId="7">'[46]CS _ projeção'!#REF!</definedName>
    <definedName name="cs_3_6">'[46]CS _ projeção'!#REF!</definedName>
    <definedName name="CS_PROF">[30]Cargos!$C$38:$C$72</definedName>
    <definedName name="CSLL" localSheetId="7">#REF!</definedName>
    <definedName name="CSLL">#REF!</definedName>
    <definedName name="csscDdaDA" localSheetId="7">#REF!</definedName>
    <definedName name="csscDdaDA">#REF!</definedName>
    <definedName name="CTratio">'[47]SETTINGS (PRIM)'!$I$13/'[47]SETTINGS (PRIM)'!$I$14</definedName>
    <definedName name="CTSN" localSheetId="7">#REF!</definedName>
    <definedName name="CTSN">#REF!</definedName>
    <definedName name="CUSTO">[48]IREM!#REF!</definedName>
    <definedName name="custo_1">[49]IREM!#REF!</definedName>
    <definedName name="custo1">[50]IREM!#REF!</definedName>
    <definedName name="Custos_modulares_de_equipamentos" localSheetId="7">#REF!</definedName>
    <definedName name="Custos_modulares_de_equipamentos" localSheetId="0">#REF!</definedName>
    <definedName name="Custos_modulares_de_equipamentos">#REF!</definedName>
    <definedName name="custoval.atual" localSheetId="7">[48]IREM!#REF!</definedName>
    <definedName name="custoval.atual">[48]IREM!#REF!</definedName>
    <definedName name="CVApr" localSheetId="7">#REF!</definedName>
    <definedName name="CVApr">#REF!</definedName>
    <definedName name="CVAug" localSheetId="7">#REF!</definedName>
    <definedName name="CVAug">#REF!</definedName>
    <definedName name="cvcvxvxcvxcvxcv" localSheetId="7" hidden="1">{#N/A,#N/A,FALSE,"LLAVE";#N/A,#N/A,FALSE,"EERR";#N/A,#N/A,FALSE,"ESP";#N/A,#N/A,FALSE,"EOAF";#N/A,#N/A,FALSE,"CASH";#N/A,#N/A,FALSE,"FINANZAS";#N/A,#N/A,FALSE,"DEUDA";#N/A,#N/A,FALSE,"INVERSION";#N/A,#N/A,FALSE,"PERSONAL"}</definedName>
    <definedName name="cvcvxvxcvxcvxcv" localSheetId="6" hidden="1">{#N/A,#N/A,FALSE,"LLAVE";#N/A,#N/A,FALSE,"EERR";#N/A,#N/A,FALSE,"ESP";#N/A,#N/A,FALSE,"EOAF";#N/A,#N/A,FALSE,"CASH";#N/A,#N/A,FALSE,"FINANZAS";#N/A,#N/A,FALSE,"DEUDA";#N/A,#N/A,FALSE,"INVERSION";#N/A,#N/A,FALSE,"PERSONAL"}</definedName>
    <definedName name="cvcvxvxcvxcvxcv" hidden="1">{#N/A,#N/A,FALSE,"LLAVE";#N/A,#N/A,FALSE,"EERR";#N/A,#N/A,FALSE,"ESP";#N/A,#N/A,FALSE,"EOAF";#N/A,#N/A,FALSE,"CASH";#N/A,#N/A,FALSE,"FINANZAS";#N/A,#N/A,FALSE,"DEUDA";#N/A,#N/A,FALSE,"INVERSION";#N/A,#N/A,FALSE,"PERSONAL"}</definedName>
    <definedName name="CVDec">#REF!</definedName>
    <definedName name="CVFeb">#REF!</definedName>
    <definedName name="CVJan">#REF!</definedName>
    <definedName name="CVJul">#REF!</definedName>
    <definedName name="CVJun">#REF!</definedName>
    <definedName name="CVMar">#REF!</definedName>
    <definedName name="CVMay">#REF!</definedName>
    <definedName name="CVNApr">#REF!</definedName>
    <definedName name="CVNAug">#REF!</definedName>
    <definedName name="CVNDec">#REF!</definedName>
    <definedName name="CVNFeb">#REF!</definedName>
    <definedName name="CVNJan">#REF!</definedName>
    <definedName name="CVNJul">#REF!</definedName>
    <definedName name="CVNJun">#REF!</definedName>
    <definedName name="CVNMar">#REF!</definedName>
    <definedName name="CVNMay">#REF!</definedName>
    <definedName name="CVNNov">#REF!</definedName>
    <definedName name="CVNOct">#REF!</definedName>
    <definedName name="CVNov">#REF!</definedName>
    <definedName name="CVNSep">#REF!</definedName>
    <definedName name="CVNTot">#REF!</definedName>
    <definedName name="CVOct">#REF!</definedName>
    <definedName name="CVSep">#REF!</definedName>
    <definedName name="CVTot">#REF!</definedName>
    <definedName name="D" localSheetId="0">#REF!</definedName>
    <definedName name="D">#REF!</definedName>
    <definedName name="Dados">'[51]Dados mensais'!$A$4:$FR$255</definedName>
    <definedName name="Dados_totais" localSheetId="7">#REF!</definedName>
    <definedName name="Dados_totais">#REF!</definedName>
    <definedName name="DANIEL" localSheetId="9">{0;0;0;0;1;#N/A;0.5;0.5;0.75;0.75;2;TRUE;TRUE;FALSE;FALSE;FALSE;#N/A;1;#N/A;1;1;"&amp;L&amp;7 RAMIBD05\GROUPS\EMG\DESOUSA\BRAZIL\MACHADIB\MODEL\MODEL_12.XLS -- &amp;D, &amp;T -- Page &amp;P of &amp;N
&amp;7";"&amp;L&amp;F&amp;A&amp;RPage&amp;P"}</definedName>
    <definedName name="DANIEL" localSheetId="4">{0;0;0;0;1;#N/A;0.5;0.5;0.75;0.75;2;TRUE;TRUE;FALSE;FALSE;FALSE;#N/A;1;#N/A;1;1;"&amp;L&amp;7 RAMIBD05\GROUPS\EMG\DESOUSA\BRAZIL\MACHADIB\MODEL\MODEL_12.XLS -- &amp;D, &amp;T -- Page &amp;P of &amp;N
&amp;7";"&amp;L&amp;F&amp;A&amp;RPage&amp;P"}</definedName>
    <definedName name="DANIEL" localSheetId="13">{0;0;0;0;1;#N/A;0.5;0.5;0.75;0.75;2;TRUE;TRUE;FALSE;FALSE;FALSE;#N/A;1;#N/A;1;1;"&amp;L&amp;7 RAMIBD05\GROUPS\EMG\DESOUSA\BRAZIL\MACHADIB\MODEL\MODEL_12.XLS -- &amp;D, &amp;T -- Page &amp;P of &amp;N
&amp;7";"&amp;L&amp;F&amp;A&amp;RPage&amp;P"}</definedName>
    <definedName name="DANIEL" localSheetId="5">{0;0;0;0;1;#N/A;0.5;0.5;0.75;0.75;2;TRUE;TRUE;FALSE;FALSE;FALSE;#N/A;1;#N/A;1;1;"&amp;L&amp;7 RAMIBD05\GROUPS\EMG\DESOUSA\BRAZIL\MACHADIB\MODEL\MODEL_12.XLS -- &amp;D, &amp;T -- Page &amp;P of &amp;N
&amp;7";"&amp;L&amp;F&amp;A&amp;RPage&amp;P"}</definedName>
    <definedName name="DANIEL" localSheetId="14">{0;0;0;0;1;#N/A;0.5;0.5;0.75;0.75;2;TRUE;TRUE;FALSE;FALSE;FALSE;#N/A;1;#N/A;1;1;"&amp;L&amp;7 RAMIBD05\GROUPS\EMG\DESOUSA\BRAZIL\MACHADIB\MODEL\MODEL_12.XLS -- &amp;D, &amp;T -- Page &amp;P of &amp;N
&amp;7";"&amp;L&amp;F&amp;A&amp;RPage&amp;P"}</definedName>
    <definedName name="DANIEL" localSheetId="7">{0;0;0;0;1;#N/A;0.5;0.5;0.75;0.75;2;TRUE;TRUE;FALSE;FALSE;FALSE;#N/A;1;#N/A;1;1;"&amp;L&amp;7 RAMIBD05\GROUPS\EMG\DESOUSA\BRAZIL\MACHADIB\MODEL\MODEL_12.XLS -- &amp;D, &amp;T -- Page &amp;P of &amp;N
&amp;7";"&amp;L&amp;F&amp;A&amp;RPage&amp;P"}</definedName>
    <definedName name="DANIEL" localSheetId="16">{0;0;0;0;1;#N/A;0.5;0.5;0.75;0.75;2;TRUE;TRUE;FALSE;FALSE;FALSE;#N/A;1;#N/A;1;1;"&amp;L&amp;7 RAMIBD05\GROUPS\EMG\DESOUSA\BRAZIL\MACHADIB\MODEL\MODEL_12.XLS -- &amp;D, &amp;T -- Page &amp;P of &amp;N
&amp;7";"&amp;L&amp;F&amp;A&amp;RPage&amp;P"}</definedName>
    <definedName name="DANIEL" localSheetId="12">{0;0;0;0;1;#N/A;0.5;0.5;0.75;0.75;2;TRUE;TRUE;FALSE;FALSE;FALSE;#N/A;1;#N/A;1;1;"&amp;L&amp;7 RAMIBD05\GROUPS\EMG\DESOUSA\BRAZIL\MACHADIB\MODEL\MODEL_12.XLS -- &amp;D, &amp;T -- Page &amp;P of &amp;N
&amp;7";"&amp;L&amp;F&amp;A&amp;RPage&amp;P"}</definedName>
    <definedName name="DANIEL" localSheetId="6">{0;0;0;0;1;#N/A;0.5;0.5;0.75;0.75;2;TRUE;TRUE;FALSE;FALSE;FALSE;#N/A;1;#N/A;1;1;"&amp;L&amp;7 RAMIBD05\GROUPS\EMG\DESOUSA\BRAZIL\MACHADIB\MODEL\MODEL_12.XLS -- &amp;D, &amp;T -- Page &amp;P of &amp;N
&amp;7";"&amp;L&amp;F&amp;A&amp;RPage&amp;P"}</definedName>
    <definedName name="DANIEL" localSheetId="20">{0;0;0;0;1;#N/A;0.5;0.5;0.75;0.75;2;TRUE;TRUE;FALSE;FALSE;FALSE;#N/A;1;#N/A;1;1;"&amp;L&amp;7 RAMIBD05\GROUPS\EMG\DESOUSA\BRAZIL\MACHADIB\MODEL\MODEL_12.XLS -- &amp;D, &amp;T -- Page &amp;P of &amp;N
&amp;7";"&amp;L&amp;F&amp;A&amp;RPage&amp;P"}</definedName>
    <definedName name="DANIEL" localSheetId="0">{0;0;0;0;1;#N/A;0.5;0.5;0.75;0.75;2;TRUE;TRUE;FALSE;FALSE;FALSE;#N/A;1;#N/A;1;1;"&amp;L&amp;7 RAMIBD05\GROUPS\EMG\DESOUSA\BRAZIL\MACHADIB\MODEL\MODEL_12.XLS -- &amp;D, &amp;T -- Page &amp;P of &amp;N
&amp;7";"&amp;L&amp;F&amp;A&amp;RPage&amp;P"}</definedName>
    <definedName name="DANIEL">{0;0;0;0;1;#N/A;0.5;0.5;0.75;0.75;2;TRUE;TRUE;FALSE;FALSE;FALSE;#N/A;1;#N/A;1;1;"&amp;L&amp;7 RAMIBD05\GROUPS\EMG\DESOUSA\BRAZIL\MACHADIB\MODEL\MODEL_12.XLS -- &amp;D, &amp;T -- Page &amp;P of &amp;N
&amp;7";"&amp;L&amp;F&amp;A&amp;RPage&amp;P"}</definedName>
    <definedName name="DANIEL2" localSheetId="9">{0;0;0;0;1;#N/A;0.5;0.5;0.75;0.75;2;TRUE;TRUE;FALSE;FALSE;FALSE;#N/A;1;#N/A;1;1;"&amp;L&amp;7 RAMIBD05\GROUPS\EMG\DESOUSA\BRAZIL\MACHADIB\MODEL\MODEL_12.XLS -- &amp;D, &amp;T -- Page &amp;P of &amp;N
&amp;7";"&amp;L&amp;F&amp;A&amp;RPage&amp;P"}</definedName>
    <definedName name="DANIEL2" localSheetId="4">{0;0;0;0;1;#N/A;0.5;0.5;0.75;0.75;2;TRUE;TRUE;FALSE;FALSE;FALSE;#N/A;1;#N/A;1;1;"&amp;L&amp;7 RAMIBD05\GROUPS\EMG\DESOUSA\BRAZIL\MACHADIB\MODEL\MODEL_12.XLS -- &amp;D, &amp;T -- Page &amp;P of &amp;N
&amp;7";"&amp;L&amp;F&amp;A&amp;RPage&amp;P"}</definedName>
    <definedName name="DANIEL2" localSheetId="13">{0;0;0;0;1;#N/A;0.5;0.5;0.75;0.75;2;TRUE;TRUE;FALSE;FALSE;FALSE;#N/A;1;#N/A;1;1;"&amp;L&amp;7 RAMIBD05\GROUPS\EMG\DESOUSA\BRAZIL\MACHADIB\MODEL\MODEL_12.XLS -- &amp;D, &amp;T -- Page &amp;P of &amp;N
&amp;7";"&amp;L&amp;F&amp;A&amp;RPage&amp;P"}</definedName>
    <definedName name="DANIEL2" localSheetId="5">{0;0;0;0;1;#N/A;0.5;0.5;0.75;0.75;2;TRUE;TRUE;FALSE;FALSE;FALSE;#N/A;1;#N/A;1;1;"&amp;L&amp;7 RAMIBD05\GROUPS\EMG\DESOUSA\BRAZIL\MACHADIB\MODEL\MODEL_12.XLS -- &amp;D, &amp;T -- Page &amp;P of &amp;N
&amp;7";"&amp;L&amp;F&amp;A&amp;RPage&amp;P"}</definedName>
    <definedName name="DANIEL2" localSheetId="14">{0;0;0;0;1;#N/A;0.5;0.5;0.75;0.75;2;TRUE;TRUE;FALSE;FALSE;FALSE;#N/A;1;#N/A;1;1;"&amp;L&amp;7 RAMIBD05\GROUPS\EMG\DESOUSA\BRAZIL\MACHADIB\MODEL\MODEL_12.XLS -- &amp;D, &amp;T -- Page &amp;P of &amp;N
&amp;7";"&amp;L&amp;F&amp;A&amp;RPage&amp;P"}</definedName>
    <definedName name="DANIEL2" localSheetId="7">{0;0;0;0;1;#N/A;0.5;0.5;0.75;0.75;2;TRUE;TRUE;FALSE;FALSE;FALSE;#N/A;1;#N/A;1;1;"&amp;L&amp;7 RAMIBD05\GROUPS\EMG\DESOUSA\BRAZIL\MACHADIB\MODEL\MODEL_12.XLS -- &amp;D, &amp;T -- Page &amp;P of &amp;N
&amp;7";"&amp;L&amp;F&amp;A&amp;RPage&amp;P"}</definedName>
    <definedName name="DANIEL2" localSheetId="16">{0;0;0;0;1;#N/A;0.5;0.5;0.75;0.75;2;TRUE;TRUE;FALSE;FALSE;FALSE;#N/A;1;#N/A;1;1;"&amp;L&amp;7 RAMIBD05\GROUPS\EMG\DESOUSA\BRAZIL\MACHADIB\MODEL\MODEL_12.XLS -- &amp;D, &amp;T -- Page &amp;P of &amp;N
&amp;7";"&amp;L&amp;F&amp;A&amp;RPage&amp;P"}</definedName>
    <definedName name="DANIEL2" localSheetId="12">{0;0;0;0;1;#N/A;0.5;0.5;0.75;0.75;2;TRUE;TRUE;FALSE;FALSE;FALSE;#N/A;1;#N/A;1;1;"&amp;L&amp;7 RAMIBD05\GROUPS\EMG\DESOUSA\BRAZIL\MACHADIB\MODEL\MODEL_12.XLS -- &amp;D, &amp;T -- Page &amp;P of &amp;N
&amp;7";"&amp;L&amp;F&amp;A&amp;RPage&amp;P"}</definedName>
    <definedName name="DANIEL2" localSheetId="6">{0;0;0;0;1;#N/A;0.5;0.5;0.75;0.75;2;TRUE;TRUE;FALSE;FALSE;FALSE;#N/A;1;#N/A;1;1;"&amp;L&amp;7 RAMIBD05\GROUPS\EMG\DESOUSA\BRAZIL\MACHADIB\MODEL\MODEL_12.XLS -- &amp;D, &amp;T -- Page &amp;P of &amp;N
&amp;7";"&amp;L&amp;F&amp;A&amp;RPage&amp;P"}</definedName>
    <definedName name="DANIEL2" localSheetId="20">{0;0;0;0;1;#N/A;0.5;0.5;0.75;0.75;2;TRUE;TRUE;FALSE;FALSE;FALSE;#N/A;1;#N/A;1;1;"&amp;L&amp;7 RAMIBD05\GROUPS\EMG\DESOUSA\BRAZIL\MACHADIB\MODEL\MODEL_12.XLS -- &amp;D, &amp;T -- Page &amp;P of &amp;N
&amp;7";"&amp;L&amp;F&amp;A&amp;RPage&amp;P"}</definedName>
    <definedName name="DANIEL2" localSheetId="0">{0;0;0;0;1;#N/A;0.5;0.5;0.75;0.75;2;TRUE;TRUE;FALSE;FALSE;FALSE;#N/A;1;#N/A;1;1;"&amp;L&amp;7 RAMIBD05\GROUPS\EMG\DESOUSA\BRAZIL\MACHADIB\MODEL\MODEL_12.XLS -- &amp;D, &amp;T -- Page &amp;P of &amp;N
&amp;7";"&amp;L&amp;F&amp;A&amp;RPage&amp;P"}</definedName>
    <definedName name="DANIEL2">{0;0;0;0;1;#N/A;0.5;0.5;0.75;0.75;2;TRUE;TRUE;FALSE;FALSE;FALSE;#N/A;1;#N/A;1;1;"&amp;L&amp;7 RAMIBD05\GROUPS\EMG\DESOUSA\BRAZIL\MACHADIB\MODEL\MODEL_12.XLS -- &amp;D, &amp;T -- Page &amp;P of &amp;N
&amp;7";"&amp;L&amp;F&amp;A&amp;RPage&amp;P"}</definedName>
    <definedName name="data" localSheetId="7">#REF!</definedName>
    <definedName name="data" localSheetId="0">#REF!</definedName>
    <definedName name="data">#REF!</definedName>
    <definedName name="data_t">[42]Definicoes!$C$9</definedName>
    <definedName name="data_t1">[42]Definicoes!$C$10</definedName>
    <definedName name="data_y1">[42]Definicoes!$C$11</definedName>
    <definedName name="data_y2">[42]Definicoes!$C$12</definedName>
    <definedName name="DATA2">[52]Output!$G$10:$S$49</definedName>
    <definedName name="DATA2.">[52]Output!$G$10:$S$49</definedName>
    <definedName name="data3" localSheetId="7">#REF!</definedName>
    <definedName name="data3" localSheetId="0">#REF!</definedName>
    <definedName name="data3">#REF!</definedName>
    <definedName name="Database_MI" localSheetId="0">#REF!</definedName>
    <definedName name="Database_MI">#REF!</definedName>
    <definedName name="datas" localSheetId="0">#REF!</definedName>
    <definedName name="datas">#REF!</definedName>
    <definedName name="datosdec2">#REF!</definedName>
    <definedName name="datosfec2">#REF!</definedName>
    <definedName name="DB_PROJ">'[53]Lista de Projetos'!$A:$AF</definedName>
    <definedName name="DBHH" localSheetId="7">#REF!</definedName>
    <definedName name="DBHH">#REF!</definedName>
    <definedName name="DBT" localSheetId="7">#REF!</definedName>
    <definedName name="DBT">#REF!</definedName>
    <definedName name="dddddd" localSheetId="7">'[54]LT 2'!#REF!</definedName>
    <definedName name="dddddd">'[54]LT 2'!#REF!</definedName>
    <definedName name="dds" localSheetId="9">{0;0;0;0;1;#N/A;0.5;0.5;0.75;0.75;2;TRUE;TRUE;FALSE;FALSE;FALSE;#N/A;1;#N/A;1;1;"&amp;L&amp;7 RAMIBD05\GROUPS\EMG\DESOUSA\BRAZIL\MACHADIB\MODEL\MODEL_12.XLS -- &amp;D, &amp;T -- Page &amp;P of &amp;N
&amp;7";"&amp;L&amp;F&amp;A&amp;RPage&amp;P"}</definedName>
    <definedName name="dds" localSheetId="4">{0;0;0;0;1;#N/A;0.5;0.5;0.75;0.75;2;TRUE;TRUE;FALSE;FALSE;FALSE;#N/A;1;#N/A;1;1;"&amp;L&amp;7 RAMIBD05\GROUPS\EMG\DESOUSA\BRAZIL\MACHADIB\MODEL\MODEL_12.XLS -- &amp;D, &amp;T -- Page &amp;P of &amp;N
&amp;7";"&amp;L&amp;F&amp;A&amp;RPage&amp;P"}</definedName>
    <definedName name="dds" localSheetId="13">{0;0;0;0;1;#N/A;0.5;0.5;0.75;0.75;2;TRUE;TRUE;FALSE;FALSE;FALSE;#N/A;1;#N/A;1;1;"&amp;L&amp;7 RAMIBD05\GROUPS\EMG\DESOUSA\BRAZIL\MACHADIB\MODEL\MODEL_12.XLS -- &amp;D, &amp;T -- Page &amp;P of &amp;N
&amp;7";"&amp;L&amp;F&amp;A&amp;RPage&amp;P"}</definedName>
    <definedName name="dds" localSheetId="5">{0;0;0;0;1;#N/A;0.5;0.5;0.75;0.75;2;TRUE;TRUE;FALSE;FALSE;FALSE;#N/A;1;#N/A;1;1;"&amp;L&amp;7 RAMIBD05\GROUPS\EMG\DESOUSA\BRAZIL\MACHADIB\MODEL\MODEL_12.XLS -- &amp;D, &amp;T -- Page &amp;P of &amp;N
&amp;7";"&amp;L&amp;F&amp;A&amp;RPage&amp;P"}</definedName>
    <definedName name="dds" localSheetId="14">{0;0;0;0;1;#N/A;0.5;0.5;0.75;0.75;2;TRUE;TRUE;FALSE;FALSE;FALSE;#N/A;1;#N/A;1;1;"&amp;L&amp;7 RAMIBD05\GROUPS\EMG\DESOUSA\BRAZIL\MACHADIB\MODEL\MODEL_12.XLS -- &amp;D, &amp;T -- Page &amp;P of &amp;N
&amp;7";"&amp;L&amp;F&amp;A&amp;RPage&amp;P"}</definedName>
    <definedName name="dds" localSheetId="7">{0;0;0;0;1;#N/A;0.5;0.5;0.75;0.75;2;TRUE;TRUE;FALSE;FALSE;FALSE;#N/A;1;#N/A;1;1;"&amp;L&amp;7 RAMIBD05\GROUPS\EMG\DESOUSA\BRAZIL\MACHADIB\MODEL\MODEL_12.XLS -- &amp;D, &amp;T -- Page &amp;P of &amp;N
&amp;7";"&amp;L&amp;F&amp;A&amp;RPage&amp;P"}</definedName>
    <definedName name="dds" localSheetId="16">{0;0;0;0;1;#N/A;0.5;0.5;0.75;0.75;2;TRUE;TRUE;FALSE;FALSE;FALSE;#N/A;1;#N/A;1;1;"&amp;L&amp;7 RAMIBD05\GROUPS\EMG\DESOUSA\BRAZIL\MACHADIB\MODEL\MODEL_12.XLS -- &amp;D, &amp;T -- Page &amp;P of &amp;N
&amp;7";"&amp;L&amp;F&amp;A&amp;RPage&amp;P"}</definedName>
    <definedName name="dds" localSheetId="12">{0;0;0;0;1;#N/A;0.5;0.5;0.75;0.75;2;TRUE;TRUE;FALSE;FALSE;FALSE;#N/A;1;#N/A;1;1;"&amp;L&amp;7 RAMIBD05\GROUPS\EMG\DESOUSA\BRAZIL\MACHADIB\MODEL\MODEL_12.XLS -- &amp;D, &amp;T -- Page &amp;P of &amp;N
&amp;7";"&amp;L&amp;F&amp;A&amp;RPage&amp;P"}</definedName>
    <definedName name="dds" localSheetId="6">{0;0;0;0;1;#N/A;0.5;0.5;0.75;0.75;2;TRUE;TRUE;FALSE;FALSE;FALSE;#N/A;1;#N/A;1;1;"&amp;L&amp;7 RAMIBD05\GROUPS\EMG\DESOUSA\BRAZIL\MACHADIB\MODEL\MODEL_12.XLS -- &amp;D, &amp;T -- Page &amp;P of &amp;N
&amp;7";"&amp;L&amp;F&amp;A&amp;RPage&amp;P"}</definedName>
    <definedName name="dds" localSheetId="20">{0;0;0;0;1;#N/A;0.5;0.5;0.75;0.75;2;TRUE;TRUE;FALSE;FALSE;FALSE;#N/A;1;#N/A;1;1;"&amp;L&amp;7 RAMIBD05\GROUPS\EMG\DESOUSA\BRAZIL\MACHADIB\MODEL\MODEL_12.XLS -- &amp;D, &amp;T -- Page &amp;P of &amp;N
&amp;7";"&amp;L&amp;F&amp;A&amp;RPage&amp;P"}</definedName>
    <definedName name="dds" localSheetId="0">{0;0;0;0;1;#N/A;0.5;0.5;0.75;0.75;2;TRUE;TRUE;FALSE;FALSE;FALSE;#N/A;1;#N/A;1;1;"&amp;L&amp;7 RAMIBD05\GROUPS\EMG\DESOUSA\BRAZIL\MACHADIB\MODEL\MODEL_12.XLS -- &amp;D, &amp;T -- Page &amp;P of &amp;N
&amp;7";"&amp;L&amp;F&amp;A&amp;RPage&amp;P"}</definedName>
    <definedName name="dds">{0;0;0;0;1;#N/A;0.5;0.5;0.75;0.75;2;TRUE;TRUE;FALSE;FALSE;FALSE;#N/A;1;#N/A;1;1;"&amp;L&amp;7 RAMIBD05\GROUPS\EMG\DESOUSA\BRAZIL\MACHADIB\MODEL\MODEL_12.XLS -- &amp;D, &amp;T -- Page &amp;P of &amp;N
&amp;7";"&amp;L&amp;F&amp;A&amp;RPage&amp;P"}</definedName>
    <definedName name="deb_tne_a" localSheetId="7">#REF!</definedName>
    <definedName name="deb_tne_a" localSheetId="0">#REF!</definedName>
    <definedName name="deb_tne_a">#REF!</definedName>
    <definedName name="deb_tne_b" localSheetId="0">#REF!</definedName>
    <definedName name="deb_tne_b">#REF!</definedName>
    <definedName name="deb_tne_c">#REF!</definedName>
    <definedName name="deb_tne_d">#REF!</definedName>
    <definedName name="deb_tne_e">#REF!</definedName>
    <definedName name="deb_tne_f">#REF!</definedName>
    <definedName name="deb_tne_g">#REF!</definedName>
    <definedName name="deb_tne_h">#REF!</definedName>
    <definedName name="deb_tne_i">#REF!</definedName>
    <definedName name="deb_tne_j">#REF!</definedName>
    <definedName name="deb_tne_k">#REF!</definedName>
    <definedName name="deb_tne_l">#REF!</definedName>
    <definedName name="deb_tne_m">#REF!</definedName>
    <definedName name="deb_tne_n">#REF!</definedName>
    <definedName name="deb_tne_o">#REF!</definedName>
    <definedName name="deb_tne_p">#REF!</definedName>
    <definedName name="deb_tne_q">#REF!</definedName>
    <definedName name="deb_tne_r">#REF!</definedName>
    <definedName name="debt">#REF!</definedName>
    <definedName name="DEC_01">[55]Dados_DEC!$B$21:$J$39</definedName>
    <definedName name="DEC_01B">[55]Dados_DEC!#REF!</definedName>
    <definedName name="DEC_02">[55]Dados_DEC!$B$41:$J$59</definedName>
    <definedName name="DEC_02B">[55]Dados_DEC!#REF!</definedName>
    <definedName name="DEC_03">[55]Dados_DEC!$B$61:$J$79</definedName>
    <definedName name="DEC_03B">[55]Dados_DEC!#REF!</definedName>
    <definedName name="DEC_04">[55]Dados_DEC!$B$81:$J$99</definedName>
    <definedName name="DEC_04B">[55]Dados_DEC!#REF!</definedName>
    <definedName name="DEC_05">[55]Dados_DEC!$B$101:$J$119</definedName>
    <definedName name="DEC_05B">[55]Dados_DEC!#REF!</definedName>
    <definedName name="DEC_06">[55]Dados_DEC!$B$121:$J$139</definedName>
    <definedName name="DEC_06B">[55]Dados_DEC!#REF!</definedName>
    <definedName name="DEC_07">[55]Dados_DEC!$B$141:$J$159</definedName>
    <definedName name="DEC_07B">[55]Dados_DEC!#REF!</definedName>
    <definedName name="DEC_08">[55]Dados_DEC!$B$181:$J$199</definedName>
    <definedName name="DEC_08B">[55]Dados_DEC!#REF!</definedName>
    <definedName name="DEC_09">[55]Dados_DEC!$B$201:$J$219</definedName>
    <definedName name="DEC_09B">[55]Dados_DEC!#REF!</definedName>
    <definedName name="DEC_10">[55]Dados_DEC!$B$221:$J$239</definedName>
    <definedName name="DEC_10B">[55]Dados_DEC!#REF!</definedName>
    <definedName name="DEC_11">[55]Dados_DEC!$B$241:$J$259</definedName>
    <definedName name="DEC_11B">[55]Dados_DEC!#REF!</definedName>
    <definedName name="DEC_12">[55]Dados_DEC!$B$261:$J$279</definedName>
    <definedName name="DEC_12B">[55]Dados_DEC!#REF!</definedName>
    <definedName name="DEC_13">[55]Dados_DEC!$B$281:$J$299</definedName>
    <definedName name="DEC_13B">[55]Dados_DEC!#REF!</definedName>
    <definedName name="DEC_14">[55]Dados_DEC!$B$301:$J$319</definedName>
    <definedName name="DEC_14B">[55]Dados_DEC!#REF!</definedName>
    <definedName name="DEC_15">[55]Dados_DEC!$B$321:$J$339</definedName>
    <definedName name="DEC_15B">[55]Dados_DEC!#REF!</definedName>
    <definedName name="DEC_16">[55]Dados_DEC!$B$341:$J$359</definedName>
    <definedName name="DEC_16B">[55]Dados_DEC!#REF!</definedName>
    <definedName name="DEC_17">[55]Dados_DEC!$B$361:$J$379</definedName>
    <definedName name="DEC_17B">[55]Dados_DEC!#REF!</definedName>
    <definedName name="DEC_18">[55]Dados_DEC!$B$381:$J$399</definedName>
    <definedName name="DEC_18B">[55]Dados_DEC!#REF!</definedName>
    <definedName name="DEC_19">[55]Dados_DEC!$B$401:$J$419</definedName>
    <definedName name="DEC_19B">[55]Dados_DEC!#REF!</definedName>
    <definedName name="DEC_20">[55]Dados_DEC!$B$421:$J$439</definedName>
    <definedName name="DEC_20B">[55]Dados_DEC!#REF!</definedName>
    <definedName name="DEC_21">[55]Dados_DEC!$B$441:$J$459</definedName>
    <definedName name="DEC_21B">[55]Dados_DEC!#REF!</definedName>
    <definedName name="DEC_22">[55]Dados_DEC!$B$461:$J$479</definedName>
    <definedName name="DEC_22B">[55]Dados_DEC!#REF!</definedName>
    <definedName name="DEC_23">[55]Dados_DEC!$B$481:$J$499</definedName>
    <definedName name="DEC_23B">[55]Dados_DEC!#REF!</definedName>
    <definedName name="DEC_24">[55]Dados_DEC!$B$501:$J$519</definedName>
    <definedName name="DEC_24B">[55]Dados_DEC!#REF!</definedName>
    <definedName name="DEC_25">[55]Dados_DEC!$B$521:$J$539</definedName>
    <definedName name="DEC_25B">[55]Dados_DEC!#REF!</definedName>
    <definedName name="DEC_26">[55]Dados_DEC!$B$541:$J$559</definedName>
    <definedName name="DEC_26B">[55]Dados_DEC!#REF!</definedName>
    <definedName name="DEC_27">[55]Dados_DEC!$B$561:$J$579</definedName>
    <definedName name="DEC_27B">[55]Dados_DEC!#REF!</definedName>
    <definedName name="DEC_28">[55]Dados_DEC!$B$581:$J$599</definedName>
    <definedName name="DEC_28B">[55]Dados_DEC!#REF!</definedName>
    <definedName name="DEC_29">[55]Dados_DEC!$B$601:$J$619</definedName>
    <definedName name="DEC_29B">[55]Dados_DEC!#REF!</definedName>
    <definedName name="DEC_30">[55]Dados_DEC!$B$621:$J$639</definedName>
    <definedName name="DEC_30B">[55]Dados_DEC!#REF!</definedName>
    <definedName name="DEC_31">[55]Dados_DEC!$B$641:$J$659</definedName>
    <definedName name="DEC_31B">[55]Dados_DEC!#REF!</definedName>
    <definedName name="DEC_32">[55]Dados_DEC!$B$661:$J$679</definedName>
    <definedName name="DEC_32B">[55]Dados_DEC!#REF!</definedName>
    <definedName name="DEC_33">[55]Dados_DEC!$B$681:$J$699</definedName>
    <definedName name="DEC_33B">[55]Dados_DEC!#REF!</definedName>
    <definedName name="DEC_34">[55]Dados_DEC!$B$701:$J$719</definedName>
    <definedName name="DEC_34B">[55]Dados_DEC!#REF!</definedName>
    <definedName name="DEC_35">[55]Dados_DEC!$B$721:$J$739</definedName>
    <definedName name="DEC_35B">[55]Dados_DEC!#REF!</definedName>
    <definedName name="DEC_36">[55]Dados_DEC!$B$741:$J$759</definedName>
    <definedName name="DEC_36B">[55]Dados_DEC!#REF!</definedName>
    <definedName name="DEC_37">[55]Dados_DEC!$B$161:$J$179</definedName>
    <definedName name="DEC_37B">[55]Dados_DEC!#REF!</definedName>
    <definedName name="DEC_38">[55]Dados_DEC!$B$761:$J$779</definedName>
    <definedName name="DEC_38B">[55]Dados_DEC!#REF!</definedName>
    <definedName name="DEC_39">[55]Dados_DEC!$B$781:$J$799</definedName>
    <definedName name="DEC_39B">[55]Dados_DEC!#REF!</definedName>
    <definedName name="DEC_40">[55]Dados_DEC!$B$961:$J$979</definedName>
    <definedName name="DEC_40B">[55]Dados_DEC!#REF!</definedName>
    <definedName name="DEC_41">[55]Dados_DEC!$B$801:$J$819</definedName>
    <definedName name="DEC_41B">[55]Dados_DEC!#REF!</definedName>
    <definedName name="DEC_42">[55]Dados_DEC!$B$821:$J$839</definedName>
    <definedName name="DEC_42B">[55]Dados_DEC!#REF!</definedName>
    <definedName name="DEC_43">[55]Dados_DEC!$B$841:$J$859</definedName>
    <definedName name="DEC_43B">[55]Dados_DEC!#REF!</definedName>
    <definedName name="DEC_44">[55]Dados_DEC!$B$861:$J$879</definedName>
    <definedName name="DEC_44B">[55]Dados_DEC!#REF!</definedName>
    <definedName name="DEC_45">[55]Dados_DEC!$B$881:$J$899</definedName>
    <definedName name="DEC_45B">[55]Dados_DEC!#REF!</definedName>
    <definedName name="DEC_46">[55]Dados_DEC!$B$901:$J$919</definedName>
    <definedName name="DEC_46B">[55]Dados_DEC!#REF!</definedName>
    <definedName name="DEC_47">[55]Dados_DEC!$B$921:$J$939</definedName>
    <definedName name="DEC_47B">[55]Dados_DEC!#REF!</definedName>
    <definedName name="DEC_48">[55]Dados_DEC!$B$941:$J$959</definedName>
    <definedName name="DEC_48B">[55]Dados_DEC!#REF!</definedName>
    <definedName name="DEC_49">[55]Dados_DEC!$B$981:$J$999</definedName>
    <definedName name="DEC_49B">[55]Dados_DEC!#REF!</definedName>
    <definedName name="DEC_50">[55]Dados_DEC!$B$1001:$J$1019</definedName>
    <definedName name="DEC_50B">[55]Dados_DEC!#REF!</definedName>
    <definedName name="DEC_51">[55]Dados_DEC!$B$1021:$J$1039</definedName>
    <definedName name="DEC_51B">[55]Dados_DEC!#REF!</definedName>
    <definedName name="DEC_52">[55]Dados_DEC!$B$1041:$J$1059</definedName>
    <definedName name="DEC_52B">[55]Dados_DEC!#REF!</definedName>
    <definedName name="DEC_53">[55]Dados_DEC!$B$1061:$J$1079</definedName>
    <definedName name="DEC_53B">[55]Dados_DEC!#REF!</definedName>
    <definedName name="DEC_54">[55]Dados_DEC!$B$1081:$J$1099</definedName>
    <definedName name="DEC_54B">[55]Dados_DEC!#REF!</definedName>
    <definedName name="DEC_55">[55]Dados_DEC!$B$1101:$J$1119</definedName>
    <definedName name="DEC_55B">[55]Dados_DEC!#REF!</definedName>
    <definedName name="DEC_56">[55]Dados_DEC!$B$1121:$J$1139</definedName>
    <definedName name="DEC_56B">[55]Dados_DEC!#REF!</definedName>
    <definedName name="DEC_57">[55]Dados_DEC!$B$1141:$J$1159</definedName>
    <definedName name="DEC_57B">[55]Dados_DEC!#REF!</definedName>
    <definedName name="DEC_58">[55]Dados_DEC!$B$1161:$J$1179</definedName>
    <definedName name="DEC_58B">[55]Dados_DEC!#REF!</definedName>
    <definedName name="DEC_FEC_Mes" localSheetId="7">#REF!</definedName>
    <definedName name="DEC_FEC_Mes">#REF!</definedName>
    <definedName name="DEC_T">[55]Dados_DEC!$B$1181:$J$1199</definedName>
    <definedName name="DEC_TB">[55]Dados_DEC!#REF!</definedName>
    <definedName name="DECI" localSheetId="7">#REF!</definedName>
    <definedName name="DECI">#REF!</definedName>
    <definedName name="DecL3" localSheetId="7">#REF!</definedName>
    <definedName name="DecL3">#REF!</definedName>
    <definedName name="DecL4" localSheetId="7">#REF!</definedName>
    <definedName name="DecL4">#REF!</definedName>
    <definedName name="DecL5">#REF!</definedName>
    <definedName name="DecNI1">#REF!</definedName>
    <definedName name="DecNI2">#REF!</definedName>
    <definedName name="DecNI3">#REF!</definedName>
    <definedName name="DecNI4">#REF!</definedName>
    <definedName name="DecNI5">#REF!</definedName>
    <definedName name="demanda">#REF!</definedName>
    <definedName name="demanda_cvrd">#REF!</definedName>
    <definedName name="demanda1">#REF!</definedName>
    <definedName name="demanda10">#REF!</definedName>
    <definedName name="demanda11">#REF!</definedName>
    <definedName name="demanda12">#REF!</definedName>
    <definedName name="demanda13">#REF!</definedName>
    <definedName name="demanda14">#REF!</definedName>
    <definedName name="demanda15">#REF!</definedName>
    <definedName name="demanda16">#REF!</definedName>
    <definedName name="demanda17">#REF!</definedName>
    <definedName name="demanda18">#REF!</definedName>
    <definedName name="demanda19">#REF!</definedName>
    <definedName name="demanda2">#REF!</definedName>
    <definedName name="demanda2_cvrd">#REF!</definedName>
    <definedName name="demanda3">#REF!</definedName>
    <definedName name="demanda3_cvrd">#REF!</definedName>
    <definedName name="demanda4">#REF!</definedName>
    <definedName name="demanda5">#REF!</definedName>
    <definedName name="demanda6">#REF!</definedName>
    <definedName name="demanda7">#REF!</definedName>
    <definedName name="demanda8">#REF!</definedName>
    <definedName name="demanda9">#REF!</definedName>
    <definedName name="DEMANDAkW">[2]CVA_Projetada12meses!$B$109:$O$186</definedName>
    <definedName name="DEMANDAVAL">#REF!</definedName>
    <definedName name="DemPotencia">'[56]Supuestos Generales'!$B$88:$M$88</definedName>
    <definedName name="DEP">[22]Entradas!$D$26</definedName>
    <definedName name="depre_aceler">#REF!</definedName>
    <definedName name="deprec_linear">#REF!</definedName>
    <definedName name="depreciacao">#REF!</definedName>
    <definedName name="Depreciação">#REF!</definedName>
    <definedName name="Depreciaciones_y_Amort.">#REF!</definedName>
    <definedName name="DEPRECIATION">#REF!</definedName>
    <definedName name="desconto_agua_a_d">'[13](TAP) GTF'!$B$118</definedName>
    <definedName name="desconto_agua_a_e">'[13](TAP) GTF'!$C$118</definedName>
    <definedName name="desconto_agua_b_d">'[13](TAP) GTF'!$B$119</definedName>
    <definedName name="desconto_agua_b_e">'[13](TAP) GTF'!$C$119</definedName>
    <definedName name="desconto_rural_d">'[13](TAP) GTF'!$B$117</definedName>
    <definedName name="desconto_rural_e">'[13](TAP) GTF'!$C$117</definedName>
    <definedName name="DESFALT" localSheetId="7">#REF!</definedName>
    <definedName name="DESFALT">#REF!</definedName>
    <definedName name="DESTINO_DEPTO" localSheetId="7">#REF!</definedName>
    <definedName name="DESTINO_DEPTO">#REF!</definedName>
    <definedName name="DEUDA" localSheetId="7">#REF!</definedName>
    <definedName name="DEUDA">#REF!</definedName>
    <definedName name="DEUDAL">#REF!</definedName>
    <definedName name="df" localSheetId="7" hidden="1">{#N/A,#N/A,FALSE,"LLAVE";#N/A,#N/A,FALSE,"EERR";#N/A,#N/A,FALSE,"ESP";#N/A,#N/A,FALSE,"EOAF";#N/A,#N/A,FALSE,"CASH";#N/A,#N/A,FALSE,"FINANZAS";#N/A,#N/A,FALSE,"DEUDA";#N/A,#N/A,FALSE,"INVERSION";#N/A,#N/A,FALSE,"PERSONAL"}</definedName>
    <definedName name="df" localSheetId="6" hidden="1">{#N/A,#N/A,FALSE,"LLAVE";#N/A,#N/A,FALSE,"EERR";#N/A,#N/A,FALSE,"ESP";#N/A,#N/A,FALSE,"EOAF";#N/A,#N/A,FALSE,"CASH";#N/A,#N/A,FALSE,"FINANZAS";#N/A,#N/A,FALSE,"DEUDA";#N/A,#N/A,FALSE,"INVERSION";#N/A,#N/A,FALSE,"PERSONAL"}</definedName>
    <definedName name="df" hidden="1">{#N/A,#N/A,FALSE,"LLAVE";#N/A,#N/A,FALSE,"EERR";#N/A,#N/A,FALSE,"ESP";#N/A,#N/A,FALSE,"EOAF";#N/A,#N/A,FALSE,"CASH";#N/A,#N/A,FALSE,"FINANZAS";#N/A,#N/A,FALSE,"DEUDA";#N/A,#N/A,FALSE,"INVERSION";#N/A,#N/A,FALSE,"PERSONAL"}</definedName>
    <definedName name="DFC" localSheetId="9">#REF!</definedName>
    <definedName name="DFC" localSheetId="4">#REF!</definedName>
    <definedName name="DFC" localSheetId="13">#REF!</definedName>
    <definedName name="DFC" localSheetId="5">#REF!</definedName>
    <definedName name="DFC" localSheetId="12">#REF!</definedName>
    <definedName name="DFC" localSheetId="20">#REF!</definedName>
    <definedName name="DFC">#REF!</definedName>
    <definedName name="dfsagasgdfagadfgdaf" localSheetId="7" hidden="1">{#N/A,#N/A,FALSE,"ENERGIA";#N/A,#N/A,FALSE,"PERDIDAS";#N/A,#N/A,FALSE,"CLIENTES";#N/A,#N/A,FALSE,"ESTADO";#N/A,#N/A,FALSE,"TECNICA"}</definedName>
    <definedName name="dfsagasgdfagadfgdaf" localSheetId="6" hidden="1">{#N/A,#N/A,FALSE,"ENERGIA";#N/A,#N/A,FALSE,"PERDIDAS";#N/A,#N/A,FALSE,"CLIENTES";#N/A,#N/A,FALSE,"ESTADO";#N/A,#N/A,FALSE,"TECNICA"}</definedName>
    <definedName name="dfsagasgdfagadfgdaf" hidden="1">{#N/A,#N/A,FALSE,"ENERGIA";#N/A,#N/A,FALSE,"PERDIDAS";#N/A,#N/A,FALSE,"CLIENTES";#N/A,#N/A,FALSE,"ESTADO";#N/A,#N/A,FALSE,"TECNICA"}</definedName>
    <definedName name="dfsdf">#REF!</definedName>
    <definedName name="Diag">#REF!</definedName>
    <definedName name="Dif._Cambio" localSheetId="7">#REF!</definedName>
    <definedName name="Dif._Cambio">#REF!</definedName>
    <definedName name="dimensao.max">[42]Base!$B$2</definedName>
    <definedName name="dircapa">[57]Capa!$T$1</definedName>
    <definedName name="DIRECTORY" localSheetId="7">#REF!</definedName>
    <definedName name="DIRECTORY">#REF!</definedName>
    <definedName name="DIRETORIA">'[58]PTR-DADOS'!$X:$X</definedName>
    <definedName name="Diretorias" localSheetId="7">#REF!</definedName>
    <definedName name="Diretorias">#REF!</definedName>
    <definedName name="DirO">[35]Dados!#REF!</definedName>
    <definedName name="Disponibilidad_Final" localSheetId="7">#REF!</definedName>
    <definedName name="Disponibilidad_Final" localSheetId="0">#REF!</definedName>
    <definedName name="Disponibilidad_Final">#REF!</definedName>
    <definedName name="DIVGRAF1" localSheetId="7">#REF!</definedName>
    <definedName name="DIVGRAF1">#REF!</definedName>
    <definedName name="divliq">#REF!</definedName>
    <definedName name="DKCJSDKCSDKCSDFJSDF" localSheetId="7">#REF!,#REF!,#REF!,#REF!,#REF!,#REF!,#REF!,#REF!,#REF!,#REF!,#REF!,#REF!,#REF!,#REF!,#REF!,#REF!,#REF!,#REF!,#REF!,#REF!,#REF!,#REF!,#REF!,#REF!,#REF!,#REF!,#REF!,#REF!,#REF!</definedName>
    <definedName name="DKCJSDKCSDKCSDFJSDF" localSheetId="0">#REF!,#REF!,#REF!,#REF!,#REF!,#REF!,#REF!,#REF!,#REF!,#REF!,#REF!,#REF!,#REF!,#REF!,#REF!,#REF!,#REF!,#REF!,#REF!,#REF!,#REF!,#REF!,#REF!,#REF!,#REF!,#REF!,#REF!,#REF!,#REF!</definedName>
    <definedName name="DKCJSDKCSDKCSDFJSDF">#REF!,#REF!,#REF!,#REF!,#REF!,#REF!,#REF!,#REF!,#REF!,#REF!,#REF!,#REF!,#REF!,#REF!,#REF!,#REF!,#REF!,#REF!,#REF!,#REF!,#REF!,#REF!,#REF!,#REF!,#REF!,#REF!,#REF!,#REF!,#REF!</definedName>
    <definedName name="dm">#REF!</definedName>
    <definedName name="DOISNOVE">#REF!</definedName>
    <definedName name="DOLAR">[59]dez99_dez01!#REF!</definedName>
    <definedName name="DRA">[51]DRA!$A$3:$AW$289</definedName>
    <definedName name="dre_1" localSheetId="7">#REF!</definedName>
    <definedName name="dre_1" localSheetId="0">#REF!</definedName>
    <definedName name="dre_1">#REF!</definedName>
    <definedName name="dre_1_5" localSheetId="7">'[46]IR _ projeção'!#REF!</definedName>
    <definedName name="dre_1_5">'[46]IR _ projeção'!#REF!</definedName>
    <definedName name="dre_2" localSheetId="7">#REF!</definedName>
    <definedName name="dre_2" localSheetId="0">#REF!</definedName>
    <definedName name="dre_2">#REF!</definedName>
    <definedName name="dre_2_5" localSheetId="7">'[46]IR _ projeção'!#REF!</definedName>
    <definedName name="dre_2_5">'[46]IR _ projeção'!#REF!</definedName>
    <definedName name="dre_3" localSheetId="7">#REF!</definedName>
    <definedName name="dre_3" localSheetId="0">#REF!</definedName>
    <definedName name="dre_3">#REF!</definedName>
    <definedName name="dre_3_5" localSheetId="7">'[46]IR _ projeção'!#REF!</definedName>
    <definedName name="dre_3_5">'[46]IR _ projeção'!#REF!</definedName>
    <definedName name="DRP">[51]DRP!$A$3:$AN$272</definedName>
    <definedName name="ds" localSheetId="9">{0;0;0;0;258;#N/A;0.75;0.75;1;1;2;FALSE;FALSE;FALSE;FALSE;FALSE;#N/A;1;#N/A;1;1;"&amp;A";"Page &amp;P"}</definedName>
    <definedName name="ds" localSheetId="4">{0;0;0;0;258;#N/A;0.75;0.75;1;1;2;FALSE;FALSE;FALSE;FALSE;FALSE;#N/A;1;#N/A;1;1;"&amp;A";"Page &amp;P"}</definedName>
    <definedName name="ds" localSheetId="13">{0;0;0;0;258;#N/A;0.75;0.75;1;1;2;FALSE;FALSE;FALSE;FALSE;FALSE;#N/A;1;#N/A;1;1;"&amp;A";"Page &amp;P"}</definedName>
    <definedName name="ds" localSheetId="5">{0;0;0;0;258;#N/A;0.75;0.75;1;1;2;FALSE;FALSE;FALSE;FALSE;FALSE;#N/A;1;#N/A;1;1;"&amp;A";"Page &amp;P"}</definedName>
    <definedName name="ds" localSheetId="14">{0;0;0;0;258;#N/A;0.75;0.75;1;1;2;FALSE;FALSE;FALSE;FALSE;FALSE;#N/A;1;#N/A;1;1;"&amp;A";"Page &amp;P"}</definedName>
    <definedName name="ds" localSheetId="7">{0;0;0;0;258;#N/A;0.75;0.75;1;1;2;FALSE;FALSE;FALSE;FALSE;FALSE;#N/A;1;#N/A;1;1;"&amp;A";"Page &amp;P"}</definedName>
    <definedName name="ds" localSheetId="16">{0;0;0;0;258;#N/A;0.75;0.75;1;1;2;FALSE;FALSE;FALSE;FALSE;FALSE;#N/A;1;#N/A;1;1;"&amp;A";"Page &amp;P"}</definedName>
    <definedName name="ds" localSheetId="12">{0;0;0;0;258;#N/A;0.75;0.75;1;1;2;FALSE;FALSE;FALSE;FALSE;FALSE;#N/A;1;#N/A;1;1;"&amp;A";"Page &amp;P"}</definedName>
    <definedName name="ds" localSheetId="6">{0;0;0;0;258;#N/A;0.75;0.75;1;1;2;FALSE;FALSE;FALSE;FALSE;FALSE;#N/A;1;#N/A;1;1;"&amp;A";"Page &amp;P"}</definedName>
    <definedName name="ds" localSheetId="20">{0;0;0;0;258;#N/A;0.75;0.75;1;1;2;FALSE;FALSE;FALSE;FALSE;FALSE;#N/A;1;#N/A;1;1;"&amp;A";"Page &amp;P"}</definedName>
    <definedName name="ds" localSheetId="0">{0;0;0;0;258;#N/A;0.75;0.75;1;1;2;FALSE;FALSE;FALSE;FALSE;FALSE;#N/A;1;#N/A;1;1;"&amp;A";"Page &amp;P"}</definedName>
    <definedName name="ds">{0;0;0;0;258;#N/A;0.75;0.75;1;1;2;FALSE;FALSE;FALSE;FALSE;FALSE;#N/A;1;#N/A;1;1;"&amp;A";"Page &amp;P"}</definedName>
    <definedName name="DURACAO">[21]Aux_1!$D$4:$D$21</definedName>
    <definedName name="dwdwdw" localSheetId="7">#REF!</definedName>
    <definedName name="dwdwdw">#REF!</definedName>
    <definedName name="E" localSheetId="7">#REF!</definedName>
    <definedName name="E" localSheetId="0">#REF!</definedName>
    <definedName name="E">#REF!</definedName>
    <definedName name="E1063_01" localSheetId="0">#REF!</definedName>
    <definedName name="E1063_01">#REF!</definedName>
    <definedName name="EAS_ABC">'[16]Dados Clandestina'!$T$54:$AF$56</definedName>
    <definedName name="EAS_ACUM">'[16]Dados Clandestina'!$D$84:$J$86</definedName>
    <definedName name="EAS_ANHEMBI">'[16]Dados Clandestina'!$T$39:$AF$41</definedName>
    <definedName name="EAS_CENTRO">'[16]Dados Clandestina'!$T$44:$AF$46</definedName>
    <definedName name="EAS_ELPA">'[16]Dados Clandestina'!$T$24:$AF$26</definedName>
    <definedName name="EAS_LESTE">'[16]Dados Clandestina'!$T$49:$AF$51</definedName>
    <definedName name="EAS_OESTE">'[16]Dados Clandestina'!$T$29:$AF$31</definedName>
    <definedName name="EAS_SUL">'[16]Dados Clandestina'!$T$34:$AF$36</definedName>
    <definedName name="EBITDA___INTERESES_OPERACIÓN" localSheetId="7">#REF!</definedName>
    <definedName name="EBITDA___INTERESES_OPERACIÓN">#REF!</definedName>
    <definedName name="EBITDA___SALDO_DEUDA_L.P" localSheetId="7">#REF!</definedName>
    <definedName name="EBITDA___SALDO_DEUDA_L.P">#REF!</definedName>
    <definedName name="EC_01_TM_VL_ECON" localSheetId="7">#REF!</definedName>
    <definedName name="EC_01_TM_VL_ECON">#REF!</definedName>
    <definedName name="EC_02_TM_VL_ECON">#REF!</definedName>
    <definedName name="EC_03_TM_VL_ECON">#REF!</definedName>
    <definedName name="EC_04_DESP_VL_ECON">#REF!</definedName>
    <definedName name="EC_05_DESP_VL_ECON">#REF!</definedName>
    <definedName name="EC_06_DESP_VL_ECON">#REF!</definedName>
    <definedName name="EC_07_MERC_VL_ECON">#REF!</definedName>
    <definedName name="EC_08_MERC_VL_ECON">#REF!</definedName>
    <definedName name="EC_09_MERC_VL_ECON">#REF!</definedName>
    <definedName name="EC_10">#REF!</definedName>
    <definedName name="EC_11_DÓLAR">#REF!</definedName>
    <definedName name="ECM_PROF">[30]Cargos!$C$97:$C$114</definedName>
    <definedName name="econ_profit" localSheetId="7">#REF!</definedName>
    <definedName name="econ_profit">#REF!</definedName>
    <definedName name="ede" localSheetId="9">{0;0;0;0;9;#N/A;0.75;0.75;1;1;1;FALSE;FALSE;FALSE;FALSE;FALSE;#N/A;1;100;#N/A;#N/A;"&amp;A";"Page &amp;P"}</definedName>
    <definedName name="ede" localSheetId="4">{0;0;0;0;9;#N/A;0.75;0.75;1;1;1;FALSE;FALSE;FALSE;FALSE;FALSE;#N/A;1;100;#N/A;#N/A;"&amp;A";"Page &amp;P"}</definedName>
    <definedName name="ede" localSheetId="13">{0;0;0;0;9;#N/A;0.75;0.75;1;1;1;FALSE;FALSE;FALSE;FALSE;FALSE;#N/A;1;100;#N/A;#N/A;"&amp;A";"Page &amp;P"}</definedName>
    <definedName name="ede" localSheetId="5">{0;0;0;0;9;#N/A;0.75;0.75;1;1;1;FALSE;FALSE;FALSE;FALSE;FALSE;#N/A;1;100;#N/A;#N/A;"&amp;A";"Page &amp;P"}</definedName>
    <definedName name="ede" localSheetId="14">{0;0;0;0;9;#N/A;0.75;0.75;1;1;1;FALSE;FALSE;FALSE;FALSE;FALSE;#N/A;1;100;#N/A;#N/A;"&amp;A";"Page &amp;P"}</definedName>
    <definedName name="ede" localSheetId="7">{0;0;0;0;9;#N/A;0.75;0.75;1;1;1;FALSE;FALSE;FALSE;FALSE;FALSE;#N/A;1;100;#N/A;#N/A;"&amp;A";"Page &amp;P"}</definedName>
    <definedName name="ede" localSheetId="16">{0;0;0;0;9;#N/A;0.75;0.75;1;1;1;FALSE;FALSE;FALSE;FALSE;FALSE;#N/A;1;100;#N/A;#N/A;"&amp;A";"Page &amp;P"}</definedName>
    <definedName name="ede" localSheetId="12">{0;0;0;0;9;#N/A;0.75;0.75;1;1;1;FALSE;FALSE;FALSE;FALSE;FALSE;#N/A;1;100;#N/A;#N/A;"&amp;A";"Page &amp;P"}</definedName>
    <definedName name="ede" localSheetId="6">{0;0;0;0;9;#N/A;0.75;0.75;1;1;1;FALSE;FALSE;FALSE;FALSE;FALSE;#N/A;1;100;#N/A;#N/A;"&amp;A";"Page &amp;P"}</definedName>
    <definedName name="ede" localSheetId="20">{0;0;0;0;9;#N/A;0.75;0.75;1;1;1;FALSE;FALSE;FALSE;FALSE;FALSE;#N/A;1;100;#N/A;#N/A;"&amp;A";"Page &amp;P"}</definedName>
    <definedName name="ede" localSheetId="0">{0;0;0;0;9;#N/A;0.75;0.75;1;1;1;FALSE;FALSE;FALSE;FALSE;FALSE;#N/A;1;100;#N/A;#N/A;"&amp;A";"Page &amp;P"}</definedName>
    <definedName name="ede">{0;0;0;0;9;#N/A;0.75;0.75;1;1;1;FALSE;FALSE;FALSE;FALSE;FALSE;#N/A;1;100;#N/A;#N/A;"&amp;A";"Page &amp;P"}</definedName>
    <definedName name="EE" localSheetId="7">#REF!</definedName>
    <definedName name="EE" localSheetId="0">#REF!</definedName>
    <definedName name="EE">#REF!</definedName>
    <definedName name="EEB">#REF!</definedName>
    <definedName name="EEE" localSheetId="0">#REF!</definedName>
    <definedName name="EEE">#REF!</definedName>
    <definedName name="EEEEE">[4]vinc!$AE$17:$AR$18</definedName>
    <definedName name="EEPV">#REF!</definedName>
    <definedName name="EEVP">#REF!</definedName>
    <definedName name="efasdfasdf" localSheetId="7">#REF!</definedName>
    <definedName name="efasdfasdf">#REF!</definedName>
    <definedName name="egcb">#REF!</definedName>
    <definedName name="EGCDOU">#REF!</definedName>
    <definedName name="egce">#REF!</definedName>
    <definedName name="EGCE01">#REF!</definedName>
    <definedName name="EGCE02">#REF!</definedName>
    <definedName name="EGCE03">#REF!</definedName>
    <definedName name="egcg">#REF!</definedName>
    <definedName name="egcj">#REF!</definedName>
    <definedName name="egcl">#REF!</definedName>
    <definedName name="egcm">#REF!</definedName>
    <definedName name="egcn">#REF!</definedName>
    <definedName name="egco">#REF!</definedName>
    <definedName name="egcp">#REF!</definedName>
    <definedName name="egcs">#REF!</definedName>
    <definedName name="egct">#REF!</definedName>
    <definedName name="egebe">#REF!</definedName>
    <definedName name="egec">#REF!</definedName>
    <definedName name="EGEK">#REF!</definedName>
    <definedName name="egel">#REF!</definedName>
    <definedName name="egelma">#REF!</definedName>
    <definedName name="egep">#REF!</definedName>
    <definedName name="EGES">#REF!</definedName>
    <definedName name="egfu">#REF!</definedName>
    <definedName name="EGGERSUL">#REF!</definedName>
    <definedName name="eglg">#REF!</definedName>
    <definedName name="egns">#REF!</definedName>
    <definedName name="ELITE">#REF!</definedName>
    <definedName name="ELITE1">#REF!</definedName>
    <definedName name="emergencial">[4]vinc!$AN$3:$AR$34</definedName>
    <definedName name="Empresa">[37]CVA_Projetada12meses!$B$109:$O$186</definedName>
    <definedName name="empresa_data">'[60]Empresas e Datas'!$B$8:$F$72</definedName>
    <definedName name="Empresas" localSheetId="7">#REF!</definedName>
    <definedName name="Empresas">#REF!</definedName>
    <definedName name="EN.C.2001" localSheetId="7">[2]CVA_Projetada12meses!#REF!</definedName>
    <definedName name="EN.C.2001">[2]CVA_Projetada12meses!#REF!</definedName>
    <definedName name="EN.C.2002" localSheetId="7">[2]CVA_Projetada12meses!#REF!</definedName>
    <definedName name="EN.C.2002">[2]CVA_Projetada12meses!#REF!</definedName>
    <definedName name="EN.C.2003" localSheetId="7">[2]CVA_Projetada12meses!#REF!</definedName>
    <definedName name="EN.C.2003">[2]CVA_Projetada12meses!#REF!</definedName>
    <definedName name="EN.C.2004" localSheetId="7">[2]CVA_Projetada12meses!#REF!</definedName>
    <definedName name="EN.C.2004">[2]CVA_Projetada12meses!#REF!</definedName>
    <definedName name="EN.C.2005">[2]CVA_Projetada12meses!#REF!</definedName>
    <definedName name="EN.EXCEDENTE">#REF!</definedName>
    <definedName name="ENCARGOS98">#REF!</definedName>
    <definedName name="ENCARGOS99">#REF!</definedName>
    <definedName name="END_TARIFF_PERIOD">[2]CVA_Projetada12meses!$F$78</definedName>
    <definedName name="ENDEUDAMIENTO_BANCARIO" localSheetId="7">#REF!</definedName>
    <definedName name="ENDEUDAMIENTO_BANCARIO">#REF!</definedName>
    <definedName name="ENDEUDAMIENTO_L.P." localSheetId="7">#REF!</definedName>
    <definedName name="ENDEUDAMIENTO_L.P.">#REF!</definedName>
    <definedName name="Energia_Comprada_2.000" localSheetId="7">#REF!</definedName>
    <definedName name="Energia_Comprada_2.000">#REF!</definedName>
    <definedName name="entradadadedados">#REF!</definedName>
    <definedName name="EPS">#REF!</definedName>
    <definedName name="EPSAPRACT">#REF!</definedName>
    <definedName name="EPSAPRBUD">#REF!</definedName>
    <definedName name="EPSAUGACT">#REF!</definedName>
    <definedName name="EPSAUGBUD">#REF!</definedName>
    <definedName name="EPSDECACT">#REF!</definedName>
    <definedName name="EPSDECBUD">#REF!</definedName>
    <definedName name="EPSFEBACT">#REF!</definedName>
    <definedName name="EPSFEBBUD">#REF!</definedName>
    <definedName name="EPSJANACT">#REF!</definedName>
    <definedName name="EPSJANBUD">#REF!</definedName>
    <definedName name="EPSJULACT">#REF!</definedName>
    <definedName name="EPSJULBUD">#REF!</definedName>
    <definedName name="EPSJUNACT">#REF!</definedName>
    <definedName name="EPSJUNBUD">#REF!</definedName>
    <definedName name="EPSMARACT">#REF!</definedName>
    <definedName name="EPSMARBUD">#REF!</definedName>
    <definedName name="EPSMAYACT">#REF!</definedName>
    <definedName name="EPSMAYBUD">#REF!</definedName>
    <definedName name="EPSNOVACT">#REF!</definedName>
    <definedName name="EPSNOVBUD">#REF!</definedName>
    <definedName name="EPSOCTACT">#REF!</definedName>
    <definedName name="EPSOCTBUD">#REF!</definedName>
    <definedName name="EPSSEPACT">#REF!</definedName>
    <definedName name="EPSSEPBUD">#REF!</definedName>
    <definedName name="EQMARBUD">#REF!</definedName>
    <definedName name="EQSN">'[16]Dados ISO 9001'!$H$24:$I$30</definedName>
    <definedName name="equi" localSheetId="7" hidden="1">{#N/A,#N/A,FALSE,"Pag.01"}</definedName>
    <definedName name="equi" localSheetId="6" hidden="1">{#N/A,#N/A,FALSE,"Pag.01"}</definedName>
    <definedName name="equi" localSheetId="0" hidden="1">{#N/A,#N/A,FALSE,"Pag.01"}</definedName>
    <definedName name="equi" hidden="1">{#N/A,#N/A,FALSE,"Pag.01"}</definedName>
    <definedName name="EquipoP">[61]CostosVPN!$C$76</definedName>
    <definedName name="equity" localSheetId="7">#REF!</definedName>
    <definedName name="equity">#REF!</definedName>
    <definedName name="er4e" localSheetId="7">#REF!</definedName>
    <definedName name="er4e">#REF!</definedName>
    <definedName name="ERP" localSheetId="0">#REF!</definedName>
    <definedName name="ERP">#REF!</definedName>
    <definedName name="ERPC" localSheetId="0">#REF!</definedName>
    <definedName name="ERPC">#REF!</definedName>
    <definedName name="ERROR" localSheetId="0">#REF!</definedName>
    <definedName name="ERROR">#REF!</definedName>
    <definedName name="ERROS">#REF!</definedName>
    <definedName name="ESP">#REF!</definedName>
    <definedName name="ESPC">#REF!</definedName>
    <definedName name="ESS">[20]Inputs!$C$46</definedName>
    <definedName name="EssAliasTable">"Default"</definedName>
    <definedName name="EssLatest">"DEZ/2002"</definedName>
    <definedName name="EssOptions">"A2100000000111000011001101100_010010"</definedName>
    <definedName name="EST_01" localSheetId="7">#REF!</definedName>
    <definedName name="EST_01">#REF!</definedName>
    <definedName name="ESTITLE" localSheetId="7">#REF!</definedName>
    <definedName name="ESTITLE">#REF!</definedName>
    <definedName name="ETAI_01" localSheetId="7">#REF!</definedName>
    <definedName name="ETAI_01">#REF!</definedName>
    <definedName name="etst">#REF!</definedName>
    <definedName name="ETST_01">#REF!</definedName>
    <definedName name="EU">'[28]#REF'!$A$8:$P$128</definedName>
    <definedName name="EV" localSheetId="7">#REF!</definedName>
    <definedName name="EV">#REF!</definedName>
    <definedName name="EVAccNApr" localSheetId="7">#REF!</definedName>
    <definedName name="EVAccNApr">#REF!</definedName>
    <definedName name="EVAccNAug" localSheetId="7">#REF!</definedName>
    <definedName name="EVAccNAug">#REF!</definedName>
    <definedName name="EVAccNDec">#REF!</definedName>
    <definedName name="EVAccNFeb">#REF!</definedName>
    <definedName name="EVAccNJan">#REF!</definedName>
    <definedName name="EVAccNJul">#REF!</definedName>
    <definedName name="EVAccNJun">#REF!</definedName>
    <definedName name="EVAccNMar">#REF!</definedName>
    <definedName name="EVAccNMay">#REF!</definedName>
    <definedName name="EVAccNNov">#REF!</definedName>
    <definedName name="EVAccNOct">#REF!</definedName>
    <definedName name="EVAccNSep">#REF!</definedName>
    <definedName name="EVAcctApr">#REF!</definedName>
    <definedName name="EVAcctAug">#REF!</definedName>
    <definedName name="EVAcctDec">#REF!</definedName>
    <definedName name="EVAcctFeb">#REF!</definedName>
    <definedName name="EVAcctJan">#REF!</definedName>
    <definedName name="EVAcctJul">#REF!</definedName>
    <definedName name="EVAcctJun">#REF!</definedName>
    <definedName name="EVAcctMar">#REF!</definedName>
    <definedName name="EVAcctMay">#REF!</definedName>
    <definedName name="EVAcctNov">#REF!</definedName>
    <definedName name="EVAcctOct">#REF!</definedName>
    <definedName name="EVAcctSep">#REF!</definedName>
    <definedName name="evcb">#REF!</definedName>
    <definedName name="EVCB_SA">#REF!</definedName>
    <definedName name="EVCDOU">#REF!</definedName>
    <definedName name="EVCDOU_SA">#REF!</definedName>
    <definedName name="evce">#REF!</definedName>
    <definedName name="EVCE_SA">#REF!</definedName>
    <definedName name="EVCE01">#REF!</definedName>
    <definedName name="EVCE01_SA">#REF!</definedName>
    <definedName name="EVCE02">#REF!</definedName>
    <definedName name="EVCE02_SA">#REF!</definedName>
    <definedName name="EVCE03">#REF!</definedName>
    <definedName name="EVCE03_SA">#REF!</definedName>
    <definedName name="evcg">#REF!</definedName>
    <definedName name="EVCG_SA">#REF!</definedName>
    <definedName name="evcj">#REF!</definedName>
    <definedName name="EVCJ_SA">#REF!</definedName>
    <definedName name="evcl">#REF!</definedName>
    <definedName name="EVCL_SA">#REF!</definedName>
    <definedName name="evcm">#REF!</definedName>
    <definedName name="EVCM_SA">#REF!</definedName>
    <definedName name="evcn">#REF!</definedName>
    <definedName name="EVCN_SA">#REF!</definedName>
    <definedName name="evco">#REF!</definedName>
    <definedName name="EVCO_SA">#REF!</definedName>
    <definedName name="evcp">#REF!</definedName>
    <definedName name="EVCP_SA">#REF!</definedName>
    <definedName name="evcs">#REF!</definedName>
    <definedName name="EVCS_SA">#REF!</definedName>
    <definedName name="evct">#REF!</definedName>
    <definedName name="EVCT_SA">#REF!</definedName>
    <definedName name="evebe">#REF!</definedName>
    <definedName name="evebe_sa">#REF!</definedName>
    <definedName name="evec">#REF!</definedName>
    <definedName name="EVEC_SA">#REF!</definedName>
    <definedName name="EVEK">#REF!</definedName>
    <definedName name="EVEK_SA">#REF!</definedName>
    <definedName name="evel">#REF!</definedName>
    <definedName name="evel_sa">#REF!</definedName>
    <definedName name="evelma">#REF!</definedName>
    <definedName name="evelma_sa">#REF!</definedName>
    <definedName name="evep">#REF!</definedName>
    <definedName name="EVEP_SA">#REF!</definedName>
    <definedName name="eves">#REF!</definedName>
    <definedName name="EVES_SA">#REF!</definedName>
    <definedName name="evfu">#REF!</definedName>
    <definedName name="EVFU_SA">#REF!</definedName>
    <definedName name="EVFXApr">#REF!</definedName>
    <definedName name="EVFXAug">#REF!</definedName>
    <definedName name="EVFXDec">#REF!</definedName>
    <definedName name="EVFXFeb">#REF!</definedName>
    <definedName name="EVFXJan">#REF!</definedName>
    <definedName name="EVFXJul">#REF!</definedName>
    <definedName name="EVFXJun">#REF!</definedName>
    <definedName name="EVFXMar">#REF!</definedName>
    <definedName name="EVFXMay">#REF!</definedName>
    <definedName name="EVFXNov">#REF!</definedName>
    <definedName name="EVFXOct">#REF!</definedName>
    <definedName name="EVFXSep">#REF!</definedName>
    <definedName name="EVGERSUL">#REF!</definedName>
    <definedName name="EVGERSUL_SA">#REF!</definedName>
    <definedName name="EVInAug">#REF!</definedName>
    <definedName name="EVInDec">#REF!</definedName>
    <definedName name="EVInJul">#REF!</definedName>
    <definedName name="EVInJun">#REF!</definedName>
    <definedName name="EVInNApr">#REF!</definedName>
    <definedName name="EVInNAug">#REF!</definedName>
    <definedName name="EVInNDec">#REF!</definedName>
    <definedName name="EVInNFeb">#REF!</definedName>
    <definedName name="EVInNJan">#REF!</definedName>
    <definedName name="EVInNJul">#REF!</definedName>
    <definedName name="EVInNJun">#REF!</definedName>
    <definedName name="EVInNMar">#REF!</definedName>
    <definedName name="EVInNMay">#REF!</definedName>
    <definedName name="EVInNNov">#REF!</definedName>
    <definedName name="EVInNOct">#REF!</definedName>
    <definedName name="EVInNov">#REF!</definedName>
    <definedName name="EVInNSep">#REF!</definedName>
    <definedName name="EVInOct">#REF!</definedName>
    <definedName name="EVInSep">#REF!</definedName>
    <definedName name="EVIntApr">#REF!</definedName>
    <definedName name="EVIntFeb">#REF!</definedName>
    <definedName name="EVIntJan">#REF!</definedName>
    <definedName name="EVIntMar">#REF!</definedName>
    <definedName name="EVIntMay">#REF!</definedName>
    <definedName name="evlg">#REF!</definedName>
    <definedName name="EVLG_SA">#REF!</definedName>
    <definedName name="EVMPApr">#REF!</definedName>
    <definedName name="EVMPAug">#REF!</definedName>
    <definedName name="EVMPDec">#REF!</definedName>
    <definedName name="EVMPFeb">#REF!</definedName>
    <definedName name="EVMPJan">#REF!</definedName>
    <definedName name="EVMPJul">#REF!</definedName>
    <definedName name="EVMPJun">#REF!</definedName>
    <definedName name="EVMPMar">#REF!</definedName>
    <definedName name="EVMPMay">#REF!</definedName>
    <definedName name="EVMPNApr">#REF!</definedName>
    <definedName name="EVMPNAug">#REF!</definedName>
    <definedName name="EVMPNDec">#REF!</definedName>
    <definedName name="EVMPNFeb">#REF!</definedName>
    <definedName name="EVMPNJan">#REF!</definedName>
    <definedName name="EVMPNJul">#REF!</definedName>
    <definedName name="EVMPNJun">#REF!</definedName>
    <definedName name="EVMPNMar">#REF!</definedName>
    <definedName name="EVMPNMay">#REF!</definedName>
    <definedName name="EVMPNNov">#REF!</definedName>
    <definedName name="EVMPNOct">#REF!</definedName>
    <definedName name="EVMPNov">#REF!</definedName>
    <definedName name="EVMPNSep">#REF!</definedName>
    <definedName name="EVMPOct">#REF!</definedName>
    <definedName name="EVMPSep">#REF!</definedName>
    <definedName name="EVNFXApr">#REF!</definedName>
    <definedName name="EVNFXAug">#REF!</definedName>
    <definedName name="EVNFXDec">#REF!</definedName>
    <definedName name="EVNFXFeb">#REF!</definedName>
    <definedName name="EVNFXJan">#REF!</definedName>
    <definedName name="EVNFXJul">#REF!</definedName>
    <definedName name="EVNFXJun">#REF!</definedName>
    <definedName name="EVNFXMar">#REF!</definedName>
    <definedName name="EVNFXMay">#REF!</definedName>
    <definedName name="EVNFXNov">#REF!</definedName>
    <definedName name="EVNFXOct">#REF!</definedName>
    <definedName name="EVNFXSep">#REF!</definedName>
    <definedName name="evns">#REF!</definedName>
    <definedName name="EVNS_SA">#REF!</definedName>
    <definedName name="EVTxApr">#REF!</definedName>
    <definedName name="EVTxAug">#REF!</definedName>
    <definedName name="EVTxDev">#REF!</definedName>
    <definedName name="EVTxFeb">#REF!</definedName>
    <definedName name="EVTxJan">#REF!</definedName>
    <definedName name="EVTxJul">#REF!</definedName>
    <definedName name="EVTxJun">#REF!</definedName>
    <definedName name="EVTxMar">#REF!</definedName>
    <definedName name="EVTxMay">#REF!</definedName>
    <definedName name="EVTxNApr">#REF!</definedName>
    <definedName name="EVTxNAug">#REF!</definedName>
    <definedName name="EVTxNDec">#REF!</definedName>
    <definedName name="EVTxNFeb">#REF!</definedName>
    <definedName name="EVTxNJan">#REF!</definedName>
    <definedName name="EVTxNJul">#REF!</definedName>
    <definedName name="EVTxNJun">#REF!</definedName>
    <definedName name="EVTxNMar">#REF!</definedName>
    <definedName name="EVTxNMay">#REF!</definedName>
    <definedName name="EVTxNNov">#REF!</definedName>
    <definedName name="EVTxNOct">#REF!</definedName>
    <definedName name="EVTxNov">#REF!</definedName>
    <definedName name="EVTxNSep">#REF!</definedName>
    <definedName name="EVTxOct">#REF!</definedName>
    <definedName name="EVTxSep">#REF!</definedName>
    <definedName name="exc00N">#REF!</definedName>
    <definedName name="exc00N2">#REF!</definedName>
    <definedName name="exc00S">#REF!</definedName>
    <definedName name="exc00S2">#REF!</definedName>
    <definedName name="exc01N">#REF!</definedName>
    <definedName name="exc01N2">#REF!</definedName>
    <definedName name="exc01S">#REF!</definedName>
    <definedName name="exc01S2">#REF!</definedName>
    <definedName name="exc02N">#REF!</definedName>
    <definedName name="exc02N2">#REF!</definedName>
    <definedName name="exc02S">#REF!</definedName>
    <definedName name="exc02S2">#REF!</definedName>
    <definedName name="exc03N">#REF!</definedName>
    <definedName name="exc03N2">#REF!</definedName>
    <definedName name="exc03S">#REF!</definedName>
    <definedName name="exc03S2">#REF!</definedName>
    <definedName name="exc04N">#REF!</definedName>
    <definedName name="exc04N2">#REF!</definedName>
    <definedName name="exc04S">#REF!</definedName>
    <definedName name="exc04S2">#REF!</definedName>
    <definedName name="exc05N">#REF!</definedName>
    <definedName name="exc05N2">#REF!</definedName>
    <definedName name="exc05S">#REF!</definedName>
    <definedName name="exc05S2">#REF!</definedName>
    <definedName name="exc06N">#REF!</definedName>
    <definedName name="exc06N2">#REF!</definedName>
    <definedName name="exc06S">#REF!</definedName>
    <definedName name="exc06S2">#REF!</definedName>
    <definedName name="exc07N">#REF!</definedName>
    <definedName name="exc07N2">#REF!</definedName>
    <definedName name="exc07S">#REF!</definedName>
    <definedName name="exc07S2">#REF!</definedName>
    <definedName name="exc08N">#REF!</definedName>
    <definedName name="exc08N2">#REF!</definedName>
    <definedName name="exc08S">#REF!</definedName>
    <definedName name="exc08S2">#REF!</definedName>
    <definedName name="exc09N">#REF!</definedName>
    <definedName name="exc09N2">#REF!</definedName>
    <definedName name="exc09S">#REF!</definedName>
    <definedName name="exc09S2">#REF!</definedName>
    <definedName name="Excel_BuiltIn_Print_Titles_2">#REF!</definedName>
    <definedName name="Excel_BuiltIn_Print_Titles_3">'[46]DRE 2005 a 2010 MENSAL'!$A$1:$A$65536,'[46]DRE 2005 a 2010 MENSAL'!$A$5:$IP$7</definedName>
    <definedName name="Excel_BuiltIn_Print_Titles_4" localSheetId="7">#REF!,#REF!</definedName>
    <definedName name="Excel_BuiltIn_Print_Titles_4" localSheetId="0">#REF!,#REF!</definedName>
    <definedName name="Excel_BuiltIn_Print_Titles_4">#REF!,#REF!</definedName>
    <definedName name="Exec_Fora_Prazo_CE">'[16]Dados de relacionamento'!$B$138:$N$144</definedName>
    <definedName name="Exec_Fora_Prazo_LN">'[16]Dados de relacionamento'!$B$56:$N$62</definedName>
    <definedName name="Exec_Fora_Prazo_RL">'[16]Dados de relacionamento'!$B$81:$N$87</definedName>
    <definedName name="Exec_Fora_Prazo_RLU">'[16]Dados de relacionamento'!$B$106:$N$112</definedName>
    <definedName name="Exec_Fora_Prazo_SE">'[16]Dados de relacionamento'!$B$160:$N$166</definedName>
    <definedName name="ExecutarWord">[31]!ExecutarWord</definedName>
    <definedName name="ExecutarWord4">[3]!ExecutarWord4</definedName>
    <definedName name="EXIGÍVEL" localSheetId="7">#REF!</definedName>
    <definedName name="EXIGÍVEL">#REF!</definedName>
    <definedName name="EXISTL3" localSheetId="7">#REF!</definedName>
    <definedName name="EXISTL3">#REF!</definedName>
    <definedName name="EXISTL4" localSheetId="7">#REF!</definedName>
    <definedName name="EXISTL4">#REF!</definedName>
    <definedName name="EXISTL5">#REF!</definedName>
    <definedName name="EXTRACCIÓN_IM">#N/A</definedName>
    <definedName name="Extract_MI" localSheetId="7">#REF!</definedName>
    <definedName name="Extract_MI" localSheetId="0">#REF!</definedName>
    <definedName name="Extract_MI">#REF!</definedName>
    <definedName name="F" localSheetId="0" hidden="1">#REF!</definedName>
    <definedName name="F" hidden="1">#REF!</definedName>
    <definedName name="F___DIRETORIA_FINANCEIRA_E_DE_RELAÇÕES_COM_INVESTIDORES" localSheetId="0">#REF!</definedName>
    <definedName name="F___DIRETORIA_FINANCEIRA_E_DE_RELAÇÕES_COM_INVESTIDORES">#REF!</definedName>
    <definedName name="F_BALANCE">#REF!</definedName>
    <definedName name="f_capital">#REF!</definedName>
    <definedName name="F_CASH">#REF!</definedName>
    <definedName name="f_econ_profit">#REF!</definedName>
    <definedName name="F_FINANCE">#REF!</definedName>
    <definedName name="f_free_cash_flow">#REF!</definedName>
    <definedName name="F_INCOME">#REF!</definedName>
    <definedName name="F_INVEST">#REF!</definedName>
    <definedName name="f_manual">#REF!</definedName>
    <definedName name="F_NOPLAT">#REF!</definedName>
    <definedName name="F_OPERATING">#REF!</definedName>
    <definedName name="f_ratios">#REF!</definedName>
    <definedName name="F_RESULTS">#REF!</definedName>
    <definedName name="f_roic">#REF!</definedName>
    <definedName name="F_SUP_CALC">#REF!</definedName>
    <definedName name="f_valuation">#REF!</definedName>
    <definedName name="factor">#REF!</definedName>
    <definedName name="FactorInflaExt">'[40]Supuestos Generales'!$B$28:$M$28</definedName>
    <definedName name="FactorP">[62]Sensibilidades!$B$33</definedName>
    <definedName name="FactorT">[63]Sensibilidades!$B$35</definedName>
    <definedName name="faest">[63]Sensibilidades!$B$43</definedName>
    <definedName name="FAIXAS_COMPLETAS_Início" localSheetId="7">#REF!</definedName>
    <definedName name="FAIXAS_COMPLETAS_Início">#REF!</definedName>
    <definedName name="FALT" localSheetId="7">#REF!</definedName>
    <definedName name="FALT" localSheetId="0">#REF!</definedName>
    <definedName name="FALT">#REF!</definedName>
    <definedName name="FALT1" localSheetId="0">#REF!</definedName>
    <definedName name="FALT1">#REF!</definedName>
    <definedName name="FALTANTE" localSheetId="0">#REF!</definedName>
    <definedName name="FALTANTE">#REF!</definedName>
    <definedName name="far">#REF!</definedName>
    <definedName name="fat_2003">[2]CVA_Projetada12meses!#REF!</definedName>
    <definedName name="fat_2004">[2]CVA_Projetada12meses!#REF!</definedName>
    <definedName name="fat_2005">[2]CVA_Projetada12meses!#REF!</definedName>
    <definedName name="fatorconv">#REF!</definedName>
    <definedName name="FATURAMENTO_ANUALIZADO_P_C.A_RECEBER">[64]Base!#REF!</definedName>
    <definedName name="FBASE" localSheetId="7">#REF!</definedName>
    <definedName name="FBASE">#REF!</definedName>
    <definedName name="FC" localSheetId="7">#REF!</definedName>
    <definedName name="FC">#REF!</definedName>
    <definedName name="FC___DEPARTAMENTO_DE_CONTROLADORIA" localSheetId="7">#REF!</definedName>
    <definedName name="FC___DEPARTAMENTO_DE_CONTROLADORIA">#REF!</definedName>
    <definedName name="FCAPRACT">#REF!</definedName>
    <definedName name="FCAPRBUD">#REF!</definedName>
    <definedName name="FCASHTAX">#REF!</definedName>
    <definedName name="FCAUGACT">#REF!</definedName>
    <definedName name="FCAUGBUD">#REF!</definedName>
    <definedName name="FCDECACT">#REF!</definedName>
    <definedName name="FCDECBUD">#REF!</definedName>
    <definedName name="FCFEBACT">#REF!</definedName>
    <definedName name="FCFEBBUD">#REF!</definedName>
    <definedName name="FCJANACT">#REF!</definedName>
    <definedName name="FCJANBUD">#REF!</definedName>
    <definedName name="FCJULACT">#REF!</definedName>
    <definedName name="FCJULBUD">#REF!</definedName>
    <definedName name="FCJUNACT">#REF!</definedName>
    <definedName name="FCJUNBUD">#REF!</definedName>
    <definedName name="FCL" localSheetId="7" hidden="1">{"'Sheet1'!$A$1:$G$85"}</definedName>
    <definedName name="FCL" localSheetId="6" hidden="1">{"'Sheet1'!$A$1:$G$85"}</definedName>
    <definedName name="FCL" hidden="1">{"'Sheet1'!$A$1:$G$85"}</definedName>
    <definedName name="FCMARACT">#REF!</definedName>
    <definedName name="FCMARBUD">#REF!</definedName>
    <definedName name="FCMAYACT">#REF!</definedName>
    <definedName name="FCMAYBUD">#REF!</definedName>
    <definedName name="FCNOVACT">#REF!</definedName>
    <definedName name="FCNOVBUD">#REF!</definedName>
    <definedName name="FCOCTACT">#REF!</definedName>
    <definedName name="FCOCTBUD">#REF!</definedName>
    <definedName name="FCOGS">#REF!</definedName>
    <definedName name="FCONSTANT">#REF!</definedName>
    <definedName name="FCSEPACT">#REF!</definedName>
    <definedName name="FCSEPBUD">#REF!</definedName>
    <definedName name="fcx_ano_0">#REF!</definedName>
    <definedName name="fcx_ano_1">#REF!</definedName>
    <definedName name="fcx_ano_2">#REF!</definedName>
    <definedName name="fcx_ano_3">#REF!</definedName>
    <definedName name="fcx_ano_4">#REF!</definedName>
    <definedName name="FDDD">#REF!</definedName>
    <definedName name="FDEPRECIATION">#REF!</definedName>
    <definedName name="FebL3">#REF!</definedName>
    <definedName name="FebL4">#REF!</definedName>
    <definedName name="FebL5">#REF!</definedName>
    <definedName name="FebNI1">#REF!</definedName>
    <definedName name="FebNI2">#REF!</definedName>
    <definedName name="FebNI3">#REF!</definedName>
    <definedName name="FebNI4">#REF!</definedName>
    <definedName name="FebNI5">#REF!</definedName>
    <definedName name="FEC_01">[55]Dados_FEC!$B$21:$J$39</definedName>
    <definedName name="FEC_01B">[55]Dados_FEC!#REF!</definedName>
    <definedName name="FEC_02">[55]Dados_FEC!$B$41:$J$59</definedName>
    <definedName name="FEC_02B">[55]Dados_FEC!#REF!</definedName>
    <definedName name="FEC_03">[55]Dados_FEC!$B$61:$J$79</definedName>
    <definedName name="FEC_03B">[55]Dados_FEC!#REF!</definedName>
    <definedName name="FEC_04">[55]Dados_FEC!$B$81:$J$99</definedName>
    <definedName name="FEC_04B">[55]Dados_FEC!#REF!</definedName>
    <definedName name="FEC_05">[55]Dados_FEC!$B$101:$J$119</definedName>
    <definedName name="FEC_05B">[55]Dados_FEC!#REF!</definedName>
    <definedName name="FEC_06">[55]Dados_FEC!$B$121:$J$139</definedName>
    <definedName name="FEC_06B">[55]Dados_FEC!#REF!</definedName>
    <definedName name="FEC_07">[55]Dados_FEC!$B$141:$J$159</definedName>
    <definedName name="FEC_07B">[55]Dados_FEC!#REF!</definedName>
    <definedName name="FEC_08">[55]Dados_FEC!$B$181:$J$199</definedName>
    <definedName name="FEC_08B">[55]Dados_FEC!#REF!</definedName>
    <definedName name="FEC_09">[55]Dados_FEC!$B$201:$J$219</definedName>
    <definedName name="FEC_09B">[55]Dados_FEC!#REF!</definedName>
    <definedName name="FEC_10">[55]Dados_FEC!$B$221:$J$239</definedName>
    <definedName name="FEC_10B">[55]Dados_FEC!#REF!</definedName>
    <definedName name="FEC_11">[55]Dados_FEC!$B$241:$J$259</definedName>
    <definedName name="FEC_11B">[55]Dados_FEC!#REF!</definedName>
    <definedName name="FEC_12">[55]Dados_FEC!$B$261:$J$279</definedName>
    <definedName name="FEC_12B">[55]Dados_FEC!#REF!</definedName>
    <definedName name="FEC_13">[55]Dados_FEC!$B$281:$J$299</definedName>
    <definedName name="FEC_13B">[55]Dados_FEC!#REF!</definedName>
    <definedName name="FEC_14">[55]Dados_FEC!$B$301:$J$319</definedName>
    <definedName name="FEC_14B">[55]Dados_FEC!#REF!</definedName>
    <definedName name="FEC_15">[55]Dados_FEC!$B$321:$J$339</definedName>
    <definedName name="FEC_15B">[55]Dados_FEC!#REF!</definedName>
    <definedName name="FEC_16">[55]Dados_FEC!$B$341:$J$359</definedName>
    <definedName name="FEC_16B">[55]Dados_FEC!#REF!</definedName>
    <definedName name="FEC_17">[55]Dados_FEC!$B$361:$J$379</definedName>
    <definedName name="FEC_17B">[55]Dados_FEC!#REF!</definedName>
    <definedName name="FEC_18">[55]Dados_FEC!$B$381:$J$399</definedName>
    <definedName name="FEC_18B">[55]Dados_FEC!#REF!</definedName>
    <definedName name="FEC_19">[55]Dados_FEC!$B$401:$J$419</definedName>
    <definedName name="FEC_19B">[55]Dados_FEC!#REF!</definedName>
    <definedName name="FEC_20">[55]Dados_FEC!$B$421:$J$439</definedName>
    <definedName name="FEC_20B">[55]Dados_FEC!#REF!</definedName>
    <definedName name="FEC_21">[55]Dados_FEC!$B$441:$J$459</definedName>
    <definedName name="FEC_21B">[55]Dados_FEC!#REF!</definedName>
    <definedName name="FEC_22">[55]Dados_FEC!$B$461:$J$479</definedName>
    <definedName name="FEC_22B">[55]Dados_FEC!#REF!</definedName>
    <definedName name="FEC_23">[55]Dados_FEC!$B$481:$J$499</definedName>
    <definedName name="FEC_23B">[55]Dados_FEC!#REF!</definedName>
    <definedName name="FEC_24">[55]Dados_FEC!$B$501:$J$519</definedName>
    <definedName name="FEC_24B">[55]Dados_FEC!#REF!</definedName>
    <definedName name="FEC_25">[55]Dados_FEC!$B$521:$J$539</definedName>
    <definedName name="FEC_25B">[55]Dados_FEC!#REF!</definedName>
    <definedName name="FEC_26">[55]Dados_FEC!$B$541:$J$559</definedName>
    <definedName name="FEC_26B">[55]Dados_FEC!#REF!</definedName>
    <definedName name="FEC_27">[55]Dados_FEC!$B$561:$J$579</definedName>
    <definedName name="FEC_27B">[55]Dados_FEC!#REF!</definedName>
    <definedName name="FEC_28">[55]Dados_FEC!$B$581:$J$599</definedName>
    <definedName name="FEC_28B">[55]Dados_FEC!#REF!</definedName>
    <definedName name="FEC_29">[55]Dados_FEC!$B$601:$J$619</definedName>
    <definedName name="FEC_29B">[55]Dados_FEC!#REF!</definedName>
    <definedName name="FEC_30">[55]Dados_FEC!$B$621:$J$639</definedName>
    <definedName name="FEC_30B">[55]Dados_FEC!#REF!</definedName>
    <definedName name="FEC_31">[55]Dados_FEC!$B$641:$J$659</definedName>
    <definedName name="FEC_31B">[55]Dados_FEC!#REF!</definedName>
    <definedName name="FEC_32">[55]Dados_FEC!$B$661:$J$679</definedName>
    <definedName name="FEC_32B">[55]Dados_FEC!#REF!</definedName>
    <definedName name="FEC_33">[55]Dados_FEC!$B$681:$J$699</definedName>
    <definedName name="FEC_33B">[55]Dados_FEC!#REF!</definedName>
    <definedName name="FEC_34">[55]Dados_FEC!$B$701:$J$719</definedName>
    <definedName name="FEC_34B">[55]Dados_FEC!#REF!</definedName>
    <definedName name="FEC_35">[55]Dados_FEC!$B$721:$J$739</definedName>
    <definedName name="FEC_35B">[55]Dados_FEC!#REF!</definedName>
    <definedName name="FEC_36">[55]Dados_FEC!$B$741:$J$759</definedName>
    <definedName name="FEC_36B">[55]Dados_FEC!#REF!</definedName>
    <definedName name="FEC_37">[55]Dados_FEC!$B$161:$J$179</definedName>
    <definedName name="FEC_37B">[55]Dados_FEC!#REF!</definedName>
    <definedName name="FEC_38">[55]Dados_FEC!$B$761:$J$779</definedName>
    <definedName name="FEC_38B">[55]Dados_FEC!#REF!</definedName>
    <definedName name="FEC_39">[55]Dados_FEC!$B$781:$J$799</definedName>
    <definedName name="FEC_39B">[55]Dados_FEC!#REF!</definedName>
    <definedName name="FEC_40">[55]Dados_FEC!$B$961:$J$979</definedName>
    <definedName name="FEC_40B">[55]Dados_FEC!#REF!</definedName>
    <definedName name="FEC_41">[55]Dados_FEC!$B$801:$J$819</definedName>
    <definedName name="FEC_41B">[55]Dados_FEC!#REF!</definedName>
    <definedName name="FEC_42">[55]Dados_FEC!$B$821:$J$839</definedName>
    <definedName name="FEC_42B">[55]Dados_FEC!#REF!</definedName>
    <definedName name="FEC_43">[55]Dados_FEC!$B$841:$J$859</definedName>
    <definedName name="FEC_43B">[55]Dados_FEC!#REF!</definedName>
    <definedName name="FEC_44">[55]Dados_FEC!$B$861:$J$879</definedName>
    <definedName name="FEC_44B">[55]Dados_FEC!#REF!</definedName>
    <definedName name="FEC_45">[55]Dados_FEC!$B$881:$J$899</definedName>
    <definedName name="FEC_45B">[55]Dados_FEC!#REF!</definedName>
    <definedName name="FEC_46">[55]Dados_FEC!$B$901:$J$919</definedName>
    <definedName name="FEC_46B">[55]Dados_FEC!#REF!</definedName>
    <definedName name="FEC_47">[55]Dados_FEC!$B$921:$J$939</definedName>
    <definedName name="FEC_47B">[55]Dados_FEC!#REF!</definedName>
    <definedName name="FEC_48">[55]Dados_FEC!$B$941:$J$959</definedName>
    <definedName name="FEC_48B">[55]Dados_FEC!#REF!</definedName>
    <definedName name="FEC_49">[55]Dados_FEC!$B$981:$J$999</definedName>
    <definedName name="FEC_49B">[55]Dados_FEC!#REF!</definedName>
    <definedName name="FEC_50">[55]Dados_FEC!$B$1001:$J$1019</definedName>
    <definedName name="FEC_50B">[55]Dados_FEC!#REF!</definedName>
    <definedName name="FEC_51">[55]Dados_FEC!$B$1021:$J$1039</definedName>
    <definedName name="FEC_51B">[55]Dados_FEC!#REF!</definedName>
    <definedName name="FEC_52">[55]Dados_FEC!$B$1041:$J$1059</definedName>
    <definedName name="FEC_52B">[55]Dados_FEC!#REF!</definedName>
    <definedName name="FEC_53">[55]Dados_FEC!$B$1061:$J$1079</definedName>
    <definedName name="FEC_53B">[55]Dados_FEC!#REF!</definedName>
    <definedName name="FEC_54">[55]Dados_FEC!$B$1081:$J$1099</definedName>
    <definedName name="FEC_54B">[55]Dados_FEC!#REF!</definedName>
    <definedName name="FEC_55">[55]Dados_FEC!$B$1101:$J$1119</definedName>
    <definedName name="FEC_55B">[55]Dados_FEC!#REF!</definedName>
    <definedName name="FEC_56">[55]Dados_FEC!$B$1121:$J$1139</definedName>
    <definedName name="FEC_56B">[55]Dados_FEC!#REF!</definedName>
    <definedName name="FEC_57">[55]Dados_FEC!$B$1141:$J$1159</definedName>
    <definedName name="FEC_57B">[55]Dados_FEC!#REF!</definedName>
    <definedName name="FEC_58">[55]Dados_FEC!$B$1161:$J$1179</definedName>
    <definedName name="FEC_58B">[55]Dados_FEC!#REF!</definedName>
    <definedName name="FEC_T">[55]Dados_FEC!$B$1181:$J$1199</definedName>
    <definedName name="FEC_TB">[55]Dados_FEC!#REF!</definedName>
    <definedName name="FECHA" localSheetId="7">#REF!</definedName>
    <definedName name="FECHA">#REF!</definedName>
    <definedName name="Feriados">[65]FERIADOS!$A$8:$A$75</definedName>
    <definedName name="ff" localSheetId="7" hidden="1">{#N/A,#N/A,FALSE,"ENERGIA";#N/A,#N/A,FALSE,"PERDIDAS";#N/A,#N/A,FALSE,"CLIENTES";#N/A,#N/A,FALSE,"ESTADO";#N/A,#N/A,FALSE,"TECNICA"}</definedName>
    <definedName name="ff" localSheetId="6" hidden="1">{#N/A,#N/A,FALSE,"ENERGIA";#N/A,#N/A,FALSE,"PERDIDAS";#N/A,#N/A,FALSE,"CLIENTES";#N/A,#N/A,FALSE,"ESTADO";#N/A,#N/A,FALSE,"TECNICA"}</definedName>
    <definedName name="ff" hidden="1">{#N/A,#N/A,FALSE,"ENERGIA";#N/A,#N/A,FALSE,"PERDIDAS";#N/A,#N/A,FALSE,"CLIENTES";#N/A,#N/A,FALSE,"ESTADO";#N/A,#N/A,FALSE,"TECNICA"}</definedName>
    <definedName name="fffffffffff" localSheetId="7" hidden="1">{"'Sheet1'!$A$1:$G$85"}</definedName>
    <definedName name="fffffffffff" localSheetId="6" hidden="1">{"'Sheet1'!$A$1:$G$85"}</definedName>
    <definedName name="fffffffffff" hidden="1">{"'Sheet1'!$A$1:$G$85"}</definedName>
    <definedName name="FFINANCE">#REF!</definedName>
    <definedName name="FFSDFSD" localSheetId="0">#REF!</definedName>
    <definedName name="FFSDFSD">#REF!</definedName>
    <definedName name="FG___DEPARTAMENTO_GESTÃO_FINANCEIRA" localSheetId="0">#REF!</definedName>
    <definedName name="FG___DEPARTAMENTO_GESTÃO_FINANCEIRA">#REF!</definedName>
    <definedName name="fghsdfg">#REF!</definedName>
    <definedName name="FGROWTH">#REF!</definedName>
    <definedName name="FILE">#REF!</definedName>
    <definedName name="filiais">[66]BD!$B$3:$B$79</definedName>
    <definedName name="FIN">[18]Inputs!$C$52</definedName>
    <definedName name="FINANCE">#REF!</definedName>
    <definedName name="Financiación" localSheetId="7">#REF!</definedName>
    <definedName name="Financiación" localSheetId="0">#REF!</definedName>
    <definedName name="Financiación">#REF!</definedName>
    <definedName name="FINCREASED">#REF!</definedName>
    <definedName name="FINETOTHER">#REF!</definedName>
    <definedName name="FINETPPE">#REF!</definedName>
    <definedName name="FINTENSITY">#REF!</definedName>
    <definedName name="FINV">[62]Sensibilidades!$B$37</definedName>
    <definedName name="FINVESTMENT" localSheetId="7">#REF!</definedName>
    <definedName name="FINVESTMENT">#REF!</definedName>
    <definedName name="FINVESTYEARS" localSheetId="7">#REF!</definedName>
    <definedName name="FINVESTYEARS">#REF!</definedName>
    <definedName name="FISCAL_YEARS" localSheetId="7">#REF!</definedName>
    <definedName name="FISCAL_YEARS">#REF!</definedName>
    <definedName name="FIWORKING">#REF!</definedName>
    <definedName name="fluxo" localSheetId="0">#REF!</definedName>
    <definedName name="fluxo">#REF!</definedName>
    <definedName name="fluxo_novo">[12]base!$B$335:$AM$389</definedName>
    <definedName name="FLUXO1998">#REF!</definedName>
    <definedName name="FLUXO1999">#REF!</definedName>
    <definedName name="FLUXO98">#REF!</definedName>
    <definedName name="FLUXO99">#REF!</definedName>
    <definedName name="fluxoa" localSheetId="0">#REF!</definedName>
    <definedName name="fluxoa">#REF!</definedName>
    <definedName name="fluxob">#REF!</definedName>
    <definedName name="fluxoc">#REF!</definedName>
    <definedName name="fluxod">#REF!</definedName>
    <definedName name="FMARGIN">#REF!</definedName>
    <definedName name="FNETPPE">#REF!</definedName>
    <definedName name="FNOPLAT">#REF!</definedName>
    <definedName name="foha_3">#REF!</definedName>
    <definedName name="folha_2">#REF!</definedName>
    <definedName name="folha_4">#REF!</definedName>
    <definedName name="folha1">#REF!</definedName>
    <definedName name="FOLHA1.">#REF!</definedName>
    <definedName name="folha2">#REF!</definedName>
    <definedName name="FOLHA2.">#REF!</definedName>
    <definedName name="FOLHAFI">#REF!</definedName>
    <definedName name="FOLHASE1">[67]contse98!$B$5:$H$46,[67]contse98!$B$49:$H$90,[67]contse98!$B$93:$H$134,[67]contse98!$B$137:$H$178,[67]contse98!$B$181:$H$222,[67]contse98!$B$225:$H$266,[67]contse98!$B$269:$H$310,[67]contse98!$B$313:$H$354</definedName>
    <definedName name="FOLHASE2">[67]contse98!$B$687:$H$728,[67]contse98!$B$357:$H$376,[67]contse98!$B$379:$H$398,[67]contse98!$B$731:$H$772</definedName>
    <definedName name="FOLHASUL">[67]contse98!$B$401:$H$442,[67]contse98!$B$445:$H$486,[67]contse98!$B$489:$H$662,[67]contse98!$B$665:$H$684,[67]contse98!$B$511:$H$552,[67]contse98!$B$555:$H$618</definedName>
    <definedName name="fontes" localSheetId="7">#REF!</definedName>
    <definedName name="fontes">#REF!</definedName>
    <definedName name="fontes2">[68]TermoPE!$B$5:$B$10</definedName>
    <definedName name="FOPERATING" localSheetId="7">#REF!</definedName>
    <definedName name="FOPERATING">#REF!</definedName>
    <definedName name="FORA_PRAZO">'[16]Dados Ouvidoria II'!$C$50:$O$56</definedName>
    <definedName name="FORDIV" localSheetId="7">#REF!</definedName>
    <definedName name="FORDIV">#REF!</definedName>
    <definedName name="FORE_ALL" localSheetId="7">#REF!</definedName>
    <definedName name="FORE_ALL">#REF!</definedName>
    <definedName name="Formato">[4]vinc!$L$7:$AA$21</definedName>
    <definedName name="Formula" localSheetId="9">[0]!CTratio/[0]!VTratio</definedName>
    <definedName name="Formula" localSheetId="4">[0]!CTratio/[0]!VTratio</definedName>
    <definedName name="Formula" localSheetId="13">[0]!CTratio/[0]!VTratio</definedName>
    <definedName name="Formula" localSheetId="5">[0]!CTratio/[0]!VTratio</definedName>
    <definedName name="Formula" localSheetId="14">[0]!CTratio/[0]!VTratio</definedName>
    <definedName name="Formula" localSheetId="7">[0]!CTratio/[0]!VTratio</definedName>
    <definedName name="Formula" localSheetId="16">[0]!CTratio/[0]!VTratio</definedName>
    <definedName name="Formula" localSheetId="12">[0]!CTratio/[0]!VTratio</definedName>
    <definedName name="Formula" localSheetId="6">[0]!CTratio/[0]!VTratio</definedName>
    <definedName name="Formula" localSheetId="20">[0]!CTratio/[0]!VTratio</definedName>
    <definedName name="Formula" localSheetId="0">[0]!CTratio/[0]!VTratio</definedName>
    <definedName name="Formula">[0]!CTratio/[0]!VTratio</definedName>
    <definedName name="FORN_C_ESP_01_C_CP_JAN_JUN_VL_ECON" localSheetId="7">#REF!</definedName>
    <definedName name="FORN_C_ESP_01_C_CP_JAN_JUN_VL_ECON" localSheetId="6">#REF!</definedName>
    <definedName name="FORN_C_ESP_01_C_CP_JAN_JUN_VL_ECON">#REF!</definedName>
    <definedName name="FORN_C_ESP_02_C_CP_JUL_DEZ_VL_ECON" localSheetId="7">#REF!</definedName>
    <definedName name="FORN_C_ESP_02_C_CP_JUL_DEZ_VL_ECON" localSheetId="6">#REF!</definedName>
    <definedName name="FORN_C_ESP_02_C_CP_JUL_DEZ_VL_ECON">#REF!</definedName>
    <definedName name="FORN_C_ESP_03_C_CP_VL_ECON" localSheetId="7">#REF!</definedName>
    <definedName name="FORN_C_ESP_03_C_CP_VL_ECON">#REF!</definedName>
    <definedName name="FORN_C_ESP_04_NT_C_CP_VL_ECON">#REF!</definedName>
    <definedName name="FORN_C_ESP_05_S_CP_JAN_JUN_VL_ECON">#REF!</definedName>
    <definedName name="FORN_C_ESP_06_S_CP_JUL_DEZ_VL_ECON">#REF!</definedName>
    <definedName name="FORN_C_ESP_07_S_CP_VL_ECON">#REF!</definedName>
    <definedName name="FORN_C_ESP_08_NT_S_CP_VL_ECON">#REF!</definedName>
    <definedName name="FORN_C_ESP_09_RES_JAN_JUN_VL_ECON">#REF!</definedName>
    <definedName name="FORN_C_ESP_10_RES_JUL_DEZ_VL_ECON">#REF!</definedName>
    <definedName name="FORN_C_ESP_11_RES_VL_ECON">#REF!</definedName>
    <definedName name="FORN_C_ESP_12_NT_RES_VL_ECON">#REF!</definedName>
    <definedName name="FORN_C_ESP_13_IND_JAN_JUN_VL_ECON">#REF!</definedName>
    <definedName name="FORN_C_ESP_14_IND_JUL_DEZ_VL_ECON">#REF!</definedName>
    <definedName name="FORN_C_ESP_15_IND_VL_ECON">#REF!</definedName>
    <definedName name="FORN_C_ESP_16_NT_IND_VL_ECON">#REF!</definedName>
    <definedName name="FORN_C_ESP_17_COM_JAN_JUL_VL_ECON">#REF!</definedName>
    <definedName name="FORN_C_ESP_18_COM_JUL_DEZ_VL_ECON">#REF!</definedName>
    <definedName name="FORN_C_ESP_19_COM_VL_ECON">#REF!</definedName>
    <definedName name="FORN_C_ESP_20_NT_COM_VL_ECON">#REF!</definedName>
    <definedName name="FORN_C_ESP_21_RUR_JAN_JUL_VL_ECON">#REF!</definedName>
    <definedName name="FORN_C_ESP_22_RUR_JUL_DEZ_VL_ECON">#REF!</definedName>
    <definedName name="FORN_C_ESP_23_RUR_VL_ECON">#REF!</definedName>
    <definedName name="FORN_C_ESP_24_NT_RUR_VL_ECON">#REF!</definedName>
    <definedName name="FORN_C_ESP_25_PP_JAN_JUN_VL_ECON">#REF!</definedName>
    <definedName name="FORN_C_ESP_26_PP_JUL_DEZ_VL_ECON">#REF!</definedName>
    <definedName name="FORN_C_ESP_27_PP_VL_ECON">#REF!</definedName>
    <definedName name="FORN_C_ESP_28_NT_PP_VL_ECON">#REF!</definedName>
    <definedName name="FORN_C_ESP_29_IP_JAN_JUN_VL_ECON">#REF!</definedName>
    <definedName name="FORN_C_ESP_30_IP_JUL_DEZ_VL_ECON">#REF!</definedName>
    <definedName name="FORN_C_ESP_31_IP_VL_ECON">#REF!</definedName>
    <definedName name="FORN_C_ESP_32_NT_IP_VL_ECON">#REF!</definedName>
    <definedName name="FORN_C_ESP_33_SP_JAN_JUN_VL_ECON">#REF!</definedName>
    <definedName name="FORN_C_ESP_34_SP_JUL_DEZ_VL_ECON">#REF!</definedName>
    <definedName name="FORN_C_ESP_35_SP_VL_ECON">#REF!</definedName>
    <definedName name="FORN_C_ESP_36_NT_SP_VL_ECON">#REF!</definedName>
    <definedName name="FORN_C_ESP_37_CP_JAN_JUN_VL_ECON">#REF!</definedName>
    <definedName name="FORN_C_ESP_38_CP_JUL_DEZ_VL_ECON">#REF!</definedName>
    <definedName name="FORN_C_ESP_39_CP_VL_ECON">#REF!</definedName>
    <definedName name="FORN_C_ESP_40_NT_CP_VL_ECON">#REF!</definedName>
    <definedName name="FORN_C_ESP_41_DEM_JAN_JUN_VL_ECON">#REF!</definedName>
    <definedName name="FORN_C_ESP_42_DEM_JUL_DEZ_VL_ECON">#REF!</definedName>
    <definedName name="FORN_C_ESP_43_DEM_VL_ECON">#REF!</definedName>
    <definedName name="FORN_C_ESP_44_NT_DEM_VL_ECON">#REF!</definedName>
    <definedName name="FORN_ESP_01_JAN_JUN_VL_ECON">#REF!</definedName>
    <definedName name="FORN_ESP_02_JUL_DEZ_VL_ECON">#REF!</definedName>
    <definedName name="FORN_ESP_03_VL_ECON">#REF!</definedName>
    <definedName name="FORN_ESP_04_IND_JAN_JUN_VL_ECON">#REF!</definedName>
    <definedName name="FORN_ESP_05_IND_JUL_DEZ_VL_ECON">#REF!</definedName>
    <definedName name="FORN_ESP_06_IND_VL_ECON">#REF!</definedName>
    <definedName name="FORN_ESP_07_COM_JAN_JUN_VL_ECON">#REF!</definedName>
    <definedName name="FORN_ESP_08_COM_JUL_DEZ_VL_ECON">#REF!</definedName>
    <definedName name="FORN_ESP_09_COM_VL_ECON">#REF!</definedName>
    <definedName name="FORN_ESP_10_RUR_JAN_JUN_VL_ECON">#REF!</definedName>
    <definedName name="FORN_ESP_11_RUR_JUL_DEZ_VL_ECON">#REF!</definedName>
    <definedName name="FORN_ESP_12_RUR_VL_ECON">#REF!</definedName>
    <definedName name="FORN_ESP_13_REC_MERC_TM_VL_ECON">#REF!</definedName>
    <definedName name="FORN_ESP_14_NT_VL_ECON">#REF!</definedName>
    <definedName name="FORN_S_ESP_01_C_CP_JAN_JUN_VL_ECON">#REF!</definedName>
    <definedName name="FORN_S_ESP_02_C_CP_JUL_DEZ_VL_ECON">#REF!</definedName>
    <definedName name="FORN_S_ESP_03_C_CP_VL_ECON">#REF!</definedName>
    <definedName name="FORN_S_ESP_04_NT_C_CP_VL_ECON">#REF!</definedName>
    <definedName name="FORN_S_ESP_05_S_CP_JAN_JUN_VL_ECON">#REF!</definedName>
    <definedName name="FORN_S_ESP_06_S_CP_VL_ECON">#REF!</definedName>
    <definedName name="FORN_S_ESP_07_S_CP_VL_ECON">#REF!</definedName>
    <definedName name="FORN_S_ESP_08_NT_S_CP_VL_ECON">#REF!</definedName>
    <definedName name="FORN_S_ESP_09_IND_JAN_JUN_VL_ECON">#REF!</definedName>
    <definedName name="FORN_S_ESP_10_IND_JUL_DEZ_VL_ECON">#REF!</definedName>
    <definedName name="FORN_S_ESP_11_IND_VL_ECON">#REF!</definedName>
    <definedName name="FORN_S_ESP_12_NT_IND_VL_ECON">#REF!</definedName>
    <definedName name="FORN_S_ESP_13_COM_JAN_JUN_VL_ECON">#REF!</definedName>
    <definedName name="FORN_S_ESP_14_COM_JUL_DEZ_VL_ECON">#REF!</definedName>
    <definedName name="FORN_S_ESP_15_COM_VL_ECON">#REF!</definedName>
    <definedName name="FORN_S_ESP_16_NT_COM_VL_ECON">#REF!</definedName>
    <definedName name="FORN_S_ESP_17_RUR_JAN_JUN_VL_ECON">#REF!</definedName>
    <definedName name="FORN_S_ESP_18_RUR_JUL_DEZ_VL_ECON">#REF!</definedName>
    <definedName name="FORN_S_ESP_19_RUR_VL_ECON">#REF!</definedName>
    <definedName name="FORN_S_ESP_20_NT_RUR_VL_ECON">#REF!</definedName>
    <definedName name="FOTHER">#REF!</definedName>
    <definedName name="FP___DEPARTAMENTO_DE_PLANEJAMENTO_ECONÔMICO_FINANCEIRO" localSheetId="0">#REF!</definedName>
    <definedName name="FP___DEPARTAMENTO_DE_PLANEJAMENTO_ECONÔMICO_FINANCEIRO">#REF!</definedName>
    <definedName name="FPREROIC">#REF!</definedName>
    <definedName name="free_cash_flow">#REF!</definedName>
    <definedName name="FROIC">#REF!</definedName>
    <definedName name="FROICYEARS">#REF!</definedName>
    <definedName name="FSG_A">#REF!</definedName>
    <definedName name="FTURNOVER">#REF!</definedName>
    <definedName name="FUEN" localSheetId="7">#REF!,#REF!,#REF!,#REF!,#REF!,#REF!,#REF!,#REF!,#REF!,#REF!,#REF!,#REF!,#REF!,#REF!,#REF!,#REF!,#REF!,#REF!,#REF!,#REF!,#REF!,#REF!,#REF!,#REF!,#REF!,#REF!,#REF!,#REF!,#REF!</definedName>
    <definedName name="FUEN" localSheetId="0">#REF!,#REF!,#REF!,#REF!,#REF!,#REF!,#REF!,#REF!,#REF!,#REF!,#REF!,#REF!,#REF!,#REF!,#REF!,#REF!,#REF!,#REF!,#REF!,#REF!,#REF!,#REF!,#REF!,#REF!,#REF!,#REF!,#REF!,#REF!,#REF!</definedName>
    <definedName name="FUEN">#REF!,#REF!,#REF!,#REF!,#REF!,#REF!,#REF!,#REF!,#REF!,#REF!,#REF!,#REF!,#REF!,#REF!,#REF!,#REF!,#REF!,#REF!,#REF!,#REF!,#REF!,#REF!,#REF!,#REF!,#REF!,#REF!,#REF!,#REF!,#REF!</definedName>
    <definedName name="Fundo_P_D" localSheetId="7">#REF!</definedName>
    <definedName name="Fundo_P_D" localSheetId="0">#REF!</definedName>
    <definedName name="Fundo_P_D">#REF!</definedName>
    <definedName name="FWORKING" localSheetId="7">#REF!</definedName>
    <definedName name="FWORKING">#REF!</definedName>
    <definedName name="fx" localSheetId="7" hidden="1">{#N/A,#N/A,FALSE,"ENERGIA";#N/A,#N/A,FALSE,"PERDIDAS";#N/A,#N/A,FALSE,"CLIENTES";#N/A,#N/A,FALSE,"ESTADO";#N/A,#N/A,FALSE,"TECNICA"}</definedName>
    <definedName name="fx" localSheetId="6" hidden="1">{#N/A,#N/A,FALSE,"ENERGIA";#N/A,#N/A,FALSE,"PERDIDAS";#N/A,#N/A,FALSE,"CLIENTES";#N/A,#N/A,FALSE,"ESTADO";#N/A,#N/A,FALSE,"TECNICA"}</definedName>
    <definedName name="fx" hidden="1">{#N/A,#N/A,FALSE,"ENERGIA";#N/A,#N/A,FALSE,"PERDIDAS";#N/A,#N/A,FALSE,"CLIENTES";#N/A,#N/A,FALSE,"ESTADO";#N/A,#N/A,FALSE,"TECNICA"}</definedName>
    <definedName name="FXNTot">#REF!</definedName>
    <definedName name="FXTot">#REF!</definedName>
    <definedName name="G" localSheetId="0">#REF!</definedName>
    <definedName name="G">#REF!</definedName>
    <definedName name="G_Pagina_11">'[69]SE 4'!#REF!</definedName>
    <definedName name="G_Pagina_13">'[69]SE 4'!#REF!</definedName>
    <definedName name="G_Pagina_15">'[69]SE 4'!#REF!</definedName>
    <definedName name="G_Pagina_16">'[69]SE 4'!#REF!</definedName>
    <definedName name="G_Pagina_18">'[69]SE 4'!#REF!</definedName>
    <definedName name="Gastos_AOM" localSheetId="7">#REF!</definedName>
    <definedName name="Gastos_AOM" localSheetId="0">#REF!</definedName>
    <definedName name="Gastos_AOM">#REF!</definedName>
    <definedName name="Gastos_de_Funcionamiento" localSheetId="7">#REF!</definedName>
    <definedName name="Gastos_de_Funcionamiento">#REF!</definedName>
    <definedName name="GASTOS_GENERALES">#REF!</definedName>
    <definedName name="Gastos_Operacionales">#REF!</definedName>
    <definedName name="GBALANCE">#REF!</definedName>
    <definedName name="GCAP_INVEST">#REF!</definedName>
    <definedName name="gdp00esp">#REF!</definedName>
    <definedName name="gdp01esp">#REF!</definedName>
    <definedName name="gdp02esp">#REF!</definedName>
    <definedName name="gdp03esp">#REF!</definedName>
    <definedName name="gdp04esp">#REF!</definedName>
    <definedName name="gdp05esp">#REF!</definedName>
    <definedName name="gdp06esp">#REF!</definedName>
    <definedName name="gdp07esp">#REF!</definedName>
    <definedName name="gdp08esp">#REF!</definedName>
    <definedName name="gdp09esp">#REF!</definedName>
    <definedName name="ger_a1d">'[13](TAP) GTF'!$B$145</definedName>
    <definedName name="ger_a2d">'[13](TAP) GTF'!$B$146</definedName>
    <definedName name="ger_a3ad">'[13](TAP) GTF'!$B$148</definedName>
    <definedName name="ger_a3d">'[13](TAP) GTF'!$B$147</definedName>
    <definedName name="ger_a4d">'[13](TAP) GTF'!$B$149</definedName>
    <definedName name="Geral" localSheetId="7">#REF!</definedName>
    <definedName name="Geral">#REF!</definedName>
    <definedName name="gercx_nova">[12]base!$B$315:$AM$333</definedName>
    <definedName name="GESTION" localSheetId="7">#REF!</definedName>
    <definedName name="GESTION">#REF!</definedName>
    <definedName name="GFINANCE" localSheetId="7">#REF!</definedName>
    <definedName name="GFINANCE">#REF!</definedName>
    <definedName name="GFORECAST" localSheetId="7">#REF!</definedName>
    <definedName name="GFORECAST">#REF!</definedName>
    <definedName name="GFREE_CASH">#REF!</definedName>
    <definedName name="gggg" localSheetId="7" hidden="1">{"'Sheet1'!$A$1:$G$85"}</definedName>
    <definedName name="gggg" localSheetId="6" hidden="1">{"'Sheet1'!$A$1:$G$85"}</definedName>
    <definedName name="gggg" hidden="1">{"'Sheet1'!$A$1:$G$85"}</definedName>
    <definedName name="GINCL">#REF!</definedName>
    <definedName name="GINCOME">#REF!</definedName>
    <definedName name="GINPUT">#REF!</definedName>
    <definedName name="gir">#REF!</definedName>
    <definedName name="giro">#REF!</definedName>
    <definedName name="GIRO.">#REF!</definedName>
    <definedName name="Giro..">#REF!</definedName>
    <definedName name="GK_RESULTS">#REF!</definedName>
    <definedName name="GLOB">#REF!</definedName>
    <definedName name="GLOB2">#REF!</definedName>
    <definedName name="GNOPLAT">#REF!</definedName>
    <definedName name="GOIAPRACT">#REF!</definedName>
    <definedName name="GOIAPRBUD">#REF!</definedName>
    <definedName name="GOIAUGACT">#REF!</definedName>
    <definedName name="GOIAUGBUD">#REF!</definedName>
    <definedName name="GOIDECACT">#REF!</definedName>
    <definedName name="GOIDECBUD">#REF!</definedName>
    <definedName name="GOIFEBACT">#REF!</definedName>
    <definedName name="GOIFEBBUD">#REF!</definedName>
    <definedName name="GOIJANACT">#REF!</definedName>
    <definedName name="GOIJANBUD">#REF!</definedName>
    <definedName name="GOIJULACT">#REF!</definedName>
    <definedName name="GOIJULBUD">#REF!</definedName>
    <definedName name="GOIJUNACT">#REF!</definedName>
    <definedName name="GOIJUNBUD">#REF!</definedName>
    <definedName name="GOIMARACT">#REF!</definedName>
    <definedName name="GOIMARBUD">#REF!</definedName>
    <definedName name="GOIMAYACT">#REF!</definedName>
    <definedName name="GOIMAYBUD">#REF!</definedName>
    <definedName name="GOINOVACT">#REF!</definedName>
    <definedName name="GOINOVBUD">#REF!</definedName>
    <definedName name="GOIOCTACT">#REF!</definedName>
    <definedName name="GOIOCTBUD">#REF!</definedName>
    <definedName name="GOISEPACT">#REF!</definedName>
    <definedName name="GOISEPBUD">#REF!</definedName>
    <definedName name="GOPERATING">#REF!</definedName>
    <definedName name="_xlnm.Recorder">#REF!</definedName>
    <definedName name="grupo2">'[70]2. Outras Receitas'!$M$8:$BT$13</definedName>
    <definedName name="grupoadm">[35]Administração!#REF!</definedName>
    <definedName name="GSUP_CALC" localSheetId="7">#REF!</definedName>
    <definedName name="GSUP_CALC">#REF!</definedName>
    <definedName name="GVALUE" localSheetId="7">#REF!</definedName>
    <definedName name="GVALUE">#REF!</definedName>
    <definedName name="H" localSheetId="7">#REF!</definedName>
    <definedName name="H">#REF!</definedName>
    <definedName name="H_INCOME">#REF!</definedName>
    <definedName name="HBALANCE">#REF!</definedName>
    <definedName name="HCAP_INVEST">#REF!</definedName>
    <definedName name="hd">#REF!</definedName>
    <definedName name="hds">#REF!</definedName>
    <definedName name="hds.">#REF!</definedName>
    <definedName name="HDS..">#REF!</definedName>
    <definedName name="HFINANCE">#REF!</definedName>
    <definedName name="HFREE_CASH">#REF!</definedName>
    <definedName name="hhhhhhhhhhhh">#REF!</definedName>
    <definedName name="HIST_ALL">#REF!</definedName>
    <definedName name="HK_RESULT">#REF!</definedName>
    <definedName name="HNOPLAT">#REF!</definedName>
    <definedName name="HOJAS">#REF!</definedName>
    <definedName name="HOPERATING">#REF!</definedName>
    <definedName name="horas_fora_ponta_mes">[20]Inputs!$C$20</definedName>
    <definedName name="horas_fora_ponta_per_seco">[20]Inputs!$C$23</definedName>
    <definedName name="horas_fora_ponta_per_umido">[20]Inputs!$C$24</definedName>
    <definedName name="horas_ponta_mes">[20]Inputs!$C$19</definedName>
    <definedName name="horas_ponta_per_seco">[20]Inputs!$C$21</definedName>
    <definedName name="horas_ponta_per_umido">[20]Inputs!$C$22</definedName>
    <definedName name="HSUP_CALC">#REF!</definedName>
    <definedName name="HTML_1">#REF!</definedName>
    <definedName name="HTML_2">#REF!</definedName>
    <definedName name="HTML_3">#REF!</definedName>
    <definedName name="HTML_all">#REF!</definedName>
    <definedName name="HTML_CodePage" hidden="1">1252</definedName>
    <definedName name="HTML_Control" localSheetId="7" hidden="1">{"'1998'!$B$2:$O$16"}</definedName>
    <definedName name="HTML_Control" localSheetId="6" hidden="1">{"'1998'!$B$2:$O$16"}</definedName>
    <definedName name="HTML_Control" hidden="1">{"'1998'!$B$2:$O$16"}</definedName>
    <definedName name="HTML_Description" hidden="1">""</definedName>
    <definedName name="HTML_Email" hidden="1">""</definedName>
    <definedName name="HTML_Header" hidden="1">"Sheet1"</definedName>
    <definedName name="HTML_LastUpdate" hidden="1">"2/24/99"</definedName>
    <definedName name="HTML_LineAfter" hidden="1">TRUE</definedName>
    <definedName name="HTML_LineBefore" hidden="1">TRUE</definedName>
    <definedName name="HTML_Name" hidden="1">"Aswath Damodaran"</definedName>
    <definedName name="HTML_OBDlg2" hidden="1">TRUE</definedName>
    <definedName name="HTML_OBDlg3" hidden="1">TRUE</definedName>
    <definedName name="HTML_OBDlg4" hidden="1">TRUE</definedName>
    <definedName name="HTML_OS" hidden="1">1</definedName>
    <definedName name="HTML_PathFile" hidden="1">"H:\wwwroot\publico\distribuicao\ddem\avaliacao\2003\Graficos\fig\MeuHTML.htm"</definedName>
    <definedName name="HTML_PathFileMac" hidden="1">"Macintosh HD:HomePageStuff:New_Home_Page:datafile:histret.html"</definedName>
    <definedName name="HTML_PathTemplate" hidden="1">"C:\arqexcel\Sistema de Gestão de Mercado\Arquivos Intranet\2002\htm\HTMLTemp.htm"</definedName>
    <definedName name="HTML_tables">#REF!</definedName>
    <definedName name="HTML_Title" hidden="1">"Historical Returns on Stocks, Bonds and Bills"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 localSheetId="7">#REF!</definedName>
    <definedName name="I" localSheetId="0">#REF!</definedName>
    <definedName name="I">#REF!</definedName>
    <definedName name="IC" localSheetId="7">#REF!</definedName>
    <definedName name="IC">#REF!</definedName>
    <definedName name="ICB">#REF!</definedName>
    <definedName name="IDIOMA" localSheetId="0">#REF!</definedName>
    <definedName name="IDIOMA">#REF!</definedName>
    <definedName name="IFC10MM" localSheetId="0">#REF!</definedName>
    <definedName name="IFC10MM">#REF!</definedName>
    <definedName name="ig">#REF!</definedName>
    <definedName name="IGPM">#REF!</definedName>
    <definedName name="IGPM_1">#REF!</definedName>
    <definedName name="IGPM_10">[71]Parametros!$B$15</definedName>
    <definedName name="IGPM_11">[71]Parametros!$B$16</definedName>
    <definedName name="igpm_v_maio" localSheetId="7">#REF!</definedName>
    <definedName name="igpm_v_maio">#REF!</definedName>
    <definedName name="IGPM_VN" localSheetId="7">[72]CVA_Projetada12meses!#REF!</definedName>
    <definedName name="IGPM_VN">[72]CVA_Projetada12meses!#REF!</definedName>
    <definedName name="IGPM11">[73]Dados!$I$15</definedName>
    <definedName name="IGPM12">[73]Dados!$I$16</definedName>
    <definedName name="IHER93T3" localSheetId="7">#REF!</definedName>
    <definedName name="IHER93T3">#REF!</definedName>
    <definedName name="IHER93T4" localSheetId="7">#REF!</definedName>
    <definedName name="IHER93T4">#REF!</definedName>
    <definedName name="IHER94T1" localSheetId="7">#REF!</definedName>
    <definedName name="IHER94T1">#REF!</definedName>
    <definedName name="IHER94T2">#REF!</definedName>
    <definedName name="IHER94T3">#REF!</definedName>
    <definedName name="IHER94T4">#REF!</definedName>
    <definedName name="IHER95T1">#REF!</definedName>
    <definedName name="IHER95T2">#REF!</definedName>
    <definedName name="IHER95T3">#REF!</definedName>
    <definedName name="IHER95T4">#REF!</definedName>
    <definedName name="IHER96T1">#REF!</definedName>
    <definedName name="IHER96T2">#REF!</definedName>
    <definedName name="IHER96T3">#REF!</definedName>
    <definedName name="IHER96T4">#REF!</definedName>
    <definedName name="iiiiiiii">#REF!</definedName>
    <definedName name="im" localSheetId="7" hidden="1">{#N/A,#N/A,FALSE,"ENERGIA";#N/A,#N/A,FALSE,"PERDIDAS";#N/A,#N/A,FALSE,"CLIENTES";#N/A,#N/A,FALSE,"ESTADO";#N/A,#N/A,FALSE,"TECNICA"}</definedName>
    <definedName name="im" localSheetId="6" hidden="1">{#N/A,#N/A,FALSE,"ENERGIA";#N/A,#N/A,FALSE,"PERDIDAS";#N/A,#N/A,FALSE,"CLIENTES";#N/A,#N/A,FALSE,"ESTADO";#N/A,#N/A,FALSE,"TECNICA"}</definedName>
    <definedName name="im" hidden="1">{#N/A,#N/A,FALSE,"ENERGIA";#N/A,#N/A,FALSE,"PERDIDAS";#N/A,#N/A,FALSE,"CLIENTES";#N/A,#N/A,FALSE,"ESTADO";#N/A,#N/A,FALSE,"TECNICA"}</definedName>
    <definedName name="Imagen">[74]FCAcc!#REF!</definedName>
    <definedName name="imagen1" localSheetId="7">#REF!</definedName>
    <definedName name="imagen1">#REF!</definedName>
    <definedName name="imagen2" localSheetId="7">#REF!</definedName>
    <definedName name="imagen2">#REF!</definedName>
    <definedName name="ime" localSheetId="7" hidden="1">{#N/A,#N/A,FALSE,"LLAVE";#N/A,#N/A,FALSE,"EERR";#N/A,#N/A,FALSE,"ESP";#N/A,#N/A,FALSE,"EOAF";#N/A,#N/A,FALSE,"CASH";#N/A,#N/A,FALSE,"FINANZAS";#N/A,#N/A,FALSE,"DEUDA";#N/A,#N/A,FALSE,"INVERSION";#N/A,#N/A,FALSE,"PERSONAL"}</definedName>
    <definedName name="ime" localSheetId="6" hidden="1">{#N/A,#N/A,FALSE,"LLAVE";#N/A,#N/A,FALSE,"EERR";#N/A,#N/A,FALSE,"ESP";#N/A,#N/A,FALSE,"EOAF";#N/A,#N/A,FALSE,"CASH";#N/A,#N/A,FALSE,"FINANZAS";#N/A,#N/A,FALSE,"DEUDA";#N/A,#N/A,FALSE,"INVERSION";#N/A,#N/A,FALSE,"PERSONAL"}</definedName>
    <definedName name="ime" hidden="1">{#N/A,#N/A,FALSE,"LLAVE";#N/A,#N/A,FALSE,"EERR";#N/A,#N/A,FALSE,"ESP";#N/A,#N/A,FALSE,"EOAF";#N/A,#N/A,FALSE,"CASH";#N/A,#N/A,FALSE,"FINANZAS";#N/A,#N/A,FALSE,"DEUDA";#N/A,#N/A,FALSE,"INVERSION";#N/A,#N/A,FALSE,"PERSONAL"}</definedName>
    <definedName name="IMG">[62]Sensibilidades!$E$41</definedName>
    <definedName name="imob" localSheetId="7">#REF!</definedName>
    <definedName name="imob">#REF!</definedName>
    <definedName name="ImpactoResultado" localSheetId="7">#REF!</definedName>
    <definedName name="ImpactoResultado">#REF!</definedName>
    <definedName name="IMPANO0" localSheetId="7">#REF!</definedName>
    <definedName name="IMPANO0">#REF!</definedName>
    <definedName name="Imposto">[75]Atualização!$AX$1</definedName>
    <definedName name="Impostos" localSheetId="7">#REF!</definedName>
    <definedName name="Impostos" localSheetId="0">#REF!</definedName>
    <definedName name="Impostos">#REF!</definedName>
    <definedName name="Impuestos" localSheetId="0">#REF!</definedName>
    <definedName name="Impuestos">#REF!</definedName>
    <definedName name="INCOME">#REF!</definedName>
    <definedName name="INCREASED">#REF!</definedName>
    <definedName name="Incremento_adicional">'[76]Bases Grales.'!#REF!</definedName>
    <definedName name="Incremento_mensual_Dev." localSheetId="7">#REF!</definedName>
    <definedName name="Incremento_mensual_Dev." localSheetId="0">#REF!</definedName>
    <definedName name="Incremento_mensual_Dev.">#REF!</definedName>
    <definedName name="INCSTMT_DETAIL" localSheetId="7">#REF!</definedName>
    <definedName name="INCSTMT_DETAIL">#REF!</definedName>
    <definedName name="Ind" localSheetId="7">[77]Inversiones!#REF!</definedName>
    <definedName name="Ind">[77]Inversiones!#REF!</definedName>
    <definedName name="IndA1">[25]Critérios!$C$56:$E$57</definedName>
    <definedName name="INDECO">'[78]di a termo ie3-05'!$A$3:$H$98</definedName>
    <definedName name="indi">[79]Datos!$D$129</definedName>
    <definedName name="INDICA" localSheetId="7">#REF!</definedName>
    <definedName name="INDICA" localSheetId="0">#REF!</definedName>
    <definedName name="INDICA">#REF!</definedName>
    <definedName name="indicadores" localSheetId="0">#REF!</definedName>
    <definedName name="indicadores">#REF!</definedName>
    <definedName name="INDICADORES01">[4]vinc!$A$1:$A$65536</definedName>
    <definedName name="INDICE">'[9]ResGeral-NOV01'!$A$1:$H$58</definedName>
    <definedName name="indice_abr">[80]CVA_Projetada12meses!$A$520:$O$561</definedName>
    <definedName name="Indice_Ano_Ant">'[16]Dados Faturamento'!$C$61:$N$67</definedName>
    <definedName name="Indice_Ante">'[16]Dados Faturamento'!$AX$3</definedName>
    <definedName name="Indice_Mes">'[16]Dados Faturamento'!$C$71:$N$77</definedName>
    <definedName name="indices_1_2008">[81]Codigos!$G$3:$G$14</definedName>
    <definedName name="indices_1_2009">[81]Codigos!$I$3:$I$14</definedName>
    <definedName name="indices_1_2010">[82]Codigos!$K$3:$K$14</definedName>
    <definedName name="indices_2_2008">[82]Codigos!$H$3:$H$14</definedName>
    <definedName name="indices_2_2009">[82]Codigos!$J$3:$J$14</definedName>
    <definedName name="indices_2_2010">[82]Codigos!$L$3:$L$14</definedName>
    <definedName name="indinv">[63]Sensibilidades!$E$24</definedName>
    <definedName name="INETOTHER" localSheetId="7">#REF!</definedName>
    <definedName name="INETOTHER">#REF!</definedName>
    <definedName name="INETPPE" localSheetId="7">#REF!</definedName>
    <definedName name="INETPPE">#REF!</definedName>
    <definedName name="inf" localSheetId="9" hidden="1">{"'Dados Gerais'!$A$1:$M$37"}</definedName>
    <definedName name="inf" localSheetId="4" hidden="1">{"'Dados Gerais'!$A$1:$M$37"}</definedName>
    <definedName name="inf" localSheetId="13" hidden="1">{"'Dados Gerais'!$A$1:$M$37"}</definedName>
    <definedName name="inf" localSheetId="5" hidden="1">{"'Dados Gerais'!$A$1:$M$37"}</definedName>
    <definedName name="inf" localSheetId="14" hidden="1">{"'Dados Gerais'!$A$1:$M$37"}</definedName>
    <definedName name="inf" localSheetId="7" hidden="1">{"'Dados Gerais'!$A$1:$M$37"}</definedName>
    <definedName name="inf" localSheetId="16" hidden="1">{"'Dados Gerais'!$A$1:$M$37"}</definedName>
    <definedName name="inf" localSheetId="12" hidden="1">{"'Dados Gerais'!$A$1:$M$37"}</definedName>
    <definedName name="inf" localSheetId="6" hidden="1">{"'Dados Gerais'!$A$1:$M$37"}</definedName>
    <definedName name="inf" localSheetId="20" hidden="1">{"'Dados Gerais'!$A$1:$M$37"}</definedName>
    <definedName name="inf" localSheetId="0" hidden="1">{"'Dados Gerais'!$A$1:$M$37"}</definedName>
    <definedName name="inf" hidden="1">{"'Dados Gerais'!$A$1:$M$37"}</definedName>
    <definedName name="infc">'[83]S Gles'!$C$17:$Z$17</definedName>
    <definedName name="info_projetos" localSheetId="7">#REF!</definedName>
    <definedName name="info_projetos">#REF!</definedName>
    <definedName name="infrelev">'[9]ResGeral-NOV01'!$A$1:$J$52</definedName>
    <definedName name="INFUSA">[63]Sensibilidades!$E$18</definedName>
    <definedName name="ingr" localSheetId="7">#REF!</definedName>
    <definedName name="ingr">#REF!</definedName>
    <definedName name="ingresos" localSheetId="7">#REF!</definedName>
    <definedName name="ingresos" localSheetId="0">#REF!</definedName>
    <definedName name="ingresos">#REF!</definedName>
    <definedName name="Ingresos___Disp._Inicial" localSheetId="0">#REF!</definedName>
    <definedName name="Ingresos___Disp._Inicial">#REF!</definedName>
    <definedName name="Ingresos_Corrientes" localSheetId="0">#REF!</definedName>
    <definedName name="Ingresos_Corrientes">#REF!</definedName>
    <definedName name="Ingresos_de_Capital">#REF!</definedName>
    <definedName name="Ingresos_no_operacionales">#REF!</definedName>
    <definedName name="INI_COMPL_NEWAVE">[21]Controle!$H$53</definedName>
    <definedName name="Ini_Dados" localSheetId="7">#REF!</definedName>
    <definedName name="Ini_Dados">#REF!</definedName>
    <definedName name="INICIO" localSheetId="7">#REF!</definedName>
    <definedName name="INICIO">#REF!</definedName>
    <definedName name="inicio_financ" localSheetId="7">#REF!</definedName>
    <definedName name="inicio_financ">#REF!</definedName>
    <definedName name="INIDEUDA">#REF!</definedName>
    <definedName name="INPC">[71]Parametros!$C$3:$C$14</definedName>
    <definedName name="INPC_10">[71]Parametros!$C$15</definedName>
    <definedName name="INPC_11">[71]Parametros!$C$16</definedName>
    <definedName name="INPC11">[73]Dados!$J$15</definedName>
    <definedName name="INPC12">[73]Dados!$J$16</definedName>
    <definedName name="input" localSheetId="7">#REF!</definedName>
    <definedName name="input">#REF!</definedName>
    <definedName name="INPUT." localSheetId="7">#REF!</definedName>
    <definedName name="INPUT.">#REF!</definedName>
    <definedName name="input1" localSheetId="7">#REF!</definedName>
    <definedName name="input1">#REF!</definedName>
    <definedName name="input10">#REF!</definedName>
    <definedName name="input11">#REF!</definedName>
    <definedName name="input12">#REF!</definedName>
    <definedName name="input13">#REF!</definedName>
    <definedName name="input14">#REF!</definedName>
    <definedName name="input15">#REF!</definedName>
    <definedName name="input16">#REF!</definedName>
    <definedName name="input17">#REF!</definedName>
    <definedName name="input2">#REF!</definedName>
    <definedName name="input3">#REF!</definedName>
    <definedName name="input4">#REF!</definedName>
    <definedName name="input5">#REF!</definedName>
    <definedName name="input6">#REF!</definedName>
    <definedName name="input7">#REF!</definedName>
    <definedName name="input8">#REF!</definedName>
    <definedName name="input9">#REF!</definedName>
    <definedName name="Inputs_Usinas_Ger">[84]Inputs_Unidades_Geradoras!$A$7:$N$37</definedName>
    <definedName name="INSP_META">'[16]Dados Perdas'!$C$36:$O$42</definedName>
    <definedName name="INSP_REAL">'[16]Dados Perdas'!$C$26:$O$32</definedName>
    <definedName name="Intereses" localSheetId="7">#REF!</definedName>
    <definedName name="Intereses">#REF!</definedName>
    <definedName name="intro1" localSheetId="7">#REF!</definedName>
    <definedName name="intro1">#REF!</definedName>
    <definedName name="INV">[62]Sensibilidades!$E$6</definedName>
    <definedName name="invdif">[62]Sensibilidades!$E$21</definedName>
    <definedName name="Inversion" localSheetId="7">#REF!</definedName>
    <definedName name="Inversion">#REF!</definedName>
    <definedName name="Inves_ING" localSheetId="7">#REF!</definedName>
    <definedName name="Inves_ING">#REF!</definedName>
    <definedName name="INVEST" localSheetId="7">#REF!</definedName>
    <definedName name="INVEST">#REF!</definedName>
    <definedName name="investimento">[22]Entradas!$D$10</definedName>
    <definedName name="Investimento_Inicial" localSheetId="7">#REF!</definedName>
    <definedName name="Investimento_Inicial">#REF!</definedName>
    <definedName name="IPCA">'[85]Séries IGP-M e IPCA'!$B$175:$D$234</definedName>
    <definedName name="IPP" localSheetId="7">#REF!</definedName>
    <definedName name="IPP">#REF!</definedName>
    <definedName name="IPPobjetivo">'[40]EscGen-Precios'!$C$13</definedName>
    <definedName name="IR_Adicional" localSheetId="7">#REF!</definedName>
    <definedName name="IR_Adicional">#REF!</definedName>
    <definedName name="ir_antes" localSheetId="7">#REF!</definedName>
    <definedName name="ir_antes">#REF!</definedName>
    <definedName name="ir_antes_2003" localSheetId="7">#REF!</definedName>
    <definedName name="ir_antes_2003">#REF!</definedName>
    <definedName name="ir_apos">#REF!</definedName>
    <definedName name="ir_apos_2003">#REF!</definedName>
    <definedName name="ir_depois">#REF!</definedName>
    <definedName name="IR_Normal">#REF!</definedName>
    <definedName name="IRA">#REF!</definedName>
    <definedName name="IRN">#REF!</definedName>
    <definedName name="IRNTot">#REF!</definedName>
    <definedName name="IRTot">#REF!</definedName>
    <definedName name="ise">#REF!</definedName>
    <definedName name="ITCB_CA">#REF!</definedName>
    <definedName name="ITCB_SA">#REF!</definedName>
    <definedName name="ITCDOU_CA">#REF!</definedName>
    <definedName name="ITCDOU_SA">#REF!</definedName>
    <definedName name="ITCE_CA">#REF!</definedName>
    <definedName name="ITCE_SA">#REF!</definedName>
    <definedName name="ITCE01_CA">#REF!</definedName>
    <definedName name="ITCE01_SA">#REF!</definedName>
    <definedName name="ITCE02_CA">#REF!</definedName>
    <definedName name="ITCE02_SA">#REF!</definedName>
    <definedName name="ITCE03_CA">#REF!</definedName>
    <definedName name="ITCE03_SA">#REF!</definedName>
    <definedName name="ITCG_CA">#REF!</definedName>
    <definedName name="ITCG_SA">#REF!</definedName>
    <definedName name="ITCJ_CA">#REF!</definedName>
    <definedName name="ITCJ_SA">#REF!</definedName>
    <definedName name="ITCL_CA">#REF!</definedName>
    <definedName name="ITCL_SA">#REF!</definedName>
    <definedName name="ITCM_CA">#REF!</definedName>
    <definedName name="ITCM_SA">#REF!</definedName>
    <definedName name="ITCN_CA">#REF!</definedName>
    <definedName name="ITCN_SA">#REF!</definedName>
    <definedName name="ITCO_CA">#REF!</definedName>
    <definedName name="ITCO_SA">#REF!</definedName>
    <definedName name="ITCP_CA">#REF!</definedName>
    <definedName name="ITCP_SA">#REF!</definedName>
    <definedName name="ITCS_CA">#REF!</definedName>
    <definedName name="ITCS_SA">#REF!</definedName>
    <definedName name="ITCT_CA">#REF!</definedName>
    <definedName name="ITCT_SA">#REF!</definedName>
    <definedName name="ITEBE_CA">#REF!</definedName>
    <definedName name="ITEBE_SA">#REF!</definedName>
    <definedName name="ITEC_CA">#REF!</definedName>
    <definedName name="ITEC_SA">#REF!</definedName>
    <definedName name="ITEK_CA">#REF!</definedName>
    <definedName name="ITEK_SA">#REF!</definedName>
    <definedName name="ITELMA_CA">#REF!</definedName>
    <definedName name="ITELMA_SA">#REF!</definedName>
    <definedName name="ITENS">#REF!</definedName>
    <definedName name="ITEP_CA">#REF!</definedName>
    <definedName name="ITEP_SA">#REF!</definedName>
    <definedName name="ITER">#REF!</definedName>
    <definedName name="ITER2">#REF!</definedName>
    <definedName name="ITES_CA">#REF!</definedName>
    <definedName name="ITES_SA">#REF!</definedName>
    <definedName name="ITFU_CA">#REF!</definedName>
    <definedName name="ITFU_SA">#REF!</definedName>
    <definedName name="ITGERSUL_CA">#REF!</definedName>
    <definedName name="ITGERSUL_SA">#REF!</definedName>
    <definedName name="ITLG_CA">#REF!</definedName>
    <definedName name="ITLG_SA">#REF!</definedName>
    <definedName name="ITNS_CA">#REF!</definedName>
    <definedName name="ITNS_SA">#REF!</definedName>
    <definedName name="ITREE">#REF!</definedName>
    <definedName name="IVA">[62]Sensibilidades!$E$49</definedName>
    <definedName name="IWORKING" localSheetId="7">#REF!</definedName>
    <definedName name="IWORKING">#REF!</definedName>
    <definedName name="J" localSheetId="7">#REF!</definedName>
    <definedName name="J">#REF!</definedName>
    <definedName name="JANCFACT" localSheetId="7">#REF!</definedName>
    <definedName name="JANCFACT">#REF!</definedName>
    <definedName name="JanL3">#REF!</definedName>
    <definedName name="JanL4">#REF!</definedName>
    <definedName name="JanL5">#REF!</definedName>
    <definedName name="JanNI1">#REF!</definedName>
    <definedName name="JanNI2">#REF!</definedName>
    <definedName name="JanNI3">#REF!</definedName>
    <definedName name="JanNI4">#REF!</definedName>
    <definedName name="JanNI5">#REF!</definedName>
    <definedName name="jjj" localSheetId="7" hidden="1">{"'Sheet1'!$A$1:$G$85"}</definedName>
    <definedName name="jjj" localSheetId="6" hidden="1">{"'Sheet1'!$A$1:$G$85"}</definedName>
    <definedName name="jjj" hidden="1">{"'Sheet1'!$A$1:$G$85"}</definedName>
    <definedName name="jr">#REF!</definedName>
    <definedName name="JulL3">#REF!</definedName>
    <definedName name="JulL4">#REF!</definedName>
    <definedName name="JulL5">#REF!</definedName>
    <definedName name="JulNI1">#REF!</definedName>
    <definedName name="JulNI2">#REF!</definedName>
    <definedName name="JulNI3">#REF!</definedName>
    <definedName name="JulNI4">#REF!</definedName>
    <definedName name="JulNI5">#REF!</definedName>
    <definedName name="JunL3">#REF!</definedName>
    <definedName name="JunL4">#REF!</definedName>
    <definedName name="JunL5">#REF!</definedName>
    <definedName name="JunNI1">#REF!</definedName>
    <definedName name="JunNI2">#REF!</definedName>
    <definedName name="JunNI3">#REF!</definedName>
    <definedName name="JunNI4">#REF!</definedName>
    <definedName name="JunNI5">#REF!</definedName>
    <definedName name="kelly">#REF!</definedName>
    <definedName name="Kimp" localSheetId="9">CTratio/[0]!VTratio</definedName>
    <definedName name="Kimp" localSheetId="4">CTratio/[0]!VTratio</definedName>
    <definedName name="Kimp" localSheetId="13">CTratio/[0]!VTratio</definedName>
    <definedName name="Kimp" localSheetId="5">CTratio/[0]!VTratio</definedName>
    <definedName name="Kimp" localSheetId="14">[0]!CTratio/[0]!VTratio</definedName>
    <definedName name="Kimp" localSheetId="7">CTratio/[0]!VTratio</definedName>
    <definedName name="Kimp" localSheetId="16">CTratio/[0]!VTratio</definedName>
    <definedName name="Kimp" localSheetId="12">CTratio/[0]!VTratio</definedName>
    <definedName name="Kimp" localSheetId="6">CTratio/[0]!VTratio</definedName>
    <definedName name="Kimp" localSheetId="20">CTratio/[0]!VTratio</definedName>
    <definedName name="Kimp" localSheetId="0">CTratio/[0]!VTratio</definedName>
    <definedName name="Kimp">CTratio/[0]!VTratio</definedName>
    <definedName name="L_" localSheetId="7">'[3]2000'!#REF!</definedName>
    <definedName name="L_" localSheetId="6">'[3]2000'!#REF!</definedName>
    <definedName name="L_">'[3]2000'!#REF!</definedName>
    <definedName name="la">[55]Dados_DEC!#REF!</definedName>
    <definedName name="Laura" localSheetId="7">#REF!</definedName>
    <definedName name="Laura">#REF!</definedName>
    <definedName name="LCT" localSheetId="7">#REF!</definedName>
    <definedName name="LCT">#REF!</definedName>
    <definedName name="LEILÂO" localSheetId="7">#REF!</definedName>
    <definedName name="LEILÂO">#REF!</definedName>
    <definedName name="LEILÃOI">#REF!</definedName>
    <definedName name="LETRA" localSheetId="0">#REF!</definedName>
    <definedName name="LETRA">#REF!</definedName>
    <definedName name="LETRAS" localSheetId="0">#REF!</definedName>
    <definedName name="LETRAS">#REF!</definedName>
    <definedName name="LIAB_PEN">#REF!</definedName>
    <definedName name="libor">'[83]S Gles'!$C$20:$Z$20</definedName>
    <definedName name="LIBOR2006">[10]Escenarios!$D$8</definedName>
    <definedName name="LIBOR2007">'[86]Libor '!$B$3</definedName>
    <definedName name="LIBOR2008">'[86]Libor '!$B$4</definedName>
    <definedName name="Light_Report_Company_Value" localSheetId="7">#REF!</definedName>
    <definedName name="Light_Report_Company_Value">#REF!</definedName>
    <definedName name="Light_Report_Consolidated_Cash_Flow_Forecast" localSheetId="7">#REF!</definedName>
    <definedName name="Light_Report_Consolidated_Cash_Flow_Forecast">#REF!</definedName>
    <definedName name="Light_Report_Consolidated_Net_Debt" localSheetId="7">#REF!</definedName>
    <definedName name="Light_Report_Consolidated_Net_Debt">#REF!</definedName>
    <definedName name="Lim_RCP" localSheetId="0">#REF!</definedName>
    <definedName name="Lim_RCP">#REF!</definedName>
    <definedName name="limcount" hidden="1">1</definedName>
    <definedName name="Lista0">[4]vinc!$A$6:$W$37</definedName>
    <definedName name="lista1">[4]vinc!$AA$3:$AV$34</definedName>
    <definedName name="LIVRE">[31]!LIVRE</definedName>
    <definedName name="livre_a1dfp">'[13](TAP) GTF'!$B$124</definedName>
    <definedName name="livre_a1dp">'[13](TAP) GTF'!$B$123</definedName>
    <definedName name="livre_a1e">'[13](TAP) GTF'!$C$123</definedName>
    <definedName name="livre_a2dfp">'[13](TAP) GTF'!$B$127</definedName>
    <definedName name="livre_a2dp">'[13](TAP) GTF'!$B$126</definedName>
    <definedName name="livre_a2e">'[13](TAP) GTF'!$C$126</definedName>
    <definedName name="livre_a3adfp">'[13](TAP) GTF'!$B$133</definedName>
    <definedName name="livre_a3adp">'[13](TAP) GTF'!$B$132</definedName>
    <definedName name="livre_a3ae">'[13](TAP) GTF'!$C$132</definedName>
    <definedName name="livre_a3dfp">'[13](TAP) GTF'!$B$130</definedName>
    <definedName name="livre_a3dp">'[13](TAP) GTF'!$B$129</definedName>
    <definedName name="livre_a3e">'[13](TAP) GTF'!$C$129</definedName>
    <definedName name="livre_a4dfp">'[13](TAP) GTF'!$B$136</definedName>
    <definedName name="livre_a4dp">'[13](TAP) GTF'!$B$135</definedName>
    <definedName name="livre_a4e">'[13](TAP) GTF'!$C$135</definedName>
    <definedName name="livre_asdfp">'[13](TAP) GTF'!$B$139</definedName>
    <definedName name="livre_asdp">'[13](TAP) GTF'!$B$138</definedName>
    <definedName name="livre_ase">'[13](TAP) GTF'!$C$138</definedName>
    <definedName name="livre_btdfp">'[13](TAP) GTF'!$B$142</definedName>
    <definedName name="livre_btdp">'[13](TAP) GTF'!$B$141</definedName>
    <definedName name="livre_bte">'[13](TAP) GTF'!$C$141</definedName>
    <definedName name="LTCelpe">#REF!</definedName>
    <definedName name="lu">#REF!</definedName>
    <definedName name="LUCIA" localSheetId="0">#REF!</definedName>
    <definedName name="LUCIA">#REF!</definedName>
    <definedName name="MAAPRCAP">#REF!</definedName>
    <definedName name="MAAPRCO">#REF!</definedName>
    <definedName name="MAAPRCOAL">#REF!</definedName>
    <definedName name="MAAPRDA">#REF!</definedName>
    <definedName name="MAAPRDEP">#REF!</definedName>
    <definedName name="MAAPREOS">#REF!</definedName>
    <definedName name="MAAPREQ">#REF!</definedName>
    <definedName name="MAAPRIAT">#REF!</definedName>
    <definedName name="MAAPRIBIT">#REF!</definedName>
    <definedName name="MAAPRINT">#REF!</definedName>
    <definedName name="MAAPRISN">#REF!</definedName>
    <definedName name="MAAPRNETCONT">#REF!</definedName>
    <definedName name="MAAPRSTEAM">#REF!</definedName>
    <definedName name="MAAPRTAX">#REF!</definedName>
    <definedName name="MAAPRTO">#REF!</definedName>
    <definedName name="MAAPRWHEEL">#REF!</definedName>
    <definedName name="MAAUGCAP">#REF!</definedName>
    <definedName name="MAAUGCO">#REF!</definedName>
    <definedName name="MAAUGCOAL">#REF!</definedName>
    <definedName name="MAAUGDA">#REF!</definedName>
    <definedName name="MAAUGDEP">#REF!</definedName>
    <definedName name="MAAUGEOS">#REF!</definedName>
    <definedName name="MAAUGEQ">#REF!</definedName>
    <definedName name="MAAUGIAT">#REF!</definedName>
    <definedName name="MAAUGIBIT">#REF!</definedName>
    <definedName name="MAAUGINT">#REF!</definedName>
    <definedName name="MAAUGISN">#REF!</definedName>
    <definedName name="MAAUGNETCONT">#REF!</definedName>
    <definedName name="MAAUGSTEAM">#REF!</definedName>
    <definedName name="MAAUGTAX">#REF!</definedName>
    <definedName name="MAAUGTO">#REF!</definedName>
    <definedName name="MAAUGWHEEL">#REF!</definedName>
    <definedName name="MAAUTIAT">#REF!</definedName>
    <definedName name="MACRO" localSheetId="0">#REF!</definedName>
    <definedName name="MACRO">#REF!</definedName>
    <definedName name="MACROS">[4]vinc!#REF!</definedName>
    <definedName name="MADECCAP">#REF!</definedName>
    <definedName name="MADECCO">#REF!</definedName>
    <definedName name="MADECCOAL">#REF!</definedName>
    <definedName name="MADECDA">#REF!</definedName>
    <definedName name="MADECDEP">#REF!</definedName>
    <definedName name="MADECEOS">#REF!</definedName>
    <definedName name="MADECEQ">#REF!</definedName>
    <definedName name="MADECIAT">#REF!</definedName>
    <definedName name="MADECIBIT">#REF!</definedName>
    <definedName name="MADECINT">#REF!</definedName>
    <definedName name="MADECISN">#REF!</definedName>
    <definedName name="MADECNETCONT">#REF!</definedName>
    <definedName name="MADECSTEAM">#REF!</definedName>
    <definedName name="MADECTAX">#REF!</definedName>
    <definedName name="MADECTO">#REF!</definedName>
    <definedName name="MADECWHEEL">#REF!</definedName>
    <definedName name="MAFEBCAP">#REF!</definedName>
    <definedName name="MAFEBCO">#REF!</definedName>
    <definedName name="MAFEBCOAL">#REF!</definedName>
    <definedName name="MAFEBDA">#REF!</definedName>
    <definedName name="MAFEBDEP">#REF!</definedName>
    <definedName name="MAFEBEOS">#REF!</definedName>
    <definedName name="MAFEBEQ">#REF!</definedName>
    <definedName name="MAFEBIAT">#REF!</definedName>
    <definedName name="MAFEBIBIT">#REF!</definedName>
    <definedName name="MAFEBINT">#REF!</definedName>
    <definedName name="MAFEBISN">#REF!</definedName>
    <definedName name="MAFEBNETCONT">#REF!</definedName>
    <definedName name="MAFEBSTEAM">#REF!</definedName>
    <definedName name="MAFEBTAX">#REF!</definedName>
    <definedName name="MAFEBTO">#REF!</definedName>
    <definedName name="MAFEBWHEEL">#REF!</definedName>
    <definedName name="MAGWAPR">#REF!</definedName>
    <definedName name="MAGWAUG">#REF!</definedName>
    <definedName name="MAGWFEB">#REF!</definedName>
    <definedName name="MAGWJAN">#REF!</definedName>
    <definedName name="MAGWJUL">#REF!</definedName>
    <definedName name="MAGWJUN">#REF!</definedName>
    <definedName name="MAGWMAR">#REF!</definedName>
    <definedName name="MAGWMAY">#REF!</definedName>
    <definedName name="MAIBITJUL">#REF!</definedName>
    <definedName name="MAIBITJUN">#REF!</definedName>
    <definedName name="MAIBITMAY">#REF!</definedName>
    <definedName name="MAIN" localSheetId="0">#REF!</definedName>
    <definedName name="MAIN">#REF!</definedName>
    <definedName name="MAISNAPR">#REF!</definedName>
    <definedName name="MAISNFEB">#REF!</definedName>
    <definedName name="MAISNJAN">#REF!</definedName>
    <definedName name="MAISNJUL">#REF!</definedName>
    <definedName name="MAISNJUN">#REF!</definedName>
    <definedName name="MAISNMAR">#REF!</definedName>
    <definedName name="MAISNMAY">#REF!</definedName>
    <definedName name="MAJANCAP">#REF!</definedName>
    <definedName name="MAJANCO">#REF!</definedName>
    <definedName name="MAJANCOAL">#REF!</definedName>
    <definedName name="MAJANDA">#REF!</definedName>
    <definedName name="MAJANDEP">#REF!</definedName>
    <definedName name="MAJANEOS">#REF!</definedName>
    <definedName name="MAJANEQ">#REF!</definedName>
    <definedName name="MAJANIAT">#REF!</definedName>
    <definedName name="MAJANIBIT">#REF!</definedName>
    <definedName name="MAJANINT">#REF!</definedName>
    <definedName name="MAJANISN">#REF!</definedName>
    <definedName name="MAJANNETCONT">#REF!</definedName>
    <definedName name="MAJANSTEAM">#REF!</definedName>
    <definedName name="MAJANTAX">#REF!</definedName>
    <definedName name="MAJANTO">#REF!</definedName>
    <definedName name="MAJANWHEEL">#REF!</definedName>
    <definedName name="MAJULCAP">#REF!</definedName>
    <definedName name="MAJULCO">#REF!</definedName>
    <definedName name="MAJULCOAL">#REF!</definedName>
    <definedName name="MAJULDA">#REF!</definedName>
    <definedName name="MAJULDEP">#REF!</definedName>
    <definedName name="MAJULEOS">#REF!</definedName>
    <definedName name="MAJULEQ">#REF!</definedName>
    <definedName name="MAJULIAT">#REF!</definedName>
    <definedName name="MAJULINT">#REF!</definedName>
    <definedName name="MAJULISN">#REF!</definedName>
    <definedName name="MAJULNETCONT">#REF!</definedName>
    <definedName name="MAJULSTEAM">#REF!</definedName>
    <definedName name="MAJULTAX">#REF!</definedName>
    <definedName name="MAJULTO">#REF!</definedName>
    <definedName name="MAJULWHEEL">#REF!</definedName>
    <definedName name="MAJUNCAP">#REF!</definedName>
    <definedName name="MAJUNCO">#REF!</definedName>
    <definedName name="MAJUNCOAL">#REF!</definedName>
    <definedName name="MAJUNDA">#REF!</definedName>
    <definedName name="MAJUNDEP">#REF!</definedName>
    <definedName name="MAJUNEOS">#REF!</definedName>
    <definedName name="MAJUNEQ">#REF!</definedName>
    <definedName name="MAJUNIAT">#REF!</definedName>
    <definedName name="MAJUNIBIT">#REF!</definedName>
    <definedName name="MAJUNINT">#REF!</definedName>
    <definedName name="MAJUNISN">#REF!</definedName>
    <definedName name="MAJUNNETCONT">#REF!</definedName>
    <definedName name="MAJUNSTEAM">#REF!</definedName>
    <definedName name="MAJUNTAX">#REF!</definedName>
    <definedName name="MAJUNTO">#REF!</definedName>
    <definedName name="MAJUNWHEEL">#REF!</definedName>
    <definedName name="MAMARCAP">#REF!</definedName>
    <definedName name="MAMARCO">#REF!</definedName>
    <definedName name="MAMARCOAL">#REF!</definedName>
    <definedName name="MAMARDA">#REF!</definedName>
    <definedName name="MAMARDEP">#REF!</definedName>
    <definedName name="MAMAREOS">#REF!</definedName>
    <definedName name="MAMAREQ">#REF!</definedName>
    <definedName name="MAMARIAT">#REF!</definedName>
    <definedName name="MAMARIBIT">#REF!</definedName>
    <definedName name="MAMARINT">#REF!</definedName>
    <definedName name="MAMARISN">#REF!</definedName>
    <definedName name="MAMARNETCONT">#REF!</definedName>
    <definedName name="MAMARSTEAM">#REF!</definedName>
    <definedName name="MAMARTAX">#REF!</definedName>
    <definedName name="MAMARTO">#REF!</definedName>
    <definedName name="MAMARWHEEL">#REF!</definedName>
    <definedName name="MAMAYCAP">#REF!</definedName>
    <definedName name="MAMAYCO">#REF!</definedName>
    <definedName name="MAMAYCOAL">#REF!</definedName>
    <definedName name="MAMAYDA">#REF!</definedName>
    <definedName name="MAMAYDEP">#REF!</definedName>
    <definedName name="MAMAYEOS">#REF!</definedName>
    <definedName name="MAMAYEQ">#REF!</definedName>
    <definedName name="MAMAYIAT">#REF!</definedName>
    <definedName name="MAMAYIBIT">#REF!</definedName>
    <definedName name="MAMAYINT">#REF!</definedName>
    <definedName name="MAMAYISN">#REF!</definedName>
    <definedName name="MAMAYNETCONT">#REF!</definedName>
    <definedName name="MAMAYSTEAM">#REF!</definedName>
    <definedName name="MAMAYTAX">#REF!</definedName>
    <definedName name="MAMAYTO">#REF!</definedName>
    <definedName name="MAMAYWHEEL">#REF!</definedName>
    <definedName name="MAMIAPR">#REF!</definedName>
    <definedName name="MAMIAUG">#REF!</definedName>
    <definedName name="MAMIDEC">#REF!</definedName>
    <definedName name="MAMIFEB">#REF!</definedName>
    <definedName name="MAMIJAN">#REF!</definedName>
    <definedName name="MAMIJUL">#REF!</definedName>
    <definedName name="MAMIJUN">#REF!</definedName>
    <definedName name="MAMIMAR">#REF!</definedName>
    <definedName name="MAMIMAY">#REF!</definedName>
    <definedName name="MAMINOV">#REF!</definedName>
    <definedName name="MAMIOCT">#REF!</definedName>
    <definedName name="MAMISEP">#REF!</definedName>
    <definedName name="MAND">[4]vinc!$F$1:$F$65536</definedName>
    <definedName name="MANOVCAP">#REF!</definedName>
    <definedName name="MANOVCO">#REF!</definedName>
    <definedName name="MANOVCOAL">#REF!</definedName>
    <definedName name="MANOVDA">#REF!</definedName>
    <definedName name="MANOVDEP">#REF!</definedName>
    <definedName name="MANOVEOS">#REF!</definedName>
    <definedName name="MANOVEQ">#REF!</definedName>
    <definedName name="MANOVIAT">#REF!</definedName>
    <definedName name="MANOVIBIT">#REF!</definedName>
    <definedName name="MANOVINT">#REF!</definedName>
    <definedName name="MANOVISN">#REF!</definedName>
    <definedName name="MANOVNETCONT">#REF!</definedName>
    <definedName name="MANOVSTEAM">#REF!</definedName>
    <definedName name="MANOVTAX">#REF!</definedName>
    <definedName name="MANOVTO">#REF!</definedName>
    <definedName name="MANOVWHEEL">#REF!</definedName>
    <definedName name="MANUAL">#REF!</definedName>
    <definedName name="MAOCTCAP">#REF!</definedName>
    <definedName name="MAOCTCO">#REF!</definedName>
    <definedName name="MAOCTCOAL">#REF!</definedName>
    <definedName name="MAOCTDA">#REF!</definedName>
    <definedName name="MAOCTDEP">#REF!</definedName>
    <definedName name="MAOCTEOS">#REF!</definedName>
    <definedName name="MAOCTEQ">#REF!</definedName>
    <definedName name="MAOCTIAT">#REF!</definedName>
    <definedName name="MAOCTIBIT">#REF!</definedName>
    <definedName name="MAOCTINT">#REF!</definedName>
    <definedName name="MAOCTISN">#REF!</definedName>
    <definedName name="MAOCTNETCONT">#REF!</definedName>
    <definedName name="MAOCTSTEAM">#REF!</definedName>
    <definedName name="MAOCTTAX">#REF!</definedName>
    <definedName name="MAOCTTO">#REF!</definedName>
    <definedName name="MAOCTWHEEL">#REF!</definedName>
    <definedName name="MARCO">#REF!</definedName>
    <definedName name="março">#REF!</definedName>
    <definedName name="MARCOFI">#REF!</definedName>
    <definedName name="margem_ct">#REF!</definedName>
    <definedName name="MARGIN">#REF!</definedName>
    <definedName name="MarL3">#REF!</definedName>
    <definedName name="MarL4">#REF!</definedName>
    <definedName name="MarL5">#REF!</definedName>
    <definedName name="MARLI">[41]AESMES!$A$6:$B$8</definedName>
    <definedName name="MarNI1" localSheetId="7">#REF!</definedName>
    <definedName name="MarNI1">#REF!</definedName>
    <definedName name="MarNI2" localSheetId="7">#REF!</definedName>
    <definedName name="MarNI2">#REF!</definedName>
    <definedName name="MarNI3" localSheetId="7">#REF!</definedName>
    <definedName name="MarNI3">#REF!</definedName>
    <definedName name="MarNI4">#REF!</definedName>
    <definedName name="MarNI5">#REF!</definedName>
    <definedName name="MASEPCAP">#REF!</definedName>
    <definedName name="MASEPCO">#REF!</definedName>
    <definedName name="MASEPCOAL">#REF!</definedName>
    <definedName name="MASEPDA">#REF!</definedName>
    <definedName name="MASEPDEP">#REF!</definedName>
    <definedName name="MASEPEOS">#REF!</definedName>
    <definedName name="MASEPEQ">#REF!</definedName>
    <definedName name="MASEPIAT">#REF!</definedName>
    <definedName name="MASEPIBIT">#REF!</definedName>
    <definedName name="MASEPINT">#REF!</definedName>
    <definedName name="MASEPISN">#REF!</definedName>
    <definedName name="MASEPNETCONT">#REF!</definedName>
    <definedName name="MASEPSTEAM">#REF!</definedName>
    <definedName name="MASEPTAX">#REF!</definedName>
    <definedName name="MASEPTO">#REF!</definedName>
    <definedName name="MASEPWHEEL">#REF!</definedName>
    <definedName name="MatrizPlantekW">#REF!</definedName>
    <definedName name="MatrizPlanteMWh">#REF!</definedName>
    <definedName name="MayL3">#REF!</definedName>
    <definedName name="MayL4">#REF!</definedName>
    <definedName name="MayL5">#REF!</definedName>
    <definedName name="MayNI1">#REF!</definedName>
    <definedName name="MayNI2">#REF!</definedName>
    <definedName name="MayNI3">#REF!</definedName>
    <definedName name="MayNI4">#REF!</definedName>
    <definedName name="MayNI5">#REF!</definedName>
    <definedName name="MAYREVBUD">#REF!</definedName>
    <definedName name="MBAPRBANKINT">#REF!</definedName>
    <definedName name="MBAPRCAP">#REF!</definedName>
    <definedName name="MBAPRCO">#REF!</definedName>
    <definedName name="MBAPRCOAL">#REF!</definedName>
    <definedName name="MBAPRDA">#REF!</definedName>
    <definedName name="MBAPRDEP">#REF!</definedName>
    <definedName name="MBAPREOS">#REF!</definedName>
    <definedName name="MBAPREQ">#REF!</definedName>
    <definedName name="MBAPRIAT">#REF!</definedName>
    <definedName name="MBAPRIBIT">#REF!</definedName>
    <definedName name="MBAPRINT">#REF!</definedName>
    <definedName name="MBAPRNETCONT">#REF!</definedName>
    <definedName name="MBAPRSTEAM">#REF!</definedName>
    <definedName name="MBAPRTAX">#REF!</definedName>
    <definedName name="MBAPRTO">#REF!</definedName>
    <definedName name="MBAPRWHEEL">#REF!</definedName>
    <definedName name="MBASE">#REF!</definedName>
    <definedName name="MBAUGBANKINT">#REF!</definedName>
    <definedName name="MBAUGCAP">#REF!</definedName>
    <definedName name="MBAUGCO">#REF!</definedName>
    <definedName name="MBAUGCOAL">#REF!</definedName>
    <definedName name="MBAUGDA">#REF!</definedName>
    <definedName name="MBAUGDEP">#REF!</definedName>
    <definedName name="MBAUGEOS">#REF!</definedName>
    <definedName name="MBAUGEQ">#REF!</definedName>
    <definedName name="MBAUGIAT">#REF!</definedName>
    <definedName name="MBAUGIBIT">#REF!</definedName>
    <definedName name="MBAUGINT">#REF!</definedName>
    <definedName name="MBAUGNETCONT">#REF!</definedName>
    <definedName name="MBAUGSTEAM">#REF!</definedName>
    <definedName name="MBAUGTAX">#REF!</definedName>
    <definedName name="MBAUGTO">#REF!</definedName>
    <definedName name="MBAUGWHEEL">#REF!</definedName>
    <definedName name="MBDECBANKINT">#REF!</definedName>
    <definedName name="MBDECCAP">#REF!</definedName>
    <definedName name="MBDECCO">#REF!</definedName>
    <definedName name="MBDECCOAL">#REF!</definedName>
    <definedName name="MBDECDA">#REF!</definedName>
    <definedName name="MBDECDEP">#REF!</definedName>
    <definedName name="MBDECEOS">#REF!</definedName>
    <definedName name="MBDECEQ">#REF!</definedName>
    <definedName name="MBDECIAT">#REF!</definedName>
    <definedName name="MBDECIBIT">#REF!</definedName>
    <definedName name="MBDECINT">#REF!</definedName>
    <definedName name="MBDECNETCONT">#REF!</definedName>
    <definedName name="MBDECSTEAM">#REF!</definedName>
    <definedName name="MBDECTAX">#REF!</definedName>
    <definedName name="MBDECTO">#REF!</definedName>
    <definedName name="MBDECWHEEL">#REF!</definedName>
    <definedName name="MBFEBBANKINT">#REF!</definedName>
    <definedName name="MBFEBCAP">#REF!</definedName>
    <definedName name="MBFEBCO">#REF!</definedName>
    <definedName name="MBFEBCOAL">#REF!</definedName>
    <definedName name="MBFEBDA">#REF!</definedName>
    <definedName name="MBFEBDEP">#REF!</definedName>
    <definedName name="MBFEBEOS">#REF!</definedName>
    <definedName name="MBFEBEQ">#REF!</definedName>
    <definedName name="MBFEBIAT">#REF!</definedName>
    <definedName name="MBFEBIBIT">#REF!</definedName>
    <definedName name="MBFEBINT">#REF!</definedName>
    <definedName name="MBFEBNETCONT">#REF!</definedName>
    <definedName name="MBFEBSTEAM">#REF!</definedName>
    <definedName name="MBFEBTAX">#REF!</definedName>
    <definedName name="MBFEBTO">#REF!</definedName>
    <definedName name="MBFEBWHEEL">#REF!</definedName>
    <definedName name="MBISNAPR">#REF!</definedName>
    <definedName name="MBISNAUG">#REF!</definedName>
    <definedName name="MBISNDEC">#REF!</definedName>
    <definedName name="MBISNFEB">#REF!</definedName>
    <definedName name="MBISNJAN">#REF!</definedName>
    <definedName name="MBISNJUL">#REF!</definedName>
    <definedName name="MBISNJUN">#REF!</definedName>
    <definedName name="MBISNMAR">#REF!</definedName>
    <definedName name="MBISNMAY">#REF!</definedName>
    <definedName name="MBISNNOV">#REF!</definedName>
    <definedName name="MBISNOCT">#REF!</definedName>
    <definedName name="MBISNSEP">#REF!</definedName>
    <definedName name="MBJANBANKINT">#REF!</definedName>
    <definedName name="MBJANCAP">#REF!</definedName>
    <definedName name="MBJANCO">#REF!</definedName>
    <definedName name="MBJANCOAL">#REF!</definedName>
    <definedName name="MBJANDA">#REF!</definedName>
    <definedName name="MBJANDEP">#REF!</definedName>
    <definedName name="MBJANEOS">#REF!</definedName>
    <definedName name="MBJANEQ">#REF!</definedName>
    <definedName name="MBJANIAT">#REF!</definedName>
    <definedName name="MBJANIBIT">#REF!</definedName>
    <definedName name="MBJANINT">#REF!</definedName>
    <definedName name="MBJANNETCONT">#REF!</definedName>
    <definedName name="MBJANSTEAM">#REF!</definedName>
    <definedName name="MBJANTAX">#REF!</definedName>
    <definedName name="MBJANWHEEL">#REF!</definedName>
    <definedName name="MBJULBANKINT">#REF!</definedName>
    <definedName name="MBJULCAP">#REF!</definedName>
    <definedName name="MBJULCO">#REF!</definedName>
    <definedName name="MBJULCOAL">#REF!</definedName>
    <definedName name="MBJULDA">#REF!</definedName>
    <definedName name="MBJULDEP">#REF!</definedName>
    <definedName name="MBJULEOS">#REF!</definedName>
    <definedName name="MBJULEQ">#REF!</definedName>
    <definedName name="MBJULIAT">#REF!</definedName>
    <definedName name="MBJULIBIT">#REF!</definedName>
    <definedName name="MBJULINT">#REF!</definedName>
    <definedName name="MBJULNETCONT">#REF!</definedName>
    <definedName name="MBJULSTEAM">#REF!</definedName>
    <definedName name="MBJULTAX">#REF!</definedName>
    <definedName name="MBJULTO">#REF!</definedName>
    <definedName name="MBJULWHEEL">#REF!</definedName>
    <definedName name="MBJUNBANKINT">#REF!</definedName>
    <definedName name="MBJUNCAP">#REF!</definedName>
    <definedName name="MBJUNCO">#REF!</definedName>
    <definedName name="MBJUNCOAL">#REF!</definedName>
    <definedName name="MBJUNDA">#REF!</definedName>
    <definedName name="MBJUNDEP">#REF!</definedName>
    <definedName name="MBJUNEOS">#REF!</definedName>
    <definedName name="MBJUNEQ">#REF!</definedName>
    <definedName name="MBJUNIAT">#REF!</definedName>
    <definedName name="MBJUNIBIT">#REF!</definedName>
    <definedName name="MBJUNINT">#REF!</definedName>
    <definedName name="MBJUNNETCONT">#REF!</definedName>
    <definedName name="MBJUNSTEAM">#REF!</definedName>
    <definedName name="MBJUNTAX">#REF!</definedName>
    <definedName name="MBJUNTO">#REF!</definedName>
    <definedName name="MBJUNWHEEL">#REF!</definedName>
    <definedName name="MBMARBANKINT">#REF!</definedName>
    <definedName name="MBMARCAP">#REF!</definedName>
    <definedName name="MBMARCO">#REF!</definedName>
    <definedName name="MBMARCOAL">#REF!</definedName>
    <definedName name="MBMARDA">#REF!</definedName>
    <definedName name="MBMARDEP">#REF!</definedName>
    <definedName name="MBMAREOS">#REF!</definedName>
    <definedName name="MBMAREQ">#REF!</definedName>
    <definedName name="MBMARIAT">#REF!</definedName>
    <definedName name="MBMARIBIT">#REF!</definedName>
    <definedName name="MBMARINT">#REF!</definedName>
    <definedName name="MBMARNETCONT">#REF!</definedName>
    <definedName name="MBMARSTEAM">#REF!</definedName>
    <definedName name="MBMARTAX">#REF!</definedName>
    <definedName name="MBMARTO">#REF!</definedName>
    <definedName name="MBMARWHEEL">#REF!</definedName>
    <definedName name="MBMAYBANKINT">#REF!</definedName>
    <definedName name="MBMAYCAP">#REF!</definedName>
    <definedName name="MBMAYCO">#REF!</definedName>
    <definedName name="MBMAYCOAL">#REF!</definedName>
    <definedName name="MBMAYDA">#REF!</definedName>
    <definedName name="MBMAYDEP">#REF!</definedName>
    <definedName name="MBMAYEOS">#REF!</definedName>
    <definedName name="MBMAYEQ">#REF!</definedName>
    <definedName name="MBMAYIAT">#REF!</definedName>
    <definedName name="MBMAYIBIT">#REF!</definedName>
    <definedName name="MBMAYINT">#REF!</definedName>
    <definedName name="MBMAYNETCONT">#REF!</definedName>
    <definedName name="MBMAYSTEAM">#REF!</definedName>
    <definedName name="MBMAYTAX">#REF!</definedName>
    <definedName name="MBMAYTO">#REF!</definedName>
    <definedName name="MBMAYWHEEL">#REF!</definedName>
    <definedName name="MBMIAPR">#REF!</definedName>
    <definedName name="MBMIAUG">#REF!</definedName>
    <definedName name="MBMIDEC">#REF!</definedName>
    <definedName name="MBMIFEB">#REF!</definedName>
    <definedName name="MBMIJAN">#REF!</definedName>
    <definedName name="MBMIJUL">#REF!</definedName>
    <definedName name="MBMIJUN">#REF!</definedName>
    <definedName name="MBMIMAR">#REF!</definedName>
    <definedName name="MBMIMAY">#REF!</definedName>
    <definedName name="MBMINOV">#REF!</definedName>
    <definedName name="MBMIOCT">#REF!</definedName>
    <definedName name="MBMISEP">#REF!</definedName>
    <definedName name="MBNOVBANKINT">#REF!</definedName>
    <definedName name="MBNOVCAP">#REF!</definedName>
    <definedName name="MBNOVCO">#REF!</definedName>
    <definedName name="MBNOVCOAL">#REF!</definedName>
    <definedName name="MBNOVDA">#REF!</definedName>
    <definedName name="MBNOVDEP">#REF!</definedName>
    <definedName name="MBNOVEOS">#REF!</definedName>
    <definedName name="MBNOVEQ">#REF!</definedName>
    <definedName name="MBNOVIAT">#REF!</definedName>
    <definedName name="MBNOVIBIT">#REF!</definedName>
    <definedName name="MBNOVINT">#REF!</definedName>
    <definedName name="MBNOVNETCONT">#REF!</definedName>
    <definedName name="MBNOVSTEAM">#REF!</definedName>
    <definedName name="MBNOVTAX">#REF!</definedName>
    <definedName name="MBNOVTO">#REF!</definedName>
    <definedName name="MBNOVWHEEL">#REF!</definedName>
    <definedName name="MBOCTBANKINT">#REF!</definedName>
    <definedName name="MBOCTCAP">#REF!</definedName>
    <definedName name="MBOCTCO">#REF!</definedName>
    <definedName name="MBOCTCOAL">#REF!</definedName>
    <definedName name="MBOCTDA">#REF!</definedName>
    <definedName name="MBOCTDEP">#REF!</definedName>
    <definedName name="MBOCTEOS">#REF!</definedName>
    <definedName name="MBOCTEQ">#REF!</definedName>
    <definedName name="MBOCTIAT">#REF!</definedName>
    <definedName name="MBOCTIBIT">#REF!</definedName>
    <definedName name="MBOCTINT">#REF!</definedName>
    <definedName name="MBOCTNETCONT">#REF!</definedName>
    <definedName name="MBOCTSTEAM">#REF!</definedName>
    <definedName name="MBOCTTAX">#REF!</definedName>
    <definedName name="MBOCTTO">#REF!</definedName>
    <definedName name="MBOCTWHEEL">#REF!</definedName>
    <definedName name="MBSEPBANKINT">#REF!</definedName>
    <definedName name="MBSEPCAP">#REF!</definedName>
    <definedName name="MBSEPCO">#REF!</definedName>
    <definedName name="MBSEPCOAL">#REF!</definedName>
    <definedName name="MBSEPDA">#REF!</definedName>
    <definedName name="MBSEPDEP">#REF!</definedName>
    <definedName name="MBSEPEOS">#REF!</definedName>
    <definedName name="MBSEPEQ">#REF!</definedName>
    <definedName name="MBSEPIAT">#REF!</definedName>
    <definedName name="MBSEPIBIT">#REF!</definedName>
    <definedName name="MBSEPINT">#REF!</definedName>
    <definedName name="MBSEPNETCONT">#REF!</definedName>
    <definedName name="MBSEPSTEAM">#REF!</definedName>
    <definedName name="MBSEPTAX">#REF!</definedName>
    <definedName name="MBSEPTO">#REF!</definedName>
    <definedName name="MBSEPWHEEL">#REF!</definedName>
    <definedName name="MCASHTAX">#REF!</definedName>
    <definedName name="MCOGS">#REF!</definedName>
    <definedName name="MCON">[4]vinc!$F$1:$F$65536</definedName>
    <definedName name="MCONSTANT">#REF!</definedName>
    <definedName name="MCOST_CAP">#REF!</definedName>
    <definedName name="MDATA_FILE">#REF!</definedName>
    <definedName name="MDEPRECIATION">#REF!</definedName>
    <definedName name="MEDIDORES_CENTRO_OESTE">#REF!</definedName>
    <definedName name="men" localSheetId="7" hidden="1">{#N/A,#N/A,FALSE,"LLAVE";#N/A,#N/A,FALSE,"EERR";#N/A,#N/A,FALSE,"ESP";#N/A,#N/A,FALSE,"EOAF";#N/A,#N/A,FALSE,"CASH";#N/A,#N/A,FALSE,"FINANZAS";#N/A,#N/A,FALSE,"DEUDA";#N/A,#N/A,FALSE,"INVERSION";#N/A,#N/A,FALSE,"PERSONAL"}</definedName>
    <definedName name="men" localSheetId="6" hidden="1">{#N/A,#N/A,FALSE,"LLAVE";#N/A,#N/A,FALSE,"EERR";#N/A,#N/A,FALSE,"ESP";#N/A,#N/A,FALSE,"EOAF";#N/A,#N/A,FALSE,"CASH";#N/A,#N/A,FALSE,"FINANZAS";#N/A,#N/A,FALSE,"DEUDA";#N/A,#N/A,FALSE,"INVERSION";#N/A,#N/A,FALSE,"PERSONAL"}</definedName>
    <definedName name="men" hidden="1">{#N/A,#N/A,FALSE,"LLAVE";#N/A,#N/A,FALSE,"EERR";#N/A,#N/A,FALSE,"ESP";#N/A,#N/A,FALSE,"EOAF";#N/A,#N/A,FALSE,"CASH";#N/A,#N/A,FALSE,"FINANZAS";#N/A,#N/A,FALSE,"DEUDA";#N/A,#N/A,FALSE,"INVERSION";#N/A,#N/A,FALSE,"PERSONAL"}</definedName>
    <definedName name="MENU" localSheetId="7">#REF!</definedName>
    <definedName name="MENU">#REF!</definedName>
    <definedName name="MENU1" localSheetId="7">[4]vinc!#REF!</definedName>
    <definedName name="MENU1">[4]vinc!#REF!</definedName>
    <definedName name="MERC" localSheetId="7">#REF!</definedName>
    <definedName name="MERC">#REF!</definedName>
    <definedName name="MERCADO_DE_ENERGIA_ENERGIA_Lista" localSheetId="7">#REF!</definedName>
    <definedName name="MERCADO_DE_ENERGIA_ENERGIA_Lista">#REF!</definedName>
    <definedName name="mercado2">#REF!</definedName>
    <definedName name="MERCPOND">[2]CVA_Projetada12meses!$A$74:$N$138</definedName>
    <definedName name="MES" localSheetId="7">#REF!</definedName>
    <definedName name="MES">#REF!</definedName>
    <definedName name="MES_FIM">[21]Controle!$H$52</definedName>
    <definedName name="MES_INI">[21]Controle!$H$51</definedName>
    <definedName name="MES_INICIO_CMARG">[21]Controle!$H$26</definedName>
    <definedName name="MES_REF">[21]Controle!$H$50</definedName>
    <definedName name="MESES">[21]Controle!$D$35:$D$46</definedName>
    <definedName name="MESESL" localSheetId="7">#REF!</definedName>
    <definedName name="MESESL">#REF!</definedName>
    <definedName name="mesreaj">[73]Dados!$H$3:$H$14</definedName>
    <definedName name="Meta_">'[16]Dados Faturamento'!$AY$3</definedName>
    <definedName name="Meta_IRC">'[16]Dados Faturamento'!$C$92:$N$98</definedName>
    <definedName name="Meta_Refat">'[29]REFAT_GRUPO-B_ELPA'!$AX$3</definedName>
    <definedName name="Meta_Refaturamento">'[16]Dados Faturamento'!$C$82:$N$88</definedName>
    <definedName name="metacerj" localSheetId="7">#REF!</definedName>
    <definedName name="metacerj">#REF!</definedName>
    <definedName name="metaenersis" localSheetId="7">#REF!</definedName>
    <definedName name="metaenersis">#REF!</definedName>
    <definedName name="MEXC">[4]vinc!$F$1:$F$65536</definedName>
    <definedName name="MFORECAST">#REF!</definedName>
    <definedName name="MGOTO">#REF!</definedName>
    <definedName name="MGRATIOS">#REF!</definedName>
    <definedName name="MGROWTH">#REF!</definedName>
    <definedName name="MHELP">#REF!</definedName>
    <definedName name="MHIST_RATIOS">#REF!</definedName>
    <definedName name="MHISTORICAL">#REF!</definedName>
    <definedName name="mimtotoct">#REF!</definedName>
    <definedName name="MINCREASED">#REF!</definedName>
    <definedName name="MINETOTHER">#REF!</definedName>
    <definedName name="MINETPPE">#REF!</definedName>
    <definedName name="MINI">#REF!</definedName>
    <definedName name="MINIT">#REF!</definedName>
    <definedName name="MINPUT">#REF!</definedName>
    <definedName name="MINTENSITY">#REF!</definedName>
    <definedName name="mintitnov">#REF!</definedName>
    <definedName name="mintotapr">#REF!</definedName>
    <definedName name="mintotaug">#REF!</definedName>
    <definedName name="mintotdec">#REF!</definedName>
    <definedName name="mintotfeb">#REF!</definedName>
    <definedName name="mintotjan">#REF!</definedName>
    <definedName name="mintotjul">#REF!</definedName>
    <definedName name="mintotjun">#REF!</definedName>
    <definedName name="mintotmar">#REF!</definedName>
    <definedName name="mintotmay">#REF!</definedName>
    <definedName name="mintotsep">#REF!</definedName>
    <definedName name="mintottot">#REF!</definedName>
    <definedName name="MINVESTMENT">#REF!</definedName>
    <definedName name="MINVESTYEARS">#REF!</definedName>
    <definedName name="MIWORKING">#REF!</definedName>
    <definedName name="MIX">#REF!</definedName>
    <definedName name="MKT_COMP">#REF!</definedName>
    <definedName name="MKT_DEBT">#REF!</definedName>
    <definedName name="MM">[87]AESMES!$A$6:$B$8</definedName>
    <definedName name="MMAIN" localSheetId="7">#REF!</definedName>
    <definedName name="MMAIN">#REF!</definedName>
    <definedName name="MMARGIN" localSheetId="7">#REF!</definedName>
    <definedName name="MMARGIN">#REF!</definedName>
    <definedName name="mmm" localSheetId="7">#REF!</definedName>
    <definedName name="mmm">#REF!</definedName>
    <definedName name="MMMM">#REF!</definedName>
    <definedName name="mmmmmmm">#REF!</definedName>
    <definedName name="MNETPPE">#REF!</definedName>
    <definedName name="MNOPLAT">#REF!</definedName>
    <definedName name="MODULOS">#N/A</definedName>
    <definedName name="moeda">'[88]Rentabilidade Total'!$A$1047258:$A$1047259</definedName>
    <definedName name="MOGOTO" localSheetId="7">#REF!</definedName>
    <definedName name="MOGOTO">#REF!</definedName>
    <definedName name="MONEDA" localSheetId="7">#REF!</definedName>
    <definedName name="MONEDA">#REF!</definedName>
    <definedName name="MONTH" localSheetId="7">#REF!</definedName>
    <definedName name="MONTH">#REF!</definedName>
    <definedName name="MOTHER">#REF!</definedName>
    <definedName name="MPEN">[4]vinc!$F$1:$F$65536</definedName>
    <definedName name="MPNTot">#REF!</definedName>
    <definedName name="MPREROIC">#REF!</definedName>
    <definedName name="MPRG">[4]vinc!$F$1:$F$65536</definedName>
    <definedName name="MPRINT">#REF!</definedName>
    <definedName name="MPTot">#REF!</definedName>
    <definedName name="MROIC">#REF!</definedName>
    <definedName name="MROICYEARS">#REF!</definedName>
    <definedName name="MRP">#REF!</definedName>
    <definedName name="MRTREE">#REF!</definedName>
    <definedName name="MS">#REF!</definedName>
    <definedName name="MS_PROF">[30]Cargos!$C$3:$C$37</definedName>
    <definedName name="MSEL">[4]vinc!$F$1:$F$65536</definedName>
    <definedName name="MSG_A">#REF!</definedName>
    <definedName name="MTREE_INVEST">#REF!</definedName>
    <definedName name="MTURNOVER">#REF!</definedName>
    <definedName name="MUN" localSheetId="0">#REF!</definedName>
    <definedName name="MUN">#REF!</definedName>
    <definedName name="municipios2003">[89]CEEMES!$BF$10:$BT$142</definedName>
    <definedName name="MutXPL" localSheetId="7">#REF!</definedName>
    <definedName name="MutXPL">#REF!</definedName>
    <definedName name="MutXPLMil" localSheetId="7">#REF!</definedName>
    <definedName name="MutXPLMil">#REF!</definedName>
    <definedName name="MVALUE" localSheetId="7">#REF!</definedName>
    <definedName name="MVALUE">#REF!</definedName>
    <definedName name="MWACC">#REF!</definedName>
    <definedName name="mwh_fat">[4]vinc!$F$1:$F$65536</definedName>
    <definedName name="MWINDOW">#REF!</definedName>
    <definedName name="MWM">#REF!</definedName>
    <definedName name="MWMEDIO">[2]CVA_Projetada12meses!$A$5:$M$70</definedName>
    <definedName name="MWORKING">#REF!</definedName>
    <definedName name="N">'[3]2000'!#REF!</definedName>
    <definedName name="N_SERIES_CMARG">[21]Controle!$H$25</definedName>
    <definedName name="net">'[90]tar. media'!#REF!</definedName>
    <definedName name="NETPPE" localSheetId="7">#REF!</definedName>
    <definedName name="NETPPE">#REF!</definedName>
    <definedName name="NEW_INVESTMENT" localSheetId="7">#REF!</definedName>
    <definedName name="NEW_INVESTMENT">#REF!</definedName>
    <definedName name="NNOPLAT" localSheetId="7">#REF!</definedName>
    <definedName name="NNOPLAT">#REF!</definedName>
    <definedName name="nombrehoja" localSheetId="0">#REF!</definedName>
    <definedName name="nombrehoja">#REF!</definedName>
    <definedName name="Nome">#REF!</definedName>
    <definedName name="nome1">#REF!</definedName>
    <definedName name="nome2">#REF!</definedName>
    <definedName name="nome3">#REF!</definedName>
    <definedName name="nome4">#REF!</definedName>
    <definedName name="nome5">#REF!</definedName>
    <definedName name="Nomes">#REF!</definedName>
    <definedName name="nomes_resumotaxas">[24]Macroeco!$B$182:$B$210</definedName>
    <definedName name="NOPLAT" localSheetId="7">#REF!</definedName>
    <definedName name="NOPLAT">#REF!</definedName>
    <definedName name="NOPLATP" localSheetId="7">#REF!</definedName>
    <definedName name="NOPLATP">#REF!</definedName>
    <definedName name="novatarifa">[2]CVA_Projetada12meses!$A$188:$AB$236</definedName>
    <definedName name="NovL3">#REF!</definedName>
    <definedName name="NovL4">#REF!</definedName>
    <definedName name="NovL5">#REF!</definedName>
    <definedName name="NovNI1">#REF!</definedName>
    <definedName name="NovNI2">#REF!</definedName>
    <definedName name="NovNI3">#REF!</definedName>
    <definedName name="NovNI4">#REF!</definedName>
    <definedName name="NovNI5">#REF!</definedName>
    <definedName name="NR_ABC">'[16]Dados Clandestina'!$D$54:$P$56</definedName>
    <definedName name="NR_ACUM">'[16]Dados Clandestina'!$D$79:$J$81</definedName>
    <definedName name="NR_ANHEMBI">'[16]Dados Clandestina'!$D$39:$P$41</definedName>
    <definedName name="NR_CENTRO">'[16]Dados Clandestina'!$D$44:$P$46</definedName>
    <definedName name="NR_ELPA">'[16]Dados Clandestina'!$D$24:$P$26</definedName>
    <definedName name="NR_LESTE">'[16]Dados Clandestina'!$D$49:$P$51</definedName>
    <definedName name="NR_OESTE">'[16]Dados Clandestina'!$D$29:$P$31</definedName>
    <definedName name="NR_SUL">'[16]Dados Clandestina'!$D$34:$P$36</definedName>
    <definedName name="NUEVAS_OBLIGACIONES_FINANCIERAS" localSheetId="7">#REF!</definedName>
    <definedName name="NUEVAS_OBLIGACIONES_FINANCIERAS" localSheetId="0">#REF!</definedName>
    <definedName name="NUEVAS_OBLIGACIONES_FINANCIERAS">#REF!</definedName>
    <definedName name="NUEVO" localSheetId="0">#REF!</definedName>
    <definedName name="NUEVO">#REF!</definedName>
    <definedName name="Nuevo_Financiamiento" localSheetId="0">#REF!</definedName>
    <definedName name="Nuevo_Financiamiento">#REF!</definedName>
    <definedName name="Numero">[91]Dados!#REF!</definedName>
    <definedName name="O">'[92]ADM Específica'!#REF!</definedName>
    <definedName name="OAP" localSheetId="7">#REF!</definedName>
    <definedName name="OAP">#REF!</definedName>
    <definedName name="OAPC" localSheetId="7">#REF!</definedName>
    <definedName name="OAPC">#REF!</definedName>
    <definedName name="OATITLE" localSheetId="7">#REF!</definedName>
    <definedName name="OATITLE">#REF!</definedName>
    <definedName name="Obj.Corp.">[4]vinc!$A$1:$A$65536</definedName>
    <definedName name="OBS">#REF!</definedName>
    <definedName name="OctL3">#REF!</definedName>
    <definedName name="OctL4">#REF!</definedName>
    <definedName name="OctL5">#REF!</definedName>
    <definedName name="OctNI1">#REF!</definedName>
    <definedName name="OctNI2">#REF!</definedName>
    <definedName name="OctNI3">#REF!</definedName>
    <definedName name="OctNI4">#REF!</definedName>
    <definedName name="OctNI5">#REF!</definedName>
    <definedName name="oferta">#REF!</definedName>
    <definedName name="oferta_cvrd">#REF!</definedName>
    <definedName name="oferta00NNE">#REF!</definedName>
    <definedName name="oferta00SSECO">#REF!</definedName>
    <definedName name="oferta1">#REF!</definedName>
    <definedName name="oferta10">#REF!</definedName>
    <definedName name="oferta11">#REF!</definedName>
    <definedName name="oferta12">#REF!</definedName>
    <definedName name="oferta13">#REF!</definedName>
    <definedName name="oferta14">#REF!</definedName>
    <definedName name="oferta15">#REF!</definedName>
    <definedName name="oferta16">#REF!</definedName>
    <definedName name="oferta17">#REF!</definedName>
    <definedName name="oferta18">#REF!</definedName>
    <definedName name="oferta19">#REF!</definedName>
    <definedName name="oferta2">#REF!</definedName>
    <definedName name="oferta3">#REF!</definedName>
    <definedName name="oferta4">#REF!</definedName>
    <definedName name="oferta5">#REF!</definedName>
    <definedName name="oferta6">#REF!</definedName>
    <definedName name="oferta7">#REF!</definedName>
    <definedName name="oferta8">#REF!</definedName>
    <definedName name="oferta9">#REF!</definedName>
    <definedName name="ofertacvrd">#REF!</definedName>
    <definedName name="om">#REF!</definedName>
    <definedName name="OMB">'[92]ADM Específica'!#REF!</definedName>
    <definedName name="OMC">'[92]ADM Específica'!#REF!</definedName>
    <definedName name="OMJ">'[92]ADM Específica'!#REF!</definedName>
    <definedName name="OMM">'[92]ADM Específica'!#REF!</definedName>
    <definedName name="OMS">'[92]ADM Específica'!#REF!</definedName>
    <definedName name="OMT">'[92]ADM Específica'!#REF!</definedName>
    <definedName name="opcao_indice">[81]Codigos!$G$20:$G$21</definedName>
    <definedName name="Operação_e_Manutenção" localSheetId="7">#REF!</definedName>
    <definedName name="Operação_e_Manutenção">#REF!</definedName>
    <definedName name="OPERACION" localSheetId="7">#REF!</definedName>
    <definedName name="OPERACION">#REF!</definedName>
    <definedName name="OPERATING" localSheetId="7">#REF!</definedName>
    <definedName name="OPERATING">#REF!</definedName>
    <definedName name="OPT" localSheetId="7">'[92]ADM Específica'!#REF!</definedName>
    <definedName name="OPT">'[92]ADM Específica'!#REF!</definedName>
    <definedName name="ORIGEM_DEPTO" localSheetId="7">#REF!</definedName>
    <definedName name="ORIGEM_DEPTO">#REF!</definedName>
    <definedName name="OTHER" localSheetId="7">#REF!</definedName>
    <definedName name="OTHER">#REF!</definedName>
    <definedName name="Otros_Gastos" localSheetId="7">#REF!</definedName>
    <definedName name="Otros_Gastos">#REF!</definedName>
    <definedName name="outo">#REF!</definedName>
    <definedName name="OUTPUT">#REF!</definedName>
    <definedName name="OUTPUTE">#REF!</definedName>
    <definedName name="OUTPUTPR">#REF!</definedName>
    <definedName name="OUTRASRECEITAS2">[4]vinc!#REF!</definedName>
    <definedName name="P">#REF!</definedName>
    <definedName name="P___PRESIDÊNCIA" localSheetId="7">#REF!</definedName>
    <definedName name="P___PRESIDÊNCIA">#REF!</definedName>
    <definedName name="P_D" localSheetId="7">#REF!</definedName>
    <definedName name="P_D">#REF!</definedName>
    <definedName name="P_LIMITADOR">[21]Aux_1!$AA$4:$AA$747</definedName>
    <definedName name="p15a">[93]AESMES!$BW$10:$CK$10</definedName>
    <definedName name="PA___ASSESSORIA_DE_AUDITORIA_INTERNA" localSheetId="7">#REF!</definedName>
    <definedName name="PA___ASSESSORIA_DE_AUDITORIA_INTERNA">#REF!</definedName>
    <definedName name="PARAN">'[28]#REF'!$A$8:$P$123</definedName>
    <definedName name="Parc_Dívida" localSheetId="7">#REF!</definedName>
    <definedName name="Parc_Dívida">#REF!</definedName>
    <definedName name="Parc_Próprio" localSheetId="7">#REF!</definedName>
    <definedName name="Parc_Próprio">#REF!</definedName>
    <definedName name="Participación_Ciudadana" localSheetId="7">#REF!</definedName>
    <definedName name="Participación_Ciudadana">#REF!</definedName>
    <definedName name="Participación_Subordinadas">#REF!</definedName>
    <definedName name="PASSIVO">#REF!</definedName>
    <definedName name="PATAMAR">[21]Controle!$H$16</definedName>
    <definedName name="PATAMARES">[21]Controle!$F$35:$F$37</definedName>
    <definedName name="PauFerroRP">[48]IREM!#REF!</definedName>
    <definedName name="PBASE" localSheetId="7">#REF!</definedName>
    <definedName name="PBASE">#REF!</definedName>
    <definedName name="PC___ASSESSORIA_DE_COMUNICAÇÃO" localSheetId="7">#REF!</definedName>
    <definedName name="PC___ASSESSORIA_DE_COMUNICAÇÃO">#REF!</definedName>
    <definedName name="PCASHTAX" localSheetId="7">#REF!</definedName>
    <definedName name="PCASHTAX">#REF!</definedName>
    <definedName name="PCOGS">#REF!</definedName>
    <definedName name="PCONSTANT">#REF!</definedName>
    <definedName name="pd">[94]Parâmetros!$G$11</definedName>
    <definedName name="PD_PROF">[30]Cargos!$C$136:$C$168</definedName>
    <definedName name="PDDE">'[95]#REF'!$A$8:$P$128</definedName>
    <definedName name="PDEPRECIATION" localSheetId="7">#REF!</definedName>
    <definedName name="PDEPRECIATION">#REF!</definedName>
    <definedName name="PEAJE1" localSheetId="7">#REF!</definedName>
    <definedName name="PEAJE1" localSheetId="0">#REF!</definedName>
    <definedName name="PEAJE1">#REF!</definedName>
    <definedName name="PEAJE2" localSheetId="0">#REF!</definedName>
    <definedName name="PEAJE2">#REF!</definedName>
    <definedName name="PEAJE3" localSheetId="0">#REF!</definedName>
    <definedName name="PEAJE3">#REF!</definedName>
    <definedName name="PEAJE4">#REF!</definedName>
    <definedName name="PEAJE5">#REF!</definedName>
    <definedName name="PEAJE6">#REF!</definedName>
    <definedName name="PEAJE7">#REF!</definedName>
    <definedName name="PEAJE8">#REF!</definedName>
    <definedName name="PEAJE9">#REF!</definedName>
    <definedName name="Pedro_1">[96]TOTAL!#REF!</definedName>
    <definedName name="Pedro_10">[96]OMT!#REF!</definedName>
    <definedName name="Pedro_11">[96]OP!#REF!</definedName>
    <definedName name="Pedro_12">[96]OPO!#REF!</definedName>
    <definedName name="Pedro_13">[96]OPT!#REF!</definedName>
    <definedName name="Pedro_2">[96]O!#REF!</definedName>
    <definedName name="Pedro_3">[96]OC!#REF!</definedName>
    <definedName name="Pedro_4">[96]OM!#REF!</definedName>
    <definedName name="Pedro_5">[96]OMM!#REF!</definedName>
    <definedName name="Pedro_6">[96]OMJ!#REF!</definedName>
    <definedName name="Pedro_7">[96]OMB!#REF!</definedName>
    <definedName name="Pedro_8">[96]OMC!#REF!</definedName>
    <definedName name="Pedro_9">[96]OMS!#REF!</definedName>
    <definedName name="PER" localSheetId="7">#REF!</definedName>
    <definedName name="PER">#REF!</definedName>
    <definedName name="PERC_CAPITAL_TERCEIRO">'[97]INPUT GERAL'!$E$41</definedName>
    <definedName name="percent" localSheetId="7">#REF!</definedName>
    <definedName name="percent">#REF!</definedName>
    <definedName name="PERCENT_DO_RAG">[4]vinc!$C$5</definedName>
    <definedName name="percentual_eq">#REF!</definedName>
    <definedName name="perda">#REF!</definedName>
    <definedName name="perdas">#REF!</definedName>
    <definedName name="Perdas_Percent">[20]Inputs!$C$33</definedName>
    <definedName name="Perfil">[74]FCAcc!#REF!</definedName>
    <definedName name="PERIDO_AJUSTE" localSheetId="7">#REF!</definedName>
    <definedName name="PERIDO_AJUSTE">#REF!</definedName>
    <definedName name="PERIOD" localSheetId="7">#REF!</definedName>
    <definedName name="PERIOD">#REF!</definedName>
    <definedName name="Periodo" localSheetId="7">#REF!</definedName>
    <definedName name="Periodo">#REF!</definedName>
    <definedName name="PEVA">#REF!</definedName>
    <definedName name="PFER96S2">#REF!</definedName>
    <definedName name="PG___GABINETE_DA_PRESIDÊNCIA">#REF!</definedName>
    <definedName name="PGROWTH">#REF!</definedName>
    <definedName name="PH___DEPARTAMENTO_DE_RECURSOS_HUMANOS">#REF!</definedName>
    <definedName name="PHER93S2">#REF!</definedName>
    <definedName name="PHER94S1">#REF!</definedName>
    <definedName name="PHER94S2">#REF!</definedName>
    <definedName name="PHER95S1">#REF!</definedName>
    <definedName name="PHER95S2">#REF!</definedName>
    <definedName name="PHER96S1">#REF!</definedName>
    <definedName name="PHER96S2">#REF!</definedName>
    <definedName name="PHISTORICAL">#REF!</definedName>
    <definedName name="PI___ASSESSORIA_DE_RELAÇÕES_INSTITUCIONAIS">#REF!</definedName>
    <definedName name="PICA">#REF!</definedName>
    <definedName name="PICA1">#REF!</definedName>
    <definedName name="PINCREASED">#REF!</definedName>
    <definedName name="PINETOTHER">#REF!</definedName>
    <definedName name="PINETPPE">#REF!</definedName>
    <definedName name="PINTENSITY">#REF!</definedName>
    <definedName name="PINVESTMENT">#REF!</definedName>
    <definedName name="PINVESTYEARS">#REF!</definedName>
    <definedName name="pis">[94]Parâmetros!$G$15</definedName>
    <definedName name="PIS_COFINS" localSheetId="7">#REF!</definedName>
    <definedName name="PIS_COFINS">#REF!</definedName>
    <definedName name="pis_reg">[94]Parâmetros!$G$16</definedName>
    <definedName name="PIWORKING" localSheetId="7">#REF!</definedName>
    <definedName name="PIWORKING">#REF!</definedName>
    <definedName name="PJ___DEPARTAMENTO_JURÍDICO" localSheetId="7">#REF!</definedName>
    <definedName name="PJ___DEPARTAMENTO_JURÍDICO">#REF!</definedName>
    <definedName name="PLAN">[37]CVA_Projetada12meses!$B$427:$O$545</definedName>
    <definedName name="Plan_Rel_Capex">'[16]Dados de relacionamento'!$B$30:$O$37</definedName>
    <definedName name="Plan_Rel_Opex">'[16]Dados de relacionamento'!$B$21:$O$28</definedName>
    <definedName name="Planejado">'[98]Dados de relacionamento'!$B$15:$M$22</definedName>
    <definedName name="planilha">[87]AESMES!$BW$10:$CK$10</definedName>
    <definedName name="PLD_MAX">[21]Controle!$H$28</definedName>
    <definedName name="PLD_MED_S1_A1">'[21]Rel.3'!$D$10</definedName>
    <definedName name="PLD_MED_S1_A2">'[21]Rel.3'!$G$10</definedName>
    <definedName name="PLD_MED_S1_A3">'[21]Rel.3'!$J$10</definedName>
    <definedName name="PLD_MED_S1_A4">'[21]Rel.3'!$M$10</definedName>
    <definedName name="PLD_MED_S1_A5">'[21]Rel.3'!$P$10</definedName>
    <definedName name="PLD_MED_S2_A1">'[21]Rel.3'!$D$15</definedName>
    <definedName name="PLD_MED_S2_A2">'[21]Rel.3'!$G$15</definedName>
    <definedName name="PLD_MED_S2_A3">'[21]Rel.3'!$J$15</definedName>
    <definedName name="PLD_MED_S2_A4">'[21]Rel.3'!$M$15</definedName>
    <definedName name="PLD_MED_S2_A5">'[21]Rel.3'!$P$15</definedName>
    <definedName name="PLD_MED_S3_A1">'[21]Rel.3'!$D$19</definedName>
    <definedName name="PLD_MED_S3_A2">'[21]Rel.3'!$G$19</definedName>
    <definedName name="PLD_MED_S3_A3">'[21]Rel.3'!$J$19</definedName>
    <definedName name="PLD_MED_S3_A4">'[21]Rel.3'!$M$19</definedName>
    <definedName name="PLD_MED_S3_A5">'[21]Rel.3'!$P$19</definedName>
    <definedName name="PLD_MED_S4_A1">'[21]Rel.3'!$D$23</definedName>
    <definedName name="PLD_MED_S4_A2">'[21]Rel.3'!$G$23</definedName>
    <definedName name="PLD_MED_S4_A3">'[21]Rel.3'!$J$23</definedName>
    <definedName name="PLD_MED_S4_A4">'[21]Rel.3'!$M$23</definedName>
    <definedName name="PLD_MED_S4_A5">'[21]Rel.3'!$P$23</definedName>
    <definedName name="PLD_MIN">[21]Controle!$H$29</definedName>
    <definedName name="PM___ASSESSORIA_DO_MEIO_AMBIENTE" localSheetId="7">#REF!</definedName>
    <definedName name="PM___ASSESSORIA_DO_MEIO_AMBIENTE">#REF!</definedName>
    <definedName name="PMARGIN" localSheetId="7">#REF!</definedName>
    <definedName name="PMARGIN">#REF!</definedName>
    <definedName name="PMAX_GRAF_P1">[21]Aux_1!$E$28</definedName>
    <definedName name="PMAX_GRAF_P2">[21]Aux_2!$D$30</definedName>
    <definedName name="PMAX_GRAF_P3">[21]Controle!$H$30</definedName>
    <definedName name="PMED1_GRAF">[21]Aux_1!$W$4:$W$747</definedName>
    <definedName name="PMED2_GRAF">[21]Aux_1!$X$4:$X$747</definedName>
    <definedName name="PMED3_GRAF">[21]Aux_1!$Y$4:$Y$747</definedName>
    <definedName name="PMED4_GRAF">[21]Aux_1!$Z$4:$Z$747</definedName>
    <definedName name="PNETPPE" localSheetId="7">#REF!</definedName>
    <definedName name="PNETPPE">#REF!</definedName>
    <definedName name="PNOPLAT" localSheetId="7">#REF!</definedName>
    <definedName name="PNOPLAT">#REF!</definedName>
    <definedName name="PO___ASSESSORIA_DE_ORGANIZAÇÃO_E_QUALIDADE" localSheetId="7">#REF!</definedName>
    <definedName name="PO___ASSESSORIA_DE_ORGANIZAÇÃO_E_QUALIDADE">#REF!</definedName>
    <definedName name="PORDIV">#REF!</definedName>
    <definedName name="POS_REF_P1">[21]Aux_1!$K$4</definedName>
    <definedName name="POS_REF_P2">[21]Aux_2!$I$3</definedName>
    <definedName name="POTHER" localSheetId="7">#REF!</definedName>
    <definedName name="POTHER">#REF!</definedName>
    <definedName name="pp" localSheetId="7" hidden="1">{#N/A,#N/A,FALSE,"ENERGIA";#N/A,#N/A,FALSE,"PERDIDAS";#N/A,#N/A,FALSE,"CLIENTES";#N/A,#N/A,FALSE,"ESTADO";#N/A,#N/A,FALSE,"TECNICA"}</definedName>
    <definedName name="pp" localSheetId="6" hidden="1">{#N/A,#N/A,FALSE,"ENERGIA";#N/A,#N/A,FALSE,"PERDIDAS";#N/A,#N/A,FALSE,"CLIENTES";#N/A,#N/A,FALSE,"ESTADO";#N/A,#N/A,FALSE,"TECNICA"}</definedName>
    <definedName name="pp" hidden="1">{#N/A,#N/A,FALSE,"ENERGIA";#N/A,#N/A,FALSE,"PERDIDAS";#N/A,#N/A,FALSE,"CLIENTES";#N/A,#N/A,FALSE,"ESTADO";#N/A,#N/A,FALSE,"TECNICA"}</definedName>
    <definedName name="PPREROIC">#REF!</definedName>
    <definedName name="PR_AC">'[16]Dados Segurança'!$B$57:$I$60</definedName>
    <definedName name="PR_LM">'[16]Dados Segurança'!$B$51:$I$54</definedName>
    <definedName name="PRANG" localSheetId="7">F_INCOME,F_BALANCE,f_free_cash_flow,f_ratios,f_valuation</definedName>
    <definedName name="PRANG" localSheetId="6">F_INCOME,F_BALANCE,f_free_cash_flow,f_ratios,f_valuation</definedName>
    <definedName name="PRANG">F_INCOME,F_BALANCE,f_free_cash_flow,f_ratios,f_valuation</definedName>
    <definedName name="prange" localSheetId="7">F_INCOME,F_BALANCE,f_free_cash_flow,f_ratios,f_valuation</definedName>
    <definedName name="prange" localSheetId="6">F_INCOME,F_BALANCE,f_free_cash_flow,f_ratios,f_valuation</definedName>
    <definedName name="prange">F_INCOME,F_BALANCE,f_free_cash_flow,f_ratios,f_valuation</definedName>
    <definedName name="PRE" localSheetId="7">#REF!</definedName>
    <definedName name="PRE" localSheetId="6">#REF!</definedName>
    <definedName name="PRE">#REF!</definedName>
    <definedName name="PreçoMAE" localSheetId="7">#REF!</definedName>
    <definedName name="PreçoMAE">#REF!</definedName>
    <definedName name="PRECOS_CANDLES">[21]Aux_2!$D$23:$G$27</definedName>
    <definedName name="PRECOS_CL_N">[21]Aux_2!$AB$3:$AB$57</definedName>
    <definedName name="PRECOS_CL_NE">[21]Aux_2!$W$3:$W$57</definedName>
    <definedName name="PRECOS_CL_S">[21]Aux_2!$R$3:$R$57</definedName>
    <definedName name="PRECOS_CL_SE">[21]Aux_2!$M$3:$M$57</definedName>
    <definedName name="PRECOS_CNDL_X">[21]Aux_2!$I$3:$I$57</definedName>
    <definedName name="PRECOS_HI_N">[21]Aux_2!$Z$3:$Z$57</definedName>
    <definedName name="PRECOS_HI_NE">[21]Aux_2!$U$3:$U$57</definedName>
    <definedName name="PRECOS_HI_S">[21]Aux_2!$P$3:$P$57</definedName>
    <definedName name="PRECOS_HI_SE">[21]Aux_2!$K$3:$K$57</definedName>
    <definedName name="PRECOS_LO_N">[21]Aux_2!$AA$3:$AA$57</definedName>
    <definedName name="PRECOS_LO_NE">[21]Aux_2!$V$3:$V$57</definedName>
    <definedName name="PRECOS_LO_S">[21]Aux_2!$Q$3:$Q$57</definedName>
    <definedName name="PRECOS_LO_SE">[21]Aux_2!$L$3:$L$57</definedName>
    <definedName name="PRECOS_ME_S1">[21]Aux_2!$N$3:$N$57</definedName>
    <definedName name="PRECOS_ME_S2">[21]Aux_2!$S$3:$S$57</definedName>
    <definedName name="PRECOS_ME_S3">[21]Aux_2!$X$3:$X$57</definedName>
    <definedName name="PRECOS_ME_S4">[21]Aux_2!$AC$3:$AC$57</definedName>
    <definedName name="PRECOS_OP_N">[21]Aux_2!$Y$3:$Y$57</definedName>
    <definedName name="PRECOS_OP_NE">[21]Aux_2!$T$3:$T$57</definedName>
    <definedName name="PRECOS_OP_S">[21]Aux_2!$O$3:$O$57</definedName>
    <definedName name="PRECOS_OP_SE">[21]Aux_2!$J$3:$J$57</definedName>
    <definedName name="PRECOS1">[21]Aux_1!$E$4:$E$21</definedName>
    <definedName name="PRECOS1_GRAF_L">[21]Aux_1!$K$4:$K$747</definedName>
    <definedName name="PRECOS1_GRAF_M">[21]Aux_1!$L$4:$L$747</definedName>
    <definedName name="PRECOS1_GRAF_P">[21]Aux_1!$M$4:$M$747</definedName>
    <definedName name="PRECOS2">[21]Aux_1!$F$4:$F$21</definedName>
    <definedName name="PRECOS2_GRAF_L">[21]Aux_1!$N$4:$N$747</definedName>
    <definedName name="PRECOS2_GRAF_M">[21]Aux_1!$O$4:$O$747</definedName>
    <definedName name="PRECOS2_GRAF_P">[21]Aux_1!$P$4:$P$747</definedName>
    <definedName name="PRECOS3">[21]Aux_1!$G$4:$G$21</definedName>
    <definedName name="PRECOS3_GRAF_L">[21]Aux_1!$Q$4:$Q$747</definedName>
    <definedName name="PRECOS3_GRAF_M">[21]Aux_1!$R$4:$R$747</definedName>
    <definedName name="PRECOS3_GRAF_P">[21]Aux_1!$S$4:$S$747</definedName>
    <definedName name="PRECOS4">[21]Aux_1!$H$4:$H$21</definedName>
    <definedName name="PRECOS4_GRAF_L">[21]Aux_1!$T$4:$T$747</definedName>
    <definedName name="PRECOS4_GRAF_M">[21]Aux_1!$U$4:$U$747</definedName>
    <definedName name="PRECOS4_GRAF_P">[21]Aux_1!$V$4:$V$747</definedName>
    <definedName name="Prepago_Deuda" localSheetId="7">#REF!</definedName>
    <definedName name="Prepago_Deuda">#REF!</definedName>
    <definedName name="PREROIC" localSheetId="7">#REF!</definedName>
    <definedName name="PREROIC">#REF!</definedName>
    <definedName name="pressões" localSheetId="7">#REF!</definedName>
    <definedName name="pressões">#REF!</definedName>
    <definedName name="PREST">#REF!</definedName>
    <definedName name="PRESTTOT">#REF!</definedName>
    <definedName name="PREV">#REF!</definedName>
    <definedName name="PREV2001">[2]CVA_Projetada12meses!$A$256:$F$306</definedName>
    <definedName name="PREV7">#REF!</definedName>
    <definedName name="PREV8">#REF!</definedName>
    <definedName name="PREV97">[2]CVA_Projetada12meses!$A$152:$N$201</definedName>
    <definedName name="PREV98">[2]CVA_Projetada12meses!$A$205:$N$253</definedName>
    <definedName name="previs">#REF!</definedName>
    <definedName name="previsão">[87]AESMES!$A$6:$B$8</definedName>
    <definedName name="Previsão_Clientes_1999" localSheetId="7">#REF!</definedName>
    <definedName name="Previsão_Clientes_1999">#REF!</definedName>
    <definedName name="Previsão_Clientes_2000" localSheetId="7">#REF!</definedName>
    <definedName name="Previsão_Clientes_2000">#REF!</definedName>
    <definedName name="Previsão_Consumo_2000" localSheetId="7">#REF!</definedName>
    <definedName name="Previsão_Consumo_2000">#REF!</definedName>
    <definedName name="PREVREAL">#REF!</definedName>
    <definedName name="PREVREAL97">[2]CVA_Projetada12meses!$A$401:$N$450</definedName>
    <definedName name="PRICE">#REF!</definedName>
    <definedName name="PRIENC98">#REF!</definedName>
    <definedName name="PRINCIPAL98">#REF!</definedName>
    <definedName name="PRINCIPAL99">#REF!</definedName>
    <definedName name="PRINENC99">#REF!</definedName>
    <definedName name="PRINT_AREA">#REF!</definedName>
    <definedName name="Print_Area_MI">#REF!</definedName>
    <definedName name="Print_Titles_MI">#REF!,#REF!</definedName>
    <definedName name="PRN">#N/A</definedName>
    <definedName name="PROIC">#REF!</definedName>
    <definedName name="PROICF">#REF!</definedName>
    <definedName name="PROICYEARS">#REF!</definedName>
    <definedName name="proj_1">#REF!</definedName>
    <definedName name="PROJ_GEST">[53]Proj!$A:$G</definedName>
    <definedName name="proj00N" localSheetId="7">#REF!</definedName>
    <definedName name="proj00N">#REF!</definedName>
    <definedName name="proj00N2" localSheetId="7">#REF!</definedName>
    <definedName name="proj00N2">#REF!</definedName>
    <definedName name="proj00S" localSheetId="7">#REF!</definedName>
    <definedName name="proj00S">#REF!</definedName>
    <definedName name="proj01N">#REF!</definedName>
    <definedName name="proj01S">#REF!</definedName>
    <definedName name="proj02N">#REF!</definedName>
    <definedName name="proj02S">#REF!</definedName>
    <definedName name="proj03N">#REF!</definedName>
    <definedName name="proj03N2">#REF!</definedName>
    <definedName name="proj03S">#REF!</definedName>
    <definedName name="proj04N">#REF!</definedName>
    <definedName name="proj04N2">#REF!</definedName>
    <definedName name="proj04S">#REF!</definedName>
    <definedName name="proj05N">#REF!</definedName>
    <definedName name="proj05S">#REF!</definedName>
    <definedName name="proj06N">#REF!</definedName>
    <definedName name="proj06S">#REF!</definedName>
    <definedName name="proj07N">#REF!</definedName>
    <definedName name="proj07S">#REF!</definedName>
    <definedName name="proj08N">#REF!</definedName>
    <definedName name="proj08S">#REF!</definedName>
    <definedName name="proj09N">#REF!</definedName>
    <definedName name="proj09S">#REF!</definedName>
    <definedName name="PROJEÇÃO">#REF!</definedName>
    <definedName name="PROJEÇÃO97">[2]CVA_Projetada12meses!$B$609:$O$645</definedName>
    <definedName name="projetos">#REF!</definedName>
    <definedName name="projetos_cvrd">#REF!</definedName>
    <definedName name="projetos2_cvrd">#REF!</definedName>
    <definedName name="projetos3_cvrd">#REF!</definedName>
    <definedName name="projetos4_cvrd">#REF!</definedName>
    <definedName name="Proprio">[22]Entradas!$D$14</definedName>
    <definedName name="prospfyu" localSheetId="7">#REF!</definedName>
    <definedName name="prospfyu">#REF!</definedName>
    <definedName name="prospindic" localSheetId="7">#REF!</definedName>
    <definedName name="prospindic">#REF!</definedName>
    <definedName name="Provisiones" localSheetId="7">#REF!</definedName>
    <definedName name="Provisiones">#REF!</definedName>
    <definedName name="PSG_A">#REF!</definedName>
    <definedName name="PTURNOVER">#REF!</definedName>
    <definedName name="PUBLICO">'[16]Dados Segurança'!$B$76:$I$78</definedName>
    <definedName name="PWORKING" localSheetId="7">#REF!</definedName>
    <definedName name="PWORKING">#REF!</definedName>
    <definedName name="q" localSheetId="7">#REF!</definedName>
    <definedName name="q">#REF!</definedName>
    <definedName name="qaaa" localSheetId="7">#REF!</definedName>
    <definedName name="qaaa">#REF!</definedName>
    <definedName name="qryVentasxOficina">#REF!</definedName>
    <definedName name="Quad">#REF!</definedName>
    <definedName name="QUADRO">#REF!</definedName>
    <definedName name="QUADRO1">#REF!</definedName>
    <definedName name="R_">#REF!</definedName>
    <definedName name="RAB">#REF!</definedName>
    <definedName name="Racionamento">#REF!</definedName>
    <definedName name="RAG_PROPRIO">[4]vinc!$C$6</definedName>
    <definedName name="RAND">[4]vinc!$D$1:$D$65536</definedName>
    <definedName name="rangosub" localSheetId="7">#REF!</definedName>
    <definedName name="rangosub">#REF!</definedName>
    <definedName name="ratios" localSheetId="7">#REF!</definedName>
    <definedName name="ratios">#REF!</definedName>
    <definedName name="RB" localSheetId="7" hidden="1">{#N/A,#N/A,FALSE,"LLAVE";#N/A,#N/A,FALSE,"EERR";#N/A,#N/A,FALSE,"ESP";#N/A,#N/A,FALSE,"EOAF";#N/A,#N/A,FALSE,"CASH";#N/A,#N/A,FALSE,"FINANZAS";#N/A,#N/A,FALSE,"DEUDA";#N/A,#N/A,FALSE,"INVERSION";#N/A,#N/A,FALSE,"PERSONAL"}</definedName>
    <definedName name="RB" localSheetId="6" hidden="1">{#N/A,#N/A,FALSE,"LLAVE";#N/A,#N/A,FALSE,"EERR";#N/A,#N/A,FALSE,"ESP";#N/A,#N/A,FALSE,"EOAF";#N/A,#N/A,FALSE,"CASH";#N/A,#N/A,FALSE,"FINANZAS";#N/A,#N/A,FALSE,"DEUDA";#N/A,#N/A,FALSE,"INVERSION";#N/A,#N/A,FALSE,"PERSONAL"}</definedName>
    <definedName name="RB" hidden="1">{#N/A,#N/A,FALSE,"LLAVE";#N/A,#N/A,FALSE,"EERR";#N/A,#N/A,FALSE,"ESP";#N/A,#N/A,FALSE,"EOAF";#N/A,#N/A,FALSE,"CASH";#N/A,#N/A,FALSE,"FINANZAS";#N/A,#N/A,FALSE,"DEUDA";#N/A,#N/A,FALSE,"INVERSION";#N/A,#N/A,FALSE,"PERSONAL"}</definedName>
    <definedName name="RBNI" localSheetId="7">#REF!</definedName>
    <definedName name="RBNI">#REF!</definedName>
    <definedName name="RBORDER" localSheetId="7">#REF!</definedName>
    <definedName name="RBORDER">#REF!</definedName>
    <definedName name="RBSE" localSheetId="7">#REF!</definedName>
    <definedName name="RBSE">#REF!</definedName>
    <definedName name="RBTESTE" localSheetId="7" hidden="1">{#N/A,#N/A,FALSE,"ENERGIA";#N/A,#N/A,FALSE,"PERDIDAS";#N/A,#N/A,FALSE,"CLIENTES";#N/A,#N/A,FALSE,"ESTADO";#N/A,#N/A,FALSE,"TECNICA"}</definedName>
    <definedName name="RBTESTE" localSheetId="6" hidden="1">{#N/A,#N/A,FALSE,"ENERGIA";#N/A,#N/A,FALSE,"PERDIDAS";#N/A,#N/A,FALSE,"CLIENTES";#N/A,#N/A,FALSE,"ESTADO";#N/A,#N/A,FALSE,"TECNICA"}</definedName>
    <definedName name="RBTESTE" hidden="1">{#N/A,#N/A,FALSE,"ENERGIA";#N/A,#N/A,FALSE,"PERDIDAS";#N/A,#N/A,FALSE,"CLIENTES";#N/A,#N/A,FALSE,"ESTADO";#N/A,#N/A,FALSE,"TECNICA"}</definedName>
    <definedName name="RCD" localSheetId="7">#REF!</definedName>
    <definedName name="RCD">#REF!</definedName>
    <definedName name="RCDD" localSheetId="7">#REF!</definedName>
    <definedName name="RCDD">#REF!</definedName>
    <definedName name="RCON">[4]vinc!$D$1:$D$65536</definedName>
    <definedName name="RCP" localSheetId="7">#REF!</definedName>
    <definedName name="RCP">#REF!</definedName>
    <definedName name="RCPP" localSheetId="7">#REF!</definedName>
    <definedName name="RCPP">#REF!</definedName>
    <definedName name="Rd" localSheetId="7">#REF!</definedName>
    <definedName name="Rd">#REF!</definedName>
    <definedName name="RE" localSheetId="7">[99]INDIECO1!#REF!</definedName>
    <definedName name="RE">[99]INDIECO1!#REF!</definedName>
    <definedName name="Reajuste" localSheetId="7">#REF!</definedName>
    <definedName name="Reajuste">#REF!</definedName>
    <definedName name="REAJUSTE_POR_EMPRESA" localSheetId="7">[2]CVA_Projetada12meses!#REF!</definedName>
    <definedName name="REAJUSTE_POR_EMPRESA">[2]CVA_Projetada12meses!#REF!</definedName>
    <definedName name="Reales">[61]CostosVPN!$C$70</definedName>
    <definedName name="Realizado">'[98]Dados de relacionamento'!$B$25:$M$32</definedName>
    <definedName name="REC_CON_01" localSheetId="7">#REF!</definedName>
    <definedName name="REC_CON_01">#REF!</definedName>
    <definedName name="RECAUDO" localSheetId="7">#REF!</definedName>
    <definedName name="RECAUDO">#REF!</definedName>
    <definedName name="RECCON01" localSheetId="7">#REF!</definedName>
    <definedName name="RECCON01">#REF!</definedName>
    <definedName name="RECCONCDOU">#REF!</definedName>
    <definedName name="RECCONCE01">#REF!</definedName>
    <definedName name="RECCONCE02">#REF!</definedName>
    <definedName name="RECCONCE03">#REF!</definedName>
    <definedName name="recconceb">#REF!</definedName>
    <definedName name="RECCONCEE01">#REF!</definedName>
    <definedName name="recconceee">#REF!</definedName>
    <definedName name="recconcelesc">#REF!</definedName>
    <definedName name="recconcelg">#REF!</definedName>
    <definedName name="recconceltins">#REF!</definedName>
    <definedName name="recconcemat">#REF!</definedName>
    <definedName name="recconcemig">#REF!</definedName>
    <definedName name="recconcerj">#REF!</definedName>
    <definedName name="recconcesp">#REF!</definedName>
    <definedName name="recconcopel">#REF!</definedName>
    <definedName name="recconcpfl">#REF!</definedName>
    <definedName name="recconebe">#REF!</definedName>
    <definedName name="RECCONELEKTRO">#REF!</definedName>
    <definedName name="recconelma">#REF!</definedName>
    <definedName name="recconenersul">#REF!</definedName>
    <definedName name="recconenorte">#REF!</definedName>
    <definedName name="recconepaulo">#REF!</definedName>
    <definedName name="recconescelsa">#REF!</definedName>
    <definedName name="RECCONESUL">#REF!</definedName>
    <definedName name="recconfu">#REF!</definedName>
    <definedName name="RECCONGERSUL">#REF!</definedName>
    <definedName name="recconlight">#REF!</definedName>
    <definedName name="RECEITA">#REF!</definedName>
    <definedName name="Receita_Rmilhões">'[39]Dados de Entrada - Planejamento'!#REF!</definedName>
    <definedName name="receita2" localSheetId="7">#REF!</definedName>
    <definedName name="receita2">#REF!</definedName>
    <definedName name="RECEITA97">[2]CVA_Projetada12meses!$B$646:$O$683</definedName>
    <definedName name="Reclam">'[16]Dados Faturamento'!$C$51:$N$57</definedName>
    <definedName name="Reclamacao">'[29]REFAT_GRUPO-B_ELPA'!$AW$3</definedName>
    <definedName name="Recurso">[61]CostosVPN!$C$73</definedName>
    <definedName name="ReduçãoC_Inicial" localSheetId="7">#REF!</definedName>
    <definedName name="ReduçãoC_Inicial">#REF!</definedName>
    <definedName name="ReduçãoCI" localSheetId="7">#REF!</definedName>
    <definedName name="ReduçãoCI">#REF!</definedName>
    <definedName name="ReduçãoCompraEnergia" localSheetId="7">#REF!</definedName>
    <definedName name="ReduçãoCompraEnergia">#REF!</definedName>
    <definedName name="ReduçãoFaturamento">#REF!</definedName>
    <definedName name="ref.comp.contas">'[42]Fonte Compromissos'!$B$15:$B$600</definedName>
    <definedName name="ref.mso.contas">'[42]Fonte MSO'!$B$14:$B$1000</definedName>
    <definedName name="Ref_Ano">'[16]Dados Faturamento'!$AT$11</definedName>
    <definedName name="Ref_Qtd_Fat">'[16]Dados Faturamento'!$AS$3</definedName>
    <definedName name="Ref_Qtd_Ree">'[16]Dados Faturamento'!$AT$3</definedName>
    <definedName name="Ref_Qtde_ConInt">'[16]Dados Faturamento'!$AW$3</definedName>
    <definedName name="Ref_Unidades">'[16]Dados Faturamento'!$AX$14</definedName>
    <definedName name="regconfu" localSheetId="7">#REF!</definedName>
    <definedName name="regconfu" localSheetId="0">#REF!</definedName>
    <definedName name="regconfu">#REF!</definedName>
    <definedName name="REITERADAS">'[16]Dados Ouvidoria II'!$C$30:$O$36</definedName>
    <definedName name="RELACION_GASTOS_A.O.M" localSheetId="7">#REF!</definedName>
    <definedName name="RELACION_GASTOS_A.O.M" localSheetId="0">#REF!</definedName>
    <definedName name="RELACION_GASTOS_A.O.M">#REF!</definedName>
    <definedName name="RELACION_GASTOS_A.O.M___STE" localSheetId="0">#REF!</definedName>
    <definedName name="RELACION_GASTOS_A.O.M___STE">#REF!</definedName>
    <definedName name="RELACION_GASTOS_A.O.M_TOTAL">#REF!</definedName>
    <definedName name="renilson">#REF!</definedName>
    <definedName name="RENTAL">#REF!</definedName>
    <definedName name="REP">#REF!</definedName>
    <definedName name="Repasse">#REF!</definedName>
    <definedName name="REPDIV">#REF!</definedName>
    <definedName name="REPOCALC">#REF!</definedName>
    <definedName name="REPOPRO">#REF!</definedName>
    <definedName name="REPSUB">#REF!</definedName>
    <definedName name="REQ_OT_01">#REF!</definedName>
    <definedName name="REQCONCDOU">#REF!</definedName>
    <definedName name="REQCONCE01">#REF!</definedName>
    <definedName name="REQCONCE02">#REF!</definedName>
    <definedName name="REQCONCE03">#REF!</definedName>
    <definedName name="reqconceb">#REF!</definedName>
    <definedName name="REQCONCEE01">#REF!</definedName>
    <definedName name="REQCONCEE02">#REF!</definedName>
    <definedName name="reqconceee">#REF!</definedName>
    <definedName name="reqconcelesc">#REF!</definedName>
    <definedName name="reqconcelg">#REF!</definedName>
    <definedName name="reqconceltins">#REF!</definedName>
    <definedName name="reqconcemat">#REF!</definedName>
    <definedName name="reqconcemig">#REF!</definedName>
    <definedName name="reqconcerj">#REF!</definedName>
    <definedName name="reqconcerjj">#REF!</definedName>
    <definedName name="reqconcesp">#REF!</definedName>
    <definedName name="reqconcopel">#REF!</definedName>
    <definedName name="reqconcpfl">#REF!</definedName>
    <definedName name="reqconebe">#REF!</definedName>
    <definedName name="REQCONELEKTRO">#REF!</definedName>
    <definedName name="reqconelma">#REF!</definedName>
    <definedName name="reqconenersul">#REF!</definedName>
    <definedName name="reqconenorte">#REF!</definedName>
    <definedName name="reqconepaulo">#REF!</definedName>
    <definedName name="reqconescelsa">#REF!</definedName>
    <definedName name="REQCONESUL">#REF!</definedName>
    <definedName name="reqconfu">#REF!</definedName>
    <definedName name="REQCONGERSUL">#REF!</definedName>
    <definedName name="reqconlight">#REF!</definedName>
    <definedName name="RES">#REF!</definedName>
    <definedName name="RESBCE">#REF!</definedName>
    <definedName name="rEscala1">[100]Dados!$I$6</definedName>
    <definedName name="rEscala2">[100]Dados!$I$7</definedName>
    <definedName name="rEscala3">[100]Dados!$I$8</definedName>
    <definedName name="rEscala4">[100]Dados!$I$9</definedName>
    <definedName name="rEscalaSDSinMax">[101]Dados!$J$11</definedName>
    <definedName name="rEscalaSDSinMin">[101]Dados!$J$12</definedName>
    <definedName name="rEscalaSIN">[100]Dados!$I$10</definedName>
    <definedName name="RESFYU" localSheetId="7">#REF!</definedName>
    <definedName name="RESFYU">#REF!</definedName>
    <definedName name="RESPYG" localSheetId="7">#REF!</definedName>
    <definedName name="RESPYG">#REF!</definedName>
    <definedName name="RESREL" localSheetId="7">#REF!</definedName>
    <definedName name="RESREL">#REF!</definedName>
    <definedName name="Restri_ATV_NG">#REF!</definedName>
    <definedName name="Restri_Conta_ATV">#REF!</definedName>
    <definedName name="Restri_Conta_NG">#REF!</definedName>
    <definedName name="Restri_Conta_PRG">#REF!</definedName>
    <definedName name="Restri_Conta_Proc">#REF!</definedName>
    <definedName name="Restri_Dir_ATV">#REF!</definedName>
    <definedName name="Restri_Dir_Conta">#REF!</definedName>
    <definedName name="Restri_Dir_NG">#REF!</definedName>
    <definedName name="Restri_Dir_PRG">#REF!</definedName>
    <definedName name="Restri_Dir_Proc">#REF!</definedName>
    <definedName name="Restri_Dir_UA">#REF!</definedName>
    <definedName name="Restri_Dir_UG">#REF!</definedName>
    <definedName name="Restri_PRG_ATV">#REF!</definedName>
    <definedName name="Restri_PRG_NG">#REF!</definedName>
    <definedName name="Restri_PRG_Proc">#REF!</definedName>
    <definedName name="Restri_Proc_ATV">#REF!</definedName>
    <definedName name="Restri_Proc_NG">#REF!</definedName>
    <definedName name="Restri_UA_ATV">#REF!</definedName>
    <definedName name="Restri_UA_Conta">#REF!</definedName>
    <definedName name="Restri_UA_NG">#REF!</definedName>
    <definedName name="Restri_UA_PRG">#REF!</definedName>
    <definedName name="Restri_UA_Proc">#REF!</definedName>
    <definedName name="Restri_UG_ATV">#REF!</definedName>
    <definedName name="Restri_UG_Conta">#REF!</definedName>
    <definedName name="Restri_UG_NG">#REF!</definedName>
    <definedName name="Restri_UG_PRG">#REF!</definedName>
    <definedName name="Restri_UG_Proc">#REF!</definedName>
    <definedName name="Restri_UG_UA">#REF!</definedName>
    <definedName name="Resul_Periodo_EERR">#REF!</definedName>
    <definedName name="RESULTADO">#REF!</definedName>
    <definedName name="RESULTADO_CMARG">[21]Aux_4!$B$3:$AX$62</definedName>
    <definedName name="Resultado_no_operacional" localSheetId="7">#REF!</definedName>
    <definedName name="Resultado_no_operacional">#REF!</definedName>
    <definedName name="ResultadoMAE" localSheetId="7">#REF!</definedName>
    <definedName name="ResultadoMAE">#REF!</definedName>
    <definedName name="RESULTS" localSheetId="7">#REF!</definedName>
    <definedName name="RESULTS">#REF!</definedName>
    <definedName name="ResultXMutMil">#REF!</definedName>
    <definedName name="ResultXPL">#REF!</definedName>
    <definedName name="ResultXPLMil">#REF!</definedName>
    <definedName name="Resumen_por_Gerencia">#REF!</definedName>
    <definedName name="Resumen_PyG">#REF!</definedName>
    <definedName name="Resumen_Total">#REF!</definedName>
    <definedName name="RESUMO">'[102]FINANC &amp; LEASING us$'!$A$1:$C$51</definedName>
    <definedName name="resumotaxas">[24]Macroeco!$B$180:$BP$210</definedName>
    <definedName name="REVAPRACT" localSheetId="7">#REF!</definedName>
    <definedName name="REVAPRACT">#REF!</definedName>
    <definedName name="REVAPRBUD" localSheetId="7">#REF!</definedName>
    <definedName name="REVAPRBUD">#REF!</definedName>
    <definedName name="REVAUGACT" localSheetId="7">#REF!</definedName>
    <definedName name="REVAUGACT">#REF!</definedName>
    <definedName name="REVAUGBUD">#REF!</definedName>
    <definedName name="REVDECACT">#REF!</definedName>
    <definedName name="REVDECBUD">#REF!</definedName>
    <definedName name="Revenues_Bilateral_Contracts_Long_Term">'[90]tar. media'!#REF!</definedName>
    <definedName name="Revenues_Billed_Enegy_Input">'[90]tar. media'!#REF!</definedName>
    <definedName name="Revenues_Billed_Energy">'[90]tar. media'!#REF!</definedName>
    <definedName name="Revenues_Billed_Energy_Input">'[90]tar. media'!#REF!</definedName>
    <definedName name="Revenues_Captive_Market_Simulation">'[90]tar. media'!#REF!</definedName>
    <definedName name="Revenues_Free_Energy_Market_Current">'[90]tar. media'!#REF!</definedName>
    <definedName name="Revenues_Free_Energy_Market_EX_Concession_Area">'[90]tar. media'!#REF!</definedName>
    <definedName name="Revenues_Losses_Recovery">'[90]tar. media'!#REF!</definedName>
    <definedName name="Revenues_Losses_Simulation">'[90]tar. media'!#REF!</definedName>
    <definedName name="Revenues_Market_Migration">'[90]tar. media'!#REF!</definedName>
    <definedName name="Revenues_Net_Revenues">'[90]tar. media'!#REF!</definedName>
    <definedName name="Revenues_Required_Energy">'[90]tar. media'!#REF!</definedName>
    <definedName name="Revenues_Required_Energy_Input">'[90]tar. media'!#REF!</definedName>
    <definedName name="Revenues_Tariff">'[90]tar. media'!#REF!</definedName>
    <definedName name="REVFEBACT" localSheetId="7">#REF!</definedName>
    <definedName name="REVFEBACT">#REF!</definedName>
    <definedName name="REVFEBBUD" localSheetId="7">#REF!</definedName>
    <definedName name="REVFEBBUD">#REF!</definedName>
    <definedName name="REVJANACT" localSheetId="7">#REF!</definedName>
    <definedName name="REVJANACT">#REF!</definedName>
    <definedName name="REVJANBUD">#REF!</definedName>
    <definedName name="REVJULACT">#REF!</definedName>
    <definedName name="REVJULBUD">#REF!</definedName>
    <definedName name="REVJUNACT">#REF!</definedName>
    <definedName name="REVJUNBUD">#REF!</definedName>
    <definedName name="REVMARACT">#REF!</definedName>
    <definedName name="REVMARBUD">#REF!</definedName>
    <definedName name="REVMAYACT">#REF!</definedName>
    <definedName name="REVMAYBUD">#REF!</definedName>
    <definedName name="REVNOVACT">#REF!</definedName>
    <definedName name="REVNOVBUD">#REF!</definedName>
    <definedName name="REVOCTACT">#REF!</definedName>
    <definedName name="REVOCTBUD">#REF!</definedName>
    <definedName name="REVSEPACT">#REF!</definedName>
    <definedName name="REVSEPBUD">#REF!</definedName>
    <definedName name="REXC">[4]vinc!$D$1:$D$65536</definedName>
    <definedName name="Rf">#REF!</definedName>
    <definedName name="RFP" localSheetId="7">#REF!</definedName>
    <definedName name="RFP" localSheetId="0">#REF!</definedName>
    <definedName name="RFP">#REF!</definedName>
    <definedName name="RFPC" localSheetId="0">#REF!</definedName>
    <definedName name="RFPC">#REF!</definedName>
    <definedName name="RFTITLE" localSheetId="0">#REF!</definedName>
    <definedName name="RFTITLE">#REF!</definedName>
    <definedName name="RGE">[103]CEEMES!$BF$10:$BT$142</definedName>
    <definedName name="RGR" localSheetId="7">#REF!</definedName>
    <definedName name="RGR">#REF!</definedName>
    <definedName name="RGRE">[22]Entradas!$D$34</definedName>
    <definedName name="RiskExcelReportsGoInNewWorkbook">TRUE</definedName>
    <definedName name="RiskExcelReportsToGenerate">0</definedName>
    <definedName name="RiskFixedSeed">40</definedName>
    <definedName name="RiskGenerateExcelReportsAtEndOfSimulation">FALSE</definedName>
    <definedName name="RiskHasSettings">TRUE</definedName>
    <definedName name="RiskMinimizeOnStart">FALSE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FALSE</definedName>
    <definedName name="RiskUseDifferentSeedForEachSim">FALSE</definedName>
    <definedName name="RiskUseFixedSeed">TRUE</definedName>
    <definedName name="RiskUseMultipleCPUs">FALSE</definedName>
    <definedName name="RITA">'[28]#REF'!$A$8:$P$138</definedName>
    <definedName name="rito">'[45]#REF'!$A$8:$P$134</definedName>
    <definedName name="rits">'[45]#REF'!$A$8:$P$134</definedName>
    <definedName name="ro" localSheetId="7">#REF!</definedName>
    <definedName name="ro" localSheetId="0">#REF!</definedName>
    <definedName name="ro">#REF!</definedName>
    <definedName name="roic" localSheetId="7">#REF!</definedName>
    <definedName name="roic">#REF!</definedName>
    <definedName name="roic_print">#REF!</definedName>
    <definedName name="ROICF">#REF!</definedName>
    <definedName name="ROICYEARS">#REF!</definedName>
    <definedName name="roy">#REF!</definedName>
    <definedName name="Rp">#REF!</definedName>
    <definedName name="RP___101">#REF!</definedName>
    <definedName name="RP___101.1.1.">#REF!</definedName>
    <definedName name="RP_110">#REF!</definedName>
    <definedName name="RPEN">[4]vinc!$D$1:$D$65536</definedName>
    <definedName name="RPRG">[4]vinc!$D$1:$D$65536</definedName>
    <definedName name="rrf">#REF!</definedName>
    <definedName name="RRROIC">#REF!</definedName>
    <definedName name="rrrrr">'[45]#REF'!$A$8:$P$255</definedName>
    <definedName name="RSEL">[4]vinc!$D$1:$D$65536</definedName>
    <definedName name="rteste">#REF!</definedName>
    <definedName name="RTREE">#REF!</definedName>
    <definedName name="s" localSheetId="0" hidden="1">#REF!</definedName>
    <definedName name="s" hidden="1">#REF!</definedName>
    <definedName name="sa" localSheetId="9">{0;0;0;0;9;#N/A;0.75;0.75;1;1;1;FALSE;FALSE;FALSE;FALSE;FALSE;#N/A;1;100;#N/A;#N/A;"&amp;A";"Page &amp;P"}</definedName>
    <definedName name="sa" localSheetId="4">{0;0;0;0;9;#N/A;0.75;0.75;1;1;1;FALSE;FALSE;FALSE;FALSE;FALSE;#N/A;1;100;#N/A;#N/A;"&amp;A";"Page &amp;P"}</definedName>
    <definedName name="sa" localSheetId="13">{0;0;0;0;9;#N/A;0.75;0.75;1;1;1;FALSE;FALSE;FALSE;FALSE;FALSE;#N/A;1;100;#N/A;#N/A;"&amp;A";"Page &amp;P"}</definedName>
    <definedName name="sa" localSheetId="5">{0;0;0;0;9;#N/A;0.75;0.75;1;1;1;FALSE;FALSE;FALSE;FALSE;FALSE;#N/A;1;100;#N/A;#N/A;"&amp;A";"Page &amp;P"}</definedName>
    <definedName name="sa" localSheetId="14">{0;0;0;0;9;#N/A;0.75;0.75;1;1;1;FALSE;FALSE;FALSE;FALSE;FALSE;#N/A;1;100;#N/A;#N/A;"&amp;A";"Page &amp;P"}</definedName>
    <definedName name="sa" localSheetId="7">{0;0;0;0;9;#N/A;0.75;0.75;1;1;1;FALSE;FALSE;FALSE;FALSE;FALSE;#N/A;1;100;#N/A;#N/A;"&amp;A";"Page &amp;P"}</definedName>
    <definedName name="sa" localSheetId="16">{0;0;0;0;9;#N/A;0.75;0.75;1;1;1;FALSE;FALSE;FALSE;FALSE;FALSE;#N/A;1;100;#N/A;#N/A;"&amp;A";"Page &amp;P"}</definedName>
    <definedName name="sa" localSheetId="12">{0;0;0;0;9;#N/A;0.75;0.75;1;1;1;FALSE;FALSE;FALSE;FALSE;FALSE;#N/A;1;100;#N/A;#N/A;"&amp;A";"Page &amp;P"}</definedName>
    <definedName name="sa" localSheetId="6">{0;0;0;0;9;#N/A;0.75;0.75;1;1;1;FALSE;FALSE;FALSE;FALSE;FALSE;#N/A;1;100;#N/A;#N/A;"&amp;A";"Page &amp;P"}</definedName>
    <definedName name="sa" localSheetId="20">{0;0;0;0;9;#N/A;0.75;0.75;1;1;1;FALSE;FALSE;FALSE;FALSE;FALSE;#N/A;1;100;#N/A;#N/A;"&amp;A";"Page &amp;P"}</definedName>
    <definedName name="sa" localSheetId="0">{0;0;0;0;9;#N/A;0.75;0.75;1;1;1;FALSE;FALSE;FALSE;FALSE;FALSE;#N/A;1;100;#N/A;#N/A;"&amp;A";"Page &amp;P"}</definedName>
    <definedName name="sa">{0;0;0;0;9;#N/A;0.75;0.75;1;1;1;FALSE;FALSE;FALSE;FALSE;FALSE;#N/A;1;100;#N/A;#N/A;"&amp;A";"Page &amp;P"}</definedName>
    <definedName name="SAL" localSheetId="7">#REF!</definedName>
    <definedName name="SAL" localSheetId="0">#REF!</definedName>
    <definedName name="SAL">#REF!</definedName>
    <definedName name="Saldo" localSheetId="0">#REF!</definedName>
    <definedName name="Saldo">#REF!</definedName>
    <definedName name="Saldo_Inicial">#REF!</definedName>
    <definedName name="SALDODÍVIDA">#REF!</definedName>
    <definedName name="SALDOMÊS">#REF!</definedName>
    <definedName name="SAPBEXhrIndnt" hidden="1">"Wide"</definedName>
    <definedName name="SAPsysID" hidden="1">"708C5W7SBKP804JT78WJ0JNKI"</definedName>
    <definedName name="SAPwbID" hidden="1">"ARS"</definedName>
    <definedName name="Scenario_Dollar">#REF!</definedName>
    <definedName name="Scenario_Economic_Scenario">#REF!</definedName>
    <definedName name="Scenario_End_Period_Rate">#REF!</definedName>
    <definedName name="Scenario_Interest_Rate">#REF!</definedName>
    <definedName name="SCREEN" localSheetId="0">#REF!</definedName>
    <definedName name="SCREEN">#REF!</definedName>
    <definedName name="ScrollVal">#REF!</definedName>
    <definedName name="sdfs">#REF!</definedName>
    <definedName name="sdgsdfg">#REF!</definedName>
    <definedName name="seee">'[45]#REF'!$A$8:$P$123</definedName>
    <definedName name="SEG_CONTR">'[16]Dados Segurança'!$A$38:$Q$42</definedName>
    <definedName name="Seg_Data_Emprest">39142</definedName>
    <definedName name="Seg_Pedidor_05">'[16]2º 3º pedidos'!$D$33:$P$39</definedName>
    <definedName name="Seg_Pedidos_04">'[16]2º 3º pedidos'!$D$24:$P$30</definedName>
    <definedName name="Seg_Primeira_Parcela">39182</definedName>
    <definedName name="Seg_Producao">256.83</definedName>
    <definedName name="SEG_PROP">'[16]Dados Segurança'!$A$32:$Q$36</definedName>
    <definedName name="SEG_PUBL">'[16]Dados Segurança'!$A$44:$Q$47</definedName>
    <definedName name="Seg_Qtd_Parcelar">36</definedName>
    <definedName name="Seg_Taxa_Captacao">0.144</definedName>
    <definedName name="Seg_Taxa_Emprest">0.0278</definedName>
    <definedName name="Seg_Taxa_Seguro_Prestamista">0.0011</definedName>
    <definedName name="Seg_Ultima_Parcela">40247</definedName>
    <definedName name="Seg_Valor_Parcela">11.56</definedName>
    <definedName name="Seguro_apagão">[20]Inputs!$C$51</definedName>
    <definedName name="SEGUROS_GG" localSheetId="7">#REF!</definedName>
    <definedName name="SEGUROS_GG" localSheetId="0">#REF!</definedName>
    <definedName name="SEGUROS_GG">#REF!</definedName>
    <definedName name="Selecao_1" localSheetId="0">#REF!</definedName>
    <definedName name="Selecao_1">#REF!</definedName>
    <definedName name="SELIC_DIária_BC_CEB">#REF!</definedName>
    <definedName name="sencount" hidden="1">2</definedName>
    <definedName name="SENSIBILIDADES" localSheetId="7">#REF!</definedName>
    <definedName name="SENSIBILIDADES" localSheetId="0">#REF!</definedName>
    <definedName name="SENSIBILIDADES">#REF!</definedName>
    <definedName name="SepL3" localSheetId="7">#REF!</definedName>
    <definedName name="SepL3">#REF!</definedName>
    <definedName name="SepL4">#REF!</definedName>
    <definedName name="SepL5">#REF!</definedName>
    <definedName name="SepNI1">#REF!</definedName>
    <definedName name="SepNI2">#REF!</definedName>
    <definedName name="SepNI3">#REF!</definedName>
    <definedName name="SepNI4">#REF!</definedName>
    <definedName name="SepNI5">#REF!</definedName>
    <definedName name="Servicio_de_la_Deuda" localSheetId="0">#REF!</definedName>
    <definedName name="Servicio_de_la_Deuda">#REF!</definedName>
    <definedName name="SERVICIOS_PERSONALES" localSheetId="0">#REF!</definedName>
    <definedName name="SERVICIOS_PERSONALES">#REF!</definedName>
    <definedName name="SERVICO">#REF!</definedName>
    <definedName name="SETENOVE">#REF!</definedName>
    <definedName name="SG_A">#REF!</definedName>
    <definedName name="SHARES">#REF!</definedName>
    <definedName name="SheetName">#REF!</definedName>
    <definedName name="SHIT">#REF!</definedName>
    <definedName name="si">#REF!</definedName>
    <definedName name="Sim">[104]Principal!$AE$118</definedName>
    <definedName name="SIMU">'[45]#REF'!$A$8:$P$128</definedName>
    <definedName name="SIMUL">'[45]#REF'!$A$8:$P$217</definedName>
    <definedName name="SIMULAC">'[45]#REF'!$A$8:$P$255</definedName>
    <definedName name="SIMULACA">'[45]#REF'!$A$8:$P$123</definedName>
    <definedName name="SIMULACAO">'[45]#REF'!$A$8:$P$134</definedName>
    <definedName name="SIMULACAOS">'[45]#REF'!$A$8:$P$134</definedName>
    <definedName name="solver_lin" hidden="1">0</definedName>
    <definedName name="somae">[104]RESUMO!#REF!</definedName>
    <definedName name="Spot_MAE_Price">[105]Spot!#REF!</definedName>
    <definedName name="SS" localSheetId="7">#REF!</definedName>
    <definedName name="SS" localSheetId="0">#REF!</definedName>
    <definedName name="SS">#REF!</definedName>
    <definedName name="sss" localSheetId="0">#REF!</definedName>
    <definedName name="sss">#REF!</definedName>
    <definedName name="STOCKOP">#REF!</definedName>
    <definedName name="SU_01_TM_VL_ECON">#REF!</definedName>
    <definedName name="SU_02_TM_VL_ECON">#REF!</definedName>
    <definedName name="SU_03_TM_VL_ECON">#REF!</definedName>
    <definedName name="SU_04_REC_VL_ECON">#REF!</definedName>
    <definedName name="SU_05_REC_VL_ECON">#REF!</definedName>
    <definedName name="SU_06_REC_VL_ECON">#REF!</definedName>
    <definedName name="SU_07_MERC_VL_ECON">#REF!</definedName>
    <definedName name="SU_08_MERC_VL_ECON">#REF!</definedName>
    <definedName name="SU_09_MERC_VL_ECON">#REF!</definedName>
    <definedName name="SU_10">#REF!</definedName>
    <definedName name="SU_11_DÓLAR">#REF!</definedName>
    <definedName name="SUBGRUPOS">[2]CVA_Projetada12meses!$B$568:$O$607</definedName>
    <definedName name="Sueldos_del__Personal" localSheetId="7">#REF!</definedName>
    <definedName name="Sueldos_del__Personal" localSheetId="0">#REF!</definedName>
    <definedName name="Sueldos_del__Personal">#REF!</definedName>
    <definedName name="SUP_CALC" localSheetId="7">#REF!</definedName>
    <definedName name="SUP_CALC">#REF!</definedName>
    <definedName name="SUPRI">#REF!</definedName>
    <definedName name="SUPRIMENTO">[2]CVA_Projetada12meses!$B$547:$O$566</definedName>
    <definedName name="T">#REF!</definedName>
    <definedName name="T___DIRETORIA_TÉCNICA" localSheetId="7">#REF!</definedName>
    <definedName name="T___DIRETORIA_TÉCNICA">#REF!</definedName>
    <definedName name="T90_GERAL" localSheetId="7">#REF!</definedName>
    <definedName name="T90_GERAL">#REF!</definedName>
    <definedName name="T90_MEDIA">#REF!</definedName>
    <definedName name="T90_NEG">#REF!</definedName>
    <definedName name="T90_PREF">#REF!</definedName>
    <definedName name="T90_TOI">#REF!</definedName>
    <definedName name="TAB">#REF!</definedName>
    <definedName name="Tab_T90">'[16]Dados Agencias'!$Q$27:$AD$65</definedName>
    <definedName name="Tab_TME">'[16]Dados Agencias'!$B$27:$O$75</definedName>
    <definedName name="TabATUAL">[106]Índices!$A$4:$M$149</definedName>
    <definedName name="TABBTN" localSheetId="7">#REF!</definedName>
    <definedName name="TABBTN">#REF!</definedName>
    <definedName name="tabelaufesp" localSheetId="7">#REF!</definedName>
    <definedName name="tabelaufesp">#REF!</definedName>
    <definedName name="tabflcx" localSheetId="7">#REF!</definedName>
    <definedName name="tabflcx">#REF!</definedName>
    <definedName name="tabger">#REF!</definedName>
    <definedName name="TableName">"Dummy"</definedName>
    <definedName name="TAR">#REF!</definedName>
    <definedName name="target1">[107]Control!$B$12</definedName>
    <definedName name="TARIFA" localSheetId="7">#REF!</definedName>
    <definedName name="TARIFA">#REF!</definedName>
    <definedName name="TARIFAS" localSheetId="7">#REF!</definedName>
    <definedName name="TARIFAS" localSheetId="0">#REF!</definedName>
    <definedName name="TARIFAS">#REF!</definedName>
    <definedName name="tarifas_CVRD">#REF!</definedName>
    <definedName name="tariffs">[80]CVA_Projetada12meses!$B$188:$Q$234</definedName>
    <definedName name="tarmédia">'[9]ResGeral-NOV01'!$K$29</definedName>
    <definedName name="TASA" localSheetId="7">#REF!</definedName>
    <definedName name="TASA" localSheetId="0">#REF!</definedName>
    <definedName name="TASA">#REF!</definedName>
    <definedName name="TasaCambioPromedia">'[40]Supuestos Generales'!$B$25:$M$25</definedName>
    <definedName name="TASATOT" localSheetId="7">#REF!</definedName>
    <definedName name="TASATOT" localSheetId="0">#REF!</definedName>
    <definedName name="TASATOT">#REF!</definedName>
    <definedName name="tax_COFINS">[2]CVA_Projetada12meses!$G$170</definedName>
    <definedName name="tax_ICMS">[2]CVA_Projetada12meses!$G$169</definedName>
    <definedName name="Tax_Life">#REF!</definedName>
    <definedName name="tax_PASEP">[2]CVA_Projetada12meses!$G$171</definedName>
    <definedName name="Taxa_de_Fiscalizacao">[20]Inputs!$C$49</definedName>
    <definedName name="Taxa_Fiscalização" localSheetId="7">#REF!</definedName>
    <definedName name="Taxa_Fiscalização" localSheetId="0">#REF!</definedName>
    <definedName name="Taxa_Fiscalização">#REF!</definedName>
    <definedName name="Taxa_MAE">[20]Inputs!$C$50</definedName>
    <definedName name="taxas">#REF!</definedName>
    <definedName name="Taxes_Deferred_Exchange_Variation">[105]Taxes!#REF!</definedName>
    <definedName name="TAXRATE" localSheetId="7">#REF!</definedName>
    <definedName name="TAXRATE">#REF!</definedName>
    <definedName name="TB___GERENCIA_REGIONAL_DE_BAURU" localSheetId="7">#REF!</definedName>
    <definedName name="TB___GERENCIA_REGIONAL_DE_BAURU">#REF!</definedName>
    <definedName name="TC___GERENCIA_REGIONAL_DE_CABREUVA" localSheetId="7">#REF!</definedName>
    <definedName name="TC___GERENCIA_REGIONAL_DE_CABREUVA">#REF!</definedName>
    <definedName name="TCD_META">'[16]Dados Perdas'!$AG$36:$AS$42</definedName>
    <definedName name="TCD_REAL">'[16]Dados Perdas'!$AG$26:$AS$32</definedName>
    <definedName name="TD" localSheetId="7">#REF!</definedName>
    <definedName name="TD">#REF!</definedName>
    <definedName name="Te" localSheetId="7">#REF!</definedName>
    <definedName name="Te">#REF!</definedName>
    <definedName name="TE___DEPARTAMENTO_DE_ENGENHARIA" localSheetId="7">#REF!</definedName>
    <definedName name="TE___DEPARTAMENTO_DE_ENGENHARIA">#REF!</definedName>
    <definedName name="Tempo_Medio_CE">'[16]Dados de relacionamento'!$B$130:$N$136</definedName>
    <definedName name="Tempo_Medio_LN">'[16]Dados de relacionamento'!$B$48:$N$54</definedName>
    <definedName name="Tempo_Medio_RL">'[16]Dados de relacionamento'!$B$73:$N$79</definedName>
    <definedName name="Tempo_Medio_RLU">'[16]Dados de relacionamento'!$B$98:$N$104</definedName>
    <definedName name="Tempo_Medio_SE">'[16]Dados de relacionamento'!$B$152:$N$158</definedName>
    <definedName name="TEMPORAL" localSheetId="7">#REF!</definedName>
    <definedName name="TEMPORAL">#REF!</definedName>
    <definedName name="tensao" localSheetId="7">#REF!</definedName>
    <definedName name="tensao">#REF!</definedName>
    <definedName name="TENSAO_CLASSE__REAL_mil">[38]ENERINC!$Q$167:$AD$541</definedName>
    <definedName name="Ter_Pedidos_04">'[16]2º 3º pedidos'!$D$52:$P$58</definedName>
    <definedName name="Ter_Pedidos_05">'[16]2º 3º pedidos'!$D$61:$P$67</definedName>
    <definedName name="Terceiros">[22]Entradas!$D$16</definedName>
    <definedName name="teste" localSheetId="7">#REF!</definedName>
    <definedName name="teste">#REF!</definedName>
    <definedName name="teste2" localSheetId="7" hidden="1">[108]Mercado!#REF!</definedName>
    <definedName name="teste2" hidden="1">[108]Mercado!#REF!</definedName>
    <definedName name="tfsee">[94]Parâmetros!$G$10</definedName>
    <definedName name="Time_Horizon" localSheetId="7">#REF!</definedName>
    <definedName name="Time_Horizon">#REF!</definedName>
    <definedName name="TIME1" localSheetId="7">#REF!</definedName>
    <definedName name="TIME1">#REF!</definedName>
    <definedName name="TIME2" localSheetId="7">#REF!</definedName>
    <definedName name="TIME2">#REF!</definedName>
    <definedName name="TIR">#REF!</definedName>
    <definedName name="title">#REF!</definedName>
    <definedName name="title1">#REF!</definedName>
    <definedName name="titles">#REF!</definedName>
    <definedName name="titulo_col_cs">#REF!</definedName>
    <definedName name="titulo_col_ir">#REF!</definedName>
    <definedName name="títulos">'[109]Matriz de covariância'!#REF!</definedName>
    <definedName name="_xlnm.Print_Titles" localSheetId="7">#REF!</definedName>
    <definedName name="_xlnm.Print_Titles">#REF!</definedName>
    <definedName name="TJLP" localSheetId="7">#REF!</definedName>
    <definedName name="TJLP">#REF!</definedName>
    <definedName name="TJLPR" localSheetId="7">#REF!</definedName>
    <definedName name="TJLPR">#REF!</definedName>
    <definedName name="TME_GERAL">#REF!</definedName>
    <definedName name="TME_MEDIA">#REF!</definedName>
    <definedName name="TME_NEG">#REF!</definedName>
    <definedName name="TME_PREF">#REF!</definedName>
    <definedName name="TME_TOI">#REF!</definedName>
    <definedName name="TMR">'[16]Dados Ouvidoria II'!$C$40:$O$46</definedName>
    <definedName name="TO___DEPARTAMENTO_OPERAÇÃO" localSheetId="7">#REF!</definedName>
    <definedName name="TO___DEPARTAMENTO_OPERAÇÃO">#REF!</definedName>
    <definedName name="TOI_META">'[16]Dados Perdas'!$R$36:$AD$42</definedName>
    <definedName name="TOI_REAL">'[16]Dados Perdas'!$R$26:$AD$32</definedName>
    <definedName name="TOT" localSheetId="7">#REF!,#REF!,#REF!</definedName>
    <definedName name="TOT" localSheetId="0">#REF!,#REF!,#REF!</definedName>
    <definedName name="TOT">#REF!,#REF!,#REF!</definedName>
    <definedName name="TOTAL" localSheetId="7">#REF!,#REF!,#REF!,#REF!</definedName>
    <definedName name="TOTAL" localSheetId="0">#REF!,#REF!,#REF!,#REF!</definedName>
    <definedName name="TOTAL">#REF!,#REF!,#REF!,#REF!</definedName>
    <definedName name="TOTAL__DIRETORIA_ADMINISTRATIVA" localSheetId="7">#REF!</definedName>
    <definedName name="TOTAL__DIRETORIA_ADMINISTRATIVA" localSheetId="0">#REF!</definedName>
    <definedName name="TOTAL__DIRETORIA_ADMINISTRATIVA">#REF!</definedName>
    <definedName name="TOTAL__DIRETORIA_DE_CASOS_ESPECIAIS" localSheetId="0">#REF!</definedName>
    <definedName name="TOTAL__DIRETORIA_DE_CASOS_ESPECIAIS">#REF!</definedName>
    <definedName name="TOTAL__DIRETORIA_FINANCEIRA" localSheetId="0">#REF!</definedName>
    <definedName name="TOTAL__DIRETORIA_FINANCEIRA">#REF!</definedName>
    <definedName name="TOTAL__DIRETORIA_TÉCINICA">#REF!</definedName>
    <definedName name="TOTAL_A">#REF!</definedName>
    <definedName name="TOTAL_PRESIDÊNCIA">#REF!</definedName>
    <definedName name="TotalCV">#REF!</definedName>
    <definedName name="TOTALVAL">#REF!</definedName>
    <definedName name="TP___DEPARTAMENTO_PLANEJAMENTO_DO_SISTEMA_ELÉTRICO">#REF!</definedName>
    <definedName name="TPDA">#REF!</definedName>
    <definedName name="TREE_INVEST">#REF!</definedName>
    <definedName name="tri_4">'[110]CAMBIO DIÁRIO 2000'!#REF!</definedName>
    <definedName name="Tributos" localSheetId="7">#REF!</definedName>
    <definedName name="Tributos">#REF!</definedName>
    <definedName name="TRM">[61]CostosVPN!$C$72</definedName>
    <definedName name="TS__GERÊNCIA_REGIONAL_SÃO_PAULO" localSheetId="7">#REF!</definedName>
    <definedName name="TS__GERÊNCIA_REGIONAL_SÃO_PAULO">#REF!</definedName>
    <definedName name="TSFR2" localSheetId="7">#REF!</definedName>
    <definedName name="TSFR2">#REF!</definedName>
    <definedName name="TSFR3" localSheetId="7">#REF!</definedName>
    <definedName name="TSFR3">#REF!</definedName>
    <definedName name="TTF93A" localSheetId="7">[4]vinc!#REF!</definedName>
    <definedName name="TTF93A">[4]vinc!#REF!</definedName>
    <definedName name="TTF94A" localSheetId="7">[4]vinc!#REF!</definedName>
    <definedName name="TTF94A">[4]vinc!#REF!</definedName>
    <definedName name="TTF95A" localSheetId="7">[4]vinc!#REF!</definedName>
    <definedName name="TTF95A">[4]vinc!#REF!</definedName>
    <definedName name="TTF96A" localSheetId="7">[4]vinc!#REF!</definedName>
    <definedName name="TTF96A">[4]vinc!#REF!</definedName>
    <definedName name="ttt" localSheetId="7">#REF!</definedName>
    <definedName name="ttt">#REF!</definedName>
    <definedName name="TURNOVER" localSheetId="7">#REF!</definedName>
    <definedName name="TURNOVER">#REF!</definedName>
    <definedName name="TX_CAMBIAL">#REF!</definedName>
    <definedName name="TXNTot">#REF!</definedName>
    <definedName name="TXTot">#REF!</definedName>
    <definedName name="u" localSheetId="9" hidden="1">{#N/A,#N/A,FALSE,"Pag.01"}</definedName>
    <definedName name="u" localSheetId="4" hidden="1">{#N/A,#N/A,FALSE,"Pag.01"}</definedName>
    <definedName name="u" localSheetId="13" hidden="1">{#N/A,#N/A,FALSE,"Pag.01"}</definedName>
    <definedName name="u" localSheetId="5" hidden="1">{#N/A,#N/A,FALSE,"Pag.01"}</definedName>
    <definedName name="u" localSheetId="14" hidden="1">{#N/A,#N/A,FALSE,"Pag.01"}</definedName>
    <definedName name="u" localSheetId="7" hidden="1">{#N/A,#N/A,FALSE,"Pag.01"}</definedName>
    <definedName name="u" localSheetId="16" hidden="1">{#N/A,#N/A,FALSE,"Pag.01"}</definedName>
    <definedName name="u" localSheetId="12" hidden="1">{#N/A,#N/A,FALSE,"Pag.01"}</definedName>
    <definedName name="u" localSheetId="6" hidden="1">{#N/A,#N/A,FALSE,"Pag.01"}</definedName>
    <definedName name="u" localSheetId="20" hidden="1">{#N/A,#N/A,FALSE,"Pag.01"}</definedName>
    <definedName name="u" localSheetId="0" hidden="1">{#N/A,#N/A,FALSE,"Pag.01"}</definedName>
    <definedName name="u" hidden="1">{#N/A,#N/A,FALSE,"Pag.01"}</definedName>
    <definedName name="uc_fat">[4]vinc!$D$1:$D$65536</definedName>
    <definedName name="UG">#REF!</definedName>
    <definedName name="UGs">[71]Plan1!#REF!</definedName>
    <definedName name="UHE_14_DE_JULHO">'[54]LT 2'!#REF!</definedName>
    <definedName name="UHE_AIMORÉS">'[54]LT 2'!#REF!</definedName>
    <definedName name="UHE_BARRA_DO_BRAÚNA">[19]LT!#REF!</definedName>
    <definedName name="UHE_BARRA_GRANDE">[19]LT!#REF!</definedName>
    <definedName name="UHE_BAÚ_I">[111]LT!#REF!</definedName>
    <definedName name="UHE_CAMPOS_NOVOS">[111]LT!#REF!</definedName>
    <definedName name="UHE_CANA_BRAVA">[111]LT!#REF!</definedName>
    <definedName name="UHE_CANDONGA">[111]LT!#REF!</definedName>
    <definedName name="UHE_CAPIM_BRANCO_I">[112]SE!#REF!</definedName>
    <definedName name="UHE_CORUMBÁ_III">[19]LT!#REF!</definedName>
    <definedName name="UHE_CUBATÃO">[19]LT!#REF!</definedName>
    <definedName name="UHE_DONA_FRANCISCA">[19]LT!#REF!</definedName>
    <definedName name="UHE_ESPORA">[111]LT!#REF!</definedName>
    <definedName name="UHE_FOZ_DO_CHAPECÓ">[111]LT!#REF!</definedName>
    <definedName name="UHE_FUNIL">[111]LT!#REF!</definedName>
    <definedName name="UHE_GUAPORÉ">[112]SE!#REF!</definedName>
    <definedName name="UHE_IRAPÉ">[19]LT!#REF!</definedName>
    <definedName name="UHE_ITÁ">[19]LT!#REF!</definedName>
    <definedName name="UHE_ITAOCARA">[19]LT!#REF!</definedName>
    <definedName name="UHE_ITAPEBI">'[54]LT 2'!#REF!</definedName>
    <definedName name="UHE_ITIQUIRA_I">'[54]LT 2'!#REF!</definedName>
    <definedName name="UHE_ITIQUIRA_II">[19]LT!#REF!</definedName>
    <definedName name="UHE_ITUMIRIM">[19]LT!#REF!</definedName>
    <definedName name="UHE_JAURU">[19]LT!#REF!</definedName>
    <definedName name="UHE_LAJEADO">[19]LT!#REF!</definedName>
    <definedName name="UHE_MACHADINHO">'[54]LT 2'!#REF!</definedName>
    <definedName name="UHE_MANSO">[19]LT!#REF!</definedName>
    <definedName name="UHE_MONTE_CLARO">'[54]LT 2'!#REF!</definedName>
    <definedName name="UHE_MURTA">'[54]LT 2'!#REF!</definedName>
    <definedName name="UHE_OURINHOS">'[54]LT 2'!#REF!</definedName>
    <definedName name="UHE_PICADA">'[54]LT 2'!#REF!</definedName>
    <definedName name="UHE_PIRAJÚ">[19]LT!#REF!</definedName>
    <definedName name="UHE_PONTE_DE_PEDRA">[19]LT!#REF!</definedName>
    <definedName name="UHE_PORTO_PRIMAVERA">'[54]LT 2'!#REF!</definedName>
    <definedName name="UHE_QUEBRA_QUEIXO">[19]LT!#REF!</definedName>
    <definedName name="UHE_QUEIMADO">[19]LT!#REF!</definedName>
    <definedName name="UHE_RONDON_II">[19]LT!#REF!</definedName>
    <definedName name="UHE_SA_CARVALHO_ampl_APE">"dados"</definedName>
    <definedName name="UHE_SALTO_SANTIAGO">[19]LT!#REF!</definedName>
    <definedName name="UHE_SANTA_CLARA">[19]LT!#REF!</definedName>
    <definedName name="UHE_SANTA_CLARA_2">'[54]LT 2'!#REF!</definedName>
    <definedName name="UHE_SANTO_ANTÔNIO">'[54]LT 2'!#REF!</definedName>
    <definedName name="UHE_SERRA_DO_FACÃO">'[54]LT 2'!#REF!</definedName>
    <definedName name="UHE_TUCURUÍ">[19]LT!#REF!</definedName>
    <definedName name="unhide">#REF!</definedName>
    <definedName name="unineg">#REF!</definedName>
    <definedName name="UNO" localSheetId="0">#REF!</definedName>
    <definedName name="UNO">#REF!</definedName>
    <definedName name="us">#REF!</definedName>
    <definedName name="USMIX">#REF!</definedName>
    <definedName name="USMIX97">[2]CVA_Projetada12meses!$A$520:$O$561</definedName>
    <definedName name="uso">[113]Sensibilidades!#REF!</definedName>
    <definedName name="USPREV97">[2]CVA_Projetada12meses!$A$348:$N$396</definedName>
    <definedName name="Usuarios">[61]CostosVPN!$C$74</definedName>
    <definedName name="USUNOME" localSheetId="7">#REF!</definedName>
    <definedName name="USUNOME">#REF!</definedName>
    <definedName name="Utilidad_antes_de_C.M." localSheetId="7">#REF!</definedName>
    <definedName name="Utilidad_antes_de_C.M." localSheetId="0">#REF!</definedName>
    <definedName name="Utilidad_antes_de_C.M.">#REF!</definedName>
    <definedName name="Utilidad_Neta" localSheetId="0">#REF!</definedName>
    <definedName name="Utilidad_Neta">#REF!</definedName>
    <definedName name="Utilidad_Operacional">#REF!</definedName>
    <definedName name="v">#REF!</definedName>
    <definedName name="VAI">#REF!</definedName>
    <definedName name="val_2007">'[24]BNDES_Novos Negócios'!$C$15:$N$15</definedName>
    <definedName name="val_2008">[114]BNDES!$O$16:$Z$16</definedName>
    <definedName name="VAL_SUM" localSheetId="7">#REF!</definedName>
    <definedName name="VAL_SUM">#REF!</definedName>
    <definedName name="VALCONSUMO">[2]CVA_Projetada12meses!$B$236:$O$344</definedName>
    <definedName name="VALDEMANDA">[2]CVA_Projetada12meses!$B$346:$O$425</definedName>
    <definedName name="VALDOLAR">#REF!</definedName>
    <definedName name="VALE">'[28]#REF'!$A$8:$P$217</definedName>
    <definedName name="validation" localSheetId="7">IF(#REF!=1,#REF!,IF(#REF!=2,#REF!,IF(#REF!=3,#REF!,0)))</definedName>
    <definedName name="validation" localSheetId="0">IF(#REF!=1,#REF!,IF(#REF!=2,#REF!,IF(#REF!=3,#REF!,0)))</definedName>
    <definedName name="validation">IF(#REF!=1,#REF!,IF(#REF!=2,#REF!,IF(#REF!=3,#REF!,0)))</definedName>
    <definedName name="VALIDATION2" localSheetId="7">IF(#REF!="Q1-03","Q2-03",IF(#REF!="Q3-03","Q4-03",IF(#REF!="H1-03",#REF!,0)))</definedName>
    <definedName name="VALIDATION2" localSheetId="0">IF(#REF!="Q1-03","Q2-03",IF(#REF!="Q3-03","Q4-03",IF(#REF!="H1-03",#REF!,0)))</definedName>
    <definedName name="VALIDATION2">IF(#REF!="Q1-03","Q2-03",IF(#REF!="Q3-03","Q4-03",IF(#REF!="H1-03",#REF!,0)))</definedName>
    <definedName name="VALRECDOLAR">[2]CVA_Projetada12meses!$B$685:$O$724</definedName>
    <definedName name="VALTOTAL">[2]CVA_Projetada12meses!$B$427:$O$545</definedName>
    <definedName name="valuation">#REF!</definedName>
    <definedName name="VALUE">#REF!</definedName>
    <definedName name="vanilla">#REF!</definedName>
    <definedName name="VAPA">'[28]#REF'!$A$8:$P$217</definedName>
    <definedName name="VariaçãoCompraEnergia" localSheetId="7">#REF!</definedName>
    <definedName name="VariaçãoCompraEnergia">#REF!</definedName>
    <definedName name="VariaçãoFaturamento" localSheetId="7">#REF!</definedName>
    <definedName name="VariaçãoFaturamento">#REF!</definedName>
    <definedName name="VariaçãoVendaEnergia" localSheetId="7">#REF!</definedName>
    <definedName name="VariaçãoVendaEnergia">#REF!</definedName>
    <definedName name="VBA_Currente">[115]Mensagem!$C$3</definedName>
    <definedName name="VBA_Meta">[115]Mensagem!$C$4</definedName>
    <definedName name="VBA_Msg">[115]Mensagem!$C$5</definedName>
    <definedName name="Venda_Rmilhões">'[39]Dados de Entrada - Planejamento'!#REF!</definedName>
    <definedName name="Venda_SPOT__GWh">'[39]Dados de Entrada - Planejamento'!#REF!</definedName>
    <definedName name="verde_a1d">'[13](TAP) GTF'!$B$87</definedName>
    <definedName name="verde_a1efps">'[13](TAP) GTF'!$C$89</definedName>
    <definedName name="verde_a1efpu">'[13](TAP) GTF'!$C$90</definedName>
    <definedName name="verde_a1eps">'[13](TAP) GTF'!$C$87</definedName>
    <definedName name="verde_a1epu">'[13](TAP) GTF'!$C$88</definedName>
    <definedName name="verde_a2d">'[13](TAP) GTF'!$B$92</definedName>
    <definedName name="verde_a2efps">'[13](TAP) GTF'!$C$94</definedName>
    <definedName name="verde_a2efpu">'[13](TAP) GTF'!$C$95</definedName>
    <definedName name="verde_a2eps">'[13](TAP) GTF'!$C$92</definedName>
    <definedName name="verde_a2epu">'[13](TAP) GTF'!$C$93</definedName>
    <definedName name="verde_a3ad">'[13](TAP) GTF'!$B$102</definedName>
    <definedName name="verde_a3aefps">'[13](TAP) GTF'!$C$104</definedName>
    <definedName name="verde_a3aefpu">'[13](TAP) GTF'!$C$105</definedName>
    <definedName name="verde_a3aeps">'[13](TAP) GTF'!$C$102</definedName>
    <definedName name="verde_a3aepu">'[13](TAP) GTF'!$C$103</definedName>
    <definedName name="verde_a3d">'[13](TAP) GTF'!$B$97</definedName>
    <definedName name="verde_a3efps">'[13](TAP) GTF'!$C$99</definedName>
    <definedName name="verde_a3efpu">'[13](TAP) GTF'!$C$100</definedName>
    <definedName name="verde_a3eps">'[13](TAP) GTF'!$C$97</definedName>
    <definedName name="verde_a3epu">'[13](TAP) GTF'!$C$98</definedName>
    <definedName name="verde_a4d">'[13](TAP) GTF'!$B$107</definedName>
    <definedName name="verde_a4efps">'[13](TAP) GTF'!$C$109</definedName>
    <definedName name="verde_a4efpu">'[13](TAP) GTF'!$C$110</definedName>
    <definedName name="verde_a4eps">'[13](TAP) GTF'!$C$107</definedName>
    <definedName name="verde_a4epu">'[13](TAP) GTF'!$C$108</definedName>
    <definedName name="verde_asd">'[13](TAP) GTF'!$B$112</definedName>
    <definedName name="verde_asefps">'[13](TAP) GTF'!$C$114</definedName>
    <definedName name="verde_asefpu">'[13](TAP) GTF'!$C$115</definedName>
    <definedName name="verde_aseps">'[13](TAP) GTF'!$C$112</definedName>
    <definedName name="verde_asepu">'[13](TAP) GTF'!$C$113</definedName>
    <definedName name="VERSION">#REF!</definedName>
    <definedName name="VEVA">#REF!</definedName>
    <definedName name="viés___Utilização_da_faculdade_para_alterar_a_meta_para_a_Taxa_SELIC_entre_reuniões_do_COPOM.">#REF!</definedName>
    <definedName name="viru">[62]Sensibilidades!$E$30</definedName>
    <definedName name="VISIVEIS" localSheetId="7">#REF!</definedName>
    <definedName name="VISIVEIS" localSheetId="0">#REF!</definedName>
    <definedName name="VISIVEIS">#REF!</definedName>
    <definedName name="VN" localSheetId="7">[72]CVA_Projetada12meses!#REF!</definedName>
    <definedName name="VN">[72]CVA_Projetada12meses!#REF!</definedName>
    <definedName name="vne_01_99" localSheetId="7">#REF!</definedName>
    <definedName name="vne_01_99">#REF!</definedName>
    <definedName name="VTratio">'[47]SETTINGS (sec)'!$L$13/'[47]SETTINGS (sec)'!$L$14</definedName>
    <definedName name="VU">[22]Entradas!$D$27</definedName>
    <definedName name="w" localSheetId="7">IF(#REF!=1,#REF!,IF(#REF!=2,#REF!,IF(#REF!=3,#REF!,0)))</definedName>
    <definedName name="w" localSheetId="0">IF(#REF!=1,#REF!,IF(#REF!=2,#REF!,IF(#REF!=3,#REF!,0)))</definedName>
    <definedName name="w">IF(#REF!=1,#REF!,IF(#REF!=2,#REF!,IF(#REF!=3,#REF!,0)))</definedName>
    <definedName name="wacc" localSheetId="9" hidden="1">{"'Sheet1'!$A$1:$G$85"}</definedName>
    <definedName name="wacc" localSheetId="4" hidden="1">{"'Sheet1'!$A$1:$G$85"}</definedName>
    <definedName name="wacc" localSheetId="13" hidden="1">{"'Sheet1'!$A$1:$G$85"}</definedName>
    <definedName name="wacc" localSheetId="5" hidden="1">{"'Sheet1'!$A$1:$G$85"}</definedName>
    <definedName name="wacc" localSheetId="14" hidden="1">{"'Sheet1'!$A$1:$G$85"}</definedName>
    <definedName name="wacc" localSheetId="7" hidden="1">{"'Sheet1'!$A$1:$G$85"}</definedName>
    <definedName name="wacc" localSheetId="16" hidden="1">{"'Sheet1'!$A$1:$G$85"}</definedName>
    <definedName name="wacc" localSheetId="12" hidden="1">{"'Sheet1'!$A$1:$G$85"}</definedName>
    <definedName name="wacc" localSheetId="6" hidden="1">{"'Sheet1'!$A$1:$G$85"}</definedName>
    <definedName name="wacc" localSheetId="20" hidden="1">{"'Sheet1'!$A$1:$G$85"}</definedName>
    <definedName name="wacc" localSheetId="0" hidden="1">{"'Sheet1'!$A$1:$G$85"}</definedName>
    <definedName name="wacc" hidden="1">{"'Sheet1'!$A$1:$G$85"}</definedName>
    <definedName name="WACC_E">#REF!</definedName>
    <definedName name="WACC_S">#REF!</definedName>
    <definedName name="WACC_T">#REF!</definedName>
    <definedName name="WACCa">#REF!</definedName>
    <definedName name="WACCP">[22]Entradas!$D$20</definedName>
    <definedName name="WACCT">#REF!</definedName>
    <definedName name="WH" localSheetId="7">#REF!</definedName>
    <definedName name="WH">#REF!</definedName>
    <definedName name="WORKING" localSheetId="7">#REF!</definedName>
    <definedName name="WORKING">#REF!</definedName>
    <definedName name="WORKSHEET">#REF!</definedName>
    <definedName name="WP">#REF!</definedName>
    <definedName name="wq" localSheetId="9">{0;0;0;0;1;#N/A;0.5;0.5;0.75;0.75;2;TRUE;TRUE;FALSE;FALSE;FALSE;#N/A;1;#N/A;1;1;"&amp;L&amp;7 RAMIBD05\GROUPS\EMG\DESOUSA\BRAZIL\MACHADIB\MODEL\MODEL_12.XLS -- &amp;D, &amp;T -- Page &amp;P of &amp;N
&amp;7";"&amp;L&amp;F&amp;A&amp;RPage&amp;P"}</definedName>
    <definedName name="wq" localSheetId="4">{0;0;0;0;1;#N/A;0.5;0.5;0.75;0.75;2;TRUE;TRUE;FALSE;FALSE;FALSE;#N/A;1;#N/A;1;1;"&amp;L&amp;7 RAMIBD05\GROUPS\EMG\DESOUSA\BRAZIL\MACHADIB\MODEL\MODEL_12.XLS -- &amp;D, &amp;T -- Page &amp;P of &amp;N
&amp;7";"&amp;L&amp;F&amp;A&amp;RPage&amp;P"}</definedName>
    <definedName name="wq" localSheetId="13">{0;0;0;0;1;#N/A;0.5;0.5;0.75;0.75;2;TRUE;TRUE;FALSE;FALSE;FALSE;#N/A;1;#N/A;1;1;"&amp;L&amp;7 RAMIBD05\GROUPS\EMG\DESOUSA\BRAZIL\MACHADIB\MODEL\MODEL_12.XLS -- &amp;D, &amp;T -- Page &amp;P of &amp;N
&amp;7";"&amp;L&amp;F&amp;A&amp;RPage&amp;P"}</definedName>
    <definedName name="wq" localSheetId="5">{0;0;0;0;1;#N/A;0.5;0.5;0.75;0.75;2;TRUE;TRUE;FALSE;FALSE;FALSE;#N/A;1;#N/A;1;1;"&amp;L&amp;7 RAMIBD05\GROUPS\EMG\DESOUSA\BRAZIL\MACHADIB\MODEL\MODEL_12.XLS -- &amp;D, &amp;T -- Page &amp;P of &amp;N
&amp;7";"&amp;L&amp;F&amp;A&amp;RPage&amp;P"}</definedName>
    <definedName name="wq" localSheetId="14">{0;0;0;0;1;#N/A;0.5;0.5;0.75;0.75;2;TRUE;TRUE;FALSE;FALSE;FALSE;#N/A;1;#N/A;1;1;"&amp;L&amp;7 RAMIBD05\GROUPS\EMG\DESOUSA\BRAZIL\MACHADIB\MODEL\MODEL_12.XLS -- &amp;D, &amp;T -- Page &amp;P of &amp;N
&amp;7";"&amp;L&amp;F&amp;A&amp;RPage&amp;P"}</definedName>
    <definedName name="wq" localSheetId="7">{0;0;0;0;1;#N/A;0.5;0.5;0.75;0.75;2;TRUE;TRUE;FALSE;FALSE;FALSE;#N/A;1;#N/A;1;1;"&amp;L&amp;7 RAMIBD05\GROUPS\EMG\DESOUSA\BRAZIL\MACHADIB\MODEL\MODEL_12.XLS -- &amp;D, &amp;T -- Page &amp;P of &amp;N
&amp;7";"&amp;L&amp;F&amp;A&amp;RPage&amp;P"}</definedName>
    <definedName name="wq" localSheetId="16">{0;0;0;0;1;#N/A;0.5;0.5;0.75;0.75;2;TRUE;TRUE;FALSE;FALSE;FALSE;#N/A;1;#N/A;1;1;"&amp;L&amp;7 RAMIBD05\GROUPS\EMG\DESOUSA\BRAZIL\MACHADIB\MODEL\MODEL_12.XLS -- &amp;D, &amp;T -- Page &amp;P of &amp;N
&amp;7";"&amp;L&amp;F&amp;A&amp;RPage&amp;P"}</definedName>
    <definedName name="wq" localSheetId="12">{0;0;0;0;1;#N/A;0.5;0.5;0.75;0.75;2;TRUE;TRUE;FALSE;FALSE;FALSE;#N/A;1;#N/A;1;1;"&amp;L&amp;7 RAMIBD05\GROUPS\EMG\DESOUSA\BRAZIL\MACHADIB\MODEL\MODEL_12.XLS -- &amp;D, &amp;T -- Page &amp;P of &amp;N
&amp;7";"&amp;L&amp;F&amp;A&amp;RPage&amp;P"}</definedName>
    <definedName name="wq" localSheetId="6">{0;0;0;0;1;#N/A;0.5;0.5;0.75;0.75;2;TRUE;TRUE;FALSE;FALSE;FALSE;#N/A;1;#N/A;1;1;"&amp;L&amp;7 RAMIBD05\GROUPS\EMG\DESOUSA\BRAZIL\MACHADIB\MODEL\MODEL_12.XLS -- &amp;D, &amp;T -- Page &amp;P of &amp;N
&amp;7";"&amp;L&amp;F&amp;A&amp;RPage&amp;P"}</definedName>
    <definedName name="wq" localSheetId="20">{0;0;0;0;1;#N/A;0.5;0.5;0.75;0.75;2;TRUE;TRUE;FALSE;FALSE;FALSE;#N/A;1;#N/A;1;1;"&amp;L&amp;7 RAMIBD05\GROUPS\EMG\DESOUSA\BRAZIL\MACHADIB\MODEL\MODEL_12.XLS -- &amp;D, &amp;T -- Page &amp;P of &amp;N
&amp;7";"&amp;L&amp;F&amp;A&amp;RPage&amp;P"}</definedName>
    <definedName name="wq" localSheetId="0">{0;0;0;0;1;#N/A;0.5;0.5;0.75;0.75;2;TRUE;TRUE;FALSE;FALSE;FALSE;#N/A;1;#N/A;1;1;"&amp;L&amp;7 RAMIBD05\GROUPS\EMG\DESOUSA\BRAZIL\MACHADIB\MODEL\MODEL_12.XLS -- &amp;D, &amp;T -- Page &amp;P of &amp;N
&amp;7";"&amp;L&amp;F&amp;A&amp;RPage&amp;P"}</definedName>
    <definedName name="wq">{0;0;0;0;1;#N/A;0.5;0.5;0.75;0.75;2;TRUE;TRUE;FALSE;FALSE;FALSE;#N/A;1;#N/A;1;1;"&amp;L&amp;7 RAMIBD05\GROUPS\EMG\DESOUSA\BRAZIL\MACHADIB\MODEL\MODEL_12.XLS -- &amp;D, &amp;T -- Page &amp;P of &amp;N
&amp;7";"&amp;L&amp;F&amp;A&amp;RPage&amp;P"}</definedName>
    <definedName name="wrn.INFMES." localSheetId="7" hidden="1">{#N/A,#N/A,FALSE,"ENERGIA";#N/A,#N/A,FALSE,"PERDIDAS";#N/A,#N/A,FALSE,"CLIENTES";#N/A,#N/A,FALSE,"ESTADO";#N/A,#N/A,FALSE,"TECNICA"}</definedName>
    <definedName name="wrn.INFMES." localSheetId="6" hidden="1">{#N/A,#N/A,FALSE,"ENERGIA";#N/A,#N/A,FALSE,"PERDIDAS";#N/A,#N/A,FALSE,"CLIENTES";#N/A,#N/A,FALSE,"ESTADO";#N/A,#N/A,FALSE,"TECNICA"}</definedName>
    <definedName name="wrn.INFMES." hidden="1">{#N/A,#N/A,FALSE,"ENERGIA";#N/A,#N/A,FALSE,"PERDIDAS";#N/A,#N/A,FALSE,"CLIENTES";#N/A,#N/A,FALSE,"ESTADO";#N/A,#N/A,FALSE,"TECNICA"}</definedName>
    <definedName name="wrn.MENSUAL." localSheetId="7" hidden="1">{#N/A,#N/A,FALSE,"LLAVE";#N/A,#N/A,FALSE,"EERR";#N/A,#N/A,FALSE,"ESP";#N/A,#N/A,FALSE,"EOAF";#N/A,#N/A,FALSE,"CASH";#N/A,#N/A,FALSE,"FINANZAS";#N/A,#N/A,FALSE,"DEUDA";#N/A,#N/A,FALSE,"INVERSION";#N/A,#N/A,FALSE,"PERSONAL"}</definedName>
    <definedName name="wrn.MENSUAL." localSheetId="6" hidden="1">{#N/A,#N/A,FALSE,"LLAVE";#N/A,#N/A,FALSE,"EERR";#N/A,#N/A,FALSE,"ESP";#N/A,#N/A,FALSE,"EOAF";#N/A,#N/A,FALSE,"CASH";#N/A,#N/A,FALSE,"FINANZAS";#N/A,#N/A,FALSE,"DEUDA";#N/A,#N/A,FALSE,"INVERSION";#N/A,#N/A,FALSE,"PERSONAL"}</definedName>
    <definedName name="wrn.MENSUAL." hidden="1">{#N/A,#N/A,FALSE,"LLAVE";#N/A,#N/A,FALSE,"EERR";#N/A,#N/A,FALSE,"ESP";#N/A,#N/A,FALSE,"EOAF";#N/A,#N/A,FALSE,"CASH";#N/A,#N/A,FALSE,"FINANZAS";#N/A,#N/A,FALSE,"DEUDA";#N/A,#N/A,FALSE,"INVERSION";#N/A,#N/A,FALSE,"PERSONAL"}</definedName>
    <definedName name="wrn.pag.00" localSheetId="9" hidden="1">{#N/A,#N/A,FALSE,"Pag.01"}</definedName>
    <definedName name="wrn.pag.00" localSheetId="4" hidden="1">{#N/A,#N/A,FALSE,"Pag.01"}</definedName>
    <definedName name="wrn.pag.00" localSheetId="13" hidden="1">{#N/A,#N/A,FALSE,"Pag.01"}</definedName>
    <definedName name="wrn.pag.00" localSheetId="5" hidden="1">{#N/A,#N/A,FALSE,"Pag.01"}</definedName>
    <definedName name="wrn.pag.00" localSheetId="14" hidden="1">{#N/A,#N/A,FALSE,"Pag.01"}</definedName>
    <definedName name="wrn.pag.00" localSheetId="7" hidden="1">{#N/A,#N/A,FALSE,"Pag.01"}</definedName>
    <definedName name="wrn.pag.00" localSheetId="16" hidden="1">{#N/A,#N/A,FALSE,"Pag.01"}</definedName>
    <definedName name="wrn.pag.00" localSheetId="12" hidden="1">{#N/A,#N/A,FALSE,"Pag.01"}</definedName>
    <definedName name="wrn.pag.00" localSheetId="6" hidden="1">{#N/A,#N/A,FALSE,"Pag.01"}</definedName>
    <definedName name="wrn.pag.00" localSheetId="20" hidden="1">{#N/A,#N/A,FALSE,"Pag.01"}</definedName>
    <definedName name="wrn.pag.00" localSheetId="0" hidden="1">{#N/A,#N/A,FALSE,"Pag.01"}</definedName>
    <definedName name="wrn.pag.00" hidden="1">{#N/A,#N/A,FALSE,"Pag.01"}</definedName>
    <definedName name="wrn.pag.000" localSheetId="9" hidden="1">{#N/A,#N/A,FALSE,"Pag.01"}</definedName>
    <definedName name="wrn.pag.000" localSheetId="4" hidden="1">{#N/A,#N/A,FALSE,"Pag.01"}</definedName>
    <definedName name="wrn.pag.000" localSheetId="13" hidden="1">{#N/A,#N/A,FALSE,"Pag.01"}</definedName>
    <definedName name="wrn.pag.000" localSheetId="5" hidden="1">{#N/A,#N/A,FALSE,"Pag.01"}</definedName>
    <definedName name="wrn.pag.000" localSheetId="14" hidden="1">{#N/A,#N/A,FALSE,"Pag.01"}</definedName>
    <definedName name="wrn.pag.000" localSheetId="7" hidden="1">{#N/A,#N/A,FALSE,"Pag.01"}</definedName>
    <definedName name="wrn.pag.000" localSheetId="16" hidden="1">{#N/A,#N/A,FALSE,"Pag.01"}</definedName>
    <definedName name="wrn.pag.000" localSheetId="12" hidden="1">{#N/A,#N/A,FALSE,"Pag.01"}</definedName>
    <definedName name="wrn.pag.000" localSheetId="6" hidden="1">{#N/A,#N/A,FALSE,"Pag.01"}</definedName>
    <definedName name="wrn.pag.000" localSheetId="20" hidden="1">{#N/A,#N/A,FALSE,"Pag.01"}</definedName>
    <definedName name="wrn.pag.000" localSheetId="0" hidden="1">{#N/A,#N/A,FALSE,"Pag.01"}</definedName>
    <definedName name="wrn.pag.000" hidden="1">{#N/A,#N/A,FALSE,"Pag.01"}</definedName>
    <definedName name="wrn.pag.0000" localSheetId="9" hidden="1">{#N/A,#N/A,FALSE,"Pag.01"}</definedName>
    <definedName name="wrn.pag.0000" localSheetId="4" hidden="1">{#N/A,#N/A,FALSE,"Pag.01"}</definedName>
    <definedName name="wrn.pag.0000" localSheetId="13" hidden="1">{#N/A,#N/A,FALSE,"Pag.01"}</definedName>
    <definedName name="wrn.pag.0000" localSheetId="5" hidden="1">{#N/A,#N/A,FALSE,"Pag.01"}</definedName>
    <definedName name="wrn.pag.0000" localSheetId="14" hidden="1">{#N/A,#N/A,FALSE,"Pag.01"}</definedName>
    <definedName name="wrn.pag.0000" localSheetId="7" hidden="1">{#N/A,#N/A,FALSE,"Pag.01"}</definedName>
    <definedName name="wrn.pag.0000" localSheetId="16" hidden="1">{#N/A,#N/A,FALSE,"Pag.01"}</definedName>
    <definedName name="wrn.pag.0000" localSheetId="12" hidden="1">{#N/A,#N/A,FALSE,"Pag.01"}</definedName>
    <definedName name="wrn.pag.0000" localSheetId="6" hidden="1">{#N/A,#N/A,FALSE,"Pag.01"}</definedName>
    <definedName name="wrn.pag.0000" localSheetId="20" hidden="1">{#N/A,#N/A,FALSE,"Pag.01"}</definedName>
    <definedName name="wrn.pag.0000" localSheetId="0" hidden="1">{#N/A,#N/A,FALSE,"Pag.01"}</definedName>
    <definedName name="wrn.pag.0000" hidden="1">{#N/A,#N/A,FALSE,"Pag.01"}</definedName>
    <definedName name="wrn.pag.00000" localSheetId="9" hidden="1">{#N/A,#N/A,FALSE,"Pag.01"}</definedName>
    <definedName name="wrn.pag.00000" localSheetId="4" hidden="1">{#N/A,#N/A,FALSE,"Pag.01"}</definedName>
    <definedName name="wrn.pag.00000" localSheetId="13" hidden="1">{#N/A,#N/A,FALSE,"Pag.01"}</definedName>
    <definedName name="wrn.pag.00000" localSheetId="5" hidden="1">{#N/A,#N/A,FALSE,"Pag.01"}</definedName>
    <definedName name="wrn.pag.00000" localSheetId="14" hidden="1">{#N/A,#N/A,FALSE,"Pag.01"}</definedName>
    <definedName name="wrn.pag.00000" localSheetId="7" hidden="1">{#N/A,#N/A,FALSE,"Pag.01"}</definedName>
    <definedName name="wrn.pag.00000" localSheetId="16" hidden="1">{#N/A,#N/A,FALSE,"Pag.01"}</definedName>
    <definedName name="wrn.pag.00000" localSheetId="12" hidden="1">{#N/A,#N/A,FALSE,"Pag.01"}</definedName>
    <definedName name="wrn.pag.00000" localSheetId="6" hidden="1">{#N/A,#N/A,FALSE,"Pag.01"}</definedName>
    <definedName name="wrn.pag.00000" localSheetId="20" hidden="1">{#N/A,#N/A,FALSE,"Pag.01"}</definedName>
    <definedName name="wrn.pag.00000" localSheetId="0" hidden="1">{#N/A,#N/A,FALSE,"Pag.01"}</definedName>
    <definedName name="wrn.pag.00000" hidden="1">{#N/A,#N/A,FALSE,"Pag.01"}</definedName>
    <definedName name="wrn.pag.00001" localSheetId="9" hidden="1">{#N/A,#N/A,FALSE,"Pag.01"}</definedName>
    <definedName name="wrn.pag.00001" localSheetId="4" hidden="1">{#N/A,#N/A,FALSE,"Pag.01"}</definedName>
    <definedName name="wrn.pag.00001" localSheetId="13" hidden="1">{#N/A,#N/A,FALSE,"Pag.01"}</definedName>
    <definedName name="wrn.pag.00001" localSheetId="5" hidden="1">{#N/A,#N/A,FALSE,"Pag.01"}</definedName>
    <definedName name="wrn.pag.00001" localSheetId="14" hidden="1">{#N/A,#N/A,FALSE,"Pag.01"}</definedName>
    <definedName name="wrn.pag.00001" localSheetId="7" hidden="1">{#N/A,#N/A,FALSE,"Pag.01"}</definedName>
    <definedName name="wrn.pag.00001" localSheetId="16" hidden="1">{#N/A,#N/A,FALSE,"Pag.01"}</definedName>
    <definedName name="wrn.pag.00001" localSheetId="12" hidden="1">{#N/A,#N/A,FALSE,"Pag.01"}</definedName>
    <definedName name="wrn.pag.00001" localSheetId="6" hidden="1">{#N/A,#N/A,FALSE,"Pag.01"}</definedName>
    <definedName name="wrn.pag.00001" localSheetId="20" hidden="1">{#N/A,#N/A,FALSE,"Pag.01"}</definedName>
    <definedName name="wrn.pag.00001" localSheetId="0" hidden="1">{#N/A,#N/A,FALSE,"Pag.01"}</definedName>
    <definedName name="wrn.pag.00001" hidden="1">{#N/A,#N/A,FALSE,"Pag.01"}</definedName>
    <definedName name="wrn.pag.000012" localSheetId="9" hidden="1">{#N/A,#N/A,FALSE,"Pag.01"}</definedName>
    <definedName name="wrn.pag.000012" localSheetId="4" hidden="1">{#N/A,#N/A,FALSE,"Pag.01"}</definedName>
    <definedName name="wrn.pag.000012" localSheetId="13" hidden="1">{#N/A,#N/A,FALSE,"Pag.01"}</definedName>
    <definedName name="wrn.pag.000012" localSheetId="5" hidden="1">{#N/A,#N/A,FALSE,"Pag.01"}</definedName>
    <definedName name="wrn.pag.000012" localSheetId="14" hidden="1">{#N/A,#N/A,FALSE,"Pag.01"}</definedName>
    <definedName name="wrn.pag.000012" localSheetId="7" hidden="1">{#N/A,#N/A,FALSE,"Pag.01"}</definedName>
    <definedName name="wrn.pag.000012" localSheetId="16" hidden="1">{#N/A,#N/A,FALSE,"Pag.01"}</definedName>
    <definedName name="wrn.pag.000012" localSheetId="12" hidden="1">{#N/A,#N/A,FALSE,"Pag.01"}</definedName>
    <definedName name="wrn.pag.000012" localSheetId="6" hidden="1">{#N/A,#N/A,FALSE,"Pag.01"}</definedName>
    <definedName name="wrn.pag.000012" localSheetId="20" hidden="1">{#N/A,#N/A,FALSE,"Pag.01"}</definedName>
    <definedName name="wrn.pag.000012" localSheetId="0" hidden="1">{#N/A,#N/A,FALSE,"Pag.01"}</definedName>
    <definedName name="wrn.pag.000012" hidden="1">{#N/A,#N/A,FALSE,"Pag.01"}</definedName>
    <definedName name="WRN.PAG.01" localSheetId="9" hidden="1">{#N/A,#N/A,FALSE,"Pag.01"}</definedName>
    <definedName name="WRN.PAG.01" localSheetId="4" hidden="1">{#N/A,#N/A,FALSE,"Pag.01"}</definedName>
    <definedName name="WRN.PAG.01" localSheetId="13" hidden="1">{#N/A,#N/A,FALSE,"Pag.01"}</definedName>
    <definedName name="WRN.PAG.01" localSheetId="5" hidden="1">{#N/A,#N/A,FALSE,"Pag.01"}</definedName>
    <definedName name="WRN.PAG.01" localSheetId="14" hidden="1">{#N/A,#N/A,FALSE,"Pag.01"}</definedName>
    <definedName name="WRN.PAG.01" localSheetId="7" hidden="1">{#N/A,#N/A,FALSE,"Pag.01"}</definedName>
    <definedName name="WRN.PAG.01" localSheetId="16" hidden="1">{#N/A,#N/A,FALSE,"Pag.01"}</definedName>
    <definedName name="WRN.PAG.01" localSheetId="12" hidden="1">{#N/A,#N/A,FALSE,"Pag.01"}</definedName>
    <definedName name="WRN.PAG.01" localSheetId="6" hidden="1">{#N/A,#N/A,FALSE,"Pag.01"}</definedName>
    <definedName name="WRN.PAG.01" localSheetId="20" hidden="1">{#N/A,#N/A,FALSE,"Pag.01"}</definedName>
    <definedName name="WRN.PAG.01" localSheetId="0" hidden="1">{#N/A,#N/A,FALSE,"Pag.01"}</definedName>
    <definedName name="WRN.PAG.01" hidden="1">{#N/A,#N/A,FALSE,"Pag.01"}</definedName>
    <definedName name="wrn.pag.01." localSheetId="9" hidden="1">{#N/A,#N/A,FALSE,"Pag.01"}</definedName>
    <definedName name="wrn.pag.01." localSheetId="4" hidden="1">{#N/A,#N/A,FALSE,"Pag.01"}</definedName>
    <definedName name="wrn.pag.01." localSheetId="13" hidden="1">{#N/A,#N/A,FALSE,"Pag.01"}</definedName>
    <definedName name="wrn.pag.01." localSheetId="5" hidden="1">{#N/A,#N/A,FALSE,"Pag.01"}</definedName>
    <definedName name="wrn.pag.01." localSheetId="14" hidden="1">{#N/A,#N/A,FALSE,"Pag.01"}</definedName>
    <definedName name="wrn.pag.01." localSheetId="7" hidden="1">{#N/A,#N/A,FALSE,"Pag.01"}</definedName>
    <definedName name="wrn.pag.01." localSheetId="16" hidden="1">{#N/A,#N/A,FALSE,"Pag.01"}</definedName>
    <definedName name="wrn.pag.01." localSheetId="12" hidden="1">{#N/A,#N/A,FALSE,"Pag.01"}</definedName>
    <definedName name="wrn.pag.01." localSheetId="6" hidden="1">{#N/A,#N/A,FALSE,"Pag.01"}</definedName>
    <definedName name="wrn.pag.01." localSheetId="20" hidden="1">{#N/A,#N/A,FALSE,"Pag.01"}</definedName>
    <definedName name="wrn.pag.01." localSheetId="0" hidden="1">{#N/A,#N/A,FALSE,"Pag.01"}</definedName>
    <definedName name="wrn.pag.01." hidden="1">{#N/A,#N/A,FALSE,"Pag.01"}</definedName>
    <definedName name="wrn.pag.010" localSheetId="9" hidden="1">{#N/A,#N/A,FALSE,"Pag.01"}</definedName>
    <definedName name="wrn.pag.010" localSheetId="4" hidden="1">{#N/A,#N/A,FALSE,"Pag.01"}</definedName>
    <definedName name="wrn.pag.010" localSheetId="13" hidden="1">{#N/A,#N/A,FALSE,"Pag.01"}</definedName>
    <definedName name="wrn.pag.010" localSheetId="5" hidden="1">{#N/A,#N/A,FALSE,"Pag.01"}</definedName>
    <definedName name="wrn.pag.010" localSheetId="14" hidden="1">{#N/A,#N/A,FALSE,"Pag.01"}</definedName>
    <definedName name="wrn.pag.010" localSheetId="7" hidden="1">{#N/A,#N/A,FALSE,"Pag.01"}</definedName>
    <definedName name="wrn.pag.010" localSheetId="16" hidden="1">{#N/A,#N/A,FALSE,"Pag.01"}</definedName>
    <definedName name="wrn.pag.010" localSheetId="12" hidden="1">{#N/A,#N/A,FALSE,"Pag.01"}</definedName>
    <definedName name="wrn.pag.010" localSheetId="6" hidden="1">{#N/A,#N/A,FALSE,"Pag.01"}</definedName>
    <definedName name="wrn.pag.010" localSheetId="20" hidden="1">{#N/A,#N/A,FALSE,"Pag.01"}</definedName>
    <definedName name="wrn.pag.010" localSheetId="0" hidden="1">{#N/A,#N/A,FALSE,"Pag.01"}</definedName>
    <definedName name="wrn.pag.010" hidden="1">{#N/A,#N/A,FALSE,"Pag.01"}</definedName>
    <definedName name="wrn.pag.01000" localSheetId="9" hidden="1">{#N/A,#N/A,FALSE,"Pag.01"}</definedName>
    <definedName name="wrn.pag.01000" localSheetId="4" hidden="1">{#N/A,#N/A,FALSE,"Pag.01"}</definedName>
    <definedName name="wrn.pag.01000" localSheetId="13" hidden="1">{#N/A,#N/A,FALSE,"Pag.01"}</definedName>
    <definedName name="wrn.pag.01000" localSheetId="5" hidden="1">{#N/A,#N/A,FALSE,"Pag.01"}</definedName>
    <definedName name="wrn.pag.01000" localSheetId="14" hidden="1">{#N/A,#N/A,FALSE,"Pag.01"}</definedName>
    <definedName name="wrn.pag.01000" localSheetId="7" hidden="1">{#N/A,#N/A,FALSE,"Pag.01"}</definedName>
    <definedName name="wrn.pag.01000" localSheetId="16" hidden="1">{#N/A,#N/A,FALSE,"Pag.01"}</definedName>
    <definedName name="wrn.pag.01000" localSheetId="12" hidden="1">{#N/A,#N/A,FALSE,"Pag.01"}</definedName>
    <definedName name="wrn.pag.01000" localSheetId="6" hidden="1">{#N/A,#N/A,FALSE,"Pag.01"}</definedName>
    <definedName name="wrn.pag.01000" localSheetId="20" hidden="1">{#N/A,#N/A,FALSE,"Pag.01"}</definedName>
    <definedName name="wrn.pag.01000" localSheetId="0" hidden="1">{#N/A,#N/A,FALSE,"Pag.01"}</definedName>
    <definedName name="wrn.pag.01000" hidden="1">{#N/A,#N/A,FALSE,"Pag.01"}</definedName>
    <definedName name="wrn.pag.010000" localSheetId="9" hidden="1">{#N/A,#N/A,FALSE,"Pag.01"}</definedName>
    <definedName name="wrn.pag.010000" localSheetId="4" hidden="1">{#N/A,#N/A,FALSE,"Pag.01"}</definedName>
    <definedName name="wrn.pag.010000" localSheetId="13" hidden="1">{#N/A,#N/A,FALSE,"Pag.01"}</definedName>
    <definedName name="wrn.pag.010000" localSheetId="5" hidden="1">{#N/A,#N/A,FALSE,"Pag.01"}</definedName>
    <definedName name="wrn.pag.010000" localSheetId="14" hidden="1">{#N/A,#N/A,FALSE,"Pag.01"}</definedName>
    <definedName name="wrn.pag.010000" localSheetId="7" hidden="1">{#N/A,#N/A,FALSE,"Pag.01"}</definedName>
    <definedName name="wrn.pag.010000" localSheetId="16" hidden="1">{#N/A,#N/A,FALSE,"Pag.01"}</definedName>
    <definedName name="wrn.pag.010000" localSheetId="12" hidden="1">{#N/A,#N/A,FALSE,"Pag.01"}</definedName>
    <definedName name="wrn.pag.010000" localSheetId="6" hidden="1">{#N/A,#N/A,FALSE,"Pag.01"}</definedName>
    <definedName name="wrn.pag.010000" localSheetId="20" hidden="1">{#N/A,#N/A,FALSE,"Pag.01"}</definedName>
    <definedName name="wrn.pag.010000" localSheetId="0" hidden="1">{#N/A,#N/A,FALSE,"Pag.01"}</definedName>
    <definedName name="wrn.pag.010000" hidden="1">{#N/A,#N/A,FALSE,"Pag.01"}</definedName>
    <definedName name="wrn.pag.0100000" localSheetId="9" hidden="1">{#N/A,#N/A,FALSE,"Pag.01"}</definedName>
    <definedName name="wrn.pag.0100000" localSheetId="4" hidden="1">{#N/A,#N/A,FALSE,"Pag.01"}</definedName>
    <definedName name="wrn.pag.0100000" localSheetId="13" hidden="1">{#N/A,#N/A,FALSE,"Pag.01"}</definedName>
    <definedName name="wrn.pag.0100000" localSheetId="5" hidden="1">{#N/A,#N/A,FALSE,"Pag.01"}</definedName>
    <definedName name="wrn.pag.0100000" localSheetId="14" hidden="1">{#N/A,#N/A,FALSE,"Pag.01"}</definedName>
    <definedName name="wrn.pag.0100000" localSheetId="7" hidden="1">{#N/A,#N/A,FALSE,"Pag.01"}</definedName>
    <definedName name="wrn.pag.0100000" localSheetId="16" hidden="1">{#N/A,#N/A,FALSE,"Pag.01"}</definedName>
    <definedName name="wrn.pag.0100000" localSheetId="12" hidden="1">{#N/A,#N/A,FALSE,"Pag.01"}</definedName>
    <definedName name="wrn.pag.0100000" localSheetId="6" hidden="1">{#N/A,#N/A,FALSE,"Pag.01"}</definedName>
    <definedName name="wrn.pag.0100000" localSheetId="20" hidden="1">{#N/A,#N/A,FALSE,"Pag.01"}</definedName>
    <definedName name="wrn.pag.0100000" localSheetId="0" hidden="1">{#N/A,#N/A,FALSE,"Pag.01"}</definedName>
    <definedName name="wrn.pag.0100000" hidden="1">{#N/A,#N/A,FALSE,"Pag.01"}</definedName>
    <definedName name="wrn.pag.011" localSheetId="9" hidden="1">{#N/A,#N/A,FALSE,"Pag.01"}</definedName>
    <definedName name="wrn.pag.011" localSheetId="4" hidden="1">{#N/A,#N/A,FALSE,"Pag.01"}</definedName>
    <definedName name="wrn.pag.011" localSheetId="13" hidden="1">{#N/A,#N/A,FALSE,"Pag.01"}</definedName>
    <definedName name="wrn.pag.011" localSheetId="5" hidden="1">{#N/A,#N/A,FALSE,"Pag.01"}</definedName>
    <definedName name="wrn.pag.011" localSheetId="14" hidden="1">{#N/A,#N/A,FALSE,"Pag.01"}</definedName>
    <definedName name="wrn.pag.011" localSheetId="7" hidden="1">{#N/A,#N/A,FALSE,"Pag.01"}</definedName>
    <definedName name="wrn.pag.011" localSheetId="16" hidden="1">{#N/A,#N/A,FALSE,"Pag.01"}</definedName>
    <definedName name="wrn.pag.011" localSheetId="12" hidden="1">{#N/A,#N/A,FALSE,"Pag.01"}</definedName>
    <definedName name="wrn.pag.011" localSheetId="6" hidden="1">{#N/A,#N/A,FALSE,"Pag.01"}</definedName>
    <definedName name="wrn.pag.011" localSheetId="20" hidden="1">{#N/A,#N/A,FALSE,"Pag.01"}</definedName>
    <definedName name="wrn.pag.011" localSheetId="0" hidden="1">{#N/A,#N/A,FALSE,"Pag.01"}</definedName>
    <definedName name="wrn.pag.011" hidden="1">{#N/A,#N/A,FALSE,"Pag.01"}</definedName>
    <definedName name="wrn.pag.0110" localSheetId="9" hidden="1">{#N/A,#N/A,FALSE,"Pag.01"}</definedName>
    <definedName name="wrn.pag.0110" localSheetId="4" hidden="1">{#N/A,#N/A,FALSE,"Pag.01"}</definedName>
    <definedName name="wrn.pag.0110" localSheetId="13" hidden="1">{#N/A,#N/A,FALSE,"Pag.01"}</definedName>
    <definedName name="wrn.pag.0110" localSheetId="5" hidden="1">{#N/A,#N/A,FALSE,"Pag.01"}</definedName>
    <definedName name="wrn.pag.0110" localSheetId="14" hidden="1">{#N/A,#N/A,FALSE,"Pag.01"}</definedName>
    <definedName name="wrn.pag.0110" localSheetId="7" hidden="1">{#N/A,#N/A,FALSE,"Pag.01"}</definedName>
    <definedName name="wrn.pag.0110" localSheetId="16" hidden="1">{#N/A,#N/A,FALSE,"Pag.01"}</definedName>
    <definedName name="wrn.pag.0110" localSheetId="12" hidden="1">{#N/A,#N/A,FALSE,"Pag.01"}</definedName>
    <definedName name="wrn.pag.0110" localSheetId="6" hidden="1">{#N/A,#N/A,FALSE,"Pag.01"}</definedName>
    <definedName name="wrn.pag.0110" localSheetId="20" hidden="1">{#N/A,#N/A,FALSE,"Pag.01"}</definedName>
    <definedName name="wrn.pag.0110" localSheetId="0" hidden="1">{#N/A,#N/A,FALSE,"Pag.01"}</definedName>
    <definedName name="wrn.pag.0110" hidden="1">{#N/A,#N/A,FALSE,"Pag.01"}</definedName>
    <definedName name="wrn.pag.0110000" localSheetId="9" hidden="1">{#N/A,#N/A,FALSE,"Pag.01"}</definedName>
    <definedName name="wrn.pag.0110000" localSheetId="4" hidden="1">{#N/A,#N/A,FALSE,"Pag.01"}</definedName>
    <definedName name="wrn.pag.0110000" localSheetId="13" hidden="1">{#N/A,#N/A,FALSE,"Pag.01"}</definedName>
    <definedName name="wrn.pag.0110000" localSheetId="5" hidden="1">{#N/A,#N/A,FALSE,"Pag.01"}</definedName>
    <definedName name="wrn.pag.0110000" localSheetId="14" hidden="1">{#N/A,#N/A,FALSE,"Pag.01"}</definedName>
    <definedName name="wrn.pag.0110000" localSheetId="7" hidden="1">{#N/A,#N/A,FALSE,"Pag.01"}</definedName>
    <definedName name="wrn.pag.0110000" localSheetId="16" hidden="1">{#N/A,#N/A,FALSE,"Pag.01"}</definedName>
    <definedName name="wrn.pag.0110000" localSheetId="12" hidden="1">{#N/A,#N/A,FALSE,"Pag.01"}</definedName>
    <definedName name="wrn.pag.0110000" localSheetId="6" hidden="1">{#N/A,#N/A,FALSE,"Pag.01"}</definedName>
    <definedName name="wrn.pag.0110000" localSheetId="20" hidden="1">{#N/A,#N/A,FALSE,"Pag.01"}</definedName>
    <definedName name="wrn.pag.0110000" localSheetId="0" hidden="1">{#N/A,#N/A,FALSE,"Pag.01"}</definedName>
    <definedName name="wrn.pag.0110000" hidden="1">{#N/A,#N/A,FALSE,"Pag.01"}</definedName>
    <definedName name="wrn.pag.01200" localSheetId="9" hidden="1">{#N/A,#N/A,FALSE,"Pag.01"}</definedName>
    <definedName name="wrn.pag.01200" localSheetId="4" hidden="1">{#N/A,#N/A,FALSE,"Pag.01"}</definedName>
    <definedName name="wrn.pag.01200" localSheetId="13" hidden="1">{#N/A,#N/A,FALSE,"Pag.01"}</definedName>
    <definedName name="wrn.pag.01200" localSheetId="5" hidden="1">{#N/A,#N/A,FALSE,"Pag.01"}</definedName>
    <definedName name="wrn.pag.01200" localSheetId="14" hidden="1">{#N/A,#N/A,FALSE,"Pag.01"}</definedName>
    <definedName name="wrn.pag.01200" localSheetId="7" hidden="1">{#N/A,#N/A,FALSE,"Pag.01"}</definedName>
    <definedName name="wrn.pag.01200" localSheetId="16" hidden="1">{#N/A,#N/A,FALSE,"Pag.01"}</definedName>
    <definedName name="wrn.pag.01200" localSheetId="12" hidden="1">{#N/A,#N/A,FALSE,"Pag.01"}</definedName>
    <definedName name="wrn.pag.01200" localSheetId="6" hidden="1">{#N/A,#N/A,FALSE,"Pag.01"}</definedName>
    <definedName name="wrn.pag.01200" localSheetId="20" hidden="1">{#N/A,#N/A,FALSE,"Pag.01"}</definedName>
    <definedName name="wrn.pag.01200" localSheetId="0" hidden="1">{#N/A,#N/A,FALSE,"Pag.01"}</definedName>
    <definedName name="wrn.pag.01200" hidden="1">{#N/A,#N/A,FALSE,"Pag.01"}</definedName>
    <definedName name="wrn.pag.012547" localSheetId="9" hidden="1">{#N/A,#N/A,FALSE,"Pag.01"}</definedName>
    <definedName name="wrn.pag.012547" localSheetId="4" hidden="1">{#N/A,#N/A,FALSE,"Pag.01"}</definedName>
    <definedName name="wrn.pag.012547" localSheetId="13" hidden="1">{#N/A,#N/A,FALSE,"Pag.01"}</definedName>
    <definedName name="wrn.pag.012547" localSheetId="5" hidden="1">{#N/A,#N/A,FALSE,"Pag.01"}</definedName>
    <definedName name="wrn.pag.012547" localSheetId="14" hidden="1">{#N/A,#N/A,FALSE,"Pag.01"}</definedName>
    <definedName name="wrn.pag.012547" localSheetId="7" hidden="1">{#N/A,#N/A,FALSE,"Pag.01"}</definedName>
    <definedName name="wrn.pag.012547" localSheetId="16" hidden="1">{#N/A,#N/A,FALSE,"Pag.01"}</definedName>
    <definedName name="wrn.pag.012547" localSheetId="12" hidden="1">{#N/A,#N/A,FALSE,"Pag.01"}</definedName>
    <definedName name="wrn.pag.012547" localSheetId="6" hidden="1">{#N/A,#N/A,FALSE,"Pag.01"}</definedName>
    <definedName name="wrn.pag.012547" localSheetId="20" hidden="1">{#N/A,#N/A,FALSE,"Pag.01"}</definedName>
    <definedName name="wrn.pag.012547" localSheetId="0" hidden="1">{#N/A,#N/A,FALSE,"Pag.01"}</definedName>
    <definedName name="wrn.pag.012547" hidden="1">{#N/A,#N/A,FALSE,"Pag.01"}</definedName>
    <definedName name="wrn.pag.013" localSheetId="9" hidden="1">{#N/A,#N/A,FALSE,"Pag.01"}</definedName>
    <definedName name="wrn.pag.013" localSheetId="4" hidden="1">{#N/A,#N/A,FALSE,"Pag.01"}</definedName>
    <definedName name="wrn.pag.013" localSheetId="13" hidden="1">{#N/A,#N/A,FALSE,"Pag.01"}</definedName>
    <definedName name="wrn.pag.013" localSheetId="5" hidden="1">{#N/A,#N/A,FALSE,"Pag.01"}</definedName>
    <definedName name="wrn.pag.013" localSheetId="14" hidden="1">{#N/A,#N/A,FALSE,"Pag.01"}</definedName>
    <definedName name="wrn.pag.013" localSheetId="7" hidden="1">{#N/A,#N/A,FALSE,"Pag.01"}</definedName>
    <definedName name="wrn.pag.013" localSheetId="16" hidden="1">{#N/A,#N/A,FALSE,"Pag.01"}</definedName>
    <definedName name="wrn.pag.013" localSheetId="12" hidden="1">{#N/A,#N/A,FALSE,"Pag.01"}</definedName>
    <definedName name="wrn.pag.013" localSheetId="6" hidden="1">{#N/A,#N/A,FALSE,"Pag.01"}</definedName>
    <definedName name="wrn.pag.013" localSheetId="20" hidden="1">{#N/A,#N/A,FALSE,"Pag.01"}</definedName>
    <definedName name="wrn.pag.013" localSheetId="0" hidden="1">{#N/A,#N/A,FALSE,"Pag.01"}</definedName>
    <definedName name="wrn.pag.013" hidden="1">{#N/A,#N/A,FALSE,"Pag.01"}</definedName>
    <definedName name="wrn.pag.0130" localSheetId="9" hidden="1">{#N/A,#N/A,FALSE,"Pag.01"}</definedName>
    <definedName name="wrn.pag.0130" localSheetId="4" hidden="1">{#N/A,#N/A,FALSE,"Pag.01"}</definedName>
    <definedName name="wrn.pag.0130" localSheetId="13" hidden="1">{#N/A,#N/A,FALSE,"Pag.01"}</definedName>
    <definedName name="wrn.pag.0130" localSheetId="5" hidden="1">{#N/A,#N/A,FALSE,"Pag.01"}</definedName>
    <definedName name="wrn.pag.0130" localSheetId="14" hidden="1">{#N/A,#N/A,FALSE,"Pag.01"}</definedName>
    <definedName name="wrn.pag.0130" localSheetId="7" hidden="1">{#N/A,#N/A,FALSE,"Pag.01"}</definedName>
    <definedName name="wrn.pag.0130" localSheetId="16" hidden="1">{#N/A,#N/A,FALSE,"Pag.01"}</definedName>
    <definedName name="wrn.pag.0130" localSheetId="12" hidden="1">{#N/A,#N/A,FALSE,"Pag.01"}</definedName>
    <definedName name="wrn.pag.0130" localSheetId="6" hidden="1">{#N/A,#N/A,FALSE,"Pag.01"}</definedName>
    <definedName name="wrn.pag.0130" localSheetId="20" hidden="1">{#N/A,#N/A,FALSE,"Pag.01"}</definedName>
    <definedName name="wrn.pag.0130" localSheetId="0" hidden="1">{#N/A,#N/A,FALSE,"Pag.01"}</definedName>
    <definedName name="wrn.pag.0130" hidden="1">{#N/A,#N/A,FALSE,"Pag.01"}</definedName>
    <definedName name="wrn.pag.0130000" localSheetId="9" hidden="1">{#N/A,#N/A,FALSE,"Pag.01"}</definedName>
    <definedName name="wrn.pag.0130000" localSheetId="4" hidden="1">{#N/A,#N/A,FALSE,"Pag.01"}</definedName>
    <definedName name="wrn.pag.0130000" localSheetId="13" hidden="1">{#N/A,#N/A,FALSE,"Pag.01"}</definedName>
    <definedName name="wrn.pag.0130000" localSheetId="5" hidden="1">{#N/A,#N/A,FALSE,"Pag.01"}</definedName>
    <definedName name="wrn.pag.0130000" localSheetId="14" hidden="1">{#N/A,#N/A,FALSE,"Pag.01"}</definedName>
    <definedName name="wrn.pag.0130000" localSheetId="7" hidden="1">{#N/A,#N/A,FALSE,"Pag.01"}</definedName>
    <definedName name="wrn.pag.0130000" localSheetId="16" hidden="1">{#N/A,#N/A,FALSE,"Pag.01"}</definedName>
    <definedName name="wrn.pag.0130000" localSheetId="12" hidden="1">{#N/A,#N/A,FALSE,"Pag.01"}</definedName>
    <definedName name="wrn.pag.0130000" localSheetId="6" hidden="1">{#N/A,#N/A,FALSE,"Pag.01"}</definedName>
    <definedName name="wrn.pag.0130000" localSheetId="20" hidden="1">{#N/A,#N/A,FALSE,"Pag.01"}</definedName>
    <definedName name="wrn.pag.0130000" localSheetId="0" hidden="1">{#N/A,#N/A,FALSE,"Pag.01"}</definedName>
    <definedName name="wrn.pag.0130000" hidden="1">{#N/A,#N/A,FALSE,"Pag.01"}</definedName>
    <definedName name="wrn.pag.014" localSheetId="9" hidden="1">{#N/A,#N/A,FALSE,"Pag.01"}</definedName>
    <definedName name="wrn.pag.014" localSheetId="4" hidden="1">{#N/A,#N/A,FALSE,"Pag.01"}</definedName>
    <definedName name="wrn.pag.014" localSheetId="13" hidden="1">{#N/A,#N/A,FALSE,"Pag.01"}</definedName>
    <definedName name="wrn.pag.014" localSheetId="5" hidden="1">{#N/A,#N/A,FALSE,"Pag.01"}</definedName>
    <definedName name="wrn.pag.014" localSheetId="14" hidden="1">{#N/A,#N/A,FALSE,"Pag.01"}</definedName>
    <definedName name="wrn.pag.014" localSheetId="7" hidden="1">{#N/A,#N/A,FALSE,"Pag.01"}</definedName>
    <definedName name="wrn.pag.014" localSheetId="16" hidden="1">{#N/A,#N/A,FALSE,"Pag.01"}</definedName>
    <definedName name="wrn.pag.014" localSheetId="12" hidden="1">{#N/A,#N/A,FALSE,"Pag.01"}</definedName>
    <definedName name="wrn.pag.014" localSheetId="6" hidden="1">{#N/A,#N/A,FALSE,"Pag.01"}</definedName>
    <definedName name="wrn.pag.014" localSheetId="20" hidden="1">{#N/A,#N/A,FALSE,"Pag.01"}</definedName>
    <definedName name="wrn.pag.014" localSheetId="0" hidden="1">{#N/A,#N/A,FALSE,"Pag.01"}</definedName>
    <definedName name="wrn.pag.014" hidden="1">{#N/A,#N/A,FALSE,"Pag.01"}</definedName>
    <definedName name="wrn.pag.0140" localSheetId="9" hidden="1">{#N/A,#N/A,FALSE,"Pag.01"}</definedName>
    <definedName name="wrn.pag.0140" localSheetId="4" hidden="1">{#N/A,#N/A,FALSE,"Pag.01"}</definedName>
    <definedName name="wrn.pag.0140" localSheetId="13" hidden="1">{#N/A,#N/A,FALSE,"Pag.01"}</definedName>
    <definedName name="wrn.pag.0140" localSheetId="5" hidden="1">{#N/A,#N/A,FALSE,"Pag.01"}</definedName>
    <definedName name="wrn.pag.0140" localSheetId="14" hidden="1">{#N/A,#N/A,FALSE,"Pag.01"}</definedName>
    <definedName name="wrn.pag.0140" localSheetId="7" hidden="1">{#N/A,#N/A,FALSE,"Pag.01"}</definedName>
    <definedName name="wrn.pag.0140" localSheetId="16" hidden="1">{#N/A,#N/A,FALSE,"Pag.01"}</definedName>
    <definedName name="wrn.pag.0140" localSheetId="12" hidden="1">{#N/A,#N/A,FALSE,"Pag.01"}</definedName>
    <definedName name="wrn.pag.0140" localSheetId="6" hidden="1">{#N/A,#N/A,FALSE,"Pag.01"}</definedName>
    <definedName name="wrn.pag.0140" localSheetId="20" hidden="1">{#N/A,#N/A,FALSE,"Pag.01"}</definedName>
    <definedName name="wrn.pag.0140" localSheetId="0" hidden="1">{#N/A,#N/A,FALSE,"Pag.01"}</definedName>
    <definedName name="wrn.pag.0140" hidden="1">{#N/A,#N/A,FALSE,"Pag.01"}</definedName>
    <definedName name="wrn.pag.0140000" localSheetId="9" hidden="1">{#N/A,#N/A,FALSE,"Pag.01"}</definedName>
    <definedName name="wrn.pag.0140000" localSheetId="4" hidden="1">{#N/A,#N/A,FALSE,"Pag.01"}</definedName>
    <definedName name="wrn.pag.0140000" localSheetId="13" hidden="1">{#N/A,#N/A,FALSE,"Pag.01"}</definedName>
    <definedName name="wrn.pag.0140000" localSheetId="5" hidden="1">{#N/A,#N/A,FALSE,"Pag.01"}</definedName>
    <definedName name="wrn.pag.0140000" localSheetId="14" hidden="1">{#N/A,#N/A,FALSE,"Pag.01"}</definedName>
    <definedName name="wrn.pag.0140000" localSheetId="7" hidden="1">{#N/A,#N/A,FALSE,"Pag.01"}</definedName>
    <definedName name="wrn.pag.0140000" localSheetId="16" hidden="1">{#N/A,#N/A,FALSE,"Pag.01"}</definedName>
    <definedName name="wrn.pag.0140000" localSheetId="12" hidden="1">{#N/A,#N/A,FALSE,"Pag.01"}</definedName>
    <definedName name="wrn.pag.0140000" localSheetId="6" hidden="1">{#N/A,#N/A,FALSE,"Pag.01"}</definedName>
    <definedName name="wrn.pag.0140000" localSheetId="20" hidden="1">{#N/A,#N/A,FALSE,"Pag.01"}</definedName>
    <definedName name="wrn.pag.0140000" localSheetId="0" hidden="1">{#N/A,#N/A,FALSE,"Pag.01"}</definedName>
    <definedName name="wrn.pag.0140000" hidden="1">{#N/A,#N/A,FALSE,"Pag.01"}</definedName>
    <definedName name="wrn.pag.0140563" localSheetId="9" hidden="1">{#N/A,#N/A,FALSE,"Pag.01"}</definedName>
    <definedName name="wrn.pag.0140563" localSheetId="4" hidden="1">{#N/A,#N/A,FALSE,"Pag.01"}</definedName>
    <definedName name="wrn.pag.0140563" localSheetId="13" hidden="1">{#N/A,#N/A,FALSE,"Pag.01"}</definedName>
    <definedName name="wrn.pag.0140563" localSheetId="5" hidden="1">{#N/A,#N/A,FALSE,"Pag.01"}</definedName>
    <definedName name="wrn.pag.0140563" localSheetId="14" hidden="1">{#N/A,#N/A,FALSE,"Pag.01"}</definedName>
    <definedName name="wrn.pag.0140563" localSheetId="7" hidden="1">{#N/A,#N/A,FALSE,"Pag.01"}</definedName>
    <definedName name="wrn.pag.0140563" localSheetId="16" hidden="1">{#N/A,#N/A,FALSE,"Pag.01"}</definedName>
    <definedName name="wrn.pag.0140563" localSheetId="12" hidden="1">{#N/A,#N/A,FALSE,"Pag.01"}</definedName>
    <definedName name="wrn.pag.0140563" localSheetId="6" hidden="1">{#N/A,#N/A,FALSE,"Pag.01"}</definedName>
    <definedName name="wrn.pag.0140563" localSheetId="20" hidden="1">{#N/A,#N/A,FALSE,"Pag.01"}</definedName>
    <definedName name="wrn.pag.0140563" localSheetId="0" hidden="1">{#N/A,#N/A,FALSE,"Pag.01"}</definedName>
    <definedName name="wrn.pag.0140563" hidden="1">{#N/A,#N/A,FALSE,"Pag.01"}</definedName>
    <definedName name="wrn.pag.0147456" localSheetId="9" hidden="1">{#N/A,#N/A,FALSE,"Pag.01"}</definedName>
    <definedName name="wrn.pag.0147456" localSheetId="4" hidden="1">{#N/A,#N/A,FALSE,"Pag.01"}</definedName>
    <definedName name="wrn.pag.0147456" localSheetId="13" hidden="1">{#N/A,#N/A,FALSE,"Pag.01"}</definedName>
    <definedName name="wrn.pag.0147456" localSheetId="5" hidden="1">{#N/A,#N/A,FALSE,"Pag.01"}</definedName>
    <definedName name="wrn.pag.0147456" localSheetId="14" hidden="1">{#N/A,#N/A,FALSE,"Pag.01"}</definedName>
    <definedName name="wrn.pag.0147456" localSheetId="7" hidden="1">{#N/A,#N/A,FALSE,"Pag.01"}</definedName>
    <definedName name="wrn.pag.0147456" localSheetId="16" hidden="1">{#N/A,#N/A,FALSE,"Pag.01"}</definedName>
    <definedName name="wrn.pag.0147456" localSheetId="12" hidden="1">{#N/A,#N/A,FALSE,"Pag.01"}</definedName>
    <definedName name="wrn.pag.0147456" localSheetId="6" hidden="1">{#N/A,#N/A,FALSE,"Pag.01"}</definedName>
    <definedName name="wrn.pag.0147456" localSheetId="20" hidden="1">{#N/A,#N/A,FALSE,"Pag.01"}</definedName>
    <definedName name="wrn.pag.0147456" localSheetId="0" hidden="1">{#N/A,#N/A,FALSE,"Pag.01"}</definedName>
    <definedName name="wrn.pag.0147456" hidden="1">{#N/A,#N/A,FALSE,"Pag.01"}</definedName>
    <definedName name="wrn.pag.015" localSheetId="9" hidden="1">{#N/A,#N/A,FALSE,"Pag.01"}</definedName>
    <definedName name="wrn.pag.015" localSheetId="4" hidden="1">{#N/A,#N/A,FALSE,"Pag.01"}</definedName>
    <definedName name="wrn.pag.015" localSheetId="13" hidden="1">{#N/A,#N/A,FALSE,"Pag.01"}</definedName>
    <definedName name="wrn.pag.015" localSheetId="5" hidden="1">{#N/A,#N/A,FALSE,"Pag.01"}</definedName>
    <definedName name="wrn.pag.015" localSheetId="14" hidden="1">{#N/A,#N/A,FALSE,"Pag.01"}</definedName>
    <definedName name="wrn.pag.015" localSheetId="7" hidden="1">{#N/A,#N/A,FALSE,"Pag.01"}</definedName>
    <definedName name="wrn.pag.015" localSheetId="16" hidden="1">{#N/A,#N/A,FALSE,"Pag.01"}</definedName>
    <definedName name="wrn.pag.015" localSheetId="12" hidden="1">{#N/A,#N/A,FALSE,"Pag.01"}</definedName>
    <definedName name="wrn.pag.015" localSheetId="6" hidden="1">{#N/A,#N/A,FALSE,"Pag.01"}</definedName>
    <definedName name="wrn.pag.015" localSheetId="20" hidden="1">{#N/A,#N/A,FALSE,"Pag.01"}</definedName>
    <definedName name="wrn.pag.015" localSheetId="0" hidden="1">{#N/A,#N/A,FALSE,"Pag.01"}</definedName>
    <definedName name="wrn.pag.015" hidden="1">{#N/A,#N/A,FALSE,"Pag.01"}</definedName>
    <definedName name="wrn.pag.0150" localSheetId="9" hidden="1">{#N/A,#N/A,FALSE,"Pag.01"}</definedName>
    <definedName name="wrn.pag.0150" localSheetId="4" hidden="1">{#N/A,#N/A,FALSE,"Pag.01"}</definedName>
    <definedName name="wrn.pag.0150" localSheetId="13" hidden="1">{#N/A,#N/A,FALSE,"Pag.01"}</definedName>
    <definedName name="wrn.pag.0150" localSheetId="5" hidden="1">{#N/A,#N/A,FALSE,"Pag.01"}</definedName>
    <definedName name="wrn.pag.0150" localSheetId="14" hidden="1">{#N/A,#N/A,FALSE,"Pag.01"}</definedName>
    <definedName name="wrn.pag.0150" localSheetId="7" hidden="1">{#N/A,#N/A,FALSE,"Pag.01"}</definedName>
    <definedName name="wrn.pag.0150" localSheetId="16" hidden="1">{#N/A,#N/A,FALSE,"Pag.01"}</definedName>
    <definedName name="wrn.pag.0150" localSheetId="12" hidden="1">{#N/A,#N/A,FALSE,"Pag.01"}</definedName>
    <definedName name="wrn.pag.0150" localSheetId="6" hidden="1">{#N/A,#N/A,FALSE,"Pag.01"}</definedName>
    <definedName name="wrn.pag.0150" localSheetId="20" hidden="1">{#N/A,#N/A,FALSE,"Pag.01"}</definedName>
    <definedName name="wrn.pag.0150" localSheetId="0" hidden="1">{#N/A,#N/A,FALSE,"Pag.01"}</definedName>
    <definedName name="wrn.pag.0150" hidden="1">{#N/A,#N/A,FALSE,"Pag.01"}</definedName>
    <definedName name="wrn.pag.01500000" localSheetId="9" hidden="1">{#N/A,#N/A,FALSE,"Pag.01"}</definedName>
    <definedName name="wrn.pag.01500000" localSheetId="4" hidden="1">{#N/A,#N/A,FALSE,"Pag.01"}</definedName>
    <definedName name="wrn.pag.01500000" localSheetId="13" hidden="1">{#N/A,#N/A,FALSE,"Pag.01"}</definedName>
    <definedName name="wrn.pag.01500000" localSheetId="5" hidden="1">{#N/A,#N/A,FALSE,"Pag.01"}</definedName>
    <definedName name="wrn.pag.01500000" localSheetId="14" hidden="1">{#N/A,#N/A,FALSE,"Pag.01"}</definedName>
    <definedName name="wrn.pag.01500000" localSheetId="7" hidden="1">{#N/A,#N/A,FALSE,"Pag.01"}</definedName>
    <definedName name="wrn.pag.01500000" localSheetId="16" hidden="1">{#N/A,#N/A,FALSE,"Pag.01"}</definedName>
    <definedName name="wrn.pag.01500000" localSheetId="12" hidden="1">{#N/A,#N/A,FALSE,"Pag.01"}</definedName>
    <definedName name="wrn.pag.01500000" localSheetId="6" hidden="1">{#N/A,#N/A,FALSE,"Pag.01"}</definedName>
    <definedName name="wrn.pag.01500000" localSheetId="20" hidden="1">{#N/A,#N/A,FALSE,"Pag.01"}</definedName>
    <definedName name="wrn.pag.01500000" localSheetId="0" hidden="1">{#N/A,#N/A,FALSE,"Pag.01"}</definedName>
    <definedName name="wrn.pag.01500000" hidden="1">{#N/A,#N/A,FALSE,"Pag.01"}</definedName>
    <definedName name="wrn.pag.015320" localSheetId="9" hidden="1">{#N/A,#N/A,FALSE,"Pag.01"}</definedName>
    <definedName name="wrn.pag.015320" localSheetId="4" hidden="1">{#N/A,#N/A,FALSE,"Pag.01"}</definedName>
    <definedName name="wrn.pag.015320" localSheetId="13" hidden="1">{#N/A,#N/A,FALSE,"Pag.01"}</definedName>
    <definedName name="wrn.pag.015320" localSheetId="5" hidden="1">{#N/A,#N/A,FALSE,"Pag.01"}</definedName>
    <definedName name="wrn.pag.015320" localSheetId="14" hidden="1">{#N/A,#N/A,FALSE,"Pag.01"}</definedName>
    <definedName name="wrn.pag.015320" localSheetId="7" hidden="1">{#N/A,#N/A,FALSE,"Pag.01"}</definedName>
    <definedName name="wrn.pag.015320" localSheetId="16" hidden="1">{#N/A,#N/A,FALSE,"Pag.01"}</definedName>
    <definedName name="wrn.pag.015320" localSheetId="12" hidden="1">{#N/A,#N/A,FALSE,"Pag.01"}</definedName>
    <definedName name="wrn.pag.015320" localSheetId="6" hidden="1">{#N/A,#N/A,FALSE,"Pag.01"}</definedName>
    <definedName name="wrn.pag.015320" localSheetId="20" hidden="1">{#N/A,#N/A,FALSE,"Pag.01"}</definedName>
    <definedName name="wrn.pag.015320" localSheetId="0" hidden="1">{#N/A,#N/A,FALSE,"Pag.01"}</definedName>
    <definedName name="wrn.pag.015320" hidden="1">{#N/A,#N/A,FALSE,"Pag.01"}</definedName>
    <definedName name="wrn.pag.015468" localSheetId="9" hidden="1">{#N/A,#N/A,FALSE,"Pag.01"}</definedName>
    <definedName name="wrn.pag.015468" localSheetId="4" hidden="1">{#N/A,#N/A,FALSE,"Pag.01"}</definedName>
    <definedName name="wrn.pag.015468" localSheetId="13" hidden="1">{#N/A,#N/A,FALSE,"Pag.01"}</definedName>
    <definedName name="wrn.pag.015468" localSheetId="5" hidden="1">{#N/A,#N/A,FALSE,"Pag.01"}</definedName>
    <definedName name="wrn.pag.015468" localSheetId="14" hidden="1">{#N/A,#N/A,FALSE,"Pag.01"}</definedName>
    <definedName name="wrn.pag.015468" localSheetId="7" hidden="1">{#N/A,#N/A,FALSE,"Pag.01"}</definedName>
    <definedName name="wrn.pag.015468" localSheetId="16" hidden="1">{#N/A,#N/A,FALSE,"Pag.01"}</definedName>
    <definedName name="wrn.pag.015468" localSheetId="12" hidden="1">{#N/A,#N/A,FALSE,"Pag.01"}</definedName>
    <definedName name="wrn.pag.015468" localSheetId="6" hidden="1">{#N/A,#N/A,FALSE,"Pag.01"}</definedName>
    <definedName name="wrn.pag.015468" localSheetId="20" hidden="1">{#N/A,#N/A,FALSE,"Pag.01"}</definedName>
    <definedName name="wrn.pag.015468" localSheetId="0" hidden="1">{#N/A,#N/A,FALSE,"Pag.01"}</definedName>
    <definedName name="wrn.pag.015468" hidden="1">{#N/A,#N/A,FALSE,"Pag.01"}</definedName>
    <definedName name="wrn.pag.016" localSheetId="9" hidden="1">{#N/A,#N/A,FALSE,"Pag.01"}</definedName>
    <definedName name="wrn.pag.016" localSheetId="4" hidden="1">{#N/A,#N/A,FALSE,"Pag.01"}</definedName>
    <definedName name="wrn.pag.016" localSheetId="13" hidden="1">{#N/A,#N/A,FALSE,"Pag.01"}</definedName>
    <definedName name="wrn.pag.016" localSheetId="5" hidden="1">{#N/A,#N/A,FALSE,"Pag.01"}</definedName>
    <definedName name="wrn.pag.016" localSheetId="14" hidden="1">{#N/A,#N/A,FALSE,"Pag.01"}</definedName>
    <definedName name="wrn.pag.016" localSheetId="7" hidden="1">{#N/A,#N/A,FALSE,"Pag.01"}</definedName>
    <definedName name="wrn.pag.016" localSheetId="16" hidden="1">{#N/A,#N/A,FALSE,"Pag.01"}</definedName>
    <definedName name="wrn.pag.016" localSheetId="12" hidden="1">{#N/A,#N/A,FALSE,"Pag.01"}</definedName>
    <definedName name="wrn.pag.016" localSheetId="6" hidden="1">{#N/A,#N/A,FALSE,"Pag.01"}</definedName>
    <definedName name="wrn.pag.016" localSheetId="20" hidden="1">{#N/A,#N/A,FALSE,"Pag.01"}</definedName>
    <definedName name="wrn.pag.016" localSheetId="0" hidden="1">{#N/A,#N/A,FALSE,"Pag.01"}</definedName>
    <definedName name="wrn.pag.016" hidden="1">{#N/A,#N/A,FALSE,"Pag.01"}</definedName>
    <definedName name="wrn.pag.0160" localSheetId="9" hidden="1">{#N/A,#N/A,FALSE,"Pag.01"}</definedName>
    <definedName name="wrn.pag.0160" localSheetId="4" hidden="1">{#N/A,#N/A,FALSE,"Pag.01"}</definedName>
    <definedName name="wrn.pag.0160" localSheetId="13" hidden="1">{#N/A,#N/A,FALSE,"Pag.01"}</definedName>
    <definedName name="wrn.pag.0160" localSheetId="5" hidden="1">{#N/A,#N/A,FALSE,"Pag.01"}</definedName>
    <definedName name="wrn.pag.0160" localSheetId="14" hidden="1">{#N/A,#N/A,FALSE,"Pag.01"}</definedName>
    <definedName name="wrn.pag.0160" localSheetId="7" hidden="1">{#N/A,#N/A,FALSE,"Pag.01"}</definedName>
    <definedName name="wrn.pag.0160" localSheetId="16" hidden="1">{#N/A,#N/A,FALSE,"Pag.01"}</definedName>
    <definedName name="wrn.pag.0160" localSheetId="12" hidden="1">{#N/A,#N/A,FALSE,"Pag.01"}</definedName>
    <definedName name="wrn.pag.0160" localSheetId="6" hidden="1">{#N/A,#N/A,FALSE,"Pag.01"}</definedName>
    <definedName name="wrn.pag.0160" localSheetId="20" hidden="1">{#N/A,#N/A,FALSE,"Pag.01"}</definedName>
    <definedName name="wrn.pag.0160" localSheetId="0" hidden="1">{#N/A,#N/A,FALSE,"Pag.01"}</definedName>
    <definedName name="wrn.pag.0160" hidden="1">{#N/A,#N/A,FALSE,"Pag.01"}</definedName>
    <definedName name="wrn.pag.016000" localSheetId="9" hidden="1">{#N/A,#N/A,FALSE,"Pag.01"}</definedName>
    <definedName name="wrn.pag.016000" localSheetId="4" hidden="1">{#N/A,#N/A,FALSE,"Pag.01"}</definedName>
    <definedName name="wrn.pag.016000" localSheetId="13" hidden="1">{#N/A,#N/A,FALSE,"Pag.01"}</definedName>
    <definedName name="wrn.pag.016000" localSheetId="5" hidden="1">{#N/A,#N/A,FALSE,"Pag.01"}</definedName>
    <definedName name="wrn.pag.016000" localSheetId="14" hidden="1">{#N/A,#N/A,FALSE,"Pag.01"}</definedName>
    <definedName name="wrn.pag.016000" localSheetId="7" hidden="1">{#N/A,#N/A,FALSE,"Pag.01"}</definedName>
    <definedName name="wrn.pag.016000" localSheetId="16" hidden="1">{#N/A,#N/A,FALSE,"Pag.01"}</definedName>
    <definedName name="wrn.pag.016000" localSheetId="12" hidden="1">{#N/A,#N/A,FALSE,"Pag.01"}</definedName>
    <definedName name="wrn.pag.016000" localSheetId="6" hidden="1">{#N/A,#N/A,FALSE,"Pag.01"}</definedName>
    <definedName name="wrn.pag.016000" localSheetId="20" hidden="1">{#N/A,#N/A,FALSE,"Pag.01"}</definedName>
    <definedName name="wrn.pag.016000" localSheetId="0" hidden="1">{#N/A,#N/A,FALSE,"Pag.01"}</definedName>
    <definedName name="wrn.pag.016000" hidden="1">{#N/A,#N/A,FALSE,"Pag.01"}</definedName>
    <definedName name="wrn.pag.01603254" localSheetId="9" hidden="1">{#N/A,#N/A,FALSE,"Pag.01"}</definedName>
    <definedName name="wrn.pag.01603254" localSheetId="4" hidden="1">{#N/A,#N/A,FALSE,"Pag.01"}</definedName>
    <definedName name="wrn.pag.01603254" localSheetId="13" hidden="1">{#N/A,#N/A,FALSE,"Pag.01"}</definedName>
    <definedName name="wrn.pag.01603254" localSheetId="5" hidden="1">{#N/A,#N/A,FALSE,"Pag.01"}</definedName>
    <definedName name="wrn.pag.01603254" localSheetId="14" hidden="1">{#N/A,#N/A,FALSE,"Pag.01"}</definedName>
    <definedName name="wrn.pag.01603254" localSheetId="7" hidden="1">{#N/A,#N/A,FALSE,"Pag.01"}</definedName>
    <definedName name="wrn.pag.01603254" localSheetId="16" hidden="1">{#N/A,#N/A,FALSE,"Pag.01"}</definedName>
    <definedName name="wrn.pag.01603254" localSheetId="12" hidden="1">{#N/A,#N/A,FALSE,"Pag.01"}</definedName>
    <definedName name="wrn.pag.01603254" localSheetId="6" hidden="1">{#N/A,#N/A,FALSE,"Pag.01"}</definedName>
    <definedName name="wrn.pag.01603254" localSheetId="20" hidden="1">{#N/A,#N/A,FALSE,"Pag.01"}</definedName>
    <definedName name="wrn.pag.01603254" localSheetId="0" hidden="1">{#N/A,#N/A,FALSE,"Pag.01"}</definedName>
    <definedName name="wrn.pag.01603254" hidden="1">{#N/A,#N/A,FALSE,"Pag.01"}</definedName>
    <definedName name="wrn.pag.0165487" localSheetId="9" hidden="1">{#N/A,#N/A,FALSE,"Pag.01"}</definedName>
    <definedName name="wrn.pag.0165487" localSheetId="4" hidden="1">{#N/A,#N/A,FALSE,"Pag.01"}</definedName>
    <definedName name="wrn.pag.0165487" localSheetId="13" hidden="1">{#N/A,#N/A,FALSE,"Pag.01"}</definedName>
    <definedName name="wrn.pag.0165487" localSheetId="5" hidden="1">{#N/A,#N/A,FALSE,"Pag.01"}</definedName>
    <definedName name="wrn.pag.0165487" localSheetId="14" hidden="1">{#N/A,#N/A,FALSE,"Pag.01"}</definedName>
    <definedName name="wrn.pag.0165487" localSheetId="7" hidden="1">{#N/A,#N/A,FALSE,"Pag.01"}</definedName>
    <definedName name="wrn.pag.0165487" localSheetId="16" hidden="1">{#N/A,#N/A,FALSE,"Pag.01"}</definedName>
    <definedName name="wrn.pag.0165487" localSheetId="12" hidden="1">{#N/A,#N/A,FALSE,"Pag.01"}</definedName>
    <definedName name="wrn.pag.0165487" localSheetId="6" hidden="1">{#N/A,#N/A,FALSE,"Pag.01"}</definedName>
    <definedName name="wrn.pag.0165487" localSheetId="20" hidden="1">{#N/A,#N/A,FALSE,"Pag.01"}</definedName>
    <definedName name="wrn.pag.0165487" localSheetId="0" hidden="1">{#N/A,#N/A,FALSE,"Pag.01"}</definedName>
    <definedName name="wrn.pag.0165487" hidden="1">{#N/A,#N/A,FALSE,"Pag.01"}</definedName>
    <definedName name="wrn.pag.017" localSheetId="9" hidden="1">{#N/A,#N/A,FALSE,"Pag.01"}</definedName>
    <definedName name="wrn.pag.017" localSheetId="4" hidden="1">{#N/A,#N/A,FALSE,"Pag.01"}</definedName>
    <definedName name="wrn.pag.017" localSheetId="13" hidden="1">{#N/A,#N/A,FALSE,"Pag.01"}</definedName>
    <definedName name="wrn.pag.017" localSheetId="5" hidden="1">{#N/A,#N/A,FALSE,"Pag.01"}</definedName>
    <definedName name="wrn.pag.017" localSheetId="14" hidden="1">{#N/A,#N/A,FALSE,"Pag.01"}</definedName>
    <definedName name="wrn.pag.017" localSheetId="7" hidden="1">{#N/A,#N/A,FALSE,"Pag.01"}</definedName>
    <definedName name="wrn.pag.017" localSheetId="16" hidden="1">{#N/A,#N/A,FALSE,"Pag.01"}</definedName>
    <definedName name="wrn.pag.017" localSheetId="12" hidden="1">{#N/A,#N/A,FALSE,"Pag.01"}</definedName>
    <definedName name="wrn.pag.017" localSheetId="6" hidden="1">{#N/A,#N/A,FALSE,"Pag.01"}</definedName>
    <definedName name="wrn.pag.017" localSheetId="20" hidden="1">{#N/A,#N/A,FALSE,"Pag.01"}</definedName>
    <definedName name="wrn.pag.017" localSheetId="0" hidden="1">{#N/A,#N/A,FALSE,"Pag.01"}</definedName>
    <definedName name="wrn.pag.017" hidden="1">{#N/A,#N/A,FALSE,"Pag.01"}</definedName>
    <definedName name="wrn.pag.0170" localSheetId="9" hidden="1">{#N/A,#N/A,FALSE,"Pag.01"}</definedName>
    <definedName name="wrn.pag.0170" localSheetId="4" hidden="1">{#N/A,#N/A,FALSE,"Pag.01"}</definedName>
    <definedName name="wrn.pag.0170" localSheetId="13" hidden="1">{#N/A,#N/A,FALSE,"Pag.01"}</definedName>
    <definedName name="wrn.pag.0170" localSheetId="5" hidden="1">{#N/A,#N/A,FALSE,"Pag.01"}</definedName>
    <definedName name="wrn.pag.0170" localSheetId="14" hidden="1">{#N/A,#N/A,FALSE,"Pag.01"}</definedName>
    <definedName name="wrn.pag.0170" localSheetId="7" hidden="1">{#N/A,#N/A,FALSE,"Pag.01"}</definedName>
    <definedName name="wrn.pag.0170" localSheetId="16" hidden="1">{#N/A,#N/A,FALSE,"Pag.01"}</definedName>
    <definedName name="wrn.pag.0170" localSheetId="12" hidden="1">{#N/A,#N/A,FALSE,"Pag.01"}</definedName>
    <definedName name="wrn.pag.0170" localSheetId="6" hidden="1">{#N/A,#N/A,FALSE,"Pag.01"}</definedName>
    <definedName name="wrn.pag.0170" localSheetId="20" hidden="1">{#N/A,#N/A,FALSE,"Pag.01"}</definedName>
    <definedName name="wrn.pag.0170" localSheetId="0" hidden="1">{#N/A,#N/A,FALSE,"Pag.01"}</definedName>
    <definedName name="wrn.pag.0170" hidden="1">{#N/A,#N/A,FALSE,"Pag.01"}</definedName>
    <definedName name="wrn.pag.017000" localSheetId="9" hidden="1">{#N/A,#N/A,FALSE,"Pag.01"}</definedName>
    <definedName name="wrn.pag.017000" localSheetId="4" hidden="1">{#N/A,#N/A,FALSE,"Pag.01"}</definedName>
    <definedName name="wrn.pag.017000" localSheetId="13" hidden="1">{#N/A,#N/A,FALSE,"Pag.01"}</definedName>
    <definedName name="wrn.pag.017000" localSheetId="5" hidden="1">{#N/A,#N/A,FALSE,"Pag.01"}</definedName>
    <definedName name="wrn.pag.017000" localSheetId="14" hidden="1">{#N/A,#N/A,FALSE,"Pag.01"}</definedName>
    <definedName name="wrn.pag.017000" localSheetId="7" hidden="1">{#N/A,#N/A,FALSE,"Pag.01"}</definedName>
    <definedName name="wrn.pag.017000" localSheetId="16" hidden="1">{#N/A,#N/A,FALSE,"Pag.01"}</definedName>
    <definedName name="wrn.pag.017000" localSheetId="12" hidden="1">{#N/A,#N/A,FALSE,"Pag.01"}</definedName>
    <definedName name="wrn.pag.017000" localSheetId="6" hidden="1">{#N/A,#N/A,FALSE,"Pag.01"}</definedName>
    <definedName name="wrn.pag.017000" localSheetId="20" hidden="1">{#N/A,#N/A,FALSE,"Pag.01"}</definedName>
    <definedName name="wrn.pag.017000" localSheetId="0" hidden="1">{#N/A,#N/A,FALSE,"Pag.01"}</definedName>
    <definedName name="wrn.pag.017000" hidden="1">{#N/A,#N/A,FALSE,"Pag.01"}</definedName>
    <definedName name="wrn.pag.018" localSheetId="9" hidden="1">{#N/A,#N/A,FALSE,"Pag.01"}</definedName>
    <definedName name="wrn.pag.018" localSheetId="4" hidden="1">{#N/A,#N/A,FALSE,"Pag.01"}</definedName>
    <definedName name="wrn.pag.018" localSheetId="13" hidden="1">{#N/A,#N/A,FALSE,"Pag.01"}</definedName>
    <definedName name="wrn.pag.018" localSheetId="5" hidden="1">{#N/A,#N/A,FALSE,"Pag.01"}</definedName>
    <definedName name="wrn.pag.018" localSheetId="14" hidden="1">{#N/A,#N/A,FALSE,"Pag.01"}</definedName>
    <definedName name="wrn.pag.018" localSheetId="7" hidden="1">{#N/A,#N/A,FALSE,"Pag.01"}</definedName>
    <definedName name="wrn.pag.018" localSheetId="16" hidden="1">{#N/A,#N/A,FALSE,"Pag.01"}</definedName>
    <definedName name="wrn.pag.018" localSheetId="12" hidden="1">{#N/A,#N/A,FALSE,"Pag.01"}</definedName>
    <definedName name="wrn.pag.018" localSheetId="6" hidden="1">{#N/A,#N/A,FALSE,"Pag.01"}</definedName>
    <definedName name="wrn.pag.018" localSheetId="20" hidden="1">{#N/A,#N/A,FALSE,"Pag.01"}</definedName>
    <definedName name="wrn.pag.018" localSheetId="0" hidden="1">{#N/A,#N/A,FALSE,"Pag.01"}</definedName>
    <definedName name="wrn.pag.018" hidden="1">{#N/A,#N/A,FALSE,"Pag.01"}</definedName>
    <definedName name="wrn.pag.018000" localSheetId="9" hidden="1">{#N/A,#N/A,FALSE,"Pag.01"}</definedName>
    <definedName name="wrn.pag.018000" localSheetId="4" hidden="1">{#N/A,#N/A,FALSE,"Pag.01"}</definedName>
    <definedName name="wrn.pag.018000" localSheetId="13" hidden="1">{#N/A,#N/A,FALSE,"Pag.01"}</definedName>
    <definedName name="wrn.pag.018000" localSheetId="5" hidden="1">{#N/A,#N/A,FALSE,"Pag.01"}</definedName>
    <definedName name="wrn.pag.018000" localSheetId="14" hidden="1">{#N/A,#N/A,FALSE,"Pag.01"}</definedName>
    <definedName name="wrn.pag.018000" localSheetId="7" hidden="1">{#N/A,#N/A,FALSE,"Pag.01"}</definedName>
    <definedName name="wrn.pag.018000" localSheetId="16" hidden="1">{#N/A,#N/A,FALSE,"Pag.01"}</definedName>
    <definedName name="wrn.pag.018000" localSheetId="12" hidden="1">{#N/A,#N/A,FALSE,"Pag.01"}</definedName>
    <definedName name="wrn.pag.018000" localSheetId="6" hidden="1">{#N/A,#N/A,FALSE,"Pag.01"}</definedName>
    <definedName name="wrn.pag.018000" localSheetId="20" hidden="1">{#N/A,#N/A,FALSE,"Pag.01"}</definedName>
    <definedName name="wrn.pag.018000" localSheetId="0" hidden="1">{#N/A,#N/A,FALSE,"Pag.01"}</definedName>
    <definedName name="wrn.pag.018000" hidden="1">{#N/A,#N/A,FALSE,"Pag.01"}</definedName>
    <definedName name="wrn.pag.02" localSheetId="9" hidden="1">{#N/A,#N/A,FALSE,"Pag.01"}</definedName>
    <definedName name="wrn.pag.02" localSheetId="4" hidden="1">{#N/A,#N/A,FALSE,"Pag.01"}</definedName>
    <definedName name="wrn.pag.02" localSheetId="13" hidden="1">{#N/A,#N/A,FALSE,"Pag.01"}</definedName>
    <definedName name="wrn.pag.02" localSheetId="5" hidden="1">{#N/A,#N/A,FALSE,"Pag.01"}</definedName>
    <definedName name="wrn.pag.02" localSheetId="14" hidden="1">{#N/A,#N/A,FALSE,"Pag.01"}</definedName>
    <definedName name="wrn.pag.02" localSheetId="7" hidden="1">{#N/A,#N/A,FALSE,"Pag.01"}</definedName>
    <definedName name="wrn.pag.02" localSheetId="16" hidden="1">{#N/A,#N/A,FALSE,"Pag.01"}</definedName>
    <definedName name="wrn.pag.02" localSheetId="12" hidden="1">{#N/A,#N/A,FALSE,"Pag.01"}</definedName>
    <definedName name="wrn.pag.02" localSheetId="6" hidden="1">{#N/A,#N/A,FALSE,"Pag.01"}</definedName>
    <definedName name="wrn.pag.02" localSheetId="20" hidden="1">{#N/A,#N/A,FALSE,"Pag.01"}</definedName>
    <definedName name="wrn.pag.02" localSheetId="0" hidden="1">{#N/A,#N/A,FALSE,"Pag.01"}</definedName>
    <definedName name="wrn.pag.02" hidden="1">{#N/A,#N/A,FALSE,"Pag.01"}</definedName>
    <definedName name="wrn.pag.020" localSheetId="9" hidden="1">{#N/A,#N/A,FALSE,"Pag.01"}</definedName>
    <definedName name="wrn.pag.020" localSheetId="4" hidden="1">{#N/A,#N/A,FALSE,"Pag.01"}</definedName>
    <definedName name="wrn.pag.020" localSheetId="13" hidden="1">{#N/A,#N/A,FALSE,"Pag.01"}</definedName>
    <definedName name="wrn.pag.020" localSheetId="5" hidden="1">{#N/A,#N/A,FALSE,"Pag.01"}</definedName>
    <definedName name="wrn.pag.020" localSheetId="14" hidden="1">{#N/A,#N/A,FALSE,"Pag.01"}</definedName>
    <definedName name="wrn.pag.020" localSheetId="7" hidden="1">{#N/A,#N/A,FALSE,"Pag.01"}</definedName>
    <definedName name="wrn.pag.020" localSheetId="16" hidden="1">{#N/A,#N/A,FALSE,"Pag.01"}</definedName>
    <definedName name="wrn.pag.020" localSheetId="12" hidden="1">{#N/A,#N/A,FALSE,"Pag.01"}</definedName>
    <definedName name="wrn.pag.020" localSheetId="6" hidden="1">{#N/A,#N/A,FALSE,"Pag.01"}</definedName>
    <definedName name="wrn.pag.020" localSheetId="20" hidden="1">{#N/A,#N/A,FALSE,"Pag.01"}</definedName>
    <definedName name="wrn.pag.020" localSheetId="0" hidden="1">{#N/A,#N/A,FALSE,"Pag.01"}</definedName>
    <definedName name="wrn.pag.020" hidden="1">{#N/A,#N/A,FALSE,"Pag.01"}</definedName>
    <definedName name="wrn.pag.020000" localSheetId="9" hidden="1">{#N/A,#N/A,FALSE,"Pag.01"}</definedName>
    <definedName name="wrn.pag.020000" localSheetId="4" hidden="1">{#N/A,#N/A,FALSE,"Pag.01"}</definedName>
    <definedName name="wrn.pag.020000" localSheetId="13" hidden="1">{#N/A,#N/A,FALSE,"Pag.01"}</definedName>
    <definedName name="wrn.pag.020000" localSheetId="5" hidden="1">{#N/A,#N/A,FALSE,"Pag.01"}</definedName>
    <definedName name="wrn.pag.020000" localSheetId="14" hidden="1">{#N/A,#N/A,FALSE,"Pag.01"}</definedName>
    <definedName name="wrn.pag.020000" localSheetId="7" hidden="1">{#N/A,#N/A,FALSE,"Pag.01"}</definedName>
    <definedName name="wrn.pag.020000" localSheetId="16" hidden="1">{#N/A,#N/A,FALSE,"Pag.01"}</definedName>
    <definedName name="wrn.pag.020000" localSheetId="12" hidden="1">{#N/A,#N/A,FALSE,"Pag.01"}</definedName>
    <definedName name="wrn.pag.020000" localSheetId="6" hidden="1">{#N/A,#N/A,FALSE,"Pag.01"}</definedName>
    <definedName name="wrn.pag.020000" localSheetId="20" hidden="1">{#N/A,#N/A,FALSE,"Pag.01"}</definedName>
    <definedName name="wrn.pag.020000" localSheetId="0" hidden="1">{#N/A,#N/A,FALSE,"Pag.01"}</definedName>
    <definedName name="wrn.pag.020000" hidden="1">{#N/A,#N/A,FALSE,"Pag.01"}</definedName>
    <definedName name="wrn.pag.02145" localSheetId="9" hidden="1">{#N/A,#N/A,FALSE,"Pag.01"}</definedName>
    <definedName name="wrn.pag.02145" localSheetId="4" hidden="1">{#N/A,#N/A,FALSE,"Pag.01"}</definedName>
    <definedName name="wrn.pag.02145" localSheetId="13" hidden="1">{#N/A,#N/A,FALSE,"Pag.01"}</definedName>
    <definedName name="wrn.pag.02145" localSheetId="5" hidden="1">{#N/A,#N/A,FALSE,"Pag.01"}</definedName>
    <definedName name="wrn.pag.02145" localSheetId="14" hidden="1">{#N/A,#N/A,FALSE,"Pag.01"}</definedName>
    <definedName name="wrn.pag.02145" localSheetId="7" hidden="1">{#N/A,#N/A,FALSE,"Pag.01"}</definedName>
    <definedName name="wrn.pag.02145" localSheetId="16" hidden="1">{#N/A,#N/A,FALSE,"Pag.01"}</definedName>
    <definedName name="wrn.pag.02145" localSheetId="12" hidden="1">{#N/A,#N/A,FALSE,"Pag.01"}</definedName>
    <definedName name="wrn.pag.02145" localSheetId="6" hidden="1">{#N/A,#N/A,FALSE,"Pag.01"}</definedName>
    <definedName name="wrn.pag.02145" localSheetId="20" hidden="1">{#N/A,#N/A,FALSE,"Pag.01"}</definedName>
    <definedName name="wrn.pag.02145" localSheetId="0" hidden="1">{#N/A,#N/A,FALSE,"Pag.01"}</definedName>
    <definedName name="wrn.pag.02145" hidden="1">{#N/A,#N/A,FALSE,"Pag.01"}</definedName>
    <definedName name="wrn.pag.0214567" localSheetId="9" hidden="1">{#N/A,#N/A,FALSE,"Pag.01"}</definedName>
    <definedName name="wrn.pag.0214567" localSheetId="4" hidden="1">{#N/A,#N/A,FALSE,"Pag.01"}</definedName>
    <definedName name="wrn.pag.0214567" localSheetId="13" hidden="1">{#N/A,#N/A,FALSE,"Pag.01"}</definedName>
    <definedName name="wrn.pag.0214567" localSheetId="5" hidden="1">{#N/A,#N/A,FALSE,"Pag.01"}</definedName>
    <definedName name="wrn.pag.0214567" localSheetId="14" hidden="1">{#N/A,#N/A,FALSE,"Pag.01"}</definedName>
    <definedName name="wrn.pag.0214567" localSheetId="7" hidden="1">{#N/A,#N/A,FALSE,"Pag.01"}</definedName>
    <definedName name="wrn.pag.0214567" localSheetId="16" hidden="1">{#N/A,#N/A,FALSE,"Pag.01"}</definedName>
    <definedName name="wrn.pag.0214567" localSheetId="12" hidden="1">{#N/A,#N/A,FALSE,"Pag.01"}</definedName>
    <definedName name="wrn.pag.0214567" localSheetId="6" hidden="1">{#N/A,#N/A,FALSE,"Pag.01"}</definedName>
    <definedName name="wrn.pag.0214567" localSheetId="20" hidden="1">{#N/A,#N/A,FALSE,"Pag.01"}</definedName>
    <definedName name="wrn.pag.0214567" localSheetId="0" hidden="1">{#N/A,#N/A,FALSE,"Pag.01"}</definedName>
    <definedName name="wrn.pag.0214567" hidden="1">{#N/A,#N/A,FALSE,"Pag.01"}</definedName>
    <definedName name="wrn.pag.02145879" localSheetId="9" hidden="1">{#N/A,#N/A,FALSE,"Pag.01"}</definedName>
    <definedName name="wrn.pag.02145879" localSheetId="4" hidden="1">{#N/A,#N/A,FALSE,"Pag.01"}</definedName>
    <definedName name="wrn.pag.02145879" localSheetId="13" hidden="1">{#N/A,#N/A,FALSE,"Pag.01"}</definedName>
    <definedName name="wrn.pag.02145879" localSheetId="5" hidden="1">{#N/A,#N/A,FALSE,"Pag.01"}</definedName>
    <definedName name="wrn.pag.02145879" localSheetId="14" hidden="1">{#N/A,#N/A,FALSE,"Pag.01"}</definedName>
    <definedName name="wrn.pag.02145879" localSheetId="7" hidden="1">{#N/A,#N/A,FALSE,"Pag.01"}</definedName>
    <definedName name="wrn.pag.02145879" localSheetId="16" hidden="1">{#N/A,#N/A,FALSE,"Pag.01"}</definedName>
    <definedName name="wrn.pag.02145879" localSheetId="12" hidden="1">{#N/A,#N/A,FALSE,"Pag.01"}</definedName>
    <definedName name="wrn.pag.02145879" localSheetId="6" hidden="1">{#N/A,#N/A,FALSE,"Pag.01"}</definedName>
    <definedName name="wrn.pag.02145879" localSheetId="20" hidden="1">{#N/A,#N/A,FALSE,"Pag.01"}</definedName>
    <definedName name="wrn.pag.02145879" localSheetId="0" hidden="1">{#N/A,#N/A,FALSE,"Pag.01"}</definedName>
    <definedName name="wrn.pag.02145879" hidden="1">{#N/A,#N/A,FALSE,"Pag.01"}</definedName>
    <definedName name="wrn.pag.02325478" localSheetId="9" hidden="1">{#N/A,#N/A,FALSE,"Pag.01"}</definedName>
    <definedName name="wrn.pag.02325478" localSheetId="4" hidden="1">{#N/A,#N/A,FALSE,"Pag.01"}</definedName>
    <definedName name="wrn.pag.02325478" localSheetId="13" hidden="1">{#N/A,#N/A,FALSE,"Pag.01"}</definedName>
    <definedName name="wrn.pag.02325478" localSheetId="5" hidden="1">{#N/A,#N/A,FALSE,"Pag.01"}</definedName>
    <definedName name="wrn.pag.02325478" localSheetId="14" hidden="1">{#N/A,#N/A,FALSE,"Pag.01"}</definedName>
    <definedName name="wrn.pag.02325478" localSheetId="7" hidden="1">{#N/A,#N/A,FALSE,"Pag.01"}</definedName>
    <definedName name="wrn.pag.02325478" localSheetId="16" hidden="1">{#N/A,#N/A,FALSE,"Pag.01"}</definedName>
    <definedName name="wrn.pag.02325478" localSheetId="12" hidden="1">{#N/A,#N/A,FALSE,"Pag.01"}</definedName>
    <definedName name="wrn.pag.02325478" localSheetId="6" hidden="1">{#N/A,#N/A,FALSE,"Pag.01"}</definedName>
    <definedName name="wrn.pag.02325478" localSheetId="20" hidden="1">{#N/A,#N/A,FALSE,"Pag.01"}</definedName>
    <definedName name="wrn.pag.02325478" localSheetId="0" hidden="1">{#N/A,#N/A,FALSE,"Pag.01"}</definedName>
    <definedName name="wrn.pag.02325478" hidden="1">{#N/A,#N/A,FALSE,"Pag.01"}</definedName>
    <definedName name="wrn.pag.025" localSheetId="9" hidden="1">{#N/A,#N/A,FALSE,"Pag.01"}</definedName>
    <definedName name="wrn.pag.025" localSheetId="4" hidden="1">{#N/A,#N/A,FALSE,"Pag.01"}</definedName>
    <definedName name="wrn.pag.025" localSheetId="13" hidden="1">{#N/A,#N/A,FALSE,"Pag.01"}</definedName>
    <definedName name="wrn.pag.025" localSheetId="5" hidden="1">{#N/A,#N/A,FALSE,"Pag.01"}</definedName>
    <definedName name="wrn.pag.025" localSheetId="14" hidden="1">{#N/A,#N/A,FALSE,"Pag.01"}</definedName>
    <definedName name="wrn.pag.025" localSheetId="7" hidden="1">{#N/A,#N/A,FALSE,"Pag.01"}</definedName>
    <definedName name="wrn.pag.025" localSheetId="16" hidden="1">{#N/A,#N/A,FALSE,"Pag.01"}</definedName>
    <definedName name="wrn.pag.025" localSheetId="12" hidden="1">{#N/A,#N/A,FALSE,"Pag.01"}</definedName>
    <definedName name="wrn.pag.025" localSheetId="6" hidden="1">{#N/A,#N/A,FALSE,"Pag.01"}</definedName>
    <definedName name="wrn.pag.025" localSheetId="20" hidden="1">{#N/A,#N/A,FALSE,"Pag.01"}</definedName>
    <definedName name="wrn.pag.025" localSheetId="0" hidden="1">{#N/A,#N/A,FALSE,"Pag.01"}</definedName>
    <definedName name="wrn.pag.025" hidden="1">{#N/A,#N/A,FALSE,"Pag.01"}</definedName>
    <definedName name="wrn.pag.025000" localSheetId="9" hidden="1">{#N/A,#N/A,FALSE,"Pag.01"}</definedName>
    <definedName name="wrn.pag.025000" localSheetId="4" hidden="1">{#N/A,#N/A,FALSE,"Pag.01"}</definedName>
    <definedName name="wrn.pag.025000" localSheetId="13" hidden="1">{#N/A,#N/A,FALSE,"Pag.01"}</definedName>
    <definedName name="wrn.pag.025000" localSheetId="5" hidden="1">{#N/A,#N/A,FALSE,"Pag.01"}</definedName>
    <definedName name="wrn.pag.025000" localSheetId="14" hidden="1">{#N/A,#N/A,FALSE,"Pag.01"}</definedName>
    <definedName name="wrn.pag.025000" localSheetId="7" hidden="1">{#N/A,#N/A,FALSE,"Pag.01"}</definedName>
    <definedName name="wrn.pag.025000" localSheetId="16" hidden="1">{#N/A,#N/A,FALSE,"Pag.01"}</definedName>
    <definedName name="wrn.pag.025000" localSheetId="12" hidden="1">{#N/A,#N/A,FALSE,"Pag.01"}</definedName>
    <definedName name="wrn.pag.025000" localSheetId="6" hidden="1">{#N/A,#N/A,FALSE,"Pag.01"}</definedName>
    <definedName name="wrn.pag.025000" localSheetId="20" hidden="1">{#N/A,#N/A,FALSE,"Pag.01"}</definedName>
    <definedName name="wrn.pag.025000" localSheetId="0" hidden="1">{#N/A,#N/A,FALSE,"Pag.01"}</definedName>
    <definedName name="wrn.pag.025000" hidden="1">{#N/A,#N/A,FALSE,"Pag.01"}</definedName>
    <definedName name="wrn.pag.025476" localSheetId="9" hidden="1">{#N/A,#N/A,FALSE,"Pag.01"}</definedName>
    <definedName name="wrn.pag.025476" localSheetId="4" hidden="1">{#N/A,#N/A,FALSE,"Pag.01"}</definedName>
    <definedName name="wrn.pag.025476" localSheetId="13" hidden="1">{#N/A,#N/A,FALSE,"Pag.01"}</definedName>
    <definedName name="wrn.pag.025476" localSheetId="5" hidden="1">{#N/A,#N/A,FALSE,"Pag.01"}</definedName>
    <definedName name="wrn.pag.025476" localSheetId="14" hidden="1">{#N/A,#N/A,FALSE,"Pag.01"}</definedName>
    <definedName name="wrn.pag.025476" localSheetId="7" hidden="1">{#N/A,#N/A,FALSE,"Pag.01"}</definedName>
    <definedName name="wrn.pag.025476" localSheetId="16" hidden="1">{#N/A,#N/A,FALSE,"Pag.01"}</definedName>
    <definedName name="wrn.pag.025476" localSheetId="12" hidden="1">{#N/A,#N/A,FALSE,"Pag.01"}</definedName>
    <definedName name="wrn.pag.025476" localSheetId="6" hidden="1">{#N/A,#N/A,FALSE,"Pag.01"}</definedName>
    <definedName name="wrn.pag.025476" localSheetId="20" hidden="1">{#N/A,#N/A,FALSE,"Pag.01"}</definedName>
    <definedName name="wrn.pag.025476" localSheetId="0" hidden="1">{#N/A,#N/A,FALSE,"Pag.01"}</definedName>
    <definedName name="wrn.pag.025476" hidden="1">{#N/A,#N/A,FALSE,"Pag.01"}</definedName>
    <definedName name="wrn.pag.02564789" localSheetId="9" hidden="1">{#N/A,#N/A,FALSE,"Pag.01"}</definedName>
    <definedName name="wrn.pag.02564789" localSheetId="4" hidden="1">{#N/A,#N/A,FALSE,"Pag.01"}</definedName>
    <definedName name="wrn.pag.02564789" localSheetId="13" hidden="1">{#N/A,#N/A,FALSE,"Pag.01"}</definedName>
    <definedName name="wrn.pag.02564789" localSheetId="5" hidden="1">{#N/A,#N/A,FALSE,"Pag.01"}</definedName>
    <definedName name="wrn.pag.02564789" localSheetId="14" hidden="1">{#N/A,#N/A,FALSE,"Pag.01"}</definedName>
    <definedName name="wrn.pag.02564789" localSheetId="7" hidden="1">{#N/A,#N/A,FALSE,"Pag.01"}</definedName>
    <definedName name="wrn.pag.02564789" localSheetId="16" hidden="1">{#N/A,#N/A,FALSE,"Pag.01"}</definedName>
    <definedName name="wrn.pag.02564789" localSheetId="12" hidden="1">{#N/A,#N/A,FALSE,"Pag.01"}</definedName>
    <definedName name="wrn.pag.02564789" localSheetId="6" hidden="1">{#N/A,#N/A,FALSE,"Pag.01"}</definedName>
    <definedName name="wrn.pag.02564789" localSheetId="20" hidden="1">{#N/A,#N/A,FALSE,"Pag.01"}</definedName>
    <definedName name="wrn.pag.02564789" localSheetId="0" hidden="1">{#N/A,#N/A,FALSE,"Pag.01"}</definedName>
    <definedName name="wrn.pag.02564789" hidden="1">{#N/A,#N/A,FALSE,"Pag.01"}</definedName>
    <definedName name="wrn.pag.03" localSheetId="9" hidden="1">{#N/A,#N/A,FALSE,"Pag.01"}</definedName>
    <definedName name="wrn.pag.03" localSheetId="4" hidden="1">{#N/A,#N/A,FALSE,"Pag.01"}</definedName>
    <definedName name="wrn.pag.03" localSheetId="13" hidden="1">{#N/A,#N/A,FALSE,"Pag.01"}</definedName>
    <definedName name="wrn.pag.03" localSheetId="5" hidden="1">{#N/A,#N/A,FALSE,"Pag.01"}</definedName>
    <definedName name="wrn.pag.03" localSheetId="14" hidden="1">{#N/A,#N/A,FALSE,"Pag.01"}</definedName>
    <definedName name="wrn.pag.03" localSheetId="7" hidden="1">{#N/A,#N/A,FALSE,"Pag.01"}</definedName>
    <definedName name="wrn.pag.03" localSheetId="16" hidden="1">{#N/A,#N/A,FALSE,"Pag.01"}</definedName>
    <definedName name="wrn.pag.03" localSheetId="12" hidden="1">{#N/A,#N/A,FALSE,"Pag.01"}</definedName>
    <definedName name="wrn.pag.03" localSheetId="6" hidden="1">{#N/A,#N/A,FALSE,"Pag.01"}</definedName>
    <definedName name="wrn.pag.03" localSheetId="20" hidden="1">{#N/A,#N/A,FALSE,"Pag.01"}</definedName>
    <definedName name="wrn.pag.03" localSheetId="0" hidden="1">{#N/A,#N/A,FALSE,"Pag.01"}</definedName>
    <definedName name="wrn.pag.03" hidden="1">{#N/A,#N/A,FALSE,"Pag.01"}</definedName>
    <definedName name="wrn.pag.030" localSheetId="9" hidden="1">{#N/A,#N/A,FALSE,"Pag.01"}</definedName>
    <definedName name="wrn.pag.030" localSheetId="4" hidden="1">{#N/A,#N/A,FALSE,"Pag.01"}</definedName>
    <definedName name="wrn.pag.030" localSheetId="13" hidden="1">{#N/A,#N/A,FALSE,"Pag.01"}</definedName>
    <definedName name="wrn.pag.030" localSheetId="5" hidden="1">{#N/A,#N/A,FALSE,"Pag.01"}</definedName>
    <definedName name="wrn.pag.030" localSheetId="14" hidden="1">{#N/A,#N/A,FALSE,"Pag.01"}</definedName>
    <definedName name="wrn.pag.030" localSheetId="7" hidden="1">{#N/A,#N/A,FALSE,"Pag.01"}</definedName>
    <definedName name="wrn.pag.030" localSheetId="16" hidden="1">{#N/A,#N/A,FALSE,"Pag.01"}</definedName>
    <definedName name="wrn.pag.030" localSheetId="12" hidden="1">{#N/A,#N/A,FALSE,"Pag.01"}</definedName>
    <definedName name="wrn.pag.030" localSheetId="6" hidden="1">{#N/A,#N/A,FALSE,"Pag.01"}</definedName>
    <definedName name="wrn.pag.030" localSheetId="20" hidden="1">{#N/A,#N/A,FALSE,"Pag.01"}</definedName>
    <definedName name="wrn.pag.030" localSheetId="0" hidden="1">{#N/A,#N/A,FALSE,"Pag.01"}</definedName>
    <definedName name="wrn.pag.030" hidden="1">{#N/A,#N/A,FALSE,"Pag.01"}</definedName>
    <definedName name="wrn.pag.0300" localSheetId="9" hidden="1">{#N/A,#N/A,FALSE,"Pag.01"}</definedName>
    <definedName name="wrn.pag.0300" localSheetId="4" hidden="1">{#N/A,#N/A,FALSE,"Pag.01"}</definedName>
    <definedName name="wrn.pag.0300" localSheetId="13" hidden="1">{#N/A,#N/A,FALSE,"Pag.01"}</definedName>
    <definedName name="wrn.pag.0300" localSheetId="5" hidden="1">{#N/A,#N/A,FALSE,"Pag.01"}</definedName>
    <definedName name="wrn.pag.0300" localSheetId="14" hidden="1">{#N/A,#N/A,FALSE,"Pag.01"}</definedName>
    <definedName name="wrn.pag.0300" localSheetId="7" hidden="1">{#N/A,#N/A,FALSE,"Pag.01"}</definedName>
    <definedName name="wrn.pag.0300" localSheetId="16" hidden="1">{#N/A,#N/A,FALSE,"Pag.01"}</definedName>
    <definedName name="wrn.pag.0300" localSheetId="12" hidden="1">{#N/A,#N/A,FALSE,"Pag.01"}</definedName>
    <definedName name="wrn.pag.0300" localSheetId="6" hidden="1">{#N/A,#N/A,FALSE,"Pag.01"}</definedName>
    <definedName name="wrn.pag.0300" localSheetId="20" hidden="1">{#N/A,#N/A,FALSE,"Pag.01"}</definedName>
    <definedName name="wrn.pag.0300" localSheetId="0" hidden="1">{#N/A,#N/A,FALSE,"Pag.01"}</definedName>
    <definedName name="wrn.pag.0300" hidden="1">{#N/A,#N/A,FALSE,"Pag.01"}</definedName>
    <definedName name="wrn.pag.03000000" localSheetId="9" hidden="1">{#N/A,#N/A,FALSE,"Pag.01"}</definedName>
    <definedName name="wrn.pag.03000000" localSheetId="4" hidden="1">{#N/A,#N/A,FALSE,"Pag.01"}</definedName>
    <definedName name="wrn.pag.03000000" localSheetId="13" hidden="1">{#N/A,#N/A,FALSE,"Pag.01"}</definedName>
    <definedName name="wrn.pag.03000000" localSheetId="5" hidden="1">{#N/A,#N/A,FALSE,"Pag.01"}</definedName>
    <definedName name="wrn.pag.03000000" localSheetId="14" hidden="1">{#N/A,#N/A,FALSE,"Pag.01"}</definedName>
    <definedName name="wrn.pag.03000000" localSheetId="7" hidden="1">{#N/A,#N/A,FALSE,"Pag.01"}</definedName>
    <definedName name="wrn.pag.03000000" localSheetId="16" hidden="1">{#N/A,#N/A,FALSE,"Pag.01"}</definedName>
    <definedName name="wrn.pag.03000000" localSheetId="12" hidden="1">{#N/A,#N/A,FALSE,"Pag.01"}</definedName>
    <definedName name="wrn.pag.03000000" localSheetId="6" hidden="1">{#N/A,#N/A,FALSE,"Pag.01"}</definedName>
    <definedName name="wrn.pag.03000000" localSheetId="20" hidden="1">{#N/A,#N/A,FALSE,"Pag.01"}</definedName>
    <definedName name="wrn.pag.03000000" localSheetId="0" hidden="1">{#N/A,#N/A,FALSE,"Pag.01"}</definedName>
    <definedName name="wrn.pag.03000000" hidden="1">{#N/A,#N/A,FALSE,"Pag.01"}</definedName>
    <definedName name="wrn.pag.030000000" localSheetId="9" hidden="1">{#N/A,#N/A,FALSE,"Pag.01"}</definedName>
    <definedName name="wrn.pag.030000000" localSheetId="4" hidden="1">{#N/A,#N/A,FALSE,"Pag.01"}</definedName>
    <definedName name="wrn.pag.030000000" localSheetId="13" hidden="1">{#N/A,#N/A,FALSE,"Pag.01"}</definedName>
    <definedName name="wrn.pag.030000000" localSheetId="5" hidden="1">{#N/A,#N/A,FALSE,"Pag.01"}</definedName>
    <definedName name="wrn.pag.030000000" localSheetId="14" hidden="1">{#N/A,#N/A,FALSE,"Pag.01"}</definedName>
    <definedName name="wrn.pag.030000000" localSheetId="7" hidden="1">{#N/A,#N/A,FALSE,"Pag.01"}</definedName>
    <definedName name="wrn.pag.030000000" localSheetId="16" hidden="1">{#N/A,#N/A,FALSE,"Pag.01"}</definedName>
    <definedName name="wrn.pag.030000000" localSheetId="12" hidden="1">{#N/A,#N/A,FALSE,"Pag.01"}</definedName>
    <definedName name="wrn.pag.030000000" localSheetId="6" hidden="1">{#N/A,#N/A,FALSE,"Pag.01"}</definedName>
    <definedName name="wrn.pag.030000000" localSheetId="20" hidden="1">{#N/A,#N/A,FALSE,"Pag.01"}</definedName>
    <definedName name="wrn.pag.030000000" localSheetId="0" hidden="1">{#N/A,#N/A,FALSE,"Pag.01"}</definedName>
    <definedName name="wrn.pag.030000000" hidden="1">{#N/A,#N/A,FALSE,"Pag.01"}</definedName>
    <definedName name="wrn.pag.0321475" localSheetId="9" hidden="1">{#N/A,#N/A,FALSE,"Pag.01"}</definedName>
    <definedName name="wrn.pag.0321475" localSheetId="4" hidden="1">{#N/A,#N/A,FALSE,"Pag.01"}</definedName>
    <definedName name="wrn.pag.0321475" localSheetId="13" hidden="1">{#N/A,#N/A,FALSE,"Pag.01"}</definedName>
    <definedName name="wrn.pag.0321475" localSheetId="5" hidden="1">{#N/A,#N/A,FALSE,"Pag.01"}</definedName>
    <definedName name="wrn.pag.0321475" localSheetId="14" hidden="1">{#N/A,#N/A,FALSE,"Pag.01"}</definedName>
    <definedName name="wrn.pag.0321475" localSheetId="7" hidden="1">{#N/A,#N/A,FALSE,"Pag.01"}</definedName>
    <definedName name="wrn.pag.0321475" localSheetId="16" hidden="1">{#N/A,#N/A,FALSE,"Pag.01"}</definedName>
    <definedName name="wrn.pag.0321475" localSheetId="12" hidden="1">{#N/A,#N/A,FALSE,"Pag.01"}</definedName>
    <definedName name="wrn.pag.0321475" localSheetId="6" hidden="1">{#N/A,#N/A,FALSE,"Pag.01"}</definedName>
    <definedName name="wrn.pag.0321475" localSheetId="20" hidden="1">{#N/A,#N/A,FALSE,"Pag.01"}</definedName>
    <definedName name="wrn.pag.0321475" localSheetId="0" hidden="1">{#N/A,#N/A,FALSE,"Pag.01"}</definedName>
    <definedName name="wrn.pag.0321475" hidden="1">{#N/A,#N/A,FALSE,"Pag.01"}</definedName>
    <definedName name="wrn.pag.032548" localSheetId="9" hidden="1">{#N/A,#N/A,FALSE,"Pag.01"}</definedName>
    <definedName name="wrn.pag.032548" localSheetId="4" hidden="1">{#N/A,#N/A,FALSE,"Pag.01"}</definedName>
    <definedName name="wrn.pag.032548" localSheetId="13" hidden="1">{#N/A,#N/A,FALSE,"Pag.01"}</definedName>
    <definedName name="wrn.pag.032548" localSheetId="5" hidden="1">{#N/A,#N/A,FALSE,"Pag.01"}</definedName>
    <definedName name="wrn.pag.032548" localSheetId="14" hidden="1">{#N/A,#N/A,FALSE,"Pag.01"}</definedName>
    <definedName name="wrn.pag.032548" localSheetId="7" hidden="1">{#N/A,#N/A,FALSE,"Pag.01"}</definedName>
    <definedName name="wrn.pag.032548" localSheetId="16" hidden="1">{#N/A,#N/A,FALSE,"Pag.01"}</definedName>
    <definedName name="wrn.pag.032548" localSheetId="12" hidden="1">{#N/A,#N/A,FALSE,"Pag.01"}</definedName>
    <definedName name="wrn.pag.032548" localSheetId="6" hidden="1">{#N/A,#N/A,FALSE,"Pag.01"}</definedName>
    <definedName name="wrn.pag.032548" localSheetId="20" hidden="1">{#N/A,#N/A,FALSE,"Pag.01"}</definedName>
    <definedName name="wrn.pag.032548" localSheetId="0" hidden="1">{#N/A,#N/A,FALSE,"Pag.01"}</definedName>
    <definedName name="wrn.pag.032548" hidden="1">{#N/A,#N/A,FALSE,"Pag.01"}</definedName>
    <definedName name="wrn.pag.0345778" localSheetId="9" hidden="1">{#N/A,#N/A,FALSE,"Pag.01"}</definedName>
    <definedName name="wrn.pag.0345778" localSheetId="4" hidden="1">{#N/A,#N/A,FALSE,"Pag.01"}</definedName>
    <definedName name="wrn.pag.0345778" localSheetId="13" hidden="1">{#N/A,#N/A,FALSE,"Pag.01"}</definedName>
    <definedName name="wrn.pag.0345778" localSheetId="5" hidden="1">{#N/A,#N/A,FALSE,"Pag.01"}</definedName>
    <definedName name="wrn.pag.0345778" localSheetId="14" hidden="1">{#N/A,#N/A,FALSE,"Pag.01"}</definedName>
    <definedName name="wrn.pag.0345778" localSheetId="7" hidden="1">{#N/A,#N/A,FALSE,"Pag.01"}</definedName>
    <definedName name="wrn.pag.0345778" localSheetId="16" hidden="1">{#N/A,#N/A,FALSE,"Pag.01"}</definedName>
    <definedName name="wrn.pag.0345778" localSheetId="12" hidden="1">{#N/A,#N/A,FALSE,"Pag.01"}</definedName>
    <definedName name="wrn.pag.0345778" localSheetId="6" hidden="1">{#N/A,#N/A,FALSE,"Pag.01"}</definedName>
    <definedName name="wrn.pag.0345778" localSheetId="20" hidden="1">{#N/A,#N/A,FALSE,"Pag.01"}</definedName>
    <definedName name="wrn.pag.0345778" localSheetId="0" hidden="1">{#N/A,#N/A,FALSE,"Pag.01"}</definedName>
    <definedName name="wrn.pag.0345778" hidden="1">{#N/A,#N/A,FALSE,"Pag.01"}</definedName>
    <definedName name="wrn.pag.04" localSheetId="9" hidden="1">{#N/A,#N/A,FALSE,"Pag.01"}</definedName>
    <definedName name="wrn.pag.04" localSheetId="4" hidden="1">{#N/A,#N/A,FALSE,"Pag.01"}</definedName>
    <definedName name="wrn.pag.04" localSheetId="13" hidden="1">{#N/A,#N/A,FALSE,"Pag.01"}</definedName>
    <definedName name="wrn.pag.04" localSheetId="5" hidden="1">{#N/A,#N/A,FALSE,"Pag.01"}</definedName>
    <definedName name="wrn.pag.04" localSheetId="14" hidden="1">{#N/A,#N/A,FALSE,"Pag.01"}</definedName>
    <definedName name="wrn.pag.04" localSheetId="7" hidden="1">{#N/A,#N/A,FALSE,"Pag.01"}</definedName>
    <definedName name="wrn.pag.04" localSheetId="16" hidden="1">{#N/A,#N/A,FALSE,"Pag.01"}</definedName>
    <definedName name="wrn.pag.04" localSheetId="12" hidden="1">{#N/A,#N/A,FALSE,"Pag.01"}</definedName>
    <definedName name="wrn.pag.04" localSheetId="6" hidden="1">{#N/A,#N/A,FALSE,"Pag.01"}</definedName>
    <definedName name="wrn.pag.04" localSheetId="20" hidden="1">{#N/A,#N/A,FALSE,"Pag.01"}</definedName>
    <definedName name="wrn.pag.04" localSheetId="0" hidden="1">{#N/A,#N/A,FALSE,"Pag.01"}</definedName>
    <definedName name="wrn.pag.04" hidden="1">{#N/A,#N/A,FALSE,"Pag.01"}</definedName>
    <definedName name="wrn.pag.040" localSheetId="9" hidden="1">{#N/A,#N/A,FALSE,"Pag.01"}</definedName>
    <definedName name="wrn.pag.040" localSheetId="4" hidden="1">{#N/A,#N/A,FALSE,"Pag.01"}</definedName>
    <definedName name="wrn.pag.040" localSheetId="13" hidden="1">{#N/A,#N/A,FALSE,"Pag.01"}</definedName>
    <definedName name="wrn.pag.040" localSheetId="5" hidden="1">{#N/A,#N/A,FALSE,"Pag.01"}</definedName>
    <definedName name="wrn.pag.040" localSheetId="14" hidden="1">{#N/A,#N/A,FALSE,"Pag.01"}</definedName>
    <definedName name="wrn.pag.040" localSheetId="7" hidden="1">{#N/A,#N/A,FALSE,"Pag.01"}</definedName>
    <definedName name="wrn.pag.040" localSheetId="16" hidden="1">{#N/A,#N/A,FALSE,"Pag.01"}</definedName>
    <definedName name="wrn.pag.040" localSheetId="12" hidden="1">{#N/A,#N/A,FALSE,"Pag.01"}</definedName>
    <definedName name="wrn.pag.040" localSheetId="6" hidden="1">{#N/A,#N/A,FALSE,"Pag.01"}</definedName>
    <definedName name="wrn.pag.040" localSheetId="20" hidden="1">{#N/A,#N/A,FALSE,"Pag.01"}</definedName>
    <definedName name="wrn.pag.040" localSheetId="0" hidden="1">{#N/A,#N/A,FALSE,"Pag.01"}</definedName>
    <definedName name="wrn.pag.040" hidden="1">{#N/A,#N/A,FALSE,"Pag.01"}</definedName>
    <definedName name="wrn.pag.0400" localSheetId="9" hidden="1">{#N/A,#N/A,FALSE,"Pag.01"}</definedName>
    <definedName name="wrn.pag.0400" localSheetId="4" hidden="1">{#N/A,#N/A,FALSE,"Pag.01"}</definedName>
    <definedName name="wrn.pag.0400" localSheetId="13" hidden="1">{#N/A,#N/A,FALSE,"Pag.01"}</definedName>
    <definedName name="wrn.pag.0400" localSheetId="5" hidden="1">{#N/A,#N/A,FALSE,"Pag.01"}</definedName>
    <definedName name="wrn.pag.0400" localSheetId="14" hidden="1">{#N/A,#N/A,FALSE,"Pag.01"}</definedName>
    <definedName name="wrn.pag.0400" localSheetId="7" hidden="1">{#N/A,#N/A,FALSE,"Pag.01"}</definedName>
    <definedName name="wrn.pag.0400" localSheetId="16" hidden="1">{#N/A,#N/A,FALSE,"Pag.01"}</definedName>
    <definedName name="wrn.pag.0400" localSheetId="12" hidden="1">{#N/A,#N/A,FALSE,"Pag.01"}</definedName>
    <definedName name="wrn.pag.0400" localSheetId="6" hidden="1">{#N/A,#N/A,FALSE,"Pag.01"}</definedName>
    <definedName name="wrn.pag.0400" localSheetId="20" hidden="1">{#N/A,#N/A,FALSE,"Pag.01"}</definedName>
    <definedName name="wrn.pag.0400" localSheetId="0" hidden="1">{#N/A,#N/A,FALSE,"Pag.01"}</definedName>
    <definedName name="wrn.pag.0400" hidden="1">{#N/A,#N/A,FALSE,"Pag.01"}</definedName>
    <definedName name="wrn.pag.040000000" localSheetId="9" hidden="1">{#N/A,#N/A,FALSE,"Pag.01"}</definedName>
    <definedName name="wrn.pag.040000000" localSheetId="4" hidden="1">{#N/A,#N/A,FALSE,"Pag.01"}</definedName>
    <definedName name="wrn.pag.040000000" localSheetId="13" hidden="1">{#N/A,#N/A,FALSE,"Pag.01"}</definedName>
    <definedName name="wrn.pag.040000000" localSheetId="5" hidden="1">{#N/A,#N/A,FALSE,"Pag.01"}</definedName>
    <definedName name="wrn.pag.040000000" localSheetId="14" hidden="1">{#N/A,#N/A,FALSE,"Pag.01"}</definedName>
    <definedName name="wrn.pag.040000000" localSheetId="7" hidden="1">{#N/A,#N/A,FALSE,"Pag.01"}</definedName>
    <definedName name="wrn.pag.040000000" localSheetId="16" hidden="1">{#N/A,#N/A,FALSE,"Pag.01"}</definedName>
    <definedName name="wrn.pag.040000000" localSheetId="12" hidden="1">{#N/A,#N/A,FALSE,"Pag.01"}</definedName>
    <definedName name="wrn.pag.040000000" localSheetId="6" hidden="1">{#N/A,#N/A,FALSE,"Pag.01"}</definedName>
    <definedName name="wrn.pag.040000000" localSheetId="20" hidden="1">{#N/A,#N/A,FALSE,"Pag.01"}</definedName>
    <definedName name="wrn.pag.040000000" localSheetId="0" hidden="1">{#N/A,#N/A,FALSE,"Pag.01"}</definedName>
    <definedName name="wrn.pag.040000000" hidden="1">{#N/A,#N/A,FALSE,"Pag.01"}</definedName>
    <definedName name="wrn.pag.040000000000" localSheetId="9" hidden="1">{#N/A,#N/A,FALSE,"Pag.01"}</definedName>
    <definedName name="wrn.pag.040000000000" localSheetId="4" hidden="1">{#N/A,#N/A,FALSE,"Pag.01"}</definedName>
    <definedName name="wrn.pag.040000000000" localSheetId="13" hidden="1">{#N/A,#N/A,FALSE,"Pag.01"}</definedName>
    <definedName name="wrn.pag.040000000000" localSheetId="5" hidden="1">{#N/A,#N/A,FALSE,"Pag.01"}</definedName>
    <definedName name="wrn.pag.040000000000" localSheetId="14" hidden="1">{#N/A,#N/A,FALSE,"Pag.01"}</definedName>
    <definedName name="wrn.pag.040000000000" localSheetId="7" hidden="1">{#N/A,#N/A,FALSE,"Pag.01"}</definedName>
    <definedName name="wrn.pag.040000000000" localSheetId="16" hidden="1">{#N/A,#N/A,FALSE,"Pag.01"}</definedName>
    <definedName name="wrn.pag.040000000000" localSheetId="12" hidden="1">{#N/A,#N/A,FALSE,"Pag.01"}</definedName>
    <definedName name="wrn.pag.040000000000" localSheetId="6" hidden="1">{#N/A,#N/A,FALSE,"Pag.01"}</definedName>
    <definedName name="wrn.pag.040000000000" localSheetId="20" hidden="1">{#N/A,#N/A,FALSE,"Pag.01"}</definedName>
    <definedName name="wrn.pag.040000000000" localSheetId="0" hidden="1">{#N/A,#N/A,FALSE,"Pag.01"}</definedName>
    <definedName name="wrn.pag.040000000000" hidden="1">{#N/A,#N/A,FALSE,"Pag.01"}</definedName>
    <definedName name="wrn.pag.04254789" localSheetId="9" hidden="1">{#N/A,#N/A,FALSE,"Pag.01"}</definedName>
    <definedName name="wrn.pag.04254789" localSheetId="4" hidden="1">{#N/A,#N/A,FALSE,"Pag.01"}</definedName>
    <definedName name="wrn.pag.04254789" localSheetId="13" hidden="1">{#N/A,#N/A,FALSE,"Pag.01"}</definedName>
    <definedName name="wrn.pag.04254789" localSheetId="5" hidden="1">{#N/A,#N/A,FALSE,"Pag.01"}</definedName>
    <definedName name="wrn.pag.04254789" localSheetId="14" hidden="1">{#N/A,#N/A,FALSE,"Pag.01"}</definedName>
    <definedName name="wrn.pag.04254789" localSheetId="7" hidden="1">{#N/A,#N/A,FALSE,"Pag.01"}</definedName>
    <definedName name="wrn.pag.04254789" localSheetId="16" hidden="1">{#N/A,#N/A,FALSE,"Pag.01"}</definedName>
    <definedName name="wrn.pag.04254789" localSheetId="12" hidden="1">{#N/A,#N/A,FALSE,"Pag.01"}</definedName>
    <definedName name="wrn.pag.04254789" localSheetId="6" hidden="1">{#N/A,#N/A,FALSE,"Pag.01"}</definedName>
    <definedName name="wrn.pag.04254789" localSheetId="20" hidden="1">{#N/A,#N/A,FALSE,"Pag.01"}</definedName>
    <definedName name="wrn.pag.04254789" localSheetId="0" hidden="1">{#N/A,#N/A,FALSE,"Pag.01"}</definedName>
    <definedName name="wrn.pag.04254789" hidden="1">{#N/A,#N/A,FALSE,"Pag.01"}</definedName>
    <definedName name="wrn.pag.04875323" localSheetId="9" hidden="1">{#N/A,#N/A,FALSE,"Pag.01"}</definedName>
    <definedName name="wrn.pag.04875323" localSheetId="4" hidden="1">{#N/A,#N/A,FALSE,"Pag.01"}</definedName>
    <definedName name="wrn.pag.04875323" localSheetId="13" hidden="1">{#N/A,#N/A,FALSE,"Pag.01"}</definedName>
    <definedName name="wrn.pag.04875323" localSheetId="5" hidden="1">{#N/A,#N/A,FALSE,"Pag.01"}</definedName>
    <definedName name="wrn.pag.04875323" localSheetId="14" hidden="1">{#N/A,#N/A,FALSE,"Pag.01"}</definedName>
    <definedName name="wrn.pag.04875323" localSheetId="7" hidden="1">{#N/A,#N/A,FALSE,"Pag.01"}</definedName>
    <definedName name="wrn.pag.04875323" localSheetId="16" hidden="1">{#N/A,#N/A,FALSE,"Pag.01"}</definedName>
    <definedName name="wrn.pag.04875323" localSheetId="12" hidden="1">{#N/A,#N/A,FALSE,"Pag.01"}</definedName>
    <definedName name="wrn.pag.04875323" localSheetId="6" hidden="1">{#N/A,#N/A,FALSE,"Pag.01"}</definedName>
    <definedName name="wrn.pag.04875323" localSheetId="20" hidden="1">{#N/A,#N/A,FALSE,"Pag.01"}</definedName>
    <definedName name="wrn.pag.04875323" localSheetId="0" hidden="1">{#N/A,#N/A,FALSE,"Pag.01"}</definedName>
    <definedName name="wrn.pag.04875323" hidden="1">{#N/A,#N/A,FALSE,"Pag.01"}</definedName>
    <definedName name="wrn.pag.05" localSheetId="9" hidden="1">{#N/A,#N/A,FALSE,"Pag.01"}</definedName>
    <definedName name="wrn.pag.05" localSheetId="4" hidden="1">{#N/A,#N/A,FALSE,"Pag.01"}</definedName>
    <definedName name="wrn.pag.05" localSheetId="13" hidden="1">{#N/A,#N/A,FALSE,"Pag.01"}</definedName>
    <definedName name="wrn.pag.05" localSheetId="5" hidden="1">{#N/A,#N/A,FALSE,"Pag.01"}</definedName>
    <definedName name="wrn.pag.05" localSheetId="14" hidden="1">{#N/A,#N/A,FALSE,"Pag.01"}</definedName>
    <definedName name="wrn.pag.05" localSheetId="7" hidden="1">{#N/A,#N/A,FALSE,"Pag.01"}</definedName>
    <definedName name="wrn.pag.05" localSheetId="16" hidden="1">{#N/A,#N/A,FALSE,"Pag.01"}</definedName>
    <definedName name="wrn.pag.05" localSheetId="12" hidden="1">{#N/A,#N/A,FALSE,"Pag.01"}</definedName>
    <definedName name="wrn.pag.05" localSheetId="6" hidden="1">{#N/A,#N/A,FALSE,"Pag.01"}</definedName>
    <definedName name="wrn.pag.05" localSheetId="20" hidden="1">{#N/A,#N/A,FALSE,"Pag.01"}</definedName>
    <definedName name="wrn.pag.05" localSheetId="0" hidden="1">{#N/A,#N/A,FALSE,"Pag.01"}</definedName>
    <definedName name="wrn.pag.05" hidden="1">{#N/A,#N/A,FALSE,"Pag.01"}</definedName>
    <definedName name="wrn.pag.050" localSheetId="9" hidden="1">{#N/A,#N/A,FALSE,"Pag.01"}</definedName>
    <definedName name="wrn.pag.050" localSheetId="4" hidden="1">{#N/A,#N/A,FALSE,"Pag.01"}</definedName>
    <definedName name="wrn.pag.050" localSheetId="13" hidden="1">{#N/A,#N/A,FALSE,"Pag.01"}</definedName>
    <definedName name="wrn.pag.050" localSheetId="5" hidden="1">{#N/A,#N/A,FALSE,"Pag.01"}</definedName>
    <definedName name="wrn.pag.050" localSheetId="14" hidden="1">{#N/A,#N/A,FALSE,"Pag.01"}</definedName>
    <definedName name="wrn.pag.050" localSheetId="7" hidden="1">{#N/A,#N/A,FALSE,"Pag.01"}</definedName>
    <definedName name="wrn.pag.050" localSheetId="16" hidden="1">{#N/A,#N/A,FALSE,"Pag.01"}</definedName>
    <definedName name="wrn.pag.050" localSheetId="12" hidden="1">{#N/A,#N/A,FALSE,"Pag.01"}</definedName>
    <definedName name="wrn.pag.050" localSheetId="6" hidden="1">{#N/A,#N/A,FALSE,"Pag.01"}</definedName>
    <definedName name="wrn.pag.050" localSheetId="20" hidden="1">{#N/A,#N/A,FALSE,"Pag.01"}</definedName>
    <definedName name="wrn.pag.050" localSheetId="0" hidden="1">{#N/A,#N/A,FALSE,"Pag.01"}</definedName>
    <definedName name="wrn.pag.050" hidden="1">{#N/A,#N/A,FALSE,"Pag.01"}</definedName>
    <definedName name="wrn.pag.0500" localSheetId="9" hidden="1">{#N/A,#N/A,FALSE,"Pag.01"}</definedName>
    <definedName name="wrn.pag.0500" localSheetId="4" hidden="1">{#N/A,#N/A,FALSE,"Pag.01"}</definedName>
    <definedName name="wrn.pag.0500" localSheetId="13" hidden="1">{#N/A,#N/A,FALSE,"Pag.01"}</definedName>
    <definedName name="wrn.pag.0500" localSheetId="5" hidden="1">{#N/A,#N/A,FALSE,"Pag.01"}</definedName>
    <definedName name="wrn.pag.0500" localSheetId="14" hidden="1">{#N/A,#N/A,FALSE,"Pag.01"}</definedName>
    <definedName name="wrn.pag.0500" localSheetId="7" hidden="1">{#N/A,#N/A,FALSE,"Pag.01"}</definedName>
    <definedName name="wrn.pag.0500" localSheetId="16" hidden="1">{#N/A,#N/A,FALSE,"Pag.01"}</definedName>
    <definedName name="wrn.pag.0500" localSheetId="12" hidden="1">{#N/A,#N/A,FALSE,"Pag.01"}</definedName>
    <definedName name="wrn.pag.0500" localSheetId="6" hidden="1">{#N/A,#N/A,FALSE,"Pag.01"}</definedName>
    <definedName name="wrn.pag.0500" localSheetId="20" hidden="1">{#N/A,#N/A,FALSE,"Pag.01"}</definedName>
    <definedName name="wrn.pag.0500" localSheetId="0" hidden="1">{#N/A,#N/A,FALSE,"Pag.01"}</definedName>
    <definedName name="wrn.pag.0500" hidden="1">{#N/A,#N/A,FALSE,"Pag.01"}</definedName>
    <definedName name="wrn.pag.0500000000" localSheetId="9" hidden="1">{#N/A,#N/A,FALSE,"Pag.01"}</definedName>
    <definedName name="wrn.pag.0500000000" localSheetId="4" hidden="1">{#N/A,#N/A,FALSE,"Pag.01"}</definedName>
    <definedName name="wrn.pag.0500000000" localSheetId="13" hidden="1">{#N/A,#N/A,FALSE,"Pag.01"}</definedName>
    <definedName name="wrn.pag.0500000000" localSheetId="5" hidden="1">{#N/A,#N/A,FALSE,"Pag.01"}</definedName>
    <definedName name="wrn.pag.0500000000" localSheetId="14" hidden="1">{#N/A,#N/A,FALSE,"Pag.01"}</definedName>
    <definedName name="wrn.pag.0500000000" localSheetId="7" hidden="1">{#N/A,#N/A,FALSE,"Pag.01"}</definedName>
    <definedName name="wrn.pag.0500000000" localSheetId="16" hidden="1">{#N/A,#N/A,FALSE,"Pag.01"}</definedName>
    <definedName name="wrn.pag.0500000000" localSheetId="12" hidden="1">{#N/A,#N/A,FALSE,"Pag.01"}</definedName>
    <definedName name="wrn.pag.0500000000" localSheetId="6" hidden="1">{#N/A,#N/A,FALSE,"Pag.01"}</definedName>
    <definedName name="wrn.pag.0500000000" localSheetId="20" hidden="1">{#N/A,#N/A,FALSE,"Pag.01"}</definedName>
    <definedName name="wrn.pag.0500000000" localSheetId="0" hidden="1">{#N/A,#N/A,FALSE,"Pag.01"}</definedName>
    <definedName name="wrn.pag.0500000000" hidden="1">{#N/A,#N/A,FALSE,"Pag.01"}</definedName>
    <definedName name="wrn.pag.05000000000" localSheetId="9" hidden="1">{#N/A,#N/A,FALSE,"Pag.01"}</definedName>
    <definedName name="wrn.pag.05000000000" localSheetId="4" hidden="1">{#N/A,#N/A,FALSE,"Pag.01"}</definedName>
    <definedName name="wrn.pag.05000000000" localSheetId="13" hidden="1">{#N/A,#N/A,FALSE,"Pag.01"}</definedName>
    <definedName name="wrn.pag.05000000000" localSheetId="5" hidden="1">{#N/A,#N/A,FALSE,"Pag.01"}</definedName>
    <definedName name="wrn.pag.05000000000" localSheetId="14" hidden="1">{#N/A,#N/A,FALSE,"Pag.01"}</definedName>
    <definedName name="wrn.pag.05000000000" localSheetId="7" hidden="1">{#N/A,#N/A,FALSE,"Pag.01"}</definedName>
    <definedName name="wrn.pag.05000000000" localSheetId="16" hidden="1">{#N/A,#N/A,FALSE,"Pag.01"}</definedName>
    <definedName name="wrn.pag.05000000000" localSheetId="12" hidden="1">{#N/A,#N/A,FALSE,"Pag.01"}</definedName>
    <definedName name="wrn.pag.05000000000" localSheetId="6" hidden="1">{#N/A,#N/A,FALSE,"Pag.01"}</definedName>
    <definedName name="wrn.pag.05000000000" localSheetId="20" hidden="1">{#N/A,#N/A,FALSE,"Pag.01"}</definedName>
    <definedName name="wrn.pag.05000000000" localSheetId="0" hidden="1">{#N/A,#N/A,FALSE,"Pag.01"}</definedName>
    <definedName name="wrn.pag.05000000000" hidden="1">{#N/A,#N/A,FALSE,"Pag.01"}</definedName>
    <definedName name="wrn.pag.05428" localSheetId="9" hidden="1">{#N/A,#N/A,FALSE,"Pag.01"}</definedName>
    <definedName name="wrn.pag.05428" localSheetId="4" hidden="1">{#N/A,#N/A,FALSE,"Pag.01"}</definedName>
    <definedName name="wrn.pag.05428" localSheetId="13" hidden="1">{#N/A,#N/A,FALSE,"Pag.01"}</definedName>
    <definedName name="wrn.pag.05428" localSheetId="5" hidden="1">{#N/A,#N/A,FALSE,"Pag.01"}</definedName>
    <definedName name="wrn.pag.05428" localSheetId="14" hidden="1">{#N/A,#N/A,FALSE,"Pag.01"}</definedName>
    <definedName name="wrn.pag.05428" localSheetId="7" hidden="1">{#N/A,#N/A,FALSE,"Pag.01"}</definedName>
    <definedName name="wrn.pag.05428" localSheetId="16" hidden="1">{#N/A,#N/A,FALSE,"Pag.01"}</definedName>
    <definedName name="wrn.pag.05428" localSheetId="12" hidden="1">{#N/A,#N/A,FALSE,"Pag.01"}</definedName>
    <definedName name="wrn.pag.05428" localSheetId="6" hidden="1">{#N/A,#N/A,FALSE,"Pag.01"}</definedName>
    <definedName name="wrn.pag.05428" localSheetId="20" hidden="1">{#N/A,#N/A,FALSE,"Pag.01"}</definedName>
    <definedName name="wrn.pag.05428" localSheetId="0" hidden="1">{#N/A,#N/A,FALSE,"Pag.01"}</definedName>
    <definedName name="wrn.pag.05428" hidden="1">{#N/A,#N/A,FALSE,"Pag.01"}</definedName>
    <definedName name="wrn.pag.056874" localSheetId="9" hidden="1">{#N/A,#N/A,FALSE,"Pag.01"}</definedName>
    <definedName name="wrn.pag.056874" localSheetId="4" hidden="1">{#N/A,#N/A,FALSE,"Pag.01"}</definedName>
    <definedName name="wrn.pag.056874" localSheetId="13" hidden="1">{#N/A,#N/A,FALSE,"Pag.01"}</definedName>
    <definedName name="wrn.pag.056874" localSheetId="5" hidden="1">{#N/A,#N/A,FALSE,"Pag.01"}</definedName>
    <definedName name="wrn.pag.056874" localSheetId="14" hidden="1">{#N/A,#N/A,FALSE,"Pag.01"}</definedName>
    <definedName name="wrn.pag.056874" localSheetId="7" hidden="1">{#N/A,#N/A,FALSE,"Pag.01"}</definedName>
    <definedName name="wrn.pag.056874" localSheetId="16" hidden="1">{#N/A,#N/A,FALSE,"Pag.01"}</definedName>
    <definedName name="wrn.pag.056874" localSheetId="12" hidden="1">{#N/A,#N/A,FALSE,"Pag.01"}</definedName>
    <definedName name="wrn.pag.056874" localSheetId="6" hidden="1">{#N/A,#N/A,FALSE,"Pag.01"}</definedName>
    <definedName name="wrn.pag.056874" localSheetId="20" hidden="1">{#N/A,#N/A,FALSE,"Pag.01"}</definedName>
    <definedName name="wrn.pag.056874" localSheetId="0" hidden="1">{#N/A,#N/A,FALSE,"Pag.01"}</definedName>
    <definedName name="wrn.pag.056874" hidden="1">{#N/A,#N/A,FALSE,"Pag.01"}</definedName>
    <definedName name="wrn.pag.06" localSheetId="9" hidden="1">{#N/A,#N/A,FALSE,"Pag.01"}</definedName>
    <definedName name="wrn.pag.06" localSheetId="4" hidden="1">{#N/A,#N/A,FALSE,"Pag.01"}</definedName>
    <definedName name="wrn.pag.06" localSheetId="13" hidden="1">{#N/A,#N/A,FALSE,"Pag.01"}</definedName>
    <definedName name="wrn.pag.06" localSheetId="5" hidden="1">{#N/A,#N/A,FALSE,"Pag.01"}</definedName>
    <definedName name="wrn.pag.06" localSheetId="14" hidden="1">{#N/A,#N/A,FALSE,"Pag.01"}</definedName>
    <definedName name="wrn.pag.06" localSheetId="7" hidden="1">{#N/A,#N/A,FALSE,"Pag.01"}</definedName>
    <definedName name="wrn.pag.06" localSheetId="16" hidden="1">{#N/A,#N/A,FALSE,"Pag.01"}</definedName>
    <definedName name="wrn.pag.06" localSheetId="12" hidden="1">{#N/A,#N/A,FALSE,"Pag.01"}</definedName>
    <definedName name="wrn.pag.06" localSheetId="6" hidden="1">{#N/A,#N/A,FALSE,"Pag.01"}</definedName>
    <definedName name="wrn.pag.06" localSheetId="20" hidden="1">{#N/A,#N/A,FALSE,"Pag.01"}</definedName>
    <definedName name="wrn.pag.06" localSheetId="0" hidden="1">{#N/A,#N/A,FALSE,"Pag.01"}</definedName>
    <definedName name="wrn.pag.06" hidden="1">{#N/A,#N/A,FALSE,"Pag.01"}</definedName>
    <definedName name="wrn.pag.060" localSheetId="9" hidden="1">{#N/A,#N/A,FALSE,"Pag.01"}</definedName>
    <definedName name="wrn.pag.060" localSheetId="4" hidden="1">{#N/A,#N/A,FALSE,"Pag.01"}</definedName>
    <definedName name="wrn.pag.060" localSheetId="13" hidden="1">{#N/A,#N/A,FALSE,"Pag.01"}</definedName>
    <definedName name="wrn.pag.060" localSheetId="5" hidden="1">{#N/A,#N/A,FALSE,"Pag.01"}</definedName>
    <definedName name="wrn.pag.060" localSheetId="14" hidden="1">{#N/A,#N/A,FALSE,"Pag.01"}</definedName>
    <definedName name="wrn.pag.060" localSheetId="7" hidden="1">{#N/A,#N/A,FALSE,"Pag.01"}</definedName>
    <definedName name="wrn.pag.060" localSheetId="16" hidden="1">{#N/A,#N/A,FALSE,"Pag.01"}</definedName>
    <definedName name="wrn.pag.060" localSheetId="12" hidden="1">{#N/A,#N/A,FALSE,"Pag.01"}</definedName>
    <definedName name="wrn.pag.060" localSheetId="6" hidden="1">{#N/A,#N/A,FALSE,"Pag.01"}</definedName>
    <definedName name="wrn.pag.060" localSheetId="20" hidden="1">{#N/A,#N/A,FALSE,"Pag.01"}</definedName>
    <definedName name="wrn.pag.060" localSheetId="0" hidden="1">{#N/A,#N/A,FALSE,"Pag.01"}</definedName>
    <definedName name="wrn.pag.060" hidden="1">{#N/A,#N/A,FALSE,"Pag.01"}</definedName>
    <definedName name="wrn.pag.0600" localSheetId="9" hidden="1">{#N/A,#N/A,FALSE,"Pag.01"}</definedName>
    <definedName name="wrn.pag.0600" localSheetId="4" hidden="1">{#N/A,#N/A,FALSE,"Pag.01"}</definedName>
    <definedName name="wrn.pag.0600" localSheetId="13" hidden="1">{#N/A,#N/A,FALSE,"Pag.01"}</definedName>
    <definedName name="wrn.pag.0600" localSheetId="5" hidden="1">{#N/A,#N/A,FALSE,"Pag.01"}</definedName>
    <definedName name="wrn.pag.0600" localSheetId="14" hidden="1">{#N/A,#N/A,FALSE,"Pag.01"}</definedName>
    <definedName name="wrn.pag.0600" localSheetId="7" hidden="1">{#N/A,#N/A,FALSE,"Pag.01"}</definedName>
    <definedName name="wrn.pag.0600" localSheetId="16" hidden="1">{#N/A,#N/A,FALSE,"Pag.01"}</definedName>
    <definedName name="wrn.pag.0600" localSheetId="12" hidden="1">{#N/A,#N/A,FALSE,"Pag.01"}</definedName>
    <definedName name="wrn.pag.0600" localSheetId="6" hidden="1">{#N/A,#N/A,FALSE,"Pag.01"}</definedName>
    <definedName name="wrn.pag.0600" localSheetId="20" hidden="1">{#N/A,#N/A,FALSE,"Pag.01"}</definedName>
    <definedName name="wrn.pag.0600" localSheetId="0" hidden="1">{#N/A,#N/A,FALSE,"Pag.01"}</definedName>
    <definedName name="wrn.pag.0600" hidden="1">{#N/A,#N/A,FALSE,"Pag.01"}</definedName>
    <definedName name="wrn.pag.0600000000" localSheetId="9" hidden="1">{#N/A,#N/A,FALSE,"Pag.01"}</definedName>
    <definedName name="wrn.pag.0600000000" localSheetId="4" hidden="1">{#N/A,#N/A,FALSE,"Pag.01"}</definedName>
    <definedName name="wrn.pag.0600000000" localSheetId="13" hidden="1">{#N/A,#N/A,FALSE,"Pag.01"}</definedName>
    <definedName name="wrn.pag.0600000000" localSheetId="5" hidden="1">{#N/A,#N/A,FALSE,"Pag.01"}</definedName>
    <definedName name="wrn.pag.0600000000" localSheetId="14" hidden="1">{#N/A,#N/A,FALSE,"Pag.01"}</definedName>
    <definedName name="wrn.pag.0600000000" localSheetId="7" hidden="1">{#N/A,#N/A,FALSE,"Pag.01"}</definedName>
    <definedName name="wrn.pag.0600000000" localSheetId="16" hidden="1">{#N/A,#N/A,FALSE,"Pag.01"}</definedName>
    <definedName name="wrn.pag.0600000000" localSheetId="12" hidden="1">{#N/A,#N/A,FALSE,"Pag.01"}</definedName>
    <definedName name="wrn.pag.0600000000" localSheetId="6" hidden="1">{#N/A,#N/A,FALSE,"Pag.01"}</definedName>
    <definedName name="wrn.pag.0600000000" localSheetId="20" hidden="1">{#N/A,#N/A,FALSE,"Pag.01"}</definedName>
    <definedName name="wrn.pag.0600000000" localSheetId="0" hidden="1">{#N/A,#N/A,FALSE,"Pag.01"}</definedName>
    <definedName name="wrn.pag.0600000000" hidden="1">{#N/A,#N/A,FALSE,"Pag.01"}</definedName>
    <definedName name="wrn.pag.06000000000000000" localSheetId="9" hidden="1">{#N/A,#N/A,FALSE,"Pag.01"}</definedName>
    <definedName name="wrn.pag.06000000000000000" localSheetId="4" hidden="1">{#N/A,#N/A,FALSE,"Pag.01"}</definedName>
    <definedName name="wrn.pag.06000000000000000" localSheetId="13" hidden="1">{#N/A,#N/A,FALSE,"Pag.01"}</definedName>
    <definedName name="wrn.pag.06000000000000000" localSheetId="5" hidden="1">{#N/A,#N/A,FALSE,"Pag.01"}</definedName>
    <definedName name="wrn.pag.06000000000000000" localSheetId="14" hidden="1">{#N/A,#N/A,FALSE,"Pag.01"}</definedName>
    <definedName name="wrn.pag.06000000000000000" localSheetId="7" hidden="1">{#N/A,#N/A,FALSE,"Pag.01"}</definedName>
    <definedName name="wrn.pag.06000000000000000" localSheetId="16" hidden="1">{#N/A,#N/A,FALSE,"Pag.01"}</definedName>
    <definedName name="wrn.pag.06000000000000000" localSheetId="12" hidden="1">{#N/A,#N/A,FALSE,"Pag.01"}</definedName>
    <definedName name="wrn.pag.06000000000000000" localSheetId="6" hidden="1">{#N/A,#N/A,FALSE,"Pag.01"}</definedName>
    <definedName name="wrn.pag.06000000000000000" localSheetId="20" hidden="1">{#N/A,#N/A,FALSE,"Pag.01"}</definedName>
    <definedName name="wrn.pag.06000000000000000" localSheetId="0" hidden="1">{#N/A,#N/A,FALSE,"Pag.01"}</definedName>
    <definedName name="wrn.pag.06000000000000000" hidden="1">{#N/A,#N/A,FALSE,"Pag.01"}</definedName>
    <definedName name="wrn.pag.07" localSheetId="9" hidden="1">{#N/A,#N/A,FALSE,"Pag.01"}</definedName>
    <definedName name="wrn.pag.07" localSheetId="4" hidden="1">{#N/A,#N/A,FALSE,"Pag.01"}</definedName>
    <definedName name="wrn.pag.07" localSheetId="13" hidden="1">{#N/A,#N/A,FALSE,"Pag.01"}</definedName>
    <definedName name="wrn.pag.07" localSheetId="5" hidden="1">{#N/A,#N/A,FALSE,"Pag.01"}</definedName>
    <definedName name="wrn.pag.07" localSheetId="14" hidden="1">{#N/A,#N/A,FALSE,"Pag.01"}</definedName>
    <definedName name="wrn.pag.07" localSheetId="7" hidden="1">{#N/A,#N/A,FALSE,"Pag.01"}</definedName>
    <definedName name="wrn.pag.07" localSheetId="16" hidden="1">{#N/A,#N/A,FALSE,"Pag.01"}</definedName>
    <definedName name="wrn.pag.07" localSheetId="12" hidden="1">{#N/A,#N/A,FALSE,"Pag.01"}</definedName>
    <definedName name="wrn.pag.07" localSheetId="6" hidden="1">{#N/A,#N/A,FALSE,"Pag.01"}</definedName>
    <definedName name="wrn.pag.07" localSheetId="20" hidden="1">{#N/A,#N/A,FALSE,"Pag.01"}</definedName>
    <definedName name="wrn.pag.07" localSheetId="0" hidden="1">{#N/A,#N/A,FALSE,"Pag.01"}</definedName>
    <definedName name="wrn.pag.07" hidden="1">{#N/A,#N/A,FALSE,"Pag.01"}</definedName>
    <definedName name="wrn.pag.070" localSheetId="9" hidden="1">{#N/A,#N/A,FALSE,"Pag.01"}</definedName>
    <definedName name="wrn.pag.070" localSheetId="4" hidden="1">{#N/A,#N/A,FALSE,"Pag.01"}</definedName>
    <definedName name="wrn.pag.070" localSheetId="13" hidden="1">{#N/A,#N/A,FALSE,"Pag.01"}</definedName>
    <definedName name="wrn.pag.070" localSheetId="5" hidden="1">{#N/A,#N/A,FALSE,"Pag.01"}</definedName>
    <definedName name="wrn.pag.070" localSheetId="14" hidden="1">{#N/A,#N/A,FALSE,"Pag.01"}</definedName>
    <definedName name="wrn.pag.070" localSheetId="7" hidden="1">{#N/A,#N/A,FALSE,"Pag.01"}</definedName>
    <definedName name="wrn.pag.070" localSheetId="16" hidden="1">{#N/A,#N/A,FALSE,"Pag.01"}</definedName>
    <definedName name="wrn.pag.070" localSheetId="12" hidden="1">{#N/A,#N/A,FALSE,"Pag.01"}</definedName>
    <definedName name="wrn.pag.070" localSheetId="6" hidden="1">{#N/A,#N/A,FALSE,"Pag.01"}</definedName>
    <definedName name="wrn.pag.070" localSheetId="20" hidden="1">{#N/A,#N/A,FALSE,"Pag.01"}</definedName>
    <definedName name="wrn.pag.070" localSheetId="0" hidden="1">{#N/A,#N/A,FALSE,"Pag.01"}</definedName>
    <definedName name="wrn.pag.070" hidden="1">{#N/A,#N/A,FALSE,"Pag.01"}</definedName>
    <definedName name="wrn.pag.0700" localSheetId="9" hidden="1">{#N/A,#N/A,FALSE,"Pag.01"}</definedName>
    <definedName name="wrn.pag.0700" localSheetId="4" hidden="1">{#N/A,#N/A,FALSE,"Pag.01"}</definedName>
    <definedName name="wrn.pag.0700" localSheetId="13" hidden="1">{#N/A,#N/A,FALSE,"Pag.01"}</definedName>
    <definedName name="wrn.pag.0700" localSheetId="5" hidden="1">{#N/A,#N/A,FALSE,"Pag.01"}</definedName>
    <definedName name="wrn.pag.0700" localSheetId="14" hidden="1">{#N/A,#N/A,FALSE,"Pag.01"}</definedName>
    <definedName name="wrn.pag.0700" localSheetId="7" hidden="1">{#N/A,#N/A,FALSE,"Pag.01"}</definedName>
    <definedName name="wrn.pag.0700" localSheetId="16" hidden="1">{#N/A,#N/A,FALSE,"Pag.01"}</definedName>
    <definedName name="wrn.pag.0700" localSheetId="12" hidden="1">{#N/A,#N/A,FALSE,"Pag.01"}</definedName>
    <definedName name="wrn.pag.0700" localSheetId="6" hidden="1">{#N/A,#N/A,FALSE,"Pag.01"}</definedName>
    <definedName name="wrn.pag.0700" localSheetId="20" hidden="1">{#N/A,#N/A,FALSE,"Pag.01"}</definedName>
    <definedName name="wrn.pag.0700" localSheetId="0" hidden="1">{#N/A,#N/A,FALSE,"Pag.01"}</definedName>
    <definedName name="wrn.pag.0700" hidden="1">{#N/A,#N/A,FALSE,"Pag.01"}</definedName>
    <definedName name="wrn.pag.070000000000" localSheetId="9" hidden="1">{#N/A,#N/A,FALSE,"Pag.01"}</definedName>
    <definedName name="wrn.pag.070000000000" localSheetId="4" hidden="1">{#N/A,#N/A,FALSE,"Pag.01"}</definedName>
    <definedName name="wrn.pag.070000000000" localSheetId="13" hidden="1">{#N/A,#N/A,FALSE,"Pag.01"}</definedName>
    <definedName name="wrn.pag.070000000000" localSheetId="5" hidden="1">{#N/A,#N/A,FALSE,"Pag.01"}</definedName>
    <definedName name="wrn.pag.070000000000" localSheetId="14" hidden="1">{#N/A,#N/A,FALSE,"Pag.01"}</definedName>
    <definedName name="wrn.pag.070000000000" localSheetId="7" hidden="1">{#N/A,#N/A,FALSE,"Pag.01"}</definedName>
    <definedName name="wrn.pag.070000000000" localSheetId="16" hidden="1">{#N/A,#N/A,FALSE,"Pag.01"}</definedName>
    <definedName name="wrn.pag.070000000000" localSheetId="12" hidden="1">{#N/A,#N/A,FALSE,"Pag.01"}</definedName>
    <definedName name="wrn.pag.070000000000" localSheetId="6" hidden="1">{#N/A,#N/A,FALSE,"Pag.01"}</definedName>
    <definedName name="wrn.pag.070000000000" localSheetId="20" hidden="1">{#N/A,#N/A,FALSE,"Pag.01"}</definedName>
    <definedName name="wrn.pag.070000000000" localSheetId="0" hidden="1">{#N/A,#N/A,FALSE,"Pag.01"}</definedName>
    <definedName name="wrn.pag.070000000000" hidden="1">{#N/A,#N/A,FALSE,"Pag.01"}</definedName>
    <definedName name="wrn.pag.07000000000000" localSheetId="9" hidden="1">{#N/A,#N/A,FALSE,"Pag.01"}</definedName>
    <definedName name="wrn.pag.07000000000000" localSheetId="4" hidden="1">{#N/A,#N/A,FALSE,"Pag.01"}</definedName>
    <definedName name="wrn.pag.07000000000000" localSheetId="13" hidden="1">{#N/A,#N/A,FALSE,"Pag.01"}</definedName>
    <definedName name="wrn.pag.07000000000000" localSheetId="5" hidden="1">{#N/A,#N/A,FALSE,"Pag.01"}</definedName>
    <definedName name="wrn.pag.07000000000000" localSheetId="14" hidden="1">{#N/A,#N/A,FALSE,"Pag.01"}</definedName>
    <definedName name="wrn.pag.07000000000000" localSheetId="7" hidden="1">{#N/A,#N/A,FALSE,"Pag.01"}</definedName>
    <definedName name="wrn.pag.07000000000000" localSheetId="16" hidden="1">{#N/A,#N/A,FALSE,"Pag.01"}</definedName>
    <definedName name="wrn.pag.07000000000000" localSheetId="12" hidden="1">{#N/A,#N/A,FALSE,"Pag.01"}</definedName>
    <definedName name="wrn.pag.07000000000000" localSheetId="6" hidden="1">{#N/A,#N/A,FALSE,"Pag.01"}</definedName>
    <definedName name="wrn.pag.07000000000000" localSheetId="20" hidden="1">{#N/A,#N/A,FALSE,"Pag.01"}</definedName>
    <definedName name="wrn.pag.07000000000000" localSheetId="0" hidden="1">{#N/A,#N/A,FALSE,"Pag.01"}</definedName>
    <definedName name="wrn.pag.07000000000000" hidden="1">{#N/A,#N/A,FALSE,"Pag.01"}</definedName>
    <definedName name="wrn.pag.09" localSheetId="9" hidden="1">{#N/A,#N/A,FALSE,"Pag.01"}</definedName>
    <definedName name="wrn.pag.09" localSheetId="4" hidden="1">{#N/A,#N/A,FALSE,"Pag.01"}</definedName>
    <definedName name="wrn.pag.09" localSheetId="13" hidden="1">{#N/A,#N/A,FALSE,"Pag.01"}</definedName>
    <definedName name="wrn.pag.09" localSheetId="5" hidden="1">{#N/A,#N/A,FALSE,"Pag.01"}</definedName>
    <definedName name="wrn.pag.09" localSheetId="14" hidden="1">{#N/A,#N/A,FALSE,"Pag.01"}</definedName>
    <definedName name="wrn.pag.09" localSheetId="7" hidden="1">{#N/A,#N/A,FALSE,"Pag.01"}</definedName>
    <definedName name="wrn.pag.09" localSheetId="16" hidden="1">{#N/A,#N/A,FALSE,"Pag.01"}</definedName>
    <definedName name="wrn.pag.09" localSheetId="12" hidden="1">{#N/A,#N/A,FALSE,"Pag.01"}</definedName>
    <definedName name="wrn.pag.09" localSheetId="6" hidden="1">{#N/A,#N/A,FALSE,"Pag.01"}</definedName>
    <definedName name="wrn.pag.09" localSheetId="20" hidden="1">{#N/A,#N/A,FALSE,"Pag.01"}</definedName>
    <definedName name="wrn.pag.09" localSheetId="0" hidden="1">{#N/A,#N/A,FALSE,"Pag.01"}</definedName>
    <definedName name="wrn.pag.09" hidden="1">{#N/A,#N/A,FALSE,"Pag.01"}</definedName>
    <definedName name="wrn.pag.090" localSheetId="9" hidden="1">{#N/A,#N/A,FALSE,"Pag.01"}</definedName>
    <definedName name="wrn.pag.090" localSheetId="4" hidden="1">{#N/A,#N/A,FALSE,"Pag.01"}</definedName>
    <definedName name="wrn.pag.090" localSheetId="13" hidden="1">{#N/A,#N/A,FALSE,"Pag.01"}</definedName>
    <definedName name="wrn.pag.090" localSheetId="5" hidden="1">{#N/A,#N/A,FALSE,"Pag.01"}</definedName>
    <definedName name="wrn.pag.090" localSheetId="14" hidden="1">{#N/A,#N/A,FALSE,"Pag.01"}</definedName>
    <definedName name="wrn.pag.090" localSheetId="7" hidden="1">{#N/A,#N/A,FALSE,"Pag.01"}</definedName>
    <definedName name="wrn.pag.090" localSheetId="16" hidden="1">{#N/A,#N/A,FALSE,"Pag.01"}</definedName>
    <definedName name="wrn.pag.090" localSheetId="12" hidden="1">{#N/A,#N/A,FALSE,"Pag.01"}</definedName>
    <definedName name="wrn.pag.090" localSheetId="6" hidden="1">{#N/A,#N/A,FALSE,"Pag.01"}</definedName>
    <definedName name="wrn.pag.090" localSheetId="20" hidden="1">{#N/A,#N/A,FALSE,"Pag.01"}</definedName>
    <definedName name="wrn.pag.090" localSheetId="0" hidden="1">{#N/A,#N/A,FALSE,"Pag.01"}</definedName>
    <definedName name="wrn.pag.090" hidden="1">{#N/A,#N/A,FALSE,"Pag.01"}</definedName>
    <definedName name="wrn.pag.0900" localSheetId="9" hidden="1">{#N/A,#N/A,FALSE,"Pag.01"}</definedName>
    <definedName name="wrn.pag.0900" localSheetId="4" hidden="1">{#N/A,#N/A,FALSE,"Pag.01"}</definedName>
    <definedName name="wrn.pag.0900" localSheetId="13" hidden="1">{#N/A,#N/A,FALSE,"Pag.01"}</definedName>
    <definedName name="wrn.pag.0900" localSheetId="5" hidden="1">{#N/A,#N/A,FALSE,"Pag.01"}</definedName>
    <definedName name="wrn.pag.0900" localSheetId="14" hidden="1">{#N/A,#N/A,FALSE,"Pag.01"}</definedName>
    <definedName name="wrn.pag.0900" localSheetId="7" hidden="1">{#N/A,#N/A,FALSE,"Pag.01"}</definedName>
    <definedName name="wrn.pag.0900" localSheetId="16" hidden="1">{#N/A,#N/A,FALSE,"Pag.01"}</definedName>
    <definedName name="wrn.pag.0900" localSheetId="12" hidden="1">{#N/A,#N/A,FALSE,"Pag.01"}</definedName>
    <definedName name="wrn.pag.0900" localSheetId="6" hidden="1">{#N/A,#N/A,FALSE,"Pag.01"}</definedName>
    <definedName name="wrn.pag.0900" localSheetId="20" hidden="1">{#N/A,#N/A,FALSE,"Pag.01"}</definedName>
    <definedName name="wrn.pag.0900" localSheetId="0" hidden="1">{#N/A,#N/A,FALSE,"Pag.01"}</definedName>
    <definedName name="wrn.pag.0900" hidden="1">{#N/A,#N/A,FALSE,"Pag.01"}</definedName>
    <definedName name="wrn.pag.090000000000" localSheetId="9" hidden="1">{#N/A,#N/A,FALSE,"Pag.01"}</definedName>
    <definedName name="wrn.pag.090000000000" localSheetId="4" hidden="1">{#N/A,#N/A,FALSE,"Pag.01"}</definedName>
    <definedName name="wrn.pag.090000000000" localSheetId="13" hidden="1">{#N/A,#N/A,FALSE,"Pag.01"}</definedName>
    <definedName name="wrn.pag.090000000000" localSheetId="5" hidden="1">{#N/A,#N/A,FALSE,"Pag.01"}</definedName>
    <definedName name="wrn.pag.090000000000" localSheetId="14" hidden="1">{#N/A,#N/A,FALSE,"Pag.01"}</definedName>
    <definedName name="wrn.pag.090000000000" localSheetId="7" hidden="1">{#N/A,#N/A,FALSE,"Pag.01"}</definedName>
    <definedName name="wrn.pag.090000000000" localSheetId="16" hidden="1">{#N/A,#N/A,FALSE,"Pag.01"}</definedName>
    <definedName name="wrn.pag.090000000000" localSheetId="12" hidden="1">{#N/A,#N/A,FALSE,"Pag.01"}</definedName>
    <definedName name="wrn.pag.090000000000" localSheetId="6" hidden="1">{#N/A,#N/A,FALSE,"Pag.01"}</definedName>
    <definedName name="wrn.pag.090000000000" localSheetId="20" hidden="1">{#N/A,#N/A,FALSE,"Pag.01"}</definedName>
    <definedName name="wrn.pag.090000000000" localSheetId="0" hidden="1">{#N/A,#N/A,FALSE,"Pag.01"}</definedName>
    <definedName name="wrn.pag.090000000000" hidden="1">{#N/A,#N/A,FALSE,"Pag.01"}</definedName>
    <definedName name="wrn.pag.09000000000000000000" localSheetId="9" hidden="1">{#N/A,#N/A,FALSE,"Pag.01"}</definedName>
    <definedName name="wrn.pag.09000000000000000000" localSheetId="4" hidden="1">{#N/A,#N/A,FALSE,"Pag.01"}</definedName>
    <definedName name="wrn.pag.09000000000000000000" localSheetId="13" hidden="1">{#N/A,#N/A,FALSE,"Pag.01"}</definedName>
    <definedName name="wrn.pag.09000000000000000000" localSheetId="5" hidden="1">{#N/A,#N/A,FALSE,"Pag.01"}</definedName>
    <definedName name="wrn.pag.09000000000000000000" localSheetId="14" hidden="1">{#N/A,#N/A,FALSE,"Pag.01"}</definedName>
    <definedName name="wrn.pag.09000000000000000000" localSheetId="7" hidden="1">{#N/A,#N/A,FALSE,"Pag.01"}</definedName>
    <definedName name="wrn.pag.09000000000000000000" localSheetId="16" hidden="1">{#N/A,#N/A,FALSE,"Pag.01"}</definedName>
    <definedName name="wrn.pag.09000000000000000000" localSheetId="12" hidden="1">{#N/A,#N/A,FALSE,"Pag.01"}</definedName>
    <definedName name="wrn.pag.09000000000000000000" localSheetId="6" hidden="1">{#N/A,#N/A,FALSE,"Pag.01"}</definedName>
    <definedName name="wrn.pag.09000000000000000000" localSheetId="20" hidden="1">{#N/A,#N/A,FALSE,"Pag.01"}</definedName>
    <definedName name="wrn.pag.09000000000000000000" localSheetId="0" hidden="1">{#N/A,#N/A,FALSE,"Pag.01"}</definedName>
    <definedName name="wrn.pag.09000000000000000000" hidden="1">{#N/A,#N/A,FALSE,"Pag.01"}</definedName>
    <definedName name="wrn.pag.100" localSheetId="9" hidden="1">{#N/A,#N/A,FALSE,"Pag.01"}</definedName>
    <definedName name="wrn.pag.100" localSheetId="4" hidden="1">{#N/A,#N/A,FALSE,"Pag.01"}</definedName>
    <definedName name="wrn.pag.100" localSheetId="13" hidden="1">{#N/A,#N/A,FALSE,"Pag.01"}</definedName>
    <definedName name="wrn.pag.100" localSheetId="5" hidden="1">{#N/A,#N/A,FALSE,"Pag.01"}</definedName>
    <definedName name="wrn.pag.100" localSheetId="14" hidden="1">{#N/A,#N/A,FALSE,"Pag.01"}</definedName>
    <definedName name="wrn.pag.100" localSheetId="7" hidden="1">{#N/A,#N/A,FALSE,"Pag.01"}</definedName>
    <definedName name="wrn.pag.100" localSheetId="16" hidden="1">{#N/A,#N/A,FALSE,"Pag.01"}</definedName>
    <definedName name="wrn.pag.100" localSheetId="12" hidden="1">{#N/A,#N/A,FALSE,"Pag.01"}</definedName>
    <definedName name="wrn.pag.100" localSheetId="6" hidden="1">{#N/A,#N/A,FALSE,"Pag.01"}</definedName>
    <definedName name="wrn.pag.100" localSheetId="20" hidden="1">{#N/A,#N/A,FALSE,"Pag.01"}</definedName>
    <definedName name="wrn.pag.100" localSheetId="0" hidden="1">{#N/A,#N/A,FALSE,"Pag.01"}</definedName>
    <definedName name="wrn.pag.100" hidden="1">{#N/A,#N/A,FALSE,"Pag.01"}</definedName>
    <definedName name="wrn.pag.102145" localSheetId="9" hidden="1">{#N/A,#N/A,FALSE,"Pag.01"}</definedName>
    <definedName name="wrn.pag.102145" localSheetId="4" hidden="1">{#N/A,#N/A,FALSE,"Pag.01"}</definedName>
    <definedName name="wrn.pag.102145" localSheetId="13" hidden="1">{#N/A,#N/A,FALSE,"Pag.01"}</definedName>
    <definedName name="wrn.pag.102145" localSheetId="5" hidden="1">{#N/A,#N/A,FALSE,"Pag.01"}</definedName>
    <definedName name="wrn.pag.102145" localSheetId="14" hidden="1">{#N/A,#N/A,FALSE,"Pag.01"}</definedName>
    <definedName name="wrn.pag.102145" localSheetId="7" hidden="1">{#N/A,#N/A,FALSE,"Pag.01"}</definedName>
    <definedName name="wrn.pag.102145" localSheetId="16" hidden="1">{#N/A,#N/A,FALSE,"Pag.01"}</definedName>
    <definedName name="wrn.pag.102145" localSheetId="12" hidden="1">{#N/A,#N/A,FALSE,"Pag.01"}</definedName>
    <definedName name="wrn.pag.102145" localSheetId="6" hidden="1">{#N/A,#N/A,FALSE,"Pag.01"}</definedName>
    <definedName name="wrn.pag.102145" localSheetId="20" hidden="1">{#N/A,#N/A,FALSE,"Pag.01"}</definedName>
    <definedName name="wrn.pag.102145" localSheetId="0" hidden="1">{#N/A,#N/A,FALSE,"Pag.01"}</definedName>
    <definedName name="wrn.pag.102145" hidden="1">{#N/A,#N/A,FALSE,"Pag.01"}</definedName>
    <definedName name="wrn.pag.12" localSheetId="9" hidden="1">{#N/A,#N/A,FALSE,"Pag.01"}</definedName>
    <definedName name="wrn.pag.12" localSheetId="4" hidden="1">{#N/A,#N/A,FALSE,"Pag.01"}</definedName>
    <definedName name="wrn.pag.12" localSheetId="13" hidden="1">{#N/A,#N/A,FALSE,"Pag.01"}</definedName>
    <definedName name="wrn.pag.12" localSheetId="5" hidden="1">{#N/A,#N/A,FALSE,"Pag.01"}</definedName>
    <definedName name="wrn.pag.12" localSheetId="14" hidden="1">{#N/A,#N/A,FALSE,"Pag.01"}</definedName>
    <definedName name="wrn.pag.12" localSheetId="7" hidden="1">{#N/A,#N/A,FALSE,"Pag.01"}</definedName>
    <definedName name="wrn.pag.12" localSheetId="16" hidden="1">{#N/A,#N/A,FALSE,"Pag.01"}</definedName>
    <definedName name="wrn.pag.12" localSheetId="12" hidden="1">{#N/A,#N/A,FALSE,"Pag.01"}</definedName>
    <definedName name="wrn.pag.12" localSheetId="6" hidden="1">{#N/A,#N/A,FALSE,"Pag.01"}</definedName>
    <definedName name="wrn.pag.12" localSheetId="20" hidden="1">{#N/A,#N/A,FALSE,"Pag.01"}</definedName>
    <definedName name="wrn.pag.12" localSheetId="0" hidden="1">{#N/A,#N/A,FALSE,"Pag.01"}</definedName>
    <definedName name="wrn.pag.12" hidden="1">{#N/A,#N/A,FALSE,"Pag.01"}</definedName>
    <definedName name="wrn.pag.120" localSheetId="9" hidden="1">{#N/A,#N/A,FALSE,"Pag.01"}</definedName>
    <definedName name="wrn.pag.120" localSheetId="4" hidden="1">{#N/A,#N/A,FALSE,"Pag.01"}</definedName>
    <definedName name="wrn.pag.120" localSheetId="13" hidden="1">{#N/A,#N/A,FALSE,"Pag.01"}</definedName>
    <definedName name="wrn.pag.120" localSheetId="5" hidden="1">{#N/A,#N/A,FALSE,"Pag.01"}</definedName>
    <definedName name="wrn.pag.120" localSheetId="14" hidden="1">{#N/A,#N/A,FALSE,"Pag.01"}</definedName>
    <definedName name="wrn.pag.120" localSheetId="7" hidden="1">{#N/A,#N/A,FALSE,"Pag.01"}</definedName>
    <definedName name="wrn.pag.120" localSheetId="16" hidden="1">{#N/A,#N/A,FALSE,"Pag.01"}</definedName>
    <definedName name="wrn.pag.120" localSheetId="12" hidden="1">{#N/A,#N/A,FALSE,"Pag.01"}</definedName>
    <definedName name="wrn.pag.120" localSheetId="6" hidden="1">{#N/A,#N/A,FALSE,"Pag.01"}</definedName>
    <definedName name="wrn.pag.120" localSheetId="20" hidden="1">{#N/A,#N/A,FALSE,"Pag.01"}</definedName>
    <definedName name="wrn.pag.120" localSheetId="0" hidden="1">{#N/A,#N/A,FALSE,"Pag.01"}</definedName>
    <definedName name="wrn.pag.120" hidden="1">{#N/A,#N/A,FALSE,"Pag.01"}</definedName>
    <definedName name="wrn.pag.12000000000" localSheetId="9" hidden="1">{#N/A,#N/A,FALSE,"Pag.01"}</definedName>
    <definedName name="wrn.pag.12000000000" localSheetId="4" hidden="1">{#N/A,#N/A,FALSE,"Pag.01"}</definedName>
    <definedName name="wrn.pag.12000000000" localSheetId="13" hidden="1">{#N/A,#N/A,FALSE,"Pag.01"}</definedName>
    <definedName name="wrn.pag.12000000000" localSheetId="5" hidden="1">{#N/A,#N/A,FALSE,"Pag.01"}</definedName>
    <definedName name="wrn.pag.12000000000" localSheetId="14" hidden="1">{#N/A,#N/A,FALSE,"Pag.01"}</definedName>
    <definedName name="wrn.pag.12000000000" localSheetId="7" hidden="1">{#N/A,#N/A,FALSE,"Pag.01"}</definedName>
    <definedName name="wrn.pag.12000000000" localSheetId="16" hidden="1">{#N/A,#N/A,FALSE,"Pag.01"}</definedName>
    <definedName name="wrn.pag.12000000000" localSheetId="12" hidden="1">{#N/A,#N/A,FALSE,"Pag.01"}</definedName>
    <definedName name="wrn.pag.12000000000" localSheetId="6" hidden="1">{#N/A,#N/A,FALSE,"Pag.01"}</definedName>
    <definedName name="wrn.pag.12000000000" localSheetId="20" hidden="1">{#N/A,#N/A,FALSE,"Pag.01"}</definedName>
    <definedName name="wrn.pag.12000000000" localSheetId="0" hidden="1">{#N/A,#N/A,FALSE,"Pag.01"}</definedName>
    <definedName name="wrn.pag.12000000000" hidden="1">{#N/A,#N/A,FALSE,"Pag.01"}</definedName>
    <definedName name="wrn.pag.1200000000000000" localSheetId="9" hidden="1">{#N/A,#N/A,FALSE,"Pag.01"}</definedName>
    <definedName name="wrn.pag.1200000000000000" localSheetId="4" hidden="1">{#N/A,#N/A,FALSE,"Pag.01"}</definedName>
    <definedName name="wrn.pag.1200000000000000" localSheetId="13" hidden="1">{#N/A,#N/A,FALSE,"Pag.01"}</definedName>
    <definedName name="wrn.pag.1200000000000000" localSheetId="5" hidden="1">{#N/A,#N/A,FALSE,"Pag.01"}</definedName>
    <definedName name="wrn.pag.1200000000000000" localSheetId="14" hidden="1">{#N/A,#N/A,FALSE,"Pag.01"}</definedName>
    <definedName name="wrn.pag.1200000000000000" localSheetId="7" hidden="1">{#N/A,#N/A,FALSE,"Pag.01"}</definedName>
    <definedName name="wrn.pag.1200000000000000" localSheetId="16" hidden="1">{#N/A,#N/A,FALSE,"Pag.01"}</definedName>
    <definedName name="wrn.pag.1200000000000000" localSheetId="12" hidden="1">{#N/A,#N/A,FALSE,"Pag.01"}</definedName>
    <definedName name="wrn.pag.1200000000000000" localSheetId="6" hidden="1">{#N/A,#N/A,FALSE,"Pag.01"}</definedName>
    <definedName name="wrn.pag.1200000000000000" localSheetId="20" hidden="1">{#N/A,#N/A,FALSE,"Pag.01"}</definedName>
    <definedName name="wrn.pag.1200000000000000" localSheetId="0" hidden="1">{#N/A,#N/A,FALSE,"Pag.01"}</definedName>
    <definedName name="wrn.pag.1200000000000000" hidden="1">{#N/A,#N/A,FALSE,"Pag.01"}</definedName>
    <definedName name="wrn.pag.1254789" localSheetId="9" hidden="1">{#N/A,#N/A,FALSE,"Pag.01"}</definedName>
    <definedName name="wrn.pag.1254789" localSheetId="4" hidden="1">{#N/A,#N/A,FALSE,"Pag.01"}</definedName>
    <definedName name="wrn.pag.1254789" localSheetId="13" hidden="1">{#N/A,#N/A,FALSE,"Pag.01"}</definedName>
    <definedName name="wrn.pag.1254789" localSheetId="5" hidden="1">{#N/A,#N/A,FALSE,"Pag.01"}</definedName>
    <definedName name="wrn.pag.1254789" localSheetId="14" hidden="1">{#N/A,#N/A,FALSE,"Pag.01"}</definedName>
    <definedName name="wrn.pag.1254789" localSheetId="7" hidden="1">{#N/A,#N/A,FALSE,"Pag.01"}</definedName>
    <definedName name="wrn.pag.1254789" localSheetId="16" hidden="1">{#N/A,#N/A,FALSE,"Pag.01"}</definedName>
    <definedName name="wrn.pag.1254789" localSheetId="12" hidden="1">{#N/A,#N/A,FALSE,"Pag.01"}</definedName>
    <definedName name="wrn.pag.1254789" localSheetId="6" hidden="1">{#N/A,#N/A,FALSE,"Pag.01"}</definedName>
    <definedName name="wrn.pag.1254789" localSheetId="20" hidden="1">{#N/A,#N/A,FALSE,"Pag.01"}</definedName>
    <definedName name="wrn.pag.1254789" localSheetId="0" hidden="1">{#N/A,#N/A,FALSE,"Pag.01"}</definedName>
    <definedName name="wrn.pag.1254789" hidden="1">{#N/A,#N/A,FALSE,"Pag.01"}</definedName>
    <definedName name="wrn.pag.214578" localSheetId="9" hidden="1">{#N/A,#N/A,FALSE,"Pag.01"}</definedName>
    <definedName name="wrn.pag.214578" localSheetId="4" hidden="1">{#N/A,#N/A,FALSE,"Pag.01"}</definedName>
    <definedName name="wrn.pag.214578" localSheetId="13" hidden="1">{#N/A,#N/A,FALSE,"Pag.01"}</definedName>
    <definedName name="wrn.pag.214578" localSheetId="5" hidden="1">{#N/A,#N/A,FALSE,"Pag.01"}</definedName>
    <definedName name="wrn.pag.214578" localSheetId="14" hidden="1">{#N/A,#N/A,FALSE,"Pag.01"}</definedName>
    <definedName name="wrn.pag.214578" localSheetId="7" hidden="1">{#N/A,#N/A,FALSE,"Pag.01"}</definedName>
    <definedName name="wrn.pag.214578" localSheetId="16" hidden="1">{#N/A,#N/A,FALSE,"Pag.01"}</definedName>
    <definedName name="wrn.pag.214578" localSheetId="12" hidden="1">{#N/A,#N/A,FALSE,"Pag.01"}</definedName>
    <definedName name="wrn.pag.214578" localSheetId="6" hidden="1">{#N/A,#N/A,FALSE,"Pag.01"}</definedName>
    <definedName name="wrn.pag.214578" localSheetId="20" hidden="1">{#N/A,#N/A,FALSE,"Pag.01"}</definedName>
    <definedName name="wrn.pag.214578" localSheetId="0" hidden="1">{#N/A,#N/A,FALSE,"Pag.01"}</definedName>
    <definedName name="wrn.pag.214578" hidden="1">{#N/A,#N/A,FALSE,"Pag.01"}</definedName>
    <definedName name="wrn.pag.214789" localSheetId="9" hidden="1">{#N/A,#N/A,FALSE,"Pag.01"}</definedName>
    <definedName name="wrn.pag.214789" localSheetId="4" hidden="1">{#N/A,#N/A,FALSE,"Pag.01"}</definedName>
    <definedName name="wrn.pag.214789" localSheetId="13" hidden="1">{#N/A,#N/A,FALSE,"Pag.01"}</definedName>
    <definedName name="wrn.pag.214789" localSheetId="5" hidden="1">{#N/A,#N/A,FALSE,"Pag.01"}</definedName>
    <definedName name="wrn.pag.214789" localSheetId="14" hidden="1">{#N/A,#N/A,FALSE,"Pag.01"}</definedName>
    <definedName name="wrn.pag.214789" localSheetId="7" hidden="1">{#N/A,#N/A,FALSE,"Pag.01"}</definedName>
    <definedName name="wrn.pag.214789" localSheetId="16" hidden="1">{#N/A,#N/A,FALSE,"Pag.01"}</definedName>
    <definedName name="wrn.pag.214789" localSheetId="12" hidden="1">{#N/A,#N/A,FALSE,"Pag.01"}</definedName>
    <definedName name="wrn.pag.214789" localSheetId="6" hidden="1">{#N/A,#N/A,FALSE,"Pag.01"}</definedName>
    <definedName name="wrn.pag.214789" localSheetId="20" hidden="1">{#N/A,#N/A,FALSE,"Pag.01"}</definedName>
    <definedName name="wrn.pag.214789" localSheetId="0" hidden="1">{#N/A,#N/A,FALSE,"Pag.01"}</definedName>
    <definedName name="wrn.pag.214789" hidden="1">{#N/A,#N/A,FALSE,"Pag.01"}</definedName>
    <definedName name="wrn.pag.23654789" localSheetId="9" hidden="1">{#N/A,#N/A,FALSE,"Pag.01"}</definedName>
    <definedName name="wrn.pag.23654789" localSheetId="4" hidden="1">{#N/A,#N/A,FALSE,"Pag.01"}</definedName>
    <definedName name="wrn.pag.23654789" localSheetId="13" hidden="1">{#N/A,#N/A,FALSE,"Pag.01"}</definedName>
    <definedName name="wrn.pag.23654789" localSheetId="5" hidden="1">{#N/A,#N/A,FALSE,"Pag.01"}</definedName>
    <definedName name="wrn.pag.23654789" localSheetId="14" hidden="1">{#N/A,#N/A,FALSE,"Pag.01"}</definedName>
    <definedName name="wrn.pag.23654789" localSheetId="7" hidden="1">{#N/A,#N/A,FALSE,"Pag.01"}</definedName>
    <definedName name="wrn.pag.23654789" localSheetId="16" hidden="1">{#N/A,#N/A,FALSE,"Pag.01"}</definedName>
    <definedName name="wrn.pag.23654789" localSheetId="12" hidden="1">{#N/A,#N/A,FALSE,"Pag.01"}</definedName>
    <definedName name="wrn.pag.23654789" localSheetId="6" hidden="1">{#N/A,#N/A,FALSE,"Pag.01"}</definedName>
    <definedName name="wrn.pag.23654789" localSheetId="20" hidden="1">{#N/A,#N/A,FALSE,"Pag.01"}</definedName>
    <definedName name="wrn.pag.23654789" localSheetId="0" hidden="1">{#N/A,#N/A,FALSE,"Pag.01"}</definedName>
    <definedName name="wrn.pag.23654789" hidden="1">{#N/A,#N/A,FALSE,"Pag.01"}</definedName>
    <definedName name="wrn.pag.2547257" localSheetId="9" hidden="1">{#N/A,#N/A,FALSE,"Pag.01"}</definedName>
    <definedName name="wrn.pag.2547257" localSheetId="4" hidden="1">{#N/A,#N/A,FALSE,"Pag.01"}</definedName>
    <definedName name="wrn.pag.2547257" localSheetId="13" hidden="1">{#N/A,#N/A,FALSE,"Pag.01"}</definedName>
    <definedName name="wrn.pag.2547257" localSheetId="5" hidden="1">{#N/A,#N/A,FALSE,"Pag.01"}</definedName>
    <definedName name="wrn.pag.2547257" localSheetId="14" hidden="1">{#N/A,#N/A,FALSE,"Pag.01"}</definedName>
    <definedName name="wrn.pag.2547257" localSheetId="7" hidden="1">{#N/A,#N/A,FALSE,"Pag.01"}</definedName>
    <definedName name="wrn.pag.2547257" localSheetId="16" hidden="1">{#N/A,#N/A,FALSE,"Pag.01"}</definedName>
    <definedName name="wrn.pag.2547257" localSheetId="12" hidden="1">{#N/A,#N/A,FALSE,"Pag.01"}</definedName>
    <definedName name="wrn.pag.2547257" localSheetId="6" hidden="1">{#N/A,#N/A,FALSE,"Pag.01"}</definedName>
    <definedName name="wrn.pag.2547257" localSheetId="20" hidden="1">{#N/A,#N/A,FALSE,"Pag.01"}</definedName>
    <definedName name="wrn.pag.2547257" localSheetId="0" hidden="1">{#N/A,#N/A,FALSE,"Pag.01"}</definedName>
    <definedName name="wrn.pag.2547257" hidden="1">{#N/A,#N/A,FALSE,"Pag.01"}</definedName>
    <definedName name="wrn.pag.254789" localSheetId="9" hidden="1">{#N/A,#N/A,FALSE,"Pag.01"}</definedName>
    <definedName name="wrn.pag.254789" localSheetId="4" hidden="1">{#N/A,#N/A,FALSE,"Pag.01"}</definedName>
    <definedName name="wrn.pag.254789" localSheetId="13" hidden="1">{#N/A,#N/A,FALSE,"Pag.01"}</definedName>
    <definedName name="wrn.pag.254789" localSheetId="5" hidden="1">{#N/A,#N/A,FALSE,"Pag.01"}</definedName>
    <definedName name="wrn.pag.254789" localSheetId="14" hidden="1">{#N/A,#N/A,FALSE,"Pag.01"}</definedName>
    <definedName name="wrn.pag.254789" localSheetId="7" hidden="1">{#N/A,#N/A,FALSE,"Pag.01"}</definedName>
    <definedName name="wrn.pag.254789" localSheetId="16" hidden="1">{#N/A,#N/A,FALSE,"Pag.01"}</definedName>
    <definedName name="wrn.pag.254789" localSheetId="12" hidden="1">{#N/A,#N/A,FALSE,"Pag.01"}</definedName>
    <definedName name="wrn.pag.254789" localSheetId="6" hidden="1">{#N/A,#N/A,FALSE,"Pag.01"}</definedName>
    <definedName name="wrn.pag.254789" localSheetId="20" hidden="1">{#N/A,#N/A,FALSE,"Pag.01"}</definedName>
    <definedName name="wrn.pag.254789" localSheetId="0" hidden="1">{#N/A,#N/A,FALSE,"Pag.01"}</definedName>
    <definedName name="wrn.pag.254789" hidden="1">{#N/A,#N/A,FALSE,"Pag.01"}</definedName>
    <definedName name="wrn.pag.2564789" localSheetId="9" hidden="1">{#N/A,#N/A,FALSE,"Pag.01"}</definedName>
    <definedName name="wrn.pag.2564789" localSheetId="4" hidden="1">{#N/A,#N/A,FALSE,"Pag.01"}</definedName>
    <definedName name="wrn.pag.2564789" localSheetId="13" hidden="1">{#N/A,#N/A,FALSE,"Pag.01"}</definedName>
    <definedName name="wrn.pag.2564789" localSheetId="5" hidden="1">{#N/A,#N/A,FALSE,"Pag.01"}</definedName>
    <definedName name="wrn.pag.2564789" localSheetId="14" hidden="1">{#N/A,#N/A,FALSE,"Pag.01"}</definedName>
    <definedName name="wrn.pag.2564789" localSheetId="7" hidden="1">{#N/A,#N/A,FALSE,"Pag.01"}</definedName>
    <definedName name="wrn.pag.2564789" localSheetId="16" hidden="1">{#N/A,#N/A,FALSE,"Pag.01"}</definedName>
    <definedName name="wrn.pag.2564789" localSheetId="12" hidden="1">{#N/A,#N/A,FALSE,"Pag.01"}</definedName>
    <definedName name="wrn.pag.2564789" localSheetId="6" hidden="1">{#N/A,#N/A,FALSE,"Pag.01"}</definedName>
    <definedName name="wrn.pag.2564789" localSheetId="20" hidden="1">{#N/A,#N/A,FALSE,"Pag.01"}</definedName>
    <definedName name="wrn.pag.2564789" localSheetId="0" hidden="1">{#N/A,#N/A,FALSE,"Pag.01"}</definedName>
    <definedName name="wrn.pag.2564789" hidden="1">{#N/A,#N/A,FALSE,"Pag.01"}</definedName>
    <definedName name="wrn.pag.458796" localSheetId="9" hidden="1">{#N/A,#N/A,FALSE,"Pag.01"}</definedName>
    <definedName name="wrn.pag.458796" localSheetId="4" hidden="1">{#N/A,#N/A,FALSE,"Pag.01"}</definedName>
    <definedName name="wrn.pag.458796" localSheetId="13" hidden="1">{#N/A,#N/A,FALSE,"Pag.01"}</definedName>
    <definedName name="wrn.pag.458796" localSheetId="5" hidden="1">{#N/A,#N/A,FALSE,"Pag.01"}</definedName>
    <definedName name="wrn.pag.458796" localSheetId="14" hidden="1">{#N/A,#N/A,FALSE,"Pag.01"}</definedName>
    <definedName name="wrn.pag.458796" localSheetId="7" hidden="1">{#N/A,#N/A,FALSE,"Pag.01"}</definedName>
    <definedName name="wrn.pag.458796" localSheetId="16" hidden="1">{#N/A,#N/A,FALSE,"Pag.01"}</definedName>
    <definedName name="wrn.pag.458796" localSheetId="12" hidden="1">{#N/A,#N/A,FALSE,"Pag.01"}</definedName>
    <definedName name="wrn.pag.458796" localSheetId="6" hidden="1">{#N/A,#N/A,FALSE,"Pag.01"}</definedName>
    <definedName name="wrn.pag.458796" localSheetId="20" hidden="1">{#N/A,#N/A,FALSE,"Pag.01"}</definedName>
    <definedName name="wrn.pag.458796" localSheetId="0" hidden="1">{#N/A,#N/A,FALSE,"Pag.01"}</definedName>
    <definedName name="wrn.pag.458796" hidden="1">{#N/A,#N/A,FALSE,"Pag.01"}</definedName>
    <definedName name="wrn.pag.500" localSheetId="9" hidden="1">{#N/A,#N/A,FALSE,"Pag.01"}</definedName>
    <definedName name="wrn.pag.500" localSheetId="4" hidden="1">{#N/A,#N/A,FALSE,"Pag.01"}</definedName>
    <definedName name="wrn.pag.500" localSheetId="13" hidden="1">{#N/A,#N/A,FALSE,"Pag.01"}</definedName>
    <definedName name="wrn.pag.500" localSheetId="5" hidden="1">{#N/A,#N/A,FALSE,"Pag.01"}</definedName>
    <definedName name="wrn.pag.500" localSheetId="14" hidden="1">{#N/A,#N/A,FALSE,"Pag.01"}</definedName>
    <definedName name="wrn.pag.500" localSheetId="7" hidden="1">{#N/A,#N/A,FALSE,"Pag.01"}</definedName>
    <definedName name="wrn.pag.500" localSheetId="16" hidden="1">{#N/A,#N/A,FALSE,"Pag.01"}</definedName>
    <definedName name="wrn.pag.500" localSheetId="12" hidden="1">{#N/A,#N/A,FALSE,"Pag.01"}</definedName>
    <definedName name="wrn.pag.500" localSheetId="6" hidden="1">{#N/A,#N/A,FALSE,"Pag.01"}</definedName>
    <definedName name="wrn.pag.500" localSheetId="20" hidden="1">{#N/A,#N/A,FALSE,"Pag.01"}</definedName>
    <definedName name="wrn.pag.500" localSheetId="0" hidden="1">{#N/A,#N/A,FALSE,"Pag.01"}</definedName>
    <definedName name="wrn.pag.500" hidden="1">{#N/A,#N/A,FALSE,"Pag.01"}</definedName>
    <definedName name="wrn.pag.5000" localSheetId="9" hidden="1">{#N/A,#N/A,FALSE,"Pag.01"}</definedName>
    <definedName name="wrn.pag.5000" localSheetId="4" hidden="1">{#N/A,#N/A,FALSE,"Pag.01"}</definedName>
    <definedName name="wrn.pag.5000" localSheetId="13" hidden="1">{#N/A,#N/A,FALSE,"Pag.01"}</definedName>
    <definedName name="wrn.pag.5000" localSheetId="5" hidden="1">{#N/A,#N/A,FALSE,"Pag.01"}</definedName>
    <definedName name="wrn.pag.5000" localSheetId="14" hidden="1">{#N/A,#N/A,FALSE,"Pag.01"}</definedName>
    <definedName name="wrn.pag.5000" localSheetId="7" hidden="1">{#N/A,#N/A,FALSE,"Pag.01"}</definedName>
    <definedName name="wrn.pag.5000" localSheetId="16" hidden="1">{#N/A,#N/A,FALSE,"Pag.01"}</definedName>
    <definedName name="wrn.pag.5000" localSheetId="12" hidden="1">{#N/A,#N/A,FALSE,"Pag.01"}</definedName>
    <definedName name="wrn.pag.5000" localSheetId="6" hidden="1">{#N/A,#N/A,FALSE,"Pag.01"}</definedName>
    <definedName name="wrn.pag.5000" localSheetId="20" hidden="1">{#N/A,#N/A,FALSE,"Pag.01"}</definedName>
    <definedName name="wrn.pag.5000" localSheetId="0" hidden="1">{#N/A,#N/A,FALSE,"Pag.01"}</definedName>
    <definedName name="wrn.pag.5000" hidden="1">{#N/A,#N/A,FALSE,"Pag.01"}</definedName>
    <definedName name="wrn.pag.501000" localSheetId="9" hidden="1">{#N/A,#N/A,FALSE,"Pag.01"}</definedName>
    <definedName name="wrn.pag.501000" localSheetId="4" hidden="1">{#N/A,#N/A,FALSE,"Pag.01"}</definedName>
    <definedName name="wrn.pag.501000" localSheetId="13" hidden="1">{#N/A,#N/A,FALSE,"Pag.01"}</definedName>
    <definedName name="wrn.pag.501000" localSheetId="5" hidden="1">{#N/A,#N/A,FALSE,"Pag.01"}</definedName>
    <definedName name="wrn.pag.501000" localSheetId="14" hidden="1">{#N/A,#N/A,FALSE,"Pag.01"}</definedName>
    <definedName name="wrn.pag.501000" localSheetId="7" hidden="1">{#N/A,#N/A,FALSE,"Pag.01"}</definedName>
    <definedName name="wrn.pag.501000" localSheetId="16" hidden="1">{#N/A,#N/A,FALSE,"Pag.01"}</definedName>
    <definedName name="wrn.pag.501000" localSheetId="12" hidden="1">{#N/A,#N/A,FALSE,"Pag.01"}</definedName>
    <definedName name="wrn.pag.501000" localSheetId="6" hidden="1">{#N/A,#N/A,FALSE,"Pag.01"}</definedName>
    <definedName name="wrn.pag.501000" localSheetId="20" hidden="1">{#N/A,#N/A,FALSE,"Pag.01"}</definedName>
    <definedName name="wrn.pag.501000" localSheetId="0" hidden="1">{#N/A,#N/A,FALSE,"Pag.01"}</definedName>
    <definedName name="wrn.pag.501000" hidden="1">{#N/A,#N/A,FALSE,"Pag.01"}</definedName>
    <definedName name="wrn.pag.5010000" localSheetId="9" hidden="1">{#N/A,#N/A,FALSE,"Pag.01"}</definedName>
    <definedName name="wrn.pag.5010000" localSheetId="4" hidden="1">{#N/A,#N/A,FALSE,"Pag.01"}</definedName>
    <definedName name="wrn.pag.5010000" localSheetId="13" hidden="1">{#N/A,#N/A,FALSE,"Pag.01"}</definedName>
    <definedName name="wrn.pag.5010000" localSheetId="5" hidden="1">{#N/A,#N/A,FALSE,"Pag.01"}</definedName>
    <definedName name="wrn.pag.5010000" localSheetId="14" hidden="1">{#N/A,#N/A,FALSE,"Pag.01"}</definedName>
    <definedName name="wrn.pag.5010000" localSheetId="7" hidden="1">{#N/A,#N/A,FALSE,"Pag.01"}</definedName>
    <definedName name="wrn.pag.5010000" localSheetId="16" hidden="1">{#N/A,#N/A,FALSE,"Pag.01"}</definedName>
    <definedName name="wrn.pag.5010000" localSheetId="12" hidden="1">{#N/A,#N/A,FALSE,"Pag.01"}</definedName>
    <definedName name="wrn.pag.5010000" localSheetId="6" hidden="1">{#N/A,#N/A,FALSE,"Pag.01"}</definedName>
    <definedName name="wrn.pag.5010000" localSheetId="20" hidden="1">{#N/A,#N/A,FALSE,"Pag.01"}</definedName>
    <definedName name="wrn.pag.5010000" localSheetId="0" hidden="1">{#N/A,#N/A,FALSE,"Pag.01"}</definedName>
    <definedName name="wrn.pag.5010000" hidden="1">{#N/A,#N/A,FALSE,"Pag.01"}</definedName>
    <definedName name="wrn.pag.50100000000000" localSheetId="9" hidden="1">{#N/A,#N/A,FALSE,"Pag.01"}</definedName>
    <definedName name="wrn.pag.50100000000000" localSheetId="4" hidden="1">{#N/A,#N/A,FALSE,"Pag.01"}</definedName>
    <definedName name="wrn.pag.50100000000000" localSheetId="13" hidden="1">{#N/A,#N/A,FALSE,"Pag.01"}</definedName>
    <definedName name="wrn.pag.50100000000000" localSheetId="5" hidden="1">{#N/A,#N/A,FALSE,"Pag.01"}</definedName>
    <definedName name="wrn.pag.50100000000000" localSheetId="14" hidden="1">{#N/A,#N/A,FALSE,"Pag.01"}</definedName>
    <definedName name="wrn.pag.50100000000000" localSheetId="7" hidden="1">{#N/A,#N/A,FALSE,"Pag.01"}</definedName>
    <definedName name="wrn.pag.50100000000000" localSheetId="16" hidden="1">{#N/A,#N/A,FALSE,"Pag.01"}</definedName>
    <definedName name="wrn.pag.50100000000000" localSheetId="12" hidden="1">{#N/A,#N/A,FALSE,"Pag.01"}</definedName>
    <definedName name="wrn.pag.50100000000000" localSheetId="6" hidden="1">{#N/A,#N/A,FALSE,"Pag.01"}</definedName>
    <definedName name="wrn.pag.50100000000000" localSheetId="20" hidden="1">{#N/A,#N/A,FALSE,"Pag.01"}</definedName>
    <definedName name="wrn.pag.50100000000000" localSheetId="0" hidden="1">{#N/A,#N/A,FALSE,"Pag.01"}</definedName>
    <definedName name="wrn.pag.50100000000000" hidden="1">{#N/A,#N/A,FALSE,"Pag.01"}</definedName>
    <definedName name="wrn.pag.5011" localSheetId="9" hidden="1">{#N/A,#N/A,FALSE,"Pag.01"}</definedName>
    <definedName name="wrn.pag.5011" localSheetId="4" hidden="1">{#N/A,#N/A,FALSE,"Pag.01"}</definedName>
    <definedName name="wrn.pag.5011" localSheetId="13" hidden="1">{#N/A,#N/A,FALSE,"Pag.01"}</definedName>
    <definedName name="wrn.pag.5011" localSheetId="5" hidden="1">{#N/A,#N/A,FALSE,"Pag.01"}</definedName>
    <definedName name="wrn.pag.5011" localSheetId="14" hidden="1">{#N/A,#N/A,FALSE,"Pag.01"}</definedName>
    <definedName name="wrn.pag.5011" localSheetId="7" hidden="1">{#N/A,#N/A,FALSE,"Pag.01"}</definedName>
    <definedName name="wrn.pag.5011" localSheetId="16" hidden="1">{#N/A,#N/A,FALSE,"Pag.01"}</definedName>
    <definedName name="wrn.pag.5011" localSheetId="12" hidden="1">{#N/A,#N/A,FALSE,"Pag.01"}</definedName>
    <definedName name="wrn.pag.5011" localSheetId="6" hidden="1">{#N/A,#N/A,FALSE,"Pag.01"}</definedName>
    <definedName name="wrn.pag.5011" localSheetId="20" hidden="1">{#N/A,#N/A,FALSE,"Pag.01"}</definedName>
    <definedName name="wrn.pag.5011" localSheetId="0" hidden="1">{#N/A,#N/A,FALSE,"Pag.01"}</definedName>
    <definedName name="wrn.pag.5011" hidden="1">{#N/A,#N/A,FALSE,"Pag.01"}</definedName>
    <definedName name="wrn.pag.501110" localSheetId="9" hidden="1">{#N/A,#N/A,FALSE,"Pag.01"}</definedName>
    <definedName name="wrn.pag.501110" localSheetId="4" hidden="1">{#N/A,#N/A,FALSE,"Pag.01"}</definedName>
    <definedName name="wrn.pag.501110" localSheetId="13" hidden="1">{#N/A,#N/A,FALSE,"Pag.01"}</definedName>
    <definedName name="wrn.pag.501110" localSheetId="5" hidden="1">{#N/A,#N/A,FALSE,"Pag.01"}</definedName>
    <definedName name="wrn.pag.501110" localSheetId="14" hidden="1">{#N/A,#N/A,FALSE,"Pag.01"}</definedName>
    <definedName name="wrn.pag.501110" localSheetId="7" hidden="1">{#N/A,#N/A,FALSE,"Pag.01"}</definedName>
    <definedName name="wrn.pag.501110" localSheetId="16" hidden="1">{#N/A,#N/A,FALSE,"Pag.01"}</definedName>
    <definedName name="wrn.pag.501110" localSheetId="12" hidden="1">{#N/A,#N/A,FALSE,"Pag.01"}</definedName>
    <definedName name="wrn.pag.501110" localSheetId="6" hidden="1">{#N/A,#N/A,FALSE,"Pag.01"}</definedName>
    <definedName name="wrn.pag.501110" localSheetId="20" hidden="1">{#N/A,#N/A,FALSE,"Pag.01"}</definedName>
    <definedName name="wrn.pag.501110" localSheetId="0" hidden="1">{#N/A,#N/A,FALSE,"Pag.01"}</definedName>
    <definedName name="wrn.pag.501110" hidden="1">{#N/A,#N/A,FALSE,"Pag.01"}</definedName>
    <definedName name="wrn.pag.5012000" localSheetId="9" hidden="1">{#N/A,#N/A,FALSE,"Pag.01"}</definedName>
    <definedName name="wrn.pag.5012000" localSheetId="4" hidden="1">{#N/A,#N/A,FALSE,"Pag.01"}</definedName>
    <definedName name="wrn.pag.5012000" localSheetId="13" hidden="1">{#N/A,#N/A,FALSE,"Pag.01"}</definedName>
    <definedName name="wrn.pag.5012000" localSheetId="5" hidden="1">{#N/A,#N/A,FALSE,"Pag.01"}</definedName>
    <definedName name="wrn.pag.5012000" localSheetId="14" hidden="1">{#N/A,#N/A,FALSE,"Pag.01"}</definedName>
    <definedName name="wrn.pag.5012000" localSheetId="7" hidden="1">{#N/A,#N/A,FALSE,"Pag.01"}</definedName>
    <definedName name="wrn.pag.5012000" localSheetId="16" hidden="1">{#N/A,#N/A,FALSE,"Pag.01"}</definedName>
    <definedName name="wrn.pag.5012000" localSheetId="12" hidden="1">{#N/A,#N/A,FALSE,"Pag.01"}</definedName>
    <definedName name="wrn.pag.5012000" localSheetId="6" hidden="1">{#N/A,#N/A,FALSE,"Pag.01"}</definedName>
    <definedName name="wrn.pag.5012000" localSheetId="20" hidden="1">{#N/A,#N/A,FALSE,"Pag.01"}</definedName>
    <definedName name="wrn.pag.5012000" localSheetId="0" hidden="1">{#N/A,#N/A,FALSE,"Pag.01"}</definedName>
    <definedName name="wrn.pag.5012000" hidden="1">{#N/A,#N/A,FALSE,"Pag.01"}</definedName>
    <definedName name="wrn.pag.50123" localSheetId="9" hidden="1">{#N/A,#N/A,FALSE,"Pag.01"}</definedName>
    <definedName name="wrn.pag.50123" localSheetId="4" hidden="1">{#N/A,#N/A,FALSE,"Pag.01"}</definedName>
    <definedName name="wrn.pag.50123" localSheetId="13" hidden="1">{#N/A,#N/A,FALSE,"Pag.01"}</definedName>
    <definedName name="wrn.pag.50123" localSheetId="5" hidden="1">{#N/A,#N/A,FALSE,"Pag.01"}</definedName>
    <definedName name="wrn.pag.50123" localSheetId="14" hidden="1">{#N/A,#N/A,FALSE,"Pag.01"}</definedName>
    <definedName name="wrn.pag.50123" localSheetId="7" hidden="1">{#N/A,#N/A,FALSE,"Pag.01"}</definedName>
    <definedName name="wrn.pag.50123" localSheetId="16" hidden="1">{#N/A,#N/A,FALSE,"Pag.01"}</definedName>
    <definedName name="wrn.pag.50123" localSheetId="12" hidden="1">{#N/A,#N/A,FALSE,"Pag.01"}</definedName>
    <definedName name="wrn.pag.50123" localSheetId="6" hidden="1">{#N/A,#N/A,FALSE,"Pag.01"}</definedName>
    <definedName name="wrn.pag.50123" localSheetId="20" hidden="1">{#N/A,#N/A,FALSE,"Pag.01"}</definedName>
    <definedName name="wrn.pag.50123" localSheetId="0" hidden="1">{#N/A,#N/A,FALSE,"Pag.01"}</definedName>
    <definedName name="wrn.pag.50123" hidden="1">{#N/A,#N/A,FALSE,"Pag.01"}</definedName>
    <definedName name="wrn.pag.5013000" localSheetId="9" hidden="1">{#N/A,#N/A,FALSE,"Pag.01"}</definedName>
    <definedName name="wrn.pag.5013000" localSheetId="4" hidden="1">{#N/A,#N/A,FALSE,"Pag.01"}</definedName>
    <definedName name="wrn.pag.5013000" localSheetId="13" hidden="1">{#N/A,#N/A,FALSE,"Pag.01"}</definedName>
    <definedName name="wrn.pag.5013000" localSheetId="5" hidden="1">{#N/A,#N/A,FALSE,"Pag.01"}</definedName>
    <definedName name="wrn.pag.5013000" localSheetId="14" hidden="1">{#N/A,#N/A,FALSE,"Pag.01"}</definedName>
    <definedName name="wrn.pag.5013000" localSheetId="7" hidden="1">{#N/A,#N/A,FALSE,"Pag.01"}</definedName>
    <definedName name="wrn.pag.5013000" localSheetId="16" hidden="1">{#N/A,#N/A,FALSE,"Pag.01"}</definedName>
    <definedName name="wrn.pag.5013000" localSheetId="12" hidden="1">{#N/A,#N/A,FALSE,"Pag.01"}</definedName>
    <definedName name="wrn.pag.5013000" localSheetId="6" hidden="1">{#N/A,#N/A,FALSE,"Pag.01"}</definedName>
    <definedName name="wrn.pag.5013000" localSheetId="20" hidden="1">{#N/A,#N/A,FALSE,"Pag.01"}</definedName>
    <definedName name="wrn.pag.5013000" localSheetId="0" hidden="1">{#N/A,#N/A,FALSE,"Pag.01"}</definedName>
    <definedName name="wrn.pag.5013000" hidden="1">{#N/A,#N/A,FALSE,"Pag.01"}</definedName>
    <definedName name="wrn.pag.5017" localSheetId="9" hidden="1">{#N/A,#N/A,FALSE,"Pag.01"}</definedName>
    <definedName name="wrn.pag.5017" localSheetId="4" hidden="1">{#N/A,#N/A,FALSE,"Pag.01"}</definedName>
    <definedName name="wrn.pag.5017" localSheetId="13" hidden="1">{#N/A,#N/A,FALSE,"Pag.01"}</definedName>
    <definedName name="wrn.pag.5017" localSheetId="5" hidden="1">{#N/A,#N/A,FALSE,"Pag.01"}</definedName>
    <definedName name="wrn.pag.5017" localSheetId="14" hidden="1">{#N/A,#N/A,FALSE,"Pag.01"}</definedName>
    <definedName name="wrn.pag.5017" localSheetId="7" hidden="1">{#N/A,#N/A,FALSE,"Pag.01"}</definedName>
    <definedName name="wrn.pag.5017" localSheetId="16" hidden="1">{#N/A,#N/A,FALSE,"Pag.01"}</definedName>
    <definedName name="wrn.pag.5017" localSheetId="12" hidden="1">{#N/A,#N/A,FALSE,"Pag.01"}</definedName>
    <definedName name="wrn.pag.5017" localSheetId="6" hidden="1">{#N/A,#N/A,FALSE,"Pag.01"}</definedName>
    <definedName name="wrn.pag.5017" localSheetId="20" hidden="1">{#N/A,#N/A,FALSE,"Pag.01"}</definedName>
    <definedName name="wrn.pag.5017" localSheetId="0" hidden="1">{#N/A,#N/A,FALSE,"Pag.01"}</definedName>
    <definedName name="wrn.pag.5017" hidden="1">{#N/A,#N/A,FALSE,"Pag.01"}</definedName>
    <definedName name="wrn.pag.5018" localSheetId="9" hidden="1">{#N/A,#N/A,FALSE,"Pag.01"}</definedName>
    <definedName name="wrn.pag.5018" localSheetId="4" hidden="1">{#N/A,#N/A,FALSE,"Pag.01"}</definedName>
    <definedName name="wrn.pag.5018" localSheetId="13" hidden="1">{#N/A,#N/A,FALSE,"Pag.01"}</definedName>
    <definedName name="wrn.pag.5018" localSheetId="5" hidden="1">{#N/A,#N/A,FALSE,"Pag.01"}</definedName>
    <definedName name="wrn.pag.5018" localSheetId="14" hidden="1">{#N/A,#N/A,FALSE,"Pag.01"}</definedName>
    <definedName name="wrn.pag.5018" localSheetId="7" hidden="1">{#N/A,#N/A,FALSE,"Pag.01"}</definedName>
    <definedName name="wrn.pag.5018" localSheetId="16" hidden="1">{#N/A,#N/A,FALSE,"Pag.01"}</definedName>
    <definedName name="wrn.pag.5018" localSheetId="12" hidden="1">{#N/A,#N/A,FALSE,"Pag.01"}</definedName>
    <definedName name="wrn.pag.5018" localSheetId="6" hidden="1">{#N/A,#N/A,FALSE,"Pag.01"}</definedName>
    <definedName name="wrn.pag.5018" localSheetId="20" hidden="1">{#N/A,#N/A,FALSE,"Pag.01"}</definedName>
    <definedName name="wrn.pag.5018" localSheetId="0" hidden="1">{#N/A,#N/A,FALSE,"Pag.01"}</definedName>
    <definedName name="wrn.pag.5018" hidden="1">{#N/A,#N/A,FALSE,"Pag.01"}</definedName>
    <definedName name="wrn.pag.514000" localSheetId="9" hidden="1">{#N/A,#N/A,FALSE,"Pag.01"}</definedName>
    <definedName name="wrn.pag.514000" localSheetId="4" hidden="1">{#N/A,#N/A,FALSE,"Pag.01"}</definedName>
    <definedName name="wrn.pag.514000" localSheetId="13" hidden="1">{#N/A,#N/A,FALSE,"Pag.01"}</definedName>
    <definedName name="wrn.pag.514000" localSheetId="5" hidden="1">{#N/A,#N/A,FALSE,"Pag.01"}</definedName>
    <definedName name="wrn.pag.514000" localSheetId="14" hidden="1">{#N/A,#N/A,FALSE,"Pag.01"}</definedName>
    <definedName name="wrn.pag.514000" localSheetId="7" hidden="1">{#N/A,#N/A,FALSE,"Pag.01"}</definedName>
    <definedName name="wrn.pag.514000" localSheetId="16" hidden="1">{#N/A,#N/A,FALSE,"Pag.01"}</definedName>
    <definedName name="wrn.pag.514000" localSheetId="12" hidden="1">{#N/A,#N/A,FALSE,"Pag.01"}</definedName>
    <definedName name="wrn.pag.514000" localSheetId="6" hidden="1">{#N/A,#N/A,FALSE,"Pag.01"}</definedName>
    <definedName name="wrn.pag.514000" localSheetId="20" hidden="1">{#N/A,#N/A,FALSE,"Pag.01"}</definedName>
    <definedName name="wrn.pag.514000" localSheetId="0" hidden="1">{#N/A,#N/A,FALSE,"Pag.01"}</definedName>
    <definedName name="wrn.pag.514000" hidden="1">{#N/A,#N/A,FALSE,"Pag.01"}</definedName>
    <definedName name="wrn.pag.658742" localSheetId="9" hidden="1">{#N/A,#N/A,FALSE,"Pag.01"}</definedName>
    <definedName name="wrn.pag.658742" localSheetId="4" hidden="1">{#N/A,#N/A,FALSE,"Pag.01"}</definedName>
    <definedName name="wrn.pag.658742" localSheetId="13" hidden="1">{#N/A,#N/A,FALSE,"Pag.01"}</definedName>
    <definedName name="wrn.pag.658742" localSheetId="5" hidden="1">{#N/A,#N/A,FALSE,"Pag.01"}</definedName>
    <definedName name="wrn.pag.658742" localSheetId="14" hidden="1">{#N/A,#N/A,FALSE,"Pag.01"}</definedName>
    <definedName name="wrn.pag.658742" localSheetId="7" hidden="1">{#N/A,#N/A,FALSE,"Pag.01"}</definedName>
    <definedName name="wrn.pag.658742" localSheetId="16" hidden="1">{#N/A,#N/A,FALSE,"Pag.01"}</definedName>
    <definedName name="wrn.pag.658742" localSheetId="12" hidden="1">{#N/A,#N/A,FALSE,"Pag.01"}</definedName>
    <definedName name="wrn.pag.658742" localSheetId="6" hidden="1">{#N/A,#N/A,FALSE,"Pag.01"}</definedName>
    <definedName name="wrn.pag.658742" localSheetId="20" hidden="1">{#N/A,#N/A,FALSE,"Pag.01"}</definedName>
    <definedName name="wrn.pag.658742" localSheetId="0" hidden="1">{#N/A,#N/A,FALSE,"Pag.01"}</definedName>
    <definedName name="wrn.pag.658742" hidden="1">{#N/A,#N/A,FALSE,"Pag.01"}</definedName>
    <definedName name="ws" localSheetId="7" hidden="1">{#N/A,#N/A,FALSE,"LLAVE";#N/A,#N/A,FALSE,"EERR";#N/A,#N/A,FALSE,"ESP";#N/A,#N/A,FALSE,"EOAF";#N/A,#N/A,FALSE,"CASH";#N/A,#N/A,FALSE,"FINANZAS";#N/A,#N/A,FALSE,"DEUDA";#N/A,#N/A,FALSE,"INVERSION";#N/A,#N/A,FALSE,"PERSONAL"}</definedName>
    <definedName name="ws" localSheetId="6" hidden="1">{#N/A,#N/A,FALSE,"LLAVE";#N/A,#N/A,FALSE,"EERR";#N/A,#N/A,FALSE,"ESP";#N/A,#N/A,FALSE,"EOAF";#N/A,#N/A,FALSE,"CASH";#N/A,#N/A,FALSE,"FINANZAS";#N/A,#N/A,FALSE,"DEUDA";#N/A,#N/A,FALSE,"INVERSION";#N/A,#N/A,FALSE,"PERSONAL"}</definedName>
    <definedName name="ws" hidden="1">{#N/A,#N/A,FALSE,"LLAVE";#N/A,#N/A,FALSE,"EERR";#N/A,#N/A,FALSE,"ESP";#N/A,#N/A,FALSE,"EOAF";#N/A,#N/A,FALSE,"CASH";#N/A,#N/A,FALSE,"FINANZAS";#N/A,#N/A,FALSE,"DEUDA";#N/A,#N/A,FALSE,"INVERSION";#N/A,#N/A,FALSE,"PERSONAL"}</definedName>
    <definedName name="WW" localSheetId="7">#REF!</definedName>
    <definedName name="WW" localSheetId="0">#REF!</definedName>
    <definedName name="WW">#REF!</definedName>
    <definedName name="x" localSheetId="0">#REF!</definedName>
    <definedName name="x">#REF!</definedName>
    <definedName name="X_1.1.1_FORNEC_CLASSE_CONSUMO_ESPECIAIS">#REF!</definedName>
    <definedName name="X_1.1_FORNECIMENTO_POR_CLASSE_DE_CONSUMO">#REF!</definedName>
    <definedName name="X_1.2.1_FORNEC_NÍVEL_TENSÃO_SEM_ESPECIAIS">#REF!</definedName>
    <definedName name="X_1.2.2_FORNEC_NÍVEL_TENSÃO_ESPECIAIS">#REF!</definedName>
    <definedName name="X_1.2_I_FORNEC_BAIXA_TENSÃO">#REF!</definedName>
    <definedName name="X_1.2_II_FORNECIM_ALTA_TENSÃO">#REF!</definedName>
    <definedName name="X_1.3_SUPRIM_COMPRA_VENDA">#REF!</definedName>
    <definedName name="X_1.4.1_SUPRIM_ENER_COMPR_ESPECIAIS">#REF!</definedName>
    <definedName name="X_1.4_SUPRIM_ENERGIA_COMPRADA">#REF!</definedName>
    <definedName name="X_1.5.1_SUPR_ENERG_VENDIDA_ESPECIAIS">#REF!</definedName>
    <definedName name="X_1.5_SUPRIM_ENERGIA_VENDIDA">#REF!</definedName>
    <definedName name="X_1.6.1_TARIFA_MÉDIA_TOTAL_VENDAS_ESPEC">#REF!</definedName>
    <definedName name="X_1.6_TARIFA_TOTAL_VENDAS_OTIMIZ">#REF!</definedName>
    <definedName name="X_1.7_RELAÇÃO_TARIFA_MÉDIA_ANUAL_DE_FORNECIMENTO">#REF!</definedName>
    <definedName name="X_1.8_REL_TAR_MED_ANUAL_SUP_X_CUSTO_MARG">#REF!</definedName>
    <definedName name="X_2.1_RECEITAS_E_MERCADOS_DE">#REF!</definedName>
    <definedName name="X_2.2_REC_E_MERC_FORNEC">#REF!</definedName>
    <definedName name="X_2.3_RECEITA_E_MERCADO_DE_SUPRIMENTO">#REF!</definedName>
    <definedName name="X_2.5_COTAS_DE_RATEIO_DE_ITAIPU">#REF!</definedName>
    <definedName name="X_3.1_FORNEC_ACRÉSCIMOS_TARIFÁRIOS_após_a_LEI_8631_93">#REF!</definedName>
    <definedName name="X_3.2_SUPRIM_ACRÉSCIMOS_TARIFÁRIOS_após_a_LEI_8631_93">#REF!</definedName>
    <definedName name="X_3.3_SUPR_PARTICUL_HOMOL_PELO_DNAEE">#REF!</definedName>
    <definedName name="X_3.4_ENERGIA_COMPRADA_REAJUSTES">#REF!</definedName>
    <definedName name="X_5.1_CONSUMOS_E_FATURAMENTOS_TÍPICOS_DA_BAIXA_TENSÃO">#REF!</definedName>
    <definedName name="X_5.2_CONSUMOS_E_FATURAMENTOS_TÍPICOS_DA_BAIXA_TENSÃO">#REF!</definedName>
    <definedName name="X_6.1_REC_LÍQUIDA_ENERGIA">#REF!</definedName>
    <definedName name="X_6.3_DÉBITOS_CRÉDITOS___SUPRIMENTO_ENERGIA_ELÉTRICA_ENTRE_CONCESSIONÁRIAS">#REF!</definedName>
    <definedName name="X_6.5_RELAÇAO_DAS_PORTARIAS" localSheetId="7">#REF!=#REF!</definedName>
    <definedName name="X_6.5_RELAÇAO_DAS_PORTARIAS" localSheetId="6">#REF!=#REF!</definedName>
    <definedName name="X_6.5_RELAÇAO_DAS_PORTARIAS">#REF!=#REF!</definedName>
    <definedName name="X_6.5_RELAÇAO_DAS_PORTARIAS_RESOLUÇÕES">#REF!</definedName>
    <definedName name="X_Factor">#REF!</definedName>
    <definedName name="Xfactor">#REF!</definedName>
    <definedName name="xgzdfgsa">#REF!</definedName>
    <definedName name="xs" localSheetId="7" hidden="1">{#N/A,#N/A,FALSE,"ENERGIA";#N/A,#N/A,FALSE,"PERDIDAS";#N/A,#N/A,FALSE,"CLIENTES";#N/A,#N/A,FALSE,"ESTADO";#N/A,#N/A,FALSE,"TECNICA"}</definedName>
    <definedName name="xs" localSheetId="6" hidden="1">{#N/A,#N/A,FALSE,"ENERGIA";#N/A,#N/A,FALSE,"PERDIDAS";#N/A,#N/A,FALSE,"CLIENTES";#N/A,#N/A,FALSE,"ESTADO";#N/A,#N/A,FALSE,"TECNICA"}</definedName>
    <definedName name="xs" hidden="1">{#N/A,#N/A,FALSE,"ENERGIA";#N/A,#N/A,FALSE,"PERDIDAS";#N/A,#N/A,FALSE,"CLIENTES";#N/A,#N/A,FALSE,"ESTADO";#N/A,#N/A,FALSE,"TECNICA"}</definedName>
    <definedName name="xsa" localSheetId="7" hidden="1">{#N/A,#N/A,FALSE,"LLAVE";#N/A,#N/A,FALSE,"EERR";#N/A,#N/A,FALSE,"ESP";#N/A,#N/A,FALSE,"EOAF";#N/A,#N/A,FALSE,"CASH";#N/A,#N/A,FALSE,"FINANZAS";#N/A,#N/A,FALSE,"DEUDA";#N/A,#N/A,FALSE,"INVERSION";#N/A,#N/A,FALSE,"PERSONAL"}</definedName>
    <definedName name="xsa" localSheetId="6" hidden="1">{#N/A,#N/A,FALSE,"LLAVE";#N/A,#N/A,FALSE,"EERR";#N/A,#N/A,FALSE,"ESP";#N/A,#N/A,FALSE,"EOAF";#N/A,#N/A,FALSE,"CASH";#N/A,#N/A,FALSE,"FINANZAS";#N/A,#N/A,FALSE,"DEUDA";#N/A,#N/A,FALSE,"INVERSION";#N/A,#N/A,FALSE,"PERSONAL"}</definedName>
    <definedName name="xsa" hidden="1">{#N/A,#N/A,FALSE,"LLAVE";#N/A,#N/A,FALSE,"EERR";#N/A,#N/A,FALSE,"ESP";#N/A,#N/A,FALSE,"EOAF";#N/A,#N/A,FALSE,"CASH";#N/A,#N/A,FALSE,"FINANZAS";#N/A,#N/A,FALSE,"DEUDA";#N/A,#N/A,FALSE,"INVERSION";#N/A,#N/A,FALSE,"PERSONAL"}</definedName>
    <definedName name="XX">#REF!</definedName>
    <definedName name="XXX" localSheetId="9">{0;0;0;0;1;#N/A;0.5;0.5;0.75;0.75;2;TRUE;TRUE;FALSE;FALSE;FALSE;#N/A;1;#N/A;1;1;"&amp;L&amp;7 RAMIBD05\GROUPS\EMG\DESOUSA\BRAZIL\MACHADIB\MODEL\MODEL_12.XLS -- &amp;D, &amp;T -- Page &amp;P of &amp;N
&amp;7";"&amp;L&amp;F&amp;A&amp;RPage&amp;P"}</definedName>
    <definedName name="XXX" localSheetId="4">{0;0;0;0;1;#N/A;0.5;0.5;0.75;0.75;2;TRUE;TRUE;FALSE;FALSE;FALSE;#N/A;1;#N/A;1;1;"&amp;L&amp;7 RAMIBD05\GROUPS\EMG\DESOUSA\BRAZIL\MACHADIB\MODEL\MODEL_12.XLS -- &amp;D, &amp;T -- Page &amp;P of &amp;N
&amp;7";"&amp;L&amp;F&amp;A&amp;RPage&amp;P"}</definedName>
    <definedName name="XXX" localSheetId="13">{0;0;0;0;1;#N/A;0.5;0.5;0.75;0.75;2;TRUE;TRUE;FALSE;FALSE;FALSE;#N/A;1;#N/A;1;1;"&amp;L&amp;7 RAMIBD05\GROUPS\EMG\DESOUSA\BRAZIL\MACHADIB\MODEL\MODEL_12.XLS -- &amp;D, &amp;T -- Page &amp;P of &amp;N
&amp;7";"&amp;L&amp;F&amp;A&amp;RPage&amp;P"}</definedName>
    <definedName name="XXX" localSheetId="5">{0;0;0;0;1;#N/A;0.5;0.5;0.75;0.75;2;TRUE;TRUE;FALSE;FALSE;FALSE;#N/A;1;#N/A;1;1;"&amp;L&amp;7 RAMIBD05\GROUPS\EMG\DESOUSA\BRAZIL\MACHADIB\MODEL\MODEL_12.XLS -- &amp;D, &amp;T -- Page &amp;P of &amp;N
&amp;7";"&amp;L&amp;F&amp;A&amp;RPage&amp;P"}</definedName>
    <definedName name="XXX" localSheetId="14">{0;0;0;0;1;#N/A;0.5;0.5;0.75;0.75;2;TRUE;TRUE;FALSE;FALSE;FALSE;#N/A;1;#N/A;1;1;"&amp;L&amp;7 RAMIBD05\GROUPS\EMG\DESOUSA\BRAZIL\MACHADIB\MODEL\MODEL_12.XLS -- &amp;D, &amp;T -- Page &amp;P of &amp;N
&amp;7";"&amp;L&amp;F&amp;A&amp;RPage&amp;P"}</definedName>
    <definedName name="XXX" localSheetId="7">{0;0;0;0;1;#N/A;0.5;0.5;0.75;0.75;2;TRUE;TRUE;FALSE;FALSE;FALSE;#N/A;1;#N/A;1;1;"&amp;L&amp;7 RAMIBD05\GROUPS\EMG\DESOUSA\BRAZIL\MACHADIB\MODEL\MODEL_12.XLS -- &amp;D, &amp;T -- Page &amp;P of &amp;N
&amp;7";"&amp;L&amp;F&amp;A&amp;RPage&amp;P"}</definedName>
    <definedName name="XXX" localSheetId="16">{0;0;0;0;1;#N/A;0.5;0.5;0.75;0.75;2;TRUE;TRUE;FALSE;FALSE;FALSE;#N/A;1;#N/A;1;1;"&amp;L&amp;7 RAMIBD05\GROUPS\EMG\DESOUSA\BRAZIL\MACHADIB\MODEL\MODEL_12.XLS -- &amp;D, &amp;T -- Page &amp;P of &amp;N
&amp;7";"&amp;L&amp;F&amp;A&amp;RPage&amp;P"}</definedName>
    <definedName name="XXX" localSheetId="12">{0;0;0;0;1;#N/A;0.5;0.5;0.75;0.75;2;TRUE;TRUE;FALSE;FALSE;FALSE;#N/A;1;#N/A;1;1;"&amp;L&amp;7 RAMIBD05\GROUPS\EMG\DESOUSA\BRAZIL\MACHADIB\MODEL\MODEL_12.XLS -- &amp;D, &amp;T -- Page &amp;P of &amp;N
&amp;7";"&amp;L&amp;F&amp;A&amp;RPage&amp;P"}</definedName>
    <definedName name="XXX" localSheetId="6">{0;0;0;0;1;#N/A;0.5;0.5;0.75;0.75;2;TRUE;TRUE;FALSE;FALSE;FALSE;#N/A;1;#N/A;1;1;"&amp;L&amp;7 RAMIBD05\GROUPS\EMG\DESOUSA\BRAZIL\MACHADIB\MODEL\MODEL_12.XLS -- &amp;D, &amp;T -- Page &amp;P of &amp;N
&amp;7";"&amp;L&amp;F&amp;A&amp;RPage&amp;P"}</definedName>
    <definedName name="XXX" localSheetId="20">{0;0;0;0;1;#N/A;0.5;0.5;0.75;0.75;2;TRUE;TRUE;FALSE;FALSE;FALSE;#N/A;1;#N/A;1;1;"&amp;L&amp;7 RAMIBD05\GROUPS\EMG\DESOUSA\BRAZIL\MACHADIB\MODEL\MODEL_12.XLS -- &amp;D, &amp;T -- Page &amp;P of &amp;N
&amp;7";"&amp;L&amp;F&amp;A&amp;RPage&amp;P"}</definedName>
    <definedName name="XXX" localSheetId="0">{0;0;0;0;1;#N/A;0.5;0.5;0.75;0.75;2;TRUE;TRUE;FALSE;FALSE;FALSE;#N/A;1;#N/A;1;1;"&amp;L&amp;7 RAMIBD05\GROUPS\EMG\DESOUSA\BRAZIL\MACHADIB\MODEL\MODEL_12.XLS -- &amp;D, &amp;T -- Page &amp;P of &amp;N
&amp;7";"&amp;L&amp;F&amp;A&amp;RPage&amp;P"}</definedName>
    <definedName name="XXX">{0;0;0;0;1;#N/A;0.5;0.5;0.75;0.75;2;TRUE;TRUE;FALSE;FALSE;FALSE;#N/A;1;#N/A;1;1;"&amp;L&amp;7 RAMIBD05\GROUPS\EMG\DESOUSA\BRAZIL\MACHADIB\MODEL\MODEL_12.XLS -- &amp;D, &amp;T -- Page &amp;P of &amp;N
&amp;7";"&amp;L&amp;F&amp;A&amp;RPage&amp;P"}</definedName>
    <definedName name="xxxx">#REF!</definedName>
    <definedName name="xxxxx" localSheetId="7">F_INCOME,F_BALANCE,f_free_cash_flow,f_ratios,f_valuation</definedName>
    <definedName name="xxxxx" localSheetId="6">F_INCOME,F_BALANCE,f_free_cash_flow,f_ratios,f_valuation</definedName>
    <definedName name="xxxxx">F_INCOME,F_BALANCE,f_free_cash_flow,f_ratios,f_valuation</definedName>
    <definedName name="y" localSheetId="7">[19]LT!#REF!</definedName>
    <definedName name="y" localSheetId="6">[19]LT!#REF!</definedName>
    <definedName name="y">[19]LT!#REF!</definedName>
    <definedName name="Y___DIRETORIA_DE_CASOS_ESPECIAIS" localSheetId="7">#REF!</definedName>
    <definedName name="Y___DIRETORIA_DE_CASOS_ESPECIAIS" localSheetId="0">#REF!</definedName>
    <definedName name="Y___DIRETORIA_DE_CASOS_ESPECIAIS">#REF!</definedName>
    <definedName name="YAAPRCAP" localSheetId="7">#REF!</definedName>
    <definedName name="YAAPRCAP">#REF!</definedName>
    <definedName name="YAAPRCO">#REF!</definedName>
    <definedName name="YAAPRCOAL">#REF!</definedName>
    <definedName name="YAAPRDA">#REF!</definedName>
    <definedName name="YAAPRDEP">#REF!</definedName>
    <definedName name="YAAPREOS">#REF!</definedName>
    <definedName name="YAAPREQ">#REF!</definedName>
    <definedName name="YAAPRIAT">#REF!</definedName>
    <definedName name="YAAPRIBIT">#REF!</definedName>
    <definedName name="YAAPRINT">#REF!</definedName>
    <definedName name="YAAPRISN">#REF!</definedName>
    <definedName name="YAAPRNETCONT">#REF!</definedName>
    <definedName name="YAAPRSTEAM">#REF!</definedName>
    <definedName name="YAAPRTAX">#REF!</definedName>
    <definedName name="YAAPRTO">#REF!</definedName>
    <definedName name="YAAPRWHEEL">#REF!</definedName>
    <definedName name="YAAUGCAP">#REF!</definedName>
    <definedName name="YAAUGCO">#REF!</definedName>
    <definedName name="YAAUGCOAL">#REF!</definedName>
    <definedName name="YAAUGDA">#REF!</definedName>
    <definedName name="YAAUGDEP">#REF!</definedName>
    <definedName name="YAAUGEOS">#REF!</definedName>
    <definedName name="YAAUGEQ">#REF!</definedName>
    <definedName name="YAAUGIAT">#REF!</definedName>
    <definedName name="YAAUGIBIT">#REF!</definedName>
    <definedName name="YAAUGINT">#REF!</definedName>
    <definedName name="YAAUGISN">#REF!</definedName>
    <definedName name="YAAUGNETCONT">#REF!</definedName>
    <definedName name="YAAUGSTEAM">#REF!</definedName>
    <definedName name="YAAUGTAX">#REF!</definedName>
    <definedName name="YAAUGTO">#REF!</definedName>
    <definedName name="YAAUGWHEEL">#REF!</definedName>
    <definedName name="YACOTISN">#REF!</definedName>
    <definedName name="YADECCAP">#REF!</definedName>
    <definedName name="YADECCO">#REF!</definedName>
    <definedName name="YADECCOAL">#REF!</definedName>
    <definedName name="YADECDA">#REF!</definedName>
    <definedName name="YADECDEP">#REF!</definedName>
    <definedName name="YADECEOS">#REF!</definedName>
    <definedName name="YADECEQ">#REF!</definedName>
    <definedName name="YADECIAT">#REF!</definedName>
    <definedName name="YADECIBIT">#REF!</definedName>
    <definedName name="YADECINT">#REF!</definedName>
    <definedName name="YADECISN">#REF!</definedName>
    <definedName name="YADECNETCONT">#REF!</definedName>
    <definedName name="YADECSTEAM">#REF!</definedName>
    <definedName name="YADECTAX">#REF!</definedName>
    <definedName name="YADECTO">#REF!</definedName>
    <definedName name="YADECWHEEL">#REF!</definedName>
    <definedName name="YAFEBCAP">#REF!</definedName>
    <definedName name="YAFEBCO">#REF!</definedName>
    <definedName name="YAFEBCOAL">#REF!</definedName>
    <definedName name="YAFEBDA">#REF!</definedName>
    <definedName name="YAFEBDEP">#REF!</definedName>
    <definedName name="YAFEBEOS">#REF!</definedName>
    <definedName name="YAFEBEQ">#REF!</definedName>
    <definedName name="YAFEBIAT">#REF!</definedName>
    <definedName name="YAFEBIBIT">#REF!</definedName>
    <definedName name="YAFEBINT">#REF!</definedName>
    <definedName name="YAFEBISN">#REF!</definedName>
    <definedName name="YAFEBNETCONT">#REF!</definedName>
    <definedName name="YAFEBSTEAM">#REF!</definedName>
    <definedName name="YAFEBTAX">#REF!</definedName>
    <definedName name="YAFEBTO">#REF!</definedName>
    <definedName name="YAFEBWHEEL">#REF!</definedName>
    <definedName name="YAGWAPR">#REF!</definedName>
    <definedName name="YAGWAUG">#REF!</definedName>
    <definedName name="YAGWFEB">#REF!</definedName>
    <definedName name="YAGWJAN">#REF!</definedName>
    <definedName name="YAGWJUL">#REF!</definedName>
    <definedName name="YAGWJUN">#REF!</definedName>
    <definedName name="YAGWMAR">#REF!</definedName>
    <definedName name="YAGWMAY">#REF!</definedName>
    <definedName name="YAISNAPR">#REF!</definedName>
    <definedName name="YAISNFEB">#REF!</definedName>
    <definedName name="YAISNJAN">#REF!</definedName>
    <definedName name="YAISNJUN">#REF!</definedName>
    <definedName name="YAISNMAR">#REF!</definedName>
    <definedName name="YAISNMAY">#REF!</definedName>
    <definedName name="YAJANCAP">#REF!</definedName>
    <definedName name="YAJANCO">#REF!</definedName>
    <definedName name="YAJANCOAL">#REF!</definedName>
    <definedName name="YAJANDA">#REF!</definedName>
    <definedName name="YAJANDEP">#REF!</definedName>
    <definedName name="YAJANEOS">#REF!</definedName>
    <definedName name="YAJANEQ">#REF!</definedName>
    <definedName name="YAJANIAT">#REF!</definedName>
    <definedName name="YAJANIBIT">#REF!</definedName>
    <definedName name="YAJANINT">#REF!</definedName>
    <definedName name="YAJANISN">#REF!</definedName>
    <definedName name="YAJANNETCONT">#REF!</definedName>
    <definedName name="YAJANSTEAM">#REF!</definedName>
    <definedName name="YAJANTAX">#REF!</definedName>
    <definedName name="YAJANTO">#REF!</definedName>
    <definedName name="YAJANWHEEL">#REF!</definedName>
    <definedName name="YAJULCAP">#REF!</definedName>
    <definedName name="YAJULCO">#REF!</definedName>
    <definedName name="YAJULCOAL">#REF!</definedName>
    <definedName name="YAJULDA">#REF!</definedName>
    <definedName name="YAJULDEP">#REF!</definedName>
    <definedName name="YAJULEOS">#REF!</definedName>
    <definedName name="YAJULEQ">#REF!</definedName>
    <definedName name="YAJULIAT">#REF!</definedName>
    <definedName name="YAJULIBIT">#REF!</definedName>
    <definedName name="YAJULINT">#REF!</definedName>
    <definedName name="YAJULISN">#REF!</definedName>
    <definedName name="YAJULNETCONT">#REF!</definedName>
    <definedName name="YAJULSTEAM">#REF!</definedName>
    <definedName name="YAJULTAX">#REF!</definedName>
    <definedName name="YAJULTO">#REF!</definedName>
    <definedName name="YAJULWHEEL">#REF!</definedName>
    <definedName name="YAJULYCOAL">#REF!</definedName>
    <definedName name="YAJUNCAP">#REF!</definedName>
    <definedName name="YAJUNCO">#REF!</definedName>
    <definedName name="YAJUNCOAL">#REF!</definedName>
    <definedName name="YAJUNDA">#REF!</definedName>
    <definedName name="YAJUNDEP">#REF!</definedName>
    <definedName name="YAJUNEOS">#REF!</definedName>
    <definedName name="YAJUNEQ">#REF!</definedName>
    <definedName name="YAJUNIAT">#REF!</definedName>
    <definedName name="YAJUNIBIT">#REF!</definedName>
    <definedName name="YAJUNINT">#REF!</definedName>
    <definedName name="YAJUNISN">#REF!</definedName>
    <definedName name="YAJUNNETCONT">#REF!</definedName>
    <definedName name="YAJUNSTEAM">#REF!</definedName>
    <definedName name="YAJUNTAX">#REF!</definedName>
    <definedName name="YAJUNTO">#REF!</definedName>
    <definedName name="YAJUNWHEEL">#REF!</definedName>
    <definedName name="YAMARCAP">#REF!</definedName>
    <definedName name="YAMARCO">#REF!</definedName>
    <definedName name="YAMARCOAL">#REF!</definedName>
    <definedName name="YAMARDA">#REF!</definedName>
    <definedName name="YAMARDEP">#REF!</definedName>
    <definedName name="YAMAREOS">#REF!</definedName>
    <definedName name="YAMAREQ">#REF!</definedName>
    <definedName name="YAMARIAT">#REF!</definedName>
    <definedName name="YAMARIBIT">#REF!</definedName>
    <definedName name="YAMARINT">#REF!</definedName>
    <definedName name="YAMARISN">#REF!</definedName>
    <definedName name="YAMARNETCONT">#REF!</definedName>
    <definedName name="YAMARSTEAM">#REF!</definedName>
    <definedName name="YAMARTAX">#REF!</definedName>
    <definedName name="YAMARTO">#REF!</definedName>
    <definedName name="YAMARWHEEL">#REF!</definedName>
    <definedName name="YAMAYCAP">#REF!</definedName>
    <definedName name="YAMAYCO">#REF!</definedName>
    <definedName name="YAMAYCOAL">#REF!</definedName>
    <definedName name="YAMAYDA">#REF!</definedName>
    <definedName name="YAMAYDEP">#REF!</definedName>
    <definedName name="YAMAYEOS">#REF!</definedName>
    <definedName name="YAMAYEQ">#REF!</definedName>
    <definedName name="YAMAYIAT">#REF!</definedName>
    <definedName name="YAMAYIBIT">#REF!</definedName>
    <definedName name="YAMAYINT">#REF!</definedName>
    <definedName name="YAMAYISN">#REF!</definedName>
    <definedName name="YAMAYNETCONT">#REF!</definedName>
    <definedName name="YAMAYSTEAM">#REF!</definedName>
    <definedName name="YAMAYTAX">#REF!</definedName>
    <definedName name="YAMAYTO">#REF!</definedName>
    <definedName name="YAMAYWHEEL">#REF!</definedName>
    <definedName name="YAMIAPR">#REF!</definedName>
    <definedName name="YAMIAUG">#REF!</definedName>
    <definedName name="YAMIDEC">#REF!</definedName>
    <definedName name="YAMIFEB">#REF!</definedName>
    <definedName name="YAMIJAN">#REF!</definedName>
    <definedName name="YAMIJUL">#REF!</definedName>
    <definedName name="YAMIJUN">#REF!</definedName>
    <definedName name="YAMIMAR">#REF!</definedName>
    <definedName name="YAMIMAY">#REF!</definedName>
    <definedName name="YAMINOV">#REF!</definedName>
    <definedName name="YAMIOCT">#REF!</definedName>
    <definedName name="YAMISEP">#REF!</definedName>
    <definedName name="YANOVCAP">#REF!</definedName>
    <definedName name="YANOVCO">#REF!</definedName>
    <definedName name="YANOVCOAL">#REF!</definedName>
    <definedName name="YANOVDA">#REF!</definedName>
    <definedName name="YANOVDEP">#REF!</definedName>
    <definedName name="YANOVEOS">#REF!</definedName>
    <definedName name="YANOVEQ">#REF!</definedName>
    <definedName name="YANOVIAT">#REF!</definedName>
    <definedName name="YANOVIBIT">#REF!</definedName>
    <definedName name="YANOVINT">#REF!</definedName>
    <definedName name="YANOVISN">#REF!</definedName>
    <definedName name="YANOVNETCONT">#REF!</definedName>
    <definedName name="YANOVSTEAM">#REF!</definedName>
    <definedName name="YANOVTAX">#REF!</definedName>
    <definedName name="YANOVTO">#REF!</definedName>
    <definedName name="YANOVWHEEL">#REF!</definedName>
    <definedName name="YAOCTCAP">#REF!</definedName>
    <definedName name="YAOCTCO">#REF!</definedName>
    <definedName name="YAOCTCOAL">#REF!</definedName>
    <definedName name="YAOCTDA">#REF!</definedName>
    <definedName name="YAOCTDEP">#REF!</definedName>
    <definedName name="YAOCTEOS">#REF!</definedName>
    <definedName name="YAOCTEQ">#REF!</definedName>
    <definedName name="YAOCTIAT">#REF!</definedName>
    <definedName name="YAOCTIBIT">#REF!</definedName>
    <definedName name="YAOCTINT">#REF!</definedName>
    <definedName name="YAOCTISN">#REF!</definedName>
    <definedName name="YAOCTNETCONT">#REF!</definedName>
    <definedName name="YAOCTSTEAM">#REF!</definedName>
    <definedName name="YAOCTTAX">#REF!</definedName>
    <definedName name="YAOCTTO">#REF!</definedName>
    <definedName name="YAOCTWHEEL">#REF!</definedName>
    <definedName name="YASEPCAP">#REF!</definedName>
    <definedName name="YASEPCO">#REF!</definedName>
    <definedName name="YASEPCOAL">#REF!</definedName>
    <definedName name="YASEPDA">#REF!</definedName>
    <definedName name="YASEPDEP">#REF!</definedName>
    <definedName name="YASEPEOS">#REF!</definedName>
    <definedName name="YASEPEQ">#REF!</definedName>
    <definedName name="YASEPIAT">#REF!</definedName>
    <definedName name="YASEPIBIT">#REF!</definedName>
    <definedName name="YASEPINT">#REF!</definedName>
    <definedName name="YASEPISN">#REF!</definedName>
    <definedName name="YASEPNETCONT">#REF!</definedName>
    <definedName name="YASEPSTEAM">#REF!</definedName>
    <definedName name="YASEPTAX">#REF!</definedName>
    <definedName name="YASEPTO">#REF!</definedName>
    <definedName name="YASEPWHEEL">#REF!</definedName>
    <definedName name="YBAPRBANKINT">#REF!</definedName>
    <definedName name="YBAPRCAP">#REF!</definedName>
    <definedName name="YBAPRCO">#REF!</definedName>
    <definedName name="YBAPRCOAL">#REF!</definedName>
    <definedName name="YBAPRDA">#REF!</definedName>
    <definedName name="YBAPRDEP">#REF!</definedName>
    <definedName name="YBAPREOS">#REF!</definedName>
    <definedName name="YBAPREQ">#REF!</definedName>
    <definedName name="YBAPRIAT">#REF!</definedName>
    <definedName name="YBAPRIBIT">#REF!</definedName>
    <definedName name="YBAPRINT">#REF!</definedName>
    <definedName name="YBAPRNETCONT">#REF!</definedName>
    <definedName name="YBAPRSTEAM">#REF!</definedName>
    <definedName name="YBAPRTAX">#REF!</definedName>
    <definedName name="YBAPRTO">#REF!</definedName>
    <definedName name="YBAPRWHEEL">#REF!</definedName>
    <definedName name="YBAUGBANKINT">#REF!</definedName>
    <definedName name="YBAUGCAP">#REF!</definedName>
    <definedName name="YBAUGCO">#REF!</definedName>
    <definedName name="YBAUGCOAL">#REF!</definedName>
    <definedName name="YBAUGDA">#REF!</definedName>
    <definedName name="YBAUGDEP">#REF!</definedName>
    <definedName name="YBAUGEOS">#REF!</definedName>
    <definedName name="YBAUGEQ">#REF!</definedName>
    <definedName name="YBAUGIAT">#REF!</definedName>
    <definedName name="YBAUGIBIT">#REF!</definedName>
    <definedName name="YBAUGINT">#REF!</definedName>
    <definedName name="YBAUGNETCONT">#REF!</definedName>
    <definedName name="YBAUGSTEAM">#REF!</definedName>
    <definedName name="YBAUGTAX">#REF!</definedName>
    <definedName name="YBAUGWHEEL">#REF!</definedName>
    <definedName name="YBDECBANKINT">#REF!</definedName>
    <definedName name="YBDECCAP">#REF!</definedName>
    <definedName name="YBDECCO">#REF!</definedName>
    <definedName name="YBDECCOAL">#REF!</definedName>
    <definedName name="YBDECDA">#REF!</definedName>
    <definedName name="YBDECDEP">#REF!</definedName>
    <definedName name="YBDECEOS">#REF!</definedName>
    <definedName name="YBDECEQ">#REF!</definedName>
    <definedName name="YBDECGW">#REF!</definedName>
    <definedName name="YBDECIAT">#REF!</definedName>
    <definedName name="YBDECIBIT">#REF!</definedName>
    <definedName name="YBDECINT">#REF!</definedName>
    <definedName name="YBDECISN">#REF!</definedName>
    <definedName name="YBDECNETCONT">#REF!</definedName>
    <definedName name="YBDECSTEAM">#REF!</definedName>
    <definedName name="YBDECTAX">#REF!</definedName>
    <definedName name="YBDECWHEEL">#REF!</definedName>
    <definedName name="YBFEBBANKINT">#REF!</definedName>
    <definedName name="YBFEBCAP">#REF!</definedName>
    <definedName name="YBFEBCO">#REF!</definedName>
    <definedName name="YBFEBCOAL">#REF!</definedName>
    <definedName name="YBFEBDA">#REF!</definedName>
    <definedName name="YBFEBDEP">#REF!</definedName>
    <definedName name="YBFEBEOS">#REF!</definedName>
    <definedName name="YBFEBEQ">#REF!</definedName>
    <definedName name="YBFEBIAT">#REF!</definedName>
    <definedName name="YBFEBIBIT">#REF!</definedName>
    <definedName name="YBFEBINT">#REF!</definedName>
    <definedName name="YBFEBNETCONT">#REF!</definedName>
    <definedName name="YBFEBSTEAM">#REF!</definedName>
    <definedName name="YBFEBTAX">#REF!</definedName>
    <definedName name="YBFEBTO">#REF!</definedName>
    <definedName name="YBFEBWHEEL">#REF!</definedName>
    <definedName name="YBISNAPR">#REF!</definedName>
    <definedName name="YBISNAUG">#REF!</definedName>
    <definedName name="YBISNDEC">#REF!</definedName>
    <definedName name="YBISNFEB">#REF!</definedName>
    <definedName name="YBISNJAN">#REF!</definedName>
    <definedName name="YBISNJUL">#REF!</definedName>
    <definedName name="YBISNJUN">#REF!</definedName>
    <definedName name="YBISNMAR">#REF!</definedName>
    <definedName name="YBISNMAY">#REF!</definedName>
    <definedName name="YBISNNOV">#REF!</definedName>
    <definedName name="YBISNOCT">#REF!</definedName>
    <definedName name="YBISNSEP">#REF!</definedName>
    <definedName name="YBJANBANKINT">#REF!</definedName>
    <definedName name="YBJANCAP">#REF!</definedName>
    <definedName name="YBJANCO">#REF!</definedName>
    <definedName name="YBJANCOAL">#REF!</definedName>
    <definedName name="YBJANDA">#REF!</definedName>
    <definedName name="YBJANDEP">#REF!</definedName>
    <definedName name="YBJANEOS">#REF!</definedName>
    <definedName name="YBJANEQ">#REF!</definedName>
    <definedName name="YBJANIAT">#REF!</definedName>
    <definedName name="YBJANIBIT">#REF!</definedName>
    <definedName name="YBJANINT">#REF!</definedName>
    <definedName name="YBJANNETCONT">#REF!</definedName>
    <definedName name="YBJANSTEAM">#REF!</definedName>
    <definedName name="YBJANTAX">#REF!</definedName>
    <definedName name="YBJANTO">#REF!</definedName>
    <definedName name="YBJANWHEEL">#REF!</definedName>
    <definedName name="YBJULBANKINT">#REF!</definedName>
    <definedName name="YBJULCAP">#REF!</definedName>
    <definedName name="YBJULCO">#REF!</definedName>
    <definedName name="YBJULCOAL">#REF!</definedName>
    <definedName name="YBJULDA">#REF!</definedName>
    <definedName name="YBJULDEP">#REF!</definedName>
    <definedName name="YBJULEOS">#REF!</definedName>
    <definedName name="YBJULEQ">#REF!</definedName>
    <definedName name="YBJULIAT">#REF!</definedName>
    <definedName name="YBJULIBIT">#REF!</definedName>
    <definedName name="YBJULINT">#REF!</definedName>
    <definedName name="YBJULNETCONT">#REF!</definedName>
    <definedName name="YBJULSTEAM">#REF!</definedName>
    <definedName name="YBJULTAX">#REF!</definedName>
    <definedName name="YBJULTO">#REF!</definedName>
    <definedName name="YBJULWHEEL">#REF!</definedName>
    <definedName name="YBJUNBANKINT">#REF!</definedName>
    <definedName name="YBJUNCAP">#REF!</definedName>
    <definedName name="YBJUNCO">#REF!</definedName>
    <definedName name="YBJUNCOAL">#REF!</definedName>
    <definedName name="YBJUNDA">#REF!</definedName>
    <definedName name="YBJUNDEP">#REF!</definedName>
    <definedName name="YBJUNEOS">#REF!</definedName>
    <definedName name="YBJUNEQ">#REF!</definedName>
    <definedName name="YBJUNIAT">#REF!</definedName>
    <definedName name="YBJUNIBIT">#REF!</definedName>
    <definedName name="YBJUNINT">#REF!</definedName>
    <definedName name="YBJUNNETCONT">#REF!</definedName>
    <definedName name="YBJUNSTEAM">#REF!</definedName>
    <definedName name="YBJUNTAX">#REF!</definedName>
    <definedName name="YBJUNTO">#REF!</definedName>
    <definedName name="YBJUNWHEEL">#REF!</definedName>
    <definedName name="YBMARBANKINT">#REF!</definedName>
    <definedName name="YBMARCAP">#REF!</definedName>
    <definedName name="YBMARCO">#REF!</definedName>
    <definedName name="YBMARCOAL">#REF!</definedName>
    <definedName name="YBMARDA">#REF!</definedName>
    <definedName name="YBMARDEP">#REF!</definedName>
    <definedName name="YBMAREOS">#REF!</definedName>
    <definedName name="YBMAREQ">#REF!</definedName>
    <definedName name="YBMARIAT">#REF!</definedName>
    <definedName name="YBMARIBIT">#REF!</definedName>
    <definedName name="YBMARINT">#REF!</definedName>
    <definedName name="YBMARNETCONT">#REF!</definedName>
    <definedName name="YBMARSTEAM">#REF!</definedName>
    <definedName name="YBMARTAX">#REF!</definedName>
    <definedName name="YBMARTO">#REF!</definedName>
    <definedName name="YBMARWHEEL">#REF!</definedName>
    <definedName name="YBMAYBANKINT">#REF!</definedName>
    <definedName name="YBMAYCAP">#REF!</definedName>
    <definedName name="YBMAYCO">#REF!</definedName>
    <definedName name="YBMAYCOAL">#REF!</definedName>
    <definedName name="YBMAYDA">#REF!</definedName>
    <definedName name="YBMAYDEP">#REF!</definedName>
    <definedName name="YBMAYEOS">#REF!</definedName>
    <definedName name="YBMAYEQ">#REF!</definedName>
    <definedName name="YBMAYIAT">#REF!</definedName>
    <definedName name="YBMAYIBIT">#REF!</definedName>
    <definedName name="YBMAYINT">#REF!</definedName>
    <definedName name="YBMAYNETCONT">#REF!</definedName>
    <definedName name="YBMAYSTEAM">#REF!</definedName>
    <definedName name="YBMAYTAX">#REF!</definedName>
    <definedName name="YBMAYTO">#REF!</definedName>
    <definedName name="YBMAYWHEEL">#REF!</definedName>
    <definedName name="YBMIAPR">#REF!</definedName>
    <definedName name="YBMIAUG">#REF!</definedName>
    <definedName name="YBMIDEC">#REF!</definedName>
    <definedName name="YBMIFEB">#REF!</definedName>
    <definedName name="YBMIJAN">#REF!</definedName>
    <definedName name="YBMIJUL">#REF!</definedName>
    <definedName name="YBMIJUN">#REF!</definedName>
    <definedName name="YBMIMAR">#REF!</definedName>
    <definedName name="YBMINOV">#REF!</definedName>
    <definedName name="YBMIOCT">#REF!</definedName>
    <definedName name="YBMISEP">#REF!</definedName>
    <definedName name="YBNOVCAP">#REF!</definedName>
    <definedName name="YBNOVCO">#REF!</definedName>
    <definedName name="YBNOVCOAL">#REF!</definedName>
    <definedName name="YBNOVDA">#REF!</definedName>
    <definedName name="YBNOVDEP">#REF!</definedName>
    <definedName name="YBNOVEOS">#REF!</definedName>
    <definedName name="YBNOVEQ">#REF!</definedName>
    <definedName name="YBNOVIAT">#REF!</definedName>
    <definedName name="YBNOVIBIT">#REF!</definedName>
    <definedName name="YBNOVINT">#REF!</definedName>
    <definedName name="YBNOVNETCONT">#REF!</definedName>
    <definedName name="YBNOVSTEAM">#REF!</definedName>
    <definedName name="YBNOVTAX">#REF!</definedName>
    <definedName name="YBNOVWHEEL">#REF!</definedName>
    <definedName name="YBOCTBANKINT">#REF!</definedName>
    <definedName name="YBOCTCAP">#REF!</definedName>
    <definedName name="YBOCTCO">#REF!</definedName>
    <definedName name="YBOCTCOAL">#REF!</definedName>
    <definedName name="YBOCTDA">#REF!</definedName>
    <definedName name="YBOCTDEP">#REF!</definedName>
    <definedName name="YBOCTEOS">#REF!</definedName>
    <definedName name="YBOCTEQ">#REF!</definedName>
    <definedName name="YBOCTIAT">#REF!</definedName>
    <definedName name="YBOCTIBIT">#REF!</definedName>
    <definedName name="YBOCTINT">#REF!</definedName>
    <definedName name="YBOCTNETCONT">#REF!</definedName>
    <definedName name="YBOCTSTEAM">#REF!</definedName>
    <definedName name="YBOCTTAX">#REF!</definedName>
    <definedName name="YBOCTWHEEL">#REF!</definedName>
    <definedName name="YBOJANCO">#REF!</definedName>
    <definedName name="YBSEPBANKINT">#REF!</definedName>
    <definedName name="YBSEPCAP">#REF!</definedName>
    <definedName name="YBSEPCO">#REF!</definedName>
    <definedName name="YBSEPCOAL">#REF!</definedName>
    <definedName name="YBSEPDA">#REF!</definedName>
    <definedName name="YBSEPDEP">#REF!</definedName>
    <definedName name="YBSEPEOS">#REF!</definedName>
    <definedName name="YBSEPEQ">#REF!</definedName>
    <definedName name="YBSEPIAT">#REF!</definedName>
    <definedName name="YBSEPIBIT">#REF!</definedName>
    <definedName name="YBSEPINT">#REF!</definedName>
    <definedName name="YBSEPNETCONT">#REF!</definedName>
    <definedName name="YBSEPSTEAM">#REF!</definedName>
    <definedName name="YBSEPTAX">#REF!</definedName>
    <definedName name="YBSEPWHEEL">#REF!</definedName>
    <definedName name="YEAR">#REF!</definedName>
    <definedName name="YMISNAPR">#REF!</definedName>
    <definedName name="YTDACTAPRFEE">#REF!</definedName>
    <definedName name="YTDACTAPRINT">#REF!</definedName>
    <definedName name="YTDACTAUGFEE">#REF!</definedName>
    <definedName name="YTDACTAUGINT">#REF!</definedName>
    <definedName name="YTDACTDECFEE">#REF!</definedName>
    <definedName name="YTDACTDECINT">#REF!</definedName>
    <definedName name="YTDACTFEBFEE">#REF!</definedName>
    <definedName name="YTDACTFEBINT">#REF!</definedName>
    <definedName name="YTDACTJANFEE">#REF!</definedName>
    <definedName name="YTDACTJANINT">#REF!</definedName>
    <definedName name="YTDACTJULFEE">#REF!</definedName>
    <definedName name="YTDACTJULINT">#REF!</definedName>
    <definedName name="YTDACTJUNFEE">#REF!</definedName>
    <definedName name="YTDACTJUNINT">#REF!</definedName>
    <definedName name="YTDACTMARFEE">#REF!</definedName>
    <definedName name="YTDACTMARINT">#REF!</definedName>
    <definedName name="YTDACTMAYFEE">#REF!</definedName>
    <definedName name="YTDACTMAYINT">#REF!</definedName>
    <definedName name="YTDACTNOVFEE">#REF!</definedName>
    <definedName name="YTDACTNOVINT">#REF!</definedName>
    <definedName name="YTDACTOCTFEE">#REF!</definedName>
    <definedName name="YTDACTOCTINT">#REF!</definedName>
    <definedName name="YTDACTSEPFEE">#REF!</definedName>
    <definedName name="YTDACTSEPINT">#REF!</definedName>
    <definedName name="YTDBUDAPRFEE">#REF!</definedName>
    <definedName name="YTDBUDAPRINT">#REF!</definedName>
    <definedName name="YTDBUDAUGFEE">#REF!</definedName>
    <definedName name="YTDBUDAUGINT">#REF!</definedName>
    <definedName name="YTDBUDDECFEE">#REF!</definedName>
    <definedName name="YTDBUDDECINT">#REF!</definedName>
    <definedName name="YTDBUDFEBFEE">#REF!</definedName>
    <definedName name="YTDBUDFEBINT">#REF!</definedName>
    <definedName name="YTDBUDJANFEE">#REF!</definedName>
    <definedName name="YTDBUDJANINT">#REF!</definedName>
    <definedName name="YTDBUDJULFEE">#REF!</definedName>
    <definedName name="YTDBUDJULINT">#REF!</definedName>
    <definedName name="YTDBUDJUNFEE">#REF!</definedName>
    <definedName name="YTDBUDJUNINT">#REF!</definedName>
    <definedName name="YTDBUDMARFEE">#REF!</definedName>
    <definedName name="YTDBUDMARINT">#REF!</definedName>
    <definedName name="YTDBUDMAYFEE">#REF!</definedName>
    <definedName name="YTDBUDMAYINT">#REF!</definedName>
    <definedName name="YTDBUDNOVFEE">#REF!</definedName>
    <definedName name="YTDBUDNOVINT">#REF!</definedName>
    <definedName name="YTDBUDOCTFEE">#REF!</definedName>
    <definedName name="YTDBUDOCTINT">#REF!</definedName>
    <definedName name="YTDBUDSEPINT">#REF!</definedName>
    <definedName name="z">[4]vinc!$A$1:$A$65536</definedName>
    <definedName name="Z_3593CE10_0AFF_4168_863E_673580190D43_.wvu.Cols" localSheetId="7" hidden="1">#REF!</definedName>
    <definedName name="Z_3593CE10_0AFF_4168_863E_673580190D43_.wvu.Cols" localSheetId="0" hidden="1">#REF!</definedName>
    <definedName name="Z_3593CE10_0AFF_4168_863E_673580190D43_.wvu.Cols" hidden="1">#REF!</definedName>
    <definedName name="Z_A0DD6017_E189_11D6_9013_0008C7630F83_.wvu.PrintArea" localSheetId="7" hidden="1">#REF!</definedName>
    <definedName name="Z_A0DD6017_E189_11D6_9013_0008C7630F83_.wvu.PrintArea" hidden="1">#REF!</definedName>
    <definedName name="ze">'[45]#REF'!$A$8:$P$217</definedName>
    <definedName name="ZERO" localSheetId="7">#REF!</definedName>
    <definedName name="ZERO">#REF!</definedName>
    <definedName name="ZoomVal" localSheetId="7">#REF!</definedName>
    <definedName name="ZoomVal">#REF!</definedName>
    <definedName name="zzzzz" localSheetId="7" hidden="1">#REF!</definedName>
    <definedName name="zzzzz" hidden="1">#REF!</definedName>
    <definedName name="β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5" i="67" l="1"/>
  <c r="F45" i="67"/>
  <c r="C42" i="67"/>
  <c r="B42" i="67"/>
  <c r="C40" i="67"/>
  <c r="B40" i="67"/>
  <c r="F34" i="67"/>
  <c r="E34" i="67"/>
  <c r="D34" i="67"/>
  <c r="G34" i="67" s="1"/>
  <c r="C34" i="67"/>
  <c r="B34" i="67"/>
  <c r="F21" i="67"/>
  <c r="E21" i="67"/>
  <c r="C21" i="67"/>
  <c r="B21" i="67"/>
  <c r="J12" i="67"/>
  <c r="I12" i="67"/>
  <c r="G12" i="67"/>
  <c r="D12" i="67"/>
  <c r="I11" i="67"/>
  <c r="G11" i="67"/>
  <c r="F11" i="67"/>
  <c r="E11" i="67"/>
  <c r="J9" i="67"/>
  <c r="I9" i="67"/>
  <c r="F3" i="67"/>
  <c r="E3" i="67"/>
  <c r="C3" i="67"/>
  <c r="B3" i="67"/>
  <c r="D42" i="67" l="1"/>
  <c r="J11" i="67"/>
  <c r="D40" i="67"/>
  <c r="G15" i="67"/>
  <c r="D15" i="67"/>
  <c r="I15" i="67"/>
  <c r="B45" i="67"/>
  <c r="C45" i="67"/>
  <c r="G45" i="66"/>
  <c r="F45" i="66"/>
  <c r="C42" i="66"/>
  <c r="B42" i="66"/>
  <c r="C40" i="66"/>
  <c r="B40" i="66"/>
  <c r="F34" i="66"/>
  <c r="E34" i="66"/>
  <c r="D34" i="66"/>
  <c r="G34" i="66" s="1"/>
  <c r="C34" i="66"/>
  <c r="B34" i="66"/>
  <c r="F21" i="66"/>
  <c r="E21" i="66"/>
  <c r="C45" i="66"/>
  <c r="B21" i="66"/>
  <c r="J12" i="66"/>
  <c r="I12" i="66"/>
  <c r="G12" i="66"/>
  <c r="D12" i="66"/>
  <c r="I11" i="66"/>
  <c r="G11" i="66"/>
  <c r="F11" i="66"/>
  <c r="E11" i="66"/>
  <c r="J9" i="66"/>
  <c r="I9" i="66"/>
  <c r="F3" i="66"/>
  <c r="E3" i="66"/>
  <c r="C3" i="66"/>
  <c r="B3" i="66"/>
  <c r="D42" i="66" l="1"/>
  <c r="D40" i="66"/>
  <c r="J11" i="66"/>
  <c r="G15" i="66"/>
  <c r="D45" i="67"/>
  <c r="D15" i="66"/>
  <c r="I15" i="66"/>
  <c r="B45" i="66"/>
  <c r="D45" i="66" s="1"/>
  <c r="C21" i="66"/>
  <c r="C7" i="67" l="1"/>
  <c r="C38" i="67" s="1"/>
  <c r="C7" i="66"/>
  <c r="C38" i="66" s="1"/>
  <c r="E7" i="67"/>
  <c r="E7" i="66"/>
  <c r="C10" i="67"/>
  <c r="C41" i="67" s="1"/>
  <c r="C10" i="66"/>
  <c r="C41" i="66" s="1"/>
  <c r="F10" i="67"/>
  <c r="F10" i="66"/>
  <c r="B10" i="67"/>
  <c r="B10" i="66"/>
  <c r="E10" i="67"/>
  <c r="E10" i="66"/>
  <c r="B7" i="67"/>
  <c r="B7" i="66"/>
  <c r="F7" i="67"/>
  <c r="F7" i="66"/>
  <c r="B23" i="67" l="1"/>
  <c r="B24" i="67" s="1"/>
  <c r="E23" i="67"/>
  <c r="E24" i="67" s="1"/>
  <c r="B23" i="66"/>
  <c r="B24" i="66" s="1"/>
  <c r="E23" i="66"/>
  <c r="E24" i="66" s="1"/>
  <c r="J10" i="66"/>
  <c r="G10" i="66"/>
  <c r="G7" i="67"/>
  <c r="J7" i="67"/>
  <c r="F6" i="67"/>
  <c r="F6" i="66"/>
  <c r="I7" i="66"/>
  <c r="D7" i="66"/>
  <c r="B38" i="66"/>
  <c r="D38" i="66" s="1"/>
  <c r="J10" i="67"/>
  <c r="G10" i="67"/>
  <c r="I7" i="67"/>
  <c r="D7" i="67"/>
  <c r="B38" i="67"/>
  <c r="D38" i="67" s="1"/>
  <c r="E6" i="67"/>
  <c r="E6" i="66"/>
  <c r="C5" i="67"/>
  <c r="C36" i="67" s="1"/>
  <c r="C5" i="66"/>
  <c r="C36" i="66" s="1"/>
  <c r="I10" i="67"/>
  <c r="D10" i="67"/>
  <c r="B41" i="67"/>
  <c r="D41" i="67" s="1"/>
  <c r="E5" i="67"/>
  <c r="E5" i="66"/>
  <c r="F5" i="67"/>
  <c r="F5" i="66"/>
  <c r="C6" i="67"/>
  <c r="C37" i="67" s="1"/>
  <c r="C6" i="66"/>
  <c r="C37" i="66" s="1"/>
  <c r="I10" i="66"/>
  <c r="B41" i="66"/>
  <c r="D41" i="66" s="1"/>
  <c r="D10" i="66"/>
  <c r="J7" i="66"/>
  <c r="G7" i="66"/>
  <c r="J5" i="66" l="1"/>
  <c r="G5" i="66"/>
  <c r="J6" i="66"/>
  <c r="G6" i="66"/>
  <c r="G5" i="67"/>
  <c r="J5" i="67"/>
  <c r="G6" i="67"/>
  <c r="J6" i="67"/>
  <c r="C4" i="66" l="1"/>
  <c r="C4" i="67"/>
  <c r="C35" i="66" l="1"/>
  <c r="C8" i="66"/>
  <c r="E4" i="67"/>
  <c r="E8" i="67" s="1"/>
  <c r="E13" i="67" s="1"/>
  <c r="E4" i="66"/>
  <c r="E8" i="66" s="1"/>
  <c r="E13" i="66" s="1"/>
  <c r="C35" i="67"/>
  <c r="C8" i="67"/>
  <c r="F4" i="67"/>
  <c r="F4" i="66"/>
  <c r="E14" i="66" l="1"/>
  <c r="E16" i="66"/>
  <c r="E17" i="66" s="1"/>
  <c r="E14" i="67"/>
  <c r="E16" i="67"/>
  <c r="E17" i="67" s="1"/>
  <c r="C13" i="66"/>
  <c r="C39" i="66"/>
  <c r="C13" i="67"/>
  <c r="C39" i="67"/>
  <c r="F8" i="67"/>
  <c r="J4" i="67"/>
  <c r="G4" i="67"/>
  <c r="F8" i="66"/>
  <c r="G4" i="66"/>
  <c r="J4" i="66"/>
  <c r="C14" i="66" l="1"/>
  <c r="C44" i="66" s="1"/>
  <c r="C16" i="66"/>
  <c r="C43" i="66"/>
  <c r="C43" i="67"/>
  <c r="C16" i="67"/>
  <c r="C14" i="67"/>
  <c r="C44" i="67" s="1"/>
  <c r="F13" i="67"/>
  <c r="G8" i="67"/>
  <c r="J8" i="67"/>
  <c r="F13" i="66"/>
  <c r="G8" i="66"/>
  <c r="J8" i="66"/>
  <c r="C46" i="67" l="1"/>
  <c r="C17" i="67"/>
  <c r="C47" i="67" s="1"/>
  <c r="C17" i="66"/>
  <c r="C47" i="66" s="1"/>
  <c r="C46" i="66"/>
  <c r="F16" i="66"/>
  <c r="F14" i="66"/>
  <c r="G13" i="66"/>
  <c r="J13" i="66"/>
  <c r="F14" i="67"/>
  <c r="F16" i="67"/>
  <c r="J13" i="67"/>
  <c r="G13" i="67"/>
  <c r="J14" i="66" l="1"/>
  <c r="G14" i="66"/>
  <c r="F17" i="67"/>
  <c r="G17" i="67" s="1"/>
  <c r="G16" i="67"/>
  <c r="F17" i="66"/>
  <c r="G17" i="66" s="1"/>
  <c r="G16" i="66"/>
  <c r="J14" i="67"/>
  <c r="G14" i="67"/>
  <c r="B6" i="67" l="1"/>
  <c r="B6" i="66"/>
  <c r="B5" i="67"/>
  <c r="B5" i="66"/>
  <c r="B36" i="66" l="1"/>
  <c r="D36" i="66" s="1"/>
  <c r="I5" i="66"/>
  <c r="D5" i="66"/>
  <c r="B37" i="66"/>
  <c r="D37" i="66" s="1"/>
  <c r="D6" i="66"/>
  <c r="I6" i="66"/>
  <c r="B36" i="67"/>
  <c r="D36" i="67" s="1"/>
  <c r="I5" i="67"/>
  <c r="D5" i="67"/>
  <c r="B37" i="67"/>
  <c r="D37" i="67" s="1"/>
  <c r="I6" i="67"/>
  <c r="D6" i="67"/>
  <c r="B4" i="67" l="1"/>
  <c r="B4" i="66"/>
  <c r="B35" i="66" l="1"/>
  <c r="I4" i="66"/>
  <c r="D4" i="66"/>
  <c r="D35" i="66" s="1"/>
  <c r="B8" i="66"/>
  <c r="B35" i="67"/>
  <c r="I4" i="67"/>
  <c r="D4" i="67"/>
  <c r="D35" i="67" s="1"/>
  <c r="B8" i="67"/>
  <c r="B39" i="66" l="1"/>
  <c r="D39" i="66" s="1"/>
  <c r="D8" i="66"/>
  <c r="B13" i="66"/>
  <c r="I8" i="66"/>
  <c r="B39" i="67"/>
  <c r="D39" i="67" s="1"/>
  <c r="B13" i="67"/>
  <c r="D8" i="67"/>
  <c r="I8" i="67"/>
  <c r="D13" i="66" l="1"/>
  <c r="B43" i="66"/>
  <c r="D43" i="66" s="1"/>
  <c r="B16" i="66"/>
  <c r="B14" i="66"/>
  <c r="O13" i="66"/>
  <c r="P13" i="66" s="1"/>
  <c r="I13" i="66"/>
  <c r="I13" i="67"/>
  <c r="D13" i="67"/>
  <c r="B43" i="67"/>
  <c r="D43" i="67" s="1"/>
  <c r="B16" i="67"/>
  <c r="B14" i="67"/>
  <c r="O13" i="67"/>
  <c r="P13" i="67" s="1"/>
  <c r="D14" i="66" l="1"/>
  <c r="B44" i="66"/>
  <c r="D44" i="66" s="1"/>
  <c r="I14" i="66"/>
  <c r="D16" i="66"/>
  <c r="B46" i="66"/>
  <c r="D46" i="66" s="1"/>
  <c r="I16" i="66"/>
  <c r="B17" i="66"/>
  <c r="I16" i="67"/>
  <c r="B46" i="67"/>
  <c r="D46" i="67" s="1"/>
  <c r="D16" i="67"/>
  <c r="B17" i="67"/>
  <c r="B44" i="67"/>
  <c r="D44" i="67" s="1"/>
  <c r="I14" i="67"/>
  <c r="D14" i="67"/>
  <c r="D17" i="66" l="1"/>
  <c r="D47" i="66" s="1"/>
  <c r="B47" i="66"/>
  <c r="D17" i="67"/>
  <c r="D47" i="67" s="1"/>
  <c r="B47" i="67"/>
  <c r="F17" i="55" l="1"/>
  <c r="G16" i="55"/>
  <c r="G15" i="55"/>
  <c r="G14" i="55"/>
  <c r="I16" i="55" l="1"/>
  <c r="J34" i="57" l="1"/>
  <c r="H34" i="57"/>
  <c r="G34" i="57"/>
  <c r="E34" i="57"/>
  <c r="G23" i="57"/>
  <c r="E23" i="57"/>
  <c r="E9" i="58" l="1"/>
  <c r="D10" i="58"/>
  <c r="E8" i="58"/>
  <c r="E10" i="58" l="1"/>
  <c r="G12" i="55" l="1"/>
  <c r="I12" i="55" l="1"/>
  <c r="I11" i="55"/>
  <c r="G9" i="55" l="1"/>
  <c r="G8" i="55"/>
  <c r="G7" i="55"/>
  <c r="G6" i="55"/>
  <c r="G5" i="55"/>
  <c r="G4" i="55"/>
  <c r="F33" i="57" l="1"/>
  <c r="I33" i="57" s="1"/>
  <c r="K33" i="57" s="1"/>
  <c r="F32" i="57"/>
  <c r="I32" i="57" s="1"/>
  <c r="K32" i="57" s="1"/>
  <c r="F31" i="57"/>
  <c r="F22" i="57"/>
  <c r="I22" i="57" s="1"/>
  <c r="K22" i="57" s="1"/>
  <c r="J21" i="57"/>
  <c r="F21" i="57"/>
  <c r="I21" i="57" s="1"/>
  <c r="Q30" i="57"/>
  <c r="Q21" i="57" s="1"/>
  <c r="M23" i="57"/>
  <c r="M34" i="57" s="1"/>
  <c r="F20" i="57"/>
  <c r="I20" i="57" s="1"/>
  <c r="K20" i="57" s="1"/>
  <c r="F19" i="57"/>
  <c r="I19" i="57" s="1"/>
  <c r="F18" i="57"/>
  <c r="I18" i="57" s="1"/>
  <c r="F17" i="57"/>
  <c r="I17" i="57" s="1"/>
  <c r="F16" i="57"/>
  <c r="I16" i="57" s="1"/>
  <c r="F15" i="57"/>
  <c r="I15" i="57" s="1"/>
  <c r="F14" i="57"/>
  <c r="I14" i="57" s="1"/>
  <c r="N13" i="57"/>
  <c r="K13" i="57"/>
  <c r="F13" i="57"/>
  <c r="H13" i="57" s="1"/>
  <c r="H23" i="57" s="1"/>
  <c r="J12" i="57"/>
  <c r="F12" i="57"/>
  <c r="I10" i="57"/>
  <c r="I29" i="57" s="1"/>
  <c r="B10" i="57"/>
  <c r="B29" i="57" s="1"/>
  <c r="J7" i="57"/>
  <c r="K6" i="57"/>
  <c r="E5" i="57"/>
  <c r="G5" i="57"/>
  <c r="G7" i="57" s="1"/>
  <c r="I12" i="57" l="1"/>
  <c r="N12" i="57" s="1"/>
  <c r="F23" i="57"/>
  <c r="J23" i="57"/>
  <c r="J25" i="57" s="1"/>
  <c r="I31" i="57"/>
  <c r="F34" i="57"/>
  <c r="G25" i="57"/>
  <c r="N14" i="57"/>
  <c r="K14" i="57"/>
  <c r="K15" i="57"/>
  <c r="N15" i="57"/>
  <c r="N16" i="57"/>
  <c r="K16" i="57"/>
  <c r="K17" i="57"/>
  <c r="N17" i="57"/>
  <c r="N18" i="57"/>
  <c r="K18" i="57"/>
  <c r="K12" i="57"/>
  <c r="E7" i="57"/>
  <c r="E25" i="57" s="1"/>
  <c r="N5" i="57"/>
  <c r="F5" i="57"/>
  <c r="I5" i="57" s="1"/>
  <c r="I7" i="57" s="1"/>
  <c r="F6" i="57"/>
  <c r="H6" i="57" s="1"/>
  <c r="H7" i="57" s="1"/>
  <c r="K19" i="57"/>
  <c r="I10" i="55" l="1"/>
  <c r="I8" i="55"/>
  <c r="I9" i="55"/>
  <c r="I6" i="55"/>
  <c r="I5" i="55"/>
  <c r="I14" i="55"/>
  <c r="I13" i="55"/>
  <c r="I4" i="55"/>
  <c r="I7" i="55"/>
  <c r="K31" i="57"/>
  <c r="I34" i="57"/>
  <c r="Q12" i="57"/>
  <c r="I23" i="57"/>
  <c r="I25" i="57" s="1"/>
  <c r="K5" i="57"/>
  <c r="K7" i="57" s="1"/>
  <c r="K21" i="57"/>
  <c r="K23" i="57" s="1"/>
  <c r="Q5" i="57"/>
  <c r="N23" i="57"/>
  <c r="F7" i="57"/>
  <c r="F25" i="57" s="1"/>
  <c r="Q16" i="57" l="1"/>
  <c r="Q17" i="57" s="1"/>
  <c r="Q18" i="57" s="1"/>
  <c r="Q23" i="57" s="1"/>
  <c r="Q29" i="57" s="1"/>
  <c r="Q10" i="57"/>
  <c r="K34" i="57"/>
  <c r="O23" i="57"/>
  <c r="N34" i="57"/>
  <c r="O34" i="57" s="1"/>
  <c r="K25" i="57"/>
  <c r="G13" i="55" l="1"/>
  <c r="G10" i="55"/>
  <c r="G11" i="55"/>
  <c r="G17" i="55" l="1"/>
  <c r="I15" i="55" l="1"/>
  <c r="I17" i="55" l="1"/>
  <c r="B27" i="39" l="1"/>
  <c r="B29" i="39" s="1"/>
  <c r="H27" i="39"/>
  <c r="H32" i="39" s="1"/>
  <c r="C27" i="39"/>
  <c r="C32" i="39" s="1"/>
  <c r="I27" i="39"/>
  <c r="I32" i="39" s="1"/>
  <c r="D27" i="39"/>
  <c r="D32" i="39" s="1"/>
  <c r="E5" i="39"/>
  <c r="E14" i="39"/>
  <c r="E30" i="39" s="1"/>
  <c r="F14" i="39"/>
  <c r="F30" i="39" s="1"/>
  <c r="H31" i="39"/>
  <c r="B31" i="39"/>
  <c r="C31" i="39"/>
  <c r="D31" i="39"/>
  <c r="I31" i="39"/>
  <c r="G27" i="39"/>
  <c r="G29" i="39" s="1"/>
  <c r="G31" i="39"/>
  <c r="F12" i="39"/>
  <c r="F28" i="39" s="1"/>
  <c r="E7" i="39"/>
  <c r="F7" i="39"/>
  <c r="F23" i="39" s="1"/>
  <c r="F10" i="39"/>
  <c r="F26" i="39" s="1"/>
  <c r="I11" i="39"/>
  <c r="I13" i="39" s="1"/>
  <c r="E8" i="39"/>
  <c r="E12" i="39"/>
  <c r="E28" i="39" s="1"/>
  <c r="F6" i="39"/>
  <c r="F22" i="39" s="1"/>
  <c r="E6" i="39"/>
  <c r="F9" i="39"/>
  <c r="F25" i="39" s="1"/>
  <c r="E10" i="39"/>
  <c r="F8" i="39"/>
  <c r="F24" i="39" s="1"/>
  <c r="E9" i="39"/>
  <c r="B11" i="39"/>
  <c r="B13" i="39" s="1"/>
  <c r="C11" i="39"/>
  <c r="C13" i="39" s="1"/>
  <c r="D11" i="39"/>
  <c r="D13" i="39" s="1"/>
  <c r="F5" i="39"/>
  <c r="H11" i="39"/>
  <c r="H13" i="39" s="1"/>
  <c r="G11" i="39"/>
  <c r="G13" i="39" s="1"/>
  <c r="G15" i="39"/>
  <c r="H15" i="39"/>
  <c r="I15" i="39"/>
  <c r="B15" i="39"/>
  <c r="C15" i="39"/>
  <c r="D15" i="39"/>
  <c r="B32" i="39" l="1"/>
  <c r="I29" i="39"/>
  <c r="D29" i="39"/>
  <c r="H29" i="39"/>
  <c r="C29" i="39"/>
  <c r="E26" i="39"/>
  <c r="J10" i="39"/>
  <c r="E24" i="39"/>
  <c r="J8" i="39"/>
  <c r="E23" i="39"/>
  <c r="J7" i="39"/>
  <c r="E25" i="39"/>
  <c r="J9" i="39"/>
  <c r="E22" i="39"/>
  <c r="J6" i="39"/>
  <c r="J5" i="39"/>
  <c r="F15" i="39"/>
  <c r="F31" i="39" s="1"/>
  <c r="E11" i="39"/>
  <c r="E21" i="39"/>
  <c r="F11" i="39"/>
  <c r="F21" i="39"/>
  <c r="G32" i="39"/>
  <c r="E15" i="39"/>
  <c r="E31" i="39" s="1"/>
  <c r="I16" i="39"/>
  <c r="H16" i="39"/>
  <c r="B16" i="39"/>
  <c r="D16" i="39"/>
  <c r="C16" i="39"/>
  <c r="G16" i="39"/>
  <c r="E27" i="39" l="1"/>
  <c r="J11" i="39"/>
  <c r="F27" i="39"/>
  <c r="F13" i="39"/>
  <c r="F29" i="39" s="1"/>
  <c r="F16" i="39"/>
  <c r="F32" i="39" s="1"/>
  <c r="E13" i="39"/>
  <c r="E29" i="39" s="1"/>
  <c r="E16" i="39"/>
  <c r="E32" i="39" s="1"/>
  <c r="D35" i="17" l="1"/>
  <c r="D10" i="17" l="1"/>
  <c r="C16" i="1" l="1"/>
  <c r="C15" i="1"/>
  <c r="C7" i="1"/>
  <c r="H30" i="12" l="1"/>
  <c r="E30" i="12"/>
  <c r="D30" i="12"/>
  <c r="G22" i="12"/>
  <c r="F22" i="12"/>
  <c r="D22" i="12"/>
  <c r="C22" i="12"/>
  <c r="G21" i="12"/>
  <c r="F21" i="12"/>
  <c r="D21" i="12"/>
  <c r="C21" i="12"/>
  <c r="C16" i="12"/>
  <c r="C15" i="12"/>
  <c r="C7" i="12"/>
  <c r="D15" i="1"/>
  <c r="D15" i="12" s="1"/>
  <c r="D7" i="1"/>
  <c r="D7" i="12" l="1"/>
  <c r="D16" i="1"/>
  <c r="D16" i="12" s="1"/>
  <c r="M21" i="13"/>
  <c r="L21" i="13"/>
  <c r="J21" i="13"/>
  <c r="I21" i="13"/>
  <c r="I20" i="13"/>
  <c r="C20" i="13"/>
  <c r="M27" i="13"/>
  <c r="J27" i="13"/>
  <c r="I27" i="13"/>
  <c r="G27" i="13"/>
  <c r="F27" i="13"/>
  <c r="D27" i="13"/>
  <c r="M26" i="13"/>
  <c r="L26" i="13"/>
  <c r="J26" i="13"/>
  <c r="F26" i="13"/>
  <c r="D26" i="13"/>
  <c r="C26" i="13"/>
  <c r="M25" i="13"/>
  <c r="J25" i="13"/>
  <c r="G25" i="13"/>
  <c r="F25" i="13"/>
  <c r="D25" i="13"/>
  <c r="C25" i="13"/>
  <c r="M24" i="13"/>
  <c r="J24" i="13"/>
  <c r="I24" i="13"/>
  <c r="G24" i="13"/>
  <c r="F24" i="13"/>
  <c r="D24" i="13"/>
  <c r="C24" i="13"/>
  <c r="M23" i="13"/>
  <c r="L23" i="13"/>
  <c r="J23" i="13"/>
  <c r="I23" i="13"/>
  <c r="D23" i="13"/>
  <c r="M22" i="13"/>
  <c r="G22" i="13"/>
  <c r="F22" i="13"/>
  <c r="M6" i="13"/>
  <c r="L6" i="13"/>
  <c r="J6" i="13"/>
  <c r="I6" i="13"/>
  <c r="E8" i="13" l="1"/>
  <c r="E26" i="13"/>
  <c r="E12" i="13"/>
  <c r="N23" i="13"/>
  <c r="N9" i="13"/>
  <c r="N12" i="13"/>
  <c r="H25" i="13"/>
  <c r="K7" i="13"/>
  <c r="P11" i="13"/>
  <c r="N11" i="13"/>
  <c r="K10" i="13"/>
  <c r="K11" i="13"/>
  <c r="H27" i="13"/>
  <c r="L13" i="13"/>
  <c r="N10" i="13"/>
  <c r="E7" i="13"/>
  <c r="M13" i="13"/>
  <c r="H11" i="13"/>
  <c r="D13" i="13"/>
  <c r="N8" i="13"/>
  <c r="H12" i="13"/>
  <c r="L24" i="13"/>
  <c r="N24" i="13" s="1"/>
  <c r="N26" i="13"/>
  <c r="P8" i="13"/>
  <c r="P12" i="13"/>
  <c r="E24" i="13"/>
  <c r="K24" i="13"/>
  <c r="F13" i="13"/>
  <c r="E9" i="13"/>
  <c r="E25" i="13"/>
  <c r="P10" i="13"/>
  <c r="I13" i="13"/>
  <c r="G13" i="13"/>
  <c r="J13" i="13"/>
  <c r="K23" i="13"/>
  <c r="H24" i="13"/>
  <c r="H10" i="13"/>
  <c r="E11" i="13"/>
  <c r="J22" i="13"/>
  <c r="J28" i="13" s="1"/>
  <c r="I25" i="13"/>
  <c r="K25" i="13" s="1"/>
  <c r="K27" i="13"/>
  <c r="M28" i="13"/>
  <c r="H22" i="13"/>
  <c r="E10" i="13"/>
  <c r="K12" i="13"/>
  <c r="G23" i="13"/>
  <c r="K9" i="13"/>
  <c r="H7" i="13"/>
  <c r="K8" i="13"/>
  <c r="C23" i="13"/>
  <c r="E23" i="13" s="1"/>
  <c r="G26" i="13"/>
  <c r="H26" i="13" s="1"/>
  <c r="C27" i="13"/>
  <c r="E27" i="13" s="1"/>
  <c r="H8" i="13"/>
  <c r="D22" i="13"/>
  <c r="D28" i="13" s="1"/>
  <c r="P9" i="13"/>
  <c r="C13" i="13"/>
  <c r="L25" i="13"/>
  <c r="N25" i="13" s="1"/>
  <c r="L27" i="13"/>
  <c r="N27" i="13" s="1"/>
  <c r="C22" i="13"/>
  <c r="L22" i="13"/>
  <c r="N7" i="13"/>
  <c r="H9" i="13"/>
  <c r="I22" i="13"/>
  <c r="I26" i="13"/>
  <c r="K26" i="13" s="1"/>
  <c r="F23" i="13"/>
  <c r="F28" i="13" s="1"/>
  <c r="P7" i="13"/>
  <c r="N13" i="13" l="1"/>
  <c r="H13" i="13"/>
  <c r="G28" i="13"/>
  <c r="H28" i="13" s="1"/>
  <c r="K13" i="13"/>
  <c r="E13" i="13"/>
  <c r="K22" i="13"/>
  <c r="I28" i="13"/>
  <c r="K28" i="13" s="1"/>
  <c r="N22" i="13"/>
  <c r="L28" i="13"/>
  <c r="N28" i="13" s="1"/>
  <c r="E22" i="13"/>
  <c r="C28" i="13"/>
  <c r="E28" i="13" s="1"/>
  <c r="P13" i="13"/>
  <c r="H23" i="13"/>
  <c r="M15" i="13" l="1"/>
  <c r="G15" i="13"/>
  <c r="L15" i="13"/>
  <c r="F15" i="13"/>
  <c r="C30" i="12" l="1"/>
  <c r="G3" i="12"/>
  <c r="F3" i="12"/>
  <c r="H5" i="12" l="1"/>
  <c r="E5" i="12"/>
  <c r="H6" i="12"/>
  <c r="E6" i="12"/>
  <c r="G28" i="12"/>
  <c r="F28" i="12"/>
  <c r="G27" i="12"/>
  <c r="F27" i="12"/>
  <c r="D28" i="12"/>
  <c r="C28" i="12"/>
  <c r="D27" i="12"/>
  <c r="C27" i="12"/>
  <c r="G24" i="12"/>
  <c r="F24" i="12"/>
  <c r="G23" i="12"/>
  <c r="F23" i="12"/>
  <c r="G20" i="12"/>
  <c r="F20" i="12"/>
  <c r="G19" i="12"/>
  <c r="F19" i="12"/>
  <c r="D24" i="12"/>
  <c r="C24" i="12"/>
  <c r="D23" i="12"/>
  <c r="C23" i="12"/>
  <c r="D20" i="12"/>
  <c r="C20" i="12"/>
  <c r="D19" i="12"/>
  <c r="C19" i="12"/>
  <c r="G13" i="12"/>
  <c r="F13" i="12"/>
  <c r="D13" i="12"/>
  <c r="C13" i="12"/>
  <c r="C11" i="12" l="1"/>
  <c r="D12" i="12"/>
  <c r="G12" i="12"/>
  <c r="G10" i="12"/>
  <c r="C10" i="12"/>
  <c r="F10" i="12"/>
  <c r="D10" i="12"/>
  <c r="F11" i="12"/>
  <c r="D11" i="12"/>
  <c r="G11" i="12"/>
  <c r="C12" i="12"/>
  <c r="F12" i="12"/>
  <c r="B5" i="1" l="1"/>
  <c r="P39" i="9" l="1"/>
  <c r="O39" i="9"/>
  <c r="N39" i="9"/>
  <c r="M39" i="9"/>
  <c r="L39" i="9"/>
  <c r="K39" i="9"/>
  <c r="J39" i="9"/>
  <c r="I39" i="9"/>
  <c r="H39" i="9"/>
  <c r="G39" i="9"/>
  <c r="F39" i="9"/>
  <c r="E39" i="9"/>
  <c r="D39" i="9"/>
  <c r="C39" i="9"/>
  <c r="B39" i="9"/>
  <c r="F41" i="9" l="1"/>
  <c r="N41" i="9"/>
  <c r="B41" i="9"/>
  <c r="J41" i="9"/>
  <c r="P16" i="9"/>
  <c r="O16" i="9"/>
  <c r="N16" i="9"/>
  <c r="M16" i="9"/>
  <c r="L16" i="9"/>
  <c r="K16" i="9"/>
  <c r="J16" i="9"/>
  <c r="I16" i="9"/>
  <c r="H16" i="9"/>
  <c r="G16" i="9"/>
  <c r="F16" i="9"/>
  <c r="E16" i="9"/>
  <c r="D16" i="9"/>
  <c r="C16" i="9"/>
  <c r="B16" i="9"/>
  <c r="D18" i="1" l="1"/>
  <c r="D18" i="12" s="1"/>
  <c r="C8" i="11"/>
  <c r="D8" i="11"/>
  <c r="J18" i="9"/>
  <c r="F18" i="9"/>
  <c r="N18" i="9"/>
  <c r="B18" i="9"/>
  <c r="C18" i="1" l="1"/>
  <c r="C18" i="12" s="1"/>
  <c r="C9" i="1"/>
  <c r="C4" i="1"/>
  <c r="D4" i="1"/>
  <c r="D9" i="1"/>
  <c r="C26" i="1"/>
  <c r="C26" i="12" s="1"/>
  <c r="D26" i="1"/>
  <c r="D26" i="12" s="1"/>
  <c r="A31" i="9"/>
  <c r="A28" i="9"/>
  <c r="A35" i="9"/>
  <c r="A36" i="9"/>
  <c r="A30" i="9"/>
  <c r="A27" i="9"/>
  <c r="A41" i="9"/>
  <c r="A29" i="9"/>
  <c r="A34" i="9"/>
  <c r="D4" i="12" l="1"/>
  <c r="C4" i="12"/>
  <c r="D9" i="12"/>
  <c r="D15" i="13"/>
  <c r="C9" i="12"/>
  <c r="C15" i="13"/>
  <c r="E16" i="1" l="1"/>
  <c r="E16" i="12" s="1"/>
  <c r="E15" i="1"/>
  <c r="E15" i="12" s="1"/>
  <c r="E11" i="1" l="1"/>
  <c r="E11" i="12" s="1"/>
  <c r="E12" i="1"/>
  <c r="E12" i="12" s="1"/>
  <c r="E10" i="1"/>
  <c r="E10" i="12" s="1"/>
  <c r="E13" i="1"/>
  <c r="E13" i="12" s="1"/>
  <c r="E24" i="1" l="1"/>
  <c r="E24" i="12" s="1"/>
  <c r="H23" i="1"/>
  <c r="H23" i="12" s="1"/>
  <c r="E23" i="1"/>
  <c r="E23" i="12" s="1"/>
  <c r="H22" i="1"/>
  <c r="H22" i="12" s="1"/>
  <c r="E22" i="1"/>
  <c r="E22" i="12" s="1"/>
  <c r="H21" i="1"/>
  <c r="H21" i="12" s="1"/>
  <c r="E21" i="1"/>
  <c r="E21" i="12" s="1"/>
  <c r="H19" i="1"/>
  <c r="H19" i="12" s="1"/>
  <c r="H12" i="1"/>
  <c r="H12" i="12" s="1"/>
  <c r="E7" i="1"/>
  <c r="E7" i="12" s="1"/>
  <c r="E6" i="1"/>
  <c r="G3" i="1"/>
  <c r="F3" i="1"/>
  <c r="D8" i="1" l="1"/>
  <c r="D8" i="12" s="1"/>
  <c r="E26" i="1"/>
  <c r="E26" i="12" s="1"/>
  <c r="E5" i="1"/>
  <c r="E20" i="1"/>
  <c r="E20" i="12" s="1"/>
  <c r="H24" i="1"/>
  <c r="H24" i="12" s="1"/>
  <c r="E28" i="1"/>
  <c r="E28" i="12" s="1"/>
  <c r="E27" i="1"/>
  <c r="E27" i="12" s="1"/>
  <c r="H11" i="1"/>
  <c r="H11" i="12" s="1"/>
  <c r="H13" i="1"/>
  <c r="H13" i="12" s="1"/>
  <c r="H6" i="1"/>
  <c r="H20" i="1"/>
  <c r="H20" i="12" s="1"/>
  <c r="H28" i="1"/>
  <c r="H28" i="12" s="1"/>
  <c r="E19" i="1"/>
  <c r="E19" i="12" s="1"/>
  <c r="H10" i="1"/>
  <c r="H10" i="12" s="1"/>
  <c r="H5" i="1"/>
  <c r="H27" i="1"/>
  <c r="H27" i="12" s="1"/>
  <c r="E18" i="1" l="1"/>
  <c r="E18" i="12" s="1"/>
  <c r="D14" i="1"/>
  <c r="E9" i="1"/>
  <c r="E9" i="12" s="1"/>
  <c r="E4" i="1"/>
  <c r="E4" i="12" s="1"/>
  <c r="C8" i="1"/>
  <c r="C8" i="12" s="1"/>
  <c r="D17" i="1" l="1"/>
  <c r="D14" i="12"/>
  <c r="E8" i="1"/>
  <c r="E8" i="12" s="1"/>
  <c r="C14" i="1"/>
  <c r="C14" i="12" s="1"/>
  <c r="D25" i="1" l="1"/>
  <c r="D17" i="12"/>
  <c r="E14" i="1"/>
  <c r="E14" i="12" s="1"/>
  <c r="C17" i="1"/>
  <c r="C17" i="12" s="1"/>
  <c r="D25" i="12" l="1"/>
  <c r="D29" i="1"/>
  <c r="E17" i="1"/>
  <c r="E17" i="12" s="1"/>
  <c r="C25" i="1"/>
  <c r="C25" i="12" s="1"/>
  <c r="D31" i="1" l="1"/>
  <c r="D29" i="12"/>
  <c r="E25" i="1"/>
  <c r="E25" i="12" s="1"/>
  <c r="C29" i="1"/>
  <c r="C29" i="12" l="1"/>
  <c r="D31" i="12"/>
  <c r="D33" i="12" s="1"/>
  <c r="D33" i="1"/>
  <c r="E29" i="1"/>
  <c r="E29" i="12" s="1"/>
  <c r="C31" i="1"/>
  <c r="C31" i="12" l="1"/>
  <c r="C33" i="12" s="1"/>
  <c r="E33" i="12" s="1"/>
  <c r="E31" i="1"/>
  <c r="E31" i="12" s="1"/>
  <c r="C33" i="1"/>
  <c r="E33" i="1" s="1"/>
  <c r="H3" i="1" l="1"/>
  <c r="H3" i="12" s="1"/>
  <c r="E3" i="12" s="1"/>
  <c r="G16" i="1" l="1"/>
  <c r="G16" i="12" s="1"/>
  <c r="F30" i="1" l="1"/>
  <c r="F30" i="12" s="1"/>
  <c r="F4" i="1" l="1"/>
  <c r="F7" i="1"/>
  <c r="F16" i="1"/>
  <c r="F9" i="1"/>
  <c r="F26" i="1"/>
  <c r="I15" i="13" l="1"/>
  <c r="F9" i="12"/>
  <c r="F7" i="12"/>
  <c r="F26" i="12"/>
  <c r="F4" i="12"/>
  <c r="F8" i="1"/>
  <c r="F16" i="12"/>
  <c r="H16" i="1"/>
  <c r="H16" i="12" s="1"/>
  <c r="F8" i="12" l="1"/>
  <c r="F14" i="1"/>
  <c r="F14" i="12" l="1"/>
  <c r="G9" i="1" l="1"/>
  <c r="J15" i="13" l="1"/>
  <c r="G9" i="12"/>
  <c r="H9" i="1"/>
  <c r="H9" i="12" s="1"/>
  <c r="G15" i="1" l="1"/>
  <c r="G15" i="12" s="1"/>
  <c r="G4" i="1" l="1"/>
  <c r="G26" i="1"/>
  <c r="G26" i="12" l="1"/>
  <c r="H26" i="1"/>
  <c r="H26" i="12" s="1"/>
  <c r="G4" i="12"/>
  <c r="H4" i="1"/>
  <c r="H4" i="12" s="1"/>
  <c r="G7" i="1"/>
  <c r="G7" i="12" l="1"/>
  <c r="H7" i="1"/>
  <c r="H7" i="12" s="1"/>
  <c r="G8" i="1"/>
  <c r="G30" i="1"/>
  <c r="G30" i="12" s="1"/>
  <c r="G8" i="12" l="1"/>
  <c r="G14" i="1"/>
  <c r="H8" i="1"/>
  <c r="H8" i="12" s="1"/>
  <c r="G14" i="12" l="1"/>
  <c r="G17" i="1"/>
  <c r="H14" i="1"/>
  <c r="H14" i="12" s="1"/>
  <c r="G18" i="1"/>
  <c r="G18" i="12" s="1"/>
  <c r="G25" i="1" l="1"/>
  <c r="G17" i="12"/>
  <c r="G29" i="1" l="1"/>
  <c r="G25" i="12"/>
  <c r="G29" i="12" l="1"/>
  <c r="G31" i="1"/>
  <c r="G33" i="1" l="1"/>
  <c r="G31" i="12"/>
  <c r="G33" i="12" s="1"/>
  <c r="F15" i="1" l="1"/>
  <c r="F15" i="12" l="1"/>
  <c r="H15" i="1"/>
  <c r="H15" i="12" s="1"/>
  <c r="F17" i="1"/>
  <c r="F18" i="1" l="1"/>
  <c r="H17" i="1"/>
  <c r="H17" i="12" s="1"/>
  <c r="F17" i="12"/>
  <c r="F18" i="12" l="1"/>
  <c r="H18" i="1"/>
  <c r="H18" i="12" s="1"/>
  <c r="F25" i="1"/>
  <c r="H25" i="1" l="1"/>
  <c r="H25" i="12" s="1"/>
  <c r="F29" i="1"/>
  <c r="F25" i="12"/>
  <c r="F31" i="1" l="1"/>
  <c r="F29" i="12"/>
  <c r="H29" i="1"/>
  <c r="H29" i="12" s="1"/>
  <c r="F33" i="1" l="1"/>
  <c r="H33" i="1" s="1"/>
  <c r="F31" i="12"/>
  <c r="F33" i="12" s="1"/>
  <c r="H33" i="12" s="1"/>
  <c r="H31" i="1"/>
  <c r="H31" i="12" s="1"/>
</calcChain>
</file>

<file path=xl/sharedStrings.xml><?xml version="1.0" encoding="utf-8"?>
<sst xmlns="http://schemas.openxmlformats.org/spreadsheetml/2006/main" count="1158" uniqueCount="605">
  <si>
    <t>Controladora</t>
  </si>
  <si>
    <t>Consolidado</t>
  </si>
  <si>
    <t>2T15</t>
  </si>
  <si>
    <t>2T14</t>
  </si>
  <si>
    <t>1S15</t>
  </si>
  <si>
    <t>1S14</t>
  </si>
  <si>
    <t>Receita Operacional Bruta</t>
  </si>
  <si>
    <t>Outras</t>
  </si>
  <si>
    <t>Deduções à Receita Operacional</t>
  </si>
  <si>
    <t>Receita Operacional Líquida</t>
  </si>
  <si>
    <t>Custos e Despesas Operacionais</t>
  </si>
  <si>
    <t>Pessoal</t>
  </si>
  <si>
    <t>Material</t>
  </si>
  <si>
    <t>Serviços</t>
  </si>
  <si>
    <t>Outros</t>
  </si>
  <si>
    <t>Resultado Bruto</t>
  </si>
  <si>
    <t>Equivalência Patrimonial</t>
  </si>
  <si>
    <t>Outras Receitas/Despesas Operacionais</t>
  </si>
  <si>
    <t>Resultado Anterior ao Resultado Financeiro e dos Tributos</t>
  </si>
  <si>
    <t>Resultado Financeiro</t>
  </si>
  <si>
    <t>Rendimento de Aplicação financeira/Juros Ativos</t>
  </si>
  <si>
    <t>Receita de Variação monetária líquida</t>
  </si>
  <si>
    <t>Variação Cambial</t>
  </si>
  <si>
    <t>Resultado de Hedge</t>
  </si>
  <si>
    <t>Juros/Encargos sobre empréstimos</t>
  </si>
  <si>
    <t>Lucro operacional</t>
  </si>
  <si>
    <t>Imposto de Renda e Contribuição Social sobre o Lucro</t>
  </si>
  <si>
    <t>Corrente</t>
  </si>
  <si>
    <t>Diferido</t>
  </si>
  <si>
    <t>Lucro/Prejuízo Consolidado do Período Antes
da Participação do Acionista não Controlador</t>
  </si>
  <si>
    <t>Participação do Acionista não Controlador</t>
  </si>
  <si>
    <t>Lucro/Prejuízo Consolidado do Período</t>
  </si>
  <si>
    <t>Lucro por  Ação - (Reais / Ação)</t>
  </si>
  <si>
    <t>Quantidade de Ações (unidades mil)</t>
  </si>
  <si>
    <t>Uso da Rede Elétrica</t>
  </si>
  <si>
    <t>Total</t>
  </si>
  <si>
    <t>Company</t>
  </si>
  <si>
    <t>Consolidated</t>
  </si>
  <si>
    <t>2Q14</t>
  </si>
  <si>
    <t>1H15</t>
  </si>
  <si>
    <t>1H14</t>
  </si>
  <si>
    <t>Others</t>
  </si>
  <si>
    <t>2Q15</t>
  </si>
  <si>
    <t>Δ%</t>
  </si>
  <si>
    <t>Custos e Despesas de O&amp;M                           
(R$ milhões)</t>
  </si>
  <si>
    <t xml:space="preserve">Serviços </t>
  </si>
  <si>
    <t>Materiais</t>
  </si>
  <si>
    <t>Depreciação</t>
  </si>
  <si>
    <t>Contingências</t>
  </si>
  <si>
    <t>EBITDA ICVM 527/12</t>
  </si>
  <si>
    <t>Tributos sobre o lucro (IR/CSLL)</t>
  </si>
  <si>
    <t>Resultado financeiro líquido</t>
  </si>
  <si>
    <t>Depreciações e amortizações</t>
  </si>
  <si>
    <t>-</t>
  </si>
  <si>
    <t>EBITDA ICVM nº 527/12</t>
  </si>
  <si>
    <t>Net Income</t>
  </si>
  <si>
    <t>Financial Results</t>
  </si>
  <si>
    <t>Cost and Expenses                              
(R$ millions)</t>
  </si>
  <si>
    <t>Demonstração do Resultado
(R$ milhões)</t>
  </si>
  <si>
    <t>IENNE</t>
  </si>
  <si>
    <t>IESUL</t>
  </si>
  <si>
    <t>MADEIRA</t>
  </si>
  <si>
    <t>GARANHUNS</t>
  </si>
  <si>
    <t>Deduções à receita operacional</t>
  </si>
  <si>
    <t>Receita operacional líquida</t>
  </si>
  <si>
    <t>Custos dos serviços de operação</t>
  </si>
  <si>
    <t>Lucro Bruto</t>
  </si>
  <si>
    <t>Despesas Gerais e Administrativas</t>
  </si>
  <si>
    <t>Outras receitas/despesas líquidas</t>
  </si>
  <si>
    <t>Lucro antes do IR &amp; CSLL</t>
  </si>
  <si>
    <t>IR &amp; CSLL</t>
  </si>
  <si>
    <t xml:space="preserve">Lucro líquido </t>
  </si>
  <si>
    <t>.</t>
  </si>
  <si>
    <t>Participação CTEEP</t>
  </si>
  <si>
    <t>CTEEP Participation</t>
  </si>
  <si>
    <t>Operating Expenses</t>
  </si>
  <si>
    <t>CONSOLIDADO</t>
  </si>
  <si>
    <t>IEMadeira</t>
  </si>
  <si>
    <t>Total da receita bruta</t>
  </si>
  <si>
    <t>Demonstração de Resultado
(R$ milhões)</t>
  </si>
  <si>
    <t>Result
(R$' million)</t>
  </si>
  <si>
    <t>Personnel</t>
  </si>
  <si>
    <t>Services</t>
  </si>
  <si>
    <t>Depreciation</t>
  </si>
  <si>
    <t>Contingencies</t>
  </si>
  <si>
    <t>3T14</t>
  </si>
  <si>
    <t>3T15</t>
  </si>
  <si>
    <t>9M14</t>
  </si>
  <si>
    <t>9M15</t>
  </si>
  <si>
    <t>3Q15</t>
  </si>
  <si>
    <t>3Q14</t>
  </si>
  <si>
    <t>IEGaranhuns</t>
  </si>
  <si>
    <t xml:space="preserve">
2014</t>
  </si>
  <si>
    <t xml:space="preserve">
2015</t>
  </si>
  <si>
    <t>Custos e Despesas Operacionais*</t>
  </si>
  <si>
    <t>1T16</t>
  </si>
  <si>
    <t>1T15</t>
  </si>
  <si>
    <t>IE MADEIRA</t>
  </si>
  <si>
    <t>IE GARANHUNS</t>
  </si>
  <si>
    <t>Gross Revenue</t>
  </si>
  <si>
    <t>CONTROLADORA</t>
  </si>
  <si>
    <t>Capital Social</t>
  </si>
  <si>
    <t>Reserva de Reavaliação</t>
  </si>
  <si>
    <t>PREMISSAS
(R$ mil)</t>
  </si>
  <si>
    <t>Nota Técnica nº 336/16  
base Jul/2017</t>
  </si>
  <si>
    <t>Estimativa CTEEP
base Set/2016</t>
  </si>
  <si>
    <t>Base de Remuneração líquida em 31 de dezembro de 2012</t>
  </si>
  <si>
    <t>Incorporação à Base de Remuneração Regulatória (BRR)</t>
  </si>
  <si>
    <t>Julho de 2017</t>
  </si>
  <si>
    <t>Prazo de pagamento da parcela de receita de janeiro de 2013 a junho de 2017</t>
  </si>
  <si>
    <t>08 anos</t>
  </si>
  <si>
    <t>Prazo de pagamento da parcela remanescente</t>
  </si>
  <si>
    <t>6,3 anos</t>
  </si>
  <si>
    <t xml:space="preserve">*CAAE - Custo Anual dos Ativos Elétricos </t>
  </si>
  <si>
    <t>IMPACTOS
(R$ mil)</t>
  </si>
  <si>
    <t>Saldo inicial do Ativo Imobilizado Líquido</t>
  </si>
  <si>
    <t>Saldo do Imobilizado Líquido à VNR (jan/2013 à set/2016)</t>
  </si>
  <si>
    <t>Net Asset Base on December 31st, 2012</t>
  </si>
  <si>
    <t>Assumptions                                                                      (R$ thousand)</t>
  </si>
  <si>
    <t>Incorporation of the Regulatory Asset Base (RAB)</t>
  </si>
  <si>
    <t>6,3 years</t>
  </si>
  <si>
    <t>8 years</t>
  </si>
  <si>
    <t>Deadline for payment of the installment January revenue from 2013 to June 2017</t>
  </si>
  <si>
    <t>Remaining portion of the payment deadline</t>
  </si>
  <si>
    <t>IMPACTS
(R$ thousand)</t>
  </si>
  <si>
    <t>Opening balance of Fixed Assets Net</t>
  </si>
  <si>
    <t>Balance of Fixed Assets to the VNR                                 (Jan / 2013 to Sep / 2016)</t>
  </si>
  <si>
    <t>Revaluation Reserve</t>
  </si>
  <si>
    <t>July 2017</t>
  </si>
  <si>
    <t>IR &amp; CSLL*</t>
  </si>
  <si>
    <t>Depreciation and amortization</t>
  </si>
  <si>
    <t>Provisions</t>
  </si>
  <si>
    <t>Prepaid expenses</t>
  </si>
  <si>
    <t>Credit with subsidiaries</t>
  </si>
  <si>
    <t>Suppliers</t>
  </si>
  <si>
    <t>Investments</t>
  </si>
  <si>
    <t>Transactions with non-controlling shareholders</t>
  </si>
  <si>
    <t>Loan payments (interest)</t>
  </si>
  <si>
    <t>Dividends paid</t>
  </si>
  <si>
    <t>Closing Balance of Cash and Cash Equivalents</t>
  </si>
  <si>
    <t>RBSE</t>
  </si>
  <si>
    <t>Receita Líquida ex RBSE</t>
  </si>
  <si>
    <t>Interest and exchange variations due on assets and liabilities</t>
  </si>
  <si>
    <t>BNDES</t>
  </si>
  <si>
    <t>TJLP</t>
  </si>
  <si>
    <t>Eletrobras</t>
  </si>
  <si>
    <t>IEMG</t>
  </si>
  <si>
    <t>PINHEIROS</t>
  </si>
  <si>
    <t>SERRA DO JAPI</t>
  </si>
  <si>
    <t>Net Debt</t>
  </si>
  <si>
    <t>Bank</t>
  </si>
  <si>
    <t>Final Maturity</t>
  </si>
  <si>
    <t>IE MADEIRA
51% ISA CTEEP</t>
  </si>
  <si>
    <t>ITAÚ BBA</t>
  </si>
  <si>
    <t>BASA</t>
  </si>
  <si>
    <t>Gross Debt</t>
  </si>
  <si>
    <t>IE SUL</t>
  </si>
  <si>
    <t>1T18</t>
  </si>
  <si>
    <t>1T17</t>
  </si>
  <si>
    <t>1Q18</t>
  </si>
  <si>
    <t>1Q17</t>
  </si>
  <si>
    <t>Var (%)</t>
  </si>
  <si>
    <t>São Paulo</t>
  </si>
  <si>
    <t>Espírito Santo</t>
  </si>
  <si>
    <t>Minas Gerais</t>
  </si>
  <si>
    <t>Paraná</t>
  </si>
  <si>
    <t>CURRENT</t>
  </si>
  <si>
    <t>NON-CURRENT</t>
  </si>
  <si>
    <t>Chg (%)</t>
  </si>
  <si>
    <t>Operational Result</t>
  </si>
  <si>
    <t>Results before Taxes</t>
  </si>
  <si>
    <t>Income Tax and Social Contribution on Income</t>
  </si>
  <si>
    <t>Net Revenue</t>
  </si>
  <si>
    <t>Geração de Caixa</t>
  </si>
  <si>
    <t>Português</t>
  </si>
  <si>
    <t>Inglês</t>
  </si>
  <si>
    <t>Availability of Electric Network</t>
  </si>
  <si>
    <t>(R$ milhões)</t>
  </si>
  <si>
    <t>Net financial result</t>
  </si>
  <si>
    <t>Adjusted EBITDA</t>
  </si>
  <si>
    <t>Adjusted EBITDA Margin</t>
  </si>
  <si>
    <t>Financial Result</t>
  </si>
  <si>
    <t>Interest costs</t>
  </si>
  <si>
    <t>Cash Generation</t>
  </si>
  <si>
    <t>Deductions from the Operational Revenue</t>
  </si>
  <si>
    <t>Costs and Operational Expenses</t>
  </si>
  <si>
    <t>Result of Service</t>
  </si>
  <si>
    <t>Income from Financial Investments</t>
  </si>
  <si>
    <t>Result of Liquid Monetary Variation</t>
  </si>
  <si>
    <t>Interest/Charges on loans</t>
  </si>
  <si>
    <t>Participation of Non Controlling Shareholder</t>
  </si>
  <si>
    <t>Cash and Cash Equivalents</t>
  </si>
  <si>
    <t>Inventory</t>
  </si>
  <si>
    <t>Share Capital</t>
  </si>
  <si>
    <t>Income Reserves</t>
  </si>
  <si>
    <t>Accounts Receivable from the State Finance Secretariat</t>
  </si>
  <si>
    <t>Debentures</t>
  </si>
  <si>
    <t>Interest on Shareholders' Equity / Dividends to pay</t>
  </si>
  <si>
    <t>Shareholders' Equity</t>
  </si>
  <si>
    <t>Geração de Caixa Operacional</t>
  </si>
  <si>
    <t>(-) SEFAZ 4819</t>
  </si>
  <si>
    <t>(+) Rendimento de aplicação financeira</t>
  </si>
  <si>
    <t>(-) Juros da dívida</t>
  </si>
  <si>
    <t>(-) CapEx - Reforços e Melhorias</t>
  </si>
  <si>
    <t>(+) Dividendos recebidos subsidiárias</t>
  </si>
  <si>
    <t>Fluxo de Caixa Livre para o Acionista (FCLA)</t>
  </si>
  <si>
    <t>Dividendos distribuídos</t>
  </si>
  <si>
    <r>
      <rPr>
        <i/>
        <sz val="10"/>
        <rFont val="Tahoma"/>
        <family val="2"/>
      </rPr>
      <t>Payout</t>
    </r>
    <r>
      <rPr>
        <sz val="10"/>
        <rFont val="Tahoma"/>
        <family val="2"/>
      </rPr>
      <t xml:space="preserve"> FCLA (%)</t>
    </r>
  </si>
  <si>
    <t>Lucro Líquido Regulatório</t>
  </si>
  <si>
    <t>FCLA / Lucro Líquido Regulatório (%)</t>
  </si>
  <si>
    <t>Charges</t>
  </si>
  <si>
    <t>Funding</t>
  </si>
  <si>
    <t>Maturity</t>
  </si>
  <si>
    <t>CTEEP - Debentures</t>
  </si>
  <si>
    <t>CTEEP - Others</t>
  </si>
  <si>
    <t>CTEEP Total Gross Debt</t>
  </si>
  <si>
    <t>Subsidiaries Total Gross Debt</t>
  </si>
  <si>
    <t>Consolidated Total Gross Debt (R$ thousand)</t>
  </si>
  <si>
    <t>TJLP + 1.80% per year</t>
  </si>
  <si>
    <t>3.50% per year</t>
  </si>
  <si>
    <t>03/15/29</t>
  </si>
  <si>
    <t>01/15/24</t>
  </si>
  <si>
    <t>03/15/32</t>
  </si>
  <si>
    <t>07/15/21</t>
  </si>
  <si>
    <t>02/15/24</t>
  </si>
  <si>
    <t>12/13/20</t>
  </si>
  <si>
    <t>11/15/21</t>
  </si>
  <si>
    <t>04/15/23</t>
  </si>
  <si>
    <t>05/15/26</t>
  </si>
  <si>
    <t>01/15/21</t>
  </si>
  <si>
    <t>02/15/28</t>
  </si>
  <si>
    <t>05/19/30</t>
  </si>
  <si>
    <t>Amount guaranteed by ISA CTEEP</t>
  </si>
  <si>
    <t>(R$ millions)</t>
  </si>
  <si>
    <t>Operational Cash Generation</t>
  </si>
  <si>
    <t>(+) Financial investment income</t>
  </si>
  <si>
    <t>(-) SEFAZ 4819 (State Finance Secretariat)</t>
  </si>
  <si>
    <t>(-) Debt interest</t>
  </si>
  <si>
    <t>(-) CapEx - Reinforcements and Improvements</t>
  </si>
  <si>
    <t>(+) Dividends received by subsidiaries</t>
  </si>
  <si>
    <t>Free Cash Flow for the Shareholder (FCLA)</t>
  </si>
  <si>
    <t>Regulatory Net Income</t>
  </si>
  <si>
    <t>FCLA / Regulatory Net Income (%)</t>
  </si>
  <si>
    <t>Distributed dividends</t>
  </si>
  <si>
    <r>
      <rPr>
        <i/>
        <sz val="10"/>
        <rFont val="Tahoma"/>
        <family val="2"/>
      </rPr>
      <t>Payout</t>
    </r>
    <r>
      <rPr>
        <sz val="10"/>
        <rFont val="Tahoma"/>
        <family val="2"/>
      </rPr>
      <t xml:space="preserve"> Regulatory Net Income (%)</t>
    </r>
  </si>
  <si>
    <r>
      <rPr>
        <i/>
        <sz val="10"/>
        <rFont val="Tahoma"/>
        <family val="2"/>
      </rPr>
      <t>Payout</t>
    </r>
    <r>
      <rPr>
        <sz val="10"/>
        <rFont val="Tahoma"/>
        <family val="2"/>
      </rPr>
      <t xml:space="preserve"> Lucro Líquido Regulatório (%)</t>
    </r>
  </si>
  <si>
    <t>Gross Operational Revenue</t>
  </si>
  <si>
    <t>Operational Revenue Deductions</t>
  </si>
  <si>
    <t>Net Operational Revenue</t>
  </si>
  <si>
    <t>Costs and Expenses</t>
  </si>
  <si>
    <t>Gross Profit</t>
  </si>
  <si>
    <t>Income before IR &amp; CSLL</t>
  </si>
  <si>
    <t>(*) Holds enterprises regarding infrastructure of transmission lines and substations of electric energy, in operation in the SUDAM areas, whose benefits were conceeded in the months of December of 2014 and 2015, respectively. The deadline to take advantage of the fiscal benefit is 10 years with a reduction of 75% of taxes over income and additionals.</t>
  </si>
  <si>
    <r>
      <t xml:space="preserve">EBITDA 
</t>
    </r>
    <r>
      <rPr>
        <sz val="10"/>
        <color theme="0"/>
        <rFont val="Tahoma"/>
        <family val="2"/>
      </rPr>
      <t>(R$ milhões)</t>
    </r>
  </si>
  <si>
    <t>Adjusted EBITDA Ex-RBSE</t>
  </si>
  <si>
    <t>Assets Variation</t>
  </si>
  <si>
    <t>Liabilities Variation</t>
  </si>
  <si>
    <t>Investments Activites Cash Flow</t>
  </si>
  <si>
    <t>Intangible</t>
  </si>
  <si>
    <t>Var (R$)</t>
  </si>
  <si>
    <t>Leilões</t>
  </si>
  <si>
    <t>Subsidiárias</t>
  </si>
  <si>
    <t>% ISA CTEEP</t>
  </si>
  <si>
    <t>Localidade</t>
  </si>
  <si>
    <t>Assinatura do Contrato</t>
  </si>
  <si>
    <t>Prazo de Implementação
ANEEL</t>
  </si>
  <si>
    <t>Licenciamento Ambiental (LI)</t>
  </si>
  <si>
    <t xml:space="preserve"> Protocolo Projeto Básico</t>
  </si>
  <si>
    <t>Aprovação Projeto Executivo</t>
  </si>
  <si>
    <t>Enquadramento REIDI</t>
  </si>
  <si>
    <t>Enquadramento  Debêntures</t>
  </si>
  <si>
    <t xml:space="preserve">IE Paraguaçú
(Lote 3) </t>
  </si>
  <si>
    <t>Bahia 
Minas Gerais</t>
  </si>
  <si>
    <t>3T19</t>
  </si>
  <si>
    <t>ü</t>
  </si>
  <si>
    <t>IE Aimorés 
(Lote 4)</t>
  </si>
  <si>
    <t>IE Itaúnas 
(Lote 21)</t>
  </si>
  <si>
    <t>3T18</t>
  </si>
  <si>
    <t>Leilão 05/2016
24/04/2017</t>
  </si>
  <si>
    <t>IE Tibagi
(Lote 5)</t>
  </si>
  <si>
    <t>São Paulo  
Paraná</t>
  </si>
  <si>
    <t>4T18</t>
  </si>
  <si>
    <t>IE Itaquerê
(Lote 6)</t>
  </si>
  <si>
    <t>2T19</t>
  </si>
  <si>
    <t>2T18</t>
  </si>
  <si>
    <t>IE Itapura
(Lote 25)</t>
  </si>
  <si>
    <t>IE Aguapeí
(Lote 29)</t>
  </si>
  <si>
    <t>3Q19</t>
  </si>
  <si>
    <t>TOTAL Gross Debt</t>
  </si>
  <si>
    <t>TOTAL Net Debt</t>
  </si>
  <si>
    <t>Investimento ANEEL²
(R$ MM)</t>
  </si>
  <si>
    <t>Equity Income</t>
  </si>
  <si>
    <t>Adjusted EBITDA Ex-RBSE Margin</t>
  </si>
  <si>
    <t>Infrastructure Revenue</t>
  </si>
  <si>
    <r>
      <t xml:space="preserve">EBITDA 
</t>
    </r>
    <r>
      <rPr>
        <sz val="10"/>
        <color theme="0"/>
        <rFont val="Tahoma"/>
        <family val="2"/>
      </rPr>
      <t>(BRL million)</t>
    </r>
  </si>
  <si>
    <t>Income and Social Contribution Taxes (tax over income)</t>
  </si>
  <si>
    <t>Affiliates EBITDA (weighted by ISA CTEEP's share)</t>
  </si>
  <si>
    <t>Assets</t>
  </si>
  <si>
    <t>(BRL thousand)</t>
  </si>
  <si>
    <t>Liabilities and Shareholders' Equity</t>
  </si>
  <si>
    <t>Cash and cash equivalents</t>
  </si>
  <si>
    <t>Inventories</t>
  </si>
  <si>
    <t>Long-term Receivables</t>
  </si>
  <si>
    <t xml:space="preserve">Restricted Cash </t>
  </si>
  <si>
    <t>Deferred Income Tax and Social Contribution</t>
  </si>
  <si>
    <t>Pledges and Liens</t>
  </si>
  <si>
    <t>Total Assets</t>
  </si>
  <si>
    <t>Loans and financing</t>
  </si>
  <si>
    <t>Amounts Payable - Fundação CESP</t>
  </si>
  <si>
    <t>Long-term Liabilities</t>
  </si>
  <si>
    <t>Total long-term liabilities</t>
  </si>
  <si>
    <t>Non-Controlling Shareholder's Stake</t>
  </si>
  <si>
    <t>NET EQUITY</t>
  </si>
  <si>
    <t>Capital Reserves</t>
  </si>
  <si>
    <t>Profits Reserve</t>
  </si>
  <si>
    <t>Total Liabilities and Shareholders' Equity</t>
  </si>
  <si>
    <t>Materials</t>
  </si>
  <si>
    <t>Service Income</t>
  </si>
  <si>
    <t>Financial Income</t>
  </si>
  <si>
    <t>Other Operating Revenues/Expenses</t>
  </si>
  <si>
    <t>Earnings Before Taxes</t>
  </si>
  <si>
    <t>Income tax and Social Contribution on Earnings</t>
  </si>
  <si>
    <t>Current</t>
  </si>
  <si>
    <t>Deferred</t>
  </si>
  <si>
    <t>Consolidated Profit/Loss for the Period before Non-Controlling Shareholder's Stake</t>
  </si>
  <si>
    <t>Consolidated Profit/Loss for the Period</t>
  </si>
  <si>
    <r>
      <t xml:space="preserve">Income Statement
</t>
    </r>
    <r>
      <rPr>
        <sz val="10"/>
        <color theme="0"/>
        <rFont val="Tahoma"/>
        <family val="2"/>
      </rPr>
      <t>(BRL thousand)</t>
    </r>
  </si>
  <si>
    <t>Cash Flow from Operations</t>
  </si>
  <si>
    <t>Net Cash from Operating Activities</t>
  </si>
  <si>
    <t>Deferred PIS and  COFINS</t>
  </si>
  <si>
    <t xml:space="preserve">Asset Variations </t>
  </si>
  <si>
    <t>Provision for Lawsuit Liabilities</t>
  </si>
  <si>
    <t>SHAREHOLDER'S EQUITY</t>
  </si>
  <si>
    <t>IPCA + 5.5% per year</t>
  </si>
  <si>
    <t>TJLP + 2.42% per year</t>
  </si>
  <si>
    <t>2.5% per year</t>
  </si>
  <si>
    <t>10/15/2022</t>
  </si>
  <si>
    <t>03/18/2025</t>
  </si>
  <si>
    <t>02/15/2030</t>
  </si>
  <si>
    <t>10/10/2032</t>
  </si>
  <si>
    <t>TJLP + 2.05% per year</t>
  </si>
  <si>
    <t>12/15/2028</t>
  </si>
  <si>
    <t>08/15/2023</t>
  </si>
  <si>
    <t>Deságio</t>
  </si>
  <si>
    <t>Leilão                         02/2018                                29/06/2018</t>
  </si>
  <si>
    <t>Santa Catarina</t>
  </si>
  <si>
    <t>N/D</t>
  </si>
  <si>
    <t>Pendente de atualização</t>
  </si>
  <si>
    <t>Var TRI</t>
  </si>
  <si>
    <t>Rio Grande do Sul</t>
  </si>
  <si>
    <t>Investimento ANEEL Participação ISA CTEEP
(R$ MM)</t>
  </si>
  <si>
    <t>¹ Conforme contrato de concessão</t>
  </si>
  <si>
    <t>Data de Necessidade¹</t>
  </si>
  <si>
    <t>jan/19²</t>
  </si>
  <si>
    <t>² Condicionado ao Lote 02 (Alupar)</t>
  </si>
  <si>
    <t>IPCA + 4.70%</t>
  </si>
  <si>
    <t>04/15/25</t>
  </si>
  <si>
    <t>Availability</t>
  </si>
  <si>
    <t>IE GARANHUNS
51% ISA CTEEP</t>
  </si>
  <si>
    <t>Concessionária
R$ milhões</t>
  </si>
  <si>
    <t>Contrato</t>
  </si>
  <si>
    <t>índice</t>
  </si>
  <si>
    <t>RAP 
Ciclo 17/18</t>
  </si>
  <si>
    <t>Inflação</t>
  </si>
  <si>
    <t>Reforços Melhorias</t>
  </si>
  <si>
    <t>RAP 
Ciclo 18/19</t>
  </si>
  <si>
    <t>PA</t>
  </si>
  <si>
    <t>Ciclo 14/15</t>
  </si>
  <si>
    <t>∆ RAP Total</t>
  </si>
  <si>
    <t/>
  </si>
  <si>
    <t>IGPM</t>
  </si>
  <si>
    <t>IPCA</t>
  </si>
  <si>
    <t>REH 2.258</t>
  </si>
  <si>
    <t>REH 2.408</t>
  </si>
  <si>
    <t>RAP Total</t>
  </si>
  <si>
    <t xml:space="preserve">ISA CTEEP </t>
  </si>
  <si>
    <t>059/2001</t>
  </si>
  <si>
    <t>ISA CTEEP - RBSE</t>
  </si>
  <si>
    <t>Total Controladora</t>
  </si>
  <si>
    <t>CONTROLADAS (100% ISA CTEEP)</t>
  </si>
  <si>
    <t>RTP</t>
  </si>
  <si>
    <t>004/2007</t>
  </si>
  <si>
    <t>EVRECY</t>
  </si>
  <si>
    <t>020/2008</t>
  </si>
  <si>
    <t>IGP-M</t>
  </si>
  <si>
    <t>IE PINHEIROS</t>
  </si>
  <si>
    <t>012/2008</t>
  </si>
  <si>
    <t>015/2008</t>
  </si>
  <si>
    <t>018/2008</t>
  </si>
  <si>
    <t>021/2011</t>
  </si>
  <si>
    <t>IEJAPI</t>
  </si>
  <si>
    <t>026/2009</t>
  </si>
  <si>
    <t>143/2001</t>
  </si>
  <si>
    <t>001/2008</t>
  </si>
  <si>
    <t>Total Controladas</t>
  </si>
  <si>
    <t>Total Consolidado ISA CTEEP</t>
  </si>
  <si>
    <t>COLIGADAS</t>
  </si>
  <si>
    <t>013/2008</t>
  </si>
  <si>
    <t>016/2008</t>
  </si>
  <si>
    <t>IEMADEIRA  (51% ISA CTEEP)</t>
  </si>
  <si>
    <t>013/2009</t>
  </si>
  <si>
    <t>015/2009</t>
  </si>
  <si>
    <t>IEGARANHUNS (51% ISA CTEEP)</t>
  </si>
  <si>
    <t>022/2011</t>
  </si>
  <si>
    <t>Total Coligadas</t>
  </si>
  <si>
    <t>Restricted cash</t>
  </si>
  <si>
    <t>Received dividends</t>
  </si>
  <si>
    <t>IE Itapura
(Lote 10)</t>
  </si>
  <si>
    <t>IE Biguaçu
(Lote 1)</t>
  </si>
  <si>
    <t>Início da Construção</t>
  </si>
  <si>
    <t>São Paulo 
(Bauru)</t>
  </si>
  <si>
    <t>São Paulo 
(Lorena)</t>
  </si>
  <si>
    <t>Composição Acionária Atual</t>
  </si>
  <si>
    <t>Ações Ordinárias</t>
  </si>
  <si>
    <t>Ações Prefernciais</t>
  </si>
  <si>
    <t>Composição Acionária 
Pós Desdobramento</t>
  </si>
  <si>
    <t>Services in course</t>
  </si>
  <si>
    <t xml:space="preserve">Recoverable taxes and contributions </t>
  </si>
  <si>
    <t>Credit with controlled parties</t>
  </si>
  <si>
    <t>Derivative instruments</t>
  </si>
  <si>
    <t>Imobilized</t>
  </si>
  <si>
    <t>Special obligations - Reversal/Amortization</t>
  </si>
  <si>
    <t>Obligations connected to concession service</t>
  </si>
  <si>
    <t>New loans</t>
  </si>
  <si>
    <t>Loan payments (principal)</t>
  </si>
  <si>
    <t>Opening Balance of Cash and Cash Equivalents</t>
  </si>
  <si>
    <t>5.5% per year</t>
  </si>
  <si>
    <t>Law 4,131 - Citibank</t>
  </si>
  <si>
    <t>08/24/20</t>
  </si>
  <si>
    <t>07/20/20</t>
  </si>
  <si>
    <t>05/15/25</t>
  </si>
  <si>
    <t>Financial applications</t>
  </si>
  <si>
    <t>Taxes and contributions to compensate</t>
  </si>
  <si>
    <t>Credit with related parties</t>
  </si>
  <si>
    <t>Deferred PIS and COFINS</t>
  </si>
  <si>
    <t>Deferred income taxes and social contribution</t>
  </si>
  <si>
    <t>Tax installments</t>
  </si>
  <si>
    <t>Addition to loans and debentures</t>
  </si>
  <si>
    <t>IESUL (50% ISA CTEEP)*</t>
  </si>
  <si>
    <t xml:space="preserve">*Na Demonstração de Resultados consolidada do 3T18, o resultado foi contabilizado como equivalência patrimonial. A partir de outubro de 2018, a subsidiária será integralmente consolidada nos resultados da ISA CTEEP. </t>
  </si>
  <si>
    <t>Law 4,131 - MUFG</t>
  </si>
  <si>
    <t>3.5% per year</t>
  </si>
  <si>
    <t>3.0% per year</t>
  </si>
  <si>
    <t>IE Ivaí
(Lote 1)</t>
  </si>
  <si>
    <t>Var ANUAL</t>
  </si>
  <si>
    <t>12/31/2018</t>
  </si>
  <si>
    <t>8.5% per year</t>
  </si>
  <si>
    <t>Leilão 013/2015
28/10/2016</t>
  </si>
  <si>
    <t>dez/18</t>
  </si>
  <si>
    <t>Operational Costs and Expenses</t>
  </si>
  <si>
    <t>Employee benefits - actuarial surplus</t>
  </si>
  <si>
    <t>Revaluation reserve</t>
  </si>
  <si>
    <t>Other comprehensive results</t>
  </si>
  <si>
    <t>Non-controlling shareholders' share of investment funds</t>
  </si>
  <si>
    <t>Amounts Payable - Funcesp</t>
  </si>
  <si>
    <t>Global Reversal Reserve - RGR</t>
  </si>
  <si>
    <t>Other Comprehensive Results</t>
  </si>
  <si>
    <t>Accumulated Profits and Losses</t>
  </si>
  <si>
    <t>Other Operational Revenues/Expenses</t>
  </si>
  <si>
    <t>Cash generated by operational activities</t>
  </si>
  <si>
    <t>Residual value of fixed/intangible assets</t>
  </si>
  <si>
    <t>Tax benefit - incorporated goodwill</t>
  </si>
  <si>
    <t>Realization of concession assets in the acquisition of subsidiary</t>
  </si>
  <si>
    <t>Realization of the loss in jointly controlled</t>
  </si>
  <si>
    <t>Result of equity income</t>
  </si>
  <si>
    <t>Fixed Assets</t>
  </si>
  <si>
    <t>Net cash generated in operational activities</t>
  </si>
  <si>
    <t>Cash used in financing activities</t>
  </si>
  <si>
    <t>Paid dividends and interest on equity</t>
  </si>
  <si>
    <t>Closing Balance of Cashand Cash Equivalents</t>
  </si>
  <si>
    <t>Net variation in Cash and Cash Equivalents</t>
  </si>
  <si>
    <t>Other Revenues and Expenses</t>
  </si>
  <si>
    <t>TJLP + 2.62% per year</t>
  </si>
  <si>
    <t>105.65% of CDI per year</t>
  </si>
  <si>
    <t>VC + 3.34% per year + IR</t>
  </si>
  <si>
    <t>8.0% per year</t>
  </si>
  <si>
    <t>TJLP + 2.06% per year</t>
  </si>
  <si>
    <t>TJLP + 1.95% per year</t>
  </si>
  <si>
    <t>TJLP + 1.55% per year</t>
  </si>
  <si>
    <t>TJLP + 2.39% per year</t>
  </si>
  <si>
    <t>TJLP + 2.58% per year</t>
  </si>
  <si>
    <t>Taxes and social charges to be collected</t>
  </si>
  <si>
    <t>Regulatory Charges to be collected</t>
  </si>
  <si>
    <t>Regulatory charges to be collected</t>
  </si>
  <si>
    <t>Interest on Shareholders' Equity / Dividends payable</t>
  </si>
  <si>
    <t>Additional proposed dividends</t>
  </si>
  <si>
    <t>O&amp;M Gross Revenue</t>
  </si>
  <si>
    <t>Remuneration of concession assets</t>
  </si>
  <si>
    <t>Other Revenues</t>
  </si>
  <si>
    <t>Deductions from Operational Revenue</t>
  </si>
  <si>
    <t>Cash Flow of operational activities</t>
  </si>
  <si>
    <t xml:space="preserve">Liabilities Variations </t>
  </si>
  <si>
    <t>VC + Libor 3M + 0.47% per year + IR</t>
  </si>
  <si>
    <t>VC + Libor 3M + 0.25% per year + IR</t>
  </si>
  <si>
    <t>IPCA + 6.04%</t>
  </si>
  <si>
    <t>IPCA + 5.04%</t>
  </si>
  <si>
    <t>Pledges and Escrow</t>
  </si>
  <si>
    <t>Non recurring costs and expenses¹</t>
  </si>
  <si>
    <t>Accounts receivable - Concessionaires and Permissionaires</t>
  </si>
  <si>
    <t>Concession asset</t>
  </si>
  <si>
    <t>Pledges and Escrows</t>
  </si>
  <si>
    <t>RAP ISA CTEEP
Ciclo 2019/2020
(R$ MM)</t>
  </si>
  <si>
    <t>Obligations related to concession of service</t>
  </si>
  <si>
    <t>6.0% per year</t>
  </si>
  <si>
    <t>11/18/19</t>
  </si>
  <si>
    <t>Entrada em Operação Comercial</t>
  </si>
  <si>
    <r>
      <t>fev/21</t>
    </r>
    <r>
      <rPr>
        <vertAlign val="superscript"/>
        <sz val="8"/>
        <rFont val="Tahoma"/>
        <family val="2"/>
      </rPr>
      <t>3</t>
    </r>
  </si>
  <si>
    <r>
      <rPr>
        <vertAlign val="superscript"/>
        <sz val="8"/>
        <color theme="1"/>
        <rFont val="Tahoma"/>
        <family val="2"/>
      </rPr>
      <t>3</t>
    </r>
    <r>
      <rPr>
        <sz val="8"/>
        <color theme="1"/>
        <rFont val="Tahoma"/>
        <family val="2"/>
      </rPr>
      <t xml:space="preserve"> Para recebimento da totalidade da RAP</t>
    </r>
  </si>
  <si>
    <t>4T19</t>
  </si>
  <si>
    <t>Finame PSI</t>
  </si>
  <si>
    <t>Leasing</t>
  </si>
  <si>
    <t>Result of control acquisition</t>
  </si>
  <si>
    <t>Cash acquired in combination of businesses</t>
  </si>
  <si>
    <t>Labor obligations</t>
  </si>
  <si>
    <t>Cash flow from operational activities</t>
  </si>
  <si>
    <t>Net earnings</t>
  </si>
  <si>
    <t>Residual cost of imobilized/intangible asset</t>
  </si>
  <si>
    <t>Asset and Liability Interest</t>
  </si>
  <si>
    <t>Net Income/Loss Consolidated in the Period</t>
  </si>
  <si>
    <t>Financial investments</t>
  </si>
  <si>
    <t xml:space="preserve">Leilão 02/2019
19/12/2019
</t>
  </si>
  <si>
    <t>Mato Grosso do Sul
São Paulo</t>
  </si>
  <si>
    <t>dez/24</t>
  </si>
  <si>
    <t>jun/23</t>
  </si>
  <si>
    <t>mar/20</t>
  </si>
  <si>
    <t>3T21</t>
  </si>
  <si>
    <t>1T21</t>
  </si>
  <si>
    <t>IE IVAÍ 
50% ISA CTEEP</t>
  </si>
  <si>
    <t>ago/19</t>
  </si>
  <si>
    <t>Consolidated Income/Losses of the Period with the Participation of the Non Controlling Shareholder</t>
  </si>
  <si>
    <t>EBITDA Ajustado</t>
  </si>
  <si>
    <t>Margem EBITDA Ajustado</t>
  </si>
  <si>
    <t>EBITDA Coligadas (ponderado pela participação ISA CTEEP)</t>
  </si>
  <si>
    <t>Custos e despesas não recorrentes¹</t>
  </si>
  <si>
    <t>EBITDA Ajustado ex-RBSE</t>
  </si>
  <si>
    <t>Margem EBITDA Ajustado ex-RBSE</t>
  </si>
  <si>
    <t>¹ Ressarcimento de IPTU, despesas com leilão, provisões, aquisições, honorários advocatícios, entre outros</t>
  </si>
  <si>
    <t>2T20</t>
  </si>
  <si>
    <t>Minuano
(Lote 1)</t>
  </si>
  <si>
    <t>Três Lagoas
(Lote 6)</t>
  </si>
  <si>
    <t>Triângulo Mineiro
(Lote 7)</t>
  </si>
  <si>
    <t>jan/20</t>
  </si>
  <si>
    <t>¹ Tax compensatiosn (from "IPTU"), expenses with auctions, provisions, acquisitions, legal fees, among others</t>
  </si>
  <si>
    <t>12/31/2019</t>
  </si>
  <si>
    <t>Lawsuit Liabilities</t>
  </si>
  <si>
    <t>IPCA + 3.50%</t>
  </si>
  <si>
    <t>12/15/29</t>
  </si>
  <si>
    <t>Lucro líquido</t>
  </si>
  <si>
    <t>Net income</t>
  </si>
  <si>
    <t>IPCA + 5.0% per year</t>
  </si>
  <si>
    <t>12/15/2043</t>
  </si>
  <si>
    <t>0.6% per month</t>
  </si>
  <si>
    <t>11/30/20</t>
  </si>
  <si>
    <t>Concession Asset</t>
  </si>
  <si>
    <t>1T20</t>
  </si>
  <si>
    <t>Receita Líquida ISA CTEEP + Controladas</t>
  </si>
  <si>
    <t>Aqui soma-se amortização do ágio (DRE REG) + Depreciaçao</t>
  </si>
  <si>
    <t>Ongoing service</t>
  </si>
  <si>
    <r>
      <t>4</t>
    </r>
    <r>
      <rPr>
        <vertAlign val="superscript"/>
        <sz val="10"/>
        <rFont val="Tahoma"/>
        <family val="2"/>
      </rPr>
      <t>th</t>
    </r>
    <r>
      <rPr>
        <sz val="10"/>
        <rFont val="Tahoma"/>
        <family val="2"/>
      </rPr>
      <t xml:space="preserve"> Issuance </t>
    </r>
  </si>
  <si>
    <r>
      <t>5</t>
    </r>
    <r>
      <rPr>
        <vertAlign val="superscript"/>
        <sz val="10"/>
        <rFont val="Tahoma"/>
        <family val="2"/>
      </rPr>
      <t>th</t>
    </r>
    <r>
      <rPr>
        <sz val="10"/>
        <rFont val="Tahoma"/>
        <family val="2"/>
      </rPr>
      <t xml:space="preserve"> Issuance</t>
    </r>
  </si>
  <si>
    <r>
      <t>6</t>
    </r>
    <r>
      <rPr>
        <vertAlign val="superscript"/>
        <sz val="10"/>
        <rFont val="Tahoma"/>
        <family val="2"/>
      </rPr>
      <t>th</t>
    </r>
    <r>
      <rPr>
        <sz val="10"/>
        <rFont val="Tahoma"/>
        <family val="2"/>
      </rPr>
      <t xml:space="preserve"> Issuance </t>
    </r>
  </si>
  <si>
    <r>
      <t>7</t>
    </r>
    <r>
      <rPr>
        <vertAlign val="superscript"/>
        <sz val="10"/>
        <rFont val="Tahoma"/>
        <family val="2"/>
      </rPr>
      <t>th</t>
    </r>
    <r>
      <rPr>
        <sz val="10"/>
        <rFont val="Tahoma"/>
        <family val="2"/>
      </rPr>
      <t xml:space="preserve"> Issuance</t>
    </r>
  </si>
  <si>
    <r>
      <rPr>
        <vertAlign val="superscript"/>
        <sz val="10"/>
        <rFont val="Tahoma"/>
        <family val="2"/>
      </rPr>
      <t xml:space="preserve">8th </t>
    </r>
    <r>
      <rPr>
        <sz val="10"/>
        <rFont val="Tahoma"/>
        <family val="2"/>
      </rPr>
      <t>Issuance</t>
    </r>
  </si>
  <si>
    <t xml:space="preserve">ITAÚ </t>
  </si>
  <si>
    <t>N.A.</t>
  </si>
  <si>
    <t>PA da RTP e RBSE</t>
  </si>
  <si>
    <t>Receita Líquida ISA CTEEP + Controladas (reportado no 2T19)</t>
  </si>
  <si>
    <t>Var Acum</t>
  </si>
  <si>
    <t>Diferred PIS and COFINS</t>
  </si>
  <si>
    <t xml:space="preserve">Receita líquida CTEEP </t>
  </si>
  <si>
    <t xml:space="preserve">Receita líquida ISA CTEEP + Controladas </t>
  </si>
  <si>
    <t>3Q20</t>
  </si>
  <si>
    <t>Income Statement 
(BRL thousand)</t>
  </si>
  <si>
    <t>Lease Payments (principal and interest)</t>
  </si>
  <si>
    <r>
      <t xml:space="preserve">Income Statement 
</t>
    </r>
    <r>
      <rPr>
        <sz val="10"/>
        <color theme="0"/>
        <rFont val="Tahoma"/>
        <family val="2"/>
      </rPr>
      <t>(BRL million)</t>
    </r>
  </si>
  <si>
    <t>Financial Investments</t>
  </si>
  <si>
    <t>Prepaid Expenses</t>
  </si>
  <si>
    <t>Long-Term Assets</t>
  </si>
  <si>
    <t>Loans and Financing</t>
  </si>
  <si>
    <t>Long-Term Liabilities</t>
  </si>
  <si>
    <t>CCB</t>
  </si>
  <si>
    <t>Operating revenue</t>
  </si>
  <si>
    <t>Deductions from Operating Revenue</t>
  </si>
  <si>
    <t>Net operating revenue</t>
  </si>
  <si>
    <t xml:space="preserve">Cost and Expenses  </t>
  </si>
  <si>
    <t>Equity</t>
  </si>
  <si>
    <t>Other Operating Expenses/Income</t>
  </si>
  <si>
    <t>Previous to the Net Financial Income and Taxes</t>
  </si>
  <si>
    <t>Interest Receivable</t>
  </si>
  <si>
    <t>Monetary (net)</t>
  </si>
  <si>
    <t xml:space="preserve">Interest and expenses on loans </t>
  </si>
  <si>
    <t>Operating Income</t>
  </si>
  <si>
    <t>Income tax and social contribuition</t>
  </si>
  <si>
    <t>Net Income Before Minority Interest</t>
  </si>
  <si>
    <t>Minority interest</t>
  </si>
  <si>
    <t>9M20</t>
  </si>
  <si>
    <t>9M19</t>
  </si>
  <si>
    <t>EBITDA</t>
  </si>
  <si>
    <t>9/30/2020</t>
  </si>
  <si>
    <t>Total Amount Owed
9/30/2020</t>
  </si>
  <si>
    <t>ISA CTEEP Participation (51%) on EBITDA</t>
  </si>
  <si>
    <t>ISA CTEEP Participation (51%) on Net Revenue</t>
  </si>
  <si>
    <t>Leasing Payments (principal and interest)</t>
  </si>
  <si>
    <t>CDI + 2.45% per year</t>
  </si>
  <si>
    <t>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</si>
</sst>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4">
    <numFmt numFmtId="5" formatCode="&quot;R$&quot;\ #,##0;\-&quot;R$&quot;\ #,##0"/>
    <numFmt numFmtId="6" formatCode="&quot;R$&quot;\ #,##0;[Red]\-&quot;R$&quot;\ #,##0"/>
    <numFmt numFmtId="41" formatCode="_-* #,##0_-;\-* #,##0_-;_-* &quot;-&quot;_-;_-@_-"/>
    <numFmt numFmtId="44" formatCode="_-&quot;R$&quot;\ * #,##0.00_-;\-&quot;R$&quot;\ * #,##0.00_-;_-&quot;R$&quot;\ * &quot;-&quot;??_-;_-@_-"/>
    <numFmt numFmtId="43" formatCode="_-* #,##0.00_-;\-* #,##0.00_-;_-* &quot;-&quot;??_-;_-@_-"/>
    <numFmt numFmtId="164" formatCode="_(* #,##0.00_);_(* \(#,##0.00\);_(* &quot;-&quot;??_);_(@_)"/>
    <numFmt numFmtId="165" formatCode="_-&quot;R$&quot;* #,##0.00_-;\-&quot;R$&quot;* #,##0.00_-;_-&quot;R$&quot;* &quot;-&quot;??_-;_-@_-"/>
    <numFmt numFmtId="166" formatCode="#,##0;\(#,##0\)"/>
    <numFmt numFmtId="167" formatCode="0.0%_);\(0.0%\)"/>
    <numFmt numFmtId="168" formatCode="_-* #,##0.0000_-;\-* #,##0.0000_-;_-* &quot;-&quot;??_-;_-@_-"/>
    <numFmt numFmtId="169" formatCode="_(* &quot;R$&quot;#,##0_);_(* \(&quot;R$&quot;#,##0\);_(* &quot;-&quot;??_);_(@_)"/>
    <numFmt numFmtId="170" formatCode="_(* &quot;R$&quot;#,##0.00_);_(* \(&quot;R$&quot;#,##0.00\);_(* &quot;-&quot;??_);_(@_)"/>
    <numFmt numFmtId="171" formatCode="* 0%;* \-0%;* 0%"/>
    <numFmt numFmtId="172" formatCode="* 0.0%;* \-0.0%;* 0.0%"/>
    <numFmt numFmtId="173" formatCode="#,##0.00_);\(#,##0.00\);0.00_);@_)"/>
    <numFmt numFmtId="174" formatCode="0.0%"/>
    <numFmt numFmtId="175" formatCode="General_)"/>
    <numFmt numFmtId="176" formatCode="m\-d\-yy"/>
    <numFmt numFmtId="177" formatCode="0.0000"/>
    <numFmt numFmtId="178" formatCode="_(* #,##0.0\ &quot;bp&quot;;_(* \(#,##0.0\ &quot;bp&quot;\);_(* &quot;-&quot;_);_(@_)"/>
    <numFmt numFmtId="179" formatCode="#\ ###\ ###\ ##0\ "/>
    <numFmt numFmtId="180" formatCode="#,##0.0"/>
    <numFmt numFmtId="181" formatCode="#,##0.0_);\(#,##0.0\)"/>
    <numFmt numFmtId="182" formatCode="&quot;R$&quot;#.00"/>
    <numFmt numFmtId="183" formatCode="&quot;S/&quot;#,##0;&quot;S/&quot;\-#,##0"/>
    <numFmt numFmtId="184" formatCode="_(* #,##0_);_(* \(#,##0\);_(* &quot;-&quot;??_);_(@_)"/>
    <numFmt numFmtId="185" formatCode="_([$€-2]* #,##0.00_);_([$€-2]* \(#,##0.00\);_([$€-2]* \-??_)"/>
    <numFmt numFmtId="186" formatCode="_([$€-2]* #,##0.00_);_([$€-2]* \(#,##0.00\);_([$€-2]* &quot;-&quot;??_)"/>
    <numFmt numFmtId="187" formatCode="_ [$€-2]\ * #,##0.00_ ;_ [$€-2]\ * \-#,##0.00_ ;_ [$€-2]\ * &quot;-&quot;??_ "/>
    <numFmt numFmtId="188" formatCode="_(* #,##0.0%_);_(* \(#,##0.0%\);_(* &quot; - &quot;\%_);_(@_)"/>
    <numFmt numFmtId="189" formatCode="_(* #,##0.0_);_(* \(#,##0.0\);_(* &quot; - &quot;_);_(@_)"/>
    <numFmt numFmtId="190" formatCode="#,##0."/>
    <numFmt numFmtId="191" formatCode="#,##0.00&quot; $&quot;;\-#,##0.00&quot; $&quot;"/>
    <numFmt numFmtId="192" formatCode="#."/>
    <numFmt numFmtId="193" formatCode=";;;"/>
    <numFmt numFmtId="194" formatCode="_ * #,##0.00_ ;_ * \-#,##0.00_ ;_ * &quot;-&quot;??_ ;_ @_ "/>
    <numFmt numFmtId="195" formatCode="_(&quot;R$&quot;* #,##0_);_(&quot;R$&quot;* \(#,##0\);_(&quot;R$&quot;* \-_);_(@_)"/>
    <numFmt numFmtId="196" formatCode="_(&quot;R$ &quot;* #,##0.00_);_(&quot;R$ &quot;* \(#,##0.00\);_(&quot;R$ &quot;* &quot;-&quot;??_);_(@_)"/>
    <numFmt numFmtId="197" formatCode="_(* #,##0\x_);_(* \(#,##0\x\);_(* &quot;0x&quot;_);_(@_)"/>
    <numFmt numFmtId="198" formatCode="_(* #,##0.0\x_);_(* \(#,##0.0\x\);_(* &quot;0,0x&quot;_);_(@_)"/>
    <numFmt numFmtId="199" formatCode="_(* #,##0.00\x_);_(* \(#,##0.00\x\);_(* &quot;0,00x&quot;_);_(@_)"/>
    <numFmt numFmtId="200" formatCode="0.00_)"/>
    <numFmt numFmtId="201" formatCode="0.00%;\(0.00%\)"/>
    <numFmt numFmtId="202" formatCode="#,##0.000000_);[Red]\(#,##0.000000\)"/>
    <numFmt numFmtId="203" formatCode="#,##0.00;\(#,##0.00\)"/>
    <numFmt numFmtId="204" formatCode="#,##0.000"/>
    <numFmt numFmtId="205" formatCode="_(* #,##0_);_(* \(#,##0\);_(* &quot;0&quot;_);_(@_)"/>
    <numFmt numFmtId="206" formatCode="_(* #,##0.0_);_(* \(#,##0.0\);_(* &quot;0,0&quot;_);_(@_)"/>
    <numFmt numFmtId="207" formatCode="_(* #,##0.00_);_(* \(#,##0.00\);_(* &quot;0,00&quot;_);_(@_)"/>
    <numFmt numFmtId="208" formatCode="%#.00"/>
    <numFmt numFmtId="209" formatCode="_(* #,##0%_);_(* \(#,##0%\);_(* &quot;0%&quot;??_);_(@_)"/>
    <numFmt numFmtId="210" formatCode="_(* #,##0.0%_);_(* \(#,##0.0%\);_(* &quot;0,0%&quot;_);_(@_)"/>
    <numFmt numFmtId="211" formatCode="_(* #,##0.00%_);_(* \(#,##0.00%\);_(* &quot;0,00%&quot;??_);_(@_)"/>
    <numFmt numFmtId="212" formatCode="@\ *."/>
    <numFmt numFmtId="213" formatCode="0.0000%"/>
    <numFmt numFmtId="214" formatCode="m/d/yy\ h:mm:ss"/>
    <numFmt numFmtId="215" formatCode="_(* #,##0_);_(* \(#,##0\);_(* \-_);_(@_)"/>
    <numFmt numFmtId="216" formatCode="0.0&quot;x&quot;"/>
    <numFmt numFmtId="217" formatCode="#,##0.0;\(#,##0.0\)"/>
    <numFmt numFmtId="218" formatCode="#,##0.0000;\-#,##0.0000"/>
    <numFmt numFmtId="219" formatCode="0.0"/>
    <numFmt numFmtId="220" formatCode="dd/mm/yy;@"/>
    <numFmt numFmtId="222" formatCode="m/d/yy;@"/>
    <numFmt numFmtId="223" formatCode="dd\/mm\/yyyy"/>
    <numFmt numFmtId="225" formatCode="_-* #,##0.0_-;\-* #,##0.0_-;_-* &quot;-&quot;??_-;_-@_-"/>
    <numFmt numFmtId="227" formatCode="_(* #,##0.0_);_(* \(#,##0.0\);_(* &quot;-&quot;??_);_(@_)"/>
    <numFmt numFmtId="229" formatCode="mm/dd/yy;@"/>
    <numFmt numFmtId="231" formatCode="#,##0.00000;\-#,##0.00000"/>
    <numFmt numFmtId="235" formatCode="0.00000%"/>
    <numFmt numFmtId="236" formatCode="0.000%"/>
    <numFmt numFmtId="237" formatCode="&quot;$&quot;_(#,##0.00_);&quot;$&quot;\(#,##0.00\);&quot;$&quot;_(0.00_);@_)"/>
    <numFmt numFmtId="238" formatCode="\€_(#,##0.00_);\€\(#,##0.00\);\€_(0.00_);@_)"/>
    <numFmt numFmtId="239" formatCode="_(* #,##0.0_);_(* \(#,##0.0\);_(* &quot;-&quot;?_);_(@_)"/>
    <numFmt numFmtId="240" formatCode="_(* #,##0.00_);_(* \(#,##0.00\);_(* \-??_);_(@_)"/>
  </numFmts>
  <fonts count="2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616365"/>
      <name val="Arial"/>
      <family val="2"/>
    </font>
    <font>
      <b/>
      <sz val="13"/>
      <color theme="0"/>
      <name val="Arial"/>
      <family val="2"/>
    </font>
    <font>
      <sz val="13"/>
      <color rgb="FF616365"/>
      <name val="Arial"/>
      <family val="2"/>
    </font>
    <font>
      <b/>
      <sz val="16"/>
      <color theme="0"/>
      <name val="Arial"/>
      <family val="2"/>
    </font>
    <font>
      <sz val="13"/>
      <color theme="0"/>
      <name val="Arial"/>
      <family val="2"/>
    </font>
    <font>
      <b/>
      <sz val="14"/>
      <color theme="0"/>
      <name val="Arial"/>
      <family val="2"/>
    </font>
    <font>
      <sz val="10"/>
      <name val="Arial"/>
      <family val="2"/>
    </font>
    <font>
      <b/>
      <sz val="14"/>
      <color rgb="FF616365"/>
      <name val="Arial"/>
      <family val="2"/>
    </font>
    <font>
      <sz val="14"/>
      <color rgb="FF616365"/>
      <name val="Arial"/>
      <family val="2"/>
    </font>
    <font>
      <sz val="12"/>
      <color rgb="FF616365"/>
      <name val="Arial"/>
      <family val="2"/>
    </font>
    <font>
      <b/>
      <sz val="14"/>
      <color rgb="FFFF0000"/>
      <name val="Arial"/>
      <family val="2"/>
    </font>
    <font>
      <sz val="12"/>
      <name val="Times New Roman"/>
      <family val="1"/>
    </font>
    <font>
      <u val="singleAccounting"/>
      <sz val="10"/>
      <name val="Arial"/>
      <family val="2"/>
    </font>
    <font>
      <sz val="10"/>
      <name val="Courier"/>
      <family val="3"/>
    </font>
    <font>
      <sz val="11"/>
      <color indexed="8"/>
      <name val="Calibri"/>
      <family val="2"/>
    </font>
    <font>
      <sz val="11"/>
      <color indexed="63"/>
      <name val="Calibri"/>
      <family val="2"/>
    </font>
    <font>
      <sz val="10"/>
      <color theme="1"/>
      <name val="Arial"/>
      <family val="2"/>
    </font>
    <font>
      <sz val="10"/>
      <color indexed="8"/>
      <name val="Arial"/>
      <family val="2"/>
    </font>
    <font>
      <sz val="11"/>
      <color indexed="9"/>
      <name val="Calibri"/>
      <family val="2"/>
    </font>
    <font>
      <sz val="12"/>
      <name val="Helv"/>
    </font>
    <font>
      <u/>
      <sz val="7"/>
      <name val="Helv"/>
    </font>
    <font>
      <b/>
      <sz val="10"/>
      <name val="Arial"/>
      <family val="2"/>
    </font>
    <font>
      <b/>
      <sz val="9"/>
      <name val="Times New Roman"/>
      <family val="1"/>
    </font>
    <font>
      <sz val="11"/>
      <color indexed="20"/>
      <name val="Calibri"/>
      <family val="2"/>
    </font>
    <font>
      <sz val="7"/>
      <name val="Helv"/>
    </font>
    <font>
      <sz val="10"/>
      <color indexed="12"/>
      <name val="Arial"/>
      <family val="2"/>
    </font>
    <font>
      <b/>
      <sz val="12"/>
      <color indexed="12"/>
      <name val="Times New Roman"/>
      <family val="1"/>
      <charset val="177"/>
    </font>
    <font>
      <sz val="7"/>
      <name val="SwitzerlandLight"/>
    </font>
    <font>
      <sz val="11"/>
      <color indexed="38"/>
      <name val="Calibri"/>
      <family val="2"/>
    </font>
    <font>
      <b/>
      <sz val="10"/>
      <color indexed="18"/>
      <name val="Arial"/>
      <family val="2"/>
    </font>
    <font>
      <b/>
      <sz val="11"/>
      <color indexed="52"/>
      <name val="Calibri"/>
      <family val="2"/>
    </font>
    <font>
      <b/>
      <sz val="11"/>
      <color indexed="41"/>
      <name val="Calibri"/>
      <family val="2"/>
    </font>
    <font>
      <b/>
      <sz val="10"/>
      <color rgb="FFFA7D00"/>
      <name val="Arial"/>
      <family val="2"/>
    </font>
    <font>
      <sz val="9"/>
      <color indexed="10"/>
      <name val="Geneva"/>
      <family val="2"/>
    </font>
    <font>
      <b/>
      <sz val="11"/>
      <color indexed="9"/>
      <name val="Calibri"/>
      <family val="2"/>
    </font>
    <font>
      <b/>
      <sz val="10"/>
      <color theme="0"/>
      <name val="Arial"/>
      <family val="2"/>
    </font>
    <font>
      <sz val="11"/>
      <color indexed="41"/>
      <name val="Calibri"/>
      <family val="2"/>
    </font>
    <font>
      <b/>
      <sz val="8"/>
      <name val="Arial"/>
      <family val="2"/>
    </font>
    <font>
      <sz val="8"/>
      <name val="Arial"/>
      <family val="2"/>
    </font>
    <font>
      <b/>
      <sz val="9.75"/>
      <name val="Abadi MT Condensed"/>
    </font>
    <font>
      <sz val="10"/>
      <color indexed="24"/>
      <name val="Arial"/>
      <family val="2"/>
    </font>
    <font>
      <sz val="1"/>
      <color indexed="8"/>
      <name val="Courier"/>
      <family val="3"/>
    </font>
    <font>
      <sz val="10"/>
      <name val="MS Sans Serif"/>
      <family val="2"/>
    </font>
    <font>
      <sz val="10"/>
      <name val="Helv"/>
    </font>
    <font>
      <b/>
      <sz val="12"/>
      <name val="Times New Roman"/>
      <family val="1"/>
    </font>
    <font>
      <b/>
      <sz val="11"/>
      <color indexed="8"/>
      <name val="Calibri"/>
      <family val="2"/>
    </font>
    <font>
      <sz val="10"/>
      <color theme="0"/>
      <name val="Arial"/>
      <family val="2"/>
    </font>
    <font>
      <sz val="11"/>
      <color indexed="62"/>
      <name val="Calibri"/>
      <family val="2"/>
    </font>
    <font>
      <sz val="11"/>
      <color indexed="45"/>
      <name val="Calibri"/>
      <family val="2"/>
    </font>
    <font>
      <sz val="10"/>
      <color theme="3" tint="-0.249977111117893"/>
      <name val="Arial"/>
      <family val="2"/>
    </font>
    <font>
      <i/>
      <sz val="11"/>
      <color indexed="23"/>
      <name val="Calibri"/>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b/>
      <sz val="48"/>
      <color indexed="12"/>
      <name val="Lucida Console"/>
      <family val="3"/>
    </font>
    <font>
      <sz val="10"/>
      <color indexed="18"/>
      <name val="Arial"/>
      <family val="2"/>
    </font>
    <font>
      <sz val="11"/>
      <color indexed="17"/>
      <name val="Calibri"/>
      <family val="2"/>
    </font>
    <font>
      <sz val="10"/>
      <color indexed="17"/>
      <name val="Arial"/>
      <family val="2"/>
    </font>
    <font>
      <b/>
      <u/>
      <sz val="11"/>
      <color indexed="37"/>
      <name val="Arial"/>
      <family val="2"/>
    </font>
    <font>
      <b/>
      <sz val="12"/>
      <name val="Arial"/>
      <family val="2"/>
    </font>
    <font>
      <sz val="18"/>
      <name val="Arial"/>
      <family val="2"/>
    </font>
    <font>
      <sz val="12"/>
      <name val="Arial"/>
      <family val="2"/>
    </font>
    <font>
      <b/>
      <sz val="11"/>
      <color indexed="62"/>
      <name val="Calibri"/>
      <family val="2"/>
    </font>
    <font>
      <b/>
      <sz val="1"/>
      <color indexed="8"/>
      <name val="Courier"/>
      <family val="3"/>
    </font>
    <font>
      <sz val="13"/>
      <name val="Arial"/>
      <family val="2"/>
    </font>
    <font>
      <i/>
      <sz val="9"/>
      <color indexed="54"/>
      <name val="Arial Narrow"/>
      <family val="2"/>
    </font>
    <font>
      <sz val="11"/>
      <color indexed="36"/>
      <name val="Calibri"/>
      <family val="2"/>
    </font>
    <font>
      <sz val="10"/>
      <name val="Courier New"/>
      <family val="3"/>
    </font>
    <font>
      <b/>
      <sz val="12"/>
      <color indexed="55"/>
      <name val="Arial"/>
      <family val="2"/>
    </font>
    <font>
      <b/>
      <sz val="12"/>
      <color indexed="22"/>
      <name val="Arial"/>
      <family val="2"/>
    </font>
    <font>
      <sz val="11"/>
      <color indexed="52"/>
      <name val="Calibri"/>
      <family val="2"/>
    </font>
    <font>
      <sz val="10"/>
      <name val="Verdana"/>
      <family val="2"/>
    </font>
    <font>
      <sz val="11"/>
      <color indexed="37"/>
      <name val="Calibri"/>
      <family val="2"/>
    </font>
    <font>
      <sz val="11"/>
      <color indexed="60"/>
      <name val="Calibri"/>
      <family val="2"/>
    </font>
    <font>
      <sz val="7"/>
      <name val="Small Fonts"/>
      <family val="2"/>
    </font>
    <font>
      <b/>
      <i/>
      <sz val="16"/>
      <name val="Helv"/>
    </font>
    <font>
      <sz val="10"/>
      <name val="Palatino"/>
    </font>
    <font>
      <sz val="10"/>
      <name val="Palatino"/>
      <family val="1"/>
    </font>
    <font>
      <sz val="8"/>
      <color theme="1"/>
      <name val="Arial"/>
      <family val="2"/>
    </font>
    <font>
      <b/>
      <sz val="11"/>
      <color indexed="63"/>
      <name val="Calibri"/>
      <family val="2"/>
    </font>
    <font>
      <b/>
      <sz val="10"/>
      <name val="System"/>
      <family val="2"/>
    </font>
    <font>
      <sz val="10"/>
      <color indexed="10"/>
      <name val="Arial"/>
      <family val="2"/>
    </font>
    <font>
      <b/>
      <sz val="12"/>
      <color indexed="10"/>
      <name val="Times New Roman"/>
      <family val="1"/>
      <charset val="177"/>
    </font>
    <font>
      <b/>
      <sz val="10"/>
      <color indexed="24"/>
      <name val="Arial"/>
      <family val="2"/>
    </font>
    <font>
      <b/>
      <sz val="11"/>
      <color indexed="12"/>
      <name val="Times New Roman"/>
      <family val="1"/>
      <charset val="177"/>
    </font>
    <font>
      <sz val="14"/>
      <name val="Arial"/>
      <family val="2"/>
    </font>
    <font>
      <i/>
      <sz val="10"/>
      <name val="Arial"/>
      <family val="2"/>
    </font>
    <font>
      <b/>
      <sz val="9"/>
      <name val="Arial"/>
      <family val="2"/>
    </font>
    <font>
      <b/>
      <sz val="10"/>
      <name val="MS Sans Serif"/>
      <family val="2"/>
    </font>
    <font>
      <b/>
      <sz val="11"/>
      <color indexed="45"/>
      <name val="Calibri"/>
      <family val="2"/>
    </font>
    <font>
      <b/>
      <sz val="10"/>
      <color rgb="FF3F3F3F"/>
      <name val="Arial"/>
      <family val="2"/>
    </font>
    <font>
      <b/>
      <sz val="14"/>
      <color indexed="18"/>
      <name val="Times New Roman"/>
      <family val="1"/>
    </font>
    <font>
      <b/>
      <sz val="10"/>
      <color indexed="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b/>
      <sz val="18"/>
      <color indexed="62"/>
      <name val="Cambria"/>
      <family val="2"/>
    </font>
    <font>
      <b/>
      <i/>
      <sz val="14"/>
      <name val="Arial"/>
      <family val="2"/>
    </font>
    <font>
      <b/>
      <u/>
      <sz val="11"/>
      <name val="TIMES"/>
    </font>
    <font>
      <b/>
      <u/>
      <sz val="11"/>
      <name val="Times"/>
      <family val="1"/>
    </font>
    <font>
      <sz val="12"/>
      <name val="Abadi MT Condensed Extra Bold"/>
    </font>
    <font>
      <b/>
      <u/>
      <sz val="11"/>
      <name val="Times New Roman"/>
      <family val="1"/>
    </font>
    <font>
      <b/>
      <sz val="12"/>
      <name val="Arial Narrow"/>
      <family val="2"/>
    </font>
    <font>
      <sz val="11"/>
      <color indexed="42"/>
      <name val="Calibri"/>
      <family val="2"/>
    </font>
    <font>
      <i/>
      <sz val="11"/>
      <color indexed="14"/>
      <name val="Calibri"/>
      <family val="2"/>
    </font>
    <font>
      <sz val="22"/>
      <color indexed="18"/>
      <name val="Abadi MT Condensed Extra Bold"/>
    </font>
    <font>
      <b/>
      <sz val="15"/>
      <color indexed="56"/>
      <name val="Calibri"/>
      <family val="2"/>
    </font>
    <font>
      <b/>
      <sz val="15"/>
      <color indexed="13"/>
      <name val="Calibri"/>
      <family val="2"/>
    </font>
    <font>
      <b/>
      <sz val="18"/>
      <color indexed="56"/>
      <name val="Cambria"/>
      <family val="2"/>
    </font>
    <font>
      <b/>
      <sz val="13"/>
      <color indexed="56"/>
      <name val="Calibri"/>
      <family val="2"/>
    </font>
    <font>
      <b/>
      <sz val="13"/>
      <color indexed="13"/>
      <name val="Calibri"/>
      <family val="2"/>
    </font>
    <font>
      <b/>
      <sz val="11"/>
      <color indexed="56"/>
      <name val="Calibri"/>
      <family val="2"/>
    </font>
    <font>
      <b/>
      <sz val="11"/>
      <color indexed="13"/>
      <name val="Calibri"/>
      <family val="2"/>
    </font>
    <font>
      <b/>
      <sz val="18"/>
      <color indexed="13"/>
      <name val="Cambria"/>
      <family val="2"/>
    </font>
    <font>
      <sz val="6"/>
      <name val="MS Serif"/>
      <family val="1"/>
    </font>
    <font>
      <sz val="8"/>
      <color indexed="12"/>
      <name val="Arial"/>
      <family val="2"/>
    </font>
    <font>
      <sz val="11"/>
      <color indexed="10"/>
      <name val="Calibri"/>
      <family val="2"/>
    </font>
    <font>
      <sz val="14"/>
      <color theme="0"/>
      <name val="Arial"/>
      <family val="2"/>
    </font>
    <font>
      <b/>
      <i/>
      <sz val="16"/>
      <color theme="0"/>
      <name val="Arial"/>
      <family val="2"/>
    </font>
    <font>
      <sz val="16"/>
      <color rgb="FF6C6F65"/>
      <name val="Arial"/>
      <family val="2"/>
    </font>
    <font>
      <i/>
      <sz val="16"/>
      <color rgb="FF616365"/>
      <name val="Arial"/>
      <family val="2"/>
    </font>
    <font>
      <sz val="15"/>
      <color theme="1" tint="0.249977111117893"/>
      <name val="Arial"/>
      <family val="2"/>
    </font>
    <font>
      <b/>
      <sz val="15"/>
      <color theme="1" tint="0.249977111117893"/>
      <name val="Arial"/>
      <family val="2"/>
    </font>
    <font>
      <b/>
      <sz val="12"/>
      <color theme="1" tint="0.249977111117893"/>
      <name val="Arial"/>
      <family val="2"/>
    </font>
    <font>
      <sz val="12"/>
      <color theme="1" tint="0.249977111117893"/>
      <name val="Arial"/>
      <family val="2"/>
    </font>
    <font>
      <b/>
      <sz val="12"/>
      <color theme="0"/>
      <name val="Arial"/>
      <family val="2"/>
    </font>
    <font>
      <sz val="10"/>
      <name val="Arial"/>
      <family val="2"/>
    </font>
    <font>
      <b/>
      <sz val="14"/>
      <color theme="0"/>
      <name val="Calibri"/>
      <family val="2"/>
      <scheme val="minor"/>
    </font>
    <font>
      <b/>
      <sz val="14"/>
      <color rgb="FF000000"/>
      <name val="Arial"/>
      <family val="2"/>
    </font>
    <font>
      <sz val="14"/>
      <color theme="1"/>
      <name val="Arial"/>
      <family val="2"/>
    </font>
    <font>
      <b/>
      <sz val="14"/>
      <color theme="1"/>
      <name val="Arial"/>
      <family val="2"/>
    </font>
    <font>
      <sz val="12"/>
      <color theme="0"/>
      <name val="Arial"/>
      <family val="2"/>
    </font>
    <font>
      <b/>
      <sz val="12"/>
      <color rgb="FFFF0000"/>
      <name val="Arial"/>
      <family val="2"/>
    </font>
    <font>
      <b/>
      <sz val="12"/>
      <color rgb="FF616365"/>
      <name val="Arial"/>
      <family val="2"/>
    </font>
    <font>
      <b/>
      <sz val="12"/>
      <color theme="0"/>
      <name val="Arial Narrow"/>
      <family val="2"/>
    </font>
    <font>
      <sz val="12"/>
      <color rgb="FF616365"/>
      <name val="Arial Narrow"/>
      <family val="2"/>
    </font>
    <font>
      <sz val="14"/>
      <color rgb="FF616365"/>
      <name val="Arial Narrow"/>
      <family val="2"/>
    </font>
    <font>
      <sz val="10"/>
      <name val="Arial Narrow"/>
      <family val="2"/>
    </font>
    <font>
      <sz val="12"/>
      <name val="Arial Narrow"/>
      <family val="2"/>
    </font>
    <font>
      <b/>
      <sz val="12"/>
      <color rgb="FF616365"/>
      <name val="Arial Narrow"/>
      <family val="2"/>
    </font>
    <font>
      <sz val="10"/>
      <name val="Arial"/>
      <family val="2"/>
    </font>
    <font>
      <sz val="11"/>
      <color rgb="FF616365"/>
      <name val="Arial Narrow"/>
      <family val="2"/>
    </font>
    <font>
      <sz val="12"/>
      <color rgb="FFFF0000"/>
      <name val="Tahoma"/>
      <family val="2"/>
    </font>
    <font>
      <sz val="12"/>
      <color rgb="FF616365"/>
      <name val="Tahoma"/>
      <family val="2"/>
    </font>
    <font>
      <sz val="12"/>
      <color theme="0"/>
      <name val="Tahoma"/>
      <family val="2"/>
    </font>
    <font>
      <b/>
      <sz val="12"/>
      <color theme="0"/>
      <name val="Tahoma"/>
      <family val="2"/>
    </font>
    <font>
      <sz val="10"/>
      <color rgb="FFFF0000"/>
      <name val="Tahoma"/>
      <family val="2"/>
    </font>
    <font>
      <sz val="10"/>
      <color rgb="FF616365"/>
      <name val="Tahoma"/>
      <family val="2"/>
    </font>
    <font>
      <sz val="10"/>
      <color theme="0"/>
      <name val="Tahoma"/>
      <family val="2"/>
    </font>
    <font>
      <b/>
      <sz val="10"/>
      <color theme="0"/>
      <name val="Tahoma"/>
      <family val="2"/>
    </font>
    <font>
      <b/>
      <sz val="10"/>
      <color rgb="FF616365"/>
      <name val="Tahoma"/>
      <family val="2"/>
    </font>
    <font>
      <sz val="13"/>
      <color rgb="FF616365"/>
      <name val="Tahoma"/>
      <family val="2"/>
    </font>
    <font>
      <sz val="13"/>
      <color theme="0"/>
      <name val="Tahoma"/>
      <family val="2"/>
    </font>
    <font>
      <b/>
      <sz val="10"/>
      <name val="Tahoma"/>
      <family val="2"/>
    </font>
    <font>
      <sz val="10"/>
      <name val="Tahoma"/>
      <family val="2"/>
    </font>
    <font>
      <i/>
      <sz val="10"/>
      <name val="Tahoma"/>
      <family val="2"/>
    </font>
    <font>
      <sz val="10"/>
      <color theme="1" tint="0.249977111117893"/>
      <name val="Tahoma"/>
      <family val="2"/>
    </font>
    <font>
      <sz val="10"/>
      <color theme="1"/>
      <name val="Tahoma"/>
      <family val="2"/>
    </font>
    <font>
      <b/>
      <sz val="10"/>
      <color theme="1"/>
      <name val="Tahoma"/>
      <family val="2"/>
    </font>
    <font>
      <b/>
      <sz val="10"/>
      <color theme="1" tint="0.249977111117893"/>
      <name val="Tahoma"/>
      <family val="2"/>
    </font>
    <font>
      <sz val="10"/>
      <name val="Arial"/>
      <family val="2"/>
    </font>
    <font>
      <sz val="9"/>
      <name val="Tahoma"/>
      <family val="2"/>
    </font>
    <font>
      <b/>
      <sz val="8"/>
      <color theme="0"/>
      <name val="Tahoma"/>
      <family val="2"/>
    </font>
    <font>
      <b/>
      <sz val="10"/>
      <color rgb="FFFFFFFF"/>
      <name val="Tahoma"/>
      <family val="2"/>
    </font>
    <font>
      <sz val="10"/>
      <color theme="1"/>
      <name val="Calibri"/>
      <family val="2"/>
      <scheme val="minor"/>
    </font>
    <font>
      <sz val="12"/>
      <color rgb="FF061E50"/>
      <name val="Tahoma"/>
      <family val="2"/>
    </font>
    <font>
      <sz val="8"/>
      <name val="Tahoma"/>
      <family val="2"/>
    </font>
    <font>
      <vertAlign val="superscript"/>
      <sz val="8"/>
      <name val="Tahoma"/>
      <family val="2"/>
    </font>
    <font>
      <vertAlign val="superscript"/>
      <sz val="10"/>
      <name val="Tahoma"/>
      <family val="2"/>
    </font>
    <font>
      <b/>
      <sz val="12"/>
      <name val="Tahoma"/>
      <family val="2"/>
    </font>
    <font>
      <b/>
      <sz val="12"/>
      <color rgb="FF6C6F65"/>
      <name val="Tahoma"/>
      <family val="2"/>
    </font>
    <font>
      <b/>
      <sz val="8"/>
      <color rgb="FF33599F"/>
      <name val="Tahoma"/>
      <family val="2"/>
    </font>
    <font>
      <sz val="10"/>
      <color theme="1"/>
      <name val="Arial Narrow"/>
      <family val="2"/>
    </font>
    <font>
      <sz val="8"/>
      <color theme="1"/>
      <name val="Tahoma"/>
      <family val="2"/>
    </font>
    <font>
      <vertAlign val="superscript"/>
      <sz val="8"/>
      <color theme="1"/>
      <name val="Tahoma"/>
      <family val="2"/>
    </font>
    <font>
      <sz val="11"/>
      <color theme="1"/>
      <name val="Arial Narrow"/>
      <family val="2"/>
    </font>
    <font>
      <sz val="14"/>
      <color rgb="FF0099FF"/>
      <name val="Wingdings"/>
      <charset val="2"/>
    </font>
    <font>
      <sz val="12"/>
      <name val="Tahoma"/>
      <family val="2"/>
    </font>
    <font>
      <sz val="10"/>
      <name val="Arial"/>
      <family val="2"/>
    </font>
    <font>
      <b/>
      <sz val="12"/>
      <color rgb="FFFF0000"/>
      <name val="Tahoma"/>
      <family val="2"/>
    </font>
    <font>
      <sz val="12"/>
      <color theme="1" tint="0.249977111117893"/>
      <name val="Tahoma"/>
      <family val="2"/>
    </font>
    <font>
      <b/>
      <sz val="12"/>
      <color theme="1" tint="0.249977111117893"/>
      <name val="Tahoma"/>
      <family val="2"/>
    </font>
    <font>
      <b/>
      <sz val="22"/>
      <color indexed="18"/>
      <name val="Arial"/>
      <family val="2"/>
    </font>
    <font>
      <sz val="9"/>
      <color indexed="8"/>
      <name val="Arial"/>
      <family val="2"/>
    </font>
    <font>
      <b/>
      <u val="singleAccounting"/>
      <sz val="10"/>
      <color indexed="18"/>
      <name val="Arial"/>
      <family val="2"/>
    </font>
    <font>
      <b/>
      <sz val="15"/>
      <color indexed="62"/>
      <name val="Calibri"/>
      <family val="2"/>
    </font>
    <font>
      <b/>
      <sz val="13"/>
      <color indexed="62"/>
      <name val="Calibri"/>
      <family val="2"/>
    </font>
    <font>
      <sz val="11"/>
      <color theme="1"/>
      <name val="Arial"/>
      <family val="2"/>
    </font>
    <font>
      <i/>
      <sz val="11"/>
      <color theme="1"/>
      <name val="Calibri"/>
      <family val="2"/>
      <scheme val="minor"/>
    </font>
    <font>
      <i/>
      <sz val="8"/>
      <name val="Tahoma"/>
      <family val="2"/>
    </font>
    <font>
      <b/>
      <i/>
      <sz val="8"/>
      <color rgb="FF33599F"/>
      <name val="Tahoma"/>
      <family val="2"/>
    </font>
    <font>
      <i/>
      <sz val="11"/>
      <color theme="1"/>
      <name val="Arial Narrow"/>
      <family val="2"/>
    </font>
    <font>
      <b/>
      <i/>
      <sz val="8"/>
      <name val="Tahoma"/>
      <family val="2"/>
    </font>
    <font>
      <sz val="8"/>
      <name val="Times New Roman"/>
      <family val="1"/>
    </font>
    <font>
      <sz val="11"/>
      <color rgb="FFFF0000"/>
      <name val="Calibri"/>
      <family val="2"/>
    </font>
    <font>
      <sz val="10"/>
      <color rgb="FF000000"/>
      <name val="Tahoma"/>
      <family val="2"/>
    </font>
    <font>
      <b/>
      <sz val="10"/>
      <color rgb="FF000000"/>
      <name val="Tahoma"/>
      <family val="2"/>
    </font>
    <font>
      <sz val="10"/>
      <name val="Arial"/>
      <family val="2"/>
    </font>
    <font>
      <sz val="11"/>
      <name val="Calibri"/>
      <family val="2"/>
    </font>
    <font>
      <sz val="11"/>
      <name val="Calibri"/>
      <family val="2"/>
    </font>
    <font>
      <sz val="11"/>
      <color indexed="64"/>
      <name val="Calibri"/>
      <family val="2"/>
      <scheme val="minor"/>
    </font>
    <font>
      <sz val="11"/>
      <name val="Calibri"/>
      <family val="2"/>
    </font>
    <font>
      <b/>
      <sz val="9"/>
      <name val="Tahoma"/>
      <family val="2"/>
    </font>
    <font>
      <b/>
      <sz val="9"/>
      <color rgb="FF000000"/>
      <name val="Tahoma"/>
      <family val="2"/>
    </font>
    <font>
      <sz val="9"/>
      <color rgb="FF000000"/>
      <name val="Tahoma"/>
      <family val="2"/>
    </font>
    <font>
      <b/>
      <sz val="9"/>
      <color rgb="FFFFFFFF"/>
      <name val="Tahoma"/>
      <family val="2"/>
    </font>
  </fonts>
  <fills count="1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65"/>
        <bgColor indexed="64"/>
      </patternFill>
    </fill>
    <fill>
      <patternFill patternType="solid">
        <fgColor rgb="FFD5D6D2"/>
        <bgColor indexed="64"/>
      </patternFill>
    </fill>
    <fill>
      <patternFill patternType="solid">
        <fgColor indexed="45"/>
      </patternFill>
    </fill>
    <fill>
      <patternFill patternType="solid">
        <fgColor indexed="47"/>
      </patternFill>
    </fill>
    <fill>
      <patternFill patternType="solid">
        <fgColor indexed="26"/>
      </patternFill>
    </fill>
    <fill>
      <patternFill patternType="solid">
        <fgColor indexed="27"/>
      </patternFill>
    </fill>
    <fill>
      <patternFill patternType="solid">
        <fgColor indexed="59"/>
      </patternFill>
    </fill>
    <fill>
      <patternFill patternType="solid">
        <fgColor indexed="58"/>
      </patternFill>
    </fill>
    <fill>
      <patternFill patternType="solid">
        <fgColor indexed="18"/>
      </patternFill>
    </fill>
    <fill>
      <patternFill patternType="solid">
        <fgColor indexed="8"/>
      </patternFill>
    </fill>
    <fill>
      <patternFill patternType="solid">
        <fgColor indexed="60"/>
      </patternFill>
    </fill>
    <fill>
      <patternFill patternType="solid">
        <fgColor indexed="48"/>
      </patternFill>
    </fill>
    <fill>
      <patternFill patternType="solid">
        <fgColor indexed="31"/>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9"/>
      </patternFill>
    </fill>
    <fill>
      <patternFill patternType="solid">
        <fgColor indexed="56"/>
      </patternFill>
    </fill>
    <fill>
      <patternFill patternType="solid">
        <fgColor indexed="16"/>
      </patternFill>
    </fill>
    <fill>
      <patternFill patternType="solid">
        <fgColor indexed="52"/>
      </patternFill>
    </fill>
    <fill>
      <patternFill patternType="solid">
        <fgColor indexed="21"/>
      </patternFill>
    </fill>
    <fill>
      <patternFill patternType="solid">
        <fgColor indexed="49"/>
      </patternFill>
    </fill>
    <fill>
      <patternFill patternType="solid">
        <fgColor indexed="10"/>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4"/>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4"/>
        <bgColor indexed="64"/>
      </patternFill>
    </fill>
    <fill>
      <patternFill patternType="solid">
        <fgColor indexed="26"/>
        <bgColor indexed="64"/>
      </patternFill>
    </fill>
    <fill>
      <patternFill patternType="solid">
        <fgColor indexed="46"/>
      </patternFill>
    </fill>
    <fill>
      <patternFill patternType="solid">
        <fgColor indexed="55"/>
        <bgColor indexed="64"/>
      </patternFill>
    </fill>
    <fill>
      <patternFill patternType="solid">
        <fgColor indexed="27"/>
        <bgColor indexed="64"/>
      </patternFill>
    </fill>
    <fill>
      <patternFill patternType="solid">
        <fgColor indexed="14"/>
      </patternFill>
    </fill>
    <fill>
      <patternFill patternType="solid">
        <fgColor indexed="55"/>
      </patternFill>
    </fill>
    <fill>
      <patternFill patternType="mediumGray">
        <fgColor indexed="22"/>
      </patternFill>
    </fill>
    <fill>
      <patternFill patternType="solid">
        <fgColor indexed="43"/>
        <bgColor indexed="64"/>
      </patternFill>
    </fill>
    <fill>
      <patternFill patternType="gray0625"/>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50"/>
      </patternFill>
    </fill>
    <fill>
      <patternFill patternType="solid">
        <fgColor indexed="42"/>
      </patternFill>
    </fill>
    <fill>
      <patternFill patternType="solid">
        <fgColor indexed="34"/>
      </patternFill>
    </fill>
    <fill>
      <patternFill patternType="solid">
        <fgColor indexed="15"/>
      </patternFill>
    </fill>
    <fill>
      <patternFill patternType="solid">
        <fgColor indexed="40"/>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rgb="FF18414C"/>
        <bgColor indexed="64"/>
      </patternFill>
    </fill>
    <fill>
      <patternFill patternType="solid">
        <fgColor indexed="48"/>
        <bgColor indexed="64"/>
      </patternFill>
    </fill>
    <fill>
      <patternFill patternType="solid">
        <fgColor indexed="22"/>
        <bgColor indexed="64"/>
      </patternFill>
    </fill>
    <fill>
      <patternFill patternType="solid">
        <fgColor indexed="33"/>
      </patternFill>
    </fill>
    <fill>
      <patternFill patternType="solid">
        <fgColor indexed="47"/>
        <bgColor indexed="64"/>
      </patternFill>
    </fill>
    <fill>
      <patternFill patternType="gray0625">
        <fgColor indexed="11"/>
      </patternFill>
    </fill>
    <fill>
      <patternFill patternType="solid">
        <fgColor indexed="20"/>
      </patternFill>
    </fill>
    <fill>
      <patternFill patternType="solid">
        <fgColor indexed="53"/>
        <bgColor indexed="64"/>
      </patternFill>
    </fill>
    <fill>
      <patternFill patternType="solid">
        <fgColor indexed="9"/>
      </patternFill>
    </fill>
    <fill>
      <patternFill patternType="solid">
        <fgColor indexed="9"/>
        <bgColor indexed="9"/>
      </patternFill>
    </fill>
    <fill>
      <patternFill patternType="solid">
        <fgColor indexed="12"/>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23"/>
      </patternFill>
    </fill>
    <fill>
      <patternFill patternType="solid">
        <fgColor indexed="9"/>
        <bgColor indexed="64"/>
      </patternFill>
    </fill>
    <fill>
      <patternFill patternType="solid">
        <fgColor indexed="9"/>
        <bgColor indexed="18"/>
      </patternFill>
    </fill>
    <fill>
      <patternFill patternType="solid">
        <fgColor rgb="FF003C69"/>
        <bgColor indexed="64"/>
      </patternFill>
    </fill>
    <fill>
      <patternFill patternType="solid">
        <fgColor theme="9" tint="-0.249977111117893"/>
        <bgColor indexed="39"/>
      </patternFill>
    </fill>
    <fill>
      <patternFill patternType="solid">
        <fgColor rgb="FFFFBC3D"/>
        <bgColor indexed="64"/>
      </patternFill>
    </fill>
    <fill>
      <patternFill patternType="solid">
        <fgColor theme="9" tint="-0.249977111117893"/>
        <bgColor indexed="64"/>
      </patternFill>
    </fill>
    <fill>
      <patternFill patternType="solid">
        <fgColor rgb="FFE46C0A"/>
        <bgColor indexed="64"/>
      </patternFill>
    </fill>
    <fill>
      <patternFill patternType="solid">
        <fgColor rgb="FFFFBC3D"/>
        <bgColor indexed="39"/>
      </patternFill>
    </fill>
    <fill>
      <patternFill patternType="solid">
        <fgColor theme="0" tint="-4.9989318521683403E-2"/>
        <bgColor indexed="64"/>
      </patternFill>
    </fill>
    <fill>
      <patternFill patternType="solid">
        <fgColor rgb="FF0068B1"/>
        <bgColor indexed="64"/>
      </patternFill>
    </fill>
    <fill>
      <patternFill patternType="solid">
        <fgColor rgb="FF003087"/>
        <bgColor indexed="39"/>
      </patternFill>
    </fill>
    <fill>
      <patternFill patternType="solid">
        <fgColor rgb="FF003087"/>
        <bgColor indexed="64"/>
      </patternFill>
    </fill>
    <fill>
      <patternFill patternType="solid">
        <fgColor rgb="FF0099FF"/>
        <bgColor indexed="64"/>
      </patternFill>
    </fill>
    <fill>
      <patternFill patternType="solid">
        <fgColor rgb="FFFFFFFF"/>
        <bgColor indexed="64"/>
      </patternFill>
    </fill>
    <fill>
      <patternFill patternType="solid">
        <fgColor rgb="FF0099FF"/>
        <bgColor indexed="39"/>
      </patternFill>
    </fill>
    <fill>
      <patternFill patternType="solid">
        <fgColor rgb="FFFFFF00"/>
        <bgColor indexed="64"/>
      </patternFill>
    </fill>
    <fill>
      <patternFill patternType="solid">
        <fgColor rgb="FF061E50"/>
        <bgColor indexed="64"/>
      </patternFill>
    </fill>
    <fill>
      <patternFill patternType="solid">
        <fgColor rgb="FFF2F2F2"/>
        <bgColor indexed="64"/>
      </patternFill>
    </fill>
    <fill>
      <patternFill patternType="solid">
        <fgColor rgb="FFFE7333"/>
        <bgColor indexed="64"/>
      </patternFill>
    </fill>
    <fill>
      <patternFill patternType="solid">
        <fgColor theme="0" tint="-4.9989318521683403E-2"/>
        <bgColor indexed="39"/>
      </patternFill>
    </fill>
    <fill>
      <patternFill patternType="solid">
        <fgColor rgb="FFF9461C"/>
        <bgColor indexed="64"/>
      </patternFill>
    </fill>
    <fill>
      <patternFill patternType="solid">
        <fgColor rgb="FF00B140"/>
        <bgColor indexed="64"/>
      </patternFill>
    </fill>
    <fill>
      <patternFill patternType="solid">
        <fgColor theme="0" tint="-0.14999847407452621"/>
        <bgColor indexed="64"/>
      </patternFill>
    </fill>
    <fill>
      <patternFill patternType="solid">
        <fgColor indexed="62"/>
      </patternFill>
    </fill>
  </fills>
  <borders count="1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right style="double">
        <color theme="0"/>
      </right>
      <top style="thin">
        <color theme="0"/>
      </top>
      <bottom style="thin">
        <color theme="0"/>
      </bottom>
      <diagonal/>
    </border>
    <border>
      <left style="double">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double">
        <color theme="0"/>
      </right>
      <top style="thin">
        <color theme="0"/>
      </top>
      <bottom/>
      <diagonal/>
    </border>
    <border>
      <left style="double">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double">
        <color indexed="64"/>
      </left>
      <right/>
      <top/>
      <bottom style="hair">
        <color indexed="64"/>
      </bottom>
      <diagonal/>
    </border>
    <border>
      <left/>
      <right/>
      <top style="thin">
        <color indexed="8"/>
      </top>
      <bottom style="thin">
        <color indexed="64"/>
      </bottom>
      <diagonal/>
    </border>
    <border>
      <left style="thin">
        <color indexed="64"/>
      </left>
      <right style="thin">
        <color indexed="64"/>
      </right>
      <top/>
      <bottom style="thin">
        <color indexed="64"/>
      </bottom>
      <diagonal/>
    </border>
    <border>
      <left/>
      <right style="hair">
        <color indexed="64"/>
      </right>
      <top/>
      <bottom/>
      <diagonal/>
    </border>
    <border>
      <left style="double">
        <color indexed="64"/>
      </left>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14"/>
      </left>
      <right style="thin">
        <color indexed="14"/>
      </right>
      <top style="thin">
        <color indexed="14"/>
      </top>
      <bottom style="thin">
        <color indexed="14"/>
      </bottom>
      <diagonal/>
    </border>
    <border>
      <left style="double">
        <color indexed="45"/>
      </left>
      <right style="double">
        <color indexed="45"/>
      </right>
      <top style="double">
        <color indexed="45"/>
      </top>
      <bottom style="double">
        <color indexed="45"/>
      </bottom>
      <diagonal/>
    </border>
    <border>
      <left/>
      <right/>
      <top/>
      <bottom style="double">
        <color indexed="41"/>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bottom/>
      <diagonal/>
    </border>
    <border>
      <left/>
      <right/>
      <top/>
      <bottom style="medium">
        <color indexed="64"/>
      </bottom>
      <diagonal/>
    </border>
    <border>
      <left/>
      <right/>
      <top style="thin">
        <color indexed="64"/>
      </top>
      <bottom style="thick">
        <color indexed="64"/>
      </bottom>
      <diagonal/>
    </border>
    <border>
      <left/>
      <right style="thin">
        <color indexed="9"/>
      </right>
      <top/>
      <bottom style="thin">
        <color indexed="9"/>
      </bottom>
      <diagonal/>
    </border>
    <border>
      <left/>
      <right style="double">
        <color indexed="64"/>
      </right>
      <top/>
      <bottom/>
      <diagonal/>
    </border>
    <border>
      <left style="double">
        <color indexed="64"/>
      </left>
      <right style="double">
        <color indexed="64"/>
      </right>
      <top style="thin">
        <color indexed="22"/>
      </top>
      <bottom style="thin">
        <color indexed="22"/>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49"/>
      </bottom>
      <diagonal/>
    </border>
    <border>
      <left/>
      <right style="thin">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top/>
      <bottom style="double">
        <color indexed="5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style="double">
        <color indexed="64"/>
      </left>
      <right/>
      <top style="double">
        <color indexed="64"/>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45"/>
      </left>
      <right style="thin">
        <color indexed="45"/>
      </right>
      <top style="thin">
        <color indexed="45"/>
      </top>
      <bottom style="thin">
        <color indexed="45"/>
      </bottom>
      <diagonal/>
    </border>
    <border>
      <left style="thick">
        <color indexed="18"/>
      </left>
      <right/>
      <top style="thick">
        <color indexed="18"/>
      </top>
      <bottom style="thin">
        <color indexed="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indexed="64"/>
      </top>
      <bottom style="medium">
        <color indexed="8"/>
      </bottom>
      <diagonal/>
    </border>
    <border>
      <left/>
      <right/>
      <top/>
      <bottom style="thick">
        <color indexed="62"/>
      </bottom>
      <diagonal/>
    </border>
    <border>
      <left/>
      <right/>
      <top/>
      <bottom style="thick">
        <color indexed="50"/>
      </bottom>
      <diagonal/>
    </border>
    <border>
      <left/>
      <right/>
      <top/>
      <bottom style="thick">
        <color indexed="22"/>
      </bottom>
      <diagonal/>
    </border>
    <border>
      <left/>
      <right/>
      <top/>
      <bottom style="thick">
        <color indexed="19"/>
      </bottom>
      <diagonal/>
    </border>
    <border>
      <left/>
      <right/>
      <top/>
      <bottom style="medium">
        <color indexed="30"/>
      </bottom>
      <diagonal/>
    </border>
    <border>
      <left/>
      <right/>
      <top/>
      <bottom style="medium">
        <color indexed="19"/>
      </bottom>
      <diagonal/>
    </border>
    <border>
      <left/>
      <right/>
      <top style="double">
        <color indexed="24"/>
      </top>
      <bottom/>
      <diagonal/>
    </border>
    <border>
      <left/>
      <right/>
      <top style="thin">
        <color indexed="50"/>
      </top>
      <bottom style="double">
        <color indexed="50"/>
      </bottom>
      <diagonal/>
    </border>
    <border>
      <left/>
      <right/>
      <top/>
      <bottom style="thin">
        <color theme="0"/>
      </bottom>
      <diagonal/>
    </border>
    <border>
      <left style="thin">
        <color theme="0" tint="-0.14999847407452621"/>
      </left>
      <right style="thin">
        <color theme="0" tint="-0.14999847407452621"/>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top style="thin">
        <color theme="0" tint="-0.14999847407452621"/>
      </top>
      <bottom style="thin">
        <color theme="0" tint="-0.14996795556505021"/>
      </bottom>
      <diagonal/>
    </border>
    <border>
      <left/>
      <right/>
      <top style="thin">
        <color theme="0" tint="-0.14999847407452621"/>
      </top>
      <bottom style="thin">
        <color theme="0" tint="-0.14996795556505021"/>
      </bottom>
      <diagonal/>
    </border>
    <border>
      <left/>
      <right style="thin">
        <color theme="0" tint="-0.14999847407452621"/>
      </right>
      <top style="thin">
        <color theme="0" tint="-0.14999847407452621"/>
      </top>
      <bottom style="thin">
        <color theme="0" tint="-0.14996795556505021"/>
      </bottom>
      <diagonal/>
    </border>
    <border>
      <left style="thin">
        <color theme="0" tint="-0.14999847407452621"/>
      </left>
      <right style="thin">
        <color theme="0" tint="-0.14999847407452621"/>
      </right>
      <top style="thin">
        <color theme="0" tint="-0.14999847407452621"/>
      </top>
      <bottom style="thin">
        <color theme="0" tint="-0.14996795556505021"/>
      </bottom>
      <diagonal/>
    </border>
    <border>
      <left style="thin">
        <color theme="0" tint="-0.14999847407452621"/>
      </left>
      <right/>
      <top style="thin">
        <color theme="0" tint="-0.14999847407452621"/>
      </top>
      <bottom style="thin">
        <color theme="0" tint="-0.14999847407452621"/>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14999847407452621"/>
      </left>
      <right/>
      <top/>
      <bottom style="thin">
        <color theme="0" tint="-0.14999847407452621"/>
      </bottom>
      <diagonal/>
    </border>
    <border>
      <left style="medium">
        <color rgb="FFFFFFFF"/>
      </left>
      <right style="medium">
        <color rgb="FFFFFFFF"/>
      </right>
      <top style="medium">
        <color rgb="FFFFFFFF"/>
      </top>
      <bottom/>
      <diagonal/>
    </border>
    <border>
      <left/>
      <right style="medium">
        <color rgb="FFFFFFFF"/>
      </right>
      <top style="medium">
        <color rgb="FFFFFFFF"/>
      </top>
      <bottom/>
      <diagonal/>
    </border>
    <border>
      <left/>
      <right style="medium">
        <color rgb="FFFFFFFF"/>
      </right>
      <top/>
      <bottom/>
      <diagonal/>
    </border>
    <border>
      <left style="medium">
        <color rgb="FFFFFFFF"/>
      </left>
      <right style="medium">
        <color rgb="FFFFFFFF"/>
      </right>
      <top/>
      <bottom/>
      <diagonal/>
    </border>
    <border>
      <left/>
      <right/>
      <top style="medium">
        <color rgb="FFFFFFFF"/>
      </top>
      <bottom/>
      <diagonal/>
    </border>
  </borders>
  <cellStyleXfs count="37087">
    <xf numFmtId="0" fontId="0" fillId="0" borderId="0"/>
    <xf numFmtId="0" fontId="49" fillId="0" borderId="0"/>
    <xf numFmtId="43" fontId="49" fillId="0" borderId="0" applyFont="0" applyFill="0" applyBorder="0" applyAlignment="0" applyProtection="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169" fontId="55" fillId="0" borderId="0" applyFont="0" applyFill="0" applyBorder="0" applyAlignment="0" applyProtection="0"/>
    <xf numFmtId="170" fontId="55"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1" fontId="55" fillId="0" borderId="0" applyFont="0" applyFill="0" applyBorder="0" applyAlignment="0" applyProtection="0"/>
    <xf numFmtId="172" fontId="55"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173" fontId="49" fillId="0" borderId="0" applyFont="0" applyFill="0" applyBorder="0" applyAlignment="0" applyProtection="0"/>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7"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6" borderId="0" applyNumberFormat="0" applyBorder="0" applyAlignment="0" applyProtection="0"/>
    <xf numFmtId="0" fontId="57" fillId="39" borderId="0" applyNumberFormat="0" applyBorder="0" applyAlignment="0" applyProtection="0"/>
    <xf numFmtId="0" fontId="57" fillId="37"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58" fillId="4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58" fillId="42"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58" fillId="43"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58" fillId="44"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58" fillId="45"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60" fillId="46"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60" fillId="46"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60" fillId="4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57" fillId="47" borderId="0" applyNumberFormat="0" applyBorder="0" applyAlignment="0" applyProtection="0"/>
    <xf numFmtId="0" fontId="57" fillId="48" borderId="0" applyNumberFormat="0" applyBorder="0" applyAlignment="0" applyProtection="0"/>
    <xf numFmtId="0" fontId="57" fillId="49" borderId="0" applyNumberFormat="0" applyBorder="0" applyAlignment="0" applyProtection="0"/>
    <xf numFmtId="0" fontId="57" fillId="47" borderId="0" applyNumberFormat="0" applyBorder="0" applyAlignment="0" applyProtection="0"/>
    <xf numFmtId="0" fontId="57" fillId="50" borderId="0" applyNumberFormat="0" applyBorder="0" applyAlignment="0" applyProtection="0"/>
    <xf numFmtId="0" fontId="57" fillId="37"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58" fillId="42"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59"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61" fillId="56"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47" borderId="0" applyNumberFormat="0" applyBorder="0" applyAlignment="0" applyProtection="0"/>
    <xf numFmtId="0" fontId="61" fillId="56" borderId="0" applyNumberFormat="0" applyBorder="0" applyAlignment="0" applyProtection="0"/>
    <xf numFmtId="0" fontId="61" fillId="37"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61" fillId="51"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61" fillId="47"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8"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42" fillId="12" borderId="0" applyNumberFormat="0" applyBorder="0" applyAlignment="0" applyProtection="0"/>
    <xf numFmtId="0" fontId="42" fillId="20" borderId="0" applyNumberFormat="0" applyBorder="0" applyAlignment="0" applyProtection="0"/>
    <xf numFmtId="37" fontId="62" fillId="0" borderId="0"/>
    <xf numFmtId="175" fontId="63" fillId="0" borderId="0" applyNumberFormat="0" applyFill="0" applyBorder="0" applyAlignment="0"/>
    <xf numFmtId="0" fontId="61" fillId="56" borderId="0" applyNumberFormat="0" applyBorder="0" applyAlignment="0" applyProtection="0"/>
    <xf numFmtId="0" fontId="57" fillId="59" borderId="0" applyNumberFormat="0" applyBorder="0" applyAlignment="0" applyProtection="0"/>
    <xf numFmtId="0" fontId="57" fillId="60" borderId="0" applyNumberFormat="0" applyBorder="0" applyAlignment="0" applyProtection="0"/>
    <xf numFmtId="0" fontId="61" fillId="61" borderId="0" applyNumberFormat="0" applyBorder="0" applyAlignment="0" applyProtection="0"/>
    <xf numFmtId="0" fontId="61" fillId="57" borderId="0" applyNumberFormat="0" applyBorder="0" applyAlignment="0" applyProtection="0"/>
    <xf numFmtId="0" fontId="57" fillId="62" borderId="0" applyNumberFormat="0" applyBorder="0" applyAlignment="0" applyProtection="0"/>
    <xf numFmtId="0" fontId="57" fillId="63" borderId="0" applyNumberFormat="0" applyBorder="0" applyAlignment="0" applyProtection="0"/>
    <xf numFmtId="0" fontId="61" fillId="64" borderId="0" applyNumberFormat="0" applyBorder="0" applyAlignment="0" applyProtection="0"/>
    <xf numFmtId="0" fontId="61" fillId="65"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61" fillId="68" borderId="0" applyNumberFormat="0" applyBorder="0" applyAlignment="0" applyProtection="0"/>
    <xf numFmtId="0" fontId="61" fillId="69" borderId="0" applyNumberFormat="0" applyBorder="0" applyAlignment="0" applyProtection="0"/>
    <xf numFmtId="0" fontId="57" fillId="62" borderId="0" applyNumberFormat="0" applyBorder="0" applyAlignment="0" applyProtection="0"/>
    <xf numFmtId="0" fontId="57" fillId="70" borderId="0" applyNumberFormat="0" applyBorder="0" applyAlignment="0" applyProtection="0"/>
    <xf numFmtId="0" fontId="61" fillId="63" borderId="0" applyNumberFormat="0" applyBorder="0" applyAlignment="0" applyProtection="0"/>
    <xf numFmtId="0" fontId="61" fillId="56" borderId="0" applyNumberFormat="0" applyBorder="0" applyAlignment="0" applyProtection="0"/>
    <xf numFmtId="0" fontId="57" fillId="71" borderId="0" applyNumberFormat="0" applyBorder="0" applyAlignment="0" applyProtection="0"/>
    <xf numFmtId="0" fontId="57" fillId="72" borderId="0" applyNumberFormat="0" applyBorder="0" applyAlignment="0" applyProtection="0"/>
    <xf numFmtId="0" fontId="61" fillId="61" borderId="0" applyNumberFormat="0" applyBorder="0" applyAlignment="0" applyProtection="0"/>
    <xf numFmtId="0" fontId="61" fillId="73" borderId="0" applyNumberFormat="0" applyBorder="0" applyAlignment="0" applyProtection="0"/>
    <xf numFmtId="0" fontId="57" fillId="74" borderId="0" applyNumberFormat="0" applyBorder="0" applyAlignment="0" applyProtection="0"/>
    <xf numFmtId="0" fontId="57" fillId="75" borderId="0" applyNumberFormat="0" applyBorder="0" applyAlignment="0" applyProtection="0"/>
    <xf numFmtId="0" fontId="61" fillId="76" borderId="0" applyNumberFormat="0" applyBorder="0" applyAlignment="0" applyProtection="0"/>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176" fontId="64" fillId="77" borderId="28">
      <alignment horizontal="center" vertical="center"/>
    </xf>
    <xf numFmtId="0" fontId="49" fillId="0" borderId="0"/>
    <xf numFmtId="0" fontId="49" fillId="0" borderId="0"/>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0" fontId="49" fillId="78" borderId="0" applyFont="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177" fontId="49" fillId="78" borderId="0" applyBorder="0" applyAlignment="0">
      <protection locked="0"/>
    </xf>
    <xf numFmtId="0" fontId="49" fillId="0" borderId="0" applyNumberFormat="0" applyFill="0" applyBorder="0" applyAlignment="0" applyProtection="0"/>
    <xf numFmtId="0" fontId="49" fillId="0" borderId="0" applyNumberFormat="0" applyFill="0" applyBorder="0" applyAlignment="0" applyProtection="0"/>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37" fontId="65" fillId="0" borderId="29">
      <alignment horizontal="center"/>
    </xf>
    <xf numFmtId="0" fontId="66" fillId="79" borderId="0" applyNumberFormat="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39" fontId="67" fillId="0" borderId="30" applyFill="0" applyBorder="0" applyAlignment="0">
      <alignment horizontal="center"/>
    </xf>
    <xf numFmtId="39" fontId="67" fillId="0" borderId="30" applyFill="0" applyBorder="0" applyAlignment="0">
      <alignment horizontal="center"/>
    </xf>
    <xf numFmtId="0" fontId="60" fillId="0" borderId="0" applyNumberFormat="0" applyFill="0" applyBorder="0" applyAlignment="0" applyProtection="0"/>
    <xf numFmtId="0" fontId="68" fillId="0" borderId="0" applyNumberFormat="0" applyFill="0" applyBorder="0" applyAlignment="0" applyProtection="0"/>
    <xf numFmtId="2" fontId="69" fillId="0" borderId="0"/>
    <xf numFmtId="179" fontId="70" fillId="0" borderId="31"/>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14" fontId="72" fillId="80" borderId="32" applyBorder="0" applyAlignment="0">
      <alignment horizontal="center" vertical="center"/>
    </xf>
    <xf numFmtId="0" fontId="72" fillId="81" borderId="32" applyNumberFormat="0" applyBorder="0" applyAlignment="0">
      <alignment horizontal="center" vertical="center"/>
    </xf>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82"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5" fillId="6" borderId="4" applyNumberFormat="0" applyAlignment="0" applyProtection="0"/>
    <xf numFmtId="0" fontId="36" fillId="6" borderId="4" applyNumberFormat="0" applyAlignment="0" applyProtection="0"/>
    <xf numFmtId="0" fontId="36" fillId="6" borderId="4" applyNumberFormat="0" applyAlignment="0" applyProtection="0"/>
    <xf numFmtId="0" fontId="36" fillId="6" borderId="4" applyNumberFormat="0" applyAlignment="0" applyProtection="0"/>
    <xf numFmtId="0" fontId="36" fillId="6" borderId="4" applyNumberFormat="0" applyAlignment="0" applyProtection="0"/>
    <xf numFmtId="0" fontId="36" fillId="6" borderId="4" applyNumberFormat="0" applyAlignment="0" applyProtection="0"/>
    <xf numFmtId="0" fontId="36" fillId="6" borderId="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36" fillId="6" borderId="4"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4" fillId="43" borderId="34"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3" fillId="47" borderId="33" applyNumberFormat="0" applyAlignment="0" applyProtection="0"/>
    <xf numFmtId="0" fontId="76" fillId="0" borderId="0"/>
    <xf numFmtId="15" fontId="67" fillId="0" borderId="0">
      <alignment horizontal="center"/>
    </xf>
    <xf numFmtId="0" fontId="38" fillId="7" borderId="7"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7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7" fillId="83" borderId="37" applyNumberFormat="0" applyAlignment="0" applyProtection="0"/>
    <xf numFmtId="0" fontId="80" fillId="84" borderId="38" applyFont="0" applyFill="0" applyBorder="0"/>
    <xf numFmtId="0" fontId="81" fillId="0" borderId="39"/>
    <xf numFmtId="0" fontId="82" fillId="0" borderId="40">
      <alignment horizontal="center"/>
    </xf>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4" fontId="84" fillId="0" borderId="0">
      <protection locked="0"/>
    </xf>
    <xf numFmtId="38" fontId="85"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 fontId="84" fillId="0" borderId="0">
      <protection locked="0"/>
    </xf>
    <xf numFmtId="43" fontId="49" fillId="0" borderId="0" applyFont="0" applyFill="0" applyBorder="0" applyAlignment="0" applyProtection="0"/>
    <xf numFmtId="3" fontId="49" fillId="0" borderId="0" applyFont="0" applyFill="0" applyBorder="0" applyAlignment="0" applyProtection="0"/>
    <xf numFmtId="0" fontId="86" fillId="0" borderId="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0" fontId="86" fillId="0" borderId="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43" fontId="49" fillId="85" borderId="0" applyNumberFormat="0" applyFont="0" applyBorder="0" applyAlignment="0" applyProtection="0"/>
    <xf numFmtId="182" fontId="84" fillId="0" borderId="0">
      <protection locked="0"/>
    </xf>
    <xf numFmtId="6" fontId="85" fillId="0" borderId="0" applyFont="0" applyFill="0" applyBorder="0" applyAlignment="0" applyProtection="0"/>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82" fontId="84" fillId="0" borderId="0">
      <protection locked="0"/>
    </xf>
    <xf numFmtId="165" fontId="49" fillId="0" borderId="0" applyFont="0" applyFill="0" applyBorder="0" applyAlignment="0" applyProtection="0"/>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183" fontId="49" fillId="0" borderId="0" applyFont="0" applyFill="0" applyBorder="0" applyAlignment="0" applyProtection="0">
      <alignment vertical="top"/>
    </xf>
    <xf numFmtId="0" fontId="49" fillId="0" borderId="0" applyFont="0" applyFill="0" applyBorder="0" applyAlignment="0" applyProtection="0">
      <alignment vertical="top"/>
    </xf>
    <xf numFmtId="0" fontId="86" fillId="0" borderId="0"/>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0" fontId="49" fillId="0" borderId="0" applyFont="0" applyFill="0" applyBorder="0" applyAlignment="0" applyProtection="0">
      <alignment vertical="top"/>
    </xf>
    <xf numFmtId="37" fontId="87" fillId="86" borderId="41" applyNumberFormat="0" applyAlignment="0">
      <alignment horizontal="left"/>
    </xf>
    <xf numFmtId="37" fontId="87" fillId="86" borderId="41" applyNumberFormat="0" applyAlignment="0">
      <alignment horizontal="left"/>
    </xf>
    <xf numFmtId="37" fontId="87" fillId="86" borderId="41" applyNumberFormat="0" applyAlignment="0">
      <alignment horizontal="left"/>
    </xf>
    <xf numFmtId="37" fontId="87" fillId="86" borderId="41" applyNumberFormat="0" applyAlignment="0">
      <alignment horizontal="left"/>
    </xf>
    <xf numFmtId="37" fontId="87" fillId="86" borderId="41" applyNumberFormat="0" applyAlignment="0">
      <alignment horizontal="left"/>
    </xf>
    <xf numFmtId="37" fontId="87" fillId="86" borderId="41" applyNumberFormat="0" applyAlignment="0">
      <alignment horizontal="left"/>
    </xf>
    <xf numFmtId="37" fontId="87" fillId="86" borderId="41" applyNumberFormat="0" applyAlignment="0">
      <alignment horizontal="left"/>
    </xf>
    <xf numFmtId="37" fontId="87" fillId="86" borderId="41" applyNumberFormat="0" applyAlignment="0">
      <alignment horizontal="left"/>
    </xf>
    <xf numFmtId="0" fontId="88" fillId="87" borderId="0" applyNumberFormat="0" applyBorder="0" applyAlignment="0" applyProtection="0"/>
    <xf numFmtId="0" fontId="88" fillId="88" borderId="0" applyNumberFormat="0" applyBorder="0" applyAlignment="0" applyProtection="0"/>
    <xf numFmtId="0" fontId="88" fillId="89"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42" fillId="9"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89"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61" fillId="92"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9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89"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61" fillId="93" borderId="0" applyNumberFormat="0" applyBorder="0" applyAlignment="0" applyProtection="0"/>
    <xf numFmtId="0" fontId="42" fillId="9" borderId="0" applyNumberFormat="0" applyBorder="0" applyAlignment="0" applyProtection="0"/>
    <xf numFmtId="0" fontId="89" fillId="9" borderId="0" applyNumberFormat="0" applyBorder="0" applyAlignment="0" applyProtection="0"/>
    <xf numFmtId="0" fontId="42" fillId="17" borderId="0" applyNumberFormat="0" applyBorder="0" applyAlignment="0" applyProtection="0"/>
    <xf numFmtId="0" fontId="42" fillId="25" borderId="0" applyNumberFormat="0" applyBorder="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34" fillId="5" borderId="4"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1" fillId="94" borderId="34"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6" fontId="85" fillId="0" borderId="0" applyFont="0" applyFill="0" applyBorder="0" applyAlignment="0" applyProtection="0"/>
    <xf numFmtId="6" fontId="85" fillId="0" borderId="0" applyFont="0" applyFill="0" applyBorder="0" applyAlignment="0" applyProtection="0"/>
    <xf numFmtId="6" fontId="85" fillId="0" borderId="0" applyFont="0" applyFill="0" applyBorder="0" applyAlignment="0" applyProtection="0"/>
    <xf numFmtId="6" fontId="85" fillId="0" borderId="0" applyFont="0" applyFill="0" applyBorder="0" applyAlignment="0" applyProtection="0"/>
    <xf numFmtId="6" fontId="85" fillId="0" borderId="0" applyFont="0" applyFill="0" applyBorder="0" applyAlignment="0" applyProtection="0"/>
    <xf numFmtId="6" fontId="85" fillId="0" borderId="0" applyFont="0" applyFill="0" applyBorder="0" applyAlignment="0" applyProtection="0"/>
    <xf numFmtId="6" fontId="85" fillId="0" borderId="0" applyFont="0" applyFill="0" applyBorder="0" applyAlignment="0" applyProtection="0"/>
    <xf numFmtId="6" fontId="85" fillId="0" borderId="0" applyFont="0" applyFill="0" applyBorder="0" applyAlignment="0" applyProtection="0"/>
    <xf numFmtId="6" fontId="85"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84" fontId="60" fillId="95" borderId="42" applyFont="0" applyBorder="0"/>
    <xf numFmtId="184" fontId="92" fillId="96" borderId="24">
      <protection locked="0"/>
    </xf>
    <xf numFmtId="0" fontId="49" fillId="97" borderId="0" applyFont="0"/>
    <xf numFmtId="0" fontId="49" fillId="97" borderId="0" applyFont="0"/>
    <xf numFmtId="0" fontId="49" fillId="98" borderId="0" applyFont="0"/>
    <xf numFmtId="0" fontId="49" fillId="98" borderId="0" applyFont="0"/>
    <xf numFmtId="185" fontId="49" fillId="0" borderId="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6" fontId="49" fillId="0" borderId="0" applyFont="0" applyFill="0" applyBorder="0" applyAlignment="0" applyProtection="0"/>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49" fillId="0" borderId="0" applyFont="0" applyFill="0" applyBorder="0" applyAlignment="0" applyProtection="0"/>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6" fontId="49" fillId="0" borderId="0" applyFont="0" applyFill="0" applyBorder="0" applyAlignment="0" applyProtection="0"/>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49" fillId="0" borderId="0" applyFont="0" applyFill="0" applyBorder="0" applyAlignment="0" applyProtection="0"/>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6" fontId="81" fillId="0" borderId="0" applyFont="0" applyFill="0" applyBorder="0" applyAlignment="0" applyProtection="0">
      <alignment vertical="center"/>
    </xf>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5" fontId="49" fillId="0" borderId="0" applyFill="0" applyBorder="0" applyAlignment="0" applyProtection="0"/>
    <xf numFmtId="187" fontId="49" fillId="0" borderId="0" applyFont="0" applyFill="0" applyBorder="0" applyAlignment="0" applyProtection="0"/>
    <xf numFmtId="0" fontId="93"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88" fontId="94" fillId="0" borderId="0">
      <alignment horizontal="right" vertical="top"/>
    </xf>
    <xf numFmtId="189" fontId="94" fillId="0" borderId="0" applyFont="0" applyFill="0">
      <alignment horizontal="right" vertical="top"/>
    </xf>
    <xf numFmtId="41" fontId="95" fillId="0" borderId="0" applyFill="0" applyBorder="0" applyAlignment="0" applyProtection="0">
      <alignment horizontal="right" vertical="top"/>
    </xf>
    <xf numFmtId="0" fontId="95" fillId="0" borderId="0" applyFill="0" applyBorder="0">
      <alignment horizontal="left" vertical="top"/>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84"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190" fontId="96" fillId="0" borderId="0">
      <protection locked="0"/>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2" fontId="49" fillId="0" borderId="0" applyFont="0" applyFill="0" applyBorder="0" applyAlignment="0" applyProtection="0">
      <alignment vertical="top"/>
    </xf>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7" fillId="0" borderId="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78" borderId="0" applyNumberFormat="0" applyFont="0" applyBorder="0" applyAlignment="0" applyProtection="0">
      <alignment horizontal="centerContinuous"/>
    </xf>
    <xf numFmtId="0" fontId="99" fillId="99" borderId="0" applyNumberFormat="0" applyFont="0" applyBorder="0" applyAlignment="0" applyProtection="0">
      <alignment horizontal="centerContinuous"/>
    </xf>
    <xf numFmtId="0" fontId="100" fillId="100" borderId="43" applyNumberFormat="0" applyFont="0" applyBorder="0" applyAlignment="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0" fontId="49" fillId="78" borderId="44" applyNumberFormat="0" applyFont="0" applyBorder="0" applyAlignment="0" applyProtection="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10" fontId="49" fillId="78" borderId="0" applyNumberFormat="0" applyFont="0" applyBorder="0" applyAlignment="0"/>
    <xf numFmtId="0" fontId="101" fillId="91" borderId="0" applyNumberFormat="0" applyBorder="0" applyAlignment="0" applyProtection="0"/>
    <xf numFmtId="0" fontId="102" fillId="0" borderId="0" applyNumberFormat="0" applyFill="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38" fontId="81" fillId="100" borderId="0" applyNumberFormat="0" applyBorder="0" applyAlignment="0" applyProtection="0"/>
    <xf numFmtId="0" fontId="103" fillId="0" borderId="0" applyNumberFormat="0" applyFill="0" applyBorder="0" applyAlignment="0" applyProtection="0"/>
    <xf numFmtId="0" fontId="104" fillId="0" borderId="45" applyNumberFormat="0" applyAlignment="0" applyProtection="0">
      <alignment horizontal="left" vertical="center"/>
    </xf>
    <xf numFmtId="0" fontId="104" fillId="0" borderId="46">
      <alignment horizontal="left" vertical="center"/>
    </xf>
    <xf numFmtId="0" fontId="104" fillId="0" borderId="46">
      <alignment horizontal="left" vertical="center"/>
    </xf>
    <xf numFmtId="0" fontId="104" fillId="0" borderId="46">
      <alignment horizontal="left" vertical="center"/>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6" fillId="0" borderId="0" applyNumberFormat="0" applyFill="0" applyBorder="0" applyAlignment="0" applyProtection="0">
      <alignment vertical="top"/>
    </xf>
    <xf numFmtId="0" fontId="107" fillId="0" borderId="47" applyNumberFormat="0" applyFill="0" applyAlignment="0" applyProtection="0"/>
    <xf numFmtId="0" fontId="107" fillId="0" borderId="0" applyNumberFormat="0" applyFill="0" applyBorder="0" applyAlignment="0" applyProtection="0"/>
    <xf numFmtId="191" fontId="49"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1" fontId="49" fillId="0" borderId="0">
      <protection locked="0"/>
    </xf>
    <xf numFmtId="191" fontId="49" fillId="0" borderId="0">
      <protection locked="0"/>
    </xf>
    <xf numFmtId="192" fontId="108" fillId="0" borderId="0">
      <protection locked="0"/>
    </xf>
    <xf numFmtId="191" fontId="49"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2" fontId="108" fillId="0" borderId="0">
      <protection locked="0"/>
    </xf>
    <xf numFmtId="191" fontId="49" fillId="0" borderId="0">
      <protection locked="0"/>
    </xf>
    <xf numFmtId="191" fontId="49" fillId="0" borderId="0">
      <protection locked="0"/>
    </xf>
    <xf numFmtId="192" fontId="108" fillId="0" borderId="0">
      <protection locked="0"/>
    </xf>
    <xf numFmtId="193" fontId="109" fillId="0" borderId="48" applyBorder="0"/>
    <xf numFmtId="0" fontId="68" fillId="0" borderId="49" applyNumberFormat="0" applyFill="0" applyAlignment="0" applyProtection="0"/>
    <xf numFmtId="168" fontId="110" fillId="0" borderId="0">
      <alignment horizontal="left"/>
    </xf>
    <xf numFmtId="0" fontId="32" fillId="3"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111" fillId="101"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1" fillId="10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6" fillId="0" borderId="0"/>
    <xf numFmtId="0" fontId="90" fillId="37" borderId="33" applyNumberFormat="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10" fontId="81" fillId="78" borderId="50" applyNumberFormat="0" applyBorder="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0" fontId="90" fillId="37" borderId="33" applyNumberFormat="0" applyAlignment="0" applyProtection="0"/>
    <xf numFmtId="174" fontId="113" fillId="102" borderId="51" applyBorder="0"/>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0" fontId="115" fillId="0" borderId="53" applyNumberFormat="0" applyFill="0" applyAlignment="0" applyProtection="0"/>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38" fontId="95" fillId="0" borderId="54">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0" fontId="95" fillId="0" borderId="54">
      <alignment vertical="center"/>
    </xf>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94" fontId="116" fillId="0" borderId="0" applyFont="0" applyFill="0" applyBorder="0" applyAlignment="0" applyProtection="0"/>
    <xf numFmtId="6" fontId="11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84" fontId="11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0" fontId="95" fillId="0" borderId="55" applyBorder="0">
      <alignment vertical="center"/>
    </xf>
    <xf numFmtId="43" fontId="49" fillId="0" borderId="0" applyFont="0" applyFill="0" applyBorder="0" applyAlignment="0" applyProtection="0"/>
    <xf numFmtId="195" fontId="49" fillId="0" borderId="0" applyFill="0" applyBorder="0" applyAlignment="0" applyProtection="0"/>
    <xf numFmtId="195" fontId="49" fillId="0" borderId="0" applyFill="0" applyBorder="0" applyAlignment="0" applyProtection="0"/>
    <xf numFmtId="195" fontId="49" fillId="0" borderId="0" applyFill="0" applyBorder="0" applyAlignment="0" applyProtection="0"/>
    <xf numFmtId="195" fontId="49" fillId="0" borderId="0" applyFill="0" applyBorder="0" applyAlignment="0" applyProtection="0"/>
    <xf numFmtId="195" fontId="49" fillId="0" borderId="0" applyFill="0" applyBorder="0" applyAlignment="0" applyProtection="0"/>
    <xf numFmtId="195" fontId="49" fillId="0" borderId="0" applyFill="0" applyBorder="0" applyAlignment="0" applyProtection="0"/>
    <xf numFmtId="195" fontId="49" fillId="0" borderId="0" applyFill="0" applyBorder="0" applyAlignment="0" applyProtection="0"/>
    <xf numFmtId="195" fontId="49" fillId="0" borderId="0" applyFill="0" applyBorder="0" applyAlignment="0" applyProtection="0"/>
    <xf numFmtId="195" fontId="49" fillId="0" borderId="0" applyFill="0" applyBorder="0" applyAlignment="0" applyProtection="0"/>
    <xf numFmtId="195" fontId="49" fillId="0" borderId="0" applyFill="0" applyBorder="0" applyAlignment="0" applyProtection="0"/>
    <xf numFmtId="195" fontId="49" fillId="0" borderId="0" applyFill="0" applyBorder="0" applyAlignment="0" applyProtection="0"/>
    <xf numFmtId="195" fontId="49" fillId="0" borderId="0" applyFill="0" applyBorder="0" applyAlignment="0" applyProtection="0"/>
    <xf numFmtId="195" fontId="49" fillId="0" borderId="0" applyFill="0" applyBorder="0" applyAlignment="0" applyProtection="0"/>
    <xf numFmtId="195" fontId="49" fillId="0" borderId="0" applyFill="0" applyBorder="0" applyAlignment="0" applyProtection="0"/>
    <xf numFmtId="195" fontId="49" fillId="0" borderId="0" applyFill="0" applyBorder="0" applyAlignment="0" applyProtection="0"/>
    <xf numFmtId="195" fontId="49" fillId="0" borderId="0" applyFill="0" applyBorder="0" applyAlignment="0" applyProtection="0"/>
    <xf numFmtId="195" fontId="49" fillId="0" borderId="0" applyFill="0" applyBorder="0" applyAlignment="0" applyProtection="0"/>
    <xf numFmtId="195" fontId="49" fillId="0" borderId="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17" fillId="10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7" fillId="104"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37" fontId="119" fillId="0" borderId="0"/>
    <xf numFmtId="0" fontId="86" fillId="0" borderId="0"/>
    <xf numFmtId="0" fontId="86" fillId="0" borderId="0"/>
    <xf numFmtId="0" fontId="86" fillId="0" borderId="0"/>
    <xf numFmtId="0" fontId="86" fillId="0" borderId="0"/>
    <xf numFmtId="200" fontId="120" fillId="0" borderId="0"/>
    <xf numFmtId="201" fontId="121" fillId="0" borderId="0"/>
    <xf numFmtId="201" fontId="122" fillId="0" borderId="0"/>
    <xf numFmtId="201" fontId="121" fillId="0" borderId="0"/>
    <xf numFmtId="201" fontId="121"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1" fillId="0" borderId="0"/>
    <xf numFmtId="201" fontId="121" fillId="0" borderId="0"/>
    <xf numFmtId="201" fontId="121" fillId="0" borderId="0"/>
    <xf numFmtId="201" fontId="121" fillId="0" borderId="0"/>
    <xf numFmtId="201" fontId="121" fillId="0" borderId="0"/>
    <xf numFmtId="201" fontId="121" fillId="0" borderId="0"/>
    <xf numFmtId="201" fontId="122" fillId="0" borderId="0"/>
    <xf numFmtId="201" fontId="121" fillId="0" borderId="0"/>
    <xf numFmtId="201" fontId="121" fillId="0" borderId="0"/>
    <xf numFmtId="201" fontId="121" fillId="0" borderId="0"/>
    <xf numFmtId="201" fontId="121" fillId="0" borderId="0"/>
    <xf numFmtId="201" fontId="121" fillId="0" borderId="0"/>
    <xf numFmtId="201" fontId="121" fillId="0" borderId="0"/>
    <xf numFmtId="201" fontId="121" fillId="0" borderId="0"/>
    <xf numFmtId="201" fontId="121" fillId="0" borderId="0"/>
    <xf numFmtId="201" fontId="121" fillId="0" borderId="0"/>
    <xf numFmtId="201" fontId="121" fillId="0" borderId="0"/>
    <xf numFmtId="201" fontId="122" fillId="0" borderId="0"/>
    <xf numFmtId="201" fontId="121" fillId="0" borderId="0"/>
    <xf numFmtId="201" fontId="121" fillId="0" borderId="0"/>
    <xf numFmtId="201" fontId="121" fillId="0" borderId="0"/>
    <xf numFmtId="201" fontId="121" fillId="0" borderId="0"/>
    <xf numFmtId="201" fontId="121" fillId="0" borderId="0"/>
    <xf numFmtId="201" fontId="121" fillId="0" borderId="0"/>
    <xf numFmtId="201" fontId="121" fillId="0" borderId="0"/>
    <xf numFmtId="201" fontId="121" fillId="0" borderId="0"/>
    <xf numFmtId="201" fontId="121" fillId="0" borderId="0"/>
    <xf numFmtId="201" fontId="121" fillId="0" borderId="0"/>
    <xf numFmtId="202" fontId="49" fillId="0" borderId="0"/>
    <xf numFmtId="202" fontId="49"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3" fontId="121" fillId="0" borderId="0"/>
    <xf numFmtId="204" fontId="49" fillId="0" borderId="0">
      <alignment horizontal="right"/>
    </xf>
    <xf numFmtId="204" fontId="49" fillId="0" borderId="0">
      <alignment horizontal="right"/>
    </xf>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26" fillId="0" borderId="0"/>
    <xf numFmtId="0" fontId="26" fillId="0" borderId="0"/>
    <xf numFmtId="0" fontId="5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37" fontId="49" fillId="0" borderId="0"/>
    <xf numFmtId="3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123" fillId="0" borderId="0"/>
    <xf numFmtId="0" fontId="49" fillId="0" borderId="0">
      <alignment vertical="center"/>
    </xf>
    <xf numFmtId="0" fontId="49" fillId="0" borderId="0">
      <alignment vertical="center"/>
    </xf>
    <xf numFmtId="0" fontId="26" fillId="0" borderId="0"/>
    <xf numFmtId="0" fontId="26" fillId="0" borderId="0"/>
    <xf numFmtId="0" fontId="26" fillId="0" borderId="0"/>
    <xf numFmtId="0" fontId="26"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xf numFmtId="0" fontId="49"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5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8"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2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0"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26" fillId="0" borderId="0"/>
    <xf numFmtId="0" fontId="26" fillId="0" borderId="0"/>
    <xf numFmtId="0" fontId="26" fillId="0" borderId="0"/>
    <xf numFmtId="0" fontId="49" fillId="0" borderId="0"/>
    <xf numFmtId="0" fontId="49" fillId="0" borderId="0"/>
    <xf numFmtId="0" fontId="49" fillId="0" borderId="0"/>
    <xf numFmtId="0" fontId="49" fillId="0" borderId="0"/>
    <xf numFmtId="0" fontId="26" fillId="0" borderId="0"/>
    <xf numFmtId="0" fontId="49" fillId="0" borderId="0"/>
    <xf numFmtId="0" fontId="26" fillId="0" borderId="0"/>
    <xf numFmtId="0" fontId="26" fillId="0" borderId="0"/>
    <xf numFmtId="0" fontId="26" fillId="0" borderId="0"/>
    <xf numFmtId="0" fontId="49" fillId="0" borderId="0"/>
    <xf numFmtId="0" fontId="26" fillId="0" borderId="0"/>
    <xf numFmtId="0" fontId="26" fillId="0" borderId="0"/>
    <xf numFmtId="0" fontId="26" fillId="0" borderId="0"/>
    <xf numFmtId="0" fontId="26" fillId="0" borderId="0"/>
    <xf numFmtId="0" fontId="26"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26" fillId="0" borderId="0"/>
    <xf numFmtId="0" fontId="26" fillId="0" borderId="0"/>
    <xf numFmtId="0" fontId="2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81" fillId="44" borderId="0"/>
    <xf numFmtId="0" fontId="26" fillId="0" borderId="0"/>
    <xf numFmtId="0" fontId="26" fillId="0" borderId="0"/>
    <xf numFmtId="0" fontId="26" fillId="0" borderId="0"/>
    <xf numFmtId="0" fontId="58" fillId="0" borderId="0"/>
    <xf numFmtId="0" fontId="26" fillId="0" borderId="0"/>
    <xf numFmtId="0" fontId="26" fillId="0" borderId="0"/>
    <xf numFmtId="0" fontId="26" fillId="0" borderId="0"/>
    <xf numFmtId="0" fontId="49" fillId="0" borderId="0"/>
    <xf numFmtId="0" fontId="49" fillId="0" borderId="0"/>
    <xf numFmtId="0" fontId="49" fillId="0" borderId="0"/>
    <xf numFmtId="0" fontId="49" fillId="0" borderId="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49" fillId="38" borderId="57"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58" fillId="38" borderId="56"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58" fillId="38" borderId="56"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0" fontId="49" fillId="38" borderId="57" applyNumberFormat="0" applyFont="0" applyAlignment="0" applyProtection="0"/>
    <xf numFmtId="205" fontId="49" fillId="0" borderId="0" applyFont="0" applyFill="0" applyBorder="0" applyAlignment="0" applyProtection="0"/>
    <xf numFmtId="205" fontId="49" fillId="0" borderId="0" applyFont="0" applyFill="0" applyBorder="0" applyAlignment="0" applyProtection="0"/>
    <xf numFmtId="205" fontId="49" fillId="0" borderId="0" applyFont="0" applyFill="0" applyBorder="0" applyAlignment="0" applyProtection="0"/>
    <xf numFmtId="205" fontId="49" fillId="0" borderId="0" applyFont="0" applyFill="0" applyBorder="0" applyAlignment="0" applyProtection="0"/>
    <xf numFmtId="205" fontId="49" fillId="0" borderId="0" applyFont="0" applyFill="0" applyBorder="0" applyAlignment="0" applyProtection="0"/>
    <xf numFmtId="205" fontId="49" fillId="0" borderId="0" applyFont="0" applyFill="0" applyBorder="0" applyAlignment="0" applyProtection="0"/>
    <xf numFmtId="205" fontId="49" fillId="0" borderId="0" applyFont="0" applyFill="0" applyBorder="0" applyAlignment="0" applyProtection="0"/>
    <xf numFmtId="205" fontId="49" fillId="0" borderId="0" applyFont="0" applyFill="0" applyBorder="0" applyAlignment="0" applyProtection="0"/>
    <xf numFmtId="205" fontId="49" fillId="0" borderId="0" applyFont="0" applyFill="0" applyBorder="0" applyAlignment="0" applyProtection="0"/>
    <xf numFmtId="205" fontId="49" fillId="0" borderId="0" applyFont="0" applyFill="0" applyBorder="0" applyAlignment="0" applyProtection="0"/>
    <xf numFmtId="205" fontId="49" fillId="0" borderId="0" applyFont="0" applyFill="0" applyBorder="0" applyAlignment="0" applyProtection="0"/>
    <xf numFmtId="205" fontId="49" fillId="0" borderId="0" applyFont="0" applyFill="0" applyBorder="0" applyAlignment="0" applyProtection="0"/>
    <xf numFmtId="205" fontId="49" fillId="0" borderId="0" applyFont="0" applyFill="0" applyBorder="0" applyAlignment="0" applyProtection="0"/>
    <xf numFmtId="205" fontId="49" fillId="0" borderId="0" applyFont="0" applyFill="0" applyBorder="0" applyAlignment="0" applyProtection="0"/>
    <xf numFmtId="205" fontId="49" fillId="0" borderId="0" applyFont="0" applyFill="0" applyBorder="0" applyAlignment="0" applyProtection="0"/>
    <xf numFmtId="205" fontId="49"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6" fontId="49" fillId="0" borderId="0" applyFont="0" applyFill="0" applyBorder="0" applyAlignment="0" applyProtection="0"/>
    <xf numFmtId="207" fontId="49" fillId="0" borderId="0" applyFont="0" applyFill="0" applyBorder="0" applyAlignment="0" applyProtection="0"/>
    <xf numFmtId="207" fontId="49" fillId="0" borderId="0" applyFont="0" applyFill="0" applyBorder="0" applyAlignment="0" applyProtection="0"/>
    <xf numFmtId="207" fontId="49" fillId="0" borderId="0" applyFont="0" applyFill="0" applyBorder="0" applyAlignment="0" applyProtection="0"/>
    <xf numFmtId="207" fontId="49" fillId="0" borderId="0" applyFont="0" applyFill="0" applyBorder="0" applyAlignment="0" applyProtection="0"/>
    <xf numFmtId="207" fontId="49" fillId="0" borderId="0" applyFont="0" applyFill="0" applyBorder="0" applyAlignment="0" applyProtection="0"/>
    <xf numFmtId="207" fontId="49" fillId="0" borderId="0" applyFont="0" applyFill="0" applyBorder="0" applyAlignment="0" applyProtection="0"/>
    <xf numFmtId="207" fontId="49" fillId="0" borderId="0" applyFont="0" applyFill="0" applyBorder="0" applyAlignment="0" applyProtection="0"/>
    <xf numFmtId="207" fontId="49" fillId="0" borderId="0" applyFont="0" applyFill="0" applyBorder="0" applyAlignment="0" applyProtection="0"/>
    <xf numFmtId="207" fontId="49" fillId="0" borderId="0" applyFont="0" applyFill="0" applyBorder="0" applyAlignment="0" applyProtection="0"/>
    <xf numFmtId="207" fontId="49" fillId="0" borderId="0" applyFont="0" applyFill="0" applyBorder="0" applyAlignment="0" applyProtection="0"/>
    <xf numFmtId="207" fontId="49" fillId="0" borderId="0" applyFont="0" applyFill="0" applyBorder="0" applyAlignment="0" applyProtection="0"/>
    <xf numFmtId="207" fontId="49" fillId="0" borderId="0" applyFont="0" applyFill="0" applyBorder="0" applyAlignment="0" applyProtection="0"/>
    <xf numFmtId="207" fontId="49" fillId="0" borderId="0" applyFont="0" applyFill="0" applyBorder="0" applyAlignment="0" applyProtection="0"/>
    <xf numFmtId="207" fontId="49" fillId="0" borderId="0" applyFont="0" applyFill="0" applyBorder="0" applyAlignment="0" applyProtection="0"/>
    <xf numFmtId="207" fontId="49" fillId="0" borderId="0" applyFont="0" applyFill="0" applyBorder="0" applyAlignment="0" applyProtection="0"/>
    <xf numFmtId="207" fontId="49" fillId="0" borderId="0" applyFont="0" applyFill="0" applyBorder="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124" fillId="82" borderId="58" applyNumberFormat="0" applyAlignment="0" applyProtection="0"/>
    <xf numFmtId="0" fontId="86" fillId="0" borderId="0"/>
    <xf numFmtId="208" fontId="84" fillId="0" borderId="0">
      <protection locked="0"/>
    </xf>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209" fontId="49" fillId="0" borderId="0" applyFont="0" applyFill="0" applyBorder="0" applyAlignment="0" applyProtection="0"/>
    <xf numFmtId="209" fontId="49" fillId="0" borderId="0" applyFont="0" applyFill="0" applyBorder="0" applyAlignment="0" applyProtection="0"/>
    <xf numFmtId="209" fontId="49" fillId="0" borderId="0" applyFont="0" applyFill="0" applyBorder="0" applyAlignment="0" applyProtection="0"/>
    <xf numFmtId="209" fontId="49" fillId="0" borderId="0" applyFont="0" applyFill="0" applyBorder="0" applyAlignment="0" applyProtection="0"/>
    <xf numFmtId="209" fontId="49" fillId="0" borderId="0" applyFont="0" applyFill="0" applyBorder="0" applyAlignment="0" applyProtection="0"/>
    <xf numFmtId="209" fontId="49" fillId="0" borderId="0" applyFont="0" applyFill="0" applyBorder="0" applyAlignment="0" applyProtection="0"/>
    <xf numFmtId="209" fontId="49" fillId="0" borderId="0" applyFont="0" applyFill="0" applyBorder="0" applyAlignment="0" applyProtection="0"/>
    <xf numFmtId="209" fontId="49" fillId="0" borderId="0" applyFont="0" applyFill="0" applyBorder="0" applyAlignment="0" applyProtection="0"/>
    <xf numFmtId="209" fontId="49" fillId="0" borderId="0" applyFont="0" applyFill="0" applyBorder="0" applyAlignment="0" applyProtection="0"/>
    <xf numFmtId="209" fontId="49" fillId="0" borderId="0" applyFont="0" applyFill="0" applyBorder="0" applyAlignment="0" applyProtection="0"/>
    <xf numFmtId="209" fontId="49" fillId="0" borderId="0" applyFont="0" applyFill="0" applyBorder="0" applyAlignment="0" applyProtection="0"/>
    <xf numFmtId="209" fontId="49" fillId="0" borderId="0" applyFont="0" applyFill="0" applyBorder="0" applyAlignment="0" applyProtection="0"/>
    <xf numFmtId="209" fontId="49" fillId="0" borderId="0" applyFont="0" applyFill="0" applyBorder="0" applyAlignment="0" applyProtection="0"/>
    <xf numFmtId="209" fontId="49" fillId="0" borderId="0" applyFont="0" applyFill="0" applyBorder="0" applyAlignment="0" applyProtection="0"/>
    <xf numFmtId="209" fontId="49" fillId="0" borderId="0" applyFont="0" applyFill="0" applyBorder="0" applyAlignment="0" applyProtection="0"/>
    <xf numFmtId="209" fontId="49"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10"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11" fontId="49" fillId="0" borderId="0" applyFont="0" applyFill="0" applyBorder="0" applyAlignment="0" applyProtection="0"/>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208" fontId="84" fillId="0" borderId="0">
      <protection locked="0"/>
    </xf>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85" fillId="0" borderId="59" applyBorder="0"/>
    <xf numFmtId="9" fontId="49" fillId="0" borderId="0" applyFont="0" applyFill="0" applyBorder="0" applyAlignment="0" applyProtection="0"/>
    <xf numFmtId="9" fontId="26" fillId="0" borderId="0" applyFont="0" applyFill="0" applyBorder="0" applyAlignment="0" applyProtection="0"/>
    <xf numFmtId="9" fontId="81" fillId="0" borderId="0" applyFont="0" applyFill="0" applyBorder="0" applyAlignment="0" applyProtection="0"/>
    <xf numFmtId="9" fontId="49" fillId="0" borderId="0" applyFill="0" applyBorder="0" applyAlignment="0" applyProtection="0"/>
    <xf numFmtId="9" fontId="49" fillId="0" borderId="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9" fillId="0" borderId="0" applyFill="0" applyBorder="0" applyAlignment="0" applyProtection="0"/>
    <xf numFmtId="9" fontId="49" fillId="0" borderId="0" applyFill="0" applyBorder="0" applyAlignment="0" applyProtection="0"/>
    <xf numFmtId="9" fontId="49" fillId="0" borderId="0" applyFill="0" applyBorder="0" applyAlignment="0" applyProtection="0"/>
    <xf numFmtId="9" fontId="49" fillId="0" borderId="0" applyFill="0" applyBorder="0" applyAlignment="0" applyProtection="0"/>
    <xf numFmtId="9" fontId="5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1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64" fillId="77" borderId="60" applyNumberFormat="0" applyFont="0" applyBorder="0" applyAlignment="0" applyProtection="0"/>
    <xf numFmtId="14" fontId="72" fillId="105" borderId="49" applyNumberFormat="0" applyFont="0" applyBorder="0" applyAlignment="0" applyProtection="0">
      <alignment horizontal="center" vertical="center"/>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7" fontId="125" fillId="0" borderId="30">
      <alignment horizontal="right"/>
      <protection locked="0" hidden="1"/>
    </xf>
    <xf numFmtId="3" fontId="106" fillId="0" borderId="0" applyBorder="0" applyAlignment="0"/>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212" fontId="49" fillId="0" borderId="0" applyFont="0" applyFill="0" applyBorder="0" applyProtection="0"/>
    <xf numFmtId="0" fontId="126" fillId="0" borderId="0" applyNumberFormat="0" applyFill="0" applyBorder="0" applyAlignment="0" applyProtection="0"/>
    <xf numFmtId="0" fontId="127" fillId="0" borderId="0">
      <alignment horizontal="left"/>
      <protection locked="0"/>
    </xf>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Border="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0" fontId="128" fillId="0" borderId="0" applyNumberFormat="0" applyAlignment="0" applyProtection="0"/>
    <xf numFmtId="2" fontId="129" fillId="0" borderId="0">
      <alignment horizontal="right"/>
    </xf>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213" fontId="49" fillId="0" borderId="0" applyFont="0" applyFill="0" applyBorder="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1"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2"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3"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4"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0" borderId="65" applyNumberFormat="0" applyFont="0" applyFill="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6"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0" fontId="49" fillId="0" borderId="67" applyNumberFormat="0" applyFont="0" applyFill="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46" fontId="49"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8"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69"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70"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57" applyNumberFormat="0" applyFont="0" applyFill="0" applyAlignment="0" applyProtection="0"/>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49" fillId="0" borderId="0" applyNumberFormat="0" applyFont="0" applyFill="0" applyBorder="0" applyProtection="0">
      <alignment horizontal="center"/>
    </xf>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49" fillId="106" borderId="0" applyNumberFormat="0" applyFont="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1"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0" fontId="49" fillId="0" borderId="72" applyNumberFormat="0" applyFont="0" applyFill="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3"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4"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5"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6"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49" fillId="0" borderId="77" applyNumberFormat="0" applyFont="0" applyFill="0" applyAlignment="0" applyProtection="0"/>
    <xf numFmtId="0" fontId="133" fillId="0" borderId="0" applyNumberFormat="0" applyFill="0" applyBorder="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35" fillId="6" borderId="5" applyNumberFormat="0" applyAlignment="0" applyProtection="0"/>
    <xf numFmtId="0" fontId="35" fillId="6" borderId="5" applyNumberFormat="0" applyAlignment="0" applyProtection="0"/>
    <xf numFmtId="0" fontId="35" fillId="6" borderId="5" applyNumberFormat="0" applyAlignment="0" applyProtection="0"/>
    <xf numFmtId="0" fontId="35" fillId="6" borderId="5" applyNumberFormat="0" applyAlignment="0" applyProtection="0"/>
    <xf numFmtId="0" fontId="135" fillId="6" borderId="5" applyNumberFormat="0" applyAlignment="0" applyProtection="0"/>
    <xf numFmtId="0" fontId="35" fillId="6" borderId="5" applyNumberFormat="0" applyAlignment="0" applyProtection="0"/>
    <xf numFmtId="0" fontId="35" fillId="6" borderId="5" applyNumberFormat="0" applyAlignment="0" applyProtection="0"/>
    <xf numFmtId="0" fontId="35" fillId="6" borderId="5" applyNumberFormat="0" applyAlignment="0" applyProtection="0"/>
    <xf numFmtId="0" fontId="35" fillId="6" borderId="5" applyNumberFormat="0" applyAlignment="0" applyProtection="0"/>
    <xf numFmtId="0" fontId="35" fillId="6" borderId="5"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134" fillId="43" borderId="78" applyNumberFormat="0" applyAlignment="0" applyProtection="0"/>
    <xf numFmtId="0" fontId="35" fillId="6" borderId="5" applyNumberFormat="0" applyAlignment="0" applyProtection="0"/>
    <xf numFmtId="0" fontId="136" fillId="107" borderId="79">
      <alignment horizontal="left"/>
    </xf>
    <xf numFmtId="4" fontId="137" fillId="49" borderId="80" applyNumberFormat="0" applyProtection="0">
      <alignment vertical="center"/>
    </xf>
    <xf numFmtId="4" fontId="137" fillId="49" borderId="80" applyNumberFormat="0" applyProtection="0">
      <alignment vertical="center"/>
    </xf>
    <xf numFmtId="4" fontId="137" fillId="49" borderId="80" applyNumberFormat="0" applyProtection="0">
      <alignment vertical="center"/>
    </xf>
    <xf numFmtId="4" fontId="138" fillId="85" borderId="81" applyNumberFormat="0" applyProtection="0">
      <alignment vertical="center"/>
    </xf>
    <xf numFmtId="4" fontId="81" fillId="85" borderId="81" applyNumberFormat="0" applyProtection="0">
      <alignment horizontal="left" vertical="center" indent="1"/>
    </xf>
    <xf numFmtId="0" fontId="139" fillId="49" borderId="80" applyNumberFormat="0" applyProtection="0">
      <alignment horizontal="left" vertical="top" indent="1"/>
    </xf>
    <xf numFmtId="4" fontId="81" fillId="56" borderId="81" applyNumberFormat="0" applyProtection="0">
      <alignment horizontal="left" vertical="center" indent="1"/>
    </xf>
    <xf numFmtId="4" fontId="81" fillId="36" borderId="81" applyNumberFormat="0" applyProtection="0">
      <alignment horizontal="right" vertical="center"/>
    </xf>
    <xf numFmtId="4" fontId="81" fillId="108" borderId="81" applyNumberFormat="0" applyProtection="0">
      <alignment horizontal="right" vertical="center"/>
    </xf>
    <xf numFmtId="4" fontId="81" fillId="57" borderId="65" applyNumberFormat="0" applyProtection="0">
      <alignment horizontal="right" vertical="center"/>
    </xf>
    <xf numFmtId="4" fontId="81" fillId="58" borderId="81" applyNumberFormat="0" applyProtection="0">
      <alignment horizontal="right" vertical="center"/>
    </xf>
    <xf numFmtId="4" fontId="81" fillId="54" borderId="81" applyNumberFormat="0" applyProtection="0">
      <alignment horizontal="right" vertical="center"/>
    </xf>
    <xf numFmtId="4" fontId="81" fillId="73" borderId="81" applyNumberFormat="0" applyProtection="0">
      <alignment horizontal="right" vertical="center"/>
    </xf>
    <xf numFmtId="4" fontId="81" fillId="65" borderId="81" applyNumberFormat="0" applyProtection="0">
      <alignment horizontal="right" vertical="center"/>
    </xf>
    <xf numFmtId="4" fontId="81" fillId="90" borderId="81" applyNumberFormat="0" applyProtection="0">
      <alignment horizontal="right" vertical="center"/>
    </xf>
    <xf numFmtId="4" fontId="81" fillId="109" borderId="81" applyNumberFormat="0" applyProtection="0">
      <alignment horizontal="right" vertical="center"/>
    </xf>
    <xf numFmtId="4" fontId="81" fillId="110" borderId="65" applyNumberFormat="0" applyProtection="0">
      <alignment horizontal="left" vertical="center" indent="1"/>
    </xf>
    <xf numFmtId="4" fontId="49" fillId="69" borderId="65" applyNumberFormat="0" applyProtection="0">
      <alignment horizontal="left" vertical="center" indent="1"/>
    </xf>
    <xf numFmtId="4" fontId="49" fillId="69" borderId="65" applyNumberFormat="0" applyProtection="0">
      <alignment horizontal="left" vertical="center" indent="1"/>
    </xf>
    <xf numFmtId="4" fontId="49" fillId="69" borderId="65" applyNumberFormat="0" applyProtection="0">
      <alignment horizontal="left" vertical="center" indent="1"/>
    </xf>
    <xf numFmtId="4" fontId="49" fillId="69" borderId="65" applyNumberFormat="0" applyProtection="0">
      <alignment horizontal="left" vertical="center" indent="1"/>
    </xf>
    <xf numFmtId="4" fontId="81" fillId="94" borderId="81" applyNumberFormat="0" applyProtection="0">
      <alignment horizontal="right" vertical="center"/>
    </xf>
    <xf numFmtId="4" fontId="81" fillId="111" borderId="65" applyNumberFormat="0" applyProtection="0">
      <alignment horizontal="left" vertical="center" indent="1"/>
    </xf>
    <xf numFmtId="4" fontId="81" fillId="94" borderId="65" applyNumberFormat="0" applyProtection="0">
      <alignment horizontal="left" vertical="center" indent="1"/>
    </xf>
    <xf numFmtId="0" fontId="81" fillId="47" borderId="81" applyNumberFormat="0" applyProtection="0">
      <alignment horizontal="left" vertical="center" indent="1"/>
    </xf>
    <xf numFmtId="0" fontId="49" fillId="112" borderId="80" applyNumberFormat="0" applyProtection="0">
      <alignment horizontal="left" vertical="top" indent="1"/>
    </xf>
    <xf numFmtId="0" fontId="49" fillId="112" borderId="80" applyNumberFormat="0" applyProtection="0">
      <alignment horizontal="left" vertical="top" indent="1"/>
    </xf>
    <xf numFmtId="0" fontId="49" fillId="112" borderId="80" applyNumberFormat="0" applyProtection="0">
      <alignment horizontal="left" vertical="top" indent="1"/>
    </xf>
    <xf numFmtId="0" fontId="49" fillId="112" borderId="80" applyNumberFormat="0" applyProtection="0">
      <alignment horizontal="left" vertical="top" indent="1"/>
    </xf>
    <xf numFmtId="0" fontId="49" fillId="112" borderId="80" applyNumberFormat="0" applyProtection="0">
      <alignment horizontal="left" vertical="top" indent="1"/>
    </xf>
    <xf numFmtId="0" fontId="49" fillId="112" borderId="80" applyNumberFormat="0" applyProtection="0">
      <alignment horizontal="left" vertical="top" indent="1"/>
    </xf>
    <xf numFmtId="0" fontId="81" fillId="113" borderId="81" applyNumberFormat="0" applyProtection="0">
      <alignment horizontal="left" vertical="center" indent="1"/>
    </xf>
    <xf numFmtId="0" fontId="81" fillId="94" borderId="80" applyNumberFormat="0" applyProtection="0">
      <alignment horizontal="left" vertical="top" indent="1"/>
    </xf>
    <xf numFmtId="0" fontId="81" fillId="50" borderId="81" applyNumberFormat="0" applyProtection="0">
      <alignment horizontal="left" vertical="center" indent="1"/>
    </xf>
    <xf numFmtId="0" fontId="81" fillId="50" borderId="80" applyNumberFormat="0" applyProtection="0">
      <alignment horizontal="left" vertical="top" indent="1"/>
    </xf>
    <xf numFmtId="0" fontId="81" fillId="111" borderId="81" applyNumberFormat="0" applyProtection="0">
      <alignment horizontal="left" vertical="center" indent="1"/>
    </xf>
    <xf numFmtId="0" fontId="81" fillId="111" borderId="80" applyNumberFormat="0" applyProtection="0">
      <alignment horizontal="left" vertical="top" indent="1"/>
    </xf>
    <xf numFmtId="0" fontId="81" fillId="106" borderId="82" applyNumberFormat="0">
      <protection locked="0"/>
    </xf>
    <xf numFmtId="0" fontId="80" fillId="69" borderId="83" applyBorder="0"/>
    <xf numFmtId="4" fontId="140" fillId="38" borderId="80" applyNumberFormat="0" applyProtection="0">
      <alignment vertical="center"/>
    </xf>
    <xf numFmtId="4" fontId="138" fillId="78" borderId="52" applyNumberFormat="0" applyProtection="0">
      <alignment vertical="center"/>
    </xf>
    <xf numFmtId="4" fontId="138" fillId="78" borderId="52" applyNumberFormat="0" applyProtection="0">
      <alignment vertical="center"/>
    </xf>
    <xf numFmtId="4" fontId="140" fillId="47" borderId="84" applyNumberFormat="0" applyProtection="0">
      <alignment horizontal="left" vertical="center" indent="1"/>
    </xf>
    <xf numFmtId="0" fontId="140" fillId="38" borderId="84" applyNumberFormat="0" applyProtection="0">
      <alignment horizontal="left" vertical="top" indent="1"/>
    </xf>
    <xf numFmtId="4" fontId="81" fillId="0" borderId="85" applyNumberFormat="0" applyProtection="0">
      <alignment horizontal="right" vertical="center"/>
    </xf>
    <xf numFmtId="4" fontId="138" fillId="114" borderId="85" applyNumberFormat="0" applyProtection="0">
      <alignment horizontal="right" vertical="center"/>
    </xf>
    <xf numFmtId="4" fontId="81" fillId="56" borderId="85" applyNumberFormat="0" applyProtection="0">
      <alignment horizontal="left" vertical="center" indent="1"/>
    </xf>
    <xf numFmtId="0" fontId="140" fillId="94" borderId="84" applyNumberFormat="0" applyProtection="0">
      <alignment horizontal="left" vertical="top" indent="1"/>
    </xf>
    <xf numFmtId="4" fontId="141" fillId="93" borderId="86" applyNumberFormat="0" applyProtection="0">
      <alignment horizontal="left" vertical="center" indent="1"/>
    </xf>
    <xf numFmtId="0" fontId="81" fillId="104" borderId="50"/>
    <xf numFmtId="0" fontId="81" fillId="104" borderId="50"/>
    <xf numFmtId="4" fontId="142" fillId="106" borderId="85" applyNumberFormat="0" applyProtection="0">
      <alignment horizontal="right" vertical="center"/>
    </xf>
    <xf numFmtId="215" fontId="49" fillId="0" borderId="0" applyFill="0" applyBorder="0" applyAlignment="0" applyProtection="0"/>
    <xf numFmtId="215" fontId="49" fillId="0" borderId="0" applyFill="0" applyBorder="0" applyAlignment="0" applyProtection="0"/>
    <xf numFmtId="215" fontId="49" fillId="0" borderId="0" applyFill="0" applyBorder="0" applyAlignment="0" applyProtection="0"/>
    <xf numFmtId="215" fontId="49" fillId="0" borderId="0" applyFill="0" applyBorder="0" applyAlignment="0" applyProtection="0"/>
    <xf numFmtId="215" fontId="49" fillId="0" borderId="0" applyFill="0" applyBorder="0" applyAlignment="0" applyProtection="0"/>
    <xf numFmtId="215" fontId="49" fillId="0" borderId="0" applyFill="0" applyBorder="0" applyAlignment="0" applyProtection="0"/>
    <xf numFmtId="215" fontId="49" fillId="0" borderId="0" applyFill="0" applyBorder="0" applyAlignment="0" applyProtection="0"/>
    <xf numFmtId="215" fontId="49" fillId="0" borderId="0" applyFill="0" applyBorder="0" applyAlignment="0" applyProtection="0"/>
    <xf numFmtId="215" fontId="49" fillId="0" borderId="0" applyFill="0" applyBorder="0" applyAlignment="0" applyProtection="0"/>
    <xf numFmtId="215" fontId="49" fillId="0" borderId="0" applyFill="0" applyBorder="0" applyAlignment="0" applyProtection="0"/>
    <xf numFmtId="215" fontId="49" fillId="0" borderId="0" applyFill="0" applyBorder="0" applyAlignment="0" applyProtection="0"/>
    <xf numFmtId="215" fontId="49" fillId="0" borderId="0" applyFill="0" applyBorder="0" applyAlignment="0" applyProtection="0"/>
    <xf numFmtId="215" fontId="49" fillId="0" borderId="0" applyFill="0" applyBorder="0" applyAlignment="0" applyProtection="0"/>
    <xf numFmtId="215" fontId="49" fillId="0" borderId="0" applyFill="0" applyBorder="0" applyAlignment="0" applyProtection="0"/>
    <xf numFmtId="215" fontId="49" fillId="0" borderId="0" applyFill="0" applyBorder="0" applyAlignment="0" applyProtection="0"/>
    <xf numFmtId="215" fontId="49" fillId="0" borderId="0" applyFill="0" applyBorder="0" applyAlignment="0" applyProtection="0"/>
    <xf numFmtId="215" fontId="49" fillId="0" borderId="0" applyFill="0" applyBorder="0" applyAlignment="0" applyProtection="0"/>
    <xf numFmtId="215" fontId="49" fillId="0" borderId="0" applyFill="0" applyBorder="0" applyAlignment="0" applyProtection="0"/>
    <xf numFmtId="43" fontId="2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7" fillId="0" borderId="0" applyFont="0" applyFill="0" applyBorder="0" applyAlignment="0" applyProtection="0"/>
    <xf numFmtId="43" fontId="49" fillId="0" borderId="0" applyFont="0" applyFill="0" applyBorder="0" applyAlignment="0" applyProtection="0"/>
    <xf numFmtId="43" fontId="49" fillId="0" borderId="0" applyFill="0" applyBorder="0" applyAlignment="0" applyProtection="0"/>
    <xf numFmtId="43" fontId="49" fillId="0" borderId="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43" fillId="0" borderId="0" applyNumberFormat="0" applyFill="0" applyBorder="0" applyAlignment="0" applyProtection="0"/>
    <xf numFmtId="0" fontId="144" fillId="0" borderId="87" applyProtection="0">
      <alignment horizontal="centerContinuous"/>
    </xf>
    <xf numFmtId="0" fontId="144" fillId="0" borderId="87" applyProtection="0">
      <alignment horizontal="centerContinuous"/>
    </xf>
    <xf numFmtId="0" fontId="144" fillId="0" borderId="87" applyProtection="0">
      <alignment horizontal="centerContinuous"/>
    </xf>
    <xf numFmtId="0" fontId="56" fillId="0" borderId="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5" fillId="0" borderId="0"/>
    <xf numFmtId="0" fontId="145" fillId="0" borderId="0"/>
    <xf numFmtId="0" fontId="145"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5" fillId="0" borderId="0"/>
    <xf numFmtId="0" fontId="145" fillId="0" borderId="0"/>
    <xf numFmtId="0" fontId="145" fillId="0" borderId="0"/>
    <xf numFmtId="0" fontId="145" fillId="0" borderId="0"/>
    <xf numFmtId="0" fontId="145" fillId="0" borderId="0"/>
    <xf numFmtId="0" fontId="146" fillId="0" borderId="0"/>
    <xf numFmtId="0" fontId="147" fillId="0" borderId="41">
      <alignment horizontal="left"/>
    </xf>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37" fontId="149" fillId="0" borderId="30" applyNumberFormat="0">
      <alignment horizontal="left"/>
      <protection locked="0" hidden="1"/>
    </xf>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5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5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52" fillId="115" borderId="88" applyNumberFormat="0">
      <alignment horizontal="left"/>
    </xf>
    <xf numFmtId="0" fontId="152" fillId="115" borderId="88" applyNumberFormat="0">
      <alignment horizontal="left"/>
    </xf>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52" fillId="115" borderId="88" applyNumberFormat="0">
      <alignment horizontal="left"/>
    </xf>
    <xf numFmtId="0" fontId="152" fillId="115" borderId="88" applyNumberFormat="0">
      <alignment horizontal="left"/>
    </xf>
    <xf numFmtId="0" fontId="152" fillId="115" borderId="88" applyNumberFormat="0">
      <alignment horizontal="left"/>
    </xf>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52" fillId="115" borderId="88" applyNumberFormat="0">
      <alignment horizontal="left"/>
    </xf>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7" fillId="0" borderId="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4" fillId="0" borderId="90"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4" fillId="0" borderId="90"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3" fillId="0" borderId="89"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87" fillId="0" borderId="0"/>
    <xf numFmtId="0" fontId="87" fillId="0" borderId="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87" fillId="0" borderId="0"/>
    <xf numFmtId="0" fontId="156" fillId="0" borderId="91" applyNumberFormat="0" applyFill="0" applyAlignment="0" applyProtection="0"/>
    <xf numFmtId="0" fontId="87" fillId="0" borderId="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87" fillId="0" borderId="0"/>
    <xf numFmtId="0" fontId="157" fillId="0" borderId="92"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87" fillId="0" borderId="0"/>
    <xf numFmtId="0" fontId="157" fillId="0" borderId="92"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87" fillId="0" borderId="0"/>
    <xf numFmtId="0" fontId="156" fillId="0" borderId="91" applyNumberFormat="0" applyFill="0" applyAlignment="0" applyProtection="0"/>
    <xf numFmtId="0" fontId="29" fillId="0" borderId="2" applyNumberFormat="0" applyFill="0" applyAlignment="0" applyProtection="0"/>
    <xf numFmtId="0" fontId="29" fillId="0" borderId="2" applyNumberFormat="0" applyFill="0" applyAlignment="0" applyProtection="0"/>
    <xf numFmtId="0" fontId="29" fillId="0" borderId="2"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87" fillId="0" borderId="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87" fillId="0" borderId="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87" fillId="0" borderId="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87" fillId="0" borderId="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87" fillId="0" borderId="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156" fillId="0" borderId="91" applyNumberFormat="0" applyFill="0" applyAlignment="0" applyProtection="0"/>
    <xf numFmtId="0" fontId="87" fillId="0" borderId="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87" fillId="0" borderId="0"/>
    <xf numFmtId="0" fontId="87" fillId="0" borderId="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87" fillId="0" borderId="0"/>
    <xf numFmtId="0" fontId="158" fillId="0" borderId="93" applyNumberFormat="0" applyFill="0" applyAlignment="0" applyProtection="0"/>
    <xf numFmtId="0" fontId="87" fillId="0" borderId="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87" fillId="0" borderId="0"/>
    <xf numFmtId="0" fontId="159" fillId="0" borderId="94"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87" fillId="0" borderId="0"/>
    <xf numFmtId="0" fontId="159" fillId="0" borderId="94"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87" fillId="0" borderId="0"/>
    <xf numFmtId="0" fontId="158" fillId="0" borderId="9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87" fillId="0" borderId="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87" fillId="0" borderId="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87" fillId="0" borderId="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87" fillId="0" borderId="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87" fillId="0" borderId="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158" fillId="0" borderId="93" applyNumberFormat="0" applyFill="0" applyAlignment="0" applyProtection="0"/>
    <xf numFmtId="0" fontId="87" fillId="0" borderId="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87" fillId="0" borderId="0"/>
    <xf numFmtId="0" fontId="87" fillId="0" borderId="0"/>
    <xf numFmtId="0" fontId="159" fillId="0" borderId="0" applyNumberFormat="0" applyFill="0" applyBorder="0" applyAlignment="0" applyProtection="0"/>
    <xf numFmtId="0" fontId="87" fillId="0" borderId="0"/>
    <xf numFmtId="0" fontId="159" fillId="0" borderId="0" applyNumberFormat="0" applyFill="0" applyBorder="0" applyAlignment="0" applyProtection="0"/>
    <xf numFmtId="0" fontId="87" fillId="0" borderId="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87" fillId="0" borderId="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87" fillId="0" borderId="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87" fillId="0" borderId="0"/>
    <xf numFmtId="0" fontId="15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87" fillId="0" borderId="0"/>
    <xf numFmtId="0" fontId="159" fillId="0" borderId="0" applyNumberFormat="0" applyFill="0" applyBorder="0" applyAlignment="0" applyProtection="0"/>
    <xf numFmtId="0" fontId="87" fillId="0" borderId="0"/>
    <xf numFmtId="0" fontId="159" fillId="0" borderId="0" applyNumberFormat="0" applyFill="0" applyBorder="0" applyAlignment="0" applyProtection="0"/>
    <xf numFmtId="0" fontId="87" fillId="0" borderId="0"/>
    <xf numFmtId="0" fontId="159" fillId="0" borderId="0" applyNumberFormat="0" applyFill="0" applyBorder="0" applyAlignment="0" applyProtection="0"/>
    <xf numFmtId="0" fontId="87" fillId="0" borderId="0"/>
    <xf numFmtId="0" fontId="159" fillId="0" borderId="0" applyNumberFormat="0" applyFill="0" applyBorder="0" applyAlignment="0" applyProtection="0"/>
    <xf numFmtId="0" fontId="87" fillId="0" borderId="0"/>
    <xf numFmtId="0" fontId="159" fillId="0" borderId="0" applyNumberFormat="0" applyFill="0" applyBorder="0" applyAlignment="0" applyProtection="0"/>
    <xf numFmtId="0" fontId="87" fillId="0" borderId="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60"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60"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87" fillId="0" borderId="0"/>
    <xf numFmtId="49" fontId="64" fillId="0" borderId="0">
      <alignment horizontal="centerContinuous" vertical="center"/>
    </xf>
    <xf numFmtId="49" fontId="161" fillId="0" borderId="0">
      <alignment horizontal="left" vertical="center"/>
    </xf>
    <xf numFmtId="0" fontId="41" fillId="0" borderId="9" applyNumberFormat="0" applyFill="0" applyAlignment="0" applyProtection="0"/>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124" fillId="0" borderId="96" applyNumberFormat="0" applyFill="0" applyAlignment="0" applyProtection="0"/>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124" fillId="0" borderId="96" applyNumberFormat="0" applyFill="0" applyAlignment="0" applyProtection="0"/>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124" fillId="0" borderId="96" applyNumberFormat="0" applyFill="0" applyAlignment="0" applyProtection="0"/>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124" fillId="0" borderId="96" applyNumberFormat="0" applyFill="0" applyAlignment="0" applyProtection="0"/>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124" fillId="0" borderId="96" applyNumberFormat="0" applyFill="0" applyAlignment="0" applyProtection="0"/>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0" fontId="49" fillId="0" borderId="95" applyNumberFormat="0" applyFont="0" applyFill="0" applyAlignment="0" applyProtection="0">
      <alignment vertical="top"/>
    </xf>
    <xf numFmtId="37" fontId="81" fillId="85" borderId="0" applyNumberFormat="0" applyBorder="0" applyAlignment="0" applyProtection="0"/>
    <xf numFmtId="37" fontId="81" fillId="0" borderId="0"/>
    <xf numFmtId="3" fontId="162" fillId="0" borderId="49" applyProtection="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216" fontId="49" fillId="0" borderId="0" applyFont="0"/>
    <xf numFmtId="43" fontId="49" fillId="0" borderId="0" applyFont="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7" fillId="0" borderId="0" applyFont="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163" fillId="0" borderId="0" applyNumberFormat="0" applyFill="0" applyBorder="0" applyAlignment="0" applyProtection="0"/>
    <xf numFmtId="0" fontId="25" fillId="0" borderId="0"/>
    <xf numFmtId="9" fontId="25" fillId="0" borderId="0" applyFont="0" applyFill="0" applyBorder="0" applyAlignment="0" applyProtection="0"/>
    <xf numFmtId="9" fontId="173" fillId="0" borderId="0" applyFont="0" applyFill="0" applyBorder="0" applyAlignment="0" applyProtection="0"/>
    <xf numFmtId="0" fontId="24" fillId="0" borderId="0"/>
    <xf numFmtId="0" fontId="49" fillId="0" borderId="0"/>
    <xf numFmtId="0" fontId="49" fillId="0" borderId="0"/>
    <xf numFmtId="43" fontId="187" fillId="0" borderId="0" applyFont="0" applyFill="0" applyBorder="0" applyAlignment="0" applyProtection="0"/>
    <xf numFmtId="0" fontId="49" fillId="0" borderId="0"/>
    <xf numFmtId="0" fontId="23" fillId="0" borderId="0"/>
    <xf numFmtId="43"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0" fontId="207" fillId="0" borderId="0"/>
    <xf numFmtId="43" fontId="21" fillId="0" borderId="0" applyFont="0" applyFill="0" applyBorder="0" applyAlignment="0" applyProtection="0"/>
    <xf numFmtId="9" fontId="21" fillId="0" borderId="0" applyFont="0" applyFill="0" applyBorder="0" applyAlignment="0" applyProtection="0"/>
    <xf numFmtId="0" fontId="20" fillId="0" borderId="0"/>
    <xf numFmtId="0" fontId="19" fillId="0" borderId="0"/>
    <xf numFmtId="0" fontId="18"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6" fillId="0" borderId="0" applyFont="0" applyFill="0" applyBorder="0" applyAlignment="0" applyProtection="0"/>
    <xf numFmtId="0" fontId="16" fillId="0" borderId="0"/>
    <xf numFmtId="0" fontId="15" fillId="0" borderId="0"/>
    <xf numFmtId="0" fontId="14" fillId="0" borderId="0"/>
    <xf numFmtId="0" fontId="13" fillId="0" borderId="0"/>
    <xf numFmtId="0" fontId="12" fillId="0" borderId="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10" fontId="81" fillId="78" borderId="52"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0" fontId="49" fillId="0" borderId="86" applyNumberFormat="0" applyFont="0" applyFill="0" applyAlignment="0" applyProtection="0"/>
    <xf numFmtId="4" fontId="137" fillId="49" borderId="84" applyNumberFormat="0" applyProtection="0">
      <alignment vertical="center"/>
    </xf>
    <xf numFmtId="4" fontId="137" fillId="49" borderId="84" applyNumberFormat="0" applyProtection="0">
      <alignment vertical="center"/>
    </xf>
    <xf numFmtId="4" fontId="137" fillId="49" borderId="84" applyNumberFormat="0" applyProtection="0">
      <alignment vertical="center"/>
    </xf>
    <xf numFmtId="4" fontId="138" fillId="85" borderId="85" applyNumberFormat="0" applyProtection="0">
      <alignment vertical="center"/>
    </xf>
    <xf numFmtId="4" fontId="81" fillId="85" borderId="85" applyNumberFormat="0" applyProtection="0">
      <alignment horizontal="left" vertical="center" indent="1"/>
    </xf>
    <xf numFmtId="0" fontId="139" fillId="49" borderId="84" applyNumberFormat="0" applyProtection="0">
      <alignment horizontal="left" vertical="top" indent="1"/>
    </xf>
    <xf numFmtId="4" fontId="81" fillId="56" borderId="85" applyNumberFormat="0" applyProtection="0">
      <alignment horizontal="left" vertical="center" indent="1"/>
    </xf>
    <xf numFmtId="4" fontId="81" fillId="36" borderId="85" applyNumberFormat="0" applyProtection="0">
      <alignment horizontal="right" vertical="center"/>
    </xf>
    <xf numFmtId="4" fontId="81" fillId="108" borderId="85" applyNumberFormat="0" applyProtection="0">
      <alignment horizontal="right" vertical="center"/>
    </xf>
    <xf numFmtId="4" fontId="81" fillId="57" borderId="86" applyNumberFormat="0" applyProtection="0">
      <alignment horizontal="right" vertical="center"/>
    </xf>
    <xf numFmtId="4" fontId="81" fillId="58" borderId="85" applyNumberFormat="0" applyProtection="0">
      <alignment horizontal="right" vertical="center"/>
    </xf>
    <xf numFmtId="4" fontId="81" fillId="54" borderId="85" applyNumberFormat="0" applyProtection="0">
      <alignment horizontal="right" vertical="center"/>
    </xf>
    <xf numFmtId="4" fontId="81" fillId="73" borderId="85" applyNumberFormat="0" applyProtection="0">
      <alignment horizontal="right" vertical="center"/>
    </xf>
    <xf numFmtId="4" fontId="81" fillId="65" borderId="85" applyNumberFormat="0" applyProtection="0">
      <alignment horizontal="right" vertical="center"/>
    </xf>
    <xf numFmtId="4" fontId="81" fillId="90" borderId="85" applyNumberFormat="0" applyProtection="0">
      <alignment horizontal="right" vertical="center"/>
    </xf>
    <xf numFmtId="4" fontId="81" fillId="109" borderId="85" applyNumberFormat="0" applyProtection="0">
      <alignment horizontal="right" vertical="center"/>
    </xf>
    <xf numFmtId="4" fontId="81" fillId="110" borderId="86" applyNumberFormat="0" applyProtection="0">
      <alignment horizontal="left" vertical="center" indent="1"/>
    </xf>
    <xf numFmtId="4" fontId="49" fillId="69" borderId="86" applyNumberFormat="0" applyProtection="0">
      <alignment horizontal="left" vertical="center" indent="1"/>
    </xf>
    <xf numFmtId="4" fontId="49" fillId="69" borderId="86" applyNumberFormat="0" applyProtection="0">
      <alignment horizontal="left" vertical="center" indent="1"/>
    </xf>
    <xf numFmtId="4" fontId="49" fillId="69" borderId="86" applyNumberFormat="0" applyProtection="0">
      <alignment horizontal="left" vertical="center" indent="1"/>
    </xf>
    <xf numFmtId="4" fontId="49" fillId="69" borderId="86" applyNumberFormat="0" applyProtection="0">
      <alignment horizontal="left" vertical="center" indent="1"/>
    </xf>
    <xf numFmtId="4" fontId="81" fillId="94" borderId="85" applyNumberFormat="0" applyProtection="0">
      <alignment horizontal="right" vertical="center"/>
    </xf>
    <xf numFmtId="4" fontId="81" fillId="111" borderId="86" applyNumberFormat="0" applyProtection="0">
      <alignment horizontal="left" vertical="center" indent="1"/>
    </xf>
    <xf numFmtId="4" fontId="81" fillId="94" borderId="86" applyNumberFormat="0" applyProtection="0">
      <alignment horizontal="left" vertical="center" indent="1"/>
    </xf>
    <xf numFmtId="0" fontId="81" fillId="47" borderId="85" applyNumberFormat="0" applyProtection="0">
      <alignment horizontal="left" vertical="center" indent="1"/>
    </xf>
    <xf numFmtId="0" fontId="49" fillId="112" borderId="84" applyNumberFormat="0" applyProtection="0">
      <alignment horizontal="left" vertical="top" indent="1"/>
    </xf>
    <xf numFmtId="0" fontId="49" fillId="112" borderId="84" applyNumberFormat="0" applyProtection="0">
      <alignment horizontal="left" vertical="top" indent="1"/>
    </xf>
    <xf numFmtId="0" fontId="49" fillId="112" borderId="84" applyNumberFormat="0" applyProtection="0">
      <alignment horizontal="left" vertical="top" indent="1"/>
    </xf>
    <xf numFmtId="0" fontId="49" fillId="112" borderId="84" applyNumberFormat="0" applyProtection="0">
      <alignment horizontal="left" vertical="top" indent="1"/>
    </xf>
    <xf numFmtId="0" fontId="49" fillId="112" borderId="84" applyNumberFormat="0" applyProtection="0">
      <alignment horizontal="left" vertical="top" indent="1"/>
    </xf>
    <xf numFmtId="0" fontId="49" fillId="112" borderId="84" applyNumberFormat="0" applyProtection="0">
      <alignment horizontal="left" vertical="top" indent="1"/>
    </xf>
    <xf numFmtId="0" fontId="81" fillId="113" borderId="85" applyNumberFormat="0" applyProtection="0">
      <alignment horizontal="left" vertical="center" indent="1"/>
    </xf>
    <xf numFmtId="0" fontId="81" fillId="94" borderId="84" applyNumberFormat="0" applyProtection="0">
      <alignment horizontal="left" vertical="top" indent="1"/>
    </xf>
    <xf numFmtId="0" fontId="81" fillId="50" borderId="85" applyNumberFormat="0" applyProtection="0">
      <alignment horizontal="left" vertical="center" indent="1"/>
    </xf>
    <xf numFmtId="0" fontId="81" fillId="50" borderId="84" applyNumberFormat="0" applyProtection="0">
      <alignment horizontal="left" vertical="top" indent="1"/>
    </xf>
    <xf numFmtId="0" fontId="81" fillId="111" borderId="85" applyNumberFormat="0" applyProtection="0">
      <alignment horizontal="left" vertical="center" indent="1"/>
    </xf>
    <xf numFmtId="0" fontId="81" fillId="111" borderId="84" applyNumberFormat="0" applyProtection="0">
      <alignment horizontal="left" vertical="top" indent="1"/>
    </xf>
    <xf numFmtId="4" fontId="140" fillId="38" borderId="84" applyNumberFormat="0" applyProtection="0">
      <alignment vertical="center"/>
    </xf>
    <xf numFmtId="0" fontId="81" fillId="104" borderId="52"/>
    <xf numFmtId="0" fontId="81" fillId="104" borderId="52"/>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0" fontId="49"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0" fillId="0" borderId="0"/>
    <xf numFmtId="0" fontId="9" fillId="0" borderId="0"/>
    <xf numFmtId="0" fontId="9" fillId="0" borderId="0"/>
    <xf numFmtId="44" fontId="225" fillId="0" borderId="0" applyFont="0" applyFill="0" applyBorder="0" applyAlignment="0" applyProtection="0"/>
    <xf numFmtId="0" fontId="8" fillId="0" borderId="0"/>
    <xf numFmtId="164" fontId="49" fillId="0" borderId="0" applyFont="0" applyFill="0" applyBorder="0" applyAlignment="0" applyProtection="0"/>
    <xf numFmtId="0" fontId="7" fillId="0" borderId="0"/>
    <xf numFmtId="164" fontId="7" fillId="0" borderId="0" applyFont="0" applyFill="0" applyBorder="0" applyAlignment="0" applyProtection="0"/>
    <xf numFmtId="0" fontId="42" fillId="25" borderId="0" applyNumberFormat="0" applyBorder="0" applyAlignment="0" applyProtection="0"/>
    <xf numFmtId="0" fontId="49" fillId="0" borderId="0"/>
    <xf numFmtId="237" fontId="49" fillId="0" borderId="0" applyFont="0" applyFill="0" applyBorder="0" applyAlignment="0" applyProtection="0"/>
    <xf numFmtId="238" fontId="49" fillId="0" borderId="0" applyFont="0" applyFill="0" applyBorder="0" applyAlignment="0" applyProtection="0"/>
    <xf numFmtId="0" fontId="229" fillId="0" borderId="0" applyNumberFormat="0" applyFill="0" applyBorder="0" applyAlignment="0" applyProtection="0"/>
    <xf numFmtId="0" fontId="230" fillId="0" borderId="111" applyNumberFormat="0" applyFill="0" applyAlignment="0" applyProtection="0"/>
    <xf numFmtId="0" fontId="72" fillId="0" borderId="112" applyNumberFormat="0" applyFill="0" applyProtection="0">
      <alignment horizontal="center"/>
    </xf>
    <xf numFmtId="0" fontId="231" fillId="0" borderId="0" applyNumberFormat="0" applyFill="0" applyBorder="0" applyProtection="0">
      <alignment horizontal="centerContinuous"/>
    </xf>
    <xf numFmtId="0" fontId="57" fillId="36" borderId="0" applyNumberFormat="0" applyBorder="0" applyAlignment="0" applyProtection="0"/>
    <xf numFmtId="0" fontId="57" fillId="36"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7" fillId="14"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7" fillId="18"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7" fillId="22"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7" fillId="2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7" fillId="3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7" fillId="11"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7" fillId="15"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7" fillId="19"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7" fillId="23"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7" fillId="2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89" fillId="20"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37" fontId="49" fillId="0" borderId="0"/>
    <xf numFmtId="37" fontId="49" fillId="0" borderId="0"/>
    <xf numFmtId="37" fontId="49" fillId="0" borderId="0"/>
    <xf numFmtId="0" fontId="61" fillId="56" borderId="0" applyNumberFormat="0" applyBorder="0" applyAlignment="0" applyProtection="0"/>
    <xf numFmtId="0" fontId="61" fillId="56"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65" borderId="0" applyNumberFormat="0" applyBorder="0" applyAlignment="0" applyProtection="0"/>
    <xf numFmtId="0" fontId="61" fillId="65"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56" borderId="0" applyNumberFormat="0" applyBorder="0" applyAlignment="0" applyProtection="0"/>
    <xf numFmtId="0" fontId="89" fillId="25" borderId="0" applyNumberFormat="0" applyBorder="0" applyAlignment="0" applyProtection="0"/>
    <xf numFmtId="0" fontId="61" fillId="73" borderId="0" applyNumberFormat="0" applyBorder="0" applyAlignment="0" applyProtection="0"/>
    <xf numFmtId="0" fontId="61" fillId="73" borderId="0" applyNumberFormat="0" applyBorder="0" applyAlignment="0" applyProtection="0"/>
    <xf numFmtId="0" fontId="66" fillId="79" borderId="0" applyNumberFormat="0" applyBorder="0" applyAlignment="0" applyProtection="0"/>
    <xf numFmtId="0" fontId="66" fillId="79"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82"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36" fillId="6" borderId="4"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36" fillId="6" borderId="4"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73" fillId="47" borderId="113"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164" fontId="49" fillId="0" borderId="0" applyFont="0" applyFill="0" applyBorder="0" applyAlignment="0" applyProtection="0"/>
    <xf numFmtId="172" fontId="49" fillId="0" borderId="0" applyFont="0" applyFill="0" applyBorder="0" applyAlignment="0" applyProtection="0"/>
    <xf numFmtId="172" fontId="49" fillId="0" borderId="0" applyFont="0" applyFill="0" applyBorder="0" applyAlignment="0" applyProtection="0"/>
    <xf numFmtId="185" fontId="49" fillId="0" borderId="0" applyFont="0" applyFill="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89" fillId="9" borderId="0" applyNumberFormat="0" applyBorder="0" applyAlignment="0" applyProtection="0"/>
    <xf numFmtId="0" fontId="61" fillId="137"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9" fillId="17"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89" fillId="25"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34" fillId="5" borderId="4"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34" fillId="5" borderId="4"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34" fillId="5" borderId="4"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187" fontId="49" fillId="0" borderId="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04" fillId="0" borderId="46">
      <alignment horizontal="left" vertical="center"/>
    </xf>
    <xf numFmtId="0" fontId="104" fillId="0" borderId="46">
      <alignment horizontal="left" vertical="center"/>
    </xf>
    <xf numFmtId="0" fontId="104" fillId="0" borderId="46">
      <alignment horizontal="left" vertical="center"/>
    </xf>
    <xf numFmtId="0" fontId="232" fillId="0" borderId="114" applyNumberFormat="0" applyFill="0" applyAlignment="0" applyProtection="0"/>
    <xf numFmtId="0" fontId="232" fillId="0" borderId="114" applyNumberFormat="0" applyFill="0" applyAlignment="0" applyProtection="0"/>
    <xf numFmtId="0" fontId="233" fillId="0" borderId="91" applyNumberFormat="0" applyFill="0" applyAlignment="0" applyProtection="0"/>
    <xf numFmtId="0" fontId="233" fillId="0" borderId="91" applyNumberFormat="0" applyFill="0" applyAlignment="0" applyProtection="0"/>
    <xf numFmtId="0" fontId="107" fillId="0" borderId="47" applyNumberFormat="0" applyFill="0" applyAlignment="0" applyProtection="0"/>
    <xf numFmtId="0" fontId="107" fillId="0" borderId="47" applyNumberFormat="0" applyFill="0" applyAlignment="0" applyProtection="0"/>
    <xf numFmtId="0" fontId="32" fillId="3" borderId="0" applyNumberFormat="0" applyBorder="0" applyAlignment="0" applyProtection="0"/>
    <xf numFmtId="0" fontId="32" fillId="3" borderId="0" applyNumberFormat="0" applyBorder="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0" fontId="90" fillId="37" borderId="113" applyNumberFormat="0" applyAlignment="0" applyProtection="0"/>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3" fontId="114" fillId="103" borderId="52">
      <protection locked="0"/>
    </xf>
    <xf numFmtId="164" fontId="49" fillId="0" borderId="0" applyFont="0" applyFill="0" applyBorder="0" applyAlignment="0" applyProtection="0"/>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38" fontId="95" fillId="0" borderId="115">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40" fontId="95" fillId="0" borderId="115">
      <alignment vertical="center"/>
    </xf>
    <xf numFmtId="164" fontId="7" fillId="0" borderId="0" applyFont="0" applyFill="0" applyBorder="0" applyAlignment="0" applyProtection="0"/>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40" fontId="95" fillId="0" borderId="116" applyBorder="0">
      <alignment vertical="center"/>
    </xf>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 fillId="0" borderId="0"/>
    <xf numFmtId="0" fontId="49" fillId="0" borderId="0"/>
    <xf numFmtId="0" fontId="49" fillId="0" borderId="0"/>
    <xf numFmtId="0" fontId="57" fillId="0" borderId="0"/>
    <xf numFmtId="0" fontId="57" fillId="0" borderId="0"/>
    <xf numFmtId="0" fontId="49" fillId="0" borderId="0"/>
    <xf numFmtId="0" fontId="49" fillId="0" borderId="0"/>
    <xf numFmtId="0" fontId="49"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34" fillId="0" borderId="0"/>
    <xf numFmtId="0" fontId="49" fillId="0" borderId="0"/>
    <xf numFmtId="0" fontId="49" fillId="0" borderId="0"/>
    <xf numFmtId="0" fontId="49" fillId="0" borderId="0"/>
    <xf numFmtId="0" fontId="49" fillId="0" borderId="0"/>
    <xf numFmtId="0" fontId="49" fillId="0" borderId="0"/>
    <xf numFmtId="0" fontId="49" fillId="0" borderId="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8" fillId="38" borderId="118"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7" fillId="8" borderId="8"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8" borderId="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8" borderId="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8" fillId="38" borderId="118"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58" fillId="38" borderId="11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58" fillId="38" borderId="11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58" fillId="38" borderId="11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58" fillId="38" borderId="118"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8" fillId="38" borderId="118"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7" fillId="38" borderId="117" applyNumberFormat="0" applyFont="0" applyAlignment="0" applyProtection="0"/>
    <xf numFmtId="0" fontId="58" fillId="38" borderId="118" applyNumberFormat="0" applyFont="0" applyAlignment="0" applyProtection="0"/>
    <xf numFmtId="0" fontId="49" fillId="38" borderId="117" applyNumberFormat="0" applyFont="0" applyAlignment="0" applyProtection="0"/>
    <xf numFmtId="0" fontId="49" fillId="38" borderId="117" applyNumberFormat="0" applyFont="0" applyAlignment="0" applyProtection="0"/>
    <xf numFmtId="0" fontId="49" fillId="38" borderId="117" applyNumberFormat="0" applyFont="0" applyAlignment="0" applyProtection="0"/>
    <xf numFmtId="0" fontId="49" fillId="38" borderId="117" applyNumberFormat="0" applyFon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35" fillId="6" borderId="5"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0" fontId="124" fillId="82" borderId="119" applyNumberFormat="0" applyAlignment="0" applyProtection="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49" fillId="0" borderId="0" applyFont="0" applyFill="0" applyBorder="0" applyAlignment="0" applyProtection="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85" fillId="0" borderId="120" applyBorder="0"/>
    <xf numFmtId="9" fontId="49" fillId="0" borderId="0" applyFont="0" applyFill="0" applyBorder="0" applyAlignment="0" applyProtection="0"/>
    <xf numFmtId="9" fontId="7" fillId="0" borderId="0" applyFont="0" applyFill="0" applyBorder="0" applyAlignment="0" applyProtection="0"/>
    <xf numFmtId="0" fontId="35" fillId="6" borderId="5" applyNumberFormat="0" applyAlignment="0" applyProtection="0"/>
    <xf numFmtId="0" fontId="35" fillId="6" borderId="5" applyNumberFormat="0" applyAlignment="0" applyProtection="0"/>
    <xf numFmtId="0" fontId="35" fillId="6" borderId="5" applyNumberFormat="0" applyAlignment="0" applyProtection="0"/>
    <xf numFmtId="0" fontId="35" fillId="6" borderId="5" applyNumberFormat="0" applyAlignment="0" applyProtection="0"/>
    <xf numFmtId="0" fontId="35" fillId="6" borderId="5" applyNumberFormat="0" applyAlignment="0" applyProtection="0"/>
    <xf numFmtId="0" fontId="135" fillId="6" borderId="5" applyNumberFormat="0" applyAlignment="0" applyProtection="0"/>
    <xf numFmtId="164" fontId="57" fillId="0" borderId="0" applyFont="0" applyFill="0" applyBorder="0" applyAlignment="0" applyProtection="0"/>
    <xf numFmtId="164" fontId="57" fillId="0" borderId="0" applyFont="0" applyFill="0" applyBorder="0" applyAlignment="0" applyProtection="0"/>
    <xf numFmtId="194" fontId="49" fillId="0" borderId="0" applyFont="0" applyFill="0" applyBorder="0" applyAlignment="0" applyProtection="0"/>
    <xf numFmtId="239" fontId="49" fillId="0" borderId="0" applyFont="0" applyFill="0" applyBorder="0" applyAlignment="0" applyProtection="0"/>
    <xf numFmtId="239" fontId="49" fillId="0" borderId="0" applyFont="0" applyFill="0" applyBorder="0" applyAlignment="0" applyProtection="0"/>
    <xf numFmtId="240" fontId="49" fillId="0" borderId="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240" fontId="49" fillId="0" borderId="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7" fillId="0" borderId="0" applyFont="0" applyFill="0" applyBorder="0" applyAlignment="0" applyProtection="0"/>
    <xf numFmtId="0" fontId="144" fillId="0" borderId="121" applyProtection="0">
      <alignment horizontal="centerContinuous"/>
    </xf>
    <xf numFmtId="0" fontId="146" fillId="0" borderId="0"/>
    <xf numFmtId="0" fontId="146"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28" fillId="0" borderId="1" applyNumberFormat="0" applyFill="0" applyAlignment="0" applyProtection="0"/>
    <xf numFmtId="0" fontId="28" fillId="0" borderId="1" applyNumberFormat="0" applyFill="0" applyAlignment="0" applyProtection="0"/>
    <xf numFmtId="0" fontId="29" fillId="0" borderId="2" applyNumberFormat="0" applyFill="0" applyAlignment="0" applyProtection="0"/>
    <xf numFmtId="0" fontId="29" fillId="0" borderId="2"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3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4" fontId="4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6" fillId="0" borderId="0"/>
    <xf numFmtId="43" fontId="6"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4" fillId="0" borderId="0"/>
    <xf numFmtId="0" fontId="245" fillId="0" borderId="0"/>
    <xf numFmtId="43" fontId="245" fillId="0" borderId="0" applyFont="0" applyFill="0" applyBorder="0" applyAlignment="0" applyProtection="0"/>
    <xf numFmtId="0" fontId="244" fillId="0" borderId="0"/>
    <xf numFmtId="0" fontId="245" fillId="0" borderId="0"/>
    <xf numFmtId="43" fontId="246" fillId="0" borderId="0" applyFont="0" applyFill="0" applyBorder="0" applyAlignment="0" applyProtection="0"/>
    <xf numFmtId="9" fontId="246" fillId="0" borderId="0" applyFont="0" applyFill="0" applyBorder="0" applyAlignment="0" applyProtection="0"/>
    <xf numFmtId="0" fontId="211" fillId="0" borderId="0"/>
    <xf numFmtId="9" fontId="211" fillId="0" borderId="0" applyFont="0" applyFill="0" applyBorder="0" applyAlignment="0" applyProtection="0"/>
    <xf numFmtId="0" fontId="247" fillId="0" borderId="0"/>
    <xf numFmtId="0" fontId="246"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9" fontId="245" fillId="0" borderId="0" applyFont="0" applyFill="0" applyBorder="0" applyAlignment="0" applyProtection="0"/>
    <xf numFmtId="43" fontId="245" fillId="0" borderId="0" applyFont="0" applyFill="0" applyBorder="0" applyAlignment="0" applyProtection="0"/>
    <xf numFmtId="9" fontId="245" fillId="0" borderId="0" applyFont="0" applyFill="0" applyBorder="0" applyAlignment="0" applyProtection="0"/>
    <xf numFmtId="43" fontId="248"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790">
    <xf numFmtId="0" fontId="0" fillId="0" borderId="0" xfId="0"/>
    <xf numFmtId="39" fontId="43" fillId="33" borderId="0" xfId="0" applyNumberFormat="1" applyFont="1" applyFill="1" applyBorder="1" applyAlignment="1">
      <alignment vertical="center"/>
    </xf>
    <xf numFmtId="39" fontId="44" fillId="33" borderId="10" xfId="0" applyNumberFormat="1" applyFont="1" applyFill="1" applyBorder="1" applyAlignment="1">
      <alignment vertical="center"/>
    </xf>
    <xf numFmtId="39" fontId="45" fillId="33" borderId="0" xfId="0" applyNumberFormat="1" applyFont="1" applyFill="1" applyBorder="1" applyAlignment="1">
      <alignment vertical="center"/>
    </xf>
    <xf numFmtId="39" fontId="45" fillId="34" borderId="0" xfId="0" applyNumberFormat="1" applyFont="1" applyFill="1" applyBorder="1" applyAlignment="1">
      <alignment vertical="center"/>
    </xf>
    <xf numFmtId="39" fontId="47" fillId="34" borderId="0" xfId="0" applyNumberFormat="1" applyFont="1" applyFill="1" applyBorder="1" applyAlignment="1">
      <alignment vertical="center"/>
    </xf>
    <xf numFmtId="166" fontId="51" fillId="33" borderId="18" xfId="2" applyNumberFormat="1" applyFont="1" applyFill="1" applyBorder="1" applyAlignment="1">
      <alignment horizontal="center" vertical="center"/>
    </xf>
    <xf numFmtId="167" fontId="50" fillId="33" borderId="19" xfId="3" applyNumberFormat="1" applyFont="1" applyFill="1" applyBorder="1" applyAlignment="1">
      <alignment horizontal="center" vertical="center"/>
    </xf>
    <xf numFmtId="0" fontId="52" fillId="34" borderId="0" xfId="0" applyNumberFormat="1" applyFont="1" applyFill="1" applyBorder="1" applyAlignment="1">
      <alignment vertical="center"/>
    </xf>
    <xf numFmtId="39" fontId="52" fillId="34" borderId="0" xfId="0" applyNumberFormat="1" applyFont="1" applyFill="1" applyBorder="1" applyAlignment="1">
      <alignment vertical="center"/>
    </xf>
    <xf numFmtId="0" fontId="52" fillId="33" borderId="0" xfId="0" applyNumberFormat="1" applyFont="1" applyFill="1" applyBorder="1" applyAlignment="1">
      <alignment vertical="center"/>
    </xf>
    <xf numFmtId="39" fontId="52" fillId="33" borderId="0" xfId="0" applyNumberFormat="1" applyFont="1" applyFill="1" applyBorder="1" applyAlignment="1">
      <alignment vertical="center"/>
    </xf>
    <xf numFmtId="39" fontId="50" fillId="33" borderId="14" xfId="0" applyNumberFormat="1" applyFont="1" applyFill="1" applyBorder="1" applyAlignment="1">
      <alignment vertical="center" wrapText="1"/>
    </xf>
    <xf numFmtId="166" fontId="53" fillId="33" borderId="18" xfId="2" applyNumberFormat="1" applyFont="1" applyFill="1" applyBorder="1" applyAlignment="1">
      <alignment horizontal="center" vertical="center"/>
    </xf>
    <xf numFmtId="166" fontId="50" fillId="33" borderId="18" xfId="2" applyNumberFormat="1" applyFont="1" applyFill="1" applyBorder="1" applyAlignment="1">
      <alignment horizontal="center" vertical="center"/>
    </xf>
    <xf numFmtId="0" fontId="51" fillId="35" borderId="15" xfId="1" applyFont="1" applyFill="1" applyBorder="1" applyAlignment="1">
      <alignment vertical="center"/>
    </xf>
    <xf numFmtId="168" fontId="51" fillId="35" borderId="18" xfId="2" applyNumberFormat="1" applyFont="1" applyFill="1" applyBorder="1" applyAlignment="1">
      <alignment horizontal="center" vertical="center"/>
    </xf>
    <xf numFmtId="167" fontId="51" fillId="35" borderId="19" xfId="3" applyNumberFormat="1" applyFont="1" applyFill="1" applyBorder="1" applyAlignment="1">
      <alignment horizontal="center" vertical="center"/>
    </xf>
    <xf numFmtId="0" fontId="51" fillId="33" borderId="27" xfId="1" applyFont="1" applyFill="1" applyBorder="1" applyAlignment="1">
      <alignment vertical="center"/>
    </xf>
    <xf numFmtId="167" fontId="167" fillId="35" borderId="10" xfId="3" applyNumberFormat="1" applyFont="1" applyFill="1" applyBorder="1" applyAlignment="1">
      <alignment horizontal="center" vertical="center"/>
    </xf>
    <xf numFmtId="167" fontId="167" fillId="33" borderId="10" xfId="3" applyNumberFormat="1" applyFont="1" applyFill="1" applyBorder="1" applyAlignment="1">
      <alignment horizontal="center" vertical="center"/>
    </xf>
    <xf numFmtId="0" fontId="168" fillId="33" borderId="0" xfId="13130" applyFont="1" applyFill="1" applyAlignment="1">
      <alignment horizontal="left"/>
    </xf>
    <xf numFmtId="0" fontId="168" fillId="33" borderId="0" xfId="13130" applyFont="1" applyFill="1"/>
    <xf numFmtId="217" fontId="166" fillId="35" borderId="10" xfId="27601" applyNumberFormat="1" applyFont="1" applyFill="1" applyBorder="1" applyAlignment="1">
      <alignment horizontal="center" vertical="center"/>
    </xf>
    <xf numFmtId="0" fontId="166" fillId="35" borderId="10" xfId="12575" applyFont="1" applyFill="1" applyBorder="1" applyAlignment="1">
      <alignment vertical="center"/>
    </xf>
    <xf numFmtId="174" fontId="166" fillId="35" borderId="10" xfId="3" applyNumberFormat="1" applyFont="1" applyFill="1" applyBorder="1" applyAlignment="1">
      <alignment horizontal="center" vertical="center"/>
    </xf>
    <xf numFmtId="0" fontId="51" fillId="33" borderId="0" xfId="13130" applyFont="1" applyFill="1"/>
    <xf numFmtId="0" fontId="166" fillId="33" borderId="10" xfId="12575" applyFont="1" applyFill="1" applyBorder="1" applyAlignment="1">
      <alignment vertical="center"/>
    </xf>
    <xf numFmtId="217" fontId="166" fillId="33" borderId="10" xfId="27601" applyNumberFormat="1" applyFont="1" applyFill="1" applyBorder="1" applyAlignment="1">
      <alignment horizontal="center" vertical="center"/>
    </xf>
    <xf numFmtId="174" fontId="166" fillId="33" borderId="10" xfId="3" applyNumberFormat="1" applyFont="1" applyFill="1" applyBorder="1" applyAlignment="1">
      <alignment horizontal="center" vertical="center"/>
    </xf>
    <xf numFmtId="0" fontId="170" fillId="34" borderId="0" xfId="0" applyNumberFormat="1" applyFont="1" applyFill="1" applyBorder="1" applyAlignment="1">
      <alignment vertical="center"/>
    </xf>
    <xf numFmtId="39" fontId="170" fillId="34" borderId="0" xfId="0" applyNumberFormat="1" applyFont="1" applyFill="1" applyBorder="1" applyAlignment="1">
      <alignment vertical="center"/>
    </xf>
    <xf numFmtId="0" fontId="170" fillId="33" borderId="0" xfId="0" applyNumberFormat="1" applyFont="1" applyFill="1" applyBorder="1" applyAlignment="1">
      <alignment vertical="center"/>
    </xf>
    <xf numFmtId="39" fontId="170" fillId="33" borderId="0" xfId="0" applyNumberFormat="1" applyFont="1" applyFill="1" applyBorder="1" applyAlignment="1">
      <alignment vertical="center"/>
    </xf>
    <xf numFmtId="0" fontId="171" fillId="34" borderId="0" xfId="0" applyNumberFormat="1" applyFont="1" applyFill="1" applyBorder="1" applyAlignment="1">
      <alignment vertical="center"/>
    </xf>
    <xf numFmtId="39" fontId="171" fillId="34" borderId="0" xfId="0" applyNumberFormat="1" applyFont="1" applyFill="1" applyBorder="1" applyAlignment="1">
      <alignment vertical="center"/>
    </xf>
    <xf numFmtId="0" fontId="171" fillId="33" borderId="0" xfId="0" applyNumberFormat="1" applyFont="1" applyFill="1" applyBorder="1" applyAlignment="1">
      <alignment vertical="center"/>
    </xf>
    <xf numFmtId="39" fontId="171" fillId="33" borderId="0" xfId="0" applyNumberFormat="1" applyFont="1" applyFill="1" applyBorder="1" applyAlignment="1">
      <alignment vertical="center"/>
    </xf>
    <xf numFmtId="0" fontId="46" fillId="119" borderId="10" xfId="12575" applyFont="1" applyFill="1" applyBorder="1" applyAlignment="1">
      <alignment horizontal="center" vertical="center" wrapText="1"/>
    </xf>
    <xf numFmtId="0" fontId="46" fillId="119" borderId="10" xfId="12575" applyFont="1" applyFill="1" applyBorder="1" applyAlignment="1">
      <alignment vertical="center"/>
    </xf>
    <xf numFmtId="217" fontId="46" fillId="119" borderId="10" xfId="27601" applyNumberFormat="1" applyFont="1" applyFill="1" applyBorder="1" applyAlignment="1">
      <alignment horizontal="center" vertical="center"/>
    </xf>
    <xf numFmtId="174" fontId="165" fillId="119" borderId="10" xfId="3" applyNumberFormat="1" applyFont="1" applyFill="1" applyBorder="1" applyAlignment="1">
      <alignment horizontal="center" vertical="center"/>
    </xf>
    <xf numFmtId="0" fontId="46" fillId="118" borderId="10" xfId="12575" applyFont="1" applyFill="1" applyBorder="1" applyAlignment="1">
      <alignment horizontal="center" vertical="center" wrapText="1"/>
    </xf>
    <xf numFmtId="217" fontId="46" fillId="118" borderId="10" xfId="27601" applyNumberFormat="1" applyFont="1" applyFill="1" applyBorder="1" applyAlignment="1">
      <alignment horizontal="center" vertical="center"/>
    </xf>
    <xf numFmtId="174" fontId="165" fillId="118" borderId="10" xfId="3" applyNumberFormat="1" applyFont="1" applyFill="1" applyBorder="1" applyAlignment="1">
      <alignment horizontal="center" vertical="center"/>
    </xf>
    <xf numFmtId="174" fontId="46" fillId="118" borderId="10" xfId="3" applyNumberFormat="1" applyFont="1" applyFill="1" applyBorder="1" applyAlignment="1">
      <alignment horizontal="center" vertical="center"/>
    </xf>
    <xf numFmtId="0" fontId="25" fillId="33" borderId="0" xfId="27615" applyFill="1"/>
    <xf numFmtId="0" fontId="51" fillId="33" borderId="10" xfId="12575" applyFont="1" applyFill="1" applyBorder="1" applyAlignment="1">
      <alignment vertical="center"/>
    </xf>
    <xf numFmtId="166" fontId="51" fillId="33" borderId="10" xfId="27598" applyNumberFormat="1" applyFont="1" applyFill="1" applyBorder="1" applyAlignment="1">
      <alignment horizontal="center" vertical="center"/>
    </xf>
    <xf numFmtId="217" fontId="51" fillId="33" borderId="10" xfId="27598" applyNumberFormat="1" applyFont="1" applyFill="1" applyBorder="1" applyAlignment="1">
      <alignment horizontal="center" vertical="center"/>
    </xf>
    <xf numFmtId="0" fontId="130" fillId="33" borderId="0" xfId="27615" applyFont="1" applyFill="1"/>
    <xf numFmtId="166" fontId="130" fillId="33" borderId="0" xfId="27615" applyNumberFormat="1" applyFont="1" applyFill="1"/>
    <xf numFmtId="166" fontId="130" fillId="33" borderId="0" xfId="27615" quotePrefix="1" applyNumberFormat="1" applyFont="1" applyFill="1"/>
    <xf numFmtId="9" fontId="48" fillId="120" borderId="10" xfId="12575" applyNumberFormat="1" applyFont="1" applyFill="1" applyBorder="1" applyAlignment="1">
      <alignment horizontal="center" vertical="center" wrapText="1"/>
    </xf>
    <xf numFmtId="9" fontId="48" fillId="118" borderId="10" xfId="27616" applyFont="1" applyFill="1" applyBorder="1" applyAlignment="1">
      <alignment horizontal="center" vertical="center" wrapText="1"/>
    </xf>
    <xf numFmtId="166" fontId="48" fillId="118" borderId="10" xfId="27598" applyNumberFormat="1" applyFont="1" applyFill="1" applyBorder="1" applyAlignment="1">
      <alignment horizontal="center" vertical="center"/>
    </xf>
    <xf numFmtId="0" fontId="25" fillId="118" borderId="0" xfId="27615" applyFill="1"/>
    <xf numFmtId="39" fontId="48" fillId="120" borderId="10" xfId="12527" applyNumberFormat="1" applyFont="1" applyFill="1" applyBorder="1" applyAlignment="1">
      <alignment vertical="center"/>
    </xf>
    <xf numFmtId="166" fontId="48" fillId="120" borderId="10" xfId="27598" applyNumberFormat="1" applyFont="1" applyFill="1" applyBorder="1" applyAlignment="1">
      <alignment horizontal="center" vertical="center"/>
    </xf>
    <xf numFmtId="217" fontId="48" fillId="120" borderId="10" xfId="27598" applyNumberFormat="1" applyFont="1" applyFill="1" applyBorder="1" applyAlignment="1">
      <alignment horizontal="center" vertical="center"/>
    </xf>
    <xf numFmtId="0" fontId="164" fillId="120" borderId="10" xfId="27615" applyFont="1" applyFill="1" applyBorder="1" applyAlignment="1">
      <alignment horizontal="left" vertical="center"/>
    </xf>
    <xf numFmtId="166" fontId="50" fillId="33" borderId="10" xfId="27598" applyNumberFormat="1" applyFont="1" applyFill="1" applyBorder="1" applyAlignment="1">
      <alignment horizontal="center" vertical="center"/>
    </xf>
    <xf numFmtId="217" fontId="50" fillId="33" borderId="10" xfId="27598" applyNumberFormat="1" applyFont="1" applyFill="1" applyBorder="1" applyAlignment="1">
      <alignment horizontal="center" vertical="center"/>
    </xf>
    <xf numFmtId="0" fontId="50" fillId="33" borderId="10" xfId="12575" applyFont="1" applyFill="1" applyBorder="1" applyAlignment="1">
      <alignment vertical="center"/>
    </xf>
    <xf numFmtId="0" fontId="41" fillId="33" borderId="0" xfId="27615" applyFont="1" applyFill="1"/>
    <xf numFmtId="166" fontId="50" fillId="33" borderId="10" xfId="27598" quotePrefix="1" applyNumberFormat="1" applyFont="1" applyFill="1" applyBorder="1" applyAlignment="1">
      <alignment horizontal="center" vertical="center"/>
    </xf>
    <xf numFmtId="0" fontId="48" fillId="120" borderId="10" xfId="12575" applyFont="1" applyFill="1" applyBorder="1" applyAlignment="1">
      <alignment horizontal="center" vertical="center"/>
    </xf>
    <xf numFmtId="0" fontId="48" fillId="118" borderId="10" xfId="12575" applyFont="1" applyFill="1" applyBorder="1" applyAlignment="1">
      <alignment horizontal="center" vertical="center" wrapText="1"/>
    </xf>
    <xf numFmtId="0" fontId="172" fillId="34" borderId="0" xfId="0" applyNumberFormat="1" applyFont="1" applyFill="1" applyBorder="1" applyAlignment="1">
      <alignment vertical="center"/>
    </xf>
    <xf numFmtId="39" fontId="172" fillId="34" borderId="0" xfId="0" applyNumberFormat="1" applyFont="1" applyFill="1" applyBorder="1" applyAlignment="1">
      <alignment vertical="center"/>
    </xf>
    <xf numFmtId="0" fontId="48" fillId="0" borderId="18" xfId="1" applyFont="1" applyFill="1" applyBorder="1" applyAlignment="1">
      <alignment vertical="center"/>
    </xf>
    <xf numFmtId="39" fontId="172" fillId="0" borderId="0" xfId="0" applyNumberFormat="1" applyFont="1" applyFill="1" applyBorder="1" applyAlignment="1">
      <alignment vertical="center"/>
    </xf>
    <xf numFmtId="39" fontId="50" fillId="33" borderId="10" xfId="12575" applyNumberFormat="1" applyFont="1" applyFill="1" applyBorder="1" applyAlignment="1">
      <alignment vertical="center"/>
    </xf>
    <xf numFmtId="0" fontId="49" fillId="33" borderId="0" xfId="1" applyFill="1"/>
    <xf numFmtId="0" fontId="175" fillId="33" borderId="0" xfId="1" applyFont="1" applyFill="1" applyAlignment="1">
      <alignment horizontal="justify" wrapText="1"/>
    </xf>
    <xf numFmtId="0" fontId="176" fillId="33" borderId="0" xfId="1" applyFont="1" applyFill="1" applyAlignment="1">
      <alignment horizontal="justify" wrapText="1"/>
    </xf>
    <xf numFmtId="180" fontId="176" fillId="33" borderId="0" xfId="1" applyNumberFormat="1" applyFont="1" applyFill="1" applyAlignment="1">
      <alignment horizontal="right" wrapText="1"/>
    </xf>
    <xf numFmtId="0" fontId="176" fillId="33" borderId="0" xfId="1" applyFont="1" applyFill="1"/>
    <xf numFmtId="180" fontId="176" fillId="33" borderId="0" xfId="1" applyNumberFormat="1" applyFont="1" applyFill="1"/>
    <xf numFmtId="0" fontId="177" fillId="33" borderId="0" xfId="1" applyFont="1" applyFill="1" applyAlignment="1">
      <alignment horizontal="justify" wrapText="1"/>
    </xf>
    <xf numFmtId="180" fontId="177" fillId="33" borderId="40" xfId="1" applyNumberFormat="1" applyFont="1" applyFill="1" applyBorder="1" applyAlignment="1">
      <alignment horizontal="right" wrapText="1"/>
    </xf>
    <xf numFmtId="0" fontId="178" fillId="34" borderId="0" xfId="0" applyNumberFormat="1" applyFont="1" applyFill="1" applyBorder="1" applyAlignment="1">
      <alignment vertical="center"/>
    </xf>
    <xf numFmtId="39" fontId="178" fillId="34" borderId="0" xfId="0" applyNumberFormat="1" applyFont="1" applyFill="1" applyBorder="1" applyAlignment="1">
      <alignment vertical="center"/>
    </xf>
    <xf numFmtId="39" fontId="44" fillId="33" borderId="14" xfId="0" applyNumberFormat="1" applyFont="1" applyFill="1" applyBorder="1" applyAlignment="1">
      <alignment horizontal="center" vertical="center"/>
    </xf>
    <xf numFmtId="0" fontId="172" fillId="120" borderId="18" xfId="1" applyFont="1" applyFill="1" applyBorder="1" applyAlignment="1">
      <alignment vertical="center" wrapText="1"/>
    </xf>
    <xf numFmtId="217" fontId="168" fillId="33" borderId="0" xfId="13130" applyNumberFormat="1" applyFont="1" applyFill="1"/>
    <xf numFmtId="218" fontId="45" fillId="34" borderId="0" xfId="0" applyNumberFormat="1" applyFont="1" applyFill="1" applyBorder="1" applyAlignment="1">
      <alignment vertical="center"/>
    </xf>
    <xf numFmtId="217" fontId="51" fillId="33" borderId="0" xfId="13130" applyNumberFormat="1" applyFont="1" applyFill="1"/>
    <xf numFmtId="180" fontId="168" fillId="33" borderId="0" xfId="13130" applyNumberFormat="1" applyFont="1" applyFill="1"/>
    <xf numFmtId="219" fontId="168" fillId="33" borderId="0" xfId="13130" applyNumberFormat="1" applyFont="1" applyFill="1"/>
    <xf numFmtId="0" fontId="170" fillId="33" borderId="25" xfId="1" applyFont="1" applyFill="1" applyBorder="1" applyAlignment="1">
      <alignment vertical="center"/>
    </xf>
    <xf numFmtId="167" fontId="170" fillId="33" borderId="26" xfId="3" applyNumberFormat="1" applyFont="1" applyFill="1" applyBorder="1" applyAlignment="1">
      <alignment horizontal="center" vertical="center"/>
    </xf>
    <xf numFmtId="167" fontId="170" fillId="33" borderId="25" xfId="3" applyNumberFormat="1" applyFont="1" applyFill="1" applyBorder="1" applyAlignment="1">
      <alignment horizontal="center" vertical="center"/>
    </xf>
    <xf numFmtId="0" fontId="171" fillId="33" borderId="25" xfId="1" applyFont="1" applyFill="1" applyBorder="1" applyAlignment="1">
      <alignment horizontal="left" vertical="center" indent="2"/>
    </xf>
    <xf numFmtId="166" fontId="171" fillId="33" borderId="18" xfId="2" applyNumberFormat="1" applyFont="1" applyFill="1" applyBorder="1" applyAlignment="1">
      <alignment horizontal="center" vertical="center"/>
    </xf>
    <xf numFmtId="167" fontId="171" fillId="33" borderId="26" xfId="3" applyNumberFormat="1" applyFont="1" applyFill="1" applyBorder="1" applyAlignment="1">
      <alignment horizontal="center" vertical="center"/>
    </xf>
    <xf numFmtId="167" fontId="171" fillId="33" borderId="25" xfId="3" applyNumberFormat="1" applyFont="1" applyFill="1" applyBorder="1" applyAlignment="1">
      <alignment horizontal="center" vertical="center"/>
    </xf>
    <xf numFmtId="0" fontId="171" fillId="33" borderId="25" xfId="1" applyFont="1" applyFill="1" applyBorder="1" applyAlignment="1">
      <alignment horizontal="left" vertical="center"/>
    </xf>
    <xf numFmtId="166" fontId="171" fillId="33" borderId="25" xfId="2" applyNumberFormat="1" applyFont="1" applyFill="1" applyBorder="1" applyAlignment="1">
      <alignment horizontal="center" vertical="center"/>
    </xf>
    <xf numFmtId="0" fontId="170" fillId="33" borderId="18" xfId="1" applyFont="1" applyFill="1" applyBorder="1" applyAlignment="1">
      <alignment vertical="center"/>
    </xf>
    <xf numFmtId="167" fontId="170" fillId="33" borderId="18" xfId="3" applyNumberFormat="1" applyFont="1" applyFill="1" applyBorder="1" applyAlignment="1">
      <alignment horizontal="center" vertical="center"/>
    </xf>
    <xf numFmtId="0" fontId="172" fillId="120" borderId="18" xfId="1" applyFont="1" applyFill="1" applyBorder="1" applyAlignment="1">
      <alignment vertical="center"/>
    </xf>
    <xf numFmtId="167" fontId="172" fillId="120" borderId="19" xfId="3" applyNumberFormat="1" applyFont="1" applyFill="1" applyBorder="1" applyAlignment="1">
      <alignment horizontal="center" vertical="center"/>
    </xf>
    <xf numFmtId="167" fontId="170" fillId="33" borderId="19" xfId="3" applyNumberFormat="1" applyFont="1" applyFill="1" applyBorder="1" applyAlignment="1">
      <alignment horizontal="center" vertical="center"/>
    </xf>
    <xf numFmtId="0" fontId="171" fillId="33" borderId="25" xfId="1" applyFont="1" applyFill="1" applyBorder="1" applyAlignment="1">
      <alignment horizontal="left" vertical="center" wrapText="1" indent="2"/>
    </xf>
    <xf numFmtId="0" fontId="170" fillId="33" borderId="25" xfId="1" applyFont="1" applyFill="1" applyBorder="1" applyAlignment="1">
      <alignment vertical="center" wrapText="1"/>
    </xf>
    <xf numFmtId="0" fontId="171" fillId="33" borderId="25" xfId="1" applyFont="1" applyFill="1" applyBorder="1" applyAlignment="1">
      <alignment horizontal="left" vertical="center" indent="1"/>
    </xf>
    <xf numFmtId="39" fontId="172" fillId="120" borderId="26" xfId="0" applyNumberFormat="1" applyFont="1" applyFill="1" applyBorder="1" applyAlignment="1">
      <alignment vertical="center" wrapText="1"/>
    </xf>
    <xf numFmtId="167" fontId="172" fillId="118" borderId="19" xfId="3" applyNumberFormat="1" applyFont="1" applyFill="1" applyBorder="1" applyAlignment="1">
      <alignment horizontal="center" vertical="center"/>
    </xf>
    <xf numFmtId="167" fontId="172" fillId="118" borderId="18" xfId="3" applyNumberFormat="1" applyFont="1" applyFill="1" applyBorder="1" applyAlignment="1">
      <alignment horizontal="center" vertical="center"/>
    </xf>
    <xf numFmtId="217" fontId="170" fillId="33" borderId="25" xfId="2" applyNumberFormat="1" applyFont="1" applyFill="1" applyBorder="1" applyAlignment="1">
      <alignment horizontal="center" vertical="center"/>
    </xf>
    <xf numFmtId="217" fontId="171" fillId="33" borderId="18" xfId="2" applyNumberFormat="1" applyFont="1" applyFill="1" applyBorder="1" applyAlignment="1">
      <alignment horizontal="center" vertical="center"/>
    </xf>
    <xf numFmtId="217" fontId="171" fillId="33" borderId="25" xfId="2" applyNumberFormat="1" applyFont="1" applyFill="1" applyBorder="1" applyAlignment="1">
      <alignment horizontal="center" vertical="center"/>
    </xf>
    <xf numFmtId="217" fontId="172" fillId="120" borderId="18" xfId="2" applyNumberFormat="1" applyFont="1" applyFill="1" applyBorder="1" applyAlignment="1">
      <alignment horizontal="center" vertical="center"/>
    </xf>
    <xf numFmtId="217" fontId="172" fillId="118" borderId="18" xfId="2" applyNumberFormat="1" applyFont="1" applyFill="1" applyBorder="1" applyAlignment="1">
      <alignment horizontal="center" vertical="center"/>
    </xf>
    <xf numFmtId="0" fontId="170" fillId="33" borderId="25" xfId="1" applyFont="1" applyFill="1" applyBorder="1" applyAlignment="1">
      <alignment horizontal="left" vertical="center" wrapText="1"/>
    </xf>
    <xf numFmtId="217" fontId="170" fillId="33" borderId="18" xfId="2" applyNumberFormat="1" applyFont="1" applyFill="1" applyBorder="1" applyAlignment="1">
      <alignment horizontal="center" vertical="center"/>
    </xf>
    <xf numFmtId="217" fontId="172" fillId="120" borderId="18" xfId="1" applyNumberFormat="1" applyFont="1" applyFill="1" applyBorder="1" applyAlignment="1">
      <alignment horizontal="center" vertical="center"/>
    </xf>
    <xf numFmtId="217" fontId="172" fillId="118" borderId="18" xfId="1" applyNumberFormat="1" applyFont="1" applyFill="1" applyBorder="1" applyAlignment="1">
      <alignment horizontal="center" vertical="center"/>
    </xf>
    <xf numFmtId="39" fontId="180" fillId="33" borderId="14" xfId="0" applyNumberFormat="1" applyFont="1" applyFill="1" applyBorder="1" applyAlignment="1">
      <alignment vertical="center" wrapText="1"/>
    </xf>
    <xf numFmtId="167" fontId="180" fillId="33" borderId="19" xfId="3" applyNumberFormat="1" applyFont="1" applyFill="1" applyBorder="1" applyAlignment="1">
      <alignment horizontal="center" vertical="center"/>
    </xf>
    <xf numFmtId="166" fontId="180" fillId="33" borderId="18" xfId="2" applyNumberFormat="1" applyFont="1" applyFill="1" applyBorder="1" applyAlignment="1">
      <alignment horizontal="center" vertical="center"/>
    </xf>
    <xf numFmtId="166" fontId="179" fillId="33" borderId="18" xfId="2" applyNumberFormat="1" applyFont="1" applyFill="1" applyBorder="1" applyAlignment="1">
      <alignment horizontal="center" vertical="center"/>
    </xf>
    <xf numFmtId="0" fontId="52" fillId="35" borderId="15" xfId="1" applyFont="1" applyFill="1" applyBorder="1" applyAlignment="1">
      <alignment vertical="center"/>
    </xf>
    <xf numFmtId="168" fontId="52" fillId="35" borderId="18" xfId="2" applyNumberFormat="1" applyFont="1" applyFill="1" applyBorder="1" applyAlignment="1">
      <alignment horizontal="center" vertical="center"/>
    </xf>
    <xf numFmtId="167" fontId="52" fillId="35" borderId="19" xfId="3" applyNumberFormat="1" applyFont="1" applyFill="1" applyBorder="1" applyAlignment="1">
      <alignment horizontal="center" vertical="center"/>
    </xf>
    <xf numFmtId="0" fontId="172" fillId="117" borderId="18" xfId="0" applyNumberFormat="1" applyFont="1" applyFill="1" applyBorder="1" applyAlignment="1">
      <alignment horizontal="center" vertical="center" wrapText="1"/>
    </xf>
    <xf numFmtId="39" fontId="172" fillId="117" borderId="20" xfId="0" applyNumberFormat="1" applyFont="1" applyFill="1" applyBorder="1" applyAlignment="1">
      <alignment horizontal="center" vertical="center" wrapText="1"/>
    </xf>
    <xf numFmtId="0" fontId="172" fillId="121" borderId="21" xfId="0" applyNumberFormat="1" applyFont="1" applyFill="1" applyBorder="1" applyAlignment="1">
      <alignment horizontal="center" vertical="center" wrapText="1"/>
    </xf>
    <xf numFmtId="1" fontId="172" fillId="121" borderId="15" xfId="0" applyNumberFormat="1" applyFont="1" applyFill="1" applyBorder="1" applyAlignment="1">
      <alignment horizontal="center" vertical="center" wrapText="1"/>
    </xf>
    <xf numFmtId="39" fontId="172" fillId="121" borderId="11" xfId="0" applyNumberFormat="1" applyFont="1" applyFill="1" applyBorder="1" applyAlignment="1">
      <alignment horizontal="center" vertical="center" wrapText="1"/>
    </xf>
    <xf numFmtId="0" fontId="172" fillId="117" borderId="11" xfId="0" applyNumberFormat="1" applyFont="1" applyFill="1" applyBorder="1" applyAlignment="1">
      <alignment horizontal="center" vertical="center" wrapText="1"/>
    </xf>
    <xf numFmtId="1" fontId="172" fillId="117" borderId="18" xfId="0" applyNumberFormat="1" applyFont="1" applyFill="1" applyBorder="1" applyAlignment="1">
      <alignment horizontal="center" vertical="center" wrapText="1"/>
    </xf>
    <xf numFmtId="39" fontId="172" fillId="117" borderId="19" xfId="0" applyNumberFormat="1" applyFont="1" applyFill="1" applyBorder="1" applyAlignment="1">
      <alignment horizontal="center" vertical="center" wrapText="1"/>
    </xf>
    <xf numFmtId="0" fontId="172" fillId="121" borderId="18" xfId="0" applyNumberFormat="1" applyFont="1" applyFill="1" applyBorder="1" applyAlignment="1">
      <alignment horizontal="center" vertical="center" wrapText="1"/>
    </xf>
    <xf numFmtId="39" fontId="172" fillId="121" borderId="20" xfId="0" applyNumberFormat="1" applyFont="1" applyFill="1" applyBorder="1" applyAlignment="1">
      <alignment horizontal="center" vertical="center" wrapText="1"/>
    </xf>
    <xf numFmtId="0" fontId="182" fillId="33" borderId="0" xfId="1" applyFont="1" applyFill="1" applyBorder="1" applyAlignment="1">
      <alignment vertical="center" wrapText="1"/>
    </xf>
    <xf numFmtId="0" fontId="182" fillId="122" borderId="0" xfId="1" applyFont="1" applyFill="1" applyBorder="1" applyAlignment="1">
      <alignment vertical="center" wrapText="1"/>
    </xf>
    <xf numFmtId="0" fontId="181" fillId="123" borderId="0" xfId="12575" applyFont="1" applyFill="1" applyBorder="1" applyAlignment="1">
      <alignment horizontal="center" vertical="center" wrapText="1"/>
    </xf>
    <xf numFmtId="0" fontId="181" fillId="123" borderId="0" xfId="12575" applyFont="1" applyFill="1" applyBorder="1" applyAlignment="1">
      <alignment horizontal="center" vertical="center" wrapText="1"/>
    </xf>
    <xf numFmtId="0" fontId="181" fillId="123" borderId="0" xfId="12575" applyFont="1" applyFill="1" applyBorder="1" applyAlignment="1">
      <alignment vertical="center" wrapText="1"/>
    </xf>
    <xf numFmtId="0" fontId="184" fillId="33" borderId="0" xfId="0" applyFont="1" applyFill="1"/>
    <xf numFmtId="3" fontId="182" fillId="33" borderId="0" xfId="2" applyNumberFormat="1" applyFont="1" applyFill="1" applyBorder="1" applyAlignment="1">
      <alignment horizontal="center" vertical="center" wrapText="1"/>
    </xf>
    <xf numFmtId="0" fontId="182" fillId="122" borderId="0" xfId="1" applyFont="1" applyFill="1" applyBorder="1" applyAlignment="1">
      <alignment horizontal="center" vertical="center" wrapText="1"/>
    </xf>
    <xf numFmtId="0" fontId="182" fillId="33" borderId="0" xfId="1" applyFont="1" applyFill="1" applyBorder="1" applyAlignment="1">
      <alignment horizontal="center" vertical="center" wrapText="1"/>
    </xf>
    <xf numFmtId="0" fontId="182" fillId="33" borderId="0" xfId="1" applyFont="1" applyFill="1" applyBorder="1" applyAlignment="1">
      <alignment horizontal="left" vertical="center" wrapText="1"/>
    </xf>
    <xf numFmtId="3" fontId="182" fillId="122" borderId="0" xfId="2" applyNumberFormat="1" applyFont="1" applyFill="1" applyBorder="1" applyAlignment="1">
      <alignment horizontal="center" vertical="center" wrapText="1"/>
    </xf>
    <xf numFmtId="10" fontId="182" fillId="33" borderId="0" xfId="3" applyNumberFormat="1" applyFont="1" applyFill="1" applyBorder="1" applyAlignment="1">
      <alignment horizontal="center" vertical="center" wrapText="1"/>
    </xf>
    <xf numFmtId="0" fontId="185" fillId="33" borderId="0" xfId="0" applyFont="1" applyFill="1"/>
    <xf numFmtId="0" fontId="188" fillId="33" borderId="0" xfId="1" applyFont="1" applyFill="1" applyBorder="1" applyAlignment="1">
      <alignment vertical="center" wrapText="1"/>
    </xf>
    <xf numFmtId="0" fontId="183" fillId="33" borderId="0" xfId="1" applyFont="1" applyFill="1" applyBorder="1" applyAlignment="1">
      <alignment vertical="center" wrapText="1"/>
    </xf>
    <xf numFmtId="0" fontId="186" fillId="33" borderId="0" xfId="1" applyFont="1" applyFill="1" applyBorder="1" applyAlignment="1">
      <alignment vertical="center" wrapText="1"/>
    </xf>
    <xf numFmtId="3" fontId="186" fillId="33" borderId="0" xfId="2" applyNumberFormat="1" applyFont="1" applyFill="1" applyBorder="1" applyAlignment="1">
      <alignment horizontal="center" vertical="center" wrapText="1"/>
    </xf>
    <xf numFmtId="0" fontId="181" fillId="123" borderId="0" xfId="12575" applyFont="1" applyFill="1" applyBorder="1" applyAlignment="1">
      <alignment horizontal="center" vertical="center" wrapText="1"/>
    </xf>
    <xf numFmtId="0" fontId="184" fillId="118" borderId="0" xfId="0" applyFont="1" applyFill="1"/>
    <xf numFmtId="0" fontId="193" fillId="0" borderId="0" xfId="0" applyFont="1" applyBorder="1"/>
    <xf numFmtId="0" fontId="194" fillId="0" borderId="0" xfId="0" applyFont="1" applyBorder="1"/>
    <xf numFmtId="0" fontId="195" fillId="0" borderId="0" xfId="0" applyFont="1" applyBorder="1"/>
    <xf numFmtId="0" fontId="197" fillId="0" borderId="0" xfId="0" applyFont="1" applyBorder="1"/>
    <xf numFmtId="0" fontId="194" fillId="33" borderId="0" xfId="0" applyFont="1" applyFill="1" applyBorder="1"/>
    <xf numFmtId="0" fontId="195" fillId="126" borderId="0" xfId="27618" applyFont="1" applyFill="1" applyBorder="1" applyAlignment="1">
      <alignment horizontal="left" vertical="center"/>
    </xf>
    <xf numFmtId="166" fontId="196" fillId="126" borderId="0" xfId="2" applyNumberFormat="1" applyFont="1" applyFill="1" applyBorder="1" applyAlignment="1">
      <alignment horizontal="center" vertical="center"/>
    </xf>
    <xf numFmtId="166" fontId="197" fillId="33" borderId="0" xfId="2" applyNumberFormat="1" applyFont="1" applyFill="1" applyBorder="1" applyAlignment="1">
      <alignment horizontal="center" vertical="center"/>
    </xf>
    <xf numFmtId="0" fontId="196" fillId="126" borderId="0" xfId="27618" applyFont="1" applyFill="1" applyBorder="1" applyAlignment="1">
      <alignment horizontal="left" vertical="center"/>
    </xf>
    <xf numFmtId="0" fontId="197" fillId="33" borderId="0" xfId="27618" applyFont="1" applyFill="1" applyBorder="1" applyAlignment="1">
      <alignment horizontal="left" vertical="center"/>
    </xf>
    <xf numFmtId="222" fontId="196" fillId="125" borderId="0" xfId="12575" applyNumberFormat="1" applyFont="1" applyFill="1" applyBorder="1" applyAlignment="1">
      <alignment horizontal="center" vertical="center" wrapText="1"/>
    </xf>
    <xf numFmtId="220" fontId="196" fillId="125" borderId="0" xfId="12575" applyNumberFormat="1" applyFont="1" applyFill="1" applyBorder="1" applyAlignment="1">
      <alignment horizontal="center" vertical="center" wrapText="1"/>
    </xf>
    <xf numFmtId="0" fontId="198" fillId="0" borderId="0" xfId="0" applyFont="1"/>
    <xf numFmtId="0" fontId="190" fillId="0" borderId="0" xfId="0" applyFont="1"/>
    <xf numFmtId="0" fontId="190" fillId="0" borderId="0" xfId="0" applyFont="1" applyAlignment="1"/>
    <xf numFmtId="0" fontId="189" fillId="0" borderId="0" xfId="0" applyFont="1" applyAlignment="1"/>
    <xf numFmtId="0" fontId="191" fillId="0" borderId="0" xfId="0" applyFont="1" applyAlignment="1"/>
    <xf numFmtId="0" fontId="190" fillId="33" borderId="0" xfId="0" applyFont="1" applyFill="1" applyAlignment="1"/>
    <xf numFmtId="0" fontId="199" fillId="0" borderId="0" xfId="0" applyFont="1"/>
    <xf numFmtId="0" fontId="198" fillId="0" borderId="0" xfId="0" applyFont="1" applyFill="1" applyBorder="1"/>
    <xf numFmtId="0" fontId="201" fillId="33" borderId="0" xfId="1" applyFont="1" applyFill="1" applyBorder="1" applyAlignment="1">
      <alignment vertical="center"/>
    </xf>
    <xf numFmtId="0" fontId="200" fillId="33" borderId="0" xfId="1" applyFont="1" applyFill="1" applyBorder="1" applyAlignment="1">
      <alignment vertical="center"/>
    </xf>
    <xf numFmtId="166" fontId="200" fillId="33" borderId="0" xfId="2" applyNumberFormat="1" applyFont="1" applyFill="1" applyBorder="1" applyAlignment="1">
      <alignment horizontal="center" vertical="center"/>
    </xf>
    <xf numFmtId="166" fontId="201" fillId="0" borderId="0" xfId="2" applyNumberFormat="1" applyFont="1" applyFill="1" applyBorder="1" applyAlignment="1">
      <alignment horizontal="center" vertical="center"/>
    </xf>
    <xf numFmtId="0" fontId="201" fillId="0" borderId="0" xfId="0" applyFont="1" applyBorder="1"/>
    <xf numFmtId="166" fontId="201" fillId="0" borderId="0" xfId="2" applyNumberFormat="1" applyFont="1" applyFill="1" applyBorder="1" applyAlignment="1">
      <alignment horizontal="left" vertical="center"/>
    </xf>
    <xf numFmtId="0" fontId="200" fillId="126" borderId="0" xfId="27618" applyFont="1" applyFill="1" applyBorder="1" applyAlignment="1">
      <alignment horizontal="left" vertical="center"/>
    </xf>
    <xf numFmtId="166" fontId="200" fillId="126" borderId="0" xfId="2" applyNumberFormat="1" applyFont="1" applyFill="1" applyBorder="1" applyAlignment="1">
      <alignment horizontal="center" vertical="center"/>
    </xf>
    <xf numFmtId="0" fontId="196" fillId="125" borderId="0" xfId="12575" applyFont="1" applyFill="1" applyBorder="1" applyAlignment="1">
      <alignment horizontal="center" vertical="center" wrapText="1"/>
    </xf>
    <xf numFmtId="0" fontId="201" fillId="33" borderId="0" xfId="1" applyFont="1" applyFill="1" applyBorder="1" applyAlignment="1">
      <alignment vertical="center" wrapText="1"/>
    </xf>
    <xf numFmtId="217" fontId="201" fillId="33" borderId="0" xfId="2" applyNumberFormat="1" applyFont="1" applyFill="1" applyBorder="1" applyAlignment="1">
      <alignment horizontal="center" vertical="center"/>
    </xf>
    <xf numFmtId="0" fontId="196" fillId="126" borderId="0" xfId="1" applyFont="1" applyFill="1" applyBorder="1" applyAlignment="1">
      <alignment vertical="center"/>
    </xf>
    <xf numFmtId="0" fontId="201" fillId="33" borderId="0" xfId="0" applyFont="1" applyFill="1" applyBorder="1"/>
    <xf numFmtId="167" fontId="196" fillId="126" borderId="0" xfId="3" applyNumberFormat="1" applyFont="1" applyFill="1" applyBorder="1" applyAlignment="1">
      <alignment horizontal="center" vertical="center"/>
    </xf>
    <xf numFmtId="0" fontId="196" fillId="126" borderId="0" xfId="12575" applyFont="1" applyFill="1" applyBorder="1" applyAlignment="1">
      <alignment vertical="center"/>
    </xf>
    <xf numFmtId="174" fontId="196" fillId="126" borderId="0" xfId="3" applyNumberFormat="1" applyFont="1" applyFill="1" applyBorder="1" applyAlignment="1">
      <alignment horizontal="center" vertical="center"/>
    </xf>
    <xf numFmtId="217" fontId="201" fillId="33" borderId="0" xfId="27600" applyNumberFormat="1" applyFont="1" applyFill="1" applyBorder="1" applyAlignment="1">
      <alignment horizontal="center" vertical="center"/>
    </xf>
    <xf numFmtId="219" fontId="201" fillId="33" borderId="0" xfId="0" applyNumberFormat="1" applyFont="1" applyFill="1" applyBorder="1"/>
    <xf numFmtId="217" fontId="196" fillId="119" borderId="0" xfId="27600" applyNumberFormat="1" applyFont="1" applyFill="1" applyBorder="1" applyAlignment="1">
      <alignment horizontal="center" vertical="center"/>
    </xf>
    <xf numFmtId="0" fontId="200" fillId="0" borderId="0" xfId="0" applyFont="1" applyBorder="1"/>
    <xf numFmtId="217" fontId="196" fillId="126" borderId="0" xfId="27600" applyNumberFormat="1" applyFont="1" applyFill="1" applyBorder="1" applyAlignment="1">
      <alignment horizontal="center" vertical="center"/>
    </xf>
    <xf numFmtId="0" fontId="204" fillId="33" borderId="0" xfId="27615" applyFont="1" applyFill="1" applyBorder="1"/>
    <xf numFmtId="39" fontId="196" fillId="126" borderId="0" xfId="12527" applyNumberFormat="1" applyFont="1" applyFill="1" applyBorder="1" applyAlignment="1">
      <alignment vertical="center"/>
    </xf>
    <xf numFmtId="39" fontId="194" fillId="33" borderId="0" xfId="0" applyNumberFormat="1" applyFont="1" applyFill="1" applyBorder="1" applyAlignment="1">
      <alignment vertical="center"/>
    </xf>
    <xf numFmtId="39" fontId="194" fillId="34" borderId="0" xfId="0" applyNumberFormat="1" applyFont="1" applyFill="1" applyBorder="1" applyAlignment="1">
      <alignment vertical="center"/>
    </xf>
    <xf numFmtId="39" fontId="195" fillId="34" borderId="0" xfId="0" applyNumberFormat="1" applyFont="1" applyFill="1" applyBorder="1" applyAlignment="1">
      <alignment vertical="center"/>
    </xf>
    <xf numFmtId="0" fontId="206" fillId="33" borderId="0" xfId="1" applyFont="1" applyFill="1" applyBorder="1" applyAlignment="1">
      <alignment vertical="center"/>
    </xf>
    <xf numFmtId="39" fontId="206" fillId="34" borderId="0" xfId="0" applyNumberFormat="1" applyFont="1" applyFill="1" applyBorder="1" applyAlignment="1">
      <alignment vertical="center"/>
    </xf>
    <xf numFmtId="166" fontId="203" fillId="33" borderId="0" xfId="2" applyNumberFormat="1" applyFont="1" applyFill="1" applyBorder="1" applyAlignment="1">
      <alignment horizontal="center" vertical="center"/>
    </xf>
    <xf numFmtId="167" fontId="203" fillId="33" borderId="0" xfId="3" applyNumberFormat="1" applyFont="1" applyFill="1" applyBorder="1" applyAlignment="1">
      <alignment horizontal="center" vertical="center"/>
    </xf>
    <xf numFmtId="39" fontId="203" fillId="34" borderId="0" xfId="0" applyNumberFormat="1" applyFont="1" applyFill="1" applyBorder="1" applyAlignment="1">
      <alignment vertical="center"/>
    </xf>
    <xf numFmtId="39" fontId="203" fillId="33" borderId="0" xfId="0" applyNumberFormat="1" applyFont="1" applyFill="1" applyBorder="1" applyAlignment="1">
      <alignment vertical="center"/>
    </xf>
    <xf numFmtId="39" fontId="206" fillId="33" borderId="0" xfId="0" applyNumberFormat="1" applyFont="1" applyFill="1" applyBorder="1" applyAlignment="1">
      <alignment vertical="center"/>
    </xf>
    <xf numFmtId="0" fontId="203" fillId="33" borderId="0" xfId="1" applyFont="1" applyFill="1" applyBorder="1" applyAlignment="1">
      <alignment horizontal="left" vertical="center" indent="1"/>
    </xf>
    <xf numFmtId="0" fontId="196" fillId="124" borderId="0" xfId="0" applyNumberFormat="1" applyFont="1" applyFill="1" applyBorder="1" applyAlignment="1">
      <alignment horizontal="center" vertical="center" wrapText="1"/>
    </xf>
    <xf numFmtId="39" fontId="196" fillId="124" borderId="0" xfId="0" applyNumberFormat="1" applyFont="1" applyFill="1" applyBorder="1" applyAlignment="1">
      <alignment horizontal="center" vertical="center" wrapText="1"/>
    </xf>
    <xf numFmtId="1" fontId="196" fillId="124" borderId="0" xfId="0" applyNumberFormat="1" applyFont="1" applyFill="1" applyBorder="1" applyAlignment="1">
      <alignment horizontal="center" vertical="center" wrapText="1"/>
    </xf>
    <xf numFmtId="167" fontId="200" fillId="33" borderId="0" xfId="3" applyNumberFormat="1" applyFont="1" applyFill="1" applyBorder="1" applyAlignment="1">
      <alignment horizontal="center" vertical="center"/>
    </xf>
    <xf numFmtId="0" fontId="201" fillId="33" borderId="0" xfId="1" applyFont="1" applyFill="1" applyBorder="1" applyAlignment="1">
      <alignment horizontal="left" vertical="center" indent="2"/>
    </xf>
    <xf numFmtId="0" fontId="200" fillId="33" borderId="0" xfId="1" applyFont="1" applyFill="1" applyBorder="1" applyAlignment="1">
      <alignment horizontal="left" vertical="center"/>
    </xf>
    <xf numFmtId="0" fontId="200" fillId="33" borderId="0" xfId="1" applyFont="1" applyFill="1" applyBorder="1" applyAlignment="1">
      <alignment vertical="center" wrapText="1"/>
    </xf>
    <xf numFmtId="0" fontId="201" fillId="33" borderId="0" xfId="1" applyFont="1" applyFill="1" applyBorder="1" applyAlignment="1">
      <alignment horizontal="left" vertical="center" wrapText="1" indent="2"/>
    </xf>
    <xf numFmtId="166" fontId="196" fillId="126" borderId="0" xfId="1" applyNumberFormat="1" applyFont="1" applyFill="1" applyBorder="1" applyAlignment="1">
      <alignment horizontal="center" vertical="center"/>
    </xf>
    <xf numFmtId="166" fontId="196" fillId="128" borderId="0" xfId="1" applyNumberFormat="1" applyFont="1" applyFill="1" applyBorder="1" applyAlignment="1">
      <alignment horizontal="center" vertical="center"/>
    </xf>
    <xf numFmtId="167" fontId="196" fillId="128" borderId="0" xfId="3" applyNumberFormat="1" applyFont="1" applyFill="1" applyBorder="1" applyAlignment="1">
      <alignment horizontal="center" vertical="center"/>
    </xf>
    <xf numFmtId="0" fontId="201" fillId="33" borderId="0" xfId="1" applyFont="1" applyFill="1" applyBorder="1" applyAlignment="1">
      <alignment horizontal="left" vertical="center" indent="1"/>
    </xf>
    <xf numFmtId="174" fontId="194" fillId="33" borderId="0" xfId="3" applyNumberFormat="1" applyFont="1" applyFill="1" applyBorder="1" applyAlignment="1">
      <alignment vertical="center"/>
    </xf>
    <xf numFmtId="174" fontId="194" fillId="33" borderId="0" xfId="3" applyNumberFormat="1" applyFont="1" applyFill="1" applyBorder="1" applyAlignment="1">
      <alignment horizontal="left" vertical="center"/>
    </xf>
    <xf numFmtId="223" fontId="196" fillId="125" borderId="0" xfId="12575" applyNumberFormat="1" applyFont="1" applyFill="1" applyBorder="1" applyAlignment="1">
      <alignment horizontal="center" vertical="center" wrapText="1"/>
    </xf>
    <xf numFmtId="0" fontId="194" fillId="33" borderId="0" xfId="1" applyFont="1" applyFill="1" applyAlignment="1">
      <alignment vertical="center"/>
    </xf>
    <xf numFmtId="217" fontId="201" fillId="33" borderId="0" xfId="2" applyNumberFormat="1" applyFont="1" applyFill="1" applyBorder="1" applyAlignment="1">
      <alignment horizontal="right" vertical="center"/>
    </xf>
    <xf numFmtId="217" fontId="196" fillId="126" borderId="0" xfId="2" applyNumberFormat="1" applyFont="1" applyFill="1" applyBorder="1" applyAlignment="1">
      <alignment horizontal="right" vertical="center"/>
    </xf>
    <xf numFmtId="37" fontId="201" fillId="0" borderId="0" xfId="12555" applyFont="1" applyFill="1" applyBorder="1" applyAlignment="1">
      <alignment horizontal="center" vertical="center"/>
    </xf>
    <xf numFmtId="37" fontId="201" fillId="33" borderId="0" xfId="12555" applyFont="1" applyFill="1" applyBorder="1" applyAlignment="1">
      <alignment horizontal="center" vertical="center"/>
    </xf>
    <xf numFmtId="37" fontId="201" fillId="0" borderId="0" xfId="12555" applyFont="1" applyBorder="1" applyAlignment="1">
      <alignment horizontal="center" vertical="center"/>
    </xf>
    <xf numFmtId="0" fontId="204" fillId="33" borderId="0" xfId="27626" applyFont="1" applyFill="1" applyBorder="1"/>
    <xf numFmtId="37" fontId="201" fillId="0" borderId="0" xfId="12555" applyFont="1" applyFill="1" applyBorder="1" applyAlignment="1">
      <alignment horizontal="left" vertical="center"/>
    </xf>
    <xf numFmtId="37" fontId="201" fillId="0" borderId="0" xfId="12555" applyFont="1" applyBorder="1" applyAlignment="1">
      <alignment horizontal="left" vertical="center"/>
    </xf>
    <xf numFmtId="37" fontId="201" fillId="33" borderId="0" xfId="12555" applyFont="1" applyFill="1" applyBorder="1" applyAlignment="1">
      <alignment horizontal="left" vertical="center"/>
    </xf>
    <xf numFmtId="39" fontId="194" fillId="33" borderId="0" xfId="12527" applyNumberFormat="1" applyFont="1" applyFill="1" applyBorder="1" applyAlignment="1">
      <alignment vertical="center"/>
    </xf>
    <xf numFmtId="39" fontId="194" fillId="34" borderId="0" xfId="12527" applyNumberFormat="1" applyFont="1" applyFill="1" applyBorder="1" applyAlignment="1">
      <alignment vertical="center"/>
    </xf>
    <xf numFmtId="39" fontId="195" fillId="34" borderId="0" xfId="12527" applyNumberFormat="1" applyFont="1" applyFill="1" applyBorder="1" applyAlignment="1">
      <alignment vertical="center"/>
    </xf>
    <xf numFmtId="39" fontId="197" fillId="34" borderId="0" xfId="12527" applyNumberFormat="1" applyFont="1" applyFill="1" applyBorder="1" applyAlignment="1">
      <alignment vertical="center"/>
    </xf>
    <xf numFmtId="39" fontId="197" fillId="33" borderId="0" xfId="12527" applyNumberFormat="1" applyFont="1" applyFill="1" applyBorder="1" applyAlignment="1">
      <alignment vertical="center"/>
    </xf>
    <xf numFmtId="39" fontId="196" fillId="34" borderId="0" xfId="12527" applyNumberFormat="1" applyFont="1" applyFill="1" applyBorder="1" applyAlignment="1">
      <alignment vertical="center"/>
    </xf>
    <xf numFmtId="0" fontId="196" fillId="0" borderId="18" xfId="1" applyFont="1" applyFill="1" applyBorder="1" applyAlignment="1">
      <alignment vertical="center"/>
    </xf>
    <xf numFmtId="39" fontId="196" fillId="0" borderId="0" xfId="12527" applyNumberFormat="1" applyFont="1" applyFill="1" applyBorder="1" applyAlignment="1">
      <alignment vertical="center"/>
    </xf>
    <xf numFmtId="231" fontId="194" fillId="34" borderId="0" xfId="12527" applyNumberFormat="1" applyFont="1" applyFill="1" applyBorder="1" applyAlignment="1">
      <alignment vertical="center"/>
    </xf>
    <xf numFmtId="174" fontId="194" fillId="34" borderId="0" xfId="3" applyNumberFormat="1" applyFont="1" applyFill="1" applyBorder="1" applyAlignment="1">
      <alignment vertical="center"/>
    </xf>
    <xf numFmtId="0" fontId="196" fillId="126" borderId="18" xfId="1" applyFont="1" applyFill="1" applyBorder="1" applyAlignment="1">
      <alignment vertical="center"/>
    </xf>
    <xf numFmtId="0" fontId="196" fillId="125" borderId="0" xfId="12575" applyFont="1" applyFill="1" applyBorder="1" applyAlignment="1">
      <alignment horizontal="center" vertical="center" wrapText="1"/>
    </xf>
    <xf numFmtId="0" fontId="201" fillId="0" borderId="25" xfId="1" applyFont="1" applyFill="1" applyBorder="1" applyAlignment="1">
      <alignment horizontal="left" vertical="center" indent="2"/>
    </xf>
    <xf numFmtId="0" fontId="200" fillId="0" borderId="18" xfId="1" applyFont="1" applyFill="1" applyBorder="1" applyAlignment="1">
      <alignment vertical="center"/>
    </xf>
    <xf numFmtId="0" fontId="200" fillId="0" borderId="25" xfId="1" applyFont="1" applyFill="1" applyBorder="1" applyAlignment="1">
      <alignment horizontal="left" vertical="center"/>
    </xf>
    <xf numFmtId="0" fontId="201" fillId="33" borderId="25" xfId="1" applyFont="1" applyFill="1" applyBorder="1" applyAlignment="1">
      <alignment horizontal="left" vertical="center" indent="2"/>
    </xf>
    <xf numFmtId="0" fontId="201" fillId="33" borderId="25" xfId="1" applyFont="1" applyFill="1" applyBorder="1" applyAlignment="1">
      <alignment horizontal="left" vertical="center"/>
    </xf>
    <xf numFmtId="0" fontId="200" fillId="33" borderId="25" xfId="1" applyFont="1" applyFill="1" applyBorder="1" applyAlignment="1">
      <alignment vertical="center" wrapText="1"/>
    </xf>
    <xf numFmtId="0" fontId="201" fillId="33" borderId="25" xfId="1" applyFont="1" applyFill="1" applyBorder="1" applyAlignment="1">
      <alignment horizontal="left" vertical="center" indent="1"/>
    </xf>
    <xf numFmtId="0" fontId="200" fillId="0" borderId="0" xfId="1" applyFont="1" applyFill="1" applyBorder="1" applyAlignment="1">
      <alignment vertical="center"/>
    </xf>
    <xf numFmtId="167" fontId="200" fillId="0" borderId="0" xfId="3" applyNumberFormat="1" applyFont="1" applyFill="1" applyBorder="1" applyAlignment="1">
      <alignment horizontal="center" vertical="center"/>
    </xf>
    <xf numFmtId="217" fontId="201" fillId="0" borderId="0" xfId="2" applyNumberFormat="1" applyFont="1" applyFill="1" applyBorder="1" applyAlignment="1">
      <alignment horizontal="center" vertical="center"/>
    </xf>
    <xf numFmtId="217" fontId="201" fillId="122" borderId="0" xfId="2" applyNumberFormat="1" applyFont="1" applyFill="1" applyBorder="1" applyAlignment="1">
      <alignment horizontal="center" vertical="center"/>
    </xf>
    <xf numFmtId="217" fontId="201" fillId="0" borderId="0" xfId="2" applyNumberFormat="1" applyFont="1" applyFill="1" applyBorder="1" applyAlignment="1">
      <alignment horizontal="right" vertical="center"/>
    </xf>
    <xf numFmtId="0" fontId="201" fillId="0" borderId="0" xfId="1" applyFont="1" applyFill="1" applyBorder="1" applyAlignment="1">
      <alignment vertical="center"/>
    </xf>
    <xf numFmtId="0" fontId="201" fillId="0" borderId="0" xfId="0" applyFont="1" applyBorder="1" applyAlignment="1">
      <alignment horizontal="center"/>
    </xf>
    <xf numFmtId="219" fontId="201" fillId="33" borderId="0" xfId="0" applyNumberFormat="1" applyFont="1" applyFill="1" applyBorder="1" applyAlignment="1">
      <alignment horizontal="center"/>
    </xf>
    <xf numFmtId="174" fontId="201" fillId="0" borderId="0" xfId="27617" applyNumberFormat="1" applyFont="1" applyBorder="1" applyAlignment="1">
      <alignment horizontal="center"/>
    </xf>
    <xf numFmtId="0" fontId="196" fillId="125" borderId="0" xfId="12575" applyFont="1" applyFill="1" applyBorder="1" applyAlignment="1">
      <alignment vertical="center" wrapText="1"/>
    </xf>
    <xf numFmtId="0" fontId="212" fillId="0" borderId="0" xfId="0" applyFont="1"/>
    <xf numFmtId="0" fontId="196" fillId="125" borderId="0" xfId="12575" applyFont="1" applyFill="1" applyBorder="1" applyAlignment="1">
      <alignment horizontal="center" vertical="center" wrapText="1"/>
    </xf>
    <xf numFmtId="0" fontId="196" fillId="126" borderId="0" xfId="12575" applyFont="1" applyFill="1" applyBorder="1" applyAlignment="1">
      <alignment horizontal="left" vertical="center"/>
    </xf>
    <xf numFmtId="39" fontId="196" fillId="125" borderId="0" xfId="12527" applyNumberFormat="1" applyFont="1" applyFill="1" applyBorder="1" applyAlignment="1">
      <alignment horizontal="center" vertical="center" wrapText="1"/>
    </xf>
    <xf numFmtId="0" fontId="196" fillId="125" borderId="0" xfId="12527" applyNumberFormat="1" applyFont="1" applyFill="1" applyBorder="1" applyAlignment="1">
      <alignment horizontal="center" vertical="center" wrapText="1"/>
    </xf>
    <xf numFmtId="0" fontId="201" fillId="122" borderId="0" xfId="1" applyFont="1" applyFill="1" applyBorder="1" applyAlignment="1">
      <alignment vertical="center"/>
    </xf>
    <xf numFmtId="0" fontId="185" fillId="34" borderId="0" xfId="0" applyFont="1" applyFill="1" applyAlignment="1">
      <alignment vertical="center"/>
    </xf>
    <xf numFmtId="0" fontId="194" fillId="33" borderId="0" xfId="12527" applyFont="1" applyFill="1"/>
    <xf numFmtId="217" fontId="201" fillId="122" borderId="0" xfId="2" applyNumberFormat="1" applyFont="1" applyFill="1" applyBorder="1" applyAlignment="1">
      <alignment horizontal="right" vertical="center"/>
    </xf>
    <xf numFmtId="39" fontId="201" fillId="34" borderId="0" xfId="0" applyNumberFormat="1" applyFont="1" applyFill="1" applyBorder="1" applyAlignment="1">
      <alignment horizontal="center" vertical="center"/>
    </xf>
    <xf numFmtId="166" fontId="201" fillId="33" borderId="0" xfId="2" applyNumberFormat="1" applyFont="1" applyFill="1" applyBorder="1" applyAlignment="1">
      <alignment horizontal="left" vertical="center"/>
    </xf>
    <xf numFmtId="217" fontId="196" fillId="125" borderId="0" xfId="2" applyNumberFormat="1" applyFont="1" applyFill="1" applyBorder="1" applyAlignment="1">
      <alignment horizontal="center" vertical="center"/>
    </xf>
    <xf numFmtId="223" fontId="201" fillId="33" borderId="0" xfId="2" applyNumberFormat="1" applyFont="1" applyFill="1" applyBorder="1" applyAlignment="1">
      <alignment horizontal="center" vertical="center"/>
    </xf>
    <xf numFmtId="0" fontId="201" fillId="33" borderId="0" xfId="27626" applyFont="1" applyFill="1" applyBorder="1"/>
    <xf numFmtId="229" fontId="201" fillId="33" borderId="0" xfId="2" applyNumberFormat="1" applyFont="1" applyFill="1" applyBorder="1" applyAlignment="1">
      <alignment horizontal="center" vertical="center"/>
    </xf>
    <xf numFmtId="14" fontId="201" fillId="33" borderId="0" xfId="2" applyNumberFormat="1" applyFont="1" applyFill="1" applyBorder="1" applyAlignment="1">
      <alignment horizontal="center" vertical="center"/>
    </xf>
    <xf numFmtId="217" fontId="201" fillId="33" borderId="0" xfId="2" applyNumberFormat="1" applyFont="1" applyFill="1" applyBorder="1" applyAlignment="1">
      <alignment vertical="center"/>
    </xf>
    <xf numFmtId="0" fontId="204" fillId="0" borderId="0" xfId="27635" applyFont="1"/>
    <xf numFmtId="0" fontId="196" fillId="125" borderId="0" xfId="27635" applyFont="1" applyFill="1" applyAlignment="1">
      <alignment vertical="center"/>
    </xf>
    <xf numFmtId="17" fontId="196" fillId="125" borderId="0" xfId="27635" applyNumberFormat="1" applyFont="1" applyFill="1" applyAlignment="1">
      <alignment horizontal="center" vertical="center"/>
    </xf>
    <xf numFmtId="0" fontId="196" fillId="125" borderId="0" xfId="27635" applyFont="1" applyFill="1" applyAlignment="1">
      <alignment horizontal="center" vertical="center"/>
    </xf>
    <xf numFmtId="225" fontId="201" fillId="0" borderId="0" xfId="27634" applyNumberFormat="1" applyFont="1" applyAlignment="1">
      <alignment vertical="center"/>
    </xf>
    <xf numFmtId="0" fontId="204" fillId="0" borderId="0" xfId="27635" applyFont="1" applyAlignment="1">
      <alignment vertical="center"/>
    </xf>
    <xf numFmtId="0" fontId="201" fillId="122" borderId="0" xfId="27635" applyFont="1" applyFill="1" applyAlignment="1">
      <alignment vertical="center"/>
    </xf>
    <xf numFmtId="225" fontId="201" fillId="122" borderId="0" xfId="27634" applyNumberFormat="1" applyFont="1" applyFill="1" applyAlignment="1">
      <alignment vertical="center"/>
    </xf>
    <xf numFmtId="0" fontId="201" fillId="0" borderId="0" xfId="27635" applyFont="1" applyAlignment="1">
      <alignment horizontal="left" vertical="center"/>
    </xf>
    <xf numFmtId="217" fontId="201" fillId="0" borderId="0" xfId="27634" applyNumberFormat="1" applyFont="1" applyAlignment="1">
      <alignment vertical="center"/>
    </xf>
    <xf numFmtId="217" fontId="201" fillId="122" borderId="0" xfId="27634" applyNumberFormat="1" applyFont="1" applyFill="1" applyAlignment="1">
      <alignment vertical="center"/>
    </xf>
    <xf numFmtId="9" fontId="201" fillId="122" borderId="0" xfId="27636" applyFont="1" applyFill="1" applyAlignment="1">
      <alignment vertical="center"/>
    </xf>
    <xf numFmtId="0" fontId="201" fillId="33" borderId="0" xfId="27635" applyFont="1" applyFill="1" applyAlignment="1">
      <alignment vertical="center"/>
    </xf>
    <xf numFmtId="225" fontId="201" fillId="33" borderId="0" xfId="27634" applyNumberFormat="1" applyFont="1" applyFill="1" applyAlignment="1">
      <alignment vertical="center"/>
    </xf>
    <xf numFmtId="0" fontId="196" fillId="126" borderId="0" xfId="27635" applyFont="1" applyFill="1" applyAlignment="1">
      <alignment vertical="center"/>
    </xf>
    <xf numFmtId="225" fontId="196" fillId="126" borderId="0" xfId="27634" applyNumberFormat="1" applyFont="1" applyFill="1" applyAlignment="1">
      <alignment vertical="center"/>
    </xf>
    <xf numFmtId="217" fontId="196" fillId="126" borderId="0" xfId="27634" applyNumberFormat="1" applyFont="1" applyFill="1" applyAlignment="1">
      <alignment vertical="center"/>
    </xf>
    <xf numFmtId="174" fontId="201" fillId="122" borderId="0" xfId="27617" applyNumberFormat="1" applyFont="1" applyFill="1" applyAlignment="1">
      <alignment vertical="center"/>
    </xf>
    <xf numFmtId="0" fontId="201" fillId="122" borderId="0" xfId="27635" applyFont="1" applyFill="1" applyAlignment="1">
      <alignment horizontal="left" vertical="center"/>
    </xf>
    <xf numFmtId="0" fontId="204" fillId="33" borderId="0" xfId="27626" applyFont="1" applyFill="1" applyBorder="1" applyAlignment="1">
      <alignment horizontal="left"/>
    </xf>
    <xf numFmtId="0" fontId="195" fillId="125" borderId="0" xfId="12575" applyFont="1" applyFill="1" applyBorder="1" applyAlignment="1">
      <alignment vertical="center" wrapText="1"/>
    </xf>
    <xf numFmtId="0" fontId="217" fillId="0" borderId="0" xfId="0" applyFont="1" applyAlignment="1"/>
    <xf numFmtId="0" fontId="201" fillId="0" borderId="0" xfId="0" applyFont="1" applyFill="1" applyBorder="1"/>
    <xf numFmtId="0" fontId="213" fillId="33" borderId="0" xfId="1" applyFont="1" applyFill="1" applyBorder="1" applyAlignment="1">
      <alignment vertical="top" wrapText="1"/>
    </xf>
    <xf numFmtId="0" fontId="196" fillId="132" borderId="0" xfId="1" applyFont="1" applyFill="1" applyBorder="1" applyAlignment="1">
      <alignment vertical="center" wrapText="1"/>
    </xf>
    <xf numFmtId="217" fontId="201" fillId="0" borderId="0" xfId="27634" applyNumberFormat="1" applyFont="1" applyAlignment="1">
      <alignment horizontal="center" vertical="center"/>
    </xf>
    <xf numFmtId="217" fontId="196" fillId="126" borderId="0" xfId="27634" applyNumberFormat="1" applyFont="1" applyFill="1" applyAlignment="1">
      <alignment horizontal="center" vertical="center"/>
    </xf>
    <xf numFmtId="174" fontId="201" fillId="122" borderId="0" xfId="27617" applyNumberFormat="1" applyFont="1" applyFill="1" applyAlignment="1">
      <alignment horizontal="center" vertical="center"/>
    </xf>
    <xf numFmtId="217" fontId="201" fillId="122" borderId="0" xfId="27634" applyNumberFormat="1" applyFont="1" applyFill="1" applyAlignment="1">
      <alignment horizontal="center" vertical="center"/>
    </xf>
    <xf numFmtId="0" fontId="204" fillId="0" borderId="0" xfId="27635" applyFont="1" applyAlignment="1">
      <alignment horizontal="center" vertical="center"/>
    </xf>
    <xf numFmtId="0" fontId="200" fillId="122" borderId="0" xfId="1" applyFont="1" applyFill="1" applyBorder="1" applyAlignment="1">
      <alignment vertical="center"/>
    </xf>
    <xf numFmtId="0" fontId="196" fillId="130" borderId="0" xfId="12575" applyFont="1" applyFill="1" applyBorder="1" applyAlignment="1">
      <alignment horizontal="center" vertical="center" wrapText="1"/>
    </xf>
    <xf numFmtId="0" fontId="195" fillId="125" borderId="0" xfId="27635" applyFont="1" applyFill="1" applyAlignment="1">
      <alignment vertical="center"/>
    </xf>
    <xf numFmtId="217" fontId="200" fillId="122" borderId="0" xfId="27600" applyNumberFormat="1" applyFont="1" applyFill="1" applyBorder="1" applyAlignment="1">
      <alignment horizontal="center" vertical="center"/>
    </xf>
    <xf numFmtId="219" fontId="204" fillId="0" borderId="0" xfId="27617" applyNumberFormat="1" applyFont="1" applyAlignment="1">
      <alignment horizontal="center" vertical="center"/>
    </xf>
    <xf numFmtId="0" fontId="223" fillId="0" borderId="104" xfId="0" applyFont="1" applyBorder="1" applyAlignment="1">
      <alignment horizontal="left" vertical="center" indent="2" readingOrder="1"/>
    </xf>
    <xf numFmtId="217" fontId="201" fillId="122" borderId="0" xfId="2" applyNumberFormat="1" applyFont="1" applyFill="1" applyBorder="1" applyAlignment="1">
      <alignment vertical="center"/>
    </xf>
    <xf numFmtId="0" fontId="196" fillId="125" borderId="0" xfId="12575" applyFont="1" applyFill="1" applyBorder="1" applyAlignment="1">
      <alignment horizontal="left" vertical="center" wrapText="1"/>
    </xf>
    <xf numFmtId="166" fontId="196" fillId="126" borderId="0" xfId="2" applyNumberFormat="1" applyFont="1" applyFill="1" applyBorder="1" applyAlignment="1">
      <alignment horizontal="center" vertical="center"/>
    </xf>
    <xf numFmtId="0" fontId="201" fillId="33" borderId="27" xfId="1" applyFont="1" applyFill="1" applyBorder="1" applyAlignment="1">
      <alignment vertical="center"/>
    </xf>
    <xf numFmtId="0" fontId="201" fillId="33" borderId="15" xfId="1" applyFont="1" applyFill="1" applyBorder="1" applyAlignment="1">
      <alignment vertical="center"/>
    </xf>
    <xf numFmtId="166" fontId="201" fillId="33" borderId="25" xfId="2" applyNumberFormat="1" applyFont="1" applyFill="1" applyBorder="1" applyAlignment="1">
      <alignment horizontal="center" vertical="center"/>
    </xf>
    <xf numFmtId="0" fontId="196" fillId="130" borderId="0" xfId="12575" applyFont="1" applyFill="1" applyBorder="1" applyAlignment="1">
      <alignment horizontal="center" wrapText="1"/>
    </xf>
    <xf numFmtId="166" fontId="196" fillId="125" borderId="0" xfId="2" applyNumberFormat="1" applyFont="1" applyFill="1" applyBorder="1" applyAlignment="1">
      <alignment horizontal="center" vertical="center"/>
    </xf>
    <xf numFmtId="0" fontId="200" fillId="122" borderId="11" xfId="12575" applyFont="1" applyFill="1" applyBorder="1" applyAlignment="1">
      <alignment horizontal="left" vertical="center"/>
    </xf>
    <xf numFmtId="3" fontId="200" fillId="122" borderId="10" xfId="12575" applyNumberFormat="1" applyFont="1" applyFill="1" applyBorder="1" applyAlignment="1">
      <alignment horizontal="center" vertical="center" wrapText="1"/>
    </xf>
    <xf numFmtId="166" fontId="201" fillId="122" borderId="0" xfId="2" applyNumberFormat="1" applyFont="1" applyFill="1" applyBorder="1" applyAlignment="1">
      <alignment horizontal="left" vertical="center"/>
    </xf>
    <xf numFmtId="166" fontId="201" fillId="122" borderId="0" xfId="2" applyNumberFormat="1" applyFont="1" applyFill="1" applyBorder="1" applyAlignment="1">
      <alignment horizontal="center" vertical="center"/>
    </xf>
    <xf numFmtId="0" fontId="200" fillId="122" borderId="0" xfId="1" applyFont="1" applyFill="1" applyBorder="1" applyAlignment="1">
      <alignment horizontal="left" vertical="center"/>
    </xf>
    <xf numFmtId="0" fontId="195" fillId="125" borderId="0" xfId="12575" applyFont="1" applyFill="1" applyBorder="1" applyAlignment="1">
      <alignment horizontal="left" vertical="center" wrapText="1"/>
    </xf>
    <xf numFmtId="166" fontId="200" fillId="122" borderId="0" xfId="1" applyNumberFormat="1" applyFont="1" applyFill="1" applyBorder="1" applyAlignment="1">
      <alignment horizontal="center" vertical="center"/>
    </xf>
    <xf numFmtId="167" fontId="200" fillId="122" borderId="0" xfId="3" applyNumberFormat="1" applyFont="1" applyFill="1" applyBorder="1" applyAlignment="1">
      <alignment horizontal="center" vertical="center"/>
    </xf>
    <xf numFmtId="166" fontId="200" fillId="133" borderId="0" xfId="1" applyNumberFormat="1" applyFont="1" applyFill="1" applyBorder="1" applyAlignment="1">
      <alignment horizontal="center" vertical="center"/>
    </xf>
    <xf numFmtId="167" fontId="200" fillId="133" borderId="0" xfId="3" applyNumberFormat="1" applyFont="1" applyFill="1" applyBorder="1" applyAlignment="1">
      <alignment horizontal="center" vertical="center"/>
    </xf>
    <xf numFmtId="39" fontId="200" fillId="133" borderId="0" xfId="0" applyNumberFormat="1" applyFont="1" applyFill="1" applyBorder="1" applyAlignment="1">
      <alignment vertical="center" wrapText="1"/>
    </xf>
    <xf numFmtId="166" fontId="200" fillId="133" borderId="0" xfId="2" applyNumberFormat="1" applyFont="1" applyFill="1" applyBorder="1" applyAlignment="1">
      <alignment horizontal="center" vertical="center"/>
    </xf>
    <xf numFmtId="0" fontId="200" fillId="133" borderId="0" xfId="1" applyFont="1" applyFill="1" applyBorder="1" applyAlignment="1">
      <alignment vertical="center"/>
    </xf>
    <xf numFmtId="0" fontId="200" fillId="122" borderId="0" xfId="1" applyFont="1" applyFill="1" applyBorder="1" applyAlignment="1">
      <alignment vertical="center" wrapText="1"/>
    </xf>
    <xf numFmtId="217" fontId="201" fillId="122" borderId="0" xfId="2" applyNumberFormat="1" applyFont="1" applyFill="1" applyBorder="1" applyAlignment="1">
      <alignment horizontal="left" vertical="center"/>
    </xf>
    <xf numFmtId="0" fontId="193" fillId="0" borderId="0" xfId="12527" applyFont="1"/>
    <xf numFmtId="0" fontId="194" fillId="0" borderId="0" xfId="12527" applyFont="1"/>
    <xf numFmtId="0" fontId="195" fillId="0" borderId="0" xfId="12527" applyFont="1"/>
    <xf numFmtId="0" fontId="197" fillId="0" borderId="0" xfId="12527" applyFont="1"/>
    <xf numFmtId="0" fontId="195" fillId="126" borderId="0" xfId="27642" applyFont="1" applyFill="1" applyBorder="1" applyAlignment="1">
      <alignment horizontal="left" vertical="center"/>
    </xf>
    <xf numFmtId="0" fontId="194" fillId="0" borderId="0" xfId="12527" applyFont="1" applyFill="1"/>
    <xf numFmtId="0" fontId="196" fillId="126" borderId="0" xfId="27633" applyFont="1" applyFill="1" applyBorder="1" applyAlignment="1">
      <alignment horizontal="left" vertical="center"/>
    </xf>
    <xf numFmtId="0" fontId="196" fillId="126" borderId="0" xfId="27642" applyFont="1" applyFill="1" applyBorder="1" applyAlignment="1">
      <alignment horizontal="left" vertical="center"/>
    </xf>
    <xf numFmtId="0" fontId="197" fillId="33" borderId="0" xfId="27642" applyFont="1" applyFill="1" applyBorder="1" applyAlignment="1">
      <alignment horizontal="left" vertical="center"/>
    </xf>
    <xf numFmtId="0" fontId="201" fillId="126" borderId="0" xfId="27642" applyFont="1" applyFill="1" applyBorder="1" applyAlignment="1">
      <alignment horizontal="left" vertical="center"/>
    </xf>
    <xf numFmtId="0" fontId="195" fillId="0" borderId="0" xfId="12527" applyFont="1" applyFill="1"/>
    <xf numFmtId="0" fontId="197" fillId="0" borderId="0" xfId="12527" applyFont="1" applyFill="1"/>
    <xf numFmtId="0" fontId="196" fillId="126" borderId="0" xfId="27642" applyFont="1" applyFill="1" applyBorder="1" applyAlignment="1">
      <alignment horizontal="left" vertical="center" wrapText="1"/>
    </xf>
    <xf numFmtId="39" fontId="200" fillId="122" borderId="26" xfId="12527" applyNumberFormat="1" applyFont="1" applyFill="1" applyBorder="1" applyAlignment="1">
      <alignment vertical="center" wrapText="1"/>
    </xf>
    <xf numFmtId="0" fontId="200" fillId="122" borderId="18" xfId="1" applyFont="1" applyFill="1" applyBorder="1" applyAlignment="1">
      <alignment vertical="center"/>
    </xf>
    <xf numFmtId="0" fontId="200" fillId="122" borderId="18" xfId="1" applyFont="1" applyFill="1" applyBorder="1" applyAlignment="1">
      <alignment vertical="center" wrapText="1"/>
    </xf>
    <xf numFmtId="0" fontId="196" fillId="125" borderId="0" xfId="12575" applyFont="1" applyFill="1" applyBorder="1" applyAlignment="1">
      <alignment horizontal="center" vertical="center" wrapText="1"/>
    </xf>
    <xf numFmtId="217" fontId="201" fillId="33" borderId="0" xfId="2" applyNumberFormat="1" applyFont="1" applyFill="1" applyBorder="1" applyAlignment="1">
      <alignment horizontal="center" vertical="center"/>
    </xf>
    <xf numFmtId="217" fontId="201" fillId="33" borderId="0" xfId="2" applyNumberFormat="1" applyFont="1" applyFill="1" applyBorder="1" applyAlignment="1">
      <alignment horizontal="center" vertical="center"/>
    </xf>
    <xf numFmtId="225" fontId="201" fillId="33" borderId="0" xfId="2" applyNumberFormat="1" applyFont="1" applyFill="1" applyBorder="1" applyAlignment="1">
      <alignment horizontal="right" vertical="center"/>
    </xf>
    <xf numFmtId="229" fontId="201" fillId="33" borderId="0" xfId="2" quotePrefix="1" applyNumberFormat="1" applyFont="1" applyFill="1" applyBorder="1" applyAlignment="1">
      <alignment horizontal="center" vertical="center"/>
    </xf>
    <xf numFmtId="174" fontId="213" fillId="0" borderId="98" xfId="3" applyNumberFormat="1" applyFont="1" applyBorder="1" applyAlignment="1">
      <alignment horizontal="center" vertical="center"/>
    </xf>
    <xf numFmtId="0" fontId="223" fillId="0" borderId="104" xfId="0" applyFont="1" applyBorder="1" applyAlignment="1">
      <alignment horizontal="center" vertical="center" readingOrder="1"/>
    </xf>
    <xf numFmtId="0" fontId="223" fillId="0" borderId="98" xfId="0" applyFont="1" applyBorder="1" applyAlignment="1">
      <alignment horizontal="center" vertical="center" readingOrder="1"/>
    </xf>
    <xf numFmtId="0" fontId="189" fillId="129" borderId="0" xfId="0" applyFont="1" applyFill="1"/>
    <xf numFmtId="2" fontId="196" fillId="132" borderId="0" xfId="1" applyNumberFormat="1" applyFont="1" applyFill="1" applyBorder="1" applyAlignment="1">
      <alignment horizontal="center" vertical="center" wrapText="1"/>
    </xf>
    <xf numFmtId="0" fontId="201" fillId="0" borderId="0" xfId="1" applyFont="1" applyFill="1" applyBorder="1" applyAlignment="1">
      <alignment vertical="center" wrapText="1"/>
    </xf>
    <xf numFmtId="0" fontId="9" fillId="33" borderId="0" xfId="29883" applyFill="1"/>
    <xf numFmtId="0" fontId="213" fillId="33" borderId="104" xfId="29883" applyFont="1" applyFill="1" applyBorder="1" applyAlignment="1">
      <alignment horizontal="center" vertical="center" wrapText="1"/>
    </xf>
    <xf numFmtId="9" fontId="213" fillId="33" borderId="104" xfId="29883" applyNumberFormat="1" applyFont="1" applyFill="1" applyBorder="1" applyAlignment="1">
      <alignment horizontal="center" vertical="center"/>
    </xf>
    <xf numFmtId="0" fontId="213" fillId="0" borderId="104" xfId="29883" applyFont="1" applyBorder="1" applyAlignment="1">
      <alignment horizontal="center" vertical="center" wrapText="1"/>
    </xf>
    <xf numFmtId="3" fontId="213" fillId="0" borderId="104" xfId="29883" applyNumberFormat="1" applyFont="1" applyBorder="1" applyAlignment="1">
      <alignment horizontal="center" vertical="center"/>
    </xf>
    <xf numFmtId="3" fontId="213" fillId="33" borderId="98" xfId="29883" applyNumberFormat="1" applyFont="1" applyFill="1" applyBorder="1" applyAlignment="1">
      <alignment horizontal="center" vertical="center"/>
    </xf>
    <xf numFmtId="0" fontId="213" fillId="0" borderId="104" xfId="29883" applyFont="1" applyBorder="1" applyAlignment="1">
      <alignment horizontal="center" vertical="center"/>
    </xf>
    <xf numFmtId="17" fontId="213" fillId="0" borderId="104" xfId="29883" applyNumberFormat="1" applyFont="1" applyBorder="1" applyAlignment="1">
      <alignment horizontal="center" vertical="center"/>
    </xf>
    <xf numFmtId="14" fontId="213" fillId="0" borderId="104" xfId="29883" applyNumberFormat="1" applyFont="1" applyBorder="1" applyAlignment="1">
      <alignment horizontal="center" vertical="center" wrapText="1"/>
    </xf>
    <xf numFmtId="0" fontId="219" fillId="33" borderId="0" xfId="29883" applyFont="1" applyFill="1"/>
    <xf numFmtId="14" fontId="213" fillId="33" borderId="104" xfId="29883" applyNumberFormat="1" applyFont="1" applyFill="1" applyBorder="1" applyAlignment="1">
      <alignment horizontal="center" vertical="center" wrapText="1"/>
    </xf>
    <xf numFmtId="14" fontId="213" fillId="0" borderId="98" xfId="29883" applyNumberFormat="1" applyFont="1" applyBorder="1" applyAlignment="1">
      <alignment horizontal="center" vertical="center" wrapText="1"/>
    </xf>
    <xf numFmtId="0" fontId="213" fillId="0" borderId="99" xfId="29883" applyFont="1" applyBorder="1" applyAlignment="1">
      <alignment horizontal="center" vertical="center" wrapText="1"/>
    </xf>
    <xf numFmtId="3" fontId="213" fillId="0" borderId="110" xfId="29883" applyNumberFormat="1" applyFont="1" applyBorder="1" applyAlignment="1">
      <alignment horizontal="center" vertical="center"/>
    </xf>
    <xf numFmtId="0" fontId="213" fillId="0" borderId="100" xfId="29883" applyFont="1" applyBorder="1" applyAlignment="1">
      <alignment horizontal="center" vertical="center"/>
    </xf>
    <xf numFmtId="3" fontId="218" fillId="33" borderId="109" xfId="29883" applyNumberFormat="1" applyFont="1" applyFill="1" applyBorder="1" applyAlignment="1">
      <alignment horizontal="center" vertical="center"/>
    </xf>
    <xf numFmtId="3" fontId="218" fillId="0" borderId="104" xfId="29883" applyNumberFormat="1" applyFont="1" applyBorder="1" applyAlignment="1">
      <alignment horizontal="center" vertical="center"/>
    </xf>
    <xf numFmtId="0" fontId="220" fillId="33" borderId="0" xfId="29883" applyFont="1" applyFill="1"/>
    <xf numFmtId="0" fontId="222" fillId="33" borderId="0" xfId="29883" applyFont="1" applyFill="1"/>
    <xf numFmtId="0" fontId="220" fillId="33" borderId="0" xfId="29883" applyFont="1" applyFill="1" applyAlignment="1">
      <alignment vertical="top"/>
    </xf>
    <xf numFmtId="166" fontId="200" fillId="122" borderId="0" xfId="2" applyNumberFormat="1" applyFont="1" applyFill="1" applyBorder="1" applyAlignment="1">
      <alignment horizontal="center" vertical="center"/>
    </xf>
    <xf numFmtId="0" fontId="224" fillId="0" borderId="0" xfId="0" applyFont="1" applyFill="1"/>
    <xf numFmtId="39" fontId="194" fillId="0" borderId="0" xfId="12527" applyNumberFormat="1" applyFont="1" applyFill="1" applyBorder="1" applyAlignment="1">
      <alignment vertical="center"/>
    </xf>
    <xf numFmtId="39" fontId="196" fillId="0" borderId="14" xfId="12527" applyNumberFormat="1" applyFont="1" applyFill="1" applyBorder="1" applyAlignment="1">
      <alignment horizontal="center" vertical="center"/>
    </xf>
    <xf numFmtId="39" fontId="196" fillId="0" borderId="15" xfId="12527" applyNumberFormat="1" applyFont="1" applyFill="1" applyBorder="1" applyAlignment="1">
      <alignment horizontal="center" vertical="center"/>
    </xf>
    <xf numFmtId="217" fontId="196" fillId="126" borderId="0" xfId="3" applyNumberFormat="1" applyFont="1" applyFill="1" applyBorder="1" applyAlignment="1">
      <alignment horizontal="center" vertical="center"/>
    </xf>
    <xf numFmtId="217" fontId="196" fillId="126" borderId="0" xfId="1" applyNumberFormat="1" applyFont="1" applyFill="1" applyBorder="1" applyAlignment="1">
      <alignment horizontal="center" vertical="center"/>
    </xf>
    <xf numFmtId="0" fontId="224" fillId="33" borderId="0" xfId="0" applyFont="1" applyFill="1"/>
    <xf numFmtId="0" fontId="192" fillId="33" borderId="0" xfId="0" applyFont="1" applyFill="1" applyBorder="1" applyAlignment="1"/>
    <xf numFmtId="0" fontId="192" fillId="125" borderId="0" xfId="0" applyFont="1" applyFill="1" applyBorder="1" applyAlignment="1"/>
    <xf numFmtId="0" fontId="224" fillId="33" borderId="0" xfId="0" applyFont="1" applyFill="1" applyAlignment="1">
      <alignment vertical="center"/>
    </xf>
    <xf numFmtId="0" fontId="192" fillId="126" borderId="10" xfId="0" applyFont="1" applyFill="1" applyBorder="1" applyAlignment="1">
      <alignment horizontal="center" vertical="center" wrapText="1"/>
    </xf>
    <xf numFmtId="0" fontId="192" fillId="33" borderId="18" xfId="0" applyFont="1" applyFill="1" applyBorder="1" applyAlignment="1">
      <alignment horizontal="center" vertical="center" wrapText="1"/>
    </xf>
    <xf numFmtId="0" fontId="224" fillId="33" borderId="0" xfId="0" quotePrefix="1" applyFont="1" applyFill="1" applyAlignment="1">
      <alignment vertical="center"/>
    </xf>
    <xf numFmtId="0" fontId="226" fillId="33" borderId="52" xfId="0" applyFont="1" applyFill="1" applyBorder="1" applyAlignment="1">
      <alignment horizontal="center" vertical="center"/>
    </xf>
    <xf numFmtId="0" fontId="192" fillId="126" borderId="25" xfId="0" applyFont="1" applyFill="1" applyBorder="1" applyAlignment="1">
      <alignment horizontal="center" vertical="center"/>
    </xf>
    <xf numFmtId="0" fontId="192" fillId="33" borderId="22" xfId="0" applyFont="1" applyFill="1" applyBorder="1" applyAlignment="1">
      <alignment horizontal="center" vertical="center" wrapText="1"/>
    </xf>
    <xf numFmtId="0" fontId="192" fillId="116" borderId="18" xfId="0" applyFont="1" applyFill="1" applyBorder="1" applyAlignment="1">
      <alignment horizontal="center" vertical="center"/>
    </xf>
    <xf numFmtId="10" fontId="216" fillId="33" borderId="52" xfId="0" applyNumberFormat="1" applyFont="1" applyFill="1" applyBorder="1" applyAlignment="1">
      <alignment horizontal="center" vertical="center"/>
    </xf>
    <xf numFmtId="0" fontId="227" fillId="33" borderId="10" xfId="0" applyFont="1" applyFill="1" applyBorder="1"/>
    <xf numFmtId="0" fontId="227" fillId="33" borderId="18" xfId="0" applyFont="1" applyFill="1" applyBorder="1" applyAlignment="1">
      <alignment vertical="center"/>
    </xf>
    <xf numFmtId="217" fontId="227" fillId="33" borderId="10" xfId="29886" applyNumberFormat="1" applyFont="1" applyFill="1" applyBorder="1" applyAlignment="1">
      <alignment horizontal="right" vertical="center"/>
    </xf>
    <xf numFmtId="217" fontId="227" fillId="33" borderId="22" xfId="29886" applyNumberFormat="1" applyFont="1" applyFill="1" applyBorder="1" applyAlignment="1">
      <alignment horizontal="right" vertical="center"/>
    </xf>
    <xf numFmtId="217" fontId="227" fillId="33" borderId="19" xfId="29886" applyNumberFormat="1" applyFont="1" applyFill="1" applyBorder="1" applyAlignment="1">
      <alignment horizontal="right" vertical="center"/>
    </xf>
    <xf numFmtId="174" fontId="227" fillId="33" borderId="22" xfId="0" applyNumberFormat="1" applyFont="1" applyFill="1" applyBorder="1"/>
    <xf numFmtId="235" fontId="227" fillId="33" borderId="10" xfId="3" applyNumberFormat="1" applyFont="1" applyFill="1" applyBorder="1"/>
    <xf numFmtId="180" fontId="227" fillId="33" borderId="10" xfId="0" applyNumberFormat="1" applyFont="1" applyFill="1" applyBorder="1"/>
    <xf numFmtId="0" fontId="227" fillId="33" borderId="22" xfId="0" applyFont="1" applyFill="1" applyBorder="1"/>
    <xf numFmtId="0" fontId="227" fillId="33" borderId="0" xfId="0" applyFont="1" applyFill="1"/>
    <xf numFmtId="0" fontId="227" fillId="33" borderId="10" xfId="0" applyFont="1" applyFill="1" applyBorder="1" applyAlignment="1">
      <alignment vertical="center"/>
    </xf>
    <xf numFmtId="217" fontId="227" fillId="33" borderId="0" xfId="29886" applyNumberFormat="1" applyFont="1" applyFill="1" applyBorder="1" applyAlignment="1">
      <alignment horizontal="right" vertical="center"/>
    </xf>
    <xf numFmtId="174" fontId="228" fillId="33" borderId="10" xfId="0" applyNumberFormat="1" applyFont="1" applyFill="1" applyBorder="1"/>
    <xf numFmtId="174" fontId="227" fillId="33" borderId="0" xfId="3" applyNumberFormat="1" applyFont="1" applyFill="1"/>
    <xf numFmtId="0" fontId="228" fillId="33" borderId="0" xfId="0" applyFont="1" applyFill="1"/>
    <xf numFmtId="0" fontId="228" fillId="136" borderId="0" xfId="0" applyFont="1" applyFill="1"/>
    <xf numFmtId="0" fontId="228" fillId="136" borderId="0" xfId="0" applyFont="1" applyFill="1" applyBorder="1" applyAlignment="1">
      <alignment horizontal="center" vertical="center"/>
    </xf>
    <xf numFmtId="0" fontId="228" fillId="136" borderId="14" xfId="0" applyFont="1" applyFill="1" applyBorder="1" applyAlignment="1">
      <alignment horizontal="center" vertical="center"/>
    </xf>
    <xf numFmtId="217" fontId="228" fillId="136" borderId="0" xfId="29886" applyNumberFormat="1" applyFont="1" applyFill="1" applyBorder="1" applyAlignment="1">
      <alignment horizontal="right" vertical="center"/>
    </xf>
    <xf numFmtId="217" fontId="228" fillId="33" borderId="0" xfId="29886" applyNumberFormat="1" applyFont="1" applyFill="1" applyBorder="1" applyAlignment="1">
      <alignment horizontal="right" vertical="center"/>
    </xf>
    <xf numFmtId="174" fontId="228" fillId="33" borderId="0" xfId="0" applyNumberFormat="1" applyFont="1" applyFill="1" applyBorder="1"/>
    <xf numFmtId="174" fontId="228" fillId="33" borderId="0" xfId="3" applyNumberFormat="1" applyFont="1" applyFill="1"/>
    <xf numFmtId="217" fontId="224" fillId="33" borderId="0" xfId="0" applyNumberFormat="1" applyFont="1" applyFill="1"/>
    <xf numFmtId="236" fontId="224" fillId="33" borderId="0" xfId="3" applyNumberFormat="1" applyFont="1" applyFill="1"/>
    <xf numFmtId="174" fontId="224" fillId="33" borderId="0" xfId="3" applyNumberFormat="1" applyFont="1" applyFill="1"/>
    <xf numFmtId="164" fontId="224" fillId="33" borderId="0" xfId="29886" applyFont="1" applyFill="1" applyAlignment="1">
      <alignment vertical="center"/>
    </xf>
    <xf numFmtId="10" fontId="224" fillId="33" borderId="0" xfId="3" applyNumberFormat="1" applyFont="1" applyFill="1" applyAlignment="1">
      <alignment vertical="center"/>
    </xf>
    <xf numFmtId="174" fontId="224" fillId="33" borderId="0" xfId="3" applyNumberFormat="1" applyFont="1" applyFill="1" applyAlignment="1">
      <alignment vertical="center"/>
    </xf>
    <xf numFmtId="0" fontId="227" fillId="33" borderId="11" xfId="0" applyFont="1" applyFill="1" applyBorder="1"/>
    <xf numFmtId="0" fontId="227" fillId="122" borderId="0" xfId="0" applyFont="1" applyFill="1" applyBorder="1"/>
    <xf numFmtId="0" fontId="227" fillId="122" borderId="0" xfId="0" applyFont="1" applyFill="1" applyBorder="1" applyAlignment="1">
      <alignment horizontal="left" vertical="center"/>
    </xf>
    <xf numFmtId="217" fontId="227" fillId="122" borderId="0" xfId="29886" applyNumberFormat="1" applyFont="1" applyFill="1" applyBorder="1" applyAlignment="1">
      <alignment horizontal="right" vertical="center"/>
    </xf>
    <xf numFmtId="174" fontId="227" fillId="122" borderId="0" xfId="0" applyNumberFormat="1" applyFont="1" applyFill="1" applyBorder="1"/>
    <xf numFmtId="0" fontId="227" fillId="33" borderId="13" xfId="0" applyFont="1" applyFill="1" applyBorder="1"/>
    <xf numFmtId="0" fontId="192" fillId="33" borderId="10" xfId="0" applyFont="1" applyFill="1" applyBorder="1"/>
    <xf numFmtId="227" fontId="191" fillId="33" borderId="10" xfId="29886" applyNumberFormat="1" applyFont="1" applyFill="1" applyBorder="1"/>
    <xf numFmtId="0" fontId="227" fillId="33" borderId="25" xfId="0" applyFont="1" applyFill="1" applyBorder="1" applyAlignment="1">
      <alignment horizontal="left"/>
    </xf>
    <xf numFmtId="0" fontId="227" fillId="33" borderId="25" xfId="0" applyFont="1" applyFill="1" applyBorder="1"/>
    <xf numFmtId="0" fontId="227" fillId="33" borderId="25" xfId="0" applyFont="1" applyFill="1" applyBorder="1" applyAlignment="1">
      <alignment horizontal="left" vertical="center"/>
    </xf>
    <xf numFmtId="217" fontId="227" fillId="33" borderId="25" xfId="29886" applyNumberFormat="1" applyFont="1" applyFill="1" applyBorder="1" applyAlignment="1">
      <alignment horizontal="right" vertical="center"/>
    </xf>
    <xf numFmtId="174" fontId="227" fillId="33" borderId="25" xfId="0" applyNumberFormat="1" applyFont="1" applyFill="1" applyBorder="1"/>
    <xf numFmtId="219" fontId="226" fillId="33" borderId="10" xfId="0" applyNumberFormat="1" applyFont="1" applyFill="1" applyBorder="1"/>
    <xf numFmtId="227" fontId="227" fillId="33" borderId="10" xfId="29886" applyNumberFormat="1" applyFont="1" applyFill="1" applyBorder="1"/>
    <xf numFmtId="227" fontId="226" fillId="33" borderId="10" xfId="29886" applyNumberFormat="1" applyFont="1" applyFill="1" applyBorder="1"/>
    <xf numFmtId="227" fontId="192" fillId="33" borderId="10" xfId="29886" applyNumberFormat="1" applyFont="1" applyFill="1" applyBorder="1"/>
    <xf numFmtId="0" fontId="227" fillId="33" borderId="22" xfId="0" applyFont="1" applyFill="1" applyBorder="1" applyAlignment="1">
      <alignment horizontal="left" vertical="center"/>
    </xf>
    <xf numFmtId="0" fontId="227" fillId="33" borderId="18" xfId="0" applyFont="1" applyFill="1" applyBorder="1"/>
    <xf numFmtId="184" fontId="227" fillId="33" borderId="18" xfId="29886" applyNumberFormat="1" applyFont="1" applyFill="1" applyBorder="1"/>
    <xf numFmtId="217" fontId="227" fillId="33" borderId="23" xfId="29886" applyNumberFormat="1" applyFont="1" applyFill="1" applyBorder="1" applyAlignment="1">
      <alignment horizontal="right" vertical="center"/>
    </xf>
    <xf numFmtId="174" fontId="227" fillId="33" borderId="0" xfId="0" applyNumberFormat="1" applyFont="1" applyFill="1" applyBorder="1"/>
    <xf numFmtId="0" fontId="227" fillId="33" borderId="0" xfId="0" applyFont="1" applyFill="1" applyBorder="1"/>
    <xf numFmtId="227" fontId="226" fillId="33" borderId="13" xfId="29886" applyNumberFormat="1" applyFont="1" applyFill="1" applyBorder="1"/>
    <xf numFmtId="0" fontId="227" fillId="122" borderId="25" xfId="0" applyFont="1" applyFill="1" applyBorder="1" applyAlignment="1">
      <alignment horizontal="left" vertical="center"/>
    </xf>
    <xf numFmtId="0" fontId="227" fillId="122" borderId="0" xfId="0" applyFont="1" applyFill="1" applyBorder="1" applyAlignment="1">
      <alignment horizontal="left"/>
    </xf>
    <xf numFmtId="217" fontId="227" fillId="122" borderId="25" xfId="29886" applyNumberFormat="1" applyFont="1" applyFill="1" applyBorder="1" applyAlignment="1">
      <alignment horizontal="right" vertical="center"/>
    </xf>
    <xf numFmtId="217" fontId="227" fillId="122" borderId="26" xfId="29886" applyNumberFormat="1" applyFont="1" applyFill="1" applyBorder="1" applyAlignment="1">
      <alignment horizontal="right" vertical="center"/>
    </xf>
    <xf numFmtId="0" fontId="228" fillId="33" borderId="11" xfId="0" applyFont="1" applyFill="1" applyBorder="1"/>
    <xf numFmtId="41" fontId="228" fillId="136" borderId="0" xfId="0" applyNumberFormat="1" applyFont="1" applyFill="1" applyBorder="1"/>
    <xf numFmtId="0" fontId="228" fillId="136" borderId="0" xfId="0" applyFont="1" applyFill="1" applyBorder="1"/>
    <xf numFmtId="0" fontId="228" fillId="33" borderId="0" xfId="0" applyFont="1" applyFill="1" applyBorder="1"/>
    <xf numFmtId="184" fontId="228" fillId="33" borderId="0" xfId="0" applyNumberFormat="1" applyFont="1" applyFill="1" applyBorder="1"/>
    <xf numFmtId="180" fontId="228" fillId="33" borderId="13" xfId="0" applyNumberFormat="1" applyFont="1" applyFill="1" applyBorder="1"/>
    <xf numFmtId="164" fontId="227" fillId="33" borderId="10" xfId="29886" applyFont="1" applyFill="1" applyBorder="1"/>
    <xf numFmtId="0" fontId="228" fillId="33" borderId="10" xfId="0" applyFont="1" applyFill="1" applyBorder="1"/>
    <xf numFmtId="184" fontId="224" fillId="33" borderId="0" xfId="0" applyNumberFormat="1" applyFont="1" applyFill="1"/>
    <xf numFmtId="0" fontId="192" fillId="125" borderId="0" xfId="0" applyFont="1" applyFill="1"/>
    <xf numFmtId="180" fontId="192" fillId="125" borderId="0" xfId="0" applyNumberFormat="1" applyFont="1" applyFill="1"/>
    <xf numFmtId="217" fontId="192" fillId="125" borderId="0" xfId="29886" applyNumberFormat="1" applyFont="1" applyFill="1" applyBorder="1" applyAlignment="1">
      <alignment horizontal="right" vertical="center"/>
    </xf>
    <xf numFmtId="180" fontId="228" fillId="33" borderId="0" xfId="0" applyNumberFormat="1" applyFont="1" applyFill="1"/>
    <xf numFmtId="184" fontId="228" fillId="33" borderId="0" xfId="0" applyNumberFormat="1" applyFont="1" applyFill="1"/>
    <xf numFmtId="0" fontId="192" fillId="33" borderId="0" xfId="0" applyFont="1" applyFill="1"/>
    <xf numFmtId="180" fontId="192" fillId="33" borderId="0" xfId="0" applyNumberFormat="1" applyFont="1" applyFill="1"/>
    <xf numFmtId="217" fontId="192" fillId="33" borderId="0" xfId="29886" applyNumberFormat="1" applyFont="1" applyFill="1" applyBorder="1" applyAlignment="1">
      <alignment horizontal="right" vertical="center"/>
    </xf>
    <xf numFmtId="184" fontId="224" fillId="33" borderId="0" xfId="0" applyNumberFormat="1" applyFont="1" applyFill="1" applyAlignment="1">
      <alignment vertical="center"/>
    </xf>
    <xf numFmtId="164" fontId="227" fillId="33" borderId="22" xfId="29886" applyFont="1" applyFill="1" applyBorder="1" applyAlignment="1">
      <alignment horizontal="right" vertical="center"/>
    </xf>
    <xf numFmtId="174" fontId="227" fillId="33" borderId="10" xfId="0" applyNumberFormat="1" applyFont="1" applyFill="1" applyBorder="1" applyAlignment="1">
      <alignment horizontal="right" vertical="center"/>
    </xf>
    <xf numFmtId="0" fontId="226" fillId="33" borderId="10" xfId="0" applyFont="1" applyFill="1" applyBorder="1"/>
    <xf numFmtId="217" fontId="227" fillId="33" borderId="10" xfId="0" applyNumberFormat="1" applyFont="1" applyFill="1" applyBorder="1"/>
    <xf numFmtId="174" fontId="227" fillId="122" borderId="0" xfId="0" applyNumberFormat="1" applyFont="1" applyFill="1" applyBorder="1" applyAlignment="1">
      <alignment horizontal="right"/>
    </xf>
    <xf numFmtId="164" fontId="227" fillId="122" borderId="0" xfId="29886" applyFont="1" applyFill="1" applyBorder="1" applyAlignment="1">
      <alignment horizontal="right" vertical="center"/>
    </xf>
    <xf numFmtId="0" fontId="227" fillId="33" borderId="10" xfId="0" applyFont="1" applyFill="1" applyBorder="1" applyAlignment="1">
      <alignment vertical="center" wrapText="1"/>
    </xf>
    <xf numFmtId="0" fontId="227" fillId="33" borderId="10" xfId="0" applyFont="1" applyFill="1" applyBorder="1" applyAlignment="1">
      <alignment horizontal="left" vertical="center"/>
    </xf>
    <xf numFmtId="217" fontId="227" fillId="33" borderId="22" xfId="29886" applyNumberFormat="1" applyFont="1" applyFill="1" applyBorder="1" applyAlignment="1">
      <alignment horizontal="right" vertical="center" wrapText="1"/>
    </xf>
    <xf numFmtId="217" fontId="228" fillId="33" borderId="22" xfId="29886" applyNumberFormat="1" applyFont="1" applyFill="1" applyBorder="1" applyAlignment="1">
      <alignment horizontal="right" vertical="center"/>
    </xf>
    <xf numFmtId="174" fontId="228" fillId="33" borderId="10" xfId="0" applyNumberFormat="1" applyFont="1" applyFill="1" applyBorder="1" applyAlignment="1">
      <alignment horizontal="right"/>
    </xf>
    <xf numFmtId="180" fontId="224" fillId="33" borderId="0" xfId="0" applyNumberFormat="1" applyFont="1" applyFill="1"/>
    <xf numFmtId="0" fontId="213" fillId="33" borderId="0" xfId="1" applyFont="1" applyFill="1" applyBorder="1" applyAlignment="1">
      <alignment horizontal="center" vertical="top" wrapText="1"/>
    </xf>
    <xf numFmtId="2" fontId="196" fillId="132" borderId="0" xfId="27621" applyNumberFormat="1" applyFont="1" applyFill="1" applyBorder="1" applyAlignment="1">
      <alignment horizontal="center" vertical="center" wrapText="1"/>
    </xf>
    <xf numFmtId="180" fontId="185" fillId="34" borderId="0" xfId="0" applyNumberFormat="1" applyFont="1" applyFill="1" applyAlignment="1">
      <alignment horizontal="center" vertical="center"/>
    </xf>
    <xf numFmtId="0" fontId="201" fillId="0" borderId="0" xfId="0" applyFont="1" applyFill="1" applyBorder="1" applyAlignment="1">
      <alignment horizontal="center"/>
    </xf>
    <xf numFmtId="0" fontId="196" fillId="0" borderId="0" xfId="12549" applyFont="1" applyFill="1" applyBorder="1" applyAlignment="1">
      <alignment horizontal="center" vertical="center"/>
    </xf>
    <xf numFmtId="0" fontId="196" fillId="0" borderId="0" xfId="12575" applyFont="1" applyFill="1" applyBorder="1" applyAlignment="1">
      <alignment horizontal="center" vertical="center" wrapText="1"/>
    </xf>
    <xf numFmtId="174" fontId="201" fillId="0" borderId="0" xfId="27617" applyNumberFormat="1" applyFont="1" applyFill="1" applyBorder="1" applyAlignment="1">
      <alignment horizontal="center" vertical="center"/>
    </xf>
    <xf numFmtId="174" fontId="200" fillId="0" borderId="0" xfId="27617" applyNumberFormat="1" applyFont="1" applyFill="1" applyBorder="1" applyAlignment="1">
      <alignment horizontal="center" vertical="center"/>
    </xf>
    <xf numFmtId="174" fontId="196" fillId="0" borderId="0" xfId="27617" applyNumberFormat="1" applyFont="1" applyFill="1" applyBorder="1" applyAlignment="1">
      <alignment horizontal="center" vertical="center"/>
    </xf>
    <xf numFmtId="217" fontId="209" fillId="0" borderId="0" xfId="3" applyNumberFormat="1" applyFont="1" applyFill="1" applyBorder="1" applyAlignment="1">
      <alignment horizontal="center" vertical="center"/>
    </xf>
    <xf numFmtId="166" fontId="201" fillId="0" borderId="0" xfId="27617" applyNumberFormat="1" applyFont="1" applyFill="1" applyBorder="1" applyAlignment="1">
      <alignment horizontal="center" vertical="center"/>
    </xf>
    <xf numFmtId="0" fontId="213" fillId="0" borderId="0" xfId="1" applyFont="1" applyFill="1" applyBorder="1" applyAlignment="1">
      <alignment horizontal="center" vertical="top" wrapText="1"/>
    </xf>
    <xf numFmtId="43" fontId="196" fillId="0" borderId="0" xfId="27621" applyFont="1" applyFill="1" applyBorder="1" applyAlignment="1">
      <alignment horizontal="center" vertical="center" wrapText="1"/>
    </xf>
    <xf numFmtId="43" fontId="196" fillId="0" borderId="0" xfId="1" applyNumberFormat="1" applyFont="1" applyFill="1" applyBorder="1" applyAlignment="1">
      <alignment horizontal="center" vertical="center" wrapText="1"/>
    </xf>
    <xf numFmtId="166" fontId="209" fillId="0" borderId="0" xfId="3" applyNumberFormat="1" applyFont="1" applyFill="1" applyBorder="1" applyAlignment="1">
      <alignment horizontal="center" vertical="center"/>
    </xf>
    <xf numFmtId="0" fontId="235" fillId="122" borderId="0" xfId="29883" applyFont="1" applyFill="1"/>
    <xf numFmtId="3" fontId="236" fillId="122" borderId="104" xfId="29883" applyNumberFormat="1" applyFont="1" applyFill="1" applyBorder="1" applyAlignment="1">
      <alignment horizontal="center" vertical="center"/>
    </xf>
    <xf numFmtId="3" fontId="236" fillId="122" borderId="98" xfId="29883" applyNumberFormat="1" applyFont="1" applyFill="1" applyBorder="1" applyAlignment="1">
      <alignment horizontal="center" vertical="center"/>
    </xf>
    <xf numFmtId="3" fontId="237" fillId="122" borderId="109" xfId="29883" applyNumberFormat="1" applyFont="1" applyFill="1" applyBorder="1" applyAlignment="1">
      <alignment horizontal="center" vertical="center"/>
    </xf>
    <xf numFmtId="0" fontId="238" fillId="122" borderId="0" xfId="29883" applyFont="1" applyFill="1"/>
    <xf numFmtId="0" fontId="196" fillId="125" borderId="0" xfId="12575" applyFont="1" applyFill="1" applyBorder="1" applyAlignment="1">
      <alignment horizontal="center" vertical="center" wrapText="1"/>
    </xf>
    <xf numFmtId="0" fontId="196" fillId="33" borderId="0" xfId="12575" applyFont="1" applyFill="1" applyBorder="1" applyAlignment="1">
      <alignment horizontal="center" vertical="center" wrapText="1"/>
    </xf>
    <xf numFmtId="0" fontId="194" fillId="0" borderId="0" xfId="0" applyFont="1" applyFill="1" applyBorder="1"/>
    <xf numFmtId="14" fontId="213" fillId="0" borderId="100" xfId="29883" applyNumberFormat="1" applyFont="1" applyBorder="1" applyAlignment="1">
      <alignment horizontal="center" vertical="center" wrapText="1"/>
    </xf>
    <xf numFmtId="0" fontId="223" fillId="0" borderId="100" xfId="0" applyFont="1" applyBorder="1" applyAlignment="1">
      <alignment horizontal="center" vertical="center" readingOrder="1"/>
    </xf>
    <xf numFmtId="0" fontId="223" fillId="0" borderId="100" xfId="0" applyFont="1" applyBorder="1" applyAlignment="1">
      <alignment horizontal="left" vertical="center" indent="2" readingOrder="1"/>
    </xf>
    <xf numFmtId="17" fontId="213" fillId="0" borderId="104" xfId="29883" quotePrefix="1" applyNumberFormat="1" applyFont="1" applyBorder="1" applyAlignment="1">
      <alignment horizontal="center" vertical="center"/>
    </xf>
    <xf numFmtId="166" fontId="201" fillId="33" borderId="0" xfId="2" applyNumberFormat="1" applyFont="1" applyFill="1" applyBorder="1" applyAlignment="1">
      <alignment horizontal="center" vertical="center"/>
    </xf>
    <xf numFmtId="0" fontId="240" fillId="0" borderId="0" xfId="0" applyFont="1" applyAlignment="1">
      <alignment horizontal="center" vertical="center"/>
    </xf>
    <xf numFmtId="0" fontId="240" fillId="0" borderId="0" xfId="0" applyFont="1" applyAlignment="1">
      <alignment vertical="center"/>
    </xf>
    <xf numFmtId="0" fontId="95" fillId="0" borderId="0" xfId="0" applyFont="1" applyAlignment="1">
      <alignment vertical="center"/>
    </xf>
    <xf numFmtId="180" fontId="201" fillId="0" borderId="0" xfId="0" applyNumberFormat="1" applyFont="1" applyBorder="1" applyAlignment="1">
      <alignment horizontal="center"/>
    </xf>
    <xf numFmtId="9" fontId="201" fillId="0" borderId="0" xfId="27617" applyFont="1" applyBorder="1" applyAlignment="1">
      <alignment horizontal="center"/>
    </xf>
    <xf numFmtId="39" fontId="201" fillId="33" borderId="14" xfId="12527" applyNumberFormat="1" applyFont="1" applyFill="1" applyBorder="1" applyAlignment="1">
      <alignment vertical="center" wrapText="1"/>
    </xf>
    <xf numFmtId="217" fontId="201" fillId="0" borderId="0" xfId="27600" applyNumberFormat="1" applyFont="1" applyFill="1" applyBorder="1" applyAlignment="1">
      <alignment horizontal="center" vertical="center"/>
    </xf>
    <xf numFmtId="0" fontId="213" fillId="0" borderId="0" xfId="1" applyFont="1" applyFill="1" applyBorder="1" applyAlignment="1">
      <alignment vertical="top" wrapText="1"/>
    </xf>
    <xf numFmtId="0" fontId="196" fillId="125" borderId="0" xfId="27618" applyFont="1" applyFill="1" applyBorder="1" applyAlignment="1">
      <alignment horizontal="left" vertical="center"/>
    </xf>
    <xf numFmtId="17" fontId="213" fillId="0" borderId="98" xfId="29883" quotePrefix="1" applyNumberFormat="1" applyFont="1" applyBorder="1" applyAlignment="1">
      <alignment horizontal="center" vertical="center"/>
    </xf>
    <xf numFmtId="166" fontId="201" fillId="122" borderId="0" xfId="2" applyNumberFormat="1" applyFont="1" applyFill="1" applyBorder="1" applyAlignment="1">
      <alignment horizontal="left" vertical="center" wrapText="1"/>
    </xf>
    <xf numFmtId="0" fontId="201" fillId="122" borderId="0" xfId="1" applyFont="1" applyFill="1" applyBorder="1" applyAlignment="1">
      <alignment horizontal="left" vertical="center" wrapText="1"/>
    </xf>
    <xf numFmtId="166" fontId="201" fillId="33" borderId="0" xfId="2" applyNumberFormat="1" applyFont="1" applyFill="1" applyBorder="1" applyAlignment="1">
      <alignment horizontal="center" vertical="center"/>
    </xf>
    <xf numFmtId="0" fontId="224" fillId="122" borderId="0" xfId="0" applyFont="1" applyFill="1"/>
    <xf numFmtId="0" fontId="198" fillId="33" borderId="0" xfId="0" applyFont="1" applyFill="1" applyAlignment="1"/>
    <xf numFmtId="217" fontId="228" fillId="136" borderId="0" xfId="0" applyNumberFormat="1" applyFont="1" applyFill="1"/>
    <xf numFmtId="0" fontId="185" fillId="0" borderId="0" xfId="0" applyFont="1" applyFill="1" applyAlignment="1"/>
    <xf numFmtId="9" fontId="194" fillId="34" borderId="0" xfId="27617" applyFont="1" applyFill="1" applyBorder="1" applyAlignment="1">
      <alignment vertical="center"/>
    </xf>
    <xf numFmtId="225" fontId="196" fillId="132" borderId="0" xfId="27621" applyNumberFormat="1" applyFont="1" applyFill="1" applyBorder="1" applyAlignment="1">
      <alignment horizontal="center" vertical="center" wrapText="1"/>
    </xf>
    <xf numFmtId="0" fontId="223" fillId="0" borderId="104" xfId="0" applyFont="1" applyFill="1" applyBorder="1" applyAlignment="1">
      <alignment horizontal="center" vertical="center" readingOrder="1"/>
    </xf>
    <xf numFmtId="9" fontId="201" fillId="34" borderId="0" xfId="27617" applyFont="1" applyFill="1" applyBorder="1" applyAlignment="1">
      <alignment vertical="center"/>
    </xf>
    <xf numFmtId="0" fontId="241" fillId="0" borderId="0" xfId="0" applyFont="1"/>
    <xf numFmtId="217" fontId="196" fillId="126" borderId="0" xfId="3" applyNumberFormat="1" applyFont="1" applyFill="1" applyBorder="1" applyAlignment="1">
      <alignment horizontal="right" vertical="center"/>
    </xf>
    <xf numFmtId="174" fontId="201" fillId="33" borderId="0" xfId="27617" applyNumberFormat="1" applyFont="1" applyFill="1" applyBorder="1" applyAlignment="1">
      <alignment horizontal="center" vertical="center"/>
    </xf>
    <xf numFmtId="9" fontId="9" fillId="33" borderId="0" xfId="27617" applyFont="1" applyFill="1"/>
    <xf numFmtId="174" fontId="9" fillId="33" borderId="0" xfId="27617" applyNumberFormat="1" applyFont="1" applyFill="1"/>
    <xf numFmtId="219" fontId="9" fillId="33" borderId="0" xfId="29883" applyNumberFormat="1" applyFill="1"/>
    <xf numFmtId="0" fontId="196" fillId="130" borderId="0" xfId="12575" applyFont="1" applyFill="1" applyBorder="1" applyAlignment="1">
      <alignment horizontal="center" wrapText="1"/>
    </xf>
    <xf numFmtId="3" fontId="9" fillId="33" borderId="0" xfId="29883" applyNumberFormat="1" applyFill="1"/>
    <xf numFmtId="166" fontId="193" fillId="0" borderId="0" xfId="0" applyNumberFormat="1" applyFont="1" applyBorder="1"/>
    <xf numFmtId="166" fontId="197" fillId="0" borderId="0" xfId="0" applyNumberFormat="1" applyFont="1" applyBorder="1"/>
    <xf numFmtId="17" fontId="213" fillId="0" borderId="98" xfId="29883" quotePrefix="1" applyNumberFormat="1" applyFont="1" applyFill="1" applyBorder="1" applyAlignment="1">
      <alignment horizontal="center" vertical="center"/>
    </xf>
    <xf numFmtId="14" fontId="213" fillId="0" borderId="104" xfId="29883" applyNumberFormat="1" applyFont="1" applyFill="1" applyBorder="1" applyAlignment="1">
      <alignment horizontal="center" vertical="center" wrapText="1"/>
    </xf>
    <xf numFmtId="0" fontId="213" fillId="0" borderId="0" xfId="29883" applyFont="1" applyFill="1" applyAlignment="1">
      <alignment horizontal="center" vertical="center"/>
    </xf>
    <xf numFmtId="14" fontId="213" fillId="0" borderId="0" xfId="29883" applyNumberFormat="1" applyFont="1" applyFill="1" applyAlignment="1">
      <alignment horizontal="center" vertical="center" wrapText="1"/>
    </xf>
    <xf numFmtId="0" fontId="194" fillId="33" borderId="0" xfId="1" applyFont="1" applyFill="1" applyAlignment="1">
      <alignment horizontal="center" vertical="center"/>
    </xf>
    <xf numFmtId="0" fontId="201" fillId="0" borderId="122" xfId="0" applyFont="1" applyBorder="1" applyAlignment="1">
      <alignment horizontal="center"/>
    </xf>
    <xf numFmtId="219" fontId="201" fillId="33" borderId="122" xfId="0" applyNumberFormat="1" applyFont="1" applyFill="1" applyBorder="1" applyAlignment="1">
      <alignment horizontal="center"/>
    </xf>
    <xf numFmtId="217" fontId="200" fillId="0" borderId="0" xfId="2" applyNumberFormat="1" applyFont="1" applyFill="1" applyBorder="1" applyAlignment="1">
      <alignment vertical="center" wrapText="1"/>
    </xf>
    <xf numFmtId="217" fontId="196" fillId="119" borderId="0" xfId="1" applyNumberFormat="1" applyFont="1" applyFill="1" applyAlignment="1">
      <alignment horizontal="center" vertical="center"/>
    </xf>
    <xf numFmtId="0" fontId="201" fillId="0" borderId="0" xfId="1" applyFont="1" applyAlignment="1">
      <alignment vertical="center" wrapText="1"/>
    </xf>
    <xf numFmtId="0" fontId="201" fillId="33" borderId="0" xfId="1" applyFont="1" applyFill="1" applyAlignment="1">
      <alignment vertical="center" wrapText="1"/>
    </xf>
    <xf numFmtId="0" fontId="196" fillId="126" borderId="0" xfId="1" applyFont="1" applyFill="1" applyAlignment="1">
      <alignment vertical="center"/>
    </xf>
    <xf numFmtId="174" fontId="196" fillId="0" borderId="0" xfId="3" applyNumberFormat="1" applyFont="1" applyFill="1" applyBorder="1" applyAlignment="1">
      <alignment horizontal="center" vertical="center"/>
    </xf>
    <xf numFmtId="219" fontId="201" fillId="0" borderId="0" xfId="0" applyNumberFormat="1" applyFont="1"/>
    <xf numFmtId="0" fontId="201" fillId="0" borderId="0" xfId="0" applyFont="1"/>
    <xf numFmtId="0" fontId="200" fillId="122" borderId="0" xfId="1" applyFont="1" applyFill="1" applyAlignment="1">
      <alignment vertical="center"/>
    </xf>
    <xf numFmtId="219" fontId="201" fillId="0" borderId="0" xfId="0" applyNumberFormat="1" applyFont="1" applyBorder="1"/>
    <xf numFmtId="17" fontId="213" fillId="0" borderId="104" xfId="29883" quotePrefix="1" applyNumberFormat="1" applyFont="1" applyFill="1" applyBorder="1" applyAlignment="1">
      <alignment horizontal="center" vertical="center"/>
    </xf>
    <xf numFmtId="180" fontId="201" fillId="0" borderId="0" xfId="0" applyNumberFormat="1" applyFont="1"/>
    <xf numFmtId="167" fontId="201" fillId="33" borderId="0" xfId="3" applyNumberFormat="1" applyFont="1" applyFill="1" applyBorder="1" applyAlignment="1">
      <alignment horizontal="center" vertical="center"/>
    </xf>
    <xf numFmtId="0" fontId="201" fillId="33" borderId="0" xfId="1" applyFont="1" applyFill="1" applyBorder="1" applyAlignment="1">
      <alignment horizontal="left" vertical="center"/>
    </xf>
    <xf numFmtId="3" fontId="242" fillId="131" borderId="0" xfId="0" applyNumberFormat="1" applyFont="1" applyFill="1" applyAlignment="1">
      <alignment horizontal="center" vertical="center"/>
    </xf>
    <xf numFmtId="0" fontId="242" fillId="127" borderId="0" xfId="0" applyFont="1" applyFill="1" applyAlignment="1">
      <alignment horizontal="center" vertical="center"/>
    </xf>
    <xf numFmtId="3" fontId="242" fillId="127" borderId="0" xfId="0" applyNumberFormat="1" applyFont="1" applyFill="1" applyAlignment="1">
      <alignment horizontal="center" vertical="center"/>
    </xf>
    <xf numFmtId="3" fontId="201" fillId="131" borderId="0" xfId="0" applyNumberFormat="1" applyFont="1" applyFill="1" applyAlignment="1">
      <alignment horizontal="center" vertical="center"/>
    </xf>
    <xf numFmtId="3" fontId="201" fillId="0" borderId="0" xfId="0" applyNumberFormat="1" applyFont="1" applyAlignment="1">
      <alignment horizontal="center" vertical="center"/>
    </xf>
    <xf numFmtId="0" fontId="242" fillId="131" borderId="0" xfId="0" applyFont="1" applyFill="1" applyAlignment="1">
      <alignment horizontal="center" vertical="center"/>
    </xf>
    <xf numFmtId="174" fontId="200" fillId="122" borderId="0" xfId="27617" applyNumberFormat="1" applyFont="1" applyFill="1" applyBorder="1" applyAlignment="1">
      <alignment horizontal="center" vertical="center"/>
    </xf>
    <xf numFmtId="3" fontId="194" fillId="0" borderId="0" xfId="0" applyNumberFormat="1" applyFont="1" applyBorder="1"/>
    <xf numFmtId="174" fontId="201" fillId="0" borderId="0" xfId="27617" applyNumberFormat="1" applyFont="1" applyBorder="1"/>
    <xf numFmtId="188" fontId="201" fillId="0" borderId="0" xfId="3" applyNumberFormat="1" applyFont="1" applyFill="1" applyBorder="1" applyAlignment="1">
      <alignment vertical="center"/>
    </xf>
    <xf numFmtId="174" fontId="196" fillId="126" borderId="0" xfId="27617" applyNumberFormat="1" applyFont="1" applyFill="1" applyBorder="1" applyAlignment="1">
      <alignment vertical="center"/>
    </xf>
    <xf numFmtId="43" fontId="196" fillId="126" borderId="0" xfId="27621" applyFont="1" applyFill="1" applyBorder="1" applyAlignment="1">
      <alignment vertical="center"/>
    </xf>
    <xf numFmtId="43" fontId="201" fillId="0" borderId="0" xfId="27621" applyFont="1" applyFill="1" applyBorder="1" applyAlignment="1">
      <alignment vertical="center"/>
    </xf>
    <xf numFmtId="225" fontId="201" fillId="33" borderId="0" xfId="27621" applyNumberFormat="1" applyFont="1" applyFill="1" applyBorder="1" applyAlignment="1">
      <alignment horizontal="center" vertical="center"/>
    </xf>
    <xf numFmtId="188" fontId="201" fillId="0" borderId="0" xfId="27617" applyNumberFormat="1" applyFont="1" applyFill="1" applyBorder="1" applyAlignment="1">
      <alignment horizontal="center" vertical="center"/>
    </xf>
    <xf numFmtId="225" fontId="201" fillId="0" borderId="0" xfId="27621" applyNumberFormat="1" applyFont="1" applyFill="1" applyBorder="1" applyAlignment="1">
      <alignment horizontal="center" vertical="center"/>
    </xf>
    <xf numFmtId="225" fontId="200" fillId="122" borderId="0" xfId="27621" applyNumberFormat="1" applyFont="1" applyFill="1" applyBorder="1" applyAlignment="1">
      <alignment horizontal="center" vertical="center"/>
    </xf>
    <xf numFmtId="227" fontId="201" fillId="33" borderId="0" xfId="27621" applyNumberFormat="1" applyFont="1" applyFill="1" applyBorder="1" applyAlignment="1">
      <alignment horizontal="center" vertical="center"/>
    </xf>
    <xf numFmtId="188" fontId="196" fillId="126" borderId="0" xfId="3" applyNumberFormat="1" applyFont="1" applyFill="1" applyBorder="1" applyAlignment="1">
      <alignment horizontal="center" vertical="center"/>
    </xf>
    <xf numFmtId="225" fontId="196" fillId="126" borderId="0" xfId="27621" applyNumberFormat="1" applyFont="1" applyFill="1" applyBorder="1" applyAlignment="1">
      <alignment horizontal="center" vertical="center"/>
    </xf>
    <xf numFmtId="174" fontId="196" fillId="126" borderId="0" xfId="27617" applyNumberFormat="1" applyFont="1" applyFill="1" applyBorder="1" applyAlignment="1">
      <alignment horizontal="right" vertical="center"/>
    </xf>
    <xf numFmtId="217" fontId="201" fillId="0" borderId="0" xfId="0" applyNumberFormat="1" applyFont="1"/>
    <xf numFmtId="0" fontId="196" fillId="125" borderId="0" xfId="12575" applyFont="1" applyFill="1" applyBorder="1" applyAlignment="1">
      <alignment horizontal="center" vertical="center" wrapText="1"/>
    </xf>
    <xf numFmtId="188" fontId="201" fillId="33" borderId="0" xfId="27617" applyNumberFormat="1" applyFont="1" applyFill="1" applyBorder="1" applyAlignment="1">
      <alignment horizontal="center" vertical="center"/>
    </xf>
    <xf numFmtId="188" fontId="200" fillId="122" borderId="0" xfId="3" applyNumberFormat="1" applyFont="1" applyFill="1" applyBorder="1" applyAlignment="1">
      <alignment horizontal="center" vertical="center"/>
    </xf>
    <xf numFmtId="0" fontId="213" fillId="33" borderId="0" xfId="1" applyFont="1" applyFill="1" applyBorder="1" applyAlignment="1">
      <alignment horizontal="left" vertical="top" wrapText="1"/>
    </xf>
    <xf numFmtId="174" fontId="196" fillId="126" borderId="0" xfId="27617" applyNumberFormat="1" applyFont="1" applyFill="1" applyBorder="1" applyAlignment="1">
      <alignment horizontal="center" vertical="center"/>
    </xf>
    <xf numFmtId="43" fontId="185" fillId="34" borderId="0" xfId="0" applyNumberFormat="1" applyFont="1" applyFill="1" applyAlignment="1">
      <alignment horizontal="center"/>
    </xf>
    <xf numFmtId="39" fontId="201" fillId="0" borderId="0" xfId="13076" applyNumberFormat="1" applyFont="1" applyFill="1" applyBorder="1" applyAlignment="1">
      <alignment vertical="center" wrapText="1"/>
    </xf>
    <xf numFmtId="39" fontId="196" fillId="0" borderId="0" xfId="12527" applyNumberFormat="1" applyFont="1" applyFill="1" applyBorder="1" applyAlignment="1">
      <alignment horizontal="center" vertical="center"/>
    </xf>
    <xf numFmtId="0" fontId="194" fillId="33" borderId="0" xfId="0" applyFont="1" applyFill="1" applyBorder="1" applyAlignment="1"/>
    <xf numFmtId="0" fontId="194" fillId="34" borderId="0" xfId="0" applyFont="1" applyFill="1" applyBorder="1" applyAlignment="1"/>
    <xf numFmtId="0" fontId="200" fillId="122" borderId="0" xfId="12575" applyFont="1" applyFill="1" applyBorder="1" applyAlignment="1">
      <alignment horizontal="left" vertical="center"/>
    </xf>
    <xf numFmtId="3" fontId="200" fillId="122" borderId="0" xfId="12575" applyNumberFormat="1" applyFont="1" applyFill="1" applyBorder="1" applyAlignment="1">
      <alignment horizontal="center" vertical="center" wrapText="1"/>
    </xf>
    <xf numFmtId="0" fontId="198" fillId="0" borderId="0" xfId="0" applyFont="1" applyBorder="1"/>
    <xf numFmtId="0" fontId="199" fillId="0" borderId="0" xfId="0" applyFont="1" applyFill="1" applyBorder="1"/>
    <xf numFmtId="0" fontId="199" fillId="0" borderId="0" xfId="0" applyFont="1" applyBorder="1"/>
    <xf numFmtId="0" fontId="242" fillId="127" borderId="0" xfId="0" applyFont="1" applyFill="1" applyAlignment="1">
      <alignment horizontal="right" vertical="center"/>
    </xf>
    <xf numFmtId="0" fontId="242" fillId="127" borderId="0" xfId="0" applyFont="1" applyFill="1" applyAlignment="1">
      <alignment vertical="center"/>
    </xf>
    <xf numFmtId="3" fontId="200" fillId="127" borderId="0" xfId="0" applyNumberFormat="1" applyFont="1" applyFill="1" applyAlignment="1">
      <alignment horizontal="center" vertical="center"/>
    </xf>
    <xf numFmtId="3" fontId="243" fillId="127" borderId="0" xfId="0" applyNumberFormat="1" applyFont="1" applyFill="1" applyAlignment="1">
      <alignment horizontal="center" vertical="center"/>
    </xf>
    <xf numFmtId="3" fontId="210" fillId="126" borderId="0" xfId="0" applyNumberFormat="1" applyFont="1" applyFill="1" applyAlignment="1">
      <alignment horizontal="center" vertical="center"/>
    </xf>
    <xf numFmtId="3" fontId="249" fillId="131" borderId="124" xfId="0" applyNumberFormat="1" applyFont="1" applyFill="1" applyBorder="1" applyAlignment="1">
      <alignment horizontal="center" vertical="center"/>
    </xf>
    <xf numFmtId="3" fontId="250" fillId="131" borderId="125" xfId="0" applyNumberFormat="1" applyFont="1" applyFill="1" applyBorder="1" applyAlignment="1">
      <alignment horizontal="center" vertical="center"/>
    </xf>
    <xf numFmtId="3" fontId="208" fillId="0" borderId="125" xfId="0" applyNumberFormat="1" applyFont="1" applyBorder="1" applyAlignment="1">
      <alignment horizontal="center" vertical="center"/>
    </xf>
    <xf numFmtId="3" fontId="249" fillId="0" borderId="126" xfId="0" applyNumberFormat="1" applyFont="1" applyBorder="1" applyAlignment="1">
      <alignment horizontal="center" vertical="center"/>
    </xf>
    <xf numFmtId="3" fontId="250" fillId="131" borderId="124" xfId="0" applyNumberFormat="1" applyFont="1" applyFill="1" applyBorder="1" applyAlignment="1">
      <alignment horizontal="center" vertical="center"/>
    </xf>
    <xf numFmtId="3" fontId="250" fillId="131" borderId="127" xfId="0" applyNumberFormat="1" applyFont="1" applyFill="1" applyBorder="1" applyAlignment="1">
      <alignment horizontal="center" vertical="center"/>
    </xf>
    <xf numFmtId="3" fontId="251" fillId="127" borderId="124" xfId="0" applyNumberFormat="1" applyFont="1" applyFill="1" applyBorder="1" applyAlignment="1">
      <alignment horizontal="center" vertical="center"/>
    </xf>
    <xf numFmtId="3" fontId="251" fillId="127" borderId="125" xfId="0" applyNumberFormat="1" applyFont="1" applyFill="1" applyBorder="1" applyAlignment="1">
      <alignment horizontal="center" vertical="center"/>
    </xf>
    <xf numFmtId="0" fontId="251" fillId="127" borderId="124" xfId="0" applyFont="1" applyFill="1" applyBorder="1" applyAlignment="1">
      <alignment horizontal="center" vertical="center"/>
    </xf>
    <xf numFmtId="3" fontId="250" fillId="127" borderId="126" xfId="0" applyNumberFormat="1" applyFont="1" applyFill="1" applyBorder="1" applyAlignment="1">
      <alignment horizontal="center" vertical="center"/>
    </xf>
    <xf numFmtId="3" fontId="251" fillId="127" borderId="126" xfId="0" applyNumberFormat="1" applyFont="1" applyFill="1" applyBorder="1" applyAlignment="1">
      <alignment horizontal="center" vertical="center"/>
    </xf>
    <xf numFmtId="3" fontId="252" fillId="126" borderId="125" xfId="0" applyNumberFormat="1" applyFont="1" applyFill="1" applyBorder="1" applyAlignment="1">
      <alignment horizontal="center" vertical="center"/>
    </xf>
    <xf numFmtId="0" fontId="196" fillId="125" borderId="0" xfId="12575" applyFont="1" applyFill="1" applyBorder="1" applyAlignment="1">
      <alignment horizontal="left" vertical="center"/>
    </xf>
    <xf numFmtId="3" fontId="249" fillId="127" borderId="0" xfId="0" applyNumberFormat="1" applyFont="1" applyFill="1" applyAlignment="1">
      <alignment horizontal="center" vertical="center"/>
    </xf>
    <xf numFmtId="3" fontId="251" fillId="127" borderId="0" xfId="0" applyNumberFormat="1" applyFont="1" applyFill="1" applyAlignment="1">
      <alignment horizontal="center" vertical="center"/>
    </xf>
    <xf numFmtId="0" fontId="251" fillId="127" borderId="0" xfId="0" applyFont="1" applyFill="1" applyAlignment="1">
      <alignment vertical="center"/>
    </xf>
    <xf numFmtId="174" fontId="208" fillId="0" borderId="126" xfId="0" applyNumberFormat="1" applyFont="1" applyBorder="1" applyAlignment="1">
      <alignment horizontal="center" vertical="center"/>
    </xf>
    <xf numFmtId="174" fontId="249" fillId="0" borderId="125" xfId="0" applyNumberFormat="1" applyFont="1" applyBorder="1" applyAlignment="1">
      <alignment horizontal="center" vertical="center"/>
    </xf>
    <xf numFmtId="174" fontId="250" fillId="131" borderId="125" xfId="0" applyNumberFormat="1" applyFont="1" applyFill="1" applyBorder="1" applyAlignment="1">
      <alignment horizontal="center" vertical="center"/>
    </xf>
    <xf numFmtId="174" fontId="249" fillId="0" borderId="126" xfId="0" applyNumberFormat="1" applyFont="1" applyBorder="1" applyAlignment="1">
      <alignment horizontal="center" vertical="center"/>
    </xf>
    <xf numFmtId="174" fontId="250" fillId="131" borderId="126" xfId="0" applyNumberFormat="1" applyFont="1" applyFill="1" applyBorder="1" applyAlignment="1">
      <alignment horizontal="center" vertical="center"/>
    </xf>
    <xf numFmtId="174" fontId="251" fillId="127" borderId="126" xfId="0" applyNumberFormat="1" applyFont="1" applyFill="1" applyBorder="1" applyAlignment="1">
      <alignment horizontal="center" vertical="center"/>
    </xf>
    <xf numFmtId="174" fontId="250" fillId="127" borderId="126" xfId="0" applyNumberFormat="1" applyFont="1" applyFill="1" applyBorder="1" applyAlignment="1">
      <alignment horizontal="center" vertical="center"/>
    </xf>
    <xf numFmtId="174" fontId="251" fillId="127" borderId="0" xfId="0" applyNumberFormat="1" applyFont="1" applyFill="1" applyAlignment="1">
      <alignment horizontal="center" vertical="center"/>
    </xf>
    <xf numFmtId="174" fontId="252" fillId="126" borderId="128" xfId="0" applyNumberFormat="1" applyFont="1" applyFill="1" applyBorder="1" applyAlignment="1">
      <alignment horizontal="center" vertical="center"/>
    </xf>
    <xf numFmtId="167" fontId="201" fillId="33" borderId="0" xfId="3" applyNumberFormat="1" applyFont="1" applyFill="1" applyBorder="1" applyAlignment="1">
      <alignment horizontal="center" vertical="center"/>
    </xf>
    <xf numFmtId="1" fontId="196" fillId="125" borderId="0" xfId="12527" applyNumberFormat="1" applyFont="1" applyFill="1" applyBorder="1" applyAlignment="1">
      <alignment horizontal="center" vertical="center"/>
    </xf>
    <xf numFmtId="44" fontId="204" fillId="33" borderId="0" xfId="29884" applyFont="1" applyFill="1" applyBorder="1" applyAlignment="1">
      <alignment horizontal="left"/>
    </xf>
    <xf numFmtId="10" fontId="242" fillId="127" borderId="0" xfId="0" applyNumberFormat="1" applyFont="1" applyFill="1" applyAlignment="1">
      <alignment horizontal="right" vertical="center"/>
    </xf>
    <xf numFmtId="0" fontId="200" fillId="127" borderId="0" xfId="0" applyFont="1" applyFill="1" applyAlignment="1">
      <alignment vertical="center"/>
    </xf>
    <xf numFmtId="10" fontId="243" fillId="127" borderId="0" xfId="0" applyNumberFormat="1" applyFont="1" applyFill="1" applyAlignment="1">
      <alignment horizontal="center" vertical="center"/>
    </xf>
    <xf numFmtId="10" fontId="243" fillId="127" borderId="0" xfId="0" applyNumberFormat="1" applyFont="1" applyFill="1" applyAlignment="1">
      <alignment horizontal="right" vertical="center"/>
    </xf>
    <xf numFmtId="10" fontId="242" fillId="127" borderId="0" xfId="0" applyNumberFormat="1" applyFont="1" applyFill="1" applyAlignment="1">
      <alignment horizontal="center" vertical="center"/>
    </xf>
    <xf numFmtId="10" fontId="210" fillId="126" borderId="0" xfId="0" applyNumberFormat="1" applyFont="1" applyFill="1" applyAlignment="1">
      <alignment horizontal="right" vertical="center"/>
    </xf>
    <xf numFmtId="10" fontId="210" fillId="126" borderId="0" xfId="0" applyNumberFormat="1" applyFont="1" applyFill="1" applyAlignment="1">
      <alignment horizontal="center" vertical="center"/>
    </xf>
    <xf numFmtId="0" fontId="251" fillId="127" borderId="0" xfId="0" applyFont="1" applyFill="1" applyAlignment="1">
      <alignment horizontal="center" vertical="center"/>
    </xf>
    <xf numFmtId="0" fontId="213" fillId="33" borderId="0" xfId="1" applyFont="1" applyFill="1" applyAlignment="1">
      <alignment horizontal="left" vertical="top" wrapText="1"/>
    </xf>
    <xf numFmtId="0" fontId="196" fillId="125" borderId="0" xfId="12575" applyFont="1" applyFill="1" applyBorder="1" applyAlignment="1">
      <alignment horizontal="center" vertical="center" wrapText="1"/>
    </xf>
    <xf numFmtId="0" fontId="213" fillId="33" borderId="0" xfId="1" applyFont="1" applyFill="1" applyAlignment="1">
      <alignment horizontal="left" vertical="top" wrapText="1"/>
    </xf>
    <xf numFmtId="1" fontId="209" fillId="123" borderId="98" xfId="12575" quotePrefix="1" applyNumberFormat="1" applyFont="1" applyFill="1" applyBorder="1" applyAlignment="1">
      <alignment horizontal="center" vertical="center" wrapText="1"/>
    </xf>
    <xf numFmtId="1" fontId="209" fillId="123" borderId="101" xfId="12575" quotePrefix="1" applyNumberFormat="1" applyFont="1" applyFill="1" applyBorder="1" applyAlignment="1">
      <alignment horizontal="center" vertical="center" wrapText="1"/>
    </xf>
    <xf numFmtId="1" fontId="209" fillId="123" borderId="99" xfId="12575" quotePrefix="1" applyNumberFormat="1" applyFont="1" applyFill="1" applyBorder="1" applyAlignment="1">
      <alignment horizontal="center" vertical="center"/>
    </xf>
    <xf numFmtId="1" fontId="209" fillId="123" borderId="102" xfId="12575" quotePrefix="1" applyNumberFormat="1" applyFont="1" applyFill="1" applyBorder="1" applyAlignment="1">
      <alignment horizontal="center" vertical="center"/>
    </xf>
    <xf numFmtId="1" fontId="239" fillId="122" borderId="98" xfId="12575" quotePrefix="1" applyNumberFormat="1" applyFont="1" applyFill="1" applyBorder="1" applyAlignment="1">
      <alignment horizontal="center" vertical="center" wrapText="1"/>
    </xf>
    <xf numFmtId="1" fontId="239" fillId="122" borderId="101" xfId="12575" quotePrefix="1" applyNumberFormat="1" applyFont="1" applyFill="1" applyBorder="1" applyAlignment="1">
      <alignment horizontal="center" vertical="center" wrapText="1"/>
    </xf>
    <xf numFmtId="1" fontId="209" fillId="123" borderId="100" xfId="12575" quotePrefix="1" applyNumberFormat="1" applyFont="1" applyFill="1" applyBorder="1" applyAlignment="1">
      <alignment horizontal="center" vertical="center" wrapText="1"/>
    </xf>
    <xf numFmtId="1" fontId="209" fillId="123" borderId="103" xfId="12575" quotePrefix="1" applyNumberFormat="1" applyFont="1" applyFill="1" applyBorder="1" applyAlignment="1">
      <alignment horizontal="center" vertical="center"/>
    </xf>
    <xf numFmtId="0" fontId="218" fillId="0" borderId="98" xfId="29883" applyFont="1" applyBorder="1" applyAlignment="1">
      <alignment horizontal="center" vertical="center" wrapText="1"/>
    </xf>
    <xf numFmtId="0" fontId="218" fillId="0" borderId="105" xfId="29883" applyFont="1" applyBorder="1" applyAlignment="1">
      <alignment horizontal="center" vertical="center" wrapText="1"/>
    </xf>
    <xf numFmtId="0" fontId="218" fillId="0" borderId="106" xfId="29883" applyFont="1" applyBorder="1" applyAlignment="1">
      <alignment horizontal="center" vertical="center" wrapText="1"/>
    </xf>
    <xf numFmtId="0" fontId="218" fillId="0" borderId="107" xfId="29883" applyFont="1" applyBorder="1" applyAlignment="1">
      <alignment horizontal="center" vertical="center" wrapText="1"/>
    </xf>
    <xf numFmtId="0" fontId="218" fillId="0" borderId="108" xfId="29883" applyFont="1" applyBorder="1" applyAlignment="1">
      <alignment horizontal="center" vertical="center" wrapText="1"/>
    </xf>
    <xf numFmtId="0" fontId="218" fillId="0" borderId="101" xfId="29883" applyFont="1" applyBorder="1" applyAlignment="1">
      <alignment horizontal="center" vertical="center" wrapText="1"/>
    </xf>
    <xf numFmtId="0" fontId="218" fillId="0" borderId="100" xfId="29883" applyFont="1" applyBorder="1" applyAlignment="1">
      <alignment horizontal="center" vertical="center" wrapText="1"/>
    </xf>
    <xf numFmtId="0" fontId="218" fillId="0" borderId="103" xfId="29883" applyFont="1" applyBorder="1" applyAlignment="1">
      <alignment horizontal="center" vertical="center" wrapText="1"/>
    </xf>
    <xf numFmtId="0" fontId="218" fillId="0" borderId="123" xfId="29883" applyFont="1" applyBorder="1" applyAlignment="1">
      <alignment horizontal="center" vertical="center" wrapText="1"/>
    </xf>
    <xf numFmtId="188" fontId="201" fillId="33" borderId="0" xfId="27617" applyNumberFormat="1" applyFont="1" applyFill="1" applyBorder="1" applyAlignment="1">
      <alignment horizontal="center" vertical="center"/>
    </xf>
    <xf numFmtId="0" fontId="196" fillId="125" borderId="0" xfId="12575" applyFont="1" applyFill="1" applyBorder="1" applyAlignment="1">
      <alignment horizontal="left" vertical="center" wrapText="1"/>
    </xf>
    <xf numFmtId="0" fontId="196" fillId="125" borderId="0" xfId="12549" applyFont="1" applyFill="1" applyBorder="1" applyAlignment="1">
      <alignment horizontal="center" vertical="center"/>
    </xf>
    <xf numFmtId="0" fontId="213" fillId="0" borderId="0" xfId="1" applyFont="1" applyAlignment="1">
      <alignment horizontal="left" vertical="top" wrapText="1"/>
    </xf>
    <xf numFmtId="188" fontId="200" fillId="122" borderId="0" xfId="3" applyNumberFormat="1" applyFont="1" applyFill="1" applyBorder="1" applyAlignment="1">
      <alignment horizontal="center" vertical="center"/>
    </xf>
    <xf numFmtId="188" fontId="196" fillId="126" borderId="0" xfId="3" applyNumberFormat="1" applyFont="1" applyFill="1" applyBorder="1" applyAlignment="1">
      <alignment horizontal="right" vertical="center"/>
    </xf>
    <xf numFmtId="188" fontId="201" fillId="0" borderId="0" xfId="3" applyNumberFormat="1" applyFont="1" applyFill="1" applyBorder="1" applyAlignment="1">
      <alignment horizontal="center" vertical="center"/>
    </xf>
    <xf numFmtId="174" fontId="196" fillId="126" borderId="0" xfId="27617" applyNumberFormat="1" applyFont="1" applyFill="1" applyBorder="1" applyAlignment="1">
      <alignment horizontal="center" vertical="center"/>
    </xf>
    <xf numFmtId="0" fontId="213" fillId="33" borderId="0" xfId="1" applyFont="1" applyFill="1" applyBorder="1" applyAlignment="1">
      <alignment horizontal="left" vertical="top" wrapText="1"/>
    </xf>
    <xf numFmtId="0" fontId="184" fillId="0" borderId="0" xfId="0" applyFont="1" applyFill="1" applyBorder="1" applyAlignment="1">
      <alignment horizontal="center" vertical="center" wrapText="1"/>
    </xf>
    <xf numFmtId="217" fontId="200" fillId="33" borderId="0" xfId="2" applyNumberFormat="1" applyFont="1" applyFill="1" applyBorder="1" applyAlignment="1">
      <alignment vertical="center" wrapText="1"/>
    </xf>
    <xf numFmtId="0" fontId="196" fillId="126" borderId="0" xfId="12575" applyFont="1" applyFill="1" applyBorder="1" applyAlignment="1">
      <alignment horizontal="left" vertical="center"/>
    </xf>
    <xf numFmtId="1" fontId="196" fillId="124" borderId="0" xfId="0" applyNumberFormat="1" applyFont="1" applyFill="1" applyBorder="1" applyAlignment="1">
      <alignment horizontal="center" vertical="center"/>
    </xf>
    <xf numFmtId="1" fontId="196" fillId="124" borderId="0" xfId="0" applyNumberFormat="1" applyFont="1" applyFill="1" applyBorder="1" applyAlignment="1">
      <alignment vertical="center" wrapText="1"/>
    </xf>
    <xf numFmtId="0" fontId="200" fillId="122" borderId="0" xfId="1" applyFont="1" applyFill="1" applyBorder="1" applyAlignment="1">
      <alignment horizontal="left" vertical="center"/>
    </xf>
    <xf numFmtId="39" fontId="44" fillId="33" borderId="11" xfId="0" applyNumberFormat="1" applyFont="1" applyFill="1" applyBorder="1" applyAlignment="1">
      <alignment horizontal="center" vertical="center"/>
    </xf>
    <xf numFmtId="39" fontId="44" fillId="33" borderId="12" xfId="0" applyNumberFormat="1" applyFont="1" applyFill="1" applyBorder="1" applyAlignment="1">
      <alignment horizontal="center" vertical="center"/>
    </xf>
    <xf numFmtId="39" fontId="44" fillId="33" borderId="13" xfId="0" applyNumberFormat="1" applyFont="1" applyFill="1" applyBorder="1" applyAlignment="1">
      <alignment horizontal="center" vertical="center"/>
    </xf>
    <xf numFmtId="39" fontId="44" fillId="33" borderId="14" xfId="0" applyNumberFormat="1" applyFont="1" applyFill="1" applyBorder="1" applyAlignment="1">
      <alignment horizontal="center" vertical="center"/>
    </xf>
    <xf numFmtId="39" fontId="44" fillId="33" borderId="15" xfId="0" applyNumberFormat="1" applyFont="1" applyFill="1" applyBorder="1" applyAlignment="1">
      <alignment horizontal="center" vertical="center"/>
    </xf>
    <xf numFmtId="1" fontId="172" fillId="117" borderId="10" xfId="0" applyNumberFormat="1" applyFont="1" applyFill="1" applyBorder="1" applyAlignment="1">
      <alignment vertical="center" wrapText="1"/>
    </xf>
    <xf numFmtId="1" fontId="172" fillId="117" borderId="11" xfId="0" applyNumberFormat="1" applyFont="1" applyFill="1" applyBorder="1" applyAlignment="1">
      <alignment horizontal="center" vertical="center"/>
    </xf>
    <xf numFmtId="1" fontId="172" fillId="117" borderId="12" xfId="0" applyNumberFormat="1" applyFont="1" applyFill="1" applyBorder="1" applyAlignment="1">
      <alignment horizontal="center" vertical="center"/>
    </xf>
    <xf numFmtId="1" fontId="172" fillId="121" borderId="17" xfId="0" applyNumberFormat="1" applyFont="1" applyFill="1" applyBorder="1" applyAlignment="1">
      <alignment horizontal="center" vertical="center"/>
    </xf>
    <xf numFmtId="1" fontId="172" fillId="121" borderId="12" xfId="0" applyNumberFormat="1" applyFont="1" applyFill="1" applyBorder="1" applyAlignment="1">
      <alignment horizontal="center" vertical="center"/>
    </xf>
    <xf numFmtId="1" fontId="172" fillId="117" borderId="16" xfId="0" applyNumberFormat="1" applyFont="1" applyFill="1" applyBorder="1" applyAlignment="1">
      <alignment horizontal="center" vertical="center"/>
    </xf>
    <xf numFmtId="1" fontId="172" fillId="121" borderId="13" xfId="0" applyNumberFormat="1" applyFont="1" applyFill="1" applyBorder="1" applyAlignment="1">
      <alignment horizontal="center" vertical="center"/>
    </xf>
    <xf numFmtId="0" fontId="196" fillId="130" borderId="0" xfId="12575" applyFont="1" applyFill="1" applyBorder="1" applyAlignment="1">
      <alignment horizontal="left" vertical="center" wrapText="1"/>
    </xf>
    <xf numFmtId="0" fontId="196" fillId="130" borderId="0" xfId="12575" applyFont="1" applyFill="1" applyBorder="1" applyAlignment="1">
      <alignment horizontal="center" wrapText="1"/>
    </xf>
    <xf numFmtId="1" fontId="196" fillId="125" borderId="0" xfId="12527" applyNumberFormat="1" applyFont="1" applyFill="1" applyBorder="1" applyAlignment="1">
      <alignment vertical="center" wrapText="1"/>
    </xf>
    <xf numFmtId="1" fontId="196" fillId="125" borderId="0" xfId="12527" applyNumberFormat="1" applyFont="1" applyFill="1" applyBorder="1" applyAlignment="1">
      <alignment horizontal="center" vertical="center"/>
    </xf>
    <xf numFmtId="0" fontId="169" fillId="33" borderId="0" xfId="13130" applyFont="1" applyFill="1" applyBorder="1" applyAlignment="1">
      <alignment horizontal="left"/>
    </xf>
    <xf numFmtId="0" fontId="46" fillId="119" borderId="24" xfId="12575" applyFont="1" applyFill="1" applyBorder="1" applyAlignment="1">
      <alignment horizontal="left" vertical="center" wrapText="1"/>
    </xf>
    <xf numFmtId="0" fontId="46" fillId="119" borderId="13" xfId="12575" applyFont="1" applyFill="1" applyBorder="1" applyAlignment="1">
      <alignment horizontal="left" vertical="center" wrapText="1"/>
    </xf>
    <xf numFmtId="0" fontId="46" fillId="119" borderId="23" xfId="12575" applyFont="1" applyFill="1" applyBorder="1" applyAlignment="1">
      <alignment horizontal="center" vertical="center" wrapText="1"/>
    </xf>
    <xf numFmtId="0" fontId="46" fillId="119" borderId="97" xfId="12575" applyFont="1" applyFill="1" applyBorder="1" applyAlignment="1">
      <alignment horizontal="center" vertical="center" wrapText="1"/>
    </xf>
    <xf numFmtId="0" fontId="46" fillId="119" borderId="24" xfId="12575" applyFont="1" applyFill="1" applyBorder="1" applyAlignment="1">
      <alignment horizontal="center" vertical="center" wrapText="1"/>
    </xf>
    <xf numFmtId="0" fontId="46" fillId="118" borderId="26" xfId="12575" applyFont="1" applyFill="1" applyBorder="1" applyAlignment="1">
      <alignment horizontal="center" vertical="center" wrapText="1"/>
    </xf>
    <xf numFmtId="0" fontId="46" fillId="118" borderId="0" xfId="12575" applyFont="1" applyFill="1" applyBorder="1" applyAlignment="1">
      <alignment horizontal="center" vertical="center" wrapText="1"/>
    </xf>
    <xf numFmtId="166" fontId="164" fillId="120" borderId="11" xfId="27615" applyNumberFormat="1" applyFont="1" applyFill="1" applyBorder="1" applyAlignment="1">
      <alignment horizontal="center" vertical="center"/>
    </xf>
    <xf numFmtId="166" fontId="164" fillId="120" borderId="12" xfId="27615" applyNumberFormat="1" applyFont="1" applyFill="1" applyBorder="1" applyAlignment="1">
      <alignment horizontal="center" vertical="center"/>
    </xf>
    <xf numFmtId="166" fontId="164" fillId="120" borderId="13" xfId="27615" applyNumberFormat="1" applyFont="1" applyFill="1" applyBorder="1" applyAlignment="1">
      <alignment horizontal="center" vertical="center"/>
    </xf>
    <xf numFmtId="166" fontId="164" fillId="118" borderId="11" xfId="27615" applyNumberFormat="1" applyFont="1" applyFill="1" applyBorder="1" applyAlignment="1">
      <alignment horizontal="center" vertical="center"/>
    </xf>
    <xf numFmtId="166" fontId="164" fillId="118" borderId="12" xfId="27615" applyNumberFormat="1" applyFont="1" applyFill="1" applyBorder="1" applyAlignment="1">
      <alignment horizontal="center" vertical="center"/>
    </xf>
    <xf numFmtId="166" fontId="164" fillId="118" borderId="13" xfId="27615" applyNumberFormat="1" applyFont="1" applyFill="1" applyBorder="1" applyAlignment="1">
      <alignment horizontal="center" vertical="center"/>
    </xf>
    <xf numFmtId="0" fontId="46" fillId="119" borderId="18" xfId="12575" applyFont="1" applyFill="1" applyBorder="1" applyAlignment="1">
      <alignment horizontal="left" vertical="center" wrapText="1"/>
    </xf>
    <xf numFmtId="0" fontId="46" fillId="119" borderId="25" xfId="12575" applyFont="1" applyFill="1" applyBorder="1" applyAlignment="1">
      <alignment horizontal="left" vertical="center" wrapText="1"/>
    </xf>
    <xf numFmtId="0" fontId="46" fillId="119" borderId="22" xfId="12575" applyFont="1" applyFill="1" applyBorder="1" applyAlignment="1">
      <alignment horizontal="left" vertical="center" wrapText="1"/>
    </xf>
    <xf numFmtId="0" fontId="48" fillId="120" borderId="11" xfId="12575" applyFont="1" applyFill="1" applyBorder="1" applyAlignment="1">
      <alignment horizontal="center" vertical="center"/>
    </xf>
    <xf numFmtId="0" fontId="48" fillId="120" borderId="12" xfId="12575" applyFont="1" applyFill="1" applyBorder="1" applyAlignment="1">
      <alignment horizontal="center" vertical="center"/>
    </xf>
    <xf numFmtId="0" fontId="48" fillId="120" borderId="13" xfId="12575" applyFont="1" applyFill="1" applyBorder="1" applyAlignment="1">
      <alignment horizontal="center" vertical="center"/>
    </xf>
    <xf numFmtId="0" fontId="48" fillId="118" borderId="11" xfId="12575" applyFont="1" applyFill="1" applyBorder="1" applyAlignment="1">
      <alignment horizontal="center" vertical="center" wrapText="1"/>
    </xf>
    <xf numFmtId="0" fontId="48" fillId="118" borderId="12" xfId="12575" applyFont="1" applyFill="1" applyBorder="1" applyAlignment="1">
      <alignment horizontal="center" vertical="center" wrapText="1"/>
    </xf>
    <xf numFmtId="0" fontId="48" fillId="118" borderId="13" xfId="12575" applyFont="1" applyFill="1" applyBorder="1" applyAlignment="1">
      <alignment horizontal="center" vertical="center" wrapText="1"/>
    </xf>
    <xf numFmtId="0" fontId="174" fillId="116" borderId="0" xfId="1" applyFont="1" applyFill="1" applyAlignment="1">
      <alignment horizontal="center"/>
    </xf>
    <xf numFmtId="0" fontId="224" fillId="33" borderId="0" xfId="0" applyFont="1" applyFill="1" applyAlignment="1">
      <alignment horizontal="left" wrapText="1"/>
    </xf>
    <xf numFmtId="0" fontId="192" fillId="116" borderId="26" xfId="0" applyFont="1" applyFill="1" applyBorder="1" applyAlignment="1">
      <alignment horizontal="center" vertical="center" wrapText="1"/>
    </xf>
    <xf numFmtId="0" fontId="192" fillId="116" borderId="27" xfId="0" applyFont="1" applyFill="1" applyBorder="1" applyAlignment="1">
      <alignment horizontal="center" vertical="center" wrapText="1"/>
    </xf>
    <xf numFmtId="0" fontId="192" fillId="116" borderId="18" xfId="0" applyFont="1" applyFill="1" applyBorder="1" applyAlignment="1">
      <alignment horizontal="center" vertical="center" wrapText="1"/>
    </xf>
    <xf numFmtId="0" fontId="192" fillId="116" borderId="25" xfId="0" applyFont="1" applyFill="1" applyBorder="1" applyAlignment="1">
      <alignment horizontal="center" vertical="center" wrapText="1"/>
    </xf>
    <xf numFmtId="0" fontId="227" fillId="33" borderId="18" xfId="0" applyFont="1" applyFill="1" applyBorder="1" applyAlignment="1">
      <alignment horizontal="left" vertical="center" wrapText="1"/>
    </xf>
    <xf numFmtId="0" fontId="227" fillId="33" borderId="22" xfId="0" applyFont="1" applyFill="1" applyBorder="1" applyAlignment="1">
      <alignment horizontal="left" vertical="center" wrapText="1"/>
    </xf>
    <xf numFmtId="0" fontId="227" fillId="33" borderId="18" xfId="0" applyFont="1" applyFill="1" applyBorder="1" applyAlignment="1">
      <alignment horizontal="left" vertical="center"/>
    </xf>
    <xf numFmtId="0" fontId="227" fillId="33" borderId="22" xfId="0" applyFont="1" applyFill="1" applyBorder="1" applyAlignment="1">
      <alignment horizontal="left" vertical="center"/>
    </xf>
    <xf numFmtId="0" fontId="227" fillId="122" borderId="14" xfId="0" applyFont="1" applyFill="1" applyBorder="1" applyAlignment="1">
      <alignment horizontal="left" vertical="center" wrapText="1"/>
    </xf>
    <xf numFmtId="0" fontId="227" fillId="122" borderId="97" xfId="0" applyFont="1" applyFill="1" applyBorder="1" applyAlignment="1">
      <alignment horizontal="left" vertical="center" wrapText="1"/>
    </xf>
    <xf numFmtId="0" fontId="227" fillId="122" borderId="14" xfId="0" applyFont="1" applyFill="1" applyBorder="1" applyAlignment="1">
      <alignment horizontal="left" vertical="center"/>
    </xf>
    <xf numFmtId="0" fontId="227" fillId="122" borderId="97" xfId="0" applyFont="1" applyFill="1" applyBorder="1" applyAlignment="1">
      <alignment horizontal="left" vertical="center"/>
    </xf>
    <xf numFmtId="0" fontId="227" fillId="33" borderId="25" xfId="0" applyFont="1" applyFill="1" applyBorder="1" applyAlignment="1">
      <alignment horizontal="left" vertical="center"/>
    </xf>
    <xf numFmtId="0" fontId="192" fillId="125" borderId="23" xfId="0" applyFont="1" applyFill="1" applyBorder="1" applyAlignment="1">
      <alignment horizontal="center"/>
    </xf>
    <xf numFmtId="0" fontId="192" fillId="125" borderId="97" xfId="0" applyFont="1" applyFill="1" applyBorder="1" applyAlignment="1">
      <alignment horizontal="center"/>
    </xf>
    <xf numFmtId="0" fontId="192" fillId="126" borderId="18" xfId="0" applyFont="1" applyFill="1" applyBorder="1" applyAlignment="1">
      <alignment horizontal="center" vertical="center" wrapText="1"/>
    </xf>
    <xf numFmtId="0" fontId="192" fillId="126" borderId="25" xfId="0" applyFont="1" applyFill="1" applyBorder="1" applyAlignment="1">
      <alignment horizontal="center" vertical="center" wrapText="1"/>
    </xf>
    <xf numFmtId="0" fontId="192" fillId="126" borderId="22" xfId="0" applyFont="1" applyFill="1" applyBorder="1" applyAlignment="1">
      <alignment horizontal="center" vertical="center" wrapText="1"/>
    </xf>
    <xf numFmtId="0" fontId="192" fillId="134" borderId="18" xfId="0" applyFont="1" applyFill="1" applyBorder="1" applyAlignment="1">
      <alignment horizontal="center" vertical="center" wrapText="1"/>
    </xf>
    <xf numFmtId="0" fontId="192" fillId="134" borderId="22" xfId="0" applyFont="1" applyFill="1" applyBorder="1" applyAlignment="1">
      <alignment horizontal="center" vertical="center" wrapText="1"/>
    </xf>
    <xf numFmtId="0" fontId="192" fillId="135" borderId="18" xfId="0" applyFont="1" applyFill="1" applyBorder="1" applyAlignment="1">
      <alignment horizontal="center" vertical="center" wrapText="1"/>
    </xf>
    <xf numFmtId="0" fontId="192" fillId="135" borderId="22" xfId="0" applyFont="1" applyFill="1" applyBorder="1" applyAlignment="1">
      <alignment horizontal="center" vertical="center" wrapText="1"/>
    </xf>
    <xf numFmtId="0" fontId="192" fillId="116" borderId="22" xfId="0" applyFont="1" applyFill="1" applyBorder="1" applyAlignment="1">
      <alignment horizontal="center" vertical="center" wrapText="1"/>
    </xf>
    <xf numFmtId="0" fontId="227" fillId="122" borderId="0" xfId="0" applyFont="1" applyFill="1" applyBorder="1" applyAlignment="1">
      <alignment horizontal="left" vertical="center"/>
    </xf>
    <xf numFmtId="0" fontId="227" fillId="33" borderId="19" xfId="0" applyFont="1" applyFill="1" applyBorder="1" applyAlignment="1">
      <alignment horizontal="center" vertical="center"/>
    </xf>
    <xf numFmtId="0" fontId="227" fillId="33" borderId="23" xfId="0" applyFont="1" applyFill="1" applyBorder="1" applyAlignment="1">
      <alignment horizontal="center" vertical="center"/>
    </xf>
    <xf numFmtId="0" fontId="227" fillId="33" borderId="15" xfId="0" applyFont="1" applyFill="1" applyBorder="1" applyAlignment="1">
      <alignment horizontal="center" vertical="center"/>
    </xf>
    <xf numFmtId="0" fontId="227" fillId="33" borderId="27" xfId="0" applyFont="1" applyFill="1" applyBorder="1" applyAlignment="1">
      <alignment horizontal="center" vertical="center"/>
    </xf>
    <xf numFmtId="217" fontId="227" fillId="33" borderId="19" xfId="29886" applyNumberFormat="1" applyFont="1" applyFill="1" applyBorder="1" applyAlignment="1">
      <alignment horizontal="right" vertical="center"/>
    </xf>
    <xf numFmtId="217" fontId="227" fillId="33" borderId="26" xfId="29886" applyNumberFormat="1" applyFont="1" applyFill="1" applyBorder="1" applyAlignment="1">
      <alignment horizontal="right" vertical="center"/>
    </xf>
    <xf numFmtId="0" fontId="196" fillId="125" borderId="0" xfId="12575" quotePrefix="1" applyFont="1" applyFill="1" applyBorder="1" applyAlignment="1">
      <alignment horizontal="center" vertical="center" wrapText="1"/>
    </xf>
    <xf numFmtId="0" fontId="196" fillId="125" borderId="0" xfId="12575" applyFont="1" applyFill="1" applyAlignment="1">
      <alignment horizontal="center" vertical="center"/>
    </xf>
    <xf numFmtId="0" fontId="204" fillId="33" borderId="0" xfId="37085" applyFont="1" applyFill="1"/>
    <xf numFmtId="0" fontId="196" fillId="125" borderId="0" xfId="12575" applyFont="1" applyFill="1" applyAlignment="1">
      <alignment horizontal="center" vertical="center" wrapText="1"/>
    </xf>
    <xf numFmtId="0" fontId="205" fillId="33" borderId="0" xfId="37085" applyFont="1" applyFill="1"/>
    <xf numFmtId="0" fontId="200" fillId="33" borderId="0" xfId="12575" applyFont="1" applyFill="1" applyAlignment="1">
      <alignment vertical="center"/>
    </xf>
    <xf numFmtId="0" fontId="201" fillId="33" borderId="0" xfId="12575" applyFont="1" applyFill="1" applyAlignment="1">
      <alignment vertical="center"/>
    </xf>
    <xf numFmtId="39" fontId="196" fillId="126" borderId="0" xfId="12527" applyNumberFormat="1" applyFont="1" applyFill="1" applyAlignment="1">
      <alignment vertical="center"/>
    </xf>
    <xf numFmtId="0" fontId="201" fillId="33" borderId="0" xfId="37085" applyFont="1" applyFill="1"/>
    <xf numFmtId="0" fontId="196" fillId="126" borderId="0" xfId="12575" applyFont="1" applyFill="1" applyAlignment="1">
      <alignment vertical="center"/>
    </xf>
    <xf numFmtId="0" fontId="196" fillId="125" borderId="0" xfId="12575" applyFont="1" applyFill="1" applyAlignment="1">
      <alignment horizontal="left" vertical="center" wrapText="1"/>
    </xf>
    <xf numFmtId="1" fontId="196" fillId="125" borderId="0" xfId="12575" applyNumberFormat="1" applyFont="1" applyFill="1" applyAlignment="1">
      <alignment horizontal="center" vertical="center"/>
    </xf>
    <xf numFmtId="39" fontId="200" fillId="33" borderId="0" xfId="12575" applyNumberFormat="1" applyFont="1" applyFill="1" applyAlignment="1">
      <alignment vertical="center"/>
    </xf>
    <xf numFmtId="0" fontId="194" fillId="33" borderId="0" xfId="12527" applyFont="1" applyFill="1" applyAlignment="1">
      <alignment vertical="center"/>
    </xf>
    <xf numFmtId="0" fontId="201" fillId="33" borderId="0" xfId="0" applyFont="1" applyFill="1"/>
    <xf numFmtId="0" fontId="196" fillId="125" borderId="0" xfId="12575" applyFont="1" applyFill="1" applyAlignment="1">
      <alignment horizontal="left" vertical="center" wrapText="1"/>
    </xf>
    <xf numFmtId="223" fontId="196" fillId="125" borderId="0" xfId="12575" applyNumberFormat="1" applyFont="1" applyFill="1" applyAlignment="1">
      <alignment horizontal="center" vertical="center" wrapText="1"/>
    </xf>
    <xf numFmtId="0" fontId="194" fillId="0" borderId="0" xfId="1" applyFont="1" applyAlignment="1">
      <alignment vertical="center"/>
    </xf>
    <xf numFmtId="0" fontId="201" fillId="33" borderId="0" xfId="1" applyFont="1" applyFill="1" applyAlignment="1">
      <alignment horizontal="center" vertical="center"/>
    </xf>
    <xf numFmtId="220" fontId="201" fillId="33" borderId="0" xfId="1" applyNumberFormat="1" applyFont="1" applyFill="1" applyAlignment="1">
      <alignment horizontal="center" vertical="center"/>
    </xf>
    <xf numFmtId="0" fontId="201" fillId="33" borderId="0" xfId="1" applyFont="1" applyFill="1" applyAlignment="1">
      <alignment horizontal="left" vertical="center"/>
    </xf>
    <xf numFmtId="37" fontId="201" fillId="33" borderId="0" xfId="1" applyNumberFormat="1" applyFont="1" applyFill="1" applyAlignment="1">
      <alignment horizontal="center" vertical="center"/>
    </xf>
    <xf numFmtId="0" fontId="200" fillId="122" borderId="0" xfId="12575" applyFont="1" applyFill="1" applyAlignment="1">
      <alignment horizontal="left" vertical="center" wrapText="1"/>
    </xf>
    <xf numFmtId="0" fontId="201" fillId="33" borderId="0" xfId="1" applyFont="1" applyFill="1" applyAlignment="1">
      <alignment vertical="center"/>
    </xf>
    <xf numFmtId="3" fontId="194" fillId="33" borderId="0" xfId="1" applyNumberFormat="1" applyFont="1" applyFill="1" applyAlignment="1">
      <alignment vertical="center"/>
    </xf>
    <xf numFmtId="41" fontId="194" fillId="33" borderId="0" xfId="1" applyNumberFormat="1" applyFont="1" applyFill="1" applyAlignment="1">
      <alignment vertical="center"/>
    </xf>
    <xf numFmtId="0" fontId="201" fillId="33" borderId="0" xfId="1" applyFont="1" applyFill="1" applyAlignment="1">
      <alignment horizontal="center" vertical="center" wrapText="1"/>
    </xf>
    <xf numFmtId="0" fontId="196" fillId="125" borderId="0" xfId="1" applyFont="1" applyFill="1" applyAlignment="1">
      <alignment horizontal="left" vertical="center"/>
    </xf>
    <xf numFmtId="37" fontId="201" fillId="122" borderId="0" xfId="1" applyNumberFormat="1" applyFont="1" applyFill="1" applyAlignment="1">
      <alignment horizontal="center" vertical="center"/>
    </xf>
    <xf numFmtId="220" fontId="201" fillId="122" borderId="0" xfId="1" applyNumberFormat="1" applyFont="1" applyFill="1" applyAlignment="1">
      <alignment horizontal="center" vertical="center"/>
    </xf>
    <xf numFmtId="0" fontId="201" fillId="122" borderId="0" xfId="1" applyFont="1" applyFill="1" applyAlignment="1">
      <alignment horizontal="left" vertical="center"/>
    </xf>
    <xf numFmtId="166" fontId="194" fillId="33" borderId="0" xfId="1" applyNumberFormat="1" applyFont="1" applyFill="1" applyAlignment="1">
      <alignment vertical="center"/>
    </xf>
    <xf numFmtId="0" fontId="201" fillId="122" borderId="0" xfId="1" applyFont="1" applyFill="1" applyAlignment="1">
      <alignment vertical="center"/>
    </xf>
    <xf numFmtId="14" fontId="216" fillId="33" borderId="0" xfId="1" applyNumberFormat="1" applyFont="1" applyFill="1" applyAlignment="1">
      <alignment horizontal="center" vertical="center"/>
    </xf>
    <xf numFmtId="14" fontId="216" fillId="33" borderId="0" xfId="1" applyNumberFormat="1" applyFont="1" applyFill="1" applyAlignment="1">
      <alignment horizontal="center" vertical="center"/>
    </xf>
  </cellXfs>
  <cellStyles count="37087">
    <cellStyle name="_x000a_386grabber=M" xfId="4" xr:uid="{00000000-0005-0000-0000-000000000000}"/>
    <cellStyle name="_x000a_386grabber=M 10" xfId="5" xr:uid="{00000000-0005-0000-0000-000001000000}"/>
    <cellStyle name="_x000a_386grabber=M 10 2" xfId="6" xr:uid="{00000000-0005-0000-0000-000002000000}"/>
    <cellStyle name="_x000a_386grabber=M 10 2 2" xfId="7" xr:uid="{00000000-0005-0000-0000-000003000000}"/>
    <cellStyle name="_x000a_386grabber=M 10 3" xfId="8" xr:uid="{00000000-0005-0000-0000-000004000000}"/>
    <cellStyle name="_x000a_386grabber=M 10 3 2" xfId="9" xr:uid="{00000000-0005-0000-0000-000005000000}"/>
    <cellStyle name="_x000a_386grabber=M 10 4" xfId="10" xr:uid="{00000000-0005-0000-0000-000006000000}"/>
    <cellStyle name="_x000a_386grabber=M 11" xfId="11" xr:uid="{00000000-0005-0000-0000-000007000000}"/>
    <cellStyle name="_x000a_386grabber=M 11 2" xfId="12" xr:uid="{00000000-0005-0000-0000-000008000000}"/>
    <cellStyle name="_x000a_386grabber=M 11 2 2" xfId="13" xr:uid="{00000000-0005-0000-0000-000009000000}"/>
    <cellStyle name="_x000a_386grabber=M 11 3" xfId="14" xr:uid="{00000000-0005-0000-0000-00000A000000}"/>
    <cellStyle name="_x000a_386grabber=M 11 3 2" xfId="15" xr:uid="{00000000-0005-0000-0000-00000B000000}"/>
    <cellStyle name="_x000a_386grabber=M 11 4" xfId="16" xr:uid="{00000000-0005-0000-0000-00000C000000}"/>
    <cellStyle name="_x000a_386grabber=M 12" xfId="17" xr:uid="{00000000-0005-0000-0000-00000D000000}"/>
    <cellStyle name="_x000a_386grabber=M 12 2" xfId="18" xr:uid="{00000000-0005-0000-0000-00000E000000}"/>
    <cellStyle name="_x000a_386grabber=M 12 2 2" xfId="19" xr:uid="{00000000-0005-0000-0000-00000F000000}"/>
    <cellStyle name="_x000a_386grabber=M 12 3" xfId="20" xr:uid="{00000000-0005-0000-0000-000010000000}"/>
    <cellStyle name="_x000a_386grabber=M 12 3 2" xfId="21" xr:uid="{00000000-0005-0000-0000-000011000000}"/>
    <cellStyle name="_x000a_386grabber=M 12 4" xfId="22" xr:uid="{00000000-0005-0000-0000-000012000000}"/>
    <cellStyle name="_x000a_386grabber=M 13" xfId="23" xr:uid="{00000000-0005-0000-0000-000013000000}"/>
    <cellStyle name="_x000a_386grabber=M 13 2" xfId="24" xr:uid="{00000000-0005-0000-0000-000014000000}"/>
    <cellStyle name="_x000a_386grabber=M 13 2 2" xfId="25" xr:uid="{00000000-0005-0000-0000-000015000000}"/>
    <cellStyle name="_x000a_386grabber=M 13 3" xfId="26" xr:uid="{00000000-0005-0000-0000-000016000000}"/>
    <cellStyle name="_x000a_386grabber=M 13 3 2" xfId="27" xr:uid="{00000000-0005-0000-0000-000017000000}"/>
    <cellStyle name="_x000a_386grabber=M 13 4" xfId="28" xr:uid="{00000000-0005-0000-0000-000018000000}"/>
    <cellStyle name="_x000a_386grabber=M 14" xfId="29" xr:uid="{00000000-0005-0000-0000-000019000000}"/>
    <cellStyle name="_x000a_386grabber=M 14 2" xfId="30" xr:uid="{00000000-0005-0000-0000-00001A000000}"/>
    <cellStyle name="_x000a_386grabber=M 14 2 2" xfId="31" xr:uid="{00000000-0005-0000-0000-00001B000000}"/>
    <cellStyle name="_x000a_386grabber=M 14 3" xfId="32" xr:uid="{00000000-0005-0000-0000-00001C000000}"/>
    <cellStyle name="_x000a_386grabber=M 14 3 2" xfId="33" xr:uid="{00000000-0005-0000-0000-00001D000000}"/>
    <cellStyle name="_x000a_386grabber=M 14 4" xfId="34" xr:uid="{00000000-0005-0000-0000-00001E000000}"/>
    <cellStyle name="_x000a_386grabber=M 15" xfId="35" xr:uid="{00000000-0005-0000-0000-00001F000000}"/>
    <cellStyle name="_x000a_386grabber=M 15 2" xfId="36" xr:uid="{00000000-0005-0000-0000-000020000000}"/>
    <cellStyle name="_x000a_386grabber=M 15 2 2" xfId="37" xr:uid="{00000000-0005-0000-0000-000021000000}"/>
    <cellStyle name="_x000a_386grabber=M 15 3" xfId="38" xr:uid="{00000000-0005-0000-0000-000022000000}"/>
    <cellStyle name="_x000a_386grabber=M 15 3 2" xfId="39" xr:uid="{00000000-0005-0000-0000-000023000000}"/>
    <cellStyle name="_x000a_386grabber=M 15 4" xfId="40" xr:uid="{00000000-0005-0000-0000-000024000000}"/>
    <cellStyle name="_x000a_386grabber=M 16" xfId="41" xr:uid="{00000000-0005-0000-0000-000025000000}"/>
    <cellStyle name="_x000a_386grabber=M 16 2" xfId="42" xr:uid="{00000000-0005-0000-0000-000026000000}"/>
    <cellStyle name="_x000a_386grabber=M 16 2 2" xfId="43" xr:uid="{00000000-0005-0000-0000-000027000000}"/>
    <cellStyle name="_x000a_386grabber=M 16 3" xfId="44" xr:uid="{00000000-0005-0000-0000-000028000000}"/>
    <cellStyle name="_x000a_386grabber=M 16 3 2" xfId="45" xr:uid="{00000000-0005-0000-0000-000029000000}"/>
    <cellStyle name="_x000a_386grabber=M 16 4" xfId="46" xr:uid="{00000000-0005-0000-0000-00002A000000}"/>
    <cellStyle name="_x000a_386grabber=M 17" xfId="47" xr:uid="{00000000-0005-0000-0000-00002B000000}"/>
    <cellStyle name="_x000a_386grabber=M 2" xfId="48" xr:uid="{00000000-0005-0000-0000-00002C000000}"/>
    <cellStyle name="_x000a_386grabber=M 2 10" xfId="49" xr:uid="{00000000-0005-0000-0000-00002D000000}"/>
    <cellStyle name="_x000a_386grabber=M 2 10 2" xfId="50" xr:uid="{00000000-0005-0000-0000-00002E000000}"/>
    <cellStyle name="_x000a_386grabber=M 2 11" xfId="51" xr:uid="{00000000-0005-0000-0000-00002F000000}"/>
    <cellStyle name="_x000a_386grabber=M 2 11 2" xfId="52" xr:uid="{00000000-0005-0000-0000-000030000000}"/>
    <cellStyle name="_x000a_386grabber=M 2 12" xfId="53" xr:uid="{00000000-0005-0000-0000-000031000000}"/>
    <cellStyle name="_x000a_386grabber=M 2 12 2" xfId="54" xr:uid="{00000000-0005-0000-0000-000032000000}"/>
    <cellStyle name="_x000a_386grabber=M 2 13" xfId="55" xr:uid="{00000000-0005-0000-0000-000033000000}"/>
    <cellStyle name="_x000a_386grabber=M 2 2" xfId="56" xr:uid="{00000000-0005-0000-0000-000034000000}"/>
    <cellStyle name="_x000a_386grabber=M 2 2 2" xfId="57" xr:uid="{00000000-0005-0000-0000-000035000000}"/>
    <cellStyle name="_x000a_386grabber=M 2 3" xfId="58" xr:uid="{00000000-0005-0000-0000-000036000000}"/>
    <cellStyle name="_x000a_386grabber=M 2 3 2" xfId="59" xr:uid="{00000000-0005-0000-0000-000037000000}"/>
    <cellStyle name="_x000a_386grabber=M 2 4" xfId="60" xr:uid="{00000000-0005-0000-0000-000038000000}"/>
    <cellStyle name="_x000a_386grabber=M 2 4 2" xfId="61" xr:uid="{00000000-0005-0000-0000-000039000000}"/>
    <cellStyle name="_x000a_386grabber=M 2 5" xfId="62" xr:uid="{00000000-0005-0000-0000-00003A000000}"/>
    <cellStyle name="_x000a_386grabber=M 2 5 2" xfId="63" xr:uid="{00000000-0005-0000-0000-00003B000000}"/>
    <cellStyle name="_x000a_386grabber=M 2 6" xfId="64" xr:uid="{00000000-0005-0000-0000-00003C000000}"/>
    <cellStyle name="_x000a_386grabber=M 2 6 2" xfId="65" xr:uid="{00000000-0005-0000-0000-00003D000000}"/>
    <cellStyle name="_x000a_386grabber=M 2 7" xfId="66" xr:uid="{00000000-0005-0000-0000-00003E000000}"/>
    <cellStyle name="_x000a_386grabber=M 2 7 2" xfId="67" xr:uid="{00000000-0005-0000-0000-00003F000000}"/>
    <cellStyle name="_x000a_386grabber=M 2 8" xfId="68" xr:uid="{00000000-0005-0000-0000-000040000000}"/>
    <cellStyle name="_x000a_386grabber=M 2 8 2" xfId="69" xr:uid="{00000000-0005-0000-0000-000041000000}"/>
    <cellStyle name="_x000a_386grabber=M 2 9" xfId="70" xr:uid="{00000000-0005-0000-0000-000042000000}"/>
    <cellStyle name="_x000a_386grabber=M 2 9 2" xfId="71" xr:uid="{00000000-0005-0000-0000-000043000000}"/>
    <cellStyle name="_x000a_386grabber=M 2_ActiFijos" xfId="72" xr:uid="{00000000-0005-0000-0000-000044000000}"/>
    <cellStyle name="_x000a_386grabber=M 3" xfId="73" xr:uid="{00000000-0005-0000-0000-000045000000}"/>
    <cellStyle name="_x000a_386grabber=M 3 10" xfId="74" xr:uid="{00000000-0005-0000-0000-000046000000}"/>
    <cellStyle name="_x000a_386grabber=M 3 10 2" xfId="75" xr:uid="{00000000-0005-0000-0000-000047000000}"/>
    <cellStyle name="_x000a_386grabber=M 3 11" xfId="76" xr:uid="{00000000-0005-0000-0000-000048000000}"/>
    <cellStyle name="_x000a_386grabber=M 3 11 2" xfId="77" xr:uid="{00000000-0005-0000-0000-000049000000}"/>
    <cellStyle name="_x000a_386grabber=M 3 12" xfId="78" xr:uid="{00000000-0005-0000-0000-00004A000000}"/>
    <cellStyle name="_x000a_386grabber=M 3 12 2" xfId="79" xr:uid="{00000000-0005-0000-0000-00004B000000}"/>
    <cellStyle name="_x000a_386grabber=M 3 13" xfId="80" xr:uid="{00000000-0005-0000-0000-00004C000000}"/>
    <cellStyle name="_x000a_386grabber=M 3 2" xfId="81" xr:uid="{00000000-0005-0000-0000-00004D000000}"/>
    <cellStyle name="_x000a_386grabber=M 3 2 2" xfId="82" xr:uid="{00000000-0005-0000-0000-00004E000000}"/>
    <cellStyle name="_x000a_386grabber=M 3 3" xfId="83" xr:uid="{00000000-0005-0000-0000-00004F000000}"/>
    <cellStyle name="_x000a_386grabber=M 3 3 2" xfId="84" xr:uid="{00000000-0005-0000-0000-000050000000}"/>
    <cellStyle name="_x000a_386grabber=M 3 4" xfId="85" xr:uid="{00000000-0005-0000-0000-000051000000}"/>
    <cellStyle name="_x000a_386grabber=M 3 4 2" xfId="86" xr:uid="{00000000-0005-0000-0000-000052000000}"/>
    <cellStyle name="_x000a_386grabber=M 3 5" xfId="87" xr:uid="{00000000-0005-0000-0000-000053000000}"/>
    <cellStyle name="_x000a_386grabber=M 3 5 2" xfId="88" xr:uid="{00000000-0005-0000-0000-000054000000}"/>
    <cellStyle name="_x000a_386grabber=M 3 6" xfId="89" xr:uid="{00000000-0005-0000-0000-000055000000}"/>
    <cellStyle name="_x000a_386grabber=M 3 6 2" xfId="90" xr:uid="{00000000-0005-0000-0000-000056000000}"/>
    <cellStyle name="_x000a_386grabber=M 3 7" xfId="91" xr:uid="{00000000-0005-0000-0000-000057000000}"/>
    <cellStyle name="_x000a_386grabber=M 3 7 2" xfId="92" xr:uid="{00000000-0005-0000-0000-000058000000}"/>
    <cellStyle name="_x000a_386grabber=M 3 8" xfId="93" xr:uid="{00000000-0005-0000-0000-000059000000}"/>
    <cellStyle name="_x000a_386grabber=M 3 8 2" xfId="94" xr:uid="{00000000-0005-0000-0000-00005A000000}"/>
    <cellStyle name="_x000a_386grabber=M 3 9" xfId="95" xr:uid="{00000000-0005-0000-0000-00005B000000}"/>
    <cellStyle name="_x000a_386grabber=M 3 9 2" xfId="96" xr:uid="{00000000-0005-0000-0000-00005C000000}"/>
    <cellStyle name="_x000a_386grabber=M 3_ActiFijos" xfId="97" xr:uid="{00000000-0005-0000-0000-00005D000000}"/>
    <cellStyle name="_x000a_386grabber=M 4" xfId="98" xr:uid="{00000000-0005-0000-0000-00005E000000}"/>
    <cellStyle name="_x000a_386grabber=M 4 10" xfId="99" xr:uid="{00000000-0005-0000-0000-00005F000000}"/>
    <cellStyle name="_x000a_386grabber=M 4 10 2" xfId="100" xr:uid="{00000000-0005-0000-0000-000060000000}"/>
    <cellStyle name="_x000a_386grabber=M 4 11" xfId="101" xr:uid="{00000000-0005-0000-0000-000061000000}"/>
    <cellStyle name="_x000a_386grabber=M 4 11 2" xfId="102" xr:uid="{00000000-0005-0000-0000-000062000000}"/>
    <cellStyle name="_x000a_386grabber=M 4 12" xfId="103" xr:uid="{00000000-0005-0000-0000-000063000000}"/>
    <cellStyle name="_x000a_386grabber=M 4 12 2" xfId="104" xr:uid="{00000000-0005-0000-0000-000064000000}"/>
    <cellStyle name="_x000a_386grabber=M 4 13" xfId="105" xr:uid="{00000000-0005-0000-0000-000065000000}"/>
    <cellStyle name="_x000a_386grabber=M 4 2" xfId="106" xr:uid="{00000000-0005-0000-0000-000066000000}"/>
    <cellStyle name="_x000a_386grabber=M 4 2 2" xfId="107" xr:uid="{00000000-0005-0000-0000-000067000000}"/>
    <cellStyle name="_x000a_386grabber=M 4 3" xfId="108" xr:uid="{00000000-0005-0000-0000-000068000000}"/>
    <cellStyle name="_x000a_386grabber=M 4 3 2" xfId="109" xr:uid="{00000000-0005-0000-0000-000069000000}"/>
    <cellStyle name="_x000a_386grabber=M 4 4" xfId="110" xr:uid="{00000000-0005-0000-0000-00006A000000}"/>
    <cellStyle name="_x000a_386grabber=M 4 4 2" xfId="111" xr:uid="{00000000-0005-0000-0000-00006B000000}"/>
    <cellStyle name="_x000a_386grabber=M 4 5" xfId="112" xr:uid="{00000000-0005-0000-0000-00006C000000}"/>
    <cellStyle name="_x000a_386grabber=M 4 5 2" xfId="113" xr:uid="{00000000-0005-0000-0000-00006D000000}"/>
    <cellStyle name="_x000a_386grabber=M 4 6" xfId="114" xr:uid="{00000000-0005-0000-0000-00006E000000}"/>
    <cellStyle name="_x000a_386grabber=M 4 6 2" xfId="115" xr:uid="{00000000-0005-0000-0000-00006F000000}"/>
    <cellStyle name="_x000a_386grabber=M 4 7" xfId="116" xr:uid="{00000000-0005-0000-0000-000070000000}"/>
    <cellStyle name="_x000a_386grabber=M 4 7 2" xfId="117" xr:uid="{00000000-0005-0000-0000-000071000000}"/>
    <cellStyle name="_x000a_386grabber=M 4 8" xfId="118" xr:uid="{00000000-0005-0000-0000-000072000000}"/>
    <cellStyle name="_x000a_386grabber=M 4 8 2" xfId="119" xr:uid="{00000000-0005-0000-0000-000073000000}"/>
    <cellStyle name="_x000a_386grabber=M 4 9" xfId="120" xr:uid="{00000000-0005-0000-0000-000074000000}"/>
    <cellStyle name="_x000a_386grabber=M 4 9 2" xfId="121" xr:uid="{00000000-0005-0000-0000-000075000000}"/>
    <cellStyle name="_x000a_386grabber=M 4_ActiFijos" xfId="122" xr:uid="{00000000-0005-0000-0000-000076000000}"/>
    <cellStyle name="_x000a_386grabber=M 5" xfId="123" xr:uid="{00000000-0005-0000-0000-000077000000}"/>
    <cellStyle name="_x000a_386grabber=M 5 2" xfId="124" xr:uid="{00000000-0005-0000-0000-000078000000}"/>
    <cellStyle name="_x000a_386grabber=M 5 2 2" xfId="125" xr:uid="{00000000-0005-0000-0000-000079000000}"/>
    <cellStyle name="_x000a_386grabber=M 5 3" xfId="126" xr:uid="{00000000-0005-0000-0000-00007A000000}"/>
    <cellStyle name="_x000a_386grabber=M 5 3 2" xfId="127" xr:uid="{00000000-0005-0000-0000-00007B000000}"/>
    <cellStyle name="_x000a_386grabber=M 5 4" xfId="128" xr:uid="{00000000-0005-0000-0000-00007C000000}"/>
    <cellStyle name="_x000a_386grabber=M 6" xfId="129" xr:uid="{00000000-0005-0000-0000-00007D000000}"/>
    <cellStyle name="_x000a_386grabber=M 6 2" xfId="130" xr:uid="{00000000-0005-0000-0000-00007E000000}"/>
    <cellStyle name="_x000a_386grabber=M 6 2 2" xfId="131" xr:uid="{00000000-0005-0000-0000-00007F000000}"/>
    <cellStyle name="_x000a_386grabber=M 6 3" xfId="132" xr:uid="{00000000-0005-0000-0000-000080000000}"/>
    <cellStyle name="_x000a_386grabber=M 6 3 2" xfId="133" xr:uid="{00000000-0005-0000-0000-000081000000}"/>
    <cellStyle name="_x000a_386grabber=M 6 4" xfId="134" xr:uid="{00000000-0005-0000-0000-000082000000}"/>
    <cellStyle name="_x000a_386grabber=M 7" xfId="135" xr:uid="{00000000-0005-0000-0000-000083000000}"/>
    <cellStyle name="_x000a_386grabber=M 7 2" xfId="136" xr:uid="{00000000-0005-0000-0000-000084000000}"/>
    <cellStyle name="_x000a_386grabber=M 7 2 2" xfId="137" xr:uid="{00000000-0005-0000-0000-000085000000}"/>
    <cellStyle name="_x000a_386grabber=M 7 3" xfId="138" xr:uid="{00000000-0005-0000-0000-000086000000}"/>
    <cellStyle name="_x000a_386grabber=M 7 3 2" xfId="139" xr:uid="{00000000-0005-0000-0000-000087000000}"/>
    <cellStyle name="_x000a_386grabber=M 7 4" xfId="140" xr:uid="{00000000-0005-0000-0000-000088000000}"/>
    <cellStyle name="_x000a_386grabber=M 8" xfId="141" xr:uid="{00000000-0005-0000-0000-000089000000}"/>
    <cellStyle name="_x000a_386grabber=M 8 2" xfId="142" xr:uid="{00000000-0005-0000-0000-00008A000000}"/>
    <cellStyle name="_x000a_386grabber=M 8 2 2" xfId="143" xr:uid="{00000000-0005-0000-0000-00008B000000}"/>
    <cellStyle name="_x000a_386grabber=M 8 3" xfId="144" xr:uid="{00000000-0005-0000-0000-00008C000000}"/>
    <cellStyle name="_x000a_386grabber=M 8 3 2" xfId="145" xr:uid="{00000000-0005-0000-0000-00008D000000}"/>
    <cellStyle name="_x000a_386grabber=M 8 4" xfId="146" xr:uid="{00000000-0005-0000-0000-00008E000000}"/>
    <cellStyle name="_x000a_386grabber=M 9" xfId="147" xr:uid="{00000000-0005-0000-0000-00008F000000}"/>
    <cellStyle name="_x000a_386grabber=M 9 2" xfId="148" xr:uid="{00000000-0005-0000-0000-000090000000}"/>
    <cellStyle name="_x000a_386grabber=M 9 2 2" xfId="149" xr:uid="{00000000-0005-0000-0000-000091000000}"/>
    <cellStyle name="_x000a_386grabber=M 9 3" xfId="150" xr:uid="{00000000-0005-0000-0000-000092000000}"/>
    <cellStyle name="_x000a_386grabber=M 9 3 2" xfId="151" xr:uid="{00000000-0005-0000-0000-000093000000}"/>
    <cellStyle name="_x000a_386grabber=M 9 4" xfId="152" xr:uid="{00000000-0005-0000-0000-000094000000}"/>
    <cellStyle name="_x000a_386grabber=M_Banco de Dados" xfId="153" xr:uid="{00000000-0005-0000-0000-000095000000}"/>
    <cellStyle name="$0,000" xfId="154" xr:uid="{00000000-0005-0000-0000-000096000000}"/>
    <cellStyle name="$0,000 2" xfId="155" xr:uid="{00000000-0005-0000-0000-000097000000}"/>
    <cellStyle name="$0,000 2 10" xfId="156" xr:uid="{00000000-0005-0000-0000-000098000000}"/>
    <cellStyle name="$0,000 2 11" xfId="157" xr:uid="{00000000-0005-0000-0000-000099000000}"/>
    <cellStyle name="$0,000 2 12" xfId="158" xr:uid="{00000000-0005-0000-0000-00009A000000}"/>
    <cellStyle name="$0,000 2 2" xfId="159" xr:uid="{00000000-0005-0000-0000-00009B000000}"/>
    <cellStyle name="$0,000 2 3" xfId="160" xr:uid="{00000000-0005-0000-0000-00009C000000}"/>
    <cellStyle name="$0,000 2 4" xfId="161" xr:uid="{00000000-0005-0000-0000-00009D000000}"/>
    <cellStyle name="$0,000 2 5" xfId="162" xr:uid="{00000000-0005-0000-0000-00009E000000}"/>
    <cellStyle name="$0,000 2 6" xfId="163" xr:uid="{00000000-0005-0000-0000-00009F000000}"/>
    <cellStyle name="$0,000 2 7" xfId="164" xr:uid="{00000000-0005-0000-0000-0000A0000000}"/>
    <cellStyle name="$0,000 2 8" xfId="165" xr:uid="{00000000-0005-0000-0000-0000A1000000}"/>
    <cellStyle name="$0,000 2 9" xfId="166" xr:uid="{00000000-0005-0000-0000-0000A2000000}"/>
    <cellStyle name="$0,000 3" xfId="167" xr:uid="{00000000-0005-0000-0000-0000A3000000}"/>
    <cellStyle name="$0,000 3 10" xfId="168" xr:uid="{00000000-0005-0000-0000-0000A4000000}"/>
    <cellStyle name="$0,000 3 11" xfId="169" xr:uid="{00000000-0005-0000-0000-0000A5000000}"/>
    <cellStyle name="$0,000 3 12" xfId="170" xr:uid="{00000000-0005-0000-0000-0000A6000000}"/>
    <cellStyle name="$0,000 3 2" xfId="171" xr:uid="{00000000-0005-0000-0000-0000A7000000}"/>
    <cellStyle name="$0,000 3 3" xfId="172" xr:uid="{00000000-0005-0000-0000-0000A8000000}"/>
    <cellStyle name="$0,000 3 4" xfId="173" xr:uid="{00000000-0005-0000-0000-0000A9000000}"/>
    <cellStyle name="$0,000 3 5" xfId="174" xr:uid="{00000000-0005-0000-0000-0000AA000000}"/>
    <cellStyle name="$0,000 3 6" xfId="175" xr:uid="{00000000-0005-0000-0000-0000AB000000}"/>
    <cellStyle name="$0,000 3 7" xfId="176" xr:uid="{00000000-0005-0000-0000-0000AC000000}"/>
    <cellStyle name="$0,000 3 8" xfId="177" xr:uid="{00000000-0005-0000-0000-0000AD000000}"/>
    <cellStyle name="$0,000 3 9" xfId="178" xr:uid="{00000000-0005-0000-0000-0000AE000000}"/>
    <cellStyle name="$0,000 4" xfId="179" xr:uid="{00000000-0005-0000-0000-0000AF000000}"/>
    <cellStyle name="$0,000 4 10" xfId="180" xr:uid="{00000000-0005-0000-0000-0000B0000000}"/>
    <cellStyle name="$0,000 4 11" xfId="181" xr:uid="{00000000-0005-0000-0000-0000B1000000}"/>
    <cellStyle name="$0,000 4 12" xfId="182" xr:uid="{00000000-0005-0000-0000-0000B2000000}"/>
    <cellStyle name="$0,000 4 2" xfId="183" xr:uid="{00000000-0005-0000-0000-0000B3000000}"/>
    <cellStyle name="$0,000 4 3" xfId="184" xr:uid="{00000000-0005-0000-0000-0000B4000000}"/>
    <cellStyle name="$0,000 4 4" xfId="185" xr:uid="{00000000-0005-0000-0000-0000B5000000}"/>
    <cellStyle name="$0,000 4 5" xfId="186" xr:uid="{00000000-0005-0000-0000-0000B6000000}"/>
    <cellStyle name="$0,000 4 6" xfId="187" xr:uid="{00000000-0005-0000-0000-0000B7000000}"/>
    <cellStyle name="$0,000 4 7" xfId="188" xr:uid="{00000000-0005-0000-0000-0000B8000000}"/>
    <cellStyle name="$0,000 4 8" xfId="189" xr:uid="{00000000-0005-0000-0000-0000B9000000}"/>
    <cellStyle name="$0,000 4 9" xfId="190" xr:uid="{00000000-0005-0000-0000-0000BA000000}"/>
    <cellStyle name="$0." xfId="191" xr:uid="{00000000-0005-0000-0000-0000BB000000}"/>
    <cellStyle name="$0.00" xfId="192" xr:uid="{00000000-0005-0000-0000-0000BC000000}"/>
    <cellStyle name="%" xfId="193" xr:uid="{00000000-0005-0000-0000-0000BD000000}"/>
    <cellStyle name="% 10" xfId="194" xr:uid="{00000000-0005-0000-0000-0000BE000000}"/>
    <cellStyle name="% 10 2" xfId="195" xr:uid="{00000000-0005-0000-0000-0000BF000000}"/>
    <cellStyle name="% 10 2 2" xfId="196" xr:uid="{00000000-0005-0000-0000-0000C0000000}"/>
    <cellStyle name="% 10 3" xfId="197" xr:uid="{00000000-0005-0000-0000-0000C1000000}"/>
    <cellStyle name="% 10 3 2" xfId="198" xr:uid="{00000000-0005-0000-0000-0000C2000000}"/>
    <cellStyle name="% 10 4" xfId="199" xr:uid="{00000000-0005-0000-0000-0000C3000000}"/>
    <cellStyle name="% 11" xfId="200" xr:uid="{00000000-0005-0000-0000-0000C4000000}"/>
    <cellStyle name="% 11 2" xfId="201" xr:uid="{00000000-0005-0000-0000-0000C5000000}"/>
    <cellStyle name="% 11 2 2" xfId="202" xr:uid="{00000000-0005-0000-0000-0000C6000000}"/>
    <cellStyle name="% 11 3" xfId="203" xr:uid="{00000000-0005-0000-0000-0000C7000000}"/>
    <cellStyle name="% 11 3 2" xfId="204" xr:uid="{00000000-0005-0000-0000-0000C8000000}"/>
    <cellStyle name="% 11 4" xfId="205" xr:uid="{00000000-0005-0000-0000-0000C9000000}"/>
    <cellStyle name="% 12" xfId="206" xr:uid="{00000000-0005-0000-0000-0000CA000000}"/>
    <cellStyle name="% 12 2" xfId="207" xr:uid="{00000000-0005-0000-0000-0000CB000000}"/>
    <cellStyle name="% 12 2 2" xfId="208" xr:uid="{00000000-0005-0000-0000-0000CC000000}"/>
    <cellStyle name="% 12 3" xfId="209" xr:uid="{00000000-0005-0000-0000-0000CD000000}"/>
    <cellStyle name="% 12 3 2" xfId="210" xr:uid="{00000000-0005-0000-0000-0000CE000000}"/>
    <cellStyle name="% 12 4" xfId="211" xr:uid="{00000000-0005-0000-0000-0000CF000000}"/>
    <cellStyle name="% 13" xfId="212" xr:uid="{00000000-0005-0000-0000-0000D0000000}"/>
    <cellStyle name="% 13 2" xfId="213" xr:uid="{00000000-0005-0000-0000-0000D1000000}"/>
    <cellStyle name="% 13 2 2" xfId="214" xr:uid="{00000000-0005-0000-0000-0000D2000000}"/>
    <cellStyle name="% 13 3" xfId="215" xr:uid="{00000000-0005-0000-0000-0000D3000000}"/>
    <cellStyle name="% 13 3 2" xfId="216" xr:uid="{00000000-0005-0000-0000-0000D4000000}"/>
    <cellStyle name="% 13 4" xfId="217" xr:uid="{00000000-0005-0000-0000-0000D5000000}"/>
    <cellStyle name="% 14" xfId="218" xr:uid="{00000000-0005-0000-0000-0000D6000000}"/>
    <cellStyle name="% 2" xfId="219" xr:uid="{00000000-0005-0000-0000-0000D7000000}"/>
    <cellStyle name="% 2 10" xfId="220" xr:uid="{00000000-0005-0000-0000-0000D8000000}"/>
    <cellStyle name="% 2 10 2" xfId="221" xr:uid="{00000000-0005-0000-0000-0000D9000000}"/>
    <cellStyle name="% 2 11" xfId="222" xr:uid="{00000000-0005-0000-0000-0000DA000000}"/>
    <cellStyle name="% 2 11 2" xfId="223" xr:uid="{00000000-0005-0000-0000-0000DB000000}"/>
    <cellStyle name="% 2 12" xfId="224" xr:uid="{00000000-0005-0000-0000-0000DC000000}"/>
    <cellStyle name="% 2 12 2" xfId="225" xr:uid="{00000000-0005-0000-0000-0000DD000000}"/>
    <cellStyle name="% 2 13" xfId="226" xr:uid="{00000000-0005-0000-0000-0000DE000000}"/>
    <cellStyle name="% 2 2" xfId="227" xr:uid="{00000000-0005-0000-0000-0000DF000000}"/>
    <cellStyle name="% 2 2 2" xfId="228" xr:uid="{00000000-0005-0000-0000-0000E0000000}"/>
    <cellStyle name="% 2 3" xfId="229" xr:uid="{00000000-0005-0000-0000-0000E1000000}"/>
    <cellStyle name="% 2 3 2" xfId="230" xr:uid="{00000000-0005-0000-0000-0000E2000000}"/>
    <cellStyle name="% 2 4" xfId="231" xr:uid="{00000000-0005-0000-0000-0000E3000000}"/>
    <cellStyle name="% 2 4 2" xfId="232" xr:uid="{00000000-0005-0000-0000-0000E4000000}"/>
    <cellStyle name="% 2 5" xfId="233" xr:uid="{00000000-0005-0000-0000-0000E5000000}"/>
    <cellStyle name="% 2 5 2" xfId="234" xr:uid="{00000000-0005-0000-0000-0000E6000000}"/>
    <cellStyle name="% 2 6" xfId="235" xr:uid="{00000000-0005-0000-0000-0000E7000000}"/>
    <cellStyle name="% 2 6 2" xfId="236" xr:uid="{00000000-0005-0000-0000-0000E8000000}"/>
    <cellStyle name="% 2 7" xfId="237" xr:uid="{00000000-0005-0000-0000-0000E9000000}"/>
    <cellStyle name="% 2 7 2" xfId="238" xr:uid="{00000000-0005-0000-0000-0000EA000000}"/>
    <cellStyle name="% 2 8" xfId="239" xr:uid="{00000000-0005-0000-0000-0000EB000000}"/>
    <cellStyle name="% 2 8 2" xfId="240" xr:uid="{00000000-0005-0000-0000-0000EC000000}"/>
    <cellStyle name="% 2 9" xfId="241" xr:uid="{00000000-0005-0000-0000-0000ED000000}"/>
    <cellStyle name="% 2 9 2" xfId="242" xr:uid="{00000000-0005-0000-0000-0000EE000000}"/>
    <cellStyle name="% 2_ActiFijos" xfId="243" xr:uid="{00000000-0005-0000-0000-0000EF000000}"/>
    <cellStyle name="% 3" xfId="244" xr:uid="{00000000-0005-0000-0000-0000F0000000}"/>
    <cellStyle name="% 3 10" xfId="245" xr:uid="{00000000-0005-0000-0000-0000F1000000}"/>
    <cellStyle name="% 3 10 2" xfId="246" xr:uid="{00000000-0005-0000-0000-0000F2000000}"/>
    <cellStyle name="% 3 11" xfId="247" xr:uid="{00000000-0005-0000-0000-0000F3000000}"/>
    <cellStyle name="% 3 11 2" xfId="248" xr:uid="{00000000-0005-0000-0000-0000F4000000}"/>
    <cellStyle name="% 3 12" xfId="249" xr:uid="{00000000-0005-0000-0000-0000F5000000}"/>
    <cellStyle name="% 3 12 2" xfId="250" xr:uid="{00000000-0005-0000-0000-0000F6000000}"/>
    <cellStyle name="% 3 13" xfId="251" xr:uid="{00000000-0005-0000-0000-0000F7000000}"/>
    <cellStyle name="% 3 2" xfId="252" xr:uid="{00000000-0005-0000-0000-0000F8000000}"/>
    <cellStyle name="% 3 2 2" xfId="253" xr:uid="{00000000-0005-0000-0000-0000F9000000}"/>
    <cellStyle name="% 3 3" xfId="254" xr:uid="{00000000-0005-0000-0000-0000FA000000}"/>
    <cellStyle name="% 3 3 2" xfId="255" xr:uid="{00000000-0005-0000-0000-0000FB000000}"/>
    <cellStyle name="% 3 4" xfId="256" xr:uid="{00000000-0005-0000-0000-0000FC000000}"/>
    <cellStyle name="% 3 4 2" xfId="257" xr:uid="{00000000-0005-0000-0000-0000FD000000}"/>
    <cellStyle name="% 3 5" xfId="258" xr:uid="{00000000-0005-0000-0000-0000FE000000}"/>
    <cellStyle name="% 3 5 2" xfId="259" xr:uid="{00000000-0005-0000-0000-0000FF000000}"/>
    <cellStyle name="% 3 6" xfId="260" xr:uid="{00000000-0005-0000-0000-000000010000}"/>
    <cellStyle name="% 3 6 2" xfId="261" xr:uid="{00000000-0005-0000-0000-000001010000}"/>
    <cellStyle name="% 3 7" xfId="262" xr:uid="{00000000-0005-0000-0000-000002010000}"/>
    <cellStyle name="% 3 7 2" xfId="263" xr:uid="{00000000-0005-0000-0000-000003010000}"/>
    <cellStyle name="% 3 8" xfId="264" xr:uid="{00000000-0005-0000-0000-000004010000}"/>
    <cellStyle name="% 3 8 2" xfId="265" xr:uid="{00000000-0005-0000-0000-000005010000}"/>
    <cellStyle name="% 3 9" xfId="266" xr:uid="{00000000-0005-0000-0000-000006010000}"/>
    <cellStyle name="% 3 9 2" xfId="267" xr:uid="{00000000-0005-0000-0000-000007010000}"/>
    <cellStyle name="% 3_ActiFijos" xfId="268" xr:uid="{00000000-0005-0000-0000-000008010000}"/>
    <cellStyle name="% 4" xfId="269" xr:uid="{00000000-0005-0000-0000-000009010000}"/>
    <cellStyle name="% 4 10" xfId="270" xr:uid="{00000000-0005-0000-0000-00000A010000}"/>
    <cellStyle name="% 4 10 2" xfId="271" xr:uid="{00000000-0005-0000-0000-00000B010000}"/>
    <cellStyle name="% 4 11" xfId="272" xr:uid="{00000000-0005-0000-0000-00000C010000}"/>
    <cellStyle name="% 4 11 2" xfId="273" xr:uid="{00000000-0005-0000-0000-00000D010000}"/>
    <cellStyle name="% 4 12" xfId="274" xr:uid="{00000000-0005-0000-0000-00000E010000}"/>
    <cellStyle name="% 4 12 2" xfId="275" xr:uid="{00000000-0005-0000-0000-00000F010000}"/>
    <cellStyle name="% 4 13" xfId="276" xr:uid="{00000000-0005-0000-0000-000010010000}"/>
    <cellStyle name="% 4 2" xfId="277" xr:uid="{00000000-0005-0000-0000-000011010000}"/>
    <cellStyle name="% 4 2 2" xfId="278" xr:uid="{00000000-0005-0000-0000-000012010000}"/>
    <cellStyle name="% 4 3" xfId="279" xr:uid="{00000000-0005-0000-0000-000013010000}"/>
    <cellStyle name="% 4 3 2" xfId="280" xr:uid="{00000000-0005-0000-0000-000014010000}"/>
    <cellStyle name="% 4 4" xfId="281" xr:uid="{00000000-0005-0000-0000-000015010000}"/>
    <cellStyle name="% 4 4 2" xfId="282" xr:uid="{00000000-0005-0000-0000-000016010000}"/>
    <cellStyle name="% 4 5" xfId="283" xr:uid="{00000000-0005-0000-0000-000017010000}"/>
    <cellStyle name="% 4 5 2" xfId="284" xr:uid="{00000000-0005-0000-0000-000018010000}"/>
    <cellStyle name="% 4 6" xfId="285" xr:uid="{00000000-0005-0000-0000-000019010000}"/>
    <cellStyle name="% 4 6 2" xfId="286" xr:uid="{00000000-0005-0000-0000-00001A010000}"/>
    <cellStyle name="% 4 7" xfId="287" xr:uid="{00000000-0005-0000-0000-00001B010000}"/>
    <cellStyle name="% 4 7 2" xfId="288" xr:uid="{00000000-0005-0000-0000-00001C010000}"/>
    <cellStyle name="% 4 8" xfId="289" xr:uid="{00000000-0005-0000-0000-00001D010000}"/>
    <cellStyle name="% 4 8 2" xfId="290" xr:uid="{00000000-0005-0000-0000-00001E010000}"/>
    <cellStyle name="% 4 9" xfId="291" xr:uid="{00000000-0005-0000-0000-00001F010000}"/>
    <cellStyle name="% 4 9 2" xfId="292" xr:uid="{00000000-0005-0000-0000-000020010000}"/>
    <cellStyle name="% 4_ActiFijos" xfId="293" xr:uid="{00000000-0005-0000-0000-000021010000}"/>
    <cellStyle name="% 5" xfId="294" xr:uid="{00000000-0005-0000-0000-000022010000}"/>
    <cellStyle name="% 5 2" xfId="295" xr:uid="{00000000-0005-0000-0000-000023010000}"/>
    <cellStyle name="% 5 2 2" xfId="296" xr:uid="{00000000-0005-0000-0000-000024010000}"/>
    <cellStyle name="% 5 3" xfId="297" xr:uid="{00000000-0005-0000-0000-000025010000}"/>
    <cellStyle name="% 5 3 2" xfId="298" xr:uid="{00000000-0005-0000-0000-000026010000}"/>
    <cellStyle name="% 5 4" xfId="299" xr:uid="{00000000-0005-0000-0000-000027010000}"/>
    <cellStyle name="% 6" xfId="300" xr:uid="{00000000-0005-0000-0000-000028010000}"/>
    <cellStyle name="% 6 2" xfId="301" xr:uid="{00000000-0005-0000-0000-000029010000}"/>
    <cellStyle name="% 6 2 2" xfId="302" xr:uid="{00000000-0005-0000-0000-00002A010000}"/>
    <cellStyle name="% 6 3" xfId="303" xr:uid="{00000000-0005-0000-0000-00002B010000}"/>
    <cellStyle name="% 6 3 2" xfId="304" xr:uid="{00000000-0005-0000-0000-00002C010000}"/>
    <cellStyle name="% 6 4" xfId="305" xr:uid="{00000000-0005-0000-0000-00002D010000}"/>
    <cellStyle name="% 7" xfId="306" xr:uid="{00000000-0005-0000-0000-00002E010000}"/>
    <cellStyle name="% 7 2" xfId="307" xr:uid="{00000000-0005-0000-0000-00002F010000}"/>
    <cellStyle name="% 7 2 2" xfId="308" xr:uid="{00000000-0005-0000-0000-000030010000}"/>
    <cellStyle name="% 7 3" xfId="309" xr:uid="{00000000-0005-0000-0000-000031010000}"/>
    <cellStyle name="% 7 3 2" xfId="310" xr:uid="{00000000-0005-0000-0000-000032010000}"/>
    <cellStyle name="% 7 4" xfId="311" xr:uid="{00000000-0005-0000-0000-000033010000}"/>
    <cellStyle name="% 8" xfId="312" xr:uid="{00000000-0005-0000-0000-000034010000}"/>
    <cellStyle name="% 8 2" xfId="313" xr:uid="{00000000-0005-0000-0000-000035010000}"/>
    <cellStyle name="% 8 2 2" xfId="314" xr:uid="{00000000-0005-0000-0000-000036010000}"/>
    <cellStyle name="% 8 3" xfId="315" xr:uid="{00000000-0005-0000-0000-000037010000}"/>
    <cellStyle name="% 8 3 2" xfId="316" xr:uid="{00000000-0005-0000-0000-000038010000}"/>
    <cellStyle name="% 8 4" xfId="317" xr:uid="{00000000-0005-0000-0000-000039010000}"/>
    <cellStyle name="% 9" xfId="318" xr:uid="{00000000-0005-0000-0000-00003A010000}"/>
    <cellStyle name="% 9 2" xfId="319" xr:uid="{00000000-0005-0000-0000-00003B010000}"/>
    <cellStyle name="% 9 2 2" xfId="320" xr:uid="{00000000-0005-0000-0000-00003C010000}"/>
    <cellStyle name="% 9 3" xfId="321" xr:uid="{00000000-0005-0000-0000-00003D010000}"/>
    <cellStyle name="% 9 3 2" xfId="322" xr:uid="{00000000-0005-0000-0000-00003E010000}"/>
    <cellStyle name="% 9 4" xfId="323" xr:uid="{00000000-0005-0000-0000-00003F010000}"/>
    <cellStyle name="%_Balanc" xfId="324" xr:uid="{00000000-0005-0000-0000-000040010000}"/>
    <cellStyle name="%_Balanc 10" xfId="325" xr:uid="{00000000-0005-0000-0000-000041010000}"/>
    <cellStyle name="%_Balanc 10 2" xfId="326" xr:uid="{00000000-0005-0000-0000-000042010000}"/>
    <cellStyle name="%_Balanc 11" xfId="327" xr:uid="{00000000-0005-0000-0000-000043010000}"/>
    <cellStyle name="%_Balanc 11 2" xfId="328" xr:uid="{00000000-0005-0000-0000-000044010000}"/>
    <cellStyle name="%_Balanc 12" xfId="329" xr:uid="{00000000-0005-0000-0000-000045010000}"/>
    <cellStyle name="%_Balanc 12 2" xfId="330" xr:uid="{00000000-0005-0000-0000-000046010000}"/>
    <cellStyle name="%_Balanc 13" xfId="331" xr:uid="{00000000-0005-0000-0000-000047010000}"/>
    <cellStyle name="%_Balanc 2" xfId="332" xr:uid="{00000000-0005-0000-0000-000048010000}"/>
    <cellStyle name="%_Balanc 2 2" xfId="333" xr:uid="{00000000-0005-0000-0000-000049010000}"/>
    <cellStyle name="%_Balanc 3" xfId="334" xr:uid="{00000000-0005-0000-0000-00004A010000}"/>
    <cellStyle name="%_Balanc 3 2" xfId="335" xr:uid="{00000000-0005-0000-0000-00004B010000}"/>
    <cellStyle name="%_Balanc 4" xfId="336" xr:uid="{00000000-0005-0000-0000-00004C010000}"/>
    <cellStyle name="%_Balanc 4 2" xfId="337" xr:uid="{00000000-0005-0000-0000-00004D010000}"/>
    <cellStyle name="%_Balanc 5" xfId="338" xr:uid="{00000000-0005-0000-0000-00004E010000}"/>
    <cellStyle name="%_Balanc 5 2" xfId="339" xr:uid="{00000000-0005-0000-0000-00004F010000}"/>
    <cellStyle name="%_Balanc 6" xfId="340" xr:uid="{00000000-0005-0000-0000-000050010000}"/>
    <cellStyle name="%_Balanc 6 2" xfId="341" xr:uid="{00000000-0005-0000-0000-000051010000}"/>
    <cellStyle name="%_Balanc 7" xfId="342" xr:uid="{00000000-0005-0000-0000-000052010000}"/>
    <cellStyle name="%_Balanc 7 2" xfId="343" xr:uid="{00000000-0005-0000-0000-000053010000}"/>
    <cellStyle name="%_Balanc 8" xfId="344" xr:uid="{00000000-0005-0000-0000-000054010000}"/>
    <cellStyle name="%_Balanc 8 2" xfId="345" xr:uid="{00000000-0005-0000-0000-000055010000}"/>
    <cellStyle name="%_Balanc 9" xfId="346" xr:uid="{00000000-0005-0000-0000-000056010000}"/>
    <cellStyle name="%_Balanc 9 2" xfId="347" xr:uid="{00000000-0005-0000-0000-000057010000}"/>
    <cellStyle name="%_Balanc_ActiFijos" xfId="348" xr:uid="{00000000-0005-0000-0000-000058010000}"/>
    <cellStyle name="%_Balanc_ActiFijos 2" xfId="349" xr:uid="{00000000-0005-0000-0000-000059010000}"/>
    <cellStyle name="%_Balanc_Balance" xfId="350" xr:uid="{00000000-0005-0000-0000-00005A010000}"/>
    <cellStyle name="%_Balanc_Balance 2" xfId="351" xr:uid="{00000000-0005-0000-0000-00005B010000}"/>
    <cellStyle name="%_Balanc_C.M.E." xfId="352" xr:uid="{00000000-0005-0000-0000-00005C010000}"/>
    <cellStyle name="%_Balanc_C.M.E. 2" xfId="353" xr:uid="{00000000-0005-0000-0000-00005D010000}"/>
    <cellStyle name="%_Balanc_C.M.L." xfId="354" xr:uid="{00000000-0005-0000-0000-00005E010000}"/>
    <cellStyle name="%_Balanc_C.M.L. 2" xfId="355" xr:uid="{00000000-0005-0000-0000-00005F010000}"/>
    <cellStyle name="%_Balanc_Esc.Macro" xfId="356" xr:uid="{00000000-0005-0000-0000-000060010000}"/>
    <cellStyle name="%_Balanc_Esc.Macro 2" xfId="357" xr:uid="{00000000-0005-0000-0000-000061010000}"/>
    <cellStyle name="%_Balance" xfId="358" xr:uid="{00000000-0005-0000-0000-000062010000}"/>
    <cellStyle name="%_Balance 10" xfId="359" xr:uid="{00000000-0005-0000-0000-000063010000}"/>
    <cellStyle name="%_Balance 10 2" xfId="360" xr:uid="{00000000-0005-0000-0000-000064010000}"/>
    <cellStyle name="%_Balance 11" xfId="361" xr:uid="{00000000-0005-0000-0000-000065010000}"/>
    <cellStyle name="%_Balance 11 2" xfId="362" xr:uid="{00000000-0005-0000-0000-000066010000}"/>
    <cellStyle name="%_Balance 12" xfId="363" xr:uid="{00000000-0005-0000-0000-000067010000}"/>
    <cellStyle name="%_Balance 12 2" xfId="364" xr:uid="{00000000-0005-0000-0000-000068010000}"/>
    <cellStyle name="%_Balance 13" xfId="365" xr:uid="{00000000-0005-0000-0000-000069010000}"/>
    <cellStyle name="%_Balance 2" xfId="366" xr:uid="{00000000-0005-0000-0000-00006A010000}"/>
    <cellStyle name="%_Balance 2 2" xfId="367" xr:uid="{00000000-0005-0000-0000-00006B010000}"/>
    <cellStyle name="%_Balance 3" xfId="368" xr:uid="{00000000-0005-0000-0000-00006C010000}"/>
    <cellStyle name="%_Balance 3 2" xfId="369" xr:uid="{00000000-0005-0000-0000-00006D010000}"/>
    <cellStyle name="%_Balance 4" xfId="370" xr:uid="{00000000-0005-0000-0000-00006E010000}"/>
    <cellStyle name="%_Balance 4 2" xfId="371" xr:uid="{00000000-0005-0000-0000-00006F010000}"/>
    <cellStyle name="%_Balance 5" xfId="372" xr:uid="{00000000-0005-0000-0000-000070010000}"/>
    <cellStyle name="%_Balance 5 2" xfId="373" xr:uid="{00000000-0005-0000-0000-000071010000}"/>
    <cellStyle name="%_Balance 6" xfId="374" xr:uid="{00000000-0005-0000-0000-000072010000}"/>
    <cellStyle name="%_Balance 6 2" xfId="375" xr:uid="{00000000-0005-0000-0000-000073010000}"/>
    <cellStyle name="%_Balance 7" xfId="376" xr:uid="{00000000-0005-0000-0000-000074010000}"/>
    <cellStyle name="%_Balance 7 2" xfId="377" xr:uid="{00000000-0005-0000-0000-000075010000}"/>
    <cellStyle name="%_Balance 8" xfId="378" xr:uid="{00000000-0005-0000-0000-000076010000}"/>
    <cellStyle name="%_Balance 8 2" xfId="379" xr:uid="{00000000-0005-0000-0000-000077010000}"/>
    <cellStyle name="%_Balance 9" xfId="380" xr:uid="{00000000-0005-0000-0000-000078010000}"/>
    <cellStyle name="%_Balance 9 2" xfId="381" xr:uid="{00000000-0005-0000-0000-000079010000}"/>
    <cellStyle name="%_Balance_1" xfId="382" xr:uid="{00000000-0005-0000-0000-00007A010000}"/>
    <cellStyle name="%_Balance_1 2" xfId="383" xr:uid="{00000000-0005-0000-0000-00007B010000}"/>
    <cellStyle name="%_Balance_ActiFijos" xfId="384" xr:uid="{00000000-0005-0000-0000-00007C010000}"/>
    <cellStyle name="%_Balance_ActiFijos 2" xfId="385" xr:uid="{00000000-0005-0000-0000-00007D010000}"/>
    <cellStyle name="%_Balance_Balance" xfId="386" xr:uid="{00000000-0005-0000-0000-00007E010000}"/>
    <cellStyle name="%_Balance_Balance 2" xfId="387" xr:uid="{00000000-0005-0000-0000-00007F010000}"/>
    <cellStyle name="%_Balance_C.M.E." xfId="388" xr:uid="{00000000-0005-0000-0000-000080010000}"/>
    <cellStyle name="%_Balance_C.M.E. 2" xfId="389" xr:uid="{00000000-0005-0000-0000-000081010000}"/>
    <cellStyle name="%_Balance_C.M.L." xfId="390" xr:uid="{00000000-0005-0000-0000-000082010000}"/>
    <cellStyle name="%_Balance_C.M.L. 2" xfId="391" xr:uid="{00000000-0005-0000-0000-000083010000}"/>
    <cellStyle name="%_Balance_Esc.Macro" xfId="392" xr:uid="{00000000-0005-0000-0000-000084010000}"/>
    <cellStyle name="%_Balance_Esc.Macro 2" xfId="393" xr:uid="{00000000-0005-0000-0000-000085010000}"/>
    <cellStyle name="%_Balance_G_Loans" xfId="394" xr:uid="{00000000-0005-0000-0000-000086010000}"/>
    <cellStyle name="%_Balance_G_Loans 2" xfId="395" xr:uid="{00000000-0005-0000-0000-000087010000}"/>
    <cellStyle name="%_Banco de Dados" xfId="396" xr:uid="{00000000-0005-0000-0000-000088010000}"/>
    <cellStyle name="%_Banco de Dados 2" xfId="397" xr:uid="{00000000-0005-0000-0000-000089010000}"/>
    <cellStyle name="%_Bases_Generales" xfId="398" xr:uid="{00000000-0005-0000-0000-00008A010000}"/>
    <cellStyle name="%_Bases_Generales 10" xfId="399" xr:uid="{00000000-0005-0000-0000-00008B010000}"/>
    <cellStyle name="%_Bases_Generales 10 2" xfId="400" xr:uid="{00000000-0005-0000-0000-00008C010000}"/>
    <cellStyle name="%_Bases_Generales 11" xfId="401" xr:uid="{00000000-0005-0000-0000-00008D010000}"/>
    <cellStyle name="%_Bases_Generales 11 2" xfId="402" xr:uid="{00000000-0005-0000-0000-00008E010000}"/>
    <cellStyle name="%_Bases_Generales 12" xfId="403" xr:uid="{00000000-0005-0000-0000-00008F010000}"/>
    <cellStyle name="%_Bases_Generales 12 2" xfId="404" xr:uid="{00000000-0005-0000-0000-000090010000}"/>
    <cellStyle name="%_Bases_Generales 13" xfId="405" xr:uid="{00000000-0005-0000-0000-000091010000}"/>
    <cellStyle name="%_Bases_Generales 2" xfId="406" xr:uid="{00000000-0005-0000-0000-000092010000}"/>
    <cellStyle name="%_Bases_Generales 2 2" xfId="407" xr:uid="{00000000-0005-0000-0000-000093010000}"/>
    <cellStyle name="%_Bases_Generales 3" xfId="408" xr:uid="{00000000-0005-0000-0000-000094010000}"/>
    <cellStyle name="%_Bases_Generales 3 2" xfId="409" xr:uid="{00000000-0005-0000-0000-000095010000}"/>
    <cellStyle name="%_Bases_Generales 4" xfId="410" xr:uid="{00000000-0005-0000-0000-000096010000}"/>
    <cellStyle name="%_Bases_Generales 4 2" xfId="411" xr:uid="{00000000-0005-0000-0000-000097010000}"/>
    <cellStyle name="%_Bases_Generales 5" xfId="412" xr:uid="{00000000-0005-0000-0000-000098010000}"/>
    <cellStyle name="%_Bases_Generales 5 2" xfId="413" xr:uid="{00000000-0005-0000-0000-000099010000}"/>
    <cellStyle name="%_Bases_Generales 6" xfId="414" xr:uid="{00000000-0005-0000-0000-00009A010000}"/>
    <cellStyle name="%_Bases_Generales 6 2" xfId="415" xr:uid="{00000000-0005-0000-0000-00009B010000}"/>
    <cellStyle name="%_Bases_Generales 7" xfId="416" xr:uid="{00000000-0005-0000-0000-00009C010000}"/>
    <cellStyle name="%_Bases_Generales 7 2" xfId="417" xr:uid="{00000000-0005-0000-0000-00009D010000}"/>
    <cellStyle name="%_Bases_Generales 8" xfId="418" xr:uid="{00000000-0005-0000-0000-00009E010000}"/>
    <cellStyle name="%_Bases_Generales 8 2" xfId="419" xr:uid="{00000000-0005-0000-0000-00009F010000}"/>
    <cellStyle name="%_Bases_Generales 9" xfId="420" xr:uid="{00000000-0005-0000-0000-0000A0010000}"/>
    <cellStyle name="%_Bases_Generales 9 2" xfId="421" xr:uid="{00000000-0005-0000-0000-0000A1010000}"/>
    <cellStyle name="%_Bases_Generales_1" xfId="422" xr:uid="{00000000-0005-0000-0000-0000A2010000}"/>
    <cellStyle name="%_Bases_Generales_1 10" xfId="423" xr:uid="{00000000-0005-0000-0000-0000A3010000}"/>
    <cellStyle name="%_Bases_Generales_1 10 2" xfId="424" xr:uid="{00000000-0005-0000-0000-0000A4010000}"/>
    <cellStyle name="%_Bases_Generales_1 11" xfId="425" xr:uid="{00000000-0005-0000-0000-0000A5010000}"/>
    <cellStyle name="%_Bases_Generales_1 11 2" xfId="426" xr:uid="{00000000-0005-0000-0000-0000A6010000}"/>
    <cellStyle name="%_Bases_Generales_1 12" xfId="427" xr:uid="{00000000-0005-0000-0000-0000A7010000}"/>
    <cellStyle name="%_Bases_Generales_1 12 2" xfId="428" xr:uid="{00000000-0005-0000-0000-0000A8010000}"/>
    <cellStyle name="%_Bases_Generales_1 13" xfId="429" xr:uid="{00000000-0005-0000-0000-0000A9010000}"/>
    <cellStyle name="%_Bases_Generales_1 2" xfId="430" xr:uid="{00000000-0005-0000-0000-0000AA010000}"/>
    <cellStyle name="%_Bases_Generales_1 2 2" xfId="431" xr:uid="{00000000-0005-0000-0000-0000AB010000}"/>
    <cellStyle name="%_Bases_Generales_1 3" xfId="432" xr:uid="{00000000-0005-0000-0000-0000AC010000}"/>
    <cellStyle name="%_Bases_Generales_1 3 2" xfId="433" xr:uid="{00000000-0005-0000-0000-0000AD010000}"/>
    <cellStyle name="%_Bases_Generales_1 4" xfId="434" xr:uid="{00000000-0005-0000-0000-0000AE010000}"/>
    <cellStyle name="%_Bases_Generales_1 4 2" xfId="435" xr:uid="{00000000-0005-0000-0000-0000AF010000}"/>
    <cellStyle name="%_Bases_Generales_1 5" xfId="436" xr:uid="{00000000-0005-0000-0000-0000B0010000}"/>
    <cellStyle name="%_Bases_Generales_1 5 2" xfId="437" xr:uid="{00000000-0005-0000-0000-0000B1010000}"/>
    <cellStyle name="%_Bases_Generales_1 6" xfId="438" xr:uid="{00000000-0005-0000-0000-0000B2010000}"/>
    <cellStyle name="%_Bases_Generales_1 6 2" xfId="439" xr:uid="{00000000-0005-0000-0000-0000B3010000}"/>
    <cellStyle name="%_Bases_Generales_1 7" xfId="440" xr:uid="{00000000-0005-0000-0000-0000B4010000}"/>
    <cellStyle name="%_Bases_Generales_1 7 2" xfId="441" xr:uid="{00000000-0005-0000-0000-0000B5010000}"/>
    <cellStyle name="%_Bases_Generales_1 8" xfId="442" xr:uid="{00000000-0005-0000-0000-0000B6010000}"/>
    <cellStyle name="%_Bases_Generales_1 8 2" xfId="443" xr:uid="{00000000-0005-0000-0000-0000B7010000}"/>
    <cellStyle name="%_Bases_Generales_1 9" xfId="444" xr:uid="{00000000-0005-0000-0000-0000B8010000}"/>
    <cellStyle name="%_Bases_Generales_1 9 2" xfId="445" xr:uid="{00000000-0005-0000-0000-0000B9010000}"/>
    <cellStyle name="%_Bases_Generales_1_ActiFijos" xfId="446" xr:uid="{00000000-0005-0000-0000-0000BA010000}"/>
    <cellStyle name="%_Bases_Generales_1_ActiFijos 2" xfId="447" xr:uid="{00000000-0005-0000-0000-0000BB010000}"/>
    <cellStyle name="%_Bases_Generales_1_Balance" xfId="448" xr:uid="{00000000-0005-0000-0000-0000BC010000}"/>
    <cellStyle name="%_Bases_Generales_1_Balance 2" xfId="449" xr:uid="{00000000-0005-0000-0000-0000BD010000}"/>
    <cellStyle name="%_Bases_Generales_1_C.M.E." xfId="450" xr:uid="{00000000-0005-0000-0000-0000BE010000}"/>
    <cellStyle name="%_Bases_Generales_1_C.M.E. 2" xfId="451" xr:uid="{00000000-0005-0000-0000-0000BF010000}"/>
    <cellStyle name="%_Bases_Generales_1_C.M.L." xfId="452" xr:uid="{00000000-0005-0000-0000-0000C0010000}"/>
    <cellStyle name="%_Bases_Generales_1_C.M.L. 2" xfId="453" xr:uid="{00000000-0005-0000-0000-0000C1010000}"/>
    <cellStyle name="%_Bases_Generales_1_Esc.Macro" xfId="454" xr:uid="{00000000-0005-0000-0000-0000C2010000}"/>
    <cellStyle name="%_Bases_Generales_1_Esc.Macro 2" xfId="455" xr:uid="{00000000-0005-0000-0000-0000C3010000}"/>
    <cellStyle name="%_Bases_Generales_1_G_Loans" xfId="456" xr:uid="{00000000-0005-0000-0000-0000C4010000}"/>
    <cellStyle name="%_Bases_Generales_1_G_Loans 2" xfId="457" xr:uid="{00000000-0005-0000-0000-0000C5010000}"/>
    <cellStyle name="%_Bases_Generales_2" xfId="458" xr:uid="{00000000-0005-0000-0000-0000C6010000}"/>
    <cellStyle name="%_Bases_Generales_2 10" xfId="459" xr:uid="{00000000-0005-0000-0000-0000C7010000}"/>
    <cellStyle name="%_Bases_Generales_2 2" xfId="460" xr:uid="{00000000-0005-0000-0000-0000C8010000}"/>
    <cellStyle name="%_Bases_Generales_2 2 2" xfId="461" xr:uid="{00000000-0005-0000-0000-0000C9010000}"/>
    <cellStyle name="%_Bases_Generales_2 3" xfId="462" xr:uid="{00000000-0005-0000-0000-0000CA010000}"/>
    <cellStyle name="%_Bases_Generales_2 3 2" xfId="463" xr:uid="{00000000-0005-0000-0000-0000CB010000}"/>
    <cellStyle name="%_Bases_Generales_2 4" xfId="464" xr:uid="{00000000-0005-0000-0000-0000CC010000}"/>
    <cellStyle name="%_Bases_Generales_2 4 2" xfId="465" xr:uid="{00000000-0005-0000-0000-0000CD010000}"/>
    <cellStyle name="%_Bases_Generales_2 5" xfId="466" xr:uid="{00000000-0005-0000-0000-0000CE010000}"/>
    <cellStyle name="%_Bases_Generales_2 5 2" xfId="467" xr:uid="{00000000-0005-0000-0000-0000CF010000}"/>
    <cellStyle name="%_Bases_Generales_2 6" xfId="468" xr:uid="{00000000-0005-0000-0000-0000D0010000}"/>
    <cellStyle name="%_Bases_Generales_2 6 2" xfId="469" xr:uid="{00000000-0005-0000-0000-0000D1010000}"/>
    <cellStyle name="%_Bases_Generales_2 7" xfId="470" xr:uid="{00000000-0005-0000-0000-0000D2010000}"/>
    <cellStyle name="%_Bases_Generales_2 7 2" xfId="471" xr:uid="{00000000-0005-0000-0000-0000D3010000}"/>
    <cellStyle name="%_Bases_Generales_2 8" xfId="472" xr:uid="{00000000-0005-0000-0000-0000D4010000}"/>
    <cellStyle name="%_Bases_Generales_2 8 2" xfId="473" xr:uid="{00000000-0005-0000-0000-0000D5010000}"/>
    <cellStyle name="%_Bases_Generales_2 9" xfId="474" xr:uid="{00000000-0005-0000-0000-0000D6010000}"/>
    <cellStyle name="%_Bases_Generales_2 9 2" xfId="475" xr:uid="{00000000-0005-0000-0000-0000D7010000}"/>
    <cellStyle name="%_Bases_Generales_2_ActiFijos" xfId="476" xr:uid="{00000000-0005-0000-0000-0000D8010000}"/>
    <cellStyle name="%_Bases_Generales_2_ActiFijos 2" xfId="477" xr:uid="{00000000-0005-0000-0000-0000D9010000}"/>
    <cellStyle name="%_Bases_Generales_2_Balance" xfId="478" xr:uid="{00000000-0005-0000-0000-0000DA010000}"/>
    <cellStyle name="%_Bases_Generales_2_Balance 2" xfId="479" xr:uid="{00000000-0005-0000-0000-0000DB010000}"/>
    <cellStyle name="%_Bases_Generales_ActiFijos" xfId="480" xr:uid="{00000000-0005-0000-0000-0000DC010000}"/>
    <cellStyle name="%_Bases_Generales_ActiFijos 2" xfId="481" xr:uid="{00000000-0005-0000-0000-0000DD010000}"/>
    <cellStyle name="%_Bases_Generales_Balance" xfId="482" xr:uid="{00000000-0005-0000-0000-0000DE010000}"/>
    <cellStyle name="%_Bases_Generales_Balance 2" xfId="483" xr:uid="{00000000-0005-0000-0000-0000DF010000}"/>
    <cellStyle name="%_Bases_Generales_C.M.E." xfId="484" xr:uid="{00000000-0005-0000-0000-0000E0010000}"/>
    <cellStyle name="%_Bases_Generales_C.M.E. 2" xfId="485" xr:uid="{00000000-0005-0000-0000-0000E1010000}"/>
    <cellStyle name="%_Bases_Generales_C.M.L." xfId="486" xr:uid="{00000000-0005-0000-0000-0000E2010000}"/>
    <cellStyle name="%_Bases_Generales_C.M.L. 2" xfId="487" xr:uid="{00000000-0005-0000-0000-0000E3010000}"/>
    <cellStyle name="%_Bases_Generales_Esc.Macro" xfId="488" xr:uid="{00000000-0005-0000-0000-0000E4010000}"/>
    <cellStyle name="%_Bases_Generales_Esc.Macro 2" xfId="489" xr:uid="{00000000-0005-0000-0000-0000E5010000}"/>
    <cellStyle name="%_Bases_Generales_G_Loans" xfId="490" xr:uid="{00000000-0005-0000-0000-0000E6010000}"/>
    <cellStyle name="%_Bases_Generales_G_Loans 2" xfId="491" xr:uid="{00000000-0005-0000-0000-0000E7010000}"/>
    <cellStyle name="%_BG (2)" xfId="492" xr:uid="{00000000-0005-0000-0000-0000E8010000}"/>
    <cellStyle name="%_BG (2) 2" xfId="493" xr:uid="{00000000-0005-0000-0000-0000E9010000}"/>
    <cellStyle name="%_C.M.E." xfId="494" xr:uid="{00000000-0005-0000-0000-0000EA010000}"/>
    <cellStyle name="%_C.M.E. 2" xfId="495" xr:uid="{00000000-0005-0000-0000-0000EB010000}"/>
    <cellStyle name="%_C.M.E._1" xfId="496" xr:uid="{00000000-0005-0000-0000-0000EC010000}"/>
    <cellStyle name="%_C.M.E._1 10" xfId="497" xr:uid="{00000000-0005-0000-0000-0000ED010000}"/>
    <cellStyle name="%_C.M.E._1 10 2" xfId="498" xr:uid="{00000000-0005-0000-0000-0000EE010000}"/>
    <cellStyle name="%_C.M.E._1 11" xfId="499" xr:uid="{00000000-0005-0000-0000-0000EF010000}"/>
    <cellStyle name="%_C.M.E._1 11 2" xfId="500" xr:uid="{00000000-0005-0000-0000-0000F0010000}"/>
    <cellStyle name="%_C.M.E._1 12" xfId="501" xr:uid="{00000000-0005-0000-0000-0000F1010000}"/>
    <cellStyle name="%_C.M.E._1 12 2" xfId="502" xr:uid="{00000000-0005-0000-0000-0000F2010000}"/>
    <cellStyle name="%_C.M.E._1 13" xfId="503" xr:uid="{00000000-0005-0000-0000-0000F3010000}"/>
    <cellStyle name="%_C.M.E._1 2" xfId="504" xr:uid="{00000000-0005-0000-0000-0000F4010000}"/>
    <cellStyle name="%_C.M.E._1 2 2" xfId="505" xr:uid="{00000000-0005-0000-0000-0000F5010000}"/>
    <cellStyle name="%_C.M.E._1 3" xfId="506" xr:uid="{00000000-0005-0000-0000-0000F6010000}"/>
    <cellStyle name="%_C.M.E._1 3 2" xfId="507" xr:uid="{00000000-0005-0000-0000-0000F7010000}"/>
    <cellStyle name="%_C.M.E._1 4" xfId="508" xr:uid="{00000000-0005-0000-0000-0000F8010000}"/>
    <cellStyle name="%_C.M.E._1 4 2" xfId="509" xr:uid="{00000000-0005-0000-0000-0000F9010000}"/>
    <cellStyle name="%_C.M.E._1 5" xfId="510" xr:uid="{00000000-0005-0000-0000-0000FA010000}"/>
    <cellStyle name="%_C.M.E._1 5 2" xfId="511" xr:uid="{00000000-0005-0000-0000-0000FB010000}"/>
    <cellStyle name="%_C.M.E._1 6" xfId="512" xr:uid="{00000000-0005-0000-0000-0000FC010000}"/>
    <cellStyle name="%_C.M.E._1 6 2" xfId="513" xr:uid="{00000000-0005-0000-0000-0000FD010000}"/>
    <cellStyle name="%_C.M.E._1 7" xfId="514" xr:uid="{00000000-0005-0000-0000-0000FE010000}"/>
    <cellStyle name="%_C.M.E._1 7 2" xfId="515" xr:uid="{00000000-0005-0000-0000-0000FF010000}"/>
    <cellStyle name="%_C.M.E._1 8" xfId="516" xr:uid="{00000000-0005-0000-0000-000000020000}"/>
    <cellStyle name="%_C.M.E._1 8 2" xfId="517" xr:uid="{00000000-0005-0000-0000-000001020000}"/>
    <cellStyle name="%_C.M.E._1 9" xfId="518" xr:uid="{00000000-0005-0000-0000-000002020000}"/>
    <cellStyle name="%_C.M.E._1 9 2" xfId="519" xr:uid="{00000000-0005-0000-0000-000003020000}"/>
    <cellStyle name="%_C.M.E._1_ActiFijos" xfId="520" xr:uid="{00000000-0005-0000-0000-000004020000}"/>
    <cellStyle name="%_C.M.E._1_ActiFijos 2" xfId="521" xr:uid="{00000000-0005-0000-0000-000005020000}"/>
    <cellStyle name="%_C.M.E._1_Balance" xfId="522" xr:uid="{00000000-0005-0000-0000-000006020000}"/>
    <cellStyle name="%_C.M.E._1_Balance 2" xfId="523" xr:uid="{00000000-0005-0000-0000-000007020000}"/>
    <cellStyle name="%_C.M.L." xfId="524" xr:uid="{00000000-0005-0000-0000-000008020000}"/>
    <cellStyle name="%_C.M.L. 10" xfId="525" xr:uid="{00000000-0005-0000-0000-000009020000}"/>
    <cellStyle name="%_C.M.L. 10 2" xfId="526" xr:uid="{00000000-0005-0000-0000-00000A020000}"/>
    <cellStyle name="%_C.M.L. 11" xfId="527" xr:uid="{00000000-0005-0000-0000-00000B020000}"/>
    <cellStyle name="%_C.M.L. 11 2" xfId="528" xr:uid="{00000000-0005-0000-0000-00000C020000}"/>
    <cellStyle name="%_C.M.L. 12" xfId="529" xr:uid="{00000000-0005-0000-0000-00000D020000}"/>
    <cellStyle name="%_C.M.L. 12 2" xfId="530" xr:uid="{00000000-0005-0000-0000-00000E020000}"/>
    <cellStyle name="%_C.M.L. 13" xfId="531" xr:uid="{00000000-0005-0000-0000-00000F020000}"/>
    <cellStyle name="%_C.M.L. 2" xfId="532" xr:uid="{00000000-0005-0000-0000-000010020000}"/>
    <cellStyle name="%_C.M.L. 2 2" xfId="533" xr:uid="{00000000-0005-0000-0000-000011020000}"/>
    <cellStyle name="%_C.M.L. 3" xfId="534" xr:uid="{00000000-0005-0000-0000-000012020000}"/>
    <cellStyle name="%_C.M.L. 3 2" xfId="535" xr:uid="{00000000-0005-0000-0000-000013020000}"/>
    <cellStyle name="%_C.M.L. 4" xfId="536" xr:uid="{00000000-0005-0000-0000-000014020000}"/>
    <cellStyle name="%_C.M.L. 4 2" xfId="537" xr:uid="{00000000-0005-0000-0000-000015020000}"/>
    <cellStyle name="%_C.M.L. 5" xfId="538" xr:uid="{00000000-0005-0000-0000-000016020000}"/>
    <cellStyle name="%_C.M.L. 5 2" xfId="539" xr:uid="{00000000-0005-0000-0000-000017020000}"/>
    <cellStyle name="%_C.M.L. 6" xfId="540" xr:uid="{00000000-0005-0000-0000-000018020000}"/>
    <cellStyle name="%_C.M.L. 6 2" xfId="541" xr:uid="{00000000-0005-0000-0000-000019020000}"/>
    <cellStyle name="%_C.M.L. 7" xfId="542" xr:uid="{00000000-0005-0000-0000-00001A020000}"/>
    <cellStyle name="%_C.M.L. 7 2" xfId="543" xr:uid="{00000000-0005-0000-0000-00001B020000}"/>
    <cellStyle name="%_C.M.L. 8" xfId="544" xr:uid="{00000000-0005-0000-0000-00001C020000}"/>
    <cellStyle name="%_C.M.L. 8 2" xfId="545" xr:uid="{00000000-0005-0000-0000-00001D020000}"/>
    <cellStyle name="%_C.M.L. 9" xfId="546" xr:uid="{00000000-0005-0000-0000-00001E020000}"/>
    <cellStyle name="%_C.M.L. 9 2" xfId="547" xr:uid="{00000000-0005-0000-0000-00001F020000}"/>
    <cellStyle name="%_C.M.L._1" xfId="548" xr:uid="{00000000-0005-0000-0000-000020020000}"/>
    <cellStyle name="%_C.M.L._1 10" xfId="549" xr:uid="{00000000-0005-0000-0000-000021020000}"/>
    <cellStyle name="%_C.M.L._1 10 2" xfId="550" xr:uid="{00000000-0005-0000-0000-000022020000}"/>
    <cellStyle name="%_C.M.L._1 11" xfId="551" xr:uid="{00000000-0005-0000-0000-000023020000}"/>
    <cellStyle name="%_C.M.L._1 11 2" xfId="552" xr:uid="{00000000-0005-0000-0000-000024020000}"/>
    <cellStyle name="%_C.M.L._1 12" xfId="553" xr:uid="{00000000-0005-0000-0000-000025020000}"/>
    <cellStyle name="%_C.M.L._1 12 2" xfId="554" xr:uid="{00000000-0005-0000-0000-000026020000}"/>
    <cellStyle name="%_C.M.L._1 13" xfId="555" xr:uid="{00000000-0005-0000-0000-000027020000}"/>
    <cellStyle name="%_C.M.L._1 2" xfId="556" xr:uid="{00000000-0005-0000-0000-000028020000}"/>
    <cellStyle name="%_C.M.L._1 2 2" xfId="557" xr:uid="{00000000-0005-0000-0000-000029020000}"/>
    <cellStyle name="%_C.M.L._1 3" xfId="558" xr:uid="{00000000-0005-0000-0000-00002A020000}"/>
    <cellStyle name="%_C.M.L._1 3 2" xfId="559" xr:uid="{00000000-0005-0000-0000-00002B020000}"/>
    <cellStyle name="%_C.M.L._1 4" xfId="560" xr:uid="{00000000-0005-0000-0000-00002C020000}"/>
    <cellStyle name="%_C.M.L._1 4 2" xfId="561" xr:uid="{00000000-0005-0000-0000-00002D020000}"/>
    <cellStyle name="%_C.M.L._1 5" xfId="562" xr:uid="{00000000-0005-0000-0000-00002E020000}"/>
    <cellStyle name="%_C.M.L._1 5 2" xfId="563" xr:uid="{00000000-0005-0000-0000-00002F020000}"/>
    <cellStyle name="%_C.M.L._1 6" xfId="564" xr:uid="{00000000-0005-0000-0000-000030020000}"/>
    <cellStyle name="%_C.M.L._1 6 2" xfId="565" xr:uid="{00000000-0005-0000-0000-000031020000}"/>
    <cellStyle name="%_C.M.L._1 7" xfId="566" xr:uid="{00000000-0005-0000-0000-000032020000}"/>
    <cellStyle name="%_C.M.L._1 7 2" xfId="567" xr:uid="{00000000-0005-0000-0000-000033020000}"/>
    <cellStyle name="%_C.M.L._1 8" xfId="568" xr:uid="{00000000-0005-0000-0000-000034020000}"/>
    <cellStyle name="%_C.M.L._1 8 2" xfId="569" xr:uid="{00000000-0005-0000-0000-000035020000}"/>
    <cellStyle name="%_C.M.L._1 9" xfId="570" xr:uid="{00000000-0005-0000-0000-000036020000}"/>
    <cellStyle name="%_C.M.L._1 9 2" xfId="571" xr:uid="{00000000-0005-0000-0000-000037020000}"/>
    <cellStyle name="%_C.M.L._1_ActiFijos" xfId="572" xr:uid="{00000000-0005-0000-0000-000038020000}"/>
    <cellStyle name="%_C.M.L._1_ActiFijos 2" xfId="573" xr:uid="{00000000-0005-0000-0000-000039020000}"/>
    <cellStyle name="%_C.M.L._1_Balance" xfId="574" xr:uid="{00000000-0005-0000-0000-00003A020000}"/>
    <cellStyle name="%_C.M.L._1_Balance 2" xfId="575" xr:uid="{00000000-0005-0000-0000-00003B020000}"/>
    <cellStyle name="%_C.M.L._1_C.M.E." xfId="576" xr:uid="{00000000-0005-0000-0000-00003C020000}"/>
    <cellStyle name="%_C.M.L._1_C.M.E. 2" xfId="577" xr:uid="{00000000-0005-0000-0000-00003D020000}"/>
    <cellStyle name="%_C.M.L._1_C.M.L." xfId="578" xr:uid="{00000000-0005-0000-0000-00003E020000}"/>
    <cellStyle name="%_C.M.L._1_C.M.L. 2" xfId="579" xr:uid="{00000000-0005-0000-0000-00003F020000}"/>
    <cellStyle name="%_C.M.L._1_Esc.Macro" xfId="580" xr:uid="{00000000-0005-0000-0000-000040020000}"/>
    <cellStyle name="%_C.M.L._1_Esc.Macro 2" xfId="581" xr:uid="{00000000-0005-0000-0000-000041020000}"/>
    <cellStyle name="%_C.M.L._1_G_Loans" xfId="582" xr:uid="{00000000-0005-0000-0000-000042020000}"/>
    <cellStyle name="%_C.M.L._1_G_Loans 2" xfId="583" xr:uid="{00000000-0005-0000-0000-000043020000}"/>
    <cellStyle name="%_C.M.L._2" xfId="584" xr:uid="{00000000-0005-0000-0000-000044020000}"/>
    <cellStyle name="%_C.M.L._2 10" xfId="585" xr:uid="{00000000-0005-0000-0000-000045020000}"/>
    <cellStyle name="%_C.M.L._2 10 2" xfId="586" xr:uid="{00000000-0005-0000-0000-000046020000}"/>
    <cellStyle name="%_C.M.L._2 11" xfId="587" xr:uid="{00000000-0005-0000-0000-000047020000}"/>
    <cellStyle name="%_C.M.L._2 11 2" xfId="588" xr:uid="{00000000-0005-0000-0000-000048020000}"/>
    <cellStyle name="%_C.M.L._2 12" xfId="589" xr:uid="{00000000-0005-0000-0000-000049020000}"/>
    <cellStyle name="%_C.M.L._2 12 2" xfId="590" xr:uid="{00000000-0005-0000-0000-00004A020000}"/>
    <cellStyle name="%_C.M.L._2 13" xfId="591" xr:uid="{00000000-0005-0000-0000-00004B020000}"/>
    <cellStyle name="%_C.M.L._2 2" xfId="592" xr:uid="{00000000-0005-0000-0000-00004C020000}"/>
    <cellStyle name="%_C.M.L._2 2 2" xfId="593" xr:uid="{00000000-0005-0000-0000-00004D020000}"/>
    <cellStyle name="%_C.M.L._2 3" xfId="594" xr:uid="{00000000-0005-0000-0000-00004E020000}"/>
    <cellStyle name="%_C.M.L._2 3 2" xfId="595" xr:uid="{00000000-0005-0000-0000-00004F020000}"/>
    <cellStyle name="%_C.M.L._2 4" xfId="596" xr:uid="{00000000-0005-0000-0000-000050020000}"/>
    <cellStyle name="%_C.M.L._2 4 2" xfId="597" xr:uid="{00000000-0005-0000-0000-000051020000}"/>
    <cellStyle name="%_C.M.L._2 5" xfId="598" xr:uid="{00000000-0005-0000-0000-000052020000}"/>
    <cellStyle name="%_C.M.L._2 5 2" xfId="599" xr:uid="{00000000-0005-0000-0000-000053020000}"/>
    <cellStyle name="%_C.M.L._2 6" xfId="600" xr:uid="{00000000-0005-0000-0000-000054020000}"/>
    <cellStyle name="%_C.M.L._2 6 2" xfId="601" xr:uid="{00000000-0005-0000-0000-000055020000}"/>
    <cellStyle name="%_C.M.L._2 7" xfId="602" xr:uid="{00000000-0005-0000-0000-000056020000}"/>
    <cellStyle name="%_C.M.L._2 7 2" xfId="603" xr:uid="{00000000-0005-0000-0000-000057020000}"/>
    <cellStyle name="%_C.M.L._2 8" xfId="604" xr:uid="{00000000-0005-0000-0000-000058020000}"/>
    <cellStyle name="%_C.M.L._2 8 2" xfId="605" xr:uid="{00000000-0005-0000-0000-000059020000}"/>
    <cellStyle name="%_C.M.L._2 9" xfId="606" xr:uid="{00000000-0005-0000-0000-00005A020000}"/>
    <cellStyle name="%_C.M.L._2 9 2" xfId="607" xr:uid="{00000000-0005-0000-0000-00005B020000}"/>
    <cellStyle name="%_C.M.L._2_ActiFijos" xfId="608" xr:uid="{00000000-0005-0000-0000-00005C020000}"/>
    <cellStyle name="%_C.M.L._2_ActiFijos 2" xfId="609" xr:uid="{00000000-0005-0000-0000-00005D020000}"/>
    <cellStyle name="%_C.M.L._2_Balance" xfId="610" xr:uid="{00000000-0005-0000-0000-00005E020000}"/>
    <cellStyle name="%_C.M.L._2_Balance 2" xfId="611" xr:uid="{00000000-0005-0000-0000-00005F020000}"/>
    <cellStyle name="%_C.M.L._2_C.M.E." xfId="612" xr:uid="{00000000-0005-0000-0000-000060020000}"/>
    <cellStyle name="%_C.M.L._2_C.M.E. 2" xfId="613" xr:uid="{00000000-0005-0000-0000-000061020000}"/>
    <cellStyle name="%_C.M.L._2_C.M.L." xfId="614" xr:uid="{00000000-0005-0000-0000-000062020000}"/>
    <cellStyle name="%_C.M.L._2_C.M.L. 2" xfId="615" xr:uid="{00000000-0005-0000-0000-000063020000}"/>
    <cellStyle name="%_C.M.L._2_Esc.Macro" xfId="616" xr:uid="{00000000-0005-0000-0000-000064020000}"/>
    <cellStyle name="%_C.M.L._2_Esc.Macro 2" xfId="617" xr:uid="{00000000-0005-0000-0000-000065020000}"/>
    <cellStyle name="%_C.M.L._3" xfId="618" xr:uid="{00000000-0005-0000-0000-000066020000}"/>
    <cellStyle name="%_C.M.L._3 2" xfId="619" xr:uid="{00000000-0005-0000-0000-000067020000}"/>
    <cellStyle name="%_C.M.L._3 2 2" xfId="620" xr:uid="{00000000-0005-0000-0000-000068020000}"/>
    <cellStyle name="%_C.M.L._3 3" xfId="621" xr:uid="{00000000-0005-0000-0000-000069020000}"/>
    <cellStyle name="%_C.M.L._3 3 2" xfId="622" xr:uid="{00000000-0005-0000-0000-00006A020000}"/>
    <cellStyle name="%_C.M.L._3 4" xfId="623" xr:uid="{00000000-0005-0000-0000-00006B020000}"/>
    <cellStyle name="%_C.M.L._3 4 2" xfId="624" xr:uid="{00000000-0005-0000-0000-00006C020000}"/>
    <cellStyle name="%_C.M.L._3 5" xfId="625" xr:uid="{00000000-0005-0000-0000-00006D020000}"/>
    <cellStyle name="%_C.M.L._3 5 2" xfId="626" xr:uid="{00000000-0005-0000-0000-00006E020000}"/>
    <cellStyle name="%_C.M.L._3 6" xfId="627" xr:uid="{00000000-0005-0000-0000-00006F020000}"/>
    <cellStyle name="%_C.M.L._3 6 2" xfId="628" xr:uid="{00000000-0005-0000-0000-000070020000}"/>
    <cellStyle name="%_C.M.L._3 7" xfId="629" xr:uid="{00000000-0005-0000-0000-000071020000}"/>
    <cellStyle name="%_C.M.L._3 7 2" xfId="630" xr:uid="{00000000-0005-0000-0000-000072020000}"/>
    <cellStyle name="%_C.M.L._3 8" xfId="631" xr:uid="{00000000-0005-0000-0000-000073020000}"/>
    <cellStyle name="%_C.M.L._3_Balance" xfId="632" xr:uid="{00000000-0005-0000-0000-000074020000}"/>
    <cellStyle name="%_C.M.L._3_Balance 2" xfId="633" xr:uid="{00000000-0005-0000-0000-000075020000}"/>
    <cellStyle name="%_C.M.L._ActiFijos" xfId="634" xr:uid="{00000000-0005-0000-0000-000076020000}"/>
    <cellStyle name="%_C.M.L._ActiFijos 2" xfId="635" xr:uid="{00000000-0005-0000-0000-000077020000}"/>
    <cellStyle name="%_C.M.L._Balance" xfId="636" xr:uid="{00000000-0005-0000-0000-000078020000}"/>
    <cellStyle name="%_C.M.L._Balance 2" xfId="637" xr:uid="{00000000-0005-0000-0000-000079020000}"/>
    <cellStyle name="%_C.M.L._C.M.E." xfId="638" xr:uid="{00000000-0005-0000-0000-00007A020000}"/>
    <cellStyle name="%_C.M.L._C.M.E. 2" xfId="639" xr:uid="{00000000-0005-0000-0000-00007B020000}"/>
    <cellStyle name="%_C.M.L._C.M.L." xfId="640" xr:uid="{00000000-0005-0000-0000-00007C020000}"/>
    <cellStyle name="%_C.M.L._C.M.L. 2" xfId="641" xr:uid="{00000000-0005-0000-0000-00007D020000}"/>
    <cellStyle name="%_C.M.L._Esc.Macro" xfId="642" xr:uid="{00000000-0005-0000-0000-00007E020000}"/>
    <cellStyle name="%_C.M.L._Esc.Macro 2" xfId="643" xr:uid="{00000000-0005-0000-0000-00007F020000}"/>
    <cellStyle name="%_C.M.L._G_Loans" xfId="644" xr:uid="{00000000-0005-0000-0000-000080020000}"/>
    <cellStyle name="%_C.M.L._G_Loans 2" xfId="645" xr:uid="{00000000-0005-0000-0000-000081020000}"/>
    <cellStyle name="%_Caja2007" xfId="646" xr:uid="{00000000-0005-0000-0000-000082020000}"/>
    <cellStyle name="%_Caja2007 10" xfId="647" xr:uid="{00000000-0005-0000-0000-000083020000}"/>
    <cellStyle name="%_Caja2007 10 2" xfId="648" xr:uid="{00000000-0005-0000-0000-000084020000}"/>
    <cellStyle name="%_Caja2007 11" xfId="649" xr:uid="{00000000-0005-0000-0000-000085020000}"/>
    <cellStyle name="%_Caja2007 11 2" xfId="650" xr:uid="{00000000-0005-0000-0000-000086020000}"/>
    <cellStyle name="%_Caja2007 12" xfId="651" xr:uid="{00000000-0005-0000-0000-000087020000}"/>
    <cellStyle name="%_Caja2007 12 2" xfId="652" xr:uid="{00000000-0005-0000-0000-000088020000}"/>
    <cellStyle name="%_Caja2007 13" xfId="653" xr:uid="{00000000-0005-0000-0000-000089020000}"/>
    <cellStyle name="%_Caja2007 2" xfId="654" xr:uid="{00000000-0005-0000-0000-00008A020000}"/>
    <cellStyle name="%_Caja2007 2 2" xfId="655" xr:uid="{00000000-0005-0000-0000-00008B020000}"/>
    <cellStyle name="%_Caja2007 3" xfId="656" xr:uid="{00000000-0005-0000-0000-00008C020000}"/>
    <cellStyle name="%_Caja2007 3 2" xfId="657" xr:uid="{00000000-0005-0000-0000-00008D020000}"/>
    <cellStyle name="%_Caja2007 4" xfId="658" xr:uid="{00000000-0005-0000-0000-00008E020000}"/>
    <cellStyle name="%_Caja2007 4 2" xfId="659" xr:uid="{00000000-0005-0000-0000-00008F020000}"/>
    <cellStyle name="%_Caja2007 5" xfId="660" xr:uid="{00000000-0005-0000-0000-000090020000}"/>
    <cellStyle name="%_Caja2007 5 2" xfId="661" xr:uid="{00000000-0005-0000-0000-000091020000}"/>
    <cellStyle name="%_Caja2007 6" xfId="662" xr:uid="{00000000-0005-0000-0000-000092020000}"/>
    <cellStyle name="%_Caja2007 6 2" xfId="663" xr:uid="{00000000-0005-0000-0000-000093020000}"/>
    <cellStyle name="%_Caja2007 7" xfId="664" xr:uid="{00000000-0005-0000-0000-000094020000}"/>
    <cellStyle name="%_Caja2007 7 2" xfId="665" xr:uid="{00000000-0005-0000-0000-000095020000}"/>
    <cellStyle name="%_Caja2007 8" xfId="666" xr:uid="{00000000-0005-0000-0000-000096020000}"/>
    <cellStyle name="%_Caja2007 8 2" xfId="667" xr:uid="{00000000-0005-0000-0000-000097020000}"/>
    <cellStyle name="%_Caja2007 9" xfId="668" xr:uid="{00000000-0005-0000-0000-000098020000}"/>
    <cellStyle name="%_Caja2007 9 2" xfId="669" xr:uid="{00000000-0005-0000-0000-000099020000}"/>
    <cellStyle name="%_Caja2007_ActiFijos" xfId="670" xr:uid="{00000000-0005-0000-0000-00009A020000}"/>
    <cellStyle name="%_Caja2007_ActiFijos 2" xfId="671" xr:uid="{00000000-0005-0000-0000-00009B020000}"/>
    <cellStyle name="%_Caja2007_Balance" xfId="672" xr:uid="{00000000-0005-0000-0000-00009C020000}"/>
    <cellStyle name="%_Caja2007_Balance 2" xfId="673" xr:uid="{00000000-0005-0000-0000-00009D020000}"/>
    <cellStyle name="%_Caja2007_C.M.E." xfId="674" xr:uid="{00000000-0005-0000-0000-00009E020000}"/>
    <cellStyle name="%_Caja2007_C.M.E. 2" xfId="675" xr:uid="{00000000-0005-0000-0000-00009F020000}"/>
    <cellStyle name="%_Caja2007_C.M.L." xfId="676" xr:uid="{00000000-0005-0000-0000-0000A0020000}"/>
    <cellStyle name="%_Caja2007_C.M.L. 2" xfId="677" xr:uid="{00000000-0005-0000-0000-0000A1020000}"/>
    <cellStyle name="%_Caja2007_Esc.Macro" xfId="678" xr:uid="{00000000-0005-0000-0000-0000A2020000}"/>
    <cellStyle name="%_Caja2007_Esc.Macro 2" xfId="679" xr:uid="{00000000-0005-0000-0000-0000A3020000}"/>
    <cellStyle name="%_Caja2007_G_Loans" xfId="680" xr:uid="{00000000-0005-0000-0000-0000A4020000}"/>
    <cellStyle name="%_Caja2007_G_Loans 2" xfId="681" xr:uid="{00000000-0005-0000-0000-0000A5020000}"/>
    <cellStyle name="%_Carga_CO" xfId="682" xr:uid="{00000000-0005-0000-0000-0000A6020000}"/>
    <cellStyle name="%_Carga_CO 2" xfId="683" xr:uid="{00000000-0005-0000-0000-0000A7020000}"/>
    <cellStyle name="%_ER08" xfId="684" xr:uid="{00000000-0005-0000-0000-0000A8020000}"/>
    <cellStyle name="%_ER08 10" xfId="685" xr:uid="{00000000-0005-0000-0000-0000A9020000}"/>
    <cellStyle name="%_ER08 10 2" xfId="686" xr:uid="{00000000-0005-0000-0000-0000AA020000}"/>
    <cellStyle name="%_ER08 11" xfId="687" xr:uid="{00000000-0005-0000-0000-0000AB020000}"/>
    <cellStyle name="%_ER08 11 2" xfId="688" xr:uid="{00000000-0005-0000-0000-0000AC020000}"/>
    <cellStyle name="%_ER08 12" xfId="689" xr:uid="{00000000-0005-0000-0000-0000AD020000}"/>
    <cellStyle name="%_ER08 12 2" xfId="690" xr:uid="{00000000-0005-0000-0000-0000AE020000}"/>
    <cellStyle name="%_ER08 13" xfId="691" xr:uid="{00000000-0005-0000-0000-0000AF020000}"/>
    <cellStyle name="%_ER08 2" xfId="692" xr:uid="{00000000-0005-0000-0000-0000B0020000}"/>
    <cellStyle name="%_ER08 2 2" xfId="693" xr:uid="{00000000-0005-0000-0000-0000B1020000}"/>
    <cellStyle name="%_ER08 3" xfId="694" xr:uid="{00000000-0005-0000-0000-0000B2020000}"/>
    <cellStyle name="%_ER08 3 2" xfId="695" xr:uid="{00000000-0005-0000-0000-0000B3020000}"/>
    <cellStyle name="%_ER08 4" xfId="696" xr:uid="{00000000-0005-0000-0000-0000B4020000}"/>
    <cellStyle name="%_ER08 4 2" xfId="697" xr:uid="{00000000-0005-0000-0000-0000B5020000}"/>
    <cellStyle name="%_ER08 5" xfId="698" xr:uid="{00000000-0005-0000-0000-0000B6020000}"/>
    <cellStyle name="%_ER08 5 2" xfId="699" xr:uid="{00000000-0005-0000-0000-0000B7020000}"/>
    <cellStyle name="%_ER08 6" xfId="700" xr:uid="{00000000-0005-0000-0000-0000B8020000}"/>
    <cellStyle name="%_ER08 6 2" xfId="701" xr:uid="{00000000-0005-0000-0000-0000B9020000}"/>
    <cellStyle name="%_ER08 7" xfId="702" xr:uid="{00000000-0005-0000-0000-0000BA020000}"/>
    <cellStyle name="%_ER08 7 2" xfId="703" xr:uid="{00000000-0005-0000-0000-0000BB020000}"/>
    <cellStyle name="%_ER08 8" xfId="704" xr:uid="{00000000-0005-0000-0000-0000BC020000}"/>
    <cellStyle name="%_ER08 8 2" xfId="705" xr:uid="{00000000-0005-0000-0000-0000BD020000}"/>
    <cellStyle name="%_ER08 9" xfId="706" xr:uid="{00000000-0005-0000-0000-0000BE020000}"/>
    <cellStyle name="%_ER08 9 2" xfId="707" xr:uid="{00000000-0005-0000-0000-0000BF020000}"/>
    <cellStyle name="%_ER08_ActiFijos" xfId="708" xr:uid="{00000000-0005-0000-0000-0000C0020000}"/>
    <cellStyle name="%_ER08_ActiFijos 2" xfId="709" xr:uid="{00000000-0005-0000-0000-0000C1020000}"/>
    <cellStyle name="%_ER08_Balance" xfId="710" xr:uid="{00000000-0005-0000-0000-0000C2020000}"/>
    <cellStyle name="%_ER08_Balance 2" xfId="711" xr:uid="{00000000-0005-0000-0000-0000C3020000}"/>
    <cellStyle name="%_ER08_C.M.E." xfId="712" xr:uid="{00000000-0005-0000-0000-0000C4020000}"/>
    <cellStyle name="%_ER08_C.M.E. 2" xfId="713" xr:uid="{00000000-0005-0000-0000-0000C5020000}"/>
    <cellStyle name="%_ER08_C.M.L." xfId="714" xr:uid="{00000000-0005-0000-0000-0000C6020000}"/>
    <cellStyle name="%_ER08_C.M.L. 2" xfId="715" xr:uid="{00000000-0005-0000-0000-0000C7020000}"/>
    <cellStyle name="%_ER08_Esc.Macro" xfId="716" xr:uid="{00000000-0005-0000-0000-0000C8020000}"/>
    <cellStyle name="%_ER08_Esc.Macro 2" xfId="717" xr:uid="{00000000-0005-0000-0000-0000C9020000}"/>
    <cellStyle name="%_ER08_G_Loans" xfId="718" xr:uid="{00000000-0005-0000-0000-0000CA020000}"/>
    <cellStyle name="%_ER08_G_Loans 2" xfId="719" xr:uid="{00000000-0005-0000-0000-0000CB020000}"/>
    <cellStyle name="%_G_Loans" xfId="720" xr:uid="{00000000-0005-0000-0000-0000CC020000}"/>
    <cellStyle name="%_G_Loans 10" xfId="721" xr:uid="{00000000-0005-0000-0000-0000CD020000}"/>
    <cellStyle name="%_G_Loans 10 2" xfId="722" xr:uid="{00000000-0005-0000-0000-0000CE020000}"/>
    <cellStyle name="%_G_Loans 11" xfId="723" xr:uid="{00000000-0005-0000-0000-0000CF020000}"/>
    <cellStyle name="%_G_Loans 11 2" xfId="724" xr:uid="{00000000-0005-0000-0000-0000D0020000}"/>
    <cellStyle name="%_G_Loans 12" xfId="725" xr:uid="{00000000-0005-0000-0000-0000D1020000}"/>
    <cellStyle name="%_G_Loans 12 2" xfId="726" xr:uid="{00000000-0005-0000-0000-0000D2020000}"/>
    <cellStyle name="%_G_Loans 13" xfId="727" xr:uid="{00000000-0005-0000-0000-0000D3020000}"/>
    <cellStyle name="%_G_Loans 2" xfId="728" xr:uid="{00000000-0005-0000-0000-0000D4020000}"/>
    <cellStyle name="%_G_Loans 2 2" xfId="729" xr:uid="{00000000-0005-0000-0000-0000D5020000}"/>
    <cellStyle name="%_G_Loans 3" xfId="730" xr:uid="{00000000-0005-0000-0000-0000D6020000}"/>
    <cellStyle name="%_G_Loans 3 2" xfId="731" xr:uid="{00000000-0005-0000-0000-0000D7020000}"/>
    <cellStyle name="%_G_Loans 4" xfId="732" xr:uid="{00000000-0005-0000-0000-0000D8020000}"/>
    <cellStyle name="%_G_Loans 4 2" xfId="733" xr:uid="{00000000-0005-0000-0000-0000D9020000}"/>
    <cellStyle name="%_G_Loans 5" xfId="734" xr:uid="{00000000-0005-0000-0000-0000DA020000}"/>
    <cellStyle name="%_G_Loans 5 2" xfId="735" xr:uid="{00000000-0005-0000-0000-0000DB020000}"/>
    <cellStyle name="%_G_Loans 6" xfId="736" xr:uid="{00000000-0005-0000-0000-0000DC020000}"/>
    <cellStyle name="%_G_Loans 6 2" xfId="737" xr:uid="{00000000-0005-0000-0000-0000DD020000}"/>
    <cellStyle name="%_G_Loans 7" xfId="738" xr:uid="{00000000-0005-0000-0000-0000DE020000}"/>
    <cellStyle name="%_G_Loans 7 2" xfId="739" xr:uid="{00000000-0005-0000-0000-0000DF020000}"/>
    <cellStyle name="%_G_Loans 8" xfId="740" xr:uid="{00000000-0005-0000-0000-0000E0020000}"/>
    <cellStyle name="%_G_Loans 8 2" xfId="741" xr:uid="{00000000-0005-0000-0000-0000E1020000}"/>
    <cellStyle name="%_G_Loans 9" xfId="742" xr:uid="{00000000-0005-0000-0000-0000E2020000}"/>
    <cellStyle name="%_G_Loans 9 2" xfId="743" xr:uid="{00000000-0005-0000-0000-0000E3020000}"/>
    <cellStyle name="%_G_Loans_ActiFijos" xfId="744" xr:uid="{00000000-0005-0000-0000-0000E4020000}"/>
    <cellStyle name="%_G_Loans_ActiFijos 2" xfId="745" xr:uid="{00000000-0005-0000-0000-0000E5020000}"/>
    <cellStyle name="%_G_Loans_Balance" xfId="746" xr:uid="{00000000-0005-0000-0000-0000E6020000}"/>
    <cellStyle name="%_G_Loans_Balance 2" xfId="747" xr:uid="{00000000-0005-0000-0000-0000E7020000}"/>
    <cellStyle name="%_Indicadores" xfId="748" xr:uid="{00000000-0005-0000-0000-0000E8020000}"/>
    <cellStyle name="%_Indicadores 10" xfId="749" xr:uid="{00000000-0005-0000-0000-0000E9020000}"/>
    <cellStyle name="%_Indicadores 10 2" xfId="750" xr:uid="{00000000-0005-0000-0000-0000EA020000}"/>
    <cellStyle name="%_Indicadores 11" xfId="751" xr:uid="{00000000-0005-0000-0000-0000EB020000}"/>
    <cellStyle name="%_Indicadores 11 2" xfId="752" xr:uid="{00000000-0005-0000-0000-0000EC020000}"/>
    <cellStyle name="%_Indicadores 12" xfId="753" xr:uid="{00000000-0005-0000-0000-0000ED020000}"/>
    <cellStyle name="%_Indicadores 12 2" xfId="754" xr:uid="{00000000-0005-0000-0000-0000EE020000}"/>
    <cellStyle name="%_Indicadores 13" xfId="755" xr:uid="{00000000-0005-0000-0000-0000EF020000}"/>
    <cellStyle name="%_Indicadores 2" xfId="756" xr:uid="{00000000-0005-0000-0000-0000F0020000}"/>
    <cellStyle name="%_Indicadores 2 2" xfId="757" xr:uid="{00000000-0005-0000-0000-0000F1020000}"/>
    <cellStyle name="%_Indicadores 3" xfId="758" xr:uid="{00000000-0005-0000-0000-0000F2020000}"/>
    <cellStyle name="%_Indicadores 3 2" xfId="759" xr:uid="{00000000-0005-0000-0000-0000F3020000}"/>
    <cellStyle name="%_Indicadores 4" xfId="760" xr:uid="{00000000-0005-0000-0000-0000F4020000}"/>
    <cellStyle name="%_Indicadores 4 2" xfId="761" xr:uid="{00000000-0005-0000-0000-0000F5020000}"/>
    <cellStyle name="%_Indicadores 5" xfId="762" xr:uid="{00000000-0005-0000-0000-0000F6020000}"/>
    <cellStyle name="%_Indicadores 5 2" xfId="763" xr:uid="{00000000-0005-0000-0000-0000F7020000}"/>
    <cellStyle name="%_Indicadores 6" xfId="764" xr:uid="{00000000-0005-0000-0000-0000F8020000}"/>
    <cellStyle name="%_Indicadores 6 2" xfId="765" xr:uid="{00000000-0005-0000-0000-0000F9020000}"/>
    <cellStyle name="%_Indicadores 7" xfId="766" xr:uid="{00000000-0005-0000-0000-0000FA020000}"/>
    <cellStyle name="%_Indicadores 7 2" xfId="767" xr:uid="{00000000-0005-0000-0000-0000FB020000}"/>
    <cellStyle name="%_Indicadores 8" xfId="768" xr:uid="{00000000-0005-0000-0000-0000FC020000}"/>
    <cellStyle name="%_Indicadores 8 2" xfId="769" xr:uid="{00000000-0005-0000-0000-0000FD020000}"/>
    <cellStyle name="%_Indicadores 9" xfId="770" xr:uid="{00000000-0005-0000-0000-0000FE020000}"/>
    <cellStyle name="%_Indicadores 9 2" xfId="771" xr:uid="{00000000-0005-0000-0000-0000FF020000}"/>
    <cellStyle name="%_Indicadores_ActiFijos" xfId="772" xr:uid="{00000000-0005-0000-0000-000000030000}"/>
    <cellStyle name="%_Indicadores_ActiFijos 2" xfId="773" xr:uid="{00000000-0005-0000-0000-000001030000}"/>
    <cellStyle name="%_Indicadores_Balance" xfId="774" xr:uid="{00000000-0005-0000-0000-000002030000}"/>
    <cellStyle name="%_Indicadores_Balance 2" xfId="775" xr:uid="{00000000-0005-0000-0000-000003030000}"/>
    <cellStyle name="%_Indicadores_C.M.E." xfId="776" xr:uid="{00000000-0005-0000-0000-000004030000}"/>
    <cellStyle name="%_Indicadores_C.M.E. 2" xfId="777" xr:uid="{00000000-0005-0000-0000-000005030000}"/>
    <cellStyle name="%_Indicadores_C.M.L." xfId="778" xr:uid="{00000000-0005-0000-0000-000006030000}"/>
    <cellStyle name="%_Indicadores_C.M.L. 2" xfId="779" xr:uid="{00000000-0005-0000-0000-000007030000}"/>
    <cellStyle name="%_Indicadores_Esc.Macro" xfId="780" xr:uid="{00000000-0005-0000-0000-000008030000}"/>
    <cellStyle name="%_Indicadores_Esc.Macro 2" xfId="781" xr:uid="{00000000-0005-0000-0000-000009030000}"/>
    <cellStyle name="%_Indicadores_G_Loans" xfId="782" xr:uid="{00000000-0005-0000-0000-00000A030000}"/>
    <cellStyle name="%_Indicadores_G_Loans 2" xfId="783" xr:uid="{00000000-0005-0000-0000-00000B030000}"/>
    <cellStyle name="%_Mov Balance" xfId="784" xr:uid="{00000000-0005-0000-0000-00000C030000}"/>
    <cellStyle name="%_Mov Balance 10" xfId="785" xr:uid="{00000000-0005-0000-0000-00000D030000}"/>
    <cellStyle name="%_Mov Balance 10 2" xfId="786" xr:uid="{00000000-0005-0000-0000-00000E030000}"/>
    <cellStyle name="%_Mov Balance 11" xfId="787" xr:uid="{00000000-0005-0000-0000-00000F030000}"/>
    <cellStyle name="%_Mov Balance 11 2" xfId="788" xr:uid="{00000000-0005-0000-0000-000010030000}"/>
    <cellStyle name="%_Mov Balance 12" xfId="789" xr:uid="{00000000-0005-0000-0000-000011030000}"/>
    <cellStyle name="%_Mov Balance 12 2" xfId="790" xr:uid="{00000000-0005-0000-0000-000012030000}"/>
    <cellStyle name="%_Mov Balance 13" xfId="791" xr:uid="{00000000-0005-0000-0000-000013030000}"/>
    <cellStyle name="%_Mov Balance 2" xfId="792" xr:uid="{00000000-0005-0000-0000-000014030000}"/>
    <cellStyle name="%_Mov Balance 2 2" xfId="793" xr:uid="{00000000-0005-0000-0000-000015030000}"/>
    <cellStyle name="%_Mov Balance 3" xfId="794" xr:uid="{00000000-0005-0000-0000-000016030000}"/>
    <cellStyle name="%_Mov Balance 3 2" xfId="795" xr:uid="{00000000-0005-0000-0000-000017030000}"/>
    <cellStyle name="%_Mov Balance 4" xfId="796" xr:uid="{00000000-0005-0000-0000-000018030000}"/>
    <cellStyle name="%_Mov Balance 4 2" xfId="797" xr:uid="{00000000-0005-0000-0000-000019030000}"/>
    <cellStyle name="%_Mov Balance 5" xfId="798" xr:uid="{00000000-0005-0000-0000-00001A030000}"/>
    <cellStyle name="%_Mov Balance 5 2" xfId="799" xr:uid="{00000000-0005-0000-0000-00001B030000}"/>
    <cellStyle name="%_Mov Balance 6" xfId="800" xr:uid="{00000000-0005-0000-0000-00001C030000}"/>
    <cellStyle name="%_Mov Balance 6 2" xfId="801" xr:uid="{00000000-0005-0000-0000-00001D030000}"/>
    <cellStyle name="%_Mov Balance 7" xfId="802" xr:uid="{00000000-0005-0000-0000-00001E030000}"/>
    <cellStyle name="%_Mov Balance 7 2" xfId="803" xr:uid="{00000000-0005-0000-0000-00001F030000}"/>
    <cellStyle name="%_Mov Balance 8" xfId="804" xr:uid="{00000000-0005-0000-0000-000020030000}"/>
    <cellStyle name="%_Mov Balance 8 2" xfId="805" xr:uid="{00000000-0005-0000-0000-000021030000}"/>
    <cellStyle name="%_Mov Balance 9" xfId="806" xr:uid="{00000000-0005-0000-0000-000022030000}"/>
    <cellStyle name="%_Mov Balance 9 2" xfId="807" xr:uid="{00000000-0005-0000-0000-000023030000}"/>
    <cellStyle name="%_Mov Balance_ActiFijos" xfId="808" xr:uid="{00000000-0005-0000-0000-000024030000}"/>
    <cellStyle name="%_Mov Balance_ActiFijos 2" xfId="809" xr:uid="{00000000-0005-0000-0000-000025030000}"/>
    <cellStyle name="%_Mov Balance_Balance" xfId="810" xr:uid="{00000000-0005-0000-0000-000026030000}"/>
    <cellStyle name="%_Mov Balance_Balance 2" xfId="811" xr:uid="{00000000-0005-0000-0000-000027030000}"/>
    <cellStyle name="%_Mov Balance_C.M.E." xfId="812" xr:uid="{00000000-0005-0000-0000-000028030000}"/>
    <cellStyle name="%_Mov Balance_C.M.E. 2" xfId="813" xr:uid="{00000000-0005-0000-0000-000029030000}"/>
    <cellStyle name="%_Mov Balance_C.M.L." xfId="814" xr:uid="{00000000-0005-0000-0000-00002A030000}"/>
    <cellStyle name="%_Mov Balance_C.M.L. 2" xfId="815" xr:uid="{00000000-0005-0000-0000-00002B030000}"/>
    <cellStyle name="%_Mov Balance_Esc.Macro" xfId="816" xr:uid="{00000000-0005-0000-0000-00002C030000}"/>
    <cellStyle name="%_Mov Balance_Esc.Macro 2" xfId="817" xr:uid="{00000000-0005-0000-0000-00002D030000}"/>
    <cellStyle name="%_Mov Balance_G_Loans" xfId="818" xr:uid="{00000000-0005-0000-0000-00002E030000}"/>
    <cellStyle name="%_Mov Balance_G_Loans 2" xfId="819" xr:uid="{00000000-0005-0000-0000-00002F030000}"/>
    <cellStyle name="%_Renta" xfId="820" xr:uid="{00000000-0005-0000-0000-000030030000}"/>
    <cellStyle name="%_Renta 2" xfId="821" xr:uid="{00000000-0005-0000-0000-000031030000}"/>
    <cellStyle name="%_Renta 2 2" xfId="822" xr:uid="{00000000-0005-0000-0000-000032030000}"/>
    <cellStyle name="%_Renta 3" xfId="823" xr:uid="{00000000-0005-0000-0000-000033030000}"/>
    <cellStyle name="%_Renta 3 2" xfId="824" xr:uid="{00000000-0005-0000-0000-000034030000}"/>
    <cellStyle name="%_Renta 4" xfId="825" xr:uid="{00000000-0005-0000-0000-000035030000}"/>
    <cellStyle name="%_Renta 4 2" xfId="826" xr:uid="{00000000-0005-0000-0000-000036030000}"/>
    <cellStyle name="%_Renta 5" xfId="827" xr:uid="{00000000-0005-0000-0000-000037030000}"/>
    <cellStyle name="%_Renta 5 2" xfId="828" xr:uid="{00000000-0005-0000-0000-000038030000}"/>
    <cellStyle name="%_Renta 6" xfId="829" xr:uid="{00000000-0005-0000-0000-000039030000}"/>
    <cellStyle name="%_Renta 6 2" xfId="830" xr:uid="{00000000-0005-0000-0000-00003A030000}"/>
    <cellStyle name="%_Renta 7" xfId="831" xr:uid="{00000000-0005-0000-0000-00003B030000}"/>
    <cellStyle name="%_Renta 7 2" xfId="832" xr:uid="{00000000-0005-0000-0000-00003C030000}"/>
    <cellStyle name="%_Renta 8" xfId="833" xr:uid="{00000000-0005-0000-0000-00003D030000}"/>
    <cellStyle name="%_Renta_Balance" xfId="834" xr:uid="{00000000-0005-0000-0000-00003E030000}"/>
    <cellStyle name="%_Renta_Balance 2" xfId="835" xr:uid="{00000000-0005-0000-0000-00003F030000}"/>
    <cellStyle name="%_Tabela de Adm." xfId="836" xr:uid="{00000000-0005-0000-0000-000040030000}"/>
    <cellStyle name="%_Tabela de Adm. 2" xfId="837" xr:uid="{00000000-0005-0000-0000-000041030000}"/>
    <cellStyle name="%_Tabela de Adm. 2 2" xfId="838" xr:uid="{00000000-0005-0000-0000-000042030000}"/>
    <cellStyle name="%_Tabela de Adm. 2 2 2" xfId="839" xr:uid="{00000000-0005-0000-0000-000043030000}"/>
    <cellStyle name="%_Tabela de Adm. 2 3" xfId="840" xr:uid="{00000000-0005-0000-0000-000044030000}"/>
    <cellStyle name="%_Tabela de Adm. 3" xfId="841" xr:uid="{00000000-0005-0000-0000-000045030000}"/>
    <cellStyle name="%_Tabela de Adm. 3 2" xfId="842" xr:uid="{00000000-0005-0000-0000-000046030000}"/>
    <cellStyle name="%_Tabela de Adm. 3 2 2" xfId="843" xr:uid="{00000000-0005-0000-0000-000047030000}"/>
    <cellStyle name="%_Tabela de Adm. 3 3" xfId="844" xr:uid="{00000000-0005-0000-0000-000048030000}"/>
    <cellStyle name="%_Tabela de Adm. 4" xfId="845" xr:uid="{00000000-0005-0000-0000-000049030000}"/>
    <cellStyle name="%_Tabela de Adm. 4 2" xfId="846" xr:uid="{00000000-0005-0000-0000-00004A030000}"/>
    <cellStyle name="%_Tabela de Adm. 5" xfId="847" xr:uid="{00000000-0005-0000-0000-00004B030000}"/>
    <cellStyle name="%_Total CTEEP" xfId="848" xr:uid="{00000000-0005-0000-0000-00004C030000}"/>
    <cellStyle name="%_Total CTEEP 2" xfId="849" xr:uid="{00000000-0005-0000-0000-00004D030000}"/>
    <cellStyle name="%_Total CTEEP 2 2" xfId="850" xr:uid="{00000000-0005-0000-0000-00004E030000}"/>
    <cellStyle name="%_Total CTEEP 2 2 2" xfId="851" xr:uid="{00000000-0005-0000-0000-00004F030000}"/>
    <cellStyle name="%_Total CTEEP 2 3" xfId="852" xr:uid="{00000000-0005-0000-0000-000050030000}"/>
    <cellStyle name="%_Total CTEEP 3" xfId="853" xr:uid="{00000000-0005-0000-0000-000051030000}"/>
    <cellStyle name="%_Total CTEEP 3 2" xfId="854" xr:uid="{00000000-0005-0000-0000-000052030000}"/>
    <cellStyle name="%_Total CTEEP 3 2 2" xfId="855" xr:uid="{00000000-0005-0000-0000-000053030000}"/>
    <cellStyle name="%_Total CTEEP 3 3" xfId="856" xr:uid="{00000000-0005-0000-0000-000054030000}"/>
    <cellStyle name="%_Total CTEEP 4" xfId="857" xr:uid="{00000000-0005-0000-0000-000055030000}"/>
    <cellStyle name="%_Total CTEEP 4 2" xfId="858" xr:uid="{00000000-0005-0000-0000-000056030000}"/>
    <cellStyle name="%_Total CTEEP 5" xfId="859" xr:uid="{00000000-0005-0000-0000-000057030000}"/>
    <cellStyle name="%0" xfId="860" xr:uid="{00000000-0005-0000-0000-000058030000}"/>
    <cellStyle name="%0.0" xfId="861" xr:uid="{00000000-0005-0000-0000-000059030000}"/>
    <cellStyle name="?Q\?1@" xfId="29890" xr:uid="{00000000-0005-0000-0000-00005A030000}"/>
    <cellStyle name="_Currency" xfId="29891" xr:uid="{00000000-0005-0000-0000-00005B030000}"/>
    <cellStyle name="_CurrencySpace" xfId="862" xr:uid="{00000000-0005-0000-0000-00005C030000}"/>
    <cellStyle name="_CurrencySpace 10" xfId="863" xr:uid="{00000000-0005-0000-0000-00005D030000}"/>
    <cellStyle name="_CurrencySpace 10 2" xfId="864" xr:uid="{00000000-0005-0000-0000-00005E030000}"/>
    <cellStyle name="_CurrencySpace 10 2 2" xfId="865" xr:uid="{00000000-0005-0000-0000-00005F030000}"/>
    <cellStyle name="_CurrencySpace 10 3" xfId="866" xr:uid="{00000000-0005-0000-0000-000060030000}"/>
    <cellStyle name="_CurrencySpace 10 3 2" xfId="867" xr:uid="{00000000-0005-0000-0000-000061030000}"/>
    <cellStyle name="_CurrencySpace 10 4" xfId="868" xr:uid="{00000000-0005-0000-0000-000062030000}"/>
    <cellStyle name="_CurrencySpace 11" xfId="869" xr:uid="{00000000-0005-0000-0000-000063030000}"/>
    <cellStyle name="_CurrencySpace 2" xfId="870" xr:uid="{00000000-0005-0000-0000-000064030000}"/>
    <cellStyle name="_CurrencySpace 2 2" xfId="871" xr:uid="{00000000-0005-0000-0000-000065030000}"/>
    <cellStyle name="_CurrencySpace 2 2 2" xfId="872" xr:uid="{00000000-0005-0000-0000-000066030000}"/>
    <cellStyle name="_CurrencySpace 2 3" xfId="873" xr:uid="{00000000-0005-0000-0000-000067030000}"/>
    <cellStyle name="_CurrencySpace 2 3 2" xfId="874" xr:uid="{00000000-0005-0000-0000-000068030000}"/>
    <cellStyle name="_CurrencySpace 2 4" xfId="875" xr:uid="{00000000-0005-0000-0000-000069030000}"/>
    <cellStyle name="_CurrencySpace 3" xfId="876" xr:uid="{00000000-0005-0000-0000-00006A030000}"/>
    <cellStyle name="_CurrencySpace 3 2" xfId="877" xr:uid="{00000000-0005-0000-0000-00006B030000}"/>
    <cellStyle name="_CurrencySpace 3 2 2" xfId="878" xr:uid="{00000000-0005-0000-0000-00006C030000}"/>
    <cellStyle name="_CurrencySpace 3 3" xfId="879" xr:uid="{00000000-0005-0000-0000-00006D030000}"/>
    <cellStyle name="_CurrencySpace 3 3 2" xfId="880" xr:uid="{00000000-0005-0000-0000-00006E030000}"/>
    <cellStyle name="_CurrencySpace 3 4" xfId="881" xr:uid="{00000000-0005-0000-0000-00006F030000}"/>
    <cellStyle name="_CurrencySpace 4" xfId="882" xr:uid="{00000000-0005-0000-0000-000070030000}"/>
    <cellStyle name="_CurrencySpace 4 2" xfId="883" xr:uid="{00000000-0005-0000-0000-000071030000}"/>
    <cellStyle name="_CurrencySpace 4 2 2" xfId="884" xr:uid="{00000000-0005-0000-0000-000072030000}"/>
    <cellStyle name="_CurrencySpace 4 3" xfId="885" xr:uid="{00000000-0005-0000-0000-000073030000}"/>
    <cellStyle name="_CurrencySpace 4 3 2" xfId="886" xr:uid="{00000000-0005-0000-0000-000074030000}"/>
    <cellStyle name="_CurrencySpace 4 4" xfId="887" xr:uid="{00000000-0005-0000-0000-000075030000}"/>
    <cellStyle name="_CurrencySpace 5" xfId="888" xr:uid="{00000000-0005-0000-0000-000076030000}"/>
    <cellStyle name="_CurrencySpace 5 2" xfId="889" xr:uid="{00000000-0005-0000-0000-000077030000}"/>
    <cellStyle name="_CurrencySpace 5 2 2" xfId="890" xr:uid="{00000000-0005-0000-0000-000078030000}"/>
    <cellStyle name="_CurrencySpace 5 3" xfId="891" xr:uid="{00000000-0005-0000-0000-000079030000}"/>
    <cellStyle name="_CurrencySpace 5 3 2" xfId="892" xr:uid="{00000000-0005-0000-0000-00007A030000}"/>
    <cellStyle name="_CurrencySpace 5 4" xfId="893" xr:uid="{00000000-0005-0000-0000-00007B030000}"/>
    <cellStyle name="_CurrencySpace 6" xfId="894" xr:uid="{00000000-0005-0000-0000-00007C030000}"/>
    <cellStyle name="_CurrencySpace 6 2" xfId="895" xr:uid="{00000000-0005-0000-0000-00007D030000}"/>
    <cellStyle name="_CurrencySpace 6 2 2" xfId="896" xr:uid="{00000000-0005-0000-0000-00007E030000}"/>
    <cellStyle name="_CurrencySpace 6 3" xfId="897" xr:uid="{00000000-0005-0000-0000-00007F030000}"/>
    <cellStyle name="_CurrencySpace 6 3 2" xfId="898" xr:uid="{00000000-0005-0000-0000-000080030000}"/>
    <cellStyle name="_CurrencySpace 6 4" xfId="899" xr:uid="{00000000-0005-0000-0000-000081030000}"/>
    <cellStyle name="_CurrencySpace 7" xfId="900" xr:uid="{00000000-0005-0000-0000-000082030000}"/>
    <cellStyle name="_CurrencySpace 7 2" xfId="901" xr:uid="{00000000-0005-0000-0000-000083030000}"/>
    <cellStyle name="_CurrencySpace 7 2 2" xfId="902" xr:uid="{00000000-0005-0000-0000-000084030000}"/>
    <cellStyle name="_CurrencySpace 7 3" xfId="903" xr:uid="{00000000-0005-0000-0000-000085030000}"/>
    <cellStyle name="_CurrencySpace 7 3 2" xfId="904" xr:uid="{00000000-0005-0000-0000-000086030000}"/>
    <cellStyle name="_CurrencySpace 7 4" xfId="905" xr:uid="{00000000-0005-0000-0000-000087030000}"/>
    <cellStyle name="_CurrencySpace 8" xfId="906" xr:uid="{00000000-0005-0000-0000-000088030000}"/>
    <cellStyle name="_CurrencySpace 8 2" xfId="907" xr:uid="{00000000-0005-0000-0000-000089030000}"/>
    <cellStyle name="_CurrencySpace 8 2 2" xfId="908" xr:uid="{00000000-0005-0000-0000-00008A030000}"/>
    <cellStyle name="_CurrencySpace 8 3" xfId="909" xr:uid="{00000000-0005-0000-0000-00008B030000}"/>
    <cellStyle name="_CurrencySpace 8 3 2" xfId="910" xr:uid="{00000000-0005-0000-0000-00008C030000}"/>
    <cellStyle name="_CurrencySpace 8 4" xfId="911" xr:uid="{00000000-0005-0000-0000-00008D030000}"/>
    <cellStyle name="_CurrencySpace 9" xfId="912" xr:uid="{00000000-0005-0000-0000-00008E030000}"/>
    <cellStyle name="_CurrencySpace 9 2" xfId="913" xr:uid="{00000000-0005-0000-0000-00008F030000}"/>
    <cellStyle name="_CurrencySpace 9 2 2" xfId="914" xr:uid="{00000000-0005-0000-0000-000090030000}"/>
    <cellStyle name="_CurrencySpace 9 3" xfId="915" xr:uid="{00000000-0005-0000-0000-000091030000}"/>
    <cellStyle name="_CurrencySpace 9 3 2" xfId="916" xr:uid="{00000000-0005-0000-0000-000092030000}"/>
    <cellStyle name="_CurrencySpace 9 4" xfId="917" xr:uid="{00000000-0005-0000-0000-000093030000}"/>
    <cellStyle name="_Euro" xfId="29892" xr:uid="{00000000-0005-0000-0000-000094030000}"/>
    <cellStyle name="_Heading" xfId="29893" xr:uid="{00000000-0005-0000-0000-000095030000}"/>
    <cellStyle name="_Modelo Bocas de Ceniza 4" xfId="918" xr:uid="{00000000-0005-0000-0000-000096030000}"/>
    <cellStyle name="_Modelo Bocas de Ceniza 4 2" xfId="919" xr:uid="{00000000-0005-0000-0000-000097030000}"/>
    <cellStyle name="_Modelo Bocas de Ceniza 4 2 10" xfId="920" xr:uid="{00000000-0005-0000-0000-000098030000}"/>
    <cellStyle name="_Modelo Bocas de Ceniza 4 2 11" xfId="921" xr:uid="{00000000-0005-0000-0000-000099030000}"/>
    <cellStyle name="_Modelo Bocas de Ceniza 4 2 12" xfId="922" xr:uid="{00000000-0005-0000-0000-00009A030000}"/>
    <cellStyle name="_Modelo Bocas de Ceniza 4 2 2" xfId="923" xr:uid="{00000000-0005-0000-0000-00009B030000}"/>
    <cellStyle name="_Modelo Bocas de Ceniza 4 2 3" xfId="924" xr:uid="{00000000-0005-0000-0000-00009C030000}"/>
    <cellStyle name="_Modelo Bocas de Ceniza 4 2 4" xfId="925" xr:uid="{00000000-0005-0000-0000-00009D030000}"/>
    <cellStyle name="_Modelo Bocas de Ceniza 4 2 5" xfId="926" xr:uid="{00000000-0005-0000-0000-00009E030000}"/>
    <cellStyle name="_Modelo Bocas de Ceniza 4 2 6" xfId="927" xr:uid="{00000000-0005-0000-0000-00009F030000}"/>
    <cellStyle name="_Modelo Bocas de Ceniza 4 2 7" xfId="928" xr:uid="{00000000-0005-0000-0000-0000A0030000}"/>
    <cellStyle name="_Modelo Bocas de Ceniza 4 2 8" xfId="929" xr:uid="{00000000-0005-0000-0000-0000A1030000}"/>
    <cellStyle name="_Modelo Bocas de Ceniza 4 2 9" xfId="930" xr:uid="{00000000-0005-0000-0000-0000A2030000}"/>
    <cellStyle name="_Modelo Bocas de Ceniza 4 2_ActiFijos" xfId="931" xr:uid="{00000000-0005-0000-0000-0000A3030000}"/>
    <cellStyle name="_Modelo Bocas de Ceniza 4 2_Balance" xfId="932" xr:uid="{00000000-0005-0000-0000-0000A4030000}"/>
    <cellStyle name="_Modelo Bocas de Ceniza 4 3" xfId="933" xr:uid="{00000000-0005-0000-0000-0000A5030000}"/>
    <cellStyle name="_Modelo Bocas de Ceniza 4 3 10" xfId="934" xr:uid="{00000000-0005-0000-0000-0000A6030000}"/>
    <cellStyle name="_Modelo Bocas de Ceniza 4 3 11" xfId="935" xr:uid="{00000000-0005-0000-0000-0000A7030000}"/>
    <cellStyle name="_Modelo Bocas de Ceniza 4 3 12" xfId="936" xr:uid="{00000000-0005-0000-0000-0000A8030000}"/>
    <cellStyle name="_Modelo Bocas de Ceniza 4 3 2" xfId="937" xr:uid="{00000000-0005-0000-0000-0000A9030000}"/>
    <cellStyle name="_Modelo Bocas de Ceniza 4 3 3" xfId="938" xr:uid="{00000000-0005-0000-0000-0000AA030000}"/>
    <cellStyle name="_Modelo Bocas de Ceniza 4 3 4" xfId="939" xr:uid="{00000000-0005-0000-0000-0000AB030000}"/>
    <cellStyle name="_Modelo Bocas de Ceniza 4 3 5" xfId="940" xr:uid="{00000000-0005-0000-0000-0000AC030000}"/>
    <cellStyle name="_Modelo Bocas de Ceniza 4 3 6" xfId="941" xr:uid="{00000000-0005-0000-0000-0000AD030000}"/>
    <cellStyle name="_Modelo Bocas de Ceniza 4 3 7" xfId="942" xr:uid="{00000000-0005-0000-0000-0000AE030000}"/>
    <cellStyle name="_Modelo Bocas de Ceniza 4 3 8" xfId="943" xr:uid="{00000000-0005-0000-0000-0000AF030000}"/>
    <cellStyle name="_Modelo Bocas de Ceniza 4 3 9" xfId="944" xr:uid="{00000000-0005-0000-0000-0000B0030000}"/>
    <cellStyle name="_Modelo Bocas de Ceniza 4 3_ActiFijos" xfId="945" xr:uid="{00000000-0005-0000-0000-0000B1030000}"/>
    <cellStyle name="_Modelo Bocas de Ceniza 4 3_Balance" xfId="946" xr:uid="{00000000-0005-0000-0000-0000B2030000}"/>
    <cellStyle name="_Modelo Bocas de Ceniza 4 4" xfId="947" xr:uid="{00000000-0005-0000-0000-0000B3030000}"/>
    <cellStyle name="_Modelo Bocas de Ceniza 4 4 10" xfId="948" xr:uid="{00000000-0005-0000-0000-0000B4030000}"/>
    <cellStyle name="_Modelo Bocas de Ceniza 4 4 11" xfId="949" xr:uid="{00000000-0005-0000-0000-0000B5030000}"/>
    <cellStyle name="_Modelo Bocas de Ceniza 4 4 12" xfId="950" xr:uid="{00000000-0005-0000-0000-0000B6030000}"/>
    <cellStyle name="_Modelo Bocas de Ceniza 4 4 2" xfId="951" xr:uid="{00000000-0005-0000-0000-0000B7030000}"/>
    <cellStyle name="_Modelo Bocas de Ceniza 4 4 3" xfId="952" xr:uid="{00000000-0005-0000-0000-0000B8030000}"/>
    <cellStyle name="_Modelo Bocas de Ceniza 4 4 4" xfId="953" xr:uid="{00000000-0005-0000-0000-0000B9030000}"/>
    <cellStyle name="_Modelo Bocas de Ceniza 4 4 5" xfId="954" xr:uid="{00000000-0005-0000-0000-0000BA030000}"/>
    <cellStyle name="_Modelo Bocas de Ceniza 4 4 6" xfId="955" xr:uid="{00000000-0005-0000-0000-0000BB030000}"/>
    <cellStyle name="_Modelo Bocas de Ceniza 4 4 7" xfId="956" xr:uid="{00000000-0005-0000-0000-0000BC030000}"/>
    <cellStyle name="_Modelo Bocas de Ceniza 4 4 8" xfId="957" xr:uid="{00000000-0005-0000-0000-0000BD030000}"/>
    <cellStyle name="_Modelo Bocas de Ceniza 4 4 9" xfId="958" xr:uid="{00000000-0005-0000-0000-0000BE030000}"/>
    <cellStyle name="_Modelo Bocas de Ceniza 4 4_ActiFijos" xfId="959" xr:uid="{00000000-0005-0000-0000-0000BF030000}"/>
    <cellStyle name="_Modelo Bocas de Ceniza 4 4_Balance" xfId="960" xr:uid="{00000000-0005-0000-0000-0000C0030000}"/>
    <cellStyle name="_Modelo Bocas de Ceniza 4_Balanc" xfId="961" xr:uid="{00000000-0005-0000-0000-0000C1030000}"/>
    <cellStyle name="_Modelo Bocas de Ceniza 4_Balanc 10" xfId="962" xr:uid="{00000000-0005-0000-0000-0000C2030000}"/>
    <cellStyle name="_Modelo Bocas de Ceniza 4_Balanc 11" xfId="963" xr:uid="{00000000-0005-0000-0000-0000C3030000}"/>
    <cellStyle name="_Modelo Bocas de Ceniza 4_Balanc 12" xfId="964" xr:uid="{00000000-0005-0000-0000-0000C4030000}"/>
    <cellStyle name="_Modelo Bocas de Ceniza 4_Balanc 2" xfId="965" xr:uid="{00000000-0005-0000-0000-0000C5030000}"/>
    <cellStyle name="_Modelo Bocas de Ceniza 4_Balanc 3" xfId="966" xr:uid="{00000000-0005-0000-0000-0000C6030000}"/>
    <cellStyle name="_Modelo Bocas de Ceniza 4_Balanc 4" xfId="967" xr:uid="{00000000-0005-0000-0000-0000C7030000}"/>
    <cellStyle name="_Modelo Bocas de Ceniza 4_Balanc 5" xfId="968" xr:uid="{00000000-0005-0000-0000-0000C8030000}"/>
    <cellStyle name="_Modelo Bocas de Ceniza 4_Balanc 6" xfId="969" xr:uid="{00000000-0005-0000-0000-0000C9030000}"/>
    <cellStyle name="_Modelo Bocas de Ceniza 4_Balanc 7" xfId="970" xr:uid="{00000000-0005-0000-0000-0000CA030000}"/>
    <cellStyle name="_Modelo Bocas de Ceniza 4_Balanc 8" xfId="971" xr:uid="{00000000-0005-0000-0000-0000CB030000}"/>
    <cellStyle name="_Modelo Bocas de Ceniza 4_Balanc 9" xfId="972" xr:uid="{00000000-0005-0000-0000-0000CC030000}"/>
    <cellStyle name="_Modelo Bocas de Ceniza 4_Balanc_ActiFijos" xfId="973" xr:uid="{00000000-0005-0000-0000-0000CD030000}"/>
    <cellStyle name="_Modelo Bocas de Ceniza 4_Balanc_Balance" xfId="974" xr:uid="{00000000-0005-0000-0000-0000CE030000}"/>
    <cellStyle name="_Modelo Bocas de Ceniza 4_Balanc_C.M.E." xfId="975" xr:uid="{00000000-0005-0000-0000-0000CF030000}"/>
    <cellStyle name="_Modelo Bocas de Ceniza 4_Balanc_C.M.L." xfId="976" xr:uid="{00000000-0005-0000-0000-0000D0030000}"/>
    <cellStyle name="_Modelo Bocas de Ceniza 4_Balanc_Esc.Macro" xfId="977" xr:uid="{00000000-0005-0000-0000-0000D1030000}"/>
    <cellStyle name="_Modelo Bocas de Ceniza 4_Balance" xfId="978" xr:uid="{00000000-0005-0000-0000-0000D2030000}"/>
    <cellStyle name="_Modelo Bocas de Ceniza 4_Balance 10" xfId="979" xr:uid="{00000000-0005-0000-0000-0000D3030000}"/>
    <cellStyle name="_Modelo Bocas de Ceniza 4_Balance 11" xfId="980" xr:uid="{00000000-0005-0000-0000-0000D4030000}"/>
    <cellStyle name="_Modelo Bocas de Ceniza 4_Balance 12" xfId="981" xr:uid="{00000000-0005-0000-0000-0000D5030000}"/>
    <cellStyle name="_Modelo Bocas de Ceniza 4_Balance 2" xfId="982" xr:uid="{00000000-0005-0000-0000-0000D6030000}"/>
    <cellStyle name="_Modelo Bocas de Ceniza 4_Balance 3" xfId="983" xr:uid="{00000000-0005-0000-0000-0000D7030000}"/>
    <cellStyle name="_Modelo Bocas de Ceniza 4_Balance 4" xfId="984" xr:uid="{00000000-0005-0000-0000-0000D8030000}"/>
    <cellStyle name="_Modelo Bocas de Ceniza 4_Balance 5" xfId="985" xr:uid="{00000000-0005-0000-0000-0000D9030000}"/>
    <cellStyle name="_Modelo Bocas de Ceniza 4_Balance 6" xfId="986" xr:uid="{00000000-0005-0000-0000-0000DA030000}"/>
    <cellStyle name="_Modelo Bocas de Ceniza 4_Balance 7" xfId="987" xr:uid="{00000000-0005-0000-0000-0000DB030000}"/>
    <cellStyle name="_Modelo Bocas de Ceniza 4_Balance 8" xfId="988" xr:uid="{00000000-0005-0000-0000-0000DC030000}"/>
    <cellStyle name="_Modelo Bocas de Ceniza 4_Balance 9" xfId="989" xr:uid="{00000000-0005-0000-0000-0000DD030000}"/>
    <cellStyle name="_Modelo Bocas de Ceniza 4_Balance_ActiFijos" xfId="990" xr:uid="{00000000-0005-0000-0000-0000DE030000}"/>
    <cellStyle name="_Modelo Bocas de Ceniza 4_Balance_Balance" xfId="991" xr:uid="{00000000-0005-0000-0000-0000DF030000}"/>
    <cellStyle name="_Modelo Bocas de Ceniza 4_Balance_C.M.E." xfId="992" xr:uid="{00000000-0005-0000-0000-0000E0030000}"/>
    <cellStyle name="_Modelo Bocas de Ceniza 4_Balance_C.M.L." xfId="993" xr:uid="{00000000-0005-0000-0000-0000E1030000}"/>
    <cellStyle name="_Modelo Bocas de Ceniza 4_Balance_Esc.Macro" xfId="994" xr:uid="{00000000-0005-0000-0000-0000E2030000}"/>
    <cellStyle name="_Modelo Bocas de Ceniza 4_Balance_G_Loans" xfId="995" xr:uid="{00000000-0005-0000-0000-0000E3030000}"/>
    <cellStyle name="_Modelo Bocas de Ceniza 4_Bases_Generales" xfId="996" xr:uid="{00000000-0005-0000-0000-0000E4030000}"/>
    <cellStyle name="_Modelo Bocas de Ceniza 4_Bases_Generales 10" xfId="997" xr:uid="{00000000-0005-0000-0000-0000E5030000}"/>
    <cellStyle name="_Modelo Bocas de Ceniza 4_Bases_Generales 11" xfId="998" xr:uid="{00000000-0005-0000-0000-0000E6030000}"/>
    <cellStyle name="_Modelo Bocas de Ceniza 4_Bases_Generales 12" xfId="999" xr:uid="{00000000-0005-0000-0000-0000E7030000}"/>
    <cellStyle name="_Modelo Bocas de Ceniza 4_Bases_Generales 2" xfId="1000" xr:uid="{00000000-0005-0000-0000-0000E8030000}"/>
    <cellStyle name="_Modelo Bocas de Ceniza 4_Bases_Generales 3" xfId="1001" xr:uid="{00000000-0005-0000-0000-0000E9030000}"/>
    <cellStyle name="_Modelo Bocas de Ceniza 4_Bases_Generales 4" xfId="1002" xr:uid="{00000000-0005-0000-0000-0000EA030000}"/>
    <cellStyle name="_Modelo Bocas de Ceniza 4_Bases_Generales 5" xfId="1003" xr:uid="{00000000-0005-0000-0000-0000EB030000}"/>
    <cellStyle name="_Modelo Bocas de Ceniza 4_Bases_Generales 6" xfId="1004" xr:uid="{00000000-0005-0000-0000-0000EC030000}"/>
    <cellStyle name="_Modelo Bocas de Ceniza 4_Bases_Generales 7" xfId="1005" xr:uid="{00000000-0005-0000-0000-0000ED030000}"/>
    <cellStyle name="_Modelo Bocas de Ceniza 4_Bases_Generales 8" xfId="1006" xr:uid="{00000000-0005-0000-0000-0000EE030000}"/>
    <cellStyle name="_Modelo Bocas de Ceniza 4_Bases_Generales 9" xfId="1007" xr:uid="{00000000-0005-0000-0000-0000EF030000}"/>
    <cellStyle name="_Modelo Bocas de Ceniza 4_Bases_Generales_1" xfId="1008" xr:uid="{00000000-0005-0000-0000-0000F0030000}"/>
    <cellStyle name="_Modelo Bocas de Ceniza 4_Bases_Generales_1 10" xfId="1009" xr:uid="{00000000-0005-0000-0000-0000F1030000}"/>
    <cellStyle name="_Modelo Bocas de Ceniza 4_Bases_Generales_1 11" xfId="1010" xr:uid="{00000000-0005-0000-0000-0000F2030000}"/>
    <cellStyle name="_Modelo Bocas de Ceniza 4_Bases_Generales_1 12" xfId="1011" xr:uid="{00000000-0005-0000-0000-0000F3030000}"/>
    <cellStyle name="_Modelo Bocas de Ceniza 4_Bases_Generales_1 2" xfId="1012" xr:uid="{00000000-0005-0000-0000-0000F4030000}"/>
    <cellStyle name="_Modelo Bocas de Ceniza 4_Bases_Generales_1 3" xfId="1013" xr:uid="{00000000-0005-0000-0000-0000F5030000}"/>
    <cellStyle name="_Modelo Bocas de Ceniza 4_Bases_Generales_1 4" xfId="1014" xr:uid="{00000000-0005-0000-0000-0000F6030000}"/>
    <cellStyle name="_Modelo Bocas de Ceniza 4_Bases_Generales_1 5" xfId="1015" xr:uid="{00000000-0005-0000-0000-0000F7030000}"/>
    <cellStyle name="_Modelo Bocas de Ceniza 4_Bases_Generales_1 6" xfId="1016" xr:uid="{00000000-0005-0000-0000-0000F8030000}"/>
    <cellStyle name="_Modelo Bocas de Ceniza 4_Bases_Generales_1 7" xfId="1017" xr:uid="{00000000-0005-0000-0000-0000F9030000}"/>
    <cellStyle name="_Modelo Bocas de Ceniza 4_Bases_Generales_1 8" xfId="1018" xr:uid="{00000000-0005-0000-0000-0000FA030000}"/>
    <cellStyle name="_Modelo Bocas de Ceniza 4_Bases_Generales_1 9" xfId="1019" xr:uid="{00000000-0005-0000-0000-0000FB030000}"/>
    <cellStyle name="_Modelo Bocas de Ceniza 4_Bases_Generales_1_ActiFijos" xfId="1020" xr:uid="{00000000-0005-0000-0000-0000FC030000}"/>
    <cellStyle name="_Modelo Bocas de Ceniza 4_Bases_Generales_1_Balance" xfId="1021" xr:uid="{00000000-0005-0000-0000-0000FD030000}"/>
    <cellStyle name="_Modelo Bocas de Ceniza 4_Bases_Generales_1_C.M.E." xfId="1022" xr:uid="{00000000-0005-0000-0000-0000FE030000}"/>
    <cellStyle name="_Modelo Bocas de Ceniza 4_Bases_Generales_1_C.M.L." xfId="1023" xr:uid="{00000000-0005-0000-0000-0000FF030000}"/>
    <cellStyle name="_Modelo Bocas de Ceniza 4_Bases_Generales_1_Esc.Macro" xfId="1024" xr:uid="{00000000-0005-0000-0000-000000040000}"/>
    <cellStyle name="_Modelo Bocas de Ceniza 4_Bases_Generales_1_G_Loans" xfId="1025" xr:uid="{00000000-0005-0000-0000-000001040000}"/>
    <cellStyle name="_Modelo Bocas de Ceniza 4_Bases_Generales_2" xfId="1026" xr:uid="{00000000-0005-0000-0000-000002040000}"/>
    <cellStyle name="_Modelo Bocas de Ceniza 4_Bases_Generales_2 2" xfId="1027" xr:uid="{00000000-0005-0000-0000-000003040000}"/>
    <cellStyle name="_Modelo Bocas de Ceniza 4_Bases_Generales_2 3" xfId="1028" xr:uid="{00000000-0005-0000-0000-000004040000}"/>
    <cellStyle name="_Modelo Bocas de Ceniza 4_Bases_Generales_2 4" xfId="1029" xr:uid="{00000000-0005-0000-0000-000005040000}"/>
    <cellStyle name="_Modelo Bocas de Ceniza 4_Bases_Generales_2 5" xfId="1030" xr:uid="{00000000-0005-0000-0000-000006040000}"/>
    <cellStyle name="_Modelo Bocas de Ceniza 4_Bases_Generales_2 6" xfId="1031" xr:uid="{00000000-0005-0000-0000-000007040000}"/>
    <cellStyle name="_Modelo Bocas de Ceniza 4_Bases_Generales_2 7" xfId="1032" xr:uid="{00000000-0005-0000-0000-000008040000}"/>
    <cellStyle name="_Modelo Bocas de Ceniza 4_Bases_Generales_2 8" xfId="1033" xr:uid="{00000000-0005-0000-0000-000009040000}"/>
    <cellStyle name="_Modelo Bocas de Ceniza 4_Bases_Generales_2 9" xfId="1034" xr:uid="{00000000-0005-0000-0000-00000A040000}"/>
    <cellStyle name="_Modelo Bocas de Ceniza 4_Bases_Generales_2_ActiFijos" xfId="1035" xr:uid="{00000000-0005-0000-0000-00000B040000}"/>
    <cellStyle name="_Modelo Bocas de Ceniza 4_Bases_Generales_2_Balance" xfId="1036" xr:uid="{00000000-0005-0000-0000-00000C040000}"/>
    <cellStyle name="_Modelo Bocas de Ceniza 4_Bases_Generales_ActiFijos" xfId="1037" xr:uid="{00000000-0005-0000-0000-00000D040000}"/>
    <cellStyle name="_Modelo Bocas de Ceniza 4_Bases_Generales_Balance" xfId="1038" xr:uid="{00000000-0005-0000-0000-00000E040000}"/>
    <cellStyle name="_Modelo Bocas de Ceniza 4_Bases_Generales_C.M.E." xfId="1039" xr:uid="{00000000-0005-0000-0000-00000F040000}"/>
    <cellStyle name="_Modelo Bocas de Ceniza 4_Bases_Generales_C.M.L." xfId="1040" xr:uid="{00000000-0005-0000-0000-000010040000}"/>
    <cellStyle name="_Modelo Bocas de Ceniza 4_Bases_Generales_Esc.Macro" xfId="1041" xr:uid="{00000000-0005-0000-0000-000011040000}"/>
    <cellStyle name="_Modelo Bocas de Ceniza 4_Bases_Generales_G_Loans" xfId="1042" xr:uid="{00000000-0005-0000-0000-000012040000}"/>
    <cellStyle name="_Modelo Bocas de Ceniza 4_Caja2007" xfId="1043" xr:uid="{00000000-0005-0000-0000-000013040000}"/>
    <cellStyle name="_Modelo Bocas de Ceniza 4_Caja2007 10" xfId="1044" xr:uid="{00000000-0005-0000-0000-000014040000}"/>
    <cellStyle name="_Modelo Bocas de Ceniza 4_Caja2007 11" xfId="1045" xr:uid="{00000000-0005-0000-0000-000015040000}"/>
    <cellStyle name="_Modelo Bocas de Ceniza 4_Caja2007 12" xfId="1046" xr:uid="{00000000-0005-0000-0000-000016040000}"/>
    <cellStyle name="_Modelo Bocas de Ceniza 4_Caja2007 2" xfId="1047" xr:uid="{00000000-0005-0000-0000-000017040000}"/>
    <cellStyle name="_Modelo Bocas de Ceniza 4_Caja2007 3" xfId="1048" xr:uid="{00000000-0005-0000-0000-000018040000}"/>
    <cellStyle name="_Modelo Bocas de Ceniza 4_Caja2007 4" xfId="1049" xr:uid="{00000000-0005-0000-0000-000019040000}"/>
    <cellStyle name="_Modelo Bocas de Ceniza 4_Caja2007 5" xfId="1050" xr:uid="{00000000-0005-0000-0000-00001A040000}"/>
    <cellStyle name="_Modelo Bocas de Ceniza 4_Caja2007 6" xfId="1051" xr:uid="{00000000-0005-0000-0000-00001B040000}"/>
    <cellStyle name="_Modelo Bocas de Ceniza 4_Caja2007 7" xfId="1052" xr:uid="{00000000-0005-0000-0000-00001C040000}"/>
    <cellStyle name="_Modelo Bocas de Ceniza 4_Caja2007 8" xfId="1053" xr:uid="{00000000-0005-0000-0000-00001D040000}"/>
    <cellStyle name="_Modelo Bocas de Ceniza 4_Caja2007 9" xfId="1054" xr:uid="{00000000-0005-0000-0000-00001E040000}"/>
    <cellStyle name="_Modelo Bocas de Ceniza 4_Caja2007_ActiFijos" xfId="1055" xr:uid="{00000000-0005-0000-0000-00001F040000}"/>
    <cellStyle name="_Modelo Bocas de Ceniza 4_Caja2007_Balance" xfId="1056" xr:uid="{00000000-0005-0000-0000-000020040000}"/>
    <cellStyle name="_Modelo Bocas de Ceniza 4_Caja2007_C.M.E." xfId="1057" xr:uid="{00000000-0005-0000-0000-000021040000}"/>
    <cellStyle name="_Modelo Bocas de Ceniza 4_Caja2007_C.M.L." xfId="1058" xr:uid="{00000000-0005-0000-0000-000022040000}"/>
    <cellStyle name="_Modelo Bocas de Ceniza 4_Caja2007_Esc.Macro" xfId="1059" xr:uid="{00000000-0005-0000-0000-000023040000}"/>
    <cellStyle name="_Modelo Bocas de Ceniza 4_Caja2007_G_Loans" xfId="1060" xr:uid="{00000000-0005-0000-0000-000024040000}"/>
    <cellStyle name="_Modelo Bocas de Ceniza 4_ER08" xfId="1061" xr:uid="{00000000-0005-0000-0000-000025040000}"/>
    <cellStyle name="_Modelo Bocas de Ceniza 4_ER08 10" xfId="1062" xr:uid="{00000000-0005-0000-0000-000026040000}"/>
    <cellStyle name="_Modelo Bocas de Ceniza 4_ER08 11" xfId="1063" xr:uid="{00000000-0005-0000-0000-000027040000}"/>
    <cellStyle name="_Modelo Bocas de Ceniza 4_ER08 12" xfId="1064" xr:uid="{00000000-0005-0000-0000-000028040000}"/>
    <cellStyle name="_Modelo Bocas de Ceniza 4_ER08 2" xfId="1065" xr:uid="{00000000-0005-0000-0000-000029040000}"/>
    <cellStyle name="_Modelo Bocas de Ceniza 4_ER08 3" xfId="1066" xr:uid="{00000000-0005-0000-0000-00002A040000}"/>
    <cellStyle name="_Modelo Bocas de Ceniza 4_ER08 4" xfId="1067" xr:uid="{00000000-0005-0000-0000-00002B040000}"/>
    <cellStyle name="_Modelo Bocas de Ceniza 4_ER08 5" xfId="1068" xr:uid="{00000000-0005-0000-0000-00002C040000}"/>
    <cellStyle name="_Modelo Bocas de Ceniza 4_ER08 6" xfId="1069" xr:uid="{00000000-0005-0000-0000-00002D040000}"/>
    <cellStyle name="_Modelo Bocas de Ceniza 4_ER08 7" xfId="1070" xr:uid="{00000000-0005-0000-0000-00002E040000}"/>
    <cellStyle name="_Modelo Bocas de Ceniza 4_ER08 8" xfId="1071" xr:uid="{00000000-0005-0000-0000-00002F040000}"/>
    <cellStyle name="_Modelo Bocas de Ceniza 4_ER08 9" xfId="1072" xr:uid="{00000000-0005-0000-0000-000030040000}"/>
    <cellStyle name="_Modelo Bocas de Ceniza 4_ER08_ActiFijos" xfId="1073" xr:uid="{00000000-0005-0000-0000-000031040000}"/>
    <cellStyle name="_Modelo Bocas de Ceniza 4_ER08_Balance" xfId="1074" xr:uid="{00000000-0005-0000-0000-000032040000}"/>
    <cellStyle name="_Modelo Bocas de Ceniza 4_ER08_C.M.E." xfId="1075" xr:uid="{00000000-0005-0000-0000-000033040000}"/>
    <cellStyle name="_Modelo Bocas de Ceniza 4_ER08_C.M.L." xfId="1076" xr:uid="{00000000-0005-0000-0000-000034040000}"/>
    <cellStyle name="_Modelo Bocas de Ceniza 4_ER08_Esc.Macro" xfId="1077" xr:uid="{00000000-0005-0000-0000-000035040000}"/>
    <cellStyle name="_Modelo Bocas de Ceniza 4_ER08_G_Loans" xfId="1078" xr:uid="{00000000-0005-0000-0000-000036040000}"/>
    <cellStyle name="_Modelo Bocas de Ceniza 4_Indicadores" xfId="1079" xr:uid="{00000000-0005-0000-0000-000037040000}"/>
    <cellStyle name="_Modelo Bocas de Ceniza 4_Indicadores 10" xfId="1080" xr:uid="{00000000-0005-0000-0000-000038040000}"/>
    <cellStyle name="_Modelo Bocas de Ceniza 4_Indicadores 11" xfId="1081" xr:uid="{00000000-0005-0000-0000-000039040000}"/>
    <cellStyle name="_Modelo Bocas de Ceniza 4_Indicadores 12" xfId="1082" xr:uid="{00000000-0005-0000-0000-00003A040000}"/>
    <cellStyle name="_Modelo Bocas de Ceniza 4_Indicadores 2" xfId="1083" xr:uid="{00000000-0005-0000-0000-00003B040000}"/>
    <cellStyle name="_Modelo Bocas de Ceniza 4_Indicadores 3" xfId="1084" xr:uid="{00000000-0005-0000-0000-00003C040000}"/>
    <cellStyle name="_Modelo Bocas de Ceniza 4_Indicadores 4" xfId="1085" xr:uid="{00000000-0005-0000-0000-00003D040000}"/>
    <cellStyle name="_Modelo Bocas de Ceniza 4_Indicadores 5" xfId="1086" xr:uid="{00000000-0005-0000-0000-00003E040000}"/>
    <cellStyle name="_Modelo Bocas de Ceniza 4_Indicadores 6" xfId="1087" xr:uid="{00000000-0005-0000-0000-00003F040000}"/>
    <cellStyle name="_Modelo Bocas de Ceniza 4_Indicadores 7" xfId="1088" xr:uid="{00000000-0005-0000-0000-000040040000}"/>
    <cellStyle name="_Modelo Bocas de Ceniza 4_Indicadores 8" xfId="1089" xr:uid="{00000000-0005-0000-0000-000041040000}"/>
    <cellStyle name="_Modelo Bocas de Ceniza 4_Indicadores 9" xfId="1090" xr:uid="{00000000-0005-0000-0000-000042040000}"/>
    <cellStyle name="_Modelo Bocas de Ceniza 4_Indicadores_ActiFijos" xfId="1091" xr:uid="{00000000-0005-0000-0000-000043040000}"/>
    <cellStyle name="_Modelo Bocas de Ceniza 4_Indicadores_Balance" xfId="1092" xr:uid="{00000000-0005-0000-0000-000044040000}"/>
    <cellStyle name="_Modelo Bocas de Ceniza 4_Indicadores_C.M.E." xfId="1093" xr:uid="{00000000-0005-0000-0000-000045040000}"/>
    <cellStyle name="_Modelo Bocas de Ceniza 4_Indicadores_C.M.L." xfId="1094" xr:uid="{00000000-0005-0000-0000-000046040000}"/>
    <cellStyle name="_Modelo Bocas de Ceniza 4_Indicadores_Esc.Macro" xfId="1095" xr:uid="{00000000-0005-0000-0000-000047040000}"/>
    <cellStyle name="_Modelo Bocas de Ceniza 4_Indicadores_G_Loans" xfId="1096" xr:uid="{00000000-0005-0000-0000-000048040000}"/>
    <cellStyle name="_Modelo Bocas de Ceniza 4_Mov Balance" xfId="1097" xr:uid="{00000000-0005-0000-0000-000049040000}"/>
    <cellStyle name="_Modelo Bocas de Ceniza 4_Mov Balance 10" xfId="1098" xr:uid="{00000000-0005-0000-0000-00004A040000}"/>
    <cellStyle name="_Modelo Bocas de Ceniza 4_Mov Balance 11" xfId="1099" xr:uid="{00000000-0005-0000-0000-00004B040000}"/>
    <cellStyle name="_Modelo Bocas de Ceniza 4_Mov Balance 12" xfId="1100" xr:uid="{00000000-0005-0000-0000-00004C040000}"/>
    <cellStyle name="_Modelo Bocas de Ceniza 4_Mov Balance 2" xfId="1101" xr:uid="{00000000-0005-0000-0000-00004D040000}"/>
    <cellStyle name="_Modelo Bocas de Ceniza 4_Mov Balance 3" xfId="1102" xr:uid="{00000000-0005-0000-0000-00004E040000}"/>
    <cellStyle name="_Modelo Bocas de Ceniza 4_Mov Balance 4" xfId="1103" xr:uid="{00000000-0005-0000-0000-00004F040000}"/>
    <cellStyle name="_Modelo Bocas de Ceniza 4_Mov Balance 5" xfId="1104" xr:uid="{00000000-0005-0000-0000-000050040000}"/>
    <cellStyle name="_Modelo Bocas de Ceniza 4_Mov Balance 6" xfId="1105" xr:uid="{00000000-0005-0000-0000-000051040000}"/>
    <cellStyle name="_Modelo Bocas de Ceniza 4_Mov Balance 7" xfId="1106" xr:uid="{00000000-0005-0000-0000-000052040000}"/>
    <cellStyle name="_Modelo Bocas de Ceniza 4_Mov Balance 8" xfId="1107" xr:uid="{00000000-0005-0000-0000-000053040000}"/>
    <cellStyle name="_Modelo Bocas de Ceniza 4_Mov Balance 9" xfId="1108" xr:uid="{00000000-0005-0000-0000-000054040000}"/>
    <cellStyle name="_Modelo Bocas de Ceniza 4_Mov Balance_ActiFijos" xfId="1109" xr:uid="{00000000-0005-0000-0000-000055040000}"/>
    <cellStyle name="_Modelo Bocas de Ceniza 4_Mov Balance_Balance" xfId="1110" xr:uid="{00000000-0005-0000-0000-000056040000}"/>
    <cellStyle name="_Modelo Bocas de Ceniza 4_Mov Balance_C.M.E." xfId="1111" xr:uid="{00000000-0005-0000-0000-000057040000}"/>
    <cellStyle name="_Modelo Bocas de Ceniza 4_Mov Balance_C.M.L." xfId="1112" xr:uid="{00000000-0005-0000-0000-000058040000}"/>
    <cellStyle name="_Modelo Bocas de Ceniza 4_Mov Balance_Esc.Macro" xfId="1113" xr:uid="{00000000-0005-0000-0000-000059040000}"/>
    <cellStyle name="_Modelo Bocas de Ceniza 4_Mov Balance_G_Loans" xfId="1114" xr:uid="{00000000-0005-0000-0000-00005A040000}"/>
    <cellStyle name="_Modelo Bocas de Ceniza 4_Renta" xfId="1115" xr:uid="{00000000-0005-0000-0000-00005B040000}"/>
    <cellStyle name="_Modelo Bocas de Ceniza 4_Renta 2" xfId="1116" xr:uid="{00000000-0005-0000-0000-00005C040000}"/>
    <cellStyle name="_Modelo Bocas de Ceniza 4_Renta 3" xfId="1117" xr:uid="{00000000-0005-0000-0000-00005D040000}"/>
    <cellStyle name="_Modelo Bocas de Ceniza 4_Renta 4" xfId="1118" xr:uid="{00000000-0005-0000-0000-00005E040000}"/>
    <cellStyle name="_Modelo Bocas de Ceniza 4_Renta 5" xfId="1119" xr:uid="{00000000-0005-0000-0000-00005F040000}"/>
    <cellStyle name="_Modelo Bocas de Ceniza 4_Renta 6" xfId="1120" xr:uid="{00000000-0005-0000-0000-000060040000}"/>
    <cellStyle name="_Modelo Bocas de Ceniza 4_Renta 7" xfId="1121" xr:uid="{00000000-0005-0000-0000-000061040000}"/>
    <cellStyle name="_Modelo Bocas de Ceniza 4_Renta_Balance" xfId="1122" xr:uid="{00000000-0005-0000-0000-000062040000}"/>
    <cellStyle name="_Table" xfId="29894" xr:uid="{00000000-0005-0000-0000-000063040000}"/>
    <cellStyle name="_TableHead" xfId="29895" xr:uid="{00000000-0005-0000-0000-000064040000}"/>
    <cellStyle name="_TableSuperHead" xfId="29896" xr:uid="{00000000-0005-0000-0000-000065040000}"/>
    <cellStyle name="_x0001__x0004__x0001_” " xfId="1123" xr:uid="{00000000-0005-0000-0000-000066040000}"/>
    <cellStyle name="_x0001__x0004__x0001_”  10" xfId="1124" xr:uid="{00000000-0005-0000-0000-000067040000}"/>
    <cellStyle name="_x0001__x0004__x0001_”  10 2" xfId="1125" xr:uid="{00000000-0005-0000-0000-000068040000}"/>
    <cellStyle name="_x0001__x0004__x0001_”  11" xfId="1126" xr:uid="{00000000-0005-0000-0000-000069040000}"/>
    <cellStyle name="_x0001__x0004__x0001_”  11 2" xfId="1127" xr:uid="{00000000-0005-0000-0000-00006A040000}"/>
    <cellStyle name="_x0001__x0004__x0001_”  12" xfId="1128" xr:uid="{00000000-0005-0000-0000-00006B040000}"/>
    <cellStyle name="_x0001__x0004__x0001_”  12 2" xfId="1129" xr:uid="{00000000-0005-0000-0000-00006C040000}"/>
    <cellStyle name="_x0001__x0004__x0001_”  13" xfId="1130" xr:uid="{00000000-0005-0000-0000-00006D040000}"/>
    <cellStyle name="_x0001__x0004__x0001_”  13 2" xfId="1131" xr:uid="{00000000-0005-0000-0000-00006E040000}"/>
    <cellStyle name="_x0001__x0004__x0001_”  14" xfId="1132" xr:uid="{00000000-0005-0000-0000-00006F040000}"/>
    <cellStyle name="_x0001__x0004__x0001_”  2" xfId="1133" xr:uid="{00000000-0005-0000-0000-000070040000}"/>
    <cellStyle name="_x0001__x0004__x0001_”  2 2" xfId="1134" xr:uid="{00000000-0005-0000-0000-000071040000}"/>
    <cellStyle name="_x0001__x0004__x0001_”  3" xfId="1135" xr:uid="{00000000-0005-0000-0000-000072040000}"/>
    <cellStyle name="_x0001__x0004__x0001_”  3 2" xfId="1136" xr:uid="{00000000-0005-0000-0000-000073040000}"/>
    <cellStyle name="_x0001__x0004__x0001_”  4" xfId="1137" xr:uid="{00000000-0005-0000-0000-000074040000}"/>
    <cellStyle name="_x0001__x0004__x0001_”  4 2" xfId="1138" xr:uid="{00000000-0005-0000-0000-000075040000}"/>
    <cellStyle name="_x0001__x0004__x0001_”  5" xfId="1139" xr:uid="{00000000-0005-0000-0000-000076040000}"/>
    <cellStyle name="_x0001__x0004__x0001_”  5 10" xfId="1140" xr:uid="{00000000-0005-0000-0000-000077040000}"/>
    <cellStyle name="_x0001__x0004__x0001_”  5 2" xfId="1141" xr:uid="{00000000-0005-0000-0000-000078040000}"/>
    <cellStyle name="_x0001__x0004__x0001_”  5 2 2" xfId="1142" xr:uid="{00000000-0005-0000-0000-000079040000}"/>
    <cellStyle name="_x0001__x0004__x0001_”  5 3" xfId="1143" xr:uid="{00000000-0005-0000-0000-00007A040000}"/>
    <cellStyle name="_x0001__x0004__x0001_”  5 3 2" xfId="1144" xr:uid="{00000000-0005-0000-0000-00007B040000}"/>
    <cellStyle name="_x0001__x0004__x0001_”  5 4" xfId="1145" xr:uid="{00000000-0005-0000-0000-00007C040000}"/>
    <cellStyle name="_x0001__x0004__x0001_”  5 4 2" xfId="1146" xr:uid="{00000000-0005-0000-0000-00007D040000}"/>
    <cellStyle name="_x0001__x0004__x0001_”  5 5" xfId="1147" xr:uid="{00000000-0005-0000-0000-00007E040000}"/>
    <cellStyle name="_x0001__x0004__x0001_”  5 5 2" xfId="1148" xr:uid="{00000000-0005-0000-0000-00007F040000}"/>
    <cellStyle name="_x0001__x0004__x0001_”  5 6" xfId="1149" xr:uid="{00000000-0005-0000-0000-000080040000}"/>
    <cellStyle name="_x0001__x0004__x0001_”  5 6 2" xfId="1150" xr:uid="{00000000-0005-0000-0000-000081040000}"/>
    <cellStyle name="_x0001__x0004__x0001_”  5 7" xfId="1151" xr:uid="{00000000-0005-0000-0000-000082040000}"/>
    <cellStyle name="_x0001__x0004__x0001_”  5 7 2" xfId="1152" xr:uid="{00000000-0005-0000-0000-000083040000}"/>
    <cellStyle name="_x0001__x0004__x0001_”  5 8" xfId="1153" xr:uid="{00000000-0005-0000-0000-000084040000}"/>
    <cellStyle name="_x0001__x0004__x0001_”  5 8 2" xfId="1154" xr:uid="{00000000-0005-0000-0000-000085040000}"/>
    <cellStyle name="_x0001__x0004__x0001_”  5 9" xfId="1155" xr:uid="{00000000-0005-0000-0000-000086040000}"/>
    <cellStyle name="_x0001__x0004__x0001_”  5 9 2" xfId="1156" xr:uid="{00000000-0005-0000-0000-000087040000}"/>
    <cellStyle name="_x0001__x0004__x0001_”  6" xfId="1157" xr:uid="{00000000-0005-0000-0000-000088040000}"/>
    <cellStyle name="_x0001__x0004__x0001_”  6 2" xfId="1158" xr:uid="{00000000-0005-0000-0000-000089040000}"/>
    <cellStyle name="_x0001__x0004__x0001_”  7" xfId="1159" xr:uid="{00000000-0005-0000-0000-00008A040000}"/>
    <cellStyle name="_x0001__x0004__x0001_”  7 2" xfId="1160" xr:uid="{00000000-0005-0000-0000-00008B040000}"/>
    <cellStyle name="_x0001__x0004__x0001_”  8" xfId="1161" xr:uid="{00000000-0005-0000-0000-00008C040000}"/>
    <cellStyle name="_x0001__x0004__x0001_”  8 2" xfId="1162" xr:uid="{00000000-0005-0000-0000-00008D040000}"/>
    <cellStyle name="_x0001__x0004__x0001_”  9" xfId="1163" xr:uid="{00000000-0005-0000-0000-00008E040000}"/>
    <cellStyle name="_x0001__x0004__x0001_”  9 2" xfId="1164" xr:uid="{00000000-0005-0000-0000-00008F040000}"/>
    <cellStyle name="=C:\WINNT35\SYSTEM32\COMMAND.COM" xfId="1165" xr:uid="{00000000-0005-0000-0000-000090040000}"/>
    <cellStyle name="=C:\WINNT35\SYSTEM32\COMMAND.COM 2" xfId="1166" xr:uid="{00000000-0005-0000-0000-000091040000}"/>
    <cellStyle name="=C:\WINNT35\SYSTEM32\COMMAND.COM 2 10" xfId="1167" xr:uid="{00000000-0005-0000-0000-000092040000}"/>
    <cellStyle name="=C:\WINNT35\SYSTEM32\COMMAND.COM 2 10 2" xfId="1168" xr:uid="{00000000-0005-0000-0000-000093040000}"/>
    <cellStyle name="=C:\WINNT35\SYSTEM32\COMMAND.COM 2 11" xfId="1169" xr:uid="{00000000-0005-0000-0000-000094040000}"/>
    <cellStyle name="=C:\WINNT35\SYSTEM32\COMMAND.COM 2 11 2" xfId="1170" xr:uid="{00000000-0005-0000-0000-000095040000}"/>
    <cellStyle name="=C:\WINNT35\SYSTEM32\COMMAND.COM 2 12" xfId="1171" xr:uid="{00000000-0005-0000-0000-000096040000}"/>
    <cellStyle name="=C:\WINNT35\SYSTEM32\COMMAND.COM 2 12 2" xfId="1172" xr:uid="{00000000-0005-0000-0000-000097040000}"/>
    <cellStyle name="=C:\WINNT35\SYSTEM32\COMMAND.COM 2 13" xfId="1173" xr:uid="{00000000-0005-0000-0000-000098040000}"/>
    <cellStyle name="=C:\WINNT35\SYSTEM32\COMMAND.COM 2 2" xfId="1174" xr:uid="{00000000-0005-0000-0000-000099040000}"/>
    <cellStyle name="=C:\WINNT35\SYSTEM32\COMMAND.COM 2 2 2" xfId="1175" xr:uid="{00000000-0005-0000-0000-00009A040000}"/>
    <cellStyle name="=C:\WINNT35\SYSTEM32\COMMAND.COM 2 3" xfId="1176" xr:uid="{00000000-0005-0000-0000-00009B040000}"/>
    <cellStyle name="=C:\WINNT35\SYSTEM32\COMMAND.COM 2 3 2" xfId="1177" xr:uid="{00000000-0005-0000-0000-00009C040000}"/>
    <cellStyle name="=C:\WINNT35\SYSTEM32\COMMAND.COM 2 4" xfId="1178" xr:uid="{00000000-0005-0000-0000-00009D040000}"/>
    <cellStyle name="=C:\WINNT35\SYSTEM32\COMMAND.COM 2 4 2" xfId="1179" xr:uid="{00000000-0005-0000-0000-00009E040000}"/>
    <cellStyle name="=C:\WINNT35\SYSTEM32\COMMAND.COM 2 5" xfId="1180" xr:uid="{00000000-0005-0000-0000-00009F040000}"/>
    <cellStyle name="=C:\WINNT35\SYSTEM32\COMMAND.COM 2 5 2" xfId="1181" xr:uid="{00000000-0005-0000-0000-0000A0040000}"/>
    <cellStyle name="=C:\WINNT35\SYSTEM32\COMMAND.COM 2 6" xfId="1182" xr:uid="{00000000-0005-0000-0000-0000A1040000}"/>
    <cellStyle name="=C:\WINNT35\SYSTEM32\COMMAND.COM 2 6 2" xfId="1183" xr:uid="{00000000-0005-0000-0000-0000A2040000}"/>
    <cellStyle name="=C:\WINNT35\SYSTEM32\COMMAND.COM 2 7" xfId="1184" xr:uid="{00000000-0005-0000-0000-0000A3040000}"/>
    <cellStyle name="=C:\WINNT35\SYSTEM32\COMMAND.COM 2 7 2" xfId="1185" xr:uid="{00000000-0005-0000-0000-0000A4040000}"/>
    <cellStyle name="=C:\WINNT35\SYSTEM32\COMMAND.COM 2 8" xfId="1186" xr:uid="{00000000-0005-0000-0000-0000A5040000}"/>
    <cellStyle name="=C:\WINNT35\SYSTEM32\COMMAND.COM 2 8 2" xfId="1187" xr:uid="{00000000-0005-0000-0000-0000A6040000}"/>
    <cellStyle name="=C:\WINNT35\SYSTEM32\COMMAND.COM 2 9" xfId="1188" xr:uid="{00000000-0005-0000-0000-0000A7040000}"/>
    <cellStyle name="=C:\WINNT35\SYSTEM32\COMMAND.COM 2 9 2" xfId="1189" xr:uid="{00000000-0005-0000-0000-0000A8040000}"/>
    <cellStyle name="=C:\WINNT35\SYSTEM32\COMMAND.COM 2_ActiFijos" xfId="1190" xr:uid="{00000000-0005-0000-0000-0000A9040000}"/>
    <cellStyle name="=C:\WINNT35\SYSTEM32\COMMAND.COM 3" xfId="1191" xr:uid="{00000000-0005-0000-0000-0000AA040000}"/>
    <cellStyle name="=C:\WINNT35\SYSTEM32\COMMAND.COM 3 10" xfId="1192" xr:uid="{00000000-0005-0000-0000-0000AB040000}"/>
    <cellStyle name="=C:\WINNT35\SYSTEM32\COMMAND.COM 3 10 2" xfId="1193" xr:uid="{00000000-0005-0000-0000-0000AC040000}"/>
    <cellStyle name="=C:\WINNT35\SYSTEM32\COMMAND.COM 3 11" xfId="1194" xr:uid="{00000000-0005-0000-0000-0000AD040000}"/>
    <cellStyle name="=C:\WINNT35\SYSTEM32\COMMAND.COM 3 11 2" xfId="1195" xr:uid="{00000000-0005-0000-0000-0000AE040000}"/>
    <cellStyle name="=C:\WINNT35\SYSTEM32\COMMAND.COM 3 12" xfId="1196" xr:uid="{00000000-0005-0000-0000-0000AF040000}"/>
    <cellStyle name="=C:\WINNT35\SYSTEM32\COMMAND.COM 3 12 2" xfId="1197" xr:uid="{00000000-0005-0000-0000-0000B0040000}"/>
    <cellStyle name="=C:\WINNT35\SYSTEM32\COMMAND.COM 3 13" xfId="1198" xr:uid="{00000000-0005-0000-0000-0000B1040000}"/>
    <cellStyle name="=C:\WINNT35\SYSTEM32\COMMAND.COM 3 2" xfId="1199" xr:uid="{00000000-0005-0000-0000-0000B2040000}"/>
    <cellStyle name="=C:\WINNT35\SYSTEM32\COMMAND.COM 3 2 2" xfId="1200" xr:uid="{00000000-0005-0000-0000-0000B3040000}"/>
    <cellStyle name="=C:\WINNT35\SYSTEM32\COMMAND.COM 3 3" xfId="1201" xr:uid="{00000000-0005-0000-0000-0000B4040000}"/>
    <cellStyle name="=C:\WINNT35\SYSTEM32\COMMAND.COM 3 3 2" xfId="1202" xr:uid="{00000000-0005-0000-0000-0000B5040000}"/>
    <cellStyle name="=C:\WINNT35\SYSTEM32\COMMAND.COM 3 4" xfId="1203" xr:uid="{00000000-0005-0000-0000-0000B6040000}"/>
    <cellStyle name="=C:\WINNT35\SYSTEM32\COMMAND.COM 3 4 2" xfId="1204" xr:uid="{00000000-0005-0000-0000-0000B7040000}"/>
    <cellStyle name="=C:\WINNT35\SYSTEM32\COMMAND.COM 3 5" xfId="1205" xr:uid="{00000000-0005-0000-0000-0000B8040000}"/>
    <cellStyle name="=C:\WINNT35\SYSTEM32\COMMAND.COM 3 5 2" xfId="1206" xr:uid="{00000000-0005-0000-0000-0000B9040000}"/>
    <cellStyle name="=C:\WINNT35\SYSTEM32\COMMAND.COM 3 6" xfId="1207" xr:uid="{00000000-0005-0000-0000-0000BA040000}"/>
    <cellStyle name="=C:\WINNT35\SYSTEM32\COMMAND.COM 3 6 2" xfId="1208" xr:uid="{00000000-0005-0000-0000-0000BB040000}"/>
    <cellStyle name="=C:\WINNT35\SYSTEM32\COMMAND.COM 3 7" xfId="1209" xr:uid="{00000000-0005-0000-0000-0000BC040000}"/>
    <cellStyle name="=C:\WINNT35\SYSTEM32\COMMAND.COM 3 7 2" xfId="1210" xr:uid="{00000000-0005-0000-0000-0000BD040000}"/>
    <cellStyle name="=C:\WINNT35\SYSTEM32\COMMAND.COM 3 8" xfId="1211" xr:uid="{00000000-0005-0000-0000-0000BE040000}"/>
    <cellStyle name="=C:\WINNT35\SYSTEM32\COMMAND.COM 3 8 2" xfId="1212" xr:uid="{00000000-0005-0000-0000-0000BF040000}"/>
    <cellStyle name="=C:\WINNT35\SYSTEM32\COMMAND.COM 3 9" xfId="1213" xr:uid="{00000000-0005-0000-0000-0000C0040000}"/>
    <cellStyle name="=C:\WINNT35\SYSTEM32\COMMAND.COM 3 9 2" xfId="1214" xr:uid="{00000000-0005-0000-0000-0000C1040000}"/>
    <cellStyle name="=C:\WINNT35\SYSTEM32\COMMAND.COM 3_ActiFijos" xfId="1215" xr:uid="{00000000-0005-0000-0000-0000C2040000}"/>
    <cellStyle name="=C:\WINNT35\SYSTEM32\COMMAND.COM 4" xfId="1216" xr:uid="{00000000-0005-0000-0000-0000C3040000}"/>
    <cellStyle name="=C:\WINNT35\SYSTEM32\COMMAND.COM 4 10" xfId="1217" xr:uid="{00000000-0005-0000-0000-0000C4040000}"/>
    <cellStyle name="=C:\WINNT35\SYSTEM32\COMMAND.COM 4 10 2" xfId="1218" xr:uid="{00000000-0005-0000-0000-0000C5040000}"/>
    <cellStyle name="=C:\WINNT35\SYSTEM32\COMMAND.COM 4 11" xfId="1219" xr:uid="{00000000-0005-0000-0000-0000C6040000}"/>
    <cellStyle name="=C:\WINNT35\SYSTEM32\COMMAND.COM 4 11 2" xfId="1220" xr:uid="{00000000-0005-0000-0000-0000C7040000}"/>
    <cellStyle name="=C:\WINNT35\SYSTEM32\COMMAND.COM 4 12" xfId="1221" xr:uid="{00000000-0005-0000-0000-0000C8040000}"/>
    <cellStyle name="=C:\WINNT35\SYSTEM32\COMMAND.COM 4 12 2" xfId="1222" xr:uid="{00000000-0005-0000-0000-0000C9040000}"/>
    <cellStyle name="=C:\WINNT35\SYSTEM32\COMMAND.COM 4 13" xfId="1223" xr:uid="{00000000-0005-0000-0000-0000CA040000}"/>
    <cellStyle name="=C:\WINNT35\SYSTEM32\COMMAND.COM 4 2" xfId="1224" xr:uid="{00000000-0005-0000-0000-0000CB040000}"/>
    <cellStyle name="=C:\WINNT35\SYSTEM32\COMMAND.COM 4 2 2" xfId="1225" xr:uid="{00000000-0005-0000-0000-0000CC040000}"/>
    <cellStyle name="=C:\WINNT35\SYSTEM32\COMMAND.COM 4 3" xfId="1226" xr:uid="{00000000-0005-0000-0000-0000CD040000}"/>
    <cellStyle name="=C:\WINNT35\SYSTEM32\COMMAND.COM 4 3 2" xfId="1227" xr:uid="{00000000-0005-0000-0000-0000CE040000}"/>
    <cellStyle name="=C:\WINNT35\SYSTEM32\COMMAND.COM 4 4" xfId="1228" xr:uid="{00000000-0005-0000-0000-0000CF040000}"/>
    <cellStyle name="=C:\WINNT35\SYSTEM32\COMMAND.COM 4 4 2" xfId="1229" xr:uid="{00000000-0005-0000-0000-0000D0040000}"/>
    <cellStyle name="=C:\WINNT35\SYSTEM32\COMMAND.COM 4 5" xfId="1230" xr:uid="{00000000-0005-0000-0000-0000D1040000}"/>
    <cellStyle name="=C:\WINNT35\SYSTEM32\COMMAND.COM 4 5 2" xfId="1231" xr:uid="{00000000-0005-0000-0000-0000D2040000}"/>
    <cellStyle name="=C:\WINNT35\SYSTEM32\COMMAND.COM 4 6" xfId="1232" xr:uid="{00000000-0005-0000-0000-0000D3040000}"/>
    <cellStyle name="=C:\WINNT35\SYSTEM32\COMMAND.COM 4 6 2" xfId="1233" xr:uid="{00000000-0005-0000-0000-0000D4040000}"/>
    <cellStyle name="=C:\WINNT35\SYSTEM32\COMMAND.COM 4 7" xfId="1234" xr:uid="{00000000-0005-0000-0000-0000D5040000}"/>
    <cellStyle name="=C:\WINNT35\SYSTEM32\COMMAND.COM 4 7 2" xfId="1235" xr:uid="{00000000-0005-0000-0000-0000D6040000}"/>
    <cellStyle name="=C:\WINNT35\SYSTEM32\COMMAND.COM 4 8" xfId="1236" xr:uid="{00000000-0005-0000-0000-0000D7040000}"/>
    <cellStyle name="=C:\WINNT35\SYSTEM32\COMMAND.COM 4 8 2" xfId="1237" xr:uid="{00000000-0005-0000-0000-0000D8040000}"/>
    <cellStyle name="=C:\WINNT35\SYSTEM32\COMMAND.COM 4 9" xfId="1238" xr:uid="{00000000-0005-0000-0000-0000D9040000}"/>
    <cellStyle name="=C:\WINNT35\SYSTEM32\COMMAND.COM 4 9 2" xfId="1239" xr:uid="{00000000-0005-0000-0000-0000DA040000}"/>
    <cellStyle name="=C:\WINNT35\SYSTEM32\COMMAND.COM 4_ActiFijos" xfId="1240" xr:uid="{00000000-0005-0000-0000-0000DB040000}"/>
    <cellStyle name="=C:\WINNT35\SYSTEM32\COMMAND.COM 5" xfId="1241" xr:uid="{00000000-0005-0000-0000-0000DC040000}"/>
    <cellStyle name="=C:\WINNT35\SYSTEM32\COMMAND.COM_Bases_Generales" xfId="1242" xr:uid="{00000000-0005-0000-0000-0000DD040000}"/>
    <cellStyle name="0.0%" xfId="1243" xr:uid="{00000000-0005-0000-0000-0000DE040000}"/>
    <cellStyle name="0.0% 2" xfId="1244" xr:uid="{00000000-0005-0000-0000-0000DF040000}"/>
    <cellStyle name="0.0% 2 10" xfId="1245" xr:uid="{00000000-0005-0000-0000-0000E0040000}"/>
    <cellStyle name="0.0% 2 11" xfId="1246" xr:uid="{00000000-0005-0000-0000-0000E1040000}"/>
    <cellStyle name="0.0% 2 12" xfId="1247" xr:uid="{00000000-0005-0000-0000-0000E2040000}"/>
    <cellStyle name="0.0% 2 2" xfId="1248" xr:uid="{00000000-0005-0000-0000-0000E3040000}"/>
    <cellStyle name="0.0% 2 3" xfId="1249" xr:uid="{00000000-0005-0000-0000-0000E4040000}"/>
    <cellStyle name="0.0% 2 4" xfId="1250" xr:uid="{00000000-0005-0000-0000-0000E5040000}"/>
    <cellStyle name="0.0% 2 5" xfId="1251" xr:uid="{00000000-0005-0000-0000-0000E6040000}"/>
    <cellStyle name="0.0% 2 6" xfId="1252" xr:uid="{00000000-0005-0000-0000-0000E7040000}"/>
    <cellStyle name="0.0% 2 7" xfId="1253" xr:uid="{00000000-0005-0000-0000-0000E8040000}"/>
    <cellStyle name="0.0% 2 8" xfId="1254" xr:uid="{00000000-0005-0000-0000-0000E9040000}"/>
    <cellStyle name="0.0% 2 9" xfId="1255" xr:uid="{00000000-0005-0000-0000-0000EA040000}"/>
    <cellStyle name="0.0% 3" xfId="1256" xr:uid="{00000000-0005-0000-0000-0000EB040000}"/>
    <cellStyle name="0.0% 3 10" xfId="1257" xr:uid="{00000000-0005-0000-0000-0000EC040000}"/>
    <cellStyle name="0.0% 3 11" xfId="1258" xr:uid="{00000000-0005-0000-0000-0000ED040000}"/>
    <cellStyle name="0.0% 3 12" xfId="1259" xr:uid="{00000000-0005-0000-0000-0000EE040000}"/>
    <cellStyle name="0.0% 3 2" xfId="1260" xr:uid="{00000000-0005-0000-0000-0000EF040000}"/>
    <cellStyle name="0.0% 3 3" xfId="1261" xr:uid="{00000000-0005-0000-0000-0000F0040000}"/>
    <cellStyle name="0.0% 3 4" xfId="1262" xr:uid="{00000000-0005-0000-0000-0000F1040000}"/>
    <cellStyle name="0.0% 3 5" xfId="1263" xr:uid="{00000000-0005-0000-0000-0000F2040000}"/>
    <cellStyle name="0.0% 3 6" xfId="1264" xr:uid="{00000000-0005-0000-0000-0000F3040000}"/>
    <cellStyle name="0.0% 3 7" xfId="1265" xr:uid="{00000000-0005-0000-0000-0000F4040000}"/>
    <cellStyle name="0.0% 3 8" xfId="1266" xr:uid="{00000000-0005-0000-0000-0000F5040000}"/>
    <cellStyle name="0.0% 3 9" xfId="1267" xr:uid="{00000000-0005-0000-0000-0000F6040000}"/>
    <cellStyle name="0.0% 4" xfId="1268" xr:uid="{00000000-0005-0000-0000-0000F7040000}"/>
    <cellStyle name="0.0% 4 10" xfId="1269" xr:uid="{00000000-0005-0000-0000-0000F8040000}"/>
    <cellStyle name="0.0% 4 11" xfId="1270" xr:uid="{00000000-0005-0000-0000-0000F9040000}"/>
    <cellStyle name="0.0% 4 12" xfId="1271" xr:uid="{00000000-0005-0000-0000-0000FA040000}"/>
    <cellStyle name="0.0% 4 2" xfId="1272" xr:uid="{00000000-0005-0000-0000-0000FB040000}"/>
    <cellStyle name="0.0% 4 3" xfId="1273" xr:uid="{00000000-0005-0000-0000-0000FC040000}"/>
    <cellStyle name="0.0% 4 4" xfId="1274" xr:uid="{00000000-0005-0000-0000-0000FD040000}"/>
    <cellStyle name="0.0% 4 5" xfId="1275" xr:uid="{00000000-0005-0000-0000-0000FE040000}"/>
    <cellStyle name="0.0% 4 6" xfId="1276" xr:uid="{00000000-0005-0000-0000-0000FF040000}"/>
    <cellStyle name="0.0% 4 7" xfId="1277" xr:uid="{00000000-0005-0000-0000-000000050000}"/>
    <cellStyle name="0.0% 4 8" xfId="1278" xr:uid="{00000000-0005-0000-0000-000001050000}"/>
    <cellStyle name="0.0% 4 9" xfId="1279" xr:uid="{00000000-0005-0000-0000-000002050000}"/>
    <cellStyle name="01/01/83" xfId="1280" xr:uid="{00000000-0005-0000-0000-000003050000}"/>
    <cellStyle name="01/01/83 2" xfId="1281" xr:uid="{00000000-0005-0000-0000-000004050000}"/>
    <cellStyle name="01/01/83 2 10" xfId="1282" xr:uid="{00000000-0005-0000-0000-000005050000}"/>
    <cellStyle name="01/01/83 2 10 2" xfId="1283" xr:uid="{00000000-0005-0000-0000-000006050000}"/>
    <cellStyle name="01/01/83 2 11" xfId="1284" xr:uid="{00000000-0005-0000-0000-000007050000}"/>
    <cellStyle name="01/01/83 2 11 2" xfId="1285" xr:uid="{00000000-0005-0000-0000-000008050000}"/>
    <cellStyle name="01/01/83 2 12" xfId="1286" xr:uid="{00000000-0005-0000-0000-000009050000}"/>
    <cellStyle name="01/01/83 2 12 2" xfId="1287" xr:uid="{00000000-0005-0000-0000-00000A050000}"/>
    <cellStyle name="01/01/83 2 13" xfId="1288" xr:uid="{00000000-0005-0000-0000-00000B050000}"/>
    <cellStyle name="01/01/83 2 2" xfId="1289" xr:uid="{00000000-0005-0000-0000-00000C050000}"/>
    <cellStyle name="01/01/83 2 2 2" xfId="1290" xr:uid="{00000000-0005-0000-0000-00000D050000}"/>
    <cellStyle name="01/01/83 2 3" xfId="1291" xr:uid="{00000000-0005-0000-0000-00000E050000}"/>
    <cellStyle name="01/01/83 2 3 2" xfId="1292" xr:uid="{00000000-0005-0000-0000-00000F050000}"/>
    <cellStyle name="01/01/83 2 4" xfId="1293" xr:uid="{00000000-0005-0000-0000-000010050000}"/>
    <cellStyle name="01/01/83 2 4 2" xfId="1294" xr:uid="{00000000-0005-0000-0000-000011050000}"/>
    <cellStyle name="01/01/83 2 5" xfId="1295" xr:uid="{00000000-0005-0000-0000-000012050000}"/>
    <cellStyle name="01/01/83 2 5 2" xfId="1296" xr:uid="{00000000-0005-0000-0000-000013050000}"/>
    <cellStyle name="01/01/83 2 6" xfId="1297" xr:uid="{00000000-0005-0000-0000-000014050000}"/>
    <cellStyle name="01/01/83 2 6 2" xfId="1298" xr:uid="{00000000-0005-0000-0000-000015050000}"/>
    <cellStyle name="01/01/83 2 7" xfId="1299" xr:uid="{00000000-0005-0000-0000-000016050000}"/>
    <cellStyle name="01/01/83 2 7 2" xfId="1300" xr:uid="{00000000-0005-0000-0000-000017050000}"/>
    <cellStyle name="01/01/83 2 8" xfId="1301" xr:uid="{00000000-0005-0000-0000-000018050000}"/>
    <cellStyle name="01/01/83 2 8 2" xfId="1302" xr:uid="{00000000-0005-0000-0000-000019050000}"/>
    <cellStyle name="01/01/83 2 9" xfId="1303" xr:uid="{00000000-0005-0000-0000-00001A050000}"/>
    <cellStyle name="01/01/83 2 9 2" xfId="1304" xr:uid="{00000000-0005-0000-0000-00001B050000}"/>
    <cellStyle name="01/01/83 2_ActiFijos" xfId="1305" xr:uid="{00000000-0005-0000-0000-00001C050000}"/>
    <cellStyle name="01/01/83 3" xfId="1306" xr:uid="{00000000-0005-0000-0000-00001D050000}"/>
    <cellStyle name="01/01/83 3 10" xfId="1307" xr:uid="{00000000-0005-0000-0000-00001E050000}"/>
    <cellStyle name="01/01/83 3 10 2" xfId="1308" xr:uid="{00000000-0005-0000-0000-00001F050000}"/>
    <cellStyle name="01/01/83 3 11" xfId="1309" xr:uid="{00000000-0005-0000-0000-000020050000}"/>
    <cellStyle name="01/01/83 3 11 2" xfId="1310" xr:uid="{00000000-0005-0000-0000-000021050000}"/>
    <cellStyle name="01/01/83 3 12" xfId="1311" xr:uid="{00000000-0005-0000-0000-000022050000}"/>
    <cellStyle name="01/01/83 3 12 2" xfId="1312" xr:uid="{00000000-0005-0000-0000-000023050000}"/>
    <cellStyle name="01/01/83 3 13" xfId="1313" xr:uid="{00000000-0005-0000-0000-000024050000}"/>
    <cellStyle name="01/01/83 3 2" xfId="1314" xr:uid="{00000000-0005-0000-0000-000025050000}"/>
    <cellStyle name="01/01/83 3 2 2" xfId="1315" xr:uid="{00000000-0005-0000-0000-000026050000}"/>
    <cellStyle name="01/01/83 3 3" xfId="1316" xr:uid="{00000000-0005-0000-0000-000027050000}"/>
    <cellStyle name="01/01/83 3 3 2" xfId="1317" xr:uid="{00000000-0005-0000-0000-000028050000}"/>
    <cellStyle name="01/01/83 3 4" xfId="1318" xr:uid="{00000000-0005-0000-0000-000029050000}"/>
    <cellStyle name="01/01/83 3 4 2" xfId="1319" xr:uid="{00000000-0005-0000-0000-00002A050000}"/>
    <cellStyle name="01/01/83 3 5" xfId="1320" xr:uid="{00000000-0005-0000-0000-00002B050000}"/>
    <cellStyle name="01/01/83 3 5 2" xfId="1321" xr:uid="{00000000-0005-0000-0000-00002C050000}"/>
    <cellStyle name="01/01/83 3 6" xfId="1322" xr:uid="{00000000-0005-0000-0000-00002D050000}"/>
    <cellStyle name="01/01/83 3 6 2" xfId="1323" xr:uid="{00000000-0005-0000-0000-00002E050000}"/>
    <cellStyle name="01/01/83 3 7" xfId="1324" xr:uid="{00000000-0005-0000-0000-00002F050000}"/>
    <cellStyle name="01/01/83 3 7 2" xfId="1325" xr:uid="{00000000-0005-0000-0000-000030050000}"/>
    <cellStyle name="01/01/83 3 8" xfId="1326" xr:uid="{00000000-0005-0000-0000-000031050000}"/>
    <cellStyle name="01/01/83 3 8 2" xfId="1327" xr:uid="{00000000-0005-0000-0000-000032050000}"/>
    <cellStyle name="01/01/83 3 9" xfId="1328" xr:uid="{00000000-0005-0000-0000-000033050000}"/>
    <cellStyle name="01/01/83 3 9 2" xfId="1329" xr:uid="{00000000-0005-0000-0000-000034050000}"/>
    <cellStyle name="01/01/83 3_ActiFijos" xfId="1330" xr:uid="{00000000-0005-0000-0000-000035050000}"/>
    <cellStyle name="01/01/83 4" xfId="1331" xr:uid="{00000000-0005-0000-0000-000036050000}"/>
    <cellStyle name="01/01/83 4 10" xfId="1332" xr:uid="{00000000-0005-0000-0000-000037050000}"/>
    <cellStyle name="01/01/83 4 10 2" xfId="1333" xr:uid="{00000000-0005-0000-0000-000038050000}"/>
    <cellStyle name="01/01/83 4 11" xfId="1334" xr:uid="{00000000-0005-0000-0000-000039050000}"/>
    <cellStyle name="01/01/83 4 11 2" xfId="1335" xr:uid="{00000000-0005-0000-0000-00003A050000}"/>
    <cellStyle name="01/01/83 4 12" xfId="1336" xr:uid="{00000000-0005-0000-0000-00003B050000}"/>
    <cellStyle name="01/01/83 4 12 2" xfId="1337" xr:uid="{00000000-0005-0000-0000-00003C050000}"/>
    <cellStyle name="01/01/83 4 13" xfId="1338" xr:uid="{00000000-0005-0000-0000-00003D050000}"/>
    <cellStyle name="01/01/83 4 2" xfId="1339" xr:uid="{00000000-0005-0000-0000-00003E050000}"/>
    <cellStyle name="01/01/83 4 2 2" xfId="1340" xr:uid="{00000000-0005-0000-0000-00003F050000}"/>
    <cellStyle name="01/01/83 4 3" xfId="1341" xr:uid="{00000000-0005-0000-0000-000040050000}"/>
    <cellStyle name="01/01/83 4 3 2" xfId="1342" xr:uid="{00000000-0005-0000-0000-000041050000}"/>
    <cellStyle name="01/01/83 4 4" xfId="1343" xr:uid="{00000000-0005-0000-0000-000042050000}"/>
    <cellStyle name="01/01/83 4 4 2" xfId="1344" xr:uid="{00000000-0005-0000-0000-000043050000}"/>
    <cellStyle name="01/01/83 4 5" xfId="1345" xr:uid="{00000000-0005-0000-0000-000044050000}"/>
    <cellStyle name="01/01/83 4 5 2" xfId="1346" xr:uid="{00000000-0005-0000-0000-000045050000}"/>
    <cellStyle name="01/01/83 4 6" xfId="1347" xr:uid="{00000000-0005-0000-0000-000046050000}"/>
    <cellStyle name="01/01/83 4 6 2" xfId="1348" xr:uid="{00000000-0005-0000-0000-000047050000}"/>
    <cellStyle name="01/01/83 4 7" xfId="1349" xr:uid="{00000000-0005-0000-0000-000048050000}"/>
    <cellStyle name="01/01/83 4 7 2" xfId="1350" xr:uid="{00000000-0005-0000-0000-000049050000}"/>
    <cellStyle name="01/01/83 4 8" xfId="1351" xr:uid="{00000000-0005-0000-0000-00004A050000}"/>
    <cellStyle name="01/01/83 4 8 2" xfId="1352" xr:uid="{00000000-0005-0000-0000-00004B050000}"/>
    <cellStyle name="01/01/83 4 9" xfId="1353" xr:uid="{00000000-0005-0000-0000-00004C050000}"/>
    <cellStyle name="01/01/83 4 9 2" xfId="1354" xr:uid="{00000000-0005-0000-0000-00004D050000}"/>
    <cellStyle name="01/01/83 4_ActiFijos" xfId="1355" xr:uid="{00000000-0005-0000-0000-00004E050000}"/>
    <cellStyle name="01/01/83 5" xfId="1356" xr:uid="{00000000-0005-0000-0000-00004F050000}"/>
    <cellStyle name="01/01/83_Bases_Generales" xfId="1357" xr:uid="{00000000-0005-0000-0000-000050050000}"/>
    <cellStyle name="20% - Accent1" xfId="1358" xr:uid="{00000000-0005-0000-0000-000051050000}"/>
    <cellStyle name="20% - Accent1 2" xfId="29897" xr:uid="{00000000-0005-0000-0000-000052050000}"/>
    <cellStyle name="20% - Accent1 3" xfId="29898" xr:uid="{00000000-0005-0000-0000-000053050000}"/>
    <cellStyle name="20% - Accent1 4" xfId="29899" xr:uid="{00000000-0005-0000-0000-000054050000}"/>
    <cellStyle name="20% - Accent1 4 2" xfId="29900" xr:uid="{00000000-0005-0000-0000-000055050000}"/>
    <cellStyle name="20% - Accent1 5" xfId="29901" xr:uid="{00000000-0005-0000-0000-000056050000}"/>
    <cellStyle name="20% - Accent1 5 2" xfId="29902" xr:uid="{00000000-0005-0000-0000-000057050000}"/>
    <cellStyle name="20% - Accent1 6" xfId="29903" xr:uid="{00000000-0005-0000-0000-000058050000}"/>
    <cellStyle name="20% - Accent1 6 2" xfId="29904" xr:uid="{00000000-0005-0000-0000-000059050000}"/>
    <cellStyle name="20% - Accent1 7" xfId="29905" xr:uid="{00000000-0005-0000-0000-00005A050000}"/>
    <cellStyle name="20% - Accent1 7 2" xfId="29906" xr:uid="{00000000-0005-0000-0000-00005B050000}"/>
    <cellStyle name="20% - Accent1 8" xfId="29907" xr:uid="{00000000-0005-0000-0000-00005C050000}"/>
    <cellStyle name="20% - Accent2" xfId="1359" xr:uid="{00000000-0005-0000-0000-00005D050000}"/>
    <cellStyle name="20% - Accent2 2" xfId="29908" xr:uid="{00000000-0005-0000-0000-00005E050000}"/>
    <cellStyle name="20% - Accent2 3" xfId="29909" xr:uid="{00000000-0005-0000-0000-00005F050000}"/>
    <cellStyle name="20% - Accent2 4" xfId="29910" xr:uid="{00000000-0005-0000-0000-000060050000}"/>
    <cellStyle name="20% - Accent3" xfId="1360" xr:uid="{00000000-0005-0000-0000-000061050000}"/>
    <cellStyle name="20% - Accent3 2" xfId="29911" xr:uid="{00000000-0005-0000-0000-000062050000}"/>
    <cellStyle name="20% - Accent3 3" xfId="29912" xr:uid="{00000000-0005-0000-0000-000063050000}"/>
    <cellStyle name="20% - Accent3 4" xfId="29913" xr:uid="{00000000-0005-0000-0000-000064050000}"/>
    <cellStyle name="20% - Accent4" xfId="1361" xr:uid="{00000000-0005-0000-0000-000065050000}"/>
    <cellStyle name="20% - Accent4 2" xfId="29914" xr:uid="{00000000-0005-0000-0000-000066050000}"/>
    <cellStyle name="20% - Accent4 3" xfId="29915" xr:uid="{00000000-0005-0000-0000-000067050000}"/>
    <cellStyle name="20% - Accent4 4" xfId="29916" xr:uid="{00000000-0005-0000-0000-000068050000}"/>
    <cellStyle name="20% - Accent5" xfId="1362" xr:uid="{00000000-0005-0000-0000-000069050000}"/>
    <cellStyle name="20% - Accent5 2" xfId="29917" xr:uid="{00000000-0005-0000-0000-00006A050000}"/>
    <cellStyle name="20% - Accent5 3" xfId="29918" xr:uid="{00000000-0005-0000-0000-00006B050000}"/>
    <cellStyle name="20% - Accent5 4" xfId="29919" xr:uid="{00000000-0005-0000-0000-00006C050000}"/>
    <cellStyle name="20% - Accent6" xfId="1363" xr:uid="{00000000-0005-0000-0000-00006D050000}"/>
    <cellStyle name="20% - Accent6 2" xfId="29920" xr:uid="{00000000-0005-0000-0000-00006E050000}"/>
    <cellStyle name="20% - Accent6 3" xfId="29921" xr:uid="{00000000-0005-0000-0000-00006F050000}"/>
    <cellStyle name="20% - Accent6 4" xfId="29922" xr:uid="{00000000-0005-0000-0000-000070050000}"/>
    <cellStyle name="20% - Ênfase1 10" xfId="1364" xr:uid="{00000000-0005-0000-0000-000071050000}"/>
    <cellStyle name="20% - Ênfase1 11" xfId="1365" xr:uid="{00000000-0005-0000-0000-000072050000}"/>
    <cellStyle name="20% - Ênfase1 12" xfId="1366" xr:uid="{00000000-0005-0000-0000-000073050000}"/>
    <cellStyle name="20% - Ênfase1 13" xfId="1367" xr:uid="{00000000-0005-0000-0000-000074050000}"/>
    <cellStyle name="20% - Ênfase1 14" xfId="1368" xr:uid="{00000000-0005-0000-0000-000075050000}"/>
    <cellStyle name="20% - Ênfase1 15" xfId="1369" xr:uid="{00000000-0005-0000-0000-000076050000}"/>
    <cellStyle name="20% - Ênfase1 16" xfId="1370" xr:uid="{00000000-0005-0000-0000-000077050000}"/>
    <cellStyle name="20% - Ênfase1 17" xfId="1371" xr:uid="{00000000-0005-0000-0000-000078050000}"/>
    <cellStyle name="20% - Ênfase1 18" xfId="1372" xr:uid="{00000000-0005-0000-0000-000079050000}"/>
    <cellStyle name="20% - Ênfase1 19" xfId="1373" xr:uid="{00000000-0005-0000-0000-00007A050000}"/>
    <cellStyle name="20% - Ênfase1 2" xfId="1374" xr:uid="{00000000-0005-0000-0000-00007B050000}"/>
    <cellStyle name="20% - Ênfase1 2 2" xfId="29923" xr:uid="{00000000-0005-0000-0000-00007C050000}"/>
    <cellStyle name="20% - Ênfase1 2 2 2" xfId="29924" xr:uid="{00000000-0005-0000-0000-00007D050000}"/>
    <cellStyle name="20% - Ênfase1 20" xfId="1375" xr:uid="{00000000-0005-0000-0000-00007E050000}"/>
    <cellStyle name="20% - Ênfase1 21" xfId="1376" xr:uid="{00000000-0005-0000-0000-00007F050000}"/>
    <cellStyle name="20% - Ênfase1 22" xfId="1377" xr:uid="{00000000-0005-0000-0000-000080050000}"/>
    <cellStyle name="20% - Ênfase1 23" xfId="1378" xr:uid="{00000000-0005-0000-0000-000081050000}"/>
    <cellStyle name="20% - Ênfase1 24" xfId="1379" xr:uid="{00000000-0005-0000-0000-000082050000}"/>
    <cellStyle name="20% - Ênfase1 25" xfId="1380" xr:uid="{00000000-0005-0000-0000-000083050000}"/>
    <cellStyle name="20% - Ênfase1 26" xfId="1381" xr:uid="{00000000-0005-0000-0000-000084050000}"/>
    <cellStyle name="20% - Ênfase1 27" xfId="1382" xr:uid="{00000000-0005-0000-0000-000085050000}"/>
    <cellStyle name="20% - Ênfase1 28" xfId="1383" xr:uid="{00000000-0005-0000-0000-000086050000}"/>
    <cellStyle name="20% - Ênfase1 29" xfId="1384" xr:uid="{00000000-0005-0000-0000-000087050000}"/>
    <cellStyle name="20% - Ênfase1 3" xfId="1385" xr:uid="{00000000-0005-0000-0000-000088050000}"/>
    <cellStyle name="20% - Ênfase1 3 2" xfId="29925" xr:uid="{00000000-0005-0000-0000-000089050000}"/>
    <cellStyle name="20% - Ênfase1 3 2 2" xfId="29926" xr:uid="{00000000-0005-0000-0000-00008A050000}"/>
    <cellStyle name="20% - Ênfase1 30" xfId="1386" xr:uid="{00000000-0005-0000-0000-00008B050000}"/>
    <cellStyle name="20% - Ênfase1 31" xfId="1387" xr:uid="{00000000-0005-0000-0000-00008C050000}"/>
    <cellStyle name="20% - Ênfase1 32" xfId="1388" xr:uid="{00000000-0005-0000-0000-00008D050000}"/>
    <cellStyle name="20% - Ênfase1 33" xfId="1389" xr:uid="{00000000-0005-0000-0000-00008E050000}"/>
    <cellStyle name="20% - Ênfase1 34" xfId="1390" xr:uid="{00000000-0005-0000-0000-00008F050000}"/>
    <cellStyle name="20% - Ênfase1 35" xfId="1391" xr:uid="{00000000-0005-0000-0000-000090050000}"/>
    <cellStyle name="20% - Ênfase1 36" xfId="1392" xr:uid="{00000000-0005-0000-0000-000091050000}"/>
    <cellStyle name="20% - Ênfase1 36 2" xfId="27643" xr:uid="{00000000-0005-0000-0000-000092050000}"/>
    <cellStyle name="20% - Ênfase1 37" xfId="1393" xr:uid="{00000000-0005-0000-0000-000093050000}"/>
    <cellStyle name="20% - Ênfase1 37 2" xfId="27644" xr:uid="{00000000-0005-0000-0000-000094050000}"/>
    <cellStyle name="20% - Ênfase1 38" xfId="1394" xr:uid="{00000000-0005-0000-0000-000095050000}"/>
    <cellStyle name="20% - Ênfase1 38 2" xfId="27645" xr:uid="{00000000-0005-0000-0000-000096050000}"/>
    <cellStyle name="20% - Ênfase1 39" xfId="1395" xr:uid="{00000000-0005-0000-0000-000097050000}"/>
    <cellStyle name="20% - Ênfase1 39 2" xfId="27646" xr:uid="{00000000-0005-0000-0000-000098050000}"/>
    <cellStyle name="20% - Ênfase1 4" xfId="1396" xr:uid="{00000000-0005-0000-0000-000099050000}"/>
    <cellStyle name="20% - Ênfase1 4 2" xfId="1397" xr:uid="{00000000-0005-0000-0000-00009A050000}"/>
    <cellStyle name="20% - Ênfase1 4 2 2" xfId="27647" xr:uid="{00000000-0005-0000-0000-00009B050000}"/>
    <cellStyle name="20% - Ênfase1 4 3" xfId="1398" xr:uid="{00000000-0005-0000-0000-00009C050000}"/>
    <cellStyle name="20% - Ênfase1 4 3 2" xfId="27648" xr:uid="{00000000-0005-0000-0000-00009D050000}"/>
    <cellStyle name="20% - Ênfase1 4 4" xfId="1399" xr:uid="{00000000-0005-0000-0000-00009E050000}"/>
    <cellStyle name="20% - Ênfase1 4 4 2" xfId="27649" xr:uid="{00000000-0005-0000-0000-00009F050000}"/>
    <cellStyle name="20% - Ênfase1 40" xfId="1400" xr:uid="{00000000-0005-0000-0000-0000A0050000}"/>
    <cellStyle name="20% - Ênfase1 40 2" xfId="27650" xr:uid="{00000000-0005-0000-0000-0000A1050000}"/>
    <cellStyle name="20% - Ênfase1 41" xfId="1401" xr:uid="{00000000-0005-0000-0000-0000A2050000}"/>
    <cellStyle name="20% - Ênfase1 41 2" xfId="27651" xr:uid="{00000000-0005-0000-0000-0000A3050000}"/>
    <cellStyle name="20% - Ênfase1 42" xfId="29927" xr:uid="{00000000-0005-0000-0000-0000A4050000}"/>
    <cellStyle name="20% - Ênfase1 42 2" xfId="29928" xr:uid="{00000000-0005-0000-0000-0000A5050000}"/>
    <cellStyle name="20% - Ênfase1 43" xfId="29929" xr:uid="{00000000-0005-0000-0000-0000A6050000}"/>
    <cellStyle name="20% - Ênfase1 43 2" xfId="29930" xr:uid="{00000000-0005-0000-0000-0000A7050000}"/>
    <cellStyle name="20% - Ênfase1 44" xfId="29931" xr:uid="{00000000-0005-0000-0000-0000A8050000}"/>
    <cellStyle name="20% - Ênfase1 44 2" xfId="29932" xr:uid="{00000000-0005-0000-0000-0000A9050000}"/>
    <cellStyle name="20% - Ênfase1 45" xfId="29933" xr:uid="{00000000-0005-0000-0000-0000AA050000}"/>
    <cellStyle name="20% - Ênfase1 45 2" xfId="29934" xr:uid="{00000000-0005-0000-0000-0000AB050000}"/>
    <cellStyle name="20% - Ênfase1 46" xfId="29935" xr:uid="{00000000-0005-0000-0000-0000AC050000}"/>
    <cellStyle name="20% - Ênfase1 46 2" xfId="29936" xr:uid="{00000000-0005-0000-0000-0000AD050000}"/>
    <cellStyle name="20% - Ênfase1 47" xfId="29937" xr:uid="{00000000-0005-0000-0000-0000AE050000}"/>
    <cellStyle name="20% - Ênfase1 47 2" xfId="29938" xr:uid="{00000000-0005-0000-0000-0000AF050000}"/>
    <cellStyle name="20% - Ênfase1 48" xfId="29939" xr:uid="{00000000-0005-0000-0000-0000B0050000}"/>
    <cellStyle name="20% - Ênfase1 48 2" xfId="29940" xr:uid="{00000000-0005-0000-0000-0000B1050000}"/>
    <cellStyle name="20% - Ênfase1 49" xfId="29941" xr:uid="{00000000-0005-0000-0000-0000B2050000}"/>
    <cellStyle name="20% - Ênfase1 49 2" xfId="29942" xr:uid="{00000000-0005-0000-0000-0000B3050000}"/>
    <cellStyle name="20% - Ênfase1 5" xfId="1402" xr:uid="{00000000-0005-0000-0000-0000B4050000}"/>
    <cellStyle name="20% - Ênfase1 50" xfId="29943" xr:uid="{00000000-0005-0000-0000-0000B5050000}"/>
    <cellStyle name="20% - Ênfase1 50 2" xfId="29944" xr:uid="{00000000-0005-0000-0000-0000B6050000}"/>
    <cellStyle name="20% - Ênfase1 51" xfId="29945" xr:uid="{00000000-0005-0000-0000-0000B7050000}"/>
    <cellStyle name="20% - Ênfase1 51 2" xfId="29946" xr:uid="{00000000-0005-0000-0000-0000B8050000}"/>
    <cellStyle name="20% - Ênfase1 52" xfId="29947" xr:uid="{00000000-0005-0000-0000-0000B9050000}"/>
    <cellStyle name="20% - Ênfase1 52 2" xfId="29948" xr:uid="{00000000-0005-0000-0000-0000BA050000}"/>
    <cellStyle name="20% - Ênfase1 53" xfId="29949" xr:uid="{00000000-0005-0000-0000-0000BB050000}"/>
    <cellStyle name="20% - Ênfase1 53 2" xfId="29950" xr:uid="{00000000-0005-0000-0000-0000BC050000}"/>
    <cellStyle name="20% - Ênfase1 54" xfId="29951" xr:uid="{00000000-0005-0000-0000-0000BD050000}"/>
    <cellStyle name="20% - Ênfase1 54 2" xfId="29952" xr:uid="{00000000-0005-0000-0000-0000BE050000}"/>
    <cellStyle name="20% - Ênfase1 55" xfId="29953" xr:uid="{00000000-0005-0000-0000-0000BF050000}"/>
    <cellStyle name="20% - Ênfase1 55 2" xfId="29954" xr:uid="{00000000-0005-0000-0000-0000C0050000}"/>
    <cellStyle name="20% - Ênfase1 56" xfId="29955" xr:uid="{00000000-0005-0000-0000-0000C1050000}"/>
    <cellStyle name="20% - Ênfase1 56 2" xfId="29956" xr:uid="{00000000-0005-0000-0000-0000C2050000}"/>
    <cellStyle name="20% - Ênfase1 57" xfId="29957" xr:uid="{00000000-0005-0000-0000-0000C3050000}"/>
    <cellStyle name="20% - Ênfase1 57 2" xfId="29958" xr:uid="{00000000-0005-0000-0000-0000C4050000}"/>
    <cellStyle name="20% - Ênfase1 58" xfId="29959" xr:uid="{00000000-0005-0000-0000-0000C5050000}"/>
    <cellStyle name="20% - Ênfase1 58 2" xfId="29960" xr:uid="{00000000-0005-0000-0000-0000C6050000}"/>
    <cellStyle name="20% - Ênfase1 59" xfId="29961" xr:uid="{00000000-0005-0000-0000-0000C7050000}"/>
    <cellStyle name="20% - Ênfase1 59 2" xfId="29962" xr:uid="{00000000-0005-0000-0000-0000C8050000}"/>
    <cellStyle name="20% - Ênfase1 6" xfId="1403" xr:uid="{00000000-0005-0000-0000-0000C9050000}"/>
    <cellStyle name="20% - Ênfase1 60" xfId="29963" xr:uid="{00000000-0005-0000-0000-0000CA050000}"/>
    <cellStyle name="20% - Ênfase1 60 2" xfId="29964" xr:uid="{00000000-0005-0000-0000-0000CB050000}"/>
    <cellStyle name="20% - Ênfase1 7" xfId="1404" xr:uid="{00000000-0005-0000-0000-0000CC050000}"/>
    <cellStyle name="20% - Ênfase1 8" xfId="1405" xr:uid="{00000000-0005-0000-0000-0000CD050000}"/>
    <cellStyle name="20% - Ênfase1 9" xfId="1406" xr:uid="{00000000-0005-0000-0000-0000CE050000}"/>
    <cellStyle name="20% - Ênfase2 10" xfId="1407" xr:uid="{00000000-0005-0000-0000-0000CF050000}"/>
    <cellStyle name="20% - Ênfase2 11" xfId="1408" xr:uid="{00000000-0005-0000-0000-0000D0050000}"/>
    <cellStyle name="20% - Ênfase2 12" xfId="1409" xr:uid="{00000000-0005-0000-0000-0000D1050000}"/>
    <cellStyle name="20% - Ênfase2 13" xfId="1410" xr:uid="{00000000-0005-0000-0000-0000D2050000}"/>
    <cellStyle name="20% - Ênfase2 14" xfId="1411" xr:uid="{00000000-0005-0000-0000-0000D3050000}"/>
    <cellStyle name="20% - Ênfase2 15" xfId="1412" xr:uid="{00000000-0005-0000-0000-0000D4050000}"/>
    <cellStyle name="20% - Ênfase2 16" xfId="1413" xr:uid="{00000000-0005-0000-0000-0000D5050000}"/>
    <cellStyle name="20% - Ênfase2 17" xfId="1414" xr:uid="{00000000-0005-0000-0000-0000D6050000}"/>
    <cellStyle name="20% - Ênfase2 18" xfId="1415" xr:uid="{00000000-0005-0000-0000-0000D7050000}"/>
    <cellStyle name="20% - Ênfase2 19" xfId="1416" xr:uid="{00000000-0005-0000-0000-0000D8050000}"/>
    <cellStyle name="20% - Ênfase2 2" xfId="1417" xr:uid="{00000000-0005-0000-0000-0000D9050000}"/>
    <cellStyle name="20% - Ênfase2 2 2" xfId="29965" xr:uid="{00000000-0005-0000-0000-0000DA050000}"/>
    <cellStyle name="20% - Ênfase2 2 2 2" xfId="29966" xr:uid="{00000000-0005-0000-0000-0000DB050000}"/>
    <cellStyle name="20% - Ênfase2 20" xfId="1418" xr:uid="{00000000-0005-0000-0000-0000DC050000}"/>
    <cellStyle name="20% - Ênfase2 21" xfId="1419" xr:uid="{00000000-0005-0000-0000-0000DD050000}"/>
    <cellStyle name="20% - Ênfase2 22" xfId="1420" xr:uid="{00000000-0005-0000-0000-0000DE050000}"/>
    <cellStyle name="20% - Ênfase2 23" xfId="1421" xr:uid="{00000000-0005-0000-0000-0000DF050000}"/>
    <cellStyle name="20% - Ênfase2 24" xfId="1422" xr:uid="{00000000-0005-0000-0000-0000E0050000}"/>
    <cellStyle name="20% - Ênfase2 25" xfId="1423" xr:uid="{00000000-0005-0000-0000-0000E1050000}"/>
    <cellStyle name="20% - Ênfase2 26" xfId="1424" xr:uid="{00000000-0005-0000-0000-0000E2050000}"/>
    <cellStyle name="20% - Ênfase2 27" xfId="1425" xr:uid="{00000000-0005-0000-0000-0000E3050000}"/>
    <cellStyle name="20% - Ênfase2 28" xfId="1426" xr:uid="{00000000-0005-0000-0000-0000E4050000}"/>
    <cellStyle name="20% - Ênfase2 29" xfId="1427" xr:uid="{00000000-0005-0000-0000-0000E5050000}"/>
    <cellStyle name="20% - Ênfase2 3" xfId="1428" xr:uid="{00000000-0005-0000-0000-0000E6050000}"/>
    <cellStyle name="20% - Ênfase2 3 2" xfId="29967" xr:uid="{00000000-0005-0000-0000-0000E7050000}"/>
    <cellStyle name="20% - Ênfase2 3 2 2" xfId="29968" xr:uid="{00000000-0005-0000-0000-0000E8050000}"/>
    <cellStyle name="20% - Ênfase2 30" xfId="1429" xr:uid="{00000000-0005-0000-0000-0000E9050000}"/>
    <cellStyle name="20% - Ênfase2 31" xfId="1430" xr:uid="{00000000-0005-0000-0000-0000EA050000}"/>
    <cellStyle name="20% - Ênfase2 32" xfId="1431" xr:uid="{00000000-0005-0000-0000-0000EB050000}"/>
    <cellStyle name="20% - Ênfase2 33" xfId="1432" xr:uid="{00000000-0005-0000-0000-0000EC050000}"/>
    <cellStyle name="20% - Ênfase2 34" xfId="1433" xr:uid="{00000000-0005-0000-0000-0000ED050000}"/>
    <cellStyle name="20% - Ênfase2 35" xfId="1434" xr:uid="{00000000-0005-0000-0000-0000EE050000}"/>
    <cellStyle name="20% - Ênfase2 36" xfId="29969" xr:uid="{00000000-0005-0000-0000-0000EF050000}"/>
    <cellStyle name="20% - Ênfase2 36 2" xfId="29970" xr:uid="{00000000-0005-0000-0000-0000F0050000}"/>
    <cellStyle name="20% - Ênfase2 37" xfId="29971" xr:uid="{00000000-0005-0000-0000-0000F1050000}"/>
    <cellStyle name="20% - Ênfase2 37 2" xfId="29972" xr:uid="{00000000-0005-0000-0000-0000F2050000}"/>
    <cellStyle name="20% - Ênfase2 38" xfId="29973" xr:uid="{00000000-0005-0000-0000-0000F3050000}"/>
    <cellStyle name="20% - Ênfase2 38 2" xfId="29974" xr:uid="{00000000-0005-0000-0000-0000F4050000}"/>
    <cellStyle name="20% - Ênfase2 39" xfId="29975" xr:uid="{00000000-0005-0000-0000-0000F5050000}"/>
    <cellStyle name="20% - Ênfase2 39 2" xfId="29976" xr:uid="{00000000-0005-0000-0000-0000F6050000}"/>
    <cellStyle name="20% - Ênfase2 4" xfId="1435" xr:uid="{00000000-0005-0000-0000-0000F7050000}"/>
    <cellStyle name="20% - Ênfase2 4 2" xfId="1436" xr:uid="{00000000-0005-0000-0000-0000F8050000}"/>
    <cellStyle name="20% - Ênfase2 4 2 2" xfId="27652" xr:uid="{00000000-0005-0000-0000-0000F9050000}"/>
    <cellStyle name="20% - Ênfase2 4 3" xfId="1437" xr:uid="{00000000-0005-0000-0000-0000FA050000}"/>
    <cellStyle name="20% - Ênfase2 4 3 2" xfId="27653" xr:uid="{00000000-0005-0000-0000-0000FB050000}"/>
    <cellStyle name="20% - Ênfase2 4 4" xfId="1438" xr:uid="{00000000-0005-0000-0000-0000FC050000}"/>
    <cellStyle name="20% - Ênfase2 4 4 2" xfId="27654" xr:uid="{00000000-0005-0000-0000-0000FD050000}"/>
    <cellStyle name="20% - Ênfase2 40" xfId="29977" xr:uid="{00000000-0005-0000-0000-0000FE050000}"/>
    <cellStyle name="20% - Ênfase2 40 2" xfId="29978" xr:uid="{00000000-0005-0000-0000-0000FF050000}"/>
    <cellStyle name="20% - Ênfase2 41" xfId="29979" xr:uid="{00000000-0005-0000-0000-000000060000}"/>
    <cellStyle name="20% - Ênfase2 41 2" xfId="29980" xr:uid="{00000000-0005-0000-0000-000001060000}"/>
    <cellStyle name="20% - Ênfase2 42" xfId="29981" xr:uid="{00000000-0005-0000-0000-000002060000}"/>
    <cellStyle name="20% - Ênfase2 42 2" xfId="29982" xr:uid="{00000000-0005-0000-0000-000003060000}"/>
    <cellStyle name="20% - Ênfase2 43" xfId="29983" xr:uid="{00000000-0005-0000-0000-000004060000}"/>
    <cellStyle name="20% - Ênfase2 43 2" xfId="29984" xr:uid="{00000000-0005-0000-0000-000005060000}"/>
    <cellStyle name="20% - Ênfase2 44" xfId="29985" xr:uid="{00000000-0005-0000-0000-000006060000}"/>
    <cellStyle name="20% - Ênfase2 44 2" xfId="29986" xr:uid="{00000000-0005-0000-0000-000007060000}"/>
    <cellStyle name="20% - Ênfase2 45" xfId="29987" xr:uid="{00000000-0005-0000-0000-000008060000}"/>
    <cellStyle name="20% - Ênfase2 45 2" xfId="29988" xr:uid="{00000000-0005-0000-0000-000009060000}"/>
    <cellStyle name="20% - Ênfase2 46" xfId="29989" xr:uid="{00000000-0005-0000-0000-00000A060000}"/>
    <cellStyle name="20% - Ênfase2 46 2" xfId="29990" xr:uid="{00000000-0005-0000-0000-00000B060000}"/>
    <cellStyle name="20% - Ênfase2 47" xfId="29991" xr:uid="{00000000-0005-0000-0000-00000C060000}"/>
    <cellStyle name="20% - Ênfase2 47 2" xfId="29992" xr:uid="{00000000-0005-0000-0000-00000D060000}"/>
    <cellStyle name="20% - Ênfase2 48" xfId="29993" xr:uid="{00000000-0005-0000-0000-00000E060000}"/>
    <cellStyle name="20% - Ênfase2 48 2" xfId="29994" xr:uid="{00000000-0005-0000-0000-00000F060000}"/>
    <cellStyle name="20% - Ênfase2 49" xfId="29995" xr:uid="{00000000-0005-0000-0000-000010060000}"/>
    <cellStyle name="20% - Ênfase2 49 2" xfId="29996" xr:uid="{00000000-0005-0000-0000-000011060000}"/>
    <cellStyle name="20% - Ênfase2 5" xfId="1439" xr:uid="{00000000-0005-0000-0000-000012060000}"/>
    <cellStyle name="20% - Ênfase2 50" xfId="29997" xr:uid="{00000000-0005-0000-0000-000013060000}"/>
    <cellStyle name="20% - Ênfase2 50 2" xfId="29998" xr:uid="{00000000-0005-0000-0000-000014060000}"/>
    <cellStyle name="20% - Ênfase2 51" xfId="29999" xr:uid="{00000000-0005-0000-0000-000015060000}"/>
    <cellStyle name="20% - Ênfase2 51 2" xfId="30000" xr:uid="{00000000-0005-0000-0000-000016060000}"/>
    <cellStyle name="20% - Ênfase2 52" xfId="30001" xr:uid="{00000000-0005-0000-0000-000017060000}"/>
    <cellStyle name="20% - Ênfase2 52 2" xfId="30002" xr:uid="{00000000-0005-0000-0000-000018060000}"/>
    <cellStyle name="20% - Ênfase2 53" xfId="30003" xr:uid="{00000000-0005-0000-0000-000019060000}"/>
    <cellStyle name="20% - Ênfase2 53 2" xfId="30004" xr:uid="{00000000-0005-0000-0000-00001A060000}"/>
    <cellStyle name="20% - Ênfase2 54" xfId="30005" xr:uid="{00000000-0005-0000-0000-00001B060000}"/>
    <cellStyle name="20% - Ênfase2 54 2" xfId="30006" xr:uid="{00000000-0005-0000-0000-00001C060000}"/>
    <cellStyle name="20% - Ênfase2 6" xfId="1440" xr:uid="{00000000-0005-0000-0000-00001D060000}"/>
    <cellStyle name="20% - Ênfase2 7" xfId="1441" xr:uid="{00000000-0005-0000-0000-00001E060000}"/>
    <cellStyle name="20% - Ênfase2 8" xfId="1442" xr:uid="{00000000-0005-0000-0000-00001F060000}"/>
    <cellStyle name="20% - Ênfase2 9" xfId="1443" xr:uid="{00000000-0005-0000-0000-000020060000}"/>
    <cellStyle name="20% - Ênfase3 10" xfId="1444" xr:uid="{00000000-0005-0000-0000-000021060000}"/>
    <cellStyle name="20% - Ênfase3 11" xfId="1445" xr:uid="{00000000-0005-0000-0000-000022060000}"/>
    <cellStyle name="20% - Ênfase3 12" xfId="1446" xr:uid="{00000000-0005-0000-0000-000023060000}"/>
    <cellStyle name="20% - Ênfase3 13" xfId="1447" xr:uid="{00000000-0005-0000-0000-000024060000}"/>
    <cellStyle name="20% - Ênfase3 14" xfId="1448" xr:uid="{00000000-0005-0000-0000-000025060000}"/>
    <cellStyle name="20% - Ênfase3 15" xfId="1449" xr:uid="{00000000-0005-0000-0000-000026060000}"/>
    <cellStyle name="20% - Ênfase3 16" xfId="1450" xr:uid="{00000000-0005-0000-0000-000027060000}"/>
    <cellStyle name="20% - Ênfase3 17" xfId="1451" xr:uid="{00000000-0005-0000-0000-000028060000}"/>
    <cellStyle name="20% - Ênfase3 18" xfId="1452" xr:uid="{00000000-0005-0000-0000-000029060000}"/>
    <cellStyle name="20% - Ênfase3 19" xfId="1453" xr:uid="{00000000-0005-0000-0000-00002A060000}"/>
    <cellStyle name="20% - Ênfase3 2" xfId="1454" xr:uid="{00000000-0005-0000-0000-00002B060000}"/>
    <cellStyle name="20% - Ênfase3 2 2" xfId="30007" xr:uid="{00000000-0005-0000-0000-00002C060000}"/>
    <cellStyle name="20% - Ênfase3 2 2 2" xfId="30008" xr:uid="{00000000-0005-0000-0000-00002D060000}"/>
    <cellStyle name="20% - Ênfase3 20" xfId="1455" xr:uid="{00000000-0005-0000-0000-00002E060000}"/>
    <cellStyle name="20% - Ênfase3 21" xfId="1456" xr:uid="{00000000-0005-0000-0000-00002F060000}"/>
    <cellStyle name="20% - Ênfase3 22" xfId="1457" xr:uid="{00000000-0005-0000-0000-000030060000}"/>
    <cellStyle name="20% - Ênfase3 23" xfId="1458" xr:uid="{00000000-0005-0000-0000-000031060000}"/>
    <cellStyle name="20% - Ênfase3 24" xfId="1459" xr:uid="{00000000-0005-0000-0000-000032060000}"/>
    <cellStyle name="20% - Ênfase3 25" xfId="1460" xr:uid="{00000000-0005-0000-0000-000033060000}"/>
    <cellStyle name="20% - Ênfase3 26" xfId="1461" xr:uid="{00000000-0005-0000-0000-000034060000}"/>
    <cellStyle name="20% - Ênfase3 27" xfId="1462" xr:uid="{00000000-0005-0000-0000-000035060000}"/>
    <cellStyle name="20% - Ênfase3 28" xfId="1463" xr:uid="{00000000-0005-0000-0000-000036060000}"/>
    <cellStyle name="20% - Ênfase3 29" xfId="1464" xr:uid="{00000000-0005-0000-0000-000037060000}"/>
    <cellStyle name="20% - Ênfase3 3" xfId="1465" xr:uid="{00000000-0005-0000-0000-000038060000}"/>
    <cellStyle name="20% - Ênfase3 3 2" xfId="30009" xr:uid="{00000000-0005-0000-0000-000039060000}"/>
    <cellStyle name="20% - Ênfase3 3 2 2" xfId="30010" xr:uid="{00000000-0005-0000-0000-00003A060000}"/>
    <cellStyle name="20% - Ênfase3 30" xfId="1466" xr:uid="{00000000-0005-0000-0000-00003B060000}"/>
    <cellStyle name="20% - Ênfase3 31" xfId="1467" xr:uid="{00000000-0005-0000-0000-00003C060000}"/>
    <cellStyle name="20% - Ênfase3 32" xfId="1468" xr:uid="{00000000-0005-0000-0000-00003D060000}"/>
    <cellStyle name="20% - Ênfase3 33" xfId="1469" xr:uid="{00000000-0005-0000-0000-00003E060000}"/>
    <cellStyle name="20% - Ênfase3 34" xfId="1470" xr:uid="{00000000-0005-0000-0000-00003F060000}"/>
    <cellStyle name="20% - Ênfase3 35" xfId="1471" xr:uid="{00000000-0005-0000-0000-000040060000}"/>
    <cellStyle name="20% - Ênfase3 36" xfId="1472" xr:uid="{00000000-0005-0000-0000-000041060000}"/>
    <cellStyle name="20% - Ênfase3 36 2" xfId="27655" xr:uid="{00000000-0005-0000-0000-000042060000}"/>
    <cellStyle name="20% - Ênfase3 37" xfId="1473" xr:uid="{00000000-0005-0000-0000-000043060000}"/>
    <cellStyle name="20% - Ênfase3 37 2" xfId="27656" xr:uid="{00000000-0005-0000-0000-000044060000}"/>
    <cellStyle name="20% - Ênfase3 38" xfId="1474" xr:uid="{00000000-0005-0000-0000-000045060000}"/>
    <cellStyle name="20% - Ênfase3 38 2" xfId="27657" xr:uid="{00000000-0005-0000-0000-000046060000}"/>
    <cellStyle name="20% - Ênfase3 39" xfId="1475" xr:uid="{00000000-0005-0000-0000-000047060000}"/>
    <cellStyle name="20% - Ênfase3 39 2" xfId="27658" xr:uid="{00000000-0005-0000-0000-000048060000}"/>
    <cellStyle name="20% - Ênfase3 4" xfId="1476" xr:uid="{00000000-0005-0000-0000-000049060000}"/>
    <cellStyle name="20% - Ênfase3 4 2" xfId="1477" xr:uid="{00000000-0005-0000-0000-00004A060000}"/>
    <cellStyle name="20% - Ênfase3 4 2 2" xfId="27659" xr:uid="{00000000-0005-0000-0000-00004B060000}"/>
    <cellStyle name="20% - Ênfase3 4 3" xfId="1478" xr:uid="{00000000-0005-0000-0000-00004C060000}"/>
    <cellStyle name="20% - Ênfase3 4 3 2" xfId="27660" xr:uid="{00000000-0005-0000-0000-00004D060000}"/>
    <cellStyle name="20% - Ênfase3 4 4" xfId="1479" xr:uid="{00000000-0005-0000-0000-00004E060000}"/>
    <cellStyle name="20% - Ênfase3 4 4 2" xfId="27661" xr:uid="{00000000-0005-0000-0000-00004F060000}"/>
    <cellStyle name="20% - Ênfase3 40" xfId="1480" xr:uid="{00000000-0005-0000-0000-000050060000}"/>
    <cellStyle name="20% - Ênfase3 40 2" xfId="27662" xr:uid="{00000000-0005-0000-0000-000051060000}"/>
    <cellStyle name="20% - Ênfase3 41" xfId="1481" xr:uid="{00000000-0005-0000-0000-000052060000}"/>
    <cellStyle name="20% - Ênfase3 41 2" xfId="27663" xr:uid="{00000000-0005-0000-0000-000053060000}"/>
    <cellStyle name="20% - Ênfase3 42" xfId="30011" xr:uid="{00000000-0005-0000-0000-000054060000}"/>
    <cellStyle name="20% - Ênfase3 42 2" xfId="30012" xr:uid="{00000000-0005-0000-0000-000055060000}"/>
    <cellStyle name="20% - Ênfase3 43" xfId="30013" xr:uid="{00000000-0005-0000-0000-000056060000}"/>
    <cellStyle name="20% - Ênfase3 43 2" xfId="30014" xr:uid="{00000000-0005-0000-0000-000057060000}"/>
    <cellStyle name="20% - Ênfase3 44" xfId="30015" xr:uid="{00000000-0005-0000-0000-000058060000}"/>
    <cellStyle name="20% - Ênfase3 44 2" xfId="30016" xr:uid="{00000000-0005-0000-0000-000059060000}"/>
    <cellStyle name="20% - Ênfase3 45" xfId="30017" xr:uid="{00000000-0005-0000-0000-00005A060000}"/>
    <cellStyle name="20% - Ênfase3 45 2" xfId="30018" xr:uid="{00000000-0005-0000-0000-00005B060000}"/>
    <cellStyle name="20% - Ênfase3 46" xfId="30019" xr:uid="{00000000-0005-0000-0000-00005C060000}"/>
    <cellStyle name="20% - Ênfase3 46 2" xfId="30020" xr:uid="{00000000-0005-0000-0000-00005D060000}"/>
    <cellStyle name="20% - Ênfase3 47" xfId="30021" xr:uid="{00000000-0005-0000-0000-00005E060000}"/>
    <cellStyle name="20% - Ênfase3 47 2" xfId="30022" xr:uid="{00000000-0005-0000-0000-00005F060000}"/>
    <cellStyle name="20% - Ênfase3 48" xfId="30023" xr:uid="{00000000-0005-0000-0000-000060060000}"/>
    <cellStyle name="20% - Ênfase3 48 2" xfId="30024" xr:uid="{00000000-0005-0000-0000-000061060000}"/>
    <cellStyle name="20% - Ênfase3 49" xfId="30025" xr:uid="{00000000-0005-0000-0000-000062060000}"/>
    <cellStyle name="20% - Ênfase3 49 2" xfId="30026" xr:uid="{00000000-0005-0000-0000-000063060000}"/>
    <cellStyle name="20% - Ênfase3 5" xfId="1482" xr:uid="{00000000-0005-0000-0000-000064060000}"/>
    <cellStyle name="20% - Ênfase3 50" xfId="30027" xr:uid="{00000000-0005-0000-0000-000065060000}"/>
    <cellStyle name="20% - Ênfase3 50 2" xfId="30028" xr:uid="{00000000-0005-0000-0000-000066060000}"/>
    <cellStyle name="20% - Ênfase3 51" xfId="30029" xr:uid="{00000000-0005-0000-0000-000067060000}"/>
    <cellStyle name="20% - Ênfase3 51 2" xfId="30030" xr:uid="{00000000-0005-0000-0000-000068060000}"/>
    <cellStyle name="20% - Ênfase3 52" xfId="30031" xr:uid="{00000000-0005-0000-0000-000069060000}"/>
    <cellStyle name="20% - Ênfase3 52 2" xfId="30032" xr:uid="{00000000-0005-0000-0000-00006A060000}"/>
    <cellStyle name="20% - Ênfase3 53" xfId="30033" xr:uid="{00000000-0005-0000-0000-00006B060000}"/>
    <cellStyle name="20% - Ênfase3 53 2" xfId="30034" xr:uid="{00000000-0005-0000-0000-00006C060000}"/>
    <cellStyle name="20% - Ênfase3 54" xfId="30035" xr:uid="{00000000-0005-0000-0000-00006D060000}"/>
    <cellStyle name="20% - Ênfase3 54 2" xfId="30036" xr:uid="{00000000-0005-0000-0000-00006E060000}"/>
    <cellStyle name="20% - Ênfase3 55" xfId="30037" xr:uid="{00000000-0005-0000-0000-00006F060000}"/>
    <cellStyle name="20% - Ênfase3 55 2" xfId="30038" xr:uid="{00000000-0005-0000-0000-000070060000}"/>
    <cellStyle name="20% - Ênfase3 56" xfId="30039" xr:uid="{00000000-0005-0000-0000-000071060000}"/>
    <cellStyle name="20% - Ênfase3 56 2" xfId="30040" xr:uid="{00000000-0005-0000-0000-000072060000}"/>
    <cellStyle name="20% - Ênfase3 57" xfId="30041" xr:uid="{00000000-0005-0000-0000-000073060000}"/>
    <cellStyle name="20% - Ênfase3 57 2" xfId="30042" xr:uid="{00000000-0005-0000-0000-000074060000}"/>
    <cellStyle name="20% - Ênfase3 58" xfId="30043" xr:uid="{00000000-0005-0000-0000-000075060000}"/>
    <cellStyle name="20% - Ênfase3 58 2" xfId="30044" xr:uid="{00000000-0005-0000-0000-000076060000}"/>
    <cellStyle name="20% - Ênfase3 59" xfId="30045" xr:uid="{00000000-0005-0000-0000-000077060000}"/>
    <cellStyle name="20% - Ênfase3 59 2" xfId="30046" xr:uid="{00000000-0005-0000-0000-000078060000}"/>
    <cellStyle name="20% - Ênfase3 6" xfId="1483" xr:uid="{00000000-0005-0000-0000-000079060000}"/>
    <cellStyle name="20% - Ênfase3 60" xfId="30047" xr:uid="{00000000-0005-0000-0000-00007A060000}"/>
    <cellStyle name="20% - Ênfase3 60 2" xfId="30048" xr:uid="{00000000-0005-0000-0000-00007B060000}"/>
    <cellStyle name="20% - Ênfase3 7" xfId="1484" xr:uid="{00000000-0005-0000-0000-00007C060000}"/>
    <cellStyle name="20% - Ênfase3 8" xfId="1485" xr:uid="{00000000-0005-0000-0000-00007D060000}"/>
    <cellStyle name="20% - Ênfase3 9" xfId="1486" xr:uid="{00000000-0005-0000-0000-00007E060000}"/>
    <cellStyle name="20% - Ênfase4 10" xfId="1487" xr:uid="{00000000-0005-0000-0000-00007F060000}"/>
    <cellStyle name="20% - Ênfase4 11" xfId="1488" xr:uid="{00000000-0005-0000-0000-000080060000}"/>
    <cellStyle name="20% - Ênfase4 12" xfId="1489" xr:uid="{00000000-0005-0000-0000-000081060000}"/>
    <cellStyle name="20% - Ênfase4 13" xfId="1490" xr:uid="{00000000-0005-0000-0000-000082060000}"/>
    <cellStyle name="20% - Ênfase4 14" xfId="1491" xr:uid="{00000000-0005-0000-0000-000083060000}"/>
    <cellStyle name="20% - Ênfase4 15" xfId="1492" xr:uid="{00000000-0005-0000-0000-000084060000}"/>
    <cellStyle name="20% - Ênfase4 16" xfId="1493" xr:uid="{00000000-0005-0000-0000-000085060000}"/>
    <cellStyle name="20% - Ênfase4 17" xfId="1494" xr:uid="{00000000-0005-0000-0000-000086060000}"/>
    <cellStyle name="20% - Ênfase4 18" xfId="1495" xr:uid="{00000000-0005-0000-0000-000087060000}"/>
    <cellStyle name="20% - Ênfase4 19" xfId="1496" xr:uid="{00000000-0005-0000-0000-000088060000}"/>
    <cellStyle name="20% - Ênfase4 2" xfId="1497" xr:uid="{00000000-0005-0000-0000-000089060000}"/>
    <cellStyle name="20% - Ênfase4 2 2" xfId="30049" xr:uid="{00000000-0005-0000-0000-00008A060000}"/>
    <cellStyle name="20% - Ênfase4 2 2 2" xfId="30050" xr:uid="{00000000-0005-0000-0000-00008B060000}"/>
    <cellStyle name="20% - Ênfase4 20" xfId="1498" xr:uid="{00000000-0005-0000-0000-00008C060000}"/>
    <cellStyle name="20% - Ênfase4 21" xfId="1499" xr:uid="{00000000-0005-0000-0000-00008D060000}"/>
    <cellStyle name="20% - Ênfase4 22" xfId="1500" xr:uid="{00000000-0005-0000-0000-00008E060000}"/>
    <cellStyle name="20% - Ênfase4 23" xfId="1501" xr:uid="{00000000-0005-0000-0000-00008F060000}"/>
    <cellStyle name="20% - Ênfase4 24" xfId="1502" xr:uid="{00000000-0005-0000-0000-000090060000}"/>
    <cellStyle name="20% - Ênfase4 25" xfId="1503" xr:uid="{00000000-0005-0000-0000-000091060000}"/>
    <cellStyle name="20% - Ênfase4 26" xfId="1504" xr:uid="{00000000-0005-0000-0000-000092060000}"/>
    <cellStyle name="20% - Ênfase4 27" xfId="1505" xr:uid="{00000000-0005-0000-0000-000093060000}"/>
    <cellStyle name="20% - Ênfase4 28" xfId="1506" xr:uid="{00000000-0005-0000-0000-000094060000}"/>
    <cellStyle name="20% - Ênfase4 29" xfId="1507" xr:uid="{00000000-0005-0000-0000-000095060000}"/>
    <cellStyle name="20% - Ênfase4 3" xfId="1508" xr:uid="{00000000-0005-0000-0000-000096060000}"/>
    <cellStyle name="20% - Ênfase4 3 2" xfId="30051" xr:uid="{00000000-0005-0000-0000-000097060000}"/>
    <cellStyle name="20% - Ênfase4 3 2 2" xfId="30052" xr:uid="{00000000-0005-0000-0000-000098060000}"/>
    <cellStyle name="20% - Ênfase4 30" xfId="1509" xr:uid="{00000000-0005-0000-0000-000099060000}"/>
    <cellStyle name="20% - Ênfase4 31" xfId="1510" xr:uid="{00000000-0005-0000-0000-00009A060000}"/>
    <cellStyle name="20% - Ênfase4 32" xfId="1511" xr:uid="{00000000-0005-0000-0000-00009B060000}"/>
    <cellStyle name="20% - Ênfase4 33" xfId="1512" xr:uid="{00000000-0005-0000-0000-00009C060000}"/>
    <cellStyle name="20% - Ênfase4 34" xfId="1513" xr:uid="{00000000-0005-0000-0000-00009D060000}"/>
    <cellStyle name="20% - Ênfase4 35" xfId="1514" xr:uid="{00000000-0005-0000-0000-00009E060000}"/>
    <cellStyle name="20% - Ênfase4 36" xfId="1515" xr:uid="{00000000-0005-0000-0000-00009F060000}"/>
    <cellStyle name="20% - Ênfase4 36 2" xfId="27664" xr:uid="{00000000-0005-0000-0000-0000A0060000}"/>
    <cellStyle name="20% - Ênfase4 37" xfId="1516" xr:uid="{00000000-0005-0000-0000-0000A1060000}"/>
    <cellStyle name="20% - Ênfase4 37 2" xfId="27665" xr:uid="{00000000-0005-0000-0000-0000A2060000}"/>
    <cellStyle name="20% - Ênfase4 38" xfId="1517" xr:uid="{00000000-0005-0000-0000-0000A3060000}"/>
    <cellStyle name="20% - Ênfase4 38 2" xfId="27666" xr:uid="{00000000-0005-0000-0000-0000A4060000}"/>
    <cellStyle name="20% - Ênfase4 39" xfId="1518" xr:uid="{00000000-0005-0000-0000-0000A5060000}"/>
    <cellStyle name="20% - Ênfase4 39 2" xfId="27667" xr:uid="{00000000-0005-0000-0000-0000A6060000}"/>
    <cellStyle name="20% - Ênfase4 4" xfId="1519" xr:uid="{00000000-0005-0000-0000-0000A7060000}"/>
    <cellStyle name="20% - Ênfase4 4 2" xfId="1520" xr:uid="{00000000-0005-0000-0000-0000A8060000}"/>
    <cellStyle name="20% - Ênfase4 4 2 2" xfId="27668" xr:uid="{00000000-0005-0000-0000-0000A9060000}"/>
    <cellStyle name="20% - Ênfase4 4 3" xfId="1521" xr:uid="{00000000-0005-0000-0000-0000AA060000}"/>
    <cellStyle name="20% - Ênfase4 4 3 2" xfId="27669" xr:uid="{00000000-0005-0000-0000-0000AB060000}"/>
    <cellStyle name="20% - Ênfase4 4 4" xfId="1522" xr:uid="{00000000-0005-0000-0000-0000AC060000}"/>
    <cellStyle name="20% - Ênfase4 4 4 2" xfId="27670" xr:uid="{00000000-0005-0000-0000-0000AD060000}"/>
    <cellStyle name="20% - Ênfase4 40" xfId="1523" xr:uid="{00000000-0005-0000-0000-0000AE060000}"/>
    <cellStyle name="20% - Ênfase4 40 2" xfId="27671" xr:uid="{00000000-0005-0000-0000-0000AF060000}"/>
    <cellStyle name="20% - Ênfase4 41" xfId="1524" xr:uid="{00000000-0005-0000-0000-0000B0060000}"/>
    <cellStyle name="20% - Ênfase4 41 2" xfId="27672" xr:uid="{00000000-0005-0000-0000-0000B1060000}"/>
    <cellStyle name="20% - Ênfase4 42" xfId="30053" xr:uid="{00000000-0005-0000-0000-0000B2060000}"/>
    <cellStyle name="20% - Ênfase4 42 2" xfId="30054" xr:uid="{00000000-0005-0000-0000-0000B3060000}"/>
    <cellStyle name="20% - Ênfase4 43" xfId="30055" xr:uid="{00000000-0005-0000-0000-0000B4060000}"/>
    <cellStyle name="20% - Ênfase4 43 2" xfId="30056" xr:uid="{00000000-0005-0000-0000-0000B5060000}"/>
    <cellStyle name="20% - Ênfase4 44" xfId="30057" xr:uid="{00000000-0005-0000-0000-0000B6060000}"/>
    <cellStyle name="20% - Ênfase4 44 2" xfId="30058" xr:uid="{00000000-0005-0000-0000-0000B7060000}"/>
    <cellStyle name="20% - Ênfase4 45" xfId="30059" xr:uid="{00000000-0005-0000-0000-0000B8060000}"/>
    <cellStyle name="20% - Ênfase4 45 2" xfId="30060" xr:uid="{00000000-0005-0000-0000-0000B9060000}"/>
    <cellStyle name="20% - Ênfase4 46" xfId="30061" xr:uid="{00000000-0005-0000-0000-0000BA060000}"/>
    <cellStyle name="20% - Ênfase4 46 2" xfId="30062" xr:uid="{00000000-0005-0000-0000-0000BB060000}"/>
    <cellStyle name="20% - Ênfase4 47" xfId="30063" xr:uid="{00000000-0005-0000-0000-0000BC060000}"/>
    <cellStyle name="20% - Ênfase4 47 2" xfId="30064" xr:uid="{00000000-0005-0000-0000-0000BD060000}"/>
    <cellStyle name="20% - Ênfase4 48" xfId="30065" xr:uid="{00000000-0005-0000-0000-0000BE060000}"/>
    <cellStyle name="20% - Ênfase4 48 2" xfId="30066" xr:uid="{00000000-0005-0000-0000-0000BF060000}"/>
    <cellStyle name="20% - Ênfase4 49" xfId="30067" xr:uid="{00000000-0005-0000-0000-0000C0060000}"/>
    <cellStyle name="20% - Ênfase4 49 2" xfId="30068" xr:uid="{00000000-0005-0000-0000-0000C1060000}"/>
    <cellStyle name="20% - Ênfase4 5" xfId="1525" xr:uid="{00000000-0005-0000-0000-0000C2060000}"/>
    <cellStyle name="20% - Ênfase4 50" xfId="30069" xr:uid="{00000000-0005-0000-0000-0000C3060000}"/>
    <cellStyle name="20% - Ênfase4 50 2" xfId="30070" xr:uid="{00000000-0005-0000-0000-0000C4060000}"/>
    <cellStyle name="20% - Ênfase4 51" xfId="30071" xr:uid="{00000000-0005-0000-0000-0000C5060000}"/>
    <cellStyle name="20% - Ênfase4 51 2" xfId="30072" xr:uid="{00000000-0005-0000-0000-0000C6060000}"/>
    <cellStyle name="20% - Ênfase4 52" xfId="30073" xr:uid="{00000000-0005-0000-0000-0000C7060000}"/>
    <cellStyle name="20% - Ênfase4 52 2" xfId="30074" xr:uid="{00000000-0005-0000-0000-0000C8060000}"/>
    <cellStyle name="20% - Ênfase4 53" xfId="30075" xr:uid="{00000000-0005-0000-0000-0000C9060000}"/>
    <cellStyle name="20% - Ênfase4 53 2" xfId="30076" xr:uid="{00000000-0005-0000-0000-0000CA060000}"/>
    <cellStyle name="20% - Ênfase4 54" xfId="30077" xr:uid="{00000000-0005-0000-0000-0000CB060000}"/>
    <cellStyle name="20% - Ênfase4 54 2" xfId="30078" xr:uid="{00000000-0005-0000-0000-0000CC060000}"/>
    <cellStyle name="20% - Ênfase4 55" xfId="30079" xr:uid="{00000000-0005-0000-0000-0000CD060000}"/>
    <cellStyle name="20% - Ênfase4 55 2" xfId="30080" xr:uid="{00000000-0005-0000-0000-0000CE060000}"/>
    <cellStyle name="20% - Ênfase4 56" xfId="30081" xr:uid="{00000000-0005-0000-0000-0000CF060000}"/>
    <cellStyle name="20% - Ênfase4 56 2" xfId="30082" xr:uid="{00000000-0005-0000-0000-0000D0060000}"/>
    <cellStyle name="20% - Ênfase4 57" xfId="30083" xr:uid="{00000000-0005-0000-0000-0000D1060000}"/>
    <cellStyle name="20% - Ênfase4 57 2" xfId="30084" xr:uid="{00000000-0005-0000-0000-0000D2060000}"/>
    <cellStyle name="20% - Ênfase4 58" xfId="30085" xr:uid="{00000000-0005-0000-0000-0000D3060000}"/>
    <cellStyle name="20% - Ênfase4 58 2" xfId="30086" xr:uid="{00000000-0005-0000-0000-0000D4060000}"/>
    <cellStyle name="20% - Ênfase4 59" xfId="30087" xr:uid="{00000000-0005-0000-0000-0000D5060000}"/>
    <cellStyle name="20% - Ênfase4 59 2" xfId="30088" xr:uid="{00000000-0005-0000-0000-0000D6060000}"/>
    <cellStyle name="20% - Ênfase4 6" xfId="1526" xr:uid="{00000000-0005-0000-0000-0000D7060000}"/>
    <cellStyle name="20% - Ênfase4 60" xfId="30089" xr:uid="{00000000-0005-0000-0000-0000D8060000}"/>
    <cellStyle name="20% - Ênfase4 60 2" xfId="30090" xr:uid="{00000000-0005-0000-0000-0000D9060000}"/>
    <cellStyle name="20% - Ênfase4 7" xfId="1527" xr:uid="{00000000-0005-0000-0000-0000DA060000}"/>
    <cellStyle name="20% - Ênfase4 8" xfId="1528" xr:uid="{00000000-0005-0000-0000-0000DB060000}"/>
    <cellStyle name="20% - Ênfase4 9" xfId="1529" xr:uid="{00000000-0005-0000-0000-0000DC060000}"/>
    <cellStyle name="20% - Ênfase5 10" xfId="1530" xr:uid="{00000000-0005-0000-0000-0000DD060000}"/>
    <cellStyle name="20% - Ênfase5 11" xfId="1531" xr:uid="{00000000-0005-0000-0000-0000DE060000}"/>
    <cellStyle name="20% - Ênfase5 12" xfId="1532" xr:uid="{00000000-0005-0000-0000-0000DF060000}"/>
    <cellStyle name="20% - Ênfase5 13" xfId="1533" xr:uid="{00000000-0005-0000-0000-0000E0060000}"/>
    <cellStyle name="20% - Ênfase5 14" xfId="1534" xr:uid="{00000000-0005-0000-0000-0000E1060000}"/>
    <cellStyle name="20% - Ênfase5 15" xfId="1535" xr:uid="{00000000-0005-0000-0000-0000E2060000}"/>
    <cellStyle name="20% - Ênfase5 16" xfId="1536" xr:uid="{00000000-0005-0000-0000-0000E3060000}"/>
    <cellStyle name="20% - Ênfase5 17" xfId="1537" xr:uid="{00000000-0005-0000-0000-0000E4060000}"/>
    <cellStyle name="20% - Ênfase5 18" xfId="1538" xr:uid="{00000000-0005-0000-0000-0000E5060000}"/>
    <cellStyle name="20% - Ênfase5 19" xfId="1539" xr:uid="{00000000-0005-0000-0000-0000E6060000}"/>
    <cellStyle name="20% - Ênfase5 2" xfId="1540" xr:uid="{00000000-0005-0000-0000-0000E7060000}"/>
    <cellStyle name="20% - Ênfase5 2 2" xfId="30091" xr:uid="{00000000-0005-0000-0000-0000E8060000}"/>
    <cellStyle name="20% - Ênfase5 2 2 2" xfId="30092" xr:uid="{00000000-0005-0000-0000-0000E9060000}"/>
    <cellStyle name="20% - Ênfase5 20" xfId="1541" xr:uid="{00000000-0005-0000-0000-0000EA060000}"/>
    <cellStyle name="20% - Ênfase5 21" xfId="1542" xr:uid="{00000000-0005-0000-0000-0000EB060000}"/>
    <cellStyle name="20% - Ênfase5 22" xfId="1543" xr:uid="{00000000-0005-0000-0000-0000EC060000}"/>
    <cellStyle name="20% - Ênfase5 23" xfId="1544" xr:uid="{00000000-0005-0000-0000-0000ED060000}"/>
    <cellStyle name="20% - Ênfase5 24" xfId="1545" xr:uid="{00000000-0005-0000-0000-0000EE060000}"/>
    <cellStyle name="20% - Ênfase5 25" xfId="1546" xr:uid="{00000000-0005-0000-0000-0000EF060000}"/>
    <cellStyle name="20% - Ênfase5 26" xfId="1547" xr:uid="{00000000-0005-0000-0000-0000F0060000}"/>
    <cellStyle name="20% - Ênfase5 27" xfId="1548" xr:uid="{00000000-0005-0000-0000-0000F1060000}"/>
    <cellStyle name="20% - Ênfase5 28" xfId="1549" xr:uid="{00000000-0005-0000-0000-0000F2060000}"/>
    <cellStyle name="20% - Ênfase5 29" xfId="1550" xr:uid="{00000000-0005-0000-0000-0000F3060000}"/>
    <cellStyle name="20% - Ênfase5 3" xfId="1551" xr:uid="{00000000-0005-0000-0000-0000F4060000}"/>
    <cellStyle name="20% - Ênfase5 3 2" xfId="30093" xr:uid="{00000000-0005-0000-0000-0000F5060000}"/>
    <cellStyle name="20% - Ênfase5 3 2 2" xfId="30094" xr:uid="{00000000-0005-0000-0000-0000F6060000}"/>
    <cellStyle name="20% - Ênfase5 30" xfId="1552" xr:uid="{00000000-0005-0000-0000-0000F7060000}"/>
    <cellStyle name="20% - Ênfase5 31" xfId="1553" xr:uid="{00000000-0005-0000-0000-0000F8060000}"/>
    <cellStyle name="20% - Ênfase5 32" xfId="1554" xr:uid="{00000000-0005-0000-0000-0000F9060000}"/>
    <cellStyle name="20% - Ênfase5 33" xfId="1555" xr:uid="{00000000-0005-0000-0000-0000FA060000}"/>
    <cellStyle name="20% - Ênfase5 34" xfId="1556" xr:uid="{00000000-0005-0000-0000-0000FB060000}"/>
    <cellStyle name="20% - Ênfase5 35" xfId="1557" xr:uid="{00000000-0005-0000-0000-0000FC060000}"/>
    <cellStyle name="20% - Ênfase5 36" xfId="1558" xr:uid="{00000000-0005-0000-0000-0000FD060000}"/>
    <cellStyle name="20% - Ênfase5 36 2" xfId="27673" xr:uid="{00000000-0005-0000-0000-0000FE060000}"/>
    <cellStyle name="20% - Ênfase5 37" xfId="1559" xr:uid="{00000000-0005-0000-0000-0000FF060000}"/>
    <cellStyle name="20% - Ênfase5 37 2" xfId="27674" xr:uid="{00000000-0005-0000-0000-000000070000}"/>
    <cellStyle name="20% - Ênfase5 38" xfId="1560" xr:uid="{00000000-0005-0000-0000-000001070000}"/>
    <cellStyle name="20% - Ênfase5 38 2" xfId="27675" xr:uid="{00000000-0005-0000-0000-000002070000}"/>
    <cellStyle name="20% - Ênfase5 39" xfId="1561" xr:uid="{00000000-0005-0000-0000-000003070000}"/>
    <cellStyle name="20% - Ênfase5 39 2" xfId="27676" xr:uid="{00000000-0005-0000-0000-000004070000}"/>
    <cellStyle name="20% - Ênfase5 4" xfId="1562" xr:uid="{00000000-0005-0000-0000-000005070000}"/>
    <cellStyle name="20% - Ênfase5 4 2" xfId="1563" xr:uid="{00000000-0005-0000-0000-000006070000}"/>
    <cellStyle name="20% - Ênfase5 4 2 2" xfId="27677" xr:uid="{00000000-0005-0000-0000-000007070000}"/>
    <cellStyle name="20% - Ênfase5 4 3" xfId="1564" xr:uid="{00000000-0005-0000-0000-000008070000}"/>
    <cellStyle name="20% - Ênfase5 4 3 2" xfId="27678" xr:uid="{00000000-0005-0000-0000-000009070000}"/>
    <cellStyle name="20% - Ênfase5 4 4" xfId="1565" xr:uid="{00000000-0005-0000-0000-00000A070000}"/>
    <cellStyle name="20% - Ênfase5 4 4 2" xfId="27679" xr:uid="{00000000-0005-0000-0000-00000B070000}"/>
    <cellStyle name="20% - Ênfase5 40" xfId="1566" xr:uid="{00000000-0005-0000-0000-00000C070000}"/>
    <cellStyle name="20% - Ênfase5 40 2" xfId="27680" xr:uid="{00000000-0005-0000-0000-00000D070000}"/>
    <cellStyle name="20% - Ênfase5 41" xfId="1567" xr:uid="{00000000-0005-0000-0000-00000E070000}"/>
    <cellStyle name="20% - Ênfase5 41 2" xfId="27681" xr:uid="{00000000-0005-0000-0000-00000F070000}"/>
    <cellStyle name="20% - Ênfase5 42" xfId="30095" xr:uid="{00000000-0005-0000-0000-000010070000}"/>
    <cellStyle name="20% - Ênfase5 42 2" xfId="30096" xr:uid="{00000000-0005-0000-0000-000011070000}"/>
    <cellStyle name="20% - Ênfase5 43" xfId="30097" xr:uid="{00000000-0005-0000-0000-000012070000}"/>
    <cellStyle name="20% - Ênfase5 43 2" xfId="30098" xr:uid="{00000000-0005-0000-0000-000013070000}"/>
    <cellStyle name="20% - Ênfase5 44" xfId="30099" xr:uid="{00000000-0005-0000-0000-000014070000}"/>
    <cellStyle name="20% - Ênfase5 44 2" xfId="30100" xr:uid="{00000000-0005-0000-0000-000015070000}"/>
    <cellStyle name="20% - Ênfase5 45" xfId="30101" xr:uid="{00000000-0005-0000-0000-000016070000}"/>
    <cellStyle name="20% - Ênfase5 45 2" xfId="30102" xr:uid="{00000000-0005-0000-0000-000017070000}"/>
    <cellStyle name="20% - Ênfase5 46" xfId="30103" xr:uid="{00000000-0005-0000-0000-000018070000}"/>
    <cellStyle name="20% - Ênfase5 46 2" xfId="30104" xr:uid="{00000000-0005-0000-0000-000019070000}"/>
    <cellStyle name="20% - Ênfase5 47" xfId="30105" xr:uid="{00000000-0005-0000-0000-00001A070000}"/>
    <cellStyle name="20% - Ênfase5 47 2" xfId="30106" xr:uid="{00000000-0005-0000-0000-00001B070000}"/>
    <cellStyle name="20% - Ênfase5 48" xfId="30107" xr:uid="{00000000-0005-0000-0000-00001C070000}"/>
    <cellStyle name="20% - Ênfase5 48 2" xfId="30108" xr:uid="{00000000-0005-0000-0000-00001D070000}"/>
    <cellStyle name="20% - Ênfase5 49" xfId="30109" xr:uid="{00000000-0005-0000-0000-00001E070000}"/>
    <cellStyle name="20% - Ênfase5 49 2" xfId="30110" xr:uid="{00000000-0005-0000-0000-00001F070000}"/>
    <cellStyle name="20% - Ênfase5 5" xfId="1568" xr:uid="{00000000-0005-0000-0000-000020070000}"/>
    <cellStyle name="20% - Ênfase5 50" xfId="30111" xr:uid="{00000000-0005-0000-0000-000021070000}"/>
    <cellStyle name="20% - Ênfase5 50 2" xfId="30112" xr:uid="{00000000-0005-0000-0000-000022070000}"/>
    <cellStyle name="20% - Ênfase5 51" xfId="30113" xr:uid="{00000000-0005-0000-0000-000023070000}"/>
    <cellStyle name="20% - Ênfase5 51 2" xfId="30114" xr:uid="{00000000-0005-0000-0000-000024070000}"/>
    <cellStyle name="20% - Ênfase5 52" xfId="30115" xr:uid="{00000000-0005-0000-0000-000025070000}"/>
    <cellStyle name="20% - Ênfase5 52 2" xfId="30116" xr:uid="{00000000-0005-0000-0000-000026070000}"/>
    <cellStyle name="20% - Ênfase5 53" xfId="30117" xr:uid="{00000000-0005-0000-0000-000027070000}"/>
    <cellStyle name="20% - Ênfase5 53 2" xfId="30118" xr:uid="{00000000-0005-0000-0000-000028070000}"/>
    <cellStyle name="20% - Ênfase5 54" xfId="30119" xr:uid="{00000000-0005-0000-0000-000029070000}"/>
    <cellStyle name="20% - Ênfase5 54 2" xfId="30120" xr:uid="{00000000-0005-0000-0000-00002A070000}"/>
    <cellStyle name="20% - Ênfase5 55" xfId="30121" xr:uid="{00000000-0005-0000-0000-00002B070000}"/>
    <cellStyle name="20% - Ênfase5 55 2" xfId="30122" xr:uid="{00000000-0005-0000-0000-00002C070000}"/>
    <cellStyle name="20% - Ênfase5 56" xfId="30123" xr:uid="{00000000-0005-0000-0000-00002D070000}"/>
    <cellStyle name="20% - Ênfase5 56 2" xfId="30124" xr:uid="{00000000-0005-0000-0000-00002E070000}"/>
    <cellStyle name="20% - Ênfase5 57" xfId="30125" xr:uid="{00000000-0005-0000-0000-00002F070000}"/>
    <cellStyle name="20% - Ênfase5 57 2" xfId="30126" xr:uid="{00000000-0005-0000-0000-000030070000}"/>
    <cellStyle name="20% - Ênfase5 58" xfId="30127" xr:uid="{00000000-0005-0000-0000-000031070000}"/>
    <cellStyle name="20% - Ênfase5 58 2" xfId="30128" xr:uid="{00000000-0005-0000-0000-000032070000}"/>
    <cellStyle name="20% - Ênfase5 59" xfId="30129" xr:uid="{00000000-0005-0000-0000-000033070000}"/>
    <cellStyle name="20% - Ênfase5 59 2" xfId="30130" xr:uid="{00000000-0005-0000-0000-000034070000}"/>
    <cellStyle name="20% - Ênfase5 6" xfId="1569" xr:uid="{00000000-0005-0000-0000-000035070000}"/>
    <cellStyle name="20% - Ênfase5 60" xfId="30131" xr:uid="{00000000-0005-0000-0000-000036070000}"/>
    <cellStyle name="20% - Ênfase5 60 2" xfId="30132" xr:uid="{00000000-0005-0000-0000-000037070000}"/>
    <cellStyle name="20% - Ênfase5 7" xfId="1570" xr:uid="{00000000-0005-0000-0000-000038070000}"/>
    <cellStyle name="20% - Ênfase5 8" xfId="1571" xr:uid="{00000000-0005-0000-0000-000039070000}"/>
    <cellStyle name="20% - Ênfase5 9" xfId="1572" xr:uid="{00000000-0005-0000-0000-00003A070000}"/>
    <cellStyle name="20% - Ênfase6 10" xfId="1573" xr:uid="{00000000-0005-0000-0000-00003B070000}"/>
    <cellStyle name="20% - Ênfase6 11" xfId="1574" xr:uid="{00000000-0005-0000-0000-00003C070000}"/>
    <cellStyle name="20% - Ênfase6 12" xfId="1575" xr:uid="{00000000-0005-0000-0000-00003D070000}"/>
    <cellStyle name="20% - Ênfase6 13" xfId="1576" xr:uid="{00000000-0005-0000-0000-00003E070000}"/>
    <cellStyle name="20% - Ênfase6 14" xfId="1577" xr:uid="{00000000-0005-0000-0000-00003F070000}"/>
    <cellStyle name="20% - Ênfase6 15" xfId="1578" xr:uid="{00000000-0005-0000-0000-000040070000}"/>
    <cellStyle name="20% - Ênfase6 16" xfId="1579" xr:uid="{00000000-0005-0000-0000-000041070000}"/>
    <cellStyle name="20% - Ênfase6 17" xfId="1580" xr:uid="{00000000-0005-0000-0000-000042070000}"/>
    <cellStyle name="20% - Ênfase6 18" xfId="1581" xr:uid="{00000000-0005-0000-0000-000043070000}"/>
    <cellStyle name="20% - Ênfase6 19" xfId="1582" xr:uid="{00000000-0005-0000-0000-000044070000}"/>
    <cellStyle name="20% - Ênfase6 2" xfId="1583" xr:uid="{00000000-0005-0000-0000-000045070000}"/>
    <cellStyle name="20% - Ênfase6 2 2" xfId="30133" xr:uid="{00000000-0005-0000-0000-000046070000}"/>
    <cellStyle name="20% - Ênfase6 2 2 2" xfId="30134" xr:uid="{00000000-0005-0000-0000-000047070000}"/>
    <cellStyle name="20% - Ênfase6 20" xfId="1584" xr:uid="{00000000-0005-0000-0000-000048070000}"/>
    <cellStyle name="20% - Ênfase6 21" xfId="1585" xr:uid="{00000000-0005-0000-0000-000049070000}"/>
    <cellStyle name="20% - Ênfase6 22" xfId="1586" xr:uid="{00000000-0005-0000-0000-00004A070000}"/>
    <cellStyle name="20% - Ênfase6 23" xfId="1587" xr:uid="{00000000-0005-0000-0000-00004B070000}"/>
    <cellStyle name="20% - Ênfase6 24" xfId="1588" xr:uid="{00000000-0005-0000-0000-00004C070000}"/>
    <cellStyle name="20% - Ênfase6 25" xfId="1589" xr:uid="{00000000-0005-0000-0000-00004D070000}"/>
    <cellStyle name="20% - Ênfase6 26" xfId="1590" xr:uid="{00000000-0005-0000-0000-00004E070000}"/>
    <cellStyle name="20% - Ênfase6 27" xfId="1591" xr:uid="{00000000-0005-0000-0000-00004F070000}"/>
    <cellStyle name="20% - Ênfase6 28" xfId="1592" xr:uid="{00000000-0005-0000-0000-000050070000}"/>
    <cellStyle name="20% - Ênfase6 29" xfId="1593" xr:uid="{00000000-0005-0000-0000-000051070000}"/>
    <cellStyle name="20% - Ênfase6 3" xfId="1594" xr:uid="{00000000-0005-0000-0000-000052070000}"/>
    <cellStyle name="20% - Ênfase6 3 2" xfId="30135" xr:uid="{00000000-0005-0000-0000-000053070000}"/>
    <cellStyle name="20% - Ênfase6 3 2 2" xfId="30136" xr:uid="{00000000-0005-0000-0000-000054070000}"/>
    <cellStyle name="20% - Ênfase6 30" xfId="1595" xr:uid="{00000000-0005-0000-0000-000055070000}"/>
    <cellStyle name="20% - Ênfase6 31" xfId="1596" xr:uid="{00000000-0005-0000-0000-000056070000}"/>
    <cellStyle name="20% - Ênfase6 32" xfId="1597" xr:uid="{00000000-0005-0000-0000-000057070000}"/>
    <cellStyle name="20% - Ênfase6 33" xfId="1598" xr:uid="{00000000-0005-0000-0000-000058070000}"/>
    <cellStyle name="20% - Ênfase6 34" xfId="1599" xr:uid="{00000000-0005-0000-0000-000059070000}"/>
    <cellStyle name="20% - Ênfase6 35" xfId="1600" xr:uid="{00000000-0005-0000-0000-00005A070000}"/>
    <cellStyle name="20% - Ênfase6 36" xfId="1601" xr:uid="{00000000-0005-0000-0000-00005B070000}"/>
    <cellStyle name="20% - Ênfase6 36 2" xfId="27682" xr:uid="{00000000-0005-0000-0000-00005C070000}"/>
    <cellStyle name="20% - Ênfase6 37" xfId="1602" xr:uid="{00000000-0005-0000-0000-00005D070000}"/>
    <cellStyle name="20% - Ênfase6 37 2" xfId="27683" xr:uid="{00000000-0005-0000-0000-00005E070000}"/>
    <cellStyle name="20% - Ênfase6 38" xfId="1603" xr:uid="{00000000-0005-0000-0000-00005F070000}"/>
    <cellStyle name="20% - Ênfase6 38 2" xfId="27684" xr:uid="{00000000-0005-0000-0000-000060070000}"/>
    <cellStyle name="20% - Ênfase6 39" xfId="1604" xr:uid="{00000000-0005-0000-0000-000061070000}"/>
    <cellStyle name="20% - Ênfase6 39 2" xfId="27685" xr:uid="{00000000-0005-0000-0000-000062070000}"/>
    <cellStyle name="20% - Ênfase6 4" xfId="1605" xr:uid="{00000000-0005-0000-0000-000063070000}"/>
    <cellStyle name="20% - Ênfase6 4 2" xfId="1606" xr:uid="{00000000-0005-0000-0000-000064070000}"/>
    <cellStyle name="20% - Ênfase6 4 2 2" xfId="27686" xr:uid="{00000000-0005-0000-0000-000065070000}"/>
    <cellStyle name="20% - Ênfase6 4 3" xfId="1607" xr:uid="{00000000-0005-0000-0000-000066070000}"/>
    <cellStyle name="20% - Ênfase6 4 3 2" xfId="27687" xr:uid="{00000000-0005-0000-0000-000067070000}"/>
    <cellStyle name="20% - Ênfase6 4 4" xfId="1608" xr:uid="{00000000-0005-0000-0000-000068070000}"/>
    <cellStyle name="20% - Ênfase6 4 4 2" xfId="27688" xr:uid="{00000000-0005-0000-0000-000069070000}"/>
    <cellStyle name="20% - Ênfase6 40" xfId="1609" xr:uid="{00000000-0005-0000-0000-00006A070000}"/>
    <cellStyle name="20% - Ênfase6 40 2" xfId="27689" xr:uid="{00000000-0005-0000-0000-00006B070000}"/>
    <cellStyle name="20% - Ênfase6 41" xfId="1610" xr:uid="{00000000-0005-0000-0000-00006C070000}"/>
    <cellStyle name="20% - Ênfase6 41 2" xfId="27690" xr:uid="{00000000-0005-0000-0000-00006D070000}"/>
    <cellStyle name="20% - Ênfase6 42" xfId="30137" xr:uid="{00000000-0005-0000-0000-00006E070000}"/>
    <cellStyle name="20% - Ênfase6 42 2" xfId="30138" xr:uid="{00000000-0005-0000-0000-00006F070000}"/>
    <cellStyle name="20% - Ênfase6 43" xfId="30139" xr:uid="{00000000-0005-0000-0000-000070070000}"/>
    <cellStyle name="20% - Ênfase6 43 2" xfId="30140" xr:uid="{00000000-0005-0000-0000-000071070000}"/>
    <cellStyle name="20% - Ênfase6 44" xfId="30141" xr:uid="{00000000-0005-0000-0000-000072070000}"/>
    <cellStyle name="20% - Ênfase6 44 2" xfId="30142" xr:uid="{00000000-0005-0000-0000-000073070000}"/>
    <cellStyle name="20% - Ênfase6 45" xfId="30143" xr:uid="{00000000-0005-0000-0000-000074070000}"/>
    <cellStyle name="20% - Ênfase6 45 2" xfId="30144" xr:uid="{00000000-0005-0000-0000-000075070000}"/>
    <cellStyle name="20% - Ênfase6 46" xfId="30145" xr:uid="{00000000-0005-0000-0000-000076070000}"/>
    <cellStyle name="20% - Ênfase6 46 2" xfId="30146" xr:uid="{00000000-0005-0000-0000-000077070000}"/>
    <cellStyle name="20% - Ênfase6 47" xfId="30147" xr:uid="{00000000-0005-0000-0000-000078070000}"/>
    <cellStyle name="20% - Ênfase6 47 2" xfId="30148" xr:uid="{00000000-0005-0000-0000-000079070000}"/>
    <cellStyle name="20% - Ênfase6 48" xfId="30149" xr:uid="{00000000-0005-0000-0000-00007A070000}"/>
    <cellStyle name="20% - Ênfase6 48 2" xfId="30150" xr:uid="{00000000-0005-0000-0000-00007B070000}"/>
    <cellStyle name="20% - Ênfase6 49" xfId="30151" xr:uid="{00000000-0005-0000-0000-00007C070000}"/>
    <cellStyle name="20% - Ênfase6 49 2" xfId="30152" xr:uid="{00000000-0005-0000-0000-00007D070000}"/>
    <cellStyle name="20% - Ênfase6 5" xfId="1611" xr:uid="{00000000-0005-0000-0000-00007E070000}"/>
    <cellStyle name="20% - Ênfase6 50" xfId="30153" xr:uid="{00000000-0005-0000-0000-00007F070000}"/>
    <cellStyle name="20% - Ênfase6 50 2" xfId="30154" xr:uid="{00000000-0005-0000-0000-000080070000}"/>
    <cellStyle name="20% - Ênfase6 51" xfId="30155" xr:uid="{00000000-0005-0000-0000-000081070000}"/>
    <cellStyle name="20% - Ênfase6 51 2" xfId="30156" xr:uid="{00000000-0005-0000-0000-000082070000}"/>
    <cellStyle name="20% - Ênfase6 52" xfId="30157" xr:uid="{00000000-0005-0000-0000-000083070000}"/>
    <cellStyle name="20% - Ênfase6 52 2" xfId="30158" xr:uid="{00000000-0005-0000-0000-000084070000}"/>
    <cellStyle name="20% - Ênfase6 53" xfId="30159" xr:uid="{00000000-0005-0000-0000-000085070000}"/>
    <cellStyle name="20% - Ênfase6 53 2" xfId="30160" xr:uid="{00000000-0005-0000-0000-000086070000}"/>
    <cellStyle name="20% - Ênfase6 54" xfId="30161" xr:uid="{00000000-0005-0000-0000-000087070000}"/>
    <cellStyle name="20% - Ênfase6 54 2" xfId="30162" xr:uid="{00000000-0005-0000-0000-000088070000}"/>
    <cellStyle name="20% - Ênfase6 55" xfId="30163" xr:uid="{00000000-0005-0000-0000-000089070000}"/>
    <cellStyle name="20% - Ênfase6 55 2" xfId="30164" xr:uid="{00000000-0005-0000-0000-00008A070000}"/>
    <cellStyle name="20% - Ênfase6 56" xfId="30165" xr:uid="{00000000-0005-0000-0000-00008B070000}"/>
    <cellStyle name="20% - Ênfase6 56 2" xfId="30166" xr:uid="{00000000-0005-0000-0000-00008C070000}"/>
    <cellStyle name="20% - Ênfase6 57" xfId="30167" xr:uid="{00000000-0005-0000-0000-00008D070000}"/>
    <cellStyle name="20% - Ênfase6 57 2" xfId="30168" xr:uid="{00000000-0005-0000-0000-00008E070000}"/>
    <cellStyle name="20% - Ênfase6 58" xfId="30169" xr:uid="{00000000-0005-0000-0000-00008F070000}"/>
    <cellStyle name="20% - Ênfase6 58 2" xfId="30170" xr:uid="{00000000-0005-0000-0000-000090070000}"/>
    <cellStyle name="20% - Ênfase6 59" xfId="30171" xr:uid="{00000000-0005-0000-0000-000091070000}"/>
    <cellStyle name="20% - Ênfase6 59 2" xfId="30172" xr:uid="{00000000-0005-0000-0000-000092070000}"/>
    <cellStyle name="20% - Ênfase6 6" xfId="1612" xr:uid="{00000000-0005-0000-0000-000093070000}"/>
    <cellStyle name="20% - Ênfase6 60" xfId="30173" xr:uid="{00000000-0005-0000-0000-000094070000}"/>
    <cellStyle name="20% - Ênfase6 60 2" xfId="30174" xr:uid="{00000000-0005-0000-0000-000095070000}"/>
    <cellStyle name="20% - Ênfase6 7" xfId="1613" xr:uid="{00000000-0005-0000-0000-000096070000}"/>
    <cellStyle name="20% - Ênfase6 8" xfId="1614" xr:uid="{00000000-0005-0000-0000-000097070000}"/>
    <cellStyle name="20% - Ênfase6 9" xfId="1615" xr:uid="{00000000-0005-0000-0000-000098070000}"/>
    <cellStyle name="20% - Énfasis1 2" xfId="1616" xr:uid="{00000000-0005-0000-0000-000099070000}"/>
    <cellStyle name="20% - Énfasis1 2 2" xfId="1617" xr:uid="{00000000-0005-0000-0000-00009A070000}"/>
    <cellStyle name="20% - Énfasis1 2 2 2" xfId="1618" xr:uid="{00000000-0005-0000-0000-00009B070000}"/>
    <cellStyle name="20% - Énfasis1 2 2 2 2" xfId="1619" xr:uid="{00000000-0005-0000-0000-00009C070000}"/>
    <cellStyle name="20% - Énfasis1 2 2 2 3" xfId="1620" xr:uid="{00000000-0005-0000-0000-00009D070000}"/>
    <cellStyle name="20% - Énfasis1 2 2 3" xfId="1621" xr:uid="{00000000-0005-0000-0000-00009E070000}"/>
    <cellStyle name="20% - Énfasis1 2 2 3 2" xfId="1622" xr:uid="{00000000-0005-0000-0000-00009F070000}"/>
    <cellStyle name="20% - Énfasis1 2 2 3 3" xfId="1623" xr:uid="{00000000-0005-0000-0000-0000A0070000}"/>
    <cellStyle name="20% - Énfasis1 2 2 4" xfId="1624" xr:uid="{00000000-0005-0000-0000-0000A1070000}"/>
    <cellStyle name="20% - Énfasis1 2 2 4 2" xfId="1625" xr:uid="{00000000-0005-0000-0000-0000A2070000}"/>
    <cellStyle name="20% - Énfasis1 2 2 4 3" xfId="1626" xr:uid="{00000000-0005-0000-0000-0000A3070000}"/>
    <cellStyle name="20% - Énfasis1 2 2 5" xfId="1627" xr:uid="{00000000-0005-0000-0000-0000A4070000}"/>
    <cellStyle name="20% - Énfasis1 2 2 5 2" xfId="1628" xr:uid="{00000000-0005-0000-0000-0000A5070000}"/>
    <cellStyle name="20% - Énfasis1 2 2 5 3" xfId="1629" xr:uid="{00000000-0005-0000-0000-0000A6070000}"/>
    <cellStyle name="20% - Énfasis1 2 2 6" xfId="1630" xr:uid="{00000000-0005-0000-0000-0000A7070000}"/>
    <cellStyle name="20% - Énfasis1 2 2 7" xfId="1631" xr:uid="{00000000-0005-0000-0000-0000A8070000}"/>
    <cellStyle name="20% - Énfasis1 2 3" xfId="1632" xr:uid="{00000000-0005-0000-0000-0000A9070000}"/>
    <cellStyle name="20% - Énfasis1 2 3 2" xfId="1633" xr:uid="{00000000-0005-0000-0000-0000AA070000}"/>
    <cellStyle name="20% - Énfasis1 2 3 2 2" xfId="1634" xr:uid="{00000000-0005-0000-0000-0000AB070000}"/>
    <cellStyle name="20% - Énfasis1 2 3 2 3" xfId="1635" xr:uid="{00000000-0005-0000-0000-0000AC070000}"/>
    <cellStyle name="20% - Énfasis1 2 3 3" xfId="1636" xr:uid="{00000000-0005-0000-0000-0000AD070000}"/>
    <cellStyle name="20% - Énfasis1 2 3 3 2" xfId="1637" xr:uid="{00000000-0005-0000-0000-0000AE070000}"/>
    <cellStyle name="20% - Énfasis1 2 3 3 3" xfId="1638" xr:uid="{00000000-0005-0000-0000-0000AF070000}"/>
    <cellStyle name="20% - Énfasis1 2 3 4" xfId="1639" xr:uid="{00000000-0005-0000-0000-0000B0070000}"/>
    <cellStyle name="20% - Énfasis1 2 3 4 2" xfId="1640" xr:uid="{00000000-0005-0000-0000-0000B1070000}"/>
    <cellStyle name="20% - Énfasis1 2 3 4 3" xfId="1641" xr:uid="{00000000-0005-0000-0000-0000B2070000}"/>
    <cellStyle name="20% - Énfasis1 2 3 5" xfId="1642" xr:uid="{00000000-0005-0000-0000-0000B3070000}"/>
    <cellStyle name="20% - Énfasis1 2 3 5 2" xfId="1643" xr:uid="{00000000-0005-0000-0000-0000B4070000}"/>
    <cellStyle name="20% - Énfasis1 2 3 5 3" xfId="1644" xr:uid="{00000000-0005-0000-0000-0000B5070000}"/>
    <cellStyle name="20% - Énfasis1 2 3 6" xfId="1645" xr:uid="{00000000-0005-0000-0000-0000B6070000}"/>
    <cellStyle name="20% - Énfasis1 2 3 7" xfId="1646" xr:uid="{00000000-0005-0000-0000-0000B7070000}"/>
    <cellStyle name="20% - Énfasis1 2 4" xfId="1647" xr:uid="{00000000-0005-0000-0000-0000B8070000}"/>
    <cellStyle name="20% - Énfasis1 2 4 2" xfId="1648" xr:uid="{00000000-0005-0000-0000-0000B9070000}"/>
    <cellStyle name="20% - Énfasis1 2 4 3" xfId="1649" xr:uid="{00000000-0005-0000-0000-0000BA070000}"/>
    <cellStyle name="20% - Énfasis1 2 5" xfId="1650" xr:uid="{00000000-0005-0000-0000-0000BB070000}"/>
    <cellStyle name="20% - Énfasis1 2 5 2" xfId="1651" xr:uid="{00000000-0005-0000-0000-0000BC070000}"/>
    <cellStyle name="20% - Énfasis1 2 5 3" xfId="1652" xr:uid="{00000000-0005-0000-0000-0000BD070000}"/>
    <cellStyle name="20% - Énfasis1 2 6" xfId="1653" xr:uid="{00000000-0005-0000-0000-0000BE070000}"/>
    <cellStyle name="20% - Énfasis1 2 6 2" xfId="1654" xr:uid="{00000000-0005-0000-0000-0000BF070000}"/>
    <cellStyle name="20% - Énfasis1 2 6 3" xfId="1655" xr:uid="{00000000-0005-0000-0000-0000C0070000}"/>
    <cellStyle name="20% - Énfasis1 2 7" xfId="1656" xr:uid="{00000000-0005-0000-0000-0000C1070000}"/>
    <cellStyle name="20% - Énfasis1 2 7 2" xfId="1657" xr:uid="{00000000-0005-0000-0000-0000C2070000}"/>
    <cellStyle name="20% - Énfasis1 2 7 3" xfId="1658" xr:uid="{00000000-0005-0000-0000-0000C3070000}"/>
    <cellStyle name="20% - Énfasis1 2 8" xfId="1659" xr:uid="{00000000-0005-0000-0000-0000C4070000}"/>
    <cellStyle name="20% - Énfasis1 2 9" xfId="1660" xr:uid="{00000000-0005-0000-0000-0000C5070000}"/>
    <cellStyle name="20% - Énfasis1 2_Balance" xfId="1661" xr:uid="{00000000-0005-0000-0000-0000C6070000}"/>
    <cellStyle name="20% - Énfasis1 3" xfId="1662" xr:uid="{00000000-0005-0000-0000-0000C7070000}"/>
    <cellStyle name="20% - Énfasis1 3 2" xfId="1663" xr:uid="{00000000-0005-0000-0000-0000C8070000}"/>
    <cellStyle name="20% - Énfasis1 3 2 2" xfId="1664" xr:uid="{00000000-0005-0000-0000-0000C9070000}"/>
    <cellStyle name="20% - Énfasis1 3 2 2 2" xfId="1665" xr:uid="{00000000-0005-0000-0000-0000CA070000}"/>
    <cellStyle name="20% - Énfasis1 3 2 2 3" xfId="1666" xr:uid="{00000000-0005-0000-0000-0000CB070000}"/>
    <cellStyle name="20% - Énfasis1 3 2 3" xfId="1667" xr:uid="{00000000-0005-0000-0000-0000CC070000}"/>
    <cellStyle name="20% - Énfasis1 3 2 3 2" xfId="1668" xr:uid="{00000000-0005-0000-0000-0000CD070000}"/>
    <cellStyle name="20% - Énfasis1 3 2 3 3" xfId="1669" xr:uid="{00000000-0005-0000-0000-0000CE070000}"/>
    <cellStyle name="20% - Énfasis1 3 2 4" xfId="1670" xr:uid="{00000000-0005-0000-0000-0000CF070000}"/>
    <cellStyle name="20% - Énfasis1 3 2 4 2" xfId="1671" xr:uid="{00000000-0005-0000-0000-0000D0070000}"/>
    <cellStyle name="20% - Énfasis1 3 2 4 3" xfId="1672" xr:uid="{00000000-0005-0000-0000-0000D1070000}"/>
    <cellStyle name="20% - Énfasis1 3 2 5" xfId="1673" xr:uid="{00000000-0005-0000-0000-0000D2070000}"/>
    <cellStyle name="20% - Énfasis1 3 2 5 2" xfId="1674" xr:uid="{00000000-0005-0000-0000-0000D3070000}"/>
    <cellStyle name="20% - Énfasis1 3 2 5 3" xfId="1675" xr:uid="{00000000-0005-0000-0000-0000D4070000}"/>
    <cellStyle name="20% - Énfasis1 3 2 6" xfId="1676" xr:uid="{00000000-0005-0000-0000-0000D5070000}"/>
    <cellStyle name="20% - Énfasis1 3 2 7" xfId="1677" xr:uid="{00000000-0005-0000-0000-0000D6070000}"/>
    <cellStyle name="20% - Énfasis1 3 3" xfId="1678" xr:uid="{00000000-0005-0000-0000-0000D7070000}"/>
    <cellStyle name="20% - Énfasis1 3 3 2" xfId="1679" xr:uid="{00000000-0005-0000-0000-0000D8070000}"/>
    <cellStyle name="20% - Énfasis1 3 3 2 2" xfId="1680" xr:uid="{00000000-0005-0000-0000-0000D9070000}"/>
    <cellStyle name="20% - Énfasis1 3 3 2 3" xfId="1681" xr:uid="{00000000-0005-0000-0000-0000DA070000}"/>
    <cellStyle name="20% - Énfasis1 3 3 3" xfId="1682" xr:uid="{00000000-0005-0000-0000-0000DB070000}"/>
    <cellStyle name="20% - Énfasis1 3 3 3 2" xfId="1683" xr:uid="{00000000-0005-0000-0000-0000DC070000}"/>
    <cellStyle name="20% - Énfasis1 3 3 3 3" xfId="1684" xr:uid="{00000000-0005-0000-0000-0000DD070000}"/>
    <cellStyle name="20% - Énfasis1 3 3 4" xfId="1685" xr:uid="{00000000-0005-0000-0000-0000DE070000}"/>
    <cellStyle name="20% - Énfasis1 3 3 4 2" xfId="1686" xr:uid="{00000000-0005-0000-0000-0000DF070000}"/>
    <cellStyle name="20% - Énfasis1 3 3 4 3" xfId="1687" xr:uid="{00000000-0005-0000-0000-0000E0070000}"/>
    <cellStyle name="20% - Énfasis1 3 3 5" xfId="1688" xr:uid="{00000000-0005-0000-0000-0000E1070000}"/>
    <cellStyle name="20% - Énfasis1 3 3 5 2" xfId="1689" xr:uid="{00000000-0005-0000-0000-0000E2070000}"/>
    <cellStyle name="20% - Énfasis1 3 3 5 3" xfId="1690" xr:uid="{00000000-0005-0000-0000-0000E3070000}"/>
    <cellStyle name="20% - Énfasis1 3 3 6" xfId="1691" xr:uid="{00000000-0005-0000-0000-0000E4070000}"/>
    <cellStyle name="20% - Énfasis1 3 3 7" xfId="1692" xr:uid="{00000000-0005-0000-0000-0000E5070000}"/>
    <cellStyle name="20% - Énfasis1 3 4" xfId="1693" xr:uid="{00000000-0005-0000-0000-0000E6070000}"/>
    <cellStyle name="20% - Énfasis1 3 4 2" xfId="1694" xr:uid="{00000000-0005-0000-0000-0000E7070000}"/>
    <cellStyle name="20% - Énfasis1 3 4 3" xfId="1695" xr:uid="{00000000-0005-0000-0000-0000E8070000}"/>
    <cellStyle name="20% - Énfasis1 3 5" xfId="1696" xr:uid="{00000000-0005-0000-0000-0000E9070000}"/>
    <cellStyle name="20% - Énfasis1 3 5 2" xfId="1697" xr:uid="{00000000-0005-0000-0000-0000EA070000}"/>
    <cellStyle name="20% - Énfasis1 3 5 3" xfId="1698" xr:uid="{00000000-0005-0000-0000-0000EB070000}"/>
    <cellStyle name="20% - Énfasis1 3 6" xfId="1699" xr:uid="{00000000-0005-0000-0000-0000EC070000}"/>
    <cellStyle name="20% - Énfasis1 3 6 2" xfId="1700" xr:uid="{00000000-0005-0000-0000-0000ED070000}"/>
    <cellStyle name="20% - Énfasis1 3 6 3" xfId="1701" xr:uid="{00000000-0005-0000-0000-0000EE070000}"/>
    <cellStyle name="20% - Énfasis1 3 7" xfId="1702" xr:uid="{00000000-0005-0000-0000-0000EF070000}"/>
    <cellStyle name="20% - Énfasis1 3 7 2" xfId="1703" xr:uid="{00000000-0005-0000-0000-0000F0070000}"/>
    <cellStyle name="20% - Énfasis1 3 7 3" xfId="1704" xr:uid="{00000000-0005-0000-0000-0000F1070000}"/>
    <cellStyle name="20% - Énfasis1 3 8" xfId="1705" xr:uid="{00000000-0005-0000-0000-0000F2070000}"/>
    <cellStyle name="20% - Énfasis1 3 9" xfId="1706" xr:uid="{00000000-0005-0000-0000-0000F3070000}"/>
    <cellStyle name="20% - Énfasis1 3_Balance" xfId="1707" xr:uid="{00000000-0005-0000-0000-0000F4070000}"/>
    <cellStyle name="20% - Énfasis1 4" xfId="1708" xr:uid="{00000000-0005-0000-0000-0000F5070000}"/>
    <cellStyle name="20% - Énfasis1 4 2" xfId="1709" xr:uid="{00000000-0005-0000-0000-0000F6070000}"/>
    <cellStyle name="20% - Énfasis1 4 2 2" xfId="1710" xr:uid="{00000000-0005-0000-0000-0000F7070000}"/>
    <cellStyle name="20% - Énfasis1 4 2 2 2" xfId="1711" xr:uid="{00000000-0005-0000-0000-0000F8070000}"/>
    <cellStyle name="20% - Énfasis1 4 2 2 3" xfId="1712" xr:uid="{00000000-0005-0000-0000-0000F9070000}"/>
    <cellStyle name="20% - Énfasis1 4 2 3" xfId="1713" xr:uid="{00000000-0005-0000-0000-0000FA070000}"/>
    <cellStyle name="20% - Énfasis1 4 2 3 2" xfId="1714" xr:uid="{00000000-0005-0000-0000-0000FB070000}"/>
    <cellStyle name="20% - Énfasis1 4 2 3 3" xfId="1715" xr:uid="{00000000-0005-0000-0000-0000FC070000}"/>
    <cellStyle name="20% - Énfasis1 4 2 4" xfId="1716" xr:uid="{00000000-0005-0000-0000-0000FD070000}"/>
    <cellStyle name="20% - Énfasis1 4 2 4 2" xfId="1717" xr:uid="{00000000-0005-0000-0000-0000FE070000}"/>
    <cellStyle name="20% - Énfasis1 4 2 4 3" xfId="1718" xr:uid="{00000000-0005-0000-0000-0000FF070000}"/>
    <cellStyle name="20% - Énfasis1 4 2 5" xfId="1719" xr:uid="{00000000-0005-0000-0000-000000080000}"/>
    <cellStyle name="20% - Énfasis1 4 2 5 2" xfId="1720" xr:uid="{00000000-0005-0000-0000-000001080000}"/>
    <cellStyle name="20% - Énfasis1 4 2 5 3" xfId="1721" xr:uid="{00000000-0005-0000-0000-000002080000}"/>
    <cellStyle name="20% - Énfasis1 4 2 6" xfId="1722" xr:uid="{00000000-0005-0000-0000-000003080000}"/>
    <cellStyle name="20% - Énfasis1 4 2 7" xfId="1723" xr:uid="{00000000-0005-0000-0000-000004080000}"/>
    <cellStyle name="20% - Énfasis1 4 3" xfId="1724" xr:uid="{00000000-0005-0000-0000-000005080000}"/>
    <cellStyle name="20% - Énfasis1 4 3 2" xfId="1725" xr:uid="{00000000-0005-0000-0000-000006080000}"/>
    <cellStyle name="20% - Énfasis1 4 3 2 2" xfId="1726" xr:uid="{00000000-0005-0000-0000-000007080000}"/>
    <cellStyle name="20% - Énfasis1 4 3 2 3" xfId="1727" xr:uid="{00000000-0005-0000-0000-000008080000}"/>
    <cellStyle name="20% - Énfasis1 4 3 3" xfId="1728" xr:uid="{00000000-0005-0000-0000-000009080000}"/>
    <cellStyle name="20% - Énfasis1 4 3 3 2" xfId="1729" xr:uid="{00000000-0005-0000-0000-00000A080000}"/>
    <cellStyle name="20% - Énfasis1 4 3 3 3" xfId="1730" xr:uid="{00000000-0005-0000-0000-00000B080000}"/>
    <cellStyle name="20% - Énfasis1 4 3 4" xfId="1731" xr:uid="{00000000-0005-0000-0000-00000C080000}"/>
    <cellStyle name="20% - Énfasis1 4 3 4 2" xfId="1732" xr:uid="{00000000-0005-0000-0000-00000D080000}"/>
    <cellStyle name="20% - Énfasis1 4 3 4 3" xfId="1733" xr:uid="{00000000-0005-0000-0000-00000E080000}"/>
    <cellStyle name="20% - Énfasis1 4 3 5" xfId="1734" xr:uid="{00000000-0005-0000-0000-00000F080000}"/>
    <cellStyle name="20% - Énfasis1 4 3 5 2" xfId="1735" xr:uid="{00000000-0005-0000-0000-000010080000}"/>
    <cellStyle name="20% - Énfasis1 4 3 5 3" xfId="1736" xr:uid="{00000000-0005-0000-0000-000011080000}"/>
    <cellStyle name="20% - Énfasis1 4 3 6" xfId="1737" xr:uid="{00000000-0005-0000-0000-000012080000}"/>
    <cellStyle name="20% - Énfasis1 4 3 7" xfId="1738" xr:uid="{00000000-0005-0000-0000-000013080000}"/>
    <cellStyle name="20% - Énfasis1 4 4" xfId="1739" xr:uid="{00000000-0005-0000-0000-000014080000}"/>
    <cellStyle name="20% - Énfasis1 4 4 2" xfId="1740" xr:uid="{00000000-0005-0000-0000-000015080000}"/>
    <cellStyle name="20% - Énfasis1 4 4 3" xfId="1741" xr:uid="{00000000-0005-0000-0000-000016080000}"/>
    <cellStyle name="20% - Énfasis1 4 5" xfId="1742" xr:uid="{00000000-0005-0000-0000-000017080000}"/>
    <cellStyle name="20% - Énfasis1 4 5 2" xfId="1743" xr:uid="{00000000-0005-0000-0000-000018080000}"/>
    <cellStyle name="20% - Énfasis1 4 5 3" xfId="1744" xr:uid="{00000000-0005-0000-0000-000019080000}"/>
    <cellStyle name="20% - Énfasis1 4 6" xfId="1745" xr:uid="{00000000-0005-0000-0000-00001A080000}"/>
    <cellStyle name="20% - Énfasis1 4 6 2" xfId="1746" xr:uid="{00000000-0005-0000-0000-00001B080000}"/>
    <cellStyle name="20% - Énfasis1 4 6 3" xfId="1747" xr:uid="{00000000-0005-0000-0000-00001C080000}"/>
    <cellStyle name="20% - Énfasis1 4 7" xfId="1748" xr:uid="{00000000-0005-0000-0000-00001D080000}"/>
    <cellStyle name="20% - Énfasis1 4 7 2" xfId="1749" xr:uid="{00000000-0005-0000-0000-00001E080000}"/>
    <cellStyle name="20% - Énfasis1 4 7 3" xfId="1750" xr:uid="{00000000-0005-0000-0000-00001F080000}"/>
    <cellStyle name="20% - Énfasis1 4 8" xfId="1751" xr:uid="{00000000-0005-0000-0000-000020080000}"/>
    <cellStyle name="20% - Énfasis1 4 9" xfId="1752" xr:uid="{00000000-0005-0000-0000-000021080000}"/>
    <cellStyle name="20% - Énfasis1 4_Balance" xfId="1753" xr:uid="{00000000-0005-0000-0000-000022080000}"/>
    <cellStyle name="20% - Énfasis1 5" xfId="1754" xr:uid="{00000000-0005-0000-0000-000023080000}"/>
    <cellStyle name="20% - Énfasis1 5 2" xfId="1755" xr:uid="{00000000-0005-0000-0000-000024080000}"/>
    <cellStyle name="20% - Énfasis1 5 2 2" xfId="27692" xr:uid="{00000000-0005-0000-0000-000025080000}"/>
    <cellStyle name="20% - Énfasis1 5 3" xfId="1756" xr:uid="{00000000-0005-0000-0000-000026080000}"/>
    <cellStyle name="20% - Énfasis1 5 3 2" xfId="27693" xr:uid="{00000000-0005-0000-0000-000027080000}"/>
    <cellStyle name="20% - Énfasis1 5 4" xfId="27691" xr:uid="{00000000-0005-0000-0000-000028080000}"/>
    <cellStyle name="20% - Énfasis1 6" xfId="1757" xr:uid="{00000000-0005-0000-0000-000029080000}"/>
    <cellStyle name="20% - Énfasis1 6 2" xfId="1758" xr:uid="{00000000-0005-0000-0000-00002A080000}"/>
    <cellStyle name="20% - Énfasis1 6 2 2" xfId="27695" xr:uid="{00000000-0005-0000-0000-00002B080000}"/>
    <cellStyle name="20% - Énfasis1 6 3" xfId="1759" xr:uid="{00000000-0005-0000-0000-00002C080000}"/>
    <cellStyle name="20% - Énfasis1 6 3 2" xfId="27696" xr:uid="{00000000-0005-0000-0000-00002D080000}"/>
    <cellStyle name="20% - Énfasis1 6 4" xfId="27694" xr:uid="{00000000-0005-0000-0000-00002E080000}"/>
    <cellStyle name="20% - Énfasis3 2" xfId="1760" xr:uid="{00000000-0005-0000-0000-00002F080000}"/>
    <cellStyle name="20% - Énfasis3 2 2" xfId="1761" xr:uid="{00000000-0005-0000-0000-000030080000}"/>
    <cellStyle name="20% - Énfasis3 2 2 2" xfId="27698" xr:uid="{00000000-0005-0000-0000-000031080000}"/>
    <cellStyle name="20% - Énfasis3 2 3" xfId="1762" xr:uid="{00000000-0005-0000-0000-000032080000}"/>
    <cellStyle name="20% - Énfasis3 2 3 2" xfId="27699" xr:uid="{00000000-0005-0000-0000-000033080000}"/>
    <cellStyle name="20% - Énfasis3 2 4" xfId="27697" xr:uid="{00000000-0005-0000-0000-000034080000}"/>
    <cellStyle name="20% - Énfasis4 2" xfId="1763" xr:uid="{00000000-0005-0000-0000-000035080000}"/>
    <cellStyle name="20% - Énfasis4 2 2" xfId="1764" xr:uid="{00000000-0005-0000-0000-000036080000}"/>
    <cellStyle name="20% - Énfasis4 2 2 2" xfId="27701" xr:uid="{00000000-0005-0000-0000-000037080000}"/>
    <cellStyle name="20% - Énfasis4 2 3" xfId="1765" xr:uid="{00000000-0005-0000-0000-000038080000}"/>
    <cellStyle name="20% - Énfasis4 2 3 2" xfId="27702" xr:uid="{00000000-0005-0000-0000-000039080000}"/>
    <cellStyle name="20% - Énfasis4 2 4" xfId="27700" xr:uid="{00000000-0005-0000-0000-00003A080000}"/>
    <cellStyle name="20% - Énfasis4 3" xfId="1766" xr:uid="{00000000-0005-0000-0000-00003B080000}"/>
    <cellStyle name="20% - Énfasis4 3 2" xfId="1767" xr:uid="{00000000-0005-0000-0000-00003C080000}"/>
    <cellStyle name="20% - Énfasis4 3 2 2" xfId="27704" xr:uid="{00000000-0005-0000-0000-00003D080000}"/>
    <cellStyle name="20% - Énfasis4 3 3" xfId="1768" xr:uid="{00000000-0005-0000-0000-00003E080000}"/>
    <cellStyle name="20% - Énfasis4 3 3 2" xfId="27705" xr:uid="{00000000-0005-0000-0000-00003F080000}"/>
    <cellStyle name="20% - Énfasis4 3 4" xfId="27703" xr:uid="{00000000-0005-0000-0000-000040080000}"/>
    <cellStyle name="20% - Énfasis5 2" xfId="1769" xr:uid="{00000000-0005-0000-0000-000041080000}"/>
    <cellStyle name="20% - Énfasis5 2 2" xfId="1770" xr:uid="{00000000-0005-0000-0000-000042080000}"/>
    <cellStyle name="20% - Énfasis5 2 2 2" xfId="27707" xr:uid="{00000000-0005-0000-0000-000043080000}"/>
    <cellStyle name="20% - Énfasis5 2 3" xfId="1771" xr:uid="{00000000-0005-0000-0000-000044080000}"/>
    <cellStyle name="20% - Énfasis5 2 3 2" xfId="27708" xr:uid="{00000000-0005-0000-0000-000045080000}"/>
    <cellStyle name="20% - Énfasis5 2 4" xfId="27706" xr:uid="{00000000-0005-0000-0000-000046080000}"/>
    <cellStyle name="20% - Énfasis6 2" xfId="1772" xr:uid="{00000000-0005-0000-0000-000047080000}"/>
    <cellStyle name="20% - Énfasis6 2 2" xfId="1773" xr:uid="{00000000-0005-0000-0000-000048080000}"/>
    <cellStyle name="20% - Énfasis6 2 2 2" xfId="27710" xr:uid="{00000000-0005-0000-0000-000049080000}"/>
    <cellStyle name="20% - Énfasis6 2 3" xfId="1774" xr:uid="{00000000-0005-0000-0000-00004A080000}"/>
    <cellStyle name="20% - Énfasis6 2 3 2" xfId="27711" xr:uid="{00000000-0005-0000-0000-00004B080000}"/>
    <cellStyle name="20% - Énfasis6 2 4" xfId="27709" xr:uid="{00000000-0005-0000-0000-00004C080000}"/>
    <cellStyle name="40% - Accent1" xfId="1775" xr:uid="{00000000-0005-0000-0000-00004D080000}"/>
    <cellStyle name="40% - Accent1 2" xfId="30175" xr:uid="{00000000-0005-0000-0000-00004E080000}"/>
    <cellStyle name="40% - Accent1 3" xfId="30176" xr:uid="{00000000-0005-0000-0000-00004F080000}"/>
    <cellStyle name="40% - Accent1 4" xfId="30177" xr:uid="{00000000-0005-0000-0000-000050080000}"/>
    <cellStyle name="40% - Accent2" xfId="1776" xr:uid="{00000000-0005-0000-0000-000051080000}"/>
    <cellStyle name="40% - Accent2 2" xfId="30178" xr:uid="{00000000-0005-0000-0000-000052080000}"/>
    <cellStyle name="40% - Accent2 3" xfId="30179" xr:uid="{00000000-0005-0000-0000-000053080000}"/>
    <cellStyle name="40% - Accent2 4" xfId="30180" xr:uid="{00000000-0005-0000-0000-000054080000}"/>
    <cellStyle name="40% - Accent3" xfId="1777" xr:uid="{00000000-0005-0000-0000-000055080000}"/>
    <cellStyle name="40% - Accent3 2" xfId="30181" xr:uid="{00000000-0005-0000-0000-000056080000}"/>
    <cellStyle name="40% - Accent3 3" xfId="30182" xr:uid="{00000000-0005-0000-0000-000057080000}"/>
    <cellStyle name="40% - Accent3 4" xfId="30183" xr:uid="{00000000-0005-0000-0000-000058080000}"/>
    <cellStyle name="40% - Accent4" xfId="1778" xr:uid="{00000000-0005-0000-0000-000059080000}"/>
    <cellStyle name="40% - Accent4 2" xfId="30184" xr:uid="{00000000-0005-0000-0000-00005A080000}"/>
    <cellStyle name="40% - Accent4 3" xfId="30185" xr:uid="{00000000-0005-0000-0000-00005B080000}"/>
    <cellStyle name="40% - Accent4 4" xfId="30186" xr:uid="{00000000-0005-0000-0000-00005C080000}"/>
    <cellStyle name="40% - Accent5" xfId="1779" xr:uid="{00000000-0005-0000-0000-00005D080000}"/>
    <cellStyle name="40% - Accent5 2" xfId="30187" xr:uid="{00000000-0005-0000-0000-00005E080000}"/>
    <cellStyle name="40% - Accent5 3" xfId="30188" xr:uid="{00000000-0005-0000-0000-00005F080000}"/>
    <cellStyle name="40% - Accent5 4" xfId="30189" xr:uid="{00000000-0005-0000-0000-000060080000}"/>
    <cellStyle name="40% - Accent6" xfId="1780" xr:uid="{00000000-0005-0000-0000-000061080000}"/>
    <cellStyle name="40% - Accent6 2" xfId="30190" xr:uid="{00000000-0005-0000-0000-000062080000}"/>
    <cellStyle name="40% - Accent6 3" xfId="30191" xr:uid="{00000000-0005-0000-0000-000063080000}"/>
    <cellStyle name="40% - Accent6 4" xfId="30192" xr:uid="{00000000-0005-0000-0000-000064080000}"/>
    <cellStyle name="40% - Ênfase1 10" xfId="1781" xr:uid="{00000000-0005-0000-0000-000065080000}"/>
    <cellStyle name="40% - Ênfase1 11" xfId="1782" xr:uid="{00000000-0005-0000-0000-000066080000}"/>
    <cellStyle name="40% - Ênfase1 12" xfId="1783" xr:uid="{00000000-0005-0000-0000-000067080000}"/>
    <cellStyle name="40% - Ênfase1 13" xfId="1784" xr:uid="{00000000-0005-0000-0000-000068080000}"/>
    <cellStyle name="40% - Ênfase1 14" xfId="1785" xr:uid="{00000000-0005-0000-0000-000069080000}"/>
    <cellStyle name="40% - Ênfase1 15" xfId="1786" xr:uid="{00000000-0005-0000-0000-00006A080000}"/>
    <cellStyle name="40% - Ênfase1 16" xfId="1787" xr:uid="{00000000-0005-0000-0000-00006B080000}"/>
    <cellStyle name="40% - Ênfase1 17" xfId="1788" xr:uid="{00000000-0005-0000-0000-00006C080000}"/>
    <cellStyle name="40% - Ênfase1 18" xfId="1789" xr:uid="{00000000-0005-0000-0000-00006D080000}"/>
    <cellStyle name="40% - Ênfase1 19" xfId="1790" xr:uid="{00000000-0005-0000-0000-00006E080000}"/>
    <cellStyle name="40% - Ênfase1 2" xfId="1791" xr:uid="{00000000-0005-0000-0000-00006F080000}"/>
    <cellStyle name="40% - Ênfase1 2 2" xfId="30193" xr:uid="{00000000-0005-0000-0000-000070080000}"/>
    <cellStyle name="40% - Ênfase1 2 2 2" xfId="30194" xr:uid="{00000000-0005-0000-0000-000071080000}"/>
    <cellStyle name="40% - Ênfase1 20" xfId="1792" xr:uid="{00000000-0005-0000-0000-000072080000}"/>
    <cellStyle name="40% - Ênfase1 21" xfId="1793" xr:uid="{00000000-0005-0000-0000-000073080000}"/>
    <cellStyle name="40% - Ênfase1 22" xfId="1794" xr:uid="{00000000-0005-0000-0000-000074080000}"/>
    <cellStyle name="40% - Ênfase1 23" xfId="1795" xr:uid="{00000000-0005-0000-0000-000075080000}"/>
    <cellStyle name="40% - Ênfase1 24" xfId="1796" xr:uid="{00000000-0005-0000-0000-000076080000}"/>
    <cellStyle name="40% - Ênfase1 25" xfId="1797" xr:uid="{00000000-0005-0000-0000-000077080000}"/>
    <cellStyle name="40% - Ênfase1 26" xfId="1798" xr:uid="{00000000-0005-0000-0000-000078080000}"/>
    <cellStyle name="40% - Ênfase1 27" xfId="1799" xr:uid="{00000000-0005-0000-0000-000079080000}"/>
    <cellStyle name="40% - Ênfase1 28" xfId="1800" xr:uid="{00000000-0005-0000-0000-00007A080000}"/>
    <cellStyle name="40% - Ênfase1 29" xfId="1801" xr:uid="{00000000-0005-0000-0000-00007B080000}"/>
    <cellStyle name="40% - Ênfase1 3" xfId="1802" xr:uid="{00000000-0005-0000-0000-00007C080000}"/>
    <cellStyle name="40% - Ênfase1 3 2" xfId="30195" xr:uid="{00000000-0005-0000-0000-00007D080000}"/>
    <cellStyle name="40% - Ênfase1 3 2 2" xfId="30196" xr:uid="{00000000-0005-0000-0000-00007E080000}"/>
    <cellStyle name="40% - Ênfase1 30" xfId="1803" xr:uid="{00000000-0005-0000-0000-00007F080000}"/>
    <cellStyle name="40% - Ênfase1 31" xfId="1804" xr:uid="{00000000-0005-0000-0000-000080080000}"/>
    <cellStyle name="40% - Ênfase1 32" xfId="1805" xr:uid="{00000000-0005-0000-0000-000081080000}"/>
    <cellStyle name="40% - Ênfase1 33" xfId="1806" xr:uid="{00000000-0005-0000-0000-000082080000}"/>
    <cellStyle name="40% - Ênfase1 34" xfId="1807" xr:uid="{00000000-0005-0000-0000-000083080000}"/>
    <cellStyle name="40% - Ênfase1 35" xfId="1808" xr:uid="{00000000-0005-0000-0000-000084080000}"/>
    <cellStyle name="40% - Ênfase1 36" xfId="30197" xr:uid="{00000000-0005-0000-0000-000085080000}"/>
    <cellStyle name="40% - Ênfase1 36 2" xfId="30198" xr:uid="{00000000-0005-0000-0000-000086080000}"/>
    <cellStyle name="40% - Ênfase1 37" xfId="30199" xr:uid="{00000000-0005-0000-0000-000087080000}"/>
    <cellStyle name="40% - Ênfase1 37 2" xfId="30200" xr:uid="{00000000-0005-0000-0000-000088080000}"/>
    <cellStyle name="40% - Ênfase1 38" xfId="30201" xr:uid="{00000000-0005-0000-0000-000089080000}"/>
    <cellStyle name="40% - Ênfase1 38 2" xfId="30202" xr:uid="{00000000-0005-0000-0000-00008A080000}"/>
    <cellStyle name="40% - Ênfase1 39" xfId="30203" xr:uid="{00000000-0005-0000-0000-00008B080000}"/>
    <cellStyle name="40% - Ênfase1 39 2" xfId="30204" xr:uid="{00000000-0005-0000-0000-00008C080000}"/>
    <cellStyle name="40% - Ênfase1 4" xfId="1809" xr:uid="{00000000-0005-0000-0000-00008D080000}"/>
    <cellStyle name="40% - Ênfase1 4 2" xfId="1810" xr:uid="{00000000-0005-0000-0000-00008E080000}"/>
    <cellStyle name="40% - Ênfase1 4 2 2" xfId="27712" xr:uid="{00000000-0005-0000-0000-00008F080000}"/>
    <cellStyle name="40% - Ênfase1 4 3" xfId="1811" xr:uid="{00000000-0005-0000-0000-000090080000}"/>
    <cellStyle name="40% - Ênfase1 4 3 2" xfId="27713" xr:uid="{00000000-0005-0000-0000-000091080000}"/>
    <cellStyle name="40% - Ênfase1 4 4" xfId="1812" xr:uid="{00000000-0005-0000-0000-000092080000}"/>
    <cellStyle name="40% - Ênfase1 4 4 2" xfId="27714" xr:uid="{00000000-0005-0000-0000-000093080000}"/>
    <cellStyle name="40% - Ênfase1 40" xfId="30205" xr:uid="{00000000-0005-0000-0000-000094080000}"/>
    <cellStyle name="40% - Ênfase1 40 2" xfId="30206" xr:uid="{00000000-0005-0000-0000-000095080000}"/>
    <cellStyle name="40% - Ênfase1 41" xfId="30207" xr:uid="{00000000-0005-0000-0000-000096080000}"/>
    <cellStyle name="40% - Ênfase1 41 2" xfId="30208" xr:uid="{00000000-0005-0000-0000-000097080000}"/>
    <cellStyle name="40% - Ênfase1 42" xfId="30209" xr:uid="{00000000-0005-0000-0000-000098080000}"/>
    <cellStyle name="40% - Ênfase1 42 2" xfId="30210" xr:uid="{00000000-0005-0000-0000-000099080000}"/>
    <cellStyle name="40% - Ênfase1 43" xfId="30211" xr:uid="{00000000-0005-0000-0000-00009A080000}"/>
    <cellStyle name="40% - Ênfase1 43 2" xfId="30212" xr:uid="{00000000-0005-0000-0000-00009B080000}"/>
    <cellStyle name="40% - Ênfase1 44" xfId="30213" xr:uid="{00000000-0005-0000-0000-00009C080000}"/>
    <cellStyle name="40% - Ênfase1 44 2" xfId="30214" xr:uid="{00000000-0005-0000-0000-00009D080000}"/>
    <cellStyle name="40% - Ênfase1 45" xfId="30215" xr:uid="{00000000-0005-0000-0000-00009E080000}"/>
    <cellStyle name="40% - Ênfase1 45 2" xfId="30216" xr:uid="{00000000-0005-0000-0000-00009F080000}"/>
    <cellStyle name="40% - Ênfase1 46" xfId="30217" xr:uid="{00000000-0005-0000-0000-0000A0080000}"/>
    <cellStyle name="40% - Ênfase1 46 2" xfId="30218" xr:uid="{00000000-0005-0000-0000-0000A1080000}"/>
    <cellStyle name="40% - Ênfase1 47" xfId="30219" xr:uid="{00000000-0005-0000-0000-0000A2080000}"/>
    <cellStyle name="40% - Ênfase1 47 2" xfId="30220" xr:uid="{00000000-0005-0000-0000-0000A3080000}"/>
    <cellStyle name="40% - Ênfase1 48" xfId="30221" xr:uid="{00000000-0005-0000-0000-0000A4080000}"/>
    <cellStyle name="40% - Ênfase1 48 2" xfId="30222" xr:uid="{00000000-0005-0000-0000-0000A5080000}"/>
    <cellStyle name="40% - Ênfase1 49" xfId="30223" xr:uid="{00000000-0005-0000-0000-0000A6080000}"/>
    <cellStyle name="40% - Ênfase1 49 2" xfId="30224" xr:uid="{00000000-0005-0000-0000-0000A7080000}"/>
    <cellStyle name="40% - Ênfase1 5" xfId="1813" xr:uid="{00000000-0005-0000-0000-0000A8080000}"/>
    <cellStyle name="40% - Ênfase1 50" xfId="30225" xr:uid="{00000000-0005-0000-0000-0000A9080000}"/>
    <cellStyle name="40% - Ênfase1 50 2" xfId="30226" xr:uid="{00000000-0005-0000-0000-0000AA080000}"/>
    <cellStyle name="40% - Ênfase1 51" xfId="30227" xr:uid="{00000000-0005-0000-0000-0000AB080000}"/>
    <cellStyle name="40% - Ênfase1 51 2" xfId="30228" xr:uid="{00000000-0005-0000-0000-0000AC080000}"/>
    <cellStyle name="40% - Ênfase1 52" xfId="30229" xr:uid="{00000000-0005-0000-0000-0000AD080000}"/>
    <cellStyle name="40% - Ênfase1 52 2" xfId="30230" xr:uid="{00000000-0005-0000-0000-0000AE080000}"/>
    <cellStyle name="40% - Ênfase1 53" xfId="30231" xr:uid="{00000000-0005-0000-0000-0000AF080000}"/>
    <cellStyle name="40% - Ênfase1 53 2" xfId="30232" xr:uid="{00000000-0005-0000-0000-0000B0080000}"/>
    <cellStyle name="40% - Ênfase1 54" xfId="30233" xr:uid="{00000000-0005-0000-0000-0000B1080000}"/>
    <cellStyle name="40% - Ênfase1 54 2" xfId="30234" xr:uid="{00000000-0005-0000-0000-0000B2080000}"/>
    <cellStyle name="40% - Ênfase1 6" xfId="1814" xr:uid="{00000000-0005-0000-0000-0000B3080000}"/>
    <cellStyle name="40% - Ênfase1 7" xfId="1815" xr:uid="{00000000-0005-0000-0000-0000B4080000}"/>
    <cellStyle name="40% - Ênfase1 8" xfId="1816" xr:uid="{00000000-0005-0000-0000-0000B5080000}"/>
    <cellStyle name="40% - Ênfase1 9" xfId="1817" xr:uid="{00000000-0005-0000-0000-0000B6080000}"/>
    <cellStyle name="40% - Ênfase2 10" xfId="1818" xr:uid="{00000000-0005-0000-0000-0000B7080000}"/>
    <cellStyle name="40% - Ênfase2 11" xfId="1819" xr:uid="{00000000-0005-0000-0000-0000B8080000}"/>
    <cellStyle name="40% - Ênfase2 12" xfId="1820" xr:uid="{00000000-0005-0000-0000-0000B9080000}"/>
    <cellStyle name="40% - Ênfase2 13" xfId="1821" xr:uid="{00000000-0005-0000-0000-0000BA080000}"/>
    <cellStyle name="40% - Ênfase2 14" xfId="1822" xr:uid="{00000000-0005-0000-0000-0000BB080000}"/>
    <cellStyle name="40% - Ênfase2 15" xfId="1823" xr:uid="{00000000-0005-0000-0000-0000BC080000}"/>
    <cellStyle name="40% - Ênfase2 16" xfId="1824" xr:uid="{00000000-0005-0000-0000-0000BD080000}"/>
    <cellStyle name="40% - Ênfase2 17" xfId="1825" xr:uid="{00000000-0005-0000-0000-0000BE080000}"/>
    <cellStyle name="40% - Ênfase2 18" xfId="1826" xr:uid="{00000000-0005-0000-0000-0000BF080000}"/>
    <cellStyle name="40% - Ênfase2 19" xfId="1827" xr:uid="{00000000-0005-0000-0000-0000C0080000}"/>
    <cellStyle name="40% - Ênfase2 2" xfId="1828" xr:uid="{00000000-0005-0000-0000-0000C1080000}"/>
    <cellStyle name="40% - Ênfase2 2 2" xfId="30235" xr:uid="{00000000-0005-0000-0000-0000C2080000}"/>
    <cellStyle name="40% - Ênfase2 2 2 2" xfId="30236" xr:uid="{00000000-0005-0000-0000-0000C3080000}"/>
    <cellStyle name="40% - Ênfase2 20" xfId="1829" xr:uid="{00000000-0005-0000-0000-0000C4080000}"/>
    <cellStyle name="40% - Ênfase2 21" xfId="1830" xr:uid="{00000000-0005-0000-0000-0000C5080000}"/>
    <cellStyle name="40% - Ênfase2 22" xfId="1831" xr:uid="{00000000-0005-0000-0000-0000C6080000}"/>
    <cellStyle name="40% - Ênfase2 23" xfId="1832" xr:uid="{00000000-0005-0000-0000-0000C7080000}"/>
    <cellStyle name="40% - Ênfase2 24" xfId="1833" xr:uid="{00000000-0005-0000-0000-0000C8080000}"/>
    <cellStyle name="40% - Ênfase2 25" xfId="1834" xr:uid="{00000000-0005-0000-0000-0000C9080000}"/>
    <cellStyle name="40% - Ênfase2 26" xfId="1835" xr:uid="{00000000-0005-0000-0000-0000CA080000}"/>
    <cellStyle name="40% - Ênfase2 27" xfId="1836" xr:uid="{00000000-0005-0000-0000-0000CB080000}"/>
    <cellStyle name="40% - Ênfase2 28" xfId="1837" xr:uid="{00000000-0005-0000-0000-0000CC080000}"/>
    <cellStyle name="40% - Ênfase2 29" xfId="1838" xr:uid="{00000000-0005-0000-0000-0000CD080000}"/>
    <cellStyle name="40% - Ênfase2 3" xfId="1839" xr:uid="{00000000-0005-0000-0000-0000CE080000}"/>
    <cellStyle name="40% - Ênfase2 3 2" xfId="30237" xr:uid="{00000000-0005-0000-0000-0000CF080000}"/>
    <cellStyle name="40% - Ênfase2 3 2 2" xfId="30238" xr:uid="{00000000-0005-0000-0000-0000D0080000}"/>
    <cellStyle name="40% - Ênfase2 30" xfId="1840" xr:uid="{00000000-0005-0000-0000-0000D1080000}"/>
    <cellStyle name="40% - Ênfase2 31" xfId="1841" xr:uid="{00000000-0005-0000-0000-0000D2080000}"/>
    <cellStyle name="40% - Ênfase2 32" xfId="1842" xr:uid="{00000000-0005-0000-0000-0000D3080000}"/>
    <cellStyle name="40% - Ênfase2 33" xfId="1843" xr:uid="{00000000-0005-0000-0000-0000D4080000}"/>
    <cellStyle name="40% - Ênfase2 34" xfId="1844" xr:uid="{00000000-0005-0000-0000-0000D5080000}"/>
    <cellStyle name="40% - Ênfase2 35" xfId="1845" xr:uid="{00000000-0005-0000-0000-0000D6080000}"/>
    <cellStyle name="40% - Ênfase2 36" xfId="30239" xr:uid="{00000000-0005-0000-0000-0000D7080000}"/>
    <cellStyle name="40% - Ênfase2 36 2" xfId="30240" xr:uid="{00000000-0005-0000-0000-0000D8080000}"/>
    <cellStyle name="40% - Ênfase2 37" xfId="30241" xr:uid="{00000000-0005-0000-0000-0000D9080000}"/>
    <cellStyle name="40% - Ênfase2 37 2" xfId="30242" xr:uid="{00000000-0005-0000-0000-0000DA080000}"/>
    <cellStyle name="40% - Ênfase2 38" xfId="30243" xr:uid="{00000000-0005-0000-0000-0000DB080000}"/>
    <cellStyle name="40% - Ênfase2 38 2" xfId="30244" xr:uid="{00000000-0005-0000-0000-0000DC080000}"/>
    <cellStyle name="40% - Ênfase2 39" xfId="30245" xr:uid="{00000000-0005-0000-0000-0000DD080000}"/>
    <cellStyle name="40% - Ênfase2 39 2" xfId="30246" xr:uid="{00000000-0005-0000-0000-0000DE080000}"/>
    <cellStyle name="40% - Ênfase2 4" xfId="1846" xr:uid="{00000000-0005-0000-0000-0000DF080000}"/>
    <cellStyle name="40% - Ênfase2 4 2" xfId="1847" xr:uid="{00000000-0005-0000-0000-0000E0080000}"/>
    <cellStyle name="40% - Ênfase2 4 2 2" xfId="27715" xr:uid="{00000000-0005-0000-0000-0000E1080000}"/>
    <cellStyle name="40% - Ênfase2 4 3" xfId="1848" xr:uid="{00000000-0005-0000-0000-0000E2080000}"/>
    <cellStyle name="40% - Ênfase2 4 3 2" xfId="27716" xr:uid="{00000000-0005-0000-0000-0000E3080000}"/>
    <cellStyle name="40% - Ênfase2 4 4" xfId="1849" xr:uid="{00000000-0005-0000-0000-0000E4080000}"/>
    <cellStyle name="40% - Ênfase2 4 4 2" xfId="27717" xr:uid="{00000000-0005-0000-0000-0000E5080000}"/>
    <cellStyle name="40% - Ênfase2 40" xfId="30247" xr:uid="{00000000-0005-0000-0000-0000E6080000}"/>
    <cellStyle name="40% - Ênfase2 40 2" xfId="30248" xr:uid="{00000000-0005-0000-0000-0000E7080000}"/>
    <cellStyle name="40% - Ênfase2 41" xfId="30249" xr:uid="{00000000-0005-0000-0000-0000E8080000}"/>
    <cellStyle name="40% - Ênfase2 41 2" xfId="30250" xr:uid="{00000000-0005-0000-0000-0000E9080000}"/>
    <cellStyle name="40% - Ênfase2 42" xfId="30251" xr:uid="{00000000-0005-0000-0000-0000EA080000}"/>
    <cellStyle name="40% - Ênfase2 42 2" xfId="30252" xr:uid="{00000000-0005-0000-0000-0000EB080000}"/>
    <cellStyle name="40% - Ênfase2 43" xfId="30253" xr:uid="{00000000-0005-0000-0000-0000EC080000}"/>
    <cellStyle name="40% - Ênfase2 43 2" xfId="30254" xr:uid="{00000000-0005-0000-0000-0000ED080000}"/>
    <cellStyle name="40% - Ênfase2 44" xfId="30255" xr:uid="{00000000-0005-0000-0000-0000EE080000}"/>
    <cellStyle name="40% - Ênfase2 44 2" xfId="30256" xr:uid="{00000000-0005-0000-0000-0000EF080000}"/>
    <cellStyle name="40% - Ênfase2 45" xfId="30257" xr:uid="{00000000-0005-0000-0000-0000F0080000}"/>
    <cellStyle name="40% - Ênfase2 45 2" xfId="30258" xr:uid="{00000000-0005-0000-0000-0000F1080000}"/>
    <cellStyle name="40% - Ênfase2 46" xfId="30259" xr:uid="{00000000-0005-0000-0000-0000F2080000}"/>
    <cellStyle name="40% - Ênfase2 46 2" xfId="30260" xr:uid="{00000000-0005-0000-0000-0000F3080000}"/>
    <cellStyle name="40% - Ênfase2 47" xfId="30261" xr:uid="{00000000-0005-0000-0000-0000F4080000}"/>
    <cellStyle name="40% - Ênfase2 47 2" xfId="30262" xr:uid="{00000000-0005-0000-0000-0000F5080000}"/>
    <cellStyle name="40% - Ênfase2 48" xfId="30263" xr:uid="{00000000-0005-0000-0000-0000F6080000}"/>
    <cellStyle name="40% - Ênfase2 48 2" xfId="30264" xr:uid="{00000000-0005-0000-0000-0000F7080000}"/>
    <cellStyle name="40% - Ênfase2 49" xfId="30265" xr:uid="{00000000-0005-0000-0000-0000F8080000}"/>
    <cellStyle name="40% - Ênfase2 49 2" xfId="30266" xr:uid="{00000000-0005-0000-0000-0000F9080000}"/>
    <cellStyle name="40% - Ênfase2 5" xfId="1850" xr:uid="{00000000-0005-0000-0000-0000FA080000}"/>
    <cellStyle name="40% - Ênfase2 50" xfId="30267" xr:uid="{00000000-0005-0000-0000-0000FB080000}"/>
    <cellStyle name="40% - Ênfase2 50 2" xfId="30268" xr:uid="{00000000-0005-0000-0000-0000FC080000}"/>
    <cellStyle name="40% - Ênfase2 51" xfId="30269" xr:uid="{00000000-0005-0000-0000-0000FD080000}"/>
    <cellStyle name="40% - Ênfase2 51 2" xfId="30270" xr:uid="{00000000-0005-0000-0000-0000FE080000}"/>
    <cellStyle name="40% - Ênfase2 52" xfId="30271" xr:uid="{00000000-0005-0000-0000-0000FF080000}"/>
    <cellStyle name="40% - Ênfase2 52 2" xfId="30272" xr:uid="{00000000-0005-0000-0000-000000090000}"/>
    <cellStyle name="40% - Ênfase2 53" xfId="30273" xr:uid="{00000000-0005-0000-0000-000001090000}"/>
    <cellStyle name="40% - Ênfase2 53 2" xfId="30274" xr:uid="{00000000-0005-0000-0000-000002090000}"/>
    <cellStyle name="40% - Ênfase2 54" xfId="30275" xr:uid="{00000000-0005-0000-0000-000003090000}"/>
    <cellStyle name="40% - Ênfase2 54 2" xfId="30276" xr:uid="{00000000-0005-0000-0000-000004090000}"/>
    <cellStyle name="40% - Ênfase2 6" xfId="1851" xr:uid="{00000000-0005-0000-0000-000005090000}"/>
    <cellStyle name="40% - Ênfase2 7" xfId="1852" xr:uid="{00000000-0005-0000-0000-000006090000}"/>
    <cellStyle name="40% - Ênfase2 8" xfId="1853" xr:uid="{00000000-0005-0000-0000-000007090000}"/>
    <cellStyle name="40% - Ênfase2 9" xfId="1854" xr:uid="{00000000-0005-0000-0000-000008090000}"/>
    <cellStyle name="40% - Ênfase3 10" xfId="1855" xr:uid="{00000000-0005-0000-0000-000009090000}"/>
    <cellStyle name="40% - Ênfase3 11" xfId="1856" xr:uid="{00000000-0005-0000-0000-00000A090000}"/>
    <cellStyle name="40% - Ênfase3 12" xfId="1857" xr:uid="{00000000-0005-0000-0000-00000B090000}"/>
    <cellStyle name="40% - Ênfase3 13" xfId="1858" xr:uid="{00000000-0005-0000-0000-00000C090000}"/>
    <cellStyle name="40% - Ênfase3 14" xfId="1859" xr:uid="{00000000-0005-0000-0000-00000D090000}"/>
    <cellStyle name="40% - Ênfase3 15" xfId="1860" xr:uid="{00000000-0005-0000-0000-00000E090000}"/>
    <cellStyle name="40% - Ênfase3 16" xfId="1861" xr:uid="{00000000-0005-0000-0000-00000F090000}"/>
    <cellStyle name="40% - Ênfase3 17" xfId="1862" xr:uid="{00000000-0005-0000-0000-000010090000}"/>
    <cellStyle name="40% - Ênfase3 18" xfId="1863" xr:uid="{00000000-0005-0000-0000-000011090000}"/>
    <cellStyle name="40% - Ênfase3 19" xfId="1864" xr:uid="{00000000-0005-0000-0000-000012090000}"/>
    <cellStyle name="40% - Ênfase3 2" xfId="1865" xr:uid="{00000000-0005-0000-0000-000013090000}"/>
    <cellStyle name="40% - Ênfase3 2 2" xfId="30277" xr:uid="{00000000-0005-0000-0000-000014090000}"/>
    <cellStyle name="40% - Ênfase3 2 2 2" xfId="30278" xr:uid="{00000000-0005-0000-0000-000015090000}"/>
    <cellStyle name="40% - Ênfase3 20" xfId="1866" xr:uid="{00000000-0005-0000-0000-000016090000}"/>
    <cellStyle name="40% - Ênfase3 21" xfId="1867" xr:uid="{00000000-0005-0000-0000-000017090000}"/>
    <cellStyle name="40% - Ênfase3 22" xfId="1868" xr:uid="{00000000-0005-0000-0000-000018090000}"/>
    <cellStyle name="40% - Ênfase3 23" xfId="1869" xr:uid="{00000000-0005-0000-0000-000019090000}"/>
    <cellStyle name="40% - Ênfase3 24" xfId="1870" xr:uid="{00000000-0005-0000-0000-00001A090000}"/>
    <cellStyle name="40% - Ênfase3 25" xfId="1871" xr:uid="{00000000-0005-0000-0000-00001B090000}"/>
    <cellStyle name="40% - Ênfase3 26" xfId="1872" xr:uid="{00000000-0005-0000-0000-00001C090000}"/>
    <cellStyle name="40% - Ênfase3 27" xfId="1873" xr:uid="{00000000-0005-0000-0000-00001D090000}"/>
    <cellStyle name="40% - Ênfase3 28" xfId="1874" xr:uid="{00000000-0005-0000-0000-00001E090000}"/>
    <cellStyle name="40% - Ênfase3 29" xfId="1875" xr:uid="{00000000-0005-0000-0000-00001F090000}"/>
    <cellStyle name="40% - Ênfase3 3" xfId="1876" xr:uid="{00000000-0005-0000-0000-000020090000}"/>
    <cellStyle name="40% - Ênfase3 3 2" xfId="30279" xr:uid="{00000000-0005-0000-0000-000021090000}"/>
    <cellStyle name="40% - Ênfase3 3 2 2" xfId="30280" xr:uid="{00000000-0005-0000-0000-000022090000}"/>
    <cellStyle name="40% - Ênfase3 30" xfId="1877" xr:uid="{00000000-0005-0000-0000-000023090000}"/>
    <cellStyle name="40% - Ênfase3 31" xfId="1878" xr:uid="{00000000-0005-0000-0000-000024090000}"/>
    <cellStyle name="40% - Ênfase3 32" xfId="1879" xr:uid="{00000000-0005-0000-0000-000025090000}"/>
    <cellStyle name="40% - Ênfase3 33" xfId="1880" xr:uid="{00000000-0005-0000-0000-000026090000}"/>
    <cellStyle name="40% - Ênfase3 34" xfId="1881" xr:uid="{00000000-0005-0000-0000-000027090000}"/>
    <cellStyle name="40% - Ênfase3 35" xfId="1882" xr:uid="{00000000-0005-0000-0000-000028090000}"/>
    <cellStyle name="40% - Ênfase3 36" xfId="1883" xr:uid="{00000000-0005-0000-0000-000029090000}"/>
    <cellStyle name="40% - Ênfase3 36 2" xfId="27718" xr:uid="{00000000-0005-0000-0000-00002A090000}"/>
    <cellStyle name="40% - Ênfase3 37" xfId="1884" xr:uid="{00000000-0005-0000-0000-00002B090000}"/>
    <cellStyle name="40% - Ênfase3 37 2" xfId="27719" xr:uid="{00000000-0005-0000-0000-00002C090000}"/>
    <cellStyle name="40% - Ênfase3 38" xfId="1885" xr:uid="{00000000-0005-0000-0000-00002D090000}"/>
    <cellStyle name="40% - Ênfase3 38 2" xfId="27720" xr:uid="{00000000-0005-0000-0000-00002E090000}"/>
    <cellStyle name="40% - Ênfase3 39" xfId="1886" xr:uid="{00000000-0005-0000-0000-00002F090000}"/>
    <cellStyle name="40% - Ênfase3 39 2" xfId="27721" xr:uid="{00000000-0005-0000-0000-000030090000}"/>
    <cellStyle name="40% - Ênfase3 4" xfId="1887" xr:uid="{00000000-0005-0000-0000-000031090000}"/>
    <cellStyle name="40% - Ênfase3 4 2" xfId="1888" xr:uid="{00000000-0005-0000-0000-000032090000}"/>
    <cellStyle name="40% - Ênfase3 4 2 2" xfId="27722" xr:uid="{00000000-0005-0000-0000-000033090000}"/>
    <cellStyle name="40% - Ênfase3 4 3" xfId="1889" xr:uid="{00000000-0005-0000-0000-000034090000}"/>
    <cellStyle name="40% - Ênfase3 4 3 2" xfId="27723" xr:uid="{00000000-0005-0000-0000-000035090000}"/>
    <cellStyle name="40% - Ênfase3 4 4" xfId="1890" xr:uid="{00000000-0005-0000-0000-000036090000}"/>
    <cellStyle name="40% - Ênfase3 4 4 2" xfId="27724" xr:uid="{00000000-0005-0000-0000-000037090000}"/>
    <cellStyle name="40% - Ênfase3 40" xfId="1891" xr:uid="{00000000-0005-0000-0000-000038090000}"/>
    <cellStyle name="40% - Ênfase3 40 2" xfId="27725" xr:uid="{00000000-0005-0000-0000-000039090000}"/>
    <cellStyle name="40% - Ênfase3 41" xfId="1892" xr:uid="{00000000-0005-0000-0000-00003A090000}"/>
    <cellStyle name="40% - Ênfase3 41 2" xfId="27726" xr:uid="{00000000-0005-0000-0000-00003B090000}"/>
    <cellStyle name="40% - Ênfase3 42" xfId="30281" xr:uid="{00000000-0005-0000-0000-00003C090000}"/>
    <cellStyle name="40% - Ênfase3 42 2" xfId="30282" xr:uid="{00000000-0005-0000-0000-00003D090000}"/>
    <cellStyle name="40% - Ênfase3 43" xfId="30283" xr:uid="{00000000-0005-0000-0000-00003E090000}"/>
    <cellStyle name="40% - Ênfase3 43 2" xfId="30284" xr:uid="{00000000-0005-0000-0000-00003F090000}"/>
    <cellStyle name="40% - Ênfase3 44" xfId="30285" xr:uid="{00000000-0005-0000-0000-000040090000}"/>
    <cellStyle name="40% - Ênfase3 44 2" xfId="30286" xr:uid="{00000000-0005-0000-0000-000041090000}"/>
    <cellStyle name="40% - Ênfase3 45" xfId="30287" xr:uid="{00000000-0005-0000-0000-000042090000}"/>
    <cellStyle name="40% - Ênfase3 45 2" xfId="30288" xr:uid="{00000000-0005-0000-0000-000043090000}"/>
    <cellStyle name="40% - Ênfase3 46" xfId="30289" xr:uid="{00000000-0005-0000-0000-000044090000}"/>
    <cellStyle name="40% - Ênfase3 46 2" xfId="30290" xr:uid="{00000000-0005-0000-0000-000045090000}"/>
    <cellStyle name="40% - Ênfase3 47" xfId="30291" xr:uid="{00000000-0005-0000-0000-000046090000}"/>
    <cellStyle name="40% - Ênfase3 47 2" xfId="30292" xr:uid="{00000000-0005-0000-0000-000047090000}"/>
    <cellStyle name="40% - Ênfase3 48" xfId="30293" xr:uid="{00000000-0005-0000-0000-000048090000}"/>
    <cellStyle name="40% - Ênfase3 48 2" xfId="30294" xr:uid="{00000000-0005-0000-0000-000049090000}"/>
    <cellStyle name="40% - Ênfase3 49" xfId="30295" xr:uid="{00000000-0005-0000-0000-00004A090000}"/>
    <cellStyle name="40% - Ênfase3 49 2" xfId="30296" xr:uid="{00000000-0005-0000-0000-00004B090000}"/>
    <cellStyle name="40% - Ênfase3 5" xfId="1893" xr:uid="{00000000-0005-0000-0000-00004C090000}"/>
    <cellStyle name="40% - Ênfase3 50" xfId="30297" xr:uid="{00000000-0005-0000-0000-00004D090000}"/>
    <cellStyle name="40% - Ênfase3 50 2" xfId="30298" xr:uid="{00000000-0005-0000-0000-00004E090000}"/>
    <cellStyle name="40% - Ênfase3 51" xfId="30299" xr:uid="{00000000-0005-0000-0000-00004F090000}"/>
    <cellStyle name="40% - Ênfase3 51 2" xfId="30300" xr:uid="{00000000-0005-0000-0000-000050090000}"/>
    <cellStyle name="40% - Ênfase3 52" xfId="30301" xr:uid="{00000000-0005-0000-0000-000051090000}"/>
    <cellStyle name="40% - Ênfase3 52 2" xfId="30302" xr:uid="{00000000-0005-0000-0000-000052090000}"/>
    <cellStyle name="40% - Ênfase3 53" xfId="30303" xr:uid="{00000000-0005-0000-0000-000053090000}"/>
    <cellStyle name="40% - Ênfase3 53 2" xfId="30304" xr:uid="{00000000-0005-0000-0000-000054090000}"/>
    <cellStyle name="40% - Ênfase3 54" xfId="30305" xr:uid="{00000000-0005-0000-0000-000055090000}"/>
    <cellStyle name="40% - Ênfase3 54 2" xfId="30306" xr:uid="{00000000-0005-0000-0000-000056090000}"/>
    <cellStyle name="40% - Ênfase3 55" xfId="30307" xr:uid="{00000000-0005-0000-0000-000057090000}"/>
    <cellStyle name="40% - Ênfase3 55 2" xfId="30308" xr:uid="{00000000-0005-0000-0000-000058090000}"/>
    <cellStyle name="40% - Ênfase3 56" xfId="30309" xr:uid="{00000000-0005-0000-0000-000059090000}"/>
    <cellStyle name="40% - Ênfase3 56 2" xfId="30310" xr:uid="{00000000-0005-0000-0000-00005A090000}"/>
    <cellStyle name="40% - Ênfase3 57" xfId="30311" xr:uid="{00000000-0005-0000-0000-00005B090000}"/>
    <cellStyle name="40% - Ênfase3 57 2" xfId="30312" xr:uid="{00000000-0005-0000-0000-00005C090000}"/>
    <cellStyle name="40% - Ênfase3 58" xfId="30313" xr:uid="{00000000-0005-0000-0000-00005D090000}"/>
    <cellStyle name="40% - Ênfase3 58 2" xfId="30314" xr:uid="{00000000-0005-0000-0000-00005E090000}"/>
    <cellStyle name="40% - Ênfase3 59" xfId="30315" xr:uid="{00000000-0005-0000-0000-00005F090000}"/>
    <cellStyle name="40% - Ênfase3 59 2" xfId="30316" xr:uid="{00000000-0005-0000-0000-000060090000}"/>
    <cellStyle name="40% - Ênfase3 6" xfId="1894" xr:uid="{00000000-0005-0000-0000-000061090000}"/>
    <cellStyle name="40% - Ênfase3 60" xfId="30317" xr:uid="{00000000-0005-0000-0000-000062090000}"/>
    <cellStyle name="40% - Ênfase3 60 2" xfId="30318" xr:uid="{00000000-0005-0000-0000-000063090000}"/>
    <cellStyle name="40% - Ênfase3 7" xfId="1895" xr:uid="{00000000-0005-0000-0000-000064090000}"/>
    <cellStyle name="40% - Ênfase3 8" xfId="1896" xr:uid="{00000000-0005-0000-0000-000065090000}"/>
    <cellStyle name="40% - Ênfase3 9" xfId="1897" xr:uid="{00000000-0005-0000-0000-000066090000}"/>
    <cellStyle name="40% - Ênfase4 10" xfId="1898" xr:uid="{00000000-0005-0000-0000-000067090000}"/>
    <cellStyle name="40% - Ênfase4 11" xfId="1899" xr:uid="{00000000-0005-0000-0000-000068090000}"/>
    <cellStyle name="40% - Ênfase4 12" xfId="1900" xr:uid="{00000000-0005-0000-0000-000069090000}"/>
    <cellStyle name="40% - Ênfase4 13" xfId="1901" xr:uid="{00000000-0005-0000-0000-00006A090000}"/>
    <cellStyle name="40% - Ênfase4 14" xfId="1902" xr:uid="{00000000-0005-0000-0000-00006B090000}"/>
    <cellStyle name="40% - Ênfase4 15" xfId="1903" xr:uid="{00000000-0005-0000-0000-00006C090000}"/>
    <cellStyle name="40% - Ênfase4 16" xfId="1904" xr:uid="{00000000-0005-0000-0000-00006D090000}"/>
    <cellStyle name="40% - Ênfase4 17" xfId="1905" xr:uid="{00000000-0005-0000-0000-00006E090000}"/>
    <cellStyle name="40% - Ênfase4 18" xfId="1906" xr:uid="{00000000-0005-0000-0000-00006F090000}"/>
    <cellStyle name="40% - Ênfase4 19" xfId="1907" xr:uid="{00000000-0005-0000-0000-000070090000}"/>
    <cellStyle name="40% - Ênfase4 2" xfId="1908" xr:uid="{00000000-0005-0000-0000-000071090000}"/>
    <cellStyle name="40% - Ênfase4 2 2" xfId="30319" xr:uid="{00000000-0005-0000-0000-000072090000}"/>
    <cellStyle name="40% - Ênfase4 2 2 2" xfId="30320" xr:uid="{00000000-0005-0000-0000-000073090000}"/>
    <cellStyle name="40% - Ênfase4 20" xfId="1909" xr:uid="{00000000-0005-0000-0000-000074090000}"/>
    <cellStyle name="40% - Ênfase4 21" xfId="1910" xr:uid="{00000000-0005-0000-0000-000075090000}"/>
    <cellStyle name="40% - Ênfase4 22" xfId="1911" xr:uid="{00000000-0005-0000-0000-000076090000}"/>
    <cellStyle name="40% - Ênfase4 23" xfId="1912" xr:uid="{00000000-0005-0000-0000-000077090000}"/>
    <cellStyle name="40% - Ênfase4 24" xfId="1913" xr:uid="{00000000-0005-0000-0000-000078090000}"/>
    <cellStyle name="40% - Ênfase4 25" xfId="1914" xr:uid="{00000000-0005-0000-0000-000079090000}"/>
    <cellStyle name="40% - Ênfase4 26" xfId="1915" xr:uid="{00000000-0005-0000-0000-00007A090000}"/>
    <cellStyle name="40% - Ênfase4 27" xfId="1916" xr:uid="{00000000-0005-0000-0000-00007B090000}"/>
    <cellStyle name="40% - Ênfase4 28" xfId="1917" xr:uid="{00000000-0005-0000-0000-00007C090000}"/>
    <cellStyle name="40% - Ênfase4 29" xfId="1918" xr:uid="{00000000-0005-0000-0000-00007D090000}"/>
    <cellStyle name="40% - Ênfase4 3" xfId="1919" xr:uid="{00000000-0005-0000-0000-00007E090000}"/>
    <cellStyle name="40% - Ênfase4 3 2" xfId="30321" xr:uid="{00000000-0005-0000-0000-00007F090000}"/>
    <cellStyle name="40% - Ênfase4 3 2 2" xfId="30322" xr:uid="{00000000-0005-0000-0000-000080090000}"/>
    <cellStyle name="40% - Ênfase4 30" xfId="1920" xr:uid="{00000000-0005-0000-0000-000081090000}"/>
    <cellStyle name="40% - Ênfase4 31" xfId="1921" xr:uid="{00000000-0005-0000-0000-000082090000}"/>
    <cellStyle name="40% - Ênfase4 32" xfId="1922" xr:uid="{00000000-0005-0000-0000-000083090000}"/>
    <cellStyle name="40% - Ênfase4 33" xfId="1923" xr:uid="{00000000-0005-0000-0000-000084090000}"/>
    <cellStyle name="40% - Ênfase4 34" xfId="1924" xr:uid="{00000000-0005-0000-0000-000085090000}"/>
    <cellStyle name="40% - Ênfase4 35" xfId="1925" xr:uid="{00000000-0005-0000-0000-000086090000}"/>
    <cellStyle name="40% - Ênfase4 36" xfId="1926" xr:uid="{00000000-0005-0000-0000-000087090000}"/>
    <cellStyle name="40% - Ênfase4 36 2" xfId="27727" xr:uid="{00000000-0005-0000-0000-000088090000}"/>
    <cellStyle name="40% - Ênfase4 37" xfId="1927" xr:uid="{00000000-0005-0000-0000-000089090000}"/>
    <cellStyle name="40% - Ênfase4 37 2" xfId="27728" xr:uid="{00000000-0005-0000-0000-00008A090000}"/>
    <cellStyle name="40% - Ênfase4 38" xfId="1928" xr:uid="{00000000-0005-0000-0000-00008B090000}"/>
    <cellStyle name="40% - Ênfase4 38 2" xfId="27729" xr:uid="{00000000-0005-0000-0000-00008C090000}"/>
    <cellStyle name="40% - Ênfase4 39" xfId="1929" xr:uid="{00000000-0005-0000-0000-00008D090000}"/>
    <cellStyle name="40% - Ênfase4 39 2" xfId="27730" xr:uid="{00000000-0005-0000-0000-00008E090000}"/>
    <cellStyle name="40% - Ênfase4 4" xfId="1930" xr:uid="{00000000-0005-0000-0000-00008F090000}"/>
    <cellStyle name="40% - Ênfase4 4 2" xfId="1931" xr:uid="{00000000-0005-0000-0000-000090090000}"/>
    <cellStyle name="40% - Ênfase4 4 2 2" xfId="27731" xr:uid="{00000000-0005-0000-0000-000091090000}"/>
    <cellStyle name="40% - Ênfase4 4 3" xfId="1932" xr:uid="{00000000-0005-0000-0000-000092090000}"/>
    <cellStyle name="40% - Ênfase4 4 3 2" xfId="27732" xr:uid="{00000000-0005-0000-0000-000093090000}"/>
    <cellStyle name="40% - Ênfase4 4 4" xfId="1933" xr:uid="{00000000-0005-0000-0000-000094090000}"/>
    <cellStyle name="40% - Ênfase4 4 4 2" xfId="27733" xr:uid="{00000000-0005-0000-0000-000095090000}"/>
    <cellStyle name="40% - Ênfase4 40" xfId="1934" xr:uid="{00000000-0005-0000-0000-000096090000}"/>
    <cellStyle name="40% - Ênfase4 40 2" xfId="27734" xr:uid="{00000000-0005-0000-0000-000097090000}"/>
    <cellStyle name="40% - Ênfase4 41" xfId="1935" xr:uid="{00000000-0005-0000-0000-000098090000}"/>
    <cellStyle name="40% - Ênfase4 41 2" xfId="27735" xr:uid="{00000000-0005-0000-0000-000099090000}"/>
    <cellStyle name="40% - Ênfase4 42" xfId="30323" xr:uid="{00000000-0005-0000-0000-00009A090000}"/>
    <cellStyle name="40% - Ênfase4 42 2" xfId="30324" xr:uid="{00000000-0005-0000-0000-00009B090000}"/>
    <cellStyle name="40% - Ênfase4 43" xfId="30325" xr:uid="{00000000-0005-0000-0000-00009C090000}"/>
    <cellStyle name="40% - Ênfase4 43 2" xfId="30326" xr:uid="{00000000-0005-0000-0000-00009D090000}"/>
    <cellStyle name="40% - Ênfase4 44" xfId="30327" xr:uid="{00000000-0005-0000-0000-00009E090000}"/>
    <cellStyle name="40% - Ênfase4 44 2" xfId="30328" xr:uid="{00000000-0005-0000-0000-00009F090000}"/>
    <cellStyle name="40% - Ênfase4 45" xfId="30329" xr:uid="{00000000-0005-0000-0000-0000A0090000}"/>
    <cellStyle name="40% - Ênfase4 45 2" xfId="30330" xr:uid="{00000000-0005-0000-0000-0000A1090000}"/>
    <cellStyle name="40% - Ênfase4 46" xfId="30331" xr:uid="{00000000-0005-0000-0000-0000A2090000}"/>
    <cellStyle name="40% - Ênfase4 46 2" xfId="30332" xr:uid="{00000000-0005-0000-0000-0000A3090000}"/>
    <cellStyle name="40% - Ênfase4 47" xfId="30333" xr:uid="{00000000-0005-0000-0000-0000A4090000}"/>
    <cellStyle name="40% - Ênfase4 47 2" xfId="30334" xr:uid="{00000000-0005-0000-0000-0000A5090000}"/>
    <cellStyle name="40% - Ênfase4 48" xfId="30335" xr:uid="{00000000-0005-0000-0000-0000A6090000}"/>
    <cellStyle name="40% - Ênfase4 48 2" xfId="30336" xr:uid="{00000000-0005-0000-0000-0000A7090000}"/>
    <cellStyle name="40% - Ênfase4 49" xfId="30337" xr:uid="{00000000-0005-0000-0000-0000A8090000}"/>
    <cellStyle name="40% - Ênfase4 49 2" xfId="30338" xr:uid="{00000000-0005-0000-0000-0000A9090000}"/>
    <cellStyle name="40% - Ênfase4 5" xfId="1936" xr:uid="{00000000-0005-0000-0000-0000AA090000}"/>
    <cellStyle name="40% - Ênfase4 50" xfId="30339" xr:uid="{00000000-0005-0000-0000-0000AB090000}"/>
    <cellStyle name="40% - Ênfase4 50 2" xfId="30340" xr:uid="{00000000-0005-0000-0000-0000AC090000}"/>
    <cellStyle name="40% - Ênfase4 51" xfId="30341" xr:uid="{00000000-0005-0000-0000-0000AD090000}"/>
    <cellStyle name="40% - Ênfase4 51 2" xfId="30342" xr:uid="{00000000-0005-0000-0000-0000AE090000}"/>
    <cellStyle name="40% - Ênfase4 52" xfId="30343" xr:uid="{00000000-0005-0000-0000-0000AF090000}"/>
    <cellStyle name="40% - Ênfase4 52 2" xfId="30344" xr:uid="{00000000-0005-0000-0000-0000B0090000}"/>
    <cellStyle name="40% - Ênfase4 53" xfId="30345" xr:uid="{00000000-0005-0000-0000-0000B1090000}"/>
    <cellStyle name="40% - Ênfase4 53 2" xfId="30346" xr:uid="{00000000-0005-0000-0000-0000B2090000}"/>
    <cellStyle name="40% - Ênfase4 54" xfId="30347" xr:uid="{00000000-0005-0000-0000-0000B3090000}"/>
    <cellStyle name="40% - Ênfase4 54 2" xfId="30348" xr:uid="{00000000-0005-0000-0000-0000B4090000}"/>
    <cellStyle name="40% - Ênfase4 55" xfId="30349" xr:uid="{00000000-0005-0000-0000-0000B5090000}"/>
    <cellStyle name="40% - Ênfase4 55 2" xfId="30350" xr:uid="{00000000-0005-0000-0000-0000B6090000}"/>
    <cellStyle name="40% - Ênfase4 56" xfId="30351" xr:uid="{00000000-0005-0000-0000-0000B7090000}"/>
    <cellStyle name="40% - Ênfase4 56 2" xfId="30352" xr:uid="{00000000-0005-0000-0000-0000B8090000}"/>
    <cellStyle name="40% - Ênfase4 57" xfId="30353" xr:uid="{00000000-0005-0000-0000-0000B9090000}"/>
    <cellStyle name="40% - Ênfase4 57 2" xfId="30354" xr:uid="{00000000-0005-0000-0000-0000BA090000}"/>
    <cellStyle name="40% - Ênfase4 58" xfId="30355" xr:uid="{00000000-0005-0000-0000-0000BB090000}"/>
    <cellStyle name="40% - Ênfase4 58 2" xfId="30356" xr:uid="{00000000-0005-0000-0000-0000BC090000}"/>
    <cellStyle name="40% - Ênfase4 59" xfId="30357" xr:uid="{00000000-0005-0000-0000-0000BD090000}"/>
    <cellStyle name="40% - Ênfase4 59 2" xfId="30358" xr:uid="{00000000-0005-0000-0000-0000BE090000}"/>
    <cellStyle name="40% - Ênfase4 6" xfId="1937" xr:uid="{00000000-0005-0000-0000-0000BF090000}"/>
    <cellStyle name="40% - Ênfase4 7" xfId="1938" xr:uid="{00000000-0005-0000-0000-0000C0090000}"/>
    <cellStyle name="40% - Ênfase4 8" xfId="1939" xr:uid="{00000000-0005-0000-0000-0000C1090000}"/>
    <cellStyle name="40% - Ênfase4 9" xfId="1940" xr:uid="{00000000-0005-0000-0000-0000C2090000}"/>
    <cellStyle name="40% - Ênfase5 10" xfId="1941" xr:uid="{00000000-0005-0000-0000-0000C3090000}"/>
    <cellStyle name="40% - Ênfase5 11" xfId="1942" xr:uid="{00000000-0005-0000-0000-0000C4090000}"/>
    <cellStyle name="40% - Ênfase5 12" xfId="1943" xr:uid="{00000000-0005-0000-0000-0000C5090000}"/>
    <cellStyle name="40% - Ênfase5 13" xfId="1944" xr:uid="{00000000-0005-0000-0000-0000C6090000}"/>
    <cellStyle name="40% - Ênfase5 14" xfId="1945" xr:uid="{00000000-0005-0000-0000-0000C7090000}"/>
    <cellStyle name="40% - Ênfase5 15" xfId="1946" xr:uid="{00000000-0005-0000-0000-0000C8090000}"/>
    <cellStyle name="40% - Ênfase5 16" xfId="1947" xr:uid="{00000000-0005-0000-0000-0000C9090000}"/>
    <cellStyle name="40% - Ênfase5 17" xfId="1948" xr:uid="{00000000-0005-0000-0000-0000CA090000}"/>
    <cellStyle name="40% - Ênfase5 18" xfId="1949" xr:uid="{00000000-0005-0000-0000-0000CB090000}"/>
    <cellStyle name="40% - Ênfase5 19" xfId="1950" xr:uid="{00000000-0005-0000-0000-0000CC090000}"/>
    <cellStyle name="40% - Ênfase5 2" xfId="1951" xr:uid="{00000000-0005-0000-0000-0000CD090000}"/>
    <cellStyle name="40% - Ênfase5 2 2" xfId="30359" xr:uid="{00000000-0005-0000-0000-0000CE090000}"/>
    <cellStyle name="40% - Ênfase5 2 2 2" xfId="30360" xr:uid="{00000000-0005-0000-0000-0000CF090000}"/>
    <cellStyle name="40% - Ênfase5 20" xfId="1952" xr:uid="{00000000-0005-0000-0000-0000D0090000}"/>
    <cellStyle name="40% - Ênfase5 21" xfId="1953" xr:uid="{00000000-0005-0000-0000-0000D1090000}"/>
    <cellStyle name="40% - Ênfase5 22" xfId="1954" xr:uid="{00000000-0005-0000-0000-0000D2090000}"/>
    <cellStyle name="40% - Ênfase5 23" xfId="1955" xr:uid="{00000000-0005-0000-0000-0000D3090000}"/>
    <cellStyle name="40% - Ênfase5 24" xfId="1956" xr:uid="{00000000-0005-0000-0000-0000D4090000}"/>
    <cellStyle name="40% - Ênfase5 25" xfId="1957" xr:uid="{00000000-0005-0000-0000-0000D5090000}"/>
    <cellStyle name="40% - Ênfase5 26" xfId="1958" xr:uid="{00000000-0005-0000-0000-0000D6090000}"/>
    <cellStyle name="40% - Ênfase5 27" xfId="1959" xr:uid="{00000000-0005-0000-0000-0000D7090000}"/>
    <cellStyle name="40% - Ênfase5 28" xfId="1960" xr:uid="{00000000-0005-0000-0000-0000D8090000}"/>
    <cellStyle name="40% - Ênfase5 29" xfId="1961" xr:uid="{00000000-0005-0000-0000-0000D9090000}"/>
    <cellStyle name="40% - Ênfase5 3" xfId="1962" xr:uid="{00000000-0005-0000-0000-0000DA090000}"/>
    <cellStyle name="40% - Ênfase5 3 2" xfId="30361" xr:uid="{00000000-0005-0000-0000-0000DB090000}"/>
    <cellStyle name="40% - Ênfase5 3 2 2" xfId="30362" xr:uid="{00000000-0005-0000-0000-0000DC090000}"/>
    <cellStyle name="40% - Ênfase5 30" xfId="1963" xr:uid="{00000000-0005-0000-0000-0000DD090000}"/>
    <cellStyle name="40% - Ênfase5 31" xfId="1964" xr:uid="{00000000-0005-0000-0000-0000DE090000}"/>
    <cellStyle name="40% - Ênfase5 32" xfId="1965" xr:uid="{00000000-0005-0000-0000-0000DF090000}"/>
    <cellStyle name="40% - Ênfase5 33" xfId="1966" xr:uid="{00000000-0005-0000-0000-0000E0090000}"/>
    <cellStyle name="40% - Ênfase5 34" xfId="1967" xr:uid="{00000000-0005-0000-0000-0000E1090000}"/>
    <cellStyle name="40% - Ênfase5 35" xfId="1968" xr:uid="{00000000-0005-0000-0000-0000E2090000}"/>
    <cellStyle name="40% - Ênfase5 36" xfId="30363" xr:uid="{00000000-0005-0000-0000-0000E3090000}"/>
    <cellStyle name="40% - Ênfase5 36 2" xfId="30364" xr:uid="{00000000-0005-0000-0000-0000E4090000}"/>
    <cellStyle name="40% - Ênfase5 37" xfId="30365" xr:uid="{00000000-0005-0000-0000-0000E5090000}"/>
    <cellStyle name="40% - Ênfase5 37 2" xfId="30366" xr:uid="{00000000-0005-0000-0000-0000E6090000}"/>
    <cellStyle name="40% - Ênfase5 38" xfId="30367" xr:uid="{00000000-0005-0000-0000-0000E7090000}"/>
    <cellStyle name="40% - Ênfase5 38 2" xfId="30368" xr:uid="{00000000-0005-0000-0000-0000E8090000}"/>
    <cellStyle name="40% - Ênfase5 39" xfId="30369" xr:uid="{00000000-0005-0000-0000-0000E9090000}"/>
    <cellStyle name="40% - Ênfase5 39 2" xfId="30370" xr:uid="{00000000-0005-0000-0000-0000EA090000}"/>
    <cellStyle name="40% - Ênfase5 4" xfId="1969" xr:uid="{00000000-0005-0000-0000-0000EB090000}"/>
    <cellStyle name="40% - Ênfase5 4 2" xfId="1970" xr:uid="{00000000-0005-0000-0000-0000EC090000}"/>
    <cellStyle name="40% - Ênfase5 4 2 2" xfId="27736" xr:uid="{00000000-0005-0000-0000-0000ED090000}"/>
    <cellStyle name="40% - Ênfase5 4 3" xfId="1971" xr:uid="{00000000-0005-0000-0000-0000EE090000}"/>
    <cellStyle name="40% - Ênfase5 4 3 2" xfId="27737" xr:uid="{00000000-0005-0000-0000-0000EF090000}"/>
    <cellStyle name="40% - Ênfase5 4 4" xfId="1972" xr:uid="{00000000-0005-0000-0000-0000F0090000}"/>
    <cellStyle name="40% - Ênfase5 4 4 2" xfId="27738" xr:uid="{00000000-0005-0000-0000-0000F1090000}"/>
    <cellStyle name="40% - Ênfase5 40" xfId="30371" xr:uid="{00000000-0005-0000-0000-0000F2090000}"/>
    <cellStyle name="40% - Ênfase5 40 2" xfId="30372" xr:uid="{00000000-0005-0000-0000-0000F3090000}"/>
    <cellStyle name="40% - Ênfase5 41" xfId="30373" xr:uid="{00000000-0005-0000-0000-0000F4090000}"/>
    <cellStyle name="40% - Ênfase5 41 2" xfId="30374" xr:uid="{00000000-0005-0000-0000-0000F5090000}"/>
    <cellStyle name="40% - Ênfase5 42" xfId="30375" xr:uid="{00000000-0005-0000-0000-0000F6090000}"/>
    <cellStyle name="40% - Ênfase5 42 2" xfId="30376" xr:uid="{00000000-0005-0000-0000-0000F7090000}"/>
    <cellStyle name="40% - Ênfase5 43" xfId="30377" xr:uid="{00000000-0005-0000-0000-0000F8090000}"/>
    <cellStyle name="40% - Ênfase5 43 2" xfId="30378" xr:uid="{00000000-0005-0000-0000-0000F9090000}"/>
    <cellStyle name="40% - Ênfase5 44" xfId="30379" xr:uid="{00000000-0005-0000-0000-0000FA090000}"/>
    <cellStyle name="40% - Ênfase5 44 2" xfId="30380" xr:uid="{00000000-0005-0000-0000-0000FB090000}"/>
    <cellStyle name="40% - Ênfase5 45" xfId="30381" xr:uid="{00000000-0005-0000-0000-0000FC090000}"/>
    <cellStyle name="40% - Ênfase5 45 2" xfId="30382" xr:uid="{00000000-0005-0000-0000-0000FD090000}"/>
    <cellStyle name="40% - Ênfase5 46" xfId="30383" xr:uid="{00000000-0005-0000-0000-0000FE090000}"/>
    <cellStyle name="40% - Ênfase5 46 2" xfId="30384" xr:uid="{00000000-0005-0000-0000-0000FF090000}"/>
    <cellStyle name="40% - Ênfase5 47" xfId="30385" xr:uid="{00000000-0005-0000-0000-0000000A0000}"/>
    <cellStyle name="40% - Ênfase5 47 2" xfId="30386" xr:uid="{00000000-0005-0000-0000-0000010A0000}"/>
    <cellStyle name="40% - Ênfase5 48" xfId="30387" xr:uid="{00000000-0005-0000-0000-0000020A0000}"/>
    <cellStyle name="40% - Ênfase5 48 2" xfId="30388" xr:uid="{00000000-0005-0000-0000-0000030A0000}"/>
    <cellStyle name="40% - Ênfase5 49" xfId="30389" xr:uid="{00000000-0005-0000-0000-0000040A0000}"/>
    <cellStyle name="40% - Ênfase5 49 2" xfId="30390" xr:uid="{00000000-0005-0000-0000-0000050A0000}"/>
    <cellStyle name="40% - Ênfase5 5" xfId="1973" xr:uid="{00000000-0005-0000-0000-0000060A0000}"/>
    <cellStyle name="40% - Ênfase5 50" xfId="30391" xr:uid="{00000000-0005-0000-0000-0000070A0000}"/>
    <cellStyle name="40% - Ênfase5 50 2" xfId="30392" xr:uid="{00000000-0005-0000-0000-0000080A0000}"/>
    <cellStyle name="40% - Ênfase5 51" xfId="30393" xr:uid="{00000000-0005-0000-0000-0000090A0000}"/>
    <cellStyle name="40% - Ênfase5 51 2" xfId="30394" xr:uid="{00000000-0005-0000-0000-00000A0A0000}"/>
    <cellStyle name="40% - Ênfase5 52" xfId="30395" xr:uid="{00000000-0005-0000-0000-00000B0A0000}"/>
    <cellStyle name="40% - Ênfase5 52 2" xfId="30396" xr:uid="{00000000-0005-0000-0000-00000C0A0000}"/>
    <cellStyle name="40% - Ênfase5 53" xfId="30397" xr:uid="{00000000-0005-0000-0000-00000D0A0000}"/>
    <cellStyle name="40% - Ênfase5 53 2" xfId="30398" xr:uid="{00000000-0005-0000-0000-00000E0A0000}"/>
    <cellStyle name="40% - Ênfase5 54" xfId="30399" xr:uid="{00000000-0005-0000-0000-00000F0A0000}"/>
    <cellStyle name="40% - Ênfase5 54 2" xfId="30400" xr:uid="{00000000-0005-0000-0000-0000100A0000}"/>
    <cellStyle name="40% - Ênfase5 6" xfId="1974" xr:uid="{00000000-0005-0000-0000-0000110A0000}"/>
    <cellStyle name="40% - Ênfase5 7" xfId="1975" xr:uid="{00000000-0005-0000-0000-0000120A0000}"/>
    <cellStyle name="40% - Ênfase5 8" xfId="1976" xr:uid="{00000000-0005-0000-0000-0000130A0000}"/>
    <cellStyle name="40% - Ênfase5 9" xfId="1977" xr:uid="{00000000-0005-0000-0000-0000140A0000}"/>
    <cellStyle name="40% - Ênfase6 10" xfId="1978" xr:uid="{00000000-0005-0000-0000-0000150A0000}"/>
    <cellStyle name="40% - Ênfase6 11" xfId="1979" xr:uid="{00000000-0005-0000-0000-0000160A0000}"/>
    <cellStyle name="40% - Ênfase6 12" xfId="1980" xr:uid="{00000000-0005-0000-0000-0000170A0000}"/>
    <cellStyle name="40% - Ênfase6 13" xfId="1981" xr:uid="{00000000-0005-0000-0000-0000180A0000}"/>
    <cellStyle name="40% - Ênfase6 14" xfId="1982" xr:uid="{00000000-0005-0000-0000-0000190A0000}"/>
    <cellStyle name="40% - Ênfase6 15" xfId="1983" xr:uid="{00000000-0005-0000-0000-00001A0A0000}"/>
    <cellStyle name="40% - Ênfase6 16" xfId="1984" xr:uid="{00000000-0005-0000-0000-00001B0A0000}"/>
    <cellStyle name="40% - Ênfase6 17" xfId="1985" xr:uid="{00000000-0005-0000-0000-00001C0A0000}"/>
    <cellStyle name="40% - Ênfase6 18" xfId="1986" xr:uid="{00000000-0005-0000-0000-00001D0A0000}"/>
    <cellStyle name="40% - Ênfase6 19" xfId="1987" xr:uid="{00000000-0005-0000-0000-00001E0A0000}"/>
    <cellStyle name="40% - Ênfase6 2" xfId="1988" xr:uid="{00000000-0005-0000-0000-00001F0A0000}"/>
    <cellStyle name="40% - Ênfase6 2 2" xfId="30401" xr:uid="{00000000-0005-0000-0000-0000200A0000}"/>
    <cellStyle name="40% - Ênfase6 2 2 2" xfId="30402" xr:uid="{00000000-0005-0000-0000-0000210A0000}"/>
    <cellStyle name="40% - Ênfase6 20" xfId="1989" xr:uid="{00000000-0005-0000-0000-0000220A0000}"/>
    <cellStyle name="40% - Ênfase6 21" xfId="1990" xr:uid="{00000000-0005-0000-0000-0000230A0000}"/>
    <cellStyle name="40% - Ênfase6 22" xfId="1991" xr:uid="{00000000-0005-0000-0000-0000240A0000}"/>
    <cellStyle name="40% - Ênfase6 23" xfId="1992" xr:uid="{00000000-0005-0000-0000-0000250A0000}"/>
    <cellStyle name="40% - Ênfase6 24" xfId="1993" xr:uid="{00000000-0005-0000-0000-0000260A0000}"/>
    <cellStyle name="40% - Ênfase6 25" xfId="1994" xr:uid="{00000000-0005-0000-0000-0000270A0000}"/>
    <cellStyle name="40% - Ênfase6 26" xfId="1995" xr:uid="{00000000-0005-0000-0000-0000280A0000}"/>
    <cellStyle name="40% - Ênfase6 27" xfId="1996" xr:uid="{00000000-0005-0000-0000-0000290A0000}"/>
    <cellStyle name="40% - Ênfase6 28" xfId="1997" xr:uid="{00000000-0005-0000-0000-00002A0A0000}"/>
    <cellStyle name="40% - Ênfase6 29" xfId="1998" xr:uid="{00000000-0005-0000-0000-00002B0A0000}"/>
    <cellStyle name="40% - Ênfase6 3" xfId="1999" xr:uid="{00000000-0005-0000-0000-00002C0A0000}"/>
    <cellStyle name="40% - Ênfase6 3 2" xfId="30403" xr:uid="{00000000-0005-0000-0000-00002D0A0000}"/>
    <cellStyle name="40% - Ênfase6 3 2 2" xfId="30404" xr:uid="{00000000-0005-0000-0000-00002E0A0000}"/>
    <cellStyle name="40% - Ênfase6 30" xfId="2000" xr:uid="{00000000-0005-0000-0000-00002F0A0000}"/>
    <cellStyle name="40% - Ênfase6 31" xfId="2001" xr:uid="{00000000-0005-0000-0000-0000300A0000}"/>
    <cellStyle name="40% - Ênfase6 32" xfId="2002" xr:uid="{00000000-0005-0000-0000-0000310A0000}"/>
    <cellStyle name="40% - Ênfase6 33" xfId="2003" xr:uid="{00000000-0005-0000-0000-0000320A0000}"/>
    <cellStyle name="40% - Ênfase6 34" xfId="2004" xr:uid="{00000000-0005-0000-0000-0000330A0000}"/>
    <cellStyle name="40% - Ênfase6 35" xfId="2005" xr:uid="{00000000-0005-0000-0000-0000340A0000}"/>
    <cellStyle name="40% - Ênfase6 36" xfId="30405" xr:uid="{00000000-0005-0000-0000-0000350A0000}"/>
    <cellStyle name="40% - Ênfase6 36 2" xfId="30406" xr:uid="{00000000-0005-0000-0000-0000360A0000}"/>
    <cellStyle name="40% - Ênfase6 37" xfId="30407" xr:uid="{00000000-0005-0000-0000-0000370A0000}"/>
    <cellStyle name="40% - Ênfase6 37 2" xfId="30408" xr:uid="{00000000-0005-0000-0000-0000380A0000}"/>
    <cellStyle name="40% - Ênfase6 38" xfId="30409" xr:uid="{00000000-0005-0000-0000-0000390A0000}"/>
    <cellStyle name="40% - Ênfase6 38 2" xfId="30410" xr:uid="{00000000-0005-0000-0000-00003A0A0000}"/>
    <cellStyle name="40% - Ênfase6 39" xfId="30411" xr:uid="{00000000-0005-0000-0000-00003B0A0000}"/>
    <cellStyle name="40% - Ênfase6 39 2" xfId="30412" xr:uid="{00000000-0005-0000-0000-00003C0A0000}"/>
    <cellStyle name="40% - Ênfase6 4" xfId="2006" xr:uid="{00000000-0005-0000-0000-00003D0A0000}"/>
    <cellStyle name="40% - Ênfase6 4 2" xfId="2007" xr:uid="{00000000-0005-0000-0000-00003E0A0000}"/>
    <cellStyle name="40% - Ênfase6 4 2 2" xfId="27739" xr:uid="{00000000-0005-0000-0000-00003F0A0000}"/>
    <cellStyle name="40% - Ênfase6 4 3" xfId="2008" xr:uid="{00000000-0005-0000-0000-0000400A0000}"/>
    <cellStyle name="40% - Ênfase6 4 3 2" xfId="27740" xr:uid="{00000000-0005-0000-0000-0000410A0000}"/>
    <cellStyle name="40% - Ênfase6 4 4" xfId="2009" xr:uid="{00000000-0005-0000-0000-0000420A0000}"/>
    <cellStyle name="40% - Ênfase6 4 4 2" xfId="27741" xr:uid="{00000000-0005-0000-0000-0000430A0000}"/>
    <cellStyle name="40% - Ênfase6 40" xfId="30413" xr:uid="{00000000-0005-0000-0000-0000440A0000}"/>
    <cellStyle name="40% - Ênfase6 40 2" xfId="30414" xr:uid="{00000000-0005-0000-0000-0000450A0000}"/>
    <cellStyle name="40% - Ênfase6 41" xfId="30415" xr:uid="{00000000-0005-0000-0000-0000460A0000}"/>
    <cellStyle name="40% - Ênfase6 41 2" xfId="30416" xr:uid="{00000000-0005-0000-0000-0000470A0000}"/>
    <cellStyle name="40% - Ênfase6 42" xfId="30417" xr:uid="{00000000-0005-0000-0000-0000480A0000}"/>
    <cellStyle name="40% - Ênfase6 42 2" xfId="30418" xr:uid="{00000000-0005-0000-0000-0000490A0000}"/>
    <cellStyle name="40% - Ênfase6 43" xfId="30419" xr:uid="{00000000-0005-0000-0000-00004A0A0000}"/>
    <cellStyle name="40% - Ênfase6 43 2" xfId="30420" xr:uid="{00000000-0005-0000-0000-00004B0A0000}"/>
    <cellStyle name="40% - Ênfase6 44" xfId="30421" xr:uid="{00000000-0005-0000-0000-00004C0A0000}"/>
    <cellStyle name="40% - Ênfase6 44 2" xfId="30422" xr:uid="{00000000-0005-0000-0000-00004D0A0000}"/>
    <cellStyle name="40% - Ênfase6 45" xfId="30423" xr:uid="{00000000-0005-0000-0000-00004E0A0000}"/>
    <cellStyle name="40% - Ênfase6 45 2" xfId="30424" xr:uid="{00000000-0005-0000-0000-00004F0A0000}"/>
    <cellStyle name="40% - Ênfase6 46" xfId="30425" xr:uid="{00000000-0005-0000-0000-0000500A0000}"/>
    <cellStyle name="40% - Ênfase6 46 2" xfId="30426" xr:uid="{00000000-0005-0000-0000-0000510A0000}"/>
    <cellStyle name="40% - Ênfase6 47" xfId="30427" xr:uid="{00000000-0005-0000-0000-0000520A0000}"/>
    <cellStyle name="40% - Ênfase6 47 2" xfId="30428" xr:uid="{00000000-0005-0000-0000-0000530A0000}"/>
    <cellStyle name="40% - Ênfase6 48" xfId="30429" xr:uid="{00000000-0005-0000-0000-0000540A0000}"/>
    <cellStyle name="40% - Ênfase6 48 2" xfId="30430" xr:uid="{00000000-0005-0000-0000-0000550A0000}"/>
    <cellStyle name="40% - Ênfase6 49" xfId="30431" xr:uid="{00000000-0005-0000-0000-0000560A0000}"/>
    <cellStyle name="40% - Ênfase6 49 2" xfId="30432" xr:uid="{00000000-0005-0000-0000-0000570A0000}"/>
    <cellStyle name="40% - Ênfase6 5" xfId="2010" xr:uid="{00000000-0005-0000-0000-0000580A0000}"/>
    <cellStyle name="40% - Ênfase6 50" xfId="30433" xr:uid="{00000000-0005-0000-0000-0000590A0000}"/>
    <cellStyle name="40% - Ênfase6 50 2" xfId="30434" xr:uid="{00000000-0005-0000-0000-00005A0A0000}"/>
    <cellStyle name="40% - Ênfase6 51" xfId="30435" xr:uid="{00000000-0005-0000-0000-00005B0A0000}"/>
    <cellStyle name="40% - Ênfase6 51 2" xfId="30436" xr:uid="{00000000-0005-0000-0000-00005C0A0000}"/>
    <cellStyle name="40% - Ênfase6 52" xfId="30437" xr:uid="{00000000-0005-0000-0000-00005D0A0000}"/>
    <cellStyle name="40% - Ênfase6 52 2" xfId="30438" xr:uid="{00000000-0005-0000-0000-00005E0A0000}"/>
    <cellStyle name="40% - Ênfase6 53" xfId="30439" xr:uid="{00000000-0005-0000-0000-00005F0A0000}"/>
    <cellStyle name="40% - Ênfase6 53 2" xfId="30440" xr:uid="{00000000-0005-0000-0000-0000600A0000}"/>
    <cellStyle name="40% - Ênfase6 54" xfId="30441" xr:uid="{00000000-0005-0000-0000-0000610A0000}"/>
    <cellStyle name="40% - Ênfase6 54 2" xfId="30442" xr:uid="{00000000-0005-0000-0000-0000620A0000}"/>
    <cellStyle name="40% - Ênfase6 6" xfId="2011" xr:uid="{00000000-0005-0000-0000-0000630A0000}"/>
    <cellStyle name="40% - Ênfase6 7" xfId="2012" xr:uid="{00000000-0005-0000-0000-0000640A0000}"/>
    <cellStyle name="40% - Ênfase6 8" xfId="2013" xr:uid="{00000000-0005-0000-0000-0000650A0000}"/>
    <cellStyle name="40% - Ênfase6 9" xfId="2014" xr:uid="{00000000-0005-0000-0000-0000660A0000}"/>
    <cellStyle name="40% - Énfasis1 2" xfId="2015" xr:uid="{00000000-0005-0000-0000-0000670A0000}"/>
    <cellStyle name="40% - Énfasis1 2 2" xfId="2016" xr:uid="{00000000-0005-0000-0000-0000680A0000}"/>
    <cellStyle name="40% - Énfasis1 2 2 2" xfId="27743" xr:uid="{00000000-0005-0000-0000-0000690A0000}"/>
    <cellStyle name="40% - Énfasis1 2 3" xfId="2017" xr:uid="{00000000-0005-0000-0000-00006A0A0000}"/>
    <cellStyle name="40% - Énfasis1 2 3 2" xfId="27744" xr:uid="{00000000-0005-0000-0000-00006B0A0000}"/>
    <cellStyle name="40% - Énfasis1 2 4" xfId="27742" xr:uid="{00000000-0005-0000-0000-00006C0A0000}"/>
    <cellStyle name="40% - Énfasis1 3" xfId="2018" xr:uid="{00000000-0005-0000-0000-00006D0A0000}"/>
    <cellStyle name="40% - Énfasis1 3 2" xfId="2019" xr:uid="{00000000-0005-0000-0000-00006E0A0000}"/>
    <cellStyle name="40% - Énfasis1 3 2 2" xfId="2020" xr:uid="{00000000-0005-0000-0000-00006F0A0000}"/>
    <cellStyle name="40% - Énfasis1 3 2 3" xfId="2021" xr:uid="{00000000-0005-0000-0000-0000700A0000}"/>
    <cellStyle name="40% - Énfasis1 3 3" xfId="2022" xr:uid="{00000000-0005-0000-0000-0000710A0000}"/>
    <cellStyle name="40% - Énfasis1 3 3 2" xfId="2023" xr:uid="{00000000-0005-0000-0000-0000720A0000}"/>
    <cellStyle name="40% - Énfasis1 3 3 3" xfId="2024" xr:uid="{00000000-0005-0000-0000-0000730A0000}"/>
    <cellStyle name="40% - Énfasis1 3 4" xfId="2025" xr:uid="{00000000-0005-0000-0000-0000740A0000}"/>
    <cellStyle name="40% - Énfasis1 3 4 2" xfId="2026" xr:uid="{00000000-0005-0000-0000-0000750A0000}"/>
    <cellStyle name="40% - Énfasis1 3 4 3" xfId="2027" xr:uid="{00000000-0005-0000-0000-0000760A0000}"/>
    <cellStyle name="40% - Énfasis1 3 5" xfId="2028" xr:uid="{00000000-0005-0000-0000-0000770A0000}"/>
    <cellStyle name="40% - Énfasis1 3 5 2" xfId="2029" xr:uid="{00000000-0005-0000-0000-0000780A0000}"/>
    <cellStyle name="40% - Énfasis1 3 5 3" xfId="2030" xr:uid="{00000000-0005-0000-0000-0000790A0000}"/>
    <cellStyle name="40% - Énfasis1 3 6" xfId="2031" xr:uid="{00000000-0005-0000-0000-00007A0A0000}"/>
    <cellStyle name="40% - Énfasis1 3 7" xfId="2032" xr:uid="{00000000-0005-0000-0000-00007B0A0000}"/>
    <cellStyle name="40% - Énfasis1 4" xfId="2033" xr:uid="{00000000-0005-0000-0000-00007C0A0000}"/>
    <cellStyle name="40% - Énfasis1 4 2" xfId="2034" xr:uid="{00000000-0005-0000-0000-00007D0A0000}"/>
    <cellStyle name="40% - Énfasis1 4 2 2" xfId="2035" xr:uid="{00000000-0005-0000-0000-00007E0A0000}"/>
    <cellStyle name="40% - Énfasis1 4 2 3" xfId="2036" xr:uid="{00000000-0005-0000-0000-00007F0A0000}"/>
    <cellStyle name="40% - Énfasis1 4 3" xfId="2037" xr:uid="{00000000-0005-0000-0000-0000800A0000}"/>
    <cellStyle name="40% - Énfasis1 4 3 2" xfId="2038" xr:uid="{00000000-0005-0000-0000-0000810A0000}"/>
    <cellStyle name="40% - Énfasis1 4 3 3" xfId="2039" xr:uid="{00000000-0005-0000-0000-0000820A0000}"/>
    <cellStyle name="40% - Énfasis1 4 4" xfId="2040" xr:uid="{00000000-0005-0000-0000-0000830A0000}"/>
    <cellStyle name="40% - Énfasis1 4 4 2" xfId="2041" xr:uid="{00000000-0005-0000-0000-0000840A0000}"/>
    <cellStyle name="40% - Énfasis1 4 4 3" xfId="2042" xr:uid="{00000000-0005-0000-0000-0000850A0000}"/>
    <cellStyle name="40% - Énfasis1 4 5" xfId="2043" xr:uid="{00000000-0005-0000-0000-0000860A0000}"/>
    <cellStyle name="40% - Énfasis1 4 5 2" xfId="2044" xr:uid="{00000000-0005-0000-0000-0000870A0000}"/>
    <cellStyle name="40% - Énfasis1 4 5 3" xfId="2045" xr:uid="{00000000-0005-0000-0000-0000880A0000}"/>
    <cellStyle name="40% - Énfasis1 4 6" xfId="2046" xr:uid="{00000000-0005-0000-0000-0000890A0000}"/>
    <cellStyle name="40% - Énfasis1 4 7" xfId="2047" xr:uid="{00000000-0005-0000-0000-00008A0A0000}"/>
    <cellStyle name="40% - Énfasis3 2" xfId="2048" xr:uid="{00000000-0005-0000-0000-00008B0A0000}"/>
    <cellStyle name="40% - Énfasis3 2 2" xfId="2049" xr:uid="{00000000-0005-0000-0000-00008C0A0000}"/>
    <cellStyle name="40% - Énfasis3 2 2 2" xfId="27746" xr:uid="{00000000-0005-0000-0000-00008D0A0000}"/>
    <cellStyle name="40% - Énfasis3 2 3" xfId="2050" xr:uid="{00000000-0005-0000-0000-00008E0A0000}"/>
    <cellStyle name="40% - Énfasis3 2 3 2" xfId="27747" xr:uid="{00000000-0005-0000-0000-00008F0A0000}"/>
    <cellStyle name="40% - Énfasis3 2 4" xfId="27745" xr:uid="{00000000-0005-0000-0000-0000900A0000}"/>
    <cellStyle name="40% - Énfasis4 2" xfId="2051" xr:uid="{00000000-0005-0000-0000-0000910A0000}"/>
    <cellStyle name="40% - Énfasis4 2 2" xfId="2052" xr:uid="{00000000-0005-0000-0000-0000920A0000}"/>
    <cellStyle name="40% - Énfasis4 2 2 2" xfId="27749" xr:uid="{00000000-0005-0000-0000-0000930A0000}"/>
    <cellStyle name="40% - Énfasis4 2 3" xfId="2053" xr:uid="{00000000-0005-0000-0000-0000940A0000}"/>
    <cellStyle name="40% - Énfasis4 2 3 2" xfId="27750" xr:uid="{00000000-0005-0000-0000-0000950A0000}"/>
    <cellStyle name="40% - Énfasis4 2 4" xfId="27748" xr:uid="{00000000-0005-0000-0000-0000960A0000}"/>
    <cellStyle name="60% - Accent1" xfId="2054" xr:uid="{00000000-0005-0000-0000-0000970A0000}"/>
    <cellStyle name="60% - Accent1 2" xfId="30443" xr:uid="{00000000-0005-0000-0000-0000980A0000}"/>
    <cellStyle name="60% - Accent1 3" xfId="30444" xr:uid="{00000000-0005-0000-0000-0000990A0000}"/>
    <cellStyle name="60% - Accent2" xfId="2055" xr:uid="{00000000-0005-0000-0000-00009A0A0000}"/>
    <cellStyle name="60% - Accent2 2" xfId="30445" xr:uid="{00000000-0005-0000-0000-00009B0A0000}"/>
    <cellStyle name="60% - Accent2 3" xfId="30446" xr:uid="{00000000-0005-0000-0000-00009C0A0000}"/>
    <cellStyle name="60% - Accent3" xfId="2056" xr:uid="{00000000-0005-0000-0000-00009D0A0000}"/>
    <cellStyle name="60% - Accent3 2" xfId="30447" xr:uid="{00000000-0005-0000-0000-00009E0A0000}"/>
    <cellStyle name="60% - Accent3 3" xfId="30448" xr:uid="{00000000-0005-0000-0000-00009F0A0000}"/>
    <cellStyle name="60% - Accent4" xfId="2057" xr:uid="{00000000-0005-0000-0000-0000A00A0000}"/>
    <cellStyle name="60% - Accent4 2" xfId="30449" xr:uid="{00000000-0005-0000-0000-0000A10A0000}"/>
    <cellStyle name="60% - Accent4 3" xfId="30450" xr:uid="{00000000-0005-0000-0000-0000A20A0000}"/>
    <cellStyle name="60% - Accent5" xfId="2058" xr:uid="{00000000-0005-0000-0000-0000A30A0000}"/>
    <cellStyle name="60% - Accent5 2" xfId="30451" xr:uid="{00000000-0005-0000-0000-0000A40A0000}"/>
    <cellStyle name="60% - Accent5 3" xfId="30452" xr:uid="{00000000-0005-0000-0000-0000A50A0000}"/>
    <cellStyle name="60% - Accent6" xfId="2059" xr:uid="{00000000-0005-0000-0000-0000A60A0000}"/>
    <cellStyle name="60% - Accent6 2" xfId="30453" xr:uid="{00000000-0005-0000-0000-0000A70A0000}"/>
    <cellStyle name="60% - Accent6 3" xfId="30454" xr:uid="{00000000-0005-0000-0000-0000A80A0000}"/>
    <cellStyle name="60% - Ênfase1 10" xfId="2060" xr:uid="{00000000-0005-0000-0000-0000A90A0000}"/>
    <cellStyle name="60% - Ênfase1 11" xfId="2061" xr:uid="{00000000-0005-0000-0000-0000AA0A0000}"/>
    <cellStyle name="60% - Ênfase1 12" xfId="2062" xr:uid="{00000000-0005-0000-0000-0000AB0A0000}"/>
    <cellStyle name="60% - Ênfase1 13" xfId="2063" xr:uid="{00000000-0005-0000-0000-0000AC0A0000}"/>
    <cellStyle name="60% - Ênfase1 14" xfId="2064" xr:uid="{00000000-0005-0000-0000-0000AD0A0000}"/>
    <cellStyle name="60% - Ênfase1 15" xfId="2065" xr:uid="{00000000-0005-0000-0000-0000AE0A0000}"/>
    <cellStyle name="60% - Ênfase1 16" xfId="2066" xr:uid="{00000000-0005-0000-0000-0000AF0A0000}"/>
    <cellStyle name="60% - Ênfase1 17" xfId="2067" xr:uid="{00000000-0005-0000-0000-0000B00A0000}"/>
    <cellStyle name="60% - Ênfase1 18" xfId="2068" xr:uid="{00000000-0005-0000-0000-0000B10A0000}"/>
    <cellStyle name="60% - Ênfase1 19" xfId="2069" xr:uid="{00000000-0005-0000-0000-0000B20A0000}"/>
    <cellStyle name="60% - Ênfase1 2" xfId="2070" xr:uid="{00000000-0005-0000-0000-0000B30A0000}"/>
    <cellStyle name="60% - Ênfase1 2 2" xfId="30455" xr:uid="{00000000-0005-0000-0000-0000B40A0000}"/>
    <cellStyle name="60% - Ênfase1 20" xfId="2071" xr:uid="{00000000-0005-0000-0000-0000B50A0000}"/>
    <cellStyle name="60% - Ênfase1 21" xfId="2072" xr:uid="{00000000-0005-0000-0000-0000B60A0000}"/>
    <cellStyle name="60% - Ênfase1 22" xfId="2073" xr:uid="{00000000-0005-0000-0000-0000B70A0000}"/>
    <cellStyle name="60% - Ênfase1 23" xfId="2074" xr:uid="{00000000-0005-0000-0000-0000B80A0000}"/>
    <cellStyle name="60% - Ênfase1 24" xfId="2075" xr:uid="{00000000-0005-0000-0000-0000B90A0000}"/>
    <cellStyle name="60% - Ênfase1 25" xfId="2076" xr:uid="{00000000-0005-0000-0000-0000BA0A0000}"/>
    <cellStyle name="60% - Ênfase1 26" xfId="2077" xr:uid="{00000000-0005-0000-0000-0000BB0A0000}"/>
    <cellStyle name="60% - Ênfase1 27" xfId="2078" xr:uid="{00000000-0005-0000-0000-0000BC0A0000}"/>
    <cellStyle name="60% - Ênfase1 28" xfId="2079" xr:uid="{00000000-0005-0000-0000-0000BD0A0000}"/>
    <cellStyle name="60% - Ênfase1 29" xfId="2080" xr:uid="{00000000-0005-0000-0000-0000BE0A0000}"/>
    <cellStyle name="60% - Ênfase1 3" xfId="2081" xr:uid="{00000000-0005-0000-0000-0000BF0A0000}"/>
    <cellStyle name="60% - Ênfase1 3 2" xfId="30456" xr:uid="{00000000-0005-0000-0000-0000C00A0000}"/>
    <cellStyle name="60% - Ênfase1 30" xfId="2082" xr:uid="{00000000-0005-0000-0000-0000C10A0000}"/>
    <cellStyle name="60% - Ênfase1 31" xfId="2083" xr:uid="{00000000-0005-0000-0000-0000C20A0000}"/>
    <cellStyle name="60% - Ênfase1 32" xfId="2084" xr:uid="{00000000-0005-0000-0000-0000C30A0000}"/>
    <cellStyle name="60% - Ênfase1 33" xfId="2085" xr:uid="{00000000-0005-0000-0000-0000C40A0000}"/>
    <cellStyle name="60% - Ênfase1 34" xfId="2086" xr:uid="{00000000-0005-0000-0000-0000C50A0000}"/>
    <cellStyle name="60% - Ênfase1 35" xfId="2087" xr:uid="{00000000-0005-0000-0000-0000C60A0000}"/>
    <cellStyle name="60% - Ênfase1 36" xfId="2088" xr:uid="{00000000-0005-0000-0000-0000C70A0000}"/>
    <cellStyle name="60% - Ênfase1 37" xfId="2089" xr:uid="{00000000-0005-0000-0000-0000C80A0000}"/>
    <cellStyle name="60% - Ênfase1 38" xfId="2090" xr:uid="{00000000-0005-0000-0000-0000C90A0000}"/>
    <cellStyle name="60% - Ênfase1 39" xfId="2091" xr:uid="{00000000-0005-0000-0000-0000CA0A0000}"/>
    <cellStyle name="60% - Ênfase1 4" xfId="2092" xr:uid="{00000000-0005-0000-0000-0000CB0A0000}"/>
    <cellStyle name="60% - Ênfase1 4 2" xfId="2093" xr:uid="{00000000-0005-0000-0000-0000CC0A0000}"/>
    <cellStyle name="60% - Ênfase1 4 3" xfId="2094" xr:uid="{00000000-0005-0000-0000-0000CD0A0000}"/>
    <cellStyle name="60% - Ênfase1 4 4" xfId="2095" xr:uid="{00000000-0005-0000-0000-0000CE0A0000}"/>
    <cellStyle name="60% - Ênfase1 40" xfId="2096" xr:uid="{00000000-0005-0000-0000-0000CF0A0000}"/>
    <cellStyle name="60% - Ênfase1 41" xfId="2097" xr:uid="{00000000-0005-0000-0000-0000D00A0000}"/>
    <cellStyle name="60% - Ênfase1 42" xfId="30457" xr:uid="{00000000-0005-0000-0000-0000D10A0000}"/>
    <cellStyle name="60% - Ênfase1 43" xfId="30458" xr:uid="{00000000-0005-0000-0000-0000D20A0000}"/>
    <cellStyle name="60% - Ênfase1 44" xfId="30459" xr:uid="{00000000-0005-0000-0000-0000D30A0000}"/>
    <cellStyle name="60% - Ênfase1 5" xfId="2098" xr:uid="{00000000-0005-0000-0000-0000D40A0000}"/>
    <cellStyle name="60% - Ênfase1 6" xfId="2099" xr:uid="{00000000-0005-0000-0000-0000D50A0000}"/>
    <cellStyle name="60% - Ênfase1 7" xfId="2100" xr:uid="{00000000-0005-0000-0000-0000D60A0000}"/>
    <cellStyle name="60% - Ênfase1 8" xfId="2101" xr:uid="{00000000-0005-0000-0000-0000D70A0000}"/>
    <cellStyle name="60% - Ênfase1 9" xfId="2102" xr:uid="{00000000-0005-0000-0000-0000D80A0000}"/>
    <cellStyle name="60% - Ênfase2 10" xfId="2103" xr:uid="{00000000-0005-0000-0000-0000D90A0000}"/>
    <cellStyle name="60% - Ênfase2 11" xfId="2104" xr:uid="{00000000-0005-0000-0000-0000DA0A0000}"/>
    <cellStyle name="60% - Ênfase2 12" xfId="2105" xr:uid="{00000000-0005-0000-0000-0000DB0A0000}"/>
    <cellStyle name="60% - Ênfase2 13" xfId="2106" xr:uid="{00000000-0005-0000-0000-0000DC0A0000}"/>
    <cellStyle name="60% - Ênfase2 14" xfId="2107" xr:uid="{00000000-0005-0000-0000-0000DD0A0000}"/>
    <cellStyle name="60% - Ênfase2 15" xfId="2108" xr:uid="{00000000-0005-0000-0000-0000DE0A0000}"/>
    <cellStyle name="60% - Ênfase2 16" xfId="2109" xr:uid="{00000000-0005-0000-0000-0000DF0A0000}"/>
    <cellStyle name="60% - Ênfase2 17" xfId="2110" xr:uid="{00000000-0005-0000-0000-0000E00A0000}"/>
    <cellStyle name="60% - Ênfase2 18" xfId="2111" xr:uid="{00000000-0005-0000-0000-0000E10A0000}"/>
    <cellStyle name="60% - Ênfase2 19" xfId="2112" xr:uid="{00000000-0005-0000-0000-0000E20A0000}"/>
    <cellStyle name="60% - Ênfase2 2" xfId="2113" xr:uid="{00000000-0005-0000-0000-0000E30A0000}"/>
    <cellStyle name="60% - Ênfase2 2 2" xfId="30460" xr:uid="{00000000-0005-0000-0000-0000E40A0000}"/>
    <cellStyle name="60% - Ênfase2 20" xfId="2114" xr:uid="{00000000-0005-0000-0000-0000E50A0000}"/>
    <cellStyle name="60% - Ênfase2 21" xfId="2115" xr:uid="{00000000-0005-0000-0000-0000E60A0000}"/>
    <cellStyle name="60% - Ênfase2 22" xfId="2116" xr:uid="{00000000-0005-0000-0000-0000E70A0000}"/>
    <cellStyle name="60% - Ênfase2 23" xfId="2117" xr:uid="{00000000-0005-0000-0000-0000E80A0000}"/>
    <cellStyle name="60% - Ênfase2 24" xfId="2118" xr:uid="{00000000-0005-0000-0000-0000E90A0000}"/>
    <cellStyle name="60% - Ênfase2 25" xfId="2119" xr:uid="{00000000-0005-0000-0000-0000EA0A0000}"/>
    <cellStyle name="60% - Ênfase2 26" xfId="2120" xr:uid="{00000000-0005-0000-0000-0000EB0A0000}"/>
    <cellStyle name="60% - Ênfase2 27" xfId="2121" xr:uid="{00000000-0005-0000-0000-0000EC0A0000}"/>
    <cellStyle name="60% - Ênfase2 28" xfId="2122" xr:uid="{00000000-0005-0000-0000-0000ED0A0000}"/>
    <cellStyle name="60% - Ênfase2 29" xfId="2123" xr:uid="{00000000-0005-0000-0000-0000EE0A0000}"/>
    <cellStyle name="60% - Ênfase2 3" xfId="2124" xr:uid="{00000000-0005-0000-0000-0000EF0A0000}"/>
    <cellStyle name="60% - Ênfase2 3 2" xfId="30461" xr:uid="{00000000-0005-0000-0000-0000F00A0000}"/>
    <cellStyle name="60% - Ênfase2 30" xfId="2125" xr:uid="{00000000-0005-0000-0000-0000F10A0000}"/>
    <cellStyle name="60% - Ênfase2 31" xfId="2126" xr:uid="{00000000-0005-0000-0000-0000F20A0000}"/>
    <cellStyle name="60% - Ênfase2 32" xfId="2127" xr:uid="{00000000-0005-0000-0000-0000F30A0000}"/>
    <cellStyle name="60% - Ênfase2 33" xfId="2128" xr:uid="{00000000-0005-0000-0000-0000F40A0000}"/>
    <cellStyle name="60% - Ênfase2 34" xfId="2129" xr:uid="{00000000-0005-0000-0000-0000F50A0000}"/>
    <cellStyle name="60% - Ênfase2 35" xfId="2130" xr:uid="{00000000-0005-0000-0000-0000F60A0000}"/>
    <cellStyle name="60% - Ênfase2 4" xfId="2131" xr:uid="{00000000-0005-0000-0000-0000F70A0000}"/>
    <cellStyle name="60% - Ênfase2 4 2" xfId="2132" xr:uid="{00000000-0005-0000-0000-0000F80A0000}"/>
    <cellStyle name="60% - Ênfase2 4 3" xfId="2133" xr:uid="{00000000-0005-0000-0000-0000F90A0000}"/>
    <cellStyle name="60% - Ênfase2 4 4" xfId="2134" xr:uid="{00000000-0005-0000-0000-0000FA0A0000}"/>
    <cellStyle name="60% - Ênfase2 5" xfId="2135" xr:uid="{00000000-0005-0000-0000-0000FB0A0000}"/>
    <cellStyle name="60% - Ênfase2 6" xfId="2136" xr:uid="{00000000-0005-0000-0000-0000FC0A0000}"/>
    <cellStyle name="60% - Ênfase2 7" xfId="2137" xr:uid="{00000000-0005-0000-0000-0000FD0A0000}"/>
    <cellStyle name="60% - Ênfase2 8" xfId="2138" xr:uid="{00000000-0005-0000-0000-0000FE0A0000}"/>
    <cellStyle name="60% - Ênfase2 9" xfId="2139" xr:uid="{00000000-0005-0000-0000-0000FF0A0000}"/>
    <cellStyle name="60% - Ênfase3 10" xfId="2140" xr:uid="{00000000-0005-0000-0000-0000000B0000}"/>
    <cellStyle name="60% - Ênfase3 11" xfId="2141" xr:uid="{00000000-0005-0000-0000-0000010B0000}"/>
    <cellStyle name="60% - Ênfase3 12" xfId="2142" xr:uid="{00000000-0005-0000-0000-0000020B0000}"/>
    <cellStyle name="60% - Ênfase3 13" xfId="2143" xr:uid="{00000000-0005-0000-0000-0000030B0000}"/>
    <cellStyle name="60% - Ênfase3 14" xfId="2144" xr:uid="{00000000-0005-0000-0000-0000040B0000}"/>
    <cellStyle name="60% - Ênfase3 15" xfId="2145" xr:uid="{00000000-0005-0000-0000-0000050B0000}"/>
    <cellStyle name="60% - Ênfase3 16" xfId="2146" xr:uid="{00000000-0005-0000-0000-0000060B0000}"/>
    <cellStyle name="60% - Ênfase3 17" xfId="2147" xr:uid="{00000000-0005-0000-0000-0000070B0000}"/>
    <cellStyle name="60% - Ênfase3 18" xfId="2148" xr:uid="{00000000-0005-0000-0000-0000080B0000}"/>
    <cellStyle name="60% - Ênfase3 19" xfId="2149" xr:uid="{00000000-0005-0000-0000-0000090B0000}"/>
    <cellStyle name="60% - Ênfase3 2" xfId="2150" xr:uid="{00000000-0005-0000-0000-00000A0B0000}"/>
    <cellStyle name="60% - Ênfase3 2 2" xfId="30462" xr:uid="{00000000-0005-0000-0000-00000B0B0000}"/>
    <cellStyle name="60% - Ênfase3 20" xfId="2151" xr:uid="{00000000-0005-0000-0000-00000C0B0000}"/>
    <cellStyle name="60% - Ênfase3 21" xfId="2152" xr:uid="{00000000-0005-0000-0000-00000D0B0000}"/>
    <cellStyle name="60% - Ênfase3 22" xfId="2153" xr:uid="{00000000-0005-0000-0000-00000E0B0000}"/>
    <cellStyle name="60% - Ênfase3 23" xfId="2154" xr:uid="{00000000-0005-0000-0000-00000F0B0000}"/>
    <cellStyle name="60% - Ênfase3 24" xfId="2155" xr:uid="{00000000-0005-0000-0000-0000100B0000}"/>
    <cellStyle name="60% - Ênfase3 25" xfId="2156" xr:uid="{00000000-0005-0000-0000-0000110B0000}"/>
    <cellStyle name="60% - Ênfase3 26" xfId="2157" xr:uid="{00000000-0005-0000-0000-0000120B0000}"/>
    <cellStyle name="60% - Ênfase3 27" xfId="2158" xr:uid="{00000000-0005-0000-0000-0000130B0000}"/>
    <cellStyle name="60% - Ênfase3 28" xfId="2159" xr:uid="{00000000-0005-0000-0000-0000140B0000}"/>
    <cellStyle name="60% - Ênfase3 29" xfId="2160" xr:uid="{00000000-0005-0000-0000-0000150B0000}"/>
    <cellStyle name="60% - Ênfase3 3" xfId="2161" xr:uid="{00000000-0005-0000-0000-0000160B0000}"/>
    <cellStyle name="60% - Ênfase3 3 2" xfId="30463" xr:uid="{00000000-0005-0000-0000-0000170B0000}"/>
    <cellStyle name="60% - Ênfase3 30" xfId="2162" xr:uid="{00000000-0005-0000-0000-0000180B0000}"/>
    <cellStyle name="60% - Ênfase3 31" xfId="2163" xr:uid="{00000000-0005-0000-0000-0000190B0000}"/>
    <cellStyle name="60% - Ênfase3 32" xfId="2164" xr:uid="{00000000-0005-0000-0000-00001A0B0000}"/>
    <cellStyle name="60% - Ênfase3 33" xfId="2165" xr:uid="{00000000-0005-0000-0000-00001B0B0000}"/>
    <cellStyle name="60% - Ênfase3 34" xfId="2166" xr:uid="{00000000-0005-0000-0000-00001C0B0000}"/>
    <cellStyle name="60% - Ênfase3 35" xfId="2167" xr:uid="{00000000-0005-0000-0000-00001D0B0000}"/>
    <cellStyle name="60% - Ênfase3 36" xfId="2168" xr:uid="{00000000-0005-0000-0000-00001E0B0000}"/>
    <cellStyle name="60% - Ênfase3 37" xfId="2169" xr:uid="{00000000-0005-0000-0000-00001F0B0000}"/>
    <cellStyle name="60% - Ênfase3 38" xfId="2170" xr:uid="{00000000-0005-0000-0000-0000200B0000}"/>
    <cellStyle name="60% - Ênfase3 39" xfId="2171" xr:uid="{00000000-0005-0000-0000-0000210B0000}"/>
    <cellStyle name="60% - Ênfase3 4" xfId="2172" xr:uid="{00000000-0005-0000-0000-0000220B0000}"/>
    <cellStyle name="60% - Ênfase3 4 2" xfId="2173" xr:uid="{00000000-0005-0000-0000-0000230B0000}"/>
    <cellStyle name="60% - Ênfase3 4 3" xfId="2174" xr:uid="{00000000-0005-0000-0000-0000240B0000}"/>
    <cellStyle name="60% - Ênfase3 4 4" xfId="2175" xr:uid="{00000000-0005-0000-0000-0000250B0000}"/>
    <cellStyle name="60% - Ênfase3 40" xfId="2176" xr:uid="{00000000-0005-0000-0000-0000260B0000}"/>
    <cellStyle name="60% - Ênfase3 41" xfId="2177" xr:uid="{00000000-0005-0000-0000-0000270B0000}"/>
    <cellStyle name="60% - Ênfase3 42" xfId="30464" xr:uid="{00000000-0005-0000-0000-0000280B0000}"/>
    <cellStyle name="60% - Ênfase3 43" xfId="30465" xr:uid="{00000000-0005-0000-0000-0000290B0000}"/>
    <cellStyle name="60% - Ênfase3 44" xfId="30466" xr:uid="{00000000-0005-0000-0000-00002A0B0000}"/>
    <cellStyle name="60% - Ênfase3 45" xfId="30467" xr:uid="{00000000-0005-0000-0000-00002B0B0000}"/>
    <cellStyle name="60% - Ênfase3 5" xfId="2178" xr:uid="{00000000-0005-0000-0000-00002C0B0000}"/>
    <cellStyle name="60% - Ênfase3 6" xfId="2179" xr:uid="{00000000-0005-0000-0000-00002D0B0000}"/>
    <cellStyle name="60% - Ênfase3 7" xfId="2180" xr:uid="{00000000-0005-0000-0000-00002E0B0000}"/>
    <cellStyle name="60% - Ênfase3 8" xfId="2181" xr:uid="{00000000-0005-0000-0000-00002F0B0000}"/>
    <cellStyle name="60% - Ênfase3 9" xfId="2182" xr:uid="{00000000-0005-0000-0000-0000300B0000}"/>
    <cellStyle name="60% - Ênfase4 10" xfId="2183" xr:uid="{00000000-0005-0000-0000-0000310B0000}"/>
    <cellStyle name="60% - Ênfase4 11" xfId="2184" xr:uid="{00000000-0005-0000-0000-0000320B0000}"/>
    <cellStyle name="60% - Ênfase4 12" xfId="2185" xr:uid="{00000000-0005-0000-0000-0000330B0000}"/>
    <cellStyle name="60% - Ênfase4 13" xfId="2186" xr:uid="{00000000-0005-0000-0000-0000340B0000}"/>
    <cellStyle name="60% - Ênfase4 14" xfId="2187" xr:uid="{00000000-0005-0000-0000-0000350B0000}"/>
    <cellStyle name="60% - Ênfase4 15" xfId="2188" xr:uid="{00000000-0005-0000-0000-0000360B0000}"/>
    <cellStyle name="60% - Ênfase4 16" xfId="2189" xr:uid="{00000000-0005-0000-0000-0000370B0000}"/>
    <cellStyle name="60% - Ênfase4 17" xfId="2190" xr:uid="{00000000-0005-0000-0000-0000380B0000}"/>
    <cellStyle name="60% - Ênfase4 18" xfId="2191" xr:uid="{00000000-0005-0000-0000-0000390B0000}"/>
    <cellStyle name="60% - Ênfase4 19" xfId="2192" xr:uid="{00000000-0005-0000-0000-00003A0B0000}"/>
    <cellStyle name="60% - Ênfase4 2" xfId="2193" xr:uid="{00000000-0005-0000-0000-00003B0B0000}"/>
    <cellStyle name="60% - Ênfase4 2 2" xfId="30468" xr:uid="{00000000-0005-0000-0000-00003C0B0000}"/>
    <cellStyle name="60% - Ênfase4 20" xfId="2194" xr:uid="{00000000-0005-0000-0000-00003D0B0000}"/>
    <cellStyle name="60% - Ênfase4 21" xfId="2195" xr:uid="{00000000-0005-0000-0000-00003E0B0000}"/>
    <cellStyle name="60% - Ênfase4 22" xfId="2196" xr:uid="{00000000-0005-0000-0000-00003F0B0000}"/>
    <cellStyle name="60% - Ênfase4 23" xfId="2197" xr:uid="{00000000-0005-0000-0000-0000400B0000}"/>
    <cellStyle name="60% - Ênfase4 24" xfId="2198" xr:uid="{00000000-0005-0000-0000-0000410B0000}"/>
    <cellStyle name="60% - Ênfase4 25" xfId="2199" xr:uid="{00000000-0005-0000-0000-0000420B0000}"/>
    <cellStyle name="60% - Ênfase4 26" xfId="2200" xr:uid="{00000000-0005-0000-0000-0000430B0000}"/>
    <cellStyle name="60% - Ênfase4 27" xfId="2201" xr:uid="{00000000-0005-0000-0000-0000440B0000}"/>
    <cellStyle name="60% - Ênfase4 28" xfId="2202" xr:uid="{00000000-0005-0000-0000-0000450B0000}"/>
    <cellStyle name="60% - Ênfase4 29" xfId="2203" xr:uid="{00000000-0005-0000-0000-0000460B0000}"/>
    <cellStyle name="60% - Ênfase4 3" xfId="2204" xr:uid="{00000000-0005-0000-0000-0000470B0000}"/>
    <cellStyle name="60% - Ênfase4 3 2" xfId="30469" xr:uid="{00000000-0005-0000-0000-0000480B0000}"/>
    <cellStyle name="60% - Ênfase4 30" xfId="2205" xr:uid="{00000000-0005-0000-0000-0000490B0000}"/>
    <cellStyle name="60% - Ênfase4 31" xfId="2206" xr:uid="{00000000-0005-0000-0000-00004A0B0000}"/>
    <cellStyle name="60% - Ênfase4 32" xfId="2207" xr:uid="{00000000-0005-0000-0000-00004B0B0000}"/>
    <cellStyle name="60% - Ênfase4 33" xfId="2208" xr:uid="{00000000-0005-0000-0000-00004C0B0000}"/>
    <cellStyle name="60% - Ênfase4 34" xfId="2209" xr:uid="{00000000-0005-0000-0000-00004D0B0000}"/>
    <cellStyle name="60% - Ênfase4 35" xfId="2210" xr:uid="{00000000-0005-0000-0000-00004E0B0000}"/>
    <cellStyle name="60% - Ênfase4 4" xfId="2211" xr:uid="{00000000-0005-0000-0000-00004F0B0000}"/>
    <cellStyle name="60% - Ênfase4 4 2" xfId="2212" xr:uid="{00000000-0005-0000-0000-0000500B0000}"/>
    <cellStyle name="60% - Ênfase4 4 3" xfId="2213" xr:uid="{00000000-0005-0000-0000-0000510B0000}"/>
    <cellStyle name="60% - Ênfase4 4 4" xfId="2214" xr:uid="{00000000-0005-0000-0000-0000520B0000}"/>
    <cellStyle name="60% - Ênfase4 5" xfId="2215" xr:uid="{00000000-0005-0000-0000-0000530B0000}"/>
    <cellStyle name="60% - Ênfase4 6" xfId="2216" xr:uid="{00000000-0005-0000-0000-0000540B0000}"/>
    <cellStyle name="60% - Ênfase4 7" xfId="2217" xr:uid="{00000000-0005-0000-0000-0000550B0000}"/>
    <cellStyle name="60% - Ênfase4 8" xfId="2218" xr:uid="{00000000-0005-0000-0000-0000560B0000}"/>
    <cellStyle name="60% - Ênfase4 9" xfId="2219" xr:uid="{00000000-0005-0000-0000-0000570B0000}"/>
    <cellStyle name="60% - Ênfase5 10" xfId="2220" xr:uid="{00000000-0005-0000-0000-0000580B0000}"/>
    <cellStyle name="60% - Ênfase5 11" xfId="2221" xr:uid="{00000000-0005-0000-0000-0000590B0000}"/>
    <cellStyle name="60% - Ênfase5 12" xfId="2222" xr:uid="{00000000-0005-0000-0000-00005A0B0000}"/>
    <cellStyle name="60% - Ênfase5 13" xfId="2223" xr:uid="{00000000-0005-0000-0000-00005B0B0000}"/>
    <cellStyle name="60% - Ênfase5 14" xfId="2224" xr:uid="{00000000-0005-0000-0000-00005C0B0000}"/>
    <cellStyle name="60% - Ênfase5 15" xfId="2225" xr:uid="{00000000-0005-0000-0000-00005D0B0000}"/>
    <cellStyle name="60% - Ênfase5 16" xfId="2226" xr:uid="{00000000-0005-0000-0000-00005E0B0000}"/>
    <cellStyle name="60% - Ênfase5 17" xfId="2227" xr:uid="{00000000-0005-0000-0000-00005F0B0000}"/>
    <cellStyle name="60% - Ênfase5 18" xfId="2228" xr:uid="{00000000-0005-0000-0000-0000600B0000}"/>
    <cellStyle name="60% - Ênfase5 19" xfId="2229" xr:uid="{00000000-0005-0000-0000-0000610B0000}"/>
    <cellStyle name="60% - Ênfase5 2" xfId="2230" xr:uid="{00000000-0005-0000-0000-0000620B0000}"/>
    <cellStyle name="60% - Ênfase5 2 2" xfId="30470" xr:uid="{00000000-0005-0000-0000-0000630B0000}"/>
    <cellStyle name="60% - Ênfase5 20" xfId="2231" xr:uid="{00000000-0005-0000-0000-0000640B0000}"/>
    <cellStyle name="60% - Ênfase5 21" xfId="2232" xr:uid="{00000000-0005-0000-0000-0000650B0000}"/>
    <cellStyle name="60% - Ênfase5 22" xfId="2233" xr:uid="{00000000-0005-0000-0000-0000660B0000}"/>
    <cellStyle name="60% - Ênfase5 23" xfId="2234" xr:uid="{00000000-0005-0000-0000-0000670B0000}"/>
    <cellStyle name="60% - Ênfase5 24" xfId="2235" xr:uid="{00000000-0005-0000-0000-0000680B0000}"/>
    <cellStyle name="60% - Ênfase5 25" xfId="2236" xr:uid="{00000000-0005-0000-0000-0000690B0000}"/>
    <cellStyle name="60% - Ênfase5 26" xfId="2237" xr:uid="{00000000-0005-0000-0000-00006A0B0000}"/>
    <cellStyle name="60% - Ênfase5 27" xfId="2238" xr:uid="{00000000-0005-0000-0000-00006B0B0000}"/>
    <cellStyle name="60% - Ênfase5 28" xfId="2239" xr:uid="{00000000-0005-0000-0000-00006C0B0000}"/>
    <cellStyle name="60% - Ênfase5 29" xfId="2240" xr:uid="{00000000-0005-0000-0000-00006D0B0000}"/>
    <cellStyle name="60% - Ênfase5 3" xfId="2241" xr:uid="{00000000-0005-0000-0000-00006E0B0000}"/>
    <cellStyle name="60% - Ênfase5 3 2" xfId="30471" xr:uid="{00000000-0005-0000-0000-00006F0B0000}"/>
    <cellStyle name="60% - Ênfase5 30" xfId="2242" xr:uid="{00000000-0005-0000-0000-0000700B0000}"/>
    <cellStyle name="60% - Ênfase5 31" xfId="2243" xr:uid="{00000000-0005-0000-0000-0000710B0000}"/>
    <cellStyle name="60% - Ênfase5 32" xfId="2244" xr:uid="{00000000-0005-0000-0000-0000720B0000}"/>
    <cellStyle name="60% - Ênfase5 33" xfId="2245" xr:uid="{00000000-0005-0000-0000-0000730B0000}"/>
    <cellStyle name="60% - Ênfase5 34" xfId="2246" xr:uid="{00000000-0005-0000-0000-0000740B0000}"/>
    <cellStyle name="60% - Ênfase5 35" xfId="2247" xr:uid="{00000000-0005-0000-0000-0000750B0000}"/>
    <cellStyle name="60% - Ênfase5 4" xfId="2248" xr:uid="{00000000-0005-0000-0000-0000760B0000}"/>
    <cellStyle name="60% - Ênfase5 4 2" xfId="2249" xr:uid="{00000000-0005-0000-0000-0000770B0000}"/>
    <cellStyle name="60% - Ênfase5 4 3" xfId="2250" xr:uid="{00000000-0005-0000-0000-0000780B0000}"/>
    <cellStyle name="60% - Ênfase5 4 4" xfId="2251" xr:uid="{00000000-0005-0000-0000-0000790B0000}"/>
    <cellStyle name="60% - Ênfase5 5" xfId="2252" xr:uid="{00000000-0005-0000-0000-00007A0B0000}"/>
    <cellStyle name="60% - Ênfase5 6" xfId="2253" xr:uid="{00000000-0005-0000-0000-00007B0B0000}"/>
    <cellStyle name="60% - Ênfase5 7" xfId="2254" xr:uid="{00000000-0005-0000-0000-00007C0B0000}"/>
    <cellStyle name="60% - Ênfase5 8" xfId="2255" xr:uid="{00000000-0005-0000-0000-00007D0B0000}"/>
    <cellStyle name="60% - Ênfase5 9" xfId="2256" xr:uid="{00000000-0005-0000-0000-00007E0B0000}"/>
    <cellStyle name="60% - Ênfase6 10" xfId="2257" xr:uid="{00000000-0005-0000-0000-00007F0B0000}"/>
    <cellStyle name="60% - Ênfase6 11" xfId="2258" xr:uid="{00000000-0005-0000-0000-0000800B0000}"/>
    <cellStyle name="60% - Ênfase6 12" xfId="2259" xr:uid="{00000000-0005-0000-0000-0000810B0000}"/>
    <cellStyle name="60% - Ênfase6 13" xfId="2260" xr:uid="{00000000-0005-0000-0000-0000820B0000}"/>
    <cellStyle name="60% - Ênfase6 14" xfId="2261" xr:uid="{00000000-0005-0000-0000-0000830B0000}"/>
    <cellStyle name="60% - Ênfase6 15" xfId="2262" xr:uid="{00000000-0005-0000-0000-0000840B0000}"/>
    <cellStyle name="60% - Ênfase6 16" xfId="2263" xr:uid="{00000000-0005-0000-0000-0000850B0000}"/>
    <cellStyle name="60% - Ênfase6 17" xfId="2264" xr:uid="{00000000-0005-0000-0000-0000860B0000}"/>
    <cellStyle name="60% - Ênfase6 18" xfId="2265" xr:uid="{00000000-0005-0000-0000-0000870B0000}"/>
    <cellStyle name="60% - Ênfase6 19" xfId="2266" xr:uid="{00000000-0005-0000-0000-0000880B0000}"/>
    <cellStyle name="60% - Ênfase6 2" xfId="2267" xr:uid="{00000000-0005-0000-0000-0000890B0000}"/>
    <cellStyle name="60% - Ênfase6 2 2" xfId="30472" xr:uid="{00000000-0005-0000-0000-00008A0B0000}"/>
    <cellStyle name="60% - Ênfase6 20" xfId="2268" xr:uid="{00000000-0005-0000-0000-00008B0B0000}"/>
    <cellStyle name="60% - Ênfase6 21" xfId="2269" xr:uid="{00000000-0005-0000-0000-00008C0B0000}"/>
    <cellStyle name="60% - Ênfase6 22" xfId="2270" xr:uid="{00000000-0005-0000-0000-00008D0B0000}"/>
    <cellStyle name="60% - Ênfase6 23" xfId="2271" xr:uid="{00000000-0005-0000-0000-00008E0B0000}"/>
    <cellStyle name="60% - Ênfase6 24" xfId="2272" xr:uid="{00000000-0005-0000-0000-00008F0B0000}"/>
    <cellStyle name="60% - Ênfase6 25" xfId="2273" xr:uid="{00000000-0005-0000-0000-0000900B0000}"/>
    <cellStyle name="60% - Ênfase6 26" xfId="2274" xr:uid="{00000000-0005-0000-0000-0000910B0000}"/>
    <cellStyle name="60% - Ênfase6 27" xfId="2275" xr:uid="{00000000-0005-0000-0000-0000920B0000}"/>
    <cellStyle name="60% - Ênfase6 28" xfId="2276" xr:uid="{00000000-0005-0000-0000-0000930B0000}"/>
    <cellStyle name="60% - Ênfase6 29" xfId="2277" xr:uid="{00000000-0005-0000-0000-0000940B0000}"/>
    <cellStyle name="60% - Ênfase6 3" xfId="2278" xr:uid="{00000000-0005-0000-0000-0000950B0000}"/>
    <cellStyle name="60% - Ênfase6 3 2" xfId="30473" xr:uid="{00000000-0005-0000-0000-0000960B0000}"/>
    <cellStyle name="60% - Ênfase6 30" xfId="2279" xr:uid="{00000000-0005-0000-0000-0000970B0000}"/>
    <cellStyle name="60% - Ênfase6 31" xfId="2280" xr:uid="{00000000-0005-0000-0000-0000980B0000}"/>
    <cellStyle name="60% - Ênfase6 32" xfId="2281" xr:uid="{00000000-0005-0000-0000-0000990B0000}"/>
    <cellStyle name="60% - Ênfase6 33" xfId="2282" xr:uid="{00000000-0005-0000-0000-00009A0B0000}"/>
    <cellStyle name="60% - Ênfase6 34" xfId="2283" xr:uid="{00000000-0005-0000-0000-00009B0B0000}"/>
    <cellStyle name="60% - Ênfase6 35" xfId="2284" xr:uid="{00000000-0005-0000-0000-00009C0B0000}"/>
    <cellStyle name="60% - Ênfase6 4" xfId="2285" xr:uid="{00000000-0005-0000-0000-00009D0B0000}"/>
    <cellStyle name="60% - Ênfase6 4 2" xfId="2286" xr:uid="{00000000-0005-0000-0000-00009E0B0000}"/>
    <cellStyle name="60% - Ênfase6 4 3" xfId="2287" xr:uid="{00000000-0005-0000-0000-00009F0B0000}"/>
    <cellStyle name="60% - Ênfase6 4 4" xfId="2288" xr:uid="{00000000-0005-0000-0000-0000A00B0000}"/>
    <cellStyle name="60% - Ênfase6 5" xfId="2289" xr:uid="{00000000-0005-0000-0000-0000A10B0000}"/>
    <cellStyle name="60% - Ênfase6 6" xfId="2290" xr:uid="{00000000-0005-0000-0000-0000A20B0000}"/>
    <cellStyle name="60% - Ênfase6 7" xfId="2291" xr:uid="{00000000-0005-0000-0000-0000A30B0000}"/>
    <cellStyle name="60% - Ênfase6 8" xfId="2292" xr:uid="{00000000-0005-0000-0000-0000A40B0000}"/>
    <cellStyle name="60% - Ênfase6 9" xfId="2293" xr:uid="{00000000-0005-0000-0000-0000A50B0000}"/>
    <cellStyle name="60% - Énfasis1 2" xfId="2294" xr:uid="{00000000-0005-0000-0000-0000A60B0000}"/>
    <cellStyle name="60% - Énfasis3 2" xfId="2295" xr:uid="{00000000-0005-0000-0000-0000A70B0000}"/>
    <cellStyle name="A3 297 x 420 mm" xfId="2296" xr:uid="{00000000-0005-0000-0000-0000A80B0000}"/>
    <cellStyle name="A3 297 x 420 mm 2" xfId="30474" xr:uid="{00000000-0005-0000-0000-0000A90B0000}"/>
    <cellStyle name="A3 297 x 420 mm 3" xfId="30475" xr:uid="{00000000-0005-0000-0000-0000AA0B0000}"/>
    <cellStyle name="A3 297 x 420 mm 3 2" xfId="30476" xr:uid="{00000000-0005-0000-0000-0000AB0B0000}"/>
    <cellStyle name="AA" xfId="2297" xr:uid="{00000000-0005-0000-0000-0000AC0B0000}"/>
    <cellStyle name="Accent1" xfId="2298" xr:uid="{00000000-0005-0000-0000-0000AD0B0000}"/>
    <cellStyle name="Accent1 - 20%" xfId="2299" xr:uid="{00000000-0005-0000-0000-0000AE0B0000}"/>
    <cellStyle name="Accent1 - 40%" xfId="2300" xr:uid="{00000000-0005-0000-0000-0000AF0B0000}"/>
    <cellStyle name="Accent1 - 60%" xfId="2301" xr:uid="{00000000-0005-0000-0000-0000B00B0000}"/>
    <cellStyle name="Accent1 2" xfId="30477" xr:uid="{00000000-0005-0000-0000-0000B10B0000}"/>
    <cellStyle name="Accent1 3" xfId="30478" xr:uid="{00000000-0005-0000-0000-0000B20B0000}"/>
    <cellStyle name="Accent2" xfId="2302" xr:uid="{00000000-0005-0000-0000-0000B30B0000}"/>
    <cellStyle name="Accent2 - 20%" xfId="2303" xr:uid="{00000000-0005-0000-0000-0000B40B0000}"/>
    <cellStyle name="Accent2 - 40%" xfId="2304" xr:uid="{00000000-0005-0000-0000-0000B50B0000}"/>
    <cellStyle name="Accent2 - 60%" xfId="2305" xr:uid="{00000000-0005-0000-0000-0000B60B0000}"/>
    <cellStyle name="Accent2 2" xfId="30479" xr:uid="{00000000-0005-0000-0000-0000B70B0000}"/>
    <cellStyle name="Accent2 3" xfId="30480" xr:uid="{00000000-0005-0000-0000-0000B80B0000}"/>
    <cellStyle name="Accent3" xfId="2306" xr:uid="{00000000-0005-0000-0000-0000B90B0000}"/>
    <cellStyle name="Accent3 - 20%" xfId="2307" xr:uid="{00000000-0005-0000-0000-0000BA0B0000}"/>
    <cellStyle name="Accent3 - 40%" xfId="2308" xr:uid="{00000000-0005-0000-0000-0000BB0B0000}"/>
    <cellStyle name="Accent3 - 60%" xfId="2309" xr:uid="{00000000-0005-0000-0000-0000BC0B0000}"/>
    <cellStyle name="Accent3 2" xfId="30481" xr:uid="{00000000-0005-0000-0000-0000BD0B0000}"/>
    <cellStyle name="Accent3 3" xfId="30482" xr:uid="{00000000-0005-0000-0000-0000BE0B0000}"/>
    <cellStyle name="Accent4" xfId="2310" xr:uid="{00000000-0005-0000-0000-0000BF0B0000}"/>
    <cellStyle name="Accent4 - 20%" xfId="2311" xr:uid="{00000000-0005-0000-0000-0000C00B0000}"/>
    <cellStyle name="Accent4 - 40%" xfId="2312" xr:uid="{00000000-0005-0000-0000-0000C10B0000}"/>
    <cellStyle name="Accent4 - 60%" xfId="2313" xr:uid="{00000000-0005-0000-0000-0000C20B0000}"/>
    <cellStyle name="Accent4 2" xfId="30483" xr:uid="{00000000-0005-0000-0000-0000C30B0000}"/>
    <cellStyle name="Accent4 3" xfId="30484" xr:uid="{00000000-0005-0000-0000-0000C40B0000}"/>
    <cellStyle name="Accent5" xfId="2314" xr:uid="{00000000-0005-0000-0000-0000C50B0000}"/>
    <cellStyle name="Accent5 - 20%" xfId="2315" xr:uid="{00000000-0005-0000-0000-0000C60B0000}"/>
    <cellStyle name="Accent5 - 40%" xfId="2316" xr:uid="{00000000-0005-0000-0000-0000C70B0000}"/>
    <cellStyle name="Accent5 - 60%" xfId="2317" xr:uid="{00000000-0005-0000-0000-0000C80B0000}"/>
    <cellStyle name="Accent5 2" xfId="29889" xr:uid="{00000000-0005-0000-0000-0000C90B0000}"/>
    <cellStyle name="Accent5 3" xfId="30485" xr:uid="{00000000-0005-0000-0000-0000CA0B0000}"/>
    <cellStyle name="Accent5 4" xfId="30486" xr:uid="{00000000-0005-0000-0000-0000CB0B0000}"/>
    <cellStyle name="Accent6" xfId="2318" xr:uid="{00000000-0005-0000-0000-0000CC0B0000}"/>
    <cellStyle name="Accent6 - 20%" xfId="2319" xr:uid="{00000000-0005-0000-0000-0000CD0B0000}"/>
    <cellStyle name="Accent6 - 40%" xfId="2320" xr:uid="{00000000-0005-0000-0000-0000CE0B0000}"/>
    <cellStyle name="Accent6 - 60%" xfId="2321" xr:uid="{00000000-0005-0000-0000-0000CF0B0000}"/>
    <cellStyle name="Accent6 2" xfId="30487" xr:uid="{00000000-0005-0000-0000-0000D00B0000}"/>
    <cellStyle name="Accent6 3" xfId="30488" xr:uid="{00000000-0005-0000-0000-0000D10B0000}"/>
    <cellStyle name="Actual Date" xfId="2322" xr:uid="{00000000-0005-0000-0000-0000D20B0000}"/>
    <cellStyle name="Actual Date 2" xfId="2323" xr:uid="{00000000-0005-0000-0000-0000D30B0000}"/>
    <cellStyle name="Actual Date 2 10" xfId="2324" xr:uid="{00000000-0005-0000-0000-0000D40B0000}"/>
    <cellStyle name="Actual Date 2 11" xfId="2325" xr:uid="{00000000-0005-0000-0000-0000D50B0000}"/>
    <cellStyle name="Actual Date 2 12" xfId="2326" xr:uid="{00000000-0005-0000-0000-0000D60B0000}"/>
    <cellStyle name="Actual Date 2 2" xfId="2327" xr:uid="{00000000-0005-0000-0000-0000D70B0000}"/>
    <cellStyle name="Actual Date 2 3" xfId="2328" xr:uid="{00000000-0005-0000-0000-0000D80B0000}"/>
    <cellStyle name="Actual Date 2 4" xfId="2329" xr:uid="{00000000-0005-0000-0000-0000D90B0000}"/>
    <cellStyle name="Actual Date 2 5" xfId="2330" xr:uid="{00000000-0005-0000-0000-0000DA0B0000}"/>
    <cellStyle name="Actual Date 2 6" xfId="2331" xr:uid="{00000000-0005-0000-0000-0000DB0B0000}"/>
    <cellStyle name="Actual Date 2 7" xfId="2332" xr:uid="{00000000-0005-0000-0000-0000DC0B0000}"/>
    <cellStyle name="Actual Date 2 8" xfId="2333" xr:uid="{00000000-0005-0000-0000-0000DD0B0000}"/>
    <cellStyle name="Actual Date 2 9" xfId="2334" xr:uid="{00000000-0005-0000-0000-0000DE0B0000}"/>
    <cellStyle name="Actual Date 2_ActiFijos" xfId="2335" xr:uid="{00000000-0005-0000-0000-0000DF0B0000}"/>
    <cellStyle name="Actual Date 3" xfId="2336" xr:uid="{00000000-0005-0000-0000-0000E00B0000}"/>
    <cellStyle name="Actual Date 3 10" xfId="2337" xr:uid="{00000000-0005-0000-0000-0000E10B0000}"/>
    <cellStyle name="Actual Date 3 11" xfId="2338" xr:uid="{00000000-0005-0000-0000-0000E20B0000}"/>
    <cellStyle name="Actual Date 3 12" xfId="2339" xr:uid="{00000000-0005-0000-0000-0000E30B0000}"/>
    <cellStyle name="Actual Date 3 2" xfId="2340" xr:uid="{00000000-0005-0000-0000-0000E40B0000}"/>
    <cellStyle name="Actual Date 3 3" xfId="2341" xr:uid="{00000000-0005-0000-0000-0000E50B0000}"/>
    <cellStyle name="Actual Date 3 4" xfId="2342" xr:uid="{00000000-0005-0000-0000-0000E60B0000}"/>
    <cellStyle name="Actual Date 3 5" xfId="2343" xr:uid="{00000000-0005-0000-0000-0000E70B0000}"/>
    <cellStyle name="Actual Date 3 6" xfId="2344" xr:uid="{00000000-0005-0000-0000-0000E80B0000}"/>
    <cellStyle name="Actual Date 3 7" xfId="2345" xr:uid="{00000000-0005-0000-0000-0000E90B0000}"/>
    <cellStyle name="Actual Date 3 8" xfId="2346" xr:uid="{00000000-0005-0000-0000-0000EA0B0000}"/>
    <cellStyle name="Actual Date 3 9" xfId="2347" xr:uid="{00000000-0005-0000-0000-0000EB0B0000}"/>
    <cellStyle name="Actual Date 3_ActiFijos" xfId="2348" xr:uid="{00000000-0005-0000-0000-0000EC0B0000}"/>
    <cellStyle name="Actual Date 4" xfId="2349" xr:uid="{00000000-0005-0000-0000-0000ED0B0000}"/>
    <cellStyle name="Actual Date 4 10" xfId="2350" xr:uid="{00000000-0005-0000-0000-0000EE0B0000}"/>
    <cellStyle name="Actual Date 4 11" xfId="2351" xr:uid="{00000000-0005-0000-0000-0000EF0B0000}"/>
    <cellStyle name="Actual Date 4 12" xfId="2352" xr:uid="{00000000-0005-0000-0000-0000F00B0000}"/>
    <cellStyle name="Actual Date 4 2" xfId="2353" xr:uid="{00000000-0005-0000-0000-0000F10B0000}"/>
    <cellStyle name="Actual Date 4 3" xfId="2354" xr:uid="{00000000-0005-0000-0000-0000F20B0000}"/>
    <cellStyle name="Actual Date 4 4" xfId="2355" xr:uid="{00000000-0005-0000-0000-0000F30B0000}"/>
    <cellStyle name="Actual Date 4 5" xfId="2356" xr:uid="{00000000-0005-0000-0000-0000F40B0000}"/>
    <cellStyle name="Actual Date 4 6" xfId="2357" xr:uid="{00000000-0005-0000-0000-0000F50B0000}"/>
    <cellStyle name="Actual Date 4 7" xfId="2358" xr:uid="{00000000-0005-0000-0000-0000F60B0000}"/>
    <cellStyle name="Actual Date 4 8" xfId="2359" xr:uid="{00000000-0005-0000-0000-0000F70B0000}"/>
    <cellStyle name="Actual Date 4 9" xfId="2360" xr:uid="{00000000-0005-0000-0000-0000F80B0000}"/>
    <cellStyle name="Actual Date 4_ActiFijos" xfId="2361" xr:uid="{00000000-0005-0000-0000-0000F90B0000}"/>
    <cellStyle name="Actual Date_Bases_Generales" xfId="2362" xr:uid="{00000000-0005-0000-0000-0000FA0B0000}"/>
    <cellStyle name="AFE" xfId="2363" xr:uid="{00000000-0005-0000-0000-0000FB0B0000}"/>
    <cellStyle name="AFE 2" xfId="2364" xr:uid="{00000000-0005-0000-0000-0000FC0B0000}"/>
    <cellStyle name="Amarelo%" xfId="2365" xr:uid="{00000000-0005-0000-0000-0000FD0B0000}"/>
    <cellStyle name="Amarelo% 10" xfId="2366" xr:uid="{00000000-0005-0000-0000-0000FE0B0000}"/>
    <cellStyle name="Amarelo% 10 2" xfId="2367" xr:uid="{00000000-0005-0000-0000-0000FF0B0000}"/>
    <cellStyle name="Amarelo% 10 2 2" xfId="2368" xr:uid="{00000000-0005-0000-0000-0000000C0000}"/>
    <cellStyle name="Amarelo% 10 3" xfId="2369" xr:uid="{00000000-0005-0000-0000-0000010C0000}"/>
    <cellStyle name="Amarelo% 10 3 2" xfId="2370" xr:uid="{00000000-0005-0000-0000-0000020C0000}"/>
    <cellStyle name="Amarelo% 10 4" xfId="2371" xr:uid="{00000000-0005-0000-0000-0000030C0000}"/>
    <cellStyle name="Amarelo% 11" xfId="2372" xr:uid="{00000000-0005-0000-0000-0000040C0000}"/>
    <cellStyle name="Amarelo% 2" xfId="2373" xr:uid="{00000000-0005-0000-0000-0000050C0000}"/>
    <cellStyle name="Amarelo% 2 2" xfId="2374" xr:uid="{00000000-0005-0000-0000-0000060C0000}"/>
    <cellStyle name="Amarelo% 2 2 2" xfId="2375" xr:uid="{00000000-0005-0000-0000-0000070C0000}"/>
    <cellStyle name="Amarelo% 2 3" xfId="2376" xr:uid="{00000000-0005-0000-0000-0000080C0000}"/>
    <cellStyle name="Amarelo% 2 3 2" xfId="2377" xr:uid="{00000000-0005-0000-0000-0000090C0000}"/>
    <cellStyle name="Amarelo% 2 4" xfId="2378" xr:uid="{00000000-0005-0000-0000-00000A0C0000}"/>
    <cellStyle name="Amarelo% 3" xfId="2379" xr:uid="{00000000-0005-0000-0000-00000B0C0000}"/>
    <cellStyle name="Amarelo% 3 2" xfId="2380" xr:uid="{00000000-0005-0000-0000-00000C0C0000}"/>
    <cellStyle name="Amarelo% 3 2 2" xfId="2381" xr:uid="{00000000-0005-0000-0000-00000D0C0000}"/>
    <cellStyle name="Amarelo% 3 3" xfId="2382" xr:uid="{00000000-0005-0000-0000-00000E0C0000}"/>
    <cellStyle name="Amarelo% 3 3 2" xfId="2383" xr:uid="{00000000-0005-0000-0000-00000F0C0000}"/>
    <cellStyle name="Amarelo% 3 4" xfId="2384" xr:uid="{00000000-0005-0000-0000-0000100C0000}"/>
    <cellStyle name="Amarelo% 4" xfId="2385" xr:uid="{00000000-0005-0000-0000-0000110C0000}"/>
    <cellStyle name="Amarelo% 4 2" xfId="2386" xr:uid="{00000000-0005-0000-0000-0000120C0000}"/>
    <cellStyle name="Amarelo% 4 2 2" xfId="2387" xr:uid="{00000000-0005-0000-0000-0000130C0000}"/>
    <cellStyle name="Amarelo% 4 3" xfId="2388" xr:uid="{00000000-0005-0000-0000-0000140C0000}"/>
    <cellStyle name="Amarelo% 4 3 2" xfId="2389" xr:uid="{00000000-0005-0000-0000-0000150C0000}"/>
    <cellStyle name="Amarelo% 4 4" xfId="2390" xr:uid="{00000000-0005-0000-0000-0000160C0000}"/>
    <cellStyle name="Amarelo% 5" xfId="2391" xr:uid="{00000000-0005-0000-0000-0000170C0000}"/>
    <cellStyle name="Amarelo% 5 2" xfId="2392" xr:uid="{00000000-0005-0000-0000-0000180C0000}"/>
    <cellStyle name="Amarelo% 5 2 2" xfId="2393" xr:uid="{00000000-0005-0000-0000-0000190C0000}"/>
    <cellStyle name="Amarelo% 5 3" xfId="2394" xr:uid="{00000000-0005-0000-0000-00001A0C0000}"/>
    <cellStyle name="Amarelo% 5 3 2" xfId="2395" xr:uid="{00000000-0005-0000-0000-00001B0C0000}"/>
    <cellStyle name="Amarelo% 5 4" xfId="2396" xr:uid="{00000000-0005-0000-0000-00001C0C0000}"/>
    <cellStyle name="Amarelo% 6" xfId="2397" xr:uid="{00000000-0005-0000-0000-00001D0C0000}"/>
    <cellStyle name="Amarelo% 6 2" xfId="2398" xr:uid="{00000000-0005-0000-0000-00001E0C0000}"/>
    <cellStyle name="Amarelo% 6 2 2" xfId="2399" xr:uid="{00000000-0005-0000-0000-00001F0C0000}"/>
    <cellStyle name="Amarelo% 6 3" xfId="2400" xr:uid="{00000000-0005-0000-0000-0000200C0000}"/>
    <cellStyle name="Amarelo% 6 3 2" xfId="2401" xr:uid="{00000000-0005-0000-0000-0000210C0000}"/>
    <cellStyle name="Amarelo% 6 4" xfId="2402" xr:uid="{00000000-0005-0000-0000-0000220C0000}"/>
    <cellStyle name="Amarelo% 7" xfId="2403" xr:uid="{00000000-0005-0000-0000-0000230C0000}"/>
    <cellStyle name="Amarelo% 7 2" xfId="2404" xr:uid="{00000000-0005-0000-0000-0000240C0000}"/>
    <cellStyle name="Amarelo% 7 2 2" xfId="2405" xr:uid="{00000000-0005-0000-0000-0000250C0000}"/>
    <cellStyle name="Amarelo% 7 3" xfId="2406" xr:uid="{00000000-0005-0000-0000-0000260C0000}"/>
    <cellStyle name="Amarelo% 7 3 2" xfId="2407" xr:uid="{00000000-0005-0000-0000-0000270C0000}"/>
    <cellStyle name="Amarelo% 7 4" xfId="2408" xr:uid="{00000000-0005-0000-0000-0000280C0000}"/>
    <cellStyle name="Amarelo% 8" xfId="2409" xr:uid="{00000000-0005-0000-0000-0000290C0000}"/>
    <cellStyle name="Amarelo% 8 2" xfId="2410" xr:uid="{00000000-0005-0000-0000-00002A0C0000}"/>
    <cellStyle name="Amarelo% 8 2 2" xfId="2411" xr:uid="{00000000-0005-0000-0000-00002B0C0000}"/>
    <cellStyle name="Amarelo% 8 3" xfId="2412" xr:uid="{00000000-0005-0000-0000-00002C0C0000}"/>
    <cellStyle name="Amarelo% 8 3 2" xfId="2413" xr:uid="{00000000-0005-0000-0000-00002D0C0000}"/>
    <cellStyle name="Amarelo% 8 4" xfId="2414" xr:uid="{00000000-0005-0000-0000-00002E0C0000}"/>
    <cellStyle name="Amarelo% 9" xfId="2415" xr:uid="{00000000-0005-0000-0000-00002F0C0000}"/>
    <cellStyle name="Amarelo% 9 2" xfId="2416" xr:uid="{00000000-0005-0000-0000-0000300C0000}"/>
    <cellStyle name="Amarelo% 9 2 2" xfId="2417" xr:uid="{00000000-0005-0000-0000-0000310C0000}"/>
    <cellStyle name="Amarelo% 9 3" xfId="2418" xr:uid="{00000000-0005-0000-0000-0000320C0000}"/>
    <cellStyle name="Amarelo% 9 3 2" xfId="2419" xr:uid="{00000000-0005-0000-0000-0000330C0000}"/>
    <cellStyle name="Amarelo% 9 4" xfId="2420" xr:uid="{00000000-0005-0000-0000-0000340C0000}"/>
    <cellStyle name="Amarelocot" xfId="2421" xr:uid="{00000000-0005-0000-0000-0000350C0000}"/>
    <cellStyle name="Amarelocot 10" xfId="2422" xr:uid="{00000000-0005-0000-0000-0000360C0000}"/>
    <cellStyle name="Amarelocot 10 2" xfId="2423" xr:uid="{00000000-0005-0000-0000-0000370C0000}"/>
    <cellStyle name="Amarelocot 10 2 2" xfId="2424" xr:uid="{00000000-0005-0000-0000-0000380C0000}"/>
    <cellStyle name="Amarelocot 10 3" xfId="2425" xr:uid="{00000000-0005-0000-0000-0000390C0000}"/>
    <cellStyle name="Amarelocot 10 3 2" xfId="2426" xr:uid="{00000000-0005-0000-0000-00003A0C0000}"/>
    <cellStyle name="Amarelocot 10 4" xfId="2427" xr:uid="{00000000-0005-0000-0000-00003B0C0000}"/>
    <cellStyle name="Amarelocot 11" xfId="2428" xr:uid="{00000000-0005-0000-0000-00003C0C0000}"/>
    <cellStyle name="Amarelocot 2" xfId="2429" xr:uid="{00000000-0005-0000-0000-00003D0C0000}"/>
    <cellStyle name="Amarelocot 2 2" xfId="2430" xr:uid="{00000000-0005-0000-0000-00003E0C0000}"/>
    <cellStyle name="Amarelocot 2 2 2" xfId="2431" xr:uid="{00000000-0005-0000-0000-00003F0C0000}"/>
    <cellStyle name="Amarelocot 2 3" xfId="2432" xr:uid="{00000000-0005-0000-0000-0000400C0000}"/>
    <cellStyle name="Amarelocot 2 3 2" xfId="2433" xr:uid="{00000000-0005-0000-0000-0000410C0000}"/>
    <cellStyle name="Amarelocot 2 4" xfId="2434" xr:uid="{00000000-0005-0000-0000-0000420C0000}"/>
    <cellStyle name="Amarelocot 3" xfId="2435" xr:uid="{00000000-0005-0000-0000-0000430C0000}"/>
    <cellStyle name="Amarelocot 3 2" xfId="2436" xr:uid="{00000000-0005-0000-0000-0000440C0000}"/>
    <cellStyle name="Amarelocot 3 2 2" xfId="2437" xr:uid="{00000000-0005-0000-0000-0000450C0000}"/>
    <cellStyle name="Amarelocot 3 3" xfId="2438" xr:uid="{00000000-0005-0000-0000-0000460C0000}"/>
    <cellStyle name="Amarelocot 3 3 2" xfId="2439" xr:uid="{00000000-0005-0000-0000-0000470C0000}"/>
    <cellStyle name="Amarelocot 3 4" xfId="2440" xr:uid="{00000000-0005-0000-0000-0000480C0000}"/>
    <cellStyle name="Amarelocot 4" xfId="2441" xr:uid="{00000000-0005-0000-0000-0000490C0000}"/>
    <cellStyle name="Amarelocot 4 2" xfId="2442" xr:uid="{00000000-0005-0000-0000-00004A0C0000}"/>
    <cellStyle name="Amarelocot 4 2 2" xfId="2443" xr:uid="{00000000-0005-0000-0000-00004B0C0000}"/>
    <cellStyle name="Amarelocot 4 3" xfId="2444" xr:uid="{00000000-0005-0000-0000-00004C0C0000}"/>
    <cellStyle name="Amarelocot 4 3 2" xfId="2445" xr:uid="{00000000-0005-0000-0000-00004D0C0000}"/>
    <cellStyle name="Amarelocot 4 4" xfId="2446" xr:uid="{00000000-0005-0000-0000-00004E0C0000}"/>
    <cellStyle name="Amarelocot 5" xfId="2447" xr:uid="{00000000-0005-0000-0000-00004F0C0000}"/>
    <cellStyle name="Amarelocot 5 2" xfId="2448" xr:uid="{00000000-0005-0000-0000-0000500C0000}"/>
    <cellStyle name="Amarelocot 5 2 2" xfId="2449" xr:uid="{00000000-0005-0000-0000-0000510C0000}"/>
    <cellStyle name="Amarelocot 5 3" xfId="2450" xr:uid="{00000000-0005-0000-0000-0000520C0000}"/>
    <cellStyle name="Amarelocot 5 3 2" xfId="2451" xr:uid="{00000000-0005-0000-0000-0000530C0000}"/>
    <cellStyle name="Amarelocot 5 4" xfId="2452" xr:uid="{00000000-0005-0000-0000-0000540C0000}"/>
    <cellStyle name="Amarelocot 6" xfId="2453" xr:uid="{00000000-0005-0000-0000-0000550C0000}"/>
    <cellStyle name="Amarelocot 6 2" xfId="2454" xr:uid="{00000000-0005-0000-0000-0000560C0000}"/>
    <cellStyle name="Amarelocot 6 2 2" xfId="2455" xr:uid="{00000000-0005-0000-0000-0000570C0000}"/>
    <cellStyle name="Amarelocot 6 3" xfId="2456" xr:uid="{00000000-0005-0000-0000-0000580C0000}"/>
    <cellStyle name="Amarelocot 6 3 2" xfId="2457" xr:uid="{00000000-0005-0000-0000-0000590C0000}"/>
    <cellStyle name="Amarelocot 6 4" xfId="2458" xr:uid="{00000000-0005-0000-0000-00005A0C0000}"/>
    <cellStyle name="Amarelocot 7" xfId="2459" xr:uid="{00000000-0005-0000-0000-00005B0C0000}"/>
    <cellStyle name="Amarelocot 7 2" xfId="2460" xr:uid="{00000000-0005-0000-0000-00005C0C0000}"/>
    <cellStyle name="Amarelocot 7 2 2" xfId="2461" xr:uid="{00000000-0005-0000-0000-00005D0C0000}"/>
    <cellStyle name="Amarelocot 7 3" xfId="2462" xr:uid="{00000000-0005-0000-0000-00005E0C0000}"/>
    <cellStyle name="Amarelocot 7 3 2" xfId="2463" xr:uid="{00000000-0005-0000-0000-00005F0C0000}"/>
    <cellStyle name="Amarelocot 7 4" xfId="2464" xr:uid="{00000000-0005-0000-0000-0000600C0000}"/>
    <cellStyle name="Amarelocot 8" xfId="2465" xr:uid="{00000000-0005-0000-0000-0000610C0000}"/>
    <cellStyle name="Amarelocot 8 2" xfId="2466" xr:uid="{00000000-0005-0000-0000-0000620C0000}"/>
    <cellStyle name="Amarelocot 8 2 2" xfId="2467" xr:uid="{00000000-0005-0000-0000-0000630C0000}"/>
    <cellStyle name="Amarelocot 8 3" xfId="2468" xr:uid="{00000000-0005-0000-0000-0000640C0000}"/>
    <cellStyle name="Amarelocot 8 3 2" xfId="2469" xr:uid="{00000000-0005-0000-0000-0000650C0000}"/>
    <cellStyle name="Amarelocot 8 4" xfId="2470" xr:uid="{00000000-0005-0000-0000-0000660C0000}"/>
    <cellStyle name="Amarelocot 9" xfId="2471" xr:uid="{00000000-0005-0000-0000-0000670C0000}"/>
    <cellStyle name="Amarelocot 9 2" xfId="2472" xr:uid="{00000000-0005-0000-0000-0000680C0000}"/>
    <cellStyle name="Amarelocot 9 2 2" xfId="2473" xr:uid="{00000000-0005-0000-0000-0000690C0000}"/>
    <cellStyle name="Amarelocot 9 3" xfId="2474" xr:uid="{00000000-0005-0000-0000-00006A0C0000}"/>
    <cellStyle name="Amarelocot 9 3 2" xfId="2475" xr:uid="{00000000-0005-0000-0000-00006B0C0000}"/>
    <cellStyle name="Amarelocot 9 4" xfId="2476" xr:uid="{00000000-0005-0000-0000-00006C0C0000}"/>
    <cellStyle name="ANCLAS,REZONES Y SUS PARTES,DE FUNDICION,DE HIERRO O DE ACERO" xfId="2477" xr:uid="{00000000-0005-0000-0000-00006D0C0000}"/>
    <cellStyle name="ANCLAS,REZONES Y SUS PARTES,DE FUNDICION,DE HIERRO O DE ACERO 2" xfId="2478" xr:uid="{00000000-0005-0000-0000-00006E0C0000}"/>
    <cellStyle name="año" xfId="2479" xr:uid="{00000000-0005-0000-0000-00006F0C0000}"/>
    <cellStyle name="año 10" xfId="2480" xr:uid="{00000000-0005-0000-0000-0000700C0000}"/>
    <cellStyle name="año 10 2" xfId="2481" xr:uid="{00000000-0005-0000-0000-0000710C0000}"/>
    <cellStyle name="año 10 3" xfId="2482" xr:uid="{00000000-0005-0000-0000-0000720C0000}"/>
    <cellStyle name="año 100" xfId="2483" xr:uid="{00000000-0005-0000-0000-0000730C0000}"/>
    <cellStyle name="año 100 2" xfId="2484" xr:uid="{00000000-0005-0000-0000-0000740C0000}"/>
    <cellStyle name="año 100 3" xfId="2485" xr:uid="{00000000-0005-0000-0000-0000750C0000}"/>
    <cellStyle name="año 101" xfId="2486" xr:uid="{00000000-0005-0000-0000-0000760C0000}"/>
    <cellStyle name="año 101 2" xfId="2487" xr:uid="{00000000-0005-0000-0000-0000770C0000}"/>
    <cellStyle name="año 101 3" xfId="2488" xr:uid="{00000000-0005-0000-0000-0000780C0000}"/>
    <cellStyle name="año 102" xfId="2489" xr:uid="{00000000-0005-0000-0000-0000790C0000}"/>
    <cellStyle name="año 102 2" xfId="2490" xr:uid="{00000000-0005-0000-0000-00007A0C0000}"/>
    <cellStyle name="año 102 3" xfId="2491" xr:uid="{00000000-0005-0000-0000-00007B0C0000}"/>
    <cellStyle name="año 103" xfId="2492" xr:uid="{00000000-0005-0000-0000-00007C0C0000}"/>
    <cellStyle name="año 103 2" xfId="2493" xr:uid="{00000000-0005-0000-0000-00007D0C0000}"/>
    <cellStyle name="año 103 3" xfId="2494" xr:uid="{00000000-0005-0000-0000-00007E0C0000}"/>
    <cellStyle name="año 104" xfId="2495" xr:uid="{00000000-0005-0000-0000-00007F0C0000}"/>
    <cellStyle name="año 104 2" xfId="2496" xr:uid="{00000000-0005-0000-0000-0000800C0000}"/>
    <cellStyle name="año 104 3" xfId="2497" xr:uid="{00000000-0005-0000-0000-0000810C0000}"/>
    <cellStyle name="año 105" xfId="2498" xr:uid="{00000000-0005-0000-0000-0000820C0000}"/>
    <cellStyle name="año 105 2" xfId="2499" xr:uid="{00000000-0005-0000-0000-0000830C0000}"/>
    <cellStyle name="año 105 3" xfId="2500" xr:uid="{00000000-0005-0000-0000-0000840C0000}"/>
    <cellStyle name="año 106" xfId="2501" xr:uid="{00000000-0005-0000-0000-0000850C0000}"/>
    <cellStyle name="año 106 2" xfId="2502" xr:uid="{00000000-0005-0000-0000-0000860C0000}"/>
    <cellStyle name="año 106 3" xfId="2503" xr:uid="{00000000-0005-0000-0000-0000870C0000}"/>
    <cellStyle name="año 107" xfId="2504" xr:uid="{00000000-0005-0000-0000-0000880C0000}"/>
    <cellStyle name="año 107 2" xfId="2505" xr:uid="{00000000-0005-0000-0000-0000890C0000}"/>
    <cellStyle name="año 107 3" xfId="2506" xr:uid="{00000000-0005-0000-0000-00008A0C0000}"/>
    <cellStyle name="año 108" xfId="2507" xr:uid="{00000000-0005-0000-0000-00008B0C0000}"/>
    <cellStyle name="año 108 2" xfId="2508" xr:uid="{00000000-0005-0000-0000-00008C0C0000}"/>
    <cellStyle name="año 108 3" xfId="2509" xr:uid="{00000000-0005-0000-0000-00008D0C0000}"/>
    <cellStyle name="año 109" xfId="2510" xr:uid="{00000000-0005-0000-0000-00008E0C0000}"/>
    <cellStyle name="año 109 2" xfId="2511" xr:uid="{00000000-0005-0000-0000-00008F0C0000}"/>
    <cellStyle name="año 109 3" xfId="2512" xr:uid="{00000000-0005-0000-0000-0000900C0000}"/>
    <cellStyle name="año 11" xfId="2513" xr:uid="{00000000-0005-0000-0000-0000910C0000}"/>
    <cellStyle name="año 11 2" xfId="2514" xr:uid="{00000000-0005-0000-0000-0000920C0000}"/>
    <cellStyle name="año 11 3" xfId="2515" xr:uid="{00000000-0005-0000-0000-0000930C0000}"/>
    <cellStyle name="año 110" xfId="2516" xr:uid="{00000000-0005-0000-0000-0000940C0000}"/>
    <cellStyle name="año 111" xfId="2517" xr:uid="{00000000-0005-0000-0000-0000950C0000}"/>
    <cellStyle name="año 12" xfId="2518" xr:uid="{00000000-0005-0000-0000-0000960C0000}"/>
    <cellStyle name="año 12 2" xfId="2519" xr:uid="{00000000-0005-0000-0000-0000970C0000}"/>
    <cellStyle name="año 12 3" xfId="2520" xr:uid="{00000000-0005-0000-0000-0000980C0000}"/>
    <cellStyle name="año 13" xfId="2521" xr:uid="{00000000-0005-0000-0000-0000990C0000}"/>
    <cellStyle name="año 13 2" xfId="2522" xr:uid="{00000000-0005-0000-0000-00009A0C0000}"/>
    <cellStyle name="año 13 3" xfId="2523" xr:uid="{00000000-0005-0000-0000-00009B0C0000}"/>
    <cellStyle name="año 14" xfId="2524" xr:uid="{00000000-0005-0000-0000-00009C0C0000}"/>
    <cellStyle name="año 14 2" xfId="2525" xr:uid="{00000000-0005-0000-0000-00009D0C0000}"/>
    <cellStyle name="año 14 3" xfId="2526" xr:uid="{00000000-0005-0000-0000-00009E0C0000}"/>
    <cellStyle name="año 15" xfId="2527" xr:uid="{00000000-0005-0000-0000-00009F0C0000}"/>
    <cellStyle name="año 15 2" xfId="2528" xr:uid="{00000000-0005-0000-0000-0000A00C0000}"/>
    <cellStyle name="año 15 3" xfId="2529" xr:uid="{00000000-0005-0000-0000-0000A10C0000}"/>
    <cellStyle name="año 16" xfId="2530" xr:uid="{00000000-0005-0000-0000-0000A20C0000}"/>
    <cellStyle name="año 16 2" xfId="2531" xr:uid="{00000000-0005-0000-0000-0000A30C0000}"/>
    <cellStyle name="año 16 3" xfId="2532" xr:uid="{00000000-0005-0000-0000-0000A40C0000}"/>
    <cellStyle name="año 17" xfId="2533" xr:uid="{00000000-0005-0000-0000-0000A50C0000}"/>
    <cellStyle name="año 17 2" xfId="2534" xr:uid="{00000000-0005-0000-0000-0000A60C0000}"/>
    <cellStyle name="año 17 3" xfId="2535" xr:uid="{00000000-0005-0000-0000-0000A70C0000}"/>
    <cellStyle name="año 18" xfId="2536" xr:uid="{00000000-0005-0000-0000-0000A80C0000}"/>
    <cellStyle name="año 18 2" xfId="2537" xr:uid="{00000000-0005-0000-0000-0000A90C0000}"/>
    <cellStyle name="año 18 3" xfId="2538" xr:uid="{00000000-0005-0000-0000-0000AA0C0000}"/>
    <cellStyle name="año 19" xfId="2539" xr:uid="{00000000-0005-0000-0000-0000AB0C0000}"/>
    <cellStyle name="año 19 2" xfId="2540" xr:uid="{00000000-0005-0000-0000-0000AC0C0000}"/>
    <cellStyle name="año 19 3" xfId="2541" xr:uid="{00000000-0005-0000-0000-0000AD0C0000}"/>
    <cellStyle name="año 2" xfId="2542" xr:uid="{00000000-0005-0000-0000-0000AE0C0000}"/>
    <cellStyle name="año 2 10" xfId="2543" xr:uid="{00000000-0005-0000-0000-0000AF0C0000}"/>
    <cellStyle name="año 2 10 2" xfId="2544" xr:uid="{00000000-0005-0000-0000-0000B00C0000}"/>
    <cellStyle name="año 2 10 3" xfId="2545" xr:uid="{00000000-0005-0000-0000-0000B10C0000}"/>
    <cellStyle name="año 2 11" xfId="2546" xr:uid="{00000000-0005-0000-0000-0000B20C0000}"/>
    <cellStyle name="año 2 12" xfId="2547" xr:uid="{00000000-0005-0000-0000-0000B30C0000}"/>
    <cellStyle name="año 2 2" xfId="2548" xr:uid="{00000000-0005-0000-0000-0000B40C0000}"/>
    <cellStyle name="año 2 2 2" xfId="2549" xr:uid="{00000000-0005-0000-0000-0000B50C0000}"/>
    <cellStyle name="año 2 2 2 2" xfId="2550" xr:uid="{00000000-0005-0000-0000-0000B60C0000}"/>
    <cellStyle name="año 2 2 2 2 2" xfId="2551" xr:uid="{00000000-0005-0000-0000-0000B70C0000}"/>
    <cellStyle name="año 2 2 2 2 3" xfId="2552" xr:uid="{00000000-0005-0000-0000-0000B80C0000}"/>
    <cellStyle name="año 2 2 2 3" xfId="2553" xr:uid="{00000000-0005-0000-0000-0000B90C0000}"/>
    <cellStyle name="año 2 2 2 3 2" xfId="2554" xr:uid="{00000000-0005-0000-0000-0000BA0C0000}"/>
    <cellStyle name="año 2 2 2 3 3" xfId="2555" xr:uid="{00000000-0005-0000-0000-0000BB0C0000}"/>
    <cellStyle name="año 2 2 2 4" xfId="2556" xr:uid="{00000000-0005-0000-0000-0000BC0C0000}"/>
    <cellStyle name="año 2 2 2 4 2" xfId="2557" xr:uid="{00000000-0005-0000-0000-0000BD0C0000}"/>
    <cellStyle name="año 2 2 2 4 3" xfId="2558" xr:uid="{00000000-0005-0000-0000-0000BE0C0000}"/>
    <cellStyle name="año 2 2 2 5" xfId="2559" xr:uid="{00000000-0005-0000-0000-0000BF0C0000}"/>
    <cellStyle name="año 2 2 2 5 2" xfId="2560" xr:uid="{00000000-0005-0000-0000-0000C00C0000}"/>
    <cellStyle name="año 2 2 2 5 3" xfId="2561" xr:uid="{00000000-0005-0000-0000-0000C10C0000}"/>
    <cellStyle name="año 2 2 2 6" xfId="2562" xr:uid="{00000000-0005-0000-0000-0000C20C0000}"/>
    <cellStyle name="año 2 2 2 7" xfId="2563" xr:uid="{00000000-0005-0000-0000-0000C30C0000}"/>
    <cellStyle name="año 2 2 3" xfId="2564" xr:uid="{00000000-0005-0000-0000-0000C40C0000}"/>
    <cellStyle name="año 2 2 3 2" xfId="2565" xr:uid="{00000000-0005-0000-0000-0000C50C0000}"/>
    <cellStyle name="año 2 2 3 3" xfId="2566" xr:uid="{00000000-0005-0000-0000-0000C60C0000}"/>
    <cellStyle name="año 2 2 4" xfId="2567" xr:uid="{00000000-0005-0000-0000-0000C70C0000}"/>
    <cellStyle name="año 2 2 4 2" xfId="2568" xr:uid="{00000000-0005-0000-0000-0000C80C0000}"/>
    <cellStyle name="año 2 2 4 3" xfId="2569" xr:uid="{00000000-0005-0000-0000-0000C90C0000}"/>
    <cellStyle name="año 2 2 5" xfId="2570" xr:uid="{00000000-0005-0000-0000-0000CA0C0000}"/>
    <cellStyle name="año 2 2 5 2" xfId="2571" xr:uid="{00000000-0005-0000-0000-0000CB0C0000}"/>
    <cellStyle name="año 2 2 5 3" xfId="2572" xr:uid="{00000000-0005-0000-0000-0000CC0C0000}"/>
    <cellStyle name="año 2 2 6" xfId="2573" xr:uid="{00000000-0005-0000-0000-0000CD0C0000}"/>
    <cellStyle name="año 2 2 6 2" xfId="2574" xr:uid="{00000000-0005-0000-0000-0000CE0C0000}"/>
    <cellStyle name="año 2 2 6 3" xfId="2575" xr:uid="{00000000-0005-0000-0000-0000CF0C0000}"/>
    <cellStyle name="año 2 2 7" xfId="2576" xr:uid="{00000000-0005-0000-0000-0000D00C0000}"/>
    <cellStyle name="año 2 2 8" xfId="2577" xr:uid="{00000000-0005-0000-0000-0000D10C0000}"/>
    <cellStyle name="año 2 2_Balance" xfId="2578" xr:uid="{00000000-0005-0000-0000-0000D20C0000}"/>
    <cellStyle name="año 2 3" xfId="2579" xr:uid="{00000000-0005-0000-0000-0000D30C0000}"/>
    <cellStyle name="año 2 3 2" xfId="2580" xr:uid="{00000000-0005-0000-0000-0000D40C0000}"/>
    <cellStyle name="año 2 3 2 2" xfId="2581" xr:uid="{00000000-0005-0000-0000-0000D50C0000}"/>
    <cellStyle name="año 2 3 2 2 2" xfId="2582" xr:uid="{00000000-0005-0000-0000-0000D60C0000}"/>
    <cellStyle name="año 2 3 2 2 3" xfId="2583" xr:uid="{00000000-0005-0000-0000-0000D70C0000}"/>
    <cellStyle name="año 2 3 2 3" xfId="2584" xr:uid="{00000000-0005-0000-0000-0000D80C0000}"/>
    <cellStyle name="año 2 3 2 3 2" xfId="2585" xr:uid="{00000000-0005-0000-0000-0000D90C0000}"/>
    <cellStyle name="año 2 3 2 3 3" xfId="2586" xr:uid="{00000000-0005-0000-0000-0000DA0C0000}"/>
    <cellStyle name="año 2 3 2 4" xfId="2587" xr:uid="{00000000-0005-0000-0000-0000DB0C0000}"/>
    <cellStyle name="año 2 3 2 4 2" xfId="2588" xr:uid="{00000000-0005-0000-0000-0000DC0C0000}"/>
    <cellStyle name="año 2 3 2 4 3" xfId="2589" xr:uid="{00000000-0005-0000-0000-0000DD0C0000}"/>
    <cellStyle name="año 2 3 2 5" xfId="2590" xr:uid="{00000000-0005-0000-0000-0000DE0C0000}"/>
    <cellStyle name="año 2 3 2 5 2" xfId="2591" xr:uid="{00000000-0005-0000-0000-0000DF0C0000}"/>
    <cellStyle name="año 2 3 2 5 3" xfId="2592" xr:uid="{00000000-0005-0000-0000-0000E00C0000}"/>
    <cellStyle name="año 2 3 2 6" xfId="2593" xr:uid="{00000000-0005-0000-0000-0000E10C0000}"/>
    <cellStyle name="año 2 3 2 7" xfId="2594" xr:uid="{00000000-0005-0000-0000-0000E20C0000}"/>
    <cellStyle name="año 2 3 3" xfId="2595" xr:uid="{00000000-0005-0000-0000-0000E30C0000}"/>
    <cellStyle name="año 2 3 3 2" xfId="2596" xr:uid="{00000000-0005-0000-0000-0000E40C0000}"/>
    <cellStyle name="año 2 3 3 3" xfId="2597" xr:uid="{00000000-0005-0000-0000-0000E50C0000}"/>
    <cellStyle name="año 2 3 4" xfId="2598" xr:uid="{00000000-0005-0000-0000-0000E60C0000}"/>
    <cellStyle name="año 2 3 4 2" xfId="2599" xr:uid="{00000000-0005-0000-0000-0000E70C0000}"/>
    <cellStyle name="año 2 3 4 3" xfId="2600" xr:uid="{00000000-0005-0000-0000-0000E80C0000}"/>
    <cellStyle name="año 2 3 5" xfId="2601" xr:uid="{00000000-0005-0000-0000-0000E90C0000}"/>
    <cellStyle name="año 2 3 5 2" xfId="2602" xr:uid="{00000000-0005-0000-0000-0000EA0C0000}"/>
    <cellStyle name="año 2 3 5 3" xfId="2603" xr:uid="{00000000-0005-0000-0000-0000EB0C0000}"/>
    <cellStyle name="año 2 3 6" xfId="2604" xr:uid="{00000000-0005-0000-0000-0000EC0C0000}"/>
    <cellStyle name="año 2 3 6 2" xfId="2605" xr:uid="{00000000-0005-0000-0000-0000ED0C0000}"/>
    <cellStyle name="año 2 3 6 3" xfId="2606" xr:uid="{00000000-0005-0000-0000-0000EE0C0000}"/>
    <cellStyle name="año 2 3 7" xfId="2607" xr:uid="{00000000-0005-0000-0000-0000EF0C0000}"/>
    <cellStyle name="año 2 3 8" xfId="2608" xr:uid="{00000000-0005-0000-0000-0000F00C0000}"/>
    <cellStyle name="año 2 3_Balance" xfId="2609" xr:uid="{00000000-0005-0000-0000-0000F10C0000}"/>
    <cellStyle name="año 2 4" xfId="2610" xr:uid="{00000000-0005-0000-0000-0000F20C0000}"/>
    <cellStyle name="año 2 4 2" xfId="2611" xr:uid="{00000000-0005-0000-0000-0000F30C0000}"/>
    <cellStyle name="año 2 4 2 2" xfId="2612" xr:uid="{00000000-0005-0000-0000-0000F40C0000}"/>
    <cellStyle name="año 2 4 2 2 2" xfId="2613" xr:uid="{00000000-0005-0000-0000-0000F50C0000}"/>
    <cellStyle name="año 2 4 2 2 3" xfId="2614" xr:uid="{00000000-0005-0000-0000-0000F60C0000}"/>
    <cellStyle name="año 2 4 2 3" xfId="2615" xr:uid="{00000000-0005-0000-0000-0000F70C0000}"/>
    <cellStyle name="año 2 4 2 3 2" xfId="2616" xr:uid="{00000000-0005-0000-0000-0000F80C0000}"/>
    <cellStyle name="año 2 4 2 3 3" xfId="2617" xr:uid="{00000000-0005-0000-0000-0000F90C0000}"/>
    <cellStyle name="año 2 4 2 4" xfId="2618" xr:uid="{00000000-0005-0000-0000-0000FA0C0000}"/>
    <cellStyle name="año 2 4 2 4 2" xfId="2619" xr:uid="{00000000-0005-0000-0000-0000FB0C0000}"/>
    <cellStyle name="año 2 4 2 4 3" xfId="2620" xr:uid="{00000000-0005-0000-0000-0000FC0C0000}"/>
    <cellStyle name="año 2 4 2 5" xfId="2621" xr:uid="{00000000-0005-0000-0000-0000FD0C0000}"/>
    <cellStyle name="año 2 4 2 5 2" xfId="2622" xr:uid="{00000000-0005-0000-0000-0000FE0C0000}"/>
    <cellStyle name="año 2 4 2 5 3" xfId="2623" xr:uid="{00000000-0005-0000-0000-0000FF0C0000}"/>
    <cellStyle name="año 2 4 2 6" xfId="2624" xr:uid="{00000000-0005-0000-0000-0000000D0000}"/>
    <cellStyle name="año 2 4 2 7" xfId="2625" xr:uid="{00000000-0005-0000-0000-0000010D0000}"/>
    <cellStyle name="año 2 4 3" xfId="2626" xr:uid="{00000000-0005-0000-0000-0000020D0000}"/>
    <cellStyle name="año 2 4 3 2" xfId="2627" xr:uid="{00000000-0005-0000-0000-0000030D0000}"/>
    <cellStyle name="año 2 4 3 3" xfId="2628" xr:uid="{00000000-0005-0000-0000-0000040D0000}"/>
    <cellStyle name="año 2 4 4" xfId="2629" xr:uid="{00000000-0005-0000-0000-0000050D0000}"/>
    <cellStyle name="año 2 4 4 2" xfId="2630" xr:uid="{00000000-0005-0000-0000-0000060D0000}"/>
    <cellStyle name="año 2 4 4 3" xfId="2631" xr:uid="{00000000-0005-0000-0000-0000070D0000}"/>
    <cellStyle name="año 2 4 5" xfId="2632" xr:uid="{00000000-0005-0000-0000-0000080D0000}"/>
    <cellStyle name="año 2 4 5 2" xfId="2633" xr:uid="{00000000-0005-0000-0000-0000090D0000}"/>
    <cellStyle name="año 2 4 5 3" xfId="2634" xr:uid="{00000000-0005-0000-0000-00000A0D0000}"/>
    <cellStyle name="año 2 4 6" xfId="2635" xr:uid="{00000000-0005-0000-0000-00000B0D0000}"/>
    <cellStyle name="año 2 4 6 2" xfId="2636" xr:uid="{00000000-0005-0000-0000-00000C0D0000}"/>
    <cellStyle name="año 2 4 6 3" xfId="2637" xr:uid="{00000000-0005-0000-0000-00000D0D0000}"/>
    <cellStyle name="año 2 4 7" xfId="2638" xr:uid="{00000000-0005-0000-0000-00000E0D0000}"/>
    <cellStyle name="año 2 4 8" xfId="2639" xr:uid="{00000000-0005-0000-0000-00000F0D0000}"/>
    <cellStyle name="año 2 4_Balance" xfId="2640" xr:uid="{00000000-0005-0000-0000-0000100D0000}"/>
    <cellStyle name="año 2 5" xfId="2641" xr:uid="{00000000-0005-0000-0000-0000110D0000}"/>
    <cellStyle name="año 2 5 2" xfId="2642" xr:uid="{00000000-0005-0000-0000-0000120D0000}"/>
    <cellStyle name="año 2 5 2 2" xfId="2643" xr:uid="{00000000-0005-0000-0000-0000130D0000}"/>
    <cellStyle name="año 2 5 2 3" xfId="2644" xr:uid="{00000000-0005-0000-0000-0000140D0000}"/>
    <cellStyle name="año 2 5 3" xfId="2645" xr:uid="{00000000-0005-0000-0000-0000150D0000}"/>
    <cellStyle name="año 2 5 3 2" xfId="2646" xr:uid="{00000000-0005-0000-0000-0000160D0000}"/>
    <cellStyle name="año 2 5 3 3" xfId="2647" xr:uid="{00000000-0005-0000-0000-0000170D0000}"/>
    <cellStyle name="año 2 5 4" xfId="2648" xr:uid="{00000000-0005-0000-0000-0000180D0000}"/>
    <cellStyle name="año 2 5 4 2" xfId="2649" xr:uid="{00000000-0005-0000-0000-0000190D0000}"/>
    <cellStyle name="año 2 5 4 3" xfId="2650" xr:uid="{00000000-0005-0000-0000-00001A0D0000}"/>
    <cellStyle name="año 2 5 5" xfId="2651" xr:uid="{00000000-0005-0000-0000-00001B0D0000}"/>
    <cellStyle name="año 2 5 5 2" xfId="2652" xr:uid="{00000000-0005-0000-0000-00001C0D0000}"/>
    <cellStyle name="año 2 5 5 3" xfId="2653" xr:uid="{00000000-0005-0000-0000-00001D0D0000}"/>
    <cellStyle name="año 2 5 6" xfId="2654" xr:uid="{00000000-0005-0000-0000-00001E0D0000}"/>
    <cellStyle name="año 2 5 7" xfId="2655" xr:uid="{00000000-0005-0000-0000-00001F0D0000}"/>
    <cellStyle name="año 2 6" xfId="2656" xr:uid="{00000000-0005-0000-0000-0000200D0000}"/>
    <cellStyle name="año 2 6 2" xfId="2657" xr:uid="{00000000-0005-0000-0000-0000210D0000}"/>
    <cellStyle name="año 2 6 2 2" xfId="2658" xr:uid="{00000000-0005-0000-0000-0000220D0000}"/>
    <cellStyle name="año 2 6 2 3" xfId="2659" xr:uid="{00000000-0005-0000-0000-0000230D0000}"/>
    <cellStyle name="año 2 6 3" xfId="2660" xr:uid="{00000000-0005-0000-0000-0000240D0000}"/>
    <cellStyle name="año 2 6 3 2" xfId="2661" xr:uid="{00000000-0005-0000-0000-0000250D0000}"/>
    <cellStyle name="año 2 6 3 3" xfId="2662" xr:uid="{00000000-0005-0000-0000-0000260D0000}"/>
    <cellStyle name="año 2 6 4" xfId="2663" xr:uid="{00000000-0005-0000-0000-0000270D0000}"/>
    <cellStyle name="año 2 6 4 2" xfId="2664" xr:uid="{00000000-0005-0000-0000-0000280D0000}"/>
    <cellStyle name="año 2 6 4 3" xfId="2665" xr:uid="{00000000-0005-0000-0000-0000290D0000}"/>
    <cellStyle name="año 2 6 5" xfId="2666" xr:uid="{00000000-0005-0000-0000-00002A0D0000}"/>
    <cellStyle name="año 2 6 5 2" xfId="2667" xr:uid="{00000000-0005-0000-0000-00002B0D0000}"/>
    <cellStyle name="año 2 6 5 3" xfId="2668" xr:uid="{00000000-0005-0000-0000-00002C0D0000}"/>
    <cellStyle name="año 2 6 6" xfId="2669" xr:uid="{00000000-0005-0000-0000-00002D0D0000}"/>
    <cellStyle name="año 2 6 7" xfId="2670" xr:uid="{00000000-0005-0000-0000-00002E0D0000}"/>
    <cellStyle name="año 2 7" xfId="2671" xr:uid="{00000000-0005-0000-0000-00002F0D0000}"/>
    <cellStyle name="año 2 7 2" xfId="2672" xr:uid="{00000000-0005-0000-0000-0000300D0000}"/>
    <cellStyle name="año 2 7 3" xfId="2673" xr:uid="{00000000-0005-0000-0000-0000310D0000}"/>
    <cellStyle name="año 2 8" xfId="2674" xr:uid="{00000000-0005-0000-0000-0000320D0000}"/>
    <cellStyle name="año 2 8 2" xfId="2675" xr:uid="{00000000-0005-0000-0000-0000330D0000}"/>
    <cellStyle name="año 2 8 3" xfId="2676" xr:uid="{00000000-0005-0000-0000-0000340D0000}"/>
    <cellStyle name="año 2 9" xfId="2677" xr:uid="{00000000-0005-0000-0000-0000350D0000}"/>
    <cellStyle name="año 2 9 2" xfId="2678" xr:uid="{00000000-0005-0000-0000-0000360D0000}"/>
    <cellStyle name="año 2 9 3" xfId="2679" xr:uid="{00000000-0005-0000-0000-0000370D0000}"/>
    <cellStyle name="año 2_ActiFijos" xfId="2680" xr:uid="{00000000-0005-0000-0000-0000380D0000}"/>
    <cellStyle name="año 20" xfId="2681" xr:uid="{00000000-0005-0000-0000-0000390D0000}"/>
    <cellStyle name="año 20 2" xfId="2682" xr:uid="{00000000-0005-0000-0000-00003A0D0000}"/>
    <cellStyle name="año 20 3" xfId="2683" xr:uid="{00000000-0005-0000-0000-00003B0D0000}"/>
    <cellStyle name="año 21" xfId="2684" xr:uid="{00000000-0005-0000-0000-00003C0D0000}"/>
    <cellStyle name="año 21 2" xfId="2685" xr:uid="{00000000-0005-0000-0000-00003D0D0000}"/>
    <cellStyle name="año 21 3" xfId="2686" xr:uid="{00000000-0005-0000-0000-00003E0D0000}"/>
    <cellStyle name="año 22" xfId="2687" xr:uid="{00000000-0005-0000-0000-00003F0D0000}"/>
    <cellStyle name="año 22 2" xfId="2688" xr:uid="{00000000-0005-0000-0000-0000400D0000}"/>
    <cellStyle name="año 22 3" xfId="2689" xr:uid="{00000000-0005-0000-0000-0000410D0000}"/>
    <cellStyle name="año 23" xfId="2690" xr:uid="{00000000-0005-0000-0000-0000420D0000}"/>
    <cellStyle name="año 23 2" xfId="2691" xr:uid="{00000000-0005-0000-0000-0000430D0000}"/>
    <cellStyle name="año 23 3" xfId="2692" xr:uid="{00000000-0005-0000-0000-0000440D0000}"/>
    <cellStyle name="año 24" xfId="2693" xr:uid="{00000000-0005-0000-0000-0000450D0000}"/>
    <cellStyle name="año 24 2" xfId="2694" xr:uid="{00000000-0005-0000-0000-0000460D0000}"/>
    <cellStyle name="año 24 3" xfId="2695" xr:uid="{00000000-0005-0000-0000-0000470D0000}"/>
    <cellStyle name="año 25" xfId="2696" xr:uid="{00000000-0005-0000-0000-0000480D0000}"/>
    <cellStyle name="año 25 2" xfId="2697" xr:uid="{00000000-0005-0000-0000-0000490D0000}"/>
    <cellStyle name="año 25 3" xfId="2698" xr:uid="{00000000-0005-0000-0000-00004A0D0000}"/>
    <cellStyle name="año 26" xfId="2699" xr:uid="{00000000-0005-0000-0000-00004B0D0000}"/>
    <cellStyle name="año 26 2" xfId="2700" xr:uid="{00000000-0005-0000-0000-00004C0D0000}"/>
    <cellStyle name="año 26 3" xfId="2701" xr:uid="{00000000-0005-0000-0000-00004D0D0000}"/>
    <cellStyle name="año 27" xfId="2702" xr:uid="{00000000-0005-0000-0000-00004E0D0000}"/>
    <cellStyle name="año 27 2" xfId="2703" xr:uid="{00000000-0005-0000-0000-00004F0D0000}"/>
    <cellStyle name="año 27 3" xfId="2704" xr:uid="{00000000-0005-0000-0000-0000500D0000}"/>
    <cellStyle name="año 28" xfId="2705" xr:uid="{00000000-0005-0000-0000-0000510D0000}"/>
    <cellStyle name="año 28 2" xfId="2706" xr:uid="{00000000-0005-0000-0000-0000520D0000}"/>
    <cellStyle name="año 28 3" xfId="2707" xr:uid="{00000000-0005-0000-0000-0000530D0000}"/>
    <cellStyle name="año 29" xfId="2708" xr:uid="{00000000-0005-0000-0000-0000540D0000}"/>
    <cellStyle name="año 29 2" xfId="2709" xr:uid="{00000000-0005-0000-0000-0000550D0000}"/>
    <cellStyle name="año 29 3" xfId="2710" xr:uid="{00000000-0005-0000-0000-0000560D0000}"/>
    <cellStyle name="año 3" xfId="2711" xr:uid="{00000000-0005-0000-0000-0000570D0000}"/>
    <cellStyle name="año 3 10" xfId="2712" xr:uid="{00000000-0005-0000-0000-0000580D0000}"/>
    <cellStyle name="año 3 10 2" xfId="2713" xr:uid="{00000000-0005-0000-0000-0000590D0000}"/>
    <cellStyle name="año 3 10 3" xfId="2714" xr:uid="{00000000-0005-0000-0000-00005A0D0000}"/>
    <cellStyle name="año 3 11" xfId="2715" xr:uid="{00000000-0005-0000-0000-00005B0D0000}"/>
    <cellStyle name="año 3 12" xfId="2716" xr:uid="{00000000-0005-0000-0000-00005C0D0000}"/>
    <cellStyle name="año 3 2" xfId="2717" xr:uid="{00000000-0005-0000-0000-00005D0D0000}"/>
    <cellStyle name="año 3 2 2" xfId="2718" xr:uid="{00000000-0005-0000-0000-00005E0D0000}"/>
    <cellStyle name="año 3 2 2 2" xfId="2719" xr:uid="{00000000-0005-0000-0000-00005F0D0000}"/>
    <cellStyle name="año 3 2 2 2 2" xfId="2720" xr:uid="{00000000-0005-0000-0000-0000600D0000}"/>
    <cellStyle name="año 3 2 2 2 3" xfId="2721" xr:uid="{00000000-0005-0000-0000-0000610D0000}"/>
    <cellStyle name="año 3 2 2 3" xfId="2722" xr:uid="{00000000-0005-0000-0000-0000620D0000}"/>
    <cellStyle name="año 3 2 2 3 2" xfId="2723" xr:uid="{00000000-0005-0000-0000-0000630D0000}"/>
    <cellStyle name="año 3 2 2 3 3" xfId="2724" xr:uid="{00000000-0005-0000-0000-0000640D0000}"/>
    <cellStyle name="año 3 2 2 4" xfId="2725" xr:uid="{00000000-0005-0000-0000-0000650D0000}"/>
    <cellStyle name="año 3 2 2 4 2" xfId="2726" xr:uid="{00000000-0005-0000-0000-0000660D0000}"/>
    <cellStyle name="año 3 2 2 4 3" xfId="2727" xr:uid="{00000000-0005-0000-0000-0000670D0000}"/>
    <cellStyle name="año 3 2 2 5" xfId="2728" xr:uid="{00000000-0005-0000-0000-0000680D0000}"/>
    <cellStyle name="año 3 2 2 5 2" xfId="2729" xr:uid="{00000000-0005-0000-0000-0000690D0000}"/>
    <cellStyle name="año 3 2 2 5 3" xfId="2730" xr:uid="{00000000-0005-0000-0000-00006A0D0000}"/>
    <cellStyle name="año 3 2 2 6" xfId="2731" xr:uid="{00000000-0005-0000-0000-00006B0D0000}"/>
    <cellStyle name="año 3 2 2 7" xfId="2732" xr:uid="{00000000-0005-0000-0000-00006C0D0000}"/>
    <cellStyle name="año 3 2 3" xfId="2733" xr:uid="{00000000-0005-0000-0000-00006D0D0000}"/>
    <cellStyle name="año 3 2 3 2" xfId="2734" xr:uid="{00000000-0005-0000-0000-00006E0D0000}"/>
    <cellStyle name="año 3 2 3 3" xfId="2735" xr:uid="{00000000-0005-0000-0000-00006F0D0000}"/>
    <cellStyle name="año 3 2 4" xfId="2736" xr:uid="{00000000-0005-0000-0000-0000700D0000}"/>
    <cellStyle name="año 3 2 4 2" xfId="2737" xr:uid="{00000000-0005-0000-0000-0000710D0000}"/>
    <cellStyle name="año 3 2 4 3" xfId="2738" xr:uid="{00000000-0005-0000-0000-0000720D0000}"/>
    <cellStyle name="año 3 2 5" xfId="2739" xr:uid="{00000000-0005-0000-0000-0000730D0000}"/>
    <cellStyle name="año 3 2 5 2" xfId="2740" xr:uid="{00000000-0005-0000-0000-0000740D0000}"/>
    <cellStyle name="año 3 2 5 3" xfId="2741" xr:uid="{00000000-0005-0000-0000-0000750D0000}"/>
    <cellStyle name="año 3 2 6" xfId="2742" xr:uid="{00000000-0005-0000-0000-0000760D0000}"/>
    <cellStyle name="año 3 2 6 2" xfId="2743" xr:uid="{00000000-0005-0000-0000-0000770D0000}"/>
    <cellStyle name="año 3 2 6 3" xfId="2744" xr:uid="{00000000-0005-0000-0000-0000780D0000}"/>
    <cellStyle name="año 3 2 7" xfId="2745" xr:uid="{00000000-0005-0000-0000-0000790D0000}"/>
    <cellStyle name="año 3 2 8" xfId="2746" xr:uid="{00000000-0005-0000-0000-00007A0D0000}"/>
    <cellStyle name="año 3 2_Balance" xfId="2747" xr:uid="{00000000-0005-0000-0000-00007B0D0000}"/>
    <cellStyle name="año 3 3" xfId="2748" xr:uid="{00000000-0005-0000-0000-00007C0D0000}"/>
    <cellStyle name="año 3 3 2" xfId="2749" xr:uid="{00000000-0005-0000-0000-00007D0D0000}"/>
    <cellStyle name="año 3 3 2 2" xfId="2750" xr:uid="{00000000-0005-0000-0000-00007E0D0000}"/>
    <cellStyle name="año 3 3 2 2 2" xfId="2751" xr:uid="{00000000-0005-0000-0000-00007F0D0000}"/>
    <cellStyle name="año 3 3 2 2 3" xfId="2752" xr:uid="{00000000-0005-0000-0000-0000800D0000}"/>
    <cellStyle name="año 3 3 2 3" xfId="2753" xr:uid="{00000000-0005-0000-0000-0000810D0000}"/>
    <cellStyle name="año 3 3 2 3 2" xfId="2754" xr:uid="{00000000-0005-0000-0000-0000820D0000}"/>
    <cellStyle name="año 3 3 2 3 3" xfId="2755" xr:uid="{00000000-0005-0000-0000-0000830D0000}"/>
    <cellStyle name="año 3 3 2 4" xfId="2756" xr:uid="{00000000-0005-0000-0000-0000840D0000}"/>
    <cellStyle name="año 3 3 2 4 2" xfId="2757" xr:uid="{00000000-0005-0000-0000-0000850D0000}"/>
    <cellStyle name="año 3 3 2 4 3" xfId="2758" xr:uid="{00000000-0005-0000-0000-0000860D0000}"/>
    <cellStyle name="año 3 3 2 5" xfId="2759" xr:uid="{00000000-0005-0000-0000-0000870D0000}"/>
    <cellStyle name="año 3 3 2 5 2" xfId="2760" xr:uid="{00000000-0005-0000-0000-0000880D0000}"/>
    <cellStyle name="año 3 3 2 5 3" xfId="2761" xr:uid="{00000000-0005-0000-0000-0000890D0000}"/>
    <cellStyle name="año 3 3 2 6" xfId="2762" xr:uid="{00000000-0005-0000-0000-00008A0D0000}"/>
    <cellStyle name="año 3 3 2 7" xfId="2763" xr:uid="{00000000-0005-0000-0000-00008B0D0000}"/>
    <cellStyle name="año 3 3 3" xfId="2764" xr:uid="{00000000-0005-0000-0000-00008C0D0000}"/>
    <cellStyle name="año 3 3 3 2" xfId="2765" xr:uid="{00000000-0005-0000-0000-00008D0D0000}"/>
    <cellStyle name="año 3 3 3 3" xfId="2766" xr:uid="{00000000-0005-0000-0000-00008E0D0000}"/>
    <cellStyle name="año 3 3 4" xfId="2767" xr:uid="{00000000-0005-0000-0000-00008F0D0000}"/>
    <cellStyle name="año 3 3 4 2" xfId="2768" xr:uid="{00000000-0005-0000-0000-0000900D0000}"/>
    <cellStyle name="año 3 3 4 3" xfId="2769" xr:uid="{00000000-0005-0000-0000-0000910D0000}"/>
    <cellStyle name="año 3 3 5" xfId="2770" xr:uid="{00000000-0005-0000-0000-0000920D0000}"/>
    <cellStyle name="año 3 3 5 2" xfId="2771" xr:uid="{00000000-0005-0000-0000-0000930D0000}"/>
    <cellStyle name="año 3 3 5 3" xfId="2772" xr:uid="{00000000-0005-0000-0000-0000940D0000}"/>
    <cellStyle name="año 3 3 6" xfId="2773" xr:uid="{00000000-0005-0000-0000-0000950D0000}"/>
    <cellStyle name="año 3 3 6 2" xfId="2774" xr:uid="{00000000-0005-0000-0000-0000960D0000}"/>
    <cellStyle name="año 3 3 6 3" xfId="2775" xr:uid="{00000000-0005-0000-0000-0000970D0000}"/>
    <cellStyle name="año 3 3 7" xfId="2776" xr:uid="{00000000-0005-0000-0000-0000980D0000}"/>
    <cellStyle name="año 3 3 8" xfId="2777" xr:uid="{00000000-0005-0000-0000-0000990D0000}"/>
    <cellStyle name="año 3 3_Balance" xfId="2778" xr:uid="{00000000-0005-0000-0000-00009A0D0000}"/>
    <cellStyle name="año 3 4" xfId="2779" xr:uid="{00000000-0005-0000-0000-00009B0D0000}"/>
    <cellStyle name="año 3 4 2" xfId="2780" xr:uid="{00000000-0005-0000-0000-00009C0D0000}"/>
    <cellStyle name="año 3 4 2 2" xfId="2781" xr:uid="{00000000-0005-0000-0000-00009D0D0000}"/>
    <cellStyle name="año 3 4 2 2 2" xfId="2782" xr:uid="{00000000-0005-0000-0000-00009E0D0000}"/>
    <cellStyle name="año 3 4 2 2 3" xfId="2783" xr:uid="{00000000-0005-0000-0000-00009F0D0000}"/>
    <cellStyle name="año 3 4 2 3" xfId="2784" xr:uid="{00000000-0005-0000-0000-0000A00D0000}"/>
    <cellStyle name="año 3 4 2 3 2" xfId="2785" xr:uid="{00000000-0005-0000-0000-0000A10D0000}"/>
    <cellStyle name="año 3 4 2 3 3" xfId="2786" xr:uid="{00000000-0005-0000-0000-0000A20D0000}"/>
    <cellStyle name="año 3 4 2 4" xfId="2787" xr:uid="{00000000-0005-0000-0000-0000A30D0000}"/>
    <cellStyle name="año 3 4 2 4 2" xfId="2788" xr:uid="{00000000-0005-0000-0000-0000A40D0000}"/>
    <cellStyle name="año 3 4 2 4 3" xfId="2789" xr:uid="{00000000-0005-0000-0000-0000A50D0000}"/>
    <cellStyle name="año 3 4 2 5" xfId="2790" xr:uid="{00000000-0005-0000-0000-0000A60D0000}"/>
    <cellStyle name="año 3 4 2 5 2" xfId="2791" xr:uid="{00000000-0005-0000-0000-0000A70D0000}"/>
    <cellStyle name="año 3 4 2 5 3" xfId="2792" xr:uid="{00000000-0005-0000-0000-0000A80D0000}"/>
    <cellStyle name="año 3 4 2 6" xfId="2793" xr:uid="{00000000-0005-0000-0000-0000A90D0000}"/>
    <cellStyle name="año 3 4 2 7" xfId="2794" xr:uid="{00000000-0005-0000-0000-0000AA0D0000}"/>
    <cellStyle name="año 3 4 3" xfId="2795" xr:uid="{00000000-0005-0000-0000-0000AB0D0000}"/>
    <cellStyle name="año 3 4 3 2" xfId="2796" xr:uid="{00000000-0005-0000-0000-0000AC0D0000}"/>
    <cellStyle name="año 3 4 3 3" xfId="2797" xr:uid="{00000000-0005-0000-0000-0000AD0D0000}"/>
    <cellStyle name="año 3 4 4" xfId="2798" xr:uid="{00000000-0005-0000-0000-0000AE0D0000}"/>
    <cellStyle name="año 3 4 4 2" xfId="2799" xr:uid="{00000000-0005-0000-0000-0000AF0D0000}"/>
    <cellStyle name="año 3 4 4 3" xfId="2800" xr:uid="{00000000-0005-0000-0000-0000B00D0000}"/>
    <cellStyle name="año 3 4 5" xfId="2801" xr:uid="{00000000-0005-0000-0000-0000B10D0000}"/>
    <cellStyle name="año 3 4 5 2" xfId="2802" xr:uid="{00000000-0005-0000-0000-0000B20D0000}"/>
    <cellStyle name="año 3 4 5 3" xfId="2803" xr:uid="{00000000-0005-0000-0000-0000B30D0000}"/>
    <cellStyle name="año 3 4 6" xfId="2804" xr:uid="{00000000-0005-0000-0000-0000B40D0000}"/>
    <cellStyle name="año 3 4 6 2" xfId="2805" xr:uid="{00000000-0005-0000-0000-0000B50D0000}"/>
    <cellStyle name="año 3 4 6 3" xfId="2806" xr:uid="{00000000-0005-0000-0000-0000B60D0000}"/>
    <cellStyle name="año 3 4 7" xfId="2807" xr:uid="{00000000-0005-0000-0000-0000B70D0000}"/>
    <cellStyle name="año 3 4 8" xfId="2808" xr:uid="{00000000-0005-0000-0000-0000B80D0000}"/>
    <cellStyle name="año 3 4_Balance" xfId="2809" xr:uid="{00000000-0005-0000-0000-0000B90D0000}"/>
    <cellStyle name="año 3 5" xfId="2810" xr:uid="{00000000-0005-0000-0000-0000BA0D0000}"/>
    <cellStyle name="año 3 5 2" xfId="2811" xr:uid="{00000000-0005-0000-0000-0000BB0D0000}"/>
    <cellStyle name="año 3 5 2 2" xfId="2812" xr:uid="{00000000-0005-0000-0000-0000BC0D0000}"/>
    <cellStyle name="año 3 5 2 3" xfId="2813" xr:uid="{00000000-0005-0000-0000-0000BD0D0000}"/>
    <cellStyle name="año 3 5 3" xfId="2814" xr:uid="{00000000-0005-0000-0000-0000BE0D0000}"/>
    <cellStyle name="año 3 5 3 2" xfId="2815" xr:uid="{00000000-0005-0000-0000-0000BF0D0000}"/>
    <cellStyle name="año 3 5 3 3" xfId="2816" xr:uid="{00000000-0005-0000-0000-0000C00D0000}"/>
    <cellStyle name="año 3 5 4" xfId="2817" xr:uid="{00000000-0005-0000-0000-0000C10D0000}"/>
    <cellStyle name="año 3 5 4 2" xfId="2818" xr:uid="{00000000-0005-0000-0000-0000C20D0000}"/>
    <cellStyle name="año 3 5 4 3" xfId="2819" xr:uid="{00000000-0005-0000-0000-0000C30D0000}"/>
    <cellStyle name="año 3 5 5" xfId="2820" xr:uid="{00000000-0005-0000-0000-0000C40D0000}"/>
    <cellStyle name="año 3 5 5 2" xfId="2821" xr:uid="{00000000-0005-0000-0000-0000C50D0000}"/>
    <cellStyle name="año 3 5 5 3" xfId="2822" xr:uid="{00000000-0005-0000-0000-0000C60D0000}"/>
    <cellStyle name="año 3 5 6" xfId="2823" xr:uid="{00000000-0005-0000-0000-0000C70D0000}"/>
    <cellStyle name="año 3 5 7" xfId="2824" xr:uid="{00000000-0005-0000-0000-0000C80D0000}"/>
    <cellStyle name="año 3 6" xfId="2825" xr:uid="{00000000-0005-0000-0000-0000C90D0000}"/>
    <cellStyle name="año 3 6 2" xfId="2826" xr:uid="{00000000-0005-0000-0000-0000CA0D0000}"/>
    <cellStyle name="año 3 6 2 2" xfId="2827" xr:uid="{00000000-0005-0000-0000-0000CB0D0000}"/>
    <cellStyle name="año 3 6 2 3" xfId="2828" xr:uid="{00000000-0005-0000-0000-0000CC0D0000}"/>
    <cellStyle name="año 3 6 3" xfId="2829" xr:uid="{00000000-0005-0000-0000-0000CD0D0000}"/>
    <cellStyle name="año 3 6 3 2" xfId="2830" xr:uid="{00000000-0005-0000-0000-0000CE0D0000}"/>
    <cellStyle name="año 3 6 3 3" xfId="2831" xr:uid="{00000000-0005-0000-0000-0000CF0D0000}"/>
    <cellStyle name="año 3 6 4" xfId="2832" xr:uid="{00000000-0005-0000-0000-0000D00D0000}"/>
    <cellStyle name="año 3 6 4 2" xfId="2833" xr:uid="{00000000-0005-0000-0000-0000D10D0000}"/>
    <cellStyle name="año 3 6 4 3" xfId="2834" xr:uid="{00000000-0005-0000-0000-0000D20D0000}"/>
    <cellStyle name="año 3 6 5" xfId="2835" xr:uid="{00000000-0005-0000-0000-0000D30D0000}"/>
    <cellStyle name="año 3 6 5 2" xfId="2836" xr:uid="{00000000-0005-0000-0000-0000D40D0000}"/>
    <cellStyle name="año 3 6 5 3" xfId="2837" xr:uid="{00000000-0005-0000-0000-0000D50D0000}"/>
    <cellStyle name="año 3 6 6" xfId="2838" xr:uid="{00000000-0005-0000-0000-0000D60D0000}"/>
    <cellStyle name="año 3 6 7" xfId="2839" xr:uid="{00000000-0005-0000-0000-0000D70D0000}"/>
    <cellStyle name="año 3 7" xfId="2840" xr:uid="{00000000-0005-0000-0000-0000D80D0000}"/>
    <cellStyle name="año 3 7 2" xfId="2841" xr:uid="{00000000-0005-0000-0000-0000D90D0000}"/>
    <cellStyle name="año 3 7 3" xfId="2842" xr:uid="{00000000-0005-0000-0000-0000DA0D0000}"/>
    <cellStyle name="año 3 8" xfId="2843" xr:uid="{00000000-0005-0000-0000-0000DB0D0000}"/>
    <cellStyle name="año 3 8 2" xfId="2844" xr:uid="{00000000-0005-0000-0000-0000DC0D0000}"/>
    <cellStyle name="año 3 8 3" xfId="2845" xr:uid="{00000000-0005-0000-0000-0000DD0D0000}"/>
    <cellStyle name="año 3 9" xfId="2846" xr:uid="{00000000-0005-0000-0000-0000DE0D0000}"/>
    <cellStyle name="año 3 9 2" xfId="2847" xr:uid="{00000000-0005-0000-0000-0000DF0D0000}"/>
    <cellStyle name="año 3 9 3" xfId="2848" xr:uid="{00000000-0005-0000-0000-0000E00D0000}"/>
    <cellStyle name="año 3_ActiFijos" xfId="2849" xr:uid="{00000000-0005-0000-0000-0000E10D0000}"/>
    <cellStyle name="año 30" xfId="2850" xr:uid="{00000000-0005-0000-0000-0000E20D0000}"/>
    <cellStyle name="año 30 2" xfId="2851" xr:uid="{00000000-0005-0000-0000-0000E30D0000}"/>
    <cellStyle name="año 30 3" xfId="2852" xr:uid="{00000000-0005-0000-0000-0000E40D0000}"/>
    <cellStyle name="año 31" xfId="2853" xr:uid="{00000000-0005-0000-0000-0000E50D0000}"/>
    <cellStyle name="año 31 2" xfId="2854" xr:uid="{00000000-0005-0000-0000-0000E60D0000}"/>
    <cellStyle name="año 31 3" xfId="2855" xr:uid="{00000000-0005-0000-0000-0000E70D0000}"/>
    <cellStyle name="año 32" xfId="2856" xr:uid="{00000000-0005-0000-0000-0000E80D0000}"/>
    <cellStyle name="año 32 2" xfId="2857" xr:uid="{00000000-0005-0000-0000-0000E90D0000}"/>
    <cellStyle name="año 32 3" xfId="2858" xr:uid="{00000000-0005-0000-0000-0000EA0D0000}"/>
    <cellStyle name="año 33" xfId="2859" xr:uid="{00000000-0005-0000-0000-0000EB0D0000}"/>
    <cellStyle name="año 33 2" xfId="2860" xr:uid="{00000000-0005-0000-0000-0000EC0D0000}"/>
    <cellStyle name="año 33 3" xfId="2861" xr:uid="{00000000-0005-0000-0000-0000ED0D0000}"/>
    <cellStyle name="año 34" xfId="2862" xr:uid="{00000000-0005-0000-0000-0000EE0D0000}"/>
    <cellStyle name="año 34 2" xfId="2863" xr:uid="{00000000-0005-0000-0000-0000EF0D0000}"/>
    <cellStyle name="año 34 3" xfId="2864" xr:uid="{00000000-0005-0000-0000-0000F00D0000}"/>
    <cellStyle name="año 35" xfId="2865" xr:uid="{00000000-0005-0000-0000-0000F10D0000}"/>
    <cellStyle name="año 35 2" xfId="2866" xr:uid="{00000000-0005-0000-0000-0000F20D0000}"/>
    <cellStyle name="año 35 3" xfId="2867" xr:uid="{00000000-0005-0000-0000-0000F30D0000}"/>
    <cellStyle name="año 36" xfId="2868" xr:uid="{00000000-0005-0000-0000-0000F40D0000}"/>
    <cellStyle name="año 36 2" xfId="2869" xr:uid="{00000000-0005-0000-0000-0000F50D0000}"/>
    <cellStyle name="año 36 3" xfId="2870" xr:uid="{00000000-0005-0000-0000-0000F60D0000}"/>
    <cellStyle name="año 37" xfId="2871" xr:uid="{00000000-0005-0000-0000-0000F70D0000}"/>
    <cellStyle name="año 37 2" xfId="2872" xr:uid="{00000000-0005-0000-0000-0000F80D0000}"/>
    <cellStyle name="año 37 3" xfId="2873" xr:uid="{00000000-0005-0000-0000-0000F90D0000}"/>
    <cellStyle name="año 38" xfId="2874" xr:uid="{00000000-0005-0000-0000-0000FA0D0000}"/>
    <cellStyle name="año 38 2" xfId="2875" xr:uid="{00000000-0005-0000-0000-0000FB0D0000}"/>
    <cellStyle name="año 38 3" xfId="2876" xr:uid="{00000000-0005-0000-0000-0000FC0D0000}"/>
    <cellStyle name="año 39" xfId="2877" xr:uid="{00000000-0005-0000-0000-0000FD0D0000}"/>
    <cellStyle name="año 39 2" xfId="2878" xr:uid="{00000000-0005-0000-0000-0000FE0D0000}"/>
    <cellStyle name="año 39 3" xfId="2879" xr:uid="{00000000-0005-0000-0000-0000FF0D0000}"/>
    <cellStyle name="año 4" xfId="2880" xr:uid="{00000000-0005-0000-0000-0000000E0000}"/>
    <cellStyle name="año 4 10" xfId="2881" xr:uid="{00000000-0005-0000-0000-0000010E0000}"/>
    <cellStyle name="año 4 10 2" xfId="2882" xr:uid="{00000000-0005-0000-0000-0000020E0000}"/>
    <cellStyle name="año 4 10 3" xfId="2883" xr:uid="{00000000-0005-0000-0000-0000030E0000}"/>
    <cellStyle name="año 4 11" xfId="2884" xr:uid="{00000000-0005-0000-0000-0000040E0000}"/>
    <cellStyle name="año 4 12" xfId="2885" xr:uid="{00000000-0005-0000-0000-0000050E0000}"/>
    <cellStyle name="año 4 2" xfId="2886" xr:uid="{00000000-0005-0000-0000-0000060E0000}"/>
    <cellStyle name="año 4 2 2" xfId="2887" xr:uid="{00000000-0005-0000-0000-0000070E0000}"/>
    <cellStyle name="año 4 2 2 2" xfId="2888" xr:uid="{00000000-0005-0000-0000-0000080E0000}"/>
    <cellStyle name="año 4 2 2 2 2" xfId="2889" xr:uid="{00000000-0005-0000-0000-0000090E0000}"/>
    <cellStyle name="año 4 2 2 2 3" xfId="2890" xr:uid="{00000000-0005-0000-0000-00000A0E0000}"/>
    <cellStyle name="año 4 2 2 3" xfId="2891" xr:uid="{00000000-0005-0000-0000-00000B0E0000}"/>
    <cellStyle name="año 4 2 2 3 2" xfId="2892" xr:uid="{00000000-0005-0000-0000-00000C0E0000}"/>
    <cellStyle name="año 4 2 2 3 3" xfId="2893" xr:uid="{00000000-0005-0000-0000-00000D0E0000}"/>
    <cellStyle name="año 4 2 2 4" xfId="2894" xr:uid="{00000000-0005-0000-0000-00000E0E0000}"/>
    <cellStyle name="año 4 2 2 4 2" xfId="2895" xr:uid="{00000000-0005-0000-0000-00000F0E0000}"/>
    <cellStyle name="año 4 2 2 4 3" xfId="2896" xr:uid="{00000000-0005-0000-0000-0000100E0000}"/>
    <cellStyle name="año 4 2 2 5" xfId="2897" xr:uid="{00000000-0005-0000-0000-0000110E0000}"/>
    <cellStyle name="año 4 2 2 5 2" xfId="2898" xr:uid="{00000000-0005-0000-0000-0000120E0000}"/>
    <cellStyle name="año 4 2 2 5 3" xfId="2899" xr:uid="{00000000-0005-0000-0000-0000130E0000}"/>
    <cellStyle name="año 4 2 2 6" xfId="2900" xr:uid="{00000000-0005-0000-0000-0000140E0000}"/>
    <cellStyle name="año 4 2 2 7" xfId="2901" xr:uid="{00000000-0005-0000-0000-0000150E0000}"/>
    <cellStyle name="año 4 2 3" xfId="2902" xr:uid="{00000000-0005-0000-0000-0000160E0000}"/>
    <cellStyle name="año 4 2 3 2" xfId="2903" xr:uid="{00000000-0005-0000-0000-0000170E0000}"/>
    <cellStyle name="año 4 2 3 3" xfId="2904" xr:uid="{00000000-0005-0000-0000-0000180E0000}"/>
    <cellStyle name="año 4 2 4" xfId="2905" xr:uid="{00000000-0005-0000-0000-0000190E0000}"/>
    <cellStyle name="año 4 2 4 2" xfId="2906" xr:uid="{00000000-0005-0000-0000-00001A0E0000}"/>
    <cellStyle name="año 4 2 4 3" xfId="2907" xr:uid="{00000000-0005-0000-0000-00001B0E0000}"/>
    <cellStyle name="año 4 2 5" xfId="2908" xr:uid="{00000000-0005-0000-0000-00001C0E0000}"/>
    <cellStyle name="año 4 2 5 2" xfId="2909" xr:uid="{00000000-0005-0000-0000-00001D0E0000}"/>
    <cellStyle name="año 4 2 5 3" xfId="2910" xr:uid="{00000000-0005-0000-0000-00001E0E0000}"/>
    <cellStyle name="año 4 2 6" xfId="2911" xr:uid="{00000000-0005-0000-0000-00001F0E0000}"/>
    <cellStyle name="año 4 2 6 2" xfId="2912" xr:uid="{00000000-0005-0000-0000-0000200E0000}"/>
    <cellStyle name="año 4 2 6 3" xfId="2913" xr:uid="{00000000-0005-0000-0000-0000210E0000}"/>
    <cellStyle name="año 4 2 7" xfId="2914" xr:uid="{00000000-0005-0000-0000-0000220E0000}"/>
    <cellStyle name="año 4 2 8" xfId="2915" xr:uid="{00000000-0005-0000-0000-0000230E0000}"/>
    <cellStyle name="año 4 2_Balance" xfId="2916" xr:uid="{00000000-0005-0000-0000-0000240E0000}"/>
    <cellStyle name="año 4 3" xfId="2917" xr:uid="{00000000-0005-0000-0000-0000250E0000}"/>
    <cellStyle name="año 4 3 2" xfId="2918" xr:uid="{00000000-0005-0000-0000-0000260E0000}"/>
    <cellStyle name="año 4 3 2 2" xfId="2919" xr:uid="{00000000-0005-0000-0000-0000270E0000}"/>
    <cellStyle name="año 4 3 2 2 2" xfId="2920" xr:uid="{00000000-0005-0000-0000-0000280E0000}"/>
    <cellStyle name="año 4 3 2 2 3" xfId="2921" xr:uid="{00000000-0005-0000-0000-0000290E0000}"/>
    <cellStyle name="año 4 3 2 3" xfId="2922" xr:uid="{00000000-0005-0000-0000-00002A0E0000}"/>
    <cellStyle name="año 4 3 2 3 2" xfId="2923" xr:uid="{00000000-0005-0000-0000-00002B0E0000}"/>
    <cellStyle name="año 4 3 2 3 3" xfId="2924" xr:uid="{00000000-0005-0000-0000-00002C0E0000}"/>
    <cellStyle name="año 4 3 2 4" xfId="2925" xr:uid="{00000000-0005-0000-0000-00002D0E0000}"/>
    <cellStyle name="año 4 3 2 4 2" xfId="2926" xr:uid="{00000000-0005-0000-0000-00002E0E0000}"/>
    <cellStyle name="año 4 3 2 4 3" xfId="2927" xr:uid="{00000000-0005-0000-0000-00002F0E0000}"/>
    <cellStyle name="año 4 3 2 5" xfId="2928" xr:uid="{00000000-0005-0000-0000-0000300E0000}"/>
    <cellStyle name="año 4 3 2 5 2" xfId="2929" xr:uid="{00000000-0005-0000-0000-0000310E0000}"/>
    <cellStyle name="año 4 3 2 5 3" xfId="2930" xr:uid="{00000000-0005-0000-0000-0000320E0000}"/>
    <cellStyle name="año 4 3 2 6" xfId="2931" xr:uid="{00000000-0005-0000-0000-0000330E0000}"/>
    <cellStyle name="año 4 3 2 7" xfId="2932" xr:uid="{00000000-0005-0000-0000-0000340E0000}"/>
    <cellStyle name="año 4 3 3" xfId="2933" xr:uid="{00000000-0005-0000-0000-0000350E0000}"/>
    <cellStyle name="año 4 3 3 2" xfId="2934" xr:uid="{00000000-0005-0000-0000-0000360E0000}"/>
    <cellStyle name="año 4 3 3 3" xfId="2935" xr:uid="{00000000-0005-0000-0000-0000370E0000}"/>
    <cellStyle name="año 4 3 4" xfId="2936" xr:uid="{00000000-0005-0000-0000-0000380E0000}"/>
    <cellStyle name="año 4 3 4 2" xfId="2937" xr:uid="{00000000-0005-0000-0000-0000390E0000}"/>
    <cellStyle name="año 4 3 4 3" xfId="2938" xr:uid="{00000000-0005-0000-0000-00003A0E0000}"/>
    <cellStyle name="año 4 3 5" xfId="2939" xr:uid="{00000000-0005-0000-0000-00003B0E0000}"/>
    <cellStyle name="año 4 3 5 2" xfId="2940" xr:uid="{00000000-0005-0000-0000-00003C0E0000}"/>
    <cellStyle name="año 4 3 5 3" xfId="2941" xr:uid="{00000000-0005-0000-0000-00003D0E0000}"/>
    <cellStyle name="año 4 3 6" xfId="2942" xr:uid="{00000000-0005-0000-0000-00003E0E0000}"/>
    <cellStyle name="año 4 3 6 2" xfId="2943" xr:uid="{00000000-0005-0000-0000-00003F0E0000}"/>
    <cellStyle name="año 4 3 6 3" xfId="2944" xr:uid="{00000000-0005-0000-0000-0000400E0000}"/>
    <cellStyle name="año 4 3 7" xfId="2945" xr:uid="{00000000-0005-0000-0000-0000410E0000}"/>
    <cellStyle name="año 4 3 8" xfId="2946" xr:uid="{00000000-0005-0000-0000-0000420E0000}"/>
    <cellStyle name="año 4 3_Balance" xfId="2947" xr:uid="{00000000-0005-0000-0000-0000430E0000}"/>
    <cellStyle name="año 4 4" xfId="2948" xr:uid="{00000000-0005-0000-0000-0000440E0000}"/>
    <cellStyle name="año 4 4 2" xfId="2949" xr:uid="{00000000-0005-0000-0000-0000450E0000}"/>
    <cellStyle name="año 4 4 2 2" xfId="2950" xr:uid="{00000000-0005-0000-0000-0000460E0000}"/>
    <cellStyle name="año 4 4 2 2 2" xfId="2951" xr:uid="{00000000-0005-0000-0000-0000470E0000}"/>
    <cellStyle name="año 4 4 2 2 3" xfId="2952" xr:uid="{00000000-0005-0000-0000-0000480E0000}"/>
    <cellStyle name="año 4 4 2 3" xfId="2953" xr:uid="{00000000-0005-0000-0000-0000490E0000}"/>
    <cellStyle name="año 4 4 2 3 2" xfId="2954" xr:uid="{00000000-0005-0000-0000-00004A0E0000}"/>
    <cellStyle name="año 4 4 2 3 3" xfId="2955" xr:uid="{00000000-0005-0000-0000-00004B0E0000}"/>
    <cellStyle name="año 4 4 2 4" xfId="2956" xr:uid="{00000000-0005-0000-0000-00004C0E0000}"/>
    <cellStyle name="año 4 4 2 4 2" xfId="2957" xr:uid="{00000000-0005-0000-0000-00004D0E0000}"/>
    <cellStyle name="año 4 4 2 4 3" xfId="2958" xr:uid="{00000000-0005-0000-0000-00004E0E0000}"/>
    <cellStyle name="año 4 4 2 5" xfId="2959" xr:uid="{00000000-0005-0000-0000-00004F0E0000}"/>
    <cellStyle name="año 4 4 2 5 2" xfId="2960" xr:uid="{00000000-0005-0000-0000-0000500E0000}"/>
    <cellStyle name="año 4 4 2 5 3" xfId="2961" xr:uid="{00000000-0005-0000-0000-0000510E0000}"/>
    <cellStyle name="año 4 4 2 6" xfId="2962" xr:uid="{00000000-0005-0000-0000-0000520E0000}"/>
    <cellStyle name="año 4 4 2 7" xfId="2963" xr:uid="{00000000-0005-0000-0000-0000530E0000}"/>
    <cellStyle name="año 4 4 3" xfId="2964" xr:uid="{00000000-0005-0000-0000-0000540E0000}"/>
    <cellStyle name="año 4 4 3 2" xfId="2965" xr:uid="{00000000-0005-0000-0000-0000550E0000}"/>
    <cellStyle name="año 4 4 3 3" xfId="2966" xr:uid="{00000000-0005-0000-0000-0000560E0000}"/>
    <cellStyle name="año 4 4 4" xfId="2967" xr:uid="{00000000-0005-0000-0000-0000570E0000}"/>
    <cellStyle name="año 4 4 4 2" xfId="2968" xr:uid="{00000000-0005-0000-0000-0000580E0000}"/>
    <cellStyle name="año 4 4 4 3" xfId="2969" xr:uid="{00000000-0005-0000-0000-0000590E0000}"/>
    <cellStyle name="año 4 4 5" xfId="2970" xr:uid="{00000000-0005-0000-0000-00005A0E0000}"/>
    <cellStyle name="año 4 4 5 2" xfId="2971" xr:uid="{00000000-0005-0000-0000-00005B0E0000}"/>
    <cellStyle name="año 4 4 5 3" xfId="2972" xr:uid="{00000000-0005-0000-0000-00005C0E0000}"/>
    <cellStyle name="año 4 4 6" xfId="2973" xr:uid="{00000000-0005-0000-0000-00005D0E0000}"/>
    <cellStyle name="año 4 4 6 2" xfId="2974" xr:uid="{00000000-0005-0000-0000-00005E0E0000}"/>
    <cellStyle name="año 4 4 6 3" xfId="2975" xr:uid="{00000000-0005-0000-0000-00005F0E0000}"/>
    <cellStyle name="año 4 4 7" xfId="2976" xr:uid="{00000000-0005-0000-0000-0000600E0000}"/>
    <cellStyle name="año 4 4 8" xfId="2977" xr:uid="{00000000-0005-0000-0000-0000610E0000}"/>
    <cellStyle name="año 4 4_Balance" xfId="2978" xr:uid="{00000000-0005-0000-0000-0000620E0000}"/>
    <cellStyle name="año 4 5" xfId="2979" xr:uid="{00000000-0005-0000-0000-0000630E0000}"/>
    <cellStyle name="año 4 5 2" xfId="2980" xr:uid="{00000000-0005-0000-0000-0000640E0000}"/>
    <cellStyle name="año 4 5 2 2" xfId="2981" xr:uid="{00000000-0005-0000-0000-0000650E0000}"/>
    <cellStyle name="año 4 5 2 3" xfId="2982" xr:uid="{00000000-0005-0000-0000-0000660E0000}"/>
    <cellStyle name="año 4 5 3" xfId="2983" xr:uid="{00000000-0005-0000-0000-0000670E0000}"/>
    <cellStyle name="año 4 5 3 2" xfId="2984" xr:uid="{00000000-0005-0000-0000-0000680E0000}"/>
    <cellStyle name="año 4 5 3 3" xfId="2985" xr:uid="{00000000-0005-0000-0000-0000690E0000}"/>
    <cellStyle name="año 4 5 4" xfId="2986" xr:uid="{00000000-0005-0000-0000-00006A0E0000}"/>
    <cellStyle name="año 4 5 4 2" xfId="2987" xr:uid="{00000000-0005-0000-0000-00006B0E0000}"/>
    <cellStyle name="año 4 5 4 3" xfId="2988" xr:uid="{00000000-0005-0000-0000-00006C0E0000}"/>
    <cellStyle name="año 4 5 5" xfId="2989" xr:uid="{00000000-0005-0000-0000-00006D0E0000}"/>
    <cellStyle name="año 4 5 5 2" xfId="2990" xr:uid="{00000000-0005-0000-0000-00006E0E0000}"/>
    <cellStyle name="año 4 5 5 3" xfId="2991" xr:uid="{00000000-0005-0000-0000-00006F0E0000}"/>
    <cellStyle name="año 4 5 6" xfId="2992" xr:uid="{00000000-0005-0000-0000-0000700E0000}"/>
    <cellStyle name="año 4 5 7" xfId="2993" xr:uid="{00000000-0005-0000-0000-0000710E0000}"/>
    <cellStyle name="año 4 6" xfId="2994" xr:uid="{00000000-0005-0000-0000-0000720E0000}"/>
    <cellStyle name="año 4 6 2" xfId="2995" xr:uid="{00000000-0005-0000-0000-0000730E0000}"/>
    <cellStyle name="año 4 6 2 2" xfId="2996" xr:uid="{00000000-0005-0000-0000-0000740E0000}"/>
    <cellStyle name="año 4 6 2 3" xfId="2997" xr:uid="{00000000-0005-0000-0000-0000750E0000}"/>
    <cellStyle name="año 4 6 3" xfId="2998" xr:uid="{00000000-0005-0000-0000-0000760E0000}"/>
    <cellStyle name="año 4 6 3 2" xfId="2999" xr:uid="{00000000-0005-0000-0000-0000770E0000}"/>
    <cellStyle name="año 4 6 3 3" xfId="3000" xr:uid="{00000000-0005-0000-0000-0000780E0000}"/>
    <cellStyle name="año 4 6 4" xfId="3001" xr:uid="{00000000-0005-0000-0000-0000790E0000}"/>
    <cellStyle name="año 4 6 4 2" xfId="3002" xr:uid="{00000000-0005-0000-0000-00007A0E0000}"/>
    <cellStyle name="año 4 6 4 3" xfId="3003" xr:uid="{00000000-0005-0000-0000-00007B0E0000}"/>
    <cellStyle name="año 4 6 5" xfId="3004" xr:uid="{00000000-0005-0000-0000-00007C0E0000}"/>
    <cellStyle name="año 4 6 5 2" xfId="3005" xr:uid="{00000000-0005-0000-0000-00007D0E0000}"/>
    <cellStyle name="año 4 6 5 3" xfId="3006" xr:uid="{00000000-0005-0000-0000-00007E0E0000}"/>
    <cellStyle name="año 4 6 6" xfId="3007" xr:uid="{00000000-0005-0000-0000-00007F0E0000}"/>
    <cellStyle name="año 4 6 7" xfId="3008" xr:uid="{00000000-0005-0000-0000-0000800E0000}"/>
    <cellStyle name="año 4 7" xfId="3009" xr:uid="{00000000-0005-0000-0000-0000810E0000}"/>
    <cellStyle name="año 4 7 2" xfId="3010" xr:uid="{00000000-0005-0000-0000-0000820E0000}"/>
    <cellStyle name="año 4 7 3" xfId="3011" xr:uid="{00000000-0005-0000-0000-0000830E0000}"/>
    <cellStyle name="año 4 8" xfId="3012" xr:uid="{00000000-0005-0000-0000-0000840E0000}"/>
    <cellStyle name="año 4 8 2" xfId="3013" xr:uid="{00000000-0005-0000-0000-0000850E0000}"/>
    <cellStyle name="año 4 8 3" xfId="3014" xr:uid="{00000000-0005-0000-0000-0000860E0000}"/>
    <cellStyle name="año 4 9" xfId="3015" xr:uid="{00000000-0005-0000-0000-0000870E0000}"/>
    <cellStyle name="año 4 9 2" xfId="3016" xr:uid="{00000000-0005-0000-0000-0000880E0000}"/>
    <cellStyle name="año 4 9 3" xfId="3017" xr:uid="{00000000-0005-0000-0000-0000890E0000}"/>
    <cellStyle name="año 4_ActiFijos" xfId="3018" xr:uid="{00000000-0005-0000-0000-00008A0E0000}"/>
    <cellStyle name="año 40" xfId="3019" xr:uid="{00000000-0005-0000-0000-00008B0E0000}"/>
    <cellStyle name="año 40 2" xfId="3020" xr:uid="{00000000-0005-0000-0000-00008C0E0000}"/>
    <cellStyle name="año 40 3" xfId="3021" xr:uid="{00000000-0005-0000-0000-00008D0E0000}"/>
    <cellStyle name="año 41" xfId="3022" xr:uid="{00000000-0005-0000-0000-00008E0E0000}"/>
    <cellStyle name="año 41 2" xfId="3023" xr:uid="{00000000-0005-0000-0000-00008F0E0000}"/>
    <cellStyle name="año 41 3" xfId="3024" xr:uid="{00000000-0005-0000-0000-0000900E0000}"/>
    <cellStyle name="año 42" xfId="3025" xr:uid="{00000000-0005-0000-0000-0000910E0000}"/>
    <cellStyle name="año 42 2" xfId="3026" xr:uid="{00000000-0005-0000-0000-0000920E0000}"/>
    <cellStyle name="año 42 3" xfId="3027" xr:uid="{00000000-0005-0000-0000-0000930E0000}"/>
    <cellStyle name="año 43" xfId="3028" xr:uid="{00000000-0005-0000-0000-0000940E0000}"/>
    <cellStyle name="año 43 2" xfId="3029" xr:uid="{00000000-0005-0000-0000-0000950E0000}"/>
    <cellStyle name="año 43 3" xfId="3030" xr:uid="{00000000-0005-0000-0000-0000960E0000}"/>
    <cellStyle name="año 44" xfId="3031" xr:uid="{00000000-0005-0000-0000-0000970E0000}"/>
    <cellStyle name="año 44 2" xfId="3032" xr:uid="{00000000-0005-0000-0000-0000980E0000}"/>
    <cellStyle name="año 44 3" xfId="3033" xr:uid="{00000000-0005-0000-0000-0000990E0000}"/>
    <cellStyle name="año 45" xfId="3034" xr:uid="{00000000-0005-0000-0000-00009A0E0000}"/>
    <cellStyle name="año 45 2" xfId="3035" xr:uid="{00000000-0005-0000-0000-00009B0E0000}"/>
    <cellStyle name="año 45 3" xfId="3036" xr:uid="{00000000-0005-0000-0000-00009C0E0000}"/>
    <cellStyle name="año 46" xfId="3037" xr:uid="{00000000-0005-0000-0000-00009D0E0000}"/>
    <cellStyle name="año 46 2" xfId="3038" xr:uid="{00000000-0005-0000-0000-00009E0E0000}"/>
    <cellStyle name="año 46 3" xfId="3039" xr:uid="{00000000-0005-0000-0000-00009F0E0000}"/>
    <cellStyle name="año 47" xfId="3040" xr:uid="{00000000-0005-0000-0000-0000A00E0000}"/>
    <cellStyle name="año 47 2" xfId="3041" xr:uid="{00000000-0005-0000-0000-0000A10E0000}"/>
    <cellStyle name="año 47 3" xfId="3042" xr:uid="{00000000-0005-0000-0000-0000A20E0000}"/>
    <cellStyle name="año 48" xfId="3043" xr:uid="{00000000-0005-0000-0000-0000A30E0000}"/>
    <cellStyle name="año 48 2" xfId="3044" xr:uid="{00000000-0005-0000-0000-0000A40E0000}"/>
    <cellStyle name="año 48 3" xfId="3045" xr:uid="{00000000-0005-0000-0000-0000A50E0000}"/>
    <cellStyle name="año 49" xfId="3046" xr:uid="{00000000-0005-0000-0000-0000A60E0000}"/>
    <cellStyle name="año 49 2" xfId="3047" xr:uid="{00000000-0005-0000-0000-0000A70E0000}"/>
    <cellStyle name="año 49 3" xfId="3048" xr:uid="{00000000-0005-0000-0000-0000A80E0000}"/>
    <cellStyle name="año 5" xfId="3049" xr:uid="{00000000-0005-0000-0000-0000A90E0000}"/>
    <cellStyle name="año 5 2" xfId="3050" xr:uid="{00000000-0005-0000-0000-0000AA0E0000}"/>
    <cellStyle name="año 5 2 2" xfId="3051" xr:uid="{00000000-0005-0000-0000-0000AB0E0000}"/>
    <cellStyle name="año 5 2 3" xfId="3052" xr:uid="{00000000-0005-0000-0000-0000AC0E0000}"/>
    <cellStyle name="año 5 3" xfId="3053" xr:uid="{00000000-0005-0000-0000-0000AD0E0000}"/>
    <cellStyle name="año 5 3 2" xfId="3054" xr:uid="{00000000-0005-0000-0000-0000AE0E0000}"/>
    <cellStyle name="año 5 3 3" xfId="3055" xr:uid="{00000000-0005-0000-0000-0000AF0E0000}"/>
    <cellStyle name="año 5 4" xfId="3056" xr:uid="{00000000-0005-0000-0000-0000B00E0000}"/>
    <cellStyle name="año 5 4 2" xfId="3057" xr:uid="{00000000-0005-0000-0000-0000B10E0000}"/>
    <cellStyle name="año 5 4 3" xfId="3058" xr:uid="{00000000-0005-0000-0000-0000B20E0000}"/>
    <cellStyle name="año 5 5" xfId="3059" xr:uid="{00000000-0005-0000-0000-0000B30E0000}"/>
    <cellStyle name="año 5 5 2" xfId="3060" xr:uid="{00000000-0005-0000-0000-0000B40E0000}"/>
    <cellStyle name="año 5 5 3" xfId="3061" xr:uid="{00000000-0005-0000-0000-0000B50E0000}"/>
    <cellStyle name="año 5 6" xfId="3062" xr:uid="{00000000-0005-0000-0000-0000B60E0000}"/>
    <cellStyle name="año 5 7" xfId="3063" xr:uid="{00000000-0005-0000-0000-0000B70E0000}"/>
    <cellStyle name="año 50" xfId="3064" xr:uid="{00000000-0005-0000-0000-0000B80E0000}"/>
    <cellStyle name="año 50 2" xfId="3065" xr:uid="{00000000-0005-0000-0000-0000B90E0000}"/>
    <cellStyle name="año 50 3" xfId="3066" xr:uid="{00000000-0005-0000-0000-0000BA0E0000}"/>
    <cellStyle name="año 51" xfId="3067" xr:uid="{00000000-0005-0000-0000-0000BB0E0000}"/>
    <cellStyle name="año 51 2" xfId="3068" xr:uid="{00000000-0005-0000-0000-0000BC0E0000}"/>
    <cellStyle name="año 51 3" xfId="3069" xr:uid="{00000000-0005-0000-0000-0000BD0E0000}"/>
    <cellStyle name="año 52" xfId="3070" xr:uid="{00000000-0005-0000-0000-0000BE0E0000}"/>
    <cellStyle name="año 52 2" xfId="3071" xr:uid="{00000000-0005-0000-0000-0000BF0E0000}"/>
    <cellStyle name="año 52 3" xfId="3072" xr:uid="{00000000-0005-0000-0000-0000C00E0000}"/>
    <cellStyle name="año 53" xfId="3073" xr:uid="{00000000-0005-0000-0000-0000C10E0000}"/>
    <cellStyle name="año 53 2" xfId="3074" xr:uid="{00000000-0005-0000-0000-0000C20E0000}"/>
    <cellStyle name="año 53 3" xfId="3075" xr:uid="{00000000-0005-0000-0000-0000C30E0000}"/>
    <cellStyle name="año 54" xfId="3076" xr:uid="{00000000-0005-0000-0000-0000C40E0000}"/>
    <cellStyle name="año 54 2" xfId="3077" xr:uid="{00000000-0005-0000-0000-0000C50E0000}"/>
    <cellStyle name="año 54 3" xfId="3078" xr:uid="{00000000-0005-0000-0000-0000C60E0000}"/>
    <cellStyle name="año 55" xfId="3079" xr:uid="{00000000-0005-0000-0000-0000C70E0000}"/>
    <cellStyle name="año 55 2" xfId="3080" xr:uid="{00000000-0005-0000-0000-0000C80E0000}"/>
    <cellStyle name="año 55 3" xfId="3081" xr:uid="{00000000-0005-0000-0000-0000C90E0000}"/>
    <cellStyle name="año 56" xfId="3082" xr:uid="{00000000-0005-0000-0000-0000CA0E0000}"/>
    <cellStyle name="año 56 2" xfId="3083" xr:uid="{00000000-0005-0000-0000-0000CB0E0000}"/>
    <cellStyle name="año 56 3" xfId="3084" xr:uid="{00000000-0005-0000-0000-0000CC0E0000}"/>
    <cellStyle name="año 57" xfId="3085" xr:uid="{00000000-0005-0000-0000-0000CD0E0000}"/>
    <cellStyle name="año 57 2" xfId="3086" xr:uid="{00000000-0005-0000-0000-0000CE0E0000}"/>
    <cellStyle name="año 57 3" xfId="3087" xr:uid="{00000000-0005-0000-0000-0000CF0E0000}"/>
    <cellStyle name="año 58" xfId="3088" xr:uid="{00000000-0005-0000-0000-0000D00E0000}"/>
    <cellStyle name="año 58 2" xfId="3089" xr:uid="{00000000-0005-0000-0000-0000D10E0000}"/>
    <cellStyle name="año 58 3" xfId="3090" xr:uid="{00000000-0005-0000-0000-0000D20E0000}"/>
    <cellStyle name="año 59" xfId="3091" xr:uid="{00000000-0005-0000-0000-0000D30E0000}"/>
    <cellStyle name="año 59 2" xfId="3092" xr:uid="{00000000-0005-0000-0000-0000D40E0000}"/>
    <cellStyle name="año 59 3" xfId="3093" xr:uid="{00000000-0005-0000-0000-0000D50E0000}"/>
    <cellStyle name="año 6" xfId="3094" xr:uid="{00000000-0005-0000-0000-0000D60E0000}"/>
    <cellStyle name="año 6 2" xfId="3095" xr:uid="{00000000-0005-0000-0000-0000D70E0000}"/>
    <cellStyle name="año 6 3" xfId="3096" xr:uid="{00000000-0005-0000-0000-0000D80E0000}"/>
    <cellStyle name="año 60" xfId="3097" xr:uid="{00000000-0005-0000-0000-0000D90E0000}"/>
    <cellStyle name="año 60 2" xfId="3098" xr:uid="{00000000-0005-0000-0000-0000DA0E0000}"/>
    <cellStyle name="año 60 3" xfId="3099" xr:uid="{00000000-0005-0000-0000-0000DB0E0000}"/>
    <cellStyle name="año 61" xfId="3100" xr:uid="{00000000-0005-0000-0000-0000DC0E0000}"/>
    <cellStyle name="año 61 2" xfId="3101" xr:uid="{00000000-0005-0000-0000-0000DD0E0000}"/>
    <cellStyle name="año 61 3" xfId="3102" xr:uid="{00000000-0005-0000-0000-0000DE0E0000}"/>
    <cellStyle name="año 62" xfId="3103" xr:uid="{00000000-0005-0000-0000-0000DF0E0000}"/>
    <cellStyle name="año 62 2" xfId="3104" xr:uid="{00000000-0005-0000-0000-0000E00E0000}"/>
    <cellStyle name="año 62 3" xfId="3105" xr:uid="{00000000-0005-0000-0000-0000E10E0000}"/>
    <cellStyle name="año 63" xfId="3106" xr:uid="{00000000-0005-0000-0000-0000E20E0000}"/>
    <cellStyle name="año 63 2" xfId="3107" xr:uid="{00000000-0005-0000-0000-0000E30E0000}"/>
    <cellStyle name="año 63 3" xfId="3108" xr:uid="{00000000-0005-0000-0000-0000E40E0000}"/>
    <cellStyle name="año 64" xfId="3109" xr:uid="{00000000-0005-0000-0000-0000E50E0000}"/>
    <cellStyle name="año 64 2" xfId="3110" xr:uid="{00000000-0005-0000-0000-0000E60E0000}"/>
    <cellStyle name="año 64 3" xfId="3111" xr:uid="{00000000-0005-0000-0000-0000E70E0000}"/>
    <cellStyle name="año 65" xfId="3112" xr:uid="{00000000-0005-0000-0000-0000E80E0000}"/>
    <cellStyle name="año 65 2" xfId="3113" xr:uid="{00000000-0005-0000-0000-0000E90E0000}"/>
    <cellStyle name="año 65 3" xfId="3114" xr:uid="{00000000-0005-0000-0000-0000EA0E0000}"/>
    <cellStyle name="año 66" xfId="3115" xr:uid="{00000000-0005-0000-0000-0000EB0E0000}"/>
    <cellStyle name="año 66 2" xfId="3116" xr:uid="{00000000-0005-0000-0000-0000EC0E0000}"/>
    <cellStyle name="año 66 3" xfId="3117" xr:uid="{00000000-0005-0000-0000-0000ED0E0000}"/>
    <cellStyle name="año 67" xfId="3118" xr:uid="{00000000-0005-0000-0000-0000EE0E0000}"/>
    <cellStyle name="año 67 2" xfId="3119" xr:uid="{00000000-0005-0000-0000-0000EF0E0000}"/>
    <cellStyle name="año 67 3" xfId="3120" xr:uid="{00000000-0005-0000-0000-0000F00E0000}"/>
    <cellStyle name="año 68" xfId="3121" xr:uid="{00000000-0005-0000-0000-0000F10E0000}"/>
    <cellStyle name="año 68 2" xfId="3122" xr:uid="{00000000-0005-0000-0000-0000F20E0000}"/>
    <cellStyle name="año 68 3" xfId="3123" xr:uid="{00000000-0005-0000-0000-0000F30E0000}"/>
    <cellStyle name="año 69" xfId="3124" xr:uid="{00000000-0005-0000-0000-0000F40E0000}"/>
    <cellStyle name="año 69 2" xfId="3125" xr:uid="{00000000-0005-0000-0000-0000F50E0000}"/>
    <cellStyle name="año 69 3" xfId="3126" xr:uid="{00000000-0005-0000-0000-0000F60E0000}"/>
    <cellStyle name="año 7" xfId="3127" xr:uid="{00000000-0005-0000-0000-0000F70E0000}"/>
    <cellStyle name="año 7 2" xfId="3128" xr:uid="{00000000-0005-0000-0000-0000F80E0000}"/>
    <cellStyle name="año 7 3" xfId="3129" xr:uid="{00000000-0005-0000-0000-0000F90E0000}"/>
    <cellStyle name="año 70" xfId="3130" xr:uid="{00000000-0005-0000-0000-0000FA0E0000}"/>
    <cellStyle name="año 70 2" xfId="3131" xr:uid="{00000000-0005-0000-0000-0000FB0E0000}"/>
    <cellStyle name="año 70 3" xfId="3132" xr:uid="{00000000-0005-0000-0000-0000FC0E0000}"/>
    <cellStyle name="año 71" xfId="3133" xr:uid="{00000000-0005-0000-0000-0000FD0E0000}"/>
    <cellStyle name="año 71 2" xfId="3134" xr:uid="{00000000-0005-0000-0000-0000FE0E0000}"/>
    <cellStyle name="año 71 3" xfId="3135" xr:uid="{00000000-0005-0000-0000-0000FF0E0000}"/>
    <cellStyle name="año 72" xfId="3136" xr:uid="{00000000-0005-0000-0000-0000000F0000}"/>
    <cellStyle name="año 72 2" xfId="3137" xr:uid="{00000000-0005-0000-0000-0000010F0000}"/>
    <cellStyle name="año 72 3" xfId="3138" xr:uid="{00000000-0005-0000-0000-0000020F0000}"/>
    <cellStyle name="año 73" xfId="3139" xr:uid="{00000000-0005-0000-0000-0000030F0000}"/>
    <cellStyle name="año 73 2" xfId="3140" xr:uid="{00000000-0005-0000-0000-0000040F0000}"/>
    <cellStyle name="año 73 3" xfId="3141" xr:uid="{00000000-0005-0000-0000-0000050F0000}"/>
    <cellStyle name="año 74" xfId="3142" xr:uid="{00000000-0005-0000-0000-0000060F0000}"/>
    <cellStyle name="año 74 2" xfId="3143" xr:uid="{00000000-0005-0000-0000-0000070F0000}"/>
    <cellStyle name="año 74 3" xfId="3144" xr:uid="{00000000-0005-0000-0000-0000080F0000}"/>
    <cellStyle name="año 75" xfId="3145" xr:uid="{00000000-0005-0000-0000-0000090F0000}"/>
    <cellStyle name="año 75 2" xfId="3146" xr:uid="{00000000-0005-0000-0000-00000A0F0000}"/>
    <cellStyle name="año 75 3" xfId="3147" xr:uid="{00000000-0005-0000-0000-00000B0F0000}"/>
    <cellStyle name="año 76" xfId="3148" xr:uid="{00000000-0005-0000-0000-00000C0F0000}"/>
    <cellStyle name="año 76 2" xfId="3149" xr:uid="{00000000-0005-0000-0000-00000D0F0000}"/>
    <cellStyle name="año 76 3" xfId="3150" xr:uid="{00000000-0005-0000-0000-00000E0F0000}"/>
    <cellStyle name="año 77" xfId="3151" xr:uid="{00000000-0005-0000-0000-00000F0F0000}"/>
    <cellStyle name="año 77 2" xfId="3152" xr:uid="{00000000-0005-0000-0000-0000100F0000}"/>
    <cellStyle name="año 77 3" xfId="3153" xr:uid="{00000000-0005-0000-0000-0000110F0000}"/>
    <cellStyle name="año 78" xfId="3154" xr:uid="{00000000-0005-0000-0000-0000120F0000}"/>
    <cellStyle name="año 78 2" xfId="3155" xr:uid="{00000000-0005-0000-0000-0000130F0000}"/>
    <cellStyle name="año 78 3" xfId="3156" xr:uid="{00000000-0005-0000-0000-0000140F0000}"/>
    <cellStyle name="año 79" xfId="3157" xr:uid="{00000000-0005-0000-0000-0000150F0000}"/>
    <cellStyle name="año 79 2" xfId="3158" xr:uid="{00000000-0005-0000-0000-0000160F0000}"/>
    <cellStyle name="año 79 3" xfId="3159" xr:uid="{00000000-0005-0000-0000-0000170F0000}"/>
    <cellStyle name="año 8" xfId="3160" xr:uid="{00000000-0005-0000-0000-0000180F0000}"/>
    <cellStyle name="año 8 2" xfId="3161" xr:uid="{00000000-0005-0000-0000-0000190F0000}"/>
    <cellStyle name="año 8 3" xfId="3162" xr:uid="{00000000-0005-0000-0000-00001A0F0000}"/>
    <cellStyle name="año 80" xfId="3163" xr:uid="{00000000-0005-0000-0000-00001B0F0000}"/>
    <cellStyle name="año 80 2" xfId="3164" xr:uid="{00000000-0005-0000-0000-00001C0F0000}"/>
    <cellStyle name="año 80 3" xfId="3165" xr:uid="{00000000-0005-0000-0000-00001D0F0000}"/>
    <cellStyle name="año 81" xfId="3166" xr:uid="{00000000-0005-0000-0000-00001E0F0000}"/>
    <cellStyle name="año 81 2" xfId="3167" xr:uid="{00000000-0005-0000-0000-00001F0F0000}"/>
    <cellStyle name="año 81 3" xfId="3168" xr:uid="{00000000-0005-0000-0000-0000200F0000}"/>
    <cellStyle name="año 82" xfId="3169" xr:uid="{00000000-0005-0000-0000-0000210F0000}"/>
    <cellStyle name="año 82 2" xfId="3170" xr:uid="{00000000-0005-0000-0000-0000220F0000}"/>
    <cellStyle name="año 82 3" xfId="3171" xr:uid="{00000000-0005-0000-0000-0000230F0000}"/>
    <cellStyle name="año 83" xfId="3172" xr:uid="{00000000-0005-0000-0000-0000240F0000}"/>
    <cellStyle name="año 83 2" xfId="3173" xr:uid="{00000000-0005-0000-0000-0000250F0000}"/>
    <cellStyle name="año 83 3" xfId="3174" xr:uid="{00000000-0005-0000-0000-0000260F0000}"/>
    <cellStyle name="año 84" xfId="3175" xr:uid="{00000000-0005-0000-0000-0000270F0000}"/>
    <cellStyle name="año 84 2" xfId="3176" xr:uid="{00000000-0005-0000-0000-0000280F0000}"/>
    <cellStyle name="año 84 3" xfId="3177" xr:uid="{00000000-0005-0000-0000-0000290F0000}"/>
    <cellStyle name="año 85" xfId="3178" xr:uid="{00000000-0005-0000-0000-00002A0F0000}"/>
    <cellStyle name="año 85 2" xfId="3179" xr:uid="{00000000-0005-0000-0000-00002B0F0000}"/>
    <cellStyle name="año 85 3" xfId="3180" xr:uid="{00000000-0005-0000-0000-00002C0F0000}"/>
    <cellStyle name="año 86" xfId="3181" xr:uid="{00000000-0005-0000-0000-00002D0F0000}"/>
    <cellStyle name="año 86 2" xfId="3182" xr:uid="{00000000-0005-0000-0000-00002E0F0000}"/>
    <cellStyle name="año 86 3" xfId="3183" xr:uid="{00000000-0005-0000-0000-00002F0F0000}"/>
    <cellStyle name="año 87" xfId="3184" xr:uid="{00000000-0005-0000-0000-0000300F0000}"/>
    <cellStyle name="año 87 2" xfId="3185" xr:uid="{00000000-0005-0000-0000-0000310F0000}"/>
    <cellStyle name="año 87 3" xfId="3186" xr:uid="{00000000-0005-0000-0000-0000320F0000}"/>
    <cellStyle name="año 88" xfId="3187" xr:uid="{00000000-0005-0000-0000-0000330F0000}"/>
    <cellStyle name="año 88 2" xfId="3188" xr:uid="{00000000-0005-0000-0000-0000340F0000}"/>
    <cellStyle name="año 88 3" xfId="3189" xr:uid="{00000000-0005-0000-0000-0000350F0000}"/>
    <cellStyle name="año 89" xfId="3190" xr:uid="{00000000-0005-0000-0000-0000360F0000}"/>
    <cellStyle name="año 89 2" xfId="3191" xr:uid="{00000000-0005-0000-0000-0000370F0000}"/>
    <cellStyle name="año 89 3" xfId="3192" xr:uid="{00000000-0005-0000-0000-0000380F0000}"/>
    <cellStyle name="año 9" xfId="3193" xr:uid="{00000000-0005-0000-0000-0000390F0000}"/>
    <cellStyle name="año 9 2" xfId="3194" xr:uid="{00000000-0005-0000-0000-00003A0F0000}"/>
    <cellStyle name="año 9 3" xfId="3195" xr:uid="{00000000-0005-0000-0000-00003B0F0000}"/>
    <cellStyle name="año 90" xfId="3196" xr:uid="{00000000-0005-0000-0000-00003C0F0000}"/>
    <cellStyle name="año 90 2" xfId="3197" xr:uid="{00000000-0005-0000-0000-00003D0F0000}"/>
    <cellStyle name="año 90 3" xfId="3198" xr:uid="{00000000-0005-0000-0000-00003E0F0000}"/>
    <cellStyle name="año 91" xfId="3199" xr:uid="{00000000-0005-0000-0000-00003F0F0000}"/>
    <cellStyle name="año 91 2" xfId="3200" xr:uid="{00000000-0005-0000-0000-0000400F0000}"/>
    <cellStyle name="año 91 3" xfId="3201" xr:uid="{00000000-0005-0000-0000-0000410F0000}"/>
    <cellStyle name="año 92" xfId="3202" xr:uid="{00000000-0005-0000-0000-0000420F0000}"/>
    <cellStyle name="año 92 2" xfId="3203" xr:uid="{00000000-0005-0000-0000-0000430F0000}"/>
    <cellStyle name="año 92 3" xfId="3204" xr:uid="{00000000-0005-0000-0000-0000440F0000}"/>
    <cellStyle name="año 93" xfId="3205" xr:uid="{00000000-0005-0000-0000-0000450F0000}"/>
    <cellStyle name="año 93 2" xfId="3206" xr:uid="{00000000-0005-0000-0000-0000460F0000}"/>
    <cellStyle name="año 93 3" xfId="3207" xr:uid="{00000000-0005-0000-0000-0000470F0000}"/>
    <cellStyle name="año 94" xfId="3208" xr:uid="{00000000-0005-0000-0000-0000480F0000}"/>
    <cellStyle name="año 94 2" xfId="3209" xr:uid="{00000000-0005-0000-0000-0000490F0000}"/>
    <cellStyle name="año 94 3" xfId="3210" xr:uid="{00000000-0005-0000-0000-00004A0F0000}"/>
    <cellStyle name="año 95" xfId="3211" xr:uid="{00000000-0005-0000-0000-00004B0F0000}"/>
    <cellStyle name="año 95 2" xfId="3212" xr:uid="{00000000-0005-0000-0000-00004C0F0000}"/>
    <cellStyle name="año 95 3" xfId="3213" xr:uid="{00000000-0005-0000-0000-00004D0F0000}"/>
    <cellStyle name="año 96" xfId="3214" xr:uid="{00000000-0005-0000-0000-00004E0F0000}"/>
    <cellStyle name="año 96 2" xfId="3215" xr:uid="{00000000-0005-0000-0000-00004F0F0000}"/>
    <cellStyle name="año 96 3" xfId="3216" xr:uid="{00000000-0005-0000-0000-0000500F0000}"/>
    <cellStyle name="año 97" xfId="3217" xr:uid="{00000000-0005-0000-0000-0000510F0000}"/>
    <cellStyle name="año 97 2" xfId="3218" xr:uid="{00000000-0005-0000-0000-0000520F0000}"/>
    <cellStyle name="año 97 3" xfId="3219" xr:uid="{00000000-0005-0000-0000-0000530F0000}"/>
    <cellStyle name="año 98" xfId="3220" xr:uid="{00000000-0005-0000-0000-0000540F0000}"/>
    <cellStyle name="año 98 2" xfId="3221" xr:uid="{00000000-0005-0000-0000-0000550F0000}"/>
    <cellStyle name="año 98 3" xfId="3222" xr:uid="{00000000-0005-0000-0000-0000560F0000}"/>
    <cellStyle name="año 99" xfId="3223" xr:uid="{00000000-0005-0000-0000-0000570F0000}"/>
    <cellStyle name="año 99 2" xfId="3224" xr:uid="{00000000-0005-0000-0000-0000580F0000}"/>
    <cellStyle name="año 99 3" xfId="3225" xr:uid="{00000000-0005-0000-0000-0000590F0000}"/>
    <cellStyle name="año_Balance" xfId="3226" xr:uid="{00000000-0005-0000-0000-00005A0F0000}"/>
    <cellStyle name="Bad" xfId="3227" xr:uid="{00000000-0005-0000-0000-00005B0F0000}"/>
    <cellStyle name="Bad 2" xfId="30489" xr:uid="{00000000-0005-0000-0000-00005C0F0000}"/>
    <cellStyle name="Bad 3" xfId="30490" xr:uid="{00000000-0005-0000-0000-00005D0F0000}"/>
    <cellStyle name="basis points" xfId="3228" xr:uid="{00000000-0005-0000-0000-00005E0F0000}"/>
    <cellStyle name="basis points 2" xfId="3229" xr:uid="{00000000-0005-0000-0000-00005F0F0000}"/>
    <cellStyle name="basis points 2 10" xfId="3230" xr:uid="{00000000-0005-0000-0000-0000600F0000}"/>
    <cellStyle name="basis points 2 10 2" xfId="3231" xr:uid="{00000000-0005-0000-0000-0000610F0000}"/>
    <cellStyle name="basis points 2 11" xfId="3232" xr:uid="{00000000-0005-0000-0000-0000620F0000}"/>
    <cellStyle name="basis points 2 11 2" xfId="3233" xr:uid="{00000000-0005-0000-0000-0000630F0000}"/>
    <cellStyle name="basis points 2 12" xfId="3234" xr:uid="{00000000-0005-0000-0000-0000640F0000}"/>
    <cellStyle name="basis points 2 12 2" xfId="3235" xr:uid="{00000000-0005-0000-0000-0000650F0000}"/>
    <cellStyle name="basis points 2 13" xfId="3236" xr:uid="{00000000-0005-0000-0000-0000660F0000}"/>
    <cellStyle name="basis points 2 2" xfId="3237" xr:uid="{00000000-0005-0000-0000-0000670F0000}"/>
    <cellStyle name="basis points 2 2 2" xfId="3238" xr:uid="{00000000-0005-0000-0000-0000680F0000}"/>
    <cellStyle name="basis points 2 3" xfId="3239" xr:uid="{00000000-0005-0000-0000-0000690F0000}"/>
    <cellStyle name="basis points 2 3 2" xfId="3240" xr:uid="{00000000-0005-0000-0000-00006A0F0000}"/>
    <cellStyle name="basis points 2 4" xfId="3241" xr:uid="{00000000-0005-0000-0000-00006B0F0000}"/>
    <cellStyle name="basis points 2 4 2" xfId="3242" xr:uid="{00000000-0005-0000-0000-00006C0F0000}"/>
    <cellStyle name="basis points 2 5" xfId="3243" xr:uid="{00000000-0005-0000-0000-00006D0F0000}"/>
    <cellStyle name="basis points 2 5 2" xfId="3244" xr:uid="{00000000-0005-0000-0000-00006E0F0000}"/>
    <cellStyle name="basis points 2 6" xfId="3245" xr:uid="{00000000-0005-0000-0000-00006F0F0000}"/>
    <cellStyle name="basis points 2 6 2" xfId="3246" xr:uid="{00000000-0005-0000-0000-0000700F0000}"/>
    <cellStyle name="basis points 2 7" xfId="3247" xr:uid="{00000000-0005-0000-0000-0000710F0000}"/>
    <cellStyle name="basis points 2 7 2" xfId="3248" xr:uid="{00000000-0005-0000-0000-0000720F0000}"/>
    <cellStyle name="basis points 2 8" xfId="3249" xr:uid="{00000000-0005-0000-0000-0000730F0000}"/>
    <cellStyle name="basis points 2 8 2" xfId="3250" xr:uid="{00000000-0005-0000-0000-0000740F0000}"/>
    <cellStyle name="basis points 2 9" xfId="3251" xr:uid="{00000000-0005-0000-0000-0000750F0000}"/>
    <cellStyle name="basis points 2 9 2" xfId="3252" xr:uid="{00000000-0005-0000-0000-0000760F0000}"/>
    <cellStyle name="basis points 3" xfId="3253" xr:uid="{00000000-0005-0000-0000-0000770F0000}"/>
    <cellStyle name="basis points 3 10" xfId="3254" xr:uid="{00000000-0005-0000-0000-0000780F0000}"/>
    <cellStyle name="basis points 3 10 2" xfId="3255" xr:uid="{00000000-0005-0000-0000-0000790F0000}"/>
    <cellStyle name="basis points 3 11" xfId="3256" xr:uid="{00000000-0005-0000-0000-00007A0F0000}"/>
    <cellStyle name="basis points 3 11 2" xfId="3257" xr:uid="{00000000-0005-0000-0000-00007B0F0000}"/>
    <cellStyle name="basis points 3 12" xfId="3258" xr:uid="{00000000-0005-0000-0000-00007C0F0000}"/>
    <cellStyle name="basis points 3 12 2" xfId="3259" xr:uid="{00000000-0005-0000-0000-00007D0F0000}"/>
    <cellStyle name="basis points 3 13" xfId="3260" xr:uid="{00000000-0005-0000-0000-00007E0F0000}"/>
    <cellStyle name="basis points 3 2" xfId="3261" xr:uid="{00000000-0005-0000-0000-00007F0F0000}"/>
    <cellStyle name="basis points 3 2 2" xfId="3262" xr:uid="{00000000-0005-0000-0000-0000800F0000}"/>
    <cellStyle name="basis points 3 3" xfId="3263" xr:uid="{00000000-0005-0000-0000-0000810F0000}"/>
    <cellStyle name="basis points 3 3 2" xfId="3264" xr:uid="{00000000-0005-0000-0000-0000820F0000}"/>
    <cellStyle name="basis points 3 4" xfId="3265" xr:uid="{00000000-0005-0000-0000-0000830F0000}"/>
    <cellStyle name="basis points 3 4 2" xfId="3266" xr:uid="{00000000-0005-0000-0000-0000840F0000}"/>
    <cellStyle name="basis points 3 5" xfId="3267" xr:uid="{00000000-0005-0000-0000-0000850F0000}"/>
    <cellStyle name="basis points 3 5 2" xfId="3268" xr:uid="{00000000-0005-0000-0000-0000860F0000}"/>
    <cellStyle name="basis points 3 6" xfId="3269" xr:uid="{00000000-0005-0000-0000-0000870F0000}"/>
    <cellStyle name="basis points 3 6 2" xfId="3270" xr:uid="{00000000-0005-0000-0000-0000880F0000}"/>
    <cellStyle name="basis points 3 7" xfId="3271" xr:uid="{00000000-0005-0000-0000-0000890F0000}"/>
    <cellStyle name="basis points 3 7 2" xfId="3272" xr:uid="{00000000-0005-0000-0000-00008A0F0000}"/>
    <cellStyle name="basis points 3 8" xfId="3273" xr:uid="{00000000-0005-0000-0000-00008B0F0000}"/>
    <cellStyle name="basis points 3 8 2" xfId="3274" xr:uid="{00000000-0005-0000-0000-00008C0F0000}"/>
    <cellStyle name="basis points 3 9" xfId="3275" xr:uid="{00000000-0005-0000-0000-00008D0F0000}"/>
    <cellStyle name="basis points 3 9 2" xfId="3276" xr:uid="{00000000-0005-0000-0000-00008E0F0000}"/>
    <cellStyle name="basis points 4" xfId="3277" xr:uid="{00000000-0005-0000-0000-00008F0F0000}"/>
    <cellStyle name="basis points 4 10" xfId="3278" xr:uid="{00000000-0005-0000-0000-0000900F0000}"/>
    <cellStyle name="basis points 4 10 2" xfId="3279" xr:uid="{00000000-0005-0000-0000-0000910F0000}"/>
    <cellStyle name="basis points 4 11" xfId="3280" xr:uid="{00000000-0005-0000-0000-0000920F0000}"/>
    <cellStyle name="basis points 4 11 2" xfId="3281" xr:uid="{00000000-0005-0000-0000-0000930F0000}"/>
    <cellStyle name="basis points 4 12" xfId="3282" xr:uid="{00000000-0005-0000-0000-0000940F0000}"/>
    <cellStyle name="basis points 4 12 2" xfId="3283" xr:uid="{00000000-0005-0000-0000-0000950F0000}"/>
    <cellStyle name="basis points 4 13" xfId="3284" xr:uid="{00000000-0005-0000-0000-0000960F0000}"/>
    <cellStyle name="basis points 4 2" xfId="3285" xr:uid="{00000000-0005-0000-0000-0000970F0000}"/>
    <cellStyle name="basis points 4 2 2" xfId="3286" xr:uid="{00000000-0005-0000-0000-0000980F0000}"/>
    <cellStyle name="basis points 4 3" xfId="3287" xr:uid="{00000000-0005-0000-0000-0000990F0000}"/>
    <cellStyle name="basis points 4 3 2" xfId="3288" xr:uid="{00000000-0005-0000-0000-00009A0F0000}"/>
    <cellStyle name="basis points 4 4" xfId="3289" xr:uid="{00000000-0005-0000-0000-00009B0F0000}"/>
    <cellStyle name="basis points 4 4 2" xfId="3290" xr:uid="{00000000-0005-0000-0000-00009C0F0000}"/>
    <cellStyle name="basis points 4 5" xfId="3291" xr:uid="{00000000-0005-0000-0000-00009D0F0000}"/>
    <cellStyle name="basis points 4 5 2" xfId="3292" xr:uid="{00000000-0005-0000-0000-00009E0F0000}"/>
    <cellStyle name="basis points 4 6" xfId="3293" xr:uid="{00000000-0005-0000-0000-00009F0F0000}"/>
    <cellStyle name="basis points 4 6 2" xfId="3294" xr:uid="{00000000-0005-0000-0000-0000A00F0000}"/>
    <cellStyle name="basis points 4 7" xfId="3295" xr:uid="{00000000-0005-0000-0000-0000A10F0000}"/>
    <cellStyle name="basis points 4 7 2" xfId="3296" xr:uid="{00000000-0005-0000-0000-0000A20F0000}"/>
    <cellStyle name="basis points 4 8" xfId="3297" xr:uid="{00000000-0005-0000-0000-0000A30F0000}"/>
    <cellStyle name="basis points 4 8 2" xfId="3298" xr:uid="{00000000-0005-0000-0000-0000A40F0000}"/>
    <cellStyle name="basis points 4 9" xfId="3299" xr:uid="{00000000-0005-0000-0000-0000A50F0000}"/>
    <cellStyle name="basis points 4 9 2" xfId="3300" xr:uid="{00000000-0005-0000-0000-0000A60F0000}"/>
    <cellStyle name="basis points 5" xfId="3301" xr:uid="{00000000-0005-0000-0000-0000A70F0000}"/>
    <cellStyle name="bb" xfId="3302" xr:uid="{00000000-0005-0000-0000-0000A80F0000}"/>
    <cellStyle name="bb 2" xfId="3303" xr:uid="{00000000-0005-0000-0000-0000A90F0000}"/>
    <cellStyle name="Black" xfId="3304" xr:uid="{00000000-0005-0000-0000-0000AA0F0000}"/>
    <cellStyle name="Blue" xfId="3305" xr:uid="{00000000-0005-0000-0000-0000AB0F0000}"/>
    <cellStyle name="Blue Heading" xfId="3306" xr:uid="{00000000-0005-0000-0000-0000AC0F0000}"/>
    <cellStyle name="bolet" xfId="3307" xr:uid="{00000000-0005-0000-0000-0000AD0F0000}"/>
    <cellStyle name="Bom 10" xfId="3308" xr:uid="{00000000-0005-0000-0000-0000AE0F0000}"/>
    <cellStyle name="Bom 11" xfId="3309" xr:uid="{00000000-0005-0000-0000-0000AF0F0000}"/>
    <cellStyle name="Bom 12" xfId="3310" xr:uid="{00000000-0005-0000-0000-0000B00F0000}"/>
    <cellStyle name="Bom 13" xfId="3311" xr:uid="{00000000-0005-0000-0000-0000B10F0000}"/>
    <cellStyle name="Bom 14" xfId="3312" xr:uid="{00000000-0005-0000-0000-0000B20F0000}"/>
    <cellStyle name="Bom 15" xfId="3313" xr:uid="{00000000-0005-0000-0000-0000B30F0000}"/>
    <cellStyle name="Bom 16" xfId="3314" xr:uid="{00000000-0005-0000-0000-0000B40F0000}"/>
    <cellStyle name="Bom 17" xfId="3315" xr:uid="{00000000-0005-0000-0000-0000B50F0000}"/>
    <cellStyle name="Bom 18" xfId="3316" xr:uid="{00000000-0005-0000-0000-0000B60F0000}"/>
    <cellStyle name="Bom 19" xfId="3317" xr:uid="{00000000-0005-0000-0000-0000B70F0000}"/>
    <cellStyle name="Bom 2" xfId="3318" xr:uid="{00000000-0005-0000-0000-0000B80F0000}"/>
    <cellStyle name="Bom 2 2" xfId="30491" xr:uid="{00000000-0005-0000-0000-0000B90F0000}"/>
    <cellStyle name="Bom 20" xfId="3319" xr:uid="{00000000-0005-0000-0000-0000BA0F0000}"/>
    <cellStyle name="Bom 21" xfId="3320" xr:uid="{00000000-0005-0000-0000-0000BB0F0000}"/>
    <cellStyle name="Bom 22" xfId="3321" xr:uid="{00000000-0005-0000-0000-0000BC0F0000}"/>
    <cellStyle name="Bom 23" xfId="3322" xr:uid="{00000000-0005-0000-0000-0000BD0F0000}"/>
    <cellStyle name="Bom 24" xfId="3323" xr:uid="{00000000-0005-0000-0000-0000BE0F0000}"/>
    <cellStyle name="Bom 25" xfId="3324" xr:uid="{00000000-0005-0000-0000-0000BF0F0000}"/>
    <cellStyle name="Bom 26" xfId="3325" xr:uid="{00000000-0005-0000-0000-0000C00F0000}"/>
    <cellStyle name="Bom 27" xfId="3326" xr:uid="{00000000-0005-0000-0000-0000C10F0000}"/>
    <cellStyle name="Bom 28" xfId="3327" xr:uid="{00000000-0005-0000-0000-0000C20F0000}"/>
    <cellStyle name="Bom 29" xfId="3328" xr:uid="{00000000-0005-0000-0000-0000C30F0000}"/>
    <cellStyle name="Bom 3" xfId="3329" xr:uid="{00000000-0005-0000-0000-0000C40F0000}"/>
    <cellStyle name="Bom 3 2" xfId="30492" xr:uid="{00000000-0005-0000-0000-0000C50F0000}"/>
    <cellStyle name="Bom 30" xfId="3330" xr:uid="{00000000-0005-0000-0000-0000C60F0000}"/>
    <cellStyle name="Bom 31" xfId="3331" xr:uid="{00000000-0005-0000-0000-0000C70F0000}"/>
    <cellStyle name="Bom 32" xfId="3332" xr:uid="{00000000-0005-0000-0000-0000C80F0000}"/>
    <cellStyle name="Bom 33" xfId="3333" xr:uid="{00000000-0005-0000-0000-0000C90F0000}"/>
    <cellStyle name="Bom 34" xfId="3334" xr:uid="{00000000-0005-0000-0000-0000CA0F0000}"/>
    <cellStyle name="Bom 35" xfId="3335" xr:uid="{00000000-0005-0000-0000-0000CB0F0000}"/>
    <cellStyle name="Bom 36" xfId="30493" xr:uid="{00000000-0005-0000-0000-0000CC0F0000}"/>
    <cellStyle name="Bom 37" xfId="30494" xr:uid="{00000000-0005-0000-0000-0000CD0F0000}"/>
    <cellStyle name="Bom 38" xfId="30495" xr:uid="{00000000-0005-0000-0000-0000CE0F0000}"/>
    <cellStyle name="Bom 39" xfId="30496" xr:uid="{00000000-0005-0000-0000-0000CF0F0000}"/>
    <cellStyle name="Bom 4" xfId="3336" xr:uid="{00000000-0005-0000-0000-0000D00F0000}"/>
    <cellStyle name="Bom 4 2" xfId="3337" xr:uid="{00000000-0005-0000-0000-0000D10F0000}"/>
    <cellStyle name="Bom 4 3" xfId="3338" xr:uid="{00000000-0005-0000-0000-0000D20F0000}"/>
    <cellStyle name="Bom 4 4" xfId="3339" xr:uid="{00000000-0005-0000-0000-0000D30F0000}"/>
    <cellStyle name="Bom 40" xfId="30497" xr:uid="{00000000-0005-0000-0000-0000D40F0000}"/>
    <cellStyle name="Bom 41" xfId="30498" xr:uid="{00000000-0005-0000-0000-0000D50F0000}"/>
    <cellStyle name="Bom 42" xfId="30499" xr:uid="{00000000-0005-0000-0000-0000D60F0000}"/>
    <cellStyle name="Bom 43" xfId="30500" xr:uid="{00000000-0005-0000-0000-0000D70F0000}"/>
    <cellStyle name="Bom 44" xfId="30501" xr:uid="{00000000-0005-0000-0000-0000D80F0000}"/>
    <cellStyle name="Bom 5" xfId="3340" xr:uid="{00000000-0005-0000-0000-0000D90F0000}"/>
    <cellStyle name="Bom 6" xfId="3341" xr:uid="{00000000-0005-0000-0000-0000DA0F0000}"/>
    <cellStyle name="Bom 7" xfId="3342" xr:uid="{00000000-0005-0000-0000-0000DB0F0000}"/>
    <cellStyle name="Bom 8" xfId="3343" xr:uid="{00000000-0005-0000-0000-0000DC0F0000}"/>
    <cellStyle name="Bom 9" xfId="3344" xr:uid="{00000000-0005-0000-0000-0000DD0F0000}"/>
    <cellStyle name="CABEÇALHO" xfId="3345" xr:uid="{00000000-0005-0000-0000-0000DE0F0000}"/>
    <cellStyle name="CABEÇALHO2" xfId="3346" xr:uid="{00000000-0005-0000-0000-0000DF0F0000}"/>
    <cellStyle name="Calculation" xfId="3347" xr:uid="{00000000-0005-0000-0000-0000E00F0000}"/>
    <cellStyle name="Calculation 10" xfId="3348" xr:uid="{00000000-0005-0000-0000-0000E10F0000}"/>
    <cellStyle name="Calculation 10 2" xfId="3349" xr:uid="{00000000-0005-0000-0000-0000E20F0000}"/>
    <cellStyle name="Calculation 10 2 2" xfId="30502" xr:uid="{00000000-0005-0000-0000-0000E30F0000}"/>
    <cellStyle name="Calculation 10 3" xfId="3350" xr:uid="{00000000-0005-0000-0000-0000E40F0000}"/>
    <cellStyle name="Calculation 10 3 2" xfId="30503" xr:uid="{00000000-0005-0000-0000-0000E50F0000}"/>
    <cellStyle name="Calculation 10 4" xfId="30504" xr:uid="{00000000-0005-0000-0000-0000E60F0000}"/>
    <cellStyle name="Calculation 11" xfId="3351" xr:uid="{00000000-0005-0000-0000-0000E70F0000}"/>
    <cellStyle name="Calculation 11 2" xfId="3352" xr:uid="{00000000-0005-0000-0000-0000E80F0000}"/>
    <cellStyle name="Calculation 11 2 2" xfId="30505" xr:uid="{00000000-0005-0000-0000-0000E90F0000}"/>
    <cellStyle name="Calculation 11 3" xfId="3353" xr:uid="{00000000-0005-0000-0000-0000EA0F0000}"/>
    <cellStyle name="Calculation 11 3 2" xfId="30506" xr:uid="{00000000-0005-0000-0000-0000EB0F0000}"/>
    <cellStyle name="Calculation 11 4" xfId="30507" xr:uid="{00000000-0005-0000-0000-0000EC0F0000}"/>
    <cellStyle name="Calculation 12" xfId="3354" xr:uid="{00000000-0005-0000-0000-0000ED0F0000}"/>
    <cellStyle name="Calculation 12 2" xfId="3355" xr:uid="{00000000-0005-0000-0000-0000EE0F0000}"/>
    <cellStyle name="Calculation 12 2 2" xfId="30508" xr:uid="{00000000-0005-0000-0000-0000EF0F0000}"/>
    <cellStyle name="Calculation 12 3" xfId="3356" xr:uid="{00000000-0005-0000-0000-0000F00F0000}"/>
    <cellStyle name="Calculation 12 3 2" xfId="30509" xr:uid="{00000000-0005-0000-0000-0000F10F0000}"/>
    <cellStyle name="Calculation 12 4" xfId="30510" xr:uid="{00000000-0005-0000-0000-0000F20F0000}"/>
    <cellStyle name="Calculation 13" xfId="3357" xr:uid="{00000000-0005-0000-0000-0000F30F0000}"/>
    <cellStyle name="Calculation 13 2" xfId="3358" xr:uid="{00000000-0005-0000-0000-0000F40F0000}"/>
    <cellStyle name="Calculation 13 2 2" xfId="30511" xr:uid="{00000000-0005-0000-0000-0000F50F0000}"/>
    <cellStyle name="Calculation 13 3" xfId="3359" xr:uid="{00000000-0005-0000-0000-0000F60F0000}"/>
    <cellStyle name="Calculation 13 3 2" xfId="30512" xr:uid="{00000000-0005-0000-0000-0000F70F0000}"/>
    <cellStyle name="Calculation 13 4" xfId="30513" xr:uid="{00000000-0005-0000-0000-0000F80F0000}"/>
    <cellStyle name="Calculation 14" xfId="3360" xr:uid="{00000000-0005-0000-0000-0000F90F0000}"/>
    <cellStyle name="Calculation 14 2" xfId="3361" xr:uid="{00000000-0005-0000-0000-0000FA0F0000}"/>
    <cellStyle name="Calculation 14 2 2" xfId="30514" xr:uid="{00000000-0005-0000-0000-0000FB0F0000}"/>
    <cellStyle name="Calculation 14 3" xfId="3362" xr:uid="{00000000-0005-0000-0000-0000FC0F0000}"/>
    <cellStyle name="Calculation 14 3 2" xfId="30515" xr:uid="{00000000-0005-0000-0000-0000FD0F0000}"/>
    <cellStyle name="Calculation 14 4" xfId="30516" xr:uid="{00000000-0005-0000-0000-0000FE0F0000}"/>
    <cellStyle name="Calculation 15" xfId="3363" xr:uid="{00000000-0005-0000-0000-0000FF0F0000}"/>
    <cellStyle name="Calculation 15 2" xfId="3364" xr:uid="{00000000-0005-0000-0000-000000100000}"/>
    <cellStyle name="Calculation 15 2 2" xfId="30517" xr:uid="{00000000-0005-0000-0000-000001100000}"/>
    <cellStyle name="Calculation 15 3" xfId="3365" xr:uid="{00000000-0005-0000-0000-000002100000}"/>
    <cellStyle name="Calculation 15 3 2" xfId="30518" xr:uid="{00000000-0005-0000-0000-000003100000}"/>
    <cellStyle name="Calculation 15 4" xfId="30519" xr:uid="{00000000-0005-0000-0000-000004100000}"/>
    <cellStyle name="Calculation 16" xfId="3366" xr:uid="{00000000-0005-0000-0000-000005100000}"/>
    <cellStyle name="Calculation 16 2" xfId="3367" xr:uid="{00000000-0005-0000-0000-000006100000}"/>
    <cellStyle name="Calculation 16 2 2" xfId="30520" xr:uid="{00000000-0005-0000-0000-000007100000}"/>
    <cellStyle name="Calculation 16 3" xfId="3368" xr:uid="{00000000-0005-0000-0000-000008100000}"/>
    <cellStyle name="Calculation 16 3 2" xfId="30521" xr:uid="{00000000-0005-0000-0000-000009100000}"/>
    <cellStyle name="Calculation 16 4" xfId="30522" xr:uid="{00000000-0005-0000-0000-00000A100000}"/>
    <cellStyle name="Calculation 17" xfId="3369" xr:uid="{00000000-0005-0000-0000-00000B100000}"/>
    <cellStyle name="Calculation 17 2" xfId="3370" xr:uid="{00000000-0005-0000-0000-00000C100000}"/>
    <cellStyle name="Calculation 17 2 2" xfId="30523" xr:uid="{00000000-0005-0000-0000-00000D100000}"/>
    <cellStyle name="Calculation 17 3" xfId="3371" xr:uid="{00000000-0005-0000-0000-00000E100000}"/>
    <cellStyle name="Calculation 17 3 2" xfId="30524" xr:uid="{00000000-0005-0000-0000-00000F100000}"/>
    <cellStyle name="Calculation 17 4" xfId="30525" xr:uid="{00000000-0005-0000-0000-000010100000}"/>
    <cellStyle name="Calculation 18" xfId="3372" xr:uid="{00000000-0005-0000-0000-000011100000}"/>
    <cellStyle name="Calculation 18 2" xfId="3373" xr:uid="{00000000-0005-0000-0000-000012100000}"/>
    <cellStyle name="Calculation 18 2 2" xfId="30526" xr:uid="{00000000-0005-0000-0000-000013100000}"/>
    <cellStyle name="Calculation 18 3" xfId="3374" xr:uid="{00000000-0005-0000-0000-000014100000}"/>
    <cellStyle name="Calculation 18 3 2" xfId="30527" xr:uid="{00000000-0005-0000-0000-000015100000}"/>
    <cellStyle name="Calculation 18 4" xfId="30528" xr:uid="{00000000-0005-0000-0000-000016100000}"/>
    <cellStyle name="Calculation 19" xfId="3375" xr:uid="{00000000-0005-0000-0000-000017100000}"/>
    <cellStyle name="Calculation 19 2" xfId="3376" xr:uid="{00000000-0005-0000-0000-000018100000}"/>
    <cellStyle name="Calculation 19 2 2" xfId="30529" xr:uid="{00000000-0005-0000-0000-000019100000}"/>
    <cellStyle name="Calculation 19 3" xfId="3377" xr:uid="{00000000-0005-0000-0000-00001A100000}"/>
    <cellStyle name="Calculation 19 3 2" xfId="30530" xr:uid="{00000000-0005-0000-0000-00001B100000}"/>
    <cellStyle name="Calculation 19 4" xfId="30531" xr:uid="{00000000-0005-0000-0000-00001C100000}"/>
    <cellStyle name="Calculation 2" xfId="3378" xr:uid="{00000000-0005-0000-0000-00001D100000}"/>
    <cellStyle name="Calculation 2 2" xfId="3379" xr:uid="{00000000-0005-0000-0000-00001E100000}"/>
    <cellStyle name="Calculation 2 2 2" xfId="30532" xr:uid="{00000000-0005-0000-0000-00001F100000}"/>
    <cellStyle name="Calculation 2 3" xfId="3380" xr:uid="{00000000-0005-0000-0000-000020100000}"/>
    <cellStyle name="Calculation 2 3 2" xfId="30533" xr:uid="{00000000-0005-0000-0000-000021100000}"/>
    <cellStyle name="Calculation 2 4" xfId="30534" xr:uid="{00000000-0005-0000-0000-000022100000}"/>
    <cellStyle name="Calculation 20" xfId="3381" xr:uid="{00000000-0005-0000-0000-000023100000}"/>
    <cellStyle name="Calculation 20 2" xfId="3382" xr:uid="{00000000-0005-0000-0000-000024100000}"/>
    <cellStyle name="Calculation 20 2 2" xfId="30535" xr:uid="{00000000-0005-0000-0000-000025100000}"/>
    <cellStyle name="Calculation 20 3" xfId="3383" xr:uid="{00000000-0005-0000-0000-000026100000}"/>
    <cellStyle name="Calculation 20 3 2" xfId="30536" xr:uid="{00000000-0005-0000-0000-000027100000}"/>
    <cellStyle name="Calculation 20 4" xfId="30537" xr:uid="{00000000-0005-0000-0000-000028100000}"/>
    <cellStyle name="Calculation 21" xfId="3384" xr:uid="{00000000-0005-0000-0000-000029100000}"/>
    <cellStyle name="Calculation 21 2" xfId="3385" xr:uid="{00000000-0005-0000-0000-00002A100000}"/>
    <cellStyle name="Calculation 21 2 2" xfId="30538" xr:uid="{00000000-0005-0000-0000-00002B100000}"/>
    <cellStyle name="Calculation 21 3" xfId="3386" xr:uid="{00000000-0005-0000-0000-00002C100000}"/>
    <cellStyle name="Calculation 21 3 2" xfId="30539" xr:uid="{00000000-0005-0000-0000-00002D100000}"/>
    <cellStyle name="Calculation 21 4" xfId="30540" xr:uid="{00000000-0005-0000-0000-00002E100000}"/>
    <cellStyle name="Calculation 22" xfId="3387" xr:uid="{00000000-0005-0000-0000-00002F100000}"/>
    <cellStyle name="Calculation 22 2" xfId="3388" xr:uid="{00000000-0005-0000-0000-000030100000}"/>
    <cellStyle name="Calculation 22 2 2" xfId="30541" xr:uid="{00000000-0005-0000-0000-000031100000}"/>
    <cellStyle name="Calculation 22 3" xfId="3389" xr:uid="{00000000-0005-0000-0000-000032100000}"/>
    <cellStyle name="Calculation 22 3 2" xfId="30542" xr:uid="{00000000-0005-0000-0000-000033100000}"/>
    <cellStyle name="Calculation 22 4" xfId="30543" xr:uid="{00000000-0005-0000-0000-000034100000}"/>
    <cellStyle name="Calculation 23" xfId="3390" xr:uid="{00000000-0005-0000-0000-000035100000}"/>
    <cellStyle name="Calculation 23 2" xfId="3391" xr:uid="{00000000-0005-0000-0000-000036100000}"/>
    <cellStyle name="Calculation 23 2 2" xfId="30544" xr:uid="{00000000-0005-0000-0000-000037100000}"/>
    <cellStyle name="Calculation 23 3" xfId="3392" xr:uid="{00000000-0005-0000-0000-000038100000}"/>
    <cellStyle name="Calculation 23 3 2" xfId="30545" xr:uid="{00000000-0005-0000-0000-000039100000}"/>
    <cellStyle name="Calculation 23 4" xfId="30546" xr:uid="{00000000-0005-0000-0000-00003A100000}"/>
    <cellStyle name="Calculation 24" xfId="3393" xr:uid="{00000000-0005-0000-0000-00003B100000}"/>
    <cellStyle name="Calculation 24 2" xfId="3394" xr:uid="{00000000-0005-0000-0000-00003C100000}"/>
    <cellStyle name="Calculation 24 2 2" xfId="30547" xr:uid="{00000000-0005-0000-0000-00003D100000}"/>
    <cellStyle name="Calculation 24 3" xfId="3395" xr:uid="{00000000-0005-0000-0000-00003E100000}"/>
    <cellStyle name="Calculation 24 3 2" xfId="30548" xr:uid="{00000000-0005-0000-0000-00003F100000}"/>
    <cellStyle name="Calculation 24 4" xfId="30549" xr:uid="{00000000-0005-0000-0000-000040100000}"/>
    <cellStyle name="Calculation 25" xfId="3396" xr:uid="{00000000-0005-0000-0000-000041100000}"/>
    <cellStyle name="Calculation 25 2" xfId="3397" xr:uid="{00000000-0005-0000-0000-000042100000}"/>
    <cellStyle name="Calculation 25 2 2" xfId="30550" xr:uid="{00000000-0005-0000-0000-000043100000}"/>
    <cellStyle name="Calculation 25 3" xfId="3398" xr:uid="{00000000-0005-0000-0000-000044100000}"/>
    <cellStyle name="Calculation 25 3 2" xfId="30551" xr:uid="{00000000-0005-0000-0000-000045100000}"/>
    <cellStyle name="Calculation 25 4" xfId="30552" xr:uid="{00000000-0005-0000-0000-000046100000}"/>
    <cellStyle name="Calculation 26" xfId="3399" xr:uid="{00000000-0005-0000-0000-000047100000}"/>
    <cellStyle name="Calculation 26 2" xfId="3400" xr:uid="{00000000-0005-0000-0000-000048100000}"/>
    <cellStyle name="Calculation 26 2 2" xfId="30553" xr:uid="{00000000-0005-0000-0000-000049100000}"/>
    <cellStyle name="Calculation 26 3" xfId="3401" xr:uid="{00000000-0005-0000-0000-00004A100000}"/>
    <cellStyle name="Calculation 26 3 2" xfId="30554" xr:uid="{00000000-0005-0000-0000-00004B100000}"/>
    <cellStyle name="Calculation 26 4" xfId="30555" xr:uid="{00000000-0005-0000-0000-00004C100000}"/>
    <cellStyle name="Calculation 27" xfId="3402" xr:uid="{00000000-0005-0000-0000-00004D100000}"/>
    <cellStyle name="Calculation 27 2" xfId="3403" xr:uid="{00000000-0005-0000-0000-00004E100000}"/>
    <cellStyle name="Calculation 27 2 2" xfId="30556" xr:uid="{00000000-0005-0000-0000-00004F100000}"/>
    <cellStyle name="Calculation 27 3" xfId="3404" xr:uid="{00000000-0005-0000-0000-000050100000}"/>
    <cellStyle name="Calculation 27 3 2" xfId="30557" xr:uid="{00000000-0005-0000-0000-000051100000}"/>
    <cellStyle name="Calculation 27 4" xfId="30558" xr:uid="{00000000-0005-0000-0000-000052100000}"/>
    <cellStyle name="Calculation 28" xfId="3405" xr:uid="{00000000-0005-0000-0000-000053100000}"/>
    <cellStyle name="Calculation 28 2" xfId="3406" xr:uid="{00000000-0005-0000-0000-000054100000}"/>
    <cellStyle name="Calculation 28 2 2" xfId="30559" xr:uid="{00000000-0005-0000-0000-000055100000}"/>
    <cellStyle name="Calculation 28 3" xfId="3407" xr:uid="{00000000-0005-0000-0000-000056100000}"/>
    <cellStyle name="Calculation 28 3 2" xfId="30560" xr:uid="{00000000-0005-0000-0000-000057100000}"/>
    <cellStyle name="Calculation 28 4" xfId="30561" xr:uid="{00000000-0005-0000-0000-000058100000}"/>
    <cellStyle name="Calculation 29" xfId="3408" xr:uid="{00000000-0005-0000-0000-000059100000}"/>
    <cellStyle name="Calculation 29 2" xfId="30562" xr:uid="{00000000-0005-0000-0000-00005A100000}"/>
    <cellStyle name="Calculation 3" xfId="3409" xr:uid="{00000000-0005-0000-0000-00005B100000}"/>
    <cellStyle name="Calculation 3 2" xfId="3410" xr:uid="{00000000-0005-0000-0000-00005C100000}"/>
    <cellStyle name="Calculation 3 2 2" xfId="30563" xr:uid="{00000000-0005-0000-0000-00005D100000}"/>
    <cellStyle name="Calculation 3 3" xfId="3411" xr:uid="{00000000-0005-0000-0000-00005E100000}"/>
    <cellStyle name="Calculation 3 3 2" xfId="30564" xr:uid="{00000000-0005-0000-0000-00005F100000}"/>
    <cellStyle name="Calculation 3 4" xfId="30565" xr:uid="{00000000-0005-0000-0000-000060100000}"/>
    <cellStyle name="Calculation 30" xfId="3412" xr:uid="{00000000-0005-0000-0000-000061100000}"/>
    <cellStyle name="Calculation 30 2" xfId="30566" xr:uid="{00000000-0005-0000-0000-000062100000}"/>
    <cellStyle name="Calculation 31" xfId="30567" xr:uid="{00000000-0005-0000-0000-000063100000}"/>
    <cellStyle name="Calculation 31 2" xfId="30568" xr:uid="{00000000-0005-0000-0000-000064100000}"/>
    <cellStyle name="Calculation 32" xfId="30569" xr:uid="{00000000-0005-0000-0000-000065100000}"/>
    <cellStyle name="Calculation 32 2" xfId="30570" xr:uid="{00000000-0005-0000-0000-000066100000}"/>
    <cellStyle name="Calculation 4" xfId="3413" xr:uid="{00000000-0005-0000-0000-000067100000}"/>
    <cellStyle name="Calculation 4 2" xfId="3414" xr:uid="{00000000-0005-0000-0000-000068100000}"/>
    <cellStyle name="Calculation 4 2 2" xfId="30571" xr:uid="{00000000-0005-0000-0000-000069100000}"/>
    <cellStyle name="Calculation 4 3" xfId="3415" xr:uid="{00000000-0005-0000-0000-00006A100000}"/>
    <cellStyle name="Calculation 4 3 2" xfId="30572" xr:uid="{00000000-0005-0000-0000-00006B100000}"/>
    <cellStyle name="Calculation 4 4" xfId="30573" xr:uid="{00000000-0005-0000-0000-00006C100000}"/>
    <cellStyle name="Calculation 5" xfId="3416" xr:uid="{00000000-0005-0000-0000-00006D100000}"/>
    <cellStyle name="Calculation 5 2" xfId="3417" xr:uid="{00000000-0005-0000-0000-00006E100000}"/>
    <cellStyle name="Calculation 5 2 2" xfId="30574" xr:uid="{00000000-0005-0000-0000-00006F100000}"/>
    <cellStyle name="Calculation 5 3" xfId="3418" xr:uid="{00000000-0005-0000-0000-000070100000}"/>
    <cellStyle name="Calculation 5 3 2" xfId="30575" xr:uid="{00000000-0005-0000-0000-000071100000}"/>
    <cellStyle name="Calculation 5 4" xfId="30576" xr:uid="{00000000-0005-0000-0000-000072100000}"/>
    <cellStyle name="Calculation 6" xfId="3419" xr:uid="{00000000-0005-0000-0000-000073100000}"/>
    <cellStyle name="Calculation 6 2" xfId="3420" xr:uid="{00000000-0005-0000-0000-000074100000}"/>
    <cellStyle name="Calculation 6 2 2" xfId="30577" xr:uid="{00000000-0005-0000-0000-000075100000}"/>
    <cellStyle name="Calculation 6 3" xfId="3421" xr:uid="{00000000-0005-0000-0000-000076100000}"/>
    <cellStyle name="Calculation 6 3 2" xfId="30578" xr:uid="{00000000-0005-0000-0000-000077100000}"/>
    <cellStyle name="Calculation 6 4" xfId="30579" xr:uid="{00000000-0005-0000-0000-000078100000}"/>
    <cellStyle name="Calculation 7" xfId="3422" xr:uid="{00000000-0005-0000-0000-000079100000}"/>
    <cellStyle name="Calculation 7 2" xfId="3423" xr:uid="{00000000-0005-0000-0000-00007A100000}"/>
    <cellStyle name="Calculation 7 2 2" xfId="30580" xr:uid="{00000000-0005-0000-0000-00007B100000}"/>
    <cellStyle name="Calculation 7 3" xfId="3424" xr:uid="{00000000-0005-0000-0000-00007C100000}"/>
    <cellStyle name="Calculation 7 3 2" xfId="30581" xr:uid="{00000000-0005-0000-0000-00007D100000}"/>
    <cellStyle name="Calculation 7 4" xfId="30582" xr:uid="{00000000-0005-0000-0000-00007E100000}"/>
    <cellStyle name="Calculation 8" xfId="3425" xr:uid="{00000000-0005-0000-0000-00007F100000}"/>
    <cellStyle name="Calculation 8 2" xfId="3426" xr:uid="{00000000-0005-0000-0000-000080100000}"/>
    <cellStyle name="Calculation 8 2 2" xfId="30583" xr:uid="{00000000-0005-0000-0000-000081100000}"/>
    <cellStyle name="Calculation 8 3" xfId="3427" xr:uid="{00000000-0005-0000-0000-000082100000}"/>
    <cellStyle name="Calculation 8 3 2" xfId="30584" xr:uid="{00000000-0005-0000-0000-000083100000}"/>
    <cellStyle name="Calculation 8 4" xfId="30585" xr:uid="{00000000-0005-0000-0000-000084100000}"/>
    <cellStyle name="Calculation 9" xfId="3428" xr:uid="{00000000-0005-0000-0000-000085100000}"/>
    <cellStyle name="Calculation 9 2" xfId="3429" xr:uid="{00000000-0005-0000-0000-000086100000}"/>
    <cellStyle name="Calculation 9 2 2" xfId="30586" xr:uid="{00000000-0005-0000-0000-000087100000}"/>
    <cellStyle name="Calculation 9 3" xfId="3430" xr:uid="{00000000-0005-0000-0000-000088100000}"/>
    <cellStyle name="Calculation 9 3 2" xfId="30587" xr:uid="{00000000-0005-0000-0000-000089100000}"/>
    <cellStyle name="Calculation 9 4" xfId="30588" xr:uid="{00000000-0005-0000-0000-00008A100000}"/>
    <cellStyle name="Calculation_Bases_Generales" xfId="3431" xr:uid="{00000000-0005-0000-0000-00008B100000}"/>
    <cellStyle name="Cálculo 10" xfId="3432" xr:uid="{00000000-0005-0000-0000-00008C100000}"/>
    <cellStyle name="Cálculo 10 2" xfId="3433" xr:uid="{00000000-0005-0000-0000-00008D100000}"/>
    <cellStyle name="Cálculo 10 2 2" xfId="30589" xr:uid="{00000000-0005-0000-0000-00008E100000}"/>
    <cellStyle name="Cálculo 10 3" xfId="3434" xr:uid="{00000000-0005-0000-0000-00008F100000}"/>
    <cellStyle name="Cálculo 10 3 2" xfId="30590" xr:uid="{00000000-0005-0000-0000-000090100000}"/>
    <cellStyle name="Cálculo 10 4" xfId="30591" xr:uid="{00000000-0005-0000-0000-000091100000}"/>
    <cellStyle name="Cálculo 10_Bases_Generales" xfId="3435" xr:uid="{00000000-0005-0000-0000-000092100000}"/>
    <cellStyle name="Cálculo 100" xfId="3436" xr:uid="{00000000-0005-0000-0000-000093100000}"/>
    <cellStyle name="Cálculo 100 2" xfId="3437" xr:uid="{00000000-0005-0000-0000-000094100000}"/>
    <cellStyle name="Cálculo 100 2 2" xfId="30592" xr:uid="{00000000-0005-0000-0000-000095100000}"/>
    <cellStyle name="Cálculo 100 3" xfId="3438" xr:uid="{00000000-0005-0000-0000-000096100000}"/>
    <cellStyle name="Cálculo 100 3 2" xfId="30593" xr:uid="{00000000-0005-0000-0000-000097100000}"/>
    <cellStyle name="Cálculo 100 4" xfId="30594" xr:uid="{00000000-0005-0000-0000-000098100000}"/>
    <cellStyle name="Cálculo 101" xfId="3439" xr:uid="{00000000-0005-0000-0000-000099100000}"/>
    <cellStyle name="Cálculo 101 2" xfId="3440" xr:uid="{00000000-0005-0000-0000-00009A100000}"/>
    <cellStyle name="Cálculo 101 2 2" xfId="30595" xr:uid="{00000000-0005-0000-0000-00009B100000}"/>
    <cellStyle name="Cálculo 101 3" xfId="3441" xr:uid="{00000000-0005-0000-0000-00009C100000}"/>
    <cellStyle name="Cálculo 101 3 2" xfId="30596" xr:uid="{00000000-0005-0000-0000-00009D100000}"/>
    <cellStyle name="Cálculo 101 4" xfId="30597" xr:uid="{00000000-0005-0000-0000-00009E100000}"/>
    <cellStyle name="Cálculo 102" xfId="3442" xr:uid="{00000000-0005-0000-0000-00009F100000}"/>
    <cellStyle name="Cálculo 102 2" xfId="3443" xr:uid="{00000000-0005-0000-0000-0000A0100000}"/>
    <cellStyle name="Cálculo 102 2 2" xfId="30598" xr:uid="{00000000-0005-0000-0000-0000A1100000}"/>
    <cellStyle name="Cálculo 102 3" xfId="3444" xr:uid="{00000000-0005-0000-0000-0000A2100000}"/>
    <cellStyle name="Cálculo 102 3 2" xfId="30599" xr:uid="{00000000-0005-0000-0000-0000A3100000}"/>
    <cellStyle name="Cálculo 102 4" xfId="30600" xr:uid="{00000000-0005-0000-0000-0000A4100000}"/>
    <cellStyle name="Cálculo 103" xfId="3445" xr:uid="{00000000-0005-0000-0000-0000A5100000}"/>
    <cellStyle name="Cálculo 104" xfId="3446" xr:uid="{00000000-0005-0000-0000-0000A6100000}"/>
    <cellStyle name="Cálculo 105" xfId="3447" xr:uid="{00000000-0005-0000-0000-0000A7100000}"/>
    <cellStyle name="Cálculo 106" xfId="3448" xr:uid="{00000000-0005-0000-0000-0000A8100000}"/>
    <cellStyle name="Cálculo 107" xfId="3449" xr:uid="{00000000-0005-0000-0000-0000A9100000}"/>
    <cellStyle name="Cálculo 108" xfId="3450" xr:uid="{00000000-0005-0000-0000-0000AA100000}"/>
    <cellStyle name="Cálculo 109" xfId="3451" xr:uid="{00000000-0005-0000-0000-0000AB100000}"/>
    <cellStyle name="Cálculo 11" xfId="3452" xr:uid="{00000000-0005-0000-0000-0000AC100000}"/>
    <cellStyle name="Cálculo 11 2" xfId="3453" xr:uid="{00000000-0005-0000-0000-0000AD100000}"/>
    <cellStyle name="Cálculo 11 2 2" xfId="30601" xr:uid="{00000000-0005-0000-0000-0000AE100000}"/>
    <cellStyle name="Cálculo 11 3" xfId="3454" xr:uid="{00000000-0005-0000-0000-0000AF100000}"/>
    <cellStyle name="Cálculo 11 3 2" xfId="30602" xr:uid="{00000000-0005-0000-0000-0000B0100000}"/>
    <cellStyle name="Cálculo 11 4" xfId="30603" xr:uid="{00000000-0005-0000-0000-0000B1100000}"/>
    <cellStyle name="Cálculo 11_Bases_Generales" xfId="3455" xr:uid="{00000000-0005-0000-0000-0000B2100000}"/>
    <cellStyle name="Cálculo 12" xfId="3456" xr:uid="{00000000-0005-0000-0000-0000B3100000}"/>
    <cellStyle name="Cálculo 12 2" xfId="3457" xr:uid="{00000000-0005-0000-0000-0000B4100000}"/>
    <cellStyle name="Cálculo 12 2 2" xfId="30604" xr:uid="{00000000-0005-0000-0000-0000B5100000}"/>
    <cellStyle name="Cálculo 12 3" xfId="3458" xr:uid="{00000000-0005-0000-0000-0000B6100000}"/>
    <cellStyle name="Cálculo 12 3 2" xfId="30605" xr:uid="{00000000-0005-0000-0000-0000B7100000}"/>
    <cellStyle name="Cálculo 12 4" xfId="30606" xr:uid="{00000000-0005-0000-0000-0000B8100000}"/>
    <cellStyle name="Cálculo 12_Bases_Generales" xfId="3459" xr:uid="{00000000-0005-0000-0000-0000B9100000}"/>
    <cellStyle name="Cálculo 13" xfId="3460" xr:uid="{00000000-0005-0000-0000-0000BA100000}"/>
    <cellStyle name="Cálculo 13 2" xfId="3461" xr:uid="{00000000-0005-0000-0000-0000BB100000}"/>
    <cellStyle name="Cálculo 13 2 2" xfId="30607" xr:uid="{00000000-0005-0000-0000-0000BC100000}"/>
    <cellStyle name="Cálculo 13 3" xfId="3462" xr:uid="{00000000-0005-0000-0000-0000BD100000}"/>
    <cellStyle name="Cálculo 13 3 2" xfId="30608" xr:uid="{00000000-0005-0000-0000-0000BE100000}"/>
    <cellStyle name="Cálculo 13 4" xfId="30609" xr:uid="{00000000-0005-0000-0000-0000BF100000}"/>
    <cellStyle name="Cálculo 13_Bases_Generales" xfId="3463" xr:uid="{00000000-0005-0000-0000-0000C0100000}"/>
    <cellStyle name="Cálculo 14" xfId="3464" xr:uid="{00000000-0005-0000-0000-0000C1100000}"/>
    <cellStyle name="Cálculo 14 2" xfId="3465" xr:uid="{00000000-0005-0000-0000-0000C2100000}"/>
    <cellStyle name="Cálculo 14 2 2" xfId="30610" xr:uid="{00000000-0005-0000-0000-0000C3100000}"/>
    <cellStyle name="Cálculo 14 3" xfId="3466" xr:uid="{00000000-0005-0000-0000-0000C4100000}"/>
    <cellStyle name="Cálculo 14 3 2" xfId="30611" xr:uid="{00000000-0005-0000-0000-0000C5100000}"/>
    <cellStyle name="Cálculo 14 4" xfId="30612" xr:uid="{00000000-0005-0000-0000-0000C6100000}"/>
    <cellStyle name="Cálculo 14_Bases_Generales" xfId="3467" xr:uid="{00000000-0005-0000-0000-0000C7100000}"/>
    <cellStyle name="Cálculo 15" xfId="3468" xr:uid="{00000000-0005-0000-0000-0000C8100000}"/>
    <cellStyle name="Cálculo 15 2" xfId="3469" xr:uid="{00000000-0005-0000-0000-0000C9100000}"/>
    <cellStyle name="Cálculo 15 2 2" xfId="30613" xr:uid="{00000000-0005-0000-0000-0000CA100000}"/>
    <cellStyle name="Cálculo 15 3" xfId="3470" xr:uid="{00000000-0005-0000-0000-0000CB100000}"/>
    <cellStyle name="Cálculo 15 3 2" xfId="30614" xr:uid="{00000000-0005-0000-0000-0000CC100000}"/>
    <cellStyle name="Cálculo 15 4" xfId="30615" xr:uid="{00000000-0005-0000-0000-0000CD100000}"/>
    <cellStyle name="Cálculo 15_Bases_Generales" xfId="3471" xr:uid="{00000000-0005-0000-0000-0000CE100000}"/>
    <cellStyle name="Cálculo 16" xfId="3472" xr:uid="{00000000-0005-0000-0000-0000CF100000}"/>
    <cellStyle name="Cálculo 16 2" xfId="3473" xr:uid="{00000000-0005-0000-0000-0000D0100000}"/>
    <cellStyle name="Cálculo 16 2 2" xfId="30616" xr:uid="{00000000-0005-0000-0000-0000D1100000}"/>
    <cellStyle name="Cálculo 16 3" xfId="3474" xr:uid="{00000000-0005-0000-0000-0000D2100000}"/>
    <cellStyle name="Cálculo 16 3 2" xfId="30617" xr:uid="{00000000-0005-0000-0000-0000D3100000}"/>
    <cellStyle name="Cálculo 16 4" xfId="30618" xr:uid="{00000000-0005-0000-0000-0000D4100000}"/>
    <cellStyle name="Cálculo 16_Bases_Generales" xfId="3475" xr:uid="{00000000-0005-0000-0000-0000D5100000}"/>
    <cellStyle name="Cálculo 17" xfId="3476" xr:uid="{00000000-0005-0000-0000-0000D6100000}"/>
    <cellStyle name="Cálculo 17 2" xfId="3477" xr:uid="{00000000-0005-0000-0000-0000D7100000}"/>
    <cellStyle name="Cálculo 17 2 2" xfId="30619" xr:uid="{00000000-0005-0000-0000-0000D8100000}"/>
    <cellStyle name="Cálculo 17 3" xfId="3478" xr:uid="{00000000-0005-0000-0000-0000D9100000}"/>
    <cellStyle name="Cálculo 17 3 2" xfId="30620" xr:uid="{00000000-0005-0000-0000-0000DA100000}"/>
    <cellStyle name="Cálculo 17 4" xfId="30621" xr:uid="{00000000-0005-0000-0000-0000DB100000}"/>
    <cellStyle name="Cálculo 17_Bases_Generales" xfId="3479" xr:uid="{00000000-0005-0000-0000-0000DC100000}"/>
    <cellStyle name="Cálculo 18" xfId="3480" xr:uid="{00000000-0005-0000-0000-0000DD100000}"/>
    <cellStyle name="Cálculo 18 2" xfId="3481" xr:uid="{00000000-0005-0000-0000-0000DE100000}"/>
    <cellStyle name="Cálculo 18 2 2" xfId="30622" xr:uid="{00000000-0005-0000-0000-0000DF100000}"/>
    <cellStyle name="Cálculo 18 3" xfId="3482" xr:uid="{00000000-0005-0000-0000-0000E0100000}"/>
    <cellStyle name="Cálculo 18 3 2" xfId="30623" xr:uid="{00000000-0005-0000-0000-0000E1100000}"/>
    <cellStyle name="Cálculo 18 4" xfId="30624" xr:uid="{00000000-0005-0000-0000-0000E2100000}"/>
    <cellStyle name="Cálculo 18_Bases_Generales" xfId="3483" xr:uid="{00000000-0005-0000-0000-0000E3100000}"/>
    <cellStyle name="Cálculo 19" xfId="3484" xr:uid="{00000000-0005-0000-0000-0000E4100000}"/>
    <cellStyle name="Cálculo 19 2" xfId="3485" xr:uid="{00000000-0005-0000-0000-0000E5100000}"/>
    <cellStyle name="Cálculo 19 2 2" xfId="30625" xr:uid="{00000000-0005-0000-0000-0000E6100000}"/>
    <cellStyle name="Cálculo 19 3" xfId="3486" xr:uid="{00000000-0005-0000-0000-0000E7100000}"/>
    <cellStyle name="Cálculo 19 3 2" xfId="30626" xr:uid="{00000000-0005-0000-0000-0000E8100000}"/>
    <cellStyle name="Cálculo 19 4" xfId="30627" xr:uid="{00000000-0005-0000-0000-0000E9100000}"/>
    <cellStyle name="Cálculo 19_Bases_Generales" xfId="3487" xr:uid="{00000000-0005-0000-0000-0000EA100000}"/>
    <cellStyle name="Cálculo 2" xfId="3488" xr:uid="{00000000-0005-0000-0000-0000EB100000}"/>
    <cellStyle name="Cálculo 2 2" xfId="30628" xr:uid="{00000000-0005-0000-0000-0000EC100000}"/>
    <cellStyle name="Cálculo 20" xfId="3489" xr:uid="{00000000-0005-0000-0000-0000ED100000}"/>
    <cellStyle name="Cálculo 20 2" xfId="3490" xr:uid="{00000000-0005-0000-0000-0000EE100000}"/>
    <cellStyle name="Cálculo 20 2 2" xfId="30629" xr:uid="{00000000-0005-0000-0000-0000EF100000}"/>
    <cellStyle name="Cálculo 20 3" xfId="3491" xr:uid="{00000000-0005-0000-0000-0000F0100000}"/>
    <cellStyle name="Cálculo 20 3 2" xfId="30630" xr:uid="{00000000-0005-0000-0000-0000F1100000}"/>
    <cellStyle name="Cálculo 20 4" xfId="30631" xr:uid="{00000000-0005-0000-0000-0000F2100000}"/>
    <cellStyle name="Cálculo 20_Bases_Generales" xfId="3492" xr:uid="{00000000-0005-0000-0000-0000F3100000}"/>
    <cellStyle name="Cálculo 21" xfId="3493" xr:uid="{00000000-0005-0000-0000-0000F4100000}"/>
    <cellStyle name="Cálculo 21 2" xfId="3494" xr:uid="{00000000-0005-0000-0000-0000F5100000}"/>
    <cellStyle name="Cálculo 21 2 2" xfId="30632" xr:uid="{00000000-0005-0000-0000-0000F6100000}"/>
    <cellStyle name="Cálculo 21 3" xfId="3495" xr:uid="{00000000-0005-0000-0000-0000F7100000}"/>
    <cellStyle name="Cálculo 21 3 2" xfId="30633" xr:uid="{00000000-0005-0000-0000-0000F8100000}"/>
    <cellStyle name="Cálculo 21 4" xfId="30634" xr:uid="{00000000-0005-0000-0000-0000F9100000}"/>
    <cellStyle name="Cálculo 21_Bases_Generales" xfId="3496" xr:uid="{00000000-0005-0000-0000-0000FA100000}"/>
    <cellStyle name="Cálculo 22" xfId="3497" xr:uid="{00000000-0005-0000-0000-0000FB100000}"/>
    <cellStyle name="Cálculo 22 2" xfId="3498" xr:uid="{00000000-0005-0000-0000-0000FC100000}"/>
    <cellStyle name="Cálculo 22 2 2" xfId="30635" xr:uid="{00000000-0005-0000-0000-0000FD100000}"/>
    <cellStyle name="Cálculo 22 3" xfId="3499" xr:uid="{00000000-0005-0000-0000-0000FE100000}"/>
    <cellStyle name="Cálculo 22 3 2" xfId="30636" xr:uid="{00000000-0005-0000-0000-0000FF100000}"/>
    <cellStyle name="Cálculo 22 4" xfId="30637" xr:uid="{00000000-0005-0000-0000-000000110000}"/>
    <cellStyle name="Cálculo 22_Bases_Generales" xfId="3500" xr:uid="{00000000-0005-0000-0000-000001110000}"/>
    <cellStyle name="Cálculo 23" xfId="3501" xr:uid="{00000000-0005-0000-0000-000002110000}"/>
    <cellStyle name="Cálculo 23 2" xfId="3502" xr:uid="{00000000-0005-0000-0000-000003110000}"/>
    <cellStyle name="Cálculo 23 2 2" xfId="30638" xr:uid="{00000000-0005-0000-0000-000004110000}"/>
    <cellStyle name="Cálculo 23 3" xfId="3503" xr:uid="{00000000-0005-0000-0000-000005110000}"/>
    <cellStyle name="Cálculo 23 3 2" xfId="30639" xr:uid="{00000000-0005-0000-0000-000006110000}"/>
    <cellStyle name="Cálculo 23 4" xfId="30640" xr:uid="{00000000-0005-0000-0000-000007110000}"/>
    <cellStyle name="Cálculo 23_Bases_Generales" xfId="3504" xr:uid="{00000000-0005-0000-0000-000008110000}"/>
    <cellStyle name="Cálculo 24" xfId="3505" xr:uid="{00000000-0005-0000-0000-000009110000}"/>
    <cellStyle name="Cálculo 24 2" xfId="3506" xr:uid="{00000000-0005-0000-0000-00000A110000}"/>
    <cellStyle name="Cálculo 24 2 2" xfId="30641" xr:uid="{00000000-0005-0000-0000-00000B110000}"/>
    <cellStyle name="Cálculo 24 3" xfId="3507" xr:uid="{00000000-0005-0000-0000-00000C110000}"/>
    <cellStyle name="Cálculo 24 3 2" xfId="30642" xr:uid="{00000000-0005-0000-0000-00000D110000}"/>
    <cellStyle name="Cálculo 24 4" xfId="30643" xr:uid="{00000000-0005-0000-0000-00000E110000}"/>
    <cellStyle name="Cálculo 24_Bases_Generales" xfId="3508" xr:uid="{00000000-0005-0000-0000-00000F110000}"/>
    <cellStyle name="Cálculo 25" xfId="3509" xr:uid="{00000000-0005-0000-0000-000010110000}"/>
    <cellStyle name="Cálculo 25 2" xfId="3510" xr:uid="{00000000-0005-0000-0000-000011110000}"/>
    <cellStyle name="Cálculo 25 2 2" xfId="30644" xr:uid="{00000000-0005-0000-0000-000012110000}"/>
    <cellStyle name="Cálculo 25 3" xfId="3511" xr:uid="{00000000-0005-0000-0000-000013110000}"/>
    <cellStyle name="Cálculo 25 3 2" xfId="30645" xr:uid="{00000000-0005-0000-0000-000014110000}"/>
    <cellStyle name="Cálculo 25 4" xfId="30646" xr:uid="{00000000-0005-0000-0000-000015110000}"/>
    <cellStyle name="Cálculo 25_Bases_Generales" xfId="3512" xr:uid="{00000000-0005-0000-0000-000016110000}"/>
    <cellStyle name="Cálculo 26" xfId="3513" xr:uid="{00000000-0005-0000-0000-000017110000}"/>
    <cellStyle name="Cálculo 26 2" xfId="3514" xr:uid="{00000000-0005-0000-0000-000018110000}"/>
    <cellStyle name="Cálculo 26 2 2" xfId="30647" xr:uid="{00000000-0005-0000-0000-000019110000}"/>
    <cellStyle name="Cálculo 26 3" xfId="3515" xr:uid="{00000000-0005-0000-0000-00001A110000}"/>
    <cellStyle name="Cálculo 26 3 2" xfId="30648" xr:uid="{00000000-0005-0000-0000-00001B110000}"/>
    <cellStyle name="Cálculo 26 4" xfId="30649" xr:uid="{00000000-0005-0000-0000-00001C110000}"/>
    <cellStyle name="Cálculo 26_Bases_Generales" xfId="3516" xr:uid="{00000000-0005-0000-0000-00001D110000}"/>
    <cellStyle name="Cálculo 27" xfId="3517" xr:uid="{00000000-0005-0000-0000-00001E110000}"/>
    <cellStyle name="Cálculo 27 2" xfId="3518" xr:uid="{00000000-0005-0000-0000-00001F110000}"/>
    <cellStyle name="Cálculo 27 2 2" xfId="30650" xr:uid="{00000000-0005-0000-0000-000020110000}"/>
    <cellStyle name="Cálculo 27 3" xfId="3519" xr:uid="{00000000-0005-0000-0000-000021110000}"/>
    <cellStyle name="Cálculo 27 3 2" xfId="30651" xr:uid="{00000000-0005-0000-0000-000022110000}"/>
    <cellStyle name="Cálculo 27 4" xfId="30652" xr:uid="{00000000-0005-0000-0000-000023110000}"/>
    <cellStyle name="Cálculo 27_Bases_Generales" xfId="3520" xr:uid="{00000000-0005-0000-0000-000024110000}"/>
    <cellStyle name="Cálculo 28" xfId="3521" xr:uid="{00000000-0005-0000-0000-000025110000}"/>
    <cellStyle name="Cálculo 28 2" xfId="3522" xr:uid="{00000000-0005-0000-0000-000026110000}"/>
    <cellStyle name="Cálculo 28 2 2" xfId="30653" xr:uid="{00000000-0005-0000-0000-000027110000}"/>
    <cellStyle name="Cálculo 28 3" xfId="3523" xr:uid="{00000000-0005-0000-0000-000028110000}"/>
    <cellStyle name="Cálculo 28 3 2" xfId="30654" xr:uid="{00000000-0005-0000-0000-000029110000}"/>
    <cellStyle name="Cálculo 28 4" xfId="30655" xr:uid="{00000000-0005-0000-0000-00002A110000}"/>
    <cellStyle name="Cálculo 28_Bases_Generales" xfId="3524" xr:uid="{00000000-0005-0000-0000-00002B110000}"/>
    <cellStyle name="Cálculo 29" xfId="3525" xr:uid="{00000000-0005-0000-0000-00002C110000}"/>
    <cellStyle name="Cálculo 29 2" xfId="3526" xr:uid="{00000000-0005-0000-0000-00002D110000}"/>
    <cellStyle name="Cálculo 29 2 2" xfId="30656" xr:uid="{00000000-0005-0000-0000-00002E110000}"/>
    <cellStyle name="Cálculo 29 3" xfId="3527" xr:uid="{00000000-0005-0000-0000-00002F110000}"/>
    <cellStyle name="Cálculo 29 3 2" xfId="30657" xr:uid="{00000000-0005-0000-0000-000030110000}"/>
    <cellStyle name="Cálculo 29 4" xfId="30658" xr:uid="{00000000-0005-0000-0000-000031110000}"/>
    <cellStyle name="Cálculo 29_Bases_Generales" xfId="3528" xr:uid="{00000000-0005-0000-0000-000032110000}"/>
    <cellStyle name="Cálculo 3" xfId="3529" xr:uid="{00000000-0005-0000-0000-000033110000}"/>
    <cellStyle name="Cálculo 3 2" xfId="3530" xr:uid="{00000000-0005-0000-0000-000034110000}"/>
    <cellStyle name="Cálculo 3 2 2" xfId="30659" xr:uid="{00000000-0005-0000-0000-000035110000}"/>
    <cellStyle name="Cálculo 3 3" xfId="3531" xr:uid="{00000000-0005-0000-0000-000036110000}"/>
    <cellStyle name="Cálculo 3 3 2" xfId="30660" xr:uid="{00000000-0005-0000-0000-000037110000}"/>
    <cellStyle name="Cálculo 3 4" xfId="30661" xr:uid="{00000000-0005-0000-0000-000038110000}"/>
    <cellStyle name="Cálculo 3 5" xfId="30662" xr:uid="{00000000-0005-0000-0000-000039110000}"/>
    <cellStyle name="Cálculo 3_Bases_Generales" xfId="3532" xr:uid="{00000000-0005-0000-0000-00003A110000}"/>
    <cellStyle name="Cálculo 30" xfId="3533" xr:uid="{00000000-0005-0000-0000-00003B110000}"/>
    <cellStyle name="Cálculo 30 2" xfId="3534" xr:uid="{00000000-0005-0000-0000-00003C110000}"/>
    <cellStyle name="Cálculo 30 2 2" xfId="30663" xr:uid="{00000000-0005-0000-0000-00003D110000}"/>
    <cellStyle name="Cálculo 30 3" xfId="3535" xr:uid="{00000000-0005-0000-0000-00003E110000}"/>
    <cellStyle name="Cálculo 30 3 2" xfId="30664" xr:uid="{00000000-0005-0000-0000-00003F110000}"/>
    <cellStyle name="Cálculo 30 4" xfId="30665" xr:uid="{00000000-0005-0000-0000-000040110000}"/>
    <cellStyle name="Cálculo 30_Bases_Generales" xfId="3536" xr:uid="{00000000-0005-0000-0000-000041110000}"/>
    <cellStyle name="Cálculo 31" xfId="3537" xr:uid="{00000000-0005-0000-0000-000042110000}"/>
    <cellStyle name="Cálculo 31 2" xfId="3538" xr:uid="{00000000-0005-0000-0000-000043110000}"/>
    <cellStyle name="Cálculo 31 2 2" xfId="30666" xr:uid="{00000000-0005-0000-0000-000044110000}"/>
    <cellStyle name="Cálculo 31 3" xfId="3539" xr:uid="{00000000-0005-0000-0000-000045110000}"/>
    <cellStyle name="Cálculo 31 3 2" xfId="30667" xr:uid="{00000000-0005-0000-0000-000046110000}"/>
    <cellStyle name="Cálculo 31 4" xfId="30668" xr:uid="{00000000-0005-0000-0000-000047110000}"/>
    <cellStyle name="Cálculo 31_Bases_Generales" xfId="3540" xr:uid="{00000000-0005-0000-0000-000048110000}"/>
    <cellStyle name="Cálculo 32" xfId="3541" xr:uid="{00000000-0005-0000-0000-000049110000}"/>
    <cellStyle name="Cálculo 32 2" xfId="3542" xr:uid="{00000000-0005-0000-0000-00004A110000}"/>
    <cellStyle name="Cálculo 32 2 2" xfId="30669" xr:uid="{00000000-0005-0000-0000-00004B110000}"/>
    <cellStyle name="Cálculo 32 3" xfId="3543" xr:uid="{00000000-0005-0000-0000-00004C110000}"/>
    <cellStyle name="Cálculo 32 3 2" xfId="30670" xr:uid="{00000000-0005-0000-0000-00004D110000}"/>
    <cellStyle name="Cálculo 32 4" xfId="30671" xr:uid="{00000000-0005-0000-0000-00004E110000}"/>
    <cellStyle name="Cálculo 32_Bases_Generales" xfId="3544" xr:uid="{00000000-0005-0000-0000-00004F110000}"/>
    <cellStyle name="Cálculo 33" xfId="3545" xr:uid="{00000000-0005-0000-0000-000050110000}"/>
    <cellStyle name="Cálculo 33 2" xfId="3546" xr:uid="{00000000-0005-0000-0000-000051110000}"/>
    <cellStyle name="Cálculo 33 2 2" xfId="30672" xr:uid="{00000000-0005-0000-0000-000052110000}"/>
    <cellStyle name="Cálculo 33 3" xfId="3547" xr:uid="{00000000-0005-0000-0000-000053110000}"/>
    <cellStyle name="Cálculo 33 3 2" xfId="30673" xr:uid="{00000000-0005-0000-0000-000054110000}"/>
    <cellStyle name="Cálculo 33 4" xfId="30674" xr:uid="{00000000-0005-0000-0000-000055110000}"/>
    <cellStyle name="Cálculo 33_Bases_Generales" xfId="3548" xr:uid="{00000000-0005-0000-0000-000056110000}"/>
    <cellStyle name="Cálculo 34" xfId="3549" xr:uid="{00000000-0005-0000-0000-000057110000}"/>
    <cellStyle name="Cálculo 34 2" xfId="3550" xr:uid="{00000000-0005-0000-0000-000058110000}"/>
    <cellStyle name="Cálculo 34 2 2" xfId="30675" xr:uid="{00000000-0005-0000-0000-000059110000}"/>
    <cellStyle name="Cálculo 34 3" xfId="3551" xr:uid="{00000000-0005-0000-0000-00005A110000}"/>
    <cellStyle name="Cálculo 34 3 2" xfId="30676" xr:uid="{00000000-0005-0000-0000-00005B110000}"/>
    <cellStyle name="Cálculo 34 4" xfId="30677" xr:uid="{00000000-0005-0000-0000-00005C110000}"/>
    <cellStyle name="Cálculo 34_Bases_Generales" xfId="3552" xr:uid="{00000000-0005-0000-0000-00005D110000}"/>
    <cellStyle name="Cálculo 35" xfId="3553" xr:uid="{00000000-0005-0000-0000-00005E110000}"/>
    <cellStyle name="Cálculo 35 2" xfId="3554" xr:uid="{00000000-0005-0000-0000-00005F110000}"/>
    <cellStyle name="Cálculo 35 2 2" xfId="30678" xr:uid="{00000000-0005-0000-0000-000060110000}"/>
    <cellStyle name="Cálculo 35 3" xfId="3555" xr:uid="{00000000-0005-0000-0000-000061110000}"/>
    <cellStyle name="Cálculo 35 3 2" xfId="30679" xr:uid="{00000000-0005-0000-0000-000062110000}"/>
    <cellStyle name="Cálculo 35 4" xfId="30680" xr:uid="{00000000-0005-0000-0000-000063110000}"/>
    <cellStyle name="Cálculo 35_Bases_Generales" xfId="3556" xr:uid="{00000000-0005-0000-0000-000064110000}"/>
    <cellStyle name="Cálculo 36" xfId="3557" xr:uid="{00000000-0005-0000-0000-000065110000}"/>
    <cellStyle name="Cálculo 36 2" xfId="3558" xr:uid="{00000000-0005-0000-0000-000066110000}"/>
    <cellStyle name="Cálculo 36 2 2" xfId="30681" xr:uid="{00000000-0005-0000-0000-000067110000}"/>
    <cellStyle name="Cálculo 36 3" xfId="3559" xr:uid="{00000000-0005-0000-0000-000068110000}"/>
    <cellStyle name="Cálculo 36 3 2" xfId="30682" xr:uid="{00000000-0005-0000-0000-000069110000}"/>
    <cellStyle name="Cálculo 36 4" xfId="30683" xr:uid="{00000000-0005-0000-0000-00006A110000}"/>
    <cellStyle name="Cálculo 37" xfId="3560" xr:uid="{00000000-0005-0000-0000-00006B110000}"/>
    <cellStyle name="Cálculo 37 2" xfId="3561" xr:uid="{00000000-0005-0000-0000-00006C110000}"/>
    <cellStyle name="Cálculo 37 2 2" xfId="30684" xr:uid="{00000000-0005-0000-0000-00006D110000}"/>
    <cellStyle name="Cálculo 37 3" xfId="3562" xr:uid="{00000000-0005-0000-0000-00006E110000}"/>
    <cellStyle name="Cálculo 37 3 2" xfId="30685" xr:uid="{00000000-0005-0000-0000-00006F110000}"/>
    <cellStyle name="Cálculo 37 4" xfId="30686" xr:uid="{00000000-0005-0000-0000-000070110000}"/>
    <cellStyle name="Cálculo 38" xfId="3563" xr:uid="{00000000-0005-0000-0000-000071110000}"/>
    <cellStyle name="Cálculo 38 2" xfId="3564" xr:uid="{00000000-0005-0000-0000-000072110000}"/>
    <cellStyle name="Cálculo 38 2 2" xfId="30687" xr:uid="{00000000-0005-0000-0000-000073110000}"/>
    <cellStyle name="Cálculo 38 3" xfId="3565" xr:uid="{00000000-0005-0000-0000-000074110000}"/>
    <cellStyle name="Cálculo 38 3 2" xfId="30688" xr:uid="{00000000-0005-0000-0000-000075110000}"/>
    <cellStyle name="Cálculo 38 4" xfId="30689" xr:uid="{00000000-0005-0000-0000-000076110000}"/>
    <cellStyle name="Cálculo 39" xfId="3566" xr:uid="{00000000-0005-0000-0000-000077110000}"/>
    <cellStyle name="Cálculo 39 2" xfId="3567" xr:uid="{00000000-0005-0000-0000-000078110000}"/>
    <cellStyle name="Cálculo 39 2 2" xfId="30690" xr:uid="{00000000-0005-0000-0000-000079110000}"/>
    <cellStyle name="Cálculo 39 3" xfId="3568" xr:uid="{00000000-0005-0000-0000-00007A110000}"/>
    <cellStyle name="Cálculo 39 3 2" xfId="30691" xr:uid="{00000000-0005-0000-0000-00007B110000}"/>
    <cellStyle name="Cálculo 39 4" xfId="30692" xr:uid="{00000000-0005-0000-0000-00007C110000}"/>
    <cellStyle name="Cálculo 4" xfId="3569" xr:uid="{00000000-0005-0000-0000-00007D110000}"/>
    <cellStyle name="Cálculo 4 2" xfId="3570" xr:uid="{00000000-0005-0000-0000-00007E110000}"/>
    <cellStyle name="Cálculo 4 2 2" xfId="30693" xr:uid="{00000000-0005-0000-0000-00007F110000}"/>
    <cellStyle name="Cálculo 4 3" xfId="3571" xr:uid="{00000000-0005-0000-0000-000080110000}"/>
    <cellStyle name="Cálculo 4 3 2" xfId="30694" xr:uid="{00000000-0005-0000-0000-000081110000}"/>
    <cellStyle name="Cálculo 4 4" xfId="3572" xr:uid="{00000000-0005-0000-0000-000082110000}"/>
    <cellStyle name="Cálculo 4 5" xfId="30695" xr:uid="{00000000-0005-0000-0000-000083110000}"/>
    <cellStyle name="Cálculo 4_Bases_Generales" xfId="3573" xr:uid="{00000000-0005-0000-0000-000084110000}"/>
    <cellStyle name="Cálculo 40" xfId="3574" xr:uid="{00000000-0005-0000-0000-000085110000}"/>
    <cellStyle name="Cálculo 40 2" xfId="3575" xr:uid="{00000000-0005-0000-0000-000086110000}"/>
    <cellStyle name="Cálculo 40 2 2" xfId="30696" xr:uid="{00000000-0005-0000-0000-000087110000}"/>
    <cellStyle name="Cálculo 40 3" xfId="3576" xr:uid="{00000000-0005-0000-0000-000088110000}"/>
    <cellStyle name="Cálculo 40 3 2" xfId="30697" xr:uid="{00000000-0005-0000-0000-000089110000}"/>
    <cellStyle name="Cálculo 40 4" xfId="30698" xr:uid="{00000000-0005-0000-0000-00008A110000}"/>
    <cellStyle name="Cálculo 41" xfId="3577" xr:uid="{00000000-0005-0000-0000-00008B110000}"/>
    <cellStyle name="Cálculo 41 2" xfId="3578" xr:uid="{00000000-0005-0000-0000-00008C110000}"/>
    <cellStyle name="Cálculo 41 2 2" xfId="30699" xr:uid="{00000000-0005-0000-0000-00008D110000}"/>
    <cellStyle name="Cálculo 41 3" xfId="3579" xr:uid="{00000000-0005-0000-0000-00008E110000}"/>
    <cellStyle name="Cálculo 41 3 2" xfId="30700" xr:uid="{00000000-0005-0000-0000-00008F110000}"/>
    <cellStyle name="Cálculo 41 4" xfId="30701" xr:uid="{00000000-0005-0000-0000-000090110000}"/>
    <cellStyle name="Cálculo 42" xfId="3580" xr:uid="{00000000-0005-0000-0000-000091110000}"/>
    <cellStyle name="Cálculo 42 2" xfId="3581" xr:uid="{00000000-0005-0000-0000-000092110000}"/>
    <cellStyle name="Cálculo 42 2 2" xfId="30702" xr:uid="{00000000-0005-0000-0000-000093110000}"/>
    <cellStyle name="Cálculo 42 3" xfId="3582" xr:uid="{00000000-0005-0000-0000-000094110000}"/>
    <cellStyle name="Cálculo 42 3 2" xfId="30703" xr:uid="{00000000-0005-0000-0000-000095110000}"/>
    <cellStyle name="Cálculo 42 4" xfId="30704" xr:uid="{00000000-0005-0000-0000-000096110000}"/>
    <cellStyle name="Cálculo 43" xfId="3583" xr:uid="{00000000-0005-0000-0000-000097110000}"/>
    <cellStyle name="Cálculo 43 2" xfId="3584" xr:uid="{00000000-0005-0000-0000-000098110000}"/>
    <cellStyle name="Cálculo 43 2 2" xfId="30705" xr:uid="{00000000-0005-0000-0000-000099110000}"/>
    <cellStyle name="Cálculo 43 3" xfId="3585" xr:uid="{00000000-0005-0000-0000-00009A110000}"/>
    <cellStyle name="Cálculo 43 3 2" xfId="30706" xr:uid="{00000000-0005-0000-0000-00009B110000}"/>
    <cellStyle name="Cálculo 43 4" xfId="30707" xr:uid="{00000000-0005-0000-0000-00009C110000}"/>
    <cellStyle name="Cálculo 44" xfId="3586" xr:uid="{00000000-0005-0000-0000-00009D110000}"/>
    <cellStyle name="Cálculo 44 2" xfId="3587" xr:uid="{00000000-0005-0000-0000-00009E110000}"/>
    <cellStyle name="Cálculo 44 2 2" xfId="30708" xr:uid="{00000000-0005-0000-0000-00009F110000}"/>
    <cellStyle name="Cálculo 44 3" xfId="3588" xr:uid="{00000000-0005-0000-0000-0000A0110000}"/>
    <cellStyle name="Cálculo 44 3 2" xfId="30709" xr:uid="{00000000-0005-0000-0000-0000A1110000}"/>
    <cellStyle name="Cálculo 44 4" xfId="30710" xr:uid="{00000000-0005-0000-0000-0000A2110000}"/>
    <cellStyle name="Cálculo 45" xfId="3589" xr:uid="{00000000-0005-0000-0000-0000A3110000}"/>
    <cellStyle name="Cálculo 45 2" xfId="3590" xr:uid="{00000000-0005-0000-0000-0000A4110000}"/>
    <cellStyle name="Cálculo 45 2 2" xfId="30711" xr:uid="{00000000-0005-0000-0000-0000A5110000}"/>
    <cellStyle name="Cálculo 45 3" xfId="3591" xr:uid="{00000000-0005-0000-0000-0000A6110000}"/>
    <cellStyle name="Cálculo 45 3 2" xfId="30712" xr:uid="{00000000-0005-0000-0000-0000A7110000}"/>
    <cellStyle name="Cálculo 45 4" xfId="30713" xr:uid="{00000000-0005-0000-0000-0000A8110000}"/>
    <cellStyle name="Cálculo 46" xfId="3592" xr:uid="{00000000-0005-0000-0000-0000A9110000}"/>
    <cellStyle name="Cálculo 46 2" xfId="3593" xr:uid="{00000000-0005-0000-0000-0000AA110000}"/>
    <cellStyle name="Cálculo 46 2 2" xfId="30714" xr:uid="{00000000-0005-0000-0000-0000AB110000}"/>
    <cellStyle name="Cálculo 46 3" xfId="3594" xr:uid="{00000000-0005-0000-0000-0000AC110000}"/>
    <cellStyle name="Cálculo 46 3 2" xfId="30715" xr:uid="{00000000-0005-0000-0000-0000AD110000}"/>
    <cellStyle name="Cálculo 46 4" xfId="30716" xr:uid="{00000000-0005-0000-0000-0000AE110000}"/>
    <cellStyle name="Cálculo 47" xfId="3595" xr:uid="{00000000-0005-0000-0000-0000AF110000}"/>
    <cellStyle name="Cálculo 47 2" xfId="3596" xr:uid="{00000000-0005-0000-0000-0000B0110000}"/>
    <cellStyle name="Cálculo 47 2 2" xfId="30717" xr:uid="{00000000-0005-0000-0000-0000B1110000}"/>
    <cellStyle name="Cálculo 47 3" xfId="3597" xr:uid="{00000000-0005-0000-0000-0000B2110000}"/>
    <cellStyle name="Cálculo 47 3 2" xfId="30718" xr:uid="{00000000-0005-0000-0000-0000B3110000}"/>
    <cellStyle name="Cálculo 47 4" xfId="30719" xr:uid="{00000000-0005-0000-0000-0000B4110000}"/>
    <cellStyle name="Cálculo 48" xfId="3598" xr:uid="{00000000-0005-0000-0000-0000B5110000}"/>
    <cellStyle name="Cálculo 48 2" xfId="3599" xr:uid="{00000000-0005-0000-0000-0000B6110000}"/>
    <cellStyle name="Cálculo 48 2 2" xfId="30720" xr:uid="{00000000-0005-0000-0000-0000B7110000}"/>
    <cellStyle name="Cálculo 48 3" xfId="3600" xr:uid="{00000000-0005-0000-0000-0000B8110000}"/>
    <cellStyle name="Cálculo 48 3 2" xfId="30721" xr:uid="{00000000-0005-0000-0000-0000B9110000}"/>
    <cellStyle name="Cálculo 48 4" xfId="30722" xr:uid="{00000000-0005-0000-0000-0000BA110000}"/>
    <cellStyle name="Cálculo 49" xfId="3601" xr:uid="{00000000-0005-0000-0000-0000BB110000}"/>
    <cellStyle name="Cálculo 49 2" xfId="3602" xr:uid="{00000000-0005-0000-0000-0000BC110000}"/>
    <cellStyle name="Cálculo 49 2 2" xfId="30723" xr:uid="{00000000-0005-0000-0000-0000BD110000}"/>
    <cellStyle name="Cálculo 49 3" xfId="3603" xr:uid="{00000000-0005-0000-0000-0000BE110000}"/>
    <cellStyle name="Cálculo 49 3 2" xfId="30724" xr:uid="{00000000-0005-0000-0000-0000BF110000}"/>
    <cellStyle name="Cálculo 49 4" xfId="30725" xr:uid="{00000000-0005-0000-0000-0000C0110000}"/>
    <cellStyle name="Cálculo 5" xfId="3604" xr:uid="{00000000-0005-0000-0000-0000C1110000}"/>
    <cellStyle name="Cálculo 5 2" xfId="3605" xr:uid="{00000000-0005-0000-0000-0000C2110000}"/>
    <cellStyle name="Cálculo 5 2 2" xfId="30726" xr:uid="{00000000-0005-0000-0000-0000C3110000}"/>
    <cellStyle name="Cálculo 5 3" xfId="3606" xr:uid="{00000000-0005-0000-0000-0000C4110000}"/>
    <cellStyle name="Cálculo 5 3 2" xfId="30727" xr:uid="{00000000-0005-0000-0000-0000C5110000}"/>
    <cellStyle name="Cálculo 5 4" xfId="30728" xr:uid="{00000000-0005-0000-0000-0000C6110000}"/>
    <cellStyle name="Cálculo 5_Bases_Generales" xfId="3607" xr:uid="{00000000-0005-0000-0000-0000C7110000}"/>
    <cellStyle name="Cálculo 50" xfId="3608" xr:uid="{00000000-0005-0000-0000-0000C8110000}"/>
    <cellStyle name="Cálculo 50 2" xfId="3609" xr:uid="{00000000-0005-0000-0000-0000C9110000}"/>
    <cellStyle name="Cálculo 50 2 2" xfId="30729" xr:uid="{00000000-0005-0000-0000-0000CA110000}"/>
    <cellStyle name="Cálculo 50 3" xfId="3610" xr:uid="{00000000-0005-0000-0000-0000CB110000}"/>
    <cellStyle name="Cálculo 50 3 2" xfId="30730" xr:uid="{00000000-0005-0000-0000-0000CC110000}"/>
    <cellStyle name="Cálculo 50 4" xfId="30731" xr:uid="{00000000-0005-0000-0000-0000CD110000}"/>
    <cellStyle name="Cálculo 51" xfId="3611" xr:uid="{00000000-0005-0000-0000-0000CE110000}"/>
    <cellStyle name="Cálculo 51 2" xfId="3612" xr:uid="{00000000-0005-0000-0000-0000CF110000}"/>
    <cellStyle name="Cálculo 51 2 2" xfId="30732" xr:uid="{00000000-0005-0000-0000-0000D0110000}"/>
    <cellStyle name="Cálculo 51 3" xfId="3613" xr:uid="{00000000-0005-0000-0000-0000D1110000}"/>
    <cellStyle name="Cálculo 51 3 2" xfId="30733" xr:uid="{00000000-0005-0000-0000-0000D2110000}"/>
    <cellStyle name="Cálculo 51 4" xfId="30734" xr:uid="{00000000-0005-0000-0000-0000D3110000}"/>
    <cellStyle name="Cálculo 52" xfId="3614" xr:uid="{00000000-0005-0000-0000-0000D4110000}"/>
    <cellStyle name="Cálculo 52 2" xfId="3615" xr:uid="{00000000-0005-0000-0000-0000D5110000}"/>
    <cellStyle name="Cálculo 52 2 2" xfId="30735" xr:uid="{00000000-0005-0000-0000-0000D6110000}"/>
    <cellStyle name="Cálculo 52 3" xfId="3616" xr:uid="{00000000-0005-0000-0000-0000D7110000}"/>
    <cellStyle name="Cálculo 52 3 2" xfId="30736" xr:uid="{00000000-0005-0000-0000-0000D8110000}"/>
    <cellStyle name="Cálculo 52 4" xfId="30737" xr:uid="{00000000-0005-0000-0000-0000D9110000}"/>
    <cellStyle name="Cálculo 53" xfId="3617" xr:uid="{00000000-0005-0000-0000-0000DA110000}"/>
    <cellStyle name="Cálculo 53 2" xfId="3618" xr:uid="{00000000-0005-0000-0000-0000DB110000}"/>
    <cellStyle name="Cálculo 53 2 2" xfId="30738" xr:uid="{00000000-0005-0000-0000-0000DC110000}"/>
    <cellStyle name="Cálculo 53 3" xfId="3619" xr:uid="{00000000-0005-0000-0000-0000DD110000}"/>
    <cellStyle name="Cálculo 53 3 2" xfId="30739" xr:uid="{00000000-0005-0000-0000-0000DE110000}"/>
    <cellStyle name="Cálculo 53 4" xfId="30740" xr:uid="{00000000-0005-0000-0000-0000DF110000}"/>
    <cellStyle name="Cálculo 54" xfId="3620" xr:uid="{00000000-0005-0000-0000-0000E0110000}"/>
    <cellStyle name="Cálculo 54 2" xfId="3621" xr:uid="{00000000-0005-0000-0000-0000E1110000}"/>
    <cellStyle name="Cálculo 54 2 2" xfId="30741" xr:uid="{00000000-0005-0000-0000-0000E2110000}"/>
    <cellStyle name="Cálculo 54 3" xfId="3622" xr:uid="{00000000-0005-0000-0000-0000E3110000}"/>
    <cellStyle name="Cálculo 54 3 2" xfId="30742" xr:uid="{00000000-0005-0000-0000-0000E4110000}"/>
    <cellStyle name="Cálculo 54 4" xfId="30743" xr:uid="{00000000-0005-0000-0000-0000E5110000}"/>
    <cellStyle name="Cálculo 55" xfId="3623" xr:uid="{00000000-0005-0000-0000-0000E6110000}"/>
    <cellStyle name="Cálculo 55 2" xfId="3624" xr:uid="{00000000-0005-0000-0000-0000E7110000}"/>
    <cellStyle name="Cálculo 55 2 2" xfId="30744" xr:uid="{00000000-0005-0000-0000-0000E8110000}"/>
    <cellStyle name="Cálculo 55 3" xfId="3625" xr:uid="{00000000-0005-0000-0000-0000E9110000}"/>
    <cellStyle name="Cálculo 55 3 2" xfId="30745" xr:uid="{00000000-0005-0000-0000-0000EA110000}"/>
    <cellStyle name="Cálculo 55 4" xfId="30746" xr:uid="{00000000-0005-0000-0000-0000EB110000}"/>
    <cellStyle name="Cálculo 56" xfId="3626" xr:uid="{00000000-0005-0000-0000-0000EC110000}"/>
    <cellStyle name="Cálculo 56 2" xfId="3627" xr:uid="{00000000-0005-0000-0000-0000ED110000}"/>
    <cellStyle name="Cálculo 56 2 2" xfId="30747" xr:uid="{00000000-0005-0000-0000-0000EE110000}"/>
    <cellStyle name="Cálculo 56 3" xfId="3628" xr:uid="{00000000-0005-0000-0000-0000EF110000}"/>
    <cellStyle name="Cálculo 56 3 2" xfId="30748" xr:uid="{00000000-0005-0000-0000-0000F0110000}"/>
    <cellStyle name="Cálculo 56 4" xfId="30749" xr:uid="{00000000-0005-0000-0000-0000F1110000}"/>
    <cellStyle name="Cálculo 57" xfId="3629" xr:uid="{00000000-0005-0000-0000-0000F2110000}"/>
    <cellStyle name="Cálculo 57 2" xfId="3630" xr:uid="{00000000-0005-0000-0000-0000F3110000}"/>
    <cellStyle name="Cálculo 57 2 2" xfId="30750" xr:uid="{00000000-0005-0000-0000-0000F4110000}"/>
    <cellStyle name="Cálculo 57 3" xfId="3631" xr:uid="{00000000-0005-0000-0000-0000F5110000}"/>
    <cellStyle name="Cálculo 57 3 2" xfId="30751" xr:uid="{00000000-0005-0000-0000-0000F6110000}"/>
    <cellStyle name="Cálculo 57 4" xfId="30752" xr:uid="{00000000-0005-0000-0000-0000F7110000}"/>
    <cellStyle name="Cálculo 58" xfId="3632" xr:uid="{00000000-0005-0000-0000-0000F8110000}"/>
    <cellStyle name="Cálculo 58 2" xfId="3633" xr:uid="{00000000-0005-0000-0000-0000F9110000}"/>
    <cellStyle name="Cálculo 58 2 2" xfId="30753" xr:uid="{00000000-0005-0000-0000-0000FA110000}"/>
    <cellStyle name="Cálculo 58 3" xfId="3634" xr:uid="{00000000-0005-0000-0000-0000FB110000}"/>
    <cellStyle name="Cálculo 58 3 2" xfId="30754" xr:uid="{00000000-0005-0000-0000-0000FC110000}"/>
    <cellStyle name="Cálculo 58 4" xfId="30755" xr:uid="{00000000-0005-0000-0000-0000FD110000}"/>
    <cellStyle name="Cálculo 59" xfId="3635" xr:uid="{00000000-0005-0000-0000-0000FE110000}"/>
    <cellStyle name="Cálculo 59 2" xfId="3636" xr:uid="{00000000-0005-0000-0000-0000FF110000}"/>
    <cellStyle name="Cálculo 59 2 2" xfId="30756" xr:uid="{00000000-0005-0000-0000-000000120000}"/>
    <cellStyle name="Cálculo 59 3" xfId="3637" xr:uid="{00000000-0005-0000-0000-000001120000}"/>
    <cellStyle name="Cálculo 59 3 2" xfId="30757" xr:uid="{00000000-0005-0000-0000-000002120000}"/>
    <cellStyle name="Cálculo 59 4" xfId="30758" xr:uid="{00000000-0005-0000-0000-000003120000}"/>
    <cellStyle name="Cálculo 6" xfId="3638" xr:uid="{00000000-0005-0000-0000-000004120000}"/>
    <cellStyle name="Cálculo 6 2" xfId="3639" xr:uid="{00000000-0005-0000-0000-000005120000}"/>
    <cellStyle name="Cálculo 6 2 2" xfId="30759" xr:uid="{00000000-0005-0000-0000-000006120000}"/>
    <cellStyle name="Cálculo 6 3" xfId="3640" xr:uid="{00000000-0005-0000-0000-000007120000}"/>
    <cellStyle name="Cálculo 6 3 2" xfId="30760" xr:uid="{00000000-0005-0000-0000-000008120000}"/>
    <cellStyle name="Cálculo 6 4" xfId="30761" xr:uid="{00000000-0005-0000-0000-000009120000}"/>
    <cellStyle name="Cálculo 6_Bases_Generales" xfId="3641" xr:uid="{00000000-0005-0000-0000-00000A120000}"/>
    <cellStyle name="Cálculo 60" xfId="3642" xr:uid="{00000000-0005-0000-0000-00000B120000}"/>
    <cellStyle name="Cálculo 60 2" xfId="3643" xr:uid="{00000000-0005-0000-0000-00000C120000}"/>
    <cellStyle name="Cálculo 60 2 2" xfId="30762" xr:uid="{00000000-0005-0000-0000-00000D120000}"/>
    <cellStyle name="Cálculo 60 3" xfId="3644" xr:uid="{00000000-0005-0000-0000-00000E120000}"/>
    <cellStyle name="Cálculo 60 3 2" xfId="30763" xr:uid="{00000000-0005-0000-0000-00000F120000}"/>
    <cellStyle name="Cálculo 60 4" xfId="30764" xr:uid="{00000000-0005-0000-0000-000010120000}"/>
    <cellStyle name="Cálculo 61" xfId="3645" xr:uid="{00000000-0005-0000-0000-000011120000}"/>
    <cellStyle name="Cálculo 61 2" xfId="3646" xr:uid="{00000000-0005-0000-0000-000012120000}"/>
    <cellStyle name="Cálculo 61 2 2" xfId="30765" xr:uid="{00000000-0005-0000-0000-000013120000}"/>
    <cellStyle name="Cálculo 61 3" xfId="3647" xr:uid="{00000000-0005-0000-0000-000014120000}"/>
    <cellStyle name="Cálculo 61 3 2" xfId="30766" xr:uid="{00000000-0005-0000-0000-000015120000}"/>
    <cellStyle name="Cálculo 61 4" xfId="30767" xr:uid="{00000000-0005-0000-0000-000016120000}"/>
    <cellStyle name="Cálculo 62" xfId="3648" xr:uid="{00000000-0005-0000-0000-000017120000}"/>
    <cellStyle name="Cálculo 62 2" xfId="3649" xr:uid="{00000000-0005-0000-0000-000018120000}"/>
    <cellStyle name="Cálculo 62 2 2" xfId="30768" xr:uid="{00000000-0005-0000-0000-000019120000}"/>
    <cellStyle name="Cálculo 62 3" xfId="3650" xr:uid="{00000000-0005-0000-0000-00001A120000}"/>
    <cellStyle name="Cálculo 62 3 2" xfId="30769" xr:uid="{00000000-0005-0000-0000-00001B120000}"/>
    <cellStyle name="Cálculo 62 4" xfId="30770" xr:uid="{00000000-0005-0000-0000-00001C120000}"/>
    <cellStyle name="Cálculo 63" xfId="3651" xr:uid="{00000000-0005-0000-0000-00001D120000}"/>
    <cellStyle name="Cálculo 63 2" xfId="3652" xr:uid="{00000000-0005-0000-0000-00001E120000}"/>
    <cellStyle name="Cálculo 63 2 2" xfId="30771" xr:uid="{00000000-0005-0000-0000-00001F120000}"/>
    <cellStyle name="Cálculo 63 3" xfId="3653" xr:uid="{00000000-0005-0000-0000-000020120000}"/>
    <cellStyle name="Cálculo 63 3 2" xfId="30772" xr:uid="{00000000-0005-0000-0000-000021120000}"/>
    <cellStyle name="Cálculo 63 4" xfId="30773" xr:uid="{00000000-0005-0000-0000-000022120000}"/>
    <cellStyle name="Cálculo 64" xfId="3654" xr:uid="{00000000-0005-0000-0000-000023120000}"/>
    <cellStyle name="Cálculo 64 2" xfId="3655" xr:uid="{00000000-0005-0000-0000-000024120000}"/>
    <cellStyle name="Cálculo 64 2 2" xfId="30774" xr:uid="{00000000-0005-0000-0000-000025120000}"/>
    <cellStyle name="Cálculo 64 3" xfId="3656" xr:uid="{00000000-0005-0000-0000-000026120000}"/>
    <cellStyle name="Cálculo 64 3 2" xfId="30775" xr:uid="{00000000-0005-0000-0000-000027120000}"/>
    <cellStyle name="Cálculo 64 4" xfId="30776" xr:uid="{00000000-0005-0000-0000-000028120000}"/>
    <cellStyle name="Cálculo 65" xfId="3657" xr:uid="{00000000-0005-0000-0000-000029120000}"/>
    <cellStyle name="Cálculo 65 2" xfId="3658" xr:uid="{00000000-0005-0000-0000-00002A120000}"/>
    <cellStyle name="Cálculo 65 2 2" xfId="30777" xr:uid="{00000000-0005-0000-0000-00002B120000}"/>
    <cellStyle name="Cálculo 65 3" xfId="3659" xr:uid="{00000000-0005-0000-0000-00002C120000}"/>
    <cellStyle name="Cálculo 65 3 2" xfId="30778" xr:uid="{00000000-0005-0000-0000-00002D120000}"/>
    <cellStyle name="Cálculo 65 4" xfId="30779" xr:uid="{00000000-0005-0000-0000-00002E120000}"/>
    <cellStyle name="Cálculo 66" xfId="3660" xr:uid="{00000000-0005-0000-0000-00002F120000}"/>
    <cellStyle name="Cálculo 66 2" xfId="3661" xr:uid="{00000000-0005-0000-0000-000030120000}"/>
    <cellStyle name="Cálculo 66 2 2" xfId="30780" xr:uid="{00000000-0005-0000-0000-000031120000}"/>
    <cellStyle name="Cálculo 66 3" xfId="3662" xr:uid="{00000000-0005-0000-0000-000032120000}"/>
    <cellStyle name="Cálculo 66 3 2" xfId="30781" xr:uid="{00000000-0005-0000-0000-000033120000}"/>
    <cellStyle name="Cálculo 66 4" xfId="30782" xr:uid="{00000000-0005-0000-0000-000034120000}"/>
    <cellStyle name="Cálculo 67" xfId="3663" xr:uid="{00000000-0005-0000-0000-000035120000}"/>
    <cellStyle name="Cálculo 67 2" xfId="3664" xr:uid="{00000000-0005-0000-0000-000036120000}"/>
    <cellStyle name="Cálculo 67 2 2" xfId="30783" xr:uid="{00000000-0005-0000-0000-000037120000}"/>
    <cellStyle name="Cálculo 67 3" xfId="3665" xr:uid="{00000000-0005-0000-0000-000038120000}"/>
    <cellStyle name="Cálculo 67 3 2" xfId="30784" xr:uid="{00000000-0005-0000-0000-000039120000}"/>
    <cellStyle name="Cálculo 67 4" xfId="30785" xr:uid="{00000000-0005-0000-0000-00003A120000}"/>
    <cellStyle name="Cálculo 68" xfId="3666" xr:uid="{00000000-0005-0000-0000-00003B120000}"/>
    <cellStyle name="Cálculo 68 2" xfId="3667" xr:uid="{00000000-0005-0000-0000-00003C120000}"/>
    <cellStyle name="Cálculo 68 2 2" xfId="30786" xr:uid="{00000000-0005-0000-0000-00003D120000}"/>
    <cellStyle name="Cálculo 68 3" xfId="3668" xr:uid="{00000000-0005-0000-0000-00003E120000}"/>
    <cellStyle name="Cálculo 68 3 2" xfId="30787" xr:uid="{00000000-0005-0000-0000-00003F120000}"/>
    <cellStyle name="Cálculo 68 4" xfId="30788" xr:uid="{00000000-0005-0000-0000-000040120000}"/>
    <cellStyle name="Cálculo 69" xfId="3669" xr:uid="{00000000-0005-0000-0000-000041120000}"/>
    <cellStyle name="Cálculo 69 2" xfId="3670" xr:uid="{00000000-0005-0000-0000-000042120000}"/>
    <cellStyle name="Cálculo 69 2 2" xfId="30789" xr:uid="{00000000-0005-0000-0000-000043120000}"/>
    <cellStyle name="Cálculo 69 3" xfId="3671" xr:uid="{00000000-0005-0000-0000-000044120000}"/>
    <cellStyle name="Cálculo 69 3 2" xfId="30790" xr:uid="{00000000-0005-0000-0000-000045120000}"/>
    <cellStyle name="Cálculo 69 4" xfId="30791" xr:uid="{00000000-0005-0000-0000-000046120000}"/>
    <cellStyle name="Cálculo 7" xfId="3672" xr:uid="{00000000-0005-0000-0000-000047120000}"/>
    <cellStyle name="Cálculo 7 2" xfId="3673" xr:uid="{00000000-0005-0000-0000-000048120000}"/>
    <cellStyle name="Cálculo 7 2 2" xfId="30792" xr:uid="{00000000-0005-0000-0000-000049120000}"/>
    <cellStyle name="Cálculo 7 3" xfId="3674" xr:uid="{00000000-0005-0000-0000-00004A120000}"/>
    <cellStyle name="Cálculo 7 3 2" xfId="30793" xr:uid="{00000000-0005-0000-0000-00004B120000}"/>
    <cellStyle name="Cálculo 7 4" xfId="30794" xr:uid="{00000000-0005-0000-0000-00004C120000}"/>
    <cellStyle name="Cálculo 7_Bases_Generales" xfId="3675" xr:uid="{00000000-0005-0000-0000-00004D120000}"/>
    <cellStyle name="Cálculo 70" xfId="3676" xr:uid="{00000000-0005-0000-0000-00004E120000}"/>
    <cellStyle name="Cálculo 70 2" xfId="3677" xr:uid="{00000000-0005-0000-0000-00004F120000}"/>
    <cellStyle name="Cálculo 70 2 2" xfId="30795" xr:uid="{00000000-0005-0000-0000-000050120000}"/>
    <cellStyle name="Cálculo 70 3" xfId="3678" xr:uid="{00000000-0005-0000-0000-000051120000}"/>
    <cellStyle name="Cálculo 70 3 2" xfId="30796" xr:uid="{00000000-0005-0000-0000-000052120000}"/>
    <cellStyle name="Cálculo 70 4" xfId="30797" xr:uid="{00000000-0005-0000-0000-000053120000}"/>
    <cellStyle name="Cálculo 71" xfId="3679" xr:uid="{00000000-0005-0000-0000-000054120000}"/>
    <cellStyle name="Cálculo 71 2" xfId="3680" xr:uid="{00000000-0005-0000-0000-000055120000}"/>
    <cellStyle name="Cálculo 71 2 2" xfId="30798" xr:uid="{00000000-0005-0000-0000-000056120000}"/>
    <cellStyle name="Cálculo 71 3" xfId="3681" xr:uid="{00000000-0005-0000-0000-000057120000}"/>
    <cellStyle name="Cálculo 71 3 2" xfId="30799" xr:uid="{00000000-0005-0000-0000-000058120000}"/>
    <cellStyle name="Cálculo 71 4" xfId="30800" xr:uid="{00000000-0005-0000-0000-000059120000}"/>
    <cellStyle name="Cálculo 72" xfId="3682" xr:uid="{00000000-0005-0000-0000-00005A120000}"/>
    <cellStyle name="Cálculo 72 2" xfId="3683" xr:uid="{00000000-0005-0000-0000-00005B120000}"/>
    <cellStyle name="Cálculo 72 2 2" xfId="30801" xr:uid="{00000000-0005-0000-0000-00005C120000}"/>
    <cellStyle name="Cálculo 72 3" xfId="3684" xr:uid="{00000000-0005-0000-0000-00005D120000}"/>
    <cellStyle name="Cálculo 72 3 2" xfId="30802" xr:uid="{00000000-0005-0000-0000-00005E120000}"/>
    <cellStyle name="Cálculo 72 4" xfId="30803" xr:uid="{00000000-0005-0000-0000-00005F120000}"/>
    <cellStyle name="Cálculo 73" xfId="3685" xr:uid="{00000000-0005-0000-0000-000060120000}"/>
    <cellStyle name="Cálculo 73 2" xfId="3686" xr:uid="{00000000-0005-0000-0000-000061120000}"/>
    <cellStyle name="Cálculo 73 2 2" xfId="30804" xr:uid="{00000000-0005-0000-0000-000062120000}"/>
    <cellStyle name="Cálculo 73 3" xfId="3687" xr:uid="{00000000-0005-0000-0000-000063120000}"/>
    <cellStyle name="Cálculo 73 3 2" xfId="30805" xr:uid="{00000000-0005-0000-0000-000064120000}"/>
    <cellStyle name="Cálculo 73 4" xfId="30806" xr:uid="{00000000-0005-0000-0000-000065120000}"/>
    <cellStyle name="Cálculo 74" xfId="3688" xr:uid="{00000000-0005-0000-0000-000066120000}"/>
    <cellStyle name="Cálculo 74 2" xfId="3689" xr:uid="{00000000-0005-0000-0000-000067120000}"/>
    <cellStyle name="Cálculo 74 2 2" xfId="30807" xr:uid="{00000000-0005-0000-0000-000068120000}"/>
    <cellStyle name="Cálculo 74 3" xfId="3690" xr:uid="{00000000-0005-0000-0000-000069120000}"/>
    <cellStyle name="Cálculo 74 3 2" xfId="30808" xr:uid="{00000000-0005-0000-0000-00006A120000}"/>
    <cellStyle name="Cálculo 74 4" xfId="30809" xr:uid="{00000000-0005-0000-0000-00006B120000}"/>
    <cellStyle name="Cálculo 75" xfId="3691" xr:uid="{00000000-0005-0000-0000-00006C120000}"/>
    <cellStyle name="Cálculo 75 2" xfId="3692" xr:uid="{00000000-0005-0000-0000-00006D120000}"/>
    <cellStyle name="Cálculo 75 2 2" xfId="30810" xr:uid="{00000000-0005-0000-0000-00006E120000}"/>
    <cellStyle name="Cálculo 75 3" xfId="3693" xr:uid="{00000000-0005-0000-0000-00006F120000}"/>
    <cellStyle name="Cálculo 75 3 2" xfId="30811" xr:uid="{00000000-0005-0000-0000-000070120000}"/>
    <cellStyle name="Cálculo 75 4" xfId="30812" xr:uid="{00000000-0005-0000-0000-000071120000}"/>
    <cellStyle name="Cálculo 76" xfId="3694" xr:uid="{00000000-0005-0000-0000-000072120000}"/>
    <cellStyle name="Cálculo 76 2" xfId="3695" xr:uid="{00000000-0005-0000-0000-000073120000}"/>
    <cellStyle name="Cálculo 76 2 2" xfId="30813" xr:uid="{00000000-0005-0000-0000-000074120000}"/>
    <cellStyle name="Cálculo 76 3" xfId="3696" xr:uid="{00000000-0005-0000-0000-000075120000}"/>
    <cellStyle name="Cálculo 76 3 2" xfId="30814" xr:uid="{00000000-0005-0000-0000-000076120000}"/>
    <cellStyle name="Cálculo 76 4" xfId="30815" xr:uid="{00000000-0005-0000-0000-000077120000}"/>
    <cellStyle name="Cálculo 77" xfId="3697" xr:uid="{00000000-0005-0000-0000-000078120000}"/>
    <cellStyle name="Cálculo 77 2" xfId="3698" xr:uid="{00000000-0005-0000-0000-000079120000}"/>
    <cellStyle name="Cálculo 77 2 2" xfId="30816" xr:uid="{00000000-0005-0000-0000-00007A120000}"/>
    <cellStyle name="Cálculo 77 3" xfId="3699" xr:uid="{00000000-0005-0000-0000-00007B120000}"/>
    <cellStyle name="Cálculo 77 3 2" xfId="30817" xr:uid="{00000000-0005-0000-0000-00007C120000}"/>
    <cellStyle name="Cálculo 77 4" xfId="30818" xr:uid="{00000000-0005-0000-0000-00007D120000}"/>
    <cellStyle name="Cálculo 78" xfId="3700" xr:uid="{00000000-0005-0000-0000-00007E120000}"/>
    <cellStyle name="Cálculo 78 2" xfId="3701" xr:uid="{00000000-0005-0000-0000-00007F120000}"/>
    <cellStyle name="Cálculo 78 2 2" xfId="30819" xr:uid="{00000000-0005-0000-0000-000080120000}"/>
    <cellStyle name="Cálculo 78 3" xfId="3702" xr:uid="{00000000-0005-0000-0000-000081120000}"/>
    <cellStyle name="Cálculo 78 3 2" xfId="30820" xr:uid="{00000000-0005-0000-0000-000082120000}"/>
    <cellStyle name="Cálculo 78 4" xfId="30821" xr:uid="{00000000-0005-0000-0000-000083120000}"/>
    <cellStyle name="Cálculo 79" xfId="3703" xr:uid="{00000000-0005-0000-0000-000084120000}"/>
    <cellStyle name="Cálculo 79 2" xfId="3704" xr:uid="{00000000-0005-0000-0000-000085120000}"/>
    <cellStyle name="Cálculo 79 2 2" xfId="30822" xr:uid="{00000000-0005-0000-0000-000086120000}"/>
    <cellStyle name="Cálculo 79 3" xfId="3705" xr:uid="{00000000-0005-0000-0000-000087120000}"/>
    <cellStyle name="Cálculo 79 3 2" xfId="30823" xr:uid="{00000000-0005-0000-0000-000088120000}"/>
    <cellStyle name="Cálculo 79 4" xfId="30824" xr:uid="{00000000-0005-0000-0000-000089120000}"/>
    <cellStyle name="Cálculo 8" xfId="3706" xr:uid="{00000000-0005-0000-0000-00008A120000}"/>
    <cellStyle name="Cálculo 8 2" xfId="3707" xr:uid="{00000000-0005-0000-0000-00008B120000}"/>
    <cellStyle name="Cálculo 8 2 2" xfId="30825" xr:uid="{00000000-0005-0000-0000-00008C120000}"/>
    <cellStyle name="Cálculo 8 3" xfId="3708" xr:uid="{00000000-0005-0000-0000-00008D120000}"/>
    <cellStyle name="Cálculo 8 3 2" xfId="30826" xr:uid="{00000000-0005-0000-0000-00008E120000}"/>
    <cellStyle name="Cálculo 8 4" xfId="30827" xr:uid="{00000000-0005-0000-0000-00008F120000}"/>
    <cellStyle name="Cálculo 8_Bases_Generales" xfId="3709" xr:uid="{00000000-0005-0000-0000-000090120000}"/>
    <cellStyle name="Cálculo 80" xfId="3710" xr:uid="{00000000-0005-0000-0000-000091120000}"/>
    <cellStyle name="Cálculo 80 2" xfId="3711" xr:uid="{00000000-0005-0000-0000-000092120000}"/>
    <cellStyle name="Cálculo 80 2 2" xfId="30828" xr:uid="{00000000-0005-0000-0000-000093120000}"/>
    <cellStyle name="Cálculo 80 3" xfId="3712" xr:uid="{00000000-0005-0000-0000-000094120000}"/>
    <cellStyle name="Cálculo 80 3 2" xfId="30829" xr:uid="{00000000-0005-0000-0000-000095120000}"/>
    <cellStyle name="Cálculo 80 4" xfId="30830" xr:uid="{00000000-0005-0000-0000-000096120000}"/>
    <cellStyle name="Cálculo 81" xfId="3713" xr:uid="{00000000-0005-0000-0000-000097120000}"/>
    <cellStyle name="Cálculo 81 2" xfId="3714" xr:uid="{00000000-0005-0000-0000-000098120000}"/>
    <cellStyle name="Cálculo 81 2 2" xfId="30831" xr:uid="{00000000-0005-0000-0000-000099120000}"/>
    <cellStyle name="Cálculo 81 3" xfId="3715" xr:uid="{00000000-0005-0000-0000-00009A120000}"/>
    <cellStyle name="Cálculo 81 3 2" xfId="30832" xr:uid="{00000000-0005-0000-0000-00009B120000}"/>
    <cellStyle name="Cálculo 81 4" xfId="30833" xr:uid="{00000000-0005-0000-0000-00009C120000}"/>
    <cellStyle name="Cálculo 82" xfId="3716" xr:uid="{00000000-0005-0000-0000-00009D120000}"/>
    <cellStyle name="Cálculo 82 2" xfId="3717" xr:uid="{00000000-0005-0000-0000-00009E120000}"/>
    <cellStyle name="Cálculo 82 2 2" xfId="30834" xr:uid="{00000000-0005-0000-0000-00009F120000}"/>
    <cellStyle name="Cálculo 82 3" xfId="3718" xr:uid="{00000000-0005-0000-0000-0000A0120000}"/>
    <cellStyle name="Cálculo 82 3 2" xfId="30835" xr:uid="{00000000-0005-0000-0000-0000A1120000}"/>
    <cellStyle name="Cálculo 82 4" xfId="30836" xr:uid="{00000000-0005-0000-0000-0000A2120000}"/>
    <cellStyle name="Cálculo 83" xfId="3719" xr:uid="{00000000-0005-0000-0000-0000A3120000}"/>
    <cellStyle name="Cálculo 83 2" xfId="3720" xr:uid="{00000000-0005-0000-0000-0000A4120000}"/>
    <cellStyle name="Cálculo 83 2 2" xfId="30837" xr:uid="{00000000-0005-0000-0000-0000A5120000}"/>
    <cellStyle name="Cálculo 83 3" xfId="3721" xr:uid="{00000000-0005-0000-0000-0000A6120000}"/>
    <cellStyle name="Cálculo 83 3 2" xfId="30838" xr:uid="{00000000-0005-0000-0000-0000A7120000}"/>
    <cellStyle name="Cálculo 83 4" xfId="30839" xr:uid="{00000000-0005-0000-0000-0000A8120000}"/>
    <cellStyle name="Cálculo 84" xfId="3722" xr:uid="{00000000-0005-0000-0000-0000A9120000}"/>
    <cellStyle name="Cálculo 84 2" xfId="3723" xr:uid="{00000000-0005-0000-0000-0000AA120000}"/>
    <cellStyle name="Cálculo 84 2 2" xfId="30840" xr:uid="{00000000-0005-0000-0000-0000AB120000}"/>
    <cellStyle name="Cálculo 84 3" xfId="3724" xr:uid="{00000000-0005-0000-0000-0000AC120000}"/>
    <cellStyle name="Cálculo 84 3 2" xfId="30841" xr:uid="{00000000-0005-0000-0000-0000AD120000}"/>
    <cellStyle name="Cálculo 84 4" xfId="30842" xr:uid="{00000000-0005-0000-0000-0000AE120000}"/>
    <cellStyle name="Cálculo 85" xfId="3725" xr:uid="{00000000-0005-0000-0000-0000AF120000}"/>
    <cellStyle name="Cálculo 85 2" xfId="3726" xr:uid="{00000000-0005-0000-0000-0000B0120000}"/>
    <cellStyle name="Cálculo 85 2 2" xfId="30843" xr:uid="{00000000-0005-0000-0000-0000B1120000}"/>
    <cellStyle name="Cálculo 85 3" xfId="3727" xr:uid="{00000000-0005-0000-0000-0000B2120000}"/>
    <cellStyle name="Cálculo 85 3 2" xfId="30844" xr:uid="{00000000-0005-0000-0000-0000B3120000}"/>
    <cellStyle name="Cálculo 85 4" xfId="30845" xr:uid="{00000000-0005-0000-0000-0000B4120000}"/>
    <cellStyle name="Cálculo 86" xfId="3728" xr:uid="{00000000-0005-0000-0000-0000B5120000}"/>
    <cellStyle name="Cálculo 86 2" xfId="3729" xr:uid="{00000000-0005-0000-0000-0000B6120000}"/>
    <cellStyle name="Cálculo 86 2 2" xfId="30846" xr:uid="{00000000-0005-0000-0000-0000B7120000}"/>
    <cellStyle name="Cálculo 86 3" xfId="3730" xr:uid="{00000000-0005-0000-0000-0000B8120000}"/>
    <cellStyle name="Cálculo 86 3 2" xfId="30847" xr:uid="{00000000-0005-0000-0000-0000B9120000}"/>
    <cellStyle name="Cálculo 86 4" xfId="30848" xr:uid="{00000000-0005-0000-0000-0000BA120000}"/>
    <cellStyle name="Cálculo 87" xfId="3731" xr:uid="{00000000-0005-0000-0000-0000BB120000}"/>
    <cellStyle name="Cálculo 87 2" xfId="3732" xr:uid="{00000000-0005-0000-0000-0000BC120000}"/>
    <cellStyle name="Cálculo 87 2 2" xfId="30849" xr:uid="{00000000-0005-0000-0000-0000BD120000}"/>
    <cellStyle name="Cálculo 87 3" xfId="3733" xr:uid="{00000000-0005-0000-0000-0000BE120000}"/>
    <cellStyle name="Cálculo 87 3 2" xfId="30850" xr:uid="{00000000-0005-0000-0000-0000BF120000}"/>
    <cellStyle name="Cálculo 87 4" xfId="30851" xr:uid="{00000000-0005-0000-0000-0000C0120000}"/>
    <cellStyle name="Cálculo 88" xfId="3734" xr:uid="{00000000-0005-0000-0000-0000C1120000}"/>
    <cellStyle name="Cálculo 88 2" xfId="3735" xr:uid="{00000000-0005-0000-0000-0000C2120000}"/>
    <cellStyle name="Cálculo 88 2 2" xfId="30852" xr:uid="{00000000-0005-0000-0000-0000C3120000}"/>
    <cellStyle name="Cálculo 88 3" xfId="3736" xr:uid="{00000000-0005-0000-0000-0000C4120000}"/>
    <cellStyle name="Cálculo 88 3 2" xfId="30853" xr:uid="{00000000-0005-0000-0000-0000C5120000}"/>
    <cellStyle name="Cálculo 88 4" xfId="30854" xr:uid="{00000000-0005-0000-0000-0000C6120000}"/>
    <cellStyle name="Cálculo 89" xfId="3737" xr:uid="{00000000-0005-0000-0000-0000C7120000}"/>
    <cellStyle name="Cálculo 89 2" xfId="3738" xr:uid="{00000000-0005-0000-0000-0000C8120000}"/>
    <cellStyle name="Cálculo 89 2 2" xfId="30855" xr:uid="{00000000-0005-0000-0000-0000C9120000}"/>
    <cellStyle name="Cálculo 89 3" xfId="3739" xr:uid="{00000000-0005-0000-0000-0000CA120000}"/>
    <cellStyle name="Cálculo 89 3 2" xfId="30856" xr:uid="{00000000-0005-0000-0000-0000CB120000}"/>
    <cellStyle name="Cálculo 89 4" xfId="30857" xr:uid="{00000000-0005-0000-0000-0000CC120000}"/>
    <cellStyle name="Cálculo 9" xfId="3740" xr:uid="{00000000-0005-0000-0000-0000CD120000}"/>
    <cellStyle name="Cálculo 9 2" xfId="3741" xr:uid="{00000000-0005-0000-0000-0000CE120000}"/>
    <cellStyle name="Cálculo 9 2 2" xfId="30858" xr:uid="{00000000-0005-0000-0000-0000CF120000}"/>
    <cellStyle name="Cálculo 9 3" xfId="3742" xr:uid="{00000000-0005-0000-0000-0000D0120000}"/>
    <cellStyle name="Cálculo 9 3 2" xfId="30859" xr:uid="{00000000-0005-0000-0000-0000D1120000}"/>
    <cellStyle name="Cálculo 9 4" xfId="30860" xr:uid="{00000000-0005-0000-0000-0000D2120000}"/>
    <cellStyle name="Cálculo 9_Bases_Generales" xfId="3743" xr:uid="{00000000-0005-0000-0000-0000D3120000}"/>
    <cellStyle name="Cálculo 90" xfId="3744" xr:uid="{00000000-0005-0000-0000-0000D4120000}"/>
    <cellStyle name="Cálculo 90 2" xfId="3745" xr:uid="{00000000-0005-0000-0000-0000D5120000}"/>
    <cellStyle name="Cálculo 90 2 2" xfId="30861" xr:uid="{00000000-0005-0000-0000-0000D6120000}"/>
    <cellStyle name="Cálculo 90 3" xfId="3746" xr:uid="{00000000-0005-0000-0000-0000D7120000}"/>
    <cellStyle name="Cálculo 90 3 2" xfId="30862" xr:uid="{00000000-0005-0000-0000-0000D8120000}"/>
    <cellStyle name="Cálculo 90 4" xfId="30863" xr:uid="{00000000-0005-0000-0000-0000D9120000}"/>
    <cellStyle name="Cálculo 91" xfId="3747" xr:uid="{00000000-0005-0000-0000-0000DA120000}"/>
    <cellStyle name="Cálculo 91 2" xfId="3748" xr:uid="{00000000-0005-0000-0000-0000DB120000}"/>
    <cellStyle name="Cálculo 91 2 2" xfId="30864" xr:uid="{00000000-0005-0000-0000-0000DC120000}"/>
    <cellStyle name="Cálculo 91 3" xfId="3749" xr:uid="{00000000-0005-0000-0000-0000DD120000}"/>
    <cellStyle name="Cálculo 91 3 2" xfId="30865" xr:uid="{00000000-0005-0000-0000-0000DE120000}"/>
    <cellStyle name="Cálculo 91 4" xfId="30866" xr:uid="{00000000-0005-0000-0000-0000DF120000}"/>
    <cellStyle name="Cálculo 92" xfId="3750" xr:uid="{00000000-0005-0000-0000-0000E0120000}"/>
    <cellStyle name="Cálculo 92 2" xfId="3751" xr:uid="{00000000-0005-0000-0000-0000E1120000}"/>
    <cellStyle name="Cálculo 92 2 2" xfId="30867" xr:uid="{00000000-0005-0000-0000-0000E2120000}"/>
    <cellStyle name="Cálculo 92 3" xfId="3752" xr:uid="{00000000-0005-0000-0000-0000E3120000}"/>
    <cellStyle name="Cálculo 92 3 2" xfId="30868" xr:uid="{00000000-0005-0000-0000-0000E4120000}"/>
    <cellStyle name="Cálculo 92 4" xfId="30869" xr:uid="{00000000-0005-0000-0000-0000E5120000}"/>
    <cellStyle name="Cálculo 93" xfId="3753" xr:uid="{00000000-0005-0000-0000-0000E6120000}"/>
    <cellStyle name="Cálculo 93 2" xfId="3754" xr:uid="{00000000-0005-0000-0000-0000E7120000}"/>
    <cellStyle name="Cálculo 93 2 2" xfId="30870" xr:uid="{00000000-0005-0000-0000-0000E8120000}"/>
    <cellStyle name="Cálculo 93 3" xfId="3755" xr:uid="{00000000-0005-0000-0000-0000E9120000}"/>
    <cellStyle name="Cálculo 93 3 2" xfId="30871" xr:uid="{00000000-0005-0000-0000-0000EA120000}"/>
    <cellStyle name="Cálculo 93 4" xfId="30872" xr:uid="{00000000-0005-0000-0000-0000EB120000}"/>
    <cellStyle name="Cálculo 94" xfId="3756" xr:uid="{00000000-0005-0000-0000-0000EC120000}"/>
    <cellStyle name="Cálculo 94 2" xfId="3757" xr:uid="{00000000-0005-0000-0000-0000ED120000}"/>
    <cellStyle name="Cálculo 94 2 2" xfId="30873" xr:uid="{00000000-0005-0000-0000-0000EE120000}"/>
    <cellStyle name="Cálculo 94 3" xfId="3758" xr:uid="{00000000-0005-0000-0000-0000EF120000}"/>
    <cellStyle name="Cálculo 94 3 2" xfId="30874" xr:uid="{00000000-0005-0000-0000-0000F0120000}"/>
    <cellStyle name="Cálculo 94 4" xfId="30875" xr:uid="{00000000-0005-0000-0000-0000F1120000}"/>
    <cellStyle name="Cálculo 95" xfId="3759" xr:uid="{00000000-0005-0000-0000-0000F2120000}"/>
    <cellStyle name="Cálculo 95 2" xfId="3760" xr:uid="{00000000-0005-0000-0000-0000F3120000}"/>
    <cellStyle name="Cálculo 95 2 2" xfId="30876" xr:uid="{00000000-0005-0000-0000-0000F4120000}"/>
    <cellStyle name="Cálculo 95 3" xfId="3761" xr:uid="{00000000-0005-0000-0000-0000F5120000}"/>
    <cellStyle name="Cálculo 95 3 2" xfId="30877" xr:uid="{00000000-0005-0000-0000-0000F6120000}"/>
    <cellStyle name="Cálculo 95 4" xfId="30878" xr:uid="{00000000-0005-0000-0000-0000F7120000}"/>
    <cellStyle name="Cálculo 96" xfId="3762" xr:uid="{00000000-0005-0000-0000-0000F8120000}"/>
    <cellStyle name="Cálculo 96 2" xfId="3763" xr:uid="{00000000-0005-0000-0000-0000F9120000}"/>
    <cellStyle name="Cálculo 96 2 2" xfId="30879" xr:uid="{00000000-0005-0000-0000-0000FA120000}"/>
    <cellStyle name="Cálculo 96 3" xfId="3764" xr:uid="{00000000-0005-0000-0000-0000FB120000}"/>
    <cellStyle name="Cálculo 96 3 2" xfId="30880" xr:uid="{00000000-0005-0000-0000-0000FC120000}"/>
    <cellStyle name="Cálculo 96 4" xfId="30881" xr:uid="{00000000-0005-0000-0000-0000FD120000}"/>
    <cellStyle name="Cálculo 97" xfId="3765" xr:uid="{00000000-0005-0000-0000-0000FE120000}"/>
    <cellStyle name="Cálculo 97 2" xfId="3766" xr:uid="{00000000-0005-0000-0000-0000FF120000}"/>
    <cellStyle name="Cálculo 97 2 2" xfId="30882" xr:uid="{00000000-0005-0000-0000-000000130000}"/>
    <cellStyle name="Cálculo 97 3" xfId="3767" xr:uid="{00000000-0005-0000-0000-000001130000}"/>
    <cellStyle name="Cálculo 97 3 2" xfId="30883" xr:uid="{00000000-0005-0000-0000-000002130000}"/>
    <cellStyle name="Cálculo 97 4" xfId="30884" xr:uid="{00000000-0005-0000-0000-000003130000}"/>
    <cellStyle name="Cálculo 98" xfId="3768" xr:uid="{00000000-0005-0000-0000-000004130000}"/>
    <cellStyle name="Cálculo 98 2" xfId="3769" xr:uid="{00000000-0005-0000-0000-000005130000}"/>
    <cellStyle name="Cálculo 98 2 2" xfId="30885" xr:uid="{00000000-0005-0000-0000-000006130000}"/>
    <cellStyle name="Cálculo 98 3" xfId="3770" xr:uid="{00000000-0005-0000-0000-000007130000}"/>
    <cellStyle name="Cálculo 98 3 2" xfId="30886" xr:uid="{00000000-0005-0000-0000-000008130000}"/>
    <cellStyle name="Cálculo 98 4" xfId="30887" xr:uid="{00000000-0005-0000-0000-000009130000}"/>
    <cellStyle name="Cálculo 99" xfId="3771" xr:uid="{00000000-0005-0000-0000-00000A130000}"/>
    <cellStyle name="Cálculo 99 2" xfId="3772" xr:uid="{00000000-0005-0000-0000-00000B130000}"/>
    <cellStyle name="Cálculo 99 2 2" xfId="30888" xr:uid="{00000000-0005-0000-0000-00000C130000}"/>
    <cellStyle name="Cálculo 99 3" xfId="3773" xr:uid="{00000000-0005-0000-0000-00000D130000}"/>
    <cellStyle name="Cálculo 99 3 2" xfId="30889" xr:uid="{00000000-0005-0000-0000-00000E130000}"/>
    <cellStyle name="Cálculo 99 4" xfId="30890" xr:uid="{00000000-0005-0000-0000-00000F130000}"/>
    <cellStyle name="Cancel" xfId="3774" xr:uid="{00000000-0005-0000-0000-000010130000}"/>
    <cellStyle name="CC" xfId="3775" xr:uid="{00000000-0005-0000-0000-000011130000}"/>
    <cellStyle name="Celda de comprobación 2" xfId="3776" xr:uid="{00000000-0005-0000-0000-000012130000}"/>
    <cellStyle name="Célula de Verificação 10" xfId="3777" xr:uid="{00000000-0005-0000-0000-000013130000}"/>
    <cellStyle name="Célula de Verificação 11" xfId="3778" xr:uid="{00000000-0005-0000-0000-000014130000}"/>
    <cellStyle name="Célula de Verificação 12" xfId="3779" xr:uid="{00000000-0005-0000-0000-000015130000}"/>
    <cellStyle name="Célula de Verificação 13" xfId="3780" xr:uid="{00000000-0005-0000-0000-000016130000}"/>
    <cellStyle name="Célula de Verificação 14" xfId="3781" xr:uid="{00000000-0005-0000-0000-000017130000}"/>
    <cellStyle name="Célula de Verificação 15" xfId="3782" xr:uid="{00000000-0005-0000-0000-000018130000}"/>
    <cellStyle name="Célula de Verificação 16" xfId="3783" xr:uid="{00000000-0005-0000-0000-000019130000}"/>
    <cellStyle name="Célula de Verificação 17" xfId="3784" xr:uid="{00000000-0005-0000-0000-00001A130000}"/>
    <cellStyle name="Célula de Verificação 18" xfId="3785" xr:uid="{00000000-0005-0000-0000-00001B130000}"/>
    <cellStyle name="Célula de Verificação 19" xfId="3786" xr:uid="{00000000-0005-0000-0000-00001C130000}"/>
    <cellStyle name="Célula de Verificação 2" xfId="3787" xr:uid="{00000000-0005-0000-0000-00001D130000}"/>
    <cellStyle name="Célula de Verificação 2 2" xfId="30891" xr:uid="{00000000-0005-0000-0000-00001E130000}"/>
    <cellStyle name="Célula de Verificação 20" xfId="3788" xr:uid="{00000000-0005-0000-0000-00001F130000}"/>
    <cellStyle name="Célula de Verificação 21" xfId="3789" xr:uid="{00000000-0005-0000-0000-000020130000}"/>
    <cellStyle name="Célula de Verificação 22" xfId="3790" xr:uid="{00000000-0005-0000-0000-000021130000}"/>
    <cellStyle name="Célula de Verificação 23" xfId="3791" xr:uid="{00000000-0005-0000-0000-000022130000}"/>
    <cellStyle name="Célula de Verificação 24" xfId="3792" xr:uid="{00000000-0005-0000-0000-000023130000}"/>
    <cellStyle name="Célula de Verificação 25" xfId="3793" xr:uid="{00000000-0005-0000-0000-000024130000}"/>
    <cellStyle name="Célula de Verificação 26" xfId="3794" xr:uid="{00000000-0005-0000-0000-000025130000}"/>
    <cellStyle name="Célula de Verificação 27" xfId="3795" xr:uid="{00000000-0005-0000-0000-000026130000}"/>
    <cellStyle name="Célula de Verificação 28" xfId="3796" xr:uid="{00000000-0005-0000-0000-000027130000}"/>
    <cellStyle name="Célula de Verificação 29" xfId="3797" xr:uid="{00000000-0005-0000-0000-000028130000}"/>
    <cellStyle name="Célula de Verificação 3" xfId="3798" xr:uid="{00000000-0005-0000-0000-000029130000}"/>
    <cellStyle name="Célula de Verificação 3 2" xfId="30892" xr:uid="{00000000-0005-0000-0000-00002A130000}"/>
    <cellStyle name="Célula de Verificação 30" xfId="3799" xr:uid="{00000000-0005-0000-0000-00002B130000}"/>
    <cellStyle name="Célula de Verificação 31" xfId="3800" xr:uid="{00000000-0005-0000-0000-00002C130000}"/>
    <cellStyle name="Célula de Verificação 32" xfId="3801" xr:uid="{00000000-0005-0000-0000-00002D130000}"/>
    <cellStyle name="Célula de Verificação 33" xfId="3802" xr:uid="{00000000-0005-0000-0000-00002E130000}"/>
    <cellStyle name="Célula de Verificação 34" xfId="3803" xr:uid="{00000000-0005-0000-0000-00002F130000}"/>
    <cellStyle name="Célula de Verificação 35" xfId="3804" xr:uid="{00000000-0005-0000-0000-000030130000}"/>
    <cellStyle name="Célula de Verificação 36" xfId="3805" xr:uid="{00000000-0005-0000-0000-000031130000}"/>
    <cellStyle name="Célula de Verificação 37" xfId="3806" xr:uid="{00000000-0005-0000-0000-000032130000}"/>
    <cellStyle name="Célula de Verificação 38" xfId="3807" xr:uid="{00000000-0005-0000-0000-000033130000}"/>
    <cellStyle name="Célula de Verificação 39" xfId="3808" xr:uid="{00000000-0005-0000-0000-000034130000}"/>
    <cellStyle name="Célula de Verificação 4" xfId="3809" xr:uid="{00000000-0005-0000-0000-000035130000}"/>
    <cellStyle name="Célula de Verificação 4 2" xfId="3810" xr:uid="{00000000-0005-0000-0000-000036130000}"/>
    <cellStyle name="Célula de Verificação 4 3" xfId="3811" xr:uid="{00000000-0005-0000-0000-000037130000}"/>
    <cellStyle name="Célula de Verificação 4 4" xfId="3812" xr:uid="{00000000-0005-0000-0000-000038130000}"/>
    <cellStyle name="Célula de Verificação 40" xfId="3813" xr:uid="{00000000-0005-0000-0000-000039130000}"/>
    <cellStyle name="Célula de Verificação 41" xfId="3814" xr:uid="{00000000-0005-0000-0000-00003A130000}"/>
    <cellStyle name="Célula de Verificação 42" xfId="30893" xr:uid="{00000000-0005-0000-0000-00003B130000}"/>
    <cellStyle name="Célula de Verificação 43" xfId="30894" xr:uid="{00000000-0005-0000-0000-00003C130000}"/>
    <cellStyle name="Célula de Verificação 44" xfId="30895" xr:uid="{00000000-0005-0000-0000-00003D130000}"/>
    <cellStyle name="Célula de Verificação 45" xfId="30896" xr:uid="{00000000-0005-0000-0000-00003E130000}"/>
    <cellStyle name="Célula de Verificação 46" xfId="30897" xr:uid="{00000000-0005-0000-0000-00003F130000}"/>
    <cellStyle name="Célula de Verificação 47" xfId="30898" xr:uid="{00000000-0005-0000-0000-000040130000}"/>
    <cellStyle name="Célula de Verificação 48" xfId="30899" xr:uid="{00000000-0005-0000-0000-000041130000}"/>
    <cellStyle name="Célula de Verificação 49" xfId="30900" xr:uid="{00000000-0005-0000-0000-000042130000}"/>
    <cellStyle name="Célula de Verificação 5" xfId="3815" xr:uid="{00000000-0005-0000-0000-000043130000}"/>
    <cellStyle name="Célula de Verificação 50" xfId="30901" xr:uid="{00000000-0005-0000-0000-000044130000}"/>
    <cellStyle name="Célula de Verificação 51" xfId="30902" xr:uid="{00000000-0005-0000-0000-000045130000}"/>
    <cellStyle name="Célula de Verificação 52" xfId="30903" xr:uid="{00000000-0005-0000-0000-000046130000}"/>
    <cellStyle name="Célula de Verificação 53" xfId="30904" xr:uid="{00000000-0005-0000-0000-000047130000}"/>
    <cellStyle name="Célula de Verificação 6" xfId="3816" xr:uid="{00000000-0005-0000-0000-000048130000}"/>
    <cellStyle name="Célula de Verificação 7" xfId="3817" xr:uid="{00000000-0005-0000-0000-000049130000}"/>
    <cellStyle name="Célula de Verificação 8" xfId="3818" xr:uid="{00000000-0005-0000-0000-00004A130000}"/>
    <cellStyle name="Célula de Verificação 9" xfId="3819" xr:uid="{00000000-0005-0000-0000-00004B130000}"/>
    <cellStyle name="Célula Vinculada 10" xfId="3820" xr:uid="{00000000-0005-0000-0000-00004C130000}"/>
    <cellStyle name="Célula Vinculada 11" xfId="3821" xr:uid="{00000000-0005-0000-0000-00004D130000}"/>
    <cellStyle name="Célula Vinculada 12" xfId="3822" xr:uid="{00000000-0005-0000-0000-00004E130000}"/>
    <cellStyle name="Célula Vinculada 13" xfId="3823" xr:uid="{00000000-0005-0000-0000-00004F130000}"/>
    <cellStyle name="Célula Vinculada 14" xfId="3824" xr:uid="{00000000-0005-0000-0000-000050130000}"/>
    <cellStyle name="Célula Vinculada 15" xfId="3825" xr:uid="{00000000-0005-0000-0000-000051130000}"/>
    <cellStyle name="Célula Vinculada 16" xfId="3826" xr:uid="{00000000-0005-0000-0000-000052130000}"/>
    <cellStyle name="Célula Vinculada 17" xfId="3827" xr:uid="{00000000-0005-0000-0000-000053130000}"/>
    <cellStyle name="Célula Vinculada 18" xfId="3828" xr:uid="{00000000-0005-0000-0000-000054130000}"/>
    <cellStyle name="Célula Vinculada 19" xfId="3829" xr:uid="{00000000-0005-0000-0000-000055130000}"/>
    <cellStyle name="Célula Vinculada 2" xfId="3830" xr:uid="{00000000-0005-0000-0000-000056130000}"/>
    <cellStyle name="Célula Vinculada 2 2" xfId="30905" xr:uid="{00000000-0005-0000-0000-000057130000}"/>
    <cellStyle name="Célula Vinculada 20" xfId="3831" xr:uid="{00000000-0005-0000-0000-000058130000}"/>
    <cellStyle name="Célula Vinculada 21" xfId="3832" xr:uid="{00000000-0005-0000-0000-000059130000}"/>
    <cellStyle name="Célula Vinculada 22" xfId="3833" xr:uid="{00000000-0005-0000-0000-00005A130000}"/>
    <cellStyle name="Célula Vinculada 23" xfId="3834" xr:uid="{00000000-0005-0000-0000-00005B130000}"/>
    <cellStyle name="Célula Vinculada 24" xfId="3835" xr:uid="{00000000-0005-0000-0000-00005C130000}"/>
    <cellStyle name="Célula Vinculada 25" xfId="3836" xr:uid="{00000000-0005-0000-0000-00005D130000}"/>
    <cellStyle name="Célula Vinculada 26" xfId="3837" xr:uid="{00000000-0005-0000-0000-00005E130000}"/>
    <cellStyle name="Célula Vinculada 27" xfId="3838" xr:uid="{00000000-0005-0000-0000-00005F130000}"/>
    <cellStyle name="Célula Vinculada 28" xfId="3839" xr:uid="{00000000-0005-0000-0000-000060130000}"/>
    <cellStyle name="Célula Vinculada 29" xfId="3840" xr:uid="{00000000-0005-0000-0000-000061130000}"/>
    <cellStyle name="Célula Vinculada 3" xfId="3841" xr:uid="{00000000-0005-0000-0000-000062130000}"/>
    <cellStyle name="Célula Vinculada 3 2" xfId="30906" xr:uid="{00000000-0005-0000-0000-000063130000}"/>
    <cellStyle name="Célula Vinculada 30" xfId="3842" xr:uid="{00000000-0005-0000-0000-000064130000}"/>
    <cellStyle name="Célula Vinculada 31" xfId="3843" xr:uid="{00000000-0005-0000-0000-000065130000}"/>
    <cellStyle name="Célula Vinculada 32" xfId="3844" xr:uid="{00000000-0005-0000-0000-000066130000}"/>
    <cellStyle name="Célula Vinculada 33" xfId="3845" xr:uid="{00000000-0005-0000-0000-000067130000}"/>
    <cellStyle name="Célula Vinculada 34" xfId="3846" xr:uid="{00000000-0005-0000-0000-000068130000}"/>
    <cellStyle name="Célula Vinculada 35" xfId="3847" xr:uid="{00000000-0005-0000-0000-000069130000}"/>
    <cellStyle name="Célula Vinculada 36" xfId="30907" xr:uid="{00000000-0005-0000-0000-00006A130000}"/>
    <cellStyle name="Célula Vinculada 37" xfId="30908" xr:uid="{00000000-0005-0000-0000-00006B130000}"/>
    <cellStyle name="Célula Vinculada 38" xfId="30909" xr:uid="{00000000-0005-0000-0000-00006C130000}"/>
    <cellStyle name="Célula Vinculada 39" xfId="30910" xr:uid="{00000000-0005-0000-0000-00006D130000}"/>
    <cellStyle name="Célula Vinculada 4" xfId="3848" xr:uid="{00000000-0005-0000-0000-00006E130000}"/>
    <cellStyle name="Célula Vinculada 4 2" xfId="3849" xr:uid="{00000000-0005-0000-0000-00006F130000}"/>
    <cellStyle name="Célula Vinculada 4 3" xfId="3850" xr:uid="{00000000-0005-0000-0000-000070130000}"/>
    <cellStyle name="Célula Vinculada 4 4" xfId="3851" xr:uid="{00000000-0005-0000-0000-000071130000}"/>
    <cellStyle name="Célula Vinculada 40" xfId="30911" xr:uid="{00000000-0005-0000-0000-000072130000}"/>
    <cellStyle name="Célula Vinculada 41" xfId="30912" xr:uid="{00000000-0005-0000-0000-000073130000}"/>
    <cellStyle name="Célula Vinculada 42" xfId="30913" xr:uid="{00000000-0005-0000-0000-000074130000}"/>
    <cellStyle name="Célula Vinculada 43" xfId="30914" xr:uid="{00000000-0005-0000-0000-000075130000}"/>
    <cellStyle name="Célula Vinculada 44" xfId="30915" xr:uid="{00000000-0005-0000-0000-000076130000}"/>
    <cellStyle name="Célula Vinculada 5" xfId="3852" xr:uid="{00000000-0005-0000-0000-000077130000}"/>
    <cellStyle name="Célula Vinculada 6" xfId="3853" xr:uid="{00000000-0005-0000-0000-000078130000}"/>
    <cellStyle name="Célula Vinculada 7" xfId="3854" xr:uid="{00000000-0005-0000-0000-000079130000}"/>
    <cellStyle name="Célula Vinculada 8" xfId="3855" xr:uid="{00000000-0005-0000-0000-00007A130000}"/>
    <cellStyle name="Célula Vinculada 9" xfId="3856" xr:uid="{00000000-0005-0000-0000-00007B130000}"/>
    <cellStyle name="Check Cell" xfId="3857" xr:uid="{00000000-0005-0000-0000-00007C130000}"/>
    <cellStyle name="Code" xfId="3858" xr:uid="{00000000-0005-0000-0000-00007D130000}"/>
    <cellStyle name="Code Section" xfId="3859" xr:uid="{00000000-0005-0000-0000-00007E130000}"/>
    <cellStyle name="Column Header" xfId="3860" xr:uid="{00000000-0005-0000-0000-00007F130000}"/>
    <cellStyle name="Coma0" xfId="3861" xr:uid="{00000000-0005-0000-0000-000080130000}"/>
    <cellStyle name="Coma0 2" xfId="3862" xr:uid="{00000000-0005-0000-0000-000081130000}"/>
    <cellStyle name="Coma0 2 10" xfId="3863" xr:uid="{00000000-0005-0000-0000-000082130000}"/>
    <cellStyle name="Coma0 2 11" xfId="3864" xr:uid="{00000000-0005-0000-0000-000083130000}"/>
    <cellStyle name="Coma0 2 12" xfId="3865" xr:uid="{00000000-0005-0000-0000-000084130000}"/>
    <cellStyle name="Coma0 2 2" xfId="3866" xr:uid="{00000000-0005-0000-0000-000085130000}"/>
    <cellStyle name="Coma0 2 3" xfId="3867" xr:uid="{00000000-0005-0000-0000-000086130000}"/>
    <cellStyle name="Coma0 2 4" xfId="3868" xr:uid="{00000000-0005-0000-0000-000087130000}"/>
    <cellStyle name="Coma0 2 5" xfId="3869" xr:uid="{00000000-0005-0000-0000-000088130000}"/>
    <cellStyle name="Coma0 2 6" xfId="3870" xr:uid="{00000000-0005-0000-0000-000089130000}"/>
    <cellStyle name="Coma0 2 7" xfId="3871" xr:uid="{00000000-0005-0000-0000-00008A130000}"/>
    <cellStyle name="Coma0 2 8" xfId="3872" xr:uid="{00000000-0005-0000-0000-00008B130000}"/>
    <cellStyle name="Coma0 2 9" xfId="3873" xr:uid="{00000000-0005-0000-0000-00008C130000}"/>
    <cellStyle name="Coma0 3" xfId="3874" xr:uid="{00000000-0005-0000-0000-00008D130000}"/>
    <cellStyle name="Coma0 3 10" xfId="3875" xr:uid="{00000000-0005-0000-0000-00008E130000}"/>
    <cellStyle name="Coma0 3 11" xfId="3876" xr:uid="{00000000-0005-0000-0000-00008F130000}"/>
    <cellStyle name="Coma0 3 12" xfId="3877" xr:uid="{00000000-0005-0000-0000-000090130000}"/>
    <cellStyle name="Coma0 3 2" xfId="3878" xr:uid="{00000000-0005-0000-0000-000091130000}"/>
    <cellStyle name="Coma0 3 3" xfId="3879" xr:uid="{00000000-0005-0000-0000-000092130000}"/>
    <cellStyle name="Coma0 3 4" xfId="3880" xr:uid="{00000000-0005-0000-0000-000093130000}"/>
    <cellStyle name="Coma0 3 5" xfId="3881" xr:uid="{00000000-0005-0000-0000-000094130000}"/>
    <cellStyle name="Coma0 3 6" xfId="3882" xr:uid="{00000000-0005-0000-0000-000095130000}"/>
    <cellStyle name="Coma0 3 7" xfId="3883" xr:uid="{00000000-0005-0000-0000-000096130000}"/>
    <cellStyle name="Coma0 3 8" xfId="3884" xr:uid="{00000000-0005-0000-0000-000097130000}"/>
    <cellStyle name="Coma0 3 9" xfId="3885" xr:uid="{00000000-0005-0000-0000-000098130000}"/>
    <cellStyle name="Coma0 4" xfId="3886" xr:uid="{00000000-0005-0000-0000-000099130000}"/>
    <cellStyle name="Coma0 4 10" xfId="3887" xr:uid="{00000000-0005-0000-0000-00009A130000}"/>
    <cellStyle name="Coma0 4 11" xfId="3888" xr:uid="{00000000-0005-0000-0000-00009B130000}"/>
    <cellStyle name="Coma0 4 12" xfId="3889" xr:uid="{00000000-0005-0000-0000-00009C130000}"/>
    <cellStyle name="Coma0 4 2" xfId="3890" xr:uid="{00000000-0005-0000-0000-00009D130000}"/>
    <cellStyle name="Coma0 4 3" xfId="3891" xr:uid="{00000000-0005-0000-0000-00009E130000}"/>
    <cellStyle name="Coma0 4 4" xfId="3892" xr:uid="{00000000-0005-0000-0000-00009F130000}"/>
    <cellStyle name="Coma0 4 5" xfId="3893" xr:uid="{00000000-0005-0000-0000-0000A0130000}"/>
    <cellStyle name="Coma0 4 6" xfId="3894" xr:uid="{00000000-0005-0000-0000-0000A1130000}"/>
    <cellStyle name="Coma0 4 7" xfId="3895" xr:uid="{00000000-0005-0000-0000-0000A2130000}"/>
    <cellStyle name="Coma0 4 8" xfId="3896" xr:uid="{00000000-0005-0000-0000-0000A3130000}"/>
    <cellStyle name="Coma0 4 9" xfId="3897" xr:uid="{00000000-0005-0000-0000-0000A4130000}"/>
    <cellStyle name="Coma1" xfId="3898" xr:uid="{00000000-0005-0000-0000-0000A5130000}"/>
    <cellStyle name="Coma1 2" xfId="3899" xr:uid="{00000000-0005-0000-0000-0000A6130000}"/>
    <cellStyle name="Coma1 2 10" xfId="3900" xr:uid="{00000000-0005-0000-0000-0000A7130000}"/>
    <cellStyle name="Coma1 2 11" xfId="3901" xr:uid="{00000000-0005-0000-0000-0000A8130000}"/>
    <cellStyle name="Coma1 2 12" xfId="3902" xr:uid="{00000000-0005-0000-0000-0000A9130000}"/>
    <cellStyle name="Coma1 2 2" xfId="3903" xr:uid="{00000000-0005-0000-0000-0000AA130000}"/>
    <cellStyle name="Coma1 2 3" xfId="3904" xr:uid="{00000000-0005-0000-0000-0000AB130000}"/>
    <cellStyle name="Coma1 2 4" xfId="3905" xr:uid="{00000000-0005-0000-0000-0000AC130000}"/>
    <cellStyle name="Coma1 2 5" xfId="3906" xr:uid="{00000000-0005-0000-0000-0000AD130000}"/>
    <cellStyle name="Coma1 2 6" xfId="3907" xr:uid="{00000000-0005-0000-0000-0000AE130000}"/>
    <cellStyle name="Coma1 2 7" xfId="3908" xr:uid="{00000000-0005-0000-0000-0000AF130000}"/>
    <cellStyle name="Coma1 2 8" xfId="3909" xr:uid="{00000000-0005-0000-0000-0000B0130000}"/>
    <cellStyle name="Coma1 2 9" xfId="3910" xr:uid="{00000000-0005-0000-0000-0000B1130000}"/>
    <cellStyle name="Coma1 3" xfId="3911" xr:uid="{00000000-0005-0000-0000-0000B2130000}"/>
    <cellStyle name="Coma1 3 10" xfId="3912" xr:uid="{00000000-0005-0000-0000-0000B3130000}"/>
    <cellStyle name="Coma1 3 11" xfId="3913" xr:uid="{00000000-0005-0000-0000-0000B4130000}"/>
    <cellStyle name="Coma1 3 12" xfId="3914" xr:uid="{00000000-0005-0000-0000-0000B5130000}"/>
    <cellStyle name="Coma1 3 2" xfId="3915" xr:uid="{00000000-0005-0000-0000-0000B6130000}"/>
    <cellStyle name="Coma1 3 3" xfId="3916" xr:uid="{00000000-0005-0000-0000-0000B7130000}"/>
    <cellStyle name="Coma1 3 4" xfId="3917" xr:uid="{00000000-0005-0000-0000-0000B8130000}"/>
    <cellStyle name="Coma1 3 5" xfId="3918" xr:uid="{00000000-0005-0000-0000-0000B9130000}"/>
    <cellStyle name="Coma1 3 6" xfId="3919" xr:uid="{00000000-0005-0000-0000-0000BA130000}"/>
    <cellStyle name="Coma1 3 7" xfId="3920" xr:uid="{00000000-0005-0000-0000-0000BB130000}"/>
    <cellStyle name="Coma1 3 8" xfId="3921" xr:uid="{00000000-0005-0000-0000-0000BC130000}"/>
    <cellStyle name="Coma1 3 9" xfId="3922" xr:uid="{00000000-0005-0000-0000-0000BD130000}"/>
    <cellStyle name="Coma1 4" xfId="3923" xr:uid="{00000000-0005-0000-0000-0000BE130000}"/>
    <cellStyle name="Coma1 4 10" xfId="3924" xr:uid="{00000000-0005-0000-0000-0000BF130000}"/>
    <cellStyle name="Coma1 4 11" xfId="3925" xr:uid="{00000000-0005-0000-0000-0000C0130000}"/>
    <cellStyle name="Coma1 4 12" xfId="3926" xr:uid="{00000000-0005-0000-0000-0000C1130000}"/>
    <cellStyle name="Coma1 4 2" xfId="3927" xr:uid="{00000000-0005-0000-0000-0000C2130000}"/>
    <cellStyle name="Coma1 4 3" xfId="3928" xr:uid="{00000000-0005-0000-0000-0000C3130000}"/>
    <cellStyle name="Coma1 4 4" xfId="3929" xr:uid="{00000000-0005-0000-0000-0000C4130000}"/>
    <cellStyle name="Coma1 4 5" xfId="3930" xr:uid="{00000000-0005-0000-0000-0000C5130000}"/>
    <cellStyle name="Coma1 4 6" xfId="3931" xr:uid="{00000000-0005-0000-0000-0000C6130000}"/>
    <cellStyle name="Coma1 4 7" xfId="3932" xr:uid="{00000000-0005-0000-0000-0000C7130000}"/>
    <cellStyle name="Coma1 4 8" xfId="3933" xr:uid="{00000000-0005-0000-0000-0000C8130000}"/>
    <cellStyle name="Coma1 4 9" xfId="3934" xr:uid="{00000000-0005-0000-0000-0000C9130000}"/>
    <cellStyle name="Comma" xfId="3935" xr:uid="{00000000-0005-0000-0000-0000CA130000}"/>
    <cellStyle name="Comma [0]" xfId="3936" xr:uid="{00000000-0005-0000-0000-0000CB130000}"/>
    <cellStyle name="Comma [1]" xfId="3937" xr:uid="{00000000-0005-0000-0000-0000CC130000}"/>
    <cellStyle name="Comma [1] 2" xfId="3938" xr:uid="{00000000-0005-0000-0000-0000CD130000}"/>
    <cellStyle name="Comma [1] 2 10" xfId="3939" xr:uid="{00000000-0005-0000-0000-0000CE130000}"/>
    <cellStyle name="Comma [1] 2 10 2" xfId="3940" xr:uid="{00000000-0005-0000-0000-0000CF130000}"/>
    <cellStyle name="Comma [1] 2 11" xfId="3941" xr:uid="{00000000-0005-0000-0000-0000D0130000}"/>
    <cellStyle name="Comma [1] 2 11 2" xfId="3942" xr:uid="{00000000-0005-0000-0000-0000D1130000}"/>
    <cellStyle name="Comma [1] 2 12" xfId="3943" xr:uid="{00000000-0005-0000-0000-0000D2130000}"/>
    <cellStyle name="Comma [1] 2 12 2" xfId="3944" xr:uid="{00000000-0005-0000-0000-0000D3130000}"/>
    <cellStyle name="Comma [1] 2 13" xfId="3945" xr:uid="{00000000-0005-0000-0000-0000D4130000}"/>
    <cellStyle name="Comma [1] 2 2" xfId="3946" xr:uid="{00000000-0005-0000-0000-0000D5130000}"/>
    <cellStyle name="Comma [1] 2 2 2" xfId="3947" xr:uid="{00000000-0005-0000-0000-0000D6130000}"/>
    <cellStyle name="Comma [1] 2 3" xfId="3948" xr:uid="{00000000-0005-0000-0000-0000D7130000}"/>
    <cellStyle name="Comma [1] 2 3 2" xfId="3949" xr:uid="{00000000-0005-0000-0000-0000D8130000}"/>
    <cellStyle name="Comma [1] 2 4" xfId="3950" xr:uid="{00000000-0005-0000-0000-0000D9130000}"/>
    <cellStyle name="Comma [1] 2 4 2" xfId="3951" xr:uid="{00000000-0005-0000-0000-0000DA130000}"/>
    <cellStyle name="Comma [1] 2 5" xfId="3952" xr:uid="{00000000-0005-0000-0000-0000DB130000}"/>
    <cellStyle name="Comma [1] 2 5 2" xfId="3953" xr:uid="{00000000-0005-0000-0000-0000DC130000}"/>
    <cellStyle name="Comma [1] 2 6" xfId="3954" xr:uid="{00000000-0005-0000-0000-0000DD130000}"/>
    <cellStyle name="Comma [1] 2 6 2" xfId="3955" xr:uid="{00000000-0005-0000-0000-0000DE130000}"/>
    <cellStyle name="Comma [1] 2 7" xfId="3956" xr:uid="{00000000-0005-0000-0000-0000DF130000}"/>
    <cellStyle name="Comma [1] 2 7 2" xfId="3957" xr:uid="{00000000-0005-0000-0000-0000E0130000}"/>
    <cellStyle name="Comma [1] 2 8" xfId="3958" xr:uid="{00000000-0005-0000-0000-0000E1130000}"/>
    <cellStyle name="Comma [1] 2 8 2" xfId="3959" xr:uid="{00000000-0005-0000-0000-0000E2130000}"/>
    <cellStyle name="Comma [1] 2 9" xfId="3960" xr:uid="{00000000-0005-0000-0000-0000E3130000}"/>
    <cellStyle name="Comma [1] 2 9 2" xfId="3961" xr:uid="{00000000-0005-0000-0000-0000E4130000}"/>
    <cellStyle name="Comma [1] 3" xfId="3962" xr:uid="{00000000-0005-0000-0000-0000E5130000}"/>
    <cellStyle name="Comma [1] 3 10" xfId="3963" xr:uid="{00000000-0005-0000-0000-0000E6130000}"/>
    <cellStyle name="Comma [1] 3 10 2" xfId="3964" xr:uid="{00000000-0005-0000-0000-0000E7130000}"/>
    <cellStyle name="Comma [1] 3 11" xfId="3965" xr:uid="{00000000-0005-0000-0000-0000E8130000}"/>
    <cellStyle name="Comma [1] 3 11 2" xfId="3966" xr:uid="{00000000-0005-0000-0000-0000E9130000}"/>
    <cellStyle name="Comma [1] 3 12" xfId="3967" xr:uid="{00000000-0005-0000-0000-0000EA130000}"/>
    <cellStyle name="Comma [1] 3 12 2" xfId="3968" xr:uid="{00000000-0005-0000-0000-0000EB130000}"/>
    <cellStyle name="Comma [1] 3 13" xfId="3969" xr:uid="{00000000-0005-0000-0000-0000EC130000}"/>
    <cellStyle name="Comma [1] 3 2" xfId="3970" xr:uid="{00000000-0005-0000-0000-0000ED130000}"/>
    <cellStyle name="Comma [1] 3 2 2" xfId="3971" xr:uid="{00000000-0005-0000-0000-0000EE130000}"/>
    <cellStyle name="Comma [1] 3 3" xfId="3972" xr:uid="{00000000-0005-0000-0000-0000EF130000}"/>
    <cellStyle name="Comma [1] 3 3 2" xfId="3973" xr:uid="{00000000-0005-0000-0000-0000F0130000}"/>
    <cellStyle name="Comma [1] 3 4" xfId="3974" xr:uid="{00000000-0005-0000-0000-0000F1130000}"/>
    <cellStyle name="Comma [1] 3 4 2" xfId="3975" xr:uid="{00000000-0005-0000-0000-0000F2130000}"/>
    <cellStyle name="Comma [1] 3 5" xfId="3976" xr:uid="{00000000-0005-0000-0000-0000F3130000}"/>
    <cellStyle name="Comma [1] 3 5 2" xfId="3977" xr:uid="{00000000-0005-0000-0000-0000F4130000}"/>
    <cellStyle name="Comma [1] 3 6" xfId="3978" xr:uid="{00000000-0005-0000-0000-0000F5130000}"/>
    <cellStyle name="Comma [1] 3 6 2" xfId="3979" xr:uid="{00000000-0005-0000-0000-0000F6130000}"/>
    <cellStyle name="Comma [1] 3 7" xfId="3980" xr:uid="{00000000-0005-0000-0000-0000F7130000}"/>
    <cellStyle name="Comma [1] 3 7 2" xfId="3981" xr:uid="{00000000-0005-0000-0000-0000F8130000}"/>
    <cellStyle name="Comma [1] 3 8" xfId="3982" xr:uid="{00000000-0005-0000-0000-0000F9130000}"/>
    <cellStyle name="Comma [1] 3 8 2" xfId="3983" xr:uid="{00000000-0005-0000-0000-0000FA130000}"/>
    <cellStyle name="Comma [1] 3 9" xfId="3984" xr:uid="{00000000-0005-0000-0000-0000FB130000}"/>
    <cellStyle name="Comma [1] 3 9 2" xfId="3985" xr:uid="{00000000-0005-0000-0000-0000FC130000}"/>
    <cellStyle name="Comma [1] 4" xfId="3986" xr:uid="{00000000-0005-0000-0000-0000FD130000}"/>
    <cellStyle name="Comma [1] 4 10" xfId="3987" xr:uid="{00000000-0005-0000-0000-0000FE130000}"/>
    <cellStyle name="Comma [1] 4 10 2" xfId="3988" xr:uid="{00000000-0005-0000-0000-0000FF130000}"/>
    <cellStyle name="Comma [1] 4 11" xfId="3989" xr:uid="{00000000-0005-0000-0000-000000140000}"/>
    <cellStyle name="Comma [1] 4 11 2" xfId="3990" xr:uid="{00000000-0005-0000-0000-000001140000}"/>
    <cellStyle name="Comma [1] 4 12" xfId="3991" xr:uid="{00000000-0005-0000-0000-000002140000}"/>
    <cellStyle name="Comma [1] 4 12 2" xfId="3992" xr:uid="{00000000-0005-0000-0000-000003140000}"/>
    <cellStyle name="Comma [1] 4 13" xfId="3993" xr:uid="{00000000-0005-0000-0000-000004140000}"/>
    <cellStyle name="Comma [1] 4 2" xfId="3994" xr:uid="{00000000-0005-0000-0000-000005140000}"/>
    <cellStyle name="Comma [1] 4 2 2" xfId="3995" xr:uid="{00000000-0005-0000-0000-000006140000}"/>
    <cellStyle name="Comma [1] 4 3" xfId="3996" xr:uid="{00000000-0005-0000-0000-000007140000}"/>
    <cellStyle name="Comma [1] 4 3 2" xfId="3997" xr:uid="{00000000-0005-0000-0000-000008140000}"/>
    <cellStyle name="Comma [1] 4 4" xfId="3998" xr:uid="{00000000-0005-0000-0000-000009140000}"/>
    <cellStyle name="Comma [1] 4 4 2" xfId="3999" xr:uid="{00000000-0005-0000-0000-00000A140000}"/>
    <cellStyle name="Comma [1] 4 5" xfId="4000" xr:uid="{00000000-0005-0000-0000-00000B140000}"/>
    <cellStyle name="Comma [1] 4 5 2" xfId="4001" xr:uid="{00000000-0005-0000-0000-00000C140000}"/>
    <cellStyle name="Comma [1] 4 6" xfId="4002" xr:uid="{00000000-0005-0000-0000-00000D140000}"/>
    <cellStyle name="Comma [1] 4 6 2" xfId="4003" xr:uid="{00000000-0005-0000-0000-00000E140000}"/>
    <cellStyle name="Comma [1] 4 7" xfId="4004" xr:uid="{00000000-0005-0000-0000-00000F140000}"/>
    <cellStyle name="Comma [1] 4 7 2" xfId="4005" xr:uid="{00000000-0005-0000-0000-000010140000}"/>
    <cellStyle name="Comma [1] 4 8" xfId="4006" xr:uid="{00000000-0005-0000-0000-000011140000}"/>
    <cellStyle name="Comma [1] 4 8 2" xfId="4007" xr:uid="{00000000-0005-0000-0000-000012140000}"/>
    <cellStyle name="Comma [1] 4 9" xfId="4008" xr:uid="{00000000-0005-0000-0000-000013140000}"/>
    <cellStyle name="Comma [1] 4 9 2" xfId="4009" xr:uid="{00000000-0005-0000-0000-000014140000}"/>
    <cellStyle name="Comma [1] 5" xfId="4010" xr:uid="{00000000-0005-0000-0000-000015140000}"/>
    <cellStyle name="Comma 2" xfId="4011" xr:uid="{00000000-0005-0000-0000-000016140000}"/>
    <cellStyle name="Comma 2 10" xfId="4012" xr:uid="{00000000-0005-0000-0000-000017140000}"/>
    <cellStyle name="Comma 2 11" xfId="4013" xr:uid="{00000000-0005-0000-0000-000018140000}"/>
    <cellStyle name="Comma 2 12" xfId="4014" xr:uid="{00000000-0005-0000-0000-000019140000}"/>
    <cellStyle name="Comma 2 2" xfId="4015" xr:uid="{00000000-0005-0000-0000-00001A140000}"/>
    <cellStyle name="Comma 2 3" xfId="4016" xr:uid="{00000000-0005-0000-0000-00001B140000}"/>
    <cellStyle name="Comma 2 4" xfId="4017" xr:uid="{00000000-0005-0000-0000-00001C140000}"/>
    <cellStyle name="Comma 2 5" xfId="4018" xr:uid="{00000000-0005-0000-0000-00001D140000}"/>
    <cellStyle name="Comma 2 6" xfId="4019" xr:uid="{00000000-0005-0000-0000-00001E140000}"/>
    <cellStyle name="Comma 2 7" xfId="4020" xr:uid="{00000000-0005-0000-0000-00001F140000}"/>
    <cellStyle name="Comma 2 8" xfId="4021" xr:uid="{00000000-0005-0000-0000-000020140000}"/>
    <cellStyle name="Comma 2 9" xfId="4022" xr:uid="{00000000-0005-0000-0000-000021140000}"/>
    <cellStyle name="Comma 2_ActiFijos" xfId="4023" xr:uid="{00000000-0005-0000-0000-000022140000}"/>
    <cellStyle name="Comma 3" xfId="4024" xr:uid="{00000000-0005-0000-0000-000023140000}"/>
    <cellStyle name="Comma 3 10" xfId="4025" xr:uid="{00000000-0005-0000-0000-000024140000}"/>
    <cellStyle name="Comma 3 11" xfId="4026" xr:uid="{00000000-0005-0000-0000-000025140000}"/>
    <cellStyle name="Comma 3 12" xfId="4027" xr:uid="{00000000-0005-0000-0000-000026140000}"/>
    <cellStyle name="Comma 3 2" xfId="4028" xr:uid="{00000000-0005-0000-0000-000027140000}"/>
    <cellStyle name="Comma 3 3" xfId="4029" xr:uid="{00000000-0005-0000-0000-000028140000}"/>
    <cellStyle name="Comma 3 4" xfId="4030" xr:uid="{00000000-0005-0000-0000-000029140000}"/>
    <cellStyle name="Comma 3 5" xfId="4031" xr:uid="{00000000-0005-0000-0000-00002A140000}"/>
    <cellStyle name="Comma 3 6" xfId="4032" xr:uid="{00000000-0005-0000-0000-00002B140000}"/>
    <cellStyle name="Comma 3 7" xfId="4033" xr:uid="{00000000-0005-0000-0000-00002C140000}"/>
    <cellStyle name="Comma 3 8" xfId="4034" xr:uid="{00000000-0005-0000-0000-00002D140000}"/>
    <cellStyle name="Comma 3 9" xfId="4035" xr:uid="{00000000-0005-0000-0000-00002E140000}"/>
    <cellStyle name="Comma 3_ActiFijos" xfId="4036" xr:uid="{00000000-0005-0000-0000-00002F140000}"/>
    <cellStyle name="Comma 4" xfId="4037" xr:uid="{00000000-0005-0000-0000-000030140000}"/>
    <cellStyle name="Comma 4 10" xfId="4038" xr:uid="{00000000-0005-0000-0000-000031140000}"/>
    <cellStyle name="Comma 4 11" xfId="4039" xr:uid="{00000000-0005-0000-0000-000032140000}"/>
    <cellStyle name="Comma 4 12" xfId="4040" xr:uid="{00000000-0005-0000-0000-000033140000}"/>
    <cellStyle name="Comma 4 2" xfId="4041" xr:uid="{00000000-0005-0000-0000-000034140000}"/>
    <cellStyle name="Comma 4 3" xfId="4042" xr:uid="{00000000-0005-0000-0000-000035140000}"/>
    <cellStyle name="Comma 4 4" xfId="4043" xr:uid="{00000000-0005-0000-0000-000036140000}"/>
    <cellStyle name="Comma 4 5" xfId="4044" xr:uid="{00000000-0005-0000-0000-000037140000}"/>
    <cellStyle name="Comma 4 6" xfId="4045" xr:uid="{00000000-0005-0000-0000-000038140000}"/>
    <cellStyle name="Comma 4 7" xfId="4046" xr:uid="{00000000-0005-0000-0000-000039140000}"/>
    <cellStyle name="Comma 4 8" xfId="4047" xr:uid="{00000000-0005-0000-0000-00003A140000}"/>
    <cellStyle name="Comma 4 9" xfId="4048" xr:uid="{00000000-0005-0000-0000-00003B140000}"/>
    <cellStyle name="Comma 4_ActiFijos" xfId="4049" xr:uid="{00000000-0005-0000-0000-00003C140000}"/>
    <cellStyle name="Comma 5" xfId="30916" xr:uid="{00000000-0005-0000-0000-00003D140000}"/>
    <cellStyle name="Comma 6" xfId="30917" xr:uid="{00000000-0005-0000-0000-00003E140000}"/>
    <cellStyle name="Comma 7" xfId="30918" xr:uid="{00000000-0005-0000-0000-00003F140000}"/>
    <cellStyle name="Comma 8" xfId="30919" xr:uid="{00000000-0005-0000-0000-000040140000}"/>
    <cellStyle name="Comma_12matrix" xfId="4050" xr:uid="{00000000-0005-0000-0000-000041140000}"/>
    <cellStyle name="Comma0" xfId="4051" xr:uid="{00000000-0005-0000-0000-000042140000}"/>
    <cellStyle name="Comma0 - Estilo4" xfId="4052" xr:uid="{00000000-0005-0000-0000-000043140000}"/>
    <cellStyle name="Comma0 10" xfId="4053" xr:uid="{00000000-0005-0000-0000-000044140000}"/>
    <cellStyle name="Comma0 10 2" xfId="4054" xr:uid="{00000000-0005-0000-0000-000045140000}"/>
    <cellStyle name="Comma0 10 2 2" xfId="4055" xr:uid="{00000000-0005-0000-0000-000046140000}"/>
    <cellStyle name="Comma0 10 3" xfId="4056" xr:uid="{00000000-0005-0000-0000-000047140000}"/>
    <cellStyle name="Comma0 10 3 2" xfId="4057" xr:uid="{00000000-0005-0000-0000-000048140000}"/>
    <cellStyle name="Comma0 10 4" xfId="4058" xr:uid="{00000000-0005-0000-0000-000049140000}"/>
    <cellStyle name="Comma0 11" xfId="4059" xr:uid="{00000000-0005-0000-0000-00004A140000}"/>
    <cellStyle name="Comma0 11 2" xfId="4060" xr:uid="{00000000-0005-0000-0000-00004B140000}"/>
    <cellStyle name="Comma0 11 2 2" xfId="4061" xr:uid="{00000000-0005-0000-0000-00004C140000}"/>
    <cellStyle name="Comma0 11 3" xfId="4062" xr:uid="{00000000-0005-0000-0000-00004D140000}"/>
    <cellStyle name="Comma0 11 3 2" xfId="4063" xr:uid="{00000000-0005-0000-0000-00004E140000}"/>
    <cellStyle name="Comma0 11 4" xfId="4064" xr:uid="{00000000-0005-0000-0000-00004F140000}"/>
    <cellStyle name="Comma0 12" xfId="4065" xr:uid="{00000000-0005-0000-0000-000050140000}"/>
    <cellStyle name="Comma0 12 2" xfId="4066" xr:uid="{00000000-0005-0000-0000-000051140000}"/>
    <cellStyle name="Comma0 12 2 2" xfId="4067" xr:uid="{00000000-0005-0000-0000-000052140000}"/>
    <cellStyle name="Comma0 12 3" xfId="4068" xr:uid="{00000000-0005-0000-0000-000053140000}"/>
    <cellStyle name="Comma0 12 3 2" xfId="4069" xr:uid="{00000000-0005-0000-0000-000054140000}"/>
    <cellStyle name="Comma0 12 4" xfId="4070" xr:uid="{00000000-0005-0000-0000-000055140000}"/>
    <cellStyle name="Comma0 13" xfId="4071" xr:uid="{00000000-0005-0000-0000-000056140000}"/>
    <cellStyle name="Comma0 13 2" xfId="4072" xr:uid="{00000000-0005-0000-0000-000057140000}"/>
    <cellStyle name="Comma0 13 2 2" xfId="4073" xr:uid="{00000000-0005-0000-0000-000058140000}"/>
    <cellStyle name="Comma0 13 3" xfId="4074" xr:uid="{00000000-0005-0000-0000-000059140000}"/>
    <cellStyle name="Comma0 13 3 2" xfId="4075" xr:uid="{00000000-0005-0000-0000-00005A140000}"/>
    <cellStyle name="Comma0 13 4" xfId="4076" xr:uid="{00000000-0005-0000-0000-00005B140000}"/>
    <cellStyle name="Comma0 14" xfId="4077" xr:uid="{00000000-0005-0000-0000-00005C140000}"/>
    <cellStyle name="Comma0 14 2" xfId="4078" xr:uid="{00000000-0005-0000-0000-00005D140000}"/>
    <cellStyle name="Comma0 14 2 2" xfId="4079" xr:uid="{00000000-0005-0000-0000-00005E140000}"/>
    <cellStyle name="Comma0 14 3" xfId="4080" xr:uid="{00000000-0005-0000-0000-00005F140000}"/>
    <cellStyle name="Comma0 14 3 2" xfId="4081" xr:uid="{00000000-0005-0000-0000-000060140000}"/>
    <cellStyle name="Comma0 14 4" xfId="4082" xr:uid="{00000000-0005-0000-0000-000061140000}"/>
    <cellStyle name="Comma0 15" xfId="4083" xr:uid="{00000000-0005-0000-0000-000062140000}"/>
    <cellStyle name="Comma0 15 2" xfId="4084" xr:uid="{00000000-0005-0000-0000-000063140000}"/>
    <cellStyle name="Comma0 15 2 2" xfId="4085" xr:uid="{00000000-0005-0000-0000-000064140000}"/>
    <cellStyle name="Comma0 15 3" xfId="4086" xr:uid="{00000000-0005-0000-0000-000065140000}"/>
    <cellStyle name="Comma0 15 3 2" xfId="4087" xr:uid="{00000000-0005-0000-0000-000066140000}"/>
    <cellStyle name="Comma0 15 4" xfId="4088" xr:uid="{00000000-0005-0000-0000-000067140000}"/>
    <cellStyle name="Comma0 16" xfId="4089" xr:uid="{00000000-0005-0000-0000-000068140000}"/>
    <cellStyle name="Comma0 16 2" xfId="4090" xr:uid="{00000000-0005-0000-0000-000069140000}"/>
    <cellStyle name="Comma0 16 2 2" xfId="4091" xr:uid="{00000000-0005-0000-0000-00006A140000}"/>
    <cellStyle name="Comma0 16 3" xfId="4092" xr:uid="{00000000-0005-0000-0000-00006B140000}"/>
    <cellStyle name="Comma0 16 3 2" xfId="4093" xr:uid="{00000000-0005-0000-0000-00006C140000}"/>
    <cellStyle name="Comma0 16 4" xfId="4094" xr:uid="{00000000-0005-0000-0000-00006D140000}"/>
    <cellStyle name="Comma0 17" xfId="4095" xr:uid="{00000000-0005-0000-0000-00006E140000}"/>
    <cellStyle name="Comma0 18" xfId="4096" xr:uid="{00000000-0005-0000-0000-00006F140000}"/>
    <cellStyle name="Comma0 2" xfId="4097" xr:uid="{00000000-0005-0000-0000-000070140000}"/>
    <cellStyle name="Comma0 2 10" xfId="4098" xr:uid="{00000000-0005-0000-0000-000071140000}"/>
    <cellStyle name="Comma0 2 10 2" xfId="4099" xr:uid="{00000000-0005-0000-0000-000072140000}"/>
    <cellStyle name="Comma0 2 11" xfId="4100" xr:uid="{00000000-0005-0000-0000-000073140000}"/>
    <cellStyle name="Comma0 2 11 2" xfId="4101" xr:uid="{00000000-0005-0000-0000-000074140000}"/>
    <cellStyle name="Comma0 2 12" xfId="4102" xr:uid="{00000000-0005-0000-0000-000075140000}"/>
    <cellStyle name="Comma0 2 12 2" xfId="4103" xr:uid="{00000000-0005-0000-0000-000076140000}"/>
    <cellStyle name="Comma0 2 13" xfId="4104" xr:uid="{00000000-0005-0000-0000-000077140000}"/>
    <cellStyle name="Comma0 2 2" xfId="4105" xr:uid="{00000000-0005-0000-0000-000078140000}"/>
    <cellStyle name="Comma0 2 2 2" xfId="4106" xr:uid="{00000000-0005-0000-0000-000079140000}"/>
    <cellStyle name="Comma0 2 3" xfId="4107" xr:uid="{00000000-0005-0000-0000-00007A140000}"/>
    <cellStyle name="Comma0 2 3 2" xfId="4108" xr:uid="{00000000-0005-0000-0000-00007B140000}"/>
    <cellStyle name="Comma0 2 4" xfId="4109" xr:uid="{00000000-0005-0000-0000-00007C140000}"/>
    <cellStyle name="Comma0 2 4 2" xfId="4110" xr:uid="{00000000-0005-0000-0000-00007D140000}"/>
    <cellStyle name="Comma0 2 5" xfId="4111" xr:uid="{00000000-0005-0000-0000-00007E140000}"/>
    <cellStyle name="Comma0 2 5 2" xfId="4112" xr:uid="{00000000-0005-0000-0000-00007F140000}"/>
    <cellStyle name="Comma0 2 6" xfId="4113" xr:uid="{00000000-0005-0000-0000-000080140000}"/>
    <cellStyle name="Comma0 2 6 2" xfId="4114" xr:uid="{00000000-0005-0000-0000-000081140000}"/>
    <cellStyle name="Comma0 2 7" xfId="4115" xr:uid="{00000000-0005-0000-0000-000082140000}"/>
    <cellStyle name="Comma0 2 7 2" xfId="4116" xr:uid="{00000000-0005-0000-0000-000083140000}"/>
    <cellStyle name="Comma0 2 8" xfId="4117" xr:uid="{00000000-0005-0000-0000-000084140000}"/>
    <cellStyle name="Comma0 2 8 2" xfId="4118" xr:uid="{00000000-0005-0000-0000-000085140000}"/>
    <cellStyle name="Comma0 2 9" xfId="4119" xr:uid="{00000000-0005-0000-0000-000086140000}"/>
    <cellStyle name="Comma0 2 9 2" xfId="4120" xr:uid="{00000000-0005-0000-0000-000087140000}"/>
    <cellStyle name="Comma0 3" xfId="4121" xr:uid="{00000000-0005-0000-0000-000088140000}"/>
    <cellStyle name="Comma0 3 10" xfId="4122" xr:uid="{00000000-0005-0000-0000-000089140000}"/>
    <cellStyle name="Comma0 3 10 2" xfId="4123" xr:uid="{00000000-0005-0000-0000-00008A140000}"/>
    <cellStyle name="Comma0 3 11" xfId="4124" xr:uid="{00000000-0005-0000-0000-00008B140000}"/>
    <cellStyle name="Comma0 3 11 2" xfId="4125" xr:uid="{00000000-0005-0000-0000-00008C140000}"/>
    <cellStyle name="Comma0 3 12" xfId="4126" xr:uid="{00000000-0005-0000-0000-00008D140000}"/>
    <cellStyle name="Comma0 3 12 2" xfId="4127" xr:uid="{00000000-0005-0000-0000-00008E140000}"/>
    <cellStyle name="Comma0 3 13" xfId="4128" xr:uid="{00000000-0005-0000-0000-00008F140000}"/>
    <cellStyle name="Comma0 3 2" xfId="4129" xr:uid="{00000000-0005-0000-0000-000090140000}"/>
    <cellStyle name="Comma0 3 2 2" xfId="4130" xr:uid="{00000000-0005-0000-0000-000091140000}"/>
    <cellStyle name="Comma0 3 3" xfId="4131" xr:uid="{00000000-0005-0000-0000-000092140000}"/>
    <cellStyle name="Comma0 3 3 2" xfId="4132" xr:uid="{00000000-0005-0000-0000-000093140000}"/>
    <cellStyle name="Comma0 3 4" xfId="4133" xr:uid="{00000000-0005-0000-0000-000094140000}"/>
    <cellStyle name="Comma0 3 4 2" xfId="4134" xr:uid="{00000000-0005-0000-0000-000095140000}"/>
    <cellStyle name="Comma0 3 5" xfId="4135" xr:uid="{00000000-0005-0000-0000-000096140000}"/>
    <cellStyle name="Comma0 3 5 2" xfId="4136" xr:uid="{00000000-0005-0000-0000-000097140000}"/>
    <cellStyle name="Comma0 3 6" xfId="4137" xr:uid="{00000000-0005-0000-0000-000098140000}"/>
    <cellStyle name="Comma0 3 6 2" xfId="4138" xr:uid="{00000000-0005-0000-0000-000099140000}"/>
    <cellStyle name="Comma0 3 7" xfId="4139" xr:uid="{00000000-0005-0000-0000-00009A140000}"/>
    <cellStyle name="Comma0 3 7 2" xfId="4140" xr:uid="{00000000-0005-0000-0000-00009B140000}"/>
    <cellStyle name="Comma0 3 8" xfId="4141" xr:uid="{00000000-0005-0000-0000-00009C140000}"/>
    <cellStyle name="Comma0 3 8 2" xfId="4142" xr:uid="{00000000-0005-0000-0000-00009D140000}"/>
    <cellStyle name="Comma0 3 9" xfId="4143" xr:uid="{00000000-0005-0000-0000-00009E140000}"/>
    <cellStyle name="Comma0 3 9 2" xfId="4144" xr:uid="{00000000-0005-0000-0000-00009F140000}"/>
    <cellStyle name="Comma0 4" xfId="4145" xr:uid="{00000000-0005-0000-0000-0000A0140000}"/>
    <cellStyle name="Comma0 4 10" xfId="4146" xr:uid="{00000000-0005-0000-0000-0000A1140000}"/>
    <cellStyle name="Comma0 4 10 2" xfId="4147" xr:uid="{00000000-0005-0000-0000-0000A2140000}"/>
    <cellStyle name="Comma0 4 11" xfId="4148" xr:uid="{00000000-0005-0000-0000-0000A3140000}"/>
    <cellStyle name="Comma0 4 11 2" xfId="4149" xr:uid="{00000000-0005-0000-0000-0000A4140000}"/>
    <cellStyle name="Comma0 4 12" xfId="4150" xr:uid="{00000000-0005-0000-0000-0000A5140000}"/>
    <cellStyle name="Comma0 4 12 2" xfId="4151" xr:uid="{00000000-0005-0000-0000-0000A6140000}"/>
    <cellStyle name="Comma0 4 13" xfId="4152" xr:uid="{00000000-0005-0000-0000-0000A7140000}"/>
    <cellStyle name="Comma0 4 2" xfId="4153" xr:uid="{00000000-0005-0000-0000-0000A8140000}"/>
    <cellStyle name="Comma0 4 2 2" xfId="4154" xr:uid="{00000000-0005-0000-0000-0000A9140000}"/>
    <cellStyle name="Comma0 4 3" xfId="4155" xr:uid="{00000000-0005-0000-0000-0000AA140000}"/>
    <cellStyle name="Comma0 4 3 2" xfId="4156" xr:uid="{00000000-0005-0000-0000-0000AB140000}"/>
    <cellStyle name="Comma0 4 4" xfId="4157" xr:uid="{00000000-0005-0000-0000-0000AC140000}"/>
    <cellStyle name="Comma0 4 4 2" xfId="4158" xr:uid="{00000000-0005-0000-0000-0000AD140000}"/>
    <cellStyle name="Comma0 4 5" xfId="4159" xr:uid="{00000000-0005-0000-0000-0000AE140000}"/>
    <cellStyle name="Comma0 4 5 2" xfId="4160" xr:uid="{00000000-0005-0000-0000-0000AF140000}"/>
    <cellStyle name="Comma0 4 6" xfId="4161" xr:uid="{00000000-0005-0000-0000-0000B0140000}"/>
    <cellStyle name="Comma0 4 6 2" xfId="4162" xr:uid="{00000000-0005-0000-0000-0000B1140000}"/>
    <cellStyle name="Comma0 4 7" xfId="4163" xr:uid="{00000000-0005-0000-0000-0000B2140000}"/>
    <cellStyle name="Comma0 4 7 2" xfId="4164" xr:uid="{00000000-0005-0000-0000-0000B3140000}"/>
    <cellStyle name="Comma0 4 8" xfId="4165" xr:uid="{00000000-0005-0000-0000-0000B4140000}"/>
    <cellStyle name="Comma0 4 8 2" xfId="4166" xr:uid="{00000000-0005-0000-0000-0000B5140000}"/>
    <cellStyle name="Comma0 4 9" xfId="4167" xr:uid="{00000000-0005-0000-0000-0000B6140000}"/>
    <cellStyle name="Comma0 4 9 2" xfId="4168" xr:uid="{00000000-0005-0000-0000-0000B7140000}"/>
    <cellStyle name="Comma0 5" xfId="4169" xr:uid="{00000000-0005-0000-0000-0000B8140000}"/>
    <cellStyle name="Comma0 5 2" xfId="4170" xr:uid="{00000000-0005-0000-0000-0000B9140000}"/>
    <cellStyle name="Comma0 5 2 2" xfId="4171" xr:uid="{00000000-0005-0000-0000-0000BA140000}"/>
    <cellStyle name="Comma0 5 3" xfId="4172" xr:uid="{00000000-0005-0000-0000-0000BB140000}"/>
    <cellStyle name="Comma0 5 3 2" xfId="4173" xr:uid="{00000000-0005-0000-0000-0000BC140000}"/>
    <cellStyle name="Comma0 5 4" xfId="4174" xr:uid="{00000000-0005-0000-0000-0000BD140000}"/>
    <cellStyle name="Comma0 6" xfId="4175" xr:uid="{00000000-0005-0000-0000-0000BE140000}"/>
    <cellStyle name="Comma0 6 2" xfId="4176" xr:uid="{00000000-0005-0000-0000-0000BF140000}"/>
    <cellStyle name="Comma0 6 2 2" xfId="4177" xr:uid="{00000000-0005-0000-0000-0000C0140000}"/>
    <cellStyle name="Comma0 6 3" xfId="4178" xr:uid="{00000000-0005-0000-0000-0000C1140000}"/>
    <cellStyle name="Comma0 6 3 2" xfId="4179" xr:uid="{00000000-0005-0000-0000-0000C2140000}"/>
    <cellStyle name="Comma0 6 4" xfId="4180" xr:uid="{00000000-0005-0000-0000-0000C3140000}"/>
    <cellStyle name="Comma0 7" xfId="4181" xr:uid="{00000000-0005-0000-0000-0000C4140000}"/>
    <cellStyle name="Comma0 7 2" xfId="4182" xr:uid="{00000000-0005-0000-0000-0000C5140000}"/>
    <cellStyle name="Comma0 7 2 2" xfId="4183" xr:uid="{00000000-0005-0000-0000-0000C6140000}"/>
    <cellStyle name="Comma0 7 3" xfId="4184" xr:uid="{00000000-0005-0000-0000-0000C7140000}"/>
    <cellStyle name="Comma0 7 3 2" xfId="4185" xr:uid="{00000000-0005-0000-0000-0000C8140000}"/>
    <cellStyle name="Comma0 7 4" xfId="4186" xr:uid="{00000000-0005-0000-0000-0000C9140000}"/>
    <cellStyle name="Comma0 8" xfId="4187" xr:uid="{00000000-0005-0000-0000-0000CA140000}"/>
    <cellStyle name="Comma0 8 2" xfId="4188" xr:uid="{00000000-0005-0000-0000-0000CB140000}"/>
    <cellStyle name="Comma0 8 2 2" xfId="4189" xr:uid="{00000000-0005-0000-0000-0000CC140000}"/>
    <cellStyle name="Comma0 8 3" xfId="4190" xr:uid="{00000000-0005-0000-0000-0000CD140000}"/>
    <cellStyle name="Comma0 8 3 2" xfId="4191" xr:uid="{00000000-0005-0000-0000-0000CE140000}"/>
    <cellStyle name="Comma0 8 4" xfId="4192" xr:uid="{00000000-0005-0000-0000-0000CF140000}"/>
    <cellStyle name="Comma0 9" xfId="4193" xr:uid="{00000000-0005-0000-0000-0000D0140000}"/>
    <cellStyle name="Comma0 9 2" xfId="4194" xr:uid="{00000000-0005-0000-0000-0000D1140000}"/>
    <cellStyle name="Comma0 9 2 2" xfId="4195" xr:uid="{00000000-0005-0000-0000-0000D2140000}"/>
    <cellStyle name="Comma0 9 3" xfId="4196" xr:uid="{00000000-0005-0000-0000-0000D3140000}"/>
    <cellStyle name="Comma0 9 3 2" xfId="4197" xr:uid="{00000000-0005-0000-0000-0000D4140000}"/>
    <cellStyle name="Comma0 9 4" xfId="4198" xr:uid="{00000000-0005-0000-0000-0000D5140000}"/>
    <cellStyle name="Comma1 - Estilo1" xfId="4199" xr:uid="{00000000-0005-0000-0000-0000D6140000}"/>
    <cellStyle name="Conferência" xfId="4200" xr:uid="{00000000-0005-0000-0000-0000D7140000}"/>
    <cellStyle name="Conferência 10" xfId="4201" xr:uid="{00000000-0005-0000-0000-0000D8140000}"/>
    <cellStyle name="Conferência 10 2" xfId="4202" xr:uid="{00000000-0005-0000-0000-0000D9140000}"/>
    <cellStyle name="Conferência 10 2 2" xfId="4203" xr:uid="{00000000-0005-0000-0000-0000DA140000}"/>
    <cellStyle name="Conferência 10 3" xfId="4204" xr:uid="{00000000-0005-0000-0000-0000DB140000}"/>
    <cellStyle name="Conferência 10 3 2" xfId="4205" xr:uid="{00000000-0005-0000-0000-0000DC140000}"/>
    <cellStyle name="Conferência 10 4" xfId="4206" xr:uid="{00000000-0005-0000-0000-0000DD140000}"/>
    <cellStyle name="Conferência 11" xfId="4207" xr:uid="{00000000-0005-0000-0000-0000DE140000}"/>
    <cellStyle name="Conferência 2" xfId="4208" xr:uid="{00000000-0005-0000-0000-0000DF140000}"/>
    <cellStyle name="Conferência 2 2" xfId="4209" xr:uid="{00000000-0005-0000-0000-0000E0140000}"/>
    <cellStyle name="Conferência 2 2 2" xfId="4210" xr:uid="{00000000-0005-0000-0000-0000E1140000}"/>
    <cellStyle name="Conferência 2 3" xfId="4211" xr:uid="{00000000-0005-0000-0000-0000E2140000}"/>
    <cellStyle name="Conferência 2 3 2" xfId="4212" xr:uid="{00000000-0005-0000-0000-0000E3140000}"/>
    <cellStyle name="Conferência 2 4" xfId="4213" xr:uid="{00000000-0005-0000-0000-0000E4140000}"/>
    <cellStyle name="Conferência 3" xfId="4214" xr:uid="{00000000-0005-0000-0000-0000E5140000}"/>
    <cellStyle name="Conferência 3 2" xfId="4215" xr:uid="{00000000-0005-0000-0000-0000E6140000}"/>
    <cellStyle name="Conferência 3 2 2" xfId="4216" xr:uid="{00000000-0005-0000-0000-0000E7140000}"/>
    <cellStyle name="Conferência 3 3" xfId="4217" xr:uid="{00000000-0005-0000-0000-0000E8140000}"/>
    <cellStyle name="Conferência 3 3 2" xfId="4218" xr:uid="{00000000-0005-0000-0000-0000E9140000}"/>
    <cellStyle name="Conferência 3 4" xfId="4219" xr:uid="{00000000-0005-0000-0000-0000EA140000}"/>
    <cellStyle name="Conferência 4" xfId="4220" xr:uid="{00000000-0005-0000-0000-0000EB140000}"/>
    <cellStyle name="Conferência 4 2" xfId="4221" xr:uid="{00000000-0005-0000-0000-0000EC140000}"/>
    <cellStyle name="Conferência 4 2 2" xfId="4222" xr:uid="{00000000-0005-0000-0000-0000ED140000}"/>
    <cellStyle name="Conferência 4 3" xfId="4223" xr:uid="{00000000-0005-0000-0000-0000EE140000}"/>
    <cellStyle name="Conferência 4 3 2" xfId="4224" xr:uid="{00000000-0005-0000-0000-0000EF140000}"/>
    <cellStyle name="Conferência 4 4" xfId="4225" xr:uid="{00000000-0005-0000-0000-0000F0140000}"/>
    <cellStyle name="Conferência 5" xfId="4226" xr:uid="{00000000-0005-0000-0000-0000F1140000}"/>
    <cellStyle name="Conferência 5 2" xfId="4227" xr:uid="{00000000-0005-0000-0000-0000F2140000}"/>
    <cellStyle name="Conferência 5 2 2" xfId="4228" xr:uid="{00000000-0005-0000-0000-0000F3140000}"/>
    <cellStyle name="Conferência 5 3" xfId="4229" xr:uid="{00000000-0005-0000-0000-0000F4140000}"/>
    <cellStyle name="Conferência 5 3 2" xfId="4230" xr:uid="{00000000-0005-0000-0000-0000F5140000}"/>
    <cellStyle name="Conferência 5 4" xfId="4231" xr:uid="{00000000-0005-0000-0000-0000F6140000}"/>
    <cellStyle name="Conferência 6" xfId="4232" xr:uid="{00000000-0005-0000-0000-0000F7140000}"/>
    <cellStyle name="Conferência 6 2" xfId="4233" xr:uid="{00000000-0005-0000-0000-0000F8140000}"/>
    <cellStyle name="Conferência 6 2 2" xfId="4234" xr:uid="{00000000-0005-0000-0000-0000F9140000}"/>
    <cellStyle name="Conferência 6 3" xfId="4235" xr:uid="{00000000-0005-0000-0000-0000FA140000}"/>
    <cellStyle name="Conferência 6 3 2" xfId="4236" xr:uid="{00000000-0005-0000-0000-0000FB140000}"/>
    <cellStyle name="Conferência 6 4" xfId="4237" xr:uid="{00000000-0005-0000-0000-0000FC140000}"/>
    <cellStyle name="Conferência 7" xfId="4238" xr:uid="{00000000-0005-0000-0000-0000FD140000}"/>
    <cellStyle name="Conferência 7 2" xfId="4239" xr:uid="{00000000-0005-0000-0000-0000FE140000}"/>
    <cellStyle name="Conferência 7 2 2" xfId="4240" xr:uid="{00000000-0005-0000-0000-0000FF140000}"/>
    <cellStyle name="Conferência 7 3" xfId="4241" xr:uid="{00000000-0005-0000-0000-000000150000}"/>
    <cellStyle name="Conferência 7 3 2" xfId="4242" xr:uid="{00000000-0005-0000-0000-000001150000}"/>
    <cellStyle name="Conferência 7 4" xfId="4243" xr:uid="{00000000-0005-0000-0000-000002150000}"/>
    <cellStyle name="Conferência 8" xfId="4244" xr:uid="{00000000-0005-0000-0000-000003150000}"/>
    <cellStyle name="Conferência 8 2" xfId="4245" xr:uid="{00000000-0005-0000-0000-000004150000}"/>
    <cellStyle name="Conferência 8 2 2" xfId="4246" xr:uid="{00000000-0005-0000-0000-000005150000}"/>
    <cellStyle name="Conferência 8 3" xfId="4247" xr:uid="{00000000-0005-0000-0000-000006150000}"/>
    <cellStyle name="Conferência 8 3 2" xfId="4248" xr:uid="{00000000-0005-0000-0000-000007150000}"/>
    <cellStyle name="Conferência 8 4" xfId="4249" xr:uid="{00000000-0005-0000-0000-000008150000}"/>
    <cellStyle name="Conferência 9" xfId="4250" xr:uid="{00000000-0005-0000-0000-000009150000}"/>
    <cellStyle name="Conferência 9 2" xfId="4251" xr:uid="{00000000-0005-0000-0000-00000A150000}"/>
    <cellStyle name="Conferência 9 2 2" xfId="4252" xr:uid="{00000000-0005-0000-0000-00000B150000}"/>
    <cellStyle name="Conferência 9 3" xfId="4253" xr:uid="{00000000-0005-0000-0000-00000C150000}"/>
    <cellStyle name="Conferência 9 3 2" xfId="4254" xr:uid="{00000000-0005-0000-0000-00000D150000}"/>
    <cellStyle name="Conferência 9 4" xfId="4255" xr:uid="{00000000-0005-0000-0000-00000E150000}"/>
    <cellStyle name="Currency" xfId="4256" xr:uid="{00000000-0005-0000-0000-00000F150000}"/>
    <cellStyle name="Currency [0]" xfId="4257" xr:uid="{00000000-0005-0000-0000-000010150000}"/>
    <cellStyle name="Currency 2" xfId="4258" xr:uid="{00000000-0005-0000-0000-000011150000}"/>
    <cellStyle name="Currency 2 10" xfId="4259" xr:uid="{00000000-0005-0000-0000-000012150000}"/>
    <cellStyle name="Currency 2 11" xfId="4260" xr:uid="{00000000-0005-0000-0000-000013150000}"/>
    <cellStyle name="Currency 2 12" xfId="4261" xr:uid="{00000000-0005-0000-0000-000014150000}"/>
    <cellStyle name="Currency 2 2" xfId="4262" xr:uid="{00000000-0005-0000-0000-000015150000}"/>
    <cellStyle name="Currency 2 3" xfId="4263" xr:uid="{00000000-0005-0000-0000-000016150000}"/>
    <cellStyle name="Currency 2 4" xfId="4264" xr:uid="{00000000-0005-0000-0000-000017150000}"/>
    <cellStyle name="Currency 2 5" xfId="4265" xr:uid="{00000000-0005-0000-0000-000018150000}"/>
    <cellStyle name="Currency 2 6" xfId="4266" xr:uid="{00000000-0005-0000-0000-000019150000}"/>
    <cellStyle name="Currency 2 7" xfId="4267" xr:uid="{00000000-0005-0000-0000-00001A150000}"/>
    <cellStyle name="Currency 2 8" xfId="4268" xr:uid="{00000000-0005-0000-0000-00001B150000}"/>
    <cellStyle name="Currency 2 9" xfId="4269" xr:uid="{00000000-0005-0000-0000-00001C150000}"/>
    <cellStyle name="Currency 2_ActiFijos" xfId="4270" xr:uid="{00000000-0005-0000-0000-00001D150000}"/>
    <cellStyle name="Currency 3" xfId="4271" xr:uid="{00000000-0005-0000-0000-00001E150000}"/>
    <cellStyle name="Currency 3 10" xfId="4272" xr:uid="{00000000-0005-0000-0000-00001F150000}"/>
    <cellStyle name="Currency 3 11" xfId="4273" xr:uid="{00000000-0005-0000-0000-000020150000}"/>
    <cellStyle name="Currency 3 12" xfId="4274" xr:uid="{00000000-0005-0000-0000-000021150000}"/>
    <cellStyle name="Currency 3 2" xfId="4275" xr:uid="{00000000-0005-0000-0000-000022150000}"/>
    <cellStyle name="Currency 3 3" xfId="4276" xr:uid="{00000000-0005-0000-0000-000023150000}"/>
    <cellStyle name="Currency 3 4" xfId="4277" xr:uid="{00000000-0005-0000-0000-000024150000}"/>
    <cellStyle name="Currency 3 5" xfId="4278" xr:uid="{00000000-0005-0000-0000-000025150000}"/>
    <cellStyle name="Currency 3 6" xfId="4279" xr:uid="{00000000-0005-0000-0000-000026150000}"/>
    <cellStyle name="Currency 3 7" xfId="4280" xr:uid="{00000000-0005-0000-0000-000027150000}"/>
    <cellStyle name="Currency 3 8" xfId="4281" xr:uid="{00000000-0005-0000-0000-000028150000}"/>
    <cellStyle name="Currency 3 9" xfId="4282" xr:uid="{00000000-0005-0000-0000-000029150000}"/>
    <cellStyle name="Currency 3_ActiFijos" xfId="4283" xr:uid="{00000000-0005-0000-0000-00002A150000}"/>
    <cellStyle name="Currency 4" xfId="4284" xr:uid="{00000000-0005-0000-0000-00002B150000}"/>
    <cellStyle name="Currency 4 10" xfId="4285" xr:uid="{00000000-0005-0000-0000-00002C150000}"/>
    <cellStyle name="Currency 4 11" xfId="4286" xr:uid="{00000000-0005-0000-0000-00002D150000}"/>
    <cellStyle name="Currency 4 12" xfId="4287" xr:uid="{00000000-0005-0000-0000-00002E150000}"/>
    <cellStyle name="Currency 4 2" xfId="4288" xr:uid="{00000000-0005-0000-0000-00002F150000}"/>
    <cellStyle name="Currency 4 3" xfId="4289" xr:uid="{00000000-0005-0000-0000-000030150000}"/>
    <cellStyle name="Currency 4 4" xfId="4290" xr:uid="{00000000-0005-0000-0000-000031150000}"/>
    <cellStyle name="Currency 4 5" xfId="4291" xr:uid="{00000000-0005-0000-0000-000032150000}"/>
    <cellStyle name="Currency 4 6" xfId="4292" xr:uid="{00000000-0005-0000-0000-000033150000}"/>
    <cellStyle name="Currency 4 7" xfId="4293" xr:uid="{00000000-0005-0000-0000-000034150000}"/>
    <cellStyle name="Currency 4 8" xfId="4294" xr:uid="{00000000-0005-0000-0000-000035150000}"/>
    <cellStyle name="Currency 4 9" xfId="4295" xr:uid="{00000000-0005-0000-0000-000036150000}"/>
    <cellStyle name="Currency 4_ActiFijos" xfId="4296" xr:uid="{00000000-0005-0000-0000-000037150000}"/>
    <cellStyle name="Currency_12matrix" xfId="4297" xr:uid="{00000000-0005-0000-0000-000038150000}"/>
    <cellStyle name="Currency0" xfId="4298" xr:uid="{00000000-0005-0000-0000-000039150000}"/>
    <cellStyle name="Currency0 10" xfId="4299" xr:uid="{00000000-0005-0000-0000-00003A150000}"/>
    <cellStyle name="Currency0 10 2" xfId="4300" xr:uid="{00000000-0005-0000-0000-00003B150000}"/>
    <cellStyle name="Currency0 100" xfId="4301" xr:uid="{00000000-0005-0000-0000-00003C150000}"/>
    <cellStyle name="Currency0 100 2" xfId="4302" xr:uid="{00000000-0005-0000-0000-00003D150000}"/>
    <cellStyle name="Currency0 101" xfId="4303" xr:uid="{00000000-0005-0000-0000-00003E150000}"/>
    <cellStyle name="Currency0 101 2" xfId="4304" xr:uid="{00000000-0005-0000-0000-00003F150000}"/>
    <cellStyle name="Currency0 102" xfId="4305" xr:uid="{00000000-0005-0000-0000-000040150000}"/>
    <cellStyle name="Currency0 102 2" xfId="4306" xr:uid="{00000000-0005-0000-0000-000041150000}"/>
    <cellStyle name="Currency0 103" xfId="4307" xr:uid="{00000000-0005-0000-0000-000042150000}"/>
    <cellStyle name="Currency0 103 2" xfId="4308" xr:uid="{00000000-0005-0000-0000-000043150000}"/>
    <cellStyle name="Currency0 104" xfId="4309" xr:uid="{00000000-0005-0000-0000-000044150000}"/>
    <cellStyle name="Currency0 104 2" xfId="4310" xr:uid="{00000000-0005-0000-0000-000045150000}"/>
    <cellStyle name="Currency0 105" xfId="4311" xr:uid="{00000000-0005-0000-0000-000046150000}"/>
    <cellStyle name="Currency0 105 2" xfId="4312" xr:uid="{00000000-0005-0000-0000-000047150000}"/>
    <cellStyle name="Currency0 106" xfId="4313" xr:uid="{00000000-0005-0000-0000-000048150000}"/>
    <cellStyle name="Currency0 106 2" xfId="4314" xr:uid="{00000000-0005-0000-0000-000049150000}"/>
    <cellStyle name="Currency0 107" xfId="4315" xr:uid="{00000000-0005-0000-0000-00004A150000}"/>
    <cellStyle name="Currency0 107 2" xfId="4316" xr:uid="{00000000-0005-0000-0000-00004B150000}"/>
    <cellStyle name="Currency0 108" xfId="4317" xr:uid="{00000000-0005-0000-0000-00004C150000}"/>
    <cellStyle name="Currency0 108 2" xfId="4318" xr:uid="{00000000-0005-0000-0000-00004D150000}"/>
    <cellStyle name="Currency0 109" xfId="4319" xr:uid="{00000000-0005-0000-0000-00004E150000}"/>
    <cellStyle name="Currency0 109 2" xfId="4320" xr:uid="{00000000-0005-0000-0000-00004F150000}"/>
    <cellStyle name="Currency0 11" xfId="4321" xr:uid="{00000000-0005-0000-0000-000050150000}"/>
    <cellStyle name="Currency0 11 2" xfId="4322" xr:uid="{00000000-0005-0000-0000-000051150000}"/>
    <cellStyle name="Currency0 110" xfId="4323" xr:uid="{00000000-0005-0000-0000-000052150000}"/>
    <cellStyle name="Currency0 110 2" xfId="4324" xr:uid="{00000000-0005-0000-0000-000053150000}"/>
    <cellStyle name="Currency0 111" xfId="4325" xr:uid="{00000000-0005-0000-0000-000054150000}"/>
    <cellStyle name="Currency0 111 2" xfId="4326" xr:uid="{00000000-0005-0000-0000-000055150000}"/>
    <cellStyle name="Currency0 112" xfId="4327" xr:uid="{00000000-0005-0000-0000-000056150000}"/>
    <cellStyle name="Currency0 112 2" xfId="4328" xr:uid="{00000000-0005-0000-0000-000057150000}"/>
    <cellStyle name="Currency0 113" xfId="4329" xr:uid="{00000000-0005-0000-0000-000058150000}"/>
    <cellStyle name="Currency0 113 2" xfId="4330" xr:uid="{00000000-0005-0000-0000-000059150000}"/>
    <cellStyle name="Currency0 114" xfId="4331" xr:uid="{00000000-0005-0000-0000-00005A150000}"/>
    <cellStyle name="Currency0 114 2" xfId="4332" xr:uid="{00000000-0005-0000-0000-00005B150000}"/>
    <cellStyle name="Currency0 115" xfId="4333" xr:uid="{00000000-0005-0000-0000-00005C150000}"/>
    <cellStyle name="Currency0 115 2" xfId="4334" xr:uid="{00000000-0005-0000-0000-00005D150000}"/>
    <cellStyle name="Currency0 116" xfId="4335" xr:uid="{00000000-0005-0000-0000-00005E150000}"/>
    <cellStyle name="Currency0 12" xfId="4336" xr:uid="{00000000-0005-0000-0000-00005F150000}"/>
    <cellStyle name="Currency0 12 2" xfId="4337" xr:uid="{00000000-0005-0000-0000-000060150000}"/>
    <cellStyle name="Currency0 13" xfId="4338" xr:uid="{00000000-0005-0000-0000-000061150000}"/>
    <cellStyle name="Currency0 13 2" xfId="4339" xr:uid="{00000000-0005-0000-0000-000062150000}"/>
    <cellStyle name="Currency0 14" xfId="4340" xr:uid="{00000000-0005-0000-0000-000063150000}"/>
    <cellStyle name="Currency0 14 2" xfId="4341" xr:uid="{00000000-0005-0000-0000-000064150000}"/>
    <cellStyle name="Currency0 15" xfId="4342" xr:uid="{00000000-0005-0000-0000-000065150000}"/>
    <cellStyle name="Currency0 15 2" xfId="4343" xr:uid="{00000000-0005-0000-0000-000066150000}"/>
    <cellStyle name="Currency0 16" xfId="4344" xr:uid="{00000000-0005-0000-0000-000067150000}"/>
    <cellStyle name="Currency0 16 2" xfId="4345" xr:uid="{00000000-0005-0000-0000-000068150000}"/>
    <cellStyle name="Currency0 17" xfId="4346" xr:uid="{00000000-0005-0000-0000-000069150000}"/>
    <cellStyle name="Currency0 17 2" xfId="4347" xr:uid="{00000000-0005-0000-0000-00006A150000}"/>
    <cellStyle name="Currency0 18" xfId="4348" xr:uid="{00000000-0005-0000-0000-00006B150000}"/>
    <cellStyle name="Currency0 18 2" xfId="4349" xr:uid="{00000000-0005-0000-0000-00006C150000}"/>
    <cellStyle name="Currency0 19" xfId="4350" xr:uid="{00000000-0005-0000-0000-00006D150000}"/>
    <cellStyle name="Currency0 19 2" xfId="4351" xr:uid="{00000000-0005-0000-0000-00006E150000}"/>
    <cellStyle name="Currency0 2" xfId="4352" xr:uid="{00000000-0005-0000-0000-00006F150000}"/>
    <cellStyle name="Currency0 2 10" xfId="4353" xr:uid="{00000000-0005-0000-0000-000070150000}"/>
    <cellStyle name="Currency0 2 10 2" xfId="4354" xr:uid="{00000000-0005-0000-0000-000071150000}"/>
    <cellStyle name="Currency0 2 11" xfId="4355" xr:uid="{00000000-0005-0000-0000-000072150000}"/>
    <cellStyle name="Currency0 2 11 2" xfId="4356" xr:uid="{00000000-0005-0000-0000-000073150000}"/>
    <cellStyle name="Currency0 2 12" xfId="4357" xr:uid="{00000000-0005-0000-0000-000074150000}"/>
    <cellStyle name="Currency0 2 12 2" xfId="4358" xr:uid="{00000000-0005-0000-0000-000075150000}"/>
    <cellStyle name="Currency0 2 13" xfId="4359" xr:uid="{00000000-0005-0000-0000-000076150000}"/>
    <cellStyle name="Currency0 2 2" xfId="4360" xr:uid="{00000000-0005-0000-0000-000077150000}"/>
    <cellStyle name="Currency0 2 2 2" xfId="4361" xr:uid="{00000000-0005-0000-0000-000078150000}"/>
    <cellStyle name="Currency0 2 3" xfId="4362" xr:uid="{00000000-0005-0000-0000-000079150000}"/>
    <cellStyle name="Currency0 2 3 2" xfId="4363" xr:uid="{00000000-0005-0000-0000-00007A150000}"/>
    <cellStyle name="Currency0 2 4" xfId="4364" xr:uid="{00000000-0005-0000-0000-00007B150000}"/>
    <cellStyle name="Currency0 2 4 2" xfId="4365" xr:uid="{00000000-0005-0000-0000-00007C150000}"/>
    <cellStyle name="Currency0 2 5" xfId="4366" xr:uid="{00000000-0005-0000-0000-00007D150000}"/>
    <cellStyle name="Currency0 2 5 2" xfId="4367" xr:uid="{00000000-0005-0000-0000-00007E150000}"/>
    <cellStyle name="Currency0 2 6" xfId="4368" xr:uid="{00000000-0005-0000-0000-00007F150000}"/>
    <cellStyle name="Currency0 2 6 2" xfId="4369" xr:uid="{00000000-0005-0000-0000-000080150000}"/>
    <cellStyle name="Currency0 2 7" xfId="4370" xr:uid="{00000000-0005-0000-0000-000081150000}"/>
    <cellStyle name="Currency0 2 7 2" xfId="4371" xr:uid="{00000000-0005-0000-0000-000082150000}"/>
    <cellStyle name="Currency0 2 8" xfId="4372" xr:uid="{00000000-0005-0000-0000-000083150000}"/>
    <cellStyle name="Currency0 2 8 2" xfId="4373" xr:uid="{00000000-0005-0000-0000-000084150000}"/>
    <cellStyle name="Currency0 2 9" xfId="4374" xr:uid="{00000000-0005-0000-0000-000085150000}"/>
    <cellStyle name="Currency0 2 9 2" xfId="4375" xr:uid="{00000000-0005-0000-0000-000086150000}"/>
    <cellStyle name="Currency0 20" xfId="4376" xr:uid="{00000000-0005-0000-0000-000087150000}"/>
    <cellStyle name="Currency0 20 2" xfId="4377" xr:uid="{00000000-0005-0000-0000-000088150000}"/>
    <cellStyle name="Currency0 21" xfId="4378" xr:uid="{00000000-0005-0000-0000-000089150000}"/>
    <cellStyle name="Currency0 21 2" xfId="4379" xr:uid="{00000000-0005-0000-0000-00008A150000}"/>
    <cellStyle name="Currency0 22" xfId="4380" xr:uid="{00000000-0005-0000-0000-00008B150000}"/>
    <cellStyle name="Currency0 22 2" xfId="4381" xr:uid="{00000000-0005-0000-0000-00008C150000}"/>
    <cellStyle name="Currency0 23" xfId="4382" xr:uid="{00000000-0005-0000-0000-00008D150000}"/>
    <cellStyle name="Currency0 23 2" xfId="4383" xr:uid="{00000000-0005-0000-0000-00008E150000}"/>
    <cellStyle name="Currency0 24" xfId="4384" xr:uid="{00000000-0005-0000-0000-00008F150000}"/>
    <cellStyle name="Currency0 24 2" xfId="4385" xr:uid="{00000000-0005-0000-0000-000090150000}"/>
    <cellStyle name="Currency0 25" xfId="4386" xr:uid="{00000000-0005-0000-0000-000091150000}"/>
    <cellStyle name="Currency0 25 2" xfId="4387" xr:uid="{00000000-0005-0000-0000-000092150000}"/>
    <cellStyle name="Currency0 26" xfId="4388" xr:uid="{00000000-0005-0000-0000-000093150000}"/>
    <cellStyle name="Currency0 26 2" xfId="4389" xr:uid="{00000000-0005-0000-0000-000094150000}"/>
    <cellStyle name="Currency0 27" xfId="4390" xr:uid="{00000000-0005-0000-0000-000095150000}"/>
    <cellStyle name="Currency0 27 2" xfId="4391" xr:uid="{00000000-0005-0000-0000-000096150000}"/>
    <cellStyle name="Currency0 28" xfId="4392" xr:uid="{00000000-0005-0000-0000-000097150000}"/>
    <cellStyle name="Currency0 28 2" xfId="4393" xr:uid="{00000000-0005-0000-0000-000098150000}"/>
    <cellStyle name="Currency0 29" xfId="4394" xr:uid="{00000000-0005-0000-0000-000099150000}"/>
    <cellStyle name="Currency0 29 2" xfId="4395" xr:uid="{00000000-0005-0000-0000-00009A150000}"/>
    <cellStyle name="Currency0 3" xfId="4396" xr:uid="{00000000-0005-0000-0000-00009B150000}"/>
    <cellStyle name="Currency0 3 10" xfId="4397" xr:uid="{00000000-0005-0000-0000-00009C150000}"/>
    <cellStyle name="Currency0 3 10 2" xfId="4398" xr:uid="{00000000-0005-0000-0000-00009D150000}"/>
    <cellStyle name="Currency0 3 11" xfId="4399" xr:uid="{00000000-0005-0000-0000-00009E150000}"/>
    <cellStyle name="Currency0 3 11 2" xfId="4400" xr:uid="{00000000-0005-0000-0000-00009F150000}"/>
    <cellStyle name="Currency0 3 12" xfId="4401" xr:uid="{00000000-0005-0000-0000-0000A0150000}"/>
    <cellStyle name="Currency0 3 12 2" xfId="4402" xr:uid="{00000000-0005-0000-0000-0000A1150000}"/>
    <cellStyle name="Currency0 3 13" xfId="4403" xr:uid="{00000000-0005-0000-0000-0000A2150000}"/>
    <cellStyle name="Currency0 3 2" xfId="4404" xr:uid="{00000000-0005-0000-0000-0000A3150000}"/>
    <cellStyle name="Currency0 3 2 2" xfId="4405" xr:uid="{00000000-0005-0000-0000-0000A4150000}"/>
    <cellStyle name="Currency0 3 3" xfId="4406" xr:uid="{00000000-0005-0000-0000-0000A5150000}"/>
    <cellStyle name="Currency0 3 3 2" xfId="4407" xr:uid="{00000000-0005-0000-0000-0000A6150000}"/>
    <cellStyle name="Currency0 3 4" xfId="4408" xr:uid="{00000000-0005-0000-0000-0000A7150000}"/>
    <cellStyle name="Currency0 3 4 2" xfId="4409" xr:uid="{00000000-0005-0000-0000-0000A8150000}"/>
    <cellStyle name="Currency0 3 5" xfId="4410" xr:uid="{00000000-0005-0000-0000-0000A9150000}"/>
    <cellStyle name="Currency0 3 5 2" xfId="4411" xr:uid="{00000000-0005-0000-0000-0000AA150000}"/>
    <cellStyle name="Currency0 3 6" xfId="4412" xr:uid="{00000000-0005-0000-0000-0000AB150000}"/>
    <cellStyle name="Currency0 3 6 2" xfId="4413" xr:uid="{00000000-0005-0000-0000-0000AC150000}"/>
    <cellStyle name="Currency0 3 7" xfId="4414" xr:uid="{00000000-0005-0000-0000-0000AD150000}"/>
    <cellStyle name="Currency0 3 7 2" xfId="4415" xr:uid="{00000000-0005-0000-0000-0000AE150000}"/>
    <cellStyle name="Currency0 3 8" xfId="4416" xr:uid="{00000000-0005-0000-0000-0000AF150000}"/>
    <cellStyle name="Currency0 3 8 2" xfId="4417" xr:uid="{00000000-0005-0000-0000-0000B0150000}"/>
    <cellStyle name="Currency0 3 9" xfId="4418" xr:uid="{00000000-0005-0000-0000-0000B1150000}"/>
    <cellStyle name="Currency0 3 9 2" xfId="4419" xr:uid="{00000000-0005-0000-0000-0000B2150000}"/>
    <cellStyle name="Currency0 30" xfId="4420" xr:uid="{00000000-0005-0000-0000-0000B3150000}"/>
    <cellStyle name="Currency0 30 2" xfId="4421" xr:uid="{00000000-0005-0000-0000-0000B4150000}"/>
    <cellStyle name="Currency0 31" xfId="4422" xr:uid="{00000000-0005-0000-0000-0000B5150000}"/>
    <cellStyle name="Currency0 31 2" xfId="4423" xr:uid="{00000000-0005-0000-0000-0000B6150000}"/>
    <cellStyle name="Currency0 32" xfId="4424" xr:uid="{00000000-0005-0000-0000-0000B7150000}"/>
    <cellStyle name="Currency0 32 2" xfId="4425" xr:uid="{00000000-0005-0000-0000-0000B8150000}"/>
    <cellStyle name="Currency0 33" xfId="4426" xr:uid="{00000000-0005-0000-0000-0000B9150000}"/>
    <cellStyle name="Currency0 33 2" xfId="4427" xr:uid="{00000000-0005-0000-0000-0000BA150000}"/>
    <cellStyle name="Currency0 34" xfId="4428" xr:uid="{00000000-0005-0000-0000-0000BB150000}"/>
    <cellStyle name="Currency0 34 2" xfId="4429" xr:uid="{00000000-0005-0000-0000-0000BC150000}"/>
    <cellStyle name="Currency0 35" xfId="4430" xr:uid="{00000000-0005-0000-0000-0000BD150000}"/>
    <cellStyle name="Currency0 35 2" xfId="4431" xr:uid="{00000000-0005-0000-0000-0000BE150000}"/>
    <cellStyle name="Currency0 36" xfId="4432" xr:uid="{00000000-0005-0000-0000-0000BF150000}"/>
    <cellStyle name="Currency0 36 2" xfId="4433" xr:uid="{00000000-0005-0000-0000-0000C0150000}"/>
    <cellStyle name="Currency0 37" xfId="4434" xr:uid="{00000000-0005-0000-0000-0000C1150000}"/>
    <cellStyle name="Currency0 37 2" xfId="4435" xr:uid="{00000000-0005-0000-0000-0000C2150000}"/>
    <cellStyle name="Currency0 38" xfId="4436" xr:uid="{00000000-0005-0000-0000-0000C3150000}"/>
    <cellStyle name="Currency0 38 2" xfId="4437" xr:uid="{00000000-0005-0000-0000-0000C4150000}"/>
    <cellStyle name="Currency0 39" xfId="4438" xr:uid="{00000000-0005-0000-0000-0000C5150000}"/>
    <cellStyle name="Currency0 39 2" xfId="4439" xr:uid="{00000000-0005-0000-0000-0000C6150000}"/>
    <cellStyle name="Currency0 4" xfId="4440" xr:uid="{00000000-0005-0000-0000-0000C7150000}"/>
    <cellStyle name="Currency0 4 10" xfId="4441" xr:uid="{00000000-0005-0000-0000-0000C8150000}"/>
    <cellStyle name="Currency0 4 10 2" xfId="4442" xr:uid="{00000000-0005-0000-0000-0000C9150000}"/>
    <cellStyle name="Currency0 4 11" xfId="4443" xr:uid="{00000000-0005-0000-0000-0000CA150000}"/>
    <cellStyle name="Currency0 4 11 2" xfId="4444" xr:uid="{00000000-0005-0000-0000-0000CB150000}"/>
    <cellStyle name="Currency0 4 12" xfId="4445" xr:uid="{00000000-0005-0000-0000-0000CC150000}"/>
    <cellStyle name="Currency0 4 12 2" xfId="4446" xr:uid="{00000000-0005-0000-0000-0000CD150000}"/>
    <cellStyle name="Currency0 4 13" xfId="4447" xr:uid="{00000000-0005-0000-0000-0000CE150000}"/>
    <cellStyle name="Currency0 4 2" xfId="4448" xr:uid="{00000000-0005-0000-0000-0000CF150000}"/>
    <cellStyle name="Currency0 4 2 2" xfId="4449" xr:uid="{00000000-0005-0000-0000-0000D0150000}"/>
    <cellStyle name="Currency0 4 3" xfId="4450" xr:uid="{00000000-0005-0000-0000-0000D1150000}"/>
    <cellStyle name="Currency0 4 3 2" xfId="4451" xr:uid="{00000000-0005-0000-0000-0000D2150000}"/>
    <cellStyle name="Currency0 4 4" xfId="4452" xr:uid="{00000000-0005-0000-0000-0000D3150000}"/>
    <cellStyle name="Currency0 4 4 2" xfId="4453" xr:uid="{00000000-0005-0000-0000-0000D4150000}"/>
    <cellStyle name="Currency0 4 5" xfId="4454" xr:uid="{00000000-0005-0000-0000-0000D5150000}"/>
    <cellStyle name="Currency0 4 5 2" xfId="4455" xr:uid="{00000000-0005-0000-0000-0000D6150000}"/>
    <cellStyle name="Currency0 4 6" xfId="4456" xr:uid="{00000000-0005-0000-0000-0000D7150000}"/>
    <cellStyle name="Currency0 4 6 2" xfId="4457" xr:uid="{00000000-0005-0000-0000-0000D8150000}"/>
    <cellStyle name="Currency0 4 7" xfId="4458" xr:uid="{00000000-0005-0000-0000-0000D9150000}"/>
    <cellStyle name="Currency0 4 7 2" xfId="4459" xr:uid="{00000000-0005-0000-0000-0000DA150000}"/>
    <cellStyle name="Currency0 4 8" xfId="4460" xr:uid="{00000000-0005-0000-0000-0000DB150000}"/>
    <cellStyle name="Currency0 4 8 2" xfId="4461" xr:uid="{00000000-0005-0000-0000-0000DC150000}"/>
    <cellStyle name="Currency0 4 9" xfId="4462" xr:uid="{00000000-0005-0000-0000-0000DD150000}"/>
    <cellStyle name="Currency0 4 9 2" xfId="4463" xr:uid="{00000000-0005-0000-0000-0000DE150000}"/>
    <cellStyle name="Currency0 40" xfId="4464" xr:uid="{00000000-0005-0000-0000-0000DF150000}"/>
    <cellStyle name="Currency0 40 2" xfId="4465" xr:uid="{00000000-0005-0000-0000-0000E0150000}"/>
    <cellStyle name="Currency0 41" xfId="4466" xr:uid="{00000000-0005-0000-0000-0000E1150000}"/>
    <cellStyle name="Currency0 41 2" xfId="4467" xr:uid="{00000000-0005-0000-0000-0000E2150000}"/>
    <cellStyle name="Currency0 42" xfId="4468" xr:uid="{00000000-0005-0000-0000-0000E3150000}"/>
    <cellStyle name="Currency0 42 2" xfId="4469" xr:uid="{00000000-0005-0000-0000-0000E4150000}"/>
    <cellStyle name="Currency0 43" xfId="4470" xr:uid="{00000000-0005-0000-0000-0000E5150000}"/>
    <cellStyle name="Currency0 43 2" xfId="4471" xr:uid="{00000000-0005-0000-0000-0000E6150000}"/>
    <cellStyle name="Currency0 44" xfId="4472" xr:uid="{00000000-0005-0000-0000-0000E7150000}"/>
    <cellStyle name="Currency0 44 2" xfId="4473" xr:uid="{00000000-0005-0000-0000-0000E8150000}"/>
    <cellStyle name="Currency0 45" xfId="4474" xr:uid="{00000000-0005-0000-0000-0000E9150000}"/>
    <cellStyle name="Currency0 45 2" xfId="4475" xr:uid="{00000000-0005-0000-0000-0000EA150000}"/>
    <cellStyle name="Currency0 46" xfId="4476" xr:uid="{00000000-0005-0000-0000-0000EB150000}"/>
    <cellStyle name="Currency0 46 2" xfId="4477" xr:uid="{00000000-0005-0000-0000-0000EC150000}"/>
    <cellStyle name="Currency0 47" xfId="4478" xr:uid="{00000000-0005-0000-0000-0000ED150000}"/>
    <cellStyle name="Currency0 47 2" xfId="4479" xr:uid="{00000000-0005-0000-0000-0000EE150000}"/>
    <cellStyle name="Currency0 48" xfId="4480" xr:uid="{00000000-0005-0000-0000-0000EF150000}"/>
    <cellStyle name="Currency0 48 2" xfId="4481" xr:uid="{00000000-0005-0000-0000-0000F0150000}"/>
    <cellStyle name="Currency0 49" xfId="4482" xr:uid="{00000000-0005-0000-0000-0000F1150000}"/>
    <cellStyle name="Currency0 49 2" xfId="4483" xr:uid="{00000000-0005-0000-0000-0000F2150000}"/>
    <cellStyle name="Currency0 5" xfId="4484" xr:uid="{00000000-0005-0000-0000-0000F3150000}"/>
    <cellStyle name="Currency0 5 2" xfId="4485" xr:uid="{00000000-0005-0000-0000-0000F4150000}"/>
    <cellStyle name="Currency0 50" xfId="4486" xr:uid="{00000000-0005-0000-0000-0000F5150000}"/>
    <cellStyle name="Currency0 50 2" xfId="4487" xr:uid="{00000000-0005-0000-0000-0000F6150000}"/>
    <cellStyle name="Currency0 51" xfId="4488" xr:uid="{00000000-0005-0000-0000-0000F7150000}"/>
    <cellStyle name="Currency0 51 2" xfId="4489" xr:uid="{00000000-0005-0000-0000-0000F8150000}"/>
    <cellStyle name="Currency0 52" xfId="4490" xr:uid="{00000000-0005-0000-0000-0000F9150000}"/>
    <cellStyle name="Currency0 52 2" xfId="4491" xr:uid="{00000000-0005-0000-0000-0000FA150000}"/>
    <cellStyle name="Currency0 53" xfId="4492" xr:uid="{00000000-0005-0000-0000-0000FB150000}"/>
    <cellStyle name="Currency0 53 2" xfId="4493" xr:uid="{00000000-0005-0000-0000-0000FC150000}"/>
    <cellStyle name="Currency0 54" xfId="4494" xr:uid="{00000000-0005-0000-0000-0000FD150000}"/>
    <cellStyle name="Currency0 54 2" xfId="4495" xr:uid="{00000000-0005-0000-0000-0000FE150000}"/>
    <cellStyle name="Currency0 55" xfId="4496" xr:uid="{00000000-0005-0000-0000-0000FF150000}"/>
    <cellStyle name="Currency0 55 2" xfId="4497" xr:uid="{00000000-0005-0000-0000-000000160000}"/>
    <cellStyle name="Currency0 56" xfId="4498" xr:uid="{00000000-0005-0000-0000-000001160000}"/>
    <cellStyle name="Currency0 56 2" xfId="4499" xr:uid="{00000000-0005-0000-0000-000002160000}"/>
    <cellStyle name="Currency0 57" xfId="4500" xr:uid="{00000000-0005-0000-0000-000003160000}"/>
    <cellStyle name="Currency0 57 2" xfId="4501" xr:uid="{00000000-0005-0000-0000-000004160000}"/>
    <cellStyle name="Currency0 58" xfId="4502" xr:uid="{00000000-0005-0000-0000-000005160000}"/>
    <cellStyle name="Currency0 58 2" xfId="4503" xr:uid="{00000000-0005-0000-0000-000006160000}"/>
    <cellStyle name="Currency0 59" xfId="4504" xr:uid="{00000000-0005-0000-0000-000007160000}"/>
    <cellStyle name="Currency0 59 2" xfId="4505" xr:uid="{00000000-0005-0000-0000-000008160000}"/>
    <cellStyle name="Currency0 6" xfId="4506" xr:uid="{00000000-0005-0000-0000-000009160000}"/>
    <cellStyle name="Currency0 6 2" xfId="4507" xr:uid="{00000000-0005-0000-0000-00000A160000}"/>
    <cellStyle name="Currency0 60" xfId="4508" xr:uid="{00000000-0005-0000-0000-00000B160000}"/>
    <cellStyle name="Currency0 60 2" xfId="4509" xr:uid="{00000000-0005-0000-0000-00000C160000}"/>
    <cellStyle name="Currency0 61" xfId="4510" xr:uid="{00000000-0005-0000-0000-00000D160000}"/>
    <cellStyle name="Currency0 61 2" xfId="4511" xr:uid="{00000000-0005-0000-0000-00000E160000}"/>
    <cellStyle name="Currency0 62" xfId="4512" xr:uid="{00000000-0005-0000-0000-00000F160000}"/>
    <cellStyle name="Currency0 62 2" xfId="4513" xr:uid="{00000000-0005-0000-0000-000010160000}"/>
    <cellStyle name="Currency0 63" xfId="4514" xr:uid="{00000000-0005-0000-0000-000011160000}"/>
    <cellStyle name="Currency0 63 2" xfId="4515" xr:uid="{00000000-0005-0000-0000-000012160000}"/>
    <cellStyle name="Currency0 64" xfId="4516" xr:uid="{00000000-0005-0000-0000-000013160000}"/>
    <cellStyle name="Currency0 64 2" xfId="4517" xr:uid="{00000000-0005-0000-0000-000014160000}"/>
    <cellStyle name="Currency0 65" xfId="4518" xr:uid="{00000000-0005-0000-0000-000015160000}"/>
    <cellStyle name="Currency0 65 2" xfId="4519" xr:uid="{00000000-0005-0000-0000-000016160000}"/>
    <cellStyle name="Currency0 66" xfId="4520" xr:uid="{00000000-0005-0000-0000-000017160000}"/>
    <cellStyle name="Currency0 66 2" xfId="4521" xr:uid="{00000000-0005-0000-0000-000018160000}"/>
    <cellStyle name="Currency0 67" xfId="4522" xr:uid="{00000000-0005-0000-0000-000019160000}"/>
    <cellStyle name="Currency0 67 2" xfId="4523" xr:uid="{00000000-0005-0000-0000-00001A160000}"/>
    <cellStyle name="Currency0 68" xfId="4524" xr:uid="{00000000-0005-0000-0000-00001B160000}"/>
    <cellStyle name="Currency0 68 2" xfId="4525" xr:uid="{00000000-0005-0000-0000-00001C160000}"/>
    <cellStyle name="Currency0 69" xfId="4526" xr:uid="{00000000-0005-0000-0000-00001D160000}"/>
    <cellStyle name="Currency0 69 2" xfId="4527" xr:uid="{00000000-0005-0000-0000-00001E160000}"/>
    <cellStyle name="Currency0 7" xfId="4528" xr:uid="{00000000-0005-0000-0000-00001F160000}"/>
    <cellStyle name="Currency0 7 2" xfId="4529" xr:uid="{00000000-0005-0000-0000-000020160000}"/>
    <cellStyle name="Currency0 70" xfId="4530" xr:uid="{00000000-0005-0000-0000-000021160000}"/>
    <cellStyle name="Currency0 70 2" xfId="4531" xr:uid="{00000000-0005-0000-0000-000022160000}"/>
    <cellStyle name="Currency0 71" xfId="4532" xr:uid="{00000000-0005-0000-0000-000023160000}"/>
    <cellStyle name="Currency0 71 2" xfId="4533" xr:uid="{00000000-0005-0000-0000-000024160000}"/>
    <cellStyle name="Currency0 72" xfId="4534" xr:uid="{00000000-0005-0000-0000-000025160000}"/>
    <cellStyle name="Currency0 72 2" xfId="4535" xr:uid="{00000000-0005-0000-0000-000026160000}"/>
    <cellStyle name="Currency0 73" xfId="4536" xr:uid="{00000000-0005-0000-0000-000027160000}"/>
    <cellStyle name="Currency0 73 2" xfId="4537" xr:uid="{00000000-0005-0000-0000-000028160000}"/>
    <cellStyle name="Currency0 74" xfId="4538" xr:uid="{00000000-0005-0000-0000-000029160000}"/>
    <cellStyle name="Currency0 74 2" xfId="4539" xr:uid="{00000000-0005-0000-0000-00002A160000}"/>
    <cellStyle name="Currency0 75" xfId="4540" xr:uid="{00000000-0005-0000-0000-00002B160000}"/>
    <cellStyle name="Currency0 75 2" xfId="4541" xr:uid="{00000000-0005-0000-0000-00002C160000}"/>
    <cellStyle name="Currency0 76" xfId="4542" xr:uid="{00000000-0005-0000-0000-00002D160000}"/>
    <cellStyle name="Currency0 76 2" xfId="4543" xr:uid="{00000000-0005-0000-0000-00002E160000}"/>
    <cellStyle name="Currency0 77" xfId="4544" xr:uid="{00000000-0005-0000-0000-00002F160000}"/>
    <cellStyle name="Currency0 77 2" xfId="4545" xr:uid="{00000000-0005-0000-0000-000030160000}"/>
    <cellStyle name="Currency0 78" xfId="4546" xr:uid="{00000000-0005-0000-0000-000031160000}"/>
    <cellStyle name="Currency0 78 2" xfId="4547" xr:uid="{00000000-0005-0000-0000-000032160000}"/>
    <cellStyle name="Currency0 79" xfId="4548" xr:uid="{00000000-0005-0000-0000-000033160000}"/>
    <cellStyle name="Currency0 79 2" xfId="4549" xr:uid="{00000000-0005-0000-0000-000034160000}"/>
    <cellStyle name="Currency0 8" xfId="4550" xr:uid="{00000000-0005-0000-0000-000035160000}"/>
    <cellStyle name="Currency0 8 2" xfId="4551" xr:uid="{00000000-0005-0000-0000-000036160000}"/>
    <cellStyle name="Currency0 80" xfId="4552" xr:uid="{00000000-0005-0000-0000-000037160000}"/>
    <cellStyle name="Currency0 80 2" xfId="4553" xr:uid="{00000000-0005-0000-0000-000038160000}"/>
    <cellStyle name="Currency0 81" xfId="4554" xr:uid="{00000000-0005-0000-0000-000039160000}"/>
    <cellStyle name="Currency0 81 2" xfId="4555" xr:uid="{00000000-0005-0000-0000-00003A160000}"/>
    <cellStyle name="Currency0 82" xfId="4556" xr:uid="{00000000-0005-0000-0000-00003B160000}"/>
    <cellStyle name="Currency0 82 2" xfId="4557" xr:uid="{00000000-0005-0000-0000-00003C160000}"/>
    <cellStyle name="Currency0 83" xfId="4558" xr:uid="{00000000-0005-0000-0000-00003D160000}"/>
    <cellStyle name="Currency0 83 2" xfId="4559" xr:uid="{00000000-0005-0000-0000-00003E160000}"/>
    <cellStyle name="Currency0 84" xfId="4560" xr:uid="{00000000-0005-0000-0000-00003F160000}"/>
    <cellStyle name="Currency0 84 2" xfId="4561" xr:uid="{00000000-0005-0000-0000-000040160000}"/>
    <cellStyle name="Currency0 85" xfId="4562" xr:uid="{00000000-0005-0000-0000-000041160000}"/>
    <cellStyle name="Currency0 85 2" xfId="4563" xr:uid="{00000000-0005-0000-0000-000042160000}"/>
    <cellStyle name="Currency0 86" xfId="4564" xr:uid="{00000000-0005-0000-0000-000043160000}"/>
    <cellStyle name="Currency0 86 2" xfId="4565" xr:uid="{00000000-0005-0000-0000-000044160000}"/>
    <cellStyle name="Currency0 87" xfId="4566" xr:uid="{00000000-0005-0000-0000-000045160000}"/>
    <cellStyle name="Currency0 87 2" xfId="4567" xr:uid="{00000000-0005-0000-0000-000046160000}"/>
    <cellStyle name="Currency0 88" xfId="4568" xr:uid="{00000000-0005-0000-0000-000047160000}"/>
    <cellStyle name="Currency0 88 2" xfId="4569" xr:uid="{00000000-0005-0000-0000-000048160000}"/>
    <cellStyle name="Currency0 89" xfId="4570" xr:uid="{00000000-0005-0000-0000-000049160000}"/>
    <cellStyle name="Currency0 89 2" xfId="4571" xr:uid="{00000000-0005-0000-0000-00004A160000}"/>
    <cellStyle name="Currency0 9" xfId="4572" xr:uid="{00000000-0005-0000-0000-00004B160000}"/>
    <cellStyle name="Currency0 9 2" xfId="4573" xr:uid="{00000000-0005-0000-0000-00004C160000}"/>
    <cellStyle name="Currency0 90" xfId="4574" xr:uid="{00000000-0005-0000-0000-00004D160000}"/>
    <cellStyle name="Currency0 90 2" xfId="4575" xr:uid="{00000000-0005-0000-0000-00004E160000}"/>
    <cellStyle name="Currency0 91" xfId="4576" xr:uid="{00000000-0005-0000-0000-00004F160000}"/>
    <cellStyle name="Currency0 91 2" xfId="4577" xr:uid="{00000000-0005-0000-0000-000050160000}"/>
    <cellStyle name="Currency0 92" xfId="4578" xr:uid="{00000000-0005-0000-0000-000051160000}"/>
    <cellStyle name="Currency0 92 2" xfId="4579" xr:uid="{00000000-0005-0000-0000-000052160000}"/>
    <cellStyle name="Currency0 93" xfId="4580" xr:uid="{00000000-0005-0000-0000-000053160000}"/>
    <cellStyle name="Currency0 93 2" xfId="4581" xr:uid="{00000000-0005-0000-0000-000054160000}"/>
    <cellStyle name="Currency0 94" xfId="4582" xr:uid="{00000000-0005-0000-0000-000055160000}"/>
    <cellStyle name="Currency0 94 2" xfId="4583" xr:uid="{00000000-0005-0000-0000-000056160000}"/>
    <cellStyle name="Currency0 95" xfId="4584" xr:uid="{00000000-0005-0000-0000-000057160000}"/>
    <cellStyle name="Currency0 95 2" xfId="4585" xr:uid="{00000000-0005-0000-0000-000058160000}"/>
    <cellStyle name="Currency0 96" xfId="4586" xr:uid="{00000000-0005-0000-0000-000059160000}"/>
    <cellStyle name="Currency0 96 2" xfId="4587" xr:uid="{00000000-0005-0000-0000-00005A160000}"/>
    <cellStyle name="Currency0 97" xfId="4588" xr:uid="{00000000-0005-0000-0000-00005B160000}"/>
    <cellStyle name="Currency0 97 2" xfId="4589" xr:uid="{00000000-0005-0000-0000-00005C160000}"/>
    <cellStyle name="Currency0 98" xfId="4590" xr:uid="{00000000-0005-0000-0000-00005D160000}"/>
    <cellStyle name="Currency0 98 2" xfId="4591" xr:uid="{00000000-0005-0000-0000-00005E160000}"/>
    <cellStyle name="Currency0 99" xfId="4592" xr:uid="{00000000-0005-0000-0000-00005F160000}"/>
    <cellStyle name="Currency0 99 2" xfId="4593" xr:uid="{00000000-0005-0000-0000-000060160000}"/>
    <cellStyle name="Date" xfId="4594" xr:uid="{00000000-0005-0000-0000-000061160000}"/>
    <cellStyle name="Date - Estilo3" xfId="4595" xr:uid="{00000000-0005-0000-0000-000062160000}"/>
    <cellStyle name="Date 10" xfId="4596" xr:uid="{00000000-0005-0000-0000-000063160000}"/>
    <cellStyle name="Date 10 2" xfId="4597" xr:uid="{00000000-0005-0000-0000-000064160000}"/>
    <cellStyle name="Date 100" xfId="4598" xr:uid="{00000000-0005-0000-0000-000065160000}"/>
    <cellStyle name="Date 100 2" xfId="4599" xr:uid="{00000000-0005-0000-0000-000066160000}"/>
    <cellStyle name="Date 101" xfId="4600" xr:uid="{00000000-0005-0000-0000-000067160000}"/>
    <cellStyle name="Date 101 2" xfId="4601" xr:uid="{00000000-0005-0000-0000-000068160000}"/>
    <cellStyle name="Date 102" xfId="4602" xr:uid="{00000000-0005-0000-0000-000069160000}"/>
    <cellStyle name="Date 102 2" xfId="4603" xr:uid="{00000000-0005-0000-0000-00006A160000}"/>
    <cellStyle name="Date 103" xfId="4604" xr:uid="{00000000-0005-0000-0000-00006B160000}"/>
    <cellStyle name="Date 103 2" xfId="4605" xr:uid="{00000000-0005-0000-0000-00006C160000}"/>
    <cellStyle name="Date 104" xfId="4606" xr:uid="{00000000-0005-0000-0000-00006D160000}"/>
    <cellStyle name="Date 104 2" xfId="4607" xr:uid="{00000000-0005-0000-0000-00006E160000}"/>
    <cellStyle name="Date 105" xfId="4608" xr:uid="{00000000-0005-0000-0000-00006F160000}"/>
    <cellStyle name="Date 105 2" xfId="4609" xr:uid="{00000000-0005-0000-0000-000070160000}"/>
    <cellStyle name="Date 106" xfId="4610" xr:uid="{00000000-0005-0000-0000-000071160000}"/>
    <cellStyle name="Date 106 2" xfId="4611" xr:uid="{00000000-0005-0000-0000-000072160000}"/>
    <cellStyle name="Date 107" xfId="4612" xr:uid="{00000000-0005-0000-0000-000073160000}"/>
    <cellStyle name="Date 107 2" xfId="4613" xr:uid="{00000000-0005-0000-0000-000074160000}"/>
    <cellStyle name="Date 108" xfId="4614" xr:uid="{00000000-0005-0000-0000-000075160000}"/>
    <cellStyle name="Date 108 2" xfId="4615" xr:uid="{00000000-0005-0000-0000-000076160000}"/>
    <cellStyle name="Date 109" xfId="4616" xr:uid="{00000000-0005-0000-0000-000077160000}"/>
    <cellStyle name="Date 109 2" xfId="4617" xr:uid="{00000000-0005-0000-0000-000078160000}"/>
    <cellStyle name="Date 11" xfId="4618" xr:uid="{00000000-0005-0000-0000-000079160000}"/>
    <cellStyle name="Date 11 2" xfId="4619" xr:uid="{00000000-0005-0000-0000-00007A160000}"/>
    <cellStyle name="Date 110" xfId="4620" xr:uid="{00000000-0005-0000-0000-00007B160000}"/>
    <cellStyle name="Date 110 2" xfId="4621" xr:uid="{00000000-0005-0000-0000-00007C160000}"/>
    <cellStyle name="Date 111" xfId="4622" xr:uid="{00000000-0005-0000-0000-00007D160000}"/>
    <cellStyle name="Date 111 2" xfId="4623" xr:uid="{00000000-0005-0000-0000-00007E160000}"/>
    <cellStyle name="Date 112" xfId="4624" xr:uid="{00000000-0005-0000-0000-00007F160000}"/>
    <cellStyle name="Date 112 2" xfId="4625" xr:uid="{00000000-0005-0000-0000-000080160000}"/>
    <cellStyle name="Date 113" xfId="4626" xr:uid="{00000000-0005-0000-0000-000081160000}"/>
    <cellStyle name="Date 113 2" xfId="4627" xr:uid="{00000000-0005-0000-0000-000082160000}"/>
    <cellStyle name="Date 114" xfId="4628" xr:uid="{00000000-0005-0000-0000-000083160000}"/>
    <cellStyle name="Date 114 2" xfId="4629" xr:uid="{00000000-0005-0000-0000-000084160000}"/>
    <cellStyle name="Date 115" xfId="4630" xr:uid="{00000000-0005-0000-0000-000085160000}"/>
    <cellStyle name="Date 115 2" xfId="4631" xr:uid="{00000000-0005-0000-0000-000086160000}"/>
    <cellStyle name="Date 116" xfId="4632" xr:uid="{00000000-0005-0000-0000-000087160000}"/>
    <cellStyle name="Date 117" xfId="4633" xr:uid="{00000000-0005-0000-0000-000088160000}"/>
    <cellStyle name="Date 12" xfId="4634" xr:uid="{00000000-0005-0000-0000-000089160000}"/>
    <cellStyle name="Date 12 2" xfId="4635" xr:uid="{00000000-0005-0000-0000-00008A160000}"/>
    <cellStyle name="Date 13" xfId="4636" xr:uid="{00000000-0005-0000-0000-00008B160000}"/>
    <cellStyle name="Date 13 2" xfId="4637" xr:uid="{00000000-0005-0000-0000-00008C160000}"/>
    <cellStyle name="Date 14" xfId="4638" xr:uid="{00000000-0005-0000-0000-00008D160000}"/>
    <cellStyle name="Date 14 2" xfId="4639" xr:uid="{00000000-0005-0000-0000-00008E160000}"/>
    <cellStyle name="Date 15" xfId="4640" xr:uid="{00000000-0005-0000-0000-00008F160000}"/>
    <cellStyle name="Date 15 2" xfId="4641" xr:uid="{00000000-0005-0000-0000-000090160000}"/>
    <cellStyle name="Date 16" xfId="4642" xr:uid="{00000000-0005-0000-0000-000091160000}"/>
    <cellStyle name="Date 16 2" xfId="4643" xr:uid="{00000000-0005-0000-0000-000092160000}"/>
    <cellStyle name="Date 17" xfId="4644" xr:uid="{00000000-0005-0000-0000-000093160000}"/>
    <cellStyle name="Date 17 2" xfId="4645" xr:uid="{00000000-0005-0000-0000-000094160000}"/>
    <cellStyle name="Date 18" xfId="4646" xr:uid="{00000000-0005-0000-0000-000095160000}"/>
    <cellStyle name="Date 18 2" xfId="4647" xr:uid="{00000000-0005-0000-0000-000096160000}"/>
    <cellStyle name="Date 19" xfId="4648" xr:uid="{00000000-0005-0000-0000-000097160000}"/>
    <cellStyle name="Date 19 2" xfId="4649" xr:uid="{00000000-0005-0000-0000-000098160000}"/>
    <cellStyle name="Date 2" xfId="4650" xr:uid="{00000000-0005-0000-0000-000099160000}"/>
    <cellStyle name="Date 2 10" xfId="4651" xr:uid="{00000000-0005-0000-0000-00009A160000}"/>
    <cellStyle name="Date 2 10 2" xfId="4652" xr:uid="{00000000-0005-0000-0000-00009B160000}"/>
    <cellStyle name="Date 2 11" xfId="4653" xr:uid="{00000000-0005-0000-0000-00009C160000}"/>
    <cellStyle name="Date 2 11 2" xfId="4654" xr:uid="{00000000-0005-0000-0000-00009D160000}"/>
    <cellStyle name="Date 2 12" xfId="4655" xr:uid="{00000000-0005-0000-0000-00009E160000}"/>
    <cellStyle name="Date 2 12 2" xfId="4656" xr:uid="{00000000-0005-0000-0000-00009F160000}"/>
    <cellStyle name="Date 2 13" xfId="4657" xr:uid="{00000000-0005-0000-0000-0000A0160000}"/>
    <cellStyle name="Date 2 2" xfId="4658" xr:uid="{00000000-0005-0000-0000-0000A1160000}"/>
    <cellStyle name="Date 2 2 2" xfId="4659" xr:uid="{00000000-0005-0000-0000-0000A2160000}"/>
    <cellStyle name="Date 2 3" xfId="4660" xr:uid="{00000000-0005-0000-0000-0000A3160000}"/>
    <cellStyle name="Date 2 3 2" xfId="4661" xr:uid="{00000000-0005-0000-0000-0000A4160000}"/>
    <cellStyle name="Date 2 4" xfId="4662" xr:uid="{00000000-0005-0000-0000-0000A5160000}"/>
    <cellStyle name="Date 2 4 2" xfId="4663" xr:uid="{00000000-0005-0000-0000-0000A6160000}"/>
    <cellStyle name="Date 2 5" xfId="4664" xr:uid="{00000000-0005-0000-0000-0000A7160000}"/>
    <cellStyle name="Date 2 5 2" xfId="4665" xr:uid="{00000000-0005-0000-0000-0000A8160000}"/>
    <cellStyle name="Date 2 6" xfId="4666" xr:uid="{00000000-0005-0000-0000-0000A9160000}"/>
    <cellStyle name="Date 2 6 2" xfId="4667" xr:uid="{00000000-0005-0000-0000-0000AA160000}"/>
    <cellStyle name="Date 2 7" xfId="4668" xr:uid="{00000000-0005-0000-0000-0000AB160000}"/>
    <cellStyle name="Date 2 7 2" xfId="4669" xr:uid="{00000000-0005-0000-0000-0000AC160000}"/>
    <cellStyle name="Date 2 8" xfId="4670" xr:uid="{00000000-0005-0000-0000-0000AD160000}"/>
    <cellStyle name="Date 2 8 2" xfId="4671" xr:uid="{00000000-0005-0000-0000-0000AE160000}"/>
    <cellStyle name="Date 2 9" xfId="4672" xr:uid="{00000000-0005-0000-0000-0000AF160000}"/>
    <cellStyle name="Date 2 9 2" xfId="4673" xr:uid="{00000000-0005-0000-0000-0000B0160000}"/>
    <cellStyle name="Date 20" xfId="4674" xr:uid="{00000000-0005-0000-0000-0000B1160000}"/>
    <cellStyle name="Date 20 2" xfId="4675" xr:uid="{00000000-0005-0000-0000-0000B2160000}"/>
    <cellStyle name="Date 21" xfId="4676" xr:uid="{00000000-0005-0000-0000-0000B3160000}"/>
    <cellStyle name="Date 21 2" xfId="4677" xr:uid="{00000000-0005-0000-0000-0000B4160000}"/>
    <cellStyle name="Date 22" xfId="4678" xr:uid="{00000000-0005-0000-0000-0000B5160000}"/>
    <cellStyle name="Date 22 2" xfId="4679" xr:uid="{00000000-0005-0000-0000-0000B6160000}"/>
    <cellStyle name="Date 23" xfId="4680" xr:uid="{00000000-0005-0000-0000-0000B7160000}"/>
    <cellStyle name="Date 23 2" xfId="4681" xr:uid="{00000000-0005-0000-0000-0000B8160000}"/>
    <cellStyle name="Date 24" xfId="4682" xr:uid="{00000000-0005-0000-0000-0000B9160000}"/>
    <cellStyle name="Date 24 2" xfId="4683" xr:uid="{00000000-0005-0000-0000-0000BA160000}"/>
    <cellStyle name="Date 25" xfId="4684" xr:uid="{00000000-0005-0000-0000-0000BB160000}"/>
    <cellStyle name="Date 25 2" xfId="4685" xr:uid="{00000000-0005-0000-0000-0000BC160000}"/>
    <cellStyle name="Date 26" xfId="4686" xr:uid="{00000000-0005-0000-0000-0000BD160000}"/>
    <cellStyle name="Date 26 2" xfId="4687" xr:uid="{00000000-0005-0000-0000-0000BE160000}"/>
    <cellStyle name="Date 27" xfId="4688" xr:uid="{00000000-0005-0000-0000-0000BF160000}"/>
    <cellStyle name="Date 27 2" xfId="4689" xr:uid="{00000000-0005-0000-0000-0000C0160000}"/>
    <cellStyle name="Date 28" xfId="4690" xr:uid="{00000000-0005-0000-0000-0000C1160000}"/>
    <cellStyle name="Date 28 2" xfId="4691" xr:uid="{00000000-0005-0000-0000-0000C2160000}"/>
    <cellStyle name="Date 29" xfId="4692" xr:uid="{00000000-0005-0000-0000-0000C3160000}"/>
    <cellStyle name="Date 29 2" xfId="4693" xr:uid="{00000000-0005-0000-0000-0000C4160000}"/>
    <cellStyle name="Date 3" xfId="4694" xr:uid="{00000000-0005-0000-0000-0000C5160000}"/>
    <cellStyle name="Date 3 10" xfId="4695" xr:uid="{00000000-0005-0000-0000-0000C6160000}"/>
    <cellStyle name="Date 3 10 2" xfId="4696" xr:uid="{00000000-0005-0000-0000-0000C7160000}"/>
    <cellStyle name="Date 3 11" xfId="4697" xr:uid="{00000000-0005-0000-0000-0000C8160000}"/>
    <cellStyle name="Date 3 11 2" xfId="4698" xr:uid="{00000000-0005-0000-0000-0000C9160000}"/>
    <cellStyle name="Date 3 12" xfId="4699" xr:uid="{00000000-0005-0000-0000-0000CA160000}"/>
    <cellStyle name="Date 3 12 2" xfId="4700" xr:uid="{00000000-0005-0000-0000-0000CB160000}"/>
    <cellStyle name="Date 3 13" xfId="4701" xr:uid="{00000000-0005-0000-0000-0000CC160000}"/>
    <cellStyle name="Date 3 2" xfId="4702" xr:uid="{00000000-0005-0000-0000-0000CD160000}"/>
    <cellStyle name="Date 3 2 2" xfId="4703" xr:uid="{00000000-0005-0000-0000-0000CE160000}"/>
    <cellStyle name="Date 3 3" xfId="4704" xr:uid="{00000000-0005-0000-0000-0000CF160000}"/>
    <cellStyle name="Date 3 3 2" xfId="4705" xr:uid="{00000000-0005-0000-0000-0000D0160000}"/>
    <cellStyle name="Date 3 4" xfId="4706" xr:uid="{00000000-0005-0000-0000-0000D1160000}"/>
    <cellStyle name="Date 3 4 2" xfId="4707" xr:uid="{00000000-0005-0000-0000-0000D2160000}"/>
    <cellStyle name="Date 3 5" xfId="4708" xr:uid="{00000000-0005-0000-0000-0000D3160000}"/>
    <cellStyle name="Date 3 5 2" xfId="4709" xr:uid="{00000000-0005-0000-0000-0000D4160000}"/>
    <cellStyle name="Date 3 6" xfId="4710" xr:uid="{00000000-0005-0000-0000-0000D5160000}"/>
    <cellStyle name="Date 3 6 2" xfId="4711" xr:uid="{00000000-0005-0000-0000-0000D6160000}"/>
    <cellStyle name="Date 3 7" xfId="4712" xr:uid="{00000000-0005-0000-0000-0000D7160000}"/>
    <cellStyle name="Date 3 7 2" xfId="4713" xr:uid="{00000000-0005-0000-0000-0000D8160000}"/>
    <cellStyle name="Date 3 8" xfId="4714" xr:uid="{00000000-0005-0000-0000-0000D9160000}"/>
    <cellStyle name="Date 3 8 2" xfId="4715" xr:uid="{00000000-0005-0000-0000-0000DA160000}"/>
    <cellStyle name="Date 3 9" xfId="4716" xr:uid="{00000000-0005-0000-0000-0000DB160000}"/>
    <cellStyle name="Date 3 9 2" xfId="4717" xr:uid="{00000000-0005-0000-0000-0000DC160000}"/>
    <cellStyle name="Date 30" xfId="4718" xr:uid="{00000000-0005-0000-0000-0000DD160000}"/>
    <cellStyle name="Date 30 2" xfId="4719" xr:uid="{00000000-0005-0000-0000-0000DE160000}"/>
    <cellStyle name="Date 31" xfId="4720" xr:uid="{00000000-0005-0000-0000-0000DF160000}"/>
    <cellStyle name="Date 31 2" xfId="4721" xr:uid="{00000000-0005-0000-0000-0000E0160000}"/>
    <cellStyle name="Date 32" xfId="4722" xr:uid="{00000000-0005-0000-0000-0000E1160000}"/>
    <cellStyle name="Date 32 2" xfId="4723" xr:uid="{00000000-0005-0000-0000-0000E2160000}"/>
    <cellStyle name="Date 33" xfId="4724" xr:uid="{00000000-0005-0000-0000-0000E3160000}"/>
    <cellStyle name="Date 33 2" xfId="4725" xr:uid="{00000000-0005-0000-0000-0000E4160000}"/>
    <cellStyle name="Date 34" xfId="4726" xr:uid="{00000000-0005-0000-0000-0000E5160000}"/>
    <cellStyle name="Date 34 2" xfId="4727" xr:uid="{00000000-0005-0000-0000-0000E6160000}"/>
    <cellStyle name="Date 35" xfId="4728" xr:uid="{00000000-0005-0000-0000-0000E7160000}"/>
    <cellStyle name="Date 35 2" xfId="4729" xr:uid="{00000000-0005-0000-0000-0000E8160000}"/>
    <cellStyle name="Date 36" xfId="4730" xr:uid="{00000000-0005-0000-0000-0000E9160000}"/>
    <cellStyle name="Date 36 2" xfId="4731" xr:uid="{00000000-0005-0000-0000-0000EA160000}"/>
    <cellStyle name="Date 37" xfId="4732" xr:uid="{00000000-0005-0000-0000-0000EB160000}"/>
    <cellStyle name="Date 37 2" xfId="4733" xr:uid="{00000000-0005-0000-0000-0000EC160000}"/>
    <cellStyle name="Date 38" xfId="4734" xr:uid="{00000000-0005-0000-0000-0000ED160000}"/>
    <cellStyle name="Date 38 2" xfId="4735" xr:uid="{00000000-0005-0000-0000-0000EE160000}"/>
    <cellStyle name="Date 39" xfId="4736" xr:uid="{00000000-0005-0000-0000-0000EF160000}"/>
    <cellStyle name="Date 39 2" xfId="4737" xr:uid="{00000000-0005-0000-0000-0000F0160000}"/>
    <cellStyle name="Date 4" xfId="4738" xr:uid="{00000000-0005-0000-0000-0000F1160000}"/>
    <cellStyle name="Date 4 10" xfId="4739" xr:uid="{00000000-0005-0000-0000-0000F2160000}"/>
    <cellStyle name="Date 4 10 2" xfId="4740" xr:uid="{00000000-0005-0000-0000-0000F3160000}"/>
    <cellStyle name="Date 4 11" xfId="4741" xr:uid="{00000000-0005-0000-0000-0000F4160000}"/>
    <cellStyle name="Date 4 11 2" xfId="4742" xr:uid="{00000000-0005-0000-0000-0000F5160000}"/>
    <cellStyle name="Date 4 12" xfId="4743" xr:uid="{00000000-0005-0000-0000-0000F6160000}"/>
    <cellStyle name="Date 4 12 2" xfId="4744" xr:uid="{00000000-0005-0000-0000-0000F7160000}"/>
    <cellStyle name="Date 4 13" xfId="4745" xr:uid="{00000000-0005-0000-0000-0000F8160000}"/>
    <cellStyle name="Date 4 2" xfId="4746" xr:uid="{00000000-0005-0000-0000-0000F9160000}"/>
    <cellStyle name="Date 4 2 2" xfId="4747" xr:uid="{00000000-0005-0000-0000-0000FA160000}"/>
    <cellStyle name="Date 4 3" xfId="4748" xr:uid="{00000000-0005-0000-0000-0000FB160000}"/>
    <cellStyle name="Date 4 3 2" xfId="4749" xr:uid="{00000000-0005-0000-0000-0000FC160000}"/>
    <cellStyle name="Date 4 4" xfId="4750" xr:uid="{00000000-0005-0000-0000-0000FD160000}"/>
    <cellStyle name="Date 4 4 2" xfId="4751" xr:uid="{00000000-0005-0000-0000-0000FE160000}"/>
    <cellStyle name="Date 4 5" xfId="4752" xr:uid="{00000000-0005-0000-0000-0000FF160000}"/>
    <cellStyle name="Date 4 5 2" xfId="4753" xr:uid="{00000000-0005-0000-0000-000000170000}"/>
    <cellStyle name="Date 4 6" xfId="4754" xr:uid="{00000000-0005-0000-0000-000001170000}"/>
    <cellStyle name="Date 4 6 2" xfId="4755" xr:uid="{00000000-0005-0000-0000-000002170000}"/>
    <cellStyle name="Date 4 7" xfId="4756" xr:uid="{00000000-0005-0000-0000-000003170000}"/>
    <cellStyle name="Date 4 7 2" xfId="4757" xr:uid="{00000000-0005-0000-0000-000004170000}"/>
    <cellStyle name="Date 4 8" xfId="4758" xr:uid="{00000000-0005-0000-0000-000005170000}"/>
    <cellStyle name="Date 4 8 2" xfId="4759" xr:uid="{00000000-0005-0000-0000-000006170000}"/>
    <cellStyle name="Date 4 9" xfId="4760" xr:uid="{00000000-0005-0000-0000-000007170000}"/>
    <cellStyle name="Date 4 9 2" xfId="4761" xr:uid="{00000000-0005-0000-0000-000008170000}"/>
    <cellStyle name="Date 40" xfId="4762" xr:uid="{00000000-0005-0000-0000-000009170000}"/>
    <cellStyle name="Date 40 2" xfId="4763" xr:uid="{00000000-0005-0000-0000-00000A170000}"/>
    <cellStyle name="Date 41" xfId="4764" xr:uid="{00000000-0005-0000-0000-00000B170000}"/>
    <cellStyle name="Date 41 2" xfId="4765" xr:uid="{00000000-0005-0000-0000-00000C170000}"/>
    <cellStyle name="Date 42" xfId="4766" xr:uid="{00000000-0005-0000-0000-00000D170000}"/>
    <cellStyle name="Date 42 2" xfId="4767" xr:uid="{00000000-0005-0000-0000-00000E170000}"/>
    <cellStyle name="Date 43" xfId="4768" xr:uid="{00000000-0005-0000-0000-00000F170000}"/>
    <cellStyle name="Date 43 2" xfId="4769" xr:uid="{00000000-0005-0000-0000-000010170000}"/>
    <cellStyle name="Date 44" xfId="4770" xr:uid="{00000000-0005-0000-0000-000011170000}"/>
    <cellStyle name="Date 44 2" xfId="4771" xr:uid="{00000000-0005-0000-0000-000012170000}"/>
    <cellStyle name="Date 45" xfId="4772" xr:uid="{00000000-0005-0000-0000-000013170000}"/>
    <cellStyle name="Date 45 2" xfId="4773" xr:uid="{00000000-0005-0000-0000-000014170000}"/>
    <cellStyle name="Date 46" xfId="4774" xr:uid="{00000000-0005-0000-0000-000015170000}"/>
    <cellStyle name="Date 46 2" xfId="4775" xr:uid="{00000000-0005-0000-0000-000016170000}"/>
    <cellStyle name="Date 47" xfId="4776" xr:uid="{00000000-0005-0000-0000-000017170000}"/>
    <cellStyle name="Date 47 2" xfId="4777" xr:uid="{00000000-0005-0000-0000-000018170000}"/>
    <cellStyle name="Date 48" xfId="4778" xr:uid="{00000000-0005-0000-0000-000019170000}"/>
    <cellStyle name="Date 48 2" xfId="4779" xr:uid="{00000000-0005-0000-0000-00001A170000}"/>
    <cellStyle name="Date 49" xfId="4780" xr:uid="{00000000-0005-0000-0000-00001B170000}"/>
    <cellStyle name="Date 49 2" xfId="4781" xr:uid="{00000000-0005-0000-0000-00001C170000}"/>
    <cellStyle name="Date 5" xfId="4782" xr:uid="{00000000-0005-0000-0000-00001D170000}"/>
    <cellStyle name="Date 5 2" xfId="4783" xr:uid="{00000000-0005-0000-0000-00001E170000}"/>
    <cellStyle name="Date 50" xfId="4784" xr:uid="{00000000-0005-0000-0000-00001F170000}"/>
    <cellStyle name="Date 50 2" xfId="4785" xr:uid="{00000000-0005-0000-0000-000020170000}"/>
    <cellStyle name="Date 51" xfId="4786" xr:uid="{00000000-0005-0000-0000-000021170000}"/>
    <cellStyle name="Date 51 2" xfId="4787" xr:uid="{00000000-0005-0000-0000-000022170000}"/>
    <cellStyle name="Date 52" xfId="4788" xr:uid="{00000000-0005-0000-0000-000023170000}"/>
    <cellStyle name="Date 52 2" xfId="4789" xr:uid="{00000000-0005-0000-0000-000024170000}"/>
    <cellStyle name="Date 53" xfId="4790" xr:uid="{00000000-0005-0000-0000-000025170000}"/>
    <cellStyle name="Date 53 2" xfId="4791" xr:uid="{00000000-0005-0000-0000-000026170000}"/>
    <cellStyle name="Date 54" xfId="4792" xr:uid="{00000000-0005-0000-0000-000027170000}"/>
    <cellStyle name="Date 54 2" xfId="4793" xr:uid="{00000000-0005-0000-0000-000028170000}"/>
    <cellStyle name="Date 55" xfId="4794" xr:uid="{00000000-0005-0000-0000-000029170000}"/>
    <cellStyle name="Date 55 2" xfId="4795" xr:uid="{00000000-0005-0000-0000-00002A170000}"/>
    <cellStyle name="Date 56" xfId="4796" xr:uid="{00000000-0005-0000-0000-00002B170000}"/>
    <cellStyle name="Date 56 2" xfId="4797" xr:uid="{00000000-0005-0000-0000-00002C170000}"/>
    <cellStyle name="Date 57" xfId="4798" xr:uid="{00000000-0005-0000-0000-00002D170000}"/>
    <cellStyle name="Date 57 2" xfId="4799" xr:uid="{00000000-0005-0000-0000-00002E170000}"/>
    <cellStyle name="Date 58" xfId="4800" xr:uid="{00000000-0005-0000-0000-00002F170000}"/>
    <cellStyle name="Date 58 2" xfId="4801" xr:uid="{00000000-0005-0000-0000-000030170000}"/>
    <cellStyle name="Date 59" xfId="4802" xr:uid="{00000000-0005-0000-0000-000031170000}"/>
    <cellStyle name="Date 59 2" xfId="4803" xr:uid="{00000000-0005-0000-0000-000032170000}"/>
    <cellStyle name="Date 6" xfId="4804" xr:uid="{00000000-0005-0000-0000-000033170000}"/>
    <cellStyle name="Date 6 2" xfId="4805" xr:uid="{00000000-0005-0000-0000-000034170000}"/>
    <cellStyle name="Date 60" xfId="4806" xr:uid="{00000000-0005-0000-0000-000035170000}"/>
    <cellStyle name="Date 60 2" xfId="4807" xr:uid="{00000000-0005-0000-0000-000036170000}"/>
    <cellStyle name="Date 61" xfId="4808" xr:uid="{00000000-0005-0000-0000-000037170000}"/>
    <cellStyle name="Date 61 2" xfId="4809" xr:uid="{00000000-0005-0000-0000-000038170000}"/>
    <cellStyle name="Date 62" xfId="4810" xr:uid="{00000000-0005-0000-0000-000039170000}"/>
    <cellStyle name="Date 62 2" xfId="4811" xr:uid="{00000000-0005-0000-0000-00003A170000}"/>
    <cellStyle name="Date 63" xfId="4812" xr:uid="{00000000-0005-0000-0000-00003B170000}"/>
    <cellStyle name="Date 63 2" xfId="4813" xr:uid="{00000000-0005-0000-0000-00003C170000}"/>
    <cellStyle name="Date 64" xfId="4814" xr:uid="{00000000-0005-0000-0000-00003D170000}"/>
    <cellStyle name="Date 64 2" xfId="4815" xr:uid="{00000000-0005-0000-0000-00003E170000}"/>
    <cellStyle name="Date 65" xfId="4816" xr:uid="{00000000-0005-0000-0000-00003F170000}"/>
    <cellStyle name="Date 65 2" xfId="4817" xr:uid="{00000000-0005-0000-0000-000040170000}"/>
    <cellStyle name="Date 66" xfId="4818" xr:uid="{00000000-0005-0000-0000-000041170000}"/>
    <cellStyle name="Date 66 2" xfId="4819" xr:uid="{00000000-0005-0000-0000-000042170000}"/>
    <cellStyle name="Date 67" xfId="4820" xr:uid="{00000000-0005-0000-0000-000043170000}"/>
    <cellStyle name="Date 67 2" xfId="4821" xr:uid="{00000000-0005-0000-0000-000044170000}"/>
    <cellStyle name="Date 68" xfId="4822" xr:uid="{00000000-0005-0000-0000-000045170000}"/>
    <cellStyle name="Date 68 2" xfId="4823" xr:uid="{00000000-0005-0000-0000-000046170000}"/>
    <cellStyle name="Date 69" xfId="4824" xr:uid="{00000000-0005-0000-0000-000047170000}"/>
    <cellStyle name="Date 69 2" xfId="4825" xr:uid="{00000000-0005-0000-0000-000048170000}"/>
    <cellStyle name="Date 7" xfId="4826" xr:uid="{00000000-0005-0000-0000-000049170000}"/>
    <cellStyle name="Date 7 2" xfId="4827" xr:uid="{00000000-0005-0000-0000-00004A170000}"/>
    <cellStyle name="Date 70" xfId="4828" xr:uid="{00000000-0005-0000-0000-00004B170000}"/>
    <cellStyle name="Date 70 2" xfId="4829" xr:uid="{00000000-0005-0000-0000-00004C170000}"/>
    <cellStyle name="Date 71" xfId="4830" xr:uid="{00000000-0005-0000-0000-00004D170000}"/>
    <cellStyle name="Date 71 2" xfId="4831" xr:uid="{00000000-0005-0000-0000-00004E170000}"/>
    <cellStyle name="Date 72" xfId="4832" xr:uid="{00000000-0005-0000-0000-00004F170000}"/>
    <cellStyle name="Date 72 2" xfId="4833" xr:uid="{00000000-0005-0000-0000-000050170000}"/>
    <cellStyle name="Date 73" xfId="4834" xr:uid="{00000000-0005-0000-0000-000051170000}"/>
    <cellStyle name="Date 73 2" xfId="4835" xr:uid="{00000000-0005-0000-0000-000052170000}"/>
    <cellStyle name="Date 74" xfId="4836" xr:uid="{00000000-0005-0000-0000-000053170000}"/>
    <cellStyle name="Date 74 2" xfId="4837" xr:uid="{00000000-0005-0000-0000-000054170000}"/>
    <cellStyle name="Date 75" xfId="4838" xr:uid="{00000000-0005-0000-0000-000055170000}"/>
    <cellStyle name="Date 75 2" xfId="4839" xr:uid="{00000000-0005-0000-0000-000056170000}"/>
    <cellStyle name="Date 76" xfId="4840" xr:uid="{00000000-0005-0000-0000-000057170000}"/>
    <cellStyle name="Date 76 2" xfId="4841" xr:uid="{00000000-0005-0000-0000-000058170000}"/>
    <cellStyle name="Date 77" xfId="4842" xr:uid="{00000000-0005-0000-0000-000059170000}"/>
    <cellStyle name="Date 77 2" xfId="4843" xr:uid="{00000000-0005-0000-0000-00005A170000}"/>
    <cellStyle name="Date 78" xfId="4844" xr:uid="{00000000-0005-0000-0000-00005B170000}"/>
    <cellStyle name="Date 78 2" xfId="4845" xr:uid="{00000000-0005-0000-0000-00005C170000}"/>
    <cellStyle name="Date 79" xfId="4846" xr:uid="{00000000-0005-0000-0000-00005D170000}"/>
    <cellStyle name="Date 79 2" xfId="4847" xr:uid="{00000000-0005-0000-0000-00005E170000}"/>
    <cellStyle name="Date 8" xfId="4848" xr:uid="{00000000-0005-0000-0000-00005F170000}"/>
    <cellStyle name="Date 8 2" xfId="4849" xr:uid="{00000000-0005-0000-0000-000060170000}"/>
    <cellStyle name="Date 80" xfId="4850" xr:uid="{00000000-0005-0000-0000-000061170000}"/>
    <cellStyle name="Date 80 2" xfId="4851" xr:uid="{00000000-0005-0000-0000-000062170000}"/>
    <cellStyle name="Date 81" xfId="4852" xr:uid="{00000000-0005-0000-0000-000063170000}"/>
    <cellStyle name="Date 81 2" xfId="4853" xr:uid="{00000000-0005-0000-0000-000064170000}"/>
    <cellStyle name="Date 82" xfId="4854" xr:uid="{00000000-0005-0000-0000-000065170000}"/>
    <cellStyle name="Date 82 2" xfId="4855" xr:uid="{00000000-0005-0000-0000-000066170000}"/>
    <cellStyle name="Date 83" xfId="4856" xr:uid="{00000000-0005-0000-0000-000067170000}"/>
    <cellStyle name="Date 83 2" xfId="4857" xr:uid="{00000000-0005-0000-0000-000068170000}"/>
    <cellStyle name="Date 84" xfId="4858" xr:uid="{00000000-0005-0000-0000-000069170000}"/>
    <cellStyle name="Date 84 2" xfId="4859" xr:uid="{00000000-0005-0000-0000-00006A170000}"/>
    <cellStyle name="Date 85" xfId="4860" xr:uid="{00000000-0005-0000-0000-00006B170000}"/>
    <cellStyle name="Date 85 2" xfId="4861" xr:uid="{00000000-0005-0000-0000-00006C170000}"/>
    <cellStyle name="Date 86" xfId="4862" xr:uid="{00000000-0005-0000-0000-00006D170000}"/>
    <cellStyle name="Date 86 2" xfId="4863" xr:uid="{00000000-0005-0000-0000-00006E170000}"/>
    <cellStyle name="Date 87" xfId="4864" xr:uid="{00000000-0005-0000-0000-00006F170000}"/>
    <cellStyle name="Date 87 2" xfId="4865" xr:uid="{00000000-0005-0000-0000-000070170000}"/>
    <cellStyle name="Date 88" xfId="4866" xr:uid="{00000000-0005-0000-0000-000071170000}"/>
    <cellStyle name="Date 88 2" xfId="4867" xr:uid="{00000000-0005-0000-0000-000072170000}"/>
    <cellStyle name="Date 89" xfId="4868" xr:uid="{00000000-0005-0000-0000-000073170000}"/>
    <cellStyle name="Date 89 2" xfId="4869" xr:uid="{00000000-0005-0000-0000-000074170000}"/>
    <cellStyle name="Date 9" xfId="4870" xr:uid="{00000000-0005-0000-0000-000075170000}"/>
    <cellStyle name="Date 9 2" xfId="4871" xr:uid="{00000000-0005-0000-0000-000076170000}"/>
    <cellStyle name="Date 90" xfId="4872" xr:uid="{00000000-0005-0000-0000-000077170000}"/>
    <cellStyle name="Date 90 2" xfId="4873" xr:uid="{00000000-0005-0000-0000-000078170000}"/>
    <cellStyle name="Date 91" xfId="4874" xr:uid="{00000000-0005-0000-0000-000079170000}"/>
    <cellStyle name="Date 91 2" xfId="4875" xr:uid="{00000000-0005-0000-0000-00007A170000}"/>
    <cellStyle name="Date 92" xfId="4876" xr:uid="{00000000-0005-0000-0000-00007B170000}"/>
    <cellStyle name="Date 92 2" xfId="4877" xr:uid="{00000000-0005-0000-0000-00007C170000}"/>
    <cellStyle name="Date 93" xfId="4878" xr:uid="{00000000-0005-0000-0000-00007D170000}"/>
    <cellStyle name="Date 93 2" xfId="4879" xr:uid="{00000000-0005-0000-0000-00007E170000}"/>
    <cellStyle name="Date 94" xfId="4880" xr:uid="{00000000-0005-0000-0000-00007F170000}"/>
    <cellStyle name="Date 94 2" xfId="4881" xr:uid="{00000000-0005-0000-0000-000080170000}"/>
    <cellStyle name="Date 95" xfId="4882" xr:uid="{00000000-0005-0000-0000-000081170000}"/>
    <cellStyle name="Date 95 2" xfId="4883" xr:uid="{00000000-0005-0000-0000-000082170000}"/>
    <cellStyle name="Date 96" xfId="4884" xr:uid="{00000000-0005-0000-0000-000083170000}"/>
    <cellStyle name="Date 96 2" xfId="4885" xr:uid="{00000000-0005-0000-0000-000084170000}"/>
    <cellStyle name="Date 97" xfId="4886" xr:uid="{00000000-0005-0000-0000-000085170000}"/>
    <cellStyle name="Date 97 2" xfId="4887" xr:uid="{00000000-0005-0000-0000-000086170000}"/>
    <cellStyle name="Date 98" xfId="4888" xr:uid="{00000000-0005-0000-0000-000087170000}"/>
    <cellStyle name="Date 98 2" xfId="4889" xr:uid="{00000000-0005-0000-0000-000088170000}"/>
    <cellStyle name="Date 99" xfId="4890" xr:uid="{00000000-0005-0000-0000-000089170000}"/>
    <cellStyle name="Date 99 2" xfId="4891" xr:uid="{00000000-0005-0000-0000-00008A170000}"/>
    <cellStyle name="Design" xfId="4892" xr:uid="{00000000-0005-0000-0000-00008B170000}"/>
    <cellStyle name="Design 2" xfId="4893" xr:uid="{00000000-0005-0000-0000-00008C170000}"/>
    <cellStyle name="Design 3" xfId="4894" xr:uid="{00000000-0005-0000-0000-00008D170000}"/>
    <cellStyle name="Design 4" xfId="4895" xr:uid="{00000000-0005-0000-0000-00008E170000}"/>
    <cellStyle name="Design 5" xfId="4896" xr:uid="{00000000-0005-0000-0000-00008F170000}"/>
    <cellStyle name="Design 6" xfId="4897" xr:uid="{00000000-0005-0000-0000-000090170000}"/>
    <cellStyle name="Design 7" xfId="4898" xr:uid="{00000000-0005-0000-0000-000091170000}"/>
    <cellStyle name="Design 8" xfId="4899" xr:uid="{00000000-0005-0000-0000-000092170000}"/>
    <cellStyle name="Emphasis 1" xfId="4900" xr:uid="{00000000-0005-0000-0000-000093170000}"/>
    <cellStyle name="Emphasis 2" xfId="4901" xr:uid="{00000000-0005-0000-0000-000094170000}"/>
    <cellStyle name="Emphasis 3" xfId="4902" xr:uid="{00000000-0005-0000-0000-000095170000}"/>
    <cellStyle name="Ênfase1 10" xfId="4903" xr:uid="{00000000-0005-0000-0000-000096170000}"/>
    <cellStyle name="Ênfase1 11" xfId="4904" xr:uid="{00000000-0005-0000-0000-000097170000}"/>
    <cellStyle name="Ênfase1 12" xfId="4905" xr:uid="{00000000-0005-0000-0000-000098170000}"/>
    <cellStyle name="Ênfase1 13" xfId="4906" xr:uid="{00000000-0005-0000-0000-000099170000}"/>
    <cellStyle name="Ênfase1 14" xfId="4907" xr:uid="{00000000-0005-0000-0000-00009A170000}"/>
    <cellStyle name="Ênfase1 15" xfId="4908" xr:uid="{00000000-0005-0000-0000-00009B170000}"/>
    <cellStyle name="Ênfase1 16" xfId="4909" xr:uid="{00000000-0005-0000-0000-00009C170000}"/>
    <cellStyle name="Ênfase1 17" xfId="4910" xr:uid="{00000000-0005-0000-0000-00009D170000}"/>
    <cellStyle name="Ênfase1 18" xfId="4911" xr:uid="{00000000-0005-0000-0000-00009E170000}"/>
    <cellStyle name="Ênfase1 19" xfId="4912" xr:uid="{00000000-0005-0000-0000-00009F170000}"/>
    <cellStyle name="Ênfase1 2" xfId="4913" xr:uid="{00000000-0005-0000-0000-0000A0170000}"/>
    <cellStyle name="Ênfase1 20" xfId="4914" xr:uid="{00000000-0005-0000-0000-0000A1170000}"/>
    <cellStyle name="Ênfase1 21" xfId="4915" xr:uid="{00000000-0005-0000-0000-0000A2170000}"/>
    <cellStyle name="Ênfase1 22" xfId="4916" xr:uid="{00000000-0005-0000-0000-0000A3170000}"/>
    <cellStyle name="Ênfase1 23" xfId="4917" xr:uid="{00000000-0005-0000-0000-0000A4170000}"/>
    <cellStyle name="Ênfase1 24" xfId="4918" xr:uid="{00000000-0005-0000-0000-0000A5170000}"/>
    <cellStyle name="Ênfase1 25" xfId="4919" xr:uid="{00000000-0005-0000-0000-0000A6170000}"/>
    <cellStyle name="Ênfase1 26" xfId="4920" xr:uid="{00000000-0005-0000-0000-0000A7170000}"/>
    <cellStyle name="Ênfase1 27" xfId="4921" xr:uid="{00000000-0005-0000-0000-0000A8170000}"/>
    <cellStyle name="Ênfase1 28" xfId="4922" xr:uid="{00000000-0005-0000-0000-0000A9170000}"/>
    <cellStyle name="Ênfase1 29" xfId="4923" xr:uid="{00000000-0005-0000-0000-0000AA170000}"/>
    <cellStyle name="Ênfase1 3" xfId="4924" xr:uid="{00000000-0005-0000-0000-0000AB170000}"/>
    <cellStyle name="Ênfase1 3 2" xfId="30920" xr:uid="{00000000-0005-0000-0000-0000AC170000}"/>
    <cellStyle name="Ênfase1 30" xfId="4925" xr:uid="{00000000-0005-0000-0000-0000AD170000}"/>
    <cellStyle name="Ênfase1 31" xfId="4926" xr:uid="{00000000-0005-0000-0000-0000AE170000}"/>
    <cellStyle name="Ênfase1 32" xfId="4927" xr:uid="{00000000-0005-0000-0000-0000AF170000}"/>
    <cellStyle name="Ênfase1 33" xfId="4928" xr:uid="{00000000-0005-0000-0000-0000B0170000}"/>
    <cellStyle name="Ênfase1 34" xfId="4929" xr:uid="{00000000-0005-0000-0000-0000B1170000}"/>
    <cellStyle name="Ênfase1 35" xfId="4930" xr:uid="{00000000-0005-0000-0000-0000B2170000}"/>
    <cellStyle name="Ênfase1 36" xfId="4931" xr:uid="{00000000-0005-0000-0000-0000B3170000}"/>
    <cellStyle name="Ênfase1 37" xfId="4932" xr:uid="{00000000-0005-0000-0000-0000B4170000}"/>
    <cellStyle name="Ênfase1 38" xfId="4933" xr:uid="{00000000-0005-0000-0000-0000B5170000}"/>
    <cellStyle name="Ênfase1 39" xfId="4934" xr:uid="{00000000-0005-0000-0000-0000B6170000}"/>
    <cellStyle name="Ênfase1 4" xfId="4935" xr:uid="{00000000-0005-0000-0000-0000B7170000}"/>
    <cellStyle name="Ênfase1 4 2" xfId="4936" xr:uid="{00000000-0005-0000-0000-0000B8170000}"/>
    <cellStyle name="Ênfase1 4 3" xfId="4937" xr:uid="{00000000-0005-0000-0000-0000B9170000}"/>
    <cellStyle name="Ênfase1 4 4" xfId="4938" xr:uid="{00000000-0005-0000-0000-0000BA170000}"/>
    <cellStyle name="Ênfase1 40" xfId="4939" xr:uid="{00000000-0005-0000-0000-0000BB170000}"/>
    <cellStyle name="Ênfase1 41" xfId="4940" xr:uid="{00000000-0005-0000-0000-0000BC170000}"/>
    <cellStyle name="Ênfase1 42" xfId="30921" xr:uid="{00000000-0005-0000-0000-0000BD170000}"/>
    <cellStyle name="Ênfase1 43" xfId="30922" xr:uid="{00000000-0005-0000-0000-0000BE170000}"/>
    <cellStyle name="Ênfase1 44" xfId="30923" xr:uid="{00000000-0005-0000-0000-0000BF170000}"/>
    <cellStyle name="Ênfase1 45" xfId="30924" xr:uid="{00000000-0005-0000-0000-0000C0170000}"/>
    <cellStyle name="Ênfase1 46" xfId="30925" xr:uid="{00000000-0005-0000-0000-0000C1170000}"/>
    <cellStyle name="Ênfase1 5" xfId="4941" xr:uid="{00000000-0005-0000-0000-0000C2170000}"/>
    <cellStyle name="Ênfase1 6" xfId="4942" xr:uid="{00000000-0005-0000-0000-0000C3170000}"/>
    <cellStyle name="Ênfase1 7" xfId="4943" xr:uid="{00000000-0005-0000-0000-0000C4170000}"/>
    <cellStyle name="Ênfase1 8" xfId="4944" xr:uid="{00000000-0005-0000-0000-0000C5170000}"/>
    <cellStyle name="Ênfase1 9" xfId="4945" xr:uid="{00000000-0005-0000-0000-0000C6170000}"/>
    <cellStyle name="Ênfase2 10" xfId="4946" xr:uid="{00000000-0005-0000-0000-0000C7170000}"/>
    <cellStyle name="Ênfase2 11" xfId="4947" xr:uid="{00000000-0005-0000-0000-0000C8170000}"/>
    <cellStyle name="Ênfase2 12" xfId="4948" xr:uid="{00000000-0005-0000-0000-0000C9170000}"/>
    <cellStyle name="Ênfase2 13" xfId="4949" xr:uid="{00000000-0005-0000-0000-0000CA170000}"/>
    <cellStyle name="Ênfase2 14" xfId="4950" xr:uid="{00000000-0005-0000-0000-0000CB170000}"/>
    <cellStyle name="Ênfase2 15" xfId="4951" xr:uid="{00000000-0005-0000-0000-0000CC170000}"/>
    <cellStyle name="Ênfase2 16" xfId="4952" xr:uid="{00000000-0005-0000-0000-0000CD170000}"/>
    <cellStyle name="Ênfase2 17" xfId="4953" xr:uid="{00000000-0005-0000-0000-0000CE170000}"/>
    <cellStyle name="Ênfase2 18" xfId="4954" xr:uid="{00000000-0005-0000-0000-0000CF170000}"/>
    <cellStyle name="Ênfase2 19" xfId="4955" xr:uid="{00000000-0005-0000-0000-0000D0170000}"/>
    <cellStyle name="Ênfase2 2" xfId="4956" xr:uid="{00000000-0005-0000-0000-0000D1170000}"/>
    <cellStyle name="Ênfase2 2 2" xfId="30926" xr:uid="{00000000-0005-0000-0000-0000D2170000}"/>
    <cellStyle name="Ênfase2 20" xfId="4957" xr:uid="{00000000-0005-0000-0000-0000D3170000}"/>
    <cellStyle name="Ênfase2 21" xfId="4958" xr:uid="{00000000-0005-0000-0000-0000D4170000}"/>
    <cellStyle name="Ênfase2 22" xfId="4959" xr:uid="{00000000-0005-0000-0000-0000D5170000}"/>
    <cellStyle name="Ênfase2 23" xfId="4960" xr:uid="{00000000-0005-0000-0000-0000D6170000}"/>
    <cellStyle name="Ênfase2 24" xfId="4961" xr:uid="{00000000-0005-0000-0000-0000D7170000}"/>
    <cellStyle name="Ênfase2 25" xfId="4962" xr:uid="{00000000-0005-0000-0000-0000D8170000}"/>
    <cellStyle name="Ênfase2 26" xfId="4963" xr:uid="{00000000-0005-0000-0000-0000D9170000}"/>
    <cellStyle name="Ênfase2 27" xfId="4964" xr:uid="{00000000-0005-0000-0000-0000DA170000}"/>
    <cellStyle name="Ênfase2 28" xfId="4965" xr:uid="{00000000-0005-0000-0000-0000DB170000}"/>
    <cellStyle name="Ênfase2 29" xfId="4966" xr:uid="{00000000-0005-0000-0000-0000DC170000}"/>
    <cellStyle name="Ênfase2 3" xfId="4967" xr:uid="{00000000-0005-0000-0000-0000DD170000}"/>
    <cellStyle name="Ênfase2 3 2" xfId="30927" xr:uid="{00000000-0005-0000-0000-0000DE170000}"/>
    <cellStyle name="Ênfase2 30" xfId="4968" xr:uid="{00000000-0005-0000-0000-0000DF170000}"/>
    <cellStyle name="Ênfase2 31" xfId="4969" xr:uid="{00000000-0005-0000-0000-0000E0170000}"/>
    <cellStyle name="Ênfase2 32" xfId="4970" xr:uid="{00000000-0005-0000-0000-0000E1170000}"/>
    <cellStyle name="Ênfase2 33" xfId="4971" xr:uid="{00000000-0005-0000-0000-0000E2170000}"/>
    <cellStyle name="Ênfase2 34" xfId="4972" xr:uid="{00000000-0005-0000-0000-0000E3170000}"/>
    <cellStyle name="Ênfase2 35" xfId="4973" xr:uid="{00000000-0005-0000-0000-0000E4170000}"/>
    <cellStyle name="Ênfase2 4" xfId="4974" xr:uid="{00000000-0005-0000-0000-0000E5170000}"/>
    <cellStyle name="Ênfase2 4 2" xfId="4975" xr:uid="{00000000-0005-0000-0000-0000E6170000}"/>
    <cellStyle name="Ênfase2 4 3" xfId="4976" xr:uid="{00000000-0005-0000-0000-0000E7170000}"/>
    <cellStyle name="Ênfase2 4 4" xfId="4977" xr:uid="{00000000-0005-0000-0000-0000E8170000}"/>
    <cellStyle name="Ênfase2 5" xfId="4978" xr:uid="{00000000-0005-0000-0000-0000E9170000}"/>
    <cellStyle name="Ênfase2 6" xfId="4979" xr:uid="{00000000-0005-0000-0000-0000EA170000}"/>
    <cellStyle name="Ênfase2 7" xfId="4980" xr:uid="{00000000-0005-0000-0000-0000EB170000}"/>
    <cellStyle name="Ênfase2 8" xfId="4981" xr:uid="{00000000-0005-0000-0000-0000EC170000}"/>
    <cellStyle name="Ênfase2 9" xfId="4982" xr:uid="{00000000-0005-0000-0000-0000ED170000}"/>
    <cellStyle name="Ênfase3 10" xfId="4983" xr:uid="{00000000-0005-0000-0000-0000EE170000}"/>
    <cellStyle name="Ênfase3 11" xfId="4984" xr:uid="{00000000-0005-0000-0000-0000EF170000}"/>
    <cellStyle name="Ênfase3 12" xfId="4985" xr:uid="{00000000-0005-0000-0000-0000F0170000}"/>
    <cellStyle name="Ênfase3 13" xfId="4986" xr:uid="{00000000-0005-0000-0000-0000F1170000}"/>
    <cellStyle name="Ênfase3 14" xfId="4987" xr:uid="{00000000-0005-0000-0000-0000F2170000}"/>
    <cellStyle name="Ênfase3 15" xfId="4988" xr:uid="{00000000-0005-0000-0000-0000F3170000}"/>
    <cellStyle name="Ênfase3 16" xfId="4989" xr:uid="{00000000-0005-0000-0000-0000F4170000}"/>
    <cellStyle name="Ênfase3 17" xfId="4990" xr:uid="{00000000-0005-0000-0000-0000F5170000}"/>
    <cellStyle name="Ênfase3 18" xfId="4991" xr:uid="{00000000-0005-0000-0000-0000F6170000}"/>
    <cellStyle name="Ênfase3 19" xfId="4992" xr:uid="{00000000-0005-0000-0000-0000F7170000}"/>
    <cellStyle name="Ênfase3 2" xfId="4993" xr:uid="{00000000-0005-0000-0000-0000F8170000}"/>
    <cellStyle name="Ênfase3 2 2" xfId="30928" xr:uid="{00000000-0005-0000-0000-0000F9170000}"/>
    <cellStyle name="Ênfase3 20" xfId="4994" xr:uid="{00000000-0005-0000-0000-0000FA170000}"/>
    <cellStyle name="Ênfase3 21" xfId="4995" xr:uid="{00000000-0005-0000-0000-0000FB170000}"/>
    <cellStyle name="Ênfase3 22" xfId="4996" xr:uid="{00000000-0005-0000-0000-0000FC170000}"/>
    <cellStyle name="Ênfase3 23" xfId="4997" xr:uid="{00000000-0005-0000-0000-0000FD170000}"/>
    <cellStyle name="Ênfase3 24" xfId="4998" xr:uid="{00000000-0005-0000-0000-0000FE170000}"/>
    <cellStyle name="Ênfase3 25" xfId="4999" xr:uid="{00000000-0005-0000-0000-0000FF170000}"/>
    <cellStyle name="Ênfase3 26" xfId="5000" xr:uid="{00000000-0005-0000-0000-000000180000}"/>
    <cellStyle name="Ênfase3 27" xfId="5001" xr:uid="{00000000-0005-0000-0000-000001180000}"/>
    <cellStyle name="Ênfase3 28" xfId="5002" xr:uid="{00000000-0005-0000-0000-000002180000}"/>
    <cellStyle name="Ênfase3 29" xfId="5003" xr:uid="{00000000-0005-0000-0000-000003180000}"/>
    <cellStyle name="Ênfase3 3" xfId="5004" xr:uid="{00000000-0005-0000-0000-000004180000}"/>
    <cellStyle name="Ênfase3 3 2" xfId="30929" xr:uid="{00000000-0005-0000-0000-000005180000}"/>
    <cellStyle name="Ênfase3 30" xfId="5005" xr:uid="{00000000-0005-0000-0000-000006180000}"/>
    <cellStyle name="Ênfase3 31" xfId="5006" xr:uid="{00000000-0005-0000-0000-000007180000}"/>
    <cellStyle name="Ênfase3 32" xfId="5007" xr:uid="{00000000-0005-0000-0000-000008180000}"/>
    <cellStyle name="Ênfase3 33" xfId="5008" xr:uid="{00000000-0005-0000-0000-000009180000}"/>
    <cellStyle name="Ênfase3 34" xfId="5009" xr:uid="{00000000-0005-0000-0000-00000A180000}"/>
    <cellStyle name="Ênfase3 35" xfId="5010" xr:uid="{00000000-0005-0000-0000-00000B180000}"/>
    <cellStyle name="Ênfase3 36" xfId="5011" xr:uid="{00000000-0005-0000-0000-00000C180000}"/>
    <cellStyle name="Ênfase3 37" xfId="5012" xr:uid="{00000000-0005-0000-0000-00000D180000}"/>
    <cellStyle name="Ênfase3 38" xfId="5013" xr:uid="{00000000-0005-0000-0000-00000E180000}"/>
    <cellStyle name="Ênfase3 39" xfId="5014" xr:uid="{00000000-0005-0000-0000-00000F180000}"/>
    <cellStyle name="Ênfase3 4" xfId="5015" xr:uid="{00000000-0005-0000-0000-000010180000}"/>
    <cellStyle name="Ênfase3 4 2" xfId="5016" xr:uid="{00000000-0005-0000-0000-000011180000}"/>
    <cellStyle name="Ênfase3 4 3" xfId="5017" xr:uid="{00000000-0005-0000-0000-000012180000}"/>
    <cellStyle name="Ênfase3 4 4" xfId="5018" xr:uid="{00000000-0005-0000-0000-000013180000}"/>
    <cellStyle name="Ênfase3 40" xfId="5019" xr:uid="{00000000-0005-0000-0000-000014180000}"/>
    <cellStyle name="Ênfase3 41" xfId="5020" xr:uid="{00000000-0005-0000-0000-000015180000}"/>
    <cellStyle name="Ênfase3 42" xfId="30930" xr:uid="{00000000-0005-0000-0000-000016180000}"/>
    <cellStyle name="Ênfase3 43" xfId="30931" xr:uid="{00000000-0005-0000-0000-000017180000}"/>
    <cellStyle name="Ênfase3 44" xfId="30932" xr:uid="{00000000-0005-0000-0000-000018180000}"/>
    <cellStyle name="Ênfase3 45" xfId="30933" xr:uid="{00000000-0005-0000-0000-000019180000}"/>
    <cellStyle name="Ênfase3 5" xfId="5021" xr:uid="{00000000-0005-0000-0000-00001A180000}"/>
    <cellStyle name="Ênfase3 6" xfId="5022" xr:uid="{00000000-0005-0000-0000-00001B180000}"/>
    <cellStyle name="Ênfase3 7" xfId="5023" xr:uid="{00000000-0005-0000-0000-00001C180000}"/>
    <cellStyle name="Ênfase3 8" xfId="5024" xr:uid="{00000000-0005-0000-0000-00001D180000}"/>
    <cellStyle name="Ênfase3 9" xfId="5025" xr:uid="{00000000-0005-0000-0000-00001E180000}"/>
    <cellStyle name="Ênfase4 10" xfId="5026" xr:uid="{00000000-0005-0000-0000-00001F180000}"/>
    <cellStyle name="Ênfase4 11" xfId="5027" xr:uid="{00000000-0005-0000-0000-000020180000}"/>
    <cellStyle name="Ênfase4 12" xfId="5028" xr:uid="{00000000-0005-0000-0000-000021180000}"/>
    <cellStyle name="Ênfase4 13" xfId="5029" xr:uid="{00000000-0005-0000-0000-000022180000}"/>
    <cellStyle name="Ênfase4 14" xfId="5030" xr:uid="{00000000-0005-0000-0000-000023180000}"/>
    <cellStyle name="Ênfase4 15" xfId="5031" xr:uid="{00000000-0005-0000-0000-000024180000}"/>
    <cellStyle name="Ênfase4 16" xfId="5032" xr:uid="{00000000-0005-0000-0000-000025180000}"/>
    <cellStyle name="Ênfase4 17" xfId="5033" xr:uid="{00000000-0005-0000-0000-000026180000}"/>
    <cellStyle name="Ênfase4 18" xfId="5034" xr:uid="{00000000-0005-0000-0000-000027180000}"/>
    <cellStyle name="Ênfase4 19" xfId="5035" xr:uid="{00000000-0005-0000-0000-000028180000}"/>
    <cellStyle name="Ênfase4 2" xfId="5036" xr:uid="{00000000-0005-0000-0000-000029180000}"/>
    <cellStyle name="Ênfase4 2 2" xfId="30934" xr:uid="{00000000-0005-0000-0000-00002A180000}"/>
    <cellStyle name="Ênfase4 20" xfId="5037" xr:uid="{00000000-0005-0000-0000-00002B180000}"/>
    <cellStyle name="Ênfase4 21" xfId="5038" xr:uid="{00000000-0005-0000-0000-00002C180000}"/>
    <cellStyle name="Ênfase4 22" xfId="5039" xr:uid="{00000000-0005-0000-0000-00002D180000}"/>
    <cellStyle name="Ênfase4 23" xfId="5040" xr:uid="{00000000-0005-0000-0000-00002E180000}"/>
    <cellStyle name="Ênfase4 24" xfId="5041" xr:uid="{00000000-0005-0000-0000-00002F180000}"/>
    <cellStyle name="Ênfase4 25" xfId="5042" xr:uid="{00000000-0005-0000-0000-000030180000}"/>
    <cellStyle name="Ênfase4 26" xfId="5043" xr:uid="{00000000-0005-0000-0000-000031180000}"/>
    <cellStyle name="Ênfase4 27" xfId="5044" xr:uid="{00000000-0005-0000-0000-000032180000}"/>
    <cellStyle name="Ênfase4 28" xfId="5045" xr:uid="{00000000-0005-0000-0000-000033180000}"/>
    <cellStyle name="Ênfase4 29" xfId="5046" xr:uid="{00000000-0005-0000-0000-000034180000}"/>
    <cellStyle name="Ênfase4 3" xfId="5047" xr:uid="{00000000-0005-0000-0000-000035180000}"/>
    <cellStyle name="Ênfase4 3 2" xfId="30935" xr:uid="{00000000-0005-0000-0000-000036180000}"/>
    <cellStyle name="Ênfase4 30" xfId="5048" xr:uid="{00000000-0005-0000-0000-000037180000}"/>
    <cellStyle name="Ênfase4 31" xfId="5049" xr:uid="{00000000-0005-0000-0000-000038180000}"/>
    <cellStyle name="Ênfase4 32" xfId="5050" xr:uid="{00000000-0005-0000-0000-000039180000}"/>
    <cellStyle name="Ênfase4 33" xfId="5051" xr:uid="{00000000-0005-0000-0000-00003A180000}"/>
    <cellStyle name="Ênfase4 34" xfId="5052" xr:uid="{00000000-0005-0000-0000-00003B180000}"/>
    <cellStyle name="Ênfase4 35" xfId="5053" xr:uid="{00000000-0005-0000-0000-00003C180000}"/>
    <cellStyle name="Ênfase4 4" xfId="5054" xr:uid="{00000000-0005-0000-0000-00003D180000}"/>
    <cellStyle name="Ênfase4 4 2" xfId="5055" xr:uid="{00000000-0005-0000-0000-00003E180000}"/>
    <cellStyle name="Ênfase4 4 3" xfId="5056" xr:uid="{00000000-0005-0000-0000-00003F180000}"/>
    <cellStyle name="Ênfase4 4 4" xfId="5057" xr:uid="{00000000-0005-0000-0000-000040180000}"/>
    <cellStyle name="Ênfase4 5" xfId="5058" xr:uid="{00000000-0005-0000-0000-000041180000}"/>
    <cellStyle name="Ênfase4 6" xfId="5059" xr:uid="{00000000-0005-0000-0000-000042180000}"/>
    <cellStyle name="Ênfase4 7" xfId="5060" xr:uid="{00000000-0005-0000-0000-000043180000}"/>
    <cellStyle name="Ênfase4 8" xfId="5061" xr:uid="{00000000-0005-0000-0000-000044180000}"/>
    <cellStyle name="Ênfase4 9" xfId="5062" xr:uid="{00000000-0005-0000-0000-000045180000}"/>
    <cellStyle name="Ênfase5 10" xfId="5063" xr:uid="{00000000-0005-0000-0000-000046180000}"/>
    <cellStyle name="Ênfase5 11" xfId="5064" xr:uid="{00000000-0005-0000-0000-000047180000}"/>
    <cellStyle name="Ênfase5 12" xfId="5065" xr:uid="{00000000-0005-0000-0000-000048180000}"/>
    <cellStyle name="Ênfase5 13" xfId="5066" xr:uid="{00000000-0005-0000-0000-000049180000}"/>
    <cellStyle name="Ênfase5 14" xfId="5067" xr:uid="{00000000-0005-0000-0000-00004A180000}"/>
    <cellStyle name="Ênfase5 15" xfId="5068" xr:uid="{00000000-0005-0000-0000-00004B180000}"/>
    <cellStyle name="Ênfase5 16" xfId="5069" xr:uid="{00000000-0005-0000-0000-00004C180000}"/>
    <cellStyle name="Ênfase5 17" xfId="5070" xr:uid="{00000000-0005-0000-0000-00004D180000}"/>
    <cellStyle name="Ênfase5 18" xfId="5071" xr:uid="{00000000-0005-0000-0000-00004E180000}"/>
    <cellStyle name="Ênfase5 19" xfId="5072" xr:uid="{00000000-0005-0000-0000-00004F180000}"/>
    <cellStyle name="Ênfase5 2" xfId="5073" xr:uid="{00000000-0005-0000-0000-000050180000}"/>
    <cellStyle name="Ênfase5 2 2" xfId="30936" xr:uid="{00000000-0005-0000-0000-000051180000}"/>
    <cellStyle name="Ênfase5 20" xfId="5074" xr:uid="{00000000-0005-0000-0000-000052180000}"/>
    <cellStyle name="Ênfase5 21" xfId="5075" xr:uid="{00000000-0005-0000-0000-000053180000}"/>
    <cellStyle name="Ênfase5 22" xfId="5076" xr:uid="{00000000-0005-0000-0000-000054180000}"/>
    <cellStyle name="Ênfase5 23" xfId="5077" xr:uid="{00000000-0005-0000-0000-000055180000}"/>
    <cellStyle name="Ênfase5 24" xfId="5078" xr:uid="{00000000-0005-0000-0000-000056180000}"/>
    <cellStyle name="Ênfase5 25" xfId="5079" xr:uid="{00000000-0005-0000-0000-000057180000}"/>
    <cellStyle name="Ênfase5 26" xfId="5080" xr:uid="{00000000-0005-0000-0000-000058180000}"/>
    <cellStyle name="Ênfase5 27" xfId="5081" xr:uid="{00000000-0005-0000-0000-000059180000}"/>
    <cellStyle name="Ênfase5 28" xfId="5082" xr:uid="{00000000-0005-0000-0000-00005A180000}"/>
    <cellStyle name="Ênfase5 29" xfId="5083" xr:uid="{00000000-0005-0000-0000-00005B180000}"/>
    <cellStyle name="Ênfase5 3" xfId="5084" xr:uid="{00000000-0005-0000-0000-00005C180000}"/>
    <cellStyle name="Ênfase5 3 2" xfId="30937" xr:uid="{00000000-0005-0000-0000-00005D180000}"/>
    <cellStyle name="Ênfase5 30" xfId="5085" xr:uid="{00000000-0005-0000-0000-00005E180000}"/>
    <cellStyle name="Ênfase5 31" xfId="5086" xr:uid="{00000000-0005-0000-0000-00005F180000}"/>
    <cellStyle name="Ênfase5 32" xfId="5087" xr:uid="{00000000-0005-0000-0000-000060180000}"/>
    <cellStyle name="Ênfase5 33" xfId="5088" xr:uid="{00000000-0005-0000-0000-000061180000}"/>
    <cellStyle name="Ênfase5 34" xfId="5089" xr:uid="{00000000-0005-0000-0000-000062180000}"/>
    <cellStyle name="Ênfase5 35" xfId="5090" xr:uid="{00000000-0005-0000-0000-000063180000}"/>
    <cellStyle name="Ênfase5 36" xfId="5091" xr:uid="{00000000-0005-0000-0000-000064180000}"/>
    <cellStyle name="Ênfase5 37" xfId="5092" xr:uid="{00000000-0005-0000-0000-000065180000}"/>
    <cellStyle name="Ênfase5 38" xfId="5093" xr:uid="{00000000-0005-0000-0000-000066180000}"/>
    <cellStyle name="Ênfase5 39" xfId="5094" xr:uid="{00000000-0005-0000-0000-000067180000}"/>
    <cellStyle name="Ênfase5 4" xfId="5095" xr:uid="{00000000-0005-0000-0000-000068180000}"/>
    <cellStyle name="Ênfase5 4 2" xfId="5096" xr:uid="{00000000-0005-0000-0000-000069180000}"/>
    <cellStyle name="Ênfase5 4 3" xfId="5097" xr:uid="{00000000-0005-0000-0000-00006A180000}"/>
    <cellStyle name="Ênfase5 4 4" xfId="5098" xr:uid="{00000000-0005-0000-0000-00006B180000}"/>
    <cellStyle name="Ênfase5 40" xfId="5099" xr:uid="{00000000-0005-0000-0000-00006C180000}"/>
    <cellStyle name="Ênfase5 41" xfId="5100" xr:uid="{00000000-0005-0000-0000-00006D180000}"/>
    <cellStyle name="Ênfase5 42" xfId="30938" xr:uid="{00000000-0005-0000-0000-00006E180000}"/>
    <cellStyle name="Ênfase5 43" xfId="30939" xr:uid="{00000000-0005-0000-0000-00006F180000}"/>
    <cellStyle name="Ênfase5 44" xfId="30940" xr:uid="{00000000-0005-0000-0000-000070180000}"/>
    <cellStyle name="Ênfase5 45" xfId="30941" xr:uid="{00000000-0005-0000-0000-000071180000}"/>
    <cellStyle name="Ênfase5 5" xfId="5101" xr:uid="{00000000-0005-0000-0000-000072180000}"/>
    <cellStyle name="Ênfase5 6" xfId="5102" xr:uid="{00000000-0005-0000-0000-000073180000}"/>
    <cellStyle name="Ênfase5 7" xfId="5103" xr:uid="{00000000-0005-0000-0000-000074180000}"/>
    <cellStyle name="Ênfase5 8" xfId="5104" xr:uid="{00000000-0005-0000-0000-000075180000}"/>
    <cellStyle name="Ênfase5 9" xfId="5105" xr:uid="{00000000-0005-0000-0000-000076180000}"/>
    <cellStyle name="Ênfase6 10" xfId="5106" xr:uid="{00000000-0005-0000-0000-000077180000}"/>
    <cellStyle name="Ênfase6 11" xfId="5107" xr:uid="{00000000-0005-0000-0000-000078180000}"/>
    <cellStyle name="Ênfase6 12" xfId="5108" xr:uid="{00000000-0005-0000-0000-000079180000}"/>
    <cellStyle name="Ênfase6 13" xfId="5109" xr:uid="{00000000-0005-0000-0000-00007A180000}"/>
    <cellStyle name="Ênfase6 14" xfId="5110" xr:uid="{00000000-0005-0000-0000-00007B180000}"/>
    <cellStyle name="Ênfase6 15" xfId="5111" xr:uid="{00000000-0005-0000-0000-00007C180000}"/>
    <cellStyle name="Ênfase6 16" xfId="5112" xr:uid="{00000000-0005-0000-0000-00007D180000}"/>
    <cellStyle name="Ênfase6 17" xfId="5113" xr:uid="{00000000-0005-0000-0000-00007E180000}"/>
    <cellStyle name="Ênfase6 18" xfId="5114" xr:uid="{00000000-0005-0000-0000-00007F180000}"/>
    <cellStyle name="Ênfase6 19" xfId="5115" xr:uid="{00000000-0005-0000-0000-000080180000}"/>
    <cellStyle name="Ênfase6 2" xfId="5116" xr:uid="{00000000-0005-0000-0000-000081180000}"/>
    <cellStyle name="Ênfase6 2 2" xfId="30942" xr:uid="{00000000-0005-0000-0000-000082180000}"/>
    <cellStyle name="Ênfase6 20" xfId="5117" xr:uid="{00000000-0005-0000-0000-000083180000}"/>
    <cellStyle name="Ênfase6 21" xfId="5118" xr:uid="{00000000-0005-0000-0000-000084180000}"/>
    <cellStyle name="Ênfase6 22" xfId="5119" xr:uid="{00000000-0005-0000-0000-000085180000}"/>
    <cellStyle name="Ênfase6 23" xfId="5120" xr:uid="{00000000-0005-0000-0000-000086180000}"/>
    <cellStyle name="Ênfase6 24" xfId="5121" xr:uid="{00000000-0005-0000-0000-000087180000}"/>
    <cellStyle name="Ênfase6 25" xfId="5122" xr:uid="{00000000-0005-0000-0000-000088180000}"/>
    <cellStyle name="Ênfase6 26" xfId="5123" xr:uid="{00000000-0005-0000-0000-000089180000}"/>
    <cellStyle name="Ênfase6 27" xfId="5124" xr:uid="{00000000-0005-0000-0000-00008A180000}"/>
    <cellStyle name="Ênfase6 28" xfId="5125" xr:uid="{00000000-0005-0000-0000-00008B180000}"/>
    <cellStyle name="Ênfase6 29" xfId="5126" xr:uid="{00000000-0005-0000-0000-00008C180000}"/>
    <cellStyle name="Ênfase6 3" xfId="5127" xr:uid="{00000000-0005-0000-0000-00008D180000}"/>
    <cellStyle name="Ênfase6 3 2" xfId="30943" xr:uid="{00000000-0005-0000-0000-00008E180000}"/>
    <cellStyle name="Ênfase6 30" xfId="5128" xr:uid="{00000000-0005-0000-0000-00008F180000}"/>
    <cellStyle name="Ênfase6 31" xfId="5129" xr:uid="{00000000-0005-0000-0000-000090180000}"/>
    <cellStyle name="Ênfase6 32" xfId="5130" xr:uid="{00000000-0005-0000-0000-000091180000}"/>
    <cellStyle name="Ênfase6 33" xfId="5131" xr:uid="{00000000-0005-0000-0000-000092180000}"/>
    <cellStyle name="Ênfase6 34" xfId="5132" xr:uid="{00000000-0005-0000-0000-000093180000}"/>
    <cellStyle name="Ênfase6 35" xfId="5133" xr:uid="{00000000-0005-0000-0000-000094180000}"/>
    <cellStyle name="Ênfase6 4" xfId="5134" xr:uid="{00000000-0005-0000-0000-000095180000}"/>
    <cellStyle name="Ênfase6 4 2" xfId="5135" xr:uid="{00000000-0005-0000-0000-000096180000}"/>
    <cellStyle name="Ênfase6 4 3" xfId="5136" xr:uid="{00000000-0005-0000-0000-000097180000}"/>
    <cellStyle name="Ênfase6 4 4" xfId="5137" xr:uid="{00000000-0005-0000-0000-000098180000}"/>
    <cellStyle name="Ênfase6 5" xfId="5138" xr:uid="{00000000-0005-0000-0000-000099180000}"/>
    <cellStyle name="Ênfase6 6" xfId="5139" xr:uid="{00000000-0005-0000-0000-00009A180000}"/>
    <cellStyle name="Ênfase6 7" xfId="5140" xr:uid="{00000000-0005-0000-0000-00009B180000}"/>
    <cellStyle name="Ênfase6 8" xfId="5141" xr:uid="{00000000-0005-0000-0000-00009C180000}"/>
    <cellStyle name="Ênfase6 9" xfId="5142" xr:uid="{00000000-0005-0000-0000-00009D180000}"/>
    <cellStyle name="Énfasis1 2" xfId="5143" xr:uid="{00000000-0005-0000-0000-00009E180000}"/>
    <cellStyle name="Énfasis1 2 2" xfId="5144" xr:uid="{00000000-0005-0000-0000-00009F180000}"/>
    <cellStyle name="Énfasis3 2" xfId="5145" xr:uid="{00000000-0005-0000-0000-0000A0180000}"/>
    <cellStyle name="Énfasis5 2" xfId="5146" xr:uid="{00000000-0005-0000-0000-0000A1180000}"/>
    <cellStyle name="Entrada 10" xfId="5147" xr:uid="{00000000-0005-0000-0000-0000A2180000}"/>
    <cellStyle name="Entrada 10 2" xfId="5148" xr:uid="{00000000-0005-0000-0000-0000A3180000}"/>
    <cellStyle name="Entrada 10 2 2" xfId="30944" xr:uid="{00000000-0005-0000-0000-0000A4180000}"/>
    <cellStyle name="Entrada 10 3" xfId="5149" xr:uid="{00000000-0005-0000-0000-0000A5180000}"/>
    <cellStyle name="Entrada 10 3 2" xfId="30945" xr:uid="{00000000-0005-0000-0000-0000A6180000}"/>
    <cellStyle name="Entrada 10 4" xfId="30946" xr:uid="{00000000-0005-0000-0000-0000A7180000}"/>
    <cellStyle name="Entrada 10_Bases_Generales" xfId="5150" xr:uid="{00000000-0005-0000-0000-0000A8180000}"/>
    <cellStyle name="Entrada 100" xfId="5151" xr:uid="{00000000-0005-0000-0000-0000A9180000}"/>
    <cellStyle name="Entrada 100 2" xfId="5152" xr:uid="{00000000-0005-0000-0000-0000AA180000}"/>
    <cellStyle name="Entrada 100 2 2" xfId="30947" xr:uid="{00000000-0005-0000-0000-0000AB180000}"/>
    <cellStyle name="Entrada 100 3" xfId="5153" xr:uid="{00000000-0005-0000-0000-0000AC180000}"/>
    <cellStyle name="Entrada 100 3 2" xfId="30948" xr:uid="{00000000-0005-0000-0000-0000AD180000}"/>
    <cellStyle name="Entrada 100 4" xfId="30949" xr:uid="{00000000-0005-0000-0000-0000AE180000}"/>
    <cellStyle name="Entrada 101" xfId="5154" xr:uid="{00000000-0005-0000-0000-0000AF180000}"/>
    <cellStyle name="Entrada 101 2" xfId="5155" xr:uid="{00000000-0005-0000-0000-0000B0180000}"/>
    <cellStyle name="Entrada 101 2 2" xfId="30950" xr:uid="{00000000-0005-0000-0000-0000B1180000}"/>
    <cellStyle name="Entrada 101 3" xfId="5156" xr:uid="{00000000-0005-0000-0000-0000B2180000}"/>
    <cellStyle name="Entrada 101 3 2" xfId="30951" xr:uid="{00000000-0005-0000-0000-0000B3180000}"/>
    <cellStyle name="Entrada 101 4" xfId="30952" xr:uid="{00000000-0005-0000-0000-0000B4180000}"/>
    <cellStyle name="Entrada 102" xfId="30953" xr:uid="{00000000-0005-0000-0000-0000B5180000}"/>
    <cellStyle name="Entrada 103" xfId="30954" xr:uid="{00000000-0005-0000-0000-0000B6180000}"/>
    <cellStyle name="Entrada 104" xfId="30955" xr:uid="{00000000-0005-0000-0000-0000B7180000}"/>
    <cellStyle name="Entrada 105" xfId="30956" xr:uid="{00000000-0005-0000-0000-0000B8180000}"/>
    <cellStyle name="Entrada 106" xfId="30957" xr:uid="{00000000-0005-0000-0000-0000B9180000}"/>
    <cellStyle name="Entrada 107" xfId="30958" xr:uid="{00000000-0005-0000-0000-0000BA180000}"/>
    <cellStyle name="Entrada 108" xfId="30959" xr:uid="{00000000-0005-0000-0000-0000BB180000}"/>
    <cellStyle name="Entrada 109" xfId="30960" xr:uid="{00000000-0005-0000-0000-0000BC180000}"/>
    <cellStyle name="Entrada 11" xfId="5157" xr:uid="{00000000-0005-0000-0000-0000BD180000}"/>
    <cellStyle name="Entrada 11 2" xfId="5158" xr:uid="{00000000-0005-0000-0000-0000BE180000}"/>
    <cellStyle name="Entrada 11 2 2" xfId="30961" xr:uid="{00000000-0005-0000-0000-0000BF180000}"/>
    <cellStyle name="Entrada 11 3" xfId="5159" xr:uid="{00000000-0005-0000-0000-0000C0180000}"/>
    <cellStyle name="Entrada 11 3 2" xfId="30962" xr:uid="{00000000-0005-0000-0000-0000C1180000}"/>
    <cellStyle name="Entrada 11 4" xfId="30963" xr:uid="{00000000-0005-0000-0000-0000C2180000}"/>
    <cellStyle name="Entrada 11_Bases_Generales" xfId="5160" xr:uid="{00000000-0005-0000-0000-0000C3180000}"/>
    <cellStyle name="Entrada 110" xfId="30964" xr:uid="{00000000-0005-0000-0000-0000C4180000}"/>
    <cellStyle name="Entrada 111" xfId="30965" xr:uid="{00000000-0005-0000-0000-0000C5180000}"/>
    <cellStyle name="Entrada 112" xfId="30966" xr:uid="{00000000-0005-0000-0000-0000C6180000}"/>
    <cellStyle name="Entrada 113" xfId="30967" xr:uid="{00000000-0005-0000-0000-0000C7180000}"/>
    <cellStyle name="Entrada 114" xfId="30968" xr:uid="{00000000-0005-0000-0000-0000C8180000}"/>
    <cellStyle name="Entrada 115" xfId="30969" xr:uid="{00000000-0005-0000-0000-0000C9180000}"/>
    <cellStyle name="Entrada 116" xfId="30970" xr:uid="{00000000-0005-0000-0000-0000CA180000}"/>
    <cellStyle name="Entrada 117" xfId="30971" xr:uid="{00000000-0005-0000-0000-0000CB180000}"/>
    <cellStyle name="Entrada 118" xfId="30972" xr:uid="{00000000-0005-0000-0000-0000CC180000}"/>
    <cellStyle name="Entrada 119" xfId="30973" xr:uid="{00000000-0005-0000-0000-0000CD180000}"/>
    <cellStyle name="Entrada 12" xfId="5161" xr:uid="{00000000-0005-0000-0000-0000CE180000}"/>
    <cellStyle name="Entrada 12 2" xfId="5162" xr:uid="{00000000-0005-0000-0000-0000CF180000}"/>
    <cellStyle name="Entrada 12 2 2" xfId="30974" xr:uid="{00000000-0005-0000-0000-0000D0180000}"/>
    <cellStyle name="Entrada 12 3" xfId="5163" xr:uid="{00000000-0005-0000-0000-0000D1180000}"/>
    <cellStyle name="Entrada 12 3 2" xfId="30975" xr:uid="{00000000-0005-0000-0000-0000D2180000}"/>
    <cellStyle name="Entrada 12 4" xfId="30976" xr:uid="{00000000-0005-0000-0000-0000D3180000}"/>
    <cellStyle name="Entrada 12_Bases_Generales" xfId="5164" xr:uid="{00000000-0005-0000-0000-0000D4180000}"/>
    <cellStyle name="Entrada 120" xfId="30977" xr:uid="{00000000-0005-0000-0000-0000D5180000}"/>
    <cellStyle name="Entrada 121" xfId="30978" xr:uid="{00000000-0005-0000-0000-0000D6180000}"/>
    <cellStyle name="Entrada 122" xfId="30979" xr:uid="{00000000-0005-0000-0000-0000D7180000}"/>
    <cellStyle name="Entrada 123" xfId="30980" xr:uid="{00000000-0005-0000-0000-0000D8180000}"/>
    <cellStyle name="Entrada 124" xfId="30981" xr:uid="{00000000-0005-0000-0000-0000D9180000}"/>
    <cellStyle name="Entrada 125" xfId="30982" xr:uid="{00000000-0005-0000-0000-0000DA180000}"/>
    <cellStyle name="Entrada 126" xfId="30983" xr:uid="{00000000-0005-0000-0000-0000DB180000}"/>
    <cellStyle name="Entrada 127" xfId="30984" xr:uid="{00000000-0005-0000-0000-0000DC180000}"/>
    <cellStyle name="Entrada 128" xfId="30985" xr:uid="{00000000-0005-0000-0000-0000DD180000}"/>
    <cellStyle name="Entrada 129" xfId="30986" xr:uid="{00000000-0005-0000-0000-0000DE180000}"/>
    <cellStyle name="Entrada 13" xfId="5165" xr:uid="{00000000-0005-0000-0000-0000DF180000}"/>
    <cellStyle name="Entrada 13 2" xfId="5166" xr:uid="{00000000-0005-0000-0000-0000E0180000}"/>
    <cellStyle name="Entrada 13 2 2" xfId="30987" xr:uid="{00000000-0005-0000-0000-0000E1180000}"/>
    <cellStyle name="Entrada 13 3" xfId="5167" xr:uid="{00000000-0005-0000-0000-0000E2180000}"/>
    <cellStyle name="Entrada 13 3 2" xfId="30988" xr:uid="{00000000-0005-0000-0000-0000E3180000}"/>
    <cellStyle name="Entrada 13 4" xfId="30989" xr:uid="{00000000-0005-0000-0000-0000E4180000}"/>
    <cellStyle name="Entrada 13_Bases_Generales" xfId="5168" xr:uid="{00000000-0005-0000-0000-0000E5180000}"/>
    <cellStyle name="Entrada 130" xfId="30990" xr:uid="{00000000-0005-0000-0000-0000E6180000}"/>
    <cellStyle name="Entrada 131" xfId="30991" xr:uid="{00000000-0005-0000-0000-0000E7180000}"/>
    <cellStyle name="Entrada 132" xfId="30992" xr:uid="{00000000-0005-0000-0000-0000E8180000}"/>
    <cellStyle name="Entrada 133" xfId="30993" xr:uid="{00000000-0005-0000-0000-0000E9180000}"/>
    <cellStyle name="Entrada 134" xfId="30994" xr:uid="{00000000-0005-0000-0000-0000EA180000}"/>
    <cellStyle name="Entrada 135" xfId="30995" xr:uid="{00000000-0005-0000-0000-0000EB180000}"/>
    <cellStyle name="Entrada 14" xfId="5169" xr:uid="{00000000-0005-0000-0000-0000EC180000}"/>
    <cellStyle name="Entrada 14 2" xfId="5170" xr:uid="{00000000-0005-0000-0000-0000ED180000}"/>
    <cellStyle name="Entrada 14 2 2" xfId="30996" xr:uid="{00000000-0005-0000-0000-0000EE180000}"/>
    <cellStyle name="Entrada 14 3" xfId="5171" xr:uid="{00000000-0005-0000-0000-0000EF180000}"/>
    <cellStyle name="Entrada 14 3 2" xfId="30997" xr:uid="{00000000-0005-0000-0000-0000F0180000}"/>
    <cellStyle name="Entrada 14 4" xfId="30998" xr:uid="{00000000-0005-0000-0000-0000F1180000}"/>
    <cellStyle name="Entrada 14_Bases_Generales" xfId="5172" xr:uid="{00000000-0005-0000-0000-0000F2180000}"/>
    <cellStyle name="Entrada 15" xfId="5173" xr:uid="{00000000-0005-0000-0000-0000F3180000}"/>
    <cellStyle name="Entrada 15 2" xfId="5174" xr:uid="{00000000-0005-0000-0000-0000F4180000}"/>
    <cellStyle name="Entrada 15 2 2" xfId="30999" xr:uid="{00000000-0005-0000-0000-0000F5180000}"/>
    <cellStyle name="Entrada 15 3" xfId="5175" xr:uid="{00000000-0005-0000-0000-0000F6180000}"/>
    <cellStyle name="Entrada 15 3 2" xfId="31000" xr:uid="{00000000-0005-0000-0000-0000F7180000}"/>
    <cellStyle name="Entrada 15 4" xfId="31001" xr:uid="{00000000-0005-0000-0000-0000F8180000}"/>
    <cellStyle name="Entrada 15_Bases_Generales" xfId="5176" xr:uid="{00000000-0005-0000-0000-0000F9180000}"/>
    <cellStyle name="Entrada 16" xfId="5177" xr:uid="{00000000-0005-0000-0000-0000FA180000}"/>
    <cellStyle name="Entrada 16 2" xfId="5178" xr:uid="{00000000-0005-0000-0000-0000FB180000}"/>
    <cellStyle name="Entrada 16 2 2" xfId="31002" xr:uid="{00000000-0005-0000-0000-0000FC180000}"/>
    <cellStyle name="Entrada 16 3" xfId="5179" xr:uid="{00000000-0005-0000-0000-0000FD180000}"/>
    <cellStyle name="Entrada 16 3 2" xfId="31003" xr:uid="{00000000-0005-0000-0000-0000FE180000}"/>
    <cellStyle name="Entrada 16 4" xfId="31004" xr:uid="{00000000-0005-0000-0000-0000FF180000}"/>
    <cellStyle name="Entrada 16_Bases_Generales" xfId="5180" xr:uid="{00000000-0005-0000-0000-000000190000}"/>
    <cellStyle name="Entrada 17" xfId="5181" xr:uid="{00000000-0005-0000-0000-000001190000}"/>
    <cellStyle name="Entrada 17 2" xfId="5182" xr:uid="{00000000-0005-0000-0000-000002190000}"/>
    <cellStyle name="Entrada 17 2 2" xfId="31005" xr:uid="{00000000-0005-0000-0000-000003190000}"/>
    <cellStyle name="Entrada 17 3" xfId="5183" xr:uid="{00000000-0005-0000-0000-000004190000}"/>
    <cellStyle name="Entrada 17 3 2" xfId="31006" xr:uid="{00000000-0005-0000-0000-000005190000}"/>
    <cellStyle name="Entrada 17 4" xfId="31007" xr:uid="{00000000-0005-0000-0000-000006190000}"/>
    <cellStyle name="Entrada 17_Bases_Generales" xfId="5184" xr:uid="{00000000-0005-0000-0000-000007190000}"/>
    <cellStyle name="Entrada 18" xfId="5185" xr:uid="{00000000-0005-0000-0000-000008190000}"/>
    <cellStyle name="Entrada 18 2" xfId="5186" xr:uid="{00000000-0005-0000-0000-000009190000}"/>
    <cellStyle name="Entrada 18 2 2" xfId="31008" xr:uid="{00000000-0005-0000-0000-00000A190000}"/>
    <cellStyle name="Entrada 18 3" xfId="5187" xr:uid="{00000000-0005-0000-0000-00000B190000}"/>
    <cellStyle name="Entrada 18 3 2" xfId="31009" xr:uid="{00000000-0005-0000-0000-00000C190000}"/>
    <cellStyle name="Entrada 18 4" xfId="31010" xr:uid="{00000000-0005-0000-0000-00000D190000}"/>
    <cellStyle name="Entrada 18_Bases_Generales" xfId="5188" xr:uid="{00000000-0005-0000-0000-00000E190000}"/>
    <cellStyle name="Entrada 19" xfId="5189" xr:uid="{00000000-0005-0000-0000-00000F190000}"/>
    <cellStyle name="Entrada 19 2" xfId="5190" xr:uid="{00000000-0005-0000-0000-000010190000}"/>
    <cellStyle name="Entrada 19 2 2" xfId="31011" xr:uid="{00000000-0005-0000-0000-000011190000}"/>
    <cellStyle name="Entrada 19 3" xfId="5191" xr:uid="{00000000-0005-0000-0000-000012190000}"/>
    <cellStyle name="Entrada 19 3 2" xfId="31012" xr:uid="{00000000-0005-0000-0000-000013190000}"/>
    <cellStyle name="Entrada 19 4" xfId="31013" xr:uid="{00000000-0005-0000-0000-000014190000}"/>
    <cellStyle name="Entrada 19_Bases_Generales" xfId="5192" xr:uid="{00000000-0005-0000-0000-000015190000}"/>
    <cellStyle name="Entrada 2" xfId="5193" xr:uid="{00000000-0005-0000-0000-000016190000}"/>
    <cellStyle name="Entrada 2 2" xfId="5194" xr:uid="{00000000-0005-0000-0000-000017190000}"/>
    <cellStyle name="Entrada 2 2 2" xfId="31014" xr:uid="{00000000-0005-0000-0000-000018190000}"/>
    <cellStyle name="Entrada 2 3" xfId="5195" xr:uid="{00000000-0005-0000-0000-000019190000}"/>
    <cellStyle name="Entrada 2 3 2" xfId="31015" xr:uid="{00000000-0005-0000-0000-00001A190000}"/>
    <cellStyle name="Entrada 2 4" xfId="31016" xr:uid="{00000000-0005-0000-0000-00001B190000}"/>
    <cellStyle name="Entrada 2 5" xfId="31017" xr:uid="{00000000-0005-0000-0000-00001C190000}"/>
    <cellStyle name="Entrada 2_Bases_Generales" xfId="5196" xr:uid="{00000000-0005-0000-0000-00001D190000}"/>
    <cellStyle name="Entrada 20" xfId="5197" xr:uid="{00000000-0005-0000-0000-00001E190000}"/>
    <cellStyle name="Entrada 20 2" xfId="5198" xr:uid="{00000000-0005-0000-0000-00001F190000}"/>
    <cellStyle name="Entrada 20 2 2" xfId="31018" xr:uid="{00000000-0005-0000-0000-000020190000}"/>
    <cellStyle name="Entrada 20 3" xfId="5199" xr:uid="{00000000-0005-0000-0000-000021190000}"/>
    <cellStyle name="Entrada 20 3 2" xfId="31019" xr:uid="{00000000-0005-0000-0000-000022190000}"/>
    <cellStyle name="Entrada 20 4" xfId="31020" xr:uid="{00000000-0005-0000-0000-000023190000}"/>
    <cellStyle name="Entrada 20_Bases_Generales" xfId="5200" xr:uid="{00000000-0005-0000-0000-000024190000}"/>
    <cellStyle name="Entrada 21" xfId="5201" xr:uid="{00000000-0005-0000-0000-000025190000}"/>
    <cellStyle name="Entrada 21 2" xfId="5202" xr:uid="{00000000-0005-0000-0000-000026190000}"/>
    <cellStyle name="Entrada 21 2 2" xfId="31021" xr:uid="{00000000-0005-0000-0000-000027190000}"/>
    <cellStyle name="Entrada 21 3" xfId="5203" xr:uid="{00000000-0005-0000-0000-000028190000}"/>
    <cellStyle name="Entrada 21 3 2" xfId="31022" xr:uid="{00000000-0005-0000-0000-000029190000}"/>
    <cellStyle name="Entrada 21 4" xfId="31023" xr:uid="{00000000-0005-0000-0000-00002A190000}"/>
    <cellStyle name="Entrada 21_Bases_Generales" xfId="5204" xr:uid="{00000000-0005-0000-0000-00002B190000}"/>
    <cellStyle name="Entrada 22" xfId="5205" xr:uid="{00000000-0005-0000-0000-00002C190000}"/>
    <cellStyle name="Entrada 22 2" xfId="5206" xr:uid="{00000000-0005-0000-0000-00002D190000}"/>
    <cellStyle name="Entrada 22 2 2" xfId="31024" xr:uid="{00000000-0005-0000-0000-00002E190000}"/>
    <cellStyle name="Entrada 22 3" xfId="5207" xr:uid="{00000000-0005-0000-0000-00002F190000}"/>
    <cellStyle name="Entrada 22 3 2" xfId="31025" xr:uid="{00000000-0005-0000-0000-000030190000}"/>
    <cellStyle name="Entrada 22 4" xfId="31026" xr:uid="{00000000-0005-0000-0000-000031190000}"/>
    <cellStyle name="Entrada 22_Bases_Generales" xfId="5208" xr:uid="{00000000-0005-0000-0000-000032190000}"/>
    <cellStyle name="Entrada 23" xfId="5209" xr:uid="{00000000-0005-0000-0000-000033190000}"/>
    <cellStyle name="Entrada 23 2" xfId="5210" xr:uid="{00000000-0005-0000-0000-000034190000}"/>
    <cellStyle name="Entrada 23 2 2" xfId="31027" xr:uid="{00000000-0005-0000-0000-000035190000}"/>
    <cellStyle name="Entrada 23 3" xfId="5211" xr:uid="{00000000-0005-0000-0000-000036190000}"/>
    <cellStyle name="Entrada 23 3 2" xfId="31028" xr:uid="{00000000-0005-0000-0000-000037190000}"/>
    <cellStyle name="Entrada 23 4" xfId="31029" xr:uid="{00000000-0005-0000-0000-000038190000}"/>
    <cellStyle name="Entrada 23_Bases_Generales" xfId="5212" xr:uid="{00000000-0005-0000-0000-000039190000}"/>
    <cellStyle name="Entrada 24" xfId="5213" xr:uid="{00000000-0005-0000-0000-00003A190000}"/>
    <cellStyle name="Entrada 24 2" xfId="5214" xr:uid="{00000000-0005-0000-0000-00003B190000}"/>
    <cellStyle name="Entrada 24 2 2" xfId="31030" xr:uid="{00000000-0005-0000-0000-00003C190000}"/>
    <cellStyle name="Entrada 24 3" xfId="5215" xr:uid="{00000000-0005-0000-0000-00003D190000}"/>
    <cellStyle name="Entrada 24 3 2" xfId="31031" xr:uid="{00000000-0005-0000-0000-00003E190000}"/>
    <cellStyle name="Entrada 24 4" xfId="31032" xr:uid="{00000000-0005-0000-0000-00003F190000}"/>
    <cellStyle name="Entrada 24_Bases_Generales" xfId="5216" xr:uid="{00000000-0005-0000-0000-000040190000}"/>
    <cellStyle name="Entrada 25" xfId="5217" xr:uid="{00000000-0005-0000-0000-000041190000}"/>
    <cellStyle name="Entrada 25 2" xfId="5218" xr:uid="{00000000-0005-0000-0000-000042190000}"/>
    <cellStyle name="Entrada 25 2 2" xfId="31033" xr:uid="{00000000-0005-0000-0000-000043190000}"/>
    <cellStyle name="Entrada 25 3" xfId="5219" xr:uid="{00000000-0005-0000-0000-000044190000}"/>
    <cellStyle name="Entrada 25 3 2" xfId="31034" xr:uid="{00000000-0005-0000-0000-000045190000}"/>
    <cellStyle name="Entrada 25 4" xfId="31035" xr:uid="{00000000-0005-0000-0000-000046190000}"/>
    <cellStyle name="Entrada 25_Bases_Generales" xfId="5220" xr:uid="{00000000-0005-0000-0000-000047190000}"/>
    <cellStyle name="Entrada 26" xfId="5221" xr:uid="{00000000-0005-0000-0000-000048190000}"/>
    <cellStyle name="Entrada 26 2" xfId="5222" xr:uid="{00000000-0005-0000-0000-000049190000}"/>
    <cellStyle name="Entrada 26 2 2" xfId="31036" xr:uid="{00000000-0005-0000-0000-00004A190000}"/>
    <cellStyle name="Entrada 26 3" xfId="5223" xr:uid="{00000000-0005-0000-0000-00004B190000}"/>
    <cellStyle name="Entrada 26 3 2" xfId="31037" xr:uid="{00000000-0005-0000-0000-00004C190000}"/>
    <cellStyle name="Entrada 26 4" xfId="31038" xr:uid="{00000000-0005-0000-0000-00004D190000}"/>
    <cellStyle name="Entrada 26_Bases_Generales" xfId="5224" xr:uid="{00000000-0005-0000-0000-00004E190000}"/>
    <cellStyle name="Entrada 27" xfId="5225" xr:uid="{00000000-0005-0000-0000-00004F190000}"/>
    <cellStyle name="Entrada 27 2" xfId="5226" xr:uid="{00000000-0005-0000-0000-000050190000}"/>
    <cellStyle name="Entrada 27 2 2" xfId="31039" xr:uid="{00000000-0005-0000-0000-000051190000}"/>
    <cellStyle name="Entrada 27 3" xfId="5227" xr:uid="{00000000-0005-0000-0000-000052190000}"/>
    <cellStyle name="Entrada 27 3 2" xfId="31040" xr:uid="{00000000-0005-0000-0000-000053190000}"/>
    <cellStyle name="Entrada 27 4" xfId="31041" xr:uid="{00000000-0005-0000-0000-000054190000}"/>
    <cellStyle name="Entrada 27_Bases_Generales" xfId="5228" xr:uid="{00000000-0005-0000-0000-000055190000}"/>
    <cellStyle name="Entrada 28" xfId="5229" xr:uid="{00000000-0005-0000-0000-000056190000}"/>
    <cellStyle name="Entrada 28 2" xfId="5230" xr:uid="{00000000-0005-0000-0000-000057190000}"/>
    <cellStyle name="Entrada 28 2 2" xfId="31042" xr:uid="{00000000-0005-0000-0000-000058190000}"/>
    <cellStyle name="Entrada 28 3" xfId="5231" xr:uid="{00000000-0005-0000-0000-000059190000}"/>
    <cellStyle name="Entrada 28 3 2" xfId="31043" xr:uid="{00000000-0005-0000-0000-00005A190000}"/>
    <cellStyle name="Entrada 28 4" xfId="31044" xr:uid="{00000000-0005-0000-0000-00005B190000}"/>
    <cellStyle name="Entrada 28_Bases_Generales" xfId="5232" xr:uid="{00000000-0005-0000-0000-00005C190000}"/>
    <cellStyle name="Entrada 29" xfId="5233" xr:uid="{00000000-0005-0000-0000-00005D190000}"/>
    <cellStyle name="Entrada 29 2" xfId="5234" xr:uid="{00000000-0005-0000-0000-00005E190000}"/>
    <cellStyle name="Entrada 29 2 2" xfId="31045" xr:uid="{00000000-0005-0000-0000-00005F190000}"/>
    <cellStyle name="Entrada 29 3" xfId="5235" xr:uid="{00000000-0005-0000-0000-000060190000}"/>
    <cellStyle name="Entrada 29 3 2" xfId="31046" xr:uid="{00000000-0005-0000-0000-000061190000}"/>
    <cellStyle name="Entrada 29 4" xfId="31047" xr:uid="{00000000-0005-0000-0000-000062190000}"/>
    <cellStyle name="Entrada 29_Bases_Generales" xfId="5236" xr:uid="{00000000-0005-0000-0000-000063190000}"/>
    <cellStyle name="Entrada 3" xfId="5237" xr:uid="{00000000-0005-0000-0000-000064190000}"/>
    <cellStyle name="Entrada 3 2" xfId="5238" xr:uid="{00000000-0005-0000-0000-000065190000}"/>
    <cellStyle name="Entrada 3 2 2" xfId="31048" xr:uid="{00000000-0005-0000-0000-000066190000}"/>
    <cellStyle name="Entrada 3 3" xfId="5239" xr:uid="{00000000-0005-0000-0000-000067190000}"/>
    <cellStyle name="Entrada 3 3 2" xfId="31049" xr:uid="{00000000-0005-0000-0000-000068190000}"/>
    <cellStyle name="Entrada 3 4" xfId="31050" xr:uid="{00000000-0005-0000-0000-000069190000}"/>
    <cellStyle name="Entrada 3 5" xfId="31051" xr:uid="{00000000-0005-0000-0000-00006A190000}"/>
    <cellStyle name="Entrada 3_Bases_Generales" xfId="5240" xr:uid="{00000000-0005-0000-0000-00006B190000}"/>
    <cellStyle name="Entrada 30" xfId="5241" xr:uid="{00000000-0005-0000-0000-00006C190000}"/>
    <cellStyle name="Entrada 30 2" xfId="5242" xr:uid="{00000000-0005-0000-0000-00006D190000}"/>
    <cellStyle name="Entrada 30 2 2" xfId="31052" xr:uid="{00000000-0005-0000-0000-00006E190000}"/>
    <cellStyle name="Entrada 30 3" xfId="5243" xr:uid="{00000000-0005-0000-0000-00006F190000}"/>
    <cellStyle name="Entrada 30 3 2" xfId="31053" xr:uid="{00000000-0005-0000-0000-000070190000}"/>
    <cellStyle name="Entrada 30 4" xfId="31054" xr:uid="{00000000-0005-0000-0000-000071190000}"/>
    <cellStyle name="Entrada 30_Bases_Generales" xfId="5244" xr:uid="{00000000-0005-0000-0000-000072190000}"/>
    <cellStyle name="Entrada 31" xfId="5245" xr:uid="{00000000-0005-0000-0000-000073190000}"/>
    <cellStyle name="Entrada 31 2" xfId="5246" xr:uid="{00000000-0005-0000-0000-000074190000}"/>
    <cellStyle name="Entrada 31 2 2" xfId="31055" xr:uid="{00000000-0005-0000-0000-000075190000}"/>
    <cellStyle name="Entrada 31 3" xfId="5247" xr:uid="{00000000-0005-0000-0000-000076190000}"/>
    <cellStyle name="Entrada 31 3 2" xfId="31056" xr:uid="{00000000-0005-0000-0000-000077190000}"/>
    <cellStyle name="Entrada 31 4" xfId="31057" xr:uid="{00000000-0005-0000-0000-000078190000}"/>
    <cellStyle name="Entrada 31_Bases_Generales" xfId="5248" xr:uid="{00000000-0005-0000-0000-000079190000}"/>
    <cellStyle name="Entrada 32" xfId="5249" xr:uid="{00000000-0005-0000-0000-00007A190000}"/>
    <cellStyle name="Entrada 32 2" xfId="5250" xr:uid="{00000000-0005-0000-0000-00007B190000}"/>
    <cellStyle name="Entrada 32 2 2" xfId="31058" xr:uid="{00000000-0005-0000-0000-00007C190000}"/>
    <cellStyle name="Entrada 32 3" xfId="5251" xr:uid="{00000000-0005-0000-0000-00007D190000}"/>
    <cellStyle name="Entrada 32 3 2" xfId="31059" xr:uid="{00000000-0005-0000-0000-00007E190000}"/>
    <cellStyle name="Entrada 32 4" xfId="31060" xr:uid="{00000000-0005-0000-0000-00007F190000}"/>
    <cellStyle name="Entrada 32_Bases_Generales" xfId="5252" xr:uid="{00000000-0005-0000-0000-000080190000}"/>
    <cellStyle name="Entrada 33" xfId="5253" xr:uid="{00000000-0005-0000-0000-000081190000}"/>
    <cellStyle name="Entrada 33 2" xfId="5254" xr:uid="{00000000-0005-0000-0000-000082190000}"/>
    <cellStyle name="Entrada 33 2 2" xfId="31061" xr:uid="{00000000-0005-0000-0000-000083190000}"/>
    <cellStyle name="Entrada 33 3" xfId="5255" xr:uid="{00000000-0005-0000-0000-000084190000}"/>
    <cellStyle name="Entrada 33 3 2" xfId="31062" xr:uid="{00000000-0005-0000-0000-000085190000}"/>
    <cellStyle name="Entrada 33 4" xfId="31063" xr:uid="{00000000-0005-0000-0000-000086190000}"/>
    <cellStyle name="Entrada 33_Bases_Generales" xfId="5256" xr:uid="{00000000-0005-0000-0000-000087190000}"/>
    <cellStyle name="Entrada 34" xfId="5257" xr:uid="{00000000-0005-0000-0000-000088190000}"/>
    <cellStyle name="Entrada 34 2" xfId="5258" xr:uid="{00000000-0005-0000-0000-000089190000}"/>
    <cellStyle name="Entrada 34 2 2" xfId="31064" xr:uid="{00000000-0005-0000-0000-00008A190000}"/>
    <cellStyle name="Entrada 34 3" xfId="5259" xr:uid="{00000000-0005-0000-0000-00008B190000}"/>
    <cellStyle name="Entrada 34 3 2" xfId="31065" xr:uid="{00000000-0005-0000-0000-00008C190000}"/>
    <cellStyle name="Entrada 34 4" xfId="31066" xr:uid="{00000000-0005-0000-0000-00008D190000}"/>
    <cellStyle name="Entrada 34_Bases_Generales" xfId="5260" xr:uid="{00000000-0005-0000-0000-00008E190000}"/>
    <cellStyle name="Entrada 35" xfId="5261" xr:uid="{00000000-0005-0000-0000-00008F190000}"/>
    <cellStyle name="Entrada 35 2" xfId="5262" xr:uid="{00000000-0005-0000-0000-000090190000}"/>
    <cellStyle name="Entrada 35 2 2" xfId="31067" xr:uid="{00000000-0005-0000-0000-000091190000}"/>
    <cellStyle name="Entrada 35 3" xfId="5263" xr:uid="{00000000-0005-0000-0000-000092190000}"/>
    <cellStyle name="Entrada 35 3 2" xfId="31068" xr:uid="{00000000-0005-0000-0000-000093190000}"/>
    <cellStyle name="Entrada 35 4" xfId="31069" xr:uid="{00000000-0005-0000-0000-000094190000}"/>
    <cellStyle name="Entrada 35_Bases_Generales" xfId="5264" xr:uid="{00000000-0005-0000-0000-000095190000}"/>
    <cellStyle name="Entrada 36" xfId="5265" xr:uid="{00000000-0005-0000-0000-000096190000}"/>
    <cellStyle name="Entrada 36 2" xfId="5266" xr:uid="{00000000-0005-0000-0000-000097190000}"/>
    <cellStyle name="Entrada 36 2 2" xfId="31070" xr:uid="{00000000-0005-0000-0000-000098190000}"/>
    <cellStyle name="Entrada 36 3" xfId="5267" xr:uid="{00000000-0005-0000-0000-000099190000}"/>
    <cellStyle name="Entrada 36 3 2" xfId="31071" xr:uid="{00000000-0005-0000-0000-00009A190000}"/>
    <cellStyle name="Entrada 36 4" xfId="31072" xr:uid="{00000000-0005-0000-0000-00009B190000}"/>
    <cellStyle name="Entrada 37" xfId="5268" xr:uid="{00000000-0005-0000-0000-00009C190000}"/>
    <cellStyle name="Entrada 37 2" xfId="5269" xr:uid="{00000000-0005-0000-0000-00009D190000}"/>
    <cellStyle name="Entrada 37 2 2" xfId="31073" xr:uid="{00000000-0005-0000-0000-00009E190000}"/>
    <cellStyle name="Entrada 37 3" xfId="5270" xr:uid="{00000000-0005-0000-0000-00009F190000}"/>
    <cellStyle name="Entrada 37 3 2" xfId="31074" xr:uid="{00000000-0005-0000-0000-0000A0190000}"/>
    <cellStyle name="Entrada 37 4" xfId="31075" xr:uid="{00000000-0005-0000-0000-0000A1190000}"/>
    <cellStyle name="Entrada 38" xfId="5271" xr:uid="{00000000-0005-0000-0000-0000A2190000}"/>
    <cellStyle name="Entrada 38 2" xfId="5272" xr:uid="{00000000-0005-0000-0000-0000A3190000}"/>
    <cellStyle name="Entrada 38 2 2" xfId="31076" xr:uid="{00000000-0005-0000-0000-0000A4190000}"/>
    <cellStyle name="Entrada 38 3" xfId="5273" xr:uid="{00000000-0005-0000-0000-0000A5190000}"/>
    <cellStyle name="Entrada 38 3 2" xfId="31077" xr:uid="{00000000-0005-0000-0000-0000A6190000}"/>
    <cellStyle name="Entrada 38 4" xfId="31078" xr:uid="{00000000-0005-0000-0000-0000A7190000}"/>
    <cellStyle name="Entrada 39" xfId="5274" xr:uid="{00000000-0005-0000-0000-0000A8190000}"/>
    <cellStyle name="Entrada 39 2" xfId="5275" xr:uid="{00000000-0005-0000-0000-0000A9190000}"/>
    <cellStyle name="Entrada 39 2 2" xfId="31079" xr:uid="{00000000-0005-0000-0000-0000AA190000}"/>
    <cellStyle name="Entrada 39 3" xfId="5276" xr:uid="{00000000-0005-0000-0000-0000AB190000}"/>
    <cellStyle name="Entrada 39 3 2" xfId="31080" xr:uid="{00000000-0005-0000-0000-0000AC190000}"/>
    <cellStyle name="Entrada 39 4" xfId="31081" xr:uid="{00000000-0005-0000-0000-0000AD190000}"/>
    <cellStyle name="Entrada 4" xfId="5277" xr:uid="{00000000-0005-0000-0000-0000AE190000}"/>
    <cellStyle name="Entrada 4 2" xfId="5278" xr:uid="{00000000-0005-0000-0000-0000AF190000}"/>
    <cellStyle name="Entrada 4 2 2" xfId="31082" xr:uid="{00000000-0005-0000-0000-0000B0190000}"/>
    <cellStyle name="Entrada 4 3" xfId="5279" xr:uid="{00000000-0005-0000-0000-0000B1190000}"/>
    <cellStyle name="Entrada 4 3 2" xfId="31083" xr:uid="{00000000-0005-0000-0000-0000B2190000}"/>
    <cellStyle name="Entrada 4 4" xfId="5280" xr:uid="{00000000-0005-0000-0000-0000B3190000}"/>
    <cellStyle name="Entrada 4 5" xfId="31084" xr:uid="{00000000-0005-0000-0000-0000B4190000}"/>
    <cellStyle name="Entrada 4_Bases_Generales" xfId="5281" xr:uid="{00000000-0005-0000-0000-0000B5190000}"/>
    <cellStyle name="Entrada 40" xfId="5282" xr:uid="{00000000-0005-0000-0000-0000B6190000}"/>
    <cellStyle name="Entrada 40 2" xfId="5283" xr:uid="{00000000-0005-0000-0000-0000B7190000}"/>
    <cellStyle name="Entrada 40 2 2" xfId="31085" xr:uid="{00000000-0005-0000-0000-0000B8190000}"/>
    <cellStyle name="Entrada 40 3" xfId="5284" xr:uid="{00000000-0005-0000-0000-0000B9190000}"/>
    <cellStyle name="Entrada 40 3 2" xfId="31086" xr:uid="{00000000-0005-0000-0000-0000BA190000}"/>
    <cellStyle name="Entrada 40 4" xfId="31087" xr:uid="{00000000-0005-0000-0000-0000BB190000}"/>
    <cellStyle name="Entrada 41" xfId="5285" xr:uid="{00000000-0005-0000-0000-0000BC190000}"/>
    <cellStyle name="Entrada 41 2" xfId="5286" xr:uid="{00000000-0005-0000-0000-0000BD190000}"/>
    <cellStyle name="Entrada 41 2 2" xfId="31088" xr:uid="{00000000-0005-0000-0000-0000BE190000}"/>
    <cellStyle name="Entrada 41 3" xfId="5287" xr:uid="{00000000-0005-0000-0000-0000BF190000}"/>
    <cellStyle name="Entrada 41 3 2" xfId="31089" xr:uid="{00000000-0005-0000-0000-0000C0190000}"/>
    <cellStyle name="Entrada 41 4" xfId="31090" xr:uid="{00000000-0005-0000-0000-0000C1190000}"/>
    <cellStyle name="Entrada 42" xfId="5288" xr:uid="{00000000-0005-0000-0000-0000C2190000}"/>
    <cellStyle name="Entrada 42 2" xfId="5289" xr:uid="{00000000-0005-0000-0000-0000C3190000}"/>
    <cellStyle name="Entrada 42 2 2" xfId="31091" xr:uid="{00000000-0005-0000-0000-0000C4190000}"/>
    <cellStyle name="Entrada 42 3" xfId="5290" xr:uid="{00000000-0005-0000-0000-0000C5190000}"/>
    <cellStyle name="Entrada 42 3 2" xfId="31092" xr:uid="{00000000-0005-0000-0000-0000C6190000}"/>
    <cellStyle name="Entrada 42 4" xfId="31093" xr:uid="{00000000-0005-0000-0000-0000C7190000}"/>
    <cellStyle name="Entrada 43" xfId="5291" xr:uid="{00000000-0005-0000-0000-0000C8190000}"/>
    <cellStyle name="Entrada 43 2" xfId="5292" xr:uid="{00000000-0005-0000-0000-0000C9190000}"/>
    <cellStyle name="Entrada 43 2 2" xfId="31094" xr:uid="{00000000-0005-0000-0000-0000CA190000}"/>
    <cellStyle name="Entrada 43 3" xfId="5293" xr:uid="{00000000-0005-0000-0000-0000CB190000}"/>
    <cellStyle name="Entrada 43 3 2" xfId="31095" xr:uid="{00000000-0005-0000-0000-0000CC190000}"/>
    <cellStyle name="Entrada 43 4" xfId="31096" xr:uid="{00000000-0005-0000-0000-0000CD190000}"/>
    <cellStyle name="Entrada 44" xfId="5294" xr:uid="{00000000-0005-0000-0000-0000CE190000}"/>
    <cellStyle name="Entrada 44 2" xfId="5295" xr:uid="{00000000-0005-0000-0000-0000CF190000}"/>
    <cellStyle name="Entrada 44 2 2" xfId="31097" xr:uid="{00000000-0005-0000-0000-0000D0190000}"/>
    <cellStyle name="Entrada 44 3" xfId="5296" xr:uid="{00000000-0005-0000-0000-0000D1190000}"/>
    <cellStyle name="Entrada 44 3 2" xfId="31098" xr:uid="{00000000-0005-0000-0000-0000D2190000}"/>
    <cellStyle name="Entrada 44 4" xfId="31099" xr:uid="{00000000-0005-0000-0000-0000D3190000}"/>
    <cellStyle name="Entrada 45" xfId="5297" xr:uid="{00000000-0005-0000-0000-0000D4190000}"/>
    <cellStyle name="Entrada 45 2" xfId="5298" xr:uid="{00000000-0005-0000-0000-0000D5190000}"/>
    <cellStyle name="Entrada 45 2 2" xfId="31100" xr:uid="{00000000-0005-0000-0000-0000D6190000}"/>
    <cellStyle name="Entrada 45 3" xfId="5299" xr:uid="{00000000-0005-0000-0000-0000D7190000}"/>
    <cellStyle name="Entrada 45 3 2" xfId="31101" xr:uid="{00000000-0005-0000-0000-0000D8190000}"/>
    <cellStyle name="Entrada 45 4" xfId="31102" xr:uid="{00000000-0005-0000-0000-0000D9190000}"/>
    <cellStyle name="Entrada 46" xfId="5300" xr:uid="{00000000-0005-0000-0000-0000DA190000}"/>
    <cellStyle name="Entrada 46 2" xfId="5301" xr:uid="{00000000-0005-0000-0000-0000DB190000}"/>
    <cellStyle name="Entrada 46 2 2" xfId="31103" xr:uid="{00000000-0005-0000-0000-0000DC190000}"/>
    <cellStyle name="Entrada 46 3" xfId="5302" xr:uid="{00000000-0005-0000-0000-0000DD190000}"/>
    <cellStyle name="Entrada 46 3 2" xfId="31104" xr:uid="{00000000-0005-0000-0000-0000DE190000}"/>
    <cellStyle name="Entrada 46 4" xfId="31105" xr:uid="{00000000-0005-0000-0000-0000DF190000}"/>
    <cellStyle name="Entrada 47" xfId="5303" xr:uid="{00000000-0005-0000-0000-0000E0190000}"/>
    <cellStyle name="Entrada 47 2" xfId="5304" xr:uid="{00000000-0005-0000-0000-0000E1190000}"/>
    <cellStyle name="Entrada 47 2 2" xfId="31106" xr:uid="{00000000-0005-0000-0000-0000E2190000}"/>
    <cellStyle name="Entrada 47 3" xfId="5305" xr:uid="{00000000-0005-0000-0000-0000E3190000}"/>
    <cellStyle name="Entrada 47 3 2" xfId="31107" xr:uid="{00000000-0005-0000-0000-0000E4190000}"/>
    <cellStyle name="Entrada 47 4" xfId="31108" xr:uid="{00000000-0005-0000-0000-0000E5190000}"/>
    <cellStyle name="Entrada 48" xfId="5306" xr:uid="{00000000-0005-0000-0000-0000E6190000}"/>
    <cellStyle name="Entrada 48 2" xfId="5307" xr:uid="{00000000-0005-0000-0000-0000E7190000}"/>
    <cellStyle name="Entrada 48 2 2" xfId="31109" xr:uid="{00000000-0005-0000-0000-0000E8190000}"/>
    <cellStyle name="Entrada 48 3" xfId="5308" xr:uid="{00000000-0005-0000-0000-0000E9190000}"/>
    <cellStyle name="Entrada 48 3 2" xfId="31110" xr:uid="{00000000-0005-0000-0000-0000EA190000}"/>
    <cellStyle name="Entrada 48 4" xfId="31111" xr:uid="{00000000-0005-0000-0000-0000EB190000}"/>
    <cellStyle name="Entrada 49" xfId="5309" xr:uid="{00000000-0005-0000-0000-0000EC190000}"/>
    <cellStyle name="Entrada 49 2" xfId="5310" xr:uid="{00000000-0005-0000-0000-0000ED190000}"/>
    <cellStyle name="Entrada 49 2 2" xfId="31112" xr:uid="{00000000-0005-0000-0000-0000EE190000}"/>
    <cellStyle name="Entrada 49 3" xfId="5311" xr:uid="{00000000-0005-0000-0000-0000EF190000}"/>
    <cellStyle name="Entrada 49 3 2" xfId="31113" xr:uid="{00000000-0005-0000-0000-0000F0190000}"/>
    <cellStyle name="Entrada 49 4" xfId="31114" xr:uid="{00000000-0005-0000-0000-0000F1190000}"/>
    <cellStyle name="Entrada 5" xfId="5312" xr:uid="{00000000-0005-0000-0000-0000F2190000}"/>
    <cellStyle name="Entrada 5 2" xfId="5313" xr:uid="{00000000-0005-0000-0000-0000F3190000}"/>
    <cellStyle name="Entrada 5 2 2" xfId="31115" xr:uid="{00000000-0005-0000-0000-0000F4190000}"/>
    <cellStyle name="Entrada 5 3" xfId="5314" xr:uid="{00000000-0005-0000-0000-0000F5190000}"/>
    <cellStyle name="Entrada 5 3 2" xfId="31116" xr:uid="{00000000-0005-0000-0000-0000F6190000}"/>
    <cellStyle name="Entrada 5 4" xfId="31117" xr:uid="{00000000-0005-0000-0000-0000F7190000}"/>
    <cellStyle name="Entrada 5_Bases_Generales" xfId="5315" xr:uid="{00000000-0005-0000-0000-0000F8190000}"/>
    <cellStyle name="Entrada 50" xfId="5316" xr:uid="{00000000-0005-0000-0000-0000F9190000}"/>
    <cellStyle name="Entrada 50 2" xfId="5317" xr:uid="{00000000-0005-0000-0000-0000FA190000}"/>
    <cellStyle name="Entrada 50 2 2" xfId="31118" xr:uid="{00000000-0005-0000-0000-0000FB190000}"/>
    <cellStyle name="Entrada 50 3" xfId="5318" xr:uid="{00000000-0005-0000-0000-0000FC190000}"/>
    <cellStyle name="Entrada 50 3 2" xfId="31119" xr:uid="{00000000-0005-0000-0000-0000FD190000}"/>
    <cellStyle name="Entrada 50 4" xfId="31120" xr:uid="{00000000-0005-0000-0000-0000FE190000}"/>
    <cellStyle name="Entrada 51" xfId="5319" xr:uid="{00000000-0005-0000-0000-0000FF190000}"/>
    <cellStyle name="Entrada 51 2" xfId="5320" xr:uid="{00000000-0005-0000-0000-0000001A0000}"/>
    <cellStyle name="Entrada 51 2 2" xfId="31121" xr:uid="{00000000-0005-0000-0000-0000011A0000}"/>
    <cellStyle name="Entrada 51 3" xfId="5321" xr:uid="{00000000-0005-0000-0000-0000021A0000}"/>
    <cellStyle name="Entrada 51 3 2" xfId="31122" xr:uid="{00000000-0005-0000-0000-0000031A0000}"/>
    <cellStyle name="Entrada 51 4" xfId="31123" xr:uid="{00000000-0005-0000-0000-0000041A0000}"/>
    <cellStyle name="Entrada 52" xfId="5322" xr:uid="{00000000-0005-0000-0000-0000051A0000}"/>
    <cellStyle name="Entrada 52 2" xfId="5323" xr:uid="{00000000-0005-0000-0000-0000061A0000}"/>
    <cellStyle name="Entrada 52 2 2" xfId="31124" xr:uid="{00000000-0005-0000-0000-0000071A0000}"/>
    <cellStyle name="Entrada 52 3" xfId="5324" xr:uid="{00000000-0005-0000-0000-0000081A0000}"/>
    <cellStyle name="Entrada 52 3 2" xfId="31125" xr:uid="{00000000-0005-0000-0000-0000091A0000}"/>
    <cellStyle name="Entrada 52 4" xfId="31126" xr:uid="{00000000-0005-0000-0000-00000A1A0000}"/>
    <cellStyle name="Entrada 53" xfId="5325" xr:uid="{00000000-0005-0000-0000-00000B1A0000}"/>
    <cellStyle name="Entrada 53 2" xfId="5326" xr:uid="{00000000-0005-0000-0000-00000C1A0000}"/>
    <cellStyle name="Entrada 53 2 2" xfId="31127" xr:uid="{00000000-0005-0000-0000-00000D1A0000}"/>
    <cellStyle name="Entrada 53 3" xfId="5327" xr:uid="{00000000-0005-0000-0000-00000E1A0000}"/>
    <cellStyle name="Entrada 53 3 2" xfId="31128" xr:uid="{00000000-0005-0000-0000-00000F1A0000}"/>
    <cellStyle name="Entrada 53 4" xfId="31129" xr:uid="{00000000-0005-0000-0000-0000101A0000}"/>
    <cellStyle name="Entrada 54" xfId="5328" xr:uid="{00000000-0005-0000-0000-0000111A0000}"/>
    <cellStyle name="Entrada 54 2" xfId="5329" xr:uid="{00000000-0005-0000-0000-0000121A0000}"/>
    <cellStyle name="Entrada 54 2 2" xfId="31130" xr:uid="{00000000-0005-0000-0000-0000131A0000}"/>
    <cellStyle name="Entrada 54 3" xfId="5330" xr:uid="{00000000-0005-0000-0000-0000141A0000}"/>
    <cellStyle name="Entrada 54 3 2" xfId="31131" xr:uid="{00000000-0005-0000-0000-0000151A0000}"/>
    <cellStyle name="Entrada 54 4" xfId="31132" xr:uid="{00000000-0005-0000-0000-0000161A0000}"/>
    <cellStyle name="Entrada 55" xfId="5331" xr:uid="{00000000-0005-0000-0000-0000171A0000}"/>
    <cellStyle name="Entrada 55 2" xfId="5332" xr:uid="{00000000-0005-0000-0000-0000181A0000}"/>
    <cellStyle name="Entrada 55 2 2" xfId="31133" xr:uid="{00000000-0005-0000-0000-0000191A0000}"/>
    <cellStyle name="Entrada 55 3" xfId="5333" xr:uid="{00000000-0005-0000-0000-00001A1A0000}"/>
    <cellStyle name="Entrada 55 3 2" xfId="31134" xr:uid="{00000000-0005-0000-0000-00001B1A0000}"/>
    <cellStyle name="Entrada 55 4" xfId="31135" xr:uid="{00000000-0005-0000-0000-00001C1A0000}"/>
    <cellStyle name="Entrada 56" xfId="5334" xr:uid="{00000000-0005-0000-0000-00001D1A0000}"/>
    <cellStyle name="Entrada 56 2" xfId="5335" xr:uid="{00000000-0005-0000-0000-00001E1A0000}"/>
    <cellStyle name="Entrada 56 2 2" xfId="31136" xr:uid="{00000000-0005-0000-0000-00001F1A0000}"/>
    <cellStyle name="Entrada 56 3" xfId="5336" xr:uid="{00000000-0005-0000-0000-0000201A0000}"/>
    <cellStyle name="Entrada 56 3 2" xfId="31137" xr:uid="{00000000-0005-0000-0000-0000211A0000}"/>
    <cellStyle name="Entrada 56 4" xfId="31138" xr:uid="{00000000-0005-0000-0000-0000221A0000}"/>
    <cellStyle name="Entrada 57" xfId="5337" xr:uid="{00000000-0005-0000-0000-0000231A0000}"/>
    <cellStyle name="Entrada 57 2" xfId="5338" xr:uid="{00000000-0005-0000-0000-0000241A0000}"/>
    <cellStyle name="Entrada 57 2 2" xfId="31139" xr:uid="{00000000-0005-0000-0000-0000251A0000}"/>
    <cellStyle name="Entrada 57 3" xfId="5339" xr:uid="{00000000-0005-0000-0000-0000261A0000}"/>
    <cellStyle name="Entrada 57 3 2" xfId="31140" xr:uid="{00000000-0005-0000-0000-0000271A0000}"/>
    <cellStyle name="Entrada 57 4" xfId="31141" xr:uid="{00000000-0005-0000-0000-0000281A0000}"/>
    <cellStyle name="Entrada 58" xfId="5340" xr:uid="{00000000-0005-0000-0000-0000291A0000}"/>
    <cellStyle name="Entrada 58 2" xfId="5341" xr:uid="{00000000-0005-0000-0000-00002A1A0000}"/>
    <cellStyle name="Entrada 58 2 2" xfId="31142" xr:uid="{00000000-0005-0000-0000-00002B1A0000}"/>
    <cellStyle name="Entrada 58 3" xfId="5342" xr:uid="{00000000-0005-0000-0000-00002C1A0000}"/>
    <cellStyle name="Entrada 58 3 2" xfId="31143" xr:uid="{00000000-0005-0000-0000-00002D1A0000}"/>
    <cellStyle name="Entrada 58 4" xfId="31144" xr:uid="{00000000-0005-0000-0000-00002E1A0000}"/>
    <cellStyle name="Entrada 59" xfId="5343" xr:uid="{00000000-0005-0000-0000-00002F1A0000}"/>
    <cellStyle name="Entrada 59 2" xfId="5344" xr:uid="{00000000-0005-0000-0000-0000301A0000}"/>
    <cellStyle name="Entrada 59 2 2" xfId="31145" xr:uid="{00000000-0005-0000-0000-0000311A0000}"/>
    <cellStyle name="Entrada 59 3" xfId="5345" xr:uid="{00000000-0005-0000-0000-0000321A0000}"/>
    <cellStyle name="Entrada 59 3 2" xfId="31146" xr:uid="{00000000-0005-0000-0000-0000331A0000}"/>
    <cellStyle name="Entrada 59 4" xfId="31147" xr:uid="{00000000-0005-0000-0000-0000341A0000}"/>
    <cellStyle name="Entrada 6" xfId="5346" xr:uid="{00000000-0005-0000-0000-0000351A0000}"/>
    <cellStyle name="Entrada 6 2" xfId="5347" xr:uid="{00000000-0005-0000-0000-0000361A0000}"/>
    <cellStyle name="Entrada 6 2 2" xfId="31148" xr:uid="{00000000-0005-0000-0000-0000371A0000}"/>
    <cellStyle name="Entrada 6 3" xfId="5348" xr:uid="{00000000-0005-0000-0000-0000381A0000}"/>
    <cellStyle name="Entrada 6 3 2" xfId="31149" xr:uid="{00000000-0005-0000-0000-0000391A0000}"/>
    <cellStyle name="Entrada 6 4" xfId="31150" xr:uid="{00000000-0005-0000-0000-00003A1A0000}"/>
    <cellStyle name="Entrada 6_Bases_Generales" xfId="5349" xr:uid="{00000000-0005-0000-0000-00003B1A0000}"/>
    <cellStyle name="Entrada 60" xfId="5350" xr:uid="{00000000-0005-0000-0000-00003C1A0000}"/>
    <cellStyle name="Entrada 60 2" xfId="5351" xr:uid="{00000000-0005-0000-0000-00003D1A0000}"/>
    <cellStyle name="Entrada 60 2 2" xfId="31151" xr:uid="{00000000-0005-0000-0000-00003E1A0000}"/>
    <cellStyle name="Entrada 60 3" xfId="5352" xr:uid="{00000000-0005-0000-0000-00003F1A0000}"/>
    <cellStyle name="Entrada 60 3 2" xfId="31152" xr:uid="{00000000-0005-0000-0000-0000401A0000}"/>
    <cellStyle name="Entrada 60 4" xfId="31153" xr:uid="{00000000-0005-0000-0000-0000411A0000}"/>
    <cellStyle name="Entrada 61" xfId="5353" xr:uid="{00000000-0005-0000-0000-0000421A0000}"/>
    <cellStyle name="Entrada 61 2" xfId="5354" xr:uid="{00000000-0005-0000-0000-0000431A0000}"/>
    <cellStyle name="Entrada 61 2 2" xfId="31154" xr:uid="{00000000-0005-0000-0000-0000441A0000}"/>
    <cellStyle name="Entrada 61 3" xfId="5355" xr:uid="{00000000-0005-0000-0000-0000451A0000}"/>
    <cellStyle name="Entrada 61 3 2" xfId="31155" xr:uid="{00000000-0005-0000-0000-0000461A0000}"/>
    <cellStyle name="Entrada 61 4" xfId="31156" xr:uid="{00000000-0005-0000-0000-0000471A0000}"/>
    <cellStyle name="Entrada 62" xfId="5356" xr:uid="{00000000-0005-0000-0000-0000481A0000}"/>
    <cellStyle name="Entrada 62 2" xfId="5357" xr:uid="{00000000-0005-0000-0000-0000491A0000}"/>
    <cellStyle name="Entrada 62 2 2" xfId="31157" xr:uid="{00000000-0005-0000-0000-00004A1A0000}"/>
    <cellStyle name="Entrada 62 3" xfId="5358" xr:uid="{00000000-0005-0000-0000-00004B1A0000}"/>
    <cellStyle name="Entrada 62 3 2" xfId="31158" xr:uid="{00000000-0005-0000-0000-00004C1A0000}"/>
    <cellStyle name="Entrada 62 4" xfId="31159" xr:uid="{00000000-0005-0000-0000-00004D1A0000}"/>
    <cellStyle name="Entrada 63" xfId="5359" xr:uid="{00000000-0005-0000-0000-00004E1A0000}"/>
    <cellStyle name="Entrada 63 2" xfId="5360" xr:uid="{00000000-0005-0000-0000-00004F1A0000}"/>
    <cellStyle name="Entrada 63 2 2" xfId="31160" xr:uid="{00000000-0005-0000-0000-0000501A0000}"/>
    <cellStyle name="Entrada 63 3" xfId="5361" xr:uid="{00000000-0005-0000-0000-0000511A0000}"/>
    <cellStyle name="Entrada 63 3 2" xfId="31161" xr:uid="{00000000-0005-0000-0000-0000521A0000}"/>
    <cellStyle name="Entrada 63 4" xfId="31162" xr:uid="{00000000-0005-0000-0000-0000531A0000}"/>
    <cellStyle name="Entrada 64" xfId="5362" xr:uid="{00000000-0005-0000-0000-0000541A0000}"/>
    <cellStyle name="Entrada 64 2" xfId="5363" xr:uid="{00000000-0005-0000-0000-0000551A0000}"/>
    <cellStyle name="Entrada 64 2 2" xfId="31163" xr:uid="{00000000-0005-0000-0000-0000561A0000}"/>
    <cellStyle name="Entrada 64 3" xfId="5364" xr:uid="{00000000-0005-0000-0000-0000571A0000}"/>
    <cellStyle name="Entrada 64 3 2" xfId="31164" xr:uid="{00000000-0005-0000-0000-0000581A0000}"/>
    <cellStyle name="Entrada 64 4" xfId="31165" xr:uid="{00000000-0005-0000-0000-0000591A0000}"/>
    <cellStyle name="Entrada 65" xfId="5365" xr:uid="{00000000-0005-0000-0000-00005A1A0000}"/>
    <cellStyle name="Entrada 65 2" xfId="5366" xr:uid="{00000000-0005-0000-0000-00005B1A0000}"/>
    <cellStyle name="Entrada 65 2 2" xfId="31166" xr:uid="{00000000-0005-0000-0000-00005C1A0000}"/>
    <cellStyle name="Entrada 65 3" xfId="5367" xr:uid="{00000000-0005-0000-0000-00005D1A0000}"/>
    <cellStyle name="Entrada 65 3 2" xfId="31167" xr:uid="{00000000-0005-0000-0000-00005E1A0000}"/>
    <cellStyle name="Entrada 65 4" xfId="31168" xr:uid="{00000000-0005-0000-0000-00005F1A0000}"/>
    <cellStyle name="Entrada 66" xfId="5368" xr:uid="{00000000-0005-0000-0000-0000601A0000}"/>
    <cellStyle name="Entrada 66 2" xfId="5369" xr:uid="{00000000-0005-0000-0000-0000611A0000}"/>
    <cellStyle name="Entrada 66 2 2" xfId="31169" xr:uid="{00000000-0005-0000-0000-0000621A0000}"/>
    <cellStyle name="Entrada 66 3" xfId="5370" xr:uid="{00000000-0005-0000-0000-0000631A0000}"/>
    <cellStyle name="Entrada 66 3 2" xfId="31170" xr:uid="{00000000-0005-0000-0000-0000641A0000}"/>
    <cellStyle name="Entrada 66 4" xfId="31171" xr:uid="{00000000-0005-0000-0000-0000651A0000}"/>
    <cellStyle name="Entrada 67" xfId="5371" xr:uid="{00000000-0005-0000-0000-0000661A0000}"/>
    <cellStyle name="Entrada 67 2" xfId="5372" xr:uid="{00000000-0005-0000-0000-0000671A0000}"/>
    <cellStyle name="Entrada 67 2 2" xfId="31172" xr:uid="{00000000-0005-0000-0000-0000681A0000}"/>
    <cellStyle name="Entrada 67 3" xfId="5373" xr:uid="{00000000-0005-0000-0000-0000691A0000}"/>
    <cellStyle name="Entrada 67 3 2" xfId="31173" xr:uid="{00000000-0005-0000-0000-00006A1A0000}"/>
    <cellStyle name="Entrada 67 4" xfId="31174" xr:uid="{00000000-0005-0000-0000-00006B1A0000}"/>
    <cellStyle name="Entrada 68" xfId="5374" xr:uid="{00000000-0005-0000-0000-00006C1A0000}"/>
    <cellStyle name="Entrada 68 2" xfId="5375" xr:uid="{00000000-0005-0000-0000-00006D1A0000}"/>
    <cellStyle name="Entrada 68 2 2" xfId="31175" xr:uid="{00000000-0005-0000-0000-00006E1A0000}"/>
    <cellStyle name="Entrada 68 3" xfId="5376" xr:uid="{00000000-0005-0000-0000-00006F1A0000}"/>
    <cellStyle name="Entrada 68 3 2" xfId="31176" xr:uid="{00000000-0005-0000-0000-0000701A0000}"/>
    <cellStyle name="Entrada 68 4" xfId="31177" xr:uid="{00000000-0005-0000-0000-0000711A0000}"/>
    <cellStyle name="Entrada 69" xfId="5377" xr:uid="{00000000-0005-0000-0000-0000721A0000}"/>
    <cellStyle name="Entrada 69 2" xfId="5378" xr:uid="{00000000-0005-0000-0000-0000731A0000}"/>
    <cellStyle name="Entrada 69 2 2" xfId="31178" xr:uid="{00000000-0005-0000-0000-0000741A0000}"/>
    <cellStyle name="Entrada 69 3" xfId="5379" xr:uid="{00000000-0005-0000-0000-0000751A0000}"/>
    <cellStyle name="Entrada 69 3 2" xfId="31179" xr:uid="{00000000-0005-0000-0000-0000761A0000}"/>
    <cellStyle name="Entrada 69 4" xfId="31180" xr:uid="{00000000-0005-0000-0000-0000771A0000}"/>
    <cellStyle name="Entrada 7" xfId="5380" xr:uid="{00000000-0005-0000-0000-0000781A0000}"/>
    <cellStyle name="Entrada 7 2" xfId="5381" xr:uid="{00000000-0005-0000-0000-0000791A0000}"/>
    <cellStyle name="Entrada 7 2 2" xfId="31181" xr:uid="{00000000-0005-0000-0000-00007A1A0000}"/>
    <cellStyle name="Entrada 7 3" xfId="5382" xr:uid="{00000000-0005-0000-0000-00007B1A0000}"/>
    <cellStyle name="Entrada 7 3 2" xfId="31182" xr:uid="{00000000-0005-0000-0000-00007C1A0000}"/>
    <cellStyle name="Entrada 7 4" xfId="31183" xr:uid="{00000000-0005-0000-0000-00007D1A0000}"/>
    <cellStyle name="Entrada 7_Bases_Generales" xfId="5383" xr:uid="{00000000-0005-0000-0000-00007E1A0000}"/>
    <cellStyle name="Entrada 70" xfId="5384" xr:uid="{00000000-0005-0000-0000-00007F1A0000}"/>
    <cellStyle name="Entrada 70 2" xfId="5385" xr:uid="{00000000-0005-0000-0000-0000801A0000}"/>
    <cellStyle name="Entrada 70 2 2" xfId="31184" xr:uid="{00000000-0005-0000-0000-0000811A0000}"/>
    <cellStyle name="Entrada 70 3" xfId="5386" xr:uid="{00000000-0005-0000-0000-0000821A0000}"/>
    <cellStyle name="Entrada 70 3 2" xfId="31185" xr:uid="{00000000-0005-0000-0000-0000831A0000}"/>
    <cellStyle name="Entrada 70 4" xfId="31186" xr:uid="{00000000-0005-0000-0000-0000841A0000}"/>
    <cellStyle name="Entrada 71" xfId="5387" xr:uid="{00000000-0005-0000-0000-0000851A0000}"/>
    <cellStyle name="Entrada 71 2" xfId="5388" xr:uid="{00000000-0005-0000-0000-0000861A0000}"/>
    <cellStyle name="Entrada 71 2 2" xfId="31187" xr:uid="{00000000-0005-0000-0000-0000871A0000}"/>
    <cellStyle name="Entrada 71 3" xfId="5389" xr:uid="{00000000-0005-0000-0000-0000881A0000}"/>
    <cellStyle name="Entrada 71 3 2" xfId="31188" xr:uid="{00000000-0005-0000-0000-0000891A0000}"/>
    <cellStyle name="Entrada 71 4" xfId="31189" xr:uid="{00000000-0005-0000-0000-00008A1A0000}"/>
    <cellStyle name="Entrada 72" xfId="5390" xr:uid="{00000000-0005-0000-0000-00008B1A0000}"/>
    <cellStyle name="Entrada 72 2" xfId="5391" xr:uid="{00000000-0005-0000-0000-00008C1A0000}"/>
    <cellStyle name="Entrada 72 2 2" xfId="31190" xr:uid="{00000000-0005-0000-0000-00008D1A0000}"/>
    <cellStyle name="Entrada 72 3" xfId="5392" xr:uid="{00000000-0005-0000-0000-00008E1A0000}"/>
    <cellStyle name="Entrada 72 3 2" xfId="31191" xr:uid="{00000000-0005-0000-0000-00008F1A0000}"/>
    <cellStyle name="Entrada 72 4" xfId="31192" xr:uid="{00000000-0005-0000-0000-0000901A0000}"/>
    <cellStyle name="Entrada 73" xfId="5393" xr:uid="{00000000-0005-0000-0000-0000911A0000}"/>
    <cellStyle name="Entrada 73 2" xfId="5394" xr:uid="{00000000-0005-0000-0000-0000921A0000}"/>
    <cellStyle name="Entrada 73 2 2" xfId="31193" xr:uid="{00000000-0005-0000-0000-0000931A0000}"/>
    <cellStyle name="Entrada 73 3" xfId="5395" xr:uid="{00000000-0005-0000-0000-0000941A0000}"/>
    <cellStyle name="Entrada 73 3 2" xfId="31194" xr:uid="{00000000-0005-0000-0000-0000951A0000}"/>
    <cellStyle name="Entrada 73 4" xfId="31195" xr:uid="{00000000-0005-0000-0000-0000961A0000}"/>
    <cellStyle name="Entrada 74" xfId="5396" xr:uid="{00000000-0005-0000-0000-0000971A0000}"/>
    <cellStyle name="Entrada 74 2" xfId="5397" xr:uid="{00000000-0005-0000-0000-0000981A0000}"/>
    <cellStyle name="Entrada 74 2 2" xfId="31196" xr:uid="{00000000-0005-0000-0000-0000991A0000}"/>
    <cellStyle name="Entrada 74 3" xfId="5398" xr:uid="{00000000-0005-0000-0000-00009A1A0000}"/>
    <cellStyle name="Entrada 74 3 2" xfId="31197" xr:uid="{00000000-0005-0000-0000-00009B1A0000}"/>
    <cellStyle name="Entrada 74 4" xfId="31198" xr:uid="{00000000-0005-0000-0000-00009C1A0000}"/>
    <cellStyle name="Entrada 75" xfId="5399" xr:uid="{00000000-0005-0000-0000-00009D1A0000}"/>
    <cellStyle name="Entrada 75 2" xfId="5400" xr:uid="{00000000-0005-0000-0000-00009E1A0000}"/>
    <cellStyle name="Entrada 75 2 2" xfId="31199" xr:uid="{00000000-0005-0000-0000-00009F1A0000}"/>
    <cellStyle name="Entrada 75 3" xfId="5401" xr:uid="{00000000-0005-0000-0000-0000A01A0000}"/>
    <cellStyle name="Entrada 75 3 2" xfId="31200" xr:uid="{00000000-0005-0000-0000-0000A11A0000}"/>
    <cellStyle name="Entrada 75 4" xfId="31201" xr:uid="{00000000-0005-0000-0000-0000A21A0000}"/>
    <cellStyle name="Entrada 76" xfId="5402" xr:uid="{00000000-0005-0000-0000-0000A31A0000}"/>
    <cellStyle name="Entrada 76 2" xfId="5403" xr:uid="{00000000-0005-0000-0000-0000A41A0000}"/>
    <cellStyle name="Entrada 76 2 2" xfId="31202" xr:uid="{00000000-0005-0000-0000-0000A51A0000}"/>
    <cellStyle name="Entrada 76 3" xfId="5404" xr:uid="{00000000-0005-0000-0000-0000A61A0000}"/>
    <cellStyle name="Entrada 76 3 2" xfId="31203" xr:uid="{00000000-0005-0000-0000-0000A71A0000}"/>
    <cellStyle name="Entrada 76 4" xfId="31204" xr:uid="{00000000-0005-0000-0000-0000A81A0000}"/>
    <cellStyle name="Entrada 77" xfId="5405" xr:uid="{00000000-0005-0000-0000-0000A91A0000}"/>
    <cellStyle name="Entrada 77 2" xfId="5406" xr:uid="{00000000-0005-0000-0000-0000AA1A0000}"/>
    <cellStyle name="Entrada 77 2 2" xfId="31205" xr:uid="{00000000-0005-0000-0000-0000AB1A0000}"/>
    <cellStyle name="Entrada 77 3" xfId="5407" xr:uid="{00000000-0005-0000-0000-0000AC1A0000}"/>
    <cellStyle name="Entrada 77 3 2" xfId="31206" xr:uid="{00000000-0005-0000-0000-0000AD1A0000}"/>
    <cellStyle name="Entrada 77 4" xfId="31207" xr:uid="{00000000-0005-0000-0000-0000AE1A0000}"/>
    <cellStyle name="Entrada 78" xfId="5408" xr:uid="{00000000-0005-0000-0000-0000AF1A0000}"/>
    <cellStyle name="Entrada 78 2" xfId="5409" xr:uid="{00000000-0005-0000-0000-0000B01A0000}"/>
    <cellStyle name="Entrada 78 2 2" xfId="31208" xr:uid="{00000000-0005-0000-0000-0000B11A0000}"/>
    <cellStyle name="Entrada 78 3" xfId="5410" xr:uid="{00000000-0005-0000-0000-0000B21A0000}"/>
    <cellStyle name="Entrada 78 3 2" xfId="31209" xr:uid="{00000000-0005-0000-0000-0000B31A0000}"/>
    <cellStyle name="Entrada 78 4" xfId="31210" xr:uid="{00000000-0005-0000-0000-0000B41A0000}"/>
    <cellStyle name="Entrada 79" xfId="5411" xr:uid="{00000000-0005-0000-0000-0000B51A0000}"/>
    <cellStyle name="Entrada 79 2" xfId="5412" xr:uid="{00000000-0005-0000-0000-0000B61A0000}"/>
    <cellStyle name="Entrada 79 2 2" xfId="31211" xr:uid="{00000000-0005-0000-0000-0000B71A0000}"/>
    <cellStyle name="Entrada 79 3" xfId="5413" xr:uid="{00000000-0005-0000-0000-0000B81A0000}"/>
    <cellStyle name="Entrada 79 3 2" xfId="31212" xr:uid="{00000000-0005-0000-0000-0000B91A0000}"/>
    <cellStyle name="Entrada 79 4" xfId="31213" xr:uid="{00000000-0005-0000-0000-0000BA1A0000}"/>
    <cellStyle name="Entrada 8" xfId="5414" xr:uid="{00000000-0005-0000-0000-0000BB1A0000}"/>
    <cellStyle name="Entrada 8 2" xfId="5415" xr:uid="{00000000-0005-0000-0000-0000BC1A0000}"/>
    <cellStyle name="Entrada 8 2 2" xfId="31214" xr:uid="{00000000-0005-0000-0000-0000BD1A0000}"/>
    <cellStyle name="Entrada 8 3" xfId="5416" xr:uid="{00000000-0005-0000-0000-0000BE1A0000}"/>
    <cellStyle name="Entrada 8 3 2" xfId="31215" xr:uid="{00000000-0005-0000-0000-0000BF1A0000}"/>
    <cellStyle name="Entrada 8 4" xfId="31216" xr:uid="{00000000-0005-0000-0000-0000C01A0000}"/>
    <cellStyle name="Entrada 8_Bases_Generales" xfId="5417" xr:uid="{00000000-0005-0000-0000-0000C11A0000}"/>
    <cellStyle name="Entrada 80" xfId="5418" xr:uid="{00000000-0005-0000-0000-0000C21A0000}"/>
    <cellStyle name="Entrada 80 2" xfId="5419" xr:uid="{00000000-0005-0000-0000-0000C31A0000}"/>
    <cellStyle name="Entrada 80 2 2" xfId="31217" xr:uid="{00000000-0005-0000-0000-0000C41A0000}"/>
    <cellStyle name="Entrada 80 3" xfId="5420" xr:uid="{00000000-0005-0000-0000-0000C51A0000}"/>
    <cellStyle name="Entrada 80 3 2" xfId="31218" xr:uid="{00000000-0005-0000-0000-0000C61A0000}"/>
    <cellStyle name="Entrada 80 4" xfId="31219" xr:uid="{00000000-0005-0000-0000-0000C71A0000}"/>
    <cellStyle name="Entrada 81" xfId="5421" xr:uid="{00000000-0005-0000-0000-0000C81A0000}"/>
    <cellStyle name="Entrada 81 2" xfId="5422" xr:uid="{00000000-0005-0000-0000-0000C91A0000}"/>
    <cellStyle name="Entrada 81 2 2" xfId="31220" xr:uid="{00000000-0005-0000-0000-0000CA1A0000}"/>
    <cellStyle name="Entrada 81 3" xfId="5423" xr:uid="{00000000-0005-0000-0000-0000CB1A0000}"/>
    <cellStyle name="Entrada 81 3 2" xfId="31221" xr:uid="{00000000-0005-0000-0000-0000CC1A0000}"/>
    <cellStyle name="Entrada 81 4" xfId="31222" xr:uid="{00000000-0005-0000-0000-0000CD1A0000}"/>
    <cellStyle name="Entrada 82" xfId="5424" xr:uid="{00000000-0005-0000-0000-0000CE1A0000}"/>
    <cellStyle name="Entrada 82 2" xfId="5425" xr:uid="{00000000-0005-0000-0000-0000CF1A0000}"/>
    <cellStyle name="Entrada 82 2 2" xfId="31223" xr:uid="{00000000-0005-0000-0000-0000D01A0000}"/>
    <cellStyle name="Entrada 82 3" xfId="5426" xr:uid="{00000000-0005-0000-0000-0000D11A0000}"/>
    <cellStyle name="Entrada 82 3 2" xfId="31224" xr:uid="{00000000-0005-0000-0000-0000D21A0000}"/>
    <cellStyle name="Entrada 82 4" xfId="31225" xr:uid="{00000000-0005-0000-0000-0000D31A0000}"/>
    <cellStyle name="Entrada 83" xfId="5427" xr:uid="{00000000-0005-0000-0000-0000D41A0000}"/>
    <cellStyle name="Entrada 83 2" xfId="5428" xr:uid="{00000000-0005-0000-0000-0000D51A0000}"/>
    <cellStyle name="Entrada 83 2 2" xfId="31226" xr:uid="{00000000-0005-0000-0000-0000D61A0000}"/>
    <cellStyle name="Entrada 83 3" xfId="5429" xr:uid="{00000000-0005-0000-0000-0000D71A0000}"/>
    <cellStyle name="Entrada 83 3 2" xfId="31227" xr:uid="{00000000-0005-0000-0000-0000D81A0000}"/>
    <cellStyle name="Entrada 83 4" xfId="31228" xr:uid="{00000000-0005-0000-0000-0000D91A0000}"/>
    <cellStyle name="Entrada 84" xfId="5430" xr:uid="{00000000-0005-0000-0000-0000DA1A0000}"/>
    <cellStyle name="Entrada 84 2" xfId="5431" xr:uid="{00000000-0005-0000-0000-0000DB1A0000}"/>
    <cellStyle name="Entrada 84 2 2" xfId="31229" xr:uid="{00000000-0005-0000-0000-0000DC1A0000}"/>
    <cellStyle name="Entrada 84 3" xfId="5432" xr:uid="{00000000-0005-0000-0000-0000DD1A0000}"/>
    <cellStyle name="Entrada 84 3 2" xfId="31230" xr:uid="{00000000-0005-0000-0000-0000DE1A0000}"/>
    <cellStyle name="Entrada 84 4" xfId="31231" xr:uid="{00000000-0005-0000-0000-0000DF1A0000}"/>
    <cellStyle name="Entrada 85" xfId="5433" xr:uid="{00000000-0005-0000-0000-0000E01A0000}"/>
    <cellStyle name="Entrada 85 2" xfId="5434" xr:uid="{00000000-0005-0000-0000-0000E11A0000}"/>
    <cellStyle name="Entrada 85 2 2" xfId="31232" xr:uid="{00000000-0005-0000-0000-0000E21A0000}"/>
    <cellStyle name="Entrada 85 3" xfId="5435" xr:uid="{00000000-0005-0000-0000-0000E31A0000}"/>
    <cellStyle name="Entrada 85 3 2" xfId="31233" xr:uid="{00000000-0005-0000-0000-0000E41A0000}"/>
    <cellStyle name="Entrada 85 4" xfId="31234" xr:uid="{00000000-0005-0000-0000-0000E51A0000}"/>
    <cellStyle name="Entrada 86" xfId="5436" xr:uid="{00000000-0005-0000-0000-0000E61A0000}"/>
    <cellStyle name="Entrada 86 2" xfId="5437" xr:uid="{00000000-0005-0000-0000-0000E71A0000}"/>
    <cellStyle name="Entrada 86 2 2" xfId="31235" xr:uid="{00000000-0005-0000-0000-0000E81A0000}"/>
    <cellStyle name="Entrada 86 3" xfId="5438" xr:uid="{00000000-0005-0000-0000-0000E91A0000}"/>
    <cellStyle name="Entrada 86 3 2" xfId="31236" xr:uid="{00000000-0005-0000-0000-0000EA1A0000}"/>
    <cellStyle name="Entrada 86 4" xfId="31237" xr:uid="{00000000-0005-0000-0000-0000EB1A0000}"/>
    <cellStyle name="Entrada 87" xfId="5439" xr:uid="{00000000-0005-0000-0000-0000EC1A0000}"/>
    <cellStyle name="Entrada 87 2" xfId="5440" xr:uid="{00000000-0005-0000-0000-0000ED1A0000}"/>
    <cellStyle name="Entrada 87 2 2" xfId="31238" xr:uid="{00000000-0005-0000-0000-0000EE1A0000}"/>
    <cellStyle name="Entrada 87 3" xfId="5441" xr:uid="{00000000-0005-0000-0000-0000EF1A0000}"/>
    <cellStyle name="Entrada 87 3 2" xfId="31239" xr:uid="{00000000-0005-0000-0000-0000F01A0000}"/>
    <cellStyle name="Entrada 87 4" xfId="31240" xr:uid="{00000000-0005-0000-0000-0000F11A0000}"/>
    <cellStyle name="Entrada 88" xfId="5442" xr:uid="{00000000-0005-0000-0000-0000F21A0000}"/>
    <cellStyle name="Entrada 88 2" xfId="5443" xr:uid="{00000000-0005-0000-0000-0000F31A0000}"/>
    <cellStyle name="Entrada 88 2 2" xfId="31241" xr:uid="{00000000-0005-0000-0000-0000F41A0000}"/>
    <cellStyle name="Entrada 88 3" xfId="5444" xr:uid="{00000000-0005-0000-0000-0000F51A0000}"/>
    <cellStyle name="Entrada 88 3 2" xfId="31242" xr:uid="{00000000-0005-0000-0000-0000F61A0000}"/>
    <cellStyle name="Entrada 88 4" xfId="31243" xr:uid="{00000000-0005-0000-0000-0000F71A0000}"/>
    <cellStyle name="Entrada 89" xfId="5445" xr:uid="{00000000-0005-0000-0000-0000F81A0000}"/>
    <cellStyle name="Entrada 89 2" xfId="5446" xr:uid="{00000000-0005-0000-0000-0000F91A0000}"/>
    <cellStyle name="Entrada 89 2 2" xfId="31244" xr:uid="{00000000-0005-0000-0000-0000FA1A0000}"/>
    <cellStyle name="Entrada 89 3" xfId="5447" xr:uid="{00000000-0005-0000-0000-0000FB1A0000}"/>
    <cellStyle name="Entrada 89 3 2" xfId="31245" xr:uid="{00000000-0005-0000-0000-0000FC1A0000}"/>
    <cellStyle name="Entrada 89 4" xfId="31246" xr:uid="{00000000-0005-0000-0000-0000FD1A0000}"/>
    <cellStyle name="Entrada 9" xfId="5448" xr:uid="{00000000-0005-0000-0000-0000FE1A0000}"/>
    <cellStyle name="Entrada 9 2" xfId="5449" xr:uid="{00000000-0005-0000-0000-0000FF1A0000}"/>
    <cellStyle name="Entrada 9 2 2" xfId="31247" xr:uid="{00000000-0005-0000-0000-0000001B0000}"/>
    <cellStyle name="Entrada 9 3" xfId="5450" xr:uid="{00000000-0005-0000-0000-0000011B0000}"/>
    <cellStyle name="Entrada 9 3 2" xfId="31248" xr:uid="{00000000-0005-0000-0000-0000021B0000}"/>
    <cellStyle name="Entrada 9 4" xfId="31249" xr:uid="{00000000-0005-0000-0000-0000031B0000}"/>
    <cellStyle name="Entrada 9_Bases_Generales" xfId="5451" xr:uid="{00000000-0005-0000-0000-0000041B0000}"/>
    <cellStyle name="Entrada 90" xfId="5452" xr:uid="{00000000-0005-0000-0000-0000051B0000}"/>
    <cellStyle name="Entrada 90 2" xfId="5453" xr:uid="{00000000-0005-0000-0000-0000061B0000}"/>
    <cellStyle name="Entrada 90 2 2" xfId="31250" xr:uid="{00000000-0005-0000-0000-0000071B0000}"/>
    <cellStyle name="Entrada 90 3" xfId="5454" xr:uid="{00000000-0005-0000-0000-0000081B0000}"/>
    <cellStyle name="Entrada 90 3 2" xfId="31251" xr:uid="{00000000-0005-0000-0000-0000091B0000}"/>
    <cellStyle name="Entrada 90 4" xfId="31252" xr:uid="{00000000-0005-0000-0000-00000A1B0000}"/>
    <cellStyle name="Entrada 91" xfId="5455" xr:uid="{00000000-0005-0000-0000-00000B1B0000}"/>
    <cellStyle name="Entrada 91 2" xfId="5456" xr:uid="{00000000-0005-0000-0000-00000C1B0000}"/>
    <cellStyle name="Entrada 91 2 2" xfId="31253" xr:uid="{00000000-0005-0000-0000-00000D1B0000}"/>
    <cellStyle name="Entrada 91 3" xfId="5457" xr:uid="{00000000-0005-0000-0000-00000E1B0000}"/>
    <cellStyle name="Entrada 91 3 2" xfId="31254" xr:uid="{00000000-0005-0000-0000-00000F1B0000}"/>
    <cellStyle name="Entrada 91 4" xfId="31255" xr:uid="{00000000-0005-0000-0000-0000101B0000}"/>
    <cellStyle name="Entrada 92" xfId="5458" xr:uid="{00000000-0005-0000-0000-0000111B0000}"/>
    <cellStyle name="Entrada 92 2" xfId="5459" xr:uid="{00000000-0005-0000-0000-0000121B0000}"/>
    <cellStyle name="Entrada 92 2 2" xfId="31256" xr:uid="{00000000-0005-0000-0000-0000131B0000}"/>
    <cellStyle name="Entrada 92 3" xfId="5460" xr:uid="{00000000-0005-0000-0000-0000141B0000}"/>
    <cellStyle name="Entrada 92 3 2" xfId="31257" xr:uid="{00000000-0005-0000-0000-0000151B0000}"/>
    <cellStyle name="Entrada 92 4" xfId="31258" xr:uid="{00000000-0005-0000-0000-0000161B0000}"/>
    <cellStyle name="Entrada 93" xfId="5461" xr:uid="{00000000-0005-0000-0000-0000171B0000}"/>
    <cellStyle name="Entrada 93 2" xfId="5462" xr:uid="{00000000-0005-0000-0000-0000181B0000}"/>
    <cellStyle name="Entrada 93 2 2" xfId="31259" xr:uid="{00000000-0005-0000-0000-0000191B0000}"/>
    <cellStyle name="Entrada 93 3" xfId="5463" xr:uid="{00000000-0005-0000-0000-00001A1B0000}"/>
    <cellStyle name="Entrada 93 3 2" xfId="31260" xr:uid="{00000000-0005-0000-0000-00001B1B0000}"/>
    <cellStyle name="Entrada 93 4" xfId="31261" xr:uid="{00000000-0005-0000-0000-00001C1B0000}"/>
    <cellStyle name="Entrada 94" xfId="5464" xr:uid="{00000000-0005-0000-0000-00001D1B0000}"/>
    <cellStyle name="Entrada 94 2" xfId="5465" xr:uid="{00000000-0005-0000-0000-00001E1B0000}"/>
    <cellStyle name="Entrada 94 2 2" xfId="31262" xr:uid="{00000000-0005-0000-0000-00001F1B0000}"/>
    <cellStyle name="Entrada 94 3" xfId="5466" xr:uid="{00000000-0005-0000-0000-0000201B0000}"/>
    <cellStyle name="Entrada 94 3 2" xfId="31263" xr:uid="{00000000-0005-0000-0000-0000211B0000}"/>
    <cellStyle name="Entrada 94 4" xfId="31264" xr:uid="{00000000-0005-0000-0000-0000221B0000}"/>
    <cellStyle name="Entrada 95" xfId="5467" xr:uid="{00000000-0005-0000-0000-0000231B0000}"/>
    <cellStyle name="Entrada 95 2" xfId="5468" xr:uid="{00000000-0005-0000-0000-0000241B0000}"/>
    <cellStyle name="Entrada 95 2 2" xfId="31265" xr:uid="{00000000-0005-0000-0000-0000251B0000}"/>
    <cellStyle name="Entrada 95 3" xfId="5469" xr:uid="{00000000-0005-0000-0000-0000261B0000}"/>
    <cellStyle name="Entrada 95 3 2" xfId="31266" xr:uid="{00000000-0005-0000-0000-0000271B0000}"/>
    <cellStyle name="Entrada 95 4" xfId="31267" xr:uid="{00000000-0005-0000-0000-0000281B0000}"/>
    <cellStyle name="Entrada 96" xfId="5470" xr:uid="{00000000-0005-0000-0000-0000291B0000}"/>
    <cellStyle name="Entrada 96 2" xfId="5471" xr:uid="{00000000-0005-0000-0000-00002A1B0000}"/>
    <cellStyle name="Entrada 96 2 2" xfId="31268" xr:uid="{00000000-0005-0000-0000-00002B1B0000}"/>
    <cellStyle name="Entrada 96 3" xfId="5472" xr:uid="{00000000-0005-0000-0000-00002C1B0000}"/>
    <cellStyle name="Entrada 96 3 2" xfId="31269" xr:uid="{00000000-0005-0000-0000-00002D1B0000}"/>
    <cellStyle name="Entrada 96 4" xfId="31270" xr:uid="{00000000-0005-0000-0000-00002E1B0000}"/>
    <cellStyle name="Entrada 97" xfId="5473" xr:uid="{00000000-0005-0000-0000-00002F1B0000}"/>
    <cellStyle name="Entrada 97 2" xfId="5474" xr:uid="{00000000-0005-0000-0000-0000301B0000}"/>
    <cellStyle name="Entrada 97 2 2" xfId="31271" xr:uid="{00000000-0005-0000-0000-0000311B0000}"/>
    <cellStyle name="Entrada 97 3" xfId="5475" xr:uid="{00000000-0005-0000-0000-0000321B0000}"/>
    <cellStyle name="Entrada 97 3 2" xfId="31272" xr:uid="{00000000-0005-0000-0000-0000331B0000}"/>
    <cellStyle name="Entrada 97 4" xfId="31273" xr:uid="{00000000-0005-0000-0000-0000341B0000}"/>
    <cellStyle name="Entrada 98" xfId="5476" xr:uid="{00000000-0005-0000-0000-0000351B0000}"/>
    <cellStyle name="Entrada 98 2" xfId="5477" xr:uid="{00000000-0005-0000-0000-0000361B0000}"/>
    <cellStyle name="Entrada 98 2 2" xfId="31274" xr:uid="{00000000-0005-0000-0000-0000371B0000}"/>
    <cellStyle name="Entrada 98 3" xfId="5478" xr:uid="{00000000-0005-0000-0000-0000381B0000}"/>
    <cellStyle name="Entrada 98 3 2" xfId="31275" xr:uid="{00000000-0005-0000-0000-0000391B0000}"/>
    <cellStyle name="Entrada 98 4" xfId="31276" xr:uid="{00000000-0005-0000-0000-00003A1B0000}"/>
    <cellStyle name="Entrada 99" xfId="5479" xr:uid="{00000000-0005-0000-0000-00003B1B0000}"/>
    <cellStyle name="Entrada 99 2" xfId="5480" xr:uid="{00000000-0005-0000-0000-00003C1B0000}"/>
    <cellStyle name="Entrada 99 2 2" xfId="31277" xr:uid="{00000000-0005-0000-0000-00003D1B0000}"/>
    <cellStyle name="Entrada 99 3" xfId="5481" xr:uid="{00000000-0005-0000-0000-00003E1B0000}"/>
    <cellStyle name="Entrada 99 3 2" xfId="31278" xr:uid="{00000000-0005-0000-0000-00003F1B0000}"/>
    <cellStyle name="Entrada 99 4" xfId="31279" xr:uid="{00000000-0005-0000-0000-0000401B0000}"/>
    <cellStyle name="Estilo 1" xfId="5482" xr:uid="{00000000-0005-0000-0000-0000411B0000}"/>
    <cellStyle name="Estilo 1 10" xfId="5483" xr:uid="{00000000-0005-0000-0000-0000421B0000}"/>
    <cellStyle name="Estilo 1 10 2" xfId="5484" xr:uid="{00000000-0005-0000-0000-0000431B0000}"/>
    <cellStyle name="Estilo 1 10 2 2" xfId="5485" xr:uid="{00000000-0005-0000-0000-0000441B0000}"/>
    <cellStyle name="Estilo 1 10 3" xfId="5486" xr:uid="{00000000-0005-0000-0000-0000451B0000}"/>
    <cellStyle name="Estilo 1 10 3 2" xfId="5487" xr:uid="{00000000-0005-0000-0000-0000461B0000}"/>
    <cellStyle name="Estilo 1 10 4" xfId="5488" xr:uid="{00000000-0005-0000-0000-0000471B0000}"/>
    <cellStyle name="Estilo 1 11" xfId="5489" xr:uid="{00000000-0005-0000-0000-0000481B0000}"/>
    <cellStyle name="Estilo 1 11 2" xfId="5490" xr:uid="{00000000-0005-0000-0000-0000491B0000}"/>
    <cellStyle name="Estilo 1 11 2 2" xfId="5491" xr:uid="{00000000-0005-0000-0000-00004A1B0000}"/>
    <cellStyle name="Estilo 1 11 3" xfId="5492" xr:uid="{00000000-0005-0000-0000-00004B1B0000}"/>
    <cellStyle name="Estilo 1 11 3 2" xfId="5493" xr:uid="{00000000-0005-0000-0000-00004C1B0000}"/>
    <cellStyle name="Estilo 1 11 4" xfId="5494" xr:uid="{00000000-0005-0000-0000-00004D1B0000}"/>
    <cellStyle name="Estilo 1 12" xfId="5495" xr:uid="{00000000-0005-0000-0000-00004E1B0000}"/>
    <cellStyle name="Estilo 1 12 2" xfId="5496" xr:uid="{00000000-0005-0000-0000-00004F1B0000}"/>
    <cellStyle name="Estilo 1 12 2 2" xfId="5497" xr:uid="{00000000-0005-0000-0000-0000501B0000}"/>
    <cellStyle name="Estilo 1 12 3" xfId="5498" xr:uid="{00000000-0005-0000-0000-0000511B0000}"/>
    <cellStyle name="Estilo 1 12 3 2" xfId="5499" xr:uid="{00000000-0005-0000-0000-0000521B0000}"/>
    <cellStyle name="Estilo 1 12 4" xfId="5500" xr:uid="{00000000-0005-0000-0000-0000531B0000}"/>
    <cellStyle name="Estilo 1 13" xfId="5501" xr:uid="{00000000-0005-0000-0000-0000541B0000}"/>
    <cellStyle name="Estilo 1 13 2" xfId="5502" xr:uid="{00000000-0005-0000-0000-0000551B0000}"/>
    <cellStyle name="Estilo 1 13 2 2" xfId="5503" xr:uid="{00000000-0005-0000-0000-0000561B0000}"/>
    <cellStyle name="Estilo 1 13 3" xfId="5504" xr:uid="{00000000-0005-0000-0000-0000571B0000}"/>
    <cellStyle name="Estilo 1 13 3 2" xfId="5505" xr:uid="{00000000-0005-0000-0000-0000581B0000}"/>
    <cellStyle name="Estilo 1 13 4" xfId="5506" xr:uid="{00000000-0005-0000-0000-0000591B0000}"/>
    <cellStyle name="Estilo 1 14" xfId="5507" xr:uid="{00000000-0005-0000-0000-00005A1B0000}"/>
    <cellStyle name="Estilo 1 14 2" xfId="5508" xr:uid="{00000000-0005-0000-0000-00005B1B0000}"/>
    <cellStyle name="Estilo 1 14 2 2" xfId="5509" xr:uid="{00000000-0005-0000-0000-00005C1B0000}"/>
    <cellStyle name="Estilo 1 14 3" xfId="5510" xr:uid="{00000000-0005-0000-0000-00005D1B0000}"/>
    <cellStyle name="Estilo 1 14 3 2" xfId="5511" xr:uid="{00000000-0005-0000-0000-00005E1B0000}"/>
    <cellStyle name="Estilo 1 14 4" xfId="5512" xr:uid="{00000000-0005-0000-0000-00005F1B0000}"/>
    <cellStyle name="Estilo 1 15" xfId="5513" xr:uid="{00000000-0005-0000-0000-0000601B0000}"/>
    <cellStyle name="Estilo 1 2" xfId="5514" xr:uid="{00000000-0005-0000-0000-0000611B0000}"/>
    <cellStyle name="Estilo 1 2 10" xfId="5515" xr:uid="{00000000-0005-0000-0000-0000621B0000}"/>
    <cellStyle name="Estilo 1 2 10 2" xfId="5516" xr:uid="{00000000-0005-0000-0000-0000631B0000}"/>
    <cellStyle name="Estilo 1 2 11" xfId="5517" xr:uid="{00000000-0005-0000-0000-0000641B0000}"/>
    <cellStyle name="Estilo 1 2 11 2" xfId="5518" xr:uid="{00000000-0005-0000-0000-0000651B0000}"/>
    <cellStyle name="Estilo 1 2 12" xfId="5519" xr:uid="{00000000-0005-0000-0000-0000661B0000}"/>
    <cellStyle name="Estilo 1 2 12 2" xfId="5520" xr:uid="{00000000-0005-0000-0000-0000671B0000}"/>
    <cellStyle name="Estilo 1 2 13" xfId="5521" xr:uid="{00000000-0005-0000-0000-0000681B0000}"/>
    <cellStyle name="Estilo 1 2 2" xfId="5522" xr:uid="{00000000-0005-0000-0000-0000691B0000}"/>
    <cellStyle name="Estilo 1 2 2 2" xfId="5523" xr:uid="{00000000-0005-0000-0000-00006A1B0000}"/>
    <cellStyle name="Estilo 1 2 3" xfId="5524" xr:uid="{00000000-0005-0000-0000-00006B1B0000}"/>
    <cellStyle name="Estilo 1 2 3 2" xfId="5525" xr:uid="{00000000-0005-0000-0000-00006C1B0000}"/>
    <cellStyle name="Estilo 1 2 4" xfId="5526" xr:uid="{00000000-0005-0000-0000-00006D1B0000}"/>
    <cellStyle name="Estilo 1 2 4 2" xfId="5527" xr:uid="{00000000-0005-0000-0000-00006E1B0000}"/>
    <cellStyle name="Estilo 1 2 5" xfId="5528" xr:uid="{00000000-0005-0000-0000-00006F1B0000}"/>
    <cellStyle name="Estilo 1 2 5 2" xfId="5529" xr:uid="{00000000-0005-0000-0000-0000701B0000}"/>
    <cellStyle name="Estilo 1 2 6" xfId="5530" xr:uid="{00000000-0005-0000-0000-0000711B0000}"/>
    <cellStyle name="Estilo 1 2 6 2" xfId="5531" xr:uid="{00000000-0005-0000-0000-0000721B0000}"/>
    <cellStyle name="Estilo 1 2 7" xfId="5532" xr:uid="{00000000-0005-0000-0000-0000731B0000}"/>
    <cellStyle name="Estilo 1 2 7 2" xfId="5533" xr:uid="{00000000-0005-0000-0000-0000741B0000}"/>
    <cellStyle name="Estilo 1 2 8" xfId="5534" xr:uid="{00000000-0005-0000-0000-0000751B0000}"/>
    <cellStyle name="Estilo 1 2 8 2" xfId="5535" xr:uid="{00000000-0005-0000-0000-0000761B0000}"/>
    <cellStyle name="Estilo 1 2 9" xfId="5536" xr:uid="{00000000-0005-0000-0000-0000771B0000}"/>
    <cellStyle name="Estilo 1 2 9 2" xfId="5537" xr:uid="{00000000-0005-0000-0000-0000781B0000}"/>
    <cellStyle name="Estilo 1 2_ActiFijos" xfId="5538" xr:uid="{00000000-0005-0000-0000-0000791B0000}"/>
    <cellStyle name="Estilo 1 3" xfId="5539" xr:uid="{00000000-0005-0000-0000-00007A1B0000}"/>
    <cellStyle name="Estilo 1 3 10" xfId="5540" xr:uid="{00000000-0005-0000-0000-00007B1B0000}"/>
    <cellStyle name="Estilo 1 3 10 2" xfId="5541" xr:uid="{00000000-0005-0000-0000-00007C1B0000}"/>
    <cellStyle name="Estilo 1 3 11" xfId="5542" xr:uid="{00000000-0005-0000-0000-00007D1B0000}"/>
    <cellStyle name="Estilo 1 3 11 2" xfId="5543" xr:uid="{00000000-0005-0000-0000-00007E1B0000}"/>
    <cellStyle name="Estilo 1 3 12" xfId="5544" xr:uid="{00000000-0005-0000-0000-00007F1B0000}"/>
    <cellStyle name="Estilo 1 3 12 2" xfId="5545" xr:uid="{00000000-0005-0000-0000-0000801B0000}"/>
    <cellStyle name="Estilo 1 3 13" xfId="5546" xr:uid="{00000000-0005-0000-0000-0000811B0000}"/>
    <cellStyle name="Estilo 1 3 2" xfId="5547" xr:uid="{00000000-0005-0000-0000-0000821B0000}"/>
    <cellStyle name="Estilo 1 3 2 2" xfId="5548" xr:uid="{00000000-0005-0000-0000-0000831B0000}"/>
    <cellStyle name="Estilo 1 3 3" xfId="5549" xr:uid="{00000000-0005-0000-0000-0000841B0000}"/>
    <cellStyle name="Estilo 1 3 3 2" xfId="5550" xr:uid="{00000000-0005-0000-0000-0000851B0000}"/>
    <cellStyle name="Estilo 1 3 4" xfId="5551" xr:uid="{00000000-0005-0000-0000-0000861B0000}"/>
    <cellStyle name="Estilo 1 3 4 2" xfId="5552" xr:uid="{00000000-0005-0000-0000-0000871B0000}"/>
    <cellStyle name="Estilo 1 3 5" xfId="5553" xr:uid="{00000000-0005-0000-0000-0000881B0000}"/>
    <cellStyle name="Estilo 1 3 5 2" xfId="5554" xr:uid="{00000000-0005-0000-0000-0000891B0000}"/>
    <cellStyle name="Estilo 1 3 6" xfId="5555" xr:uid="{00000000-0005-0000-0000-00008A1B0000}"/>
    <cellStyle name="Estilo 1 3 6 2" xfId="5556" xr:uid="{00000000-0005-0000-0000-00008B1B0000}"/>
    <cellStyle name="Estilo 1 3 7" xfId="5557" xr:uid="{00000000-0005-0000-0000-00008C1B0000}"/>
    <cellStyle name="Estilo 1 3 7 2" xfId="5558" xr:uid="{00000000-0005-0000-0000-00008D1B0000}"/>
    <cellStyle name="Estilo 1 3 8" xfId="5559" xr:uid="{00000000-0005-0000-0000-00008E1B0000}"/>
    <cellStyle name="Estilo 1 3 8 2" xfId="5560" xr:uid="{00000000-0005-0000-0000-00008F1B0000}"/>
    <cellStyle name="Estilo 1 3 9" xfId="5561" xr:uid="{00000000-0005-0000-0000-0000901B0000}"/>
    <cellStyle name="Estilo 1 3 9 2" xfId="5562" xr:uid="{00000000-0005-0000-0000-0000911B0000}"/>
    <cellStyle name="Estilo 1 3_ActiFijos" xfId="5563" xr:uid="{00000000-0005-0000-0000-0000921B0000}"/>
    <cellStyle name="Estilo 1 4" xfId="5564" xr:uid="{00000000-0005-0000-0000-0000931B0000}"/>
    <cellStyle name="Estilo 1 4 10" xfId="5565" xr:uid="{00000000-0005-0000-0000-0000941B0000}"/>
    <cellStyle name="Estilo 1 4 10 2" xfId="5566" xr:uid="{00000000-0005-0000-0000-0000951B0000}"/>
    <cellStyle name="Estilo 1 4 11" xfId="5567" xr:uid="{00000000-0005-0000-0000-0000961B0000}"/>
    <cellStyle name="Estilo 1 4 11 2" xfId="5568" xr:uid="{00000000-0005-0000-0000-0000971B0000}"/>
    <cellStyle name="Estilo 1 4 12" xfId="5569" xr:uid="{00000000-0005-0000-0000-0000981B0000}"/>
    <cellStyle name="Estilo 1 4 12 2" xfId="5570" xr:uid="{00000000-0005-0000-0000-0000991B0000}"/>
    <cellStyle name="Estilo 1 4 13" xfId="5571" xr:uid="{00000000-0005-0000-0000-00009A1B0000}"/>
    <cellStyle name="Estilo 1 4 2" xfId="5572" xr:uid="{00000000-0005-0000-0000-00009B1B0000}"/>
    <cellStyle name="Estilo 1 4 2 2" xfId="5573" xr:uid="{00000000-0005-0000-0000-00009C1B0000}"/>
    <cellStyle name="Estilo 1 4 3" xfId="5574" xr:uid="{00000000-0005-0000-0000-00009D1B0000}"/>
    <cellStyle name="Estilo 1 4 3 2" xfId="5575" xr:uid="{00000000-0005-0000-0000-00009E1B0000}"/>
    <cellStyle name="Estilo 1 4 4" xfId="5576" xr:uid="{00000000-0005-0000-0000-00009F1B0000}"/>
    <cellStyle name="Estilo 1 4 4 2" xfId="5577" xr:uid="{00000000-0005-0000-0000-0000A01B0000}"/>
    <cellStyle name="Estilo 1 4 5" xfId="5578" xr:uid="{00000000-0005-0000-0000-0000A11B0000}"/>
    <cellStyle name="Estilo 1 4 5 2" xfId="5579" xr:uid="{00000000-0005-0000-0000-0000A21B0000}"/>
    <cellStyle name="Estilo 1 4 6" xfId="5580" xr:uid="{00000000-0005-0000-0000-0000A31B0000}"/>
    <cellStyle name="Estilo 1 4 6 2" xfId="5581" xr:uid="{00000000-0005-0000-0000-0000A41B0000}"/>
    <cellStyle name="Estilo 1 4 7" xfId="5582" xr:uid="{00000000-0005-0000-0000-0000A51B0000}"/>
    <cellStyle name="Estilo 1 4 7 2" xfId="5583" xr:uid="{00000000-0005-0000-0000-0000A61B0000}"/>
    <cellStyle name="Estilo 1 4 8" xfId="5584" xr:uid="{00000000-0005-0000-0000-0000A71B0000}"/>
    <cellStyle name="Estilo 1 4 8 2" xfId="5585" xr:uid="{00000000-0005-0000-0000-0000A81B0000}"/>
    <cellStyle name="Estilo 1 4 9" xfId="5586" xr:uid="{00000000-0005-0000-0000-0000A91B0000}"/>
    <cellStyle name="Estilo 1 4 9 2" xfId="5587" xr:uid="{00000000-0005-0000-0000-0000AA1B0000}"/>
    <cellStyle name="Estilo 1 4_ActiFijos" xfId="5588" xr:uid="{00000000-0005-0000-0000-0000AB1B0000}"/>
    <cellStyle name="Estilo 1 5" xfId="5589" xr:uid="{00000000-0005-0000-0000-0000AC1B0000}"/>
    <cellStyle name="Estilo 1 5 2" xfId="5590" xr:uid="{00000000-0005-0000-0000-0000AD1B0000}"/>
    <cellStyle name="Estilo 1 5 3" xfId="5591" xr:uid="{00000000-0005-0000-0000-0000AE1B0000}"/>
    <cellStyle name="Estilo 1 5 4" xfId="5592" xr:uid="{00000000-0005-0000-0000-0000AF1B0000}"/>
    <cellStyle name="Estilo 1 5 5" xfId="5593" xr:uid="{00000000-0005-0000-0000-0000B01B0000}"/>
    <cellStyle name="Estilo 1 5 6" xfId="5594" xr:uid="{00000000-0005-0000-0000-0000B11B0000}"/>
    <cellStyle name="Estilo 1 5 7" xfId="5595" xr:uid="{00000000-0005-0000-0000-0000B21B0000}"/>
    <cellStyle name="Estilo 1 5 8" xfId="5596" xr:uid="{00000000-0005-0000-0000-0000B31B0000}"/>
    <cellStyle name="Estilo 1 5 9" xfId="5597" xr:uid="{00000000-0005-0000-0000-0000B41B0000}"/>
    <cellStyle name="Estilo 1 6" xfId="5598" xr:uid="{00000000-0005-0000-0000-0000B51B0000}"/>
    <cellStyle name="Estilo 1 6 2" xfId="5599" xr:uid="{00000000-0005-0000-0000-0000B61B0000}"/>
    <cellStyle name="Estilo 1 6 2 2" xfId="5600" xr:uid="{00000000-0005-0000-0000-0000B71B0000}"/>
    <cellStyle name="Estilo 1 6 3" xfId="5601" xr:uid="{00000000-0005-0000-0000-0000B81B0000}"/>
    <cellStyle name="Estilo 1 6 3 2" xfId="5602" xr:uid="{00000000-0005-0000-0000-0000B91B0000}"/>
    <cellStyle name="Estilo 1 6 4" xfId="5603" xr:uid="{00000000-0005-0000-0000-0000BA1B0000}"/>
    <cellStyle name="Estilo 1 7" xfId="5604" xr:uid="{00000000-0005-0000-0000-0000BB1B0000}"/>
    <cellStyle name="Estilo 1 7 2" xfId="5605" xr:uid="{00000000-0005-0000-0000-0000BC1B0000}"/>
    <cellStyle name="Estilo 1 7 2 2" xfId="5606" xr:uid="{00000000-0005-0000-0000-0000BD1B0000}"/>
    <cellStyle name="Estilo 1 7 3" xfId="5607" xr:uid="{00000000-0005-0000-0000-0000BE1B0000}"/>
    <cellStyle name="Estilo 1 7 3 2" xfId="5608" xr:uid="{00000000-0005-0000-0000-0000BF1B0000}"/>
    <cellStyle name="Estilo 1 7 4" xfId="5609" xr:uid="{00000000-0005-0000-0000-0000C01B0000}"/>
    <cellStyle name="Estilo 1 8" xfId="5610" xr:uid="{00000000-0005-0000-0000-0000C11B0000}"/>
    <cellStyle name="Estilo 1 8 2" xfId="5611" xr:uid="{00000000-0005-0000-0000-0000C21B0000}"/>
    <cellStyle name="Estilo 1 8 2 2" xfId="5612" xr:uid="{00000000-0005-0000-0000-0000C31B0000}"/>
    <cellStyle name="Estilo 1 8 3" xfId="5613" xr:uid="{00000000-0005-0000-0000-0000C41B0000}"/>
    <cellStyle name="Estilo 1 8 3 2" xfId="5614" xr:uid="{00000000-0005-0000-0000-0000C51B0000}"/>
    <cellStyle name="Estilo 1 8 4" xfId="5615" xr:uid="{00000000-0005-0000-0000-0000C61B0000}"/>
    <cellStyle name="Estilo 1 9" xfId="5616" xr:uid="{00000000-0005-0000-0000-0000C71B0000}"/>
    <cellStyle name="Estilo 1 9 2" xfId="5617" xr:uid="{00000000-0005-0000-0000-0000C81B0000}"/>
    <cellStyle name="Estilo 1 9 2 2" xfId="5618" xr:uid="{00000000-0005-0000-0000-0000C91B0000}"/>
    <cellStyle name="Estilo 1 9 3" xfId="5619" xr:uid="{00000000-0005-0000-0000-0000CA1B0000}"/>
    <cellStyle name="Estilo 1 9 3 2" xfId="5620" xr:uid="{00000000-0005-0000-0000-0000CB1B0000}"/>
    <cellStyle name="Estilo 1 9 4" xfId="5621" xr:uid="{00000000-0005-0000-0000-0000CC1B0000}"/>
    <cellStyle name="Estilo 1_Banco de Dados" xfId="5622" xr:uid="{00000000-0005-0000-0000-0000CD1B0000}"/>
    <cellStyle name="Estilo 2" xfId="5623" xr:uid="{00000000-0005-0000-0000-0000CE1B0000}"/>
    <cellStyle name="Estilo 3" xfId="5624" xr:uid="{00000000-0005-0000-0000-0000CF1B0000}"/>
    <cellStyle name="Estilo 4" xfId="5625" xr:uid="{00000000-0005-0000-0000-0000D01B0000}"/>
    <cellStyle name="Estilo 4 2" xfId="5626" xr:uid="{00000000-0005-0000-0000-0000D11B0000}"/>
    <cellStyle name="Estilo 5" xfId="5627" xr:uid="{00000000-0005-0000-0000-0000D21B0000}"/>
    <cellStyle name="Estilo 5 2" xfId="5628" xr:uid="{00000000-0005-0000-0000-0000D31B0000}"/>
    <cellStyle name="Euro" xfId="5629" xr:uid="{00000000-0005-0000-0000-0000D41B0000}"/>
    <cellStyle name="Euro 10" xfId="5630" xr:uid="{00000000-0005-0000-0000-0000D51B0000}"/>
    <cellStyle name="Euro 10 2" xfId="5631" xr:uid="{00000000-0005-0000-0000-0000D61B0000}"/>
    <cellStyle name="Euro 100" xfId="5632" xr:uid="{00000000-0005-0000-0000-0000D71B0000}"/>
    <cellStyle name="Euro 100 2" xfId="5633" xr:uid="{00000000-0005-0000-0000-0000D81B0000}"/>
    <cellStyle name="Euro 101" xfId="5634" xr:uid="{00000000-0005-0000-0000-0000D91B0000}"/>
    <cellStyle name="Euro 101 2" xfId="5635" xr:uid="{00000000-0005-0000-0000-0000DA1B0000}"/>
    <cellStyle name="Euro 102" xfId="5636" xr:uid="{00000000-0005-0000-0000-0000DB1B0000}"/>
    <cellStyle name="Euro 102 2" xfId="5637" xr:uid="{00000000-0005-0000-0000-0000DC1B0000}"/>
    <cellStyle name="Euro 103" xfId="5638" xr:uid="{00000000-0005-0000-0000-0000DD1B0000}"/>
    <cellStyle name="Euro 103 2" xfId="5639" xr:uid="{00000000-0005-0000-0000-0000DE1B0000}"/>
    <cellStyle name="Euro 104" xfId="5640" xr:uid="{00000000-0005-0000-0000-0000DF1B0000}"/>
    <cellStyle name="Euro 104 2" xfId="5641" xr:uid="{00000000-0005-0000-0000-0000E01B0000}"/>
    <cellStyle name="Euro 105" xfId="5642" xr:uid="{00000000-0005-0000-0000-0000E11B0000}"/>
    <cellStyle name="Euro 105 2" xfId="5643" xr:uid="{00000000-0005-0000-0000-0000E21B0000}"/>
    <cellStyle name="Euro 106" xfId="5644" xr:uid="{00000000-0005-0000-0000-0000E31B0000}"/>
    <cellStyle name="Euro 106 2" xfId="5645" xr:uid="{00000000-0005-0000-0000-0000E41B0000}"/>
    <cellStyle name="Euro 107" xfId="5646" xr:uid="{00000000-0005-0000-0000-0000E51B0000}"/>
    <cellStyle name="Euro 107 2" xfId="5647" xr:uid="{00000000-0005-0000-0000-0000E61B0000}"/>
    <cellStyle name="Euro 108" xfId="5648" xr:uid="{00000000-0005-0000-0000-0000E71B0000}"/>
    <cellStyle name="Euro 108 2" xfId="5649" xr:uid="{00000000-0005-0000-0000-0000E81B0000}"/>
    <cellStyle name="Euro 109" xfId="5650" xr:uid="{00000000-0005-0000-0000-0000E91B0000}"/>
    <cellStyle name="Euro 109 2" xfId="5651" xr:uid="{00000000-0005-0000-0000-0000EA1B0000}"/>
    <cellStyle name="Euro 11" xfId="5652" xr:uid="{00000000-0005-0000-0000-0000EB1B0000}"/>
    <cellStyle name="Euro 11 2" xfId="5653" xr:uid="{00000000-0005-0000-0000-0000EC1B0000}"/>
    <cellStyle name="Euro 110" xfId="5654" xr:uid="{00000000-0005-0000-0000-0000ED1B0000}"/>
    <cellStyle name="Euro 110 2" xfId="5655" xr:uid="{00000000-0005-0000-0000-0000EE1B0000}"/>
    <cellStyle name="Euro 111" xfId="5656" xr:uid="{00000000-0005-0000-0000-0000EF1B0000}"/>
    <cellStyle name="Euro 111 2" xfId="5657" xr:uid="{00000000-0005-0000-0000-0000F01B0000}"/>
    <cellStyle name="Euro 112" xfId="5658" xr:uid="{00000000-0005-0000-0000-0000F11B0000}"/>
    <cellStyle name="Euro 112 2" xfId="5659" xr:uid="{00000000-0005-0000-0000-0000F21B0000}"/>
    <cellStyle name="Euro 113" xfId="5660" xr:uid="{00000000-0005-0000-0000-0000F31B0000}"/>
    <cellStyle name="Euro 114" xfId="31280" xr:uid="{00000000-0005-0000-0000-0000F41B0000}"/>
    <cellStyle name="Euro 12" xfId="5661" xr:uid="{00000000-0005-0000-0000-0000F51B0000}"/>
    <cellStyle name="Euro 12 2" xfId="5662" xr:uid="{00000000-0005-0000-0000-0000F61B0000}"/>
    <cellStyle name="Euro 13" xfId="5663" xr:uid="{00000000-0005-0000-0000-0000F71B0000}"/>
    <cellStyle name="Euro 13 2" xfId="5664" xr:uid="{00000000-0005-0000-0000-0000F81B0000}"/>
    <cellStyle name="Euro 14" xfId="5665" xr:uid="{00000000-0005-0000-0000-0000F91B0000}"/>
    <cellStyle name="Euro 14 2" xfId="5666" xr:uid="{00000000-0005-0000-0000-0000FA1B0000}"/>
    <cellStyle name="Euro 15" xfId="5667" xr:uid="{00000000-0005-0000-0000-0000FB1B0000}"/>
    <cellStyle name="Euro 15 2" xfId="5668" xr:uid="{00000000-0005-0000-0000-0000FC1B0000}"/>
    <cellStyle name="Euro 16" xfId="5669" xr:uid="{00000000-0005-0000-0000-0000FD1B0000}"/>
    <cellStyle name="Euro 16 2" xfId="5670" xr:uid="{00000000-0005-0000-0000-0000FE1B0000}"/>
    <cellStyle name="Euro 17" xfId="5671" xr:uid="{00000000-0005-0000-0000-0000FF1B0000}"/>
    <cellStyle name="Euro 17 2" xfId="5672" xr:uid="{00000000-0005-0000-0000-0000001C0000}"/>
    <cellStyle name="Euro 18" xfId="5673" xr:uid="{00000000-0005-0000-0000-0000011C0000}"/>
    <cellStyle name="Euro 18 2" xfId="5674" xr:uid="{00000000-0005-0000-0000-0000021C0000}"/>
    <cellStyle name="Euro 19" xfId="5675" xr:uid="{00000000-0005-0000-0000-0000031C0000}"/>
    <cellStyle name="Euro 19 2" xfId="5676" xr:uid="{00000000-0005-0000-0000-0000041C0000}"/>
    <cellStyle name="Euro 2" xfId="5677" xr:uid="{00000000-0005-0000-0000-0000051C0000}"/>
    <cellStyle name="Euro 2 10" xfId="5678" xr:uid="{00000000-0005-0000-0000-0000061C0000}"/>
    <cellStyle name="Euro 2 11" xfId="5679" xr:uid="{00000000-0005-0000-0000-0000071C0000}"/>
    <cellStyle name="Euro 2 12" xfId="5680" xr:uid="{00000000-0005-0000-0000-0000081C0000}"/>
    <cellStyle name="Euro 2 13" xfId="5681" xr:uid="{00000000-0005-0000-0000-0000091C0000}"/>
    <cellStyle name="Euro 2 2" xfId="5682" xr:uid="{00000000-0005-0000-0000-00000A1C0000}"/>
    <cellStyle name="Euro 2 3" xfId="5683" xr:uid="{00000000-0005-0000-0000-00000B1C0000}"/>
    <cellStyle name="Euro 2 4" xfId="5684" xr:uid="{00000000-0005-0000-0000-00000C1C0000}"/>
    <cellStyle name="Euro 2 5" xfId="5685" xr:uid="{00000000-0005-0000-0000-00000D1C0000}"/>
    <cellStyle name="Euro 2 6" xfId="5686" xr:uid="{00000000-0005-0000-0000-00000E1C0000}"/>
    <cellStyle name="Euro 2 7" xfId="5687" xr:uid="{00000000-0005-0000-0000-00000F1C0000}"/>
    <cellStyle name="Euro 2 8" xfId="5688" xr:uid="{00000000-0005-0000-0000-0000101C0000}"/>
    <cellStyle name="Euro 2 9" xfId="5689" xr:uid="{00000000-0005-0000-0000-0000111C0000}"/>
    <cellStyle name="Euro 20" xfId="5690" xr:uid="{00000000-0005-0000-0000-0000121C0000}"/>
    <cellStyle name="Euro 20 2" xfId="5691" xr:uid="{00000000-0005-0000-0000-0000131C0000}"/>
    <cellStyle name="Euro 21" xfId="5692" xr:uid="{00000000-0005-0000-0000-0000141C0000}"/>
    <cellStyle name="Euro 21 2" xfId="5693" xr:uid="{00000000-0005-0000-0000-0000151C0000}"/>
    <cellStyle name="Euro 22" xfId="5694" xr:uid="{00000000-0005-0000-0000-0000161C0000}"/>
    <cellStyle name="Euro 22 2" xfId="5695" xr:uid="{00000000-0005-0000-0000-0000171C0000}"/>
    <cellStyle name="Euro 23" xfId="5696" xr:uid="{00000000-0005-0000-0000-0000181C0000}"/>
    <cellStyle name="Euro 23 2" xfId="5697" xr:uid="{00000000-0005-0000-0000-0000191C0000}"/>
    <cellStyle name="Euro 24" xfId="5698" xr:uid="{00000000-0005-0000-0000-00001A1C0000}"/>
    <cellStyle name="Euro 24 2" xfId="5699" xr:uid="{00000000-0005-0000-0000-00001B1C0000}"/>
    <cellStyle name="Euro 25" xfId="5700" xr:uid="{00000000-0005-0000-0000-00001C1C0000}"/>
    <cellStyle name="Euro 25 2" xfId="5701" xr:uid="{00000000-0005-0000-0000-00001D1C0000}"/>
    <cellStyle name="Euro 26" xfId="5702" xr:uid="{00000000-0005-0000-0000-00001E1C0000}"/>
    <cellStyle name="Euro 26 2" xfId="5703" xr:uid="{00000000-0005-0000-0000-00001F1C0000}"/>
    <cellStyle name="Euro 27" xfId="5704" xr:uid="{00000000-0005-0000-0000-0000201C0000}"/>
    <cellStyle name="Euro 27 2" xfId="5705" xr:uid="{00000000-0005-0000-0000-0000211C0000}"/>
    <cellStyle name="Euro 28" xfId="5706" xr:uid="{00000000-0005-0000-0000-0000221C0000}"/>
    <cellStyle name="Euro 28 2" xfId="5707" xr:uid="{00000000-0005-0000-0000-0000231C0000}"/>
    <cellStyle name="Euro 29" xfId="5708" xr:uid="{00000000-0005-0000-0000-0000241C0000}"/>
    <cellStyle name="Euro 29 2" xfId="5709" xr:uid="{00000000-0005-0000-0000-0000251C0000}"/>
    <cellStyle name="Euro 3" xfId="5710" xr:uid="{00000000-0005-0000-0000-0000261C0000}"/>
    <cellStyle name="Euro 3 10" xfId="5711" xr:uid="{00000000-0005-0000-0000-0000271C0000}"/>
    <cellStyle name="Euro 3 11" xfId="5712" xr:uid="{00000000-0005-0000-0000-0000281C0000}"/>
    <cellStyle name="Euro 3 12" xfId="5713" xr:uid="{00000000-0005-0000-0000-0000291C0000}"/>
    <cellStyle name="Euro 3 13" xfId="5714" xr:uid="{00000000-0005-0000-0000-00002A1C0000}"/>
    <cellStyle name="Euro 3 2" xfId="5715" xr:uid="{00000000-0005-0000-0000-00002B1C0000}"/>
    <cellStyle name="Euro 3 3" xfId="5716" xr:uid="{00000000-0005-0000-0000-00002C1C0000}"/>
    <cellStyle name="Euro 3 4" xfId="5717" xr:uid="{00000000-0005-0000-0000-00002D1C0000}"/>
    <cellStyle name="Euro 3 5" xfId="5718" xr:uid="{00000000-0005-0000-0000-00002E1C0000}"/>
    <cellStyle name="Euro 3 6" xfId="5719" xr:uid="{00000000-0005-0000-0000-00002F1C0000}"/>
    <cellStyle name="Euro 3 7" xfId="5720" xr:uid="{00000000-0005-0000-0000-0000301C0000}"/>
    <cellStyle name="Euro 3 8" xfId="5721" xr:uid="{00000000-0005-0000-0000-0000311C0000}"/>
    <cellStyle name="Euro 3 9" xfId="5722" xr:uid="{00000000-0005-0000-0000-0000321C0000}"/>
    <cellStyle name="Euro 30" xfId="5723" xr:uid="{00000000-0005-0000-0000-0000331C0000}"/>
    <cellStyle name="Euro 30 2" xfId="5724" xr:uid="{00000000-0005-0000-0000-0000341C0000}"/>
    <cellStyle name="Euro 31" xfId="5725" xr:uid="{00000000-0005-0000-0000-0000351C0000}"/>
    <cellStyle name="Euro 31 2" xfId="5726" xr:uid="{00000000-0005-0000-0000-0000361C0000}"/>
    <cellStyle name="Euro 32" xfId="5727" xr:uid="{00000000-0005-0000-0000-0000371C0000}"/>
    <cellStyle name="Euro 32 2" xfId="5728" xr:uid="{00000000-0005-0000-0000-0000381C0000}"/>
    <cellStyle name="Euro 33" xfId="5729" xr:uid="{00000000-0005-0000-0000-0000391C0000}"/>
    <cellStyle name="Euro 33 2" xfId="5730" xr:uid="{00000000-0005-0000-0000-00003A1C0000}"/>
    <cellStyle name="Euro 34" xfId="5731" xr:uid="{00000000-0005-0000-0000-00003B1C0000}"/>
    <cellStyle name="Euro 34 2" xfId="5732" xr:uid="{00000000-0005-0000-0000-00003C1C0000}"/>
    <cellStyle name="Euro 35" xfId="5733" xr:uid="{00000000-0005-0000-0000-00003D1C0000}"/>
    <cellStyle name="Euro 35 2" xfId="5734" xr:uid="{00000000-0005-0000-0000-00003E1C0000}"/>
    <cellStyle name="Euro 36" xfId="5735" xr:uid="{00000000-0005-0000-0000-00003F1C0000}"/>
    <cellStyle name="Euro 36 2" xfId="5736" xr:uid="{00000000-0005-0000-0000-0000401C0000}"/>
    <cellStyle name="Euro 37" xfId="5737" xr:uid="{00000000-0005-0000-0000-0000411C0000}"/>
    <cellStyle name="Euro 37 2" xfId="5738" xr:uid="{00000000-0005-0000-0000-0000421C0000}"/>
    <cellStyle name="Euro 38" xfId="5739" xr:uid="{00000000-0005-0000-0000-0000431C0000}"/>
    <cellStyle name="Euro 38 2" xfId="5740" xr:uid="{00000000-0005-0000-0000-0000441C0000}"/>
    <cellStyle name="Euro 39" xfId="5741" xr:uid="{00000000-0005-0000-0000-0000451C0000}"/>
    <cellStyle name="Euro 39 2" xfId="5742" xr:uid="{00000000-0005-0000-0000-0000461C0000}"/>
    <cellStyle name="Euro 4" xfId="5743" xr:uid="{00000000-0005-0000-0000-0000471C0000}"/>
    <cellStyle name="Euro 4 10" xfId="5744" xr:uid="{00000000-0005-0000-0000-0000481C0000}"/>
    <cellStyle name="Euro 4 11" xfId="5745" xr:uid="{00000000-0005-0000-0000-0000491C0000}"/>
    <cellStyle name="Euro 4 12" xfId="5746" xr:uid="{00000000-0005-0000-0000-00004A1C0000}"/>
    <cellStyle name="Euro 4 2" xfId="5747" xr:uid="{00000000-0005-0000-0000-00004B1C0000}"/>
    <cellStyle name="Euro 4 3" xfId="5748" xr:uid="{00000000-0005-0000-0000-00004C1C0000}"/>
    <cellStyle name="Euro 4 4" xfId="5749" xr:uid="{00000000-0005-0000-0000-00004D1C0000}"/>
    <cellStyle name="Euro 4 5" xfId="5750" xr:uid="{00000000-0005-0000-0000-00004E1C0000}"/>
    <cellStyle name="Euro 4 6" xfId="5751" xr:uid="{00000000-0005-0000-0000-00004F1C0000}"/>
    <cellStyle name="Euro 4 7" xfId="5752" xr:uid="{00000000-0005-0000-0000-0000501C0000}"/>
    <cellStyle name="Euro 4 8" xfId="5753" xr:uid="{00000000-0005-0000-0000-0000511C0000}"/>
    <cellStyle name="Euro 4 9" xfId="5754" xr:uid="{00000000-0005-0000-0000-0000521C0000}"/>
    <cellStyle name="Euro 40" xfId="5755" xr:uid="{00000000-0005-0000-0000-0000531C0000}"/>
    <cellStyle name="Euro 40 2" xfId="5756" xr:uid="{00000000-0005-0000-0000-0000541C0000}"/>
    <cellStyle name="Euro 41" xfId="5757" xr:uid="{00000000-0005-0000-0000-0000551C0000}"/>
    <cellStyle name="Euro 41 2" xfId="5758" xr:uid="{00000000-0005-0000-0000-0000561C0000}"/>
    <cellStyle name="Euro 42" xfId="5759" xr:uid="{00000000-0005-0000-0000-0000571C0000}"/>
    <cellStyle name="Euro 42 2" xfId="5760" xr:uid="{00000000-0005-0000-0000-0000581C0000}"/>
    <cellStyle name="Euro 43" xfId="5761" xr:uid="{00000000-0005-0000-0000-0000591C0000}"/>
    <cellStyle name="Euro 43 2" xfId="5762" xr:uid="{00000000-0005-0000-0000-00005A1C0000}"/>
    <cellStyle name="Euro 44" xfId="5763" xr:uid="{00000000-0005-0000-0000-00005B1C0000}"/>
    <cellStyle name="Euro 44 2" xfId="5764" xr:uid="{00000000-0005-0000-0000-00005C1C0000}"/>
    <cellStyle name="Euro 45" xfId="5765" xr:uid="{00000000-0005-0000-0000-00005D1C0000}"/>
    <cellStyle name="Euro 45 2" xfId="5766" xr:uid="{00000000-0005-0000-0000-00005E1C0000}"/>
    <cellStyle name="Euro 46" xfId="5767" xr:uid="{00000000-0005-0000-0000-00005F1C0000}"/>
    <cellStyle name="Euro 46 2" xfId="5768" xr:uid="{00000000-0005-0000-0000-0000601C0000}"/>
    <cellStyle name="Euro 47" xfId="5769" xr:uid="{00000000-0005-0000-0000-0000611C0000}"/>
    <cellStyle name="Euro 47 2" xfId="5770" xr:uid="{00000000-0005-0000-0000-0000621C0000}"/>
    <cellStyle name="Euro 48" xfId="5771" xr:uid="{00000000-0005-0000-0000-0000631C0000}"/>
    <cellStyle name="Euro 48 2" xfId="5772" xr:uid="{00000000-0005-0000-0000-0000641C0000}"/>
    <cellStyle name="Euro 49" xfId="5773" xr:uid="{00000000-0005-0000-0000-0000651C0000}"/>
    <cellStyle name="Euro 49 2" xfId="5774" xr:uid="{00000000-0005-0000-0000-0000661C0000}"/>
    <cellStyle name="Euro 5" xfId="5775" xr:uid="{00000000-0005-0000-0000-0000671C0000}"/>
    <cellStyle name="Euro 5 2" xfId="5776" xr:uid="{00000000-0005-0000-0000-0000681C0000}"/>
    <cellStyle name="Euro 5 2 2" xfId="5777" xr:uid="{00000000-0005-0000-0000-0000691C0000}"/>
    <cellStyle name="Euro 5 3" xfId="5778" xr:uid="{00000000-0005-0000-0000-00006A1C0000}"/>
    <cellStyle name="Euro 5 3 2" xfId="5779" xr:uid="{00000000-0005-0000-0000-00006B1C0000}"/>
    <cellStyle name="Euro 5 4" xfId="5780" xr:uid="{00000000-0005-0000-0000-00006C1C0000}"/>
    <cellStyle name="Euro 50" xfId="5781" xr:uid="{00000000-0005-0000-0000-00006D1C0000}"/>
    <cellStyle name="Euro 50 2" xfId="5782" xr:uid="{00000000-0005-0000-0000-00006E1C0000}"/>
    <cellStyle name="Euro 51" xfId="5783" xr:uid="{00000000-0005-0000-0000-00006F1C0000}"/>
    <cellStyle name="Euro 51 2" xfId="5784" xr:uid="{00000000-0005-0000-0000-0000701C0000}"/>
    <cellStyle name="Euro 52" xfId="5785" xr:uid="{00000000-0005-0000-0000-0000711C0000}"/>
    <cellStyle name="Euro 52 2" xfId="5786" xr:uid="{00000000-0005-0000-0000-0000721C0000}"/>
    <cellStyle name="Euro 53" xfId="5787" xr:uid="{00000000-0005-0000-0000-0000731C0000}"/>
    <cellStyle name="Euro 53 2" xfId="5788" xr:uid="{00000000-0005-0000-0000-0000741C0000}"/>
    <cellStyle name="Euro 54" xfId="5789" xr:uid="{00000000-0005-0000-0000-0000751C0000}"/>
    <cellStyle name="Euro 54 2" xfId="5790" xr:uid="{00000000-0005-0000-0000-0000761C0000}"/>
    <cellStyle name="Euro 55" xfId="5791" xr:uid="{00000000-0005-0000-0000-0000771C0000}"/>
    <cellStyle name="Euro 55 2" xfId="5792" xr:uid="{00000000-0005-0000-0000-0000781C0000}"/>
    <cellStyle name="Euro 56" xfId="5793" xr:uid="{00000000-0005-0000-0000-0000791C0000}"/>
    <cellStyle name="Euro 56 2" xfId="5794" xr:uid="{00000000-0005-0000-0000-00007A1C0000}"/>
    <cellStyle name="Euro 57" xfId="5795" xr:uid="{00000000-0005-0000-0000-00007B1C0000}"/>
    <cellStyle name="Euro 57 2" xfId="5796" xr:uid="{00000000-0005-0000-0000-00007C1C0000}"/>
    <cellStyle name="Euro 58" xfId="5797" xr:uid="{00000000-0005-0000-0000-00007D1C0000}"/>
    <cellStyle name="Euro 58 2" xfId="5798" xr:uid="{00000000-0005-0000-0000-00007E1C0000}"/>
    <cellStyle name="Euro 59" xfId="5799" xr:uid="{00000000-0005-0000-0000-00007F1C0000}"/>
    <cellStyle name="Euro 59 2" xfId="5800" xr:uid="{00000000-0005-0000-0000-0000801C0000}"/>
    <cellStyle name="Euro 6" xfId="5801" xr:uid="{00000000-0005-0000-0000-0000811C0000}"/>
    <cellStyle name="Euro 6 2" xfId="5802" xr:uid="{00000000-0005-0000-0000-0000821C0000}"/>
    <cellStyle name="Euro 6 2 2" xfId="5803" xr:uid="{00000000-0005-0000-0000-0000831C0000}"/>
    <cellStyle name="Euro 6 3" xfId="5804" xr:uid="{00000000-0005-0000-0000-0000841C0000}"/>
    <cellStyle name="Euro 6 3 2" xfId="5805" xr:uid="{00000000-0005-0000-0000-0000851C0000}"/>
    <cellStyle name="Euro 6 4" xfId="5806" xr:uid="{00000000-0005-0000-0000-0000861C0000}"/>
    <cellStyle name="Euro 60" xfId="5807" xr:uid="{00000000-0005-0000-0000-0000871C0000}"/>
    <cellStyle name="Euro 60 2" xfId="5808" xr:uid="{00000000-0005-0000-0000-0000881C0000}"/>
    <cellStyle name="Euro 61" xfId="5809" xr:uid="{00000000-0005-0000-0000-0000891C0000}"/>
    <cellStyle name="Euro 61 2" xfId="5810" xr:uid="{00000000-0005-0000-0000-00008A1C0000}"/>
    <cellStyle name="Euro 62" xfId="5811" xr:uid="{00000000-0005-0000-0000-00008B1C0000}"/>
    <cellStyle name="Euro 62 2" xfId="5812" xr:uid="{00000000-0005-0000-0000-00008C1C0000}"/>
    <cellStyle name="Euro 63" xfId="5813" xr:uid="{00000000-0005-0000-0000-00008D1C0000}"/>
    <cellStyle name="Euro 63 2" xfId="5814" xr:uid="{00000000-0005-0000-0000-00008E1C0000}"/>
    <cellStyle name="Euro 64" xfId="5815" xr:uid="{00000000-0005-0000-0000-00008F1C0000}"/>
    <cellStyle name="Euro 64 2" xfId="5816" xr:uid="{00000000-0005-0000-0000-0000901C0000}"/>
    <cellStyle name="Euro 65" xfId="5817" xr:uid="{00000000-0005-0000-0000-0000911C0000}"/>
    <cellStyle name="Euro 65 2" xfId="5818" xr:uid="{00000000-0005-0000-0000-0000921C0000}"/>
    <cellStyle name="Euro 66" xfId="5819" xr:uid="{00000000-0005-0000-0000-0000931C0000}"/>
    <cellStyle name="Euro 66 2" xfId="5820" xr:uid="{00000000-0005-0000-0000-0000941C0000}"/>
    <cellStyle name="Euro 67" xfId="5821" xr:uid="{00000000-0005-0000-0000-0000951C0000}"/>
    <cellStyle name="Euro 67 2" xfId="5822" xr:uid="{00000000-0005-0000-0000-0000961C0000}"/>
    <cellStyle name="Euro 68" xfId="5823" xr:uid="{00000000-0005-0000-0000-0000971C0000}"/>
    <cellStyle name="Euro 68 2" xfId="5824" xr:uid="{00000000-0005-0000-0000-0000981C0000}"/>
    <cellStyle name="Euro 69" xfId="5825" xr:uid="{00000000-0005-0000-0000-0000991C0000}"/>
    <cellStyle name="Euro 69 2" xfId="5826" xr:uid="{00000000-0005-0000-0000-00009A1C0000}"/>
    <cellStyle name="Euro 7" xfId="5827" xr:uid="{00000000-0005-0000-0000-00009B1C0000}"/>
    <cellStyle name="Euro 7 2" xfId="5828" xr:uid="{00000000-0005-0000-0000-00009C1C0000}"/>
    <cellStyle name="Euro 7 2 2" xfId="5829" xr:uid="{00000000-0005-0000-0000-00009D1C0000}"/>
    <cellStyle name="Euro 7 3" xfId="5830" xr:uid="{00000000-0005-0000-0000-00009E1C0000}"/>
    <cellStyle name="Euro 7 3 2" xfId="5831" xr:uid="{00000000-0005-0000-0000-00009F1C0000}"/>
    <cellStyle name="Euro 7 4" xfId="5832" xr:uid="{00000000-0005-0000-0000-0000A01C0000}"/>
    <cellStyle name="Euro 70" xfId="5833" xr:uid="{00000000-0005-0000-0000-0000A11C0000}"/>
    <cellStyle name="Euro 70 2" xfId="5834" xr:uid="{00000000-0005-0000-0000-0000A21C0000}"/>
    <cellStyle name="Euro 71" xfId="5835" xr:uid="{00000000-0005-0000-0000-0000A31C0000}"/>
    <cellStyle name="Euro 71 2" xfId="5836" xr:uid="{00000000-0005-0000-0000-0000A41C0000}"/>
    <cellStyle name="Euro 72" xfId="5837" xr:uid="{00000000-0005-0000-0000-0000A51C0000}"/>
    <cellStyle name="Euro 72 2" xfId="5838" xr:uid="{00000000-0005-0000-0000-0000A61C0000}"/>
    <cellStyle name="Euro 73" xfId="5839" xr:uid="{00000000-0005-0000-0000-0000A71C0000}"/>
    <cellStyle name="Euro 73 2" xfId="5840" xr:uid="{00000000-0005-0000-0000-0000A81C0000}"/>
    <cellStyle name="Euro 74" xfId="5841" xr:uid="{00000000-0005-0000-0000-0000A91C0000}"/>
    <cellStyle name="Euro 74 2" xfId="5842" xr:uid="{00000000-0005-0000-0000-0000AA1C0000}"/>
    <cellStyle name="Euro 75" xfId="5843" xr:uid="{00000000-0005-0000-0000-0000AB1C0000}"/>
    <cellStyle name="Euro 75 2" xfId="5844" xr:uid="{00000000-0005-0000-0000-0000AC1C0000}"/>
    <cellStyle name="Euro 76" xfId="5845" xr:uid="{00000000-0005-0000-0000-0000AD1C0000}"/>
    <cellStyle name="Euro 76 2" xfId="5846" xr:uid="{00000000-0005-0000-0000-0000AE1C0000}"/>
    <cellStyle name="Euro 77" xfId="5847" xr:uid="{00000000-0005-0000-0000-0000AF1C0000}"/>
    <cellStyle name="Euro 77 2" xfId="5848" xr:uid="{00000000-0005-0000-0000-0000B01C0000}"/>
    <cellStyle name="Euro 78" xfId="5849" xr:uid="{00000000-0005-0000-0000-0000B11C0000}"/>
    <cellStyle name="Euro 78 2" xfId="5850" xr:uid="{00000000-0005-0000-0000-0000B21C0000}"/>
    <cellStyle name="Euro 79" xfId="5851" xr:uid="{00000000-0005-0000-0000-0000B31C0000}"/>
    <cellStyle name="Euro 79 2" xfId="5852" xr:uid="{00000000-0005-0000-0000-0000B41C0000}"/>
    <cellStyle name="Euro 8" xfId="5853" xr:uid="{00000000-0005-0000-0000-0000B51C0000}"/>
    <cellStyle name="Euro 8 2" xfId="5854" xr:uid="{00000000-0005-0000-0000-0000B61C0000}"/>
    <cellStyle name="Euro 80" xfId="5855" xr:uid="{00000000-0005-0000-0000-0000B71C0000}"/>
    <cellStyle name="Euro 80 2" xfId="5856" xr:uid="{00000000-0005-0000-0000-0000B81C0000}"/>
    <cellStyle name="Euro 81" xfId="5857" xr:uid="{00000000-0005-0000-0000-0000B91C0000}"/>
    <cellStyle name="Euro 81 2" xfId="5858" xr:uid="{00000000-0005-0000-0000-0000BA1C0000}"/>
    <cellStyle name="Euro 82" xfId="5859" xr:uid="{00000000-0005-0000-0000-0000BB1C0000}"/>
    <cellStyle name="Euro 82 2" xfId="5860" xr:uid="{00000000-0005-0000-0000-0000BC1C0000}"/>
    <cellStyle name="Euro 83" xfId="5861" xr:uid="{00000000-0005-0000-0000-0000BD1C0000}"/>
    <cellStyle name="Euro 83 2" xfId="5862" xr:uid="{00000000-0005-0000-0000-0000BE1C0000}"/>
    <cellStyle name="Euro 84" xfId="5863" xr:uid="{00000000-0005-0000-0000-0000BF1C0000}"/>
    <cellStyle name="Euro 84 2" xfId="5864" xr:uid="{00000000-0005-0000-0000-0000C01C0000}"/>
    <cellStyle name="Euro 85" xfId="5865" xr:uid="{00000000-0005-0000-0000-0000C11C0000}"/>
    <cellStyle name="Euro 85 2" xfId="5866" xr:uid="{00000000-0005-0000-0000-0000C21C0000}"/>
    <cellStyle name="Euro 86" xfId="5867" xr:uid="{00000000-0005-0000-0000-0000C31C0000}"/>
    <cellStyle name="Euro 86 2" xfId="5868" xr:uid="{00000000-0005-0000-0000-0000C41C0000}"/>
    <cellStyle name="Euro 87" xfId="5869" xr:uid="{00000000-0005-0000-0000-0000C51C0000}"/>
    <cellStyle name="Euro 87 2" xfId="5870" xr:uid="{00000000-0005-0000-0000-0000C61C0000}"/>
    <cellStyle name="Euro 88" xfId="5871" xr:uid="{00000000-0005-0000-0000-0000C71C0000}"/>
    <cellStyle name="Euro 88 2" xfId="5872" xr:uid="{00000000-0005-0000-0000-0000C81C0000}"/>
    <cellStyle name="Euro 89" xfId="5873" xr:uid="{00000000-0005-0000-0000-0000C91C0000}"/>
    <cellStyle name="Euro 89 2" xfId="5874" xr:uid="{00000000-0005-0000-0000-0000CA1C0000}"/>
    <cellStyle name="Euro 9" xfId="5875" xr:uid="{00000000-0005-0000-0000-0000CB1C0000}"/>
    <cellStyle name="Euro 9 2" xfId="5876" xr:uid="{00000000-0005-0000-0000-0000CC1C0000}"/>
    <cellStyle name="Euro 90" xfId="5877" xr:uid="{00000000-0005-0000-0000-0000CD1C0000}"/>
    <cellStyle name="Euro 90 2" xfId="5878" xr:uid="{00000000-0005-0000-0000-0000CE1C0000}"/>
    <cellStyle name="Euro 91" xfId="5879" xr:uid="{00000000-0005-0000-0000-0000CF1C0000}"/>
    <cellStyle name="Euro 91 2" xfId="5880" xr:uid="{00000000-0005-0000-0000-0000D01C0000}"/>
    <cellStyle name="Euro 92" xfId="5881" xr:uid="{00000000-0005-0000-0000-0000D11C0000}"/>
    <cellStyle name="Euro 92 2" xfId="5882" xr:uid="{00000000-0005-0000-0000-0000D21C0000}"/>
    <cellStyle name="Euro 93" xfId="5883" xr:uid="{00000000-0005-0000-0000-0000D31C0000}"/>
    <cellStyle name="Euro 93 2" xfId="5884" xr:uid="{00000000-0005-0000-0000-0000D41C0000}"/>
    <cellStyle name="Euro 94" xfId="5885" xr:uid="{00000000-0005-0000-0000-0000D51C0000}"/>
    <cellStyle name="Euro 94 2" xfId="5886" xr:uid="{00000000-0005-0000-0000-0000D61C0000}"/>
    <cellStyle name="Euro 95" xfId="5887" xr:uid="{00000000-0005-0000-0000-0000D71C0000}"/>
    <cellStyle name="Euro 95 2" xfId="5888" xr:uid="{00000000-0005-0000-0000-0000D81C0000}"/>
    <cellStyle name="Euro 96" xfId="5889" xr:uid="{00000000-0005-0000-0000-0000D91C0000}"/>
    <cellStyle name="Euro 96 2" xfId="5890" xr:uid="{00000000-0005-0000-0000-0000DA1C0000}"/>
    <cellStyle name="Euro 97" xfId="5891" xr:uid="{00000000-0005-0000-0000-0000DB1C0000}"/>
    <cellStyle name="Euro 97 2" xfId="5892" xr:uid="{00000000-0005-0000-0000-0000DC1C0000}"/>
    <cellStyle name="Euro 98" xfId="5893" xr:uid="{00000000-0005-0000-0000-0000DD1C0000}"/>
    <cellStyle name="Euro 98 2" xfId="5894" xr:uid="{00000000-0005-0000-0000-0000DE1C0000}"/>
    <cellStyle name="Euro 99" xfId="5895" xr:uid="{00000000-0005-0000-0000-0000DF1C0000}"/>
    <cellStyle name="Euro 99 2" xfId="5896" xr:uid="{00000000-0005-0000-0000-0000E01C0000}"/>
    <cellStyle name="Euro_C.M.L." xfId="5897" xr:uid="{00000000-0005-0000-0000-0000E11C0000}"/>
    <cellStyle name="Explanatory Text" xfId="5898" xr:uid="{00000000-0005-0000-0000-0000E21C0000}"/>
    <cellStyle name="Explanatory Text 2" xfId="31281" xr:uid="{00000000-0005-0000-0000-0000E31C0000}"/>
    <cellStyle name="Explanatory Text 3" xfId="31282" xr:uid="{00000000-0005-0000-0000-0000E41C0000}"/>
    <cellStyle name="EY House" xfId="5899" xr:uid="{00000000-0005-0000-0000-0000E51C0000}"/>
    <cellStyle name="EY House 10" xfId="5900" xr:uid="{00000000-0005-0000-0000-0000E61C0000}"/>
    <cellStyle name="EY House 100" xfId="5901" xr:uid="{00000000-0005-0000-0000-0000E71C0000}"/>
    <cellStyle name="EY House 101" xfId="5902" xr:uid="{00000000-0005-0000-0000-0000E81C0000}"/>
    <cellStyle name="EY House 102" xfId="5903" xr:uid="{00000000-0005-0000-0000-0000E91C0000}"/>
    <cellStyle name="EY House 103" xfId="5904" xr:uid="{00000000-0005-0000-0000-0000EA1C0000}"/>
    <cellStyle name="EY House 104" xfId="5905" xr:uid="{00000000-0005-0000-0000-0000EB1C0000}"/>
    <cellStyle name="EY House 105" xfId="5906" xr:uid="{00000000-0005-0000-0000-0000EC1C0000}"/>
    <cellStyle name="EY House 106" xfId="5907" xr:uid="{00000000-0005-0000-0000-0000ED1C0000}"/>
    <cellStyle name="EY House 107" xfId="5908" xr:uid="{00000000-0005-0000-0000-0000EE1C0000}"/>
    <cellStyle name="EY House 108" xfId="5909" xr:uid="{00000000-0005-0000-0000-0000EF1C0000}"/>
    <cellStyle name="EY House 109" xfId="5910" xr:uid="{00000000-0005-0000-0000-0000F01C0000}"/>
    <cellStyle name="EY House 11" xfId="5911" xr:uid="{00000000-0005-0000-0000-0000F11C0000}"/>
    <cellStyle name="EY House 110" xfId="5912" xr:uid="{00000000-0005-0000-0000-0000F21C0000}"/>
    <cellStyle name="EY House 111" xfId="5913" xr:uid="{00000000-0005-0000-0000-0000F31C0000}"/>
    <cellStyle name="EY House 112" xfId="5914" xr:uid="{00000000-0005-0000-0000-0000F41C0000}"/>
    <cellStyle name="EY House 113" xfId="5915" xr:uid="{00000000-0005-0000-0000-0000F51C0000}"/>
    <cellStyle name="EY House 114" xfId="5916" xr:uid="{00000000-0005-0000-0000-0000F61C0000}"/>
    <cellStyle name="EY House 115" xfId="5917" xr:uid="{00000000-0005-0000-0000-0000F71C0000}"/>
    <cellStyle name="EY House 116" xfId="5918" xr:uid="{00000000-0005-0000-0000-0000F81C0000}"/>
    <cellStyle name="EY House 117" xfId="5919" xr:uid="{00000000-0005-0000-0000-0000F91C0000}"/>
    <cellStyle name="EY House 118" xfId="5920" xr:uid="{00000000-0005-0000-0000-0000FA1C0000}"/>
    <cellStyle name="EY House 119" xfId="5921" xr:uid="{00000000-0005-0000-0000-0000FB1C0000}"/>
    <cellStyle name="EY House 12" xfId="5922" xr:uid="{00000000-0005-0000-0000-0000FC1C0000}"/>
    <cellStyle name="EY House 120" xfId="5923" xr:uid="{00000000-0005-0000-0000-0000FD1C0000}"/>
    <cellStyle name="EY House 121" xfId="5924" xr:uid="{00000000-0005-0000-0000-0000FE1C0000}"/>
    <cellStyle name="EY House 122" xfId="5925" xr:uid="{00000000-0005-0000-0000-0000FF1C0000}"/>
    <cellStyle name="EY House 123" xfId="5926" xr:uid="{00000000-0005-0000-0000-0000001D0000}"/>
    <cellStyle name="EY House 124" xfId="5927" xr:uid="{00000000-0005-0000-0000-0000011D0000}"/>
    <cellStyle name="EY House 125" xfId="5928" xr:uid="{00000000-0005-0000-0000-0000021D0000}"/>
    <cellStyle name="EY House 13" xfId="5929" xr:uid="{00000000-0005-0000-0000-0000031D0000}"/>
    <cellStyle name="EY House 14" xfId="5930" xr:uid="{00000000-0005-0000-0000-0000041D0000}"/>
    <cellStyle name="EY House 15" xfId="5931" xr:uid="{00000000-0005-0000-0000-0000051D0000}"/>
    <cellStyle name="EY House 16" xfId="5932" xr:uid="{00000000-0005-0000-0000-0000061D0000}"/>
    <cellStyle name="EY House 17" xfId="5933" xr:uid="{00000000-0005-0000-0000-0000071D0000}"/>
    <cellStyle name="EY House 18" xfId="5934" xr:uid="{00000000-0005-0000-0000-0000081D0000}"/>
    <cellStyle name="EY House 19" xfId="5935" xr:uid="{00000000-0005-0000-0000-0000091D0000}"/>
    <cellStyle name="EY House 2" xfId="5936" xr:uid="{00000000-0005-0000-0000-00000A1D0000}"/>
    <cellStyle name="EY House 20" xfId="5937" xr:uid="{00000000-0005-0000-0000-00000B1D0000}"/>
    <cellStyle name="EY House 21" xfId="5938" xr:uid="{00000000-0005-0000-0000-00000C1D0000}"/>
    <cellStyle name="EY House 22" xfId="5939" xr:uid="{00000000-0005-0000-0000-00000D1D0000}"/>
    <cellStyle name="EY House 23" xfId="5940" xr:uid="{00000000-0005-0000-0000-00000E1D0000}"/>
    <cellStyle name="EY House 24" xfId="5941" xr:uid="{00000000-0005-0000-0000-00000F1D0000}"/>
    <cellStyle name="EY House 25" xfId="5942" xr:uid="{00000000-0005-0000-0000-0000101D0000}"/>
    <cellStyle name="EY House 26" xfId="5943" xr:uid="{00000000-0005-0000-0000-0000111D0000}"/>
    <cellStyle name="EY House 27" xfId="5944" xr:uid="{00000000-0005-0000-0000-0000121D0000}"/>
    <cellStyle name="EY House 28" xfId="5945" xr:uid="{00000000-0005-0000-0000-0000131D0000}"/>
    <cellStyle name="EY House 29" xfId="5946" xr:uid="{00000000-0005-0000-0000-0000141D0000}"/>
    <cellStyle name="EY House 3" xfId="5947" xr:uid="{00000000-0005-0000-0000-0000151D0000}"/>
    <cellStyle name="EY House 30" xfId="5948" xr:uid="{00000000-0005-0000-0000-0000161D0000}"/>
    <cellStyle name="EY House 31" xfId="5949" xr:uid="{00000000-0005-0000-0000-0000171D0000}"/>
    <cellStyle name="EY House 32" xfId="5950" xr:uid="{00000000-0005-0000-0000-0000181D0000}"/>
    <cellStyle name="EY House 33" xfId="5951" xr:uid="{00000000-0005-0000-0000-0000191D0000}"/>
    <cellStyle name="EY House 34" xfId="5952" xr:uid="{00000000-0005-0000-0000-00001A1D0000}"/>
    <cellStyle name="EY House 35" xfId="5953" xr:uid="{00000000-0005-0000-0000-00001B1D0000}"/>
    <cellStyle name="EY House 36" xfId="5954" xr:uid="{00000000-0005-0000-0000-00001C1D0000}"/>
    <cellStyle name="EY House 37" xfId="5955" xr:uid="{00000000-0005-0000-0000-00001D1D0000}"/>
    <cellStyle name="EY House 38" xfId="5956" xr:uid="{00000000-0005-0000-0000-00001E1D0000}"/>
    <cellStyle name="EY House 39" xfId="5957" xr:uid="{00000000-0005-0000-0000-00001F1D0000}"/>
    <cellStyle name="EY House 4" xfId="5958" xr:uid="{00000000-0005-0000-0000-0000201D0000}"/>
    <cellStyle name="EY House 40" xfId="5959" xr:uid="{00000000-0005-0000-0000-0000211D0000}"/>
    <cellStyle name="EY House 41" xfId="5960" xr:uid="{00000000-0005-0000-0000-0000221D0000}"/>
    <cellStyle name="EY House 42" xfId="5961" xr:uid="{00000000-0005-0000-0000-0000231D0000}"/>
    <cellStyle name="EY House 43" xfId="5962" xr:uid="{00000000-0005-0000-0000-0000241D0000}"/>
    <cellStyle name="EY House 44" xfId="5963" xr:uid="{00000000-0005-0000-0000-0000251D0000}"/>
    <cellStyle name="EY House 45" xfId="5964" xr:uid="{00000000-0005-0000-0000-0000261D0000}"/>
    <cellStyle name="EY House 46" xfId="5965" xr:uid="{00000000-0005-0000-0000-0000271D0000}"/>
    <cellStyle name="EY House 47" xfId="5966" xr:uid="{00000000-0005-0000-0000-0000281D0000}"/>
    <cellStyle name="EY House 48" xfId="5967" xr:uid="{00000000-0005-0000-0000-0000291D0000}"/>
    <cellStyle name="EY House 49" xfId="5968" xr:uid="{00000000-0005-0000-0000-00002A1D0000}"/>
    <cellStyle name="EY House 5" xfId="5969" xr:uid="{00000000-0005-0000-0000-00002B1D0000}"/>
    <cellStyle name="EY House 50" xfId="5970" xr:uid="{00000000-0005-0000-0000-00002C1D0000}"/>
    <cellStyle name="EY House 51" xfId="5971" xr:uid="{00000000-0005-0000-0000-00002D1D0000}"/>
    <cellStyle name="EY House 52" xfId="5972" xr:uid="{00000000-0005-0000-0000-00002E1D0000}"/>
    <cellStyle name="EY House 53" xfId="5973" xr:uid="{00000000-0005-0000-0000-00002F1D0000}"/>
    <cellStyle name="EY House 54" xfId="5974" xr:uid="{00000000-0005-0000-0000-0000301D0000}"/>
    <cellStyle name="EY House 55" xfId="5975" xr:uid="{00000000-0005-0000-0000-0000311D0000}"/>
    <cellStyle name="EY House 56" xfId="5976" xr:uid="{00000000-0005-0000-0000-0000321D0000}"/>
    <cellStyle name="EY House 57" xfId="5977" xr:uid="{00000000-0005-0000-0000-0000331D0000}"/>
    <cellStyle name="EY House 58" xfId="5978" xr:uid="{00000000-0005-0000-0000-0000341D0000}"/>
    <cellStyle name="EY House 59" xfId="5979" xr:uid="{00000000-0005-0000-0000-0000351D0000}"/>
    <cellStyle name="EY House 6" xfId="5980" xr:uid="{00000000-0005-0000-0000-0000361D0000}"/>
    <cellStyle name="EY House 60" xfId="5981" xr:uid="{00000000-0005-0000-0000-0000371D0000}"/>
    <cellStyle name="EY House 61" xfId="5982" xr:uid="{00000000-0005-0000-0000-0000381D0000}"/>
    <cellStyle name="EY House 62" xfId="5983" xr:uid="{00000000-0005-0000-0000-0000391D0000}"/>
    <cellStyle name="EY House 63" xfId="5984" xr:uid="{00000000-0005-0000-0000-00003A1D0000}"/>
    <cellStyle name="EY House 64" xfId="5985" xr:uid="{00000000-0005-0000-0000-00003B1D0000}"/>
    <cellStyle name="EY House 65" xfId="5986" xr:uid="{00000000-0005-0000-0000-00003C1D0000}"/>
    <cellStyle name="EY House 66" xfId="5987" xr:uid="{00000000-0005-0000-0000-00003D1D0000}"/>
    <cellStyle name="EY House 67" xfId="5988" xr:uid="{00000000-0005-0000-0000-00003E1D0000}"/>
    <cellStyle name="EY House 68" xfId="5989" xr:uid="{00000000-0005-0000-0000-00003F1D0000}"/>
    <cellStyle name="EY House 69" xfId="5990" xr:uid="{00000000-0005-0000-0000-0000401D0000}"/>
    <cellStyle name="EY House 7" xfId="5991" xr:uid="{00000000-0005-0000-0000-0000411D0000}"/>
    <cellStyle name="EY House 70" xfId="5992" xr:uid="{00000000-0005-0000-0000-0000421D0000}"/>
    <cellStyle name="EY House 71" xfId="5993" xr:uid="{00000000-0005-0000-0000-0000431D0000}"/>
    <cellStyle name="EY House 72" xfId="5994" xr:uid="{00000000-0005-0000-0000-0000441D0000}"/>
    <cellStyle name="EY House 73" xfId="5995" xr:uid="{00000000-0005-0000-0000-0000451D0000}"/>
    <cellStyle name="EY House 74" xfId="5996" xr:uid="{00000000-0005-0000-0000-0000461D0000}"/>
    <cellStyle name="EY House 75" xfId="5997" xr:uid="{00000000-0005-0000-0000-0000471D0000}"/>
    <cellStyle name="EY House 76" xfId="5998" xr:uid="{00000000-0005-0000-0000-0000481D0000}"/>
    <cellStyle name="EY House 77" xfId="5999" xr:uid="{00000000-0005-0000-0000-0000491D0000}"/>
    <cellStyle name="EY House 78" xfId="6000" xr:uid="{00000000-0005-0000-0000-00004A1D0000}"/>
    <cellStyle name="EY House 79" xfId="6001" xr:uid="{00000000-0005-0000-0000-00004B1D0000}"/>
    <cellStyle name="EY House 8" xfId="6002" xr:uid="{00000000-0005-0000-0000-00004C1D0000}"/>
    <cellStyle name="EY House 80" xfId="6003" xr:uid="{00000000-0005-0000-0000-00004D1D0000}"/>
    <cellStyle name="EY House 81" xfId="6004" xr:uid="{00000000-0005-0000-0000-00004E1D0000}"/>
    <cellStyle name="EY House 82" xfId="6005" xr:uid="{00000000-0005-0000-0000-00004F1D0000}"/>
    <cellStyle name="EY House 83" xfId="6006" xr:uid="{00000000-0005-0000-0000-0000501D0000}"/>
    <cellStyle name="EY House 84" xfId="6007" xr:uid="{00000000-0005-0000-0000-0000511D0000}"/>
    <cellStyle name="EY House 85" xfId="6008" xr:uid="{00000000-0005-0000-0000-0000521D0000}"/>
    <cellStyle name="EY House 86" xfId="6009" xr:uid="{00000000-0005-0000-0000-0000531D0000}"/>
    <cellStyle name="EY House 87" xfId="6010" xr:uid="{00000000-0005-0000-0000-0000541D0000}"/>
    <cellStyle name="EY House 88" xfId="6011" xr:uid="{00000000-0005-0000-0000-0000551D0000}"/>
    <cellStyle name="EY House 89" xfId="6012" xr:uid="{00000000-0005-0000-0000-0000561D0000}"/>
    <cellStyle name="EY House 9" xfId="6013" xr:uid="{00000000-0005-0000-0000-0000571D0000}"/>
    <cellStyle name="EY House 90" xfId="6014" xr:uid="{00000000-0005-0000-0000-0000581D0000}"/>
    <cellStyle name="EY House 91" xfId="6015" xr:uid="{00000000-0005-0000-0000-0000591D0000}"/>
    <cellStyle name="EY House 92" xfId="6016" xr:uid="{00000000-0005-0000-0000-00005A1D0000}"/>
    <cellStyle name="EY House 93" xfId="6017" xr:uid="{00000000-0005-0000-0000-00005B1D0000}"/>
    <cellStyle name="EY House 94" xfId="6018" xr:uid="{00000000-0005-0000-0000-00005C1D0000}"/>
    <cellStyle name="EY House 95" xfId="6019" xr:uid="{00000000-0005-0000-0000-00005D1D0000}"/>
    <cellStyle name="EY House 96" xfId="6020" xr:uid="{00000000-0005-0000-0000-00005E1D0000}"/>
    <cellStyle name="EY House 97" xfId="6021" xr:uid="{00000000-0005-0000-0000-00005F1D0000}"/>
    <cellStyle name="EY House 98" xfId="6022" xr:uid="{00000000-0005-0000-0000-0000601D0000}"/>
    <cellStyle name="EY House 99" xfId="6023" xr:uid="{00000000-0005-0000-0000-0000611D0000}"/>
    <cellStyle name="EY House_ActiFijos" xfId="6024" xr:uid="{00000000-0005-0000-0000-0000621D0000}"/>
    <cellStyle name="EY%input" xfId="6025" xr:uid="{00000000-0005-0000-0000-0000631D0000}"/>
    <cellStyle name="EY0dp" xfId="6026" xr:uid="{00000000-0005-0000-0000-0000641D0000}"/>
    <cellStyle name="EYnumber_Project GuGu - Databook 050331 v2" xfId="6027" xr:uid="{00000000-0005-0000-0000-0000651D0000}"/>
    <cellStyle name="EYtext_Project Sprinkle - Databook (PR) 4-1-05" xfId="6028" xr:uid="{00000000-0005-0000-0000-0000661D0000}"/>
    <cellStyle name="F2" xfId="6029" xr:uid="{00000000-0005-0000-0000-0000671D0000}"/>
    <cellStyle name="F2 2" xfId="6030" xr:uid="{00000000-0005-0000-0000-0000681D0000}"/>
    <cellStyle name="F2 2 10" xfId="6031" xr:uid="{00000000-0005-0000-0000-0000691D0000}"/>
    <cellStyle name="F2 2 11" xfId="6032" xr:uid="{00000000-0005-0000-0000-00006A1D0000}"/>
    <cellStyle name="F2 2 12" xfId="6033" xr:uid="{00000000-0005-0000-0000-00006B1D0000}"/>
    <cellStyle name="F2 2 2" xfId="6034" xr:uid="{00000000-0005-0000-0000-00006C1D0000}"/>
    <cellStyle name="F2 2 3" xfId="6035" xr:uid="{00000000-0005-0000-0000-00006D1D0000}"/>
    <cellStyle name="F2 2 4" xfId="6036" xr:uid="{00000000-0005-0000-0000-00006E1D0000}"/>
    <cellStyle name="F2 2 5" xfId="6037" xr:uid="{00000000-0005-0000-0000-00006F1D0000}"/>
    <cellStyle name="F2 2 6" xfId="6038" xr:uid="{00000000-0005-0000-0000-0000701D0000}"/>
    <cellStyle name="F2 2 7" xfId="6039" xr:uid="{00000000-0005-0000-0000-0000711D0000}"/>
    <cellStyle name="F2 2 8" xfId="6040" xr:uid="{00000000-0005-0000-0000-0000721D0000}"/>
    <cellStyle name="F2 2 9" xfId="6041" xr:uid="{00000000-0005-0000-0000-0000731D0000}"/>
    <cellStyle name="F2 2_ActiFijos" xfId="6042" xr:uid="{00000000-0005-0000-0000-0000741D0000}"/>
    <cellStyle name="F2 3" xfId="6043" xr:uid="{00000000-0005-0000-0000-0000751D0000}"/>
    <cellStyle name="F2 3 10" xfId="6044" xr:uid="{00000000-0005-0000-0000-0000761D0000}"/>
    <cellStyle name="F2 3 11" xfId="6045" xr:uid="{00000000-0005-0000-0000-0000771D0000}"/>
    <cellStyle name="F2 3 12" xfId="6046" xr:uid="{00000000-0005-0000-0000-0000781D0000}"/>
    <cellStyle name="F2 3 2" xfId="6047" xr:uid="{00000000-0005-0000-0000-0000791D0000}"/>
    <cellStyle name="F2 3 3" xfId="6048" xr:uid="{00000000-0005-0000-0000-00007A1D0000}"/>
    <cellStyle name="F2 3 4" xfId="6049" xr:uid="{00000000-0005-0000-0000-00007B1D0000}"/>
    <cellStyle name="F2 3 5" xfId="6050" xr:uid="{00000000-0005-0000-0000-00007C1D0000}"/>
    <cellStyle name="F2 3 6" xfId="6051" xr:uid="{00000000-0005-0000-0000-00007D1D0000}"/>
    <cellStyle name="F2 3 7" xfId="6052" xr:uid="{00000000-0005-0000-0000-00007E1D0000}"/>
    <cellStyle name="F2 3 8" xfId="6053" xr:uid="{00000000-0005-0000-0000-00007F1D0000}"/>
    <cellStyle name="F2 3 9" xfId="6054" xr:uid="{00000000-0005-0000-0000-0000801D0000}"/>
    <cellStyle name="F2 3_ActiFijos" xfId="6055" xr:uid="{00000000-0005-0000-0000-0000811D0000}"/>
    <cellStyle name="F2 4" xfId="6056" xr:uid="{00000000-0005-0000-0000-0000821D0000}"/>
    <cellStyle name="F2 4 10" xfId="6057" xr:uid="{00000000-0005-0000-0000-0000831D0000}"/>
    <cellStyle name="F2 4 11" xfId="6058" xr:uid="{00000000-0005-0000-0000-0000841D0000}"/>
    <cellStyle name="F2 4 12" xfId="6059" xr:uid="{00000000-0005-0000-0000-0000851D0000}"/>
    <cellStyle name="F2 4 2" xfId="6060" xr:uid="{00000000-0005-0000-0000-0000861D0000}"/>
    <cellStyle name="F2 4 3" xfId="6061" xr:uid="{00000000-0005-0000-0000-0000871D0000}"/>
    <cellStyle name="F2 4 4" xfId="6062" xr:uid="{00000000-0005-0000-0000-0000881D0000}"/>
    <cellStyle name="F2 4 5" xfId="6063" xr:uid="{00000000-0005-0000-0000-0000891D0000}"/>
    <cellStyle name="F2 4 6" xfId="6064" xr:uid="{00000000-0005-0000-0000-00008A1D0000}"/>
    <cellStyle name="F2 4 7" xfId="6065" xr:uid="{00000000-0005-0000-0000-00008B1D0000}"/>
    <cellStyle name="F2 4 8" xfId="6066" xr:uid="{00000000-0005-0000-0000-00008C1D0000}"/>
    <cellStyle name="F2 4 9" xfId="6067" xr:uid="{00000000-0005-0000-0000-00008D1D0000}"/>
    <cellStyle name="F2 4_ActiFijos" xfId="6068" xr:uid="{00000000-0005-0000-0000-00008E1D0000}"/>
    <cellStyle name="F2_Bases_Generales" xfId="6069" xr:uid="{00000000-0005-0000-0000-00008F1D0000}"/>
    <cellStyle name="F3" xfId="6070" xr:uid="{00000000-0005-0000-0000-0000901D0000}"/>
    <cellStyle name="F3 2" xfId="6071" xr:uid="{00000000-0005-0000-0000-0000911D0000}"/>
    <cellStyle name="F3 2 10" xfId="6072" xr:uid="{00000000-0005-0000-0000-0000921D0000}"/>
    <cellStyle name="F3 2 11" xfId="6073" xr:uid="{00000000-0005-0000-0000-0000931D0000}"/>
    <cellStyle name="F3 2 12" xfId="6074" xr:uid="{00000000-0005-0000-0000-0000941D0000}"/>
    <cellStyle name="F3 2 2" xfId="6075" xr:uid="{00000000-0005-0000-0000-0000951D0000}"/>
    <cellStyle name="F3 2 3" xfId="6076" xr:uid="{00000000-0005-0000-0000-0000961D0000}"/>
    <cellStyle name="F3 2 4" xfId="6077" xr:uid="{00000000-0005-0000-0000-0000971D0000}"/>
    <cellStyle name="F3 2 5" xfId="6078" xr:uid="{00000000-0005-0000-0000-0000981D0000}"/>
    <cellStyle name="F3 2 6" xfId="6079" xr:uid="{00000000-0005-0000-0000-0000991D0000}"/>
    <cellStyle name="F3 2 7" xfId="6080" xr:uid="{00000000-0005-0000-0000-00009A1D0000}"/>
    <cellStyle name="F3 2 8" xfId="6081" xr:uid="{00000000-0005-0000-0000-00009B1D0000}"/>
    <cellStyle name="F3 2 9" xfId="6082" xr:uid="{00000000-0005-0000-0000-00009C1D0000}"/>
    <cellStyle name="F3 2_ActiFijos" xfId="6083" xr:uid="{00000000-0005-0000-0000-00009D1D0000}"/>
    <cellStyle name="F3 3" xfId="6084" xr:uid="{00000000-0005-0000-0000-00009E1D0000}"/>
    <cellStyle name="F3 3 10" xfId="6085" xr:uid="{00000000-0005-0000-0000-00009F1D0000}"/>
    <cellStyle name="F3 3 11" xfId="6086" xr:uid="{00000000-0005-0000-0000-0000A01D0000}"/>
    <cellStyle name="F3 3 12" xfId="6087" xr:uid="{00000000-0005-0000-0000-0000A11D0000}"/>
    <cellStyle name="F3 3 2" xfId="6088" xr:uid="{00000000-0005-0000-0000-0000A21D0000}"/>
    <cellStyle name="F3 3 3" xfId="6089" xr:uid="{00000000-0005-0000-0000-0000A31D0000}"/>
    <cellStyle name="F3 3 4" xfId="6090" xr:uid="{00000000-0005-0000-0000-0000A41D0000}"/>
    <cellStyle name="F3 3 5" xfId="6091" xr:uid="{00000000-0005-0000-0000-0000A51D0000}"/>
    <cellStyle name="F3 3 6" xfId="6092" xr:uid="{00000000-0005-0000-0000-0000A61D0000}"/>
    <cellStyle name="F3 3 7" xfId="6093" xr:uid="{00000000-0005-0000-0000-0000A71D0000}"/>
    <cellStyle name="F3 3 8" xfId="6094" xr:uid="{00000000-0005-0000-0000-0000A81D0000}"/>
    <cellStyle name="F3 3 9" xfId="6095" xr:uid="{00000000-0005-0000-0000-0000A91D0000}"/>
    <cellStyle name="F3 3_ActiFijos" xfId="6096" xr:uid="{00000000-0005-0000-0000-0000AA1D0000}"/>
    <cellStyle name="F3 4" xfId="6097" xr:uid="{00000000-0005-0000-0000-0000AB1D0000}"/>
    <cellStyle name="F3 4 10" xfId="6098" xr:uid="{00000000-0005-0000-0000-0000AC1D0000}"/>
    <cellStyle name="F3 4 11" xfId="6099" xr:uid="{00000000-0005-0000-0000-0000AD1D0000}"/>
    <cellStyle name="F3 4 12" xfId="6100" xr:uid="{00000000-0005-0000-0000-0000AE1D0000}"/>
    <cellStyle name="F3 4 2" xfId="6101" xr:uid="{00000000-0005-0000-0000-0000AF1D0000}"/>
    <cellStyle name="F3 4 3" xfId="6102" xr:uid="{00000000-0005-0000-0000-0000B01D0000}"/>
    <cellStyle name="F3 4 4" xfId="6103" xr:uid="{00000000-0005-0000-0000-0000B11D0000}"/>
    <cellStyle name="F3 4 5" xfId="6104" xr:uid="{00000000-0005-0000-0000-0000B21D0000}"/>
    <cellStyle name="F3 4 6" xfId="6105" xr:uid="{00000000-0005-0000-0000-0000B31D0000}"/>
    <cellStyle name="F3 4 7" xfId="6106" xr:uid="{00000000-0005-0000-0000-0000B41D0000}"/>
    <cellStyle name="F3 4 8" xfId="6107" xr:uid="{00000000-0005-0000-0000-0000B51D0000}"/>
    <cellStyle name="F3 4 9" xfId="6108" xr:uid="{00000000-0005-0000-0000-0000B61D0000}"/>
    <cellStyle name="F3 4_ActiFijos" xfId="6109" xr:uid="{00000000-0005-0000-0000-0000B71D0000}"/>
    <cellStyle name="F3_Bases_Generales" xfId="6110" xr:uid="{00000000-0005-0000-0000-0000B81D0000}"/>
    <cellStyle name="F4" xfId="6111" xr:uid="{00000000-0005-0000-0000-0000B91D0000}"/>
    <cellStyle name="F4 2" xfId="6112" xr:uid="{00000000-0005-0000-0000-0000BA1D0000}"/>
    <cellStyle name="F4 2 10" xfId="6113" xr:uid="{00000000-0005-0000-0000-0000BB1D0000}"/>
    <cellStyle name="F4 2 11" xfId="6114" xr:uid="{00000000-0005-0000-0000-0000BC1D0000}"/>
    <cellStyle name="F4 2 12" xfId="6115" xr:uid="{00000000-0005-0000-0000-0000BD1D0000}"/>
    <cellStyle name="F4 2 2" xfId="6116" xr:uid="{00000000-0005-0000-0000-0000BE1D0000}"/>
    <cellStyle name="F4 2 3" xfId="6117" xr:uid="{00000000-0005-0000-0000-0000BF1D0000}"/>
    <cellStyle name="F4 2 4" xfId="6118" xr:uid="{00000000-0005-0000-0000-0000C01D0000}"/>
    <cellStyle name="F4 2 5" xfId="6119" xr:uid="{00000000-0005-0000-0000-0000C11D0000}"/>
    <cellStyle name="F4 2 6" xfId="6120" xr:uid="{00000000-0005-0000-0000-0000C21D0000}"/>
    <cellStyle name="F4 2 7" xfId="6121" xr:uid="{00000000-0005-0000-0000-0000C31D0000}"/>
    <cellStyle name="F4 2 8" xfId="6122" xr:uid="{00000000-0005-0000-0000-0000C41D0000}"/>
    <cellStyle name="F4 2 9" xfId="6123" xr:uid="{00000000-0005-0000-0000-0000C51D0000}"/>
    <cellStyle name="F4 2_ActiFijos" xfId="6124" xr:uid="{00000000-0005-0000-0000-0000C61D0000}"/>
    <cellStyle name="F4 3" xfId="6125" xr:uid="{00000000-0005-0000-0000-0000C71D0000}"/>
    <cellStyle name="F4 3 10" xfId="6126" xr:uid="{00000000-0005-0000-0000-0000C81D0000}"/>
    <cellStyle name="F4 3 11" xfId="6127" xr:uid="{00000000-0005-0000-0000-0000C91D0000}"/>
    <cellStyle name="F4 3 12" xfId="6128" xr:uid="{00000000-0005-0000-0000-0000CA1D0000}"/>
    <cellStyle name="F4 3 2" xfId="6129" xr:uid="{00000000-0005-0000-0000-0000CB1D0000}"/>
    <cellStyle name="F4 3 3" xfId="6130" xr:uid="{00000000-0005-0000-0000-0000CC1D0000}"/>
    <cellStyle name="F4 3 4" xfId="6131" xr:uid="{00000000-0005-0000-0000-0000CD1D0000}"/>
    <cellStyle name="F4 3 5" xfId="6132" xr:uid="{00000000-0005-0000-0000-0000CE1D0000}"/>
    <cellStyle name="F4 3 6" xfId="6133" xr:uid="{00000000-0005-0000-0000-0000CF1D0000}"/>
    <cellStyle name="F4 3 7" xfId="6134" xr:uid="{00000000-0005-0000-0000-0000D01D0000}"/>
    <cellStyle name="F4 3 8" xfId="6135" xr:uid="{00000000-0005-0000-0000-0000D11D0000}"/>
    <cellStyle name="F4 3 9" xfId="6136" xr:uid="{00000000-0005-0000-0000-0000D21D0000}"/>
    <cellStyle name="F4 3_ActiFijos" xfId="6137" xr:uid="{00000000-0005-0000-0000-0000D31D0000}"/>
    <cellStyle name="F4 4" xfId="6138" xr:uid="{00000000-0005-0000-0000-0000D41D0000}"/>
    <cellStyle name="F4 4 10" xfId="6139" xr:uid="{00000000-0005-0000-0000-0000D51D0000}"/>
    <cellStyle name="F4 4 11" xfId="6140" xr:uid="{00000000-0005-0000-0000-0000D61D0000}"/>
    <cellStyle name="F4 4 12" xfId="6141" xr:uid="{00000000-0005-0000-0000-0000D71D0000}"/>
    <cellStyle name="F4 4 2" xfId="6142" xr:uid="{00000000-0005-0000-0000-0000D81D0000}"/>
    <cellStyle name="F4 4 3" xfId="6143" xr:uid="{00000000-0005-0000-0000-0000D91D0000}"/>
    <cellStyle name="F4 4 4" xfId="6144" xr:uid="{00000000-0005-0000-0000-0000DA1D0000}"/>
    <cellStyle name="F4 4 5" xfId="6145" xr:uid="{00000000-0005-0000-0000-0000DB1D0000}"/>
    <cellStyle name="F4 4 6" xfId="6146" xr:uid="{00000000-0005-0000-0000-0000DC1D0000}"/>
    <cellStyle name="F4 4 7" xfId="6147" xr:uid="{00000000-0005-0000-0000-0000DD1D0000}"/>
    <cellStyle name="F4 4 8" xfId="6148" xr:uid="{00000000-0005-0000-0000-0000DE1D0000}"/>
    <cellStyle name="F4 4 9" xfId="6149" xr:uid="{00000000-0005-0000-0000-0000DF1D0000}"/>
    <cellStyle name="F4 4_ActiFijos" xfId="6150" xr:uid="{00000000-0005-0000-0000-0000E01D0000}"/>
    <cellStyle name="F4_Bases_Generales" xfId="6151" xr:uid="{00000000-0005-0000-0000-0000E11D0000}"/>
    <cellStyle name="F5" xfId="6152" xr:uid="{00000000-0005-0000-0000-0000E21D0000}"/>
    <cellStyle name="F5 2" xfId="6153" xr:uid="{00000000-0005-0000-0000-0000E31D0000}"/>
    <cellStyle name="F5 2 10" xfId="6154" xr:uid="{00000000-0005-0000-0000-0000E41D0000}"/>
    <cellStyle name="F5 2 11" xfId="6155" xr:uid="{00000000-0005-0000-0000-0000E51D0000}"/>
    <cellStyle name="F5 2 12" xfId="6156" xr:uid="{00000000-0005-0000-0000-0000E61D0000}"/>
    <cellStyle name="F5 2 2" xfId="6157" xr:uid="{00000000-0005-0000-0000-0000E71D0000}"/>
    <cellStyle name="F5 2 3" xfId="6158" xr:uid="{00000000-0005-0000-0000-0000E81D0000}"/>
    <cellStyle name="F5 2 4" xfId="6159" xr:uid="{00000000-0005-0000-0000-0000E91D0000}"/>
    <cellStyle name="F5 2 5" xfId="6160" xr:uid="{00000000-0005-0000-0000-0000EA1D0000}"/>
    <cellStyle name="F5 2 6" xfId="6161" xr:uid="{00000000-0005-0000-0000-0000EB1D0000}"/>
    <cellStyle name="F5 2 7" xfId="6162" xr:uid="{00000000-0005-0000-0000-0000EC1D0000}"/>
    <cellStyle name="F5 2 8" xfId="6163" xr:uid="{00000000-0005-0000-0000-0000ED1D0000}"/>
    <cellStyle name="F5 2 9" xfId="6164" xr:uid="{00000000-0005-0000-0000-0000EE1D0000}"/>
    <cellStyle name="F5 2_ActiFijos" xfId="6165" xr:uid="{00000000-0005-0000-0000-0000EF1D0000}"/>
    <cellStyle name="F5 3" xfId="6166" xr:uid="{00000000-0005-0000-0000-0000F01D0000}"/>
    <cellStyle name="F5 3 10" xfId="6167" xr:uid="{00000000-0005-0000-0000-0000F11D0000}"/>
    <cellStyle name="F5 3 11" xfId="6168" xr:uid="{00000000-0005-0000-0000-0000F21D0000}"/>
    <cellStyle name="F5 3 12" xfId="6169" xr:uid="{00000000-0005-0000-0000-0000F31D0000}"/>
    <cellStyle name="F5 3 2" xfId="6170" xr:uid="{00000000-0005-0000-0000-0000F41D0000}"/>
    <cellStyle name="F5 3 3" xfId="6171" xr:uid="{00000000-0005-0000-0000-0000F51D0000}"/>
    <cellStyle name="F5 3 4" xfId="6172" xr:uid="{00000000-0005-0000-0000-0000F61D0000}"/>
    <cellStyle name="F5 3 5" xfId="6173" xr:uid="{00000000-0005-0000-0000-0000F71D0000}"/>
    <cellStyle name="F5 3 6" xfId="6174" xr:uid="{00000000-0005-0000-0000-0000F81D0000}"/>
    <cellStyle name="F5 3 7" xfId="6175" xr:uid="{00000000-0005-0000-0000-0000F91D0000}"/>
    <cellStyle name="F5 3 8" xfId="6176" xr:uid="{00000000-0005-0000-0000-0000FA1D0000}"/>
    <cellStyle name="F5 3 9" xfId="6177" xr:uid="{00000000-0005-0000-0000-0000FB1D0000}"/>
    <cellStyle name="F5 3_ActiFijos" xfId="6178" xr:uid="{00000000-0005-0000-0000-0000FC1D0000}"/>
    <cellStyle name="F5 4" xfId="6179" xr:uid="{00000000-0005-0000-0000-0000FD1D0000}"/>
    <cellStyle name="F5 4 10" xfId="6180" xr:uid="{00000000-0005-0000-0000-0000FE1D0000}"/>
    <cellStyle name="F5 4 11" xfId="6181" xr:uid="{00000000-0005-0000-0000-0000FF1D0000}"/>
    <cellStyle name="F5 4 12" xfId="6182" xr:uid="{00000000-0005-0000-0000-0000001E0000}"/>
    <cellStyle name="F5 4 2" xfId="6183" xr:uid="{00000000-0005-0000-0000-0000011E0000}"/>
    <cellStyle name="F5 4 3" xfId="6184" xr:uid="{00000000-0005-0000-0000-0000021E0000}"/>
    <cellStyle name="F5 4 4" xfId="6185" xr:uid="{00000000-0005-0000-0000-0000031E0000}"/>
    <cellStyle name="F5 4 5" xfId="6186" xr:uid="{00000000-0005-0000-0000-0000041E0000}"/>
    <cellStyle name="F5 4 6" xfId="6187" xr:uid="{00000000-0005-0000-0000-0000051E0000}"/>
    <cellStyle name="F5 4 7" xfId="6188" xr:uid="{00000000-0005-0000-0000-0000061E0000}"/>
    <cellStyle name="F5 4 8" xfId="6189" xr:uid="{00000000-0005-0000-0000-0000071E0000}"/>
    <cellStyle name="F5 4 9" xfId="6190" xr:uid="{00000000-0005-0000-0000-0000081E0000}"/>
    <cellStyle name="F5 4_ActiFijos" xfId="6191" xr:uid="{00000000-0005-0000-0000-0000091E0000}"/>
    <cellStyle name="F5_Bases_Generales" xfId="6192" xr:uid="{00000000-0005-0000-0000-00000A1E0000}"/>
    <cellStyle name="F6" xfId="6193" xr:uid="{00000000-0005-0000-0000-00000B1E0000}"/>
    <cellStyle name="F6 2" xfId="6194" xr:uid="{00000000-0005-0000-0000-00000C1E0000}"/>
    <cellStyle name="F6 2 10" xfId="6195" xr:uid="{00000000-0005-0000-0000-00000D1E0000}"/>
    <cellStyle name="F6 2 11" xfId="6196" xr:uid="{00000000-0005-0000-0000-00000E1E0000}"/>
    <cellStyle name="F6 2 12" xfId="6197" xr:uid="{00000000-0005-0000-0000-00000F1E0000}"/>
    <cellStyle name="F6 2 2" xfId="6198" xr:uid="{00000000-0005-0000-0000-0000101E0000}"/>
    <cellStyle name="F6 2 3" xfId="6199" xr:uid="{00000000-0005-0000-0000-0000111E0000}"/>
    <cellStyle name="F6 2 4" xfId="6200" xr:uid="{00000000-0005-0000-0000-0000121E0000}"/>
    <cellStyle name="F6 2 5" xfId="6201" xr:uid="{00000000-0005-0000-0000-0000131E0000}"/>
    <cellStyle name="F6 2 6" xfId="6202" xr:uid="{00000000-0005-0000-0000-0000141E0000}"/>
    <cellStyle name="F6 2 7" xfId="6203" xr:uid="{00000000-0005-0000-0000-0000151E0000}"/>
    <cellStyle name="F6 2 8" xfId="6204" xr:uid="{00000000-0005-0000-0000-0000161E0000}"/>
    <cellStyle name="F6 2 9" xfId="6205" xr:uid="{00000000-0005-0000-0000-0000171E0000}"/>
    <cellStyle name="F6 2_ActiFijos" xfId="6206" xr:uid="{00000000-0005-0000-0000-0000181E0000}"/>
    <cellStyle name="F6 3" xfId="6207" xr:uid="{00000000-0005-0000-0000-0000191E0000}"/>
    <cellStyle name="F6 3 10" xfId="6208" xr:uid="{00000000-0005-0000-0000-00001A1E0000}"/>
    <cellStyle name="F6 3 11" xfId="6209" xr:uid="{00000000-0005-0000-0000-00001B1E0000}"/>
    <cellStyle name="F6 3 12" xfId="6210" xr:uid="{00000000-0005-0000-0000-00001C1E0000}"/>
    <cellStyle name="F6 3 2" xfId="6211" xr:uid="{00000000-0005-0000-0000-00001D1E0000}"/>
    <cellStyle name="F6 3 3" xfId="6212" xr:uid="{00000000-0005-0000-0000-00001E1E0000}"/>
    <cellStyle name="F6 3 4" xfId="6213" xr:uid="{00000000-0005-0000-0000-00001F1E0000}"/>
    <cellStyle name="F6 3 5" xfId="6214" xr:uid="{00000000-0005-0000-0000-0000201E0000}"/>
    <cellStyle name="F6 3 6" xfId="6215" xr:uid="{00000000-0005-0000-0000-0000211E0000}"/>
    <cellStyle name="F6 3 7" xfId="6216" xr:uid="{00000000-0005-0000-0000-0000221E0000}"/>
    <cellStyle name="F6 3 8" xfId="6217" xr:uid="{00000000-0005-0000-0000-0000231E0000}"/>
    <cellStyle name="F6 3 9" xfId="6218" xr:uid="{00000000-0005-0000-0000-0000241E0000}"/>
    <cellStyle name="F6 3_ActiFijos" xfId="6219" xr:uid="{00000000-0005-0000-0000-0000251E0000}"/>
    <cellStyle name="F6 4" xfId="6220" xr:uid="{00000000-0005-0000-0000-0000261E0000}"/>
    <cellStyle name="F6 4 10" xfId="6221" xr:uid="{00000000-0005-0000-0000-0000271E0000}"/>
    <cellStyle name="F6 4 11" xfId="6222" xr:uid="{00000000-0005-0000-0000-0000281E0000}"/>
    <cellStyle name="F6 4 12" xfId="6223" xr:uid="{00000000-0005-0000-0000-0000291E0000}"/>
    <cellStyle name="F6 4 2" xfId="6224" xr:uid="{00000000-0005-0000-0000-00002A1E0000}"/>
    <cellStyle name="F6 4 3" xfId="6225" xr:uid="{00000000-0005-0000-0000-00002B1E0000}"/>
    <cellStyle name="F6 4 4" xfId="6226" xr:uid="{00000000-0005-0000-0000-00002C1E0000}"/>
    <cellStyle name="F6 4 5" xfId="6227" xr:uid="{00000000-0005-0000-0000-00002D1E0000}"/>
    <cellStyle name="F6 4 6" xfId="6228" xr:uid="{00000000-0005-0000-0000-00002E1E0000}"/>
    <cellStyle name="F6 4 7" xfId="6229" xr:uid="{00000000-0005-0000-0000-00002F1E0000}"/>
    <cellStyle name="F6 4 8" xfId="6230" xr:uid="{00000000-0005-0000-0000-0000301E0000}"/>
    <cellStyle name="F6 4 9" xfId="6231" xr:uid="{00000000-0005-0000-0000-0000311E0000}"/>
    <cellStyle name="F6 4_ActiFijos" xfId="6232" xr:uid="{00000000-0005-0000-0000-0000321E0000}"/>
    <cellStyle name="F6_Bases_Generales" xfId="6233" xr:uid="{00000000-0005-0000-0000-0000331E0000}"/>
    <cellStyle name="F7" xfId="6234" xr:uid="{00000000-0005-0000-0000-0000341E0000}"/>
    <cellStyle name="F7 2" xfId="6235" xr:uid="{00000000-0005-0000-0000-0000351E0000}"/>
    <cellStyle name="F7 2 10" xfId="6236" xr:uid="{00000000-0005-0000-0000-0000361E0000}"/>
    <cellStyle name="F7 2 11" xfId="6237" xr:uid="{00000000-0005-0000-0000-0000371E0000}"/>
    <cellStyle name="F7 2 12" xfId="6238" xr:uid="{00000000-0005-0000-0000-0000381E0000}"/>
    <cellStyle name="F7 2 2" xfId="6239" xr:uid="{00000000-0005-0000-0000-0000391E0000}"/>
    <cellStyle name="F7 2 3" xfId="6240" xr:uid="{00000000-0005-0000-0000-00003A1E0000}"/>
    <cellStyle name="F7 2 4" xfId="6241" xr:uid="{00000000-0005-0000-0000-00003B1E0000}"/>
    <cellStyle name="F7 2 5" xfId="6242" xr:uid="{00000000-0005-0000-0000-00003C1E0000}"/>
    <cellStyle name="F7 2 6" xfId="6243" xr:uid="{00000000-0005-0000-0000-00003D1E0000}"/>
    <cellStyle name="F7 2 7" xfId="6244" xr:uid="{00000000-0005-0000-0000-00003E1E0000}"/>
    <cellStyle name="F7 2 8" xfId="6245" xr:uid="{00000000-0005-0000-0000-00003F1E0000}"/>
    <cellStyle name="F7 2 9" xfId="6246" xr:uid="{00000000-0005-0000-0000-0000401E0000}"/>
    <cellStyle name="F7 2_ActiFijos" xfId="6247" xr:uid="{00000000-0005-0000-0000-0000411E0000}"/>
    <cellStyle name="F7 3" xfId="6248" xr:uid="{00000000-0005-0000-0000-0000421E0000}"/>
    <cellStyle name="F7 3 10" xfId="6249" xr:uid="{00000000-0005-0000-0000-0000431E0000}"/>
    <cellStyle name="F7 3 11" xfId="6250" xr:uid="{00000000-0005-0000-0000-0000441E0000}"/>
    <cellStyle name="F7 3 12" xfId="6251" xr:uid="{00000000-0005-0000-0000-0000451E0000}"/>
    <cellStyle name="F7 3 2" xfId="6252" xr:uid="{00000000-0005-0000-0000-0000461E0000}"/>
    <cellStyle name="F7 3 3" xfId="6253" xr:uid="{00000000-0005-0000-0000-0000471E0000}"/>
    <cellStyle name="F7 3 4" xfId="6254" xr:uid="{00000000-0005-0000-0000-0000481E0000}"/>
    <cellStyle name="F7 3 5" xfId="6255" xr:uid="{00000000-0005-0000-0000-0000491E0000}"/>
    <cellStyle name="F7 3 6" xfId="6256" xr:uid="{00000000-0005-0000-0000-00004A1E0000}"/>
    <cellStyle name="F7 3 7" xfId="6257" xr:uid="{00000000-0005-0000-0000-00004B1E0000}"/>
    <cellStyle name="F7 3 8" xfId="6258" xr:uid="{00000000-0005-0000-0000-00004C1E0000}"/>
    <cellStyle name="F7 3 9" xfId="6259" xr:uid="{00000000-0005-0000-0000-00004D1E0000}"/>
    <cellStyle name="F7 3_ActiFijos" xfId="6260" xr:uid="{00000000-0005-0000-0000-00004E1E0000}"/>
    <cellStyle name="F7 4" xfId="6261" xr:uid="{00000000-0005-0000-0000-00004F1E0000}"/>
    <cellStyle name="F7 4 10" xfId="6262" xr:uid="{00000000-0005-0000-0000-0000501E0000}"/>
    <cellStyle name="F7 4 11" xfId="6263" xr:uid="{00000000-0005-0000-0000-0000511E0000}"/>
    <cellStyle name="F7 4 12" xfId="6264" xr:uid="{00000000-0005-0000-0000-0000521E0000}"/>
    <cellStyle name="F7 4 2" xfId="6265" xr:uid="{00000000-0005-0000-0000-0000531E0000}"/>
    <cellStyle name="F7 4 3" xfId="6266" xr:uid="{00000000-0005-0000-0000-0000541E0000}"/>
    <cellStyle name="F7 4 4" xfId="6267" xr:uid="{00000000-0005-0000-0000-0000551E0000}"/>
    <cellStyle name="F7 4 5" xfId="6268" xr:uid="{00000000-0005-0000-0000-0000561E0000}"/>
    <cellStyle name="F7 4 6" xfId="6269" xr:uid="{00000000-0005-0000-0000-0000571E0000}"/>
    <cellStyle name="F7 4 7" xfId="6270" xr:uid="{00000000-0005-0000-0000-0000581E0000}"/>
    <cellStyle name="F7 4 8" xfId="6271" xr:uid="{00000000-0005-0000-0000-0000591E0000}"/>
    <cellStyle name="F7 4 9" xfId="6272" xr:uid="{00000000-0005-0000-0000-00005A1E0000}"/>
    <cellStyle name="F7 4_ActiFijos" xfId="6273" xr:uid="{00000000-0005-0000-0000-00005B1E0000}"/>
    <cellStyle name="F7_Bases_Generales" xfId="6274" xr:uid="{00000000-0005-0000-0000-00005C1E0000}"/>
    <cellStyle name="F8" xfId="6275" xr:uid="{00000000-0005-0000-0000-00005D1E0000}"/>
    <cellStyle name="F8 2" xfId="6276" xr:uid="{00000000-0005-0000-0000-00005E1E0000}"/>
    <cellStyle name="F8 2 10" xfId="6277" xr:uid="{00000000-0005-0000-0000-00005F1E0000}"/>
    <cellStyle name="F8 2 11" xfId="6278" xr:uid="{00000000-0005-0000-0000-0000601E0000}"/>
    <cellStyle name="F8 2 12" xfId="6279" xr:uid="{00000000-0005-0000-0000-0000611E0000}"/>
    <cellStyle name="F8 2 2" xfId="6280" xr:uid="{00000000-0005-0000-0000-0000621E0000}"/>
    <cellStyle name="F8 2 3" xfId="6281" xr:uid="{00000000-0005-0000-0000-0000631E0000}"/>
    <cellStyle name="F8 2 4" xfId="6282" xr:uid="{00000000-0005-0000-0000-0000641E0000}"/>
    <cellStyle name="F8 2 5" xfId="6283" xr:uid="{00000000-0005-0000-0000-0000651E0000}"/>
    <cellStyle name="F8 2 6" xfId="6284" xr:uid="{00000000-0005-0000-0000-0000661E0000}"/>
    <cellStyle name="F8 2 7" xfId="6285" xr:uid="{00000000-0005-0000-0000-0000671E0000}"/>
    <cellStyle name="F8 2 8" xfId="6286" xr:uid="{00000000-0005-0000-0000-0000681E0000}"/>
    <cellStyle name="F8 2 9" xfId="6287" xr:uid="{00000000-0005-0000-0000-0000691E0000}"/>
    <cellStyle name="F8 2_ActiFijos" xfId="6288" xr:uid="{00000000-0005-0000-0000-00006A1E0000}"/>
    <cellStyle name="F8 3" xfId="6289" xr:uid="{00000000-0005-0000-0000-00006B1E0000}"/>
    <cellStyle name="F8 3 10" xfId="6290" xr:uid="{00000000-0005-0000-0000-00006C1E0000}"/>
    <cellStyle name="F8 3 11" xfId="6291" xr:uid="{00000000-0005-0000-0000-00006D1E0000}"/>
    <cellStyle name="F8 3 12" xfId="6292" xr:uid="{00000000-0005-0000-0000-00006E1E0000}"/>
    <cellStyle name="F8 3 2" xfId="6293" xr:uid="{00000000-0005-0000-0000-00006F1E0000}"/>
    <cellStyle name="F8 3 3" xfId="6294" xr:uid="{00000000-0005-0000-0000-0000701E0000}"/>
    <cellStyle name="F8 3 4" xfId="6295" xr:uid="{00000000-0005-0000-0000-0000711E0000}"/>
    <cellStyle name="F8 3 5" xfId="6296" xr:uid="{00000000-0005-0000-0000-0000721E0000}"/>
    <cellStyle name="F8 3 6" xfId="6297" xr:uid="{00000000-0005-0000-0000-0000731E0000}"/>
    <cellStyle name="F8 3 7" xfId="6298" xr:uid="{00000000-0005-0000-0000-0000741E0000}"/>
    <cellStyle name="F8 3 8" xfId="6299" xr:uid="{00000000-0005-0000-0000-0000751E0000}"/>
    <cellStyle name="F8 3 9" xfId="6300" xr:uid="{00000000-0005-0000-0000-0000761E0000}"/>
    <cellStyle name="F8 3_ActiFijos" xfId="6301" xr:uid="{00000000-0005-0000-0000-0000771E0000}"/>
    <cellStyle name="F8 4" xfId="6302" xr:uid="{00000000-0005-0000-0000-0000781E0000}"/>
    <cellStyle name="F8 4 10" xfId="6303" xr:uid="{00000000-0005-0000-0000-0000791E0000}"/>
    <cellStyle name="F8 4 11" xfId="6304" xr:uid="{00000000-0005-0000-0000-00007A1E0000}"/>
    <cellStyle name="F8 4 12" xfId="6305" xr:uid="{00000000-0005-0000-0000-00007B1E0000}"/>
    <cellStyle name="F8 4 2" xfId="6306" xr:uid="{00000000-0005-0000-0000-00007C1E0000}"/>
    <cellStyle name="F8 4 3" xfId="6307" xr:uid="{00000000-0005-0000-0000-00007D1E0000}"/>
    <cellStyle name="F8 4 4" xfId="6308" xr:uid="{00000000-0005-0000-0000-00007E1E0000}"/>
    <cellStyle name="F8 4 5" xfId="6309" xr:uid="{00000000-0005-0000-0000-00007F1E0000}"/>
    <cellStyle name="F8 4 6" xfId="6310" xr:uid="{00000000-0005-0000-0000-0000801E0000}"/>
    <cellStyle name="F8 4 7" xfId="6311" xr:uid="{00000000-0005-0000-0000-0000811E0000}"/>
    <cellStyle name="F8 4 8" xfId="6312" xr:uid="{00000000-0005-0000-0000-0000821E0000}"/>
    <cellStyle name="F8 4 9" xfId="6313" xr:uid="{00000000-0005-0000-0000-0000831E0000}"/>
    <cellStyle name="F8 4_ActiFijos" xfId="6314" xr:uid="{00000000-0005-0000-0000-0000841E0000}"/>
    <cellStyle name="F8_Bases_Generales" xfId="6315" xr:uid="{00000000-0005-0000-0000-0000851E0000}"/>
    <cellStyle name="Fixed" xfId="6316" xr:uid="{00000000-0005-0000-0000-0000861E0000}"/>
    <cellStyle name="Fixed 10" xfId="6317" xr:uid="{00000000-0005-0000-0000-0000871E0000}"/>
    <cellStyle name="Fixed 10 2" xfId="6318" xr:uid="{00000000-0005-0000-0000-0000881E0000}"/>
    <cellStyle name="Fixed 100" xfId="6319" xr:uid="{00000000-0005-0000-0000-0000891E0000}"/>
    <cellStyle name="Fixed 100 2" xfId="6320" xr:uid="{00000000-0005-0000-0000-00008A1E0000}"/>
    <cellStyle name="Fixed 101" xfId="6321" xr:uid="{00000000-0005-0000-0000-00008B1E0000}"/>
    <cellStyle name="Fixed 101 2" xfId="6322" xr:uid="{00000000-0005-0000-0000-00008C1E0000}"/>
    <cellStyle name="Fixed 102" xfId="6323" xr:uid="{00000000-0005-0000-0000-00008D1E0000}"/>
    <cellStyle name="Fixed 102 2" xfId="6324" xr:uid="{00000000-0005-0000-0000-00008E1E0000}"/>
    <cellStyle name="Fixed 103" xfId="6325" xr:uid="{00000000-0005-0000-0000-00008F1E0000}"/>
    <cellStyle name="Fixed 103 2" xfId="6326" xr:uid="{00000000-0005-0000-0000-0000901E0000}"/>
    <cellStyle name="Fixed 104" xfId="6327" xr:uid="{00000000-0005-0000-0000-0000911E0000}"/>
    <cellStyle name="Fixed 104 2" xfId="6328" xr:uid="{00000000-0005-0000-0000-0000921E0000}"/>
    <cellStyle name="Fixed 105" xfId="6329" xr:uid="{00000000-0005-0000-0000-0000931E0000}"/>
    <cellStyle name="Fixed 105 2" xfId="6330" xr:uid="{00000000-0005-0000-0000-0000941E0000}"/>
    <cellStyle name="Fixed 106" xfId="6331" xr:uid="{00000000-0005-0000-0000-0000951E0000}"/>
    <cellStyle name="Fixed 106 2" xfId="6332" xr:uid="{00000000-0005-0000-0000-0000961E0000}"/>
    <cellStyle name="Fixed 107" xfId="6333" xr:uid="{00000000-0005-0000-0000-0000971E0000}"/>
    <cellStyle name="Fixed 107 2" xfId="6334" xr:uid="{00000000-0005-0000-0000-0000981E0000}"/>
    <cellStyle name="Fixed 108" xfId="6335" xr:uid="{00000000-0005-0000-0000-0000991E0000}"/>
    <cellStyle name="Fixed 108 2" xfId="6336" xr:uid="{00000000-0005-0000-0000-00009A1E0000}"/>
    <cellStyle name="Fixed 109" xfId="6337" xr:uid="{00000000-0005-0000-0000-00009B1E0000}"/>
    <cellStyle name="Fixed 109 2" xfId="6338" xr:uid="{00000000-0005-0000-0000-00009C1E0000}"/>
    <cellStyle name="Fixed 11" xfId="6339" xr:uid="{00000000-0005-0000-0000-00009D1E0000}"/>
    <cellStyle name="Fixed 11 2" xfId="6340" xr:uid="{00000000-0005-0000-0000-00009E1E0000}"/>
    <cellStyle name="Fixed 110" xfId="6341" xr:uid="{00000000-0005-0000-0000-00009F1E0000}"/>
    <cellStyle name="Fixed 110 2" xfId="6342" xr:uid="{00000000-0005-0000-0000-0000A01E0000}"/>
    <cellStyle name="Fixed 111" xfId="6343" xr:uid="{00000000-0005-0000-0000-0000A11E0000}"/>
    <cellStyle name="Fixed 111 2" xfId="6344" xr:uid="{00000000-0005-0000-0000-0000A21E0000}"/>
    <cellStyle name="Fixed 112" xfId="6345" xr:uid="{00000000-0005-0000-0000-0000A31E0000}"/>
    <cellStyle name="Fixed 112 2" xfId="6346" xr:uid="{00000000-0005-0000-0000-0000A41E0000}"/>
    <cellStyle name="Fixed 113" xfId="6347" xr:uid="{00000000-0005-0000-0000-0000A51E0000}"/>
    <cellStyle name="Fixed 113 2" xfId="6348" xr:uid="{00000000-0005-0000-0000-0000A61E0000}"/>
    <cellStyle name="Fixed 114" xfId="6349" xr:uid="{00000000-0005-0000-0000-0000A71E0000}"/>
    <cellStyle name="Fixed 114 2" xfId="6350" xr:uid="{00000000-0005-0000-0000-0000A81E0000}"/>
    <cellStyle name="Fixed 115" xfId="6351" xr:uid="{00000000-0005-0000-0000-0000A91E0000}"/>
    <cellStyle name="Fixed 115 2" xfId="6352" xr:uid="{00000000-0005-0000-0000-0000AA1E0000}"/>
    <cellStyle name="Fixed 116" xfId="6353" xr:uid="{00000000-0005-0000-0000-0000AB1E0000}"/>
    <cellStyle name="Fixed 12" xfId="6354" xr:uid="{00000000-0005-0000-0000-0000AC1E0000}"/>
    <cellStyle name="Fixed 12 2" xfId="6355" xr:uid="{00000000-0005-0000-0000-0000AD1E0000}"/>
    <cellStyle name="Fixed 13" xfId="6356" xr:uid="{00000000-0005-0000-0000-0000AE1E0000}"/>
    <cellStyle name="Fixed 13 2" xfId="6357" xr:uid="{00000000-0005-0000-0000-0000AF1E0000}"/>
    <cellStyle name="Fixed 14" xfId="6358" xr:uid="{00000000-0005-0000-0000-0000B01E0000}"/>
    <cellStyle name="Fixed 14 2" xfId="6359" xr:uid="{00000000-0005-0000-0000-0000B11E0000}"/>
    <cellStyle name="Fixed 15" xfId="6360" xr:uid="{00000000-0005-0000-0000-0000B21E0000}"/>
    <cellStyle name="Fixed 15 2" xfId="6361" xr:uid="{00000000-0005-0000-0000-0000B31E0000}"/>
    <cellStyle name="Fixed 16" xfId="6362" xr:uid="{00000000-0005-0000-0000-0000B41E0000}"/>
    <cellStyle name="Fixed 16 2" xfId="6363" xr:uid="{00000000-0005-0000-0000-0000B51E0000}"/>
    <cellStyle name="Fixed 17" xfId="6364" xr:uid="{00000000-0005-0000-0000-0000B61E0000}"/>
    <cellStyle name="Fixed 17 2" xfId="6365" xr:uid="{00000000-0005-0000-0000-0000B71E0000}"/>
    <cellStyle name="Fixed 18" xfId="6366" xr:uid="{00000000-0005-0000-0000-0000B81E0000}"/>
    <cellStyle name="Fixed 18 2" xfId="6367" xr:uid="{00000000-0005-0000-0000-0000B91E0000}"/>
    <cellStyle name="Fixed 19" xfId="6368" xr:uid="{00000000-0005-0000-0000-0000BA1E0000}"/>
    <cellStyle name="Fixed 19 2" xfId="6369" xr:uid="{00000000-0005-0000-0000-0000BB1E0000}"/>
    <cellStyle name="Fixed 2" xfId="6370" xr:uid="{00000000-0005-0000-0000-0000BC1E0000}"/>
    <cellStyle name="Fixed 2 10" xfId="6371" xr:uid="{00000000-0005-0000-0000-0000BD1E0000}"/>
    <cellStyle name="Fixed 2 10 2" xfId="6372" xr:uid="{00000000-0005-0000-0000-0000BE1E0000}"/>
    <cellStyle name="Fixed 2 11" xfId="6373" xr:uid="{00000000-0005-0000-0000-0000BF1E0000}"/>
    <cellStyle name="Fixed 2 11 2" xfId="6374" xr:uid="{00000000-0005-0000-0000-0000C01E0000}"/>
    <cellStyle name="Fixed 2 12" xfId="6375" xr:uid="{00000000-0005-0000-0000-0000C11E0000}"/>
    <cellStyle name="Fixed 2 12 2" xfId="6376" xr:uid="{00000000-0005-0000-0000-0000C21E0000}"/>
    <cellStyle name="Fixed 2 13" xfId="6377" xr:uid="{00000000-0005-0000-0000-0000C31E0000}"/>
    <cellStyle name="Fixed 2 2" xfId="6378" xr:uid="{00000000-0005-0000-0000-0000C41E0000}"/>
    <cellStyle name="Fixed 2 2 2" xfId="6379" xr:uid="{00000000-0005-0000-0000-0000C51E0000}"/>
    <cellStyle name="Fixed 2 3" xfId="6380" xr:uid="{00000000-0005-0000-0000-0000C61E0000}"/>
    <cellStyle name="Fixed 2 3 2" xfId="6381" xr:uid="{00000000-0005-0000-0000-0000C71E0000}"/>
    <cellStyle name="Fixed 2 4" xfId="6382" xr:uid="{00000000-0005-0000-0000-0000C81E0000}"/>
    <cellStyle name="Fixed 2 4 2" xfId="6383" xr:uid="{00000000-0005-0000-0000-0000C91E0000}"/>
    <cellStyle name="Fixed 2 5" xfId="6384" xr:uid="{00000000-0005-0000-0000-0000CA1E0000}"/>
    <cellStyle name="Fixed 2 5 2" xfId="6385" xr:uid="{00000000-0005-0000-0000-0000CB1E0000}"/>
    <cellStyle name="Fixed 2 6" xfId="6386" xr:uid="{00000000-0005-0000-0000-0000CC1E0000}"/>
    <cellStyle name="Fixed 2 6 2" xfId="6387" xr:uid="{00000000-0005-0000-0000-0000CD1E0000}"/>
    <cellStyle name="Fixed 2 7" xfId="6388" xr:uid="{00000000-0005-0000-0000-0000CE1E0000}"/>
    <cellStyle name="Fixed 2 7 2" xfId="6389" xr:uid="{00000000-0005-0000-0000-0000CF1E0000}"/>
    <cellStyle name="Fixed 2 8" xfId="6390" xr:uid="{00000000-0005-0000-0000-0000D01E0000}"/>
    <cellStyle name="Fixed 2 8 2" xfId="6391" xr:uid="{00000000-0005-0000-0000-0000D11E0000}"/>
    <cellStyle name="Fixed 2 9" xfId="6392" xr:uid="{00000000-0005-0000-0000-0000D21E0000}"/>
    <cellStyle name="Fixed 2 9 2" xfId="6393" xr:uid="{00000000-0005-0000-0000-0000D31E0000}"/>
    <cellStyle name="Fixed 20" xfId="6394" xr:uid="{00000000-0005-0000-0000-0000D41E0000}"/>
    <cellStyle name="Fixed 20 2" xfId="6395" xr:uid="{00000000-0005-0000-0000-0000D51E0000}"/>
    <cellStyle name="Fixed 21" xfId="6396" xr:uid="{00000000-0005-0000-0000-0000D61E0000}"/>
    <cellStyle name="Fixed 21 2" xfId="6397" xr:uid="{00000000-0005-0000-0000-0000D71E0000}"/>
    <cellStyle name="Fixed 22" xfId="6398" xr:uid="{00000000-0005-0000-0000-0000D81E0000}"/>
    <cellStyle name="Fixed 22 2" xfId="6399" xr:uid="{00000000-0005-0000-0000-0000D91E0000}"/>
    <cellStyle name="Fixed 23" xfId="6400" xr:uid="{00000000-0005-0000-0000-0000DA1E0000}"/>
    <cellStyle name="Fixed 23 2" xfId="6401" xr:uid="{00000000-0005-0000-0000-0000DB1E0000}"/>
    <cellStyle name="Fixed 24" xfId="6402" xr:uid="{00000000-0005-0000-0000-0000DC1E0000}"/>
    <cellStyle name="Fixed 24 2" xfId="6403" xr:uid="{00000000-0005-0000-0000-0000DD1E0000}"/>
    <cellStyle name="Fixed 25" xfId="6404" xr:uid="{00000000-0005-0000-0000-0000DE1E0000}"/>
    <cellStyle name="Fixed 25 2" xfId="6405" xr:uid="{00000000-0005-0000-0000-0000DF1E0000}"/>
    <cellStyle name="Fixed 26" xfId="6406" xr:uid="{00000000-0005-0000-0000-0000E01E0000}"/>
    <cellStyle name="Fixed 26 2" xfId="6407" xr:uid="{00000000-0005-0000-0000-0000E11E0000}"/>
    <cellStyle name="Fixed 27" xfId="6408" xr:uid="{00000000-0005-0000-0000-0000E21E0000}"/>
    <cellStyle name="Fixed 27 2" xfId="6409" xr:uid="{00000000-0005-0000-0000-0000E31E0000}"/>
    <cellStyle name="Fixed 28" xfId="6410" xr:uid="{00000000-0005-0000-0000-0000E41E0000}"/>
    <cellStyle name="Fixed 28 2" xfId="6411" xr:uid="{00000000-0005-0000-0000-0000E51E0000}"/>
    <cellStyle name="Fixed 29" xfId="6412" xr:uid="{00000000-0005-0000-0000-0000E61E0000}"/>
    <cellStyle name="Fixed 29 2" xfId="6413" xr:uid="{00000000-0005-0000-0000-0000E71E0000}"/>
    <cellStyle name="Fixed 3" xfId="6414" xr:uid="{00000000-0005-0000-0000-0000E81E0000}"/>
    <cellStyle name="Fixed 3 10" xfId="6415" xr:uid="{00000000-0005-0000-0000-0000E91E0000}"/>
    <cellStyle name="Fixed 3 10 2" xfId="6416" xr:uid="{00000000-0005-0000-0000-0000EA1E0000}"/>
    <cellStyle name="Fixed 3 11" xfId="6417" xr:uid="{00000000-0005-0000-0000-0000EB1E0000}"/>
    <cellStyle name="Fixed 3 11 2" xfId="6418" xr:uid="{00000000-0005-0000-0000-0000EC1E0000}"/>
    <cellStyle name="Fixed 3 12" xfId="6419" xr:uid="{00000000-0005-0000-0000-0000ED1E0000}"/>
    <cellStyle name="Fixed 3 12 2" xfId="6420" xr:uid="{00000000-0005-0000-0000-0000EE1E0000}"/>
    <cellStyle name="Fixed 3 13" xfId="6421" xr:uid="{00000000-0005-0000-0000-0000EF1E0000}"/>
    <cellStyle name="Fixed 3 2" xfId="6422" xr:uid="{00000000-0005-0000-0000-0000F01E0000}"/>
    <cellStyle name="Fixed 3 2 2" xfId="6423" xr:uid="{00000000-0005-0000-0000-0000F11E0000}"/>
    <cellStyle name="Fixed 3 3" xfId="6424" xr:uid="{00000000-0005-0000-0000-0000F21E0000}"/>
    <cellStyle name="Fixed 3 3 2" xfId="6425" xr:uid="{00000000-0005-0000-0000-0000F31E0000}"/>
    <cellStyle name="Fixed 3 4" xfId="6426" xr:uid="{00000000-0005-0000-0000-0000F41E0000}"/>
    <cellStyle name="Fixed 3 4 2" xfId="6427" xr:uid="{00000000-0005-0000-0000-0000F51E0000}"/>
    <cellStyle name="Fixed 3 5" xfId="6428" xr:uid="{00000000-0005-0000-0000-0000F61E0000}"/>
    <cellStyle name="Fixed 3 5 2" xfId="6429" xr:uid="{00000000-0005-0000-0000-0000F71E0000}"/>
    <cellStyle name="Fixed 3 6" xfId="6430" xr:uid="{00000000-0005-0000-0000-0000F81E0000}"/>
    <cellStyle name="Fixed 3 6 2" xfId="6431" xr:uid="{00000000-0005-0000-0000-0000F91E0000}"/>
    <cellStyle name="Fixed 3 7" xfId="6432" xr:uid="{00000000-0005-0000-0000-0000FA1E0000}"/>
    <cellStyle name="Fixed 3 7 2" xfId="6433" xr:uid="{00000000-0005-0000-0000-0000FB1E0000}"/>
    <cellStyle name="Fixed 3 8" xfId="6434" xr:uid="{00000000-0005-0000-0000-0000FC1E0000}"/>
    <cellStyle name="Fixed 3 8 2" xfId="6435" xr:uid="{00000000-0005-0000-0000-0000FD1E0000}"/>
    <cellStyle name="Fixed 3 9" xfId="6436" xr:uid="{00000000-0005-0000-0000-0000FE1E0000}"/>
    <cellStyle name="Fixed 3 9 2" xfId="6437" xr:uid="{00000000-0005-0000-0000-0000FF1E0000}"/>
    <cellStyle name="Fixed 30" xfId="6438" xr:uid="{00000000-0005-0000-0000-0000001F0000}"/>
    <cellStyle name="Fixed 30 2" xfId="6439" xr:uid="{00000000-0005-0000-0000-0000011F0000}"/>
    <cellStyle name="Fixed 31" xfId="6440" xr:uid="{00000000-0005-0000-0000-0000021F0000}"/>
    <cellStyle name="Fixed 31 2" xfId="6441" xr:uid="{00000000-0005-0000-0000-0000031F0000}"/>
    <cellStyle name="Fixed 32" xfId="6442" xr:uid="{00000000-0005-0000-0000-0000041F0000}"/>
    <cellStyle name="Fixed 32 2" xfId="6443" xr:uid="{00000000-0005-0000-0000-0000051F0000}"/>
    <cellStyle name="Fixed 33" xfId="6444" xr:uid="{00000000-0005-0000-0000-0000061F0000}"/>
    <cellStyle name="Fixed 33 2" xfId="6445" xr:uid="{00000000-0005-0000-0000-0000071F0000}"/>
    <cellStyle name="Fixed 34" xfId="6446" xr:uid="{00000000-0005-0000-0000-0000081F0000}"/>
    <cellStyle name="Fixed 34 2" xfId="6447" xr:uid="{00000000-0005-0000-0000-0000091F0000}"/>
    <cellStyle name="Fixed 35" xfId="6448" xr:uid="{00000000-0005-0000-0000-00000A1F0000}"/>
    <cellStyle name="Fixed 35 2" xfId="6449" xr:uid="{00000000-0005-0000-0000-00000B1F0000}"/>
    <cellStyle name="Fixed 36" xfId="6450" xr:uid="{00000000-0005-0000-0000-00000C1F0000}"/>
    <cellStyle name="Fixed 36 2" xfId="6451" xr:uid="{00000000-0005-0000-0000-00000D1F0000}"/>
    <cellStyle name="Fixed 37" xfId="6452" xr:uid="{00000000-0005-0000-0000-00000E1F0000}"/>
    <cellStyle name="Fixed 37 2" xfId="6453" xr:uid="{00000000-0005-0000-0000-00000F1F0000}"/>
    <cellStyle name="Fixed 38" xfId="6454" xr:uid="{00000000-0005-0000-0000-0000101F0000}"/>
    <cellStyle name="Fixed 38 2" xfId="6455" xr:uid="{00000000-0005-0000-0000-0000111F0000}"/>
    <cellStyle name="Fixed 39" xfId="6456" xr:uid="{00000000-0005-0000-0000-0000121F0000}"/>
    <cellStyle name="Fixed 39 2" xfId="6457" xr:uid="{00000000-0005-0000-0000-0000131F0000}"/>
    <cellStyle name="Fixed 4" xfId="6458" xr:uid="{00000000-0005-0000-0000-0000141F0000}"/>
    <cellStyle name="Fixed 4 10" xfId="6459" xr:uid="{00000000-0005-0000-0000-0000151F0000}"/>
    <cellStyle name="Fixed 4 10 2" xfId="6460" xr:uid="{00000000-0005-0000-0000-0000161F0000}"/>
    <cellStyle name="Fixed 4 11" xfId="6461" xr:uid="{00000000-0005-0000-0000-0000171F0000}"/>
    <cellStyle name="Fixed 4 11 2" xfId="6462" xr:uid="{00000000-0005-0000-0000-0000181F0000}"/>
    <cellStyle name="Fixed 4 12" xfId="6463" xr:uid="{00000000-0005-0000-0000-0000191F0000}"/>
    <cellStyle name="Fixed 4 12 2" xfId="6464" xr:uid="{00000000-0005-0000-0000-00001A1F0000}"/>
    <cellStyle name="Fixed 4 13" xfId="6465" xr:uid="{00000000-0005-0000-0000-00001B1F0000}"/>
    <cellStyle name="Fixed 4 2" xfId="6466" xr:uid="{00000000-0005-0000-0000-00001C1F0000}"/>
    <cellStyle name="Fixed 4 2 2" xfId="6467" xr:uid="{00000000-0005-0000-0000-00001D1F0000}"/>
    <cellStyle name="Fixed 4 3" xfId="6468" xr:uid="{00000000-0005-0000-0000-00001E1F0000}"/>
    <cellStyle name="Fixed 4 3 2" xfId="6469" xr:uid="{00000000-0005-0000-0000-00001F1F0000}"/>
    <cellStyle name="Fixed 4 4" xfId="6470" xr:uid="{00000000-0005-0000-0000-0000201F0000}"/>
    <cellStyle name="Fixed 4 4 2" xfId="6471" xr:uid="{00000000-0005-0000-0000-0000211F0000}"/>
    <cellStyle name="Fixed 4 5" xfId="6472" xr:uid="{00000000-0005-0000-0000-0000221F0000}"/>
    <cellStyle name="Fixed 4 5 2" xfId="6473" xr:uid="{00000000-0005-0000-0000-0000231F0000}"/>
    <cellStyle name="Fixed 4 6" xfId="6474" xr:uid="{00000000-0005-0000-0000-0000241F0000}"/>
    <cellStyle name="Fixed 4 6 2" xfId="6475" xr:uid="{00000000-0005-0000-0000-0000251F0000}"/>
    <cellStyle name="Fixed 4 7" xfId="6476" xr:uid="{00000000-0005-0000-0000-0000261F0000}"/>
    <cellStyle name="Fixed 4 7 2" xfId="6477" xr:uid="{00000000-0005-0000-0000-0000271F0000}"/>
    <cellStyle name="Fixed 4 8" xfId="6478" xr:uid="{00000000-0005-0000-0000-0000281F0000}"/>
    <cellStyle name="Fixed 4 8 2" xfId="6479" xr:uid="{00000000-0005-0000-0000-0000291F0000}"/>
    <cellStyle name="Fixed 4 9" xfId="6480" xr:uid="{00000000-0005-0000-0000-00002A1F0000}"/>
    <cellStyle name="Fixed 4 9 2" xfId="6481" xr:uid="{00000000-0005-0000-0000-00002B1F0000}"/>
    <cellStyle name="Fixed 40" xfId="6482" xr:uid="{00000000-0005-0000-0000-00002C1F0000}"/>
    <cellStyle name="Fixed 40 2" xfId="6483" xr:uid="{00000000-0005-0000-0000-00002D1F0000}"/>
    <cellStyle name="Fixed 41" xfId="6484" xr:uid="{00000000-0005-0000-0000-00002E1F0000}"/>
    <cellStyle name="Fixed 41 2" xfId="6485" xr:uid="{00000000-0005-0000-0000-00002F1F0000}"/>
    <cellStyle name="Fixed 42" xfId="6486" xr:uid="{00000000-0005-0000-0000-0000301F0000}"/>
    <cellStyle name="Fixed 42 2" xfId="6487" xr:uid="{00000000-0005-0000-0000-0000311F0000}"/>
    <cellStyle name="Fixed 43" xfId="6488" xr:uid="{00000000-0005-0000-0000-0000321F0000}"/>
    <cellStyle name="Fixed 43 2" xfId="6489" xr:uid="{00000000-0005-0000-0000-0000331F0000}"/>
    <cellStyle name="Fixed 44" xfId="6490" xr:uid="{00000000-0005-0000-0000-0000341F0000}"/>
    <cellStyle name="Fixed 44 2" xfId="6491" xr:uid="{00000000-0005-0000-0000-0000351F0000}"/>
    <cellStyle name="Fixed 45" xfId="6492" xr:uid="{00000000-0005-0000-0000-0000361F0000}"/>
    <cellStyle name="Fixed 45 2" xfId="6493" xr:uid="{00000000-0005-0000-0000-0000371F0000}"/>
    <cellStyle name="Fixed 46" xfId="6494" xr:uid="{00000000-0005-0000-0000-0000381F0000}"/>
    <cellStyle name="Fixed 46 2" xfId="6495" xr:uid="{00000000-0005-0000-0000-0000391F0000}"/>
    <cellStyle name="Fixed 47" xfId="6496" xr:uid="{00000000-0005-0000-0000-00003A1F0000}"/>
    <cellStyle name="Fixed 47 2" xfId="6497" xr:uid="{00000000-0005-0000-0000-00003B1F0000}"/>
    <cellStyle name="Fixed 48" xfId="6498" xr:uid="{00000000-0005-0000-0000-00003C1F0000}"/>
    <cellStyle name="Fixed 48 2" xfId="6499" xr:uid="{00000000-0005-0000-0000-00003D1F0000}"/>
    <cellStyle name="Fixed 49" xfId="6500" xr:uid="{00000000-0005-0000-0000-00003E1F0000}"/>
    <cellStyle name="Fixed 49 2" xfId="6501" xr:uid="{00000000-0005-0000-0000-00003F1F0000}"/>
    <cellStyle name="Fixed 5" xfId="6502" xr:uid="{00000000-0005-0000-0000-0000401F0000}"/>
    <cellStyle name="Fixed 5 2" xfId="6503" xr:uid="{00000000-0005-0000-0000-0000411F0000}"/>
    <cellStyle name="Fixed 50" xfId="6504" xr:uid="{00000000-0005-0000-0000-0000421F0000}"/>
    <cellStyle name="Fixed 50 2" xfId="6505" xr:uid="{00000000-0005-0000-0000-0000431F0000}"/>
    <cellStyle name="Fixed 51" xfId="6506" xr:uid="{00000000-0005-0000-0000-0000441F0000}"/>
    <cellStyle name="Fixed 51 2" xfId="6507" xr:uid="{00000000-0005-0000-0000-0000451F0000}"/>
    <cellStyle name="Fixed 52" xfId="6508" xr:uid="{00000000-0005-0000-0000-0000461F0000}"/>
    <cellStyle name="Fixed 52 2" xfId="6509" xr:uid="{00000000-0005-0000-0000-0000471F0000}"/>
    <cellStyle name="Fixed 53" xfId="6510" xr:uid="{00000000-0005-0000-0000-0000481F0000}"/>
    <cellStyle name="Fixed 53 2" xfId="6511" xr:uid="{00000000-0005-0000-0000-0000491F0000}"/>
    <cellStyle name="Fixed 54" xfId="6512" xr:uid="{00000000-0005-0000-0000-00004A1F0000}"/>
    <cellStyle name="Fixed 54 2" xfId="6513" xr:uid="{00000000-0005-0000-0000-00004B1F0000}"/>
    <cellStyle name="Fixed 55" xfId="6514" xr:uid="{00000000-0005-0000-0000-00004C1F0000}"/>
    <cellStyle name="Fixed 55 2" xfId="6515" xr:uid="{00000000-0005-0000-0000-00004D1F0000}"/>
    <cellStyle name="Fixed 56" xfId="6516" xr:uid="{00000000-0005-0000-0000-00004E1F0000}"/>
    <cellStyle name="Fixed 56 2" xfId="6517" xr:uid="{00000000-0005-0000-0000-00004F1F0000}"/>
    <cellStyle name="Fixed 57" xfId="6518" xr:uid="{00000000-0005-0000-0000-0000501F0000}"/>
    <cellStyle name="Fixed 57 2" xfId="6519" xr:uid="{00000000-0005-0000-0000-0000511F0000}"/>
    <cellStyle name="Fixed 58" xfId="6520" xr:uid="{00000000-0005-0000-0000-0000521F0000}"/>
    <cellStyle name="Fixed 58 2" xfId="6521" xr:uid="{00000000-0005-0000-0000-0000531F0000}"/>
    <cellStyle name="Fixed 59" xfId="6522" xr:uid="{00000000-0005-0000-0000-0000541F0000}"/>
    <cellStyle name="Fixed 59 2" xfId="6523" xr:uid="{00000000-0005-0000-0000-0000551F0000}"/>
    <cellStyle name="Fixed 6" xfId="6524" xr:uid="{00000000-0005-0000-0000-0000561F0000}"/>
    <cellStyle name="Fixed 6 2" xfId="6525" xr:uid="{00000000-0005-0000-0000-0000571F0000}"/>
    <cellStyle name="Fixed 60" xfId="6526" xr:uid="{00000000-0005-0000-0000-0000581F0000}"/>
    <cellStyle name="Fixed 60 2" xfId="6527" xr:uid="{00000000-0005-0000-0000-0000591F0000}"/>
    <cellStyle name="Fixed 61" xfId="6528" xr:uid="{00000000-0005-0000-0000-00005A1F0000}"/>
    <cellStyle name="Fixed 61 2" xfId="6529" xr:uid="{00000000-0005-0000-0000-00005B1F0000}"/>
    <cellStyle name="Fixed 62" xfId="6530" xr:uid="{00000000-0005-0000-0000-00005C1F0000}"/>
    <cellStyle name="Fixed 62 2" xfId="6531" xr:uid="{00000000-0005-0000-0000-00005D1F0000}"/>
    <cellStyle name="Fixed 63" xfId="6532" xr:uid="{00000000-0005-0000-0000-00005E1F0000}"/>
    <cellStyle name="Fixed 63 2" xfId="6533" xr:uid="{00000000-0005-0000-0000-00005F1F0000}"/>
    <cellStyle name="Fixed 64" xfId="6534" xr:uid="{00000000-0005-0000-0000-0000601F0000}"/>
    <cellStyle name="Fixed 64 2" xfId="6535" xr:uid="{00000000-0005-0000-0000-0000611F0000}"/>
    <cellStyle name="Fixed 65" xfId="6536" xr:uid="{00000000-0005-0000-0000-0000621F0000}"/>
    <cellStyle name="Fixed 65 2" xfId="6537" xr:uid="{00000000-0005-0000-0000-0000631F0000}"/>
    <cellStyle name="Fixed 66" xfId="6538" xr:uid="{00000000-0005-0000-0000-0000641F0000}"/>
    <cellStyle name="Fixed 66 2" xfId="6539" xr:uid="{00000000-0005-0000-0000-0000651F0000}"/>
    <cellStyle name="Fixed 67" xfId="6540" xr:uid="{00000000-0005-0000-0000-0000661F0000}"/>
    <cellStyle name="Fixed 67 2" xfId="6541" xr:uid="{00000000-0005-0000-0000-0000671F0000}"/>
    <cellStyle name="Fixed 68" xfId="6542" xr:uid="{00000000-0005-0000-0000-0000681F0000}"/>
    <cellStyle name="Fixed 68 2" xfId="6543" xr:uid="{00000000-0005-0000-0000-0000691F0000}"/>
    <cellStyle name="Fixed 69" xfId="6544" xr:uid="{00000000-0005-0000-0000-00006A1F0000}"/>
    <cellStyle name="Fixed 69 2" xfId="6545" xr:uid="{00000000-0005-0000-0000-00006B1F0000}"/>
    <cellStyle name="Fixed 7" xfId="6546" xr:uid="{00000000-0005-0000-0000-00006C1F0000}"/>
    <cellStyle name="Fixed 7 2" xfId="6547" xr:uid="{00000000-0005-0000-0000-00006D1F0000}"/>
    <cellStyle name="Fixed 70" xfId="6548" xr:uid="{00000000-0005-0000-0000-00006E1F0000}"/>
    <cellStyle name="Fixed 70 2" xfId="6549" xr:uid="{00000000-0005-0000-0000-00006F1F0000}"/>
    <cellStyle name="Fixed 71" xfId="6550" xr:uid="{00000000-0005-0000-0000-0000701F0000}"/>
    <cellStyle name="Fixed 71 2" xfId="6551" xr:uid="{00000000-0005-0000-0000-0000711F0000}"/>
    <cellStyle name="Fixed 72" xfId="6552" xr:uid="{00000000-0005-0000-0000-0000721F0000}"/>
    <cellStyle name="Fixed 72 2" xfId="6553" xr:uid="{00000000-0005-0000-0000-0000731F0000}"/>
    <cellStyle name="Fixed 73" xfId="6554" xr:uid="{00000000-0005-0000-0000-0000741F0000}"/>
    <cellStyle name="Fixed 73 2" xfId="6555" xr:uid="{00000000-0005-0000-0000-0000751F0000}"/>
    <cellStyle name="Fixed 74" xfId="6556" xr:uid="{00000000-0005-0000-0000-0000761F0000}"/>
    <cellStyle name="Fixed 74 2" xfId="6557" xr:uid="{00000000-0005-0000-0000-0000771F0000}"/>
    <cellStyle name="Fixed 75" xfId="6558" xr:uid="{00000000-0005-0000-0000-0000781F0000}"/>
    <cellStyle name="Fixed 75 2" xfId="6559" xr:uid="{00000000-0005-0000-0000-0000791F0000}"/>
    <cellStyle name="Fixed 76" xfId="6560" xr:uid="{00000000-0005-0000-0000-00007A1F0000}"/>
    <cellStyle name="Fixed 76 2" xfId="6561" xr:uid="{00000000-0005-0000-0000-00007B1F0000}"/>
    <cellStyle name="Fixed 77" xfId="6562" xr:uid="{00000000-0005-0000-0000-00007C1F0000}"/>
    <cellStyle name="Fixed 77 2" xfId="6563" xr:uid="{00000000-0005-0000-0000-00007D1F0000}"/>
    <cellStyle name="Fixed 78" xfId="6564" xr:uid="{00000000-0005-0000-0000-00007E1F0000}"/>
    <cellStyle name="Fixed 78 2" xfId="6565" xr:uid="{00000000-0005-0000-0000-00007F1F0000}"/>
    <cellStyle name="Fixed 79" xfId="6566" xr:uid="{00000000-0005-0000-0000-0000801F0000}"/>
    <cellStyle name="Fixed 79 2" xfId="6567" xr:uid="{00000000-0005-0000-0000-0000811F0000}"/>
    <cellStyle name="Fixed 8" xfId="6568" xr:uid="{00000000-0005-0000-0000-0000821F0000}"/>
    <cellStyle name="Fixed 8 2" xfId="6569" xr:uid="{00000000-0005-0000-0000-0000831F0000}"/>
    <cellStyle name="Fixed 80" xfId="6570" xr:uid="{00000000-0005-0000-0000-0000841F0000}"/>
    <cellStyle name="Fixed 80 2" xfId="6571" xr:uid="{00000000-0005-0000-0000-0000851F0000}"/>
    <cellStyle name="Fixed 81" xfId="6572" xr:uid="{00000000-0005-0000-0000-0000861F0000}"/>
    <cellStyle name="Fixed 81 2" xfId="6573" xr:uid="{00000000-0005-0000-0000-0000871F0000}"/>
    <cellStyle name="Fixed 82" xfId="6574" xr:uid="{00000000-0005-0000-0000-0000881F0000}"/>
    <cellStyle name="Fixed 82 2" xfId="6575" xr:uid="{00000000-0005-0000-0000-0000891F0000}"/>
    <cellStyle name="Fixed 83" xfId="6576" xr:uid="{00000000-0005-0000-0000-00008A1F0000}"/>
    <cellStyle name="Fixed 83 2" xfId="6577" xr:uid="{00000000-0005-0000-0000-00008B1F0000}"/>
    <cellStyle name="Fixed 84" xfId="6578" xr:uid="{00000000-0005-0000-0000-00008C1F0000}"/>
    <cellStyle name="Fixed 84 2" xfId="6579" xr:uid="{00000000-0005-0000-0000-00008D1F0000}"/>
    <cellStyle name="Fixed 85" xfId="6580" xr:uid="{00000000-0005-0000-0000-00008E1F0000}"/>
    <cellStyle name="Fixed 85 2" xfId="6581" xr:uid="{00000000-0005-0000-0000-00008F1F0000}"/>
    <cellStyle name="Fixed 86" xfId="6582" xr:uid="{00000000-0005-0000-0000-0000901F0000}"/>
    <cellStyle name="Fixed 86 2" xfId="6583" xr:uid="{00000000-0005-0000-0000-0000911F0000}"/>
    <cellStyle name="Fixed 87" xfId="6584" xr:uid="{00000000-0005-0000-0000-0000921F0000}"/>
    <cellStyle name="Fixed 87 2" xfId="6585" xr:uid="{00000000-0005-0000-0000-0000931F0000}"/>
    <cellStyle name="Fixed 88" xfId="6586" xr:uid="{00000000-0005-0000-0000-0000941F0000}"/>
    <cellStyle name="Fixed 88 2" xfId="6587" xr:uid="{00000000-0005-0000-0000-0000951F0000}"/>
    <cellStyle name="Fixed 89" xfId="6588" xr:uid="{00000000-0005-0000-0000-0000961F0000}"/>
    <cellStyle name="Fixed 89 2" xfId="6589" xr:uid="{00000000-0005-0000-0000-0000971F0000}"/>
    <cellStyle name="Fixed 9" xfId="6590" xr:uid="{00000000-0005-0000-0000-0000981F0000}"/>
    <cellStyle name="Fixed 9 2" xfId="6591" xr:uid="{00000000-0005-0000-0000-0000991F0000}"/>
    <cellStyle name="Fixed 90" xfId="6592" xr:uid="{00000000-0005-0000-0000-00009A1F0000}"/>
    <cellStyle name="Fixed 90 2" xfId="6593" xr:uid="{00000000-0005-0000-0000-00009B1F0000}"/>
    <cellStyle name="Fixed 91" xfId="6594" xr:uid="{00000000-0005-0000-0000-00009C1F0000}"/>
    <cellStyle name="Fixed 91 2" xfId="6595" xr:uid="{00000000-0005-0000-0000-00009D1F0000}"/>
    <cellStyle name="Fixed 92" xfId="6596" xr:uid="{00000000-0005-0000-0000-00009E1F0000}"/>
    <cellStyle name="Fixed 92 2" xfId="6597" xr:uid="{00000000-0005-0000-0000-00009F1F0000}"/>
    <cellStyle name="Fixed 93" xfId="6598" xr:uid="{00000000-0005-0000-0000-0000A01F0000}"/>
    <cellStyle name="Fixed 93 2" xfId="6599" xr:uid="{00000000-0005-0000-0000-0000A11F0000}"/>
    <cellStyle name="Fixed 94" xfId="6600" xr:uid="{00000000-0005-0000-0000-0000A21F0000}"/>
    <cellStyle name="Fixed 94 2" xfId="6601" xr:uid="{00000000-0005-0000-0000-0000A31F0000}"/>
    <cellStyle name="Fixed 95" xfId="6602" xr:uid="{00000000-0005-0000-0000-0000A41F0000}"/>
    <cellStyle name="Fixed 95 2" xfId="6603" xr:uid="{00000000-0005-0000-0000-0000A51F0000}"/>
    <cellStyle name="Fixed 96" xfId="6604" xr:uid="{00000000-0005-0000-0000-0000A61F0000}"/>
    <cellStyle name="Fixed 96 2" xfId="6605" xr:uid="{00000000-0005-0000-0000-0000A71F0000}"/>
    <cellStyle name="Fixed 97" xfId="6606" xr:uid="{00000000-0005-0000-0000-0000A81F0000}"/>
    <cellStyle name="Fixed 97 2" xfId="6607" xr:uid="{00000000-0005-0000-0000-0000A91F0000}"/>
    <cellStyle name="Fixed 98" xfId="6608" xr:uid="{00000000-0005-0000-0000-0000AA1F0000}"/>
    <cellStyle name="Fixed 98 2" xfId="6609" xr:uid="{00000000-0005-0000-0000-0000AB1F0000}"/>
    <cellStyle name="Fixed 99" xfId="6610" xr:uid="{00000000-0005-0000-0000-0000AC1F0000}"/>
    <cellStyle name="Fixed 99 2" xfId="6611" xr:uid="{00000000-0005-0000-0000-0000AD1F0000}"/>
    <cellStyle name="font12" xfId="6612" xr:uid="{00000000-0005-0000-0000-0000AE1F0000}"/>
    <cellStyle name="font12 2" xfId="6613" xr:uid="{00000000-0005-0000-0000-0000AF1F0000}"/>
    <cellStyle name="font12 2 10" xfId="6614" xr:uid="{00000000-0005-0000-0000-0000B01F0000}"/>
    <cellStyle name="font12 2 11" xfId="6615" xr:uid="{00000000-0005-0000-0000-0000B11F0000}"/>
    <cellStyle name="font12 2 12" xfId="6616" xr:uid="{00000000-0005-0000-0000-0000B21F0000}"/>
    <cellStyle name="font12 2 2" xfId="6617" xr:uid="{00000000-0005-0000-0000-0000B31F0000}"/>
    <cellStyle name="font12 2 3" xfId="6618" xr:uid="{00000000-0005-0000-0000-0000B41F0000}"/>
    <cellStyle name="font12 2 4" xfId="6619" xr:uid="{00000000-0005-0000-0000-0000B51F0000}"/>
    <cellStyle name="font12 2 5" xfId="6620" xr:uid="{00000000-0005-0000-0000-0000B61F0000}"/>
    <cellStyle name="font12 2 6" xfId="6621" xr:uid="{00000000-0005-0000-0000-0000B71F0000}"/>
    <cellStyle name="font12 2 7" xfId="6622" xr:uid="{00000000-0005-0000-0000-0000B81F0000}"/>
    <cellStyle name="font12 2 8" xfId="6623" xr:uid="{00000000-0005-0000-0000-0000B91F0000}"/>
    <cellStyle name="font12 2 9" xfId="6624" xr:uid="{00000000-0005-0000-0000-0000BA1F0000}"/>
    <cellStyle name="font12 2_ActiFijos" xfId="6625" xr:uid="{00000000-0005-0000-0000-0000BB1F0000}"/>
    <cellStyle name="font12 3" xfId="6626" xr:uid="{00000000-0005-0000-0000-0000BC1F0000}"/>
    <cellStyle name="font12 3 10" xfId="6627" xr:uid="{00000000-0005-0000-0000-0000BD1F0000}"/>
    <cellStyle name="font12 3 11" xfId="6628" xr:uid="{00000000-0005-0000-0000-0000BE1F0000}"/>
    <cellStyle name="font12 3 12" xfId="6629" xr:uid="{00000000-0005-0000-0000-0000BF1F0000}"/>
    <cellStyle name="font12 3 2" xfId="6630" xr:uid="{00000000-0005-0000-0000-0000C01F0000}"/>
    <cellStyle name="font12 3 3" xfId="6631" xr:uid="{00000000-0005-0000-0000-0000C11F0000}"/>
    <cellStyle name="font12 3 4" xfId="6632" xr:uid="{00000000-0005-0000-0000-0000C21F0000}"/>
    <cellStyle name="font12 3 5" xfId="6633" xr:uid="{00000000-0005-0000-0000-0000C31F0000}"/>
    <cellStyle name="font12 3 6" xfId="6634" xr:uid="{00000000-0005-0000-0000-0000C41F0000}"/>
    <cellStyle name="font12 3 7" xfId="6635" xr:uid="{00000000-0005-0000-0000-0000C51F0000}"/>
    <cellStyle name="font12 3 8" xfId="6636" xr:uid="{00000000-0005-0000-0000-0000C61F0000}"/>
    <cellStyle name="font12 3 9" xfId="6637" xr:uid="{00000000-0005-0000-0000-0000C71F0000}"/>
    <cellStyle name="font12 3_ActiFijos" xfId="6638" xr:uid="{00000000-0005-0000-0000-0000C81F0000}"/>
    <cellStyle name="font12 4" xfId="6639" xr:uid="{00000000-0005-0000-0000-0000C91F0000}"/>
    <cellStyle name="font12 4 10" xfId="6640" xr:uid="{00000000-0005-0000-0000-0000CA1F0000}"/>
    <cellStyle name="font12 4 11" xfId="6641" xr:uid="{00000000-0005-0000-0000-0000CB1F0000}"/>
    <cellStyle name="font12 4 12" xfId="6642" xr:uid="{00000000-0005-0000-0000-0000CC1F0000}"/>
    <cellStyle name="font12 4 2" xfId="6643" xr:uid="{00000000-0005-0000-0000-0000CD1F0000}"/>
    <cellStyle name="font12 4 3" xfId="6644" xr:uid="{00000000-0005-0000-0000-0000CE1F0000}"/>
    <cellStyle name="font12 4 4" xfId="6645" xr:uid="{00000000-0005-0000-0000-0000CF1F0000}"/>
    <cellStyle name="font12 4 5" xfId="6646" xr:uid="{00000000-0005-0000-0000-0000D01F0000}"/>
    <cellStyle name="font12 4 6" xfId="6647" xr:uid="{00000000-0005-0000-0000-0000D11F0000}"/>
    <cellStyle name="font12 4 7" xfId="6648" xr:uid="{00000000-0005-0000-0000-0000D21F0000}"/>
    <cellStyle name="font12 4 8" xfId="6649" xr:uid="{00000000-0005-0000-0000-0000D31F0000}"/>
    <cellStyle name="font12 4 9" xfId="6650" xr:uid="{00000000-0005-0000-0000-0000D41F0000}"/>
    <cellStyle name="font12 4_ActiFijos" xfId="6651" xr:uid="{00000000-0005-0000-0000-0000D51F0000}"/>
    <cellStyle name="font12_Bases_Generales" xfId="6652" xr:uid="{00000000-0005-0000-0000-0000D61F0000}"/>
    <cellStyle name="font14" xfId="6653" xr:uid="{00000000-0005-0000-0000-0000D71F0000}"/>
    <cellStyle name="font14 2" xfId="6654" xr:uid="{00000000-0005-0000-0000-0000D81F0000}"/>
    <cellStyle name="font14 2 10" xfId="6655" xr:uid="{00000000-0005-0000-0000-0000D91F0000}"/>
    <cellStyle name="font14 2 11" xfId="6656" xr:uid="{00000000-0005-0000-0000-0000DA1F0000}"/>
    <cellStyle name="font14 2 12" xfId="6657" xr:uid="{00000000-0005-0000-0000-0000DB1F0000}"/>
    <cellStyle name="font14 2 2" xfId="6658" xr:uid="{00000000-0005-0000-0000-0000DC1F0000}"/>
    <cellStyle name="font14 2 3" xfId="6659" xr:uid="{00000000-0005-0000-0000-0000DD1F0000}"/>
    <cellStyle name="font14 2 4" xfId="6660" xr:uid="{00000000-0005-0000-0000-0000DE1F0000}"/>
    <cellStyle name="font14 2 5" xfId="6661" xr:uid="{00000000-0005-0000-0000-0000DF1F0000}"/>
    <cellStyle name="font14 2 6" xfId="6662" xr:uid="{00000000-0005-0000-0000-0000E01F0000}"/>
    <cellStyle name="font14 2 7" xfId="6663" xr:uid="{00000000-0005-0000-0000-0000E11F0000}"/>
    <cellStyle name="font14 2 8" xfId="6664" xr:uid="{00000000-0005-0000-0000-0000E21F0000}"/>
    <cellStyle name="font14 2 9" xfId="6665" xr:uid="{00000000-0005-0000-0000-0000E31F0000}"/>
    <cellStyle name="font14 2_ActiFijos" xfId="6666" xr:uid="{00000000-0005-0000-0000-0000E41F0000}"/>
    <cellStyle name="font14 3" xfId="6667" xr:uid="{00000000-0005-0000-0000-0000E51F0000}"/>
    <cellStyle name="font14 3 10" xfId="6668" xr:uid="{00000000-0005-0000-0000-0000E61F0000}"/>
    <cellStyle name="font14 3 11" xfId="6669" xr:uid="{00000000-0005-0000-0000-0000E71F0000}"/>
    <cellStyle name="font14 3 12" xfId="6670" xr:uid="{00000000-0005-0000-0000-0000E81F0000}"/>
    <cellStyle name="font14 3 2" xfId="6671" xr:uid="{00000000-0005-0000-0000-0000E91F0000}"/>
    <cellStyle name="font14 3 3" xfId="6672" xr:uid="{00000000-0005-0000-0000-0000EA1F0000}"/>
    <cellStyle name="font14 3 4" xfId="6673" xr:uid="{00000000-0005-0000-0000-0000EB1F0000}"/>
    <cellStyle name="font14 3 5" xfId="6674" xr:uid="{00000000-0005-0000-0000-0000EC1F0000}"/>
    <cellStyle name="font14 3 6" xfId="6675" xr:uid="{00000000-0005-0000-0000-0000ED1F0000}"/>
    <cellStyle name="font14 3 7" xfId="6676" xr:uid="{00000000-0005-0000-0000-0000EE1F0000}"/>
    <cellStyle name="font14 3 8" xfId="6677" xr:uid="{00000000-0005-0000-0000-0000EF1F0000}"/>
    <cellStyle name="font14 3 9" xfId="6678" xr:uid="{00000000-0005-0000-0000-0000F01F0000}"/>
    <cellStyle name="font14 3_ActiFijos" xfId="6679" xr:uid="{00000000-0005-0000-0000-0000F11F0000}"/>
    <cellStyle name="font14 4" xfId="6680" xr:uid="{00000000-0005-0000-0000-0000F21F0000}"/>
    <cellStyle name="font14 4 10" xfId="6681" xr:uid="{00000000-0005-0000-0000-0000F31F0000}"/>
    <cellStyle name="font14 4 11" xfId="6682" xr:uid="{00000000-0005-0000-0000-0000F41F0000}"/>
    <cellStyle name="font14 4 12" xfId="6683" xr:uid="{00000000-0005-0000-0000-0000F51F0000}"/>
    <cellStyle name="font14 4 2" xfId="6684" xr:uid="{00000000-0005-0000-0000-0000F61F0000}"/>
    <cellStyle name="font14 4 3" xfId="6685" xr:uid="{00000000-0005-0000-0000-0000F71F0000}"/>
    <cellStyle name="font14 4 4" xfId="6686" xr:uid="{00000000-0005-0000-0000-0000F81F0000}"/>
    <cellStyle name="font14 4 5" xfId="6687" xr:uid="{00000000-0005-0000-0000-0000F91F0000}"/>
    <cellStyle name="font14 4 6" xfId="6688" xr:uid="{00000000-0005-0000-0000-0000FA1F0000}"/>
    <cellStyle name="font14 4 7" xfId="6689" xr:uid="{00000000-0005-0000-0000-0000FB1F0000}"/>
    <cellStyle name="font14 4 8" xfId="6690" xr:uid="{00000000-0005-0000-0000-0000FC1F0000}"/>
    <cellStyle name="font14 4 9" xfId="6691" xr:uid="{00000000-0005-0000-0000-0000FD1F0000}"/>
    <cellStyle name="font14 4_ActiFijos" xfId="6692" xr:uid="{00000000-0005-0000-0000-0000FE1F0000}"/>
    <cellStyle name="font14_Bases_Generales" xfId="6693" xr:uid="{00000000-0005-0000-0000-0000FF1F0000}"/>
    <cellStyle name="fundoamarelo" xfId="6694" xr:uid="{00000000-0005-0000-0000-000000200000}"/>
    <cellStyle name="fundoazul" xfId="6695" xr:uid="{00000000-0005-0000-0000-000001200000}"/>
    <cellStyle name="fundocinza" xfId="6696" xr:uid="{00000000-0005-0000-0000-000002200000}"/>
    <cellStyle name="fundodeentrada" xfId="6697" xr:uid="{00000000-0005-0000-0000-000003200000}"/>
    <cellStyle name="fundodeentrada 10" xfId="6698" xr:uid="{00000000-0005-0000-0000-000004200000}"/>
    <cellStyle name="fundodeentrada 10 2" xfId="6699" xr:uid="{00000000-0005-0000-0000-000005200000}"/>
    <cellStyle name="fundodeentrada 10 2 2" xfId="6700" xr:uid="{00000000-0005-0000-0000-000006200000}"/>
    <cellStyle name="fundodeentrada 10 3" xfId="6701" xr:uid="{00000000-0005-0000-0000-000007200000}"/>
    <cellStyle name="fundodeentrada 10 3 2" xfId="6702" xr:uid="{00000000-0005-0000-0000-000008200000}"/>
    <cellStyle name="fundodeentrada 10 4" xfId="6703" xr:uid="{00000000-0005-0000-0000-000009200000}"/>
    <cellStyle name="fundodeentrada 11" xfId="6704" xr:uid="{00000000-0005-0000-0000-00000A200000}"/>
    <cellStyle name="fundodeentrada 11 2" xfId="6705" xr:uid="{00000000-0005-0000-0000-00000B200000}"/>
    <cellStyle name="fundodeentrada 11 2 2" xfId="6706" xr:uid="{00000000-0005-0000-0000-00000C200000}"/>
    <cellStyle name="fundodeentrada 11 3" xfId="6707" xr:uid="{00000000-0005-0000-0000-00000D200000}"/>
    <cellStyle name="fundodeentrada 11 3 2" xfId="6708" xr:uid="{00000000-0005-0000-0000-00000E200000}"/>
    <cellStyle name="fundodeentrada 11 4" xfId="6709" xr:uid="{00000000-0005-0000-0000-00000F200000}"/>
    <cellStyle name="fundodeentrada 12" xfId="6710" xr:uid="{00000000-0005-0000-0000-000010200000}"/>
    <cellStyle name="fundodeentrada 12 2" xfId="6711" xr:uid="{00000000-0005-0000-0000-000011200000}"/>
    <cellStyle name="fundodeentrada 12 2 2" xfId="6712" xr:uid="{00000000-0005-0000-0000-000012200000}"/>
    <cellStyle name="fundodeentrada 12 3" xfId="6713" xr:uid="{00000000-0005-0000-0000-000013200000}"/>
    <cellStyle name="fundodeentrada 12 3 2" xfId="6714" xr:uid="{00000000-0005-0000-0000-000014200000}"/>
    <cellStyle name="fundodeentrada 12 4" xfId="6715" xr:uid="{00000000-0005-0000-0000-000015200000}"/>
    <cellStyle name="fundodeentrada 13" xfId="6716" xr:uid="{00000000-0005-0000-0000-000016200000}"/>
    <cellStyle name="fundodeentrada 13 2" xfId="6717" xr:uid="{00000000-0005-0000-0000-000017200000}"/>
    <cellStyle name="fundodeentrada 13 2 2" xfId="6718" xr:uid="{00000000-0005-0000-0000-000018200000}"/>
    <cellStyle name="fundodeentrada 13 3" xfId="6719" xr:uid="{00000000-0005-0000-0000-000019200000}"/>
    <cellStyle name="fundodeentrada 13 3 2" xfId="6720" xr:uid="{00000000-0005-0000-0000-00001A200000}"/>
    <cellStyle name="fundodeentrada 13 4" xfId="6721" xr:uid="{00000000-0005-0000-0000-00001B200000}"/>
    <cellStyle name="fundodeentrada 14" xfId="6722" xr:uid="{00000000-0005-0000-0000-00001C200000}"/>
    <cellStyle name="fundodeentrada 14 2" xfId="6723" xr:uid="{00000000-0005-0000-0000-00001D200000}"/>
    <cellStyle name="fundodeentrada 14 2 2" xfId="6724" xr:uid="{00000000-0005-0000-0000-00001E200000}"/>
    <cellStyle name="fundodeentrada 14 3" xfId="6725" xr:uid="{00000000-0005-0000-0000-00001F200000}"/>
    <cellStyle name="fundodeentrada 14 3 2" xfId="6726" xr:uid="{00000000-0005-0000-0000-000020200000}"/>
    <cellStyle name="fundodeentrada 14 4" xfId="6727" xr:uid="{00000000-0005-0000-0000-000021200000}"/>
    <cellStyle name="fundodeentrada 15" xfId="6728" xr:uid="{00000000-0005-0000-0000-000022200000}"/>
    <cellStyle name="fundodeentrada 15 2" xfId="6729" xr:uid="{00000000-0005-0000-0000-000023200000}"/>
    <cellStyle name="fundodeentrada 15 2 2" xfId="6730" xr:uid="{00000000-0005-0000-0000-000024200000}"/>
    <cellStyle name="fundodeentrada 15 3" xfId="6731" xr:uid="{00000000-0005-0000-0000-000025200000}"/>
    <cellStyle name="fundodeentrada 15 3 2" xfId="6732" xr:uid="{00000000-0005-0000-0000-000026200000}"/>
    <cellStyle name="fundodeentrada 15 4" xfId="6733" xr:uid="{00000000-0005-0000-0000-000027200000}"/>
    <cellStyle name="fundodeentrada 16" xfId="6734" xr:uid="{00000000-0005-0000-0000-000028200000}"/>
    <cellStyle name="fundodeentrada 16 2" xfId="6735" xr:uid="{00000000-0005-0000-0000-000029200000}"/>
    <cellStyle name="fundodeentrada 16 2 2" xfId="6736" xr:uid="{00000000-0005-0000-0000-00002A200000}"/>
    <cellStyle name="fundodeentrada 16 3" xfId="6737" xr:uid="{00000000-0005-0000-0000-00002B200000}"/>
    <cellStyle name="fundodeentrada 16 3 2" xfId="6738" xr:uid="{00000000-0005-0000-0000-00002C200000}"/>
    <cellStyle name="fundodeentrada 16 4" xfId="6739" xr:uid="{00000000-0005-0000-0000-00002D200000}"/>
    <cellStyle name="fundodeentrada 17" xfId="6740" xr:uid="{00000000-0005-0000-0000-00002E200000}"/>
    <cellStyle name="fundodeentrada 17 2" xfId="6741" xr:uid="{00000000-0005-0000-0000-00002F200000}"/>
    <cellStyle name="fundodeentrada 17 2 2" xfId="6742" xr:uid="{00000000-0005-0000-0000-000030200000}"/>
    <cellStyle name="fundodeentrada 17 3" xfId="6743" xr:uid="{00000000-0005-0000-0000-000031200000}"/>
    <cellStyle name="fundodeentrada 17 3 2" xfId="6744" xr:uid="{00000000-0005-0000-0000-000032200000}"/>
    <cellStyle name="fundodeentrada 17 4" xfId="6745" xr:uid="{00000000-0005-0000-0000-000033200000}"/>
    <cellStyle name="fundodeentrada 18" xfId="6746" xr:uid="{00000000-0005-0000-0000-000034200000}"/>
    <cellStyle name="fundodeentrada 18 2" xfId="6747" xr:uid="{00000000-0005-0000-0000-000035200000}"/>
    <cellStyle name="fundodeentrada 18 2 2" xfId="6748" xr:uid="{00000000-0005-0000-0000-000036200000}"/>
    <cellStyle name="fundodeentrada 18 3" xfId="6749" xr:uid="{00000000-0005-0000-0000-000037200000}"/>
    <cellStyle name="fundodeentrada 18 3 2" xfId="6750" xr:uid="{00000000-0005-0000-0000-000038200000}"/>
    <cellStyle name="fundodeentrada 18 4" xfId="6751" xr:uid="{00000000-0005-0000-0000-000039200000}"/>
    <cellStyle name="fundodeentrada 19" xfId="6752" xr:uid="{00000000-0005-0000-0000-00003A200000}"/>
    <cellStyle name="fundodeentrada 19 2" xfId="6753" xr:uid="{00000000-0005-0000-0000-00003B200000}"/>
    <cellStyle name="fundodeentrada 19 2 2" xfId="6754" xr:uid="{00000000-0005-0000-0000-00003C200000}"/>
    <cellStyle name="fundodeentrada 19 3" xfId="6755" xr:uid="{00000000-0005-0000-0000-00003D200000}"/>
    <cellStyle name="fundodeentrada 19 3 2" xfId="6756" xr:uid="{00000000-0005-0000-0000-00003E200000}"/>
    <cellStyle name="fundodeentrada 19 4" xfId="6757" xr:uid="{00000000-0005-0000-0000-00003F200000}"/>
    <cellStyle name="fundodeentrada 2" xfId="6758" xr:uid="{00000000-0005-0000-0000-000040200000}"/>
    <cellStyle name="fundodeentrada 2 2" xfId="6759" xr:uid="{00000000-0005-0000-0000-000041200000}"/>
    <cellStyle name="fundodeentrada 2 2 2" xfId="6760" xr:uid="{00000000-0005-0000-0000-000042200000}"/>
    <cellStyle name="fundodeentrada 2 3" xfId="6761" xr:uid="{00000000-0005-0000-0000-000043200000}"/>
    <cellStyle name="fundodeentrada 2 3 2" xfId="6762" xr:uid="{00000000-0005-0000-0000-000044200000}"/>
    <cellStyle name="fundodeentrada 2 4" xfId="6763" xr:uid="{00000000-0005-0000-0000-000045200000}"/>
    <cellStyle name="fundodeentrada 20" xfId="6764" xr:uid="{00000000-0005-0000-0000-000046200000}"/>
    <cellStyle name="fundodeentrada 20 2" xfId="6765" xr:uid="{00000000-0005-0000-0000-000047200000}"/>
    <cellStyle name="fundodeentrada 20 2 2" xfId="6766" xr:uid="{00000000-0005-0000-0000-000048200000}"/>
    <cellStyle name="fundodeentrada 20 3" xfId="6767" xr:uid="{00000000-0005-0000-0000-000049200000}"/>
    <cellStyle name="fundodeentrada 20 3 2" xfId="6768" xr:uid="{00000000-0005-0000-0000-00004A200000}"/>
    <cellStyle name="fundodeentrada 20 4" xfId="6769" xr:uid="{00000000-0005-0000-0000-00004B200000}"/>
    <cellStyle name="fundodeentrada 21" xfId="6770" xr:uid="{00000000-0005-0000-0000-00004C200000}"/>
    <cellStyle name="fundodeentrada 21 2" xfId="6771" xr:uid="{00000000-0005-0000-0000-00004D200000}"/>
    <cellStyle name="fundodeentrada 21 2 2" xfId="6772" xr:uid="{00000000-0005-0000-0000-00004E200000}"/>
    <cellStyle name="fundodeentrada 21 3" xfId="6773" xr:uid="{00000000-0005-0000-0000-00004F200000}"/>
    <cellStyle name="fundodeentrada 21 3 2" xfId="6774" xr:uid="{00000000-0005-0000-0000-000050200000}"/>
    <cellStyle name="fundodeentrada 21 4" xfId="6775" xr:uid="{00000000-0005-0000-0000-000051200000}"/>
    <cellStyle name="fundodeentrada 22" xfId="6776" xr:uid="{00000000-0005-0000-0000-000052200000}"/>
    <cellStyle name="fundodeentrada 22 2" xfId="6777" xr:uid="{00000000-0005-0000-0000-000053200000}"/>
    <cellStyle name="fundodeentrada 22 2 2" xfId="6778" xr:uid="{00000000-0005-0000-0000-000054200000}"/>
    <cellStyle name="fundodeentrada 22 3" xfId="6779" xr:uid="{00000000-0005-0000-0000-000055200000}"/>
    <cellStyle name="fundodeentrada 22 3 2" xfId="6780" xr:uid="{00000000-0005-0000-0000-000056200000}"/>
    <cellStyle name="fundodeentrada 22 4" xfId="6781" xr:uid="{00000000-0005-0000-0000-000057200000}"/>
    <cellStyle name="fundodeentrada 23" xfId="6782" xr:uid="{00000000-0005-0000-0000-000058200000}"/>
    <cellStyle name="fundodeentrada 23 2" xfId="6783" xr:uid="{00000000-0005-0000-0000-000059200000}"/>
    <cellStyle name="fundodeentrada 23 2 2" xfId="6784" xr:uid="{00000000-0005-0000-0000-00005A200000}"/>
    <cellStyle name="fundodeentrada 23 3" xfId="6785" xr:uid="{00000000-0005-0000-0000-00005B200000}"/>
    <cellStyle name="fundodeentrada 23 3 2" xfId="6786" xr:uid="{00000000-0005-0000-0000-00005C200000}"/>
    <cellStyle name="fundodeentrada 23 4" xfId="6787" xr:uid="{00000000-0005-0000-0000-00005D200000}"/>
    <cellStyle name="fundodeentrada 24" xfId="6788" xr:uid="{00000000-0005-0000-0000-00005E200000}"/>
    <cellStyle name="fundodeentrada 24 2" xfId="6789" xr:uid="{00000000-0005-0000-0000-00005F200000}"/>
    <cellStyle name="fundodeentrada 24 2 2" xfId="6790" xr:uid="{00000000-0005-0000-0000-000060200000}"/>
    <cellStyle name="fundodeentrada 24 3" xfId="6791" xr:uid="{00000000-0005-0000-0000-000061200000}"/>
    <cellStyle name="fundodeentrada 24 3 2" xfId="6792" xr:uid="{00000000-0005-0000-0000-000062200000}"/>
    <cellStyle name="fundodeentrada 24 4" xfId="6793" xr:uid="{00000000-0005-0000-0000-000063200000}"/>
    <cellStyle name="fundodeentrada 25" xfId="6794" xr:uid="{00000000-0005-0000-0000-000064200000}"/>
    <cellStyle name="fundodeentrada 25 2" xfId="6795" xr:uid="{00000000-0005-0000-0000-000065200000}"/>
    <cellStyle name="fundodeentrada 25 2 2" xfId="6796" xr:uid="{00000000-0005-0000-0000-000066200000}"/>
    <cellStyle name="fundodeentrada 25 3" xfId="6797" xr:uid="{00000000-0005-0000-0000-000067200000}"/>
    <cellStyle name="fundodeentrada 25 3 2" xfId="6798" xr:uid="{00000000-0005-0000-0000-000068200000}"/>
    <cellStyle name="fundodeentrada 25 4" xfId="6799" xr:uid="{00000000-0005-0000-0000-000069200000}"/>
    <cellStyle name="fundodeentrada 26" xfId="6800" xr:uid="{00000000-0005-0000-0000-00006A200000}"/>
    <cellStyle name="fundodeentrada 26 2" xfId="6801" xr:uid="{00000000-0005-0000-0000-00006B200000}"/>
    <cellStyle name="fundodeentrada 26 2 2" xfId="6802" xr:uid="{00000000-0005-0000-0000-00006C200000}"/>
    <cellStyle name="fundodeentrada 26 3" xfId="6803" xr:uid="{00000000-0005-0000-0000-00006D200000}"/>
    <cellStyle name="fundodeentrada 26 3 2" xfId="6804" xr:uid="{00000000-0005-0000-0000-00006E200000}"/>
    <cellStyle name="fundodeentrada 26 4" xfId="6805" xr:uid="{00000000-0005-0000-0000-00006F200000}"/>
    <cellStyle name="fundodeentrada 27" xfId="6806" xr:uid="{00000000-0005-0000-0000-000070200000}"/>
    <cellStyle name="fundodeentrada 27 2" xfId="6807" xr:uid="{00000000-0005-0000-0000-000071200000}"/>
    <cellStyle name="fundodeentrada 27 2 2" xfId="6808" xr:uid="{00000000-0005-0000-0000-000072200000}"/>
    <cellStyle name="fundodeentrada 27 3" xfId="6809" xr:uid="{00000000-0005-0000-0000-000073200000}"/>
    <cellStyle name="fundodeentrada 27 3 2" xfId="6810" xr:uid="{00000000-0005-0000-0000-000074200000}"/>
    <cellStyle name="fundodeentrada 27 4" xfId="6811" xr:uid="{00000000-0005-0000-0000-000075200000}"/>
    <cellStyle name="fundodeentrada 28" xfId="6812" xr:uid="{00000000-0005-0000-0000-000076200000}"/>
    <cellStyle name="fundodeentrada 28 2" xfId="6813" xr:uid="{00000000-0005-0000-0000-000077200000}"/>
    <cellStyle name="fundodeentrada 28 2 2" xfId="6814" xr:uid="{00000000-0005-0000-0000-000078200000}"/>
    <cellStyle name="fundodeentrada 28 3" xfId="6815" xr:uid="{00000000-0005-0000-0000-000079200000}"/>
    <cellStyle name="fundodeentrada 28 3 2" xfId="6816" xr:uid="{00000000-0005-0000-0000-00007A200000}"/>
    <cellStyle name="fundodeentrada 28 4" xfId="6817" xr:uid="{00000000-0005-0000-0000-00007B200000}"/>
    <cellStyle name="fundodeentrada 29" xfId="6818" xr:uid="{00000000-0005-0000-0000-00007C200000}"/>
    <cellStyle name="fundodeentrada 29 2" xfId="6819" xr:uid="{00000000-0005-0000-0000-00007D200000}"/>
    <cellStyle name="fundodeentrada 3" xfId="6820" xr:uid="{00000000-0005-0000-0000-00007E200000}"/>
    <cellStyle name="fundodeentrada 3 2" xfId="6821" xr:uid="{00000000-0005-0000-0000-00007F200000}"/>
    <cellStyle name="fundodeentrada 3 2 2" xfId="6822" xr:uid="{00000000-0005-0000-0000-000080200000}"/>
    <cellStyle name="fundodeentrada 3 3" xfId="6823" xr:uid="{00000000-0005-0000-0000-000081200000}"/>
    <cellStyle name="fundodeentrada 3 3 2" xfId="6824" xr:uid="{00000000-0005-0000-0000-000082200000}"/>
    <cellStyle name="fundodeentrada 3 4" xfId="6825" xr:uid="{00000000-0005-0000-0000-000083200000}"/>
    <cellStyle name="fundodeentrada 30" xfId="6826" xr:uid="{00000000-0005-0000-0000-000084200000}"/>
    <cellStyle name="fundodeentrada 30 2" xfId="6827" xr:uid="{00000000-0005-0000-0000-000085200000}"/>
    <cellStyle name="fundodeentrada 31" xfId="6828" xr:uid="{00000000-0005-0000-0000-000086200000}"/>
    <cellStyle name="fundodeentrada 4" xfId="6829" xr:uid="{00000000-0005-0000-0000-000087200000}"/>
    <cellStyle name="fundodeentrada 4 2" xfId="6830" xr:uid="{00000000-0005-0000-0000-000088200000}"/>
    <cellStyle name="fundodeentrada 4 2 2" xfId="6831" xr:uid="{00000000-0005-0000-0000-000089200000}"/>
    <cellStyle name="fundodeentrada 4 3" xfId="6832" xr:uid="{00000000-0005-0000-0000-00008A200000}"/>
    <cellStyle name="fundodeentrada 4 3 2" xfId="6833" xr:uid="{00000000-0005-0000-0000-00008B200000}"/>
    <cellStyle name="fundodeentrada 4 4" xfId="6834" xr:uid="{00000000-0005-0000-0000-00008C200000}"/>
    <cellStyle name="fundodeentrada 5" xfId="6835" xr:uid="{00000000-0005-0000-0000-00008D200000}"/>
    <cellStyle name="fundodeentrada 5 2" xfId="6836" xr:uid="{00000000-0005-0000-0000-00008E200000}"/>
    <cellStyle name="fundodeentrada 5 2 2" xfId="6837" xr:uid="{00000000-0005-0000-0000-00008F200000}"/>
    <cellStyle name="fundodeentrada 5 3" xfId="6838" xr:uid="{00000000-0005-0000-0000-000090200000}"/>
    <cellStyle name="fundodeentrada 5 3 2" xfId="6839" xr:uid="{00000000-0005-0000-0000-000091200000}"/>
    <cellStyle name="fundodeentrada 5 4" xfId="6840" xr:uid="{00000000-0005-0000-0000-000092200000}"/>
    <cellStyle name="fundodeentrada 6" xfId="6841" xr:uid="{00000000-0005-0000-0000-000093200000}"/>
    <cellStyle name="fundodeentrada 6 2" xfId="6842" xr:uid="{00000000-0005-0000-0000-000094200000}"/>
    <cellStyle name="fundodeentrada 6 2 2" xfId="6843" xr:uid="{00000000-0005-0000-0000-000095200000}"/>
    <cellStyle name="fundodeentrada 6 3" xfId="6844" xr:uid="{00000000-0005-0000-0000-000096200000}"/>
    <cellStyle name="fundodeentrada 6 3 2" xfId="6845" xr:uid="{00000000-0005-0000-0000-000097200000}"/>
    <cellStyle name="fundodeentrada 6 4" xfId="6846" xr:uid="{00000000-0005-0000-0000-000098200000}"/>
    <cellStyle name="fundodeentrada 7" xfId="6847" xr:uid="{00000000-0005-0000-0000-000099200000}"/>
    <cellStyle name="fundodeentrada 7 2" xfId="6848" xr:uid="{00000000-0005-0000-0000-00009A200000}"/>
    <cellStyle name="fundodeentrada 7 2 2" xfId="6849" xr:uid="{00000000-0005-0000-0000-00009B200000}"/>
    <cellStyle name="fundodeentrada 7 3" xfId="6850" xr:uid="{00000000-0005-0000-0000-00009C200000}"/>
    <cellStyle name="fundodeentrada 7 3 2" xfId="6851" xr:uid="{00000000-0005-0000-0000-00009D200000}"/>
    <cellStyle name="fundodeentrada 7 4" xfId="6852" xr:uid="{00000000-0005-0000-0000-00009E200000}"/>
    <cellStyle name="fundodeentrada 8" xfId="6853" xr:uid="{00000000-0005-0000-0000-00009F200000}"/>
    <cellStyle name="fundodeentrada 8 2" xfId="6854" xr:uid="{00000000-0005-0000-0000-0000A0200000}"/>
    <cellStyle name="fundodeentrada 8 2 2" xfId="6855" xr:uid="{00000000-0005-0000-0000-0000A1200000}"/>
    <cellStyle name="fundodeentrada 8 3" xfId="6856" xr:uid="{00000000-0005-0000-0000-0000A2200000}"/>
    <cellStyle name="fundodeentrada 8 3 2" xfId="6857" xr:uid="{00000000-0005-0000-0000-0000A3200000}"/>
    <cellStyle name="fundodeentrada 8 4" xfId="6858" xr:uid="{00000000-0005-0000-0000-0000A4200000}"/>
    <cellStyle name="fundodeentrada 9" xfId="6859" xr:uid="{00000000-0005-0000-0000-0000A5200000}"/>
    <cellStyle name="fundodeentrada 9 2" xfId="6860" xr:uid="{00000000-0005-0000-0000-0000A6200000}"/>
    <cellStyle name="fundodeentrada 9 2 2" xfId="6861" xr:uid="{00000000-0005-0000-0000-0000A7200000}"/>
    <cellStyle name="fundodeentrada 9 3" xfId="6862" xr:uid="{00000000-0005-0000-0000-0000A8200000}"/>
    <cellStyle name="fundodeentrada 9 3 2" xfId="6863" xr:uid="{00000000-0005-0000-0000-0000A9200000}"/>
    <cellStyle name="fundodeentrada 9 4" xfId="6864" xr:uid="{00000000-0005-0000-0000-0000AA200000}"/>
    <cellStyle name="fundoentrada" xfId="6865" xr:uid="{00000000-0005-0000-0000-0000AB200000}"/>
    <cellStyle name="fundoentrada 10" xfId="6866" xr:uid="{00000000-0005-0000-0000-0000AC200000}"/>
    <cellStyle name="fundoentrada 10 2" xfId="6867" xr:uid="{00000000-0005-0000-0000-0000AD200000}"/>
    <cellStyle name="fundoentrada 10 2 2" xfId="6868" xr:uid="{00000000-0005-0000-0000-0000AE200000}"/>
    <cellStyle name="fundoentrada 10 3" xfId="6869" xr:uid="{00000000-0005-0000-0000-0000AF200000}"/>
    <cellStyle name="fundoentrada 10 3 2" xfId="6870" xr:uid="{00000000-0005-0000-0000-0000B0200000}"/>
    <cellStyle name="fundoentrada 10 4" xfId="6871" xr:uid="{00000000-0005-0000-0000-0000B1200000}"/>
    <cellStyle name="fundoentrada 11" xfId="6872" xr:uid="{00000000-0005-0000-0000-0000B2200000}"/>
    <cellStyle name="fundoentrada 2" xfId="6873" xr:uid="{00000000-0005-0000-0000-0000B3200000}"/>
    <cellStyle name="fundoentrada 2 2" xfId="6874" xr:uid="{00000000-0005-0000-0000-0000B4200000}"/>
    <cellStyle name="fundoentrada 2 2 2" xfId="6875" xr:uid="{00000000-0005-0000-0000-0000B5200000}"/>
    <cellStyle name="fundoentrada 2 3" xfId="6876" xr:uid="{00000000-0005-0000-0000-0000B6200000}"/>
    <cellStyle name="fundoentrada 2 3 2" xfId="6877" xr:uid="{00000000-0005-0000-0000-0000B7200000}"/>
    <cellStyle name="fundoentrada 2 4" xfId="6878" xr:uid="{00000000-0005-0000-0000-0000B8200000}"/>
    <cellStyle name="fundoentrada 3" xfId="6879" xr:uid="{00000000-0005-0000-0000-0000B9200000}"/>
    <cellStyle name="fundoentrada 3 2" xfId="6880" xr:uid="{00000000-0005-0000-0000-0000BA200000}"/>
    <cellStyle name="fundoentrada 3 2 2" xfId="6881" xr:uid="{00000000-0005-0000-0000-0000BB200000}"/>
    <cellStyle name="fundoentrada 3 3" xfId="6882" xr:uid="{00000000-0005-0000-0000-0000BC200000}"/>
    <cellStyle name="fundoentrada 3 3 2" xfId="6883" xr:uid="{00000000-0005-0000-0000-0000BD200000}"/>
    <cellStyle name="fundoentrada 3 4" xfId="6884" xr:uid="{00000000-0005-0000-0000-0000BE200000}"/>
    <cellStyle name="fundoentrada 4" xfId="6885" xr:uid="{00000000-0005-0000-0000-0000BF200000}"/>
    <cellStyle name="fundoentrada 4 2" xfId="6886" xr:uid="{00000000-0005-0000-0000-0000C0200000}"/>
    <cellStyle name="fundoentrada 4 2 2" xfId="6887" xr:uid="{00000000-0005-0000-0000-0000C1200000}"/>
    <cellStyle name="fundoentrada 4 3" xfId="6888" xr:uid="{00000000-0005-0000-0000-0000C2200000}"/>
    <cellStyle name="fundoentrada 4 3 2" xfId="6889" xr:uid="{00000000-0005-0000-0000-0000C3200000}"/>
    <cellStyle name="fundoentrada 4 4" xfId="6890" xr:uid="{00000000-0005-0000-0000-0000C4200000}"/>
    <cellStyle name="fundoentrada 5" xfId="6891" xr:uid="{00000000-0005-0000-0000-0000C5200000}"/>
    <cellStyle name="fundoentrada 5 2" xfId="6892" xr:uid="{00000000-0005-0000-0000-0000C6200000}"/>
    <cellStyle name="fundoentrada 5 2 2" xfId="6893" xr:uid="{00000000-0005-0000-0000-0000C7200000}"/>
    <cellStyle name="fundoentrada 5 3" xfId="6894" xr:uid="{00000000-0005-0000-0000-0000C8200000}"/>
    <cellStyle name="fundoentrada 5 3 2" xfId="6895" xr:uid="{00000000-0005-0000-0000-0000C9200000}"/>
    <cellStyle name="fundoentrada 5 4" xfId="6896" xr:uid="{00000000-0005-0000-0000-0000CA200000}"/>
    <cellStyle name="fundoentrada 6" xfId="6897" xr:uid="{00000000-0005-0000-0000-0000CB200000}"/>
    <cellStyle name="fundoentrada 6 2" xfId="6898" xr:uid="{00000000-0005-0000-0000-0000CC200000}"/>
    <cellStyle name="fundoentrada 6 2 2" xfId="6899" xr:uid="{00000000-0005-0000-0000-0000CD200000}"/>
    <cellStyle name="fundoentrada 6 3" xfId="6900" xr:uid="{00000000-0005-0000-0000-0000CE200000}"/>
    <cellStyle name="fundoentrada 6 3 2" xfId="6901" xr:uid="{00000000-0005-0000-0000-0000CF200000}"/>
    <cellStyle name="fundoentrada 6 4" xfId="6902" xr:uid="{00000000-0005-0000-0000-0000D0200000}"/>
    <cellStyle name="fundoentrada 7" xfId="6903" xr:uid="{00000000-0005-0000-0000-0000D1200000}"/>
    <cellStyle name="fundoentrada 7 2" xfId="6904" xr:uid="{00000000-0005-0000-0000-0000D2200000}"/>
    <cellStyle name="fundoentrada 7 2 2" xfId="6905" xr:uid="{00000000-0005-0000-0000-0000D3200000}"/>
    <cellStyle name="fundoentrada 7 3" xfId="6906" xr:uid="{00000000-0005-0000-0000-0000D4200000}"/>
    <cellStyle name="fundoentrada 7 3 2" xfId="6907" xr:uid="{00000000-0005-0000-0000-0000D5200000}"/>
    <cellStyle name="fundoentrada 7 4" xfId="6908" xr:uid="{00000000-0005-0000-0000-0000D6200000}"/>
    <cellStyle name="fundoentrada 8" xfId="6909" xr:uid="{00000000-0005-0000-0000-0000D7200000}"/>
    <cellStyle name="fundoentrada 8 2" xfId="6910" xr:uid="{00000000-0005-0000-0000-0000D8200000}"/>
    <cellStyle name="fundoentrada 8 2 2" xfId="6911" xr:uid="{00000000-0005-0000-0000-0000D9200000}"/>
    <cellStyle name="fundoentrada 8 3" xfId="6912" xr:uid="{00000000-0005-0000-0000-0000DA200000}"/>
    <cellStyle name="fundoentrada 8 3 2" xfId="6913" xr:uid="{00000000-0005-0000-0000-0000DB200000}"/>
    <cellStyle name="fundoentrada 8 4" xfId="6914" xr:uid="{00000000-0005-0000-0000-0000DC200000}"/>
    <cellStyle name="fundoentrada 9" xfId="6915" xr:uid="{00000000-0005-0000-0000-0000DD200000}"/>
    <cellStyle name="fundoentrada 9 2" xfId="6916" xr:uid="{00000000-0005-0000-0000-0000DE200000}"/>
    <cellStyle name="fundoentrada 9 2 2" xfId="6917" xr:uid="{00000000-0005-0000-0000-0000DF200000}"/>
    <cellStyle name="fundoentrada 9 3" xfId="6918" xr:uid="{00000000-0005-0000-0000-0000E0200000}"/>
    <cellStyle name="fundoentrada 9 3 2" xfId="6919" xr:uid="{00000000-0005-0000-0000-0000E1200000}"/>
    <cellStyle name="fundoentrada 9 4" xfId="6920" xr:uid="{00000000-0005-0000-0000-0000E2200000}"/>
    <cellStyle name="Good" xfId="6921" xr:uid="{00000000-0005-0000-0000-0000E3200000}"/>
    <cellStyle name="Green" xfId="6922" xr:uid="{00000000-0005-0000-0000-0000E4200000}"/>
    <cellStyle name="Grey" xfId="6923" xr:uid="{00000000-0005-0000-0000-0000E5200000}"/>
    <cellStyle name="Grey 10" xfId="6924" xr:uid="{00000000-0005-0000-0000-0000E6200000}"/>
    <cellStyle name="Grey 100" xfId="6925" xr:uid="{00000000-0005-0000-0000-0000E7200000}"/>
    <cellStyle name="Grey 101" xfId="6926" xr:uid="{00000000-0005-0000-0000-0000E8200000}"/>
    <cellStyle name="Grey 102" xfId="6927" xr:uid="{00000000-0005-0000-0000-0000E9200000}"/>
    <cellStyle name="Grey 103" xfId="6928" xr:uid="{00000000-0005-0000-0000-0000EA200000}"/>
    <cellStyle name="Grey 104" xfId="6929" xr:uid="{00000000-0005-0000-0000-0000EB200000}"/>
    <cellStyle name="Grey 105" xfId="6930" xr:uid="{00000000-0005-0000-0000-0000EC200000}"/>
    <cellStyle name="Grey 106" xfId="6931" xr:uid="{00000000-0005-0000-0000-0000ED200000}"/>
    <cellStyle name="Grey 107" xfId="6932" xr:uid="{00000000-0005-0000-0000-0000EE200000}"/>
    <cellStyle name="Grey 108" xfId="6933" xr:uid="{00000000-0005-0000-0000-0000EF200000}"/>
    <cellStyle name="Grey 109" xfId="6934" xr:uid="{00000000-0005-0000-0000-0000F0200000}"/>
    <cellStyle name="Grey 11" xfId="6935" xr:uid="{00000000-0005-0000-0000-0000F1200000}"/>
    <cellStyle name="Grey 110" xfId="6936" xr:uid="{00000000-0005-0000-0000-0000F2200000}"/>
    <cellStyle name="Grey 111" xfId="6937" xr:uid="{00000000-0005-0000-0000-0000F3200000}"/>
    <cellStyle name="Grey 112" xfId="6938" xr:uid="{00000000-0005-0000-0000-0000F4200000}"/>
    <cellStyle name="Grey 113" xfId="6939" xr:uid="{00000000-0005-0000-0000-0000F5200000}"/>
    <cellStyle name="Grey 114" xfId="6940" xr:uid="{00000000-0005-0000-0000-0000F6200000}"/>
    <cellStyle name="Grey 115" xfId="6941" xr:uid="{00000000-0005-0000-0000-0000F7200000}"/>
    <cellStyle name="Grey 116" xfId="6942" xr:uid="{00000000-0005-0000-0000-0000F8200000}"/>
    <cellStyle name="Grey 117" xfId="6943" xr:uid="{00000000-0005-0000-0000-0000F9200000}"/>
    <cellStyle name="Grey 12" xfId="6944" xr:uid="{00000000-0005-0000-0000-0000FA200000}"/>
    <cellStyle name="Grey 13" xfId="6945" xr:uid="{00000000-0005-0000-0000-0000FB200000}"/>
    <cellStyle name="Grey 14" xfId="6946" xr:uid="{00000000-0005-0000-0000-0000FC200000}"/>
    <cellStyle name="Grey 15" xfId="6947" xr:uid="{00000000-0005-0000-0000-0000FD200000}"/>
    <cellStyle name="Grey 16" xfId="6948" xr:uid="{00000000-0005-0000-0000-0000FE200000}"/>
    <cellStyle name="Grey 17" xfId="6949" xr:uid="{00000000-0005-0000-0000-0000FF200000}"/>
    <cellStyle name="Grey 18" xfId="6950" xr:uid="{00000000-0005-0000-0000-000000210000}"/>
    <cellStyle name="Grey 19" xfId="6951" xr:uid="{00000000-0005-0000-0000-000001210000}"/>
    <cellStyle name="Grey 2" xfId="6952" xr:uid="{00000000-0005-0000-0000-000002210000}"/>
    <cellStyle name="Grey 20" xfId="6953" xr:uid="{00000000-0005-0000-0000-000003210000}"/>
    <cellStyle name="Grey 21" xfId="6954" xr:uid="{00000000-0005-0000-0000-000004210000}"/>
    <cellStyle name="Grey 22" xfId="6955" xr:uid="{00000000-0005-0000-0000-000005210000}"/>
    <cellStyle name="Grey 23" xfId="6956" xr:uid="{00000000-0005-0000-0000-000006210000}"/>
    <cellStyle name="Grey 24" xfId="6957" xr:uid="{00000000-0005-0000-0000-000007210000}"/>
    <cellStyle name="Grey 25" xfId="6958" xr:uid="{00000000-0005-0000-0000-000008210000}"/>
    <cellStyle name="Grey 26" xfId="6959" xr:uid="{00000000-0005-0000-0000-000009210000}"/>
    <cellStyle name="Grey 27" xfId="6960" xr:uid="{00000000-0005-0000-0000-00000A210000}"/>
    <cellStyle name="Grey 28" xfId="6961" xr:uid="{00000000-0005-0000-0000-00000B210000}"/>
    <cellStyle name="Grey 29" xfId="6962" xr:uid="{00000000-0005-0000-0000-00000C210000}"/>
    <cellStyle name="Grey 3" xfId="6963" xr:uid="{00000000-0005-0000-0000-00000D210000}"/>
    <cellStyle name="Grey 30" xfId="6964" xr:uid="{00000000-0005-0000-0000-00000E210000}"/>
    <cellStyle name="Grey 31" xfId="6965" xr:uid="{00000000-0005-0000-0000-00000F210000}"/>
    <cellStyle name="Grey 32" xfId="6966" xr:uid="{00000000-0005-0000-0000-000010210000}"/>
    <cellStyle name="Grey 33" xfId="6967" xr:uid="{00000000-0005-0000-0000-000011210000}"/>
    <cellStyle name="Grey 34" xfId="6968" xr:uid="{00000000-0005-0000-0000-000012210000}"/>
    <cellStyle name="Grey 35" xfId="6969" xr:uid="{00000000-0005-0000-0000-000013210000}"/>
    <cellStyle name="Grey 36" xfId="6970" xr:uid="{00000000-0005-0000-0000-000014210000}"/>
    <cellStyle name="Grey 37" xfId="6971" xr:uid="{00000000-0005-0000-0000-000015210000}"/>
    <cellStyle name="Grey 38" xfId="6972" xr:uid="{00000000-0005-0000-0000-000016210000}"/>
    <cellStyle name="Grey 39" xfId="6973" xr:uid="{00000000-0005-0000-0000-000017210000}"/>
    <cellStyle name="Grey 4" xfId="6974" xr:uid="{00000000-0005-0000-0000-000018210000}"/>
    <cellStyle name="Grey 40" xfId="6975" xr:uid="{00000000-0005-0000-0000-000019210000}"/>
    <cellStyle name="Grey 41" xfId="6976" xr:uid="{00000000-0005-0000-0000-00001A210000}"/>
    <cellStyle name="Grey 42" xfId="6977" xr:uid="{00000000-0005-0000-0000-00001B210000}"/>
    <cellStyle name="Grey 43" xfId="6978" xr:uid="{00000000-0005-0000-0000-00001C210000}"/>
    <cellStyle name="Grey 44" xfId="6979" xr:uid="{00000000-0005-0000-0000-00001D210000}"/>
    <cellStyle name="Grey 45" xfId="6980" xr:uid="{00000000-0005-0000-0000-00001E210000}"/>
    <cellStyle name="Grey 46" xfId="6981" xr:uid="{00000000-0005-0000-0000-00001F210000}"/>
    <cellStyle name="Grey 47" xfId="6982" xr:uid="{00000000-0005-0000-0000-000020210000}"/>
    <cellStyle name="Grey 48" xfId="6983" xr:uid="{00000000-0005-0000-0000-000021210000}"/>
    <cellStyle name="Grey 49" xfId="6984" xr:uid="{00000000-0005-0000-0000-000022210000}"/>
    <cellStyle name="Grey 5" xfId="6985" xr:uid="{00000000-0005-0000-0000-000023210000}"/>
    <cellStyle name="Grey 50" xfId="6986" xr:uid="{00000000-0005-0000-0000-000024210000}"/>
    <cellStyle name="Grey 51" xfId="6987" xr:uid="{00000000-0005-0000-0000-000025210000}"/>
    <cellStyle name="Grey 52" xfId="6988" xr:uid="{00000000-0005-0000-0000-000026210000}"/>
    <cellStyle name="Grey 53" xfId="6989" xr:uid="{00000000-0005-0000-0000-000027210000}"/>
    <cellStyle name="Grey 54" xfId="6990" xr:uid="{00000000-0005-0000-0000-000028210000}"/>
    <cellStyle name="Grey 55" xfId="6991" xr:uid="{00000000-0005-0000-0000-000029210000}"/>
    <cellStyle name="Grey 56" xfId="6992" xr:uid="{00000000-0005-0000-0000-00002A210000}"/>
    <cellStyle name="Grey 57" xfId="6993" xr:uid="{00000000-0005-0000-0000-00002B210000}"/>
    <cellStyle name="Grey 58" xfId="6994" xr:uid="{00000000-0005-0000-0000-00002C210000}"/>
    <cellStyle name="Grey 59" xfId="6995" xr:uid="{00000000-0005-0000-0000-00002D210000}"/>
    <cellStyle name="Grey 6" xfId="6996" xr:uid="{00000000-0005-0000-0000-00002E210000}"/>
    <cellStyle name="Grey 60" xfId="6997" xr:uid="{00000000-0005-0000-0000-00002F210000}"/>
    <cellStyle name="Grey 61" xfId="6998" xr:uid="{00000000-0005-0000-0000-000030210000}"/>
    <cellStyle name="Grey 62" xfId="6999" xr:uid="{00000000-0005-0000-0000-000031210000}"/>
    <cellStyle name="Grey 63" xfId="7000" xr:uid="{00000000-0005-0000-0000-000032210000}"/>
    <cellStyle name="Grey 64" xfId="7001" xr:uid="{00000000-0005-0000-0000-000033210000}"/>
    <cellStyle name="Grey 65" xfId="7002" xr:uid="{00000000-0005-0000-0000-000034210000}"/>
    <cellStyle name="Grey 66" xfId="7003" xr:uid="{00000000-0005-0000-0000-000035210000}"/>
    <cellStyle name="Grey 67" xfId="7004" xr:uid="{00000000-0005-0000-0000-000036210000}"/>
    <cellStyle name="Grey 68" xfId="7005" xr:uid="{00000000-0005-0000-0000-000037210000}"/>
    <cellStyle name="Grey 69" xfId="7006" xr:uid="{00000000-0005-0000-0000-000038210000}"/>
    <cellStyle name="Grey 7" xfId="7007" xr:uid="{00000000-0005-0000-0000-000039210000}"/>
    <cellStyle name="Grey 70" xfId="7008" xr:uid="{00000000-0005-0000-0000-00003A210000}"/>
    <cellStyle name="Grey 71" xfId="7009" xr:uid="{00000000-0005-0000-0000-00003B210000}"/>
    <cellStyle name="Grey 72" xfId="7010" xr:uid="{00000000-0005-0000-0000-00003C210000}"/>
    <cellStyle name="Grey 73" xfId="7011" xr:uid="{00000000-0005-0000-0000-00003D210000}"/>
    <cellStyle name="Grey 74" xfId="7012" xr:uid="{00000000-0005-0000-0000-00003E210000}"/>
    <cellStyle name="Grey 75" xfId="7013" xr:uid="{00000000-0005-0000-0000-00003F210000}"/>
    <cellStyle name="Grey 76" xfId="7014" xr:uid="{00000000-0005-0000-0000-000040210000}"/>
    <cellStyle name="Grey 77" xfId="7015" xr:uid="{00000000-0005-0000-0000-000041210000}"/>
    <cellStyle name="Grey 78" xfId="7016" xr:uid="{00000000-0005-0000-0000-000042210000}"/>
    <cellStyle name="Grey 79" xfId="7017" xr:uid="{00000000-0005-0000-0000-000043210000}"/>
    <cellStyle name="Grey 8" xfId="7018" xr:uid="{00000000-0005-0000-0000-000044210000}"/>
    <cellStyle name="Grey 80" xfId="7019" xr:uid="{00000000-0005-0000-0000-000045210000}"/>
    <cellStyle name="Grey 81" xfId="7020" xr:uid="{00000000-0005-0000-0000-000046210000}"/>
    <cellStyle name="Grey 82" xfId="7021" xr:uid="{00000000-0005-0000-0000-000047210000}"/>
    <cellStyle name="Grey 83" xfId="7022" xr:uid="{00000000-0005-0000-0000-000048210000}"/>
    <cellStyle name="Grey 84" xfId="7023" xr:uid="{00000000-0005-0000-0000-000049210000}"/>
    <cellStyle name="Grey 85" xfId="7024" xr:uid="{00000000-0005-0000-0000-00004A210000}"/>
    <cellStyle name="Grey 86" xfId="7025" xr:uid="{00000000-0005-0000-0000-00004B210000}"/>
    <cellStyle name="Grey 87" xfId="7026" xr:uid="{00000000-0005-0000-0000-00004C210000}"/>
    <cellStyle name="Grey 88" xfId="7027" xr:uid="{00000000-0005-0000-0000-00004D210000}"/>
    <cellStyle name="Grey 89" xfId="7028" xr:uid="{00000000-0005-0000-0000-00004E210000}"/>
    <cellStyle name="Grey 9" xfId="7029" xr:uid="{00000000-0005-0000-0000-00004F210000}"/>
    <cellStyle name="Grey 90" xfId="7030" xr:uid="{00000000-0005-0000-0000-000050210000}"/>
    <cellStyle name="Grey 91" xfId="7031" xr:uid="{00000000-0005-0000-0000-000051210000}"/>
    <cellStyle name="Grey 92" xfId="7032" xr:uid="{00000000-0005-0000-0000-000052210000}"/>
    <cellStyle name="Grey 93" xfId="7033" xr:uid="{00000000-0005-0000-0000-000053210000}"/>
    <cellStyle name="Grey 94" xfId="7034" xr:uid="{00000000-0005-0000-0000-000054210000}"/>
    <cellStyle name="Grey 95" xfId="7035" xr:uid="{00000000-0005-0000-0000-000055210000}"/>
    <cellStyle name="Grey 96" xfId="7036" xr:uid="{00000000-0005-0000-0000-000056210000}"/>
    <cellStyle name="Grey 97" xfId="7037" xr:uid="{00000000-0005-0000-0000-000057210000}"/>
    <cellStyle name="Grey 98" xfId="7038" xr:uid="{00000000-0005-0000-0000-000058210000}"/>
    <cellStyle name="Grey 99" xfId="7039" xr:uid="{00000000-0005-0000-0000-000059210000}"/>
    <cellStyle name="Grey_ActiFijos" xfId="7040" xr:uid="{00000000-0005-0000-0000-00005A210000}"/>
    <cellStyle name="HEADER" xfId="7041" xr:uid="{00000000-0005-0000-0000-00005B210000}"/>
    <cellStyle name="Header1" xfId="7042" xr:uid="{00000000-0005-0000-0000-00005C210000}"/>
    <cellStyle name="Header2" xfId="7043" xr:uid="{00000000-0005-0000-0000-00005D210000}"/>
    <cellStyle name="Header2 2" xfId="7044" xr:uid="{00000000-0005-0000-0000-00005E210000}"/>
    <cellStyle name="Header2 2 2" xfId="31283" xr:uid="{00000000-0005-0000-0000-00005F210000}"/>
    <cellStyle name="Header2 3" xfId="7045" xr:uid="{00000000-0005-0000-0000-000060210000}"/>
    <cellStyle name="Header2 3 2" xfId="31284" xr:uid="{00000000-0005-0000-0000-000061210000}"/>
    <cellStyle name="Header2 4" xfId="31285" xr:uid="{00000000-0005-0000-0000-000062210000}"/>
    <cellStyle name="Heading 1" xfId="7046" xr:uid="{00000000-0005-0000-0000-000063210000}"/>
    <cellStyle name="Heading 1 2" xfId="7047" xr:uid="{00000000-0005-0000-0000-000064210000}"/>
    <cellStyle name="Heading 1 2 10" xfId="7048" xr:uid="{00000000-0005-0000-0000-000065210000}"/>
    <cellStyle name="Heading 1 2 11" xfId="7049" xr:uid="{00000000-0005-0000-0000-000066210000}"/>
    <cellStyle name="Heading 1 2 12" xfId="7050" xr:uid="{00000000-0005-0000-0000-000067210000}"/>
    <cellStyle name="Heading 1 2 2" xfId="7051" xr:uid="{00000000-0005-0000-0000-000068210000}"/>
    <cellStyle name="Heading 1 2 3" xfId="7052" xr:uid="{00000000-0005-0000-0000-000069210000}"/>
    <cellStyle name="Heading 1 2 4" xfId="7053" xr:uid="{00000000-0005-0000-0000-00006A210000}"/>
    <cellStyle name="Heading 1 2 5" xfId="7054" xr:uid="{00000000-0005-0000-0000-00006B210000}"/>
    <cellStyle name="Heading 1 2 6" xfId="7055" xr:uid="{00000000-0005-0000-0000-00006C210000}"/>
    <cellStyle name="Heading 1 2 7" xfId="7056" xr:uid="{00000000-0005-0000-0000-00006D210000}"/>
    <cellStyle name="Heading 1 2 8" xfId="7057" xr:uid="{00000000-0005-0000-0000-00006E210000}"/>
    <cellStyle name="Heading 1 2 9" xfId="7058" xr:uid="{00000000-0005-0000-0000-00006F210000}"/>
    <cellStyle name="Heading 1 2_ActiFijos" xfId="7059" xr:uid="{00000000-0005-0000-0000-000070210000}"/>
    <cellStyle name="Heading 1 3" xfId="7060" xr:uid="{00000000-0005-0000-0000-000071210000}"/>
    <cellStyle name="Heading 1 3 10" xfId="7061" xr:uid="{00000000-0005-0000-0000-000072210000}"/>
    <cellStyle name="Heading 1 3 11" xfId="7062" xr:uid="{00000000-0005-0000-0000-000073210000}"/>
    <cellStyle name="Heading 1 3 12" xfId="7063" xr:uid="{00000000-0005-0000-0000-000074210000}"/>
    <cellStyle name="Heading 1 3 2" xfId="7064" xr:uid="{00000000-0005-0000-0000-000075210000}"/>
    <cellStyle name="Heading 1 3 3" xfId="7065" xr:uid="{00000000-0005-0000-0000-000076210000}"/>
    <cellStyle name="Heading 1 3 4" xfId="7066" xr:uid="{00000000-0005-0000-0000-000077210000}"/>
    <cellStyle name="Heading 1 3 5" xfId="7067" xr:uid="{00000000-0005-0000-0000-000078210000}"/>
    <cellStyle name="Heading 1 3 6" xfId="7068" xr:uid="{00000000-0005-0000-0000-000079210000}"/>
    <cellStyle name="Heading 1 3 7" xfId="7069" xr:uid="{00000000-0005-0000-0000-00007A210000}"/>
    <cellStyle name="Heading 1 3 8" xfId="7070" xr:uid="{00000000-0005-0000-0000-00007B210000}"/>
    <cellStyle name="Heading 1 3 9" xfId="7071" xr:uid="{00000000-0005-0000-0000-00007C210000}"/>
    <cellStyle name="Heading 1 3_ActiFijos" xfId="7072" xr:uid="{00000000-0005-0000-0000-00007D210000}"/>
    <cellStyle name="Heading 1 4" xfId="7073" xr:uid="{00000000-0005-0000-0000-00007E210000}"/>
    <cellStyle name="Heading 1 4 10" xfId="7074" xr:uid="{00000000-0005-0000-0000-00007F210000}"/>
    <cellStyle name="Heading 1 4 11" xfId="7075" xr:uid="{00000000-0005-0000-0000-000080210000}"/>
    <cellStyle name="Heading 1 4 12" xfId="7076" xr:uid="{00000000-0005-0000-0000-000081210000}"/>
    <cellStyle name="Heading 1 4 2" xfId="7077" xr:uid="{00000000-0005-0000-0000-000082210000}"/>
    <cellStyle name="Heading 1 4 3" xfId="7078" xr:uid="{00000000-0005-0000-0000-000083210000}"/>
    <cellStyle name="Heading 1 4 4" xfId="7079" xr:uid="{00000000-0005-0000-0000-000084210000}"/>
    <cellStyle name="Heading 1 4 5" xfId="7080" xr:uid="{00000000-0005-0000-0000-000085210000}"/>
    <cellStyle name="Heading 1 4 6" xfId="7081" xr:uid="{00000000-0005-0000-0000-000086210000}"/>
    <cellStyle name="Heading 1 4 7" xfId="7082" xr:uid="{00000000-0005-0000-0000-000087210000}"/>
    <cellStyle name="Heading 1 4 8" xfId="7083" xr:uid="{00000000-0005-0000-0000-000088210000}"/>
    <cellStyle name="Heading 1 4 9" xfId="7084" xr:uid="{00000000-0005-0000-0000-000089210000}"/>
    <cellStyle name="Heading 1 4_ActiFijos" xfId="7085" xr:uid="{00000000-0005-0000-0000-00008A210000}"/>
    <cellStyle name="Heading 1 5" xfId="31286" xr:uid="{00000000-0005-0000-0000-00008B210000}"/>
    <cellStyle name="Heading 1 6" xfId="31287" xr:uid="{00000000-0005-0000-0000-00008C210000}"/>
    <cellStyle name="Heading 1_Bases_Generales" xfId="7086" xr:uid="{00000000-0005-0000-0000-00008D210000}"/>
    <cellStyle name="Heading 2" xfId="7087" xr:uid="{00000000-0005-0000-0000-00008E210000}"/>
    <cellStyle name="Heading 2 2" xfId="7088" xr:uid="{00000000-0005-0000-0000-00008F210000}"/>
    <cellStyle name="Heading 2 2 10" xfId="7089" xr:uid="{00000000-0005-0000-0000-000090210000}"/>
    <cellStyle name="Heading 2 2 11" xfId="7090" xr:uid="{00000000-0005-0000-0000-000091210000}"/>
    <cellStyle name="Heading 2 2 12" xfId="7091" xr:uid="{00000000-0005-0000-0000-000092210000}"/>
    <cellStyle name="Heading 2 2 2" xfId="7092" xr:uid="{00000000-0005-0000-0000-000093210000}"/>
    <cellStyle name="Heading 2 2 3" xfId="7093" xr:uid="{00000000-0005-0000-0000-000094210000}"/>
    <cellStyle name="Heading 2 2 4" xfId="7094" xr:uid="{00000000-0005-0000-0000-000095210000}"/>
    <cellStyle name="Heading 2 2 5" xfId="7095" xr:uid="{00000000-0005-0000-0000-000096210000}"/>
    <cellStyle name="Heading 2 2 6" xfId="7096" xr:uid="{00000000-0005-0000-0000-000097210000}"/>
    <cellStyle name="Heading 2 2 7" xfId="7097" xr:uid="{00000000-0005-0000-0000-000098210000}"/>
    <cellStyle name="Heading 2 2 8" xfId="7098" xr:uid="{00000000-0005-0000-0000-000099210000}"/>
    <cellStyle name="Heading 2 2 9" xfId="7099" xr:uid="{00000000-0005-0000-0000-00009A210000}"/>
    <cellStyle name="Heading 2 2_ActiFijos" xfId="7100" xr:uid="{00000000-0005-0000-0000-00009B210000}"/>
    <cellStyle name="Heading 2 3" xfId="7101" xr:uid="{00000000-0005-0000-0000-00009C210000}"/>
    <cellStyle name="Heading 2 3 10" xfId="7102" xr:uid="{00000000-0005-0000-0000-00009D210000}"/>
    <cellStyle name="Heading 2 3 11" xfId="7103" xr:uid="{00000000-0005-0000-0000-00009E210000}"/>
    <cellStyle name="Heading 2 3 12" xfId="7104" xr:uid="{00000000-0005-0000-0000-00009F210000}"/>
    <cellStyle name="Heading 2 3 2" xfId="7105" xr:uid="{00000000-0005-0000-0000-0000A0210000}"/>
    <cellStyle name="Heading 2 3 3" xfId="7106" xr:uid="{00000000-0005-0000-0000-0000A1210000}"/>
    <cellStyle name="Heading 2 3 4" xfId="7107" xr:uid="{00000000-0005-0000-0000-0000A2210000}"/>
    <cellStyle name="Heading 2 3 5" xfId="7108" xr:uid="{00000000-0005-0000-0000-0000A3210000}"/>
    <cellStyle name="Heading 2 3 6" xfId="7109" xr:uid="{00000000-0005-0000-0000-0000A4210000}"/>
    <cellStyle name="Heading 2 3 7" xfId="7110" xr:uid="{00000000-0005-0000-0000-0000A5210000}"/>
    <cellStyle name="Heading 2 3 8" xfId="7111" xr:uid="{00000000-0005-0000-0000-0000A6210000}"/>
    <cellStyle name="Heading 2 3 9" xfId="7112" xr:uid="{00000000-0005-0000-0000-0000A7210000}"/>
    <cellStyle name="Heading 2 3_ActiFijos" xfId="7113" xr:uid="{00000000-0005-0000-0000-0000A8210000}"/>
    <cellStyle name="Heading 2 4" xfId="7114" xr:uid="{00000000-0005-0000-0000-0000A9210000}"/>
    <cellStyle name="Heading 2 4 10" xfId="7115" xr:uid="{00000000-0005-0000-0000-0000AA210000}"/>
    <cellStyle name="Heading 2 4 11" xfId="7116" xr:uid="{00000000-0005-0000-0000-0000AB210000}"/>
    <cellStyle name="Heading 2 4 12" xfId="7117" xr:uid="{00000000-0005-0000-0000-0000AC210000}"/>
    <cellStyle name="Heading 2 4 2" xfId="7118" xr:uid="{00000000-0005-0000-0000-0000AD210000}"/>
    <cellStyle name="Heading 2 4 3" xfId="7119" xr:uid="{00000000-0005-0000-0000-0000AE210000}"/>
    <cellStyle name="Heading 2 4 4" xfId="7120" xr:uid="{00000000-0005-0000-0000-0000AF210000}"/>
    <cellStyle name="Heading 2 4 5" xfId="7121" xr:uid="{00000000-0005-0000-0000-0000B0210000}"/>
    <cellStyle name="Heading 2 4 6" xfId="7122" xr:uid="{00000000-0005-0000-0000-0000B1210000}"/>
    <cellStyle name="Heading 2 4 7" xfId="7123" xr:uid="{00000000-0005-0000-0000-0000B2210000}"/>
    <cellStyle name="Heading 2 4 8" xfId="7124" xr:uid="{00000000-0005-0000-0000-0000B3210000}"/>
    <cellStyle name="Heading 2 4 9" xfId="7125" xr:uid="{00000000-0005-0000-0000-0000B4210000}"/>
    <cellStyle name="Heading 2 4_ActiFijos" xfId="7126" xr:uid="{00000000-0005-0000-0000-0000B5210000}"/>
    <cellStyle name="Heading 2 5" xfId="31288" xr:uid="{00000000-0005-0000-0000-0000B6210000}"/>
    <cellStyle name="Heading 2 6" xfId="31289" xr:uid="{00000000-0005-0000-0000-0000B7210000}"/>
    <cellStyle name="Heading 2_Bases_Generales" xfId="7127" xr:uid="{00000000-0005-0000-0000-0000B8210000}"/>
    <cellStyle name="Heading 3" xfId="7128" xr:uid="{00000000-0005-0000-0000-0000B9210000}"/>
    <cellStyle name="Heading 3 2" xfId="31290" xr:uid="{00000000-0005-0000-0000-0000BA210000}"/>
    <cellStyle name="Heading 3 3" xfId="31291" xr:uid="{00000000-0005-0000-0000-0000BB210000}"/>
    <cellStyle name="Heading 4" xfId="7129" xr:uid="{00000000-0005-0000-0000-0000BC210000}"/>
    <cellStyle name="Heading1" xfId="7130" xr:uid="{00000000-0005-0000-0000-0000BD210000}"/>
    <cellStyle name="Heading1 2" xfId="7131" xr:uid="{00000000-0005-0000-0000-0000BE210000}"/>
    <cellStyle name="Heading1 2 10" xfId="7132" xr:uid="{00000000-0005-0000-0000-0000BF210000}"/>
    <cellStyle name="Heading1 2 11" xfId="7133" xr:uid="{00000000-0005-0000-0000-0000C0210000}"/>
    <cellStyle name="Heading1 2 12" xfId="7134" xr:uid="{00000000-0005-0000-0000-0000C1210000}"/>
    <cellStyle name="Heading1 2 2" xfId="7135" xr:uid="{00000000-0005-0000-0000-0000C2210000}"/>
    <cellStyle name="Heading1 2 3" xfId="7136" xr:uid="{00000000-0005-0000-0000-0000C3210000}"/>
    <cellStyle name="Heading1 2 4" xfId="7137" xr:uid="{00000000-0005-0000-0000-0000C4210000}"/>
    <cellStyle name="Heading1 2 5" xfId="7138" xr:uid="{00000000-0005-0000-0000-0000C5210000}"/>
    <cellStyle name="Heading1 2 6" xfId="7139" xr:uid="{00000000-0005-0000-0000-0000C6210000}"/>
    <cellStyle name="Heading1 2 7" xfId="7140" xr:uid="{00000000-0005-0000-0000-0000C7210000}"/>
    <cellStyle name="Heading1 2 8" xfId="7141" xr:uid="{00000000-0005-0000-0000-0000C8210000}"/>
    <cellStyle name="Heading1 2 9" xfId="7142" xr:uid="{00000000-0005-0000-0000-0000C9210000}"/>
    <cellStyle name="Heading1 2_ActiFijos" xfId="7143" xr:uid="{00000000-0005-0000-0000-0000CA210000}"/>
    <cellStyle name="Heading1 3" xfId="7144" xr:uid="{00000000-0005-0000-0000-0000CB210000}"/>
    <cellStyle name="Heading1 3 10" xfId="7145" xr:uid="{00000000-0005-0000-0000-0000CC210000}"/>
    <cellStyle name="Heading1 3 11" xfId="7146" xr:uid="{00000000-0005-0000-0000-0000CD210000}"/>
    <cellStyle name="Heading1 3 12" xfId="7147" xr:uid="{00000000-0005-0000-0000-0000CE210000}"/>
    <cellStyle name="Heading1 3 2" xfId="7148" xr:uid="{00000000-0005-0000-0000-0000CF210000}"/>
    <cellStyle name="Heading1 3 3" xfId="7149" xr:uid="{00000000-0005-0000-0000-0000D0210000}"/>
    <cellStyle name="Heading1 3 4" xfId="7150" xr:uid="{00000000-0005-0000-0000-0000D1210000}"/>
    <cellStyle name="Heading1 3 5" xfId="7151" xr:uid="{00000000-0005-0000-0000-0000D2210000}"/>
    <cellStyle name="Heading1 3 6" xfId="7152" xr:uid="{00000000-0005-0000-0000-0000D3210000}"/>
    <cellStyle name="Heading1 3 7" xfId="7153" xr:uid="{00000000-0005-0000-0000-0000D4210000}"/>
    <cellStyle name="Heading1 3 8" xfId="7154" xr:uid="{00000000-0005-0000-0000-0000D5210000}"/>
    <cellStyle name="Heading1 3 9" xfId="7155" xr:uid="{00000000-0005-0000-0000-0000D6210000}"/>
    <cellStyle name="Heading1 3_ActiFijos" xfId="7156" xr:uid="{00000000-0005-0000-0000-0000D7210000}"/>
    <cellStyle name="Heading1 4" xfId="7157" xr:uid="{00000000-0005-0000-0000-0000D8210000}"/>
    <cellStyle name="Heading1 4 10" xfId="7158" xr:uid="{00000000-0005-0000-0000-0000D9210000}"/>
    <cellStyle name="Heading1 4 11" xfId="7159" xr:uid="{00000000-0005-0000-0000-0000DA210000}"/>
    <cellStyle name="Heading1 4 12" xfId="7160" xr:uid="{00000000-0005-0000-0000-0000DB210000}"/>
    <cellStyle name="Heading1 4 2" xfId="7161" xr:uid="{00000000-0005-0000-0000-0000DC210000}"/>
    <cellStyle name="Heading1 4 3" xfId="7162" xr:uid="{00000000-0005-0000-0000-0000DD210000}"/>
    <cellStyle name="Heading1 4 4" xfId="7163" xr:uid="{00000000-0005-0000-0000-0000DE210000}"/>
    <cellStyle name="Heading1 4 5" xfId="7164" xr:uid="{00000000-0005-0000-0000-0000DF210000}"/>
    <cellStyle name="Heading1 4 6" xfId="7165" xr:uid="{00000000-0005-0000-0000-0000E0210000}"/>
    <cellStyle name="Heading1 4 7" xfId="7166" xr:uid="{00000000-0005-0000-0000-0000E1210000}"/>
    <cellStyle name="Heading1 4 8" xfId="7167" xr:uid="{00000000-0005-0000-0000-0000E2210000}"/>
    <cellStyle name="Heading1 4 9" xfId="7168" xr:uid="{00000000-0005-0000-0000-0000E3210000}"/>
    <cellStyle name="Heading1 4_ActiFijos" xfId="7169" xr:uid="{00000000-0005-0000-0000-0000E4210000}"/>
    <cellStyle name="Heading1 5" xfId="7170" xr:uid="{00000000-0005-0000-0000-0000E5210000}"/>
    <cellStyle name="Heading1 6" xfId="7171" xr:uid="{00000000-0005-0000-0000-0000E6210000}"/>
    <cellStyle name="Heading1_Bases_Generales" xfId="7172" xr:uid="{00000000-0005-0000-0000-0000E7210000}"/>
    <cellStyle name="Heading2" xfId="7173" xr:uid="{00000000-0005-0000-0000-0000E8210000}"/>
    <cellStyle name="Heading2 2" xfId="7174" xr:uid="{00000000-0005-0000-0000-0000E9210000}"/>
    <cellStyle name="Heading2 2 10" xfId="7175" xr:uid="{00000000-0005-0000-0000-0000EA210000}"/>
    <cellStyle name="Heading2 2 11" xfId="7176" xr:uid="{00000000-0005-0000-0000-0000EB210000}"/>
    <cellStyle name="Heading2 2 12" xfId="7177" xr:uid="{00000000-0005-0000-0000-0000EC210000}"/>
    <cellStyle name="Heading2 2 2" xfId="7178" xr:uid="{00000000-0005-0000-0000-0000ED210000}"/>
    <cellStyle name="Heading2 2 3" xfId="7179" xr:uid="{00000000-0005-0000-0000-0000EE210000}"/>
    <cellStyle name="Heading2 2 4" xfId="7180" xr:uid="{00000000-0005-0000-0000-0000EF210000}"/>
    <cellStyle name="Heading2 2 5" xfId="7181" xr:uid="{00000000-0005-0000-0000-0000F0210000}"/>
    <cellStyle name="Heading2 2 6" xfId="7182" xr:uid="{00000000-0005-0000-0000-0000F1210000}"/>
    <cellStyle name="Heading2 2 7" xfId="7183" xr:uid="{00000000-0005-0000-0000-0000F2210000}"/>
    <cellStyle name="Heading2 2 8" xfId="7184" xr:uid="{00000000-0005-0000-0000-0000F3210000}"/>
    <cellStyle name="Heading2 2 9" xfId="7185" xr:uid="{00000000-0005-0000-0000-0000F4210000}"/>
    <cellStyle name="Heading2 2_ActiFijos" xfId="7186" xr:uid="{00000000-0005-0000-0000-0000F5210000}"/>
    <cellStyle name="Heading2 3" xfId="7187" xr:uid="{00000000-0005-0000-0000-0000F6210000}"/>
    <cellStyle name="Heading2 3 10" xfId="7188" xr:uid="{00000000-0005-0000-0000-0000F7210000}"/>
    <cellStyle name="Heading2 3 11" xfId="7189" xr:uid="{00000000-0005-0000-0000-0000F8210000}"/>
    <cellStyle name="Heading2 3 12" xfId="7190" xr:uid="{00000000-0005-0000-0000-0000F9210000}"/>
    <cellStyle name="Heading2 3 2" xfId="7191" xr:uid="{00000000-0005-0000-0000-0000FA210000}"/>
    <cellStyle name="Heading2 3 3" xfId="7192" xr:uid="{00000000-0005-0000-0000-0000FB210000}"/>
    <cellStyle name="Heading2 3 4" xfId="7193" xr:uid="{00000000-0005-0000-0000-0000FC210000}"/>
    <cellStyle name="Heading2 3 5" xfId="7194" xr:uid="{00000000-0005-0000-0000-0000FD210000}"/>
    <cellStyle name="Heading2 3 6" xfId="7195" xr:uid="{00000000-0005-0000-0000-0000FE210000}"/>
    <cellStyle name="Heading2 3 7" xfId="7196" xr:uid="{00000000-0005-0000-0000-0000FF210000}"/>
    <cellStyle name="Heading2 3 8" xfId="7197" xr:uid="{00000000-0005-0000-0000-000000220000}"/>
    <cellStyle name="Heading2 3 9" xfId="7198" xr:uid="{00000000-0005-0000-0000-000001220000}"/>
    <cellStyle name="Heading2 3_ActiFijos" xfId="7199" xr:uid="{00000000-0005-0000-0000-000002220000}"/>
    <cellStyle name="Heading2 4" xfId="7200" xr:uid="{00000000-0005-0000-0000-000003220000}"/>
    <cellStyle name="Heading2 4 10" xfId="7201" xr:uid="{00000000-0005-0000-0000-000004220000}"/>
    <cellStyle name="Heading2 4 11" xfId="7202" xr:uid="{00000000-0005-0000-0000-000005220000}"/>
    <cellStyle name="Heading2 4 12" xfId="7203" xr:uid="{00000000-0005-0000-0000-000006220000}"/>
    <cellStyle name="Heading2 4 2" xfId="7204" xr:uid="{00000000-0005-0000-0000-000007220000}"/>
    <cellStyle name="Heading2 4 3" xfId="7205" xr:uid="{00000000-0005-0000-0000-000008220000}"/>
    <cellStyle name="Heading2 4 4" xfId="7206" xr:uid="{00000000-0005-0000-0000-000009220000}"/>
    <cellStyle name="Heading2 4 5" xfId="7207" xr:uid="{00000000-0005-0000-0000-00000A220000}"/>
    <cellStyle name="Heading2 4 6" xfId="7208" xr:uid="{00000000-0005-0000-0000-00000B220000}"/>
    <cellStyle name="Heading2 4 7" xfId="7209" xr:uid="{00000000-0005-0000-0000-00000C220000}"/>
    <cellStyle name="Heading2 4 8" xfId="7210" xr:uid="{00000000-0005-0000-0000-00000D220000}"/>
    <cellStyle name="Heading2 4 9" xfId="7211" xr:uid="{00000000-0005-0000-0000-00000E220000}"/>
    <cellStyle name="Heading2 4_ActiFijos" xfId="7212" xr:uid="{00000000-0005-0000-0000-00000F220000}"/>
    <cellStyle name="Heading2 5" xfId="7213" xr:uid="{00000000-0005-0000-0000-000010220000}"/>
    <cellStyle name="Heading2 6" xfId="7214" xr:uid="{00000000-0005-0000-0000-000011220000}"/>
    <cellStyle name="Heading2_Bases_Generales" xfId="7215" xr:uid="{00000000-0005-0000-0000-000012220000}"/>
    <cellStyle name="Hide" xfId="7216" xr:uid="{00000000-0005-0000-0000-000013220000}"/>
    <cellStyle name="HIGHLIGHT" xfId="7217" xr:uid="{00000000-0005-0000-0000-000014220000}"/>
    <cellStyle name="Imput [4]" xfId="7218" xr:uid="{00000000-0005-0000-0000-000015220000}"/>
    <cellStyle name="Incorrecto 2" xfId="7219" xr:uid="{00000000-0005-0000-0000-000016220000}"/>
    <cellStyle name="Incorreto 10" xfId="7220" xr:uid="{00000000-0005-0000-0000-000017220000}"/>
    <cellStyle name="Incorreto 11" xfId="7221" xr:uid="{00000000-0005-0000-0000-000018220000}"/>
    <cellStyle name="Incorreto 12" xfId="7222" xr:uid="{00000000-0005-0000-0000-000019220000}"/>
    <cellStyle name="Incorreto 13" xfId="7223" xr:uid="{00000000-0005-0000-0000-00001A220000}"/>
    <cellStyle name="Incorreto 14" xfId="7224" xr:uid="{00000000-0005-0000-0000-00001B220000}"/>
    <cellStyle name="Incorreto 15" xfId="7225" xr:uid="{00000000-0005-0000-0000-00001C220000}"/>
    <cellStyle name="Incorreto 16" xfId="7226" xr:uid="{00000000-0005-0000-0000-00001D220000}"/>
    <cellStyle name="Incorreto 17" xfId="7227" xr:uid="{00000000-0005-0000-0000-00001E220000}"/>
    <cellStyle name="Incorreto 18" xfId="7228" xr:uid="{00000000-0005-0000-0000-00001F220000}"/>
    <cellStyle name="Incorreto 19" xfId="7229" xr:uid="{00000000-0005-0000-0000-000020220000}"/>
    <cellStyle name="Incorreto 2" xfId="7230" xr:uid="{00000000-0005-0000-0000-000021220000}"/>
    <cellStyle name="Incorreto 2 2" xfId="31292" xr:uid="{00000000-0005-0000-0000-000022220000}"/>
    <cellStyle name="Incorreto 20" xfId="7231" xr:uid="{00000000-0005-0000-0000-000023220000}"/>
    <cellStyle name="Incorreto 21" xfId="7232" xr:uid="{00000000-0005-0000-0000-000024220000}"/>
    <cellStyle name="Incorreto 22" xfId="7233" xr:uid="{00000000-0005-0000-0000-000025220000}"/>
    <cellStyle name="Incorreto 23" xfId="7234" xr:uid="{00000000-0005-0000-0000-000026220000}"/>
    <cellStyle name="Incorreto 24" xfId="7235" xr:uid="{00000000-0005-0000-0000-000027220000}"/>
    <cellStyle name="Incorreto 25" xfId="7236" xr:uid="{00000000-0005-0000-0000-000028220000}"/>
    <cellStyle name="Incorreto 26" xfId="7237" xr:uid="{00000000-0005-0000-0000-000029220000}"/>
    <cellStyle name="Incorreto 27" xfId="7238" xr:uid="{00000000-0005-0000-0000-00002A220000}"/>
    <cellStyle name="Incorreto 28" xfId="7239" xr:uid="{00000000-0005-0000-0000-00002B220000}"/>
    <cellStyle name="Incorreto 29" xfId="7240" xr:uid="{00000000-0005-0000-0000-00002C220000}"/>
    <cellStyle name="Incorreto 3" xfId="7241" xr:uid="{00000000-0005-0000-0000-00002D220000}"/>
    <cellStyle name="Incorreto 3 2" xfId="31293" xr:uid="{00000000-0005-0000-0000-00002E220000}"/>
    <cellStyle name="Incorreto 30" xfId="7242" xr:uid="{00000000-0005-0000-0000-00002F220000}"/>
    <cellStyle name="Incorreto 31" xfId="7243" xr:uid="{00000000-0005-0000-0000-000030220000}"/>
    <cellStyle name="Incorreto 32" xfId="7244" xr:uid="{00000000-0005-0000-0000-000031220000}"/>
    <cellStyle name="Incorreto 33" xfId="7245" xr:uid="{00000000-0005-0000-0000-000032220000}"/>
    <cellStyle name="Incorreto 34" xfId="7246" xr:uid="{00000000-0005-0000-0000-000033220000}"/>
    <cellStyle name="Incorreto 35" xfId="7247" xr:uid="{00000000-0005-0000-0000-000034220000}"/>
    <cellStyle name="Incorreto 36" xfId="7248" xr:uid="{00000000-0005-0000-0000-000035220000}"/>
    <cellStyle name="Incorreto 37" xfId="7249" xr:uid="{00000000-0005-0000-0000-000036220000}"/>
    <cellStyle name="Incorreto 38" xfId="7250" xr:uid="{00000000-0005-0000-0000-000037220000}"/>
    <cellStyle name="Incorreto 39" xfId="7251" xr:uid="{00000000-0005-0000-0000-000038220000}"/>
    <cellStyle name="Incorreto 4" xfId="7252" xr:uid="{00000000-0005-0000-0000-000039220000}"/>
    <cellStyle name="Incorreto 4 2" xfId="7253" xr:uid="{00000000-0005-0000-0000-00003A220000}"/>
    <cellStyle name="Incorreto 4 3" xfId="7254" xr:uid="{00000000-0005-0000-0000-00003B220000}"/>
    <cellStyle name="Incorreto 4 4" xfId="7255" xr:uid="{00000000-0005-0000-0000-00003C220000}"/>
    <cellStyle name="Incorreto 40" xfId="7256" xr:uid="{00000000-0005-0000-0000-00003D220000}"/>
    <cellStyle name="Incorreto 41" xfId="7257" xr:uid="{00000000-0005-0000-0000-00003E220000}"/>
    <cellStyle name="Incorreto 5" xfId="7258" xr:uid="{00000000-0005-0000-0000-00003F220000}"/>
    <cellStyle name="Incorreto 6" xfId="7259" xr:uid="{00000000-0005-0000-0000-000040220000}"/>
    <cellStyle name="Incorreto 7" xfId="7260" xr:uid="{00000000-0005-0000-0000-000041220000}"/>
    <cellStyle name="Incorreto 8" xfId="7261" xr:uid="{00000000-0005-0000-0000-000042220000}"/>
    <cellStyle name="Incorreto 9" xfId="7262" xr:uid="{00000000-0005-0000-0000-000043220000}"/>
    <cellStyle name="Indefinido" xfId="7263" xr:uid="{00000000-0005-0000-0000-000044220000}"/>
    <cellStyle name="Indefinido 2" xfId="7264" xr:uid="{00000000-0005-0000-0000-000045220000}"/>
    <cellStyle name="Indefinido 2 2" xfId="7265" xr:uid="{00000000-0005-0000-0000-000046220000}"/>
    <cellStyle name="Indefinido 2 3" xfId="7266" xr:uid="{00000000-0005-0000-0000-000047220000}"/>
    <cellStyle name="Indefinido 3" xfId="7267" xr:uid="{00000000-0005-0000-0000-000048220000}"/>
    <cellStyle name="Indefinido 3 2" xfId="7268" xr:uid="{00000000-0005-0000-0000-000049220000}"/>
    <cellStyle name="Indefinido 3 3" xfId="7269" xr:uid="{00000000-0005-0000-0000-00004A220000}"/>
    <cellStyle name="Indefinido 4" xfId="7270" xr:uid="{00000000-0005-0000-0000-00004B220000}"/>
    <cellStyle name="Indefinido 4 2" xfId="7271" xr:uid="{00000000-0005-0000-0000-00004C220000}"/>
    <cellStyle name="Indefinido 4 3" xfId="7272" xr:uid="{00000000-0005-0000-0000-00004D220000}"/>
    <cellStyle name="Indefinido_Bases_Generales" xfId="7273" xr:uid="{00000000-0005-0000-0000-00004E220000}"/>
    <cellStyle name="Input" xfId="7274" xr:uid="{00000000-0005-0000-0000-00004F220000}"/>
    <cellStyle name="Input [yellow]" xfId="7275" xr:uid="{00000000-0005-0000-0000-000050220000}"/>
    <cellStyle name="Input [yellow] 10" xfId="7276" xr:uid="{00000000-0005-0000-0000-000051220000}"/>
    <cellStyle name="Input [yellow] 10 2" xfId="7277" xr:uid="{00000000-0005-0000-0000-000052220000}"/>
    <cellStyle name="Input [yellow] 10 2 2" xfId="7278" xr:uid="{00000000-0005-0000-0000-000053220000}"/>
    <cellStyle name="Input [yellow] 10 2 2 2" xfId="7279" xr:uid="{00000000-0005-0000-0000-000054220000}"/>
    <cellStyle name="Input [yellow] 10 2 2 2 2" xfId="27755" xr:uid="{00000000-0005-0000-0000-000055220000}"/>
    <cellStyle name="Input [yellow] 10 2 2 3" xfId="27754" xr:uid="{00000000-0005-0000-0000-000056220000}"/>
    <cellStyle name="Input [yellow] 10 2 3" xfId="7280" xr:uid="{00000000-0005-0000-0000-000057220000}"/>
    <cellStyle name="Input [yellow] 10 2 3 2" xfId="7281" xr:uid="{00000000-0005-0000-0000-000058220000}"/>
    <cellStyle name="Input [yellow] 10 2 3 2 2" xfId="27757" xr:uid="{00000000-0005-0000-0000-000059220000}"/>
    <cellStyle name="Input [yellow] 10 2 3 3" xfId="27756" xr:uid="{00000000-0005-0000-0000-00005A220000}"/>
    <cellStyle name="Input [yellow] 10 2 4" xfId="7282" xr:uid="{00000000-0005-0000-0000-00005B220000}"/>
    <cellStyle name="Input [yellow] 10 2 4 2" xfId="27758" xr:uid="{00000000-0005-0000-0000-00005C220000}"/>
    <cellStyle name="Input [yellow] 10 2 5" xfId="27753" xr:uid="{00000000-0005-0000-0000-00005D220000}"/>
    <cellStyle name="Input [yellow] 10 3" xfId="7283" xr:uid="{00000000-0005-0000-0000-00005E220000}"/>
    <cellStyle name="Input [yellow] 10 3 2" xfId="7284" xr:uid="{00000000-0005-0000-0000-00005F220000}"/>
    <cellStyle name="Input [yellow] 10 3 2 2" xfId="7285" xr:uid="{00000000-0005-0000-0000-000060220000}"/>
    <cellStyle name="Input [yellow] 10 3 2 2 2" xfId="27761" xr:uid="{00000000-0005-0000-0000-000061220000}"/>
    <cellStyle name="Input [yellow] 10 3 2 3" xfId="27760" xr:uid="{00000000-0005-0000-0000-000062220000}"/>
    <cellStyle name="Input [yellow] 10 3 3" xfId="7286" xr:uid="{00000000-0005-0000-0000-000063220000}"/>
    <cellStyle name="Input [yellow] 10 3 3 2" xfId="7287" xr:uid="{00000000-0005-0000-0000-000064220000}"/>
    <cellStyle name="Input [yellow] 10 3 3 2 2" xfId="27763" xr:uid="{00000000-0005-0000-0000-000065220000}"/>
    <cellStyle name="Input [yellow] 10 3 3 3" xfId="27762" xr:uid="{00000000-0005-0000-0000-000066220000}"/>
    <cellStyle name="Input [yellow] 10 3 4" xfId="7288" xr:uid="{00000000-0005-0000-0000-000067220000}"/>
    <cellStyle name="Input [yellow] 10 3 4 2" xfId="27764" xr:uid="{00000000-0005-0000-0000-000068220000}"/>
    <cellStyle name="Input [yellow] 10 3 5" xfId="27759" xr:uid="{00000000-0005-0000-0000-000069220000}"/>
    <cellStyle name="Input [yellow] 10 4" xfId="7289" xr:uid="{00000000-0005-0000-0000-00006A220000}"/>
    <cellStyle name="Input [yellow] 10 4 2" xfId="7290" xr:uid="{00000000-0005-0000-0000-00006B220000}"/>
    <cellStyle name="Input [yellow] 10 4 2 2" xfId="7291" xr:uid="{00000000-0005-0000-0000-00006C220000}"/>
    <cellStyle name="Input [yellow] 10 4 2 2 2" xfId="27767" xr:uid="{00000000-0005-0000-0000-00006D220000}"/>
    <cellStyle name="Input [yellow] 10 4 2 3" xfId="27766" xr:uid="{00000000-0005-0000-0000-00006E220000}"/>
    <cellStyle name="Input [yellow] 10 4 3" xfId="7292" xr:uid="{00000000-0005-0000-0000-00006F220000}"/>
    <cellStyle name="Input [yellow] 10 4 3 2" xfId="7293" xr:uid="{00000000-0005-0000-0000-000070220000}"/>
    <cellStyle name="Input [yellow] 10 4 3 2 2" xfId="27769" xr:uid="{00000000-0005-0000-0000-000071220000}"/>
    <cellStyle name="Input [yellow] 10 4 3 3" xfId="27768" xr:uid="{00000000-0005-0000-0000-000072220000}"/>
    <cellStyle name="Input [yellow] 10 4 4" xfId="7294" xr:uid="{00000000-0005-0000-0000-000073220000}"/>
    <cellStyle name="Input [yellow] 10 4 4 2" xfId="27770" xr:uid="{00000000-0005-0000-0000-000074220000}"/>
    <cellStyle name="Input [yellow] 10 4 5" xfId="27765" xr:uid="{00000000-0005-0000-0000-000075220000}"/>
    <cellStyle name="Input [yellow] 10 5" xfId="7295" xr:uid="{00000000-0005-0000-0000-000076220000}"/>
    <cellStyle name="Input [yellow] 10 5 2" xfId="7296" xr:uid="{00000000-0005-0000-0000-000077220000}"/>
    <cellStyle name="Input [yellow] 10 5 2 2" xfId="7297" xr:uid="{00000000-0005-0000-0000-000078220000}"/>
    <cellStyle name="Input [yellow] 10 5 2 2 2" xfId="27773" xr:uid="{00000000-0005-0000-0000-000079220000}"/>
    <cellStyle name="Input [yellow] 10 5 2 3" xfId="27772" xr:uid="{00000000-0005-0000-0000-00007A220000}"/>
    <cellStyle name="Input [yellow] 10 5 3" xfId="7298" xr:uid="{00000000-0005-0000-0000-00007B220000}"/>
    <cellStyle name="Input [yellow] 10 5 3 2" xfId="7299" xr:uid="{00000000-0005-0000-0000-00007C220000}"/>
    <cellStyle name="Input [yellow] 10 5 3 2 2" xfId="27775" xr:uid="{00000000-0005-0000-0000-00007D220000}"/>
    <cellStyle name="Input [yellow] 10 5 3 3" xfId="27774" xr:uid="{00000000-0005-0000-0000-00007E220000}"/>
    <cellStyle name="Input [yellow] 10 5 4" xfId="7300" xr:uid="{00000000-0005-0000-0000-00007F220000}"/>
    <cellStyle name="Input [yellow] 10 5 4 2" xfId="27776" xr:uid="{00000000-0005-0000-0000-000080220000}"/>
    <cellStyle name="Input [yellow] 10 5 5" xfId="27771" xr:uid="{00000000-0005-0000-0000-000081220000}"/>
    <cellStyle name="Input [yellow] 10 6" xfId="7301" xr:uid="{00000000-0005-0000-0000-000082220000}"/>
    <cellStyle name="Input [yellow] 10 6 2" xfId="7302" xr:uid="{00000000-0005-0000-0000-000083220000}"/>
    <cellStyle name="Input [yellow] 10 6 2 2" xfId="27778" xr:uid="{00000000-0005-0000-0000-000084220000}"/>
    <cellStyle name="Input [yellow] 10 6 3" xfId="27777" xr:uid="{00000000-0005-0000-0000-000085220000}"/>
    <cellStyle name="Input [yellow] 10 7" xfId="7303" xr:uid="{00000000-0005-0000-0000-000086220000}"/>
    <cellStyle name="Input [yellow] 10 7 2" xfId="7304" xr:uid="{00000000-0005-0000-0000-000087220000}"/>
    <cellStyle name="Input [yellow] 10 7 2 2" xfId="27780" xr:uid="{00000000-0005-0000-0000-000088220000}"/>
    <cellStyle name="Input [yellow] 10 7 3" xfId="27779" xr:uid="{00000000-0005-0000-0000-000089220000}"/>
    <cellStyle name="Input [yellow] 10 8" xfId="7305" xr:uid="{00000000-0005-0000-0000-00008A220000}"/>
    <cellStyle name="Input [yellow] 10 8 2" xfId="27781" xr:uid="{00000000-0005-0000-0000-00008B220000}"/>
    <cellStyle name="Input [yellow] 10 9" xfId="27752" xr:uid="{00000000-0005-0000-0000-00008C220000}"/>
    <cellStyle name="Input [yellow] 100" xfId="7306" xr:uid="{00000000-0005-0000-0000-00008D220000}"/>
    <cellStyle name="Input [yellow] 100 2" xfId="7307" xr:uid="{00000000-0005-0000-0000-00008E220000}"/>
    <cellStyle name="Input [yellow] 100 2 2" xfId="7308" xr:uid="{00000000-0005-0000-0000-00008F220000}"/>
    <cellStyle name="Input [yellow] 100 2 2 2" xfId="27784" xr:uid="{00000000-0005-0000-0000-000090220000}"/>
    <cellStyle name="Input [yellow] 100 2 3" xfId="27783" xr:uid="{00000000-0005-0000-0000-000091220000}"/>
    <cellStyle name="Input [yellow] 100 3" xfId="7309" xr:uid="{00000000-0005-0000-0000-000092220000}"/>
    <cellStyle name="Input [yellow] 100 3 2" xfId="7310" xr:uid="{00000000-0005-0000-0000-000093220000}"/>
    <cellStyle name="Input [yellow] 100 3 2 2" xfId="27786" xr:uid="{00000000-0005-0000-0000-000094220000}"/>
    <cellStyle name="Input [yellow] 100 3 3" xfId="27785" xr:uid="{00000000-0005-0000-0000-000095220000}"/>
    <cellStyle name="Input [yellow] 100 4" xfId="7311" xr:uid="{00000000-0005-0000-0000-000096220000}"/>
    <cellStyle name="Input [yellow] 100 4 2" xfId="27787" xr:uid="{00000000-0005-0000-0000-000097220000}"/>
    <cellStyle name="Input [yellow] 100 5" xfId="27782" xr:uid="{00000000-0005-0000-0000-000098220000}"/>
    <cellStyle name="Input [yellow] 101" xfId="7312" xr:uid="{00000000-0005-0000-0000-000099220000}"/>
    <cellStyle name="Input [yellow] 101 2" xfId="7313" xr:uid="{00000000-0005-0000-0000-00009A220000}"/>
    <cellStyle name="Input [yellow] 101 2 2" xfId="7314" xr:uid="{00000000-0005-0000-0000-00009B220000}"/>
    <cellStyle name="Input [yellow] 101 2 2 2" xfId="27790" xr:uid="{00000000-0005-0000-0000-00009C220000}"/>
    <cellStyle name="Input [yellow] 101 2 3" xfId="27789" xr:uid="{00000000-0005-0000-0000-00009D220000}"/>
    <cellStyle name="Input [yellow] 101 3" xfId="7315" xr:uid="{00000000-0005-0000-0000-00009E220000}"/>
    <cellStyle name="Input [yellow] 101 3 2" xfId="7316" xr:uid="{00000000-0005-0000-0000-00009F220000}"/>
    <cellStyle name="Input [yellow] 101 3 2 2" xfId="27792" xr:uid="{00000000-0005-0000-0000-0000A0220000}"/>
    <cellStyle name="Input [yellow] 101 3 3" xfId="27791" xr:uid="{00000000-0005-0000-0000-0000A1220000}"/>
    <cellStyle name="Input [yellow] 101 4" xfId="7317" xr:uid="{00000000-0005-0000-0000-0000A2220000}"/>
    <cellStyle name="Input [yellow] 101 4 2" xfId="27793" xr:uid="{00000000-0005-0000-0000-0000A3220000}"/>
    <cellStyle name="Input [yellow] 101 5" xfId="27788" xr:uid="{00000000-0005-0000-0000-0000A4220000}"/>
    <cellStyle name="Input [yellow] 102" xfId="7318" xr:uid="{00000000-0005-0000-0000-0000A5220000}"/>
    <cellStyle name="Input [yellow] 102 2" xfId="7319" xr:uid="{00000000-0005-0000-0000-0000A6220000}"/>
    <cellStyle name="Input [yellow] 102 2 2" xfId="7320" xr:uid="{00000000-0005-0000-0000-0000A7220000}"/>
    <cellStyle name="Input [yellow] 102 2 2 2" xfId="27796" xr:uid="{00000000-0005-0000-0000-0000A8220000}"/>
    <cellStyle name="Input [yellow] 102 2 3" xfId="27795" xr:uid="{00000000-0005-0000-0000-0000A9220000}"/>
    <cellStyle name="Input [yellow] 102 3" xfId="7321" xr:uid="{00000000-0005-0000-0000-0000AA220000}"/>
    <cellStyle name="Input [yellow] 102 3 2" xfId="7322" xr:uid="{00000000-0005-0000-0000-0000AB220000}"/>
    <cellStyle name="Input [yellow] 102 3 2 2" xfId="27798" xr:uid="{00000000-0005-0000-0000-0000AC220000}"/>
    <cellStyle name="Input [yellow] 102 3 3" xfId="27797" xr:uid="{00000000-0005-0000-0000-0000AD220000}"/>
    <cellStyle name="Input [yellow] 102 4" xfId="7323" xr:uid="{00000000-0005-0000-0000-0000AE220000}"/>
    <cellStyle name="Input [yellow] 102 4 2" xfId="27799" xr:uid="{00000000-0005-0000-0000-0000AF220000}"/>
    <cellStyle name="Input [yellow] 102 5" xfId="27794" xr:uid="{00000000-0005-0000-0000-0000B0220000}"/>
    <cellStyle name="Input [yellow] 103" xfId="7324" xr:uid="{00000000-0005-0000-0000-0000B1220000}"/>
    <cellStyle name="Input [yellow] 103 2" xfId="7325" xr:uid="{00000000-0005-0000-0000-0000B2220000}"/>
    <cellStyle name="Input [yellow] 103 2 2" xfId="7326" xr:uid="{00000000-0005-0000-0000-0000B3220000}"/>
    <cellStyle name="Input [yellow] 103 2 2 2" xfId="27802" xr:uid="{00000000-0005-0000-0000-0000B4220000}"/>
    <cellStyle name="Input [yellow] 103 2 3" xfId="27801" xr:uid="{00000000-0005-0000-0000-0000B5220000}"/>
    <cellStyle name="Input [yellow] 103 3" xfId="7327" xr:uid="{00000000-0005-0000-0000-0000B6220000}"/>
    <cellStyle name="Input [yellow] 103 3 2" xfId="7328" xr:uid="{00000000-0005-0000-0000-0000B7220000}"/>
    <cellStyle name="Input [yellow] 103 3 2 2" xfId="27804" xr:uid="{00000000-0005-0000-0000-0000B8220000}"/>
    <cellStyle name="Input [yellow] 103 3 3" xfId="27803" xr:uid="{00000000-0005-0000-0000-0000B9220000}"/>
    <cellStyle name="Input [yellow] 103 4" xfId="7329" xr:uid="{00000000-0005-0000-0000-0000BA220000}"/>
    <cellStyle name="Input [yellow] 103 4 2" xfId="27805" xr:uid="{00000000-0005-0000-0000-0000BB220000}"/>
    <cellStyle name="Input [yellow] 103 5" xfId="27800" xr:uid="{00000000-0005-0000-0000-0000BC220000}"/>
    <cellStyle name="Input [yellow] 104" xfId="7330" xr:uid="{00000000-0005-0000-0000-0000BD220000}"/>
    <cellStyle name="Input [yellow] 104 2" xfId="7331" xr:uid="{00000000-0005-0000-0000-0000BE220000}"/>
    <cellStyle name="Input [yellow] 104 2 2" xfId="7332" xr:uid="{00000000-0005-0000-0000-0000BF220000}"/>
    <cellStyle name="Input [yellow] 104 2 2 2" xfId="27808" xr:uid="{00000000-0005-0000-0000-0000C0220000}"/>
    <cellStyle name="Input [yellow] 104 2 3" xfId="27807" xr:uid="{00000000-0005-0000-0000-0000C1220000}"/>
    <cellStyle name="Input [yellow] 104 3" xfId="7333" xr:uid="{00000000-0005-0000-0000-0000C2220000}"/>
    <cellStyle name="Input [yellow] 104 3 2" xfId="7334" xr:uid="{00000000-0005-0000-0000-0000C3220000}"/>
    <cellStyle name="Input [yellow] 104 3 2 2" xfId="27810" xr:uid="{00000000-0005-0000-0000-0000C4220000}"/>
    <cellStyle name="Input [yellow] 104 3 3" xfId="27809" xr:uid="{00000000-0005-0000-0000-0000C5220000}"/>
    <cellStyle name="Input [yellow] 104 4" xfId="7335" xr:uid="{00000000-0005-0000-0000-0000C6220000}"/>
    <cellStyle name="Input [yellow] 104 4 2" xfId="27811" xr:uid="{00000000-0005-0000-0000-0000C7220000}"/>
    <cellStyle name="Input [yellow] 104 5" xfId="27806" xr:uid="{00000000-0005-0000-0000-0000C8220000}"/>
    <cellStyle name="Input [yellow] 105" xfId="7336" xr:uid="{00000000-0005-0000-0000-0000C9220000}"/>
    <cellStyle name="Input [yellow] 105 2" xfId="7337" xr:uid="{00000000-0005-0000-0000-0000CA220000}"/>
    <cellStyle name="Input [yellow] 105 2 2" xfId="7338" xr:uid="{00000000-0005-0000-0000-0000CB220000}"/>
    <cellStyle name="Input [yellow] 105 2 2 2" xfId="27814" xr:uid="{00000000-0005-0000-0000-0000CC220000}"/>
    <cellStyle name="Input [yellow] 105 2 3" xfId="27813" xr:uid="{00000000-0005-0000-0000-0000CD220000}"/>
    <cellStyle name="Input [yellow] 105 3" xfId="7339" xr:uid="{00000000-0005-0000-0000-0000CE220000}"/>
    <cellStyle name="Input [yellow] 105 3 2" xfId="7340" xr:uid="{00000000-0005-0000-0000-0000CF220000}"/>
    <cellStyle name="Input [yellow] 105 3 2 2" xfId="27816" xr:uid="{00000000-0005-0000-0000-0000D0220000}"/>
    <cellStyle name="Input [yellow] 105 3 3" xfId="27815" xr:uid="{00000000-0005-0000-0000-0000D1220000}"/>
    <cellStyle name="Input [yellow] 105 4" xfId="7341" xr:uid="{00000000-0005-0000-0000-0000D2220000}"/>
    <cellStyle name="Input [yellow] 105 4 2" xfId="27817" xr:uid="{00000000-0005-0000-0000-0000D3220000}"/>
    <cellStyle name="Input [yellow] 105 5" xfId="27812" xr:uid="{00000000-0005-0000-0000-0000D4220000}"/>
    <cellStyle name="Input [yellow] 106" xfId="7342" xr:uid="{00000000-0005-0000-0000-0000D5220000}"/>
    <cellStyle name="Input [yellow] 106 2" xfId="7343" xr:uid="{00000000-0005-0000-0000-0000D6220000}"/>
    <cellStyle name="Input [yellow] 106 2 2" xfId="7344" xr:uid="{00000000-0005-0000-0000-0000D7220000}"/>
    <cellStyle name="Input [yellow] 106 2 2 2" xfId="27820" xr:uid="{00000000-0005-0000-0000-0000D8220000}"/>
    <cellStyle name="Input [yellow] 106 2 3" xfId="27819" xr:uid="{00000000-0005-0000-0000-0000D9220000}"/>
    <cellStyle name="Input [yellow] 106 3" xfId="7345" xr:uid="{00000000-0005-0000-0000-0000DA220000}"/>
    <cellStyle name="Input [yellow] 106 3 2" xfId="7346" xr:uid="{00000000-0005-0000-0000-0000DB220000}"/>
    <cellStyle name="Input [yellow] 106 3 2 2" xfId="27822" xr:uid="{00000000-0005-0000-0000-0000DC220000}"/>
    <cellStyle name="Input [yellow] 106 3 3" xfId="27821" xr:uid="{00000000-0005-0000-0000-0000DD220000}"/>
    <cellStyle name="Input [yellow] 106 4" xfId="7347" xr:uid="{00000000-0005-0000-0000-0000DE220000}"/>
    <cellStyle name="Input [yellow] 106 4 2" xfId="27823" xr:uid="{00000000-0005-0000-0000-0000DF220000}"/>
    <cellStyle name="Input [yellow] 106 5" xfId="27818" xr:uid="{00000000-0005-0000-0000-0000E0220000}"/>
    <cellStyle name="Input [yellow] 107" xfId="7348" xr:uid="{00000000-0005-0000-0000-0000E1220000}"/>
    <cellStyle name="Input [yellow] 107 2" xfId="7349" xr:uid="{00000000-0005-0000-0000-0000E2220000}"/>
    <cellStyle name="Input [yellow] 107 2 2" xfId="7350" xr:uid="{00000000-0005-0000-0000-0000E3220000}"/>
    <cellStyle name="Input [yellow] 107 2 2 2" xfId="27826" xr:uid="{00000000-0005-0000-0000-0000E4220000}"/>
    <cellStyle name="Input [yellow] 107 2 3" xfId="27825" xr:uid="{00000000-0005-0000-0000-0000E5220000}"/>
    <cellStyle name="Input [yellow] 107 3" xfId="7351" xr:uid="{00000000-0005-0000-0000-0000E6220000}"/>
    <cellStyle name="Input [yellow] 107 3 2" xfId="7352" xr:uid="{00000000-0005-0000-0000-0000E7220000}"/>
    <cellStyle name="Input [yellow] 107 3 2 2" xfId="27828" xr:uid="{00000000-0005-0000-0000-0000E8220000}"/>
    <cellStyle name="Input [yellow] 107 3 3" xfId="27827" xr:uid="{00000000-0005-0000-0000-0000E9220000}"/>
    <cellStyle name="Input [yellow] 107 4" xfId="7353" xr:uid="{00000000-0005-0000-0000-0000EA220000}"/>
    <cellStyle name="Input [yellow] 107 4 2" xfId="27829" xr:uid="{00000000-0005-0000-0000-0000EB220000}"/>
    <cellStyle name="Input [yellow] 107 5" xfId="27824" xr:uid="{00000000-0005-0000-0000-0000EC220000}"/>
    <cellStyle name="Input [yellow] 108" xfId="7354" xr:uid="{00000000-0005-0000-0000-0000ED220000}"/>
    <cellStyle name="Input [yellow] 108 2" xfId="7355" xr:uid="{00000000-0005-0000-0000-0000EE220000}"/>
    <cellStyle name="Input [yellow] 108 2 2" xfId="7356" xr:uid="{00000000-0005-0000-0000-0000EF220000}"/>
    <cellStyle name="Input [yellow] 108 2 2 2" xfId="27832" xr:uid="{00000000-0005-0000-0000-0000F0220000}"/>
    <cellStyle name="Input [yellow] 108 2 3" xfId="27831" xr:uid="{00000000-0005-0000-0000-0000F1220000}"/>
    <cellStyle name="Input [yellow] 108 3" xfId="7357" xr:uid="{00000000-0005-0000-0000-0000F2220000}"/>
    <cellStyle name="Input [yellow] 108 3 2" xfId="7358" xr:uid="{00000000-0005-0000-0000-0000F3220000}"/>
    <cellStyle name="Input [yellow] 108 3 2 2" xfId="27834" xr:uid="{00000000-0005-0000-0000-0000F4220000}"/>
    <cellStyle name="Input [yellow] 108 3 3" xfId="27833" xr:uid="{00000000-0005-0000-0000-0000F5220000}"/>
    <cellStyle name="Input [yellow] 108 4" xfId="7359" xr:uid="{00000000-0005-0000-0000-0000F6220000}"/>
    <cellStyle name="Input [yellow] 108 4 2" xfId="27835" xr:uid="{00000000-0005-0000-0000-0000F7220000}"/>
    <cellStyle name="Input [yellow] 108 5" xfId="27830" xr:uid="{00000000-0005-0000-0000-0000F8220000}"/>
    <cellStyle name="Input [yellow] 109" xfId="7360" xr:uid="{00000000-0005-0000-0000-0000F9220000}"/>
    <cellStyle name="Input [yellow] 109 2" xfId="7361" xr:uid="{00000000-0005-0000-0000-0000FA220000}"/>
    <cellStyle name="Input [yellow] 109 2 2" xfId="7362" xr:uid="{00000000-0005-0000-0000-0000FB220000}"/>
    <cellStyle name="Input [yellow] 109 2 2 2" xfId="27838" xr:uid="{00000000-0005-0000-0000-0000FC220000}"/>
    <cellStyle name="Input [yellow] 109 2 3" xfId="27837" xr:uid="{00000000-0005-0000-0000-0000FD220000}"/>
    <cellStyle name="Input [yellow] 109 3" xfId="7363" xr:uid="{00000000-0005-0000-0000-0000FE220000}"/>
    <cellStyle name="Input [yellow] 109 3 2" xfId="7364" xr:uid="{00000000-0005-0000-0000-0000FF220000}"/>
    <cellStyle name="Input [yellow] 109 3 2 2" xfId="27840" xr:uid="{00000000-0005-0000-0000-000000230000}"/>
    <cellStyle name="Input [yellow] 109 3 3" xfId="27839" xr:uid="{00000000-0005-0000-0000-000001230000}"/>
    <cellStyle name="Input [yellow] 109 4" xfId="7365" xr:uid="{00000000-0005-0000-0000-000002230000}"/>
    <cellStyle name="Input [yellow] 109 4 2" xfId="27841" xr:uid="{00000000-0005-0000-0000-000003230000}"/>
    <cellStyle name="Input [yellow] 109 5" xfId="27836" xr:uid="{00000000-0005-0000-0000-000004230000}"/>
    <cellStyle name="Input [yellow] 11" xfId="7366" xr:uid="{00000000-0005-0000-0000-000005230000}"/>
    <cellStyle name="Input [yellow] 11 2" xfId="7367" xr:uid="{00000000-0005-0000-0000-000006230000}"/>
    <cellStyle name="Input [yellow] 11 2 2" xfId="7368" xr:uid="{00000000-0005-0000-0000-000007230000}"/>
    <cellStyle name="Input [yellow] 11 2 2 2" xfId="7369" xr:uid="{00000000-0005-0000-0000-000008230000}"/>
    <cellStyle name="Input [yellow] 11 2 2 2 2" xfId="27845" xr:uid="{00000000-0005-0000-0000-000009230000}"/>
    <cellStyle name="Input [yellow] 11 2 2 3" xfId="27844" xr:uid="{00000000-0005-0000-0000-00000A230000}"/>
    <cellStyle name="Input [yellow] 11 2 3" xfId="7370" xr:uid="{00000000-0005-0000-0000-00000B230000}"/>
    <cellStyle name="Input [yellow] 11 2 3 2" xfId="7371" xr:uid="{00000000-0005-0000-0000-00000C230000}"/>
    <cellStyle name="Input [yellow] 11 2 3 2 2" xfId="27847" xr:uid="{00000000-0005-0000-0000-00000D230000}"/>
    <cellStyle name="Input [yellow] 11 2 3 3" xfId="27846" xr:uid="{00000000-0005-0000-0000-00000E230000}"/>
    <cellStyle name="Input [yellow] 11 2 4" xfId="7372" xr:uid="{00000000-0005-0000-0000-00000F230000}"/>
    <cellStyle name="Input [yellow] 11 2 4 2" xfId="27848" xr:uid="{00000000-0005-0000-0000-000010230000}"/>
    <cellStyle name="Input [yellow] 11 2 5" xfId="27843" xr:uid="{00000000-0005-0000-0000-000011230000}"/>
    <cellStyle name="Input [yellow] 11 3" xfId="7373" xr:uid="{00000000-0005-0000-0000-000012230000}"/>
    <cellStyle name="Input [yellow] 11 3 2" xfId="7374" xr:uid="{00000000-0005-0000-0000-000013230000}"/>
    <cellStyle name="Input [yellow] 11 3 2 2" xfId="7375" xr:uid="{00000000-0005-0000-0000-000014230000}"/>
    <cellStyle name="Input [yellow] 11 3 2 2 2" xfId="27851" xr:uid="{00000000-0005-0000-0000-000015230000}"/>
    <cellStyle name="Input [yellow] 11 3 2 3" xfId="27850" xr:uid="{00000000-0005-0000-0000-000016230000}"/>
    <cellStyle name="Input [yellow] 11 3 3" xfId="7376" xr:uid="{00000000-0005-0000-0000-000017230000}"/>
    <cellStyle name="Input [yellow] 11 3 3 2" xfId="7377" xr:uid="{00000000-0005-0000-0000-000018230000}"/>
    <cellStyle name="Input [yellow] 11 3 3 2 2" xfId="27853" xr:uid="{00000000-0005-0000-0000-000019230000}"/>
    <cellStyle name="Input [yellow] 11 3 3 3" xfId="27852" xr:uid="{00000000-0005-0000-0000-00001A230000}"/>
    <cellStyle name="Input [yellow] 11 3 4" xfId="7378" xr:uid="{00000000-0005-0000-0000-00001B230000}"/>
    <cellStyle name="Input [yellow] 11 3 4 2" xfId="27854" xr:uid="{00000000-0005-0000-0000-00001C230000}"/>
    <cellStyle name="Input [yellow] 11 3 5" xfId="27849" xr:uid="{00000000-0005-0000-0000-00001D230000}"/>
    <cellStyle name="Input [yellow] 11 4" xfId="7379" xr:uid="{00000000-0005-0000-0000-00001E230000}"/>
    <cellStyle name="Input [yellow] 11 4 2" xfId="7380" xr:uid="{00000000-0005-0000-0000-00001F230000}"/>
    <cellStyle name="Input [yellow] 11 4 2 2" xfId="7381" xr:uid="{00000000-0005-0000-0000-000020230000}"/>
    <cellStyle name="Input [yellow] 11 4 2 2 2" xfId="27857" xr:uid="{00000000-0005-0000-0000-000021230000}"/>
    <cellStyle name="Input [yellow] 11 4 2 3" xfId="27856" xr:uid="{00000000-0005-0000-0000-000022230000}"/>
    <cellStyle name="Input [yellow] 11 4 3" xfId="7382" xr:uid="{00000000-0005-0000-0000-000023230000}"/>
    <cellStyle name="Input [yellow] 11 4 3 2" xfId="7383" xr:uid="{00000000-0005-0000-0000-000024230000}"/>
    <cellStyle name="Input [yellow] 11 4 3 2 2" xfId="27859" xr:uid="{00000000-0005-0000-0000-000025230000}"/>
    <cellStyle name="Input [yellow] 11 4 3 3" xfId="27858" xr:uid="{00000000-0005-0000-0000-000026230000}"/>
    <cellStyle name="Input [yellow] 11 4 4" xfId="7384" xr:uid="{00000000-0005-0000-0000-000027230000}"/>
    <cellStyle name="Input [yellow] 11 4 4 2" xfId="27860" xr:uid="{00000000-0005-0000-0000-000028230000}"/>
    <cellStyle name="Input [yellow] 11 4 5" xfId="27855" xr:uid="{00000000-0005-0000-0000-000029230000}"/>
    <cellStyle name="Input [yellow] 11 5" xfId="7385" xr:uid="{00000000-0005-0000-0000-00002A230000}"/>
    <cellStyle name="Input [yellow] 11 5 2" xfId="7386" xr:uid="{00000000-0005-0000-0000-00002B230000}"/>
    <cellStyle name="Input [yellow] 11 5 2 2" xfId="7387" xr:uid="{00000000-0005-0000-0000-00002C230000}"/>
    <cellStyle name="Input [yellow] 11 5 2 2 2" xfId="27863" xr:uid="{00000000-0005-0000-0000-00002D230000}"/>
    <cellStyle name="Input [yellow] 11 5 2 3" xfId="27862" xr:uid="{00000000-0005-0000-0000-00002E230000}"/>
    <cellStyle name="Input [yellow] 11 5 3" xfId="7388" xr:uid="{00000000-0005-0000-0000-00002F230000}"/>
    <cellStyle name="Input [yellow] 11 5 3 2" xfId="7389" xr:uid="{00000000-0005-0000-0000-000030230000}"/>
    <cellStyle name="Input [yellow] 11 5 3 2 2" xfId="27865" xr:uid="{00000000-0005-0000-0000-000031230000}"/>
    <cellStyle name="Input [yellow] 11 5 3 3" xfId="27864" xr:uid="{00000000-0005-0000-0000-000032230000}"/>
    <cellStyle name="Input [yellow] 11 5 4" xfId="7390" xr:uid="{00000000-0005-0000-0000-000033230000}"/>
    <cellStyle name="Input [yellow] 11 5 4 2" xfId="27866" xr:uid="{00000000-0005-0000-0000-000034230000}"/>
    <cellStyle name="Input [yellow] 11 5 5" xfId="27861" xr:uid="{00000000-0005-0000-0000-000035230000}"/>
    <cellStyle name="Input [yellow] 11 6" xfId="7391" xr:uid="{00000000-0005-0000-0000-000036230000}"/>
    <cellStyle name="Input [yellow] 11 6 2" xfId="7392" xr:uid="{00000000-0005-0000-0000-000037230000}"/>
    <cellStyle name="Input [yellow] 11 6 2 2" xfId="27868" xr:uid="{00000000-0005-0000-0000-000038230000}"/>
    <cellStyle name="Input [yellow] 11 6 3" xfId="27867" xr:uid="{00000000-0005-0000-0000-000039230000}"/>
    <cellStyle name="Input [yellow] 11 7" xfId="7393" xr:uid="{00000000-0005-0000-0000-00003A230000}"/>
    <cellStyle name="Input [yellow] 11 7 2" xfId="7394" xr:uid="{00000000-0005-0000-0000-00003B230000}"/>
    <cellStyle name="Input [yellow] 11 7 2 2" xfId="27870" xr:uid="{00000000-0005-0000-0000-00003C230000}"/>
    <cellStyle name="Input [yellow] 11 7 3" xfId="27869" xr:uid="{00000000-0005-0000-0000-00003D230000}"/>
    <cellStyle name="Input [yellow] 11 8" xfId="7395" xr:uid="{00000000-0005-0000-0000-00003E230000}"/>
    <cellStyle name="Input [yellow] 11 8 2" xfId="27871" xr:uid="{00000000-0005-0000-0000-00003F230000}"/>
    <cellStyle name="Input [yellow] 11 9" xfId="27842" xr:uid="{00000000-0005-0000-0000-000040230000}"/>
    <cellStyle name="Input [yellow] 110" xfId="7396" xr:uid="{00000000-0005-0000-0000-000041230000}"/>
    <cellStyle name="Input [yellow] 110 2" xfId="7397" xr:uid="{00000000-0005-0000-0000-000042230000}"/>
    <cellStyle name="Input [yellow] 110 2 2" xfId="7398" xr:uid="{00000000-0005-0000-0000-000043230000}"/>
    <cellStyle name="Input [yellow] 110 2 2 2" xfId="27874" xr:uid="{00000000-0005-0000-0000-000044230000}"/>
    <cellStyle name="Input [yellow] 110 2 3" xfId="27873" xr:uid="{00000000-0005-0000-0000-000045230000}"/>
    <cellStyle name="Input [yellow] 110 3" xfId="7399" xr:uid="{00000000-0005-0000-0000-000046230000}"/>
    <cellStyle name="Input [yellow] 110 3 2" xfId="7400" xr:uid="{00000000-0005-0000-0000-000047230000}"/>
    <cellStyle name="Input [yellow] 110 3 2 2" xfId="27876" xr:uid="{00000000-0005-0000-0000-000048230000}"/>
    <cellStyle name="Input [yellow] 110 3 3" xfId="27875" xr:uid="{00000000-0005-0000-0000-000049230000}"/>
    <cellStyle name="Input [yellow] 110 4" xfId="7401" xr:uid="{00000000-0005-0000-0000-00004A230000}"/>
    <cellStyle name="Input [yellow] 110 4 2" xfId="27877" xr:uid="{00000000-0005-0000-0000-00004B230000}"/>
    <cellStyle name="Input [yellow] 110 5" xfId="27872" xr:uid="{00000000-0005-0000-0000-00004C230000}"/>
    <cellStyle name="Input [yellow] 111" xfId="7402" xr:uid="{00000000-0005-0000-0000-00004D230000}"/>
    <cellStyle name="Input [yellow] 111 2" xfId="7403" xr:uid="{00000000-0005-0000-0000-00004E230000}"/>
    <cellStyle name="Input [yellow] 111 2 2" xfId="7404" xr:uid="{00000000-0005-0000-0000-00004F230000}"/>
    <cellStyle name="Input [yellow] 111 2 2 2" xfId="27880" xr:uid="{00000000-0005-0000-0000-000050230000}"/>
    <cellStyle name="Input [yellow] 111 2 3" xfId="27879" xr:uid="{00000000-0005-0000-0000-000051230000}"/>
    <cellStyle name="Input [yellow] 111 3" xfId="7405" xr:uid="{00000000-0005-0000-0000-000052230000}"/>
    <cellStyle name="Input [yellow] 111 3 2" xfId="7406" xr:uid="{00000000-0005-0000-0000-000053230000}"/>
    <cellStyle name="Input [yellow] 111 3 2 2" xfId="27882" xr:uid="{00000000-0005-0000-0000-000054230000}"/>
    <cellStyle name="Input [yellow] 111 3 3" xfId="27881" xr:uid="{00000000-0005-0000-0000-000055230000}"/>
    <cellStyle name="Input [yellow] 111 4" xfId="7407" xr:uid="{00000000-0005-0000-0000-000056230000}"/>
    <cellStyle name="Input [yellow] 111 4 2" xfId="27883" xr:uid="{00000000-0005-0000-0000-000057230000}"/>
    <cellStyle name="Input [yellow] 111 5" xfId="27878" xr:uid="{00000000-0005-0000-0000-000058230000}"/>
    <cellStyle name="Input [yellow] 112" xfId="7408" xr:uid="{00000000-0005-0000-0000-000059230000}"/>
    <cellStyle name="Input [yellow] 112 2" xfId="7409" xr:uid="{00000000-0005-0000-0000-00005A230000}"/>
    <cellStyle name="Input [yellow] 112 2 2" xfId="7410" xr:uid="{00000000-0005-0000-0000-00005B230000}"/>
    <cellStyle name="Input [yellow] 112 2 2 2" xfId="27886" xr:uid="{00000000-0005-0000-0000-00005C230000}"/>
    <cellStyle name="Input [yellow] 112 2 3" xfId="27885" xr:uid="{00000000-0005-0000-0000-00005D230000}"/>
    <cellStyle name="Input [yellow] 112 3" xfId="7411" xr:uid="{00000000-0005-0000-0000-00005E230000}"/>
    <cellStyle name="Input [yellow] 112 3 2" xfId="7412" xr:uid="{00000000-0005-0000-0000-00005F230000}"/>
    <cellStyle name="Input [yellow] 112 3 2 2" xfId="27888" xr:uid="{00000000-0005-0000-0000-000060230000}"/>
    <cellStyle name="Input [yellow] 112 3 3" xfId="27887" xr:uid="{00000000-0005-0000-0000-000061230000}"/>
    <cellStyle name="Input [yellow] 112 4" xfId="7413" xr:uid="{00000000-0005-0000-0000-000062230000}"/>
    <cellStyle name="Input [yellow] 112 4 2" xfId="27889" xr:uid="{00000000-0005-0000-0000-000063230000}"/>
    <cellStyle name="Input [yellow] 112 5" xfId="27884" xr:uid="{00000000-0005-0000-0000-000064230000}"/>
    <cellStyle name="Input [yellow] 113" xfId="7414" xr:uid="{00000000-0005-0000-0000-000065230000}"/>
    <cellStyle name="Input [yellow] 113 2" xfId="7415" xr:uid="{00000000-0005-0000-0000-000066230000}"/>
    <cellStyle name="Input [yellow] 113 2 2" xfId="7416" xr:uid="{00000000-0005-0000-0000-000067230000}"/>
    <cellStyle name="Input [yellow] 113 2 2 2" xfId="27892" xr:uid="{00000000-0005-0000-0000-000068230000}"/>
    <cellStyle name="Input [yellow] 113 2 3" xfId="27891" xr:uid="{00000000-0005-0000-0000-000069230000}"/>
    <cellStyle name="Input [yellow] 113 3" xfId="7417" xr:uid="{00000000-0005-0000-0000-00006A230000}"/>
    <cellStyle name="Input [yellow] 113 3 2" xfId="7418" xr:uid="{00000000-0005-0000-0000-00006B230000}"/>
    <cellStyle name="Input [yellow] 113 3 2 2" xfId="27894" xr:uid="{00000000-0005-0000-0000-00006C230000}"/>
    <cellStyle name="Input [yellow] 113 3 3" xfId="27893" xr:uid="{00000000-0005-0000-0000-00006D230000}"/>
    <cellStyle name="Input [yellow] 113 4" xfId="7419" xr:uid="{00000000-0005-0000-0000-00006E230000}"/>
    <cellStyle name="Input [yellow] 113 4 2" xfId="27895" xr:uid="{00000000-0005-0000-0000-00006F230000}"/>
    <cellStyle name="Input [yellow] 113 5" xfId="27890" xr:uid="{00000000-0005-0000-0000-000070230000}"/>
    <cellStyle name="Input [yellow] 114" xfId="7420" xr:uid="{00000000-0005-0000-0000-000071230000}"/>
    <cellStyle name="Input [yellow] 114 2" xfId="7421" xr:uid="{00000000-0005-0000-0000-000072230000}"/>
    <cellStyle name="Input [yellow] 114 2 2" xfId="7422" xr:uid="{00000000-0005-0000-0000-000073230000}"/>
    <cellStyle name="Input [yellow] 114 2 2 2" xfId="27898" xr:uid="{00000000-0005-0000-0000-000074230000}"/>
    <cellStyle name="Input [yellow] 114 2 3" xfId="27897" xr:uid="{00000000-0005-0000-0000-000075230000}"/>
    <cellStyle name="Input [yellow] 114 3" xfId="7423" xr:uid="{00000000-0005-0000-0000-000076230000}"/>
    <cellStyle name="Input [yellow] 114 3 2" xfId="7424" xr:uid="{00000000-0005-0000-0000-000077230000}"/>
    <cellStyle name="Input [yellow] 114 3 2 2" xfId="27900" xr:uid="{00000000-0005-0000-0000-000078230000}"/>
    <cellStyle name="Input [yellow] 114 3 3" xfId="27899" xr:uid="{00000000-0005-0000-0000-000079230000}"/>
    <cellStyle name="Input [yellow] 114 4" xfId="7425" xr:uid="{00000000-0005-0000-0000-00007A230000}"/>
    <cellStyle name="Input [yellow] 114 4 2" xfId="27901" xr:uid="{00000000-0005-0000-0000-00007B230000}"/>
    <cellStyle name="Input [yellow] 114 5" xfId="27896" xr:uid="{00000000-0005-0000-0000-00007C230000}"/>
    <cellStyle name="Input [yellow] 115" xfId="7426" xr:uid="{00000000-0005-0000-0000-00007D230000}"/>
    <cellStyle name="Input [yellow] 115 2" xfId="7427" xr:uid="{00000000-0005-0000-0000-00007E230000}"/>
    <cellStyle name="Input [yellow] 115 2 2" xfId="7428" xr:uid="{00000000-0005-0000-0000-00007F230000}"/>
    <cellStyle name="Input [yellow] 115 2 2 2" xfId="27904" xr:uid="{00000000-0005-0000-0000-000080230000}"/>
    <cellStyle name="Input [yellow] 115 2 3" xfId="27903" xr:uid="{00000000-0005-0000-0000-000081230000}"/>
    <cellStyle name="Input [yellow] 115 3" xfId="7429" xr:uid="{00000000-0005-0000-0000-000082230000}"/>
    <cellStyle name="Input [yellow] 115 3 2" xfId="7430" xr:uid="{00000000-0005-0000-0000-000083230000}"/>
    <cellStyle name="Input [yellow] 115 3 2 2" xfId="27906" xr:uid="{00000000-0005-0000-0000-000084230000}"/>
    <cellStyle name="Input [yellow] 115 3 3" xfId="27905" xr:uid="{00000000-0005-0000-0000-000085230000}"/>
    <cellStyle name="Input [yellow] 115 4" xfId="7431" xr:uid="{00000000-0005-0000-0000-000086230000}"/>
    <cellStyle name="Input [yellow] 115 4 2" xfId="27907" xr:uid="{00000000-0005-0000-0000-000087230000}"/>
    <cellStyle name="Input [yellow] 115 5" xfId="27902" xr:uid="{00000000-0005-0000-0000-000088230000}"/>
    <cellStyle name="Input [yellow] 116" xfId="7432" xr:uid="{00000000-0005-0000-0000-000089230000}"/>
    <cellStyle name="Input [yellow] 116 2" xfId="7433" xr:uid="{00000000-0005-0000-0000-00008A230000}"/>
    <cellStyle name="Input [yellow] 116 2 2" xfId="27909" xr:uid="{00000000-0005-0000-0000-00008B230000}"/>
    <cellStyle name="Input [yellow] 116 3" xfId="27908" xr:uid="{00000000-0005-0000-0000-00008C230000}"/>
    <cellStyle name="Input [yellow] 117" xfId="7434" xr:uid="{00000000-0005-0000-0000-00008D230000}"/>
    <cellStyle name="Input [yellow] 117 2" xfId="7435" xr:uid="{00000000-0005-0000-0000-00008E230000}"/>
    <cellStyle name="Input [yellow] 117 2 2" xfId="27911" xr:uid="{00000000-0005-0000-0000-00008F230000}"/>
    <cellStyle name="Input [yellow] 117 3" xfId="27910" xr:uid="{00000000-0005-0000-0000-000090230000}"/>
    <cellStyle name="Input [yellow] 118" xfId="7436" xr:uid="{00000000-0005-0000-0000-000091230000}"/>
    <cellStyle name="Input [yellow] 118 2" xfId="27912" xr:uid="{00000000-0005-0000-0000-000092230000}"/>
    <cellStyle name="Input [yellow] 119" xfId="27751" xr:uid="{00000000-0005-0000-0000-000093230000}"/>
    <cellStyle name="Input [yellow] 12" xfId="7437" xr:uid="{00000000-0005-0000-0000-000094230000}"/>
    <cellStyle name="Input [yellow] 12 2" xfId="7438" xr:uid="{00000000-0005-0000-0000-000095230000}"/>
    <cellStyle name="Input [yellow] 12 2 2" xfId="7439" xr:uid="{00000000-0005-0000-0000-000096230000}"/>
    <cellStyle name="Input [yellow] 12 2 2 2" xfId="27915" xr:uid="{00000000-0005-0000-0000-000097230000}"/>
    <cellStyle name="Input [yellow] 12 2 3" xfId="27914" xr:uid="{00000000-0005-0000-0000-000098230000}"/>
    <cellStyle name="Input [yellow] 12 3" xfId="7440" xr:uid="{00000000-0005-0000-0000-000099230000}"/>
    <cellStyle name="Input [yellow] 12 3 2" xfId="7441" xr:uid="{00000000-0005-0000-0000-00009A230000}"/>
    <cellStyle name="Input [yellow] 12 3 2 2" xfId="27917" xr:uid="{00000000-0005-0000-0000-00009B230000}"/>
    <cellStyle name="Input [yellow] 12 3 3" xfId="27916" xr:uid="{00000000-0005-0000-0000-00009C230000}"/>
    <cellStyle name="Input [yellow] 12 4" xfId="7442" xr:uid="{00000000-0005-0000-0000-00009D230000}"/>
    <cellStyle name="Input [yellow] 12 4 2" xfId="27918" xr:uid="{00000000-0005-0000-0000-00009E230000}"/>
    <cellStyle name="Input [yellow] 12 5" xfId="27913" xr:uid="{00000000-0005-0000-0000-00009F230000}"/>
    <cellStyle name="Input [yellow] 13" xfId="7443" xr:uid="{00000000-0005-0000-0000-0000A0230000}"/>
    <cellStyle name="Input [yellow] 13 2" xfId="7444" xr:uid="{00000000-0005-0000-0000-0000A1230000}"/>
    <cellStyle name="Input [yellow] 13 2 2" xfId="7445" xr:uid="{00000000-0005-0000-0000-0000A2230000}"/>
    <cellStyle name="Input [yellow] 13 2 2 2" xfId="27921" xr:uid="{00000000-0005-0000-0000-0000A3230000}"/>
    <cellStyle name="Input [yellow] 13 2 3" xfId="27920" xr:uid="{00000000-0005-0000-0000-0000A4230000}"/>
    <cellStyle name="Input [yellow] 13 3" xfId="7446" xr:uid="{00000000-0005-0000-0000-0000A5230000}"/>
    <cellStyle name="Input [yellow] 13 3 2" xfId="7447" xr:uid="{00000000-0005-0000-0000-0000A6230000}"/>
    <cellStyle name="Input [yellow] 13 3 2 2" xfId="27923" xr:uid="{00000000-0005-0000-0000-0000A7230000}"/>
    <cellStyle name="Input [yellow] 13 3 3" xfId="27922" xr:uid="{00000000-0005-0000-0000-0000A8230000}"/>
    <cellStyle name="Input [yellow] 13 4" xfId="7448" xr:uid="{00000000-0005-0000-0000-0000A9230000}"/>
    <cellStyle name="Input [yellow] 13 4 2" xfId="27924" xr:uid="{00000000-0005-0000-0000-0000AA230000}"/>
    <cellStyle name="Input [yellow] 13 5" xfId="27919" xr:uid="{00000000-0005-0000-0000-0000AB230000}"/>
    <cellStyle name="Input [yellow] 14" xfId="7449" xr:uid="{00000000-0005-0000-0000-0000AC230000}"/>
    <cellStyle name="Input [yellow] 14 2" xfId="7450" xr:uid="{00000000-0005-0000-0000-0000AD230000}"/>
    <cellStyle name="Input [yellow] 14 2 2" xfId="7451" xr:uid="{00000000-0005-0000-0000-0000AE230000}"/>
    <cellStyle name="Input [yellow] 14 2 2 2" xfId="27927" xr:uid="{00000000-0005-0000-0000-0000AF230000}"/>
    <cellStyle name="Input [yellow] 14 2 3" xfId="27926" xr:uid="{00000000-0005-0000-0000-0000B0230000}"/>
    <cellStyle name="Input [yellow] 14 3" xfId="7452" xr:uid="{00000000-0005-0000-0000-0000B1230000}"/>
    <cellStyle name="Input [yellow] 14 3 2" xfId="7453" xr:uid="{00000000-0005-0000-0000-0000B2230000}"/>
    <cellStyle name="Input [yellow] 14 3 2 2" xfId="27929" xr:uid="{00000000-0005-0000-0000-0000B3230000}"/>
    <cellStyle name="Input [yellow] 14 3 3" xfId="27928" xr:uid="{00000000-0005-0000-0000-0000B4230000}"/>
    <cellStyle name="Input [yellow] 14 4" xfId="7454" xr:uid="{00000000-0005-0000-0000-0000B5230000}"/>
    <cellStyle name="Input [yellow] 14 4 2" xfId="27930" xr:uid="{00000000-0005-0000-0000-0000B6230000}"/>
    <cellStyle name="Input [yellow] 14 5" xfId="27925" xr:uid="{00000000-0005-0000-0000-0000B7230000}"/>
    <cellStyle name="Input [yellow] 15" xfId="7455" xr:uid="{00000000-0005-0000-0000-0000B8230000}"/>
    <cellStyle name="Input [yellow] 15 2" xfId="7456" xr:uid="{00000000-0005-0000-0000-0000B9230000}"/>
    <cellStyle name="Input [yellow] 15 2 2" xfId="7457" xr:uid="{00000000-0005-0000-0000-0000BA230000}"/>
    <cellStyle name="Input [yellow] 15 2 2 2" xfId="27933" xr:uid="{00000000-0005-0000-0000-0000BB230000}"/>
    <cellStyle name="Input [yellow] 15 2 3" xfId="27932" xr:uid="{00000000-0005-0000-0000-0000BC230000}"/>
    <cellStyle name="Input [yellow] 15 3" xfId="7458" xr:uid="{00000000-0005-0000-0000-0000BD230000}"/>
    <cellStyle name="Input [yellow] 15 3 2" xfId="7459" xr:uid="{00000000-0005-0000-0000-0000BE230000}"/>
    <cellStyle name="Input [yellow] 15 3 2 2" xfId="27935" xr:uid="{00000000-0005-0000-0000-0000BF230000}"/>
    <cellStyle name="Input [yellow] 15 3 3" xfId="27934" xr:uid="{00000000-0005-0000-0000-0000C0230000}"/>
    <cellStyle name="Input [yellow] 15 4" xfId="7460" xr:uid="{00000000-0005-0000-0000-0000C1230000}"/>
    <cellStyle name="Input [yellow] 15 4 2" xfId="27936" xr:uid="{00000000-0005-0000-0000-0000C2230000}"/>
    <cellStyle name="Input [yellow] 15 5" xfId="27931" xr:uid="{00000000-0005-0000-0000-0000C3230000}"/>
    <cellStyle name="Input [yellow] 16" xfId="7461" xr:uid="{00000000-0005-0000-0000-0000C4230000}"/>
    <cellStyle name="Input [yellow] 16 2" xfId="7462" xr:uid="{00000000-0005-0000-0000-0000C5230000}"/>
    <cellStyle name="Input [yellow] 16 2 2" xfId="7463" xr:uid="{00000000-0005-0000-0000-0000C6230000}"/>
    <cellStyle name="Input [yellow] 16 2 2 2" xfId="27939" xr:uid="{00000000-0005-0000-0000-0000C7230000}"/>
    <cellStyle name="Input [yellow] 16 2 3" xfId="27938" xr:uid="{00000000-0005-0000-0000-0000C8230000}"/>
    <cellStyle name="Input [yellow] 16 3" xfId="7464" xr:uid="{00000000-0005-0000-0000-0000C9230000}"/>
    <cellStyle name="Input [yellow] 16 3 2" xfId="7465" xr:uid="{00000000-0005-0000-0000-0000CA230000}"/>
    <cellStyle name="Input [yellow] 16 3 2 2" xfId="27941" xr:uid="{00000000-0005-0000-0000-0000CB230000}"/>
    <cellStyle name="Input [yellow] 16 3 3" xfId="27940" xr:uid="{00000000-0005-0000-0000-0000CC230000}"/>
    <cellStyle name="Input [yellow] 16 4" xfId="7466" xr:uid="{00000000-0005-0000-0000-0000CD230000}"/>
    <cellStyle name="Input [yellow] 16 4 2" xfId="27942" xr:uid="{00000000-0005-0000-0000-0000CE230000}"/>
    <cellStyle name="Input [yellow] 16 5" xfId="27937" xr:uid="{00000000-0005-0000-0000-0000CF230000}"/>
    <cellStyle name="Input [yellow] 17" xfId="7467" xr:uid="{00000000-0005-0000-0000-0000D0230000}"/>
    <cellStyle name="Input [yellow] 17 2" xfId="7468" xr:uid="{00000000-0005-0000-0000-0000D1230000}"/>
    <cellStyle name="Input [yellow] 17 2 2" xfId="7469" xr:uid="{00000000-0005-0000-0000-0000D2230000}"/>
    <cellStyle name="Input [yellow] 17 2 2 2" xfId="27945" xr:uid="{00000000-0005-0000-0000-0000D3230000}"/>
    <cellStyle name="Input [yellow] 17 2 3" xfId="27944" xr:uid="{00000000-0005-0000-0000-0000D4230000}"/>
    <cellStyle name="Input [yellow] 17 3" xfId="7470" xr:uid="{00000000-0005-0000-0000-0000D5230000}"/>
    <cellStyle name="Input [yellow] 17 3 2" xfId="7471" xr:uid="{00000000-0005-0000-0000-0000D6230000}"/>
    <cellStyle name="Input [yellow] 17 3 2 2" xfId="27947" xr:uid="{00000000-0005-0000-0000-0000D7230000}"/>
    <cellStyle name="Input [yellow] 17 3 3" xfId="27946" xr:uid="{00000000-0005-0000-0000-0000D8230000}"/>
    <cellStyle name="Input [yellow] 17 4" xfId="7472" xr:uid="{00000000-0005-0000-0000-0000D9230000}"/>
    <cellStyle name="Input [yellow] 17 4 2" xfId="27948" xr:uid="{00000000-0005-0000-0000-0000DA230000}"/>
    <cellStyle name="Input [yellow] 17 5" xfId="27943" xr:uid="{00000000-0005-0000-0000-0000DB230000}"/>
    <cellStyle name="Input [yellow] 18" xfId="7473" xr:uid="{00000000-0005-0000-0000-0000DC230000}"/>
    <cellStyle name="Input [yellow] 18 2" xfId="7474" xr:uid="{00000000-0005-0000-0000-0000DD230000}"/>
    <cellStyle name="Input [yellow] 18 2 2" xfId="7475" xr:uid="{00000000-0005-0000-0000-0000DE230000}"/>
    <cellStyle name="Input [yellow] 18 2 2 2" xfId="27951" xr:uid="{00000000-0005-0000-0000-0000DF230000}"/>
    <cellStyle name="Input [yellow] 18 2 3" xfId="27950" xr:uid="{00000000-0005-0000-0000-0000E0230000}"/>
    <cellStyle name="Input [yellow] 18 3" xfId="7476" xr:uid="{00000000-0005-0000-0000-0000E1230000}"/>
    <cellStyle name="Input [yellow] 18 3 2" xfId="7477" xr:uid="{00000000-0005-0000-0000-0000E2230000}"/>
    <cellStyle name="Input [yellow] 18 3 2 2" xfId="27953" xr:uid="{00000000-0005-0000-0000-0000E3230000}"/>
    <cellStyle name="Input [yellow] 18 3 3" xfId="27952" xr:uid="{00000000-0005-0000-0000-0000E4230000}"/>
    <cellStyle name="Input [yellow] 18 4" xfId="7478" xr:uid="{00000000-0005-0000-0000-0000E5230000}"/>
    <cellStyle name="Input [yellow] 18 4 2" xfId="27954" xr:uid="{00000000-0005-0000-0000-0000E6230000}"/>
    <cellStyle name="Input [yellow] 18 5" xfId="27949" xr:uid="{00000000-0005-0000-0000-0000E7230000}"/>
    <cellStyle name="Input [yellow] 19" xfId="7479" xr:uid="{00000000-0005-0000-0000-0000E8230000}"/>
    <cellStyle name="Input [yellow] 19 2" xfId="7480" xr:uid="{00000000-0005-0000-0000-0000E9230000}"/>
    <cellStyle name="Input [yellow] 19 2 2" xfId="7481" xr:uid="{00000000-0005-0000-0000-0000EA230000}"/>
    <cellStyle name="Input [yellow] 19 2 2 2" xfId="27957" xr:uid="{00000000-0005-0000-0000-0000EB230000}"/>
    <cellStyle name="Input [yellow] 19 2 3" xfId="27956" xr:uid="{00000000-0005-0000-0000-0000EC230000}"/>
    <cellStyle name="Input [yellow] 19 3" xfId="7482" xr:uid="{00000000-0005-0000-0000-0000ED230000}"/>
    <cellStyle name="Input [yellow] 19 3 2" xfId="7483" xr:uid="{00000000-0005-0000-0000-0000EE230000}"/>
    <cellStyle name="Input [yellow] 19 3 2 2" xfId="27959" xr:uid="{00000000-0005-0000-0000-0000EF230000}"/>
    <cellStyle name="Input [yellow] 19 3 3" xfId="27958" xr:uid="{00000000-0005-0000-0000-0000F0230000}"/>
    <cellStyle name="Input [yellow] 19 4" xfId="7484" xr:uid="{00000000-0005-0000-0000-0000F1230000}"/>
    <cellStyle name="Input [yellow] 19 4 2" xfId="27960" xr:uid="{00000000-0005-0000-0000-0000F2230000}"/>
    <cellStyle name="Input [yellow] 19 5" xfId="27955" xr:uid="{00000000-0005-0000-0000-0000F3230000}"/>
    <cellStyle name="Input [yellow] 2" xfId="7485" xr:uid="{00000000-0005-0000-0000-0000F4230000}"/>
    <cellStyle name="Input [yellow] 2 10" xfId="27961" xr:uid="{00000000-0005-0000-0000-0000F5230000}"/>
    <cellStyle name="Input [yellow] 2 2" xfId="7486" xr:uid="{00000000-0005-0000-0000-0000F6230000}"/>
    <cellStyle name="Input [yellow] 2 2 2" xfId="7487" xr:uid="{00000000-0005-0000-0000-0000F7230000}"/>
    <cellStyle name="Input [yellow] 2 2 2 2" xfId="7488" xr:uid="{00000000-0005-0000-0000-0000F8230000}"/>
    <cellStyle name="Input [yellow] 2 2 2 2 2" xfId="7489" xr:uid="{00000000-0005-0000-0000-0000F9230000}"/>
    <cellStyle name="Input [yellow] 2 2 2 2 2 2" xfId="27965" xr:uid="{00000000-0005-0000-0000-0000FA230000}"/>
    <cellStyle name="Input [yellow] 2 2 2 2 3" xfId="27964" xr:uid="{00000000-0005-0000-0000-0000FB230000}"/>
    <cellStyle name="Input [yellow] 2 2 2 3" xfId="7490" xr:uid="{00000000-0005-0000-0000-0000FC230000}"/>
    <cellStyle name="Input [yellow] 2 2 2 3 2" xfId="7491" xr:uid="{00000000-0005-0000-0000-0000FD230000}"/>
    <cellStyle name="Input [yellow] 2 2 2 3 2 2" xfId="27967" xr:uid="{00000000-0005-0000-0000-0000FE230000}"/>
    <cellStyle name="Input [yellow] 2 2 2 3 3" xfId="27966" xr:uid="{00000000-0005-0000-0000-0000FF230000}"/>
    <cellStyle name="Input [yellow] 2 2 2 4" xfId="7492" xr:uid="{00000000-0005-0000-0000-000000240000}"/>
    <cellStyle name="Input [yellow] 2 2 2 4 2" xfId="27968" xr:uid="{00000000-0005-0000-0000-000001240000}"/>
    <cellStyle name="Input [yellow] 2 2 2 5" xfId="27963" xr:uid="{00000000-0005-0000-0000-000002240000}"/>
    <cellStyle name="Input [yellow] 2 2 3" xfId="7493" xr:uid="{00000000-0005-0000-0000-000003240000}"/>
    <cellStyle name="Input [yellow] 2 2 3 2" xfId="7494" xr:uid="{00000000-0005-0000-0000-000004240000}"/>
    <cellStyle name="Input [yellow] 2 2 3 2 2" xfId="7495" xr:uid="{00000000-0005-0000-0000-000005240000}"/>
    <cellStyle name="Input [yellow] 2 2 3 2 2 2" xfId="27971" xr:uid="{00000000-0005-0000-0000-000006240000}"/>
    <cellStyle name="Input [yellow] 2 2 3 2 3" xfId="27970" xr:uid="{00000000-0005-0000-0000-000007240000}"/>
    <cellStyle name="Input [yellow] 2 2 3 3" xfId="7496" xr:uid="{00000000-0005-0000-0000-000008240000}"/>
    <cellStyle name="Input [yellow] 2 2 3 3 2" xfId="7497" xr:uid="{00000000-0005-0000-0000-000009240000}"/>
    <cellStyle name="Input [yellow] 2 2 3 3 2 2" xfId="27973" xr:uid="{00000000-0005-0000-0000-00000A240000}"/>
    <cellStyle name="Input [yellow] 2 2 3 3 3" xfId="27972" xr:uid="{00000000-0005-0000-0000-00000B240000}"/>
    <cellStyle name="Input [yellow] 2 2 3 4" xfId="7498" xr:uid="{00000000-0005-0000-0000-00000C240000}"/>
    <cellStyle name="Input [yellow] 2 2 3 4 2" xfId="27974" xr:uid="{00000000-0005-0000-0000-00000D240000}"/>
    <cellStyle name="Input [yellow] 2 2 3 5" xfId="27969" xr:uid="{00000000-0005-0000-0000-00000E240000}"/>
    <cellStyle name="Input [yellow] 2 2 4" xfId="7499" xr:uid="{00000000-0005-0000-0000-00000F240000}"/>
    <cellStyle name="Input [yellow] 2 2 4 2" xfId="7500" xr:uid="{00000000-0005-0000-0000-000010240000}"/>
    <cellStyle name="Input [yellow] 2 2 4 2 2" xfId="7501" xr:uid="{00000000-0005-0000-0000-000011240000}"/>
    <cellStyle name="Input [yellow] 2 2 4 2 2 2" xfId="27977" xr:uid="{00000000-0005-0000-0000-000012240000}"/>
    <cellStyle name="Input [yellow] 2 2 4 2 3" xfId="27976" xr:uid="{00000000-0005-0000-0000-000013240000}"/>
    <cellStyle name="Input [yellow] 2 2 4 3" xfId="7502" xr:uid="{00000000-0005-0000-0000-000014240000}"/>
    <cellStyle name="Input [yellow] 2 2 4 3 2" xfId="7503" xr:uid="{00000000-0005-0000-0000-000015240000}"/>
    <cellStyle name="Input [yellow] 2 2 4 3 2 2" xfId="27979" xr:uid="{00000000-0005-0000-0000-000016240000}"/>
    <cellStyle name="Input [yellow] 2 2 4 3 3" xfId="27978" xr:uid="{00000000-0005-0000-0000-000017240000}"/>
    <cellStyle name="Input [yellow] 2 2 4 4" xfId="7504" xr:uid="{00000000-0005-0000-0000-000018240000}"/>
    <cellStyle name="Input [yellow] 2 2 4 4 2" xfId="27980" xr:uid="{00000000-0005-0000-0000-000019240000}"/>
    <cellStyle name="Input [yellow] 2 2 4 5" xfId="27975" xr:uid="{00000000-0005-0000-0000-00001A240000}"/>
    <cellStyle name="Input [yellow] 2 2 5" xfId="7505" xr:uid="{00000000-0005-0000-0000-00001B240000}"/>
    <cellStyle name="Input [yellow] 2 2 5 2" xfId="7506" xr:uid="{00000000-0005-0000-0000-00001C240000}"/>
    <cellStyle name="Input [yellow] 2 2 5 2 2" xfId="7507" xr:uid="{00000000-0005-0000-0000-00001D240000}"/>
    <cellStyle name="Input [yellow] 2 2 5 2 2 2" xfId="27983" xr:uid="{00000000-0005-0000-0000-00001E240000}"/>
    <cellStyle name="Input [yellow] 2 2 5 2 3" xfId="27982" xr:uid="{00000000-0005-0000-0000-00001F240000}"/>
    <cellStyle name="Input [yellow] 2 2 5 3" xfId="7508" xr:uid="{00000000-0005-0000-0000-000020240000}"/>
    <cellStyle name="Input [yellow] 2 2 5 3 2" xfId="7509" xr:uid="{00000000-0005-0000-0000-000021240000}"/>
    <cellStyle name="Input [yellow] 2 2 5 3 2 2" xfId="27985" xr:uid="{00000000-0005-0000-0000-000022240000}"/>
    <cellStyle name="Input [yellow] 2 2 5 3 3" xfId="27984" xr:uid="{00000000-0005-0000-0000-000023240000}"/>
    <cellStyle name="Input [yellow] 2 2 5 4" xfId="7510" xr:uid="{00000000-0005-0000-0000-000024240000}"/>
    <cellStyle name="Input [yellow] 2 2 5 4 2" xfId="27986" xr:uid="{00000000-0005-0000-0000-000025240000}"/>
    <cellStyle name="Input [yellow] 2 2 5 5" xfId="27981" xr:uid="{00000000-0005-0000-0000-000026240000}"/>
    <cellStyle name="Input [yellow] 2 2 6" xfId="7511" xr:uid="{00000000-0005-0000-0000-000027240000}"/>
    <cellStyle name="Input [yellow] 2 2 6 2" xfId="7512" xr:uid="{00000000-0005-0000-0000-000028240000}"/>
    <cellStyle name="Input [yellow] 2 2 6 2 2" xfId="27988" xr:uid="{00000000-0005-0000-0000-000029240000}"/>
    <cellStyle name="Input [yellow] 2 2 6 3" xfId="27987" xr:uid="{00000000-0005-0000-0000-00002A240000}"/>
    <cellStyle name="Input [yellow] 2 2 7" xfId="7513" xr:uid="{00000000-0005-0000-0000-00002B240000}"/>
    <cellStyle name="Input [yellow] 2 2 7 2" xfId="7514" xr:uid="{00000000-0005-0000-0000-00002C240000}"/>
    <cellStyle name="Input [yellow] 2 2 7 2 2" xfId="27990" xr:uid="{00000000-0005-0000-0000-00002D240000}"/>
    <cellStyle name="Input [yellow] 2 2 7 3" xfId="27989" xr:uid="{00000000-0005-0000-0000-00002E240000}"/>
    <cellStyle name="Input [yellow] 2 2 8" xfId="7515" xr:uid="{00000000-0005-0000-0000-00002F240000}"/>
    <cellStyle name="Input [yellow] 2 2 8 2" xfId="27991" xr:uid="{00000000-0005-0000-0000-000030240000}"/>
    <cellStyle name="Input [yellow] 2 2 9" xfId="27962" xr:uid="{00000000-0005-0000-0000-000031240000}"/>
    <cellStyle name="Input [yellow] 2 3" xfId="7516" xr:uid="{00000000-0005-0000-0000-000032240000}"/>
    <cellStyle name="Input [yellow] 2 3 2" xfId="7517" xr:uid="{00000000-0005-0000-0000-000033240000}"/>
    <cellStyle name="Input [yellow] 2 3 2 2" xfId="7518" xr:uid="{00000000-0005-0000-0000-000034240000}"/>
    <cellStyle name="Input [yellow] 2 3 2 2 2" xfId="27994" xr:uid="{00000000-0005-0000-0000-000035240000}"/>
    <cellStyle name="Input [yellow] 2 3 2 3" xfId="27993" xr:uid="{00000000-0005-0000-0000-000036240000}"/>
    <cellStyle name="Input [yellow] 2 3 3" xfId="7519" xr:uid="{00000000-0005-0000-0000-000037240000}"/>
    <cellStyle name="Input [yellow] 2 3 3 2" xfId="7520" xr:uid="{00000000-0005-0000-0000-000038240000}"/>
    <cellStyle name="Input [yellow] 2 3 3 2 2" xfId="27996" xr:uid="{00000000-0005-0000-0000-000039240000}"/>
    <cellStyle name="Input [yellow] 2 3 3 3" xfId="27995" xr:uid="{00000000-0005-0000-0000-00003A240000}"/>
    <cellStyle name="Input [yellow] 2 3 4" xfId="7521" xr:uid="{00000000-0005-0000-0000-00003B240000}"/>
    <cellStyle name="Input [yellow] 2 3 4 2" xfId="27997" xr:uid="{00000000-0005-0000-0000-00003C240000}"/>
    <cellStyle name="Input [yellow] 2 3 5" xfId="27992" xr:uid="{00000000-0005-0000-0000-00003D240000}"/>
    <cellStyle name="Input [yellow] 2 4" xfId="7522" xr:uid="{00000000-0005-0000-0000-00003E240000}"/>
    <cellStyle name="Input [yellow] 2 4 2" xfId="7523" xr:uid="{00000000-0005-0000-0000-00003F240000}"/>
    <cellStyle name="Input [yellow] 2 4 2 2" xfId="7524" xr:uid="{00000000-0005-0000-0000-000040240000}"/>
    <cellStyle name="Input [yellow] 2 4 2 2 2" xfId="28000" xr:uid="{00000000-0005-0000-0000-000041240000}"/>
    <cellStyle name="Input [yellow] 2 4 2 3" xfId="27999" xr:uid="{00000000-0005-0000-0000-000042240000}"/>
    <cellStyle name="Input [yellow] 2 4 3" xfId="7525" xr:uid="{00000000-0005-0000-0000-000043240000}"/>
    <cellStyle name="Input [yellow] 2 4 3 2" xfId="7526" xr:uid="{00000000-0005-0000-0000-000044240000}"/>
    <cellStyle name="Input [yellow] 2 4 3 2 2" xfId="28002" xr:uid="{00000000-0005-0000-0000-000045240000}"/>
    <cellStyle name="Input [yellow] 2 4 3 3" xfId="28001" xr:uid="{00000000-0005-0000-0000-000046240000}"/>
    <cellStyle name="Input [yellow] 2 4 4" xfId="7527" xr:uid="{00000000-0005-0000-0000-000047240000}"/>
    <cellStyle name="Input [yellow] 2 4 4 2" xfId="28003" xr:uid="{00000000-0005-0000-0000-000048240000}"/>
    <cellStyle name="Input [yellow] 2 4 5" xfId="27998" xr:uid="{00000000-0005-0000-0000-000049240000}"/>
    <cellStyle name="Input [yellow] 2 5" xfId="7528" xr:uid="{00000000-0005-0000-0000-00004A240000}"/>
    <cellStyle name="Input [yellow] 2 5 2" xfId="7529" xr:uid="{00000000-0005-0000-0000-00004B240000}"/>
    <cellStyle name="Input [yellow] 2 5 2 2" xfId="7530" xr:uid="{00000000-0005-0000-0000-00004C240000}"/>
    <cellStyle name="Input [yellow] 2 5 2 2 2" xfId="28006" xr:uid="{00000000-0005-0000-0000-00004D240000}"/>
    <cellStyle name="Input [yellow] 2 5 2 3" xfId="28005" xr:uid="{00000000-0005-0000-0000-00004E240000}"/>
    <cellStyle name="Input [yellow] 2 5 3" xfId="7531" xr:uid="{00000000-0005-0000-0000-00004F240000}"/>
    <cellStyle name="Input [yellow] 2 5 3 2" xfId="7532" xr:uid="{00000000-0005-0000-0000-000050240000}"/>
    <cellStyle name="Input [yellow] 2 5 3 2 2" xfId="28008" xr:uid="{00000000-0005-0000-0000-000051240000}"/>
    <cellStyle name="Input [yellow] 2 5 3 3" xfId="28007" xr:uid="{00000000-0005-0000-0000-000052240000}"/>
    <cellStyle name="Input [yellow] 2 5 4" xfId="7533" xr:uid="{00000000-0005-0000-0000-000053240000}"/>
    <cellStyle name="Input [yellow] 2 5 4 2" xfId="28009" xr:uid="{00000000-0005-0000-0000-000054240000}"/>
    <cellStyle name="Input [yellow] 2 5 5" xfId="28004" xr:uid="{00000000-0005-0000-0000-000055240000}"/>
    <cellStyle name="Input [yellow] 2 6" xfId="7534" xr:uid="{00000000-0005-0000-0000-000056240000}"/>
    <cellStyle name="Input [yellow] 2 6 2" xfId="7535" xr:uid="{00000000-0005-0000-0000-000057240000}"/>
    <cellStyle name="Input [yellow] 2 6 2 2" xfId="7536" xr:uid="{00000000-0005-0000-0000-000058240000}"/>
    <cellStyle name="Input [yellow] 2 6 2 2 2" xfId="28012" xr:uid="{00000000-0005-0000-0000-000059240000}"/>
    <cellStyle name="Input [yellow] 2 6 2 3" xfId="28011" xr:uid="{00000000-0005-0000-0000-00005A240000}"/>
    <cellStyle name="Input [yellow] 2 6 3" xfId="7537" xr:uid="{00000000-0005-0000-0000-00005B240000}"/>
    <cellStyle name="Input [yellow] 2 6 3 2" xfId="7538" xr:uid="{00000000-0005-0000-0000-00005C240000}"/>
    <cellStyle name="Input [yellow] 2 6 3 2 2" xfId="28014" xr:uid="{00000000-0005-0000-0000-00005D240000}"/>
    <cellStyle name="Input [yellow] 2 6 3 3" xfId="28013" xr:uid="{00000000-0005-0000-0000-00005E240000}"/>
    <cellStyle name="Input [yellow] 2 6 4" xfId="7539" xr:uid="{00000000-0005-0000-0000-00005F240000}"/>
    <cellStyle name="Input [yellow] 2 6 4 2" xfId="28015" xr:uid="{00000000-0005-0000-0000-000060240000}"/>
    <cellStyle name="Input [yellow] 2 6 5" xfId="28010" xr:uid="{00000000-0005-0000-0000-000061240000}"/>
    <cellStyle name="Input [yellow] 2 7" xfId="7540" xr:uid="{00000000-0005-0000-0000-000062240000}"/>
    <cellStyle name="Input [yellow] 2 7 2" xfId="7541" xr:uid="{00000000-0005-0000-0000-000063240000}"/>
    <cellStyle name="Input [yellow] 2 7 2 2" xfId="28017" xr:uid="{00000000-0005-0000-0000-000064240000}"/>
    <cellStyle name="Input [yellow] 2 7 3" xfId="28016" xr:uid="{00000000-0005-0000-0000-000065240000}"/>
    <cellStyle name="Input [yellow] 2 8" xfId="7542" xr:uid="{00000000-0005-0000-0000-000066240000}"/>
    <cellStyle name="Input [yellow] 2 8 2" xfId="7543" xr:uid="{00000000-0005-0000-0000-000067240000}"/>
    <cellStyle name="Input [yellow] 2 8 2 2" xfId="28019" xr:uid="{00000000-0005-0000-0000-000068240000}"/>
    <cellStyle name="Input [yellow] 2 8 3" xfId="28018" xr:uid="{00000000-0005-0000-0000-000069240000}"/>
    <cellStyle name="Input [yellow] 2 9" xfId="7544" xr:uid="{00000000-0005-0000-0000-00006A240000}"/>
    <cellStyle name="Input [yellow] 2 9 2" xfId="28020" xr:uid="{00000000-0005-0000-0000-00006B240000}"/>
    <cellStyle name="Input [yellow] 20" xfId="7545" xr:uid="{00000000-0005-0000-0000-00006C240000}"/>
    <cellStyle name="Input [yellow] 20 2" xfId="7546" xr:uid="{00000000-0005-0000-0000-00006D240000}"/>
    <cellStyle name="Input [yellow] 20 2 2" xfId="7547" xr:uid="{00000000-0005-0000-0000-00006E240000}"/>
    <cellStyle name="Input [yellow] 20 2 2 2" xfId="28023" xr:uid="{00000000-0005-0000-0000-00006F240000}"/>
    <cellStyle name="Input [yellow] 20 2 3" xfId="28022" xr:uid="{00000000-0005-0000-0000-000070240000}"/>
    <cellStyle name="Input [yellow] 20 3" xfId="7548" xr:uid="{00000000-0005-0000-0000-000071240000}"/>
    <cellStyle name="Input [yellow] 20 3 2" xfId="7549" xr:uid="{00000000-0005-0000-0000-000072240000}"/>
    <cellStyle name="Input [yellow] 20 3 2 2" xfId="28025" xr:uid="{00000000-0005-0000-0000-000073240000}"/>
    <cellStyle name="Input [yellow] 20 3 3" xfId="28024" xr:uid="{00000000-0005-0000-0000-000074240000}"/>
    <cellStyle name="Input [yellow] 20 4" xfId="7550" xr:uid="{00000000-0005-0000-0000-000075240000}"/>
    <cellStyle name="Input [yellow] 20 4 2" xfId="28026" xr:uid="{00000000-0005-0000-0000-000076240000}"/>
    <cellStyle name="Input [yellow] 20 5" xfId="28021" xr:uid="{00000000-0005-0000-0000-000077240000}"/>
    <cellStyle name="Input [yellow] 21" xfId="7551" xr:uid="{00000000-0005-0000-0000-000078240000}"/>
    <cellStyle name="Input [yellow] 21 2" xfId="7552" xr:uid="{00000000-0005-0000-0000-000079240000}"/>
    <cellStyle name="Input [yellow] 21 2 2" xfId="7553" xr:uid="{00000000-0005-0000-0000-00007A240000}"/>
    <cellStyle name="Input [yellow] 21 2 2 2" xfId="28029" xr:uid="{00000000-0005-0000-0000-00007B240000}"/>
    <cellStyle name="Input [yellow] 21 2 3" xfId="28028" xr:uid="{00000000-0005-0000-0000-00007C240000}"/>
    <cellStyle name="Input [yellow] 21 3" xfId="7554" xr:uid="{00000000-0005-0000-0000-00007D240000}"/>
    <cellStyle name="Input [yellow] 21 3 2" xfId="7555" xr:uid="{00000000-0005-0000-0000-00007E240000}"/>
    <cellStyle name="Input [yellow] 21 3 2 2" xfId="28031" xr:uid="{00000000-0005-0000-0000-00007F240000}"/>
    <cellStyle name="Input [yellow] 21 3 3" xfId="28030" xr:uid="{00000000-0005-0000-0000-000080240000}"/>
    <cellStyle name="Input [yellow] 21 4" xfId="7556" xr:uid="{00000000-0005-0000-0000-000081240000}"/>
    <cellStyle name="Input [yellow] 21 4 2" xfId="28032" xr:uid="{00000000-0005-0000-0000-000082240000}"/>
    <cellStyle name="Input [yellow] 21 5" xfId="28027" xr:uid="{00000000-0005-0000-0000-000083240000}"/>
    <cellStyle name="Input [yellow] 22" xfId="7557" xr:uid="{00000000-0005-0000-0000-000084240000}"/>
    <cellStyle name="Input [yellow] 22 2" xfId="7558" xr:uid="{00000000-0005-0000-0000-000085240000}"/>
    <cellStyle name="Input [yellow] 22 2 2" xfId="7559" xr:uid="{00000000-0005-0000-0000-000086240000}"/>
    <cellStyle name="Input [yellow] 22 2 2 2" xfId="28035" xr:uid="{00000000-0005-0000-0000-000087240000}"/>
    <cellStyle name="Input [yellow] 22 2 3" xfId="28034" xr:uid="{00000000-0005-0000-0000-000088240000}"/>
    <cellStyle name="Input [yellow] 22 3" xfId="7560" xr:uid="{00000000-0005-0000-0000-000089240000}"/>
    <cellStyle name="Input [yellow] 22 3 2" xfId="7561" xr:uid="{00000000-0005-0000-0000-00008A240000}"/>
    <cellStyle name="Input [yellow] 22 3 2 2" xfId="28037" xr:uid="{00000000-0005-0000-0000-00008B240000}"/>
    <cellStyle name="Input [yellow] 22 3 3" xfId="28036" xr:uid="{00000000-0005-0000-0000-00008C240000}"/>
    <cellStyle name="Input [yellow] 22 4" xfId="7562" xr:uid="{00000000-0005-0000-0000-00008D240000}"/>
    <cellStyle name="Input [yellow] 22 4 2" xfId="28038" xr:uid="{00000000-0005-0000-0000-00008E240000}"/>
    <cellStyle name="Input [yellow] 22 5" xfId="28033" xr:uid="{00000000-0005-0000-0000-00008F240000}"/>
    <cellStyle name="Input [yellow] 23" xfId="7563" xr:uid="{00000000-0005-0000-0000-000090240000}"/>
    <cellStyle name="Input [yellow] 23 2" xfId="7564" xr:uid="{00000000-0005-0000-0000-000091240000}"/>
    <cellStyle name="Input [yellow] 23 2 2" xfId="7565" xr:uid="{00000000-0005-0000-0000-000092240000}"/>
    <cellStyle name="Input [yellow] 23 2 2 2" xfId="28041" xr:uid="{00000000-0005-0000-0000-000093240000}"/>
    <cellStyle name="Input [yellow] 23 2 3" xfId="28040" xr:uid="{00000000-0005-0000-0000-000094240000}"/>
    <cellStyle name="Input [yellow] 23 3" xfId="7566" xr:uid="{00000000-0005-0000-0000-000095240000}"/>
    <cellStyle name="Input [yellow] 23 3 2" xfId="7567" xr:uid="{00000000-0005-0000-0000-000096240000}"/>
    <cellStyle name="Input [yellow] 23 3 2 2" xfId="28043" xr:uid="{00000000-0005-0000-0000-000097240000}"/>
    <cellStyle name="Input [yellow] 23 3 3" xfId="28042" xr:uid="{00000000-0005-0000-0000-000098240000}"/>
    <cellStyle name="Input [yellow] 23 4" xfId="7568" xr:uid="{00000000-0005-0000-0000-000099240000}"/>
    <cellStyle name="Input [yellow] 23 4 2" xfId="28044" xr:uid="{00000000-0005-0000-0000-00009A240000}"/>
    <cellStyle name="Input [yellow] 23 5" xfId="28039" xr:uid="{00000000-0005-0000-0000-00009B240000}"/>
    <cellStyle name="Input [yellow] 24" xfId="7569" xr:uid="{00000000-0005-0000-0000-00009C240000}"/>
    <cellStyle name="Input [yellow] 24 2" xfId="7570" xr:uid="{00000000-0005-0000-0000-00009D240000}"/>
    <cellStyle name="Input [yellow] 24 2 2" xfId="7571" xr:uid="{00000000-0005-0000-0000-00009E240000}"/>
    <cellStyle name="Input [yellow] 24 2 2 2" xfId="28047" xr:uid="{00000000-0005-0000-0000-00009F240000}"/>
    <cellStyle name="Input [yellow] 24 2 3" xfId="28046" xr:uid="{00000000-0005-0000-0000-0000A0240000}"/>
    <cellStyle name="Input [yellow] 24 3" xfId="7572" xr:uid="{00000000-0005-0000-0000-0000A1240000}"/>
    <cellStyle name="Input [yellow] 24 3 2" xfId="7573" xr:uid="{00000000-0005-0000-0000-0000A2240000}"/>
    <cellStyle name="Input [yellow] 24 3 2 2" xfId="28049" xr:uid="{00000000-0005-0000-0000-0000A3240000}"/>
    <cellStyle name="Input [yellow] 24 3 3" xfId="28048" xr:uid="{00000000-0005-0000-0000-0000A4240000}"/>
    <cellStyle name="Input [yellow] 24 4" xfId="7574" xr:uid="{00000000-0005-0000-0000-0000A5240000}"/>
    <cellStyle name="Input [yellow] 24 4 2" xfId="28050" xr:uid="{00000000-0005-0000-0000-0000A6240000}"/>
    <cellStyle name="Input [yellow] 24 5" xfId="28045" xr:uid="{00000000-0005-0000-0000-0000A7240000}"/>
    <cellStyle name="Input [yellow] 25" xfId="7575" xr:uid="{00000000-0005-0000-0000-0000A8240000}"/>
    <cellStyle name="Input [yellow] 25 2" xfId="7576" xr:uid="{00000000-0005-0000-0000-0000A9240000}"/>
    <cellStyle name="Input [yellow] 25 2 2" xfId="7577" xr:uid="{00000000-0005-0000-0000-0000AA240000}"/>
    <cellStyle name="Input [yellow] 25 2 2 2" xfId="28053" xr:uid="{00000000-0005-0000-0000-0000AB240000}"/>
    <cellStyle name="Input [yellow] 25 2 3" xfId="28052" xr:uid="{00000000-0005-0000-0000-0000AC240000}"/>
    <cellStyle name="Input [yellow] 25 3" xfId="7578" xr:uid="{00000000-0005-0000-0000-0000AD240000}"/>
    <cellStyle name="Input [yellow] 25 3 2" xfId="7579" xr:uid="{00000000-0005-0000-0000-0000AE240000}"/>
    <cellStyle name="Input [yellow] 25 3 2 2" xfId="28055" xr:uid="{00000000-0005-0000-0000-0000AF240000}"/>
    <cellStyle name="Input [yellow] 25 3 3" xfId="28054" xr:uid="{00000000-0005-0000-0000-0000B0240000}"/>
    <cellStyle name="Input [yellow] 25 4" xfId="7580" xr:uid="{00000000-0005-0000-0000-0000B1240000}"/>
    <cellStyle name="Input [yellow] 25 4 2" xfId="28056" xr:uid="{00000000-0005-0000-0000-0000B2240000}"/>
    <cellStyle name="Input [yellow] 25 5" xfId="28051" xr:uid="{00000000-0005-0000-0000-0000B3240000}"/>
    <cellStyle name="Input [yellow] 26" xfId="7581" xr:uid="{00000000-0005-0000-0000-0000B4240000}"/>
    <cellStyle name="Input [yellow] 26 2" xfId="7582" xr:uid="{00000000-0005-0000-0000-0000B5240000}"/>
    <cellStyle name="Input [yellow] 26 2 2" xfId="7583" xr:uid="{00000000-0005-0000-0000-0000B6240000}"/>
    <cellStyle name="Input [yellow] 26 2 2 2" xfId="28059" xr:uid="{00000000-0005-0000-0000-0000B7240000}"/>
    <cellStyle name="Input [yellow] 26 2 3" xfId="28058" xr:uid="{00000000-0005-0000-0000-0000B8240000}"/>
    <cellStyle name="Input [yellow] 26 3" xfId="7584" xr:uid="{00000000-0005-0000-0000-0000B9240000}"/>
    <cellStyle name="Input [yellow] 26 3 2" xfId="7585" xr:uid="{00000000-0005-0000-0000-0000BA240000}"/>
    <cellStyle name="Input [yellow] 26 3 2 2" xfId="28061" xr:uid="{00000000-0005-0000-0000-0000BB240000}"/>
    <cellStyle name="Input [yellow] 26 3 3" xfId="28060" xr:uid="{00000000-0005-0000-0000-0000BC240000}"/>
    <cellStyle name="Input [yellow] 26 4" xfId="7586" xr:uid="{00000000-0005-0000-0000-0000BD240000}"/>
    <cellStyle name="Input [yellow] 26 4 2" xfId="28062" xr:uid="{00000000-0005-0000-0000-0000BE240000}"/>
    <cellStyle name="Input [yellow] 26 5" xfId="28057" xr:uid="{00000000-0005-0000-0000-0000BF240000}"/>
    <cellStyle name="Input [yellow] 27" xfId="7587" xr:uid="{00000000-0005-0000-0000-0000C0240000}"/>
    <cellStyle name="Input [yellow] 27 2" xfId="7588" xr:uid="{00000000-0005-0000-0000-0000C1240000}"/>
    <cellStyle name="Input [yellow] 27 2 2" xfId="7589" xr:uid="{00000000-0005-0000-0000-0000C2240000}"/>
    <cellStyle name="Input [yellow] 27 2 2 2" xfId="28065" xr:uid="{00000000-0005-0000-0000-0000C3240000}"/>
    <cellStyle name="Input [yellow] 27 2 3" xfId="28064" xr:uid="{00000000-0005-0000-0000-0000C4240000}"/>
    <cellStyle name="Input [yellow] 27 3" xfId="7590" xr:uid="{00000000-0005-0000-0000-0000C5240000}"/>
    <cellStyle name="Input [yellow] 27 3 2" xfId="7591" xr:uid="{00000000-0005-0000-0000-0000C6240000}"/>
    <cellStyle name="Input [yellow] 27 3 2 2" xfId="28067" xr:uid="{00000000-0005-0000-0000-0000C7240000}"/>
    <cellStyle name="Input [yellow] 27 3 3" xfId="28066" xr:uid="{00000000-0005-0000-0000-0000C8240000}"/>
    <cellStyle name="Input [yellow] 27 4" xfId="7592" xr:uid="{00000000-0005-0000-0000-0000C9240000}"/>
    <cellStyle name="Input [yellow] 27 4 2" xfId="28068" xr:uid="{00000000-0005-0000-0000-0000CA240000}"/>
    <cellStyle name="Input [yellow] 27 5" xfId="28063" xr:uid="{00000000-0005-0000-0000-0000CB240000}"/>
    <cellStyle name="Input [yellow] 28" xfId="7593" xr:uid="{00000000-0005-0000-0000-0000CC240000}"/>
    <cellStyle name="Input [yellow] 28 2" xfId="7594" xr:uid="{00000000-0005-0000-0000-0000CD240000}"/>
    <cellStyle name="Input [yellow] 28 2 2" xfId="7595" xr:uid="{00000000-0005-0000-0000-0000CE240000}"/>
    <cellStyle name="Input [yellow] 28 2 2 2" xfId="28071" xr:uid="{00000000-0005-0000-0000-0000CF240000}"/>
    <cellStyle name="Input [yellow] 28 2 3" xfId="28070" xr:uid="{00000000-0005-0000-0000-0000D0240000}"/>
    <cellStyle name="Input [yellow] 28 3" xfId="7596" xr:uid="{00000000-0005-0000-0000-0000D1240000}"/>
    <cellStyle name="Input [yellow] 28 3 2" xfId="7597" xr:uid="{00000000-0005-0000-0000-0000D2240000}"/>
    <cellStyle name="Input [yellow] 28 3 2 2" xfId="28073" xr:uid="{00000000-0005-0000-0000-0000D3240000}"/>
    <cellStyle name="Input [yellow] 28 3 3" xfId="28072" xr:uid="{00000000-0005-0000-0000-0000D4240000}"/>
    <cellStyle name="Input [yellow] 28 4" xfId="7598" xr:uid="{00000000-0005-0000-0000-0000D5240000}"/>
    <cellStyle name="Input [yellow] 28 4 2" xfId="28074" xr:uid="{00000000-0005-0000-0000-0000D6240000}"/>
    <cellStyle name="Input [yellow] 28 5" xfId="28069" xr:uid="{00000000-0005-0000-0000-0000D7240000}"/>
    <cellStyle name="Input [yellow] 29" xfId="7599" xr:uid="{00000000-0005-0000-0000-0000D8240000}"/>
    <cellStyle name="Input [yellow] 29 2" xfId="7600" xr:uid="{00000000-0005-0000-0000-0000D9240000}"/>
    <cellStyle name="Input [yellow] 29 2 2" xfId="7601" xr:uid="{00000000-0005-0000-0000-0000DA240000}"/>
    <cellStyle name="Input [yellow] 29 2 2 2" xfId="28077" xr:uid="{00000000-0005-0000-0000-0000DB240000}"/>
    <cellStyle name="Input [yellow] 29 2 3" xfId="28076" xr:uid="{00000000-0005-0000-0000-0000DC240000}"/>
    <cellStyle name="Input [yellow] 29 3" xfId="7602" xr:uid="{00000000-0005-0000-0000-0000DD240000}"/>
    <cellStyle name="Input [yellow] 29 3 2" xfId="7603" xr:uid="{00000000-0005-0000-0000-0000DE240000}"/>
    <cellStyle name="Input [yellow] 29 3 2 2" xfId="28079" xr:uid="{00000000-0005-0000-0000-0000DF240000}"/>
    <cellStyle name="Input [yellow] 29 3 3" xfId="28078" xr:uid="{00000000-0005-0000-0000-0000E0240000}"/>
    <cellStyle name="Input [yellow] 29 4" xfId="7604" xr:uid="{00000000-0005-0000-0000-0000E1240000}"/>
    <cellStyle name="Input [yellow] 29 4 2" xfId="28080" xr:uid="{00000000-0005-0000-0000-0000E2240000}"/>
    <cellStyle name="Input [yellow] 29 5" xfId="28075" xr:uid="{00000000-0005-0000-0000-0000E3240000}"/>
    <cellStyle name="Input [yellow] 3" xfId="7605" xr:uid="{00000000-0005-0000-0000-0000E4240000}"/>
    <cellStyle name="Input [yellow] 3 10" xfId="28081" xr:uid="{00000000-0005-0000-0000-0000E5240000}"/>
    <cellStyle name="Input [yellow] 3 2" xfId="7606" xr:uid="{00000000-0005-0000-0000-0000E6240000}"/>
    <cellStyle name="Input [yellow] 3 2 2" xfId="7607" xr:uid="{00000000-0005-0000-0000-0000E7240000}"/>
    <cellStyle name="Input [yellow] 3 2 2 2" xfId="7608" xr:uid="{00000000-0005-0000-0000-0000E8240000}"/>
    <cellStyle name="Input [yellow] 3 2 2 2 2" xfId="7609" xr:uid="{00000000-0005-0000-0000-0000E9240000}"/>
    <cellStyle name="Input [yellow] 3 2 2 2 2 2" xfId="28085" xr:uid="{00000000-0005-0000-0000-0000EA240000}"/>
    <cellStyle name="Input [yellow] 3 2 2 2 3" xfId="28084" xr:uid="{00000000-0005-0000-0000-0000EB240000}"/>
    <cellStyle name="Input [yellow] 3 2 2 3" xfId="7610" xr:uid="{00000000-0005-0000-0000-0000EC240000}"/>
    <cellStyle name="Input [yellow] 3 2 2 3 2" xfId="7611" xr:uid="{00000000-0005-0000-0000-0000ED240000}"/>
    <cellStyle name="Input [yellow] 3 2 2 3 2 2" xfId="28087" xr:uid="{00000000-0005-0000-0000-0000EE240000}"/>
    <cellStyle name="Input [yellow] 3 2 2 3 3" xfId="28086" xr:uid="{00000000-0005-0000-0000-0000EF240000}"/>
    <cellStyle name="Input [yellow] 3 2 2 4" xfId="7612" xr:uid="{00000000-0005-0000-0000-0000F0240000}"/>
    <cellStyle name="Input [yellow] 3 2 2 4 2" xfId="28088" xr:uid="{00000000-0005-0000-0000-0000F1240000}"/>
    <cellStyle name="Input [yellow] 3 2 2 5" xfId="28083" xr:uid="{00000000-0005-0000-0000-0000F2240000}"/>
    <cellStyle name="Input [yellow] 3 2 3" xfId="7613" xr:uid="{00000000-0005-0000-0000-0000F3240000}"/>
    <cellStyle name="Input [yellow] 3 2 3 2" xfId="7614" xr:uid="{00000000-0005-0000-0000-0000F4240000}"/>
    <cellStyle name="Input [yellow] 3 2 3 2 2" xfId="7615" xr:uid="{00000000-0005-0000-0000-0000F5240000}"/>
    <cellStyle name="Input [yellow] 3 2 3 2 2 2" xfId="28091" xr:uid="{00000000-0005-0000-0000-0000F6240000}"/>
    <cellStyle name="Input [yellow] 3 2 3 2 3" xfId="28090" xr:uid="{00000000-0005-0000-0000-0000F7240000}"/>
    <cellStyle name="Input [yellow] 3 2 3 3" xfId="7616" xr:uid="{00000000-0005-0000-0000-0000F8240000}"/>
    <cellStyle name="Input [yellow] 3 2 3 3 2" xfId="7617" xr:uid="{00000000-0005-0000-0000-0000F9240000}"/>
    <cellStyle name="Input [yellow] 3 2 3 3 2 2" xfId="28093" xr:uid="{00000000-0005-0000-0000-0000FA240000}"/>
    <cellStyle name="Input [yellow] 3 2 3 3 3" xfId="28092" xr:uid="{00000000-0005-0000-0000-0000FB240000}"/>
    <cellStyle name="Input [yellow] 3 2 3 4" xfId="7618" xr:uid="{00000000-0005-0000-0000-0000FC240000}"/>
    <cellStyle name="Input [yellow] 3 2 3 4 2" xfId="28094" xr:uid="{00000000-0005-0000-0000-0000FD240000}"/>
    <cellStyle name="Input [yellow] 3 2 3 5" xfId="28089" xr:uid="{00000000-0005-0000-0000-0000FE240000}"/>
    <cellStyle name="Input [yellow] 3 2 4" xfId="7619" xr:uid="{00000000-0005-0000-0000-0000FF240000}"/>
    <cellStyle name="Input [yellow] 3 2 4 2" xfId="7620" xr:uid="{00000000-0005-0000-0000-000000250000}"/>
    <cellStyle name="Input [yellow] 3 2 4 2 2" xfId="7621" xr:uid="{00000000-0005-0000-0000-000001250000}"/>
    <cellStyle name="Input [yellow] 3 2 4 2 2 2" xfId="28097" xr:uid="{00000000-0005-0000-0000-000002250000}"/>
    <cellStyle name="Input [yellow] 3 2 4 2 3" xfId="28096" xr:uid="{00000000-0005-0000-0000-000003250000}"/>
    <cellStyle name="Input [yellow] 3 2 4 3" xfId="7622" xr:uid="{00000000-0005-0000-0000-000004250000}"/>
    <cellStyle name="Input [yellow] 3 2 4 3 2" xfId="7623" xr:uid="{00000000-0005-0000-0000-000005250000}"/>
    <cellStyle name="Input [yellow] 3 2 4 3 2 2" xfId="28099" xr:uid="{00000000-0005-0000-0000-000006250000}"/>
    <cellStyle name="Input [yellow] 3 2 4 3 3" xfId="28098" xr:uid="{00000000-0005-0000-0000-000007250000}"/>
    <cellStyle name="Input [yellow] 3 2 4 4" xfId="7624" xr:uid="{00000000-0005-0000-0000-000008250000}"/>
    <cellStyle name="Input [yellow] 3 2 4 4 2" xfId="28100" xr:uid="{00000000-0005-0000-0000-000009250000}"/>
    <cellStyle name="Input [yellow] 3 2 4 5" xfId="28095" xr:uid="{00000000-0005-0000-0000-00000A250000}"/>
    <cellStyle name="Input [yellow] 3 2 5" xfId="7625" xr:uid="{00000000-0005-0000-0000-00000B250000}"/>
    <cellStyle name="Input [yellow] 3 2 5 2" xfId="7626" xr:uid="{00000000-0005-0000-0000-00000C250000}"/>
    <cellStyle name="Input [yellow] 3 2 5 2 2" xfId="7627" xr:uid="{00000000-0005-0000-0000-00000D250000}"/>
    <cellStyle name="Input [yellow] 3 2 5 2 2 2" xfId="28103" xr:uid="{00000000-0005-0000-0000-00000E250000}"/>
    <cellStyle name="Input [yellow] 3 2 5 2 3" xfId="28102" xr:uid="{00000000-0005-0000-0000-00000F250000}"/>
    <cellStyle name="Input [yellow] 3 2 5 3" xfId="7628" xr:uid="{00000000-0005-0000-0000-000010250000}"/>
    <cellStyle name="Input [yellow] 3 2 5 3 2" xfId="7629" xr:uid="{00000000-0005-0000-0000-000011250000}"/>
    <cellStyle name="Input [yellow] 3 2 5 3 2 2" xfId="28105" xr:uid="{00000000-0005-0000-0000-000012250000}"/>
    <cellStyle name="Input [yellow] 3 2 5 3 3" xfId="28104" xr:uid="{00000000-0005-0000-0000-000013250000}"/>
    <cellStyle name="Input [yellow] 3 2 5 4" xfId="7630" xr:uid="{00000000-0005-0000-0000-000014250000}"/>
    <cellStyle name="Input [yellow] 3 2 5 4 2" xfId="28106" xr:uid="{00000000-0005-0000-0000-000015250000}"/>
    <cellStyle name="Input [yellow] 3 2 5 5" xfId="28101" xr:uid="{00000000-0005-0000-0000-000016250000}"/>
    <cellStyle name="Input [yellow] 3 2 6" xfId="7631" xr:uid="{00000000-0005-0000-0000-000017250000}"/>
    <cellStyle name="Input [yellow] 3 2 6 2" xfId="7632" xr:uid="{00000000-0005-0000-0000-000018250000}"/>
    <cellStyle name="Input [yellow] 3 2 6 2 2" xfId="28108" xr:uid="{00000000-0005-0000-0000-000019250000}"/>
    <cellStyle name="Input [yellow] 3 2 6 3" xfId="28107" xr:uid="{00000000-0005-0000-0000-00001A250000}"/>
    <cellStyle name="Input [yellow] 3 2 7" xfId="7633" xr:uid="{00000000-0005-0000-0000-00001B250000}"/>
    <cellStyle name="Input [yellow] 3 2 7 2" xfId="7634" xr:uid="{00000000-0005-0000-0000-00001C250000}"/>
    <cellStyle name="Input [yellow] 3 2 7 2 2" xfId="28110" xr:uid="{00000000-0005-0000-0000-00001D250000}"/>
    <cellStyle name="Input [yellow] 3 2 7 3" xfId="28109" xr:uid="{00000000-0005-0000-0000-00001E250000}"/>
    <cellStyle name="Input [yellow] 3 2 8" xfId="7635" xr:uid="{00000000-0005-0000-0000-00001F250000}"/>
    <cellStyle name="Input [yellow] 3 2 8 2" xfId="28111" xr:uid="{00000000-0005-0000-0000-000020250000}"/>
    <cellStyle name="Input [yellow] 3 2 9" xfId="28082" xr:uid="{00000000-0005-0000-0000-000021250000}"/>
    <cellStyle name="Input [yellow] 3 3" xfId="7636" xr:uid="{00000000-0005-0000-0000-000022250000}"/>
    <cellStyle name="Input [yellow] 3 3 2" xfId="7637" xr:uid="{00000000-0005-0000-0000-000023250000}"/>
    <cellStyle name="Input [yellow] 3 3 2 2" xfId="7638" xr:uid="{00000000-0005-0000-0000-000024250000}"/>
    <cellStyle name="Input [yellow] 3 3 2 2 2" xfId="28114" xr:uid="{00000000-0005-0000-0000-000025250000}"/>
    <cellStyle name="Input [yellow] 3 3 2 3" xfId="28113" xr:uid="{00000000-0005-0000-0000-000026250000}"/>
    <cellStyle name="Input [yellow] 3 3 3" xfId="7639" xr:uid="{00000000-0005-0000-0000-000027250000}"/>
    <cellStyle name="Input [yellow] 3 3 3 2" xfId="7640" xr:uid="{00000000-0005-0000-0000-000028250000}"/>
    <cellStyle name="Input [yellow] 3 3 3 2 2" xfId="28116" xr:uid="{00000000-0005-0000-0000-000029250000}"/>
    <cellStyle name="Input [yellow] 3 3 3 3" xfId="28115" xr:uid="{00000000-0005-0000-0000-00002A250000}"/>
    <cellStyle name="Input [yellow] 3 3 4" xfId="7641" xr:uid="{00000000-0005-0000-0000-00002B250000}"/>
    <cellStyle name="Input [yellow] 3 3 4 2" xfId="28117" xr:uid="{00000000-0005-0000-0000-00002C250000}"/>
    <cellStyle name="Input [yellow] 3 3 5" xfId="28112" xr:uid="{00000000-0005-0000-0000-00002D250000}"/>
    <cellStyle name="Input [yellow] 3 4" xfId="7642" xr:uid="{00000000-0005-0000-0000-00002E250000}"/>
    <cellStyle name="Input [yellow] 3 4 2" xfId="7643" xr:uid="{00000000-0005-0000-0000-00002F250000}"/>
    <cellStyle name="Input [yellow] 3 4 2 2" xfId="7644" xr:uid="{00000000-0005-0000-0000-000030250000}"/>
    <cellStyle name="Input [yellow] 3 4 2 2 2" xfId="28120" xr:uid="{00000000-0005-0000-0000-000031250000}"/>
    <cellStyle name="Input [yellow] 3 4 2 3" xfId="28119" xr:uid="{00000000-0005-0000-0000-000032250000}"/>
    <cellStyle name="Input [yellow] 3 4 3" xfId="7645" xr:uid="{00000000-0005-0000-0000-000033250000}"/>
    <cellStyle name="Input [yellow] 3 4 3 2" xfId="7646" xr:uid="{00000000-0005-0000-0000-000034250000}"/>
    <cellStyle name="Input [yellow] 3 4 3 2 2" xfId="28122" xr:uid="{00000000-0005-0000-0000-000035250000}"/>
    <cellStyle name="Input [yellow] 3 4 3 3" xfId="28121" xr:uid="{00000000-0005-0000-0000-000036250000}"/>
    <cellStyle name="Input [yellow] 3 4 4" xfId="7647" xr:uid="{00000000-0005-0000-0000-000037250000}"/>
    <cellStyle name="Input [yellow] 3 4 4 2" xfId="28123" xr:uid="{00000000-0005-0000-0000-000038250000}"/>
    <cellStyle name="Input [yellow] 3 4 5" xfId="28118" xr:uid="{00000000-0005-0000-0000-000039250000}"/>
    <cellStyle name="Input [yellow] 3 5" xfId="7648" xr:uid="{00000000-0005-0000-0000-00003A250000}"/>
    <cellStyle name="Input [yellow] 3 5 2" xfId="7649" xr:uid="{00000000-0005-0000-0000-00003B250000}"/>
    <cellStyle name="Input [yellow] 3 5 2 2" xfId="7650" xr:uid="{00000000-0005-0000-0000-00003C250000}"/>
    <cellStyle name="Input [yellow] 3 5 2 2 2" xfId="28126" xr:uid="{00000000-0005-0000-0000-00003D250000}"/>
    <cellStyle name="Input [yellow] 3 5 2 3" xfId="28125" xr:uid="{00000000-0005-0000-0000-00003E250000}"/>
    <cellStyle name="Input [yellow] 3 5 3" xfId="7651" xr:uid="{00000000-0005-0000-0000-00003F250000}"/>
    <cellStyle name="Input [yellow] 3 5 3 2" xfId="7652" xr:uid="{00000000-0005-0000-0000-000040250000}"/>
    <cellStyle name="Input [yellow] 3 5 3 2 2" xfId="28128" xr:uid="{00000000-0005-0000-0000-000041250000}"/>
    <cellStyle name="Input [yellow] 3 5 3 3" xfId="28127" xr:uid="{00000000-0005-0000-0000-000042250000}"/>
    <cellStyle name="Input [yellow] 3 5 4" xfId="7653" xr:uid="{00000000-0005-0000-0000-000043250000}"/>
    <cellStyle name="Input [yellow] 3 5 4 2" xfId="28129" xr:uid="{00000000-0005-0000-0000-000044250000}"/>
    <cellStyle name="Input [yellow] 3 5 5" xfId="28124" xr:uid="{00000000-0005-0000-0000-000045250000}"/>
    <cellStyle name="Input [yellow] 3 6" xfId="7654" xr:uid="{00000000-0005-0000-0000-000046250000}"/>
    <cellStyle name="Input [yellow] 3 6 2" xfId="7655" xr:uid="{00000000-0005-0000-0000-000047250000}"/>
    <cellStyle name="Input [yellow] 3 6 2 2" xfId="7656" xr:uid="{00000000-0005-0000-0000-000048250000}"/>
    <cellStyle name="Input [yellow] 3 6 2 2 2" xfId="28132" xr:uid="{00000000-0005-0000-0000-000049250000}"/>
    <cellStyle name="Input [yellow] 3 6 2 3" xfId="28131" xr:uid="{00000000-0005-0000-0000-00004A250000}"/>
    <cellStyle name="Input [yellow] 3 6 3" xfId="7657" xr:uid="{00000000-0005-0000-0000-00004B250000}"/>
    <cellStyle name="Input [yellow] 3 6 3 2" xfId="7658" xr:uid="{00000000-0005-0000-0000-00004C250000}"/>
    <cellStyle name="Input [yellow] 3 6 3 2 2" xfId="28134" xr:uid="{00000000-0005-0000-0000-00004D250000}"/>
    <cellStyle name="Input [yellow] 3 6 3 3" xfId="28133" xr:uid="{00000000-0005-0000-0000-00004E250000}"/>
    <cellStyle name="Input [yellow] 3 6 4" xfId="7659" xr:uid="{00000000-0005-0000-0000-00004F250000}"/>
    <cellStyle name="Input [yellow] 3 6 4 2" xfId="28135" xr:uid="{00000000-0005-0000-0000-000050250000}"/>
    <cellStyle name="Input [yellow] 3 6 5" xfId="28130" xr:uid="{00000000-0005-0000-0000-000051250000}"/>
    <cellStyle name="Input [yellow] 3 7" xfId="7660" xr:uid="{00000000-0005-0000-0000-000052250000}"/>
    <cellStyle name="Input [yellow] 3 7 2" xfId="7661" xr:uid="{00000000-0005-0000-0000-000053250000}"/>
    <cellStyle name="Input [yellow] 3 7 2 2" xfId="28137" xr:uid="{00000000-0005-0000-0000-000054250000}"/>
    <cellStyle name="Input [yellow] 3 7 3" xfId="28136" xr:uid="{00000000-0005-0000-0000-000055250000}"/>
    <cellStyle name="Input [yellow] 3 8" xfId="7662" xr:uid="{00000000-0005-0000-0000-000056250000}"/>
    <cellStyle name="Input [yellow] 3 8 2" xfId="7663" xr:uid="{00000000-0005-0000-0000-000057250000}"/>
    <cellStyle name="Input [yellow] 3 8 2 2" xfId="28139" xr:uid="{00000000-0005-0000-0000-000058250000}"/>
    <cellStyle name="Input [yellow] 3 8 3" xfId="28138" xr:uid="{00000000-0005-0000-0000-000059250000}"/>
    <cellStyle name="Input [yellow] 3 9" xfId="7664" xr:uid="{00000000-0005-0000-0000-00005A250000}"/>
    <cellStyle name="Input [yellow] 3 9 2" xfId="28140" xr:uid="{00000000-0005-0000-0000-00005B250000}"/>
    <cellStyle name="Input [yellow] 30" xfId="7665" xr:uid="{00000000-0005-0000-0000-00005C250000}"/>
    <cellStyle name="Input [yellow] 30 2" xfId="7666" xr:uid="{00000000-0005-0000-0000-00005D250000}"/>
    <cellStyle name="Input [yellow] 30 2 2" xfId="7667" xr:uid="{00000000-0005-0000-0000-00005E250000}"/>
    <cellStyle name="Input [yellow] 30 2 2 2" xfId="28143" xr:uid="{00000000-0005-0000-0000-00005F250000}"/>
    <cellStyle name="Input [yellow] 30 2 3" xfId="28142" xr:uid="{00000000-0005-0000-0000-000060250000}"/>
    <cellStyle name="Input [yellow] 30 3" xfId="7668" xr:uid="{00000000-0005-0000-0000-000061250000}"/>
    <cellStyle name="Input [yellow] 30 3 2" xfId="7669" xr:uid="{00000000-0005-0000-0000-000062250000}"/>
    <cellStyle name="Input [yellow] 30 3 2 2" xfId="28145" xr:uid="{00000000-0005-0000-0000-000063250000}"/>
    <cellStyle name="Input [yellow] 30 3 3" xfId="28144" xr:uid="{00000000-0005-0000-0000-000064250000}"/>
    <cellStyle name="Input [yellow] 30 4" xfId="7670" xr:uid="{00000000-0005-0000-0000-000065250000}"/>
    <cellStyle name="Input [yellow] 30 4 2" xfId="28146" xr:uid="{00000000-0005-0000-0000-000066250000}"/>
    <cellStyle name="Input [yellow] 30 5" xfId="28141" xr:uid="{00000000-0005-0000-0000-000067250000}"/>
    <cellStyle name="Input [yellow] 31" xfId="7671" xr:uid="{00000000-0005-0000-0000-000068250000}"/>
    <cellStyle name="Input [yellow] 31 2" xfId="7672" xr:uid="{00000000-0005-0000-0000-000069250000}"/>
    <cellStyle name="Input [yellow] 31 2 2" xfId="7673" xr:uid="{00000000-0005-0000-0000-00006A250000}"/>
    <cellStyle name="Input [yellow] 31 2 2 2" xfId="28149" xr:uid="{00000000-0005-0000-0000-00006B250000}"/>
    <cellStyle name="Input [yellow] 31 2 3" xfId="28148" xr:uid="{00000000-0005-0000-0000-00006C250000}"/>
    <cellStyle name="Input [yellow] 31 3" xfId="7674" xr:uid="{00000000-0005-0000-0000-00006D250000}"/>
    <cellStyle name="Input [yellow] 31 3 2" xfId="7675" xr:uid="{00000000-0005-0000-0000-00006E250000}"/>
    <cellStyle name="Input [yellow] 31 3 2 2" xfId="28151" xr:uid="{00000000-0005-0000-0000-00006F250000}"/>
    <cellStyle name="Input [yellow] 31 3 3" xfId="28150" xr:uid="{00000000-0005-0000-0000-000070250000}"/>
    <cellStyle name="Input [yellow] 31 4" xfId="7676" xr:uid="{00000000-0005-0000-0000-000071250000}"/>
    <cellStyle name="Input [yellow] 31 4 2" xfId="28152" xr:uid="{00000000-0005-0000-0000-000072250000}"/>
    <cellStyle name="Input [yellow] 31 5" xfId="28147" xr:uid="{00000000-0005-0000-0000-000073250000}"/>
    <cellStyle name="Input [yellow] 32" xfId="7677" xr:uid="{00000000-0005-0000-0000-000074250000}"/>
    <cellStyle name="Input [yellow] 32 2" xfId="7678" xr:uid="{00000000-0005-0000-0000-000075250000}"/>
    <cellStyle name="Input [yellow] 32 2 2" xfId="7679" xr:uid="{00000000-0005-0000-0000-000076250000}"/>
    <cellStyle name="Input [yellow] 32 2 2 2" xfId="28155" xr:uid="{00000000-0005-0000-0000-000077250000}"/>
    <cellStyle name="Input [yellow] 32 2 3" xfId="28154" xr:uid="{00000000-0005-0000-0000-000078250000}"/>
    <cellStyle name="Input [yellow] 32 3" xfId="7680" xr:uid="{00000000-0005-0000-0000-000079250000}"/>
    <cellStyle name="Input [yellow] 32 3 2" xfId="7681" xr:uid="{00000000-0005-0000-0000-00007A250000}"/>
    <cellStyle name="Input [yellow] 32 3 2 2" xfId="28157" xr:uid="{00000000-0005-0000-0000-00007B250000}"/>
    <cellStyle name="Input [yellow] 32 3 3" xfId="28156" xr:uid="{00000000-0005-0000-0000-00007C250000}"/>
    <cellStyle name="Input [yellow] 32 4" xfId="7682" xr:uid="{00000000-0005-0000-0000-00007D250000}"/>
    <cellStyle name="Input [yellow] 32 4 2" xfId="28158" xr:uid="{00000000-0005-0000-0000-00007E250000}"/>
    <cellStyle name="Input [yellow] 32 5" xfId="28153" xr:uid="{00000000-0005-0000-0000-00007F250000}"/>
    <cellStyle name="Input [yellow] 33" xfId="7683" xr:uid="{00000000-0005-0000-0000-000080250000}"/>
    <cellStyle name="Input [yellow] 33 2" xfId="7684" xr:uid="{00000000-0005-0000-0000-000081250000}"/>
    <cellStyle name="Input [yellow] 33 2 2" xfId="7685" xr:uid="{00000000-0005-0000-0000-000082250000}"/>
    <cellStyle name="Input [yellow] 33 2 2 2" xfId="28161" xr:uid="{00000000-0005-0000-0000-000083250000}"/>
    <cellStyle name="Input [yellow] 33 2 3" xfId="28160" xr:uid="{00000000-0005-0000-0000-000084250000}"/>
    <cellStyle name="Input [yellow] 33 3" xfId="7686" xr:uid="{00000000-0005-0000-0000-000085250000}"/>
    <cellStyle name="Input [yellow] 33 3 2" xfId="7687" xr:uid="{00000000-0005-0000-0000-000086250000}"/>
    <cellStyle name="Input [yellow] 33 3 2 2" xfId="28163" xr:uid="{00000000-0005-0000-0000-000087250000}"/>
    <cellStyle name="Input [yellow] 33 3 3" xfId="28162" xr:uid="{00000000-0005-0000-0000-000088250000}"/>
    <cellStyle name="Input [yellow] 33 4" xfId="7688" xr:uid="{00000000-0005-0000-0000-000089250000}"/>
    <cellStyle name="Input [yellow] 33 4 2" xfId="28164" xr:uid="{00000000-0005-0000-0000-00008A250000}"/>
    <cellStyle name="Input [yellow] 33 5" xfId="28159" xr:uid="{00000000-0005-0000-0000-00008B250000}"/>
    <cellStyle name="Input [yellow] 34" xfId="7689" xr:uid="{00000000-0005-0000-0000-00008C250000}"/>
    <cellStyle name="Input [yellow] 34 2" xfId="7690" xr:uid="{00000000-0005-0000-0000-00008D250000}"/>
    <cellStyle name="Input [yellow] 34 2 2" xfId="7691" xr:uid="{00000000-0005-0000-0000-00008E250000}"/>
    <cellStyle name="Input [yellow] 34 2 2 2" xfId="28167" xr:uid="{00000000-0005-0000-0000-00008F250000}"/>
    <cellStyle name="Input [yellow] 34 2 3" xfId="28166" xr:uid="{00000000-0005-0000-0000-000090250000}"/>
    <cellStyle name="Input [yellow] 34 3" xfId="7692" xr:uid="{00000000-0005-0000-0000-000091250000}"/>
    <cellStyle name="Input [yellow] 34 3 2" xfId="7693" xr:uid="{00000000-0005-0000-0000-000092250000}"/>
    <cellStyle name="Input [yellow] 34 3 2 2" xfId="28169" xr:uid="{00000000-0005-0000-0000-000093250000}"/>
    <cellStyle name="Input [yellow] 34 3 3" xfId="28168" xr:uid="{00000000-0005-0000-0000-000094250000}"/>
    <cellStyle name="Input [yellow] 34 4" xfId="7694" xr:uid="{00000000-0005-0000-0000-000095250000}"/>
    <cellStyle name="Input [yellow] 34 4 2" xfId="28170" xr:uid="{00000000-0005-0000-0000-000096250000}"/>
    <cellStyle name="Input [yellow] 34 5" xfId="28165" xr:uid="{00000000-0005-0000-0000-000097250000}"/>
    <cellStyle name="Input [yellow] 35" xfId="7695" xr:uid="{00000000-0005-0000-0000-000098250000}"/>
    <cellStyle name="Input [yellow] 35 2" xfId="7696" xr:uid="{00000000-0005-0000-0000-000099250000}"/>
    <cellStyle name="Input [yellow] 35 2 2" xfId="7697" xr:uid="{00000000-0005-0000-0000-00009A250000}"/>
    <cellStyle name="Input [yellow] 35 2 2 2" xfId="28173" xr:uid="{00000000-0005-0000-0000-00009B250000}"/>
    <cellStyle name="Input [yellow] 35 2 3" xfId="28172" xr:uid="{00000000-0005-0000-0000-00009C250000}"/>
    <cellStyle name="Input [yellow] 35 3" xfId="7698" xr:uid="{00000000-0005-0000-0000-00009D250000}"/>
    <cellStyle name="Input [yellow] 35 3 2" xfId="7699" xr:uid="{00000000-0005-0000-0000-00009E250000}"/>
    <cellStyle name="Input [yellow] 35 3 2 2" xfId="28175" xr:uid="{00000000-0005-0000-0000-00009F250000}"/>
    <cellStyle name="Input [yellow] 35 3 3" xfId="28174" xr:uid="{00000000-0005-0000-0000-0000A0250000}"/>
    <cellStyle name="Input [yellow] 35 4" xfId="7700" xr:uid="{00000000-0005-0000-0000-0000A1250000}"/>
    <cellStyle name="Input [yellow] 35 4 2" xfId="28176" xr:uid="{00000000-0005-0000-0000-0000A2250000}"/>
    <cellStyle name="Input [yellow] 35 5" xfId="28171" xr:uid="{00000000-0005-0000-0000-0000A3250000}"/>
    <cellStyle name="Input [yellow] 36" xfId="7701" xr:uid="{00000000-0005-0000-0000-0000A4250000}"/>
    <cellStyle name="Input [yellow] 36 2" xfId="7702" xr:uid="{00000000-0005-0000-0000-0000A5250000}"/>
    <cellStyle name="Input [yellow] 36 2 2" xfId="7703" xr:uid="{00000000-0005-0000-0000-0000A6250000}"/>
    <cellStyle name="Input [yellow] 36 2 2 2" xfId="28179" xr:uid="{00000000-0005-0000-0000-0000A7250000}"/>
    <cellStyle name="Input [yellow] 36 2 3" xfId="28178" xr:uid="{00000000-0005-0000-0000-0000A8250000}"/>
    <cellStyle name="Input [yellow] 36 3" xfId="7704" xr:uid="{00000000-0005-0000-0000-0000A9250000}"/>
    <cellStyle name="Input [yellow] 36 3 2" xfId="7705" xr:uid="{00000000-0005-0000-0000-0000AA250000}"/>
    <cellStyle name="Input [yellow] 36 3 2 2" xfId="28181" xr:uid="{00000000-0005-0000-0000-0000AB250000}"/>
    <cellStyle name="Input [yellow] 36 3 3" xfId="28180" xr:uid="{00000000-0005-0000-0000-0000AC250000}"/>
    <cellStyle name="Input [yellow] 36 4" xfId="7706" xr:uid="{00000000-0005-0000-0000-0000AD250000}"/>
    <cellStyle name="Input [yellow] 36 4 2" xfId="28182" xr:uid="{00000000-0005-0000-0000-0000AE250000}"/>
    <cellStyle name="Input [yellow] 36 5" xfId="28177" xr:uid="{00000000-0005-0000-0000-0000AF250000}"/>
    <cellStyle name="Input [yellow] 37" xfId="7707" xr:uid="{00000000-0005-0000-0000-0000B0250000}"/>
    <cellStyle name="Input [yellow] 37 2" xfId="7708" xr:uid="{00000000-0005-0000-0000-0000B1250000}"/>
    <cellStyle name="Input [yellow] 37 2 2" xfId="7709" xr:uid="{00000000-0005-0000-0000-0000B2250000}"/>
    <cellStyle name="Input [yellow] 37 2 2 2" xfId="28185" xr:uid="{00000000-0005-0000-0000-0000B3250000}"/>
    <cellStyle name="Input [yellow] 37 2 3" xfId="28184" xr:uid="{00000000-0005-0000-0000-0000B4250000}"/>
    <cellStyle name="Input [yellow] 37 3" xfId="7710" xr:uid="{00000000-0005-0000-0000-0000B5250000}"/>
    <cellStyle name="Input [yellow] 37 3 2" xfId="7711" xr:uid="{00000000-0005-0000-0000-0000B6250000}"/>
    <cellStyle name="Input [yellow] 37 3 2 2" xfId="28187" xr:uid="{00000000-0005-0000-0000-0000B7250000}"/>
    <cellStyle name="Input [yellow] 37 3 3" xfId="28186" xr:uid="{00000000-0005-0000-0000-0000B8250000}"/>
    <cellStyle name="Input [yellow] 37 4" xfId="7712" xr:uid="{00000000-0005-0000-0000-0000B9250000}"/>
    <cellStyle name="Input [yellow] 37 4 2" xfId="28188" xr:uid="{00000000-0005-0000-0000-0000BA250000}"/>
    <cellStyle name="Input [yellow] 37 5" xfId="28183" xr:uid="{00000000-0005-0000-0000-0000BB250000}"/>
    <cellStyle name="Input [yellow] 38" xfId="7713" xr:uid="{00000000-0005-0000-0000-0000BC250000}"/>
    <cellStyle name="Input [yellow] 38 2" xfId="7714" xr:uid="{00000000-0005-0000-0000-0000BD250000}"/>
    <cellStyle name="Input [yellow] 38 2 2" xfId="7715" xr:uid="{00000000-0005-0000-0000-0000BE250000}"/>
    <cellStyle name="Input [yellow] 38 2 2 2" xfId="28191" xr:uid="{00000000-0005-0000-0000-0000BF250000}"/>
    <cellStyle name="Input [yellow] 38 2 3" xfId="28190" xr:uid="{00000000-0005-0000-0000-0000C0250000}"/>
    <cellStyle name="Input [yellow] 38 3" xfId="7716" xr:uid="{00000000-0005-0000-0000-0000C1250000}"/>
    <cellStyle name="Input [yellow] 38 3 2" xfId="7717" xr:uid="{00000000-0005-0000-0000-0000C2250000}"/>
    <cellStyle name="Input [yellow] 38 3 2 2" xfId="28193" xr:uid="{00000000-0005-0000-0000-0000C3250000}"/>
    <cellStyle name="Input [yellow] 38 3 3" xfId="28192" xr:uid="{00000000-0005-0000-0000-0000C4250000}"/>
    <cellStyle name="Input [yellow] 38 4" xfId="7718" xr:uid="{00000000-0005-0000-0000-0000C5250000}"/>
    <cellStyle name="Input [yellow] 38 4 2" xfId="28194" xr:uid="{00000000-0005-0000-0000-0000C6250000}"/>
    <cellStyle name="Input [yellow] 38 5" xfId="28189" xr:uid="{00000000-0005-0000-0000-0000C7250000}"/>
    <cellStyle name="Input [yellow] 39" xfId="7719" xr:uid="{00000000-0005-0000-0000-0000C8250000}"/>
    <cellStyle name="Input [yellow] 39 2" xfId="7720" xr:uid="{00000000-0005-0000-0000-0000C9250000}"/>
    <cellStyle name="Input [yellow] 39 2 2" xfId="7721" xr:uid="{00000000-0005-0000-0000-0000CA250000}"/>
    <cellStyle name="Input [yellow] 39 2 2 2" xfId="28197" xr:uid="{00000000-0005-0000-0000-0000CB250000}"/>
    <cellStyle name="Input [yellow] 39 2 3" xfId="28196" xr:uid="{00000000-0005-0000-0000-0000CC250000}"/>
    <cellStyle name="Input [yellow] 39 3" xfId="7722" xr:uid="{00000000-0005-0000-0000-0000CD250000}"/>
    <cellStyle name="Input [yellow] 39 3 2" xfId="7723" xr:uid="{00000000-0005-0000-0000-0000CE250000}"/>
    <cellStyle name="Input [yellow] 39 3 2 2" xfId="28199" xr:uid="{00000000-0005-0000-0000-0000CF250000}"/>
    <cellStyle name="Input [yellow] 39 3 3" xfId="28198" xr:uid="{00000000-0005-0000-0000-0000D0250000}"/>
    <cellStyle name="Input [yellow] 39 4" xfId="7724" xr:uid="{00000000-0005-0000-0000-0000D1250000}"/>
    <cellStyle name="Input [yellow] 39 4 2" xfId="28200" xr:uid="{00000000-0005-0000-0000-0000D2250000}"/>
    <cellStyle name="Input [yellow] 39 5" xfId="28195" xr:uid="{00000000-0005-0000-0000-0000D3250000}"/>
    <cellStyle name="Input [yellow] 4" xfId="7725" xr:uid="{00000000-0005-0000-0000-0000D4250000}"/>
    <cellStyle name="Input [yellow] 4 10" xfId="28201" xr:uid="{00000000-0005-0000-0000-0000D5250000}"/>
    <cellStyle name="Input [yellow] 4 2" xfId="7726" xr:uid="{00000000-0005-0000-0000-0000D6250000}"/>
    <cellStyle name="Input [yellow] 4 2 2" xfId="7727" xr:uid="{00000000-0005-0000-0000-0000D7250000}"/>
    <cellStyle name="Input [yellow] 4 2 2 2" xfId="7728" xr:uid="{00000000-0005-0000-0000-0000D8250000}"/>
    <cellStyle name="Input [yellow] 4 2 2 2 2" xfId="7729" xr:uid="{00000000-0005-0000-0000-0000D9250000}"/>
    <cellStyle name="Input [yellow] 4 2 2 2 2 2" xfId="28205" xr:uid="{00000000-0005-0000-0000-0000DA250000}"/>
    <cellStyle name="Input [yellow] 4 2 2 2 3" xfId="28204" xr:uid="{00000000-0005-0000-0000-0000DB250000}"/>
    <cellStyle name="Input [yellow] 4 2 2 3" xfId="7730" xr:uid="{00000000-0005-0000-0000-0000DC250000}"/>
    <cellStyle name="Input [yellow] 4 2 2 3 2" xfId="7731" xr:uid="{00000000-0005-0000-0000-0000DD250000}"/>
    <cellStyle name="Input [yellow] 4 2 2 3 2 2" xfId="28207" xr:uid="{00000000-0005-0000-0000-0000DE250000}"/>
    <cellStyle name="Input [yellow] 4 2 2 3 3" xfId="28206" xr:uid="{00000000-0005-0000-0000-0000DF250000}"/>
    <cellStyle name="Input [yellow] 4 2 2 4" xfId="7732" xr:uid="{00000000-0005-0000-0000-0000E0250000}"/>
    <cellStyle name="Input [yellow] 4 2 2 4 2" xfId="28208" xr:uid="{00000000-0005-0000-0000-0000E1250000}"/>
    <cellStyle name="Input [yellow] 4 2 2 5" xfId="28203" xr:uid="{00000000-0005-0000-0000-0000E2250000}"/>
    <cellStyle name="Input [yellow] 4 2 3" xfId="7733" xr:uid="{00000000-0005-0000-0000-0000E3250000}"/>
    <cellStyle name="Input [yellow] 4 2 3 2" xfId="7734" xr:uid="{00000000-0005-0000-0000-0000E4250000}"/>
    <cellStyle name="Input [yellow] 4 2 3 2 2" xfId="7735" xr:uid="{00000000-0005-0000-0000-0000E5250000}"/>
    <cellStyle name="Input [yellow] 4 2 3 2 2 2" xfId="28211" xr:uid="{00000000-0005-0000-0000-0000E6250000}"/>
    <cellStyle name="Input [yellow] 4 2 3 2 3" xfId="28210" xr:uid="{00000000-0005-0000-0000-0000E7250000}"/>
    <cellStyle name="Input [yellow] 4 2 3 3" xfId="7736" xr:uid="{00000000-0005-0000-0000-0000E8250000}"/>
    <cellStyle name="Input [yellow] 4 2 3 3 2" xfId="7737" xr:uid="{00000000-0005-0000-0000-0000E9250000}"/>
    <cellStyle name="Input [yellow] 4 2 3 3 2 2" xfId="28213" xr:uid="{00000000-0005-0000-0000-0000EA250000}"/>
    <cellStyle name="Input [yellow] 4 2 3 3 3" xfId="28212" xr:uid="{00000000-0005-0000-0000-0000EB250000}"/>
    <cellStyle name="Input [yellow] 4 2 3 4" xfId="7738" xr:uid="{00000000-0005-0000-0000-0000EC250000}"/>
    <cellStyle name="Input [yellow] 4 2 3 4 2" xfId="28214" xr:uid="{00000000-0005-0000-0000-0000ED250000}"/>
    <cellStyle name="Input [yellow] 4 2 3 5" xfId="28209" xr:uid="{00000000-0005-0000-0000-0000EE250000}"/>
    <cellStyle name="Input [yellow] 4 2 4" xfId="7739" xr:uid="{00000000-0005-0000-0000-0000EF250000}"/>
    <cellStyle name="Input [yellow] 4 2 4 2" xfId="7740" xr:uid="{00000000-0005-0000-0000-0000F0250000}"/>
    <cellStyle name="Input [yellow] 4 2 4 2 2" xfId="7741" xr:uid="{00000000-0005-0000-0000-0000F1250000}"/>
    <cellStyle name="Input [yellow] 4 2 4 2 2 2" xfId="28217" xr:uid="{00000000-0005-0000-0000-0000F2250000}"/>
    <cellStyle name="Input [yellow] 4 2 4 2 3" xfId="28216" xr:uid="{00000000-0005-0000-0000-0000F3250000}"/>
    <cellStyle name="Input [yellow] 4 2 4 3" xfId="7742" xr:uid="{00000000-0005-0000-0000-0000F4250000}"/>
    <cellStyle name="Input [yellow] 4 2 4 3 2" xfId="7743" xr:uid="{00000000-0005-0000-0000-0000F5250000}"/>
    <cellStyle name="Input [yellow] 4 2 4 3 2 2" xfId="28219" xr:uid="{00000000-0005-0000-0000-0000F6250000}"/>
    <cellStyle name="Input [yellow] 4 2 4 3 3" xfId="28218" xr:uid="{00000000-0005-0000-0000-0000F7250000}"/>
    <cellStyle name="Input [yellow] 4 2 4 4" xfId="7744" xr:uid="{00000000-0005-0000-0000-0000F8250000}"/>
    <cellStyle name="Input [yellow] 4 2 4 4 2" xfId="28220" xr:uid="{00000000-0005-0000-0000-0000F9250000}"/>
    <cellStyle name="Input [yellow] 4 2 4 5" xfId="28215" xr:uid="{00000000-0005-0000-0000-0000FA250000}"/>
    <cellStyle name="Input [yellow] 4 2 5" xfId="7745" xr:uid="{00000000-0005-0000-0000-0000FB250000}"/>
    <cellStyle name="Input [yellow] 4 2 5 2" xfId="7746" xr:uid="{00000000-0005-0000-0000-0000FC250000}"/>
    <cellStyle name="Input [yellow] 4 2 5 2 2" xfId="7747" xr:uid="{00000000-0005-0000-0000-0000FD250000}"/>
    <cellStyle name="Input [yellow] 4 2 5 2 2 2" xfId="28223" xr:uid="{00000000-0005-0000-0000-0000FE250000}"/>
    <cellStyle name="Input [yellow] 4 2 5 2 3" xfId="28222" xr:uid="{00000000-0005-0000-0000-0000FF250000}"/>
    <cellStyle name="Input [yellow] 4 2 5 3" xfId="7748" xr:uid="{00000000-0005-0000-0000-000000260000}"/>
    <cellStyle name="Input [yellow] 4 2 5 3 2" xfId="7749" xr:uid="{00000000-0005-0000-0000-000001260000}"/>
    <cellStyle name="Input [yellow] 4 2 5 3 2 2" xfId="28225" xr:uid="{00000000-0005-0000-0000-000002260000}"/>
    <cellStyle name="Input [yellow] 4 2 5 3 3" xfId="28224" xr:uid="{00000000-0005-0000-0000-000003260000}"/>
    <cellStyle name="Input [yellow] 4 2 5 4" xfId="7750" xr:uid="{00000000-0005-0000-0000-000004260000}"/>
    <cellStyle name="Input [yellow] 4 2 5 4 2" xfId="28226" xr:uid="{00000000-0005-0000-0000-000005260000}"/>
    <cellStyle name="Input [yellow] 4 2 5 5" xfId="28221" xr:uid="{00000000-0005-0000-0000-000006260000}"/>
    <cellStyle name="Input [yellow] 4 2 6" xfId="7751" xr:uid="{00000000-0005-0000-0000-000007260000}"/>
    <cellStyle name="Input [yellow] 4 2 6 2" xfId="7752" xr:uid="{00000000-0005-0000-0000-000008260000}"/>
    <cellStyle name="Input [yellow] 4 2 6 2 2" xfId="28228" xr:uid="{00000000-0005-0000-0000-000009260000}"/>
    <cellStyle name="Input [yellow] 4 2 6 3" xfId="28227" xr:uid="{00000000-0005-0000-0000-00000A260000}"/>
    <cellStyle name="Input [yellow] 4 2 7" xfId="7753" xr:uid="{00000000-0005-0000-0000-00000B260000}"/>
    <cellStyle name="Input [yellow] 4 2 7 2" xfId="7754" xr:uid="{00000000-0005-0000-0000-00000C260000}"/>
    <cellStyle name="Input [yellow] 4 2 7 2 2" xfId="28230" xr:uid="{00000000-0005-0000-0000-00000D260000}"/>
    <cellStyle name="Input [yellow] 4 2 7 3" xfId="28229" xr:uid="{00000000-0005-0000-0000-00000E260000}"/>
    <cellStyle name="Input [yellow] 4 2 8" xfId="7755" xr:uid="{00000000-0005-0000-0000-00000F260000}"/>
    <cellStyle name="Input [yellow] 4 2 8 2" xfId="28231" xr:uid="{00000000-0005-0000-0000-000010260000}"/>
    <cellStyle name="Input [yellow] 4 2 9" xfId="28202" xr:uid="{00000000-0005-0000-0000-000011260000}"/>
    <cellStyle name="Input [yellow] 4 3" xfId="7756" xr:uid="{00000000-0005-0000-0000-000012260000}"/>
    <cellStyle name="Input [yellow] 4 3 2" xfId="7757" xr:uid="{00000000-0005-0000-0000-000013260000}"/>
    <cellStyle name="Input [yellow] 4 3 2 2" xfId="7758" xr:uid="{00000000-0005-0000-0000-000014260000}"/>
    <cellStyle name="Input [yellow] 4 3 2 2 2" xfId="28234" xr:uid="{00000000-0005-0000-0000-000015260000}"/>
    <cellStyle name="Input [yellow] 4 3 2 3" xfId="28233" xr:uid="{00000000-0005-0000-0000-000016260000}"/>
    <cellStyle name="Input [yellow] 4 3 3" xfId="7759" xr:uid="{00000000-0005-0000-0000-000017260000}"/>
    <cellStyle name="Input [yellow] 4 3 3 2" xfId="7760" xr:uid="{00000000-0005-0000-0000-000018260000}"/>
    <cellStyle name="Input [yellow] 4 3 3 2 2" xfId="28236" xr:uid="{00000000-0005-0000-0000-000019260000}"/>
    <cellStyle name="Input [yellow] 4 3 3 3" xfId="28235" xr:uid="{00000000-0005-0000-0000-00001A260000}"/>
    <cellStyle name="Input [yellow] 4 3 4" xfId="7761" xr:uid="{00000000-0005-0000-0000-00001B260000}"/>
    <cellStyle name="Input [yellow] 4 3 4 2" xfId="28237" xr:uid="{00000000-0005-0000-0000-00001C260000}"/>
    <cellStyle name="Input [yellow] 4 3 5" xfId="28232" xr:uid="{00000000-0005-0000-0000-00001D260000}"/>
    <cellStyle name="Input [yellow] 4 4" xfId="7762" xr:uid="{00000000-0005-0000-0000-00001E260000}"/>
    <cellStyle name="Input [yellow] 4 4 2" xfId="7763" xr:uid="{00000000-0005-0000-0000-00001F260000}"/>
    <cellStyle name="Input [yellow] 4 4 2 2" xfId="7764" xr:uid="{00000000-0005-0000-0000-000020260000}"/>
    <cellStyle name="Input [yellow] 4 4 2 2 2" xfId="28240" xr:uid="{00000000-0005-0000-0000-000021260000}"/>
    <cellStyle name="Input [yellow] 4 4 2 3" xfId="28239" xr:uid="{00000000-0005-0000-0000-000022260000}"/>
    <cellStyle name="Input [yellow] 4 4 3" xfId="7765" xr:uid="{00000000-0005-0000-0000-000023260000}"/>
    <cellStyle name="Input [yellow] 4 4 3 2" xfId="7766" xr:uid="{00000000-0005-0000-0000-000024260000}"/>
    <cellStyle name="Input [yellow] 4 4 3 2 2" xfId="28242" xr:uid="{00000000-0005-0000-0000-000025260000}"/>
    <cellStyle name="Input [yellow] 4 4 3 3" xfId="28241" xr:uid="{00000000-0005-0000-0000-000026260000}"/>
    <cellStyle name="Input [yellow] 4 4 4" xfId="7767" xr:uid="{00000000-0005-0000-0000-000027260000}"/>
    <cellStyle name="Input [yellow] 4 4 4 2" xfId="28243" xr:uid="{00000000-0005-0000-0000-000028260000}"/>
    <cellStyle name="Input [yellow] 4 4 5" xfId="28238" xr:uid="{00000000-0005-0000-0000-000029260000}"/>
    <cellStyle name="Input [yellow] 4 5" xfId="7768" xr:uid="{00000000-0005-0000-0000-00002A260000}"/>
    <cellStyle name="Input [yellow] 4 5 2" xfId="7769" xr:uid="{00000000-0005-0000-0000-00002B260000}"/>
    <cellStyle name="Input [yellow] 4 5 2 2" xfId="7770" xr:uid="{00000000-0005-0000-0000-00002C260000}"/>
    <cellStyle name="Input [yellow] 4 5 2 2 2" xfId="28246" xr:uid="{00000000-0005-0000-0000-00002D260000}"/>
    <cellStyle name="Input [yellow] 4 5 2 3" xfId="28245" xr:uid="{00000000-0005-0000-0000-00002E260000}"/>
    <cellStyle name="Input [yellow] 4 5 3" xfId="7771" xr:uid="{00000000-0005-0000-0000-00002F260000}"/>
    <cellStyle name="Input [yellow] 4 5 3 2" xfId="7772" xr:uid="{00000000-0005-0000-0000-000030260000}"/>
    <cellStyle name="Input [yellow] 4 5 3 2 2" xfId="28248" xr:uid="{00000000-0005-0000-0000-000031260000}"/>
    <cellStyle name="Input [yellow] 4 5 3 3" xfId="28247" xr:uid="{00000000-0005-0000-0000-000032260000}"/>
    <cellStyle name="Input [yellow] 4 5 4" xfId="7773" xr:uid="{00000000-0005-0000-0000-000033260000}"/>
    <cellStyle name="Input [yellow] 4 5 4 2" xfId="28249" xr:uid="{00000000-0005-0000-0000-000034260000}"/>
    <cellStyle name="Input [yellow] 4 5 5" xfId="28244" xr:uid="{00000000-0005-0000-0000-000035260000}"/>
    <cellStyle name="Input [yellow] 4 6" xfId="7774" xr:uid="{00000000-0005-0000-0000-000036260000}"/>
    <cellStyle name="Input [yellow] 4 6 2" xfId="7775" xr:uid="{00000000-0005-0000-0000-000037260000}"/>
    <cellStyle name="Input [yellow] 4 6 2 2" xfId="7776" xr:uid="{00000000-0005-0000-0000-000038260000}"/>
    <cellStyle name="Input [yellow] 4 6 2 2 2" xfId="28252" xr:uid="{00000000-0005-0000-0000-000039260000}"/>
    <cellStyle name="Input [yellow] 4 6 2 3" xfId="28251" xr:uid="{00000000-0005-0000-0000-00003A260000}"/>
    <cellStyle name="Input [yellow] 4 6 3" xfId="7777" xr:uid="{00000000-0005-0000-0000-00003B260000}"/>
    <cellStyle name="Input [yellow] 4 6 3 2" xfId="7778" xr:uid="{00000000-0005-0000-0000-00003C260000}"/>
    <cellStyle name="Input [yellow] 4 6 3 2 2" xfId="28254" xr:uid="{00000000-0005-0000-0000-00003D260000}"/>
    <cellStyle name="Input [yellow] 4 6 3 3" xfId="28253" xr:uid="{00000000-0005-0000-0000-00003E260000}"/>
    <cellStyle name="Input [yellow] 4 6 4" xfId="7779" xr:uid="{00000000-0005-0000-0000-00003F260000}"/>
    <cellStyle name="Input [yellow] 4 6 4 2" xfId="28255" xr:uid="{00000000-0005-0000-0000-000040260000}"/>
    <cellStyle name="Input [yellow] 4 6 5" xfId="28250" xr:uid="{00000000-0005-0000-0000-000041260000}"/>
    <cellStyle name="Input [yellow] 4 7" xfId="7780" xr:uid="{00000000-0005-0000-0000-000042260000}"/>
    <cellStyle name="Input [yellow] 4 7 2" xfId="7781" xr:uid="{00000000-0005-0000-0000-000043260000}"/>
    <cellStyle name="Input [yellow] 4 7 2 2" xfId="28257" xr:uid="{00000000-0005-0000-0000-000044260000}"/>
    <cellStyle name="Input [yellow] 4 7 3" xfId="28256" xr:uid="{00000000-0005-0000-0000-000045260000}"/>
    <cellStyle name="Input [yellow] 4 8" xfId="7782" xr:uid="{00000000-0005-0000-0000-000046260000}"/>
    <cellStyle name="Input [yellow] 4 8 2" xfId="7783" xr:uid="{00000000-0005-0000-0000-000047260000}"/>
    <cellStyle name="Input [yellow] 4 8 2 2" xfId="28259" xr:uid="{00000000-0005-0000-0000-000048260000}"/>
    <cellStyle name="Input [yellow] 4 8 3" xfId="28258" xr:uid="{00000000-0005-0000-0000-000049260000}"/>
    <cellStyle name="Input [yellow] 4 9" xfId="7784" xr:uid="{00000000-0005-0000-0000-00004A260000}"/>
    <cellStyle name="Input [yellow] 4 9 2" xfId="28260" xr:uid="{00000000-0005-0000-0000-00004B260000}"/>
    <cellStyle name="Input [yellow] 40" xfId="7785" xr:uid="{00000000-0005-0000-0000-00004C260000}"/>
    <cellStyle name="Input [yellow] 40 2" xfId="7786" xr:uid="{00000000-0005-0000-0000-00004D260000}"/>
    <cellStyle name="Input [yellow] 40 2 2" xfId="7787" xr:uid="{00000000-0005-0000-0000-00004E260000}"/>
    <cellStyle name="Input [yellow] 40 2 2 2" xfId="28263" xr:uid="{00000000-0005-0000-0000-00004F260000}"/>
    <cellStyle name="Input [yellow] 40 2 3" xfId="28262" xr:uid="{00000000-0005-0000-0000-000050260000}"/>
    <cellStyle name="Input [yellow] 40 3" xfId="7788" xr:uid="{00000000-0005-0000-0000-000051260000}"/>
    <cellStyle name="Input [yellow] 40 3 2" xfId="7789" xr:uid="{00000000-0005-0000-0000-000052260000}"/>
    <cellStyle name="Input [yellow] 40 3 2 2" xfId="28265" xr:uid="{00000000-0005-0000-0000-000053260000}"/>
    <cellStyle name="Input [yellow] 40 3 3" xfId="28264" xr:uid="{00000000-0005-0000-0000-000054260000}"/>
    <cellStyle name="Input [yellow] 40 4" xfId="7790" xr:uid="{00000000-0005-0000-0000-000055260000}"/>
    <cellStyle name="Input [yellow] 40 4 2" xfId="28266" xr:uid="{00000000-0005-0000-0000-000056260000}"/>
    <cellStyle name="Input [yellow] 40 5" xfId="28261" xr:uid="{00000000-0005-0000-0000-000057260000}"/>
    <cellStyle name="Input [yellow] 41" xfId="7791" xr:uid="{00000000-0005-0000-0000-000058260000}"/>
    <cellStyle name="Input [yellow] 41 2" xfId="7792" xr:uid="{00000000-0005-0000-0000-000059260000}"/>
    <cellStyle name="Input [yellow] 41 2 2" xfId="7793" xr:uid="{00000000-0005-0000-0000-00005A260000}"/>
    <cellStyle name="Input [yellow] 41 2 2 2" xfId="28269" xr:uid="{00000000-0005-0000-0000-00005B260000}"/>
    <cellStyle name="Input [yellow] 41 2 3" xfId="28268" xr:uid="{00000000-0005-0000-0000-00005C260000}"/>
    <cellStyle name="Input [yellow] 41 3" xfId="7794" xr:uid="{00000000-0005-0000-0000-00005D260000}"/>
    <cellStyle name="Input [yellow] 41 3 2" xfId="7795" xr:uid="{00000000-0005-0000-0000-00005E260000}"/>
    <cellStyle name="Input [yellow] 41 3 2 2" xfId="28271" xr:uid="{00000000-0005-0000-0000-00005F260000}"/>
    <cellStyle name="Input [yellow] 41 3 3" xfId="28270" xr:uid="{00000000-0005-0000-0000-000060260000}"/>
    <cellStyle name="Input [yellow] 41 4" xfId="7796" xr:uid="{00000000-0005-0000-0000-000061260000}"/>
    <cellStyle name="Input [yellow] 41 4 2" xfId="28272" xr:uid="{00000000-0005-0000-0000-000062260000}"/>
    <cellStyle name="Input [yellow] 41 5" xfId="28267" xr:uid="{00000000-0005-0000-0000-000063260000}"/>
    <cellStyle name="Input [yellow] 42" xfId="7797" xr:uid="{00000000-0005-0000-0000-000064260000}"/>
    <cellStyle name="Input [yellow] 42 2" xfId="7798" xr:uid="{00000000-0005-0000-0000-000065260000}"/>
    <cellStyle name="Input [yellow] 42 2 2" xfId="7799" xr:uid="{00000000-0005-0000-0000-000066260000}"/>
    <cellStyle name="Input [yellow] 42 2 2 2" xfId="28275" xr:uid="{00000000-0005-0000-0000-000067260000}"/>
    <cellStyle name="Input [yellow] 42 2 3" xfId="28274" xr:uid="{00000000-0005-0000-0000-000068260000}"/>
    <cellStyle name="Input [yellow] 42 3" xfId="7800" xr:uid="{00000000-0005-0000-0000-000069260000}"/>
    <cellStyle name="Input [yellow] 42 3 2" xfId="7801" xr:uid="{00000000-0005-0000-0000-00006A260000}"/>
    <cellStyle name="Input [yellow] 42 3 2 2" xfId="28277" xr:uid="{00000000-0005-0000-0000-00006B260000}"/>
    <cellStyle name="Input [yellow] 42 3 3" xfId="28276" xr:uid="{00000000-0005-0000-0000-00006C260000}"/>
    <cellStyle name="Input [yellow] 42 4" xfId="7802" xr:uid="{00000000-0005-0000-0000-00006D260000}"/>
    <cellStyle name="Input [yellow] 42 4 2" xfId="28278" xr:uid="{00000000-0005-0000-0000-00006E260000}"/>
    <cellStyle name="Input [yellow] 42 5" xfId="28273" xr:uid="{00000000-0005-0000-0000-00006F260000}"/>
    <cellStyle name="Input [yellow] 43" xfId="7803" xr:uid="{00000000-0005-0000-0000-000070260000}"/>
    <cellStyle name="Input [yellow] 43 2" xfId="7804" xr:uid="{00000000-0005-0000-0000-000071260000}"/>
    <cellStyle name="Input [yellow] 43 2 2" xfId="7805" xr:uid="{00000000-0005-0000-0000-000072260000}"/>
    <cellStyle name="Input [yellow] 43 2 2 2" xfId="28281" xr:uid="{00000000-0005-0000-0000-000073260000}"/>
    <cellStyle name="Input [yellow] 43 2 3" xfId="28280" xr:uid="{00000000-0005-0000-0000-000074260000}"/>
    <cellStyle name="Input [yellow] 43 3" xfId="7806" xr:uid="{00000000-0005-0000-0000-000075260000}"/>
    <cellStyle name="Input [yellow] 43 3 2" xfId="7807" xr:uid="{00000000-0005-0000-0000-000076260000}"/>
    <cellStyle name="Input [yellow] 43 3 2 2" xfId="28283" xr:uid="{00000000-0005-0000-0000-000077260000}"/>
    <cellStyle name="Input [yellow] 43 3 3" xfId="28282" xr:uid="{00000000-0005-0000-0000-000078260000}"/>
    <cellStyle name="Input [yellow] 43 4" xfId="7808" xr:uid="{00000000-0005-0000-0000-000079260000}"/>
    <cellStyle name="Input [yellow] 43 4 2" xfId="28284" xr:uid="{00000000-0005-0000-0000-00007A260000}"/>
    <cellStyle name="Input [yellow] 43 5" xfId="28279" xr:uid="{00000000-0005-0000-0000-00007B260000}"/>
    <cellStyle name="Input [yellow] 44" xfId="7809" xr:uid="{00000000-0005-0000-0000-00007C260000}"/>
    <cellStyle name="Input [yellow] 44 2" xfId="7810" xr:uid="{00000000-0005-0000-0000-00007D260000}"/>
    <cellStyle name="Input [yellow] 44 2 2" xfId="7811" xr:uid="{00000000-0005-0000-0000-00007E260000}"/>
    <cellStyle name="Input [yellow] 44 2 2 2" xfId="28287" xr:uid="{00000000-0005-0000-0000-00007F260000}"/>
    <cellStyle name="Input [yellow] 44 2 3" xfId="28286" xr:uid="{00000000-0005-0000-0000-000080260000}"/>
    <cellStyle name="Input [yellow] 44 3" xfId="7812" xr:uid="{00000000-0005-0000-0000-000081260000}"/>
    <cellStyle name="Input [yellow] 44 3 2" xfId="7813" xr:uid="{00000000-0005-0000-0000-000082260000}"/>
    <cellStyle name="Input [yellow] 44 3 2 2" xfId="28289" xr:uid="{00000000-0005-0000-0000-000083260000}"/>
    <cellStyle name="Input [yellow] 44 3 3" xfId="28288" xr:uid="{00000000-0005-0000-0000-000084260000}"/>
    <cellStyle name="Input [yellow] 44 4" xfId="7814" xr:uid="{00000000-0005-0000-0000-000085260000}"/>
    <cellStyle name="Input [yellow] 44 4 2" xfId="28290" xr:uid="{00000000-0005-0000-0000-000086260000}"/>
    <cellStyle name="Input [yellow] 44 5" xfId="28285" xr:uid="{00000000-0005-0000-0000-000087260000}"/>
    <cellStyle name="Input [yellow] 45" xfId="7815" xr:uid="{00000000-0005-0000-0000-000088260000}"/>
    <cellStyle name="Input [yellow] 45 2" xfId="7816" xr:uid="{00000000-0005-0000-0000-000089260000}"/>
    <cellStyle name="Input [yellow] 45 2 2" xfId="7817" xr:uid="{00000000-0005-0000-0000-00008A260000}"/>
    <cellStyle name="Input [yellow] 45 2 2 2" xfId="28293" xr:uid="{00000000-0005-0000-0000-00008B260000}"/>
    <cellStyle name="Input [yellow] 45 2 3" xfId="28292" xr:uid="{00000000-0005-0000-0000-00008C260000}"/>
    <cellStyle name="Input [yellow] 45 3" xfId="7818" xr:uid="{00000000-0005-0000-0000-00008D260000}"/>
    <cellStyle name="Input [yellow] 45 3 2" xfId="7819" xr:uid="{00000000-0005-0000-0000-00008E260000}"/>
    <cellStyle name="Input [yellow] 45 3 2 2" xfId="28295" xr:uid="{00000000-0005-0000-0000-00008F260000}"/>
    <cellStyle name="Input [yellow] 45 3 3" xfId="28294" xr:uid="{00000000-0005-0000-0000-000090260000}"/>
    <cellStyle name="Input [yellow] 45 4" xfId="7820" xr:uid="{00000000-0005-0000-0000-000091260000}"/>
    <cellStyle name="Input [yellow] 45 4 2" xfId="28296" xr:uid="{00000000-0005-0000-0000-000092260000}"/>
    <cellStyle name="Input [yellow] 45 5" xfId="28291" xr:uid="{00000000-0005-0000-0000-000093260000}"/>
    <cellStyle name="Input [yellow] 46" xfId="7821" xr:uid="{00000000-0005-0000-0000-000094260000}"/>
    <cellStyle name="Input [yellow] 46 2" xfId="7822" xr:uid="{00000000-0005-0000-0000-000095260000}"/>
    <cellStyle name="Input [yellow] 46 2 2" xfId="7823" xr:uid="{00000000-0005-0000-0000-000096260000}"/>
    <cellStyle name="Input [yellow] 46 2 2 2" xfId="28299" xr:uid="{00000000-0005-0000-0000-000097260000}"/>
    <cellStyle name="Input [yellow] 46 2 3" xfId="28298" xr:uid="{00000000-0005-0000-0000-000098260000}"/>
    <cellStyle name="Input [yellow] 46 3" xfId="7824" xr:uid="{00000000-0005-0000-0000-000099260000}"/>
    <cellStyle name="Input [yellow] 46 3 2" xfId="7825" xr:uid="{00000000-0005-0000-0000-00009A260000}"/>
    <cellStyle name="Input [yellow] 46 3 2 2" xfId="28301" xr:uid="{00000000-0005-0000-0000-00009B260000}"/>
    <cellStyle name="Input [yellow] 46 3 3" xfId="28300" xr:uid="{00000000-0005-0000-0000-00009C260000}"/>
    <cellStyle name="Input [yellow] 46 4" xfId="7826" xr:uid="{00000000-0005-0000-0000-00009D260000}"/>
    <cellStyle name="Input [yellow] 46 4 2" xfId="28302" xr:uid="{00000000-0005-0000-0000-00009E260000}"/>
    <cellStyle name="Input [yellow] 46 5" xfId="28297" xr:uid="{00000000-0005-0000-0000-00009F260000}"/>
    <cellStyle name="Input [yellow] 47" xfId="7827" xr:uid="{00000000-0005-0000-0000-0000A0260000}"/>
    <cellStyle name="Input [yellow] 47 2" xfId="7828" xr:uid="{00000000-0005-0000-0000-0000A1260000}"/>
    <cellStyle name="Input [yellow] 47 2 2" xfId="7829" xr:uid="{00000000-0005-0000-0000-0000A2260000}"/>
    <cellStyle name="Input [yellow] 47 2 2 2" xfId="28305" xr:uid="{00000000-0005-0000-0000-0000A3260000}"/>
    <cellStyle name="Input [yellow] 47 2 3" xfId="28304" xr:uid="{00000000-0005-0000-0000-0000A4260000}"/>
    <cellStyle name="Input [yellow] 47 3" xfId="7830" xr:uid="{00000000-0005-0000-0000-0000A5260000}"/>
    <cellStyle name="Input [yellow] 47 3 2" xfId="7831" xr:uid="{00000000-0005-0000-0000-0000A6260000}"/>
    <cellStyle name="Input [yellow] 47 3 2 2" xfId="28307" xr:uid="{00000000-0005-0000-0000-0000A7260000}"/>
    <cellStyle name="Input [yellow] 47 3 3" xfId="28306" xr:uid="{00000000-0005-0000-0000-0000A8260000}"/>
    <cellStyle name="Input [yellow] 47 4" xfId="7832" xr:uid="{00000000-0005-0000-0000-0000A9260000}"/>
    <cellStyle name="Input [yellow] 47 4 2" xfId="28308" xr:uid="{00000000-0005-0000-0000-0000AA260000}"/>
    <cellStyle name="Input [yellow] 47 5" xfId="28303" xr:uid="{00000000-0005-0000-0000-0000AB260000}"/>
    <cellStyle name="Input [yellow] 48" xfId="7833" xr:uid="{00000000-0005-0000-0000-0000AC260000}"/>
    <cellStyle name="Input [yellow] 48 2" xfId="7834" xr:uid="{00000000-0005-0000-0000-0000AD260000}"/>
    <cellStyle name="Input [yellow] 48 2 2" xfId="7835" xr:uid="{00000000-0005-0000-0000-0000AE260000}"/>
    <cellStyle name="Input [yellow] 48 2 2 2" xfId="28311" xr:uid="{00000000-0005-0000-0000-0000AF260000}"/>
    <cellStyle name="Input [yellow] 48 2 3" xfId="28310" xr:uid="{00000000-0005-0000-0000-0000B0260000}"/>
    <cellStyle name="Input [yellow] 48 3" xfId="7836" xr:uid="{00000000-0005-0000-0000-0000B1260000}"/>
    <cellStyle name="Input [yellow] 48 3 2" xfId="7837" xr:uid="{00000000-0005-0000-0000-0000B2260000}"/>
    <cellStyle name="Input [yellow] 48 3 2 2" xfId="28313" xr:uid="{00000000-0005-0000-0000-0000B3260000}"/>
    <cellStyle name="Input [yellow] 48 3 3" xfId="28312" xr:uid="{00000000-0005-0000-0000-0000B4260000}"/>
    <cellStyle name="Input [yellow] 48 4" xfId="7838" xr:uid="{00000000-0005-0000-0000-0000B5260000}"/>
    <cellStyle name="Input [yellow] 48 4 2" xfId="28314" xr:uid="{00000000-0005-0000-0000-0000B6260000}"/>
    <cellStyle name="Input [yellow] 48 5" xfId="28309" xr:uid="{00000000-0005-0000-0000-0000B7260000}"/>
    <cellStyle name="Input [yellow] 49" xfId="7839" xr:uid="{00000000-0005-0000-0000-0000B8260000}"/>
    <cellStyle name="Input [yellow] 49 2" xfId="7840" xr:uid="{00000000-0005-0000-0000-0000B9260000}"/>
    <cellStyle name="Input [yellow] 49 2 2" xfId="7841" xr:uid="{00000000-0005-0000-0000-0000BA260000}"/>
    <cellStyle name="Input [yellow] 49 2 2 2" xfId="28317" xr:uid="{00000000-0005-0000-0000-0000BB260000}"/>
    <cellStyle name="Input [yellow] 49 2 3" xfId="28316" xr:uid="{00000000-0005-0000-0000-0000BC260000}"/>
    <cellStyle name="Input [yellow] 49 3" xfId="7842" xr:uid="{00000000-0005-0000-0000-0000BD260000}"/>
    <cellStyle name="Input [yellow] 49 3 2" xfId="7843" xr:uid="{00000000-0005-0000-0000-0000BE260000}"/>
    <cellStyle name="Input [yellow] 49 3 2 2" xfId="28319" xr:uid="{00000000-0005-0000-0000-0000BF260000}"/>
    <cellStyle name="Input [yellow] 49 3 3" xfId="28318" xr:uid="{00000000-0005-0000-0000-0000C0260000}"/>
    <cellStyle name="Input [yellow] 49 4" xfId="7844" xr:uid="{00000000-0005-0000-0000-0000C1260000}"/>
    <cellStyle name="Input [yellow] 49 4 2" xfId="28320" xr:uid="{00000000-0005-0000-0000-0000C2260000}"/>
    <cellStyle name="Input [yellow] 49 5" xfId="28315" xr:uid="{00000000-0005-0000-0000-0000C3260000}"/>
    <cellStyle name="Input [yellow] 5" xfId="7845" xr:uid="{00000000-0005-0000-0000-0000C4260000}"/>
    <cellStyle name="Input [yellow] 5 10" xfId="28321" xr:uid="{00000000-0005-0000-0000-0000C5260000}"/>
    <cellStyle name="Input [yellow] 5 2" xfId="7846" xr:uid="{00000000-0005-0000-0000-0000C6260000}"/>
    <cellStyle name="Input [yellow] 5 2 2" xfId="7847" xr:uid="{00000000-0005-0000-0000-0000C7260000}"/>
    <cellStyle name="Input [yellow] 5 2 2 2" xfId="7848" xr:uid="{00000000-0005-0000-0000-0000C8260000}"/>
    <cellStyle name="Input [yellow] 5 2 2 2 2" xfId="7849" xr:uid="{00000000-0005-0000-0000-0000C9260000}"/>
    <cellStyle name="Input [yellow] 5 2 2 2 2 2" xfId="28325" xr:uid="{00000000-0005-0000-0000-0000CA260000}"/>
    <cellStyle name="Input [yellow] 5 2 2 2 3" xfId="28324" xr:uid="{00000000-0005-0000-0000-0000CB260000}"/>
    <cellStyle name="Input [yellow] 5 2 2 3" xfId="7850" xr:uid="{00000000-0005-0000-0000-0000CC260000}"/>
    <cellStyle name="Input [yellow] 5 2 2 3 2" xfId="7851" xr:uid="{00000000-0005-0000-0000-0000CD260000}"/>
    <cellStyle name="Input [yellow] 5 2 2 3 2 2" xfId="28327" xr:uid="{00000000-0005-0000-0000-0000CE260000}"/>
    <cellStyle name="Input [yellow] 5 2 2 3 3" xfId="28326" xr:uid="{00000000-0005-0000-0000-0000CF260000}"/>
    <cellStyle name="Input [yellow] 5 2 2 4" xfId="7852" xr:uid="{00000000-0005-0000-0000-0000D0260000}"/>
    <cellStyle name="Input [yellow] 5 2 2 4 2" xfId="28328" xr:uid="{00000000-0005-0000-0000-0000D1260000}"/>
    <cellStyle name="Input [yellow] 5 2 2 5" xfId="28323" xr:uid="{00000000-0005-0000-0000-0000D2260000}"/>
    <cellStyle name="Input [yellow] 5 2 3" xfId="7853" xr:uid="{00000000-0005-0000-0000-0000D3260000}"/>
    <cellStyle name="Input [yellow] 5 2 3 2" xfId="7854" xr:uid="{00000000-0005-0000-0000-0000D4260000}"/>
    <cellStyle name="Input [yellow] 5 2 3 2 2" xfId="7855" xr:uid="{00000000-0005-0000-0000-0000D5260000}"/>
    <cellStyle name="Input [yellow] 5 2 3 2 2 2" xfId="28331" xr:uid="{00000000-0005-0000-0000-0000D6260000}"/>
    <cellStyle name="Input [yellow] 5 2 3 2 3" xfId="28330" xr:uid="{00000000-0005-0000-0000-0000D7260000}"/>
    <cellStyle name="Input [yellow] 5 2 3 3" xfId="7856" xr:uid="{00000000-0005-0000-0000-0000D8260000}"/>
    <cellStyle name="Input [yellow] 5 2 3 3 2" xfId="7857" xr:uid="{00000000-0005-0000-0000-0000D9260000}"/>
    <cellStyle name="Input [yellow] 5 2 3 3 2 2" xfId="28333" xr:uid="{00000000-0005-0000-0000-0000DA260000}"/>
    <cellStyle name="Input [yellow] 5 2 3 3 3" xfId="28332" xr:uid="{00000000-0005-0000-0000-0000DB260000}"/>
    <cellStyle name="Input [yellow] 5 2 3 4" xfId="7858" xr:uid="{00000000-0005-0000-0000-0000DC260000}"/>
    <cellStyle name="Input [yellow] 5 2 3 4 2" xfId="28334" xr:uid="{00000000-0005-0000-0000-0000DD260000}"/>
    <cellStyle name="Input [yellow] 5 2 3 5" xfId="28329" xr:uid="{00000000-0005-0000-0000-0000DE260000}"/>
    <cellStyle name="Input [yellow] 5 2 4" xfId="7859" xr:uid="{00000000-0005-0000-0000-0000DF260000}"/>
    <cellStyle name="Input [yellow] 5 2 4 2" xfId="7860" xr:uid="{00000000-0005-0000-0000-0000E0260000}"/>
    <cellStyle name="Input [yellow] 5 2 4 2 2" xfId="7861" xr:uid="{00000000-0005-0000-0000-0000E1260000}"/>
    <cellStyle name="Input [yellow] 5 2 4 2 2 2" xfId="28337" xr:uid="{00000000-0005-0000-0000-0000E2260000}"/>
    <cellStyle name="Input [yellow] 5 2 4 2 3" xfId="28336" xr:uid="{00000000-0005-0000-0000-0000E3260000}"/>
    <cellStyle name="Input [yellow] 5 2 4 3" xfId="7862" xr:uid="{00000000-0005-0000-0000-0000E4260000}"/>
    <cellStyle name="Input [yellow] 5 2 4 3 2" xfId="7863" xr:uid="{00000000-0005-0000-0000-0000E5260000}"/>
    <cellStyle name="Input [yellow] 5 2 4 3 2 2" xfId="28339" xr:uid="{00000000-0005-0000-0000-0000E6260000}"/>
    <cellStyle name="Input [yellow] 5 2 4 3 3" xfId="28338" xr:uid="{00000000-0005-0000-0000-0000E7260000}"/>
    <cellStyle name="Input [yellow] 5 2 4 4" xfId="7864" xr:uid="{00000000-0005-0000-0000-0000E8260000}"/>
    <cellStyle name="Input [yellow] 5 2 4 4 2" xfId="28340" xr:uid="{00000000-0005-0000-0000-0000E9260000}"/>
    <cellStyle name="Input [yellow] 5 2 4 5" xfId="28335" xr:uid="{00000000-0005-0000-0000-0000EA260000}"/>
    <cellStyle name="Input [yellow] 5 2 5" xfId="7865" xr:uid="{00000000-0005-0000-0000-0000EB260000}"/>
    <cellStyle name="Input [yellow] 5 2 5 2" xfId="7866" xr:uid="{00000000-0005-0000-0000-0000EC260000}"/>
    <cellStyle name="Input [yellow] 5 2 5 2 2" xfId="7867" xr:uid="{00000000-0005-0000-0000-0000ED260000}"/>
    <cellStyle name="Input [yellow] 5 2 5 2 2 2" xfId="28343" xr:uid="{00000000-0005-0000-0000-0000EE260000}"/>
    <cellStyle name="Input [yellow] 5 2 5 2 3" xfId="28342" xr:uid="{00000000-0005-0000-0000-0000EF260000}"/>
    <cellStyle name="Input [yellow] 5 2 5 3" xfId="7868" xr:uid="{00000000-0005-0000-0000-0000F0260000}"/>
    <cellStyle name="Input [yellow] 5 2 5 3 2" xfId="7869" xr:uid="{00000000-0005-0000-0000-0000F1260000}"/>
    <cellStyle name="Input [yellow] 5 2 5 3 2 2" xfId="28345" xr:uid="{00000000-0005-0000-0000-0000F2260000}"/>
    <cellStyle name="Input [yellow] 5 2 5 3 3" xfId="28344" xr:uid="{00000000-0005-0000-0000-0000F3260000}"/>
    <cellStyle name="Input [yellow] 5 2 5 4" xfId="7870" xr:uid="{00000000-0005-0000-0000-0000F4260000}"/>
    <cellStyle name="Input [yellow] 5 2 5 4 2" xfId="28346" xr:uid="{00000000-0005-0000-0000-0000F5260000}"/>
    <cellStyle name="Input [yellow] 5 2 5 5" xfId="28341" xr:uid="{00000000-0005-0000-0000-0000F6260000}"/>
    <cellStyle name="Input [yellow] 5 2 6" xfId="7871" xr:uid="{00000000-0005-0000-0000-0000F7260000}"/>
    <cellStyle name="Input [yellow] 5 2 6 2" xfId="7872" xr:uid="{00000000-0005-0000-0000-0000F8260000}"/>
    <cellStyle name="Input [yellow] 5 2 6 2 2" xfId="28348" xr:uid="{00000000-0005-0000-0000-0000F9260000}"/>
    <cellStyle name="Input [yellow] 5 2 6 3" xfId="28347" xr:uid="{00000000-0005-0000-0000-0000FA260000}"/>
    <cellStyle name="Input [yellow] 5 2 7" xfId="7873" xr:uid="{00000000-0005-0000-0000-0000FB260000}"/>
    <cellStyle name="Input [yellow] 5 2 7 2" xfId="7874" xr:uid="{00000000-0005-0000-0000-0000FC260000}"/>
    <cellStyle name="Input [yellow] 5 2 7 2 2" xfId="28350" xr:uid="{00000000-0005-0000-0000-0000FD260000}"/>
    <cellStyle name="Input [yellow] 5 2 7 3" xfId="28349" xr:uid="{00000000-0005-0000-0000-0000FE260000}"/>
    <cellStyle name="Input [yellow] 5 2 8" xfId="7875" xr:uid="{00000000-0005-0000-0000-0000FF260000}"/>
    <cellStyle name="Input [yellow] 5 2 8 2" xfId="28351" xr:uid="{00000000-0005-0000-0000-000000270000}"/>
    <cellStyle name="Input [yellow] 5 2 9" xfId="28322" xr:uid="{00000000-0005-0000-0000-000001270000}"/>
    <cellStyle name="Input [yellow] 5 3" xfId="7876" xr:uid="{00000000-0005-0000-0000-000002270000}"/>
    <cellStyle name="Input [yellow] 5 3 2" xfId="7877" xr:uid="{00000000-0005-0000-0000-000003270000}"/>
    <cellStyle name="Input [yellow] 5 3 2 2" xfId="7878" xr:uid="{00000000-0005-0000-0000-000004270000}"/>
    <cellStyle name="Input [yellow] 5 3 2 2 2" xfId="28354" xr:uid="{00000000-0005-0000-0000-000005270000}"/>
    <cellStyle name="Input [yellow] 5 3 2 3" xfId="28353" xr:uid="{00000000-0005-0000-0000-000006270000}"/>
    <cellStyle name="Input [yellow] 5 3 3" xfId="7879" xr:uid="{00000000-0005-0000-0000-000007270000}"/>
    <cellStyle name="Input [yellow] 5 3 3 2" xfId="7880" xr:uid="{00000000-0005-0000-0000-000008270000}"/>
    <cellStyle name="Input [yellow] 5 3 3 2 2" xfId="28356" xr:uid="{00000000-0005-0000-0000-000009270000}"/>
    <cellStyle name="Input [yellow] 5 3 3 3" xfId="28355" xr:uid="{00000000-0005-0000-0000-00000A270000}"/>
    <cellStyle name="Input [yellow] 5 3 4" xfId="7881" xr:uid="{00000000-0005-0000-0000-00000B270000}"/>
    <cellStyle name="Input [yellow] 5 3 4 2" xfId="28357" xr:uid="{00000000-0005-0000-0000-00000C270000}"/>
    <cellStyle name="Input [yellow] 5 3 5" xfId="28352" xr:uid="{00000000-0005-0000-0000-00000D270000}"/>
    <cellStyle name="Input [yellow] 5 4" xfId="7882" xr:uid="{00000000-0005-0000-0000-00000E270000}"/>
    <cellStyle name="Input [yellow] 5 4 2" xfId="7883" xr:uid="{00000000-0005-0000-0000-00000F270000}"/>
    <cellStyle name="Input [yellow] 5 4 2 2" xfId="7884" xr:uid="{00000000-0005-0000-0000-000010270000}"/>
    <cellStyle name="Input [yellow] 5 4 2 2 2" xfId="28360" xr:uid="{00000000-0005-0000-0000-000011270000}"/>
    <cellStyle name="Input [yellow] 5 4 2 3" xfId="28359" xr:uid="{00000000-0005-0000-0000-000012270000}"/>
    <cellStyle name="Input [yellow] 5 4 3" xfId="7885" xr:uid="{00000000-0005-0000-0000-000013270000}"/>
    <cellStyle name="Input [yellow] 5 4 3 2" xfId="7886" xr:uid="{00000000-0005-0000-0000-000014270000}"/>
    <cellStyle name="Input [yellow] 5 4 3 2 2" xfId="28362" xr:uid="{00000000-0005-0000-0000-000015270000}"/>
    <cellStyle name="Input [yellow] 5 4 3 3" xfId="28361" xr:uid="{00000000-0005-0000-0000-000016270000}"/>
    <cellStyle name="Input [yellow] 5 4 4" xfId="7887" xr:uid="{00000000-0005-0000-0000-000017270000}"/>
    <cellStyle name="Input [yellow] 5 4 4 2" xfId="28363" xr:uid="{00000000-0005-0000-0000-000018270000}"/>
    <cellStyle name="Input [yellow] 5 4 5" xfId="28358" xr:uid="{00000000-0005-0000-0000-000019270000}"/>
    <cellStyle name="Input [yellow] 5 5" xfId="7888" xr:uid="{00000000-0005-0000-0000-00001A270000}"/>
    <cellStyle name="Input [yellow] 5 5 2" xfId="7889" xr:uid="{00000000-0005-0000-0000-00001B270000}"/>
    <cellStyle name="Input [yellow] 5 5 2 2" xfId="7890" xr:uid="{00000000-0005-0000-0000-00001C270000}"/>
    <cellStyle name="Input [yellow] 5 5 2 2 2" xfId="28366" xr:uid="{00000000-0005-0000-0000-00001D270000}"/>
    <cellStyle name="Input [yellow] 5 5 2 3" xfId="28365" xr:uid="{00000000-0005-0000-0000-00001E270000}"/>
    <cellStyle name="Input [yellow] 5 5 3" xfId="7891" xr:uid="{00000000-0005-0000-0000-00001F270000}"/>
    <cellStyle name="Input [yellow] 5 5 3 2" xfId="7892" xr:uid="{00000000-0005-0000-0000-000020270000}"/>
    <cellStyle name="Input [yellow] 5 5 3 2 2" xfId="28368" xr:uid="{00000000-0005-0000-0000-000021270000}"/>
    <cellStyle name="Input [yellow] 5 5 3 3" xfId="28367" xr:uid="{00000000-0005-0000-0000-000022270000}"/>
    <cellStyle name="Input [yellow] 5 5 4" xfId="7893" xr:uid="{00000000-0005-0000-0000-000023270000}"/>
    <cellStyle name="Input [yellow] 5 5 4 2" xfId="28369" xr:uid="{00000000-0005-0000-0000-000024270000}"/>
    <cellStyle name="Input [yellow] 5 5 5" xfId="28364" xr:uid="{00000000-0005-0000-0000-000025270000}"/>
    <cellStyle name="Input [yellow] 5 6" xfId="7894" xr:uid="{00000000-0005-0000-0000-000026270000}"/>
    <cellStyle name="Input [yellow] 5 6 2" xfId="7895" xr:uid="{00000000-0005-0000-0000-000027270000}"/>
    <cellStyle name="Input [yellow] 5 6 2 2" xfId="7896" xr:uid="{00000000-0005-0000-0000-000028270000}"/>
    <cellStyle name="Input [yellow] 5 6 2 2 2" xfId="28372" xr:uid="{00000000-0005-0000-0000-000029270000}"/>
    <cellStyle name="Input [yellow] 5 6 2 3" xfId="28371" xr:uid="{00000000-0005-0000-0000-00002A270000}"/>
    <cellStyle name="Input [yellow] 5 6 3" xfId="7897" xr:uid="{00000000-0005-0000-0000-00002B270000}"/>
    <cellStyle name="Input [yellow] 5 6 3 2" xfId="7898" xr:uid="{00000000-0005-0000-0000-00002C270000}"/>
    <cellStyle name="Input [yellow] 5 6 3 2 2" xfId="28374" xr:uid="{00000000-0005-0000-0000-00002D270000}"/>
    <cellStyle name="Input [yellow] 5 6 3 3" xfId="28373" xr:uid="{00000000-0005-0000-0000-00002E270000}"/>
    <cellStyle name="Input [yellow] 5 6 4" xfId="7899" xr:uid="{00000000-0005-0000-0000-00002F270000}"/>
    <cellStyle name="Input [yellow] 5 6 4 2" xfId="28375" xr:uid="{00000000-0005-0000-0000-000030270000}"/>
    <cellStyle name="Input [yellow] 5 6 5" xfId="28370" xr:uid="{00000000-0005-0000-0000-000031270000}"/>
    <cellStyle name="Input [yellow] 5 7" xfId="7900" xr:uid="{00000000-0005-0000-0000-000032270000}"/>
    <cellStyle name="Input [yellow] 5 7 2" xfId="7901" xr:uid="{00000000-0005-0000-0000-000033270000}"/>
    <cellStyle name="Input [yellow] 5 7 2 2" xfId="28377" xr:uid="{00000000-0005-0000-0000-000034270000}"/>
    <cellStyle name="Input [yellow] 5 7 3" xfId="28376" xr:uid="{00000000-0005-0000-0000-000035270000}"/>
    <cellStyle name="Input [yellow] 5 8" xfId="7902" xr:uid="{00000000-0005-0000-0000-000036270000}"/>
    <cellStyle name="Input [yellow] 5 8 2" xfId="7903" xr:uid="{00000000-0005-0000-0000-000037270000}"/>
    <cellStyle name="Input [yellow] 5 8 2 2" xfId="28379" xr:uid="{00000000-0005-0000-0000-000038270000}"/>
    <cellStyle name="Input [yellow] 5 8 3" xfId="28378" xr:uid="{00000000-0005-0000-0000-000039270000}"/>
    <cellStyle name="Input [yellow] 5 9" xfId="7904" xr:uid="{00000000-0005-0000-0000-00003A270000}"/>
    <cellStyle name="Input [yellow] 5 9 2" xfId="28380" xr:uid="{00000000-0005-0000-0000-00003B270000}"/>
    <cellStyle name="Input [yellow] 50" xfId="7905" xr:uid="{00000000-0005-0000-0000-00003C270000}"/>
    <cellStyle name="Input [yellow] 50 2" xfId="7906" xr:uid="{00000000-0005-0000-0000-00003D270000}"/>
    <cellStyle name="Input [yellow] 50 2 2" xfId="7907" xr:uid="{00000000-0005-0000-0000-00003E270000}"/>
    <cellStyle name="Input [yellow] 50 2 2 2" xfId="28383" xr:uid="{00000000-0005-0000-0000-00003F270000}"/>
    <cellStyle name="Input [yellow] 50 2 3" xfId="28382" xr:uid="{00000000-0005-0000-0000-000040270000}"/>
    <cellStyle name="Input [yellow] 50 3" xfId="7908" xr:uid="{00000000-0005-0000-0000-000041270000}"/>
    <cellStyle name="Input [yellow] 50 3 2" xfId="7909" xr:uid="{00000000-0005-0000-0000-000042270000}"/>
    <cellStyle name="Input [yellow] 50 3 2 2" xfId="28385" xr:uid="{00000000-0005-0000-0000-000043270000}"/>
    <cellStyle name="Input [yellow] 50 3 3" xfId="28384" xr:uid="{00000000-0005-0000-0000-000044270000}"/>
    <cellStyle name="Input [yellow] 50 4" xfId="7910" xr:uid="{00000000-0005-0000-0000-000045270000}"/>
    <cellStyle name="Input [yellow] 50 4 2" xfId="28386" xr:uid="{00000000-0005-0000-0000-000046270000}"/>
    <cellStyle name="Input [yellow] 50 5" xfId="28381" xr:uid="{00000000-0005-0000-0000-000047270000}"/>
    <cellStyle name="Input [yellow] 51" xfId="7911" xr:uid="{00000000-0005-0000-0000-000048270000}"/>
    <cellStyle name="Input [yellow] 51 2" xfId="7912" xr:uid="{00000000-0005-0000-0000-000049270000}"/>
    <cellStyle name="Input [yellow] 51 2 2" xfId="7913" xr:uid="{00000000-0005-0000-0000-00004A270000}"/>
    <cellStyle name="Input [yellow] 51 2 2 2" xfId="28389" xr:uid="{00000000-0005-0000-0000-00004B270000}"/>
    <cellStyle name="Input [yellow] 51 2 3" xfId="28388" xr:uid="{00000000-0005-0000-0000-00004C270000}"/>
    <cellStyle name="Input [yellow] 51 3" xfId="7914" xr:uid="{00000000-0005-0000-0000-00004D270000}"/>
    <cellStyle name="Input [yellow] 51 3 2" xfId="7915" xr:uid="{00000000-0005-0000-0000-00004E270000}"/>
    <cellStyle name="Input [yellow] 51 3 2 2" xfId="28391" xr:uid="{00000000-0005-0000-0000-00004F270000}"/>
    <cellStyle name="Input [yellow] 51 3 3" xfId="28390" xr:uid="{00000000-0005-0000-0000-000050270000}"/>
    <cellStyle name="Input [yellow] 51 4" xfId="7916" xr:uid="{00000000-0005-0000-0000-000051270000}"/>
    <cellStyle name="Input [yellow] 51 4 2" xfId="28392" xr:uid="{00000000-0005-0000-0000-000052270000}"/>
    <cellStyle name="Input [yellow] 51 5" xfId="28387" xr:uid="{00000000-0005-0000-0000-000053270000}"/>
    <cellStyle name="Input [yellow] 52" xfId="7917" xr:uid="{00000000-0005-0000-0000-000054270000}"/>
    <cellStyle name="Input [yellow] 52 2" xfId="7918" xr:uid="{00000000-0005-0000-0000-000055270000}"/>
    <cellStyle name="Input [yellow] 52 2 2" xfId="7919" xr:uid="{00000000-0005-0000-0000-000056270000}"/>
    <cellStyle name="Input [yellow] 52 2 2 2" xfId="28395" xr:uid="{00000000-0005-0000-0000-000057270000}"/>
    <cellStyle name="Input [yellow] 52 2 3" xfId="28394" xr:uid="{00000000-0005-0000-0000-000058270000}"/>
    <cellStyle name="Input [yellow] 52 3" xfId="7920" xr:uid="{00000000-0005-0000-0000-000059270000}"/>
    <cellStyle name="Input [yellow] 52 3 2" xfId="7921" xr:uid="{00000000-0005-0000-0000-00005A270000}"/>
    <cellStyle name="Input [yellow] 52 3 2 2" xfId="28397" xr:uid="{00000000-0005-0000-0000-00005B270000}"/>
    <cellStyle name="Input [yellow] 52 3 3" xfId="28396" xr:uid="{00000000-0005-0000-0000-00005C270000}"/>
    <cellStyle name="Input [yellow] 52 4" xfId="7922" xr:uid="{00000000-0005-0000-0000-00005D270000}"/>
    <cellStyle name="Input [yellow] 52 4 2" xfId="28398" xr:uid="{00000000-0005-0000-0000-00005E270000}"/>
    <cellStyle name="Input [yellow] 52 5" xfId="28393" xr:uid="{00000000-0005-0000-0000-00005F270000}"/>
    <cellStyle name="Input [yellow] 53" xfId="7923" xr:uid="{00000000-0005-0000-0000-000060270000}"/>
    <cellStyle name="Input [yellow] 53 2" xfId="7924" xr:uid="{00000000-0005-0000-0000-000061270000}"/>
    <cellStyle name="Input [yellow] 53 2 2" xfId="7925" xr:uid="{00000000-0005-0000-0000-000062270000}"/>
    <cellStyle name="Input [yellow] 53 2 2 2" xfId="28401" xr:uid="{00000000-0005-0000-0000-000063270000}"/>
    <cellStyle name="Input [yellow] 53 2 3" xfId="28400" xr:uid="{00000000-0005-0000-0000-000064270000}"/>
    <cellStyle name="Input [yellow] 53 3" xfId="7926" xr:uid="{00000000-0005-0000-0000-000065270000}"/>
    <cellStyle name="Input [yellow] 53 3 2" xfId="7927" xr:uid="{00000000-0005-0000-0000-000066270000}"/>
    <cellStyle name="Input [yellow] 53 3 2 2" xfId="28403" xr:uid="{00000000-0005-0000-0000-000067270000}"/>
    <cellStyle name="Input [yellow] 53 3 3" xfId="28402" xr:uid="{00000000-0005-0000-0000-000068270000}"/>
    <cellStyle name="Input [yellow] 53 4" xfId="7928" xr:uid="{00000000-0005-0000-0000-000069270000}"/>
    <cellStyle name="Input [yellow] 53 4 2" xfId="28404" xr:uid="{00000000-0005-0000-0000-00006A270000}"/>
    <cellStyle name="Input [yellow] 53 5" xfId="28399" xr:uid="{00000000-0005-0000-0000-00006B270000}"/>
    <cellStyle name="Input [yellow] 54" xfId="7929" xr:uid="{00000000-0005-0000-0000-00006C270000}"/>
    <cellStyle name="Input [yellow] 54 2" xfId="7930" xr:uid="{00000000-0005-0000-0000-00006D270000}"/>
    <cellStyle name="Input [yellow] 54 2 2" xfId="7931" xr:uid="{00000000-0005-0000-0000-00006E270000}"/>
    <cellStyle name="Input [yellow] 54 2 2 2" xfId="28407" xr:uid="{00000000-0005-0000-0000-00006F270000}"/>
    <cellStyle name="Input [yellow] 54 2 3" xfId="28406" xr:uid="{00000000-0005-0000-0000-000070270000}"/>
    <cellStyle name="Input [yellow] 54 3" xfId="7932" xr:uid="{00000000-0005-0000-0000-000071270000}"/>
    <cellStyle name="Input [yellow] 54 3 2" xfId="7933" xr:uid="{00000000-0005-0000-0000-000072270000}"/>
    <cellStyle name="Input [yellow] 54 3 2 2" xfId="28409" xr:uid="{00000000-0005-0000-0000-000073270000}"/>
    <cellStyle name="Input [yellow] 54 3 3" xfId="28408" xr:uid="{00000000-0005-0000-0000-000074270000}"/>
    <cellStyle name="Input [yellow] 54 4" xfId="7934" xr:uid="{00000000-0005-0000-0000-000075270000}"/>
    <cellStyle name="Input [yellow] 54 4 2" xfId="28410" xr:uid="{00000000-0005-0000-0000-000076270000}"/>
    <cellStyle name="Input [yellow] 54 5" xfId="28405" xr:uid="{00000000-0005-0000-0000-000077270000}"/>
    <cellStyle name="Input [yellow] 55" xfId="7935" xr:uid="{00000000-0005-0000-0000-000078270000}"/>
    <cellStyle name="Input [yellow] 55 2" xfId="7936" xr:uid="{00000000-0005-0000-0000-000079270000}"/>
    <cellStyle name="Input [yellow] 55 2 2" xfId="7937" xr:uid="{00000000-0005-0000-0000-00007A270000}"/>
    <cellStyle name="Input [yellow] 55 2 2 2" xfId="28413" xr:uid="{00000000-0005-0000-0000-00007B270000}"/>
    <cellStyle name="Input [yellow] 55 2 3" xfId="28412" xr:uid="{00000000-0005-0000-0000-00007C270000}"/>
    <cellStyle name="Input [yellow] 55 3" xfId="7938" xr:uid="{00000000-0005-0000-0000-00007D270000}"/>
    <cellStyle name="Input [yellow] 55 3 2" xfId="7939" xr:uid="{00000000-0005-0000-0000-00007E270000}"/>
    <cellStyle name="Input [yellow] 55 3 2 2" xfId="28415" xr:uid="{00000000-0005-0000-0000-00007F270000}"/>
    <cellStyle name="Input [yellow] 55 3 3" xfId="28414" xr:uid="{00000000-0005-0000-0000-000080270000}"/>
    <cellStyle name="Input [yellow] 55 4" xfId="7940" xr:uid="{00000000-0005-0000-0000-000081270000}"/>
    <cellStyle name="Input [yellow] 55 4 2" xfId="28416" xr:uid="{00000000-0005-0000-0000-000082270000}"/>
    <cellStyle name="Input [yellow] 55 5" xfId="28411" xr:uid="{00000000-0005-0000-0000-000083270000}"/>
    <cellStyle name="Input [yellow] 56" xfId="7941" xr:uid="{00000000-0005-0000-0000-000084270000}"/>
    <cellStyle name="Input [yellow] 56 2" xfId="7942" xr:uid="{00000000-0005-0000-0000-000085270000}"/>
    <cellStyle name="Input [yellow] 56 2 2" xfId="7943" xr:uid="{00000000-0005-0000-0000-000086270000}"/>
    <cellStyle name="Input [yellow] 56 2 2 2" xfId="28419" xr:uid="{00000000-0005-0000-0000-000087270000}"/>
    <cellStyle name="Input [yellow] 56 2 3" xfId="28418" xr:uid="{00000000-0005-0000-0000-000088270000}"/>
    <cellStyle name="Input [yellow] 56 3" xfId="7944" xr:uid="{00000000-0005-0000-0000-000089270000}"/>
    <cellStyle name="Input [yellow] 56 3 2" xfId="7945" xr:uid="{00000000-0005-0000-0000-00008A270000}"/>
    <cellStyle name="Input [yellow] 56 3 2 2" xfId="28421" xr:uid="{00000000-0005-0000-0000-00008B270000}"/>
    <cellStyle name="Input [yellow] 56 3 3" xfId="28420" xr:uid="{00000000-0005-0000-0000-00008C270000}"/>
    <cellStyle name="Input [yellow] 56 4" xfId="7946" xr:uid="{00000000-0005-0000-0000-00008D270000}"/>
    <cellStyle name="Input [yellow] 56 4 2" xfId="28422" xr:uid="{00000000-0005-0000-0000-00008E270000}"/>
    <cellStyle name="Input [yellow] 56 5" xfId="28417" xr:uid="{00000000-0005-0000-0000-00008F270000}"/>
    <cellStyle name="Input [yellow] 57" xfId="7947" xr:uid="{00000000-0005-0000-0000-000090270000}"/>
    <cellStyle name="Input [yellow] 57 2" xfId="7948" xr:uid="{00000000-0005-0000-0000-000091270000}"/>
    <cellStyle name="Input [yellow] 57 2 2" xfId="7949" xr:uid="{00000000-0005-0000-0000-000092270000}"/>
    <cellStyle name="Input [yellow] 57 2 2 2" xfId="28425" xr:uid="{00000000-0005-0000-0000-000093270000}"/>
    <cellStyle name="Input [yellow] 57 2 3" xfId="28424" xr:uid="{00000000-0005-0000-0000-000094270000}"/>
    <cellStyle name="Input [yellow] 57 3" xfId="7950" xr:uid="{00000000-0005-0000-0000-000095270000}"/>
    <cellStyle name="Input [yellow] 57 3 2" xfId="7951" xr:uid="{00000000-0005-0000-0000-000096270000}"/>
    <cellStyle name="Input [yellow] 57 3 2 2" xfId="28427" xr:uid="{00000000-0005-0000-0000-000097270000}"/>
    <cellStyle name="Input [yellow] 57 3 3" xfId="28426" xr:uid="{00000000-0005-0000-0000-000098270000}"/>
    <cellStyle name="Input [yellow] 57 4" xfId="7952" xr:uid="{00000000-0005-0000-0000-000099270000}"/>
    <cellStyle name="Input [yellow] 57 4 2" xfId="28428" xr:uid="{00000000-0005-0000-0000-00009A270000}"/>
    <cellStyle name="Input [yellow] 57 5" xfId="28423" xr:uid="{00000000-0005-0000-0000-00009B270000}"/>
    <cellStyle name="Input [yellow] 58" xfId="7953" xr:uid="{00000000-0005-0000-0000-00009C270000}"/>
    <cellStyle name="Input [yellow] 58 2" xfId="7954" xr:uid="{00000000-0005-0000-0000-00009D270000}"/>
    <cellStyle name="Input [yellow] 58 2 2" xfId="7955" xr:uid="{00000000-0005-0000-0000-00009E270000}"/>
    <cellStyle name="Input [yellow] 58 2 2 2" xfId="28431" xr:uid="{00000000-0005-0000-0000-00009F270000}"/>
    <cellStyle name="Input [yellow] 58 2 3" xfId="28430" xr:uid="{00000000-0005-0000-0000-0000A0270000}"/>
    <cellStyle name="Input [yellow] 58 3" xfId="7956" xr:uid="{00000000-0005-0000-0000-0000A1270000}"/>
    <cellStyle name="Input [yellow] 58 3 2" xfId="7957" xr:uid="{00000000-0005-0000-0000-0000A2270000}"/>
    <cellStyle name="Input [yellow] 58 3 2 2" xfId="28433" xr:uid="{00000000-0005-0000-0000-0000A3270000}"/>
    <cellStyle name="Input [yellow] 58 3 3" xfId="28432" xr:uid="{00000000-0005-0000-0000-0000A4270000}"/>
    <cellStyle name="Input [yellow] 58 4" xfId="7958" xr:uid="{00000000-0005-0000-0000-0000A5270000}"/>
    <cellStyle name="Input [yellow] 58 4 2" xfId="28434" xr:uid="{00000000-0005-0000-0000-0000A6270000}"/>
    <cellStyle name="Input [yellow] 58 5" xfId="28429" xr:uid="{00000000-0005-0000-0000-0000A7270000}"/>
    <cellStyle name="Input [yellow] 59" xfId="7959" xr:uid="{00000000-0005-0000-0000-0000A8270000}"/>
    <cellStyle name="Input [yellow] 59 2" xfId="7960" xr:uid="{00000000-0005-0000-0000-0000A9270000}"/>
    <cellStyle name="Input [yellow] 59 2 2" xfId="7961" xr:uid="{00000000-0005-0000-0000-0000AA270000}"/>
    <cellStyle name="Input [yellow] 59 2 2 2" xfId="28437" xr:uid="{00000000-0005-0000-0000-0000AB270000}"/>
    <cellStyle name="Input [yellow] 59 2 3" xfId="28436" xr:uid="{00000000-0005-0000-0000-0000AC270000}"/>
    <cellStyle name="Input [yellow] 59 3" xfId="7962" xr:uid="{00000000-0005-0000-0000-0000AD270000}"/>
    <cellStyle name="Input [yellow] 59 3 2" xfId="7963" xr:uid="{00000000-0005-0000-0000-0000AE270000}"/>
    <cellStyle name="Input [yellow] 59 3 2 2" xfId="28439" xr:uid="{00000000-0005-0000-0000-0000AF270000}"/>
    <cellStyle name="Input [yellow] 59 3 3" xfId="28438" xr:uid="{00000000-0005-0000-0000-0000B0270000}"/>
    <cellStyle name="Input [yellow] 59 4" xfId="7964" xr:uid="{00000000-0005-0000-0000-0000B1270000}"/>
    <cellStyle name="Input [yellow] 59 4 2" xfId="28440" xr:uid="{00000000-0005-0000-0000-0000B2270000}"/>
    <cellStyle name="Input [yellow] 59 5" xfId="28435" xr:uid="{00000000-0005-0000-0000-0000B3270000}"/>
    <cellStyle name="Input [yellow] 6" xfId="7965" xr:uid="{00000000-0005-0000-0000-0000B4270000}"/>
    <cellStyle name="Input [yellow] 6 10" xfId="28441" xr:uid="{00000000-0005-0000-0000-0000B5270000}"/>
    <cellStyle name="Input [yellow] 6 2" xfId="7966" xr:uid="{00000000-0005-0000-0000-0000B6270000}"/>
    <cellStyle name="Input [yellow] 6 2 2" xfId="7967" xr:uid="{00000000-0005-0000-0000-0000B7270000}"/>
    <cellStyle name="Input [yellow] 6 2 2 2" xfId="7968" xr:uid="{00000000-0005-0000-0000-0000B8270000}"/>
    <cellStyle name="Input [yellow] 6 2 2 2 2" xfId="7969" xr:uid="{00000000-0005-0000-0000-0000B9270000}"/>
    <cellStyle name="Input [yellow] 6 2 2 2 2 2" xfId="28445" xr:uid="{00000000-0005-0000-0000-0000BA270000}"/>
    <cellStyle name="Input [yellow] 6 2 2 2 3" xfId="28444" xr:uid="{00000000-0005-0000-0000-0000BB270000}"/>
    <cellStyle name="Input [yellow] 6 2 2 3" xfId="7970" xr:uid="{00000000-0005-0000-0000-0000BC270000}"/>
    <cellStyle name="Input [yellow] 6 2 2 3 2" xfId="7971" xr:uid="{00000000-0005-0000-0000-0000BD270000}"/>
    <cellStyle name="Input [yellow] 6 2 2 3 2 2" xfId="28447" xr:uid="{00000000-0005-0000-0000-0000BE270000}"/>
    <cellStyle name="Input [yellow] 6 2 2 3 3" xfId="28446" xr:uid="{00000000-0005-0000-0000-0000BF270000}"/>
    <cellStyle name="Input [yellow] 6 2 2 4" xfId="7972" xr:uid="{00000000-0005-0000-0000-0000C0270000}"/>
    <cellStyle name="Input [yellow] 6 2 2 4 2" xfId="28448" xr:uid="{00000000-0005-0000-0000-0000C1270000}"/>
    <cellStyle name="Input [yellow] 6 2 2 5" xfId="28443" xr:uid="{00000000-0005-0000-0000-0000C2270000}"/>
    <cellStyle name="Input [yellow] 6 2 3" xfId="7973" xr:uid="{00000000-0005-0000-0000-0000C3270000}"/>
    <cellStyle name="Input [yellow] 6 2 3 2" xfId="7974" xr:uid="{00000000-0005-0000-0000-0000C4270000}"/>
    <cellStyle name="Input [yellow] 6 2 3 2 2" xfId="7975" xr:uid="{00000000-0005-0000-0000-0000C5270000}"/>
    <cellStyle name="Input [yellow] 6 2 3 2 2 2" xfId="28451" xr:uid="{00000000-0005-0000-0000-0000C6270000}"/>
    <cellStyle name="Input [yellow] 6 2 3 2 3" xfId="28450" xr:uid="{00000000-0005-0000-0000-0000C7270000}"/>
    <cellStyle name="Input [yellow] 6 2 3 3" xfId="7976" xr:uid="{00000000-0005-0000-0000-0000C8270000}"/>
    <cellStyle name="Input [yellow] 6 2 3 3 2" xfId="7977" xr:uid="{00000000-0005-0000-0000-0000C9270000}"/>
    <cellStyle name="Input [yellow] 6 2 3 3 2 2" xfId="28453" xr:uid="{00000000-0005-0000-0000-0000CA270000}"/>
    <cellStyle name="Input [yellow] 6 2 3 3 3" xfId="28452" xr:uid="{00000000-0005-0000-0000-0000CB270000}"/>
    <cellStyle name="Input [yellow] 6 2 3 4" xfId="7978" xr:uid="{00000000-0005-0000-0000-0000CC270000}"/>
    <cellStyle name="Input [yellow] 6 2 3 4 2" xfId="28454" xr:uid="{00000000-0005-0000-0000-0000CD270000}"/>
    <cellStyle name="Input [yellow] 6 2 3 5" xfId="28449" xr:uid="{00000000-0005-0000-0000-0000CE270000}"/>
    <cellStyle name="Input [yellow] 6 2 4" xfId="7979" xr:uid="{00000000-0005-0000-0000-0000CF270000}"/>
    <cellStyle name="Input [yellow] 6 2 4 2" xfId="7980" xr:uid="{00000000-0005-0000-0000-0000D0270000}"/>
    <cellStyle name="Input [yellow] 6 2 4 2 2" xfId="7981" xr:uid="{00000000-0005-0000-0000-0000D1270000}"/>
    <cellStyle name="Input [yellow] 6 2 4 2 2 2" xfId="28457" xr:uid="{00000000-0005-0000-0000-0000D2270000}"/>
    <cellStyle name="Input [yellow] 6 2 4 2 3" xfId="28456" xr:uid="{00000000-0005-0000-0000-0000D3270000}"/>
    <cellStyle name="Input [yellow] 6 2 4 3" xfId="7982" xr:uid="{00000000-0005-0000-0000-0000D4270000}"/>
    <cellStyle name="Input [yellow] 6 2 4 3 2" xfId="7983" xr:uid="{00000000-0005-0000-0000-0000D5270000}"/>
    <cellStyle name="Input [yellow] 6 2 4 3 2 2" xfId="28459" xr:uid="{00000000-0005-0000-0000-0000D6270000}"/>
    <cellStyle name="Input [yellow] 6 2 4 3 3" xfId="28458" xr:uid="{00000000-0005-0000-0000-0000D7270000}"/>
    <cellStyle name="Input [yellow] 6 2 4 4" xfId="7984" xr:uid="{00000000-0005-0000-0000-0000D8270000}"/>
    <cellStyle name="Input [yellow] 6 2 4 4 2" xfId="28460" xr:uid="{00000000-0005-0000-0000-0000D9270000}"/>
    <cellStyle name="Input [yellow] 6 2 4 5" xfId="28455" xr:uid="{00000000-0005-0000-0000-0000DA270000}"/>
    <cellStyle name="Input [yellow] 6 2 5" xfId="7985" xr:uid="{00000000-0005-0000-0000-0000DB270000}"/>
    <cellStyle name="Input [yellow] 6 2 5 2" xfId="7986" xr:uid="{00000000-0005-0000-0000-0000DC270000}"/>
    <cellStyle name="Input [yellow] 6 2 5 2 2" xfId="7987" xr:uid="{00000000-0005-0000-0000-0000DD270000}"/>
    <cellStyle name="Input [yellow] 6 2 5 2 2 2" xfId="28463" xr:uid="{00000000-0005-0000-0000-0000DE270000}"/>
    <cellStyle name="Input [yellow] 6 2 5 2 3" xfId="28462" xr:uid="{00000000-0005-0000-0000-0000DF270000}"/>
    <cellStyle name="Input [yellow] 6 2 5 3" xfId="7988" xr:uid="{00000000-0005-0000-0000-0000E0270000}"/>
    <cellStyle name="Input [yellow] 6 2 5 3 2" xfId="7989" xr:uid="{00000000-0005-0000-0000-0000E1270000}"/>
    <cellStyle name="Input [yellow] 6 2 5 3 2 2" xfId="28465" xr:uid="{00000000-0005-0000-0000-0000E2270000}"/>
    <cellStyle name="Input [yellow] 6 2 5 3 3" xfId="28464" xr:uid="{00000000-0005-0000-0000-0000E3270000}"/>
    <cellStyle name="Input [yellow] 6 2 5 4" xfId="7990" xr:uid="{00000000-0005-0000-0000-0000E4270000}"/>
    <cellStyle name="Input [yellow] 6 2 5 4 2" xfId="28466" xr:uid="{00000000-0005-0000-0000-0000E5270000}"/>
    <cellStyle name="Input [yellow] 6 2 5 5" xfId="28461" xr:uid="{00000000-0005-0000-0000-0000E6270000}"/>
    <cellStyle name="Input [yellow] 6 2 6" xfId="7991" xr:uid="{00000000-0005-0000-0000-0000E7270000}"/>
    <cellStyle name="Input [yellow] 6 2 6 2" xfId="7992" xr:uid="{00000000-0005-0000-0000-0000E8270000}"/>
    <cellStyle name="Input [yellow] 6 2 6 2 2" xfId="28468" xr:uid="{00000000-0005-0000-0000-0000E9270000}"/>
    <cellStyle name="Input [yellow] 6 2 6 3" xfId="28467" xr:uid="{00000000-0005-0000-0000-0000EA270000}"/>
    <cellStyle name="Input [yellow] 6 2 7" xfId="7993" xr:uid="{00000000-0005-0000-0000-0000EB270000}"/>
    <cellStyle name="Input [yellow] 6 2 7 2" xfId="7994" xr:uid="{00000000-0005-0000-0000-0000EC270000}"/>
    <cellStyle name="Input [yellow] 6 2 7 2 2" xfId="28470" xr:uid="{00000000-0005-0000-0000-0000ED270000}"/>
    <cellStyle name="Input [yellow] 6 2 7 3" xfId="28469" xr:uid="{00000000-0005-0000-0000-0000EE270000}"/>
    <cellStyle name="Input [yellow] 6 2 8" xfId="7995" xr:uid="{00000000-0005-0000-0000-0000EF270000}"/>
    <cellStyle name="Input [yellow] 6 2 8 2" xfId="28471" xr:uid="{00000000-0005-0000-0000-0000F0270000}"/>
    <cellStyle name="Input [yellow] 6 2 9" xfId="28442" xr:uid="{00000000-0005-0000-0000-0000F1270000}"/>
    <cellStyle name="Input [yellow] 6 3" xfId="7996" xr:uid="{00000000-0005-0000-0000-0000F2270000}"/>
    <cellStyle name="Input [yellow] 6 3 2" xfId="7997" xr:uid="{00000000-0005-0000-0000-0000F3270000}"/>
    <cellStyle name="Input [yellow] 6 3 2 2" xfId="7998" xr:uid="{00000000-0005-0000-0000-0000F4270000}"/>
    <cellStyle name="Input [yellow] 6 3 2 2 2" xfId="28474" xr:uid="{00000000-0005-0000-0000-0000F5270000}"/>
    <cellStyle name="Input [yellow] 6 3 2 3" xfId="28473" xr:uid="{00000000-0005-0000-0000-0000F6270000}"/>
    <cellStyle name="Input [yellow] 6 3 3" xfId="7999" xr:uid="{00000000-0005-0000-0000-0000F7270000}"/>
    <cellStyle name="Input [yellow] 6 3 3 2" xfId="8000" xr:uid="{00000000-0005-0000-0000-0000F8270000}"/>
    <cellStyle name="Input [yellow] 6 3 3 2 2" xfId="28476" xr:uid="{00000000-0005-0000-0000-0000F9270000}"/>
    <cellStyle name="Input [yellow] 6 3 3 3" xfId="28475" xr:uid="{00000000-0005-0000-0000-0000FA270000}"/>
    <cellStyle name="Input [yellow] 6 3 4" xfId="8001" xr:uid="{00000000-0005-0000-0000-0000FB270000}"/>
    <cellStyle name="Input [yellow] 6 3 4 2" xfId="28477" xr:uid="{00000000-0005-0000-0000-0000FC270000}"/>
    <cellStyle name="Input [yellow] 6 3 5" xfId="28472" xr:uid="{00000000-0005-0000-0000-0000FD270000}"/>
    <cellStyle name="Input [yellow] 6 4" xfId="8002" xr:uid="{00000000-0005-0000-0000-0000FE270000}"/>
    <cellStyle name="Input [yellow] 6 4 2" xfId="8003" xr:uid="{00000000-0005-0000-0000-0000FF270000}"/>
    <cellStyle name="Input [yellow] 6 4 2 2" xfId="8004" xr:uid="{00000000-0005-0000-0000-000000280000}"/>
    <cellStyle name="Input [yellow] 6 4 2 2 2" xfId="28480" xr:uid="{00000000-0005-0000-0000-000001280000}"/>
    <cellStyle name="Input [yellow] 6 4 2 3" xfId="28479" xr:uid="{00000000-0005-0000-0000-000002280000}"/>
    <cellStyle name="Input [yellow] 6 4 3" xfId="8005" xr:uid="{00000000-0005-0000-0000-000003280000}"/>
    <cellStyle name="Input [yellow] 6 4 3 2" xfId="8006" xr:uid="{00000000-0005-0000-0000-000004280000}"/>
    <cellStyle name="Input [yellow] 6 4 3 2 2" xfId="28482" xr:uid="{00000000-0005-0000-0000-000005280000}"/>
    <cellStyle name="Input [yellow] 6 4 3 3" xfId="28481" xr:uid="{00000000-0005-0000-0000-000006280000}"/>
    <cellStyle name="Input [yellow] 6 4 4" xfId="8007" xr:uid="{00000000-0005-0000-0000-000007280000}"/>
    <cellStyle name="Input [yellow] 6 4 4 2" xfId="28483" xr:uid="{00000000-0005-0000-0000-000008280000}"/>
    <cellStyle name="Input [yellow] 6 4 5" xfId="28478" xr:uid="{00000000-0005-0000-0000-000009280000}"/>
    <cellStyle name="Input [yellow] 6 5" xfId="8008" xr:uid="{00000000-0005-0000-0000-00000A280000}"/>
    <cellStyle name="Input [yellow] 6 5 2" xfId="8009" xr:uid="{00000000-0005-0000-0000-00000B280000}"/>
    <cellStyle name="Input [yellow] 6 5 2 2" xfId="8010" xr:uid="{00000000-0005-0000-0000-00000C280000}"/>
    <cellStyle name="Input [yellow] 6 5 2 2 2" xfId="28486" xr:uid="{00000000-0005-0000-0000-00000D280000}"/>
    <cellStyle name="Input [yellow] 6 5 2 3" xfId="28485" xr:uid="{00000000-0005-0000-0000-00000E280000}"/>
    <cellStyle name="Input [yellow] 6 5 3" xfId="8011" xr:uid="{00000000-0005-0000-0000-00000F280000}"/>
    <cellStyle name="Input [yellow] 6 5 3 2" xfId="8012" xr:uid="{00000000-0005-0000-0000-000010280000}"/>
    <cellStyle name="Input [yellow] 6 5 3 2 2" xfId="28488" xr:uid="{00000000-0005-0000-0000-000011280000}"/>
    <cellStyle name="Input [yellow] 6 5 3 3" xfId="28487" xr:uid="{00000000-0005-0000-0000-000012280000}"/>
    <cellStyle name="Input [yellow] 6 5 4" xfId="8013" xr:uid="{00000000-0005-0000-0000-000013280000}"/>
    <cellStyle name="Input [yellow] 6 5 4 2" xfId="28489" xr:uid="{00000000-0005-0000-0000-000014280000}"/>
    <cellStyle name="Input [yellow] 6 5 5" xfId="28484" xr:uid="{00000000-0005-0000-0000-000015280000}"/>
    <cellStyle name="Input [yellow] 6 6" xfId="8014" xr:uid="{00000000-0005-0000-0000-000016280000}"/>
    <cellStyle name="Input [yellow] 6 6 2" xfId="8015" xr:uid="{00000000-0005-0000-0000-000017280000}"/>
    <cellStyle name="Input [yellow] 6 6 2 2" xfId="8016" xr:uid="{00000000-0005-0000-0000-000018280000}"/>
    <cellStyle name="Input [yellow] 6 6 2 2 2" xfId="28492" xr:uid="{00000000-0005-0000-0000-000019280000}"/>
    <cellStyle name="Input [yellow] 6 6 2 3" xfId="28491" xr:uid="{00000000-0005-0000-0000-00001A280000}"/>
    <cellStyle name="Input [yellow] 6 6 3" xfId="8017" xr:uid="{00000000-0005-0000-0000-00001B280000}"/>
    <cellStyle name="Input [yellow] 6 6 3 2" xfId="8018" xr:uid="{00000000-0005-0000-0000-00001C280000}"/>
    <cellStyle name="Input [yellow] 6 6 3 2 2" xfId="28494" xr:uid="{00000000-0005-0000-0000-00001D280000}"/>
    <cellStyle name="Input [yellow] 6 6 3 3" xfId="28493" xr:uid="{00000000-0005-0000-0000-00001E280000}"/>
    <cellStyle name="Input [yellow] 6 6 4" xfId="8019" xr:uid="{00000000-0005-0000-0000-00001F280000}"/>
    <cellStyle name="Input [yellow] 6 6 4 2" xfId="28495" xr:uid="{00000000-0005-0000-0000-000020280000}"/>
    <cellStyle name="Input [yellow] 6 6 5" xfId="28490" xr:uid="{00000000-0005-0000-0000-000021280000}"/>
    <cellStyle name="Input [yellow] 6 7" xfId="8020" xr:uid="{00000000-0005-0000-0000-000022280000}"/>
    <cellStyle name="Input [yellow] 6 7 2" xfId="8021" xr:uid="{00000000-0005-0000-0000-000023280000}"/>
    <cellStyle name="Input [yellow] 6 7 2 2" xfId="28497" xr:uid="{00000000-0005-0000-0000-000024280000}"/>
    <cellStyle name="Input [yellow] 6 7 3" xfId="28496" xr:uid="{00000000-0005-0000-0000-000025280000}"/>
    <cellStyle name="Input [yellow] 6 8" xfId="8022" xr:uid="{00000000-0005-0000-0000-000026280000}"/>
    <cellStyle name="Input [yellow] 6 8 2" xfId="8023" xr:uid="{00000000-0005-0000-0000-000027280000}"/>
    <cellStyle name="Input [yellow] 6 8 2 2" xfId="28499" xr:uid="{00000000-0005-0000-0000-000028280000}"/>
    <cellStyle name="Input [yellow] 6 8 3" xfId="28498" xr:uid="{00000000-0005-0000-0000-000029280000}"/>
    <cellStyle name="Input [yellow] 6 9" xfId="8024" xr:uid="{00000000-0005-0000-0000-00002A280000}"/>
    <cellStyle name="Input [yellow] 6 9 2" xfId="28500" xr:uid="{00000000-0005-0000-0000-00002B280000}"/>
    <cellStyle name="Input [yellow] 60" xfId="8025" xr:uid="{00000000-0005-0000-0000-00002C280000}"/>
    <cellStyle name="Input [yellow] 60 2" xfId="8026" xr:uid="{00000000-0005-0000-0000-00002D280000}"/>
    <cellStyle name="Input [yellow] 60 2 2" xfId="8027" xr:uid="{00000000-0005-0000-0000-00002E280000}"/>
    <cellStyle name="Input [yellow] 60 2 2 2" xfId="28503" xr:uid="{00000000-0005-0000-0000-00002F280000}"/>
    <cellStyle name="Input [yellow] 60 2 3" xfId="28502" xr:uid="{00000000-0005-0000-0000-000030280000}"/>
    <cellStyle name="Input [yellow] 60 3" xfId="8028" xr:uid="{00000000-0005-0000-0000-000031280000}"/>
    <cellStyle name="Input [yellow] 60 3 2" xfId="8029" xr:uid="{00000000-0005-0000-0000-000032280000}"/>
    <cellStyle name="Input [yellow] 60 3 2 2" xfId="28505" xr:uid="{00000000-0005-0000-0000-000033280000}"/>
    <cellStyle name="Input [yellow] 60 3 3" xfId="28504" xr:uid="{00000000-0005-0000-0000-000034280000}"/>
    <cellStyle name="Input [yellow] 60 4" xfId="8030" xr:uid="{00000000-0005-0000-0000-000035280000}"/>
    <cellStyle name="Input [yellow] 60 4 2" xfId="28506" xr:uid="{00000000-0005-0000-0000-000036280000}"/>
    <cellStyle name="Input [yellow] 60 5" xfId="28501" xr:uid="{00000000-0005-0000-0000-000037280000}"/>
    <cellStyle name="Input [yellow] 61" xfId="8031" xr:uid="{00000000-0005-0000-0000-000038280000}"/>
    <cellStyle name="Input [yellow] 61 2" xfId="8032" xr:uid="{00000000-0005-0000-0000-000039280000}"/>
    <cellStyle name="Input [yellow] 61 2 2" xfId="8033" xr:uid="{00000000-0005-0000-0000-00003A280000}"/>
    <cellStyle name="Input [yellow] 61 2 2 2" xfId="28509" xr:uid="{00000000-0005-0000-0000-00003B280000}"/>
    <cellStyle name="Input [yellow] 61 2 3" xfId="28508" xr:uid="{00000000-0005-0000-0000-00003C280000}"/>
    <cellStyle name="Input [yellow] 61 3" xfId="8034" xr:uid="{00000000-0005-0000-0000-00003D280000}"/>
    <cellStyle name="Input [yellow] 61 3 2" xfId="8035" xr:uid="{00000000-0005-0000-0000-00003E280000}"/>
    <cellStyle name="Input [yellow] 61 3 2 2" xfId="28511" xr:uid="{00000000-0005-0000-0000-00003F280000}"/>
    <cellStyle name="Input [yellow] 61 3 3" xfId="28510" xr:uid="{00000000-0005-0000-0000-000040280000}"/>
    <cellStyle name="Input [yellow] 61 4" xfId="8036" xr:uid="{00000000-0005-0000-0000-000041280000}"/>
    <cellStyle name="Input [yellow] 61 4 2" xfId="28512" xr:uid="{00000000-0005-0000-0000-000042280000}"/>
    <cellStyle name="Input [yellow] 61 5" xfId="28507" xr:uid="{00000000-0005-0000-0000-000043280000}"/>
    <cellStyle name="Input [yellow] 62" xfId="8037" xr:uid="{00000000-0005-0000-0000-000044280000}"/>
    <cellStyle name="Input [yellow] 62 2" xfId="8038" xr:uid="{00000000-0005-0000-0000-000045280000}"/>
    <cellStyle name="Input [yellow] 62 2 2" xfId="8039" xr:uid="{00000000-0005-0000-0000-000046280000}"/>
    <cellStyle name="Input [yellow] 62 2 2 2" xfId="28515" xr:uid="{00000000-0005-0000-0000-000047280000}"/>
    <cellStyle name="Input [yellow] 62 2 3" xfId="28514" xr:uid="{00000000-0005-0000-0000-000048280000}"/>
    <cellStyle name="Input [yellow] 62 3" xfId="8040" xr:uid="{00000000-0005-0000-0000-000049280000}"/>
    <cellStyle name="Input [yellow] 62 3 2" xfId="8041" xr:uid="{00000000-0005-0000-0000-00004A280000}"/>
    <cellStyle name="Input [yellow] 62 3 2 2" xfId="28517" xr:uid="{00000000-0005-0000-0000-00004B280000}"/>
    <cellStyle name="Input [yellow] 62 3 3" xfId="28516" xr:uid="{00000000-0005-0000-0000-00004C280000}"/>
    <cellStyle name="Input [yellow] 62 4" xfId="8042" xr:uid="{00000000-0005-0000-0000-00004D280000}"/>
    <cellStyle name="Input [yellow] 62 4 2" xfId="28518" xr:uid="{00000000-0005-0000-0000-00004E280000}"/>
    <cellStyle name="Input [yellow] 62 5" xfId="28513" xr:uid="{00000000-0005-0000-0000-00004F280000}"/>
    <cellStyle name="Input [yellow] 63" xfId="8043" xr:uid="{00000000-0005-0000-0000-000050280000}"/>
    <cellStyle name="Input [yellow] 63 2" xfId="8044" xr:uid="{00000000-0005-0000-0000-000051280000}"/>
    <cellStyle name="Input [yellow] 63 2 2" xfId="8045" xr:uid="{00000000-0005-0000-0000-000052280000}"/>
    <cellStyle name="Input [yellow] 63 2 2 2" xfId="28521" xr:uid="{00000000-0005-0000-0000-000053280000}"/>
    <cellStyle name="Input [yellow] 63 2 3" xfId="28520" xr:uid="{00000000-0005-0000-0000-000054280000}"/>
    <cellStyle name="Input [yellow] 63 3" xfId="8046" xr:uid="{00000000-0005-0000-0000-000055280000}"/>
    <cellStyle name="Input [yellow] 63 3 2" xfId="8047" xr:uid="{00000000-0005-0000-0000-000056280000}"/>
    <cellStyle name="Input [yellow] 63 3 2 2" xfId="28523" xr:uid="{00000000-0005-0000-0000-000057280000}"/>
    <cellStyle name="Input [yellow] 63 3 3" xfId="28522" xr:uid="{00000000-0005-0000-0000-000058280000}"/>
    <cellStyle name="Input [yellow] 63 4" xfId="8048" xr:uid="{00000000-0005-0000-0000-000059280000}"/>
    <cellStyle name="Input [yellow] 63 4 2" xfId="28524" xr:uid="{00000000-0005-0000-0000-00005A280000}"/>
    <cellStyle name="Input [yellow] 63 5" xfId="28519" xr:uid="{00000000-0005-0000-0000-00005B280000}"/>
    <cellStyle name="Input [yellow] 64" xfId="8049" xr:uid="{00000000-0005-0000-0000-00005C280000}"/>
    <cellStyle name="Input [yellow] 64 2" xfId="8050" xr:uid="{00000000-0005-0000-0000-00005D280000}"/>
    <cellStyle name="Input [yellow] 64 2 2" xfId="8051" xr:uid="{00000000-0005-0000-0000-00005E280000}"/>
    <cellStyle name="Input [yellow] 64 2 2 2" xfId="28527" xr:uid="{00000000-0005-0000-0000-00005F280000}"/>
    <cellStyle name="Input [yellow] 64 2 3" xfId="28526" xr:uid="{00000000-0005-0000-0000-000060280000}"/>
    <cellStyle name="Input [yellow] 64 3" xfId="8052" xr:uid="{00000000-0005-0000-0000-000061280000}"/>
    <cellStyle name="Input [yellow] 64 3 2" xfId="8053" xr:uid="{00000000-0005-0000-0000-000062280000}"/>
    <cellStyle name="Input [yellow] 64 3 2 2" xfId="28529" xr:uid="{00000000-0005-0000-0000-000063280000}"/>
    <cellStyle name="Input [yellow] 64 3 3" xfId="28528" xr:uid="{00000000-0005-0000-0000-000064280000}"/>
    <cellStyle name="Input [yellow] 64 4" xfId="8054" xr:uid="{00000000-0005-0000-0000-000065280000}"/>
    <cellStyle name="Input [yellow] 64 4 2" xfId="28530" xr:uid="{00000000-0005-0000-0000-000066280000}"/>
    <cellStyle name="Input [yellow] 64 5" xfId="28525" xr:uid="{00000000-0005-0000-0000-000067280000}"/>
    <cellStyle name="Input [yellow] 65" xfId="8055" xr:uid="{00000000-0005-0000-0000-000068280000}"/>
    <cellStyle name="Input [yellow] 65 2" xfId="8056" xr:uid="{00000000-0005-0000-0000-000069280000}"/>
    <cellStyle name="Input [yellow] 65 2 2" xfId="8057" xr:uid="{00000000-0005-0000-0000-00006A280000}"/>
    <cellStyle name="Input [yellow] 65 2 2 2" xfId="28533" xr:uid="{00000000-0005-0000-0000-00006B280000}"/>
    <cellStyle name="Input [yellow] 65 2 3" xfId="28532" xr:uid="{00000000-0005-0000-0000-00006C280000}"/>
    <cellStyle name="Input [yellow] 65 3" xfId="8058" xr:uid="{00000000-0005-0000-0000-00006D280000}"/>
    <cellStyle name="Input [yellow] 65 3 2" xfId="8059" xr:uid="{00000000-0005-0000-0000-00006E280000}"/>
    <cellStyle name="Input [yellow] 65 3 2 2" xfId="28535" xr:uid="{00000000-0005-0000-0000-00006F280000}"/>
    <cellStyle name="Input [yellow] 65 3 3" xfId="28534" xr:uid="{00000000-0005-0000-0000-000070280000}"/>
    <cellStyle name="Input [yellow] 65 4" xfId="8060" xr:uid="{00000000-0005-0000-0000-000071280000}"/>
    <cellStyle name="Input [yellow] 65 4 2" xfId="28536" xr:uid="{00000000-0005-0000-0000-000072280000}"/>
    <cellStyle name="Input [yellow] 65 5" xfId="28531" xr:uid="{00000000-0005-0000-0000-000073280000}"/>
    <cellStyle name="Input [yellow] 66" xfId="8061" xr:uid="{00000000-0005-0000-0000-000074280000}"/>
    <cellStyle name="Input [yellow] 66 2" xfId="8062" xr:uid="{00000000-0005-0000-0000-000075280000}"/>
    <cellStyle name="Input [yellow] 66 2 2" xfId="8063" xr:uid="{00000000-0005-0000-0000-000076280000}"/>
    <cellStyle name="Input [yellow] 66 2 2 2" xfId="28539" xr:uid="{00000000-0005-0000-0000-000077280000}"/>
    <cellStyle name="Input [yellow] 66 2 3" xfId="28538" xr:uid="{00000000-0005-0000-0000-000078280000}"/>
    <cellStyle name="Input [yellow] 66 3" xfId="8064" xr:uid="{00000000-0005-0000-0000-000079280000}"/>
    <cellStyle name="Input [yellow] 66 3 2" xfId="8065" xr:uid="{00000000-0005-0000-0000-00007A280000}"/>
    <cellStyle name="Input [yellow] 66 3 2 2" xfId="28541" xr:uid="{00000000-0005-0000-0000-00007B280000}"/>
    <cellStyle name="Input [yellow] 66 3 3" xfId="28540" xr:uid="{00000000-0005-0000-0000-00007C280000}"/>
    <cellStyle name="Input [yellow] 66 4" xfId="8066" xr:uid="{00000000-0005-0000-0000-00007D280000}"/>
    <cellStyle name="Input [yellow] 66 4 2" xfId="28542" xr:uid="{00000000-0005-0000-0000-00007E280000}"/>
    <cellStyle name="Input [yellow] 66 5" xfId="28537" xr:uid="{00000000-0005-0000-0000-00007F280000}"/>
    <cellStyle name="Input [yellow] 67" xfId="8067" xr:uid="{00000000-0005-0000-0000-000080280000}"/>
    <cellStyle name="Input [yellow] 67 2" xfId="8068" xr:uid="{00000000-0005-0000-0000-000081280000}"/>
    <cellStyle name="Input [yellow] 67 2 2" xfId="8069" xr:uid="{00000000-0005-0000-0000-000082280000}"/>
    <cellStyle name="Input [yellow] 67 2 2 2" xfId="28545" xr:uid="{00000000-0005-0000-0000-000083280000}"/>
    <cellStyle name="Input [yellow] 67 2 3" xfId="28544" xr:uid="{00000000-0005-0000-0000-000084280000}"/>
    <cellStyle name="Input [yellow] 67 3" xfId="8070" xr:uid="{00000000-0005-0000-0000-000085280000}"/>
    <cellStyle name="Input [yellow] 67 3 2" xfId="8071" xr:uid="{00000000-0005-0000-0000-000086280000}"/>
    <cellStyle name="Input [yellow] 67 3 2 2" xfId="28547" xr:uid="{00000000-0005-0000-0000-000087280000}"/>
    <cellStyle name="Input [yellow] 67 3 3" xfId="28546" xr:uid="{00000000-0005-0000-0000-000088280000}"/>
    <cellStyle name="Input [yellow] 67 4" xfId="8072" xr:uid="{00000000-0005-0000-0000-000089280000}"/>
    <cellStyle name="Input [yellow] 67 4 2" xfId="28548" xr:uid="{00000000-0005-0000-0000-00008A280000}"/>
    <cellStyle name="Input [yellow] 67 5" xfId="28543" xr:uid="{00000000-0005-0000-0000-00008B280000}"/>
    <cellStyle name="Input [yellow] 68" xfId="8073" xr:uid="{00000000-0005-0000-0000-00008C280000}"/>
    <cellStyle name="Input [yellow] 68 2" xfId="8074" xr:uid="{00000000-0005-0000-0000-00008D280000}"/>
    <cellStyle name="Input [yellow] 68 2 2" xfId="8075" xr:uid="{00000000-0005-0000-0000-00008E280000}"/>
    <cellStyle name="Input [yellow] 68 2 2 2" xfId="28551" xr:uid="{00000000-0005-0000-0000-00008F280000}"/>
    <cellStyle name="Input [yellow] 68 2 3" xfId="28550" xr:uid="{00000000-0005-0000-0000-000090280000}"/>
    <cellStyle name="Input [yellow] 68 3" xfId="8076" xr:uid="{00000000-0005-0000-0000-000091280000}"/>
    <cellStyle name="Input [yellow] 68 3 2" xfId="8077" xr:uid="{00000000-0005-0000-0000-000092280000}"/>
    <cellStyle name="Input [yellow] 68 3 2 2" xfId="28553" xr:uid="{00000000-0005-0000-0000-000093280000}"/>
    <cellStyle name="Input [yellow] 68 3 3" xfId="28552" xr:uid="{00000000-0005-0000-0000-000094280000}"/>
    <cellStyle name="Input [yellow] 68 4" xfId="8078" xr:uid="{00000000-0005-0000-0000-000095280000}"/>
    <cellStyle name="Input [yellow] 68 4 2" xfId="28554" xr:uid="{00000000-0005-0000-0000-000096280000}"/>
    <cellStyle name="Input [yellow] 68 5" xfId="28549" xr:uid="{00000000-0005-0000-0000-000097280000}"/>
    <cellStyle name="Input [yellow] 69" xfId="8079" xr:uid="{00000000-0005-0000-0000-000098280000}"/>
    <cellStyle name="Input [yellow] 69 2" xfId="8080" xr:uid="{00000000-0005-0000-0000-000099280000}"/>
    <cellStyle name="Input [yellow] 69 2 2" xfId="8081" xr:uid="{00000000-0005-0000-0000-00009A280000}"/>
    <cellStyle name="Input [yellow] 69 2 2 2" xfId="28557" xr:uid="{00000000-0005-0000-0000-00009B280000}"/>
    <cellStyle name="Input [yellow] 69 2 3" xfId="28556" xr:uid="{00000000-0005-0000-0000-00009C280000}"/>
    <cellStyle name="Input [yellow] 69 3" xfId="8082" xr:uid="{00000000-0005-0000-0000-00009D280000}"/>
    <cellStyle name="Input [yellow] 69 3 2" xfId="8083" xr:uid="{00000000-0005-0000-0000-00009E280000}"/>
    <cellStyle name="Input [yellow] 69 3 2 2" xfId="28559" xr:uid="{00000000-0005-0000-0000-00009F280000}"/>
    <cellStyle name="Input [yellow] 69 3 3" xfId="28558" xr:uid="{00000000-0005-0000-0000-0000A0280000}"/>
    <cellStyle name="Input [yellow] 69 4" xfId="8084" xr:uid="{00000000-0005-0000-0000-0000A1280000}"/>
    <cellStyle name="Input [yellow] 69 4 2" xfId="28560" xr:uid="{00000000-0005-0000-0000-0000A2280000}"/>
    <cellStyle name="Input [yellow] 69 5" xfId="28555" xr:uid="{00000000-0005-0000-0000-0000A3280000}"/>
    <cellStyle name="Input [yellow] 7" xfId="8085" xr:uid="{00000000-0005-0000-0000-0000A4280000}"/>
    <cellStyle name="Input [yellow] 7 10" xfId="28561" xr:uid="{00000000-0005-0000-0000-0000A5280000}"/>
    <cellStyle name="Input [yellow] 7 2" xfId="8086" xr:uid="{00000000-0005-0000-0000-0000A6280000}"/>
    <cellStyle name="Input [yellow] 7 2 2" xfId="8087" xr:uid="{00000000-0005-0000-0000-0000A7280000}"/>
    <cellStyle name="Input [yellow] 7 2 2 2" xfId="8088" xr:uid="{00000000-0005-0000-0000-0000A8280000}"/>
    <cellStyle name="Input [yellow] 7 2 2 2 2" xfId="8089" xr:uid="{00000000-0005-0000-0000-0000A9280000}"/>
    <cellStyle name="Input [yellow] 7 2 2 2 2 2" xfId="28565" xr:uid="{00000000-0005-0000-0000-0000AA280000}"/>
    <cellStyle name="Input [yellow] 7 2 2 2 3" xfId="28564" xr:uid="{00000000-0005-0000-0000-0000AB280000}"/>
    <cellStyle name="Input [yellow] 7 2 2 3" xfId="8090" xr:uid="{00000000-0005-0000-0000-0000AC280000}"/>
    <cellStyle name="Input [yellow] 7 2 2 3 2" xfId="8091" xr:uid="{00000000-0005-0000-0000-0000AD280000}"/>
    <cellStyle name="Input [yellow] 7 2 2 3 2 2" xfId="28567" xr:uid="{00000000-0005-0000-0000-0000AE280000}"/>
    <cellStyle name="Input [yellow] 7 2 2 3 3" xfId="28566" xr:uid="{00000000-0005-0000-0000-0000AF280000}"/>
    <cellStyle name="Input [yellow] 7 2 2 4" xfId="8092" xr:uid="{00000000-0005-0000-0000-0000B0280000}"/>
    <cellStyle name="Input [yellow] 7 2 2 4 2" xfId="28568" xr:uid="{00000000-0005-0000-0000-0000B1280000}"/>
    <cellStyle name="Input [yellow] 7 2 2 5" xfId="28563" xr:uid="{00000000-0005-0000-0000-0000B2280000}"/>
    <cellStyle name="Input [yellow] 7 2 3" xfId="8093" xr:uid="{00000000-0005-0000-0000-0000B3280000}"/>
    <cellStyle name="Input [yellow] 7 2 3 2" xfId="8094" xr:uid="{00000000-0005-0000-0000-0000B4280000}"/>
    <cellStyle name="Input [yellow] 7 2 3 2 2" xfId="8095" xr:uid="{00000000-0005-0000-0000-0000B5280000}"/>
    <cellStyle name="Input [yellow] 7 2 3 2 2 2" xfId="28571" xr:uid="{00000000-0005-0000-0000-0000B6280000}"/>
    <cellStyle name="Input [yellow] 7 2 3 2 3" xfId="28570" xr:uid="{00000000-0005-0000-0000-0000B7280000}"/>
    <cellStyle name="Input [yellow] 7 2 3 3" xfId="8096" xr:uid="{00000000-0005-0000-0000-0000B8280000}"/>
    <cellStyle name="Input [yellow] 7 2 3 3 2" xfId="8097" xr:uid="{00000000-0005-0000-0000-0000B9280000}"/>
    <cellStyle name="Input [yellow] 7 2 3 3 2 2" xfId="28573" xr:uid="{00000000-0005-0000-0000-0000BA280000}"/>
    <cellStyle name="Input [yellow] 7 2 3 3 3" xfId="28572" xr:uid="{00000000-0005-0000-0000-0000BB280000}"/>
    <cellStyle name="Input [yellow] 7 2 3 4" xfId="8098" xr:uid="{00000000-0005-0000-0000-0000BC280000}"/>
    <cellStyle name="Input [yellow] 7 2 3 4 2" xfId="28574" xr:uid="{00000000-0005-0000-0000-0000BD280000}"/>
    <cellStyle name="Input [yellow] 7 2 3 5" xfId="28569" xr:uid="{00000000-0005-0000-0000-0000BE280000}"/>
    <cellStyle name="Input [yellow] 7 2 4" xfId="8099" xr:uid="{00000000-0005-0000-0000-0000BF280000}"/>
    <cellStyle name="Input [yellow] 7 2 4 2" xfId="8100" xr:uid="{00000000-0005-0000-0000-0000C0280000}"/>
    <cellStyle name="Input [yellow] 7 2 4 2 2" xfId="8101" xr:uid="{00000000-0005-0000-0000-0000C1280000}"/>
    <cellStyle name="Input [yellow] 7 2 4 2 2 2" xfId="28577" xr:uid="{00000000-0005-0000-0000-0000C2280000}"/>
    <cellStyle name="Input [yellow] 7 2 4 2 3" xfId="28576" xr:uid="{00000000-0005-0000-0000-0000C3280000}"/>
    <cellStyle name="Input [yellow] 7 2 4 3" xfId="8102" xr:uid="{00000000-0005-0000-0000-0000C4280000}"/>
    <cellStyle name="Input [yellow] 7 2 4 3 2" xfId="8103" xr:uid="{00000000-0005-0000-0000-0000C5280000}"/>
    <cellStyle name="Input [yellow] 7 2 4 3 2 2" xfId="28579" xr:uid="{00000000-0005-0000-0000-0000C6280000}"/>
    <cellStyle name="Input [yellow] 7 2 4 3 3" xfId="28578" xr:uid="{00000000-0005-0000-0000-0000C7280000}"/>
    <cellStyle name="Input [yellow] 7 2 4 4" xfId="8104" xr:uid="{00000000-0005-0000-0000-0000C8280000}"/>
    <cellStyle name="Input [yellow] 7 2 4 4 2" xfId="28580" xr:uid="{00000000-0005-0000-0000-0000C9280000}"/>
    <cellStyle name="Input [yellow] 7 2 4 5" xfId="28575" xr:uid="{00000000-0005-0000-0000-0000CA280000}"/>
    <cellStyle name="Input [yellow] 7 2 5" xfId="8105" xr:uid="{00000000-0005-0000-0000-0000CB280000}"/>
    <cellStyle name="Input [yellow] 7 2 5 2" xfId="8106" xr:uid="{00000000-0005-0000-0000-0000CC280000}"/>
    <cellStyle name="Input [yellow] 7 2 5 2 2" xfId="8107" xr:uid="{00000000-0005-0000-0000-0000CD280000}"/>
    <cellStyle name="Input [yellow] 7 2 5 2 2 2" xfId="28583" xr:uid="{00000000-0005-0000-0000-0000CE280000}"/>
    <cellStyle name="Input [yellow] 7 2 5 2 3" xfId="28582" xr:uid="{00000000-0005-0000-0000-0000CF280000}"/>
    <cellStyle name="Input [yellow] 7 2 5 3" xfId="8108" xr:uid="{00000000-0005-0000-0000-0000D0280000}"/>
    <cellStyle name="Input [yellow] 7 2 5 3 2" xfId="8109" xr:uid="{00000000-0005-0000-0000-0000D1280000}"/>
    <cellStyle name="Input [yellow] 7 2 5 3 2 2" xfId="28585" xr:uid="{00000000-0005-0000-0000-0000D2280000}"/>
    <cellStyle name="Input [yellow] 7 2 5 3 3" xfId="28584" xr:uid="{00000000-0005-0000-0000-0000D3280000}"/>
    <cellStyle name="Input [yellow] 7 2 5 4" xfId="8110" xr:uid="{00000000-0005-0000-0000-0000D4280000}"/>
    <cellStyle name="Input [yellow] 7 2 5 4 2" xfId="28586" xr:uid="{00000000-0005-0000-0000-0000D5280000}"/>
    <cellStyle name="Input [yellow] 7 2 5 5" xfId="28581" xr:uid="{00000000-0005-0000-0000-0000D6280000}"/>
    <cellStyle name="Input [yellow] 7 2 6" xfId="8111" xr:uid="{00000000-0005-0000-0000-0000D7280000}"/>
    <cellStyle name="Input [yellow] 7 2 6 2" xfId="8112" xr:uid="{00000000-0005-0000-0000-0000D8280000}"/>
    <cellStyle name="Input [yellow] 7 2 6 2 2" xfId="28588" xr:uid="{00000000-0005-0000-0000-0000D9280000}"/>
    <cellStyle name="Input [yellow] 7 2 6 3" xfId="28587" xr:uid="{00000000-0005-0000-0000-0000DA280000}"/>
    <cellStyle name="Input [yellow] 7 2 7" xfId="8113" xr:uid="{00000000-0005-0000-0000-0000DB280000}"/>
    <cellStyle name="Input [yellow] 7 2 7 2" xfId="8114" xr:uid="{00000000-0005-0000-0000-0000DC280000}"/>
    <cellStyle name="Input [yellow] 7 2 7 2 2" xfId="28590" xr:uid="{00000000-0005-0000-0000-0000DD280000}"/>
    <cellStyle name="Input [yellow] 7 2 7 3" xfId="28589" xr:uid="{00000000-0005-0000-0000-0000DE280000}"/>
    <cellStyle name="Input [yellow] 7 2 8" xfId="8115" xr:uid="{00000000-0005-0000-0000-0000DF280000}"/>
    <cellStyle name="Input [yellow] 7 2 8 2" xfId="28591" xr:uid="{00000000-0005-0000-0000-0000E0280000}"/>
    <cellStyle name="Input [yellow] 7 2 9" xfId="28562" xr:uid="{00000000-0005-0000-0000-0000E1280000}"/>
    <cellStyle name="Input [yellow] 7 3" xfId="8116" xr:uid="{00000000-0005-0000-0000-0000E2280000}"/>
    <cellStyle name="Input [yellow] 7 3 2" xfId="8117" xr:uid="{00000000-0005-0000-0000-0000E3280000}"/>
    <cellStyle name="Input [yellow] 7 3 2 2" xfId="8118" xr:uid="{00000000-0005-0000-0000-0000E4280000}"/>
    <cellStyle name="Input [yellow] 7 3 2 2 2" xfId="28594" xr:uid="{00000000-0005-0000-0000-0000E5280000}"/>
    <cellStyle name="Input [yellow] 7 3 2 3" xfId="28593" xr:uid="{00000000-0005-0000-0000-0000E6280000}"/>
    <cellStyle name="Input [yellow] 7 3 3" xfId="8119" xr:uid="{00000000-0005-0000-0000-0000E7280000}"/>
    <cellStyle name="Input [yellow] 7 3 3 2" xfId="8120" xr:uid="{00000000-0005-0000-0000-0000E8280000}"/>
    <cellStyle name="Input [yellow] 7 3 3 2 2" xfId="28596" xr:uid="{00000000-0005-0000-0000-0000E9280000}"/>
    <cellStyle name="Input [yellow] 7 3 3 3" xfId="28595" xr:uid="{00000000-0005-0000-0000-0000EA280000}"/>
    <cellStyle name="Input [yellow] 7 3 4" xfId="8121" xr:uid="{00000000-0005-0000-0000-0000EB280000}"/>
    <cellStyle name="Input [yellow] 7 3 4 2" xfId="28597" xr:uid="{00000000-0005-0000-0000-0000EC280000}"/>
    <cellStyle name="Input [yellow] 7 3 5" xfId="28592" xr:uid="{00000000-0005-0000-0000-0000ED280000}"/>
    <cellStyle name="Input [yellow] 7 4" xfId="8122" xr:uid="{00000000-0005-0000-0000-0000EE280000}"/>
    <cellStyle name="Input [yellow] 7 4 2" xfId="8123" xr:uid="{00000000-0005-0000-0000-0000EF280000}"/>
    <cellStyle name="Input [yellow] 7 4 2 2" xfId="8124" xr:uid="{00000000-0005-0000-0000-0000F0280000}"/>
    <cellStyle name="Input [yellow] 7 4 2 2 2" xfId="28600" xr:uid="{00000000-0005-0000-0000-0000F1280000}"/>
    <cellStyle name="Input [yellow] 7 4 2 3" xfId="28599" xr:uid="{00000000-0005-0000-0000-0000F2280000}"/>
    <cellStyle name="Input [yellow] 7 4 3" xfId="8125" xr:uid="{00000000-0005-0000-0000-0000F3280000}"/>
    <cellStyle name="Input [yellow] 7 4 3 2" xfId="8126" xr:uid="{00000000-0005-0000-0000-0000F4280000}"/>
    <cellStyle name="Input [yellow] 7 4 3 2 2" xfId="28602" xr:uid="{00000000-0005-0000-0000-0000F5280000}"/>
    <cellStyle name="Input [yellow] 7 4 3 3" xfId="28601" xr:uid="{00000000-0005-0000-0000-0000F6280000}"/>
    <cellStyle name="Input [yellow] 7 4 4" xfId="8127" xr:uid="{00000000-0005-0000-0000-0000F7280000}"/>
    <cellStyle name="Input [yellow] 7 4 4 2" xfId="28603" xr:uid="{00000000-0005-0000-0000-0000F8280000}"/>
    <cellStyle name="Input [yellow] 7 4 5" xfId="28598" xr:uid="{00000000-0005-0000-0000-0000F9280000}"/>
    <cellStyle name="Input [yellow] 7 5" xfId="8128" xr:uid="{00000000-0005-0000-0000-0000FA280000}"/>
    <cellStyle name="Input [yellow] 7 5 2" xfId="8129" xr:uid="{00000000-0005-0000-0000-0000FB280000}"/>
    <cellStyle name="Input [yellow] 7 5 2 2" xfId="8130" xr:uid="{00000000-0005-0000-0000-0000FC280000}"/>
    <cellStyle name="Input [yellow] 7 5 2 2 2" xfId="28606" xr:uid="{00000000-0005-0000-0000-0000FD280000}"/>
    <cellStyle name="Input [yellow] 7 5 2 3" xfId="28605" xr:uid="{00000000-0005-0000-0000-0000FE280000}"/>
    <cellStyle name="Input [yellow] 7 5 3" xfId="8131" xr:uid="{00000000-0005-0000-0000-0000FF280000}"/>
    <cellStyle name="Input [yellow] 7 5 3 2" xfId="8132" xr:uid="{00000000-0005-0000-0000-000000290000}"/>
    <cellStyle name="Input [yellow] 7 5 3 2 2" xfId="28608" xr:uid="{00000000-0005-0000-0000-000001290000}"/>
    <cellStyle name="Input [yellow] 7 5 3 3" xfId="28607" xr:uid="{00000000-0005-0000-0000-000002290000}"/>
    <cellStyle name="Input [yellow] 7 5 4" xfId="8133" xr:uid="{00000000-0005-0000-0000-000003290000}"/>
    <cellStyle name="Input [yellow] 7 5 4 2" xfId="28609" xr:uid="{00000000-0005-0000-0000-000004290000}"/>
    <cellStyle name="Input [yellow] 7 5 5" xfId="28604" xr:uid="{00000000-0005-0000-0000-000005290000}"/>
    <cellStyle name="Input [yellow] 7 6" xfId="8134" xr:uid="{00000000-0005-0000-0000-000006290000}"/>
    <cellStyle name="Input [yellow] 7 6 2" xfId="8135" xr:uid="{00000000-0005-0000-0000-000007290000}"/>
    <cellStyle name="Input [yellow] 7 6 2 2" xfId="8136" xr:uid="{00000000-0005-0000-0000-000008290000}"/>
    <cellStyle name="Input [yellow] 7 6 2 2 2" xfId="28612" xr:uid="{00000000-0005-0000-0000-000009290000}"/>
    <cellStyle name="Input [yellow] 7 6 2 3" xfId="28611" xr:uid="{00000000-0005-0000-0000-00000A290000}"/>
    <cellStyle name="Input [yellow] 7 6 3" xfId="8137" xr:uid="{00000000-0005-0000-0000-00000B290000}"/>
    <cellStyle name="Input [yellow] 7 6 3 2" xfId="8138" xr:uid="{00000000-0005-0000-0000-00000C290000}"/>
    <cellStyle name="Input [yellow] 7 6 3 2 2" xfId="28614" xr:uid="{00000000-0005-0000-0000-00000D290000}"/>
    <cellStyle name="Input [yellow] 7 6 3 3" xfId="28613" xr:uid="{00000000-0005-0000-0000-00000E290000}"/>
    <cellStyle name="Input [yellow] 7 6 4" xfId="8139" xr:uid="{00000000-0005-0000-0000-00000F290000}"/>
    <cellStyle name="Input [yellow] 7 6 4 2" xfId="28615" xr:uid="{00000000-0005-0000-0000-000010290000}"/>
    <cellStyle name="Input [yellow] 7 6 5" xfId="28610" xr:uid="{00000000-0005-0000-0000-000011290000}"/>
    <cellStyle name="Input [yellow] 7 7" xfId="8140" xr:uid="{00000000-0005-0000-0000-000012290000}"/>
    <cellStyle name="Input [yellow] 7 7 2" xfId="8141" xr:uid="{00000000-0005-0000-0000-000013290000}"/>
    <cellStyle name="Input [yellow] 7 7 2 2" xfId="28617" xr:uid="{00000000-0005-0000-0000-000014290000}"/>
    <cellStyle name="Input [yellow] 7 7 3" xfId="28616" xr:uid="{00000000-0005-0000-0000-000015290000}"/>
    <cellStyle name="Input [yellow] 7 8" xfId="8142" xr:uid="{00000000-0005-0000-0000-000016290000}"/>
    <cellStyle name="Input [yellow] 7 8 2" xfId="8143" xr:uid="{00000000-0005-0000-0000-000017290000}"/>
    <cellStyle name="Input [yellow] 7 8 2 2" xfId="28619" xr:uid="{00000000-0005-0000-0000-000018290000}"/>
    <cellStyle name="Input [yellow] 7 8 3" xfId="28618" xr:uid="{00000000-0005-0000-0000-000019290000}"/>
    <cellStyle name="Input [yellow] 7 9" xfId="8144" xr:uid="{00000000-0005-0000-0000-00001A290000}"/>
    <cellStyle name="Input [yellow] 7 9 2" xfId="28620" xr:uid="{00000000-0005-0000-0000-00001B290000}"/>
    <cellStyle name="Input [yellow] 70" xfId="8145" xr:uid="{00000000-0005-0000-0000-00001C290000}"/>
    <cellStyle name="Input [yellow] 70 2" xfId="8146" xr:uid="{00000000-0005-0000-0000-00001D290000}"/>
    <cellStyle name="Input [yellow] 70 2 2" xfId="8147" xr:uid="{00000000-0005-0000-0000-00001E290000}"/>
    <cellStyle name="Input [yellow] 70 2 2 2" xfId="28623" xr:uid="{00000000-0005-0000-0000-00001F290000}"/>
    <cellStyle name="Input [yellow] 70 2 3" xfId="28622" xr:uid="{00000000-0005-0000-0000-000020290000}"/>
    <cellStyle name="Input [yellow] 70 3" xfId="8148" xr:uid="{00000000-0005-0000-0000-000021290000}"/>
    <cellStyle name="Input [yellow] 70 3 2" xfId="8149" xr:uid="{00000000-0005-0000-0000-000022290000}"/>
    <cellStyle name="Input [yellow] 70 3 2 2" xfId="28625" xr:uid="{00000000-0005-0000-0000-000023290000}"/>
    <cellStyle name="Input [yellow] 70 3 3" xfId="28624" xr:uid="{00000000-0005-0000-0000-000024290000}"/>
    <cellStyle name="Input [yellow] 70 4" xfId="8150" xr:uid="{00000000-0005-0000-0000-000025290000}"/>
    <cellStyle name="Input [yellow] 70 4 2" xfId="28626" xr:uid="{00000000-0005-0000-0000-000026290000}"/>
    <cellStyle name="Input [yellow] 70 5" xfId="28621" xr:uid="{00000000-0005-0000-0000-000027290000}"/>
    <cellStyle name="Input [yellow] 71" xfId="8151" xr:uid="{00000000-0005-0000-0000-000028290000}"/>
    <cellStyle name="Input [yellow] 71 2" xfId="8152" xr:uid="{00000000-0005-0000-0000-000029290000}"/>
    <cellStyle name="Input [yellow] 71 2 2" xfId="8153" xr:uid="{00000000-0005-0000-0000-00002A290000}"/>
    <cellStyle name="Input [yellow] 71 2 2 2" xfId="28629" xr:uid="{00000000-0005-0000-0000-00002B290000}"/>
    <cellStyle name="Input [yellow] 71 2 3" xfId="28628" xr:uid="{00000000-0005-0000-0000-00002C290000}"/>
    <cellStyle name="Input [yellow] 71 3" xfId="8154" xr:uid="{00000000-0005-0000-0000-00002D290000}"/>
    <cellStyle name="Input [yellow] 71 3 2" xfId="8155" xr:uid="{00000000-0005-0000-0000-00002E290000}"/>
    <cellStyle name="Input [yellow] 71 3 2 2" xfId="28631" xr:uid="{00000000-0005-0000-0000-00002F290000}"/>
    <cellStyle name="Input [yellow] 71 3 3" xfId="28630" xr:uid="{00000000-0005-0000-0000-000030290000}"/>
    <cellStyle name="Input [yellow] 71 4" xfId="8156" xr:uid="{00000000-0005-0000-0000-000031290000}"/>
    <cellStyle name="Input [yellow] 71 4 2" xfId="28632" xr:uid="{00000000-0005-0000-0000-000032290000}"/>
    <cellStyle name="Input [yellow] 71 5" xfId="28627" xr:uid="{00000000-0005-0000-0000-000033290000}"/>
    <cellStyle name="Input [yellow] 72" xfId="8157" xr:uid="{00000000-0005-0000-0000-000034290000}"/>
    <cellStyle name="Input [yellow] 72 2" xfId="8158" xr:uid="{00000000-0005-0000-0000-000035290000}"/>
    <cellStyle name="Input [yellow] 72 2 2" xfId="8159" xr:uid="{00000000-0005-0000-0000-000036290000}"/>
    <cellStyle name="Input [yellow] 72 2 2 2" xfId="28635" xr:uid="{00000000-0005-0000-0000-000037290000}"/>
    <cellStyle name="Input [yellow] 72 2 3" xfId="28634" xr:uid="{00000000-0005-0000-0000-000038290000}"/>
    <cellStyle name="Input [yellow] 72 3" xfId="8160" xr:uid="{00000000-0005-0000-0000-000039290000}"/>
    <cellStyle name="Input [yellow] 72 3 2" xfId="8161" xr:uid="{00000000-0005-0000-0000-00003A290000}"/>
    <cellStyle name="Input [yellow] 72 3 2 2" xfId="28637" xr:uid="{00000000-0005-0000-0000-00003B290000}"/>
    <cellStyle name="Input [yellow] 72 3 3" xfId="28636" xr:uid="{00000000-0005-0000-0000-00003C290000}"/>
    <cellStyle name="Input [yellow] 72 4" xfId="8162" xr:uid="{00000000-0005-0000-0000-00003D290000}"/>
    <cellStyle name="Input [yellow] 72 4 2" xfId="28638" xr:uid="{00000000-0005-0000-0000-00003E290000}"/>
    <cellStyle name="Input [yellow] 72 5" xfId="28633" xr:uid="{00000000-0005-0000-0000-00003F290000}"/>
    <cellStyle name="Input [yellow] 73" xfId="8163" xr:uid="{00000000-0005-0000-0000-000040290000}"/>
    <cellStyle name="Input [yellow] 73 2" xfId="8164" xr:uid="{00000000-0005-0000-0000-000041290000}"/>
    <cellStyle name="Input [yellow] 73 2 2" xfId="8165" xr:uid="{00000000-0005-0000-0000-000042290000}"/>
    <cellStyle name="Input [yellow] 73 2 2 2" xfId="28641" xr:uid="{00000000-0005-0000-0000-000043290000}"/>
    <cellStyle name="Input [yellow] 73 2 3" xfId="28640" xr:uid="{00000000-0005-0000-0000-000044290000}"/>
    <cellStyle name="Input [yellow] 73 3" xfId="8166" xr:uid="{00000000-0005-0000-0000-000045290000}"/>
    <cellStyle name="Input [yellow] 73 3 2" xfId="8167" xr:uid="{00000000-0005-0000-0000-000046290000}"/>
    <cellStyle name="Input [yellow] 73 3 2 2" xfId="28643" xr:uid="{00000000-0005-0000-0000-000047290000}"/>
    <cellStyle name="Input [yellow] 73 3 3" xfId="28642" xr:uid="{00000000-0005-0000-0000-000048290000}"/>
    <cellStyle name="Input [yellow] 73 4" xfId="8168" xr:uid="{00000000-0005-0000-0000-000049290000}"/>
    <cellStyle name="Input [yellow] 73 4 2" xfId="28644" xr:uid="{00000000-0005-0000-0000-00004A290000}"/>
    <cellStyle name="Input [yellow] 73 5" xfId="28639" xr:uid="{00000000-0005-0000-0000-00004B290000}"/>
    <cellStyle name="Input [yellow] 74" xfId="8169" xr:uid="{00000000-0005-0000-0000-00004C290000}"/>
    <cellStyle name="Input [yellow] 74 2" xfId="8170" xr:uid="{00000000-0005-0000-0000-00004D290000}"/>
    <cellStyle name="Input [yellow] 74 2 2" xfId="8171" xr:uid="{00000000-0005-0000-0000-00004E290000}"/>
    <cellStyle name="Input [yellow] 74 2 2 2" xfId="28647" xr:uid="{00000000-0005-0000-0000-00004F290000}"/>
    <cellStyle name="Input [yellow] 74 2 3" xfId="28646" xr:uid="{00000000-0005-0000-0000-000050290000}"/>
    <cellStyle name="Input [yellow] 74 3" xfId="8172" xr:uid="{00000000-0005-0000-0000-000051290000}"/>
    <cellStyle name="Input [yellow] 74 3 2" xfId="8173" xr:uid="{00000000-0005-0000-0000-000052290000}"/>
    <cellStyle name="Input [yellow] 74 3 2 2" xfId="28649" xr:uid="{00000000-0005-0000-0000-000053290000}"/>
    <cellStyle name="Input [yellow] 74 3 3" xfId="28648" xr:uid="{00000000-0005-0000-0000-000054290000}"/>
    <cellStyle name="Input [yellow] 74 4" xfId="8174" xr:uid="{00000000-0005-0000-0000-000055290000}"/>
    <cellStyle name="Input [yellow] 74 4 2" xfId="28650" xr:uid="{00000000-0005-0000-0000-000056290000}"/>
    <cellStyle name="Input [yellow] 74 5" xfId="28645" xr:uid="{00000000-0005-0000-0000-000057290000}"/>
    <cellStyle name="Input [yellow] 75" xfId="8175" xr:uid="{00000000-0005-0000-0000-000058290000}"/>
    <cellStyle name="Input [yellow] 75 2" xfId="8176" xr:uid="{00000000-0005-0000-0000-000059290000}"/>
    <cellStyle name="Input [yellow] 75 2 2" xfId="8177" xr:uid="{00000000-0005-0000-0000-00005A290000}"/>
    <cellStyle name="Input [yellow] 75 2 2 2" xfId="28653" xr:uid="{00000000-0005-0000-0000-00005B290000}"/>
    <cellStyle name="Input [yellow] 75 2 3" xfId="28652" xr:uid="{00000000-0005-0000-0000-00005C290000}"/>
    <cellStyle name="Input [yellow] 75 3" xfId="8178" xr:uid="{00000000-0005-0000-0000-00005D290000}"/>
    <cellStyle name="Input [yellow] 75 3 2" xfId="8179" xr:uid="{00000000-0005-0000-0000-00005E290000}"/>
    <cellStyle name="Input [yellow] 75 3 2 2" xfId="28655" xr:uid="{00000000-0005-0000-0000-00005F290000}"/>
    <cellStyle name="Input [yellow] 75 3 3" xfId="28654" xr:uid="{00000000-0005-0000-0000-000060290000}"/>
    <cellStyle name="Input [yellow] 75 4" xfId="8180" xr:uid="{00000000-0005-0000-0000-000061290000}"/>
    <cellStyle name="Input [yellow] 75 4 2" xfId="28656" xr:uid="{00000000-0005-0000-0000-000062290000}"/>
    <cellStyle name="Input [yellow] 75 5" xfId="28651" xr:uid="{00000000-0005-0000-0000-000063290000}"/>
    <cellStyle name="Input [yellow] 76" xfId="8181" xr:uid="{00000000-0005-0000-0000-000064290000}"/>
    <cellStyle name="Input [yellow] 76 2" xfId="8182" xr:uid="{00000000-0005-0000-0000-000065290000}"/>
    <cellStyle name="Input [yellow] 76 2 2" xfId="8183" xr:uid="{00000000-0005-0000-0000-000066290000}"/>
    <cellStyle name="Input [yellow] 76 2 2 2" xfId="28659" xr:uid="{00000000-0005-0000-0000-000067290000}"/>
    <cellStyle name="Input [yellow] 76 2 3" xfId="28658" xr:uid="{00000000-0005-0000-0000-000068290000}"/>
    <cellStyle name="Input [yellow] 76 3" xfId="8184" xr:uid="{00000000-0005-0000-0000-000069290000}"/>
    <cellStyle name="Input [yellow] 76 3 2" xfId="8185" xr:uid="{00000000-0005-0000-0000-00006A290000}"/>
    <cellStyle name="Input [yellow] 76 3 2 2" xfId="28661" xr:uid="{00000000-0005-0000-0000-00006B290000}"/>
    <cellStyle name="Input [yellow] 76 3 3" xfId="28660" xr:uid="{00000000-0005-0000-0000-00006C290000}"/>
    <cellStyle name="Input [yellow] 76 4" xfId="8186" xr:uid="{00000000-0005-0000-0000-00006D290000}"/>
    <cellStyle name="Input [yellow] 76 4 2" xfId="28662" xr:uid="{00000000-0005-0000-0000-00006E290000}"/>
    <cellStyle name="Input [yellow] 76 5" xfId="28657" xr:uid="{00000000-0005-0000-0000-00006F290000}"/>
    <cellStyle name="Input [yellow] 77" xfId="8187" xr:uid="{00000000-0005-0000-0000-000070290000}"/>
    <cellStyle name="Input [yellow] 77 2" xfId="8188" xr:uid="{00000000-0005-0000-0000-000071290000}"/>
    <cellStyle name="Input [yellow] 77 2 2" xfId="8189" xr:uid="{00000000-0005-0000-0000-000072290000}"/>
    <cellStyle name="Input [yellow] 77 2 2 2" xfId="28665" xr:uid="{00000000-0005-0000-0000-000073290000}"/>
    <cellStyle name="Input [yellow] 77 2 3" xfId="28664" xr:uid="{00000000-0005-0000-0000-000074290000}"/>
    <cellStyle name="Input [yellow] 77 3" xfId="8190" xr:uid="{00000000-0005-0000-0000-000075290000}"/>
    <cellStyle name="Input [yellow] 77 3 2" xfId="8191" xr:uid="{00000000-0005-0000-0000-000076290000}"/>
    <cellStyle name="Input [yellow] 77 3 2 2" xfId="28667" xr:uid="{00000000-0005-0000-0000-000077290000}"/>
    <cellStyle name="Input [yellow] 77 3 3" xfId="28666" xr:uid="{00000000-0005-0000-0000-000078290000}"/>
    <cellStyle name="Input [yellow] 77 4" xfId="8192" xr:uid="{00000000-0005-0000-0000-000079290000}"/>
    <cellStyle name="Input [yellow] 77 4 2" xfId="28668" xr:uid="{00000000-0005-0000-0000-00007A290000}"/>
    <cellStyle name="Input [yellow] 77 5" xfId="28663" xr:uid="{00000000-0005-0000-0000-00007B290000}"/>
    <cellStyle name="Input [yellow] 78" xfId="8193" xr:uid="{00000000-0005-0000-0000-00007C290000}"/>
    <cellStyle name="Input [yellow] 78 2" xfId="8194" xr:uid="{00000000-0005-0000-0000-00007D290000}"/>
    <cellStyle name="Input [yellow] 78 2 2" xfId="8195" xr:uid="{00000000-0005-0000-0000-00007E290000}"/>
    <cellStyle name="Input [yellow] 78 2 2 2" xfId="28671" xr:uid="{00000000-0005-0000-0000-00007F290000}"/>
    <cellStyle name="Input [yellow] 78 2 3" xfId="28670" xr:uid="{00000000-0005-0000-0000-000080290000}"/>
    <cellStyle name="Input [yellow] 78 3" xfId="8196" xr:uid="{00000000-0005-0000-0000-000081290000}"/>
    <cellStyle name="Input [yellow] 78 3 2" xfId="8197" xr:uid="{00000000-0005-0000-0000-000082290000}"/>
    <cellStyle name="Input [yellow] 78 3 2 2" xfId="28673" xr:uid="{00000000-0005-0000-0000-000083290000}"/>
    <cellStyle name="Input [yellow] 78 3 3" xfId="28672" xr:uid="{00000000-0005-0000-0000-000084290000}"/>
    <cellStyle name="Input [yellow] 78 4" xfId="8198" xr:uid="{00000000-0005-0000-0000-000085290000}"/>
    <cellStyle name="Input [yellow] 78 4 2" xfId="28674" xr:uid="{00000000-0005-0000-0000-000086290000}"/>
    <cellStyle name="Input [yellow] 78 5" xfId="28669" xr:uid="{00000000-0005-0000-0000-000087290000}"/>
    <cellStyle name="Input [yellow] 79" xfId="8199" xr:uid="{00000000-0005-0000-0000-000088290000}"/>
    <cellStyle name="Input [yellow] 79 2" xfId="8200" xr:uid="{00000000-0005-0000-0000-000089290000}"/>
    <cellStyle name="Input [yellow] 79 2 2" xfId="8201" xr:uid="{00000000-0005-0000-0000-00008A290000}"/>
    <cellStyle name="Input [yellow] 79 2 2 2" xfId="28677" xr:uid="{00000000-0005-0000-0000-00008B290000}"/>
    <cellStyle name="Input [yellow] 79 2 3" xfId="28676" xr:uid="{00000000-0005-0000-0000-00008C290000}"/>
    <cellStyle name="Input [yellow] 79 3" xfId="8202" xr:uid="{00000000-0005-0000-0000-00008D290000}"/>
    <cellStyle name="Input [yellow] 79 3 2" xfId="8203" xr:uid="{00000000-0005-0000-0000-00008E290000}"/>
    <cellStyle name="Input [yellow] 79 3 2 2" xfId="28679" xr:uid="{00000000-0005-0000-0000-00008F290000}"/>
    <cellStyle name="Input [yellow] 79 3 3" xfId="28678" xr:uid="{00000000-0005-0000-0000-000090290000}"/>
    <cellStyle name="Input [yellow] 79 4" xfId="8204" xr:uid="{00000000-0005-0000-0000-000091290000}"/>
    <cellStyle name="Input [yellow] 79 4 2" xfId="28680" xr:uid="{00000000-0005-0000-0000-000092290000}"/>
    <cellStyle name="Input [yellow] 79 5" xfId="28675" xr:uid="{00000000-0005-0000-0000-000093290000}"/>
    <cellStyle name="Input [yellow] 8" xfId="8205" xr:uid="{00000000-0005-0000-0000-000094290000}"/>
    <cellStyle name="Input [yellow] 8 2" xfId="8206" xr:uid="{00000000-0005-0000-0000-000095290000}"/>
    <cellStyle name="Input [yellow] 8 2 2" xfId="8207" xr:uid="{00000000-0005-0000-0000-000096290000}"/>
    <cellStyle name="Input [yellow] 8 2 2 2" xfId="8208" xr:uid="{00000000-0005-0000-0000-000097290000}"/>
    <cellStyle name="Input [yellow] 8 2 2 2 2" xfId="28684" xr:uid="{00000000-0005-0000-0000-000098290000}"/>
    <cellStyle name="Input [yellow] 8 2 2 3" xfId="28683" xr:uid="{00000000-0005-0000-0000-000099290000}"/>
    <cellStyle name="Input [yellow] 8 2 3" xfId="8209" xr:uid="{00000000-0005-0000-0000-00009A290000}"/>
    <cellStyle name="Input [yellow] 8 2 3 2" xfId="8210" xr:uid="{00000000-0005-0000-0000-00009B290000}"/>
    <cellStyle name="Input [yellow] 8 2 3 2 2" xfId="28686" xr:uid="{00000000-0005-0000-0000-00009C290000}"/>
    <cellStyle name="Input [yellow] 8 2 3 3" xfId="28685" xr:uid="{00000000-0005-0000-0000-00009D290000}"/>
    <cellStyle name="Input [yellow] 8 2 4" xfId="8211" xr:uid="{00000000-0005-0000-0000-00009E290000}"/>
    <cellStyle name="Input [yellow] 8 2 4 2" xfId="28687" xr:uid="{00000000-0005-0000-0000-00009F290000}"/>
    <cellStyle name="Input [yellow] 8 2 5" xfId="28682" xr:uid="{00000000-0005-0000-0000-0000A0290000}"/>
    <cellStyle name="Input [yellow] 8 3" xfId="8212" xr:uid="{00000000-0005-0000-0000-0000A1290000}"/>
    <cellStyle name="Input [yellow] 8 3 2" xfId="8213" xr:uid="{00000000-0005-0000-0000-0000A2290000}"/>
    <cellStyle name="Input [yellow] 8 3 2 2" xfId="8214" xr:uid="{00000000-0005-0000-0000-0000A3290000}"/>
    <cellStyle name="Input [yellow] 8 3 2 2 2" xfId="28690" xr:uid="{00000000-0005-0000-0000-0000A4290000}"/>
    <cellStyle name="Input [yellow] 8 3 2 3" xfId="28689" xr:uid="{00000000-0005-0000-0000-0000A5290000}"/>
    <cellStyle name="Input [yellow] 8 3 3" xfId="8215" xr:uid="{00000000-0005-0000-0000-0000A6290000}"/>
    <cellStyle name="Input [yellow] 8 3 3 2" xfId="8216" xr:uid="{00000000-0005-0000-0000-0000A7290000}"/>
    <cellStyle name="Input [yellow] 8 3 3 2 2" xfId="28692" xr:uid="{00000000-0005-0000-0000-0000A8290000}"/>
    <cellStyle name="Input [yellow] 8 3 3 3" xfId="28691" xr:uid="{00000000-0005-0000-0000-0000A9290000}"/>
    <cellStyle name="Input [yellow] 8 3 4" xfId="8217" xr:uid="{00000000-0005-0000-0000-0000AA290000}"/>
    <cellStyle name="Input [yellow] 8 3 4 2" xfId="28693" xr:uid="{00000000-0005-0000-0000-0000AB290000}"/>
    <cellStyle name="Input [yellow] 8 3 5" xfId="28688" xr:uid="{00000000-0005-0000-0000-0000AC290000}"/>
    <cellStyle name="Input [yellow] 8 4" xfId="8218" xr:uid="{00000000-0005-0000-0000-0000AD290000}"/>
    <cellStyle name="Input [yellow] 8 4 2" xfId="8219" xr:uid="{00000000-0005-0000-0000-0000AE290000}"/>
    <cellStyle name="Input [yellow] 8 4 2 2" xfId="8220" xr:uid="{00000000-0005-0000-0000-0000AF290000}"/>
    <cellStyle name="Input [yellow] 8 4 2 2 2" xfId="28696" xr:uid="{00000000-0005-0000-0000-0000B0290000}"/>
    <cellStyle name="Input [yellow] 8 4 2 3" xfId="28695" xr:uid="{00000000-0005-0000-0000-0000B1290000}"/>
    <cellStyle name="Input [yellow] 8 4 3" xfId="8221" xr:uid="{00000000-0005-0000-0000-0000B2290000}"/>
    <cellStyle name="Input [yellow] 8 4 3 2" xfId="8222" xr:uid="{00000000-0005-0000-0000-0000B3290000}"/>
    <cellStyle name="Input [yellow] 8 4 3 2 2" xfId="28698" xr:uid="{00000000-0005-0000-0000-0000B4290000}"/>
    <cellStyle name="Input [yellow] 8 4 3 3" xfId="28697" xr:uid="{00000000-0005-0000-0000-0000B5290000}"/>
    <cellStyle name="Input [yellow] 8 4 4" xfId="8223" xr:uid="{00000000-0005-0000-0000-0000B6290000}"/>
    <cellStyle name="Input [yellow] 8 4 4 2" xfId="28699" xr:uid="{00000000-0005-0000-0000-0000B7290000}"/>
    <cellStyle name="Input [yellow] 8 4 5" xfId="28694" xr:uid="{00000000-0005-0000-0000-0000B8290000}"/>
    <cellStyle name="Input [yellow] 8 5" xfId="8224" xr:uid="{00000000-0005-0000-0000-0000B9290000}"/>
    <cellStyle name="Input [yellow] 8 5 2" xfId="8225" xr:uid="{00000000-0005-0000-0000-0000BA290000}"/>
    <cellStyle name="Input [yellow] 8 5 2 2" xfId="8226" xr:uid="{00000000-0005-0000-0000-0000BB290000}"/>
    <cellStyle name="Input [yellow] 8 5 2 2 2" xfId="28702" xr:uid="{00000000-0005-0000-0000-0000BC290000}"/>
    <cellStyle name="Input [yellow] 8 5 2 3" xfId="28701" xr:uid="{00000000-0005-0000-0000-0000BD290000}"/>
    <cellStyle name="Input [yellow] 8 5 3" xfId="8227" xr:uid="{00000000-0005-0000-0000-0000BE290000}"/>
    <cellStyle name="Input [yellow] 8 5 3 2" xfId="8228" xr:uid="{00000000-0005-0000-0000-0000BF290000}"/>
    <cellStyle name="Input [yellow] 8 5 3 2 2" xfId="28704" xr:uid="{00000000-0005-0000-0000-0000C0290000}"/>
    <cellStyle name="Input [yellow] 8 5 3 3" xfId="28703" xr:uid="{00000000-0005-0000-0000-0000C1290000}"/>
    <cellStyle name="Input [yellow] 8 5 4" xfId="8229" xr:uid="{00000000-0005-0000-0000-0000C2290000}"/>
    <cellStyle name="Input [yellow] 8 5 4 2" xfId="28705" xr:uid="{00000000-0005-0000-0000-0000C3290000}"/>
    <cellStyle name="Input [yellow] 8 5 5" xfId="28700" xr:uid="{00000000-0005-0000-0000-0000C4290000}"/>
    <cellStyle name="Input [yellow] 8 6" xfId="8230" xr:uid="{00000000-0005-0000-0000-0000C5290000}"/>
    <cellStyle name="Input [yellow] 8 6 2" xfId="8231" xr:uid="{00000000-0005-0000-0000-0000C6290000}"/>
    <cellStyle name="Input [yellow] 8 6 2 2" xfId="28707" xr:uid="{00000000-0005-0000-0000-0000C7290000}"/>
    <cellStyle name="Input [yellow] 8 6 3" xfId="28706" xr:uid="{00000000-0005-0000-0000-0000C8290000}"/>
    <cellStyle name="Input [yellow] 8 7" xfId="8232" xr:uid="{00000000-0005-0000-0000-0000C9290000}"/>
    <cellStyle name="Input [yellow] 8 7 2" xfId="8233" xr:uid="{00000000-0005-0000-0000-0000CA290000}"/>
    <cellStyle name="Input [yellow] 8 7 2 2" xfId="28709" xr:uid="{00000000-0005-0000-0000-0000CB290000}"/>
    <cellStyle name="Input [yellow] 8 7 3" xfId="28708" xr:uid="{00000000-0005-0000-0000-0000CC290000}"/>
    <cellStyle name="Input [yellow] 8 8" xfId="8234" xr:uid="{00000000-0005-0000-0000-0000CD290000}"/>
    <cellStyle name="Input [yellow] 8 8 2" xfId="28710" xr:uid="{00000000-0005-0000-0000-0000CE290000}"/>
    <cellStyle name="Input [yellow] 8 9" xfId="28681" xr:uid="{00000000-0005-0000-0000-0000CF290000}"/>
    <cellStyle name="Input [yellow] 80" xfId="8235" xr:uid="{00000000-0005-0000-0000-0000D0290000}"/>
    <cellStyle name="Input [yellow] 80 2" xfId="8236" xr:uid="{00000000-0005-0000-0000-0000D1290000}"/>
    <cellStyle name="Input [yellow] 80 2 2" xfId="8237" xr:uid="{00000000-0005-0000-0000-0000D2290000}"/>
    <cellStyle name="Input [yellow] 80 2 2 2" xfId="28713" xr:uid="{00000000-0005-0000-0000-0000D3290000}"/>
    <cellStyle name="Input [yellow] 80 2 3" xfId="28712" xr:uid="{00000000-0005-0000-0000-0000D4290000}"/>
    <cellStyle name="Input [yellow] 80 3" xfId="8238" xr:uid="{00000000-0005-0000-0000-0000D5290000}"/>
    <cellStyle name="Input [yellow] 80 3 2" xfId="8239" xr:uid="{00000000-0005-0000-0000-0000D6290000}"/>
    <cellStyle name="Input [yellow] 80 3 2 2" xfId="28715" xr:uid="{00000000-0005-0000-0000-0000D7290000}"/>
    <cellStyle name="Input [yellow] 80 3 3" xfId="28714" xr:uid="{00000000-0005-0000-0000-0000D8290000}"/>
    <cellStyle name="Input [yellow] 80 4" xfId="8240" xr:uid="{00000000-0005-0000-0000-0000D9290000}"/>
    <cellStyle name="Input [yellow] 80 4 2" xfId="28716" xr:uid="{00000000-0005-0000-0000-0000DA290000}"/>
    <cellStyle name="Input [yellow] 80 5" xfId="28711" xr:uid="{00000000-0005-0000-0000-0000DB290000}"/>
    <cellStyle name="Input [yellow] 81" xfId="8241" xr:uid="{00000000-0005-0000-0000-0000DC290000}"/>
    <cellStyle name="Input [yellow] 81 2" xfId="8242" xr:uid="{00000000-0005-0000-0000-0000DD290000}"/>
    <cellStyle name="Input [yellow] 81 2 2" xfId="8243" xr:uid="{00000000-0005-0000-0000-0000DE290000}"/>
    <cellStyle name="Input [yellow] 81 2 2 2" xfId="28719" xr:uid="{00000000-0005-0000-0000-0000DF290000}"/>
    <cellStyle name="Input [yellow] 81 2 3" xfId="28718" xr:uid="{00000000-0005-0000-0000-0000E0290000}"/>
    <cellStyle name="Input [yellow] 81 3" xfId="8244" xr:uid="{00000000-0005-0000-0000-0000E1290000}"/>
    <cellStyle name="Input [yellow] 81 3 2" xfId="8245" xr:uid="{00000000-0005-0000-0000-0000E2290000}"/>
    <cellStyle name="Input [yellow] 81 3 2 2" xfId="28721" xr:uid="{00000000-0005-0000-0000-0000E3290000}"/>
    <cellStyle name="Input [yellow] 81 3 3" xfId="28720" xr:uid="{00000000-0005-0000-0000-0000E4290000}"/>
    <cellStyle name="Input [yellow] 81 4" xfId="8246" xr:uid="{00000000-0005-0000-0000-0000E5290000}"/>
    <cellStyle name="Input [yellow] 81 4 2" xfId="28722" xr:uid="{00000000-0005-0000-0000-0000E6290000}"/>
    <cellStyle name="Input [yellow] 81 5" xfId="28717" xr:uid="{00000000-0005-0000-0000-0000E7290000}"/>
    <cellStyle name="Input [yellow] 82" xfId="8247" xr:uid="{00000000-0005-0000-0000-0000E8290000}"/>
    <cellStyle name="Input [yellow] 82 2" xfId="8248" xr:uid="{00000000-0005-0000-0000-0000E9290000}"/>
    <cellStyle name="Input [yellow] 82 2 2" xfId="8249" xr:uid="{00000000-0005-0000-0000-0000EA290000}"/>
    <cellStyle name="Input [yellow] 82 2 2 2" xfId="28725" xr:uid="{00000000-0005-0000-0000-0000EB290000}"/>
    <cellStyle name="Input [yellow] 82 2 3" xfId="28724" xr:uid="{00000000-0005-0000-0000-0000EC290000}"/>
    <cellStyle name="Input [yellow] 82 3" xfId="8250" xr:uid="{00000000-0005-0000-0000-0000ED290000}"/>
    <cellStyle name="Input [yellow] 82 3 2" xfId="8251" xr:uid="{00000000-0005-0000-0000-0000EE290000}"/>
    <cellStyle name="Input [yellow] 82 3 2 2" xfId="28727" xr:uid="{00000000-0005-0000-0000-0000EF290000}"/>
    <cellStyle name="Input [yellow] 82 3 3" xfId="28726" xr:uid="{00000000-0005-0000-0000-0000F0290000}"/>
    <cellStyle name="Input [yellow] 82 4" xfId="8252" xr:uid="{00000000-0005-0000-0000-0000F1290000}"/>
    <cellStyle name="Input [yellow] 82 4 2" xfId="28728" xr:uid="{00000000-0005-0000-0000-0000F2290000}"/>
    <cellStyle name="Input [yellow] 82 5" xfId="28723" xr:uid="{00000000-0005-0000-0000-0000F3290000}"/>
    <cellStyle name="Input [yellow] 83" xfId="8253" xr:uid="{00000000-0005-0000-0000-0000F4290000}"/>
    <cellStyle name="Input [yellow] 83 2" xfId="8254" xr:uid="{00000000-0005-0000-0000-0000F5290000}"/>
    <cellStyle name="Input [yellow] 83 2 2" xfId="8255" xr:uid="{00000000-0005-0000-0000-0000F6290000}"/>
    <cellStyle name="Input [yellow] 83 2 2 2" xfId="28731" xr:uid="{00000000-0005-0000-0000-0000F7290000}"/>
    <cellStyle name="Input [yellow] 83 2 3" xfId="28730" xr:uid="{00000000-0005-0000-0000-0000F8290000}"/>
    <cellStyle name="Input [yellow] 83 3" xfId="8256" xr:uid="{00000000-0005-0000-0000-0000F9290000}"/>
    <cellStyle name="Input [yellow] 83 3 2" xfId="8257" xr:uid="{00000000-0005-0000-0000-0000FA290000}"/>
    <cellStyle name="Input [yellow] 83 3 2 2" xfId="28733" xr:uid="{00000000-0005-0000-0000-0000FB290000}"/>
    <cellStyle name="Input [yellow] 83 3 3" xfId="28732" xr:uid="{00000000-0005-0000-0000-0000FC290000}"/>
    <cellStyle name="Input [yellow] 83 4" xfId="8258" xr:uid="{00000000-0005-0000-0000-0000FD290000}"/>
    <cellStyle name="Input [yellow] 83 4 2" xfId="28734" xr:uid="{00000000-0005-0000-0000-0000FE290000}"/>
    <cellStyle name="Input [yellow] 83 5" xfId="28729" xr:uid="{00000000-0005-0000-0000-0000FF290000}"/>
    <cellStyle name="Input [yellow] 84" xfId="8259" xr:uid="{00000000-0005-0000-0000-0000002A0000}"/>
    <cellStyle name="Input [yellow] 84 2" xfId="8260" xr:uid="{00000000-0005-0000-0000-0000012A0000}"/>
    <cellStyle name="Input [yellow] 84 2 2" xfId="8261" xr:uid="{00000000-0005-0000-0000-0000022A0000}"/>
    <cellStyle name="Input [yellow] 84 2 2 2" xfId="28737" xr:uid="{00000000-0005-0000-0000-0000032A0000}"/>
    <cellStyle name="Input [yellow] 84 2 3" xfId="28736" xr:uid="{00000000-0005-0000-0000-0000042A0000}"/>
    <cellStyle name="Input [yellow] 84 3" xfId="8262" xr:uid="{00000000-0005-0000-0000-0000052A0000}"/>
    <cellStyle name="Input [yellow] 84 3 2" xfId="8263" xr:uid="{00000000-0005-0000-0000-0000062A0000}"/>
    <cellStyle name="Input [yellow] 84 3 2 2" xfId="28739" xr:uid="{00000000-0005-0000-0000-0000072A0000}"/>
    <cellStyle name="Input [yellow] 84 3 3" xfId="28738" xr:uid="{00000000-0005-0000-0000-0000082A0000}"/>
    <cellStyle name="Input [yellow] 84 4" xfId="8264" xr:uid="{00000000-0005-0000-0000-0000092A0000}"/>
    <cellStyle name="Input [yellow] 84 4 2" xfId="28740" xr:uid="{00000000-0005-0000-0000-00000A2A0000}"/>
    <cellStyle name="Input [yellow] 84 5" xfId="28735" xr:uid="{00000000-0005-0000-0000-00000B2A0000}"/>
    <cellStyle name="Input [yellow] 85" xfId="8265" xr:uid="{00000000-0005-0000-0000-00000C2A0000}"/>
    <cellStyle name="Input [yellow] 85 2" xfId="8266" xr:uid="{00000000-0005-0000-0000-00000D2A0000}"/>
    <cellStyle name="Input [yellow] 85 2 2" xfId="8267" xr:uid="{00000000-0005-0000-0000-00000E2A0000}"/>
    <cellStyle name="Input [yellow] 85 2 2 2" xfId="28743" xr:uid="{00000000-0005-0000-0000-00000F2A0000}"/>
    <cellStyle name="Input [yellow] 85 2 3" xfId="28742" xr:uid="{00000000-0005-0000-0000-0000102A0000}"/>
    <cellStyle name="Input [yellow] 85 3" xfId="8268" xr:uid="{00000000-0005-0000-0000-0000112A0000}"/>
    <cellStyle name="Input [yellow] 85 3 2" xfId="8269" xr:uid="{00000000-0005-0000-0000-0000122A0000}"/>
    <cellStyle name="Input [yellow] 85 3 2 2" xfId="28745" xr:uid="{00000000-0005-0000-0000-0000132A0000}"/>
    <cellStyle name="Input [yellow] 85 3 3" xfId="28744" xr:uid="{00000000-0005-0000-0000-0000142A0000}"/>
    <cellStyle name="Input [yellow] 85 4" xfId="8270" xr:uid="{00000000-0005-0000-0000-0000152A0000}"/>
    <cellStyle name="Input [yellow] 85 4 2" xfId="28746" xr:uid="{00000000-0005-0000-0000-0000162A0000}"/>
    <cellStyle name="Input [yellow] 85 5" xfId="28741" xr:uid="{00000000-0005-0000-0000-0000172A0000}"/>
    <cellStyle name="Input [yellow] 86" xfId="8271" xr:uid="{00000000-0005-0000-0000-0000182A0000}"/>
    <cellStyle name="Input [yellow] 86 2" xfId="8272" xr:uid="{00000000-0005-0000-0000-0000192A0000}"/>
    <cellStyle name="Input [yellow] 86 2 2" xfId="8273" xr:uid="{00000000-0005-0000-0000-00001A2A0000}"/>
    <cellStyle name="Input [yellow] 86 2 2 2" xfId="28749" xr:uid="{00000000-0005-0000-0000-00001B2A0000}"/>
    <cellStyle name="Input [yellow] 86 2 3" xfId="28748" xr:uid="{00000000-0005-0000-0000-00001C2A0000}"/>
    <cellStyle name="Input [yellow] 86 3" xfId="8274" xr:uid="{00000000-0005-0000-0000-00001D2A0000}"/>
    <cellStyle name="Input [yellow] 86 3 2" xfId="8275" xr:uid="{00000000-0005-0000-0000-00001E2A0000}"/>
    <cellStyle name="Input [yellow] 86 3 2 2" xfId="28751" xr:uid="{00000000-0005-0000-0000-00001F2A0000}"/>
    <cellStyle name="Input [yellow] 86 3 3" xfId="28750" xr:uid="{00000000-0005-0000-0000-0000202A0000}"/>
    <cellStyle name="Input [yellow] 86 4" xfId="8276" xr:uid="{00000000-0005-0000-0000-0000212A0000}"/>
    <cellStyle name="Input [yellow] 86 4 2" xfId="28752" xr:uid="{00000000-0005-0000-0000-0000222A0000}"/>
    <cellStyle name="Input [yellow] 86 5" xfId="28747" xr:uid="{00000000-0005-0000-0000-0000232A0000}"/>
    <cellStyle name="Input [yellow] 87" xfId="8277" xr:uid="{00000000-0005-0000-0000-0000242A0000}"/>
    <cellStyle name="Input [yellow] 87 2" xfId="8278" xr:uid="{00000000-0005-0000-0000-0000252A0000}"/>
    <cellStyle name="Input [yellow] 87 2 2" xfId="8279" xr:uid="{00000000-0005-0000-0000-0000262A0000}"/>
    <cellStyle name="Input [yellow] 87 2 2 2" xfId="28755" xr:uid="{00000000-0005-0000-0000-0000272A0000}"/>
    <cellStyle name="Input [yellow] 87 2 3" xfId="28754" xr:uid="{00000000-0005-0000-0000-0000282A0000}"/>
    <cellStyle name="Input [yellow] 87 3" xfId="8280" xr:uid="{00000000-0005-0000-0000-0000292A0000}"/>
    <cellStyle name="Input [yellow] 87 3 2" xfId="8281" xr:uid="{00000000-0005-0000-0000-00002A2A0000}"/>
    <cellStyle name="Input [yellow] 87 3 2 2" xfId="28757" xr:uid="{00000000-0005-0000-0000-00002B2A0000}"/>
    <cellStyle name="Input [yellow] 87 3 3" xfId="28756" xr:uid="{00000000-0005-0000-0000-00002C2A0000}"/>
    <cellStyle name="Input [yellow] 87 4" xfId="8282" xr:uid="{00000000-0005-0000-0000-00002D2A0000}"/>
    <cellStyle name="Input [yellow] 87 4 2" xfId="28758" xr:uid="{00000000-0005-0000-0000-00002E2A0000}"/>
    <cellStyle name="Input [yellow] 87 5" xfId="28753" xr:uid="{00000000-0005-0000-0000-00002F2A0000}"/>
    <cellStyle name="Input [yellow] 88" xfId="8283" xr:uid="{00000000-0005-0000-0000-0000302A0000}"/>
    <cellStyle name="Input [yellow] 88 2" xfId="8284" xr:uid="{00000000-0005-0000-0000-0000312A0000}"/>
    <cellStyle name="Input [yellow] 88 2 2" xfId="8285" xr:uid="{00000000-0005-0000-0000-0000322A0000}"/>
    <cellStyle name="Input [yellow] 88 2 2 2" xfId="28761" xr:uid="{00000000-0005-0000-0000-0000332A0000}"/>
    <cellStyle name="Input [yellow] 88 2 3" xfId="28760" xr:uid="{00000000-0005-0000-0000-0000342A0000}"/>
    <cellStyle name="Input [yellow] 88 3" xfId="8286" xr:uid="{00000000-0005-0000-0000-0000352A0000}"/>
    <cellStyle name="Input [yellow] 88 3 2" xfId="8287" xr:uid="{00000000-0005-0000-0000-0000362A0000}"/>
    <cellStyle name="Input [yellow] 88 3 2 2" xfId="28763" xr:uid="{00000000-0005-0000-0000-0000372A0000}"/>
    <cellStyle name="Input [yellow] 88 3 3" xfId="28762" xr:uid="{00000000-0005-0000-0000-0000382A0000}"/>
    <cellStyle name="Input [yellow] 88 4" xfId="8288" xr:uid="{00000000-0005-0000-0000-0000392A0000}"/>
    <cellStyle name="Input [yellow] 88 4 2" xfId="28764" xr:uid="{00000000-0005-0000-0000-00003A2A0000}"/>
    <cellStyle name="Input [yellow] 88 5" xfId="28759" xr:uid="{00000000-0005-0000-0000-00003B2A0000}"/>
    <cellStyle name="Input [yellow] 89" xfId="8289" xr:uid="{00000000-0005-0000-0000-00003C2A0000}"/>
    <cellStyle name="Input [yellow] 89 2" xfId="8290" xr:uid="{00000000-0005-0000-0000-00003D2A0000}"/>
    <cellStyle name="Input [yellow] 89 2 2" xfId="8291" xr:uid="{00000000-0005-0000-0000-00003E2A0000}"/>
    <cellStyle name="Input [yellow] 89 2 2 2" xfId="28767" xr:uid="{00000000-0005-0000-0000-00003F2A0000}"/>
    <cellStyle name="Input [yellow] 89 2 3" xfId="28766" xr:uid="{00000000-0005-0000-0000-0000402A0000}"/>
    <cellStyle name="Input [yellow] 89 3" xfId="8292" xr:uid="{00000000-0005-0000-0000-0000412A0000}"/>
    <cellStyle name="Input [yellow] 89 3 2" xfId="8293" xr:uid="{00000000-0005-0000-0000-0000422A0000}"/>
    <cellStyle name="Input [yellow] 89 3 2 2" xfId="28769" xr:uid="{00000000-0005-0000-0000-0000432A0000}"/>
    <cellStyle name="Input [yellow] 89 3 3" xfId="28768" xr:uid="{00000000-0005-0000-0000-0000442A0000}"/>
    <cellStyle name="Input [yellow] 89 4" xfId="8294" xr:uid="{00000000-0005-0000-0000-0000452A0000}"/>
    <cellStyle name="Input [yellow] 89 4 2" xfId="28770" xr:uid="{00000000-0005-0000-0000-0000462A0000}"/>
    <cellStyle name="Input [yellow] 89 5" xfId="28765" xr:uid="{00000000-0005-0000-0000-0000472A0000}"/>
    <cellStyle name="Input [yellow] 9" xfId="8295" xr:uid="{00000000-0005-0000-0000-0000482A0000}"/>
    <cellStyle name="Input [yellow] 9 2" xfId="8296" xr:uid="{00000000-0005-0000-0000-0000492A0000}"/>
    <cellStyle name="Input [yellow] 9 2 2" xfId="8297" xr:uid="{00000000-0005-0000-0000-00004A2A0000}"/>
    <cellStyle name="Input [yellow] 9 2 2 2" xfId="8298" xr:uid="{00000000-0005-0000-0000-00004B2A0000}"/>
    <cellStyle name="Input [yellow] 9 2 2 2 2" xfId="28774" xr:uid="{00000000-0005-0000-0000-00004C2A0000}"/>
    <cellStyle name="Input [yellow] 9 2 2 3" xfId="28773" xr:uid="{00000000-0005-0000-0000-00004D2A0000}"/>
    <cellStyle name="Input [yellow] 9 2 3" xfId="8299" xr:uid="{00000000-0005-0000-0000-00004E2A0000}"/>
    <cellStyle name="Input [yellow] 9 2 3 2" xfId="8300" xr:uid="{00000000-0005-0000-0000-00004F2A0000}"/>
    <cellStyle name="Input [yellow] 9 2 3 2 2" xfId="28776" xr:uid="{00000000-0005-0000-0000-0000502A0000}"/>
    <cellStyle name="Input [yellow] 9 2 3 3" xfId="28775" xr:uid="{00000000-0005-0000-0000-0000512A0000}"/>
    <cellStyle name="Input [yellow] 9 2 4" xfId="8301" xr:uid="{00000000-0005-0000-0000-0000522A0000}"/>
    <cellStyle name="Input [yellow] 9 2 4 2" xfId="28777" xr:uid="{00000000-0005-0000-0000-0000532A0000}"/>
    <cellStyle name="Input [yellow] 9 2 5" xfId="28772" xr:uid="{00000000-0005-0000-0000-0000542A0000}"/>
    <cellStyle name="Input [yellow] 9 3" xfId="8302" xr:uid="{00000000-0005-0000-0000-0000552A0000}"/>
    <cellStyle name="Input [yellow] 9 3 2" xfId="8303" xr:uid="{00000000-0005-0000-0000-0000562A0000}"/>
    <cellStyle name="Input [yellow] 9 3 2 2" xfId="8304" xr:uid="{00000000-0005-0000-0000-0000572A0000}"/>
    <cellStyle name="Input [yellow] 9 3 2 2 2" xfId="28780" xr:uid="{00000000-0005-0000-0000-0000582A0000}"/>
    <cellStyle name="Input [yellow] 9 3 2 3" xfId="28779" xr:uid="{00000000-0005-0000-0000-0000592A0000}"/>
    <cellStyle name="Input [yellow] 9 3 3" xfId="8305" xr:uid="{00000000-0005-0000-0000-00005A2A0000}"/>
    <cellStyle name="Input [yellow] 9 3 3 2" xfId="8306" xr:uid="{00000000-0005-0000-0000-00005B2A0000}"/>
    <cellStyle name="Input [yellow] 9 3 3 2 2" xfId="28782" xr:uid="{00000000-0005-0000-0000-00005C2A0000}"/>
    <cellStyle name="Input [yellow] 9 3 3 3" xfId="28781" xr:uid="{00000000-0005-0000-0000-00005D2A0000}"/>
    <cellStyle name="Input [yellow] 9 3 4" xfId="8307" xr:uid="{00000000-0005-0000-0000-00005E2A0000}"/>
    <cellStyle name="Input [yellow] 9 3 4 2" xfId="28783" xr:uid="{00000000-0005-0000-0000-00005F2A0000}"/>
    <cellStyle name="Input [yellow] 9 3 5" xfId="28778" xr:uid="{00000000-0005-0000-0000-0000602A0000}"/>
    <cellStyle name="Input [yellow] 9 4" xfId="8308" xr:uid="{00000000-0005-0000-0000-0000612A0000}"/>
    <cellStyle name="Input [yellow] 9 4 2" xfId="8309" xr:uid="{00000000-0005-0000-0000-0000622A0000}"/>
    <cellStyle name="Input [yellow] 9 4 2 2" xfId="8310" xr:uid="{00000000-0005-0000-0000-0000632A0000}"/>
    <cellStyle name="Input [yellow] 9 4 2 2 2" xfId="28786" xr:uid="{00000000-0005-0000-0000-0000642A0000}"/>
    <cellStyle name="Input [yellow] 9 4 2 3" xfId="28785" xr:uid="{00000000-0005-0000-0000-0000652A0000}"/>
    <cellStyle name="Input [yellow] 9 4 3" xfId="8311" xr:uid="{00000000-0005-0000-0000-0000662A0000}"/>
    <cellStyle name="Input [yellow] 9 4 3 2" xfId="8312" xr:uid="{00000000-0005-0000-0000-0000672A0000}"/>
    <cellStyle name="Input [yellow] 9 4 3 2 2" xfId="28788" xr:uid="{00000000-0005-0000-0000-0000682A0000}"/>
    <cellStyle name="Input [yellow] 9 4 3 3" xfId="28787" xr:uid="{00000000-0005-0000-0000-0000692A0000}"/>
    <cellStyle name="Input [yellow] 9 4 4" xfId="8313" xr:uid="{00000000-0005-0000-0000-00006A2A0000}"/>
    <cellStyle name="Input [yellow] 9 4 4 2" xfId="28789" xr:uid="{00000000-0005-0000-0000-00006B2A0000}"/>
    <cellStyle name="Input [yellow] 9 4 5" xfId="28784" xr:uid="{00000000-0005-0000-0000-00006C2A0000}"/>
    <cellStyle name="Input [yellow] 9 5" xfId="8314" xr:uid="{00000000-0005-0000-0000-00006D2A0000}"/>
    <cellStyle name="Input [yellow] 9 5 2" xfId="8315" xr:uid="{00000000-0005-0000-0000-00006E2A0000}"/>
    <cellStyle name="Input [yellow] 9 5 2 2" xfId="8316" xr:uid="{00000000-0005-0000-0000-00006F2A0000}"/>
    <cellStyle name="Input [yellow] 9 5 2 2 2" xfId="28792" xr:uid="{00000000-0005-0000-0000-0000702A0000}"/>
    <cellStyle name="Input [yellow] 9 5 2 3" xfId="28791" xr:uid="{00000000-0005-0000-0000-0000712A0000}"/>
    <cellStyle name="Input [yellow] 9 5 3" xfId="8317" xr:uid="{00000000-0005-0000-0000-0000722A0000}"/>
    <cellStyle name="Input [yellow] 9 5 3 2" xfId="8318" xr:uid="{00000000-0005-0000-0000-0000732A0000}"/>
    <cellStyle name="Input [yellow] 9 5 3 2 2" xfId="28794" xr:uid="{00000000-0005-0000-0000-0000742A0000}"/>
    <cellStyle name="Input [yellow] 9 5 3 3" xfId="28793" xr:uid="{00000000-0005-0000-0000-0000752A0000}"/>
    <cellStyle name="Input [yellow] 9 5 4" xfId="8319" xr:uid="{00000000-0005-0000-0000-0000762A0000}"/>
    <cellStyle name="Input [yellow] 9 5 4 2" xfId="28795" xr:uid="{00000000-0005-0000-0000-0000772A0000}"/>
    <cellStyle name="Input [yellow] 9 5 5" xfId="28790" xr:uid="{00000000-0005-0000-0000-0000782A0000}"/>
    <cellStyle name="Input [yellow] 9 6" xfId="8320" xr:uid="{00000000-0005-0000-0000-0000792A0000}"/>
    <cellStyle name="Input [yellow] 9 6 2" xfId="8321" xr:uid="{00000000-0005-0000-0000-00007A2A0000}"/>
    <cellStyle name="Input [yellow] 9 6 2 2" xfId="28797" xr:uid="{00000000-0005-0000-0000-00007B2A0000}"/>
    <cellStyle name="Input [yellow] 9 6 3" xfId="28796" xr:uid="{00000000-0005-0000-0000-00007C2A0000}"/>
    <cellStyle name="Input [yellow] 9 7" xfId="8322" xr:uid="{00000000-0005-0000-0000-00007D2A0000}"/>
    <cellStyle name="Input [yellow] 9 7 2" xfId="8323" xr:uid="{00000000-0005-0000-0000-00007E2A0000}"/>
    <cellStyle name="Input [yellow] 9 7 2 2" xfId="28799" xr:uid="{00000000-0005-0000-0000-00007F2A0000}"/>
    <cellStyle name="Input [yellow] 9 7 3" xfId="28798" xr:uid="{00000000-0005-0000-0000-0000802A0000}"/>
    <cellStyle name="Input [yellow] 9 8" xfId="8324" xr:uid="{00000000-0005-0000-0000-0000812A0000}"/>
    <cellStyle name="Input [yellow] 9 8 2" xfId="28800" xr:uid="{00000000-0005-0000-0000-0000822A0000}"/>
    <cellStyle name="Input [yellow] 9 9" xfId="28771" xr:uid="{00000000-0005-0000-0000-0000832A0000}"/>
    <cellStyle name="Input [yellow] 90" xfId="8325" xr:uid="{00000000-0005-0000-0000-0000842A0000}"/>
    <cellStyle name="Input [yellow] 90 2" xfId="8326" xr:uid="{00000000-0005-0000-0000-0000852A0000}"/>
    <cellStyle name="Input [yellow] 90 2 2" xfId="8327" xr:uid="{00000000-0005-0000-0000-0000862A0000}"/>
    <cellStyle name="Input [yellow] 90 2 2 2" xfId="28803" xr:uid="{00000000-0005-0000-0000-0000872A0000}"/>
    <cellStyle name="Input [yellow] 90 2 3" xfId="28802" xr:uid="{00000000-0005-0000-0000-0000882A0000}"/>
    <cellStyle name="Input [yellow] 90 3" xfId="8328" xr:uid="{00000000-0005-0000-0000-0000892A0000}"/>
    <cellStyle name="Input [yellow] 90 3 2" xfId="8329" xr:uid="{00000000-0005-0000-0000-00008A2A0000}"/>
    <cellStyle name="Input [yellow] 90 3 2 2" xfId="28805" xr:uid="{00000000-0005-0000-0000-00008B2A0000}"/>
    <cellStyle name="Input [yellow] 90 3 3" xfId="28804" xr:uid="{00000000-0005-0000-0000-00008C2A0000}"/>
    <cellStyle name="Input [yellow] 90 4" xfId="8330" xr:uid="{00000000-0005-0000-0000-00008D2A0000}"/>
    <cellStyle name="Input [yellow] 90 4 2" xfId="28806" xr:uid="{00000000-0005-0000-0000-00008E2A0000}"/>
    <cellStyle name="Input [yellow] 90 5" xfId="28801" xr:uid="{00000000-0005-0000-0000-00008F2A0000}"/>
    <cellStyle name="Input [yellow] 91" xfId="8331" xr:uid="{00000000-0005-0000-0000-0000902A0000}"/>
    <cellStyle name="Input [yellow] 91 2" xfId="8332" xr:uid="{00000000-0005-0000-0000-0000912A0000}"/>
    <cellStyle name="Input [yellow] 91 2 2" xfId="8333" xr:uid="{00000000-0005-0000-0000-0000922A0000}"/>
    <cellStyle name="Input [yellow] 91 2 2 2" xfId="28809" xr:uid="{00000000-0005-0000-0000-0000932A0000}"/>
    <cellStyle name="Input [yellow] 91 2 3" xfId="28808" xr:uid="{00000000-0005-0000-0000-0000942A0000}"/>
    <cellStyle name="Input [yellow] 91 3" xfId="8334" xr:uid="{00000000-0005-0000-0000-0000952A0000}"/>
    <cellStyle name="Input [yellow] 91 3 2" xfId="8335" xr:uid="{00000000-0005-0000-0000-0000962A0000}"/>
    <cellStyle name="Input [yellow] 91 3 2 2" xfId="28811" xr:uid="{00000000-0005-0000-0000-0000972A0000}"/>
    <cellStyle name="Input [yellow] 91 3 3" xfId="28810" xr:uid="{00000000-0005-0000-0000-0000982A0000}"/>
    <cellStyle name="Input [yellow] 91 4" xfId="8336" xr:uid="{00000000-0005-0000-0000-0000992A0000}"/>
    <cellStyle name="Input [yellow] 91 4 2" xfId="28812" xr:uid="{00000000-0005-0000-0000-00009A2A0000}"/>
    <cellStyle name="Input [yellow] 91 5" xfId="28807" xr:uid="{00000000-0005-0000-0000-00009B2A0000}"/>
    <cellStyle name="Input [yellow] 92" xfId="8337" xr:uid="{00000000-0005-0000-0000-00009C2A0000}"/>
    <cellStyle name="Input [yellow] 92 2" xfId="8338" xr:uid="{00000000-0005-0000-0000-00009D2A0000}"/>
    <cellStyle name="Input [yellow] 92 2 2" xfId="8339" xr:uid="{00000000-0005-0000-0000-00009E2A0000}"/>
    <cellStyle name="Input [yellow] 92 2 2 2" xfId="28815" xr:uid="{00000000-0005-0000-0000-00009F2A0000}"/>
    <cellStyle name="Input [yellow] 92 2 3" xfId="28814" xr:uid="{00000000-0005-0000-0000-0000A02A0000}"/>
    <cellStyle name="Input [yellow] 92 3" xfId="8340" xr:uid="{00000000-0005-0000-0000-0000A12A0000}"/>
    <cellStyle name="Input [yellow] 92 3 2" xfId="8341" xr:uid="{00000000-0005-0000-0000-0000A22A0000}"/>
    <cellStyle name="Input [yellow] 92 3 2 2" xfId="28817" xr:uid="{00000000-0005-0000-0000-0000A32A0000}"/>
    <cellStyle name="Input [yellow] 92 3 3" xfId="28816" xr:uid="{00000000-0005-0000-0000-0000A42A0000}"/>
    <cellStyle name="Input [yellow] 92 4" xfId="8342" xr:uid="{00000000-0005-0000-0000-0000A52A0000}"/>
    <cellStyle name="Input [yellow] 92 4 2" xfId="28818" xr:uid="{00000000-0005-0000-0000-0000A62A0000}"/>
    <cellStyle name="Input [yellow] 92 5" xfId="28813" xr:uid="{00000000-0005-0000-0000-0000A72A0000}"/>
    <cellStyle name="Input [yellow] 93" xfId="8343" xr:uid="{00000000-0005-0000-0000-0000A82A0000}"/>
    <cellStyle name="Input [yellow] 93 2" xfId="8344" xr:uid="{00000000-0005-0000-0000-0000A92A0000}"/>
    <cellStyle name="Input [yellow] 93 2 2" xfId="8345" xr:uid="{00000000-0005-0000-0000-0000AA2A0000}"/>
    <cellStyle name="Input [yellow] 93 2 2 2" xfId="28821" xr:uid="{00000000-0005-0000-0000-0000AB2A0000}"/>
    <cellStyle name="Input [yellow] 93 2 3" xfId="28820" xr:uid="{00000000-0005-0000-0000-0000AC2A0000}"/>
    <cellStyle name="Input [yellow] 93 3" xfId="8346" xr:uid="{00000000-0005-0000-0000-0000AD2A0000}"/>
    <cellStyle name="Input [yellow] 93 3 2" xfId="8347" xr:uid="{00000000-0005-0000-0000-0000AE2A0000}"/>
    <cellStyle name="Input [yellow] 93 3 2 2" xfId="28823" xr:uid="{00000000-0005-0000-0000-0000AF2A0000}"/>
    <cellStyle name="Input [yellow] 93 3 3" xfId="28822" xr:uid="{00000000-0005-0000-0000-0000B02A0000}"/>
    <cellStyle name="Input [yellow] 93 4" xfId="8348" xr:uid="{00000000-0005-0000-0000-0000B12A0000}"/>
    <cellStyle name="Input [yellow] 93 4 2" xfId="28824" xr:uid="{00000000-0005-0000-0000-0000B22A0000}"/>
    <cellStyle name="Input [yellow] 93 5" xfId="28819" xr:uid="{00000000-0005-0000-0000-0000B32A0000}"/>
    <cellStyle name="Input [yellow] 94" xfId="8349" xr:uid="{00000000-0005-0000-0000-0000B42A0000}"/>
    <cellStyle name="Input [yellow] 94 2" xfId="8350" xr:uid="{00000000-0005-0000-0000-0000B52A0000}"/>
    <cellStyle name="Input [yellow] 94 2 2" xfId="8351" xr:uid="{00000000-0005-0000-0000-0000B62A0000}"/>
    <cellStyle name="Input [yellow] 94 2 2 2" xfId="28827" xr:uid="{00000000-0005-0000-0000-0000B72A0000}"/>
    <cellStyle name="Input [yellow] 94 2 3" xfId="28826" xr:uid="{00000000-0005-0000-0000-0000B82A0000}"/>
    <cellStyle name="Input [yellow] 94 3" xfId="8352" xr:uid="{00000000-0005-0000-0000-0000B92A0000}"/>
    <cellStyle name="Input [yellow] 94 3 2" xfId="8353" xr:uid="{00000000-0005-0000-0000-0000BA2A0000}"/>
    <cellStyle name="Input [yellow] 94 3 2 2" xfId="28829" xr:uid="{00000000-0005-0000-0000-0000BB2A0000}"/>
    <cellStyle name="Input [yellow] 94 3 3" xfId="28828" xr:uid="{00000000-0005-0000-0000-0000BC2A0000}"/>
    <cellStyle name="Input [yellow] 94 4" xfId="8354" xr:uid="{00000000-0005-0000-0000-0000BD2A0000}"/>
    <cellStyle name="Input [yellow] 94 4 2" xfId="28830" xr:uid="{00000000-0005-0000-0000-0000BE2A0000}"/>
    <cellStyle name="Input [yellow] 94 5" xfId="28825" xr:uid="{00000000-0005-0000-0000-0000BF2A0000}"/>
    <cellStyle name="Input [yellow] 95" xfId="8355" xr:uid="{00000000-0005-0000-0000-0000C02A0000}"/>
    <cellStyle name="Input [yellow] 95 2" xfId="8356" xr:uid="{00000000-0005-0000-0000-0000C12A0000}"/>
    <cellStyle name="Input [yellow] 95 2 2" xfId="8357" xr:uid="{00000000-0005-0000-0000-0000C22A0000}"/>
    <cellStyle name="Input [yellow] 95 2 2 2" xfId="28833" xr:uid="{00000000-0005-0000-0000-0000C32A0000}"/>
    <cellStyle name="Input [yellow] 95 2 3" xfId="28832" xr:uid="{00000000-0005-0000-0000-0000C42A0000}"/>
    <cellStyle name="Input [yellow] 95 3" xfId="8358" xr:uid="{00000000-0005-0000-0000-0000C52A0000}"/>
    <cellStyle name="Input [yellow] 95 3 2" xfId="8359" xr:uid="{00000000-0005-0000-0000-0000C62A0000}"/>
    <cellStyle name="Input [yellow] 95 3 2 2" xfId="28835" xr:uid="{00000000-0005-0000-0000-0000C72A0000}"/>
    <cellStyle name="Input [yellow] 95 3 3" xfId="28834" xr:uid="{00000000-0005-0000-0000-0000C82A0000}"/>
    <cellStyle name="Input [yellow] 95 4" xfId="8360" xr:uid="{00000000-0005-0000-0000-0000C92A0000}"/>
    <cellStyle name="Input [yellow] 95 4 2" xfId="28836" xr:uid="{00000000-0005-0000-0000-0000CA2A0000}"/>
    <cellStyle name="Input [yellow] 95 5" xfId="28831" xr:uid="{00000000-0005-0000-0000-0000CB2A0000}"/>
    <cellStyle name="Input [yellow] 96" xfId="8361" xr:uid="{00000000-0005-0000-0000-0000CC2A0000}"/>
    <cellStyle name="Input [yellow] 96 2" xfId="8362" xr:uid="{00000000-0005-0000-0000-0000CD2A0000}"/>
    <cellStyle name="Input [yellow] 96 2 2" xfId="8363" xr:uid="{00000000-0005-0000-0000-0000CE2A0000}"/>
    <cellStyle name="Input [yellow] 96 2 2 2" xfId="28839" xr:uid="{00000000-0005-0000-0000-0000CF2A0000}"/>
    <cellStyle name="Input [yellow] 96 2 3" xfId="28838" xr:uid="{00000000-0005-0000-0000-0000D02A0000}"/>
    <cellStyle name="Input [yellow] 96 3" xfId="8364" xr:uid="{00000000-0005-0000-0000-0000D12A0000}"/>
    <cellStyle name="Input [yellow] 96 3 2" xfId="8365" xr:uid="{00000000-0005-0000-0000-0000D22A0000}"/>
    <cellStyle name="Input [yellow] 96 3 2 2" xfId="28841" xr:uid="{00000000-0005-0000-0000-0000D32A0000}"/>
    <cellStyle name="Input [yellow] 96 3 3" xfId="28840" xr:uid="{00000000-0005-0000-0000-0000D42A0000}"/>
    <cellStyle name="Input [yellow] 96 4" xfId="8366" xr:uid="{00000000-0005-0000-0000-0000D52A0000}"/>
    <cellStyle name="Input [yellow] 96 4 2" xfId="28842" xr:uid="{00000000-0005-0000-0000-0000D62A0000}"/>
    <cellStyle name="Input [yellow] 96 5" xfId="28837" xr:uid="{00000000-0005-0000-0000-0000D72A0000}"/>
    <cellStyle name="Input [yellow] 97" xfId="8367" xr:uid="{00000000-0005-0000-0000-0000D82A0000}"/>
    <cellStyle name="Input [yellow] 97 2" xfId="8368" xr:uid="{00000000-0005-0000-0000-0000D92A0000}"/>
    <cellStyle name="Input [yellow] 97 2 2" xfId="8369" xr:uid="{00000000-0005-0000-0000-0000DA2A0000}"/>
    <cellStyle name="Input [yellow] 97 2 2 2" xfId="28845" xr:uid="{00000000-0005-0000-0000-0000DB2A0000}"/>
    <cellStyle name="Input [yellow] 97 2 3" xfId="28844" xr:uid="{00000000-0005-0000-0000-0000DC2A0000}"/>
    <cellStyle name="Input [yellow] 97 3" xfId="8370" xr:uid="{00000000-0005-0000-0000-0000DD2A0000}"/>
    <cellStyle name="Input [yellow] 97 3 2" xfId="8371" xr:uid="{00000000-0005-0000-0000-0000DE2A0000}"/>
    <cellStyle name="Input [yellow] 97 3 2 2" xfId="28847" xr:uid="{00000000-0005-0000-0000-0000DF2A0000}"/>
    <cellStyle name="Input [yellow] 97 3 3" xfId="28846" xr:uid="{00000000-0005-0000-0000-0000E02A0000}"/>
    <cellStyle name="Input [yellow] 97 4" xfId="8372" xr:uid="{00000000-0005-0000-0000-0000E12A0000}"/>
    <cellStyle name="Input [yellow] 97 4 2" xfId="28848" xr:uid="{00000000-0005-0000-0000-0000E22A0000}"/>
    <cellStyle name="Input [yellow] 97 5" xfId="28843" xr:uid="{00000000-0005-0000-0000-0000E32A0000}"/>
    <cellStyle name="Input [yellow] 98" xfId="8373" xr:uid="{00000000-0005-0000-0000-0000E42A0000}"/>
    <cellStyle name="Input [yellow] 98 2" xfId="8374" xr:uid="{00000000-0005-0000-0000-0000E52A0000}"/>
    <cellStyle name="Input [yellow] 98 2 2" xfId="8375" xr:uid="{00000000-0005-0000-0000-0000E62A0000}"/>
    <cellStyle name="Input [yellow] 98 2 2 2" xfId="28851" xr:uid="{00000000-0005-0000-0000-0000E72A0000}"/>
    <cellStyle name="Input [yellow] 98 2 3" xfId="28850" xr:uid="{00000000-0005-0000-0000-0000E82A0000}"/>
    <cellStyle name="Input [yellow] 98 3" xfId="8376" xr:uid="{00000000-0005-0000-0000-0000E92A0000}"/>
    <cellStyle name="Input [yellow] 98 3 2" xfId="8377" xr:uid="{00000000-0005-0000-0000-0000EA2A0000}"/>
    <cellStyle name="Input [yellow] 98 3 2 2" xfId="28853" xr:uid="{00000000-0005-0000-0000-0000EB2A0000}"/>
    <cellStyle name="Input [yellow] 98 3 3" xfId="28852" xr:uid="{00000000-0005-0000-0000-0000EC2A0000}"/>
    <cellStyle name="Input [yellow] 98 4" xfId="8378" xr:uid="{00000000-0005-0000-0000-0000ED2A0000}"/>
    <cellStyle name="Input [yellow] 98 4 2" xfId="28854" xr:uid="{00000000-0005-0000-0000-0000EE2A0000}"/>
    <cellStyle name="Input [yellow] 98 5" xfId="28849" xr:uid="{00000000-0005-0000-0000-0000EF2A0000}"/>
    <cellStyle name="Input [yellow] 99" xfId="8379" xr:uid="{00000000-0005-0000-0000-0000F02A0000}"/>
    <cellStyle name="Input [yellow] 99 2" xfId="8380" xr:uid="{00000000-0005-0000-0000-0000F12A0000}"/>
    <cellStyle name="Input [yellow] 99 2 2" xfId="8381" xr:uid="{00000000-0005-0000-0000-0000F22A0000}"/>
    <cellStyle name="Input [yellow] 99 2 2 2" xfId="28857" xr:uid="{00000000-0005-0000-0000-0000F32A0000}"/>
    <cellStyle name="Input [yellow] 99 2 3" xfId="28856" xr:uid="{00000000-0005-0000-0000-0000F42A0000}"/>
    <cellStyle name="Input [yellow] 99 3" xfId="8382" xr:uid="{00000000-0005-0000-0000-0000F52A0000}"/>
    <cellStyle name="Input [yellow] 99 3 2" xfId="8383" xr:uid="{00000000-0005-0000-0000-0000F62A0000}"/>
    <cellStyle name="Input [yellow] 99 3 2 2" xfId="28859" xr:uid="{00000000-0005-0000-0000-0000F72A0000}"/>
    <cellStyle name="Input [yellow] 99 3 3" xfId="28858" xr:uid="{00000000-0005-0000-0000-0000F82A0000}"/>
    <cellStyle name="Input [yellow] 99 4" xfId="8384" xr:uid="{00000000-0005-0000-0000-0000F92A0000}"/>
    <cellStyle name="Input [yellow] 99 4 2" xfId="28860" xr:uid="{00000000-0005-0000-0000-0000FA2A0000}"/>
    <cellStyle name="Input [yellow] 99 5" xfId="28855" xr:uid="{00000000-0005-0000-0000-0000FB2A0000}"/>
    <cellStyle name="Input [yellow]_ActiFijos" xfId="8385" xr:uid="{00000000-0005-0000-0000-0000FC2A0000}"/>
    <cellStyle name="Input 10" xfId="8386" xr:uid="{00000000-0005-0000-0000-0000FD2A0000}"/>
    <cellStyle name="Input 10 2" xfId="8387" xr:uid="{00000000-0005-0000-0000-0000FE2A0000}"/>
    <cellStyle name="Input 10 2 2" xfId="31294" xr:uid="{00000000-0005-0000-0000-0000FF2A0000}"/>
    <cellStyle name="Input 10 3" xfId="8388" xr:uid="{00000000-0005-0000-0000-0000002B0000}"/>
    <cellStyle name="Input 10 3 2" xfId="31295" xr:uid="{00000000-0005-0000-0000-0000012B0000}"/>
    <cellStyle name="Input 10 4" xfId="31296" xr:uid="{00000000-0005-0000-0000-0000022B0000}"/>
    <cellStyle name="Input 100" xfId="8389" xr:uid="{00000000-0005-0000-0000-0000032B0000}"/>
    <cellStyle name="Input 100 2" xfId="8390" xr:uid="{00000000-0005-0000-0000-0000042B0000}"/>
    <cellStyle name="Input 100 2 2" xfId="31297" xr:uid="{00000000-0005-0000-0000-0000052B0000}"/>
    <cellStyle name="Input 100 3" xfId="8391" xr:uid="{00000000-0005-0000-0000-0000062B0000}"/>
    <cellStyle name="Input 100 3 2" xfId="31298" xr:uid="{00000000-0005-0000-0000-0000072B0000}"/>
    <cellStyle name="Input 100 4" xfId="31299" xr:uid="{00000000-0005-0000-0000-0000082B0000}"/>
    <cellStyle name="Input 101" xfId="8392" xr:uid="{00000000-0005-0000-0000-0000092B0000}"/>
    <cellStyle name="Input 101 2" xfId="8393" xr:uid="{00000000-0005-0000-0000-00000A2B0000}"/>
    <cellStyle name="Input 101 2 2" xfId="31300" xr:uid="{00000000-0005-0000-0000-00000B2B0000}"/>
    <cellStyle name="Input 101 3" xfId="8394" xr:uid="{00000000-0005-0000-0000-00000C2B0000}"/>
    <cellStyle name="Input 101 3 2" xfId="31301" xr:uid="{00000000-0005-0000-0000-00000D2B0000}"/>
    <cellStyle name="Input 101 4" xfId="31302" xr:uid="{00000000-0005-0000-0000-00000E2B0000}"/>
    <cellStyle name="Input 102" xfId="31303" xr:uid="{00000000-0005-0000-0000-00000F2B0000}"/>
    <cellStyle name="Input 11" xfId="8395" xr:uid="{00000000-0005-0000-0000-0000102B0000}"/>
    <cellStyle name="Input 11 2" xfId="8396" xr:uid="{00000000-0005-0000-0000-0000112B0000}"/>
    <cellStyle name="Input 11 2 2" xfId="31304" xr:uid="{00000000-0005-0000-0000-0000122B0000}"/>
    <cellStyle name="Input 11 3" xfId="8397" xr:uid="{00000000-0005-0000-0000-0000132B0000}"/>
    <cellStyle name="Input 11 3 2" xfId="31305" xr:uid="{00000000-0005-0000-0000-0000142B0000}"/>
    <cellStyle name="Input 11 4" xfId="31306" xr:uid="{00000000-0005-0000-0000-0000152B0000}"/>
    <cellStyle name="Input 12" xfId="8398" xr:uid="{00000000-0005-0000-0000-0000162B0000}"/>
    <cellStyle name="Input 12 2" xfId="8399" xr:uid="{00000000-0005-0000-0000-0000172B0000}"/>
    <cellStyle name="Input 12 2 2" xfId="31307" xr:uid="{00000000-0005-0000-0000-0000182B0000}"/>
    <cellStyle name="Input 12 3" xfId="8400" xr:uid="{00000000-0005-0000-0000-0000192B0000}"/>
    <cellStyle name="Input 12 3 2" xfId="31308" xr:uid="{00000000-0005-0000-0000-00001A2B0000}"/>
    <cellStyle name="Input 12 4" xfId="31309" xr:uid="{00000000-0005-0000-0000-00001B2B0000}"/>
    <cellStyle name="Input 13" xfId="8401" xr:uid="{00000000-0005-0000-0000-00001C2B0000}"/>
    <cellStyle name="Input 13 2" xfId="8402" xr:uid="{00000000-0005-0000-0000-00001D2B0000}"/>
    <cellStyle name="Input 13 2 2" xfId="31310" xr:uid="{00000000-0005-0000-0000-00001E2B0000}"/>
    <cellStyle name="Input 13 3" xfId="8403" xr:uid="{00000000-0005-0000-0000-00001F2B0000}"/>
    <cellStyle name="Input 13 3 2" xfId="31311" xr:uid="{00000000-0005-0000-0000-0000202B0000}"/>
    <cellStyle name="Input 13 4" xfId="31312" xr:uid="{00000000-0005-0000-0000-0000212B0000}"/>
    <cellStyle name="Input 14" xfId="8404" xr:uid="{00000000-0005-0000-0000-0000222B0000}"/>
    <cellStyle name="Input 14 2" xfId="8405" xr:uid="{00000000-0005-0000-0000-0000232B0000}"/>
    <cellStyle name="Input 14 2 2" xfId="31313" xr:uid="{00000000-0005-0000-0000-0000242B0000}"/>
    <cellStyle name="Input 14 3" xfId="8406" xr:uid="{00000000-0005-0000-0000-0000252B0000}"/>
    <cellStyle name="Input 14 3 2" xfId="31314" xr:uid="{00000000-0005-0000-0000-0000262B0000}"/>
    <cellStyle name="Input 14 4" xfId="31315" xr:uid="{00000000-0005-0000-0000-0000272B0000}"/>
    <cellStyle name="Input 15" xfId="8407" xr:uid="{00000000-0005-0000-0000-0000282B0000}"/>
    <cellStyle name="Input 15 2" xfId="8408" xr:uid="{00000000-0005-0000-0000-0000292B0000}"/>
    <cellStyle name="Input 15 2 2" xfId="31316" xr:uid="{00000000-0005-0000-0000-00002A2B0000}"/>
    <cellStyle name="Input 15 3" xfId="8409" xr:uid="{00000000-0005-0000-0000-00002B2B0000}"/>
    <cellStyle name="Input 15 3 2" xfId="31317" xr:uid="{00000000-0005-0000-0000-00002C2B0000}"/>
    <cellStyle name="Input 15 4" xfId="31318" xr:uid="{00000000-0005-0000-0000-00002D2B0000}"/>
    <cellStyle name="Input 16" xfId="8410" xr:uid="{00000000-0005-0000-0000-00002E2B0000}"/>
    <cellStyle name="Input 16 2" xfId="8411" xr:uid="{00000000-0005-0000-0000-00002F2B0000}"/>
    <cellStyle name="Input 16 2 2" xfId="31319" xr:uid="{00000000-0005-0000-0000-0000302B0000}"/>
    <cellStyle name="Input 16 3" xfId="8412" xr:uid="{00000000-0005-0000-0000-0000312B0000}"/>
    <cellStyle name="Input 16 3 2" xfId="31320" xr:uid="{00000000-0005-0000-0000-0000322B0000}"/>
    <cellStyle name="Input 16 4" xfId="31321" xr:uid="{00000000-0005-0000-0000-0000332B0000}"/>
    <cellStyle name="Input 17" xfId="8413" xr:uid="{00000000-0005-0000-0000-0000342B0000}"/>
    <cellStyle name="Input 17 2" xfId="8414" xr:uid="{00000000-0005-0000-0000-0000352B0000}"/>
    <cellStyle name="Input 17 2 2" xfId="31322" xr:uid="{00000000-0005-0000-0000-0000362B0000}"/>
    <cellStyle name="Input 17 3" xfId="8415" xr:uid="{00000000-0005-0000-0000-0000372B0000}"/>
    <cellStyle name="Input 17 3 2" xfId="31323" xr:uid="{00000000-0005-0000-0000-0000382B0000}"/>
    <cellStyle name="Input 17 4" xfId="31324" xr:uid="{00000000-0005-0000-0000-0000392B0000}"/>
    <cellStyle name="Input 18" xfId="8416" xr:uid="{00000000-0005-0000-0000-00003A2B0000}"/>
    <cellStyle name="Input 18 2" xfId="8417" xr:uid="{00000000-0005-0000-0000-00003B2B0000}"/>
    <cellStyle name="Input 18 2 2" xfId="31325" xr:uid="{00000000-0005-0000-0000-00003C2B0000}"/>
    <cellStyle name="Input 18 3" xfId="8418" xr:uid="{00000000-0005-0000-0000-00003D2B0000}"/>
    <cellStyle name="Input 18 3 2" xfId="31326" xr:uid="{00000000-0005-0000-0000-00003E2B0000}"/>
    <cellStyle name="Input 18 4" xfId="31327" xr:uid="{00000000-0005-0000-0000-00003F2B0000}"/>
    <cellStyle name="Input 19" xfId="8419" xr:uid="{00000000-0005-0000-0000-0000402B0000}"/>
    <cellStyle name="Input 19 2" xfId="8420" xr:uid="{00000000-0005-0000-0000-0000412B0000}"/>
    <cellStyle name="Input 19 2 2" xfId="31328" xr:uid="{00000000-0005-0000-0000-0000422B0000}"/>
    <cellStyle name="Input 19 3" xfId="8421" xr:uid="{00000000-0005-0000-0000-0000432B0000}"/>
    <cellStyle name="Input 19 3 2" xfId="31329" xr:uid="{00000000-0005-0000-0000-0000442B0000}"/>
    <cellStyle name="Input 19 4" xfId="31330" xr:uid="{00000000-0005-0000-0000-0000452B0000}"/>
    <cellStyle name="Input 2" xfId="8422" xr:uid="{00000000-0005-0000-0000-0000462B0000}"/>
    <cellStyle name="Input 2 2" xfId="8423" xr:uid="{00000000-0005-0000-0000-0000472B0000}"/>
    <cellStyle name="Input 2 2 2" xfId="31331" xr:uid="{00000000-0005-0000-0000-0000482B0000}"/>
    <cellStyle name="Input 2 3" xfId="8424" xr:uid="{00000000-0005-0000-0000-0000492B0000}"/>
    <cellStyle name="Input 2 3 2" xfId="31332" xr:uid="{00000000-0005-0000-0000-00004A2B0000}"/>
    <cellStyle name="Input 2 4" xfId="31333" xr:uid="{00000000-0005-0000-0000-00004B2B0000}"/>
    <cellStyle name="Input 20" xfId="8425" xr:uid="{00000000-0005-0000-0000-00004C2B0000}"/>
    <cellStyle name="Input 20 2" xfId="8426" xr:uid="{00000000-0005-0000-0000-00004D2B0000}"/>
    <cellStyle name="Input 20 2 2" xfId="31334" xr:uid="{00000000-0005-0000-0000-00004E2B0000}"/>
    <cellStyle name="Input 20 3" xfId="8427" xr:uid="{00000000-0005-0000-0000-00004F2B0000}"/>
    <cellStyle name="Input 20 3 2" xfId="31335" xr:uid="{00000000-0005-0000-0000-0000502B0000}"/>
    <cellStyle name="Input 20 4" xfId="31336" xr:uid="{00000000-0005-0000-0000-0000512B0000}"/>
    <cellStyle name="Input 21" xfId="8428" xr:uid="{00000000-0005-0000-0000-0000522B0000}"/>
    <cellStyle name="Input 21 2" xfId="8429" xr:uid="{00000000-0005-0000-0000-0000532B0000}"/>
    <cellStyle name="Input 21 2 2" xfId="31337" xr:uid="{00000000-0005-0000-0000-0000542B0000}"/>
    <cellStyle name="Input 21 3" xfId="8430" xr:uid="{00000000-0005-0000-0000-0000552B0000}"/>
    <cellStyle name="Input 21 3 2" xfId="31338" xr:uid="{00000000-0005-0000-0000-0000562B0000}"/>
    <cellStyle name="Input 21 4" xfId="31339" xr:uid="{00000000-0005-0000-0000-0000572B0000}"/>
    <cellStyle name="Input 22" xfId="8431" xr:uid="{00000000-0005-0000-0000-0000582B0000}"/>
    <cellStyle name="Input 22 2" xfId="8432" xr:uid="{00000000-0005-0000-0000-0000592B0000}"/>
    <cellStyle name="Input 22 2 2" xfId="31340" xr:uid="{00000000-0005-0000-0000-00005A2B0000}"/>
    <cellStyle name="Input 22 3" xfId="8433" xr:uid="{00000000-0005-0000-0000-00005B2B0000}"/>
    <cellStyle name="Input 22 3 2" xfId="31341" xr:uid="{00000000-0005-0000-0000-00005C2B0000}"/>
    <cellStyle name="Input 22 4" xfId="31342" xr:uid="{00000000-0005-0000-0000-00005D2B0000}"/>
    <cellStyle name="Input 23" xfId="8434" xr:uid="{00000000-0005-0000-0000-00005E2B0000}"/>
    <cellStyle name="Input 23 2" xfId="8435" xr:uid="{00000000-0005-0000-0000-00005F2B0000}"/>
    <cellStyle name="Input 23 2 2" xfId="31343" xr:uid="{00000000-0005-0000-0000-0000602B0000}"/>
    <cellStyle name="Input 23 3" xfId="8436" xr:uid="{00000000-0005-0000-0000-0000612B0000}"/>
    <cellStyle name="Input 23 3 2" xfId="31344" xr:uid="{00000000-0005-0000-0000-0000622B0000}"/>
    <cellStyle name="Input 23 4" xfId="31345" xr:uid="{00000000-0005-0000-0000-0000632B0000}"/>
    <cellStyle name="Input 24" xfId="8437" xr:uid="{00000000-0005-0000-0000-0000642B0000}"/>
    <cellStyle name="Input 24 2" xfId="8438" xr:uid="{00000000-0005-0000-0000-0000652B0000}"/>
    <cellStyle name="Input 24 2 2" xfId="31346" xr:uid="{00000000-0005-0000-0000-0000662B0000}"/>
    <cellStyle name="Input 24 3" xfId="8439" xr:uid="{00000000-0005-0000-0000-0000672B0000}"/>
    <cellStyle name="Input 24 3 2" xfId="31347" xr:uid="{00000000-0005-0000-0000-0000682B0000}"/>
    <cellStyle name="Input 24 4" xfId="31348" xr:uid="{00000000-0005-0000-0000-0000692B0000}"/>
    <cellStyle name="Input 25" xfId="8440" xr:uid="{00000000-0005-0000-0000-00006A2B0000}"/>
    <cellStyle name="Input 25 2" xfId="8441" xr:uid="{00000000-0005-0000-0000-00006B2B0000}"/>
    <cellStyle name="Input 25 2 2" xfId="31349" xr:uid="{00000000-0005-0000-0000-00006C2B0000}"/>
    <cellStyle name="Input 25 3" xfId="8442" xr:uid="{00000000-0005-0000-0000-00006D2B0000}"/>
    <cellStyle name="Input 25 3 2" xfId="31350" xr:uid="{00000000-0005-0000-0000-00006E2B0000}"/>
    <cellStyle name="Input 25 4" xfId="31351" xr:uid="{00000000-0005-0000-0000-00006F2B0000}"/>
    <cellStyle name="Input 26" xfId="8443" xr:uid="{00000000-0005-0000-0000-0000702B0000}"/>
    <cellStyle name="Input 26 2" xfId="8444" xr:uid="{00000000-0005-0000-0000-0000712B0000}"/>
    <cellStyle name="Input 26 2 2" xfId="31352" xr:uid="{00000000-0005-0000-0000-0000722B0000}"/>
    <cellStyle name="Input 26 3" xfId="8445" xr:uid="{00000000-0005-0000-0000-0000732B0000}"/>
    <cellStyle name="Input 26 3 2" xfId="31353" xr:uid="{00000000-0005-0000-0000-0000742B0000}"/>
    <cellStyle name="Input 26 4" xfId="31354" xr:uid="{00000000-0005-0000-0000-0000752B0000}"/>
    <cellStyle name="Input 27" xfId="8446" xr:uid="{00000000-0005-0000-0000-0000762B0000}"/>
    <cellStyle name="Input 27 2" xfId="8447" xr:uid="{00000000-0005-0000-0000-0000772B0000}"/>
    <cellStyle name="Input 27 2 2" xfId="31355" xr:uid="{00000000-0005-0000-0000-0000782B0000}"/>
    <cellStyle name="Input 27 3" xfId="8448" xr:uid="{00000000-0005-0000-0000-0000792B0000}"/>
    <cellStyle name="Input 27 3 2" xfId="31356" xr:uid="{00000000-0005-0000-0000-00007A2B0000}"/>
    <cellStyle name="Input 27 4" xfId="31357" xr:uid="{00000000-0005-0000-0000-00007B2B0000}"/>
    <cellStyle name="Input 28" xfId="8449" xr:uid="{00000000-0005-0000-0000-00007C2B0000}"/>
    <cellStyle name="Input 28 2" xfId="8450" xr:uid="{00000000-0005-0000-0000-00007D2B0000}"/>
    <cellStyle name="Input 28 2 2" xfId="31358" xr:uid="{00000000-0005-0000-0000-00007E2B0000}"/>
    <cellStyle name="Input 28 3" xfId="8451" xr:uid="{00000000-0005-0000-0000-00007F2B0000}"/>
    <cellStyle name="Input 28 3 2" xfId="31359" xr:uid="{00000000-0005-0000-0000-0000802B0000}"/>
    <cellStyle name="Input 28 4" xfId="31360" xr:uid="{00000000-0005-0000-0000-0000812B0000}"/>
    <cellStyle name="Input 29" xfId="8452" xr:uid="{00000000-0005-0000-0000-0000822B0000}"/>
    <cellStyle name="Input 29 2" xfId="8453" xr:uid="{00000000-0005-0000-0000-0000832B0000}"/>
    <cellStyle name="Input 29 2 2" xfId="31361" xr:uid="{00000000-0005-0000-0000-0000842B0000}"/>
    <cellStyle name="Input 29 3" xfId="8454" xr:uid="{00000000-0005-0000-0000-0000852B0000}"/>
    <cellStyle name="Input 29 3 2" xfId="31362" xr:uid="{00000000-0005-0000-0000-0000862B0000}"/>
    <cellStyle name="Input 29 4" xfId="31363" xr:uid="{00000000-0005-0000-0000-0000872B0000}"/>
    <cellStyle name="Input 3" xfId="8455" xr:uid="{00000000-0005-0000-0000-0000882B0000}"/>
    <cellStyle name="Input 3 2" xfId="8456" xr:uid="{00000000-0005-0000-0000-0000892B0000}"/>
    <cellStyle name="Input 3 2 2" xfId="31364" xr:uid="{00000000-0005-0000-0000-00008A2B0000}"/>
    <cellStyle name="Input 3 3" xfId="8457" xr:uid="{00000000-0005-0000-0000-00008B2B0000}"/>
    <cellStyle name="Input 3 3 2" xfId="31365" xr:uid="{00000000-0005-0000-0000-00008C2B0000}"/>
    <cellStyle name="Input 3 4" xfId="31366" xr:uid="{00000000-0005-0000-0000-00008D2B0000}"/>
    <cellStyle name="Input 30" xfId="8458" xr:uid="{00000000-0005-0000-0000-00008E2B0000}"/>
    <cellStyle name="Input 30 2" xfId="8459" xr:uid="{00000000-0005-0000-0000-00008F2B0000}"/>
    <cellStyle name="Input 30 2 2" xfId="31367" xr:uid="{00000000-0005-0000-0000-0000902B0000}"/>
    <cellStyle name="Input 30 3" xfId="8460" xr:uid="{00000000-0005-0000-0000-0000912B0000}"/>
    <cellStyle name="Input 30 3 2" xfId="31368" xr:uid="{00000000-0005-0000-0000-0000922B0000}"/>
    <cellStyle name="Input 30 4" xfId="31369" xr:uid="{00000000-0005-0000-0000-0000932B0000}"/>
    <cellStyle name="Input 31" xfId="8461" xr:uid="{00000000-0005-0000-0000-0000942B0000}"/>
    <cellStyle name="Input 31 2" xfId="8462" xr:uid="{00000000-0005-0000-0000-0000952B0000}"/>
    <cellStyle name="Input 31 2 2" xfId="31370" xr:uid="{00000000-0005-0000-0000-0000962B0000}"/>
    <cellStyle name="Input 31 3" xfId="8463" xr:uid="{00000000-0005-0000-0000-0000972B0000}"/>
    <cellStyle name="Input 31 3 2" xfId="31371" xr:uid="{00000000-0005-0000-0000-0000982B0000}"/>
    <cellStyle name="Input 31 4" xfId="31372" xr:uid="{00000000-0005-0000-0000-0000992B0000}"/>
    <cellStyle name="Input 32" xfId="8464" xr:uid="{00000000-0005-0000-0000-00009A2B0000}"/>
    <cellStyle name="Input 32 2" xfId="8465" xr:uid="{00000000-0005-0000-0000-00009B2B0000}"/>
    <cellStyle name="Input 32 2 2" xfId="31373" xr:uid="{00000000-0005-0000-0000-00009C2B0000}"/>
    <cellStyle name="Input 32 3" xfId="8466" xr:uid="{00000000-0005-0000-0000-00009D2B0000}"/>
    <cellStyle name="Input 32 3 2" xfId="31374" xr:uid="{00000000-0005-0000-0000-00009E2B0000}"/>
    <cellStyle name="Input 32 4" xfId="31375" xr:uid="{00000000-0005-0000-0000-00009F2B0000}"/>
    <cellStyle name="Input 33" xfId="8467" xr:uid="{00000000-0005-0000-0000-0000A02B0000}"/>
    <cellStyle name="Input 33 2" xfId="8468" xr:uid="{00000000-0005-0000-0000-0000A12B0000}"/>
    <cellStyle name="Input 33 2 2" xfId="31376" xr:uid="{00000000-0005-0000-0000-0000A22B0000}"/>
    <cellStyle name="Input 33 3" xfId="8469" xr:uid="{00000000-0005-0000-0000-0000A32B0000}"/>
    <cellStyle name="Input 33 3 2" xfId="31377" xr:uid="{00000000-0005-0000-0000-0000A42B0000}"/>
    <cellStyle name="Input 33 4" xfId="31378" xr:uid="{00000000-0005-0000-0000-0000A52B0000}"/>
    <cellStyle name="Input 34" xfId="8470" xr:uid="{00000000-0005-0000-0000-0000A62B0000}"/>
    <cellStyle name="Input 34 2" xfId="8471" xr:uid="{00000000-0005-0000-0000-0000A72B0000}"/>
    <cellStyle name="Input 34 2 2" xfId="31379" xr:uid="{00000000-0005-0000-0000-0000A82B0000}"/>
    <cellStyle name="Input 34 3" xfId="8472" xr:uid="{00000000-0005-0000-0000-0000A92B0000}"/>
    <cellStyle name="Input 34 3 2" xfId="31380" xr:uid="{00000000-0005-0000-0000-0000AA2B0000}"/>
    <cellStyle name="Input 34 4" xfId="31381" xr:uid="{00000000-0005-0000-0000-0000AB2B0000}"/>
    <cellStyle name="Input 35" xfId="8473" xr:uid="{00000000-0005-0000-0000-0000AC2B0000}"/>
    <cellStyle name="Input 35 2" xfId="8474" xr:uid="{00000000-0005-0000-0000-0000AD2B0000}"/>
    <cellStyle name="Input 35 2 2" xfId="31382" xr:uid="{00000000-0005-0000-0000-0000AE2B0000}"/>
    <cellStyle name="Input 35 3" xfId="8475" xr:uid="{00000000-0005-0000-0000-0000AF2B0000}"/>
    <cellStyle name="Input 35 3 2" xfId="31383" xr:uid="{00000000-0005-0000-0000-0000B02B0000}"/>
    <cellStyle name="Input 35 4" xfId="31384" xr:uid="{00000000-0005-0000-0000-0000B12B0000}"/>
    <cellStyle name="Input 36" xfId="8476" xr:uid="{00000000-0005-0000-0000-0000B22B0000}"/>
    <cellStyle name="Input 36 2" xfId="8477" xr:uid="{00000000-0005-0000-0000-0000B32B0000}"/>
    <cellStyle name="Input 36 2 2" xfId="31385" xr:uid="{00000000-0005-0000-0000-0000B42B0000}"/>
    <cellStyle name="Input 36 3" xfId="8478" xr:uid="{00000000-0005-0000-0000-0000B52B0000}"/>
    <cellStyle name="Input 36 3 2" xfId="31386" xr:uid="{00000000-0005-0000-0000-0000B62B0000}"/>
    <cellStyle name="Input 36 4" xfId="31387" xr:uid="{00000000-0005-0000-0000-0000B72B0000}"/>
    <cellStyle name="Input 37" xfId="8479" xr:uid="{00000000-0005-0000-0000-0000B82B0000}"/>
    <cellStyle name="Input 37 2" xfId="8480" xr:uid="{00000000-0005-0000-0000-0000B92B0000}"/>
    <cellStyle name="Input 37 2 2" xfId="31388" xr:uid="{00000000-0005-0000-0000-0000BA2B0000}"/>
    <cellStyle name="Input 37 3" xfId="8481" xr:uid="{00000000-0005-0000-0000-0000BB2B0000}"/>
    <cellStyle name="Input 37 3 2" xfId="31389" xr:uid="{00000000-0005-0000-0000-0000BC2B0000}"/>
    <cellStyle name="Input 37 4" xfId="31390" xr:uid="{00000000-0005-0000-0000-0000BD2B0000}"/>
    <cellStyle name="Input 38" xfId="8482" xr:uid="{00000000-0005-0000-0000-0000BE2B0000}"/>
    <cellStyle name="Input 38 2" xfId="8483" xr:uid="{00000000-0005-0000-0000-0000BF2B0000}"/>
    <cellStyle name="Input 38 2 2" xfId="31391" xr:uid="{00000000-0005-0000-0000-0000C02B0000}"/>
    <cellStyle name="Input 38 3" xfId="8484" xr:uid="{00000000-0005-0000-0000-0000C12B0000}"/>
    <cellStyle name="Input 38 3 2" xfId="31392" xr:uid="{00000000-0005-0000-0000-0000C22B0000}"/>
    <cellStyle name="Input 38 4" xfId="31393" xr:uid="{00000000-0005-0000-0000-0000C32B0000}"/>
    <cellStyle name="Input 39" xfId="8485" xr:uid="{00000000-0005-0000-0000-0000C42B0000}"/>
    <cellStyle name="Input 39 2" xfId="8486" xr:uid="{00000000-0005-0000-0000-0000C52B0000}"/>
    <cellStyle name="Input 39 2 2" xfId="31394" xr:uid="{00000000-0005-0000-0000-0000C62B0000}"/>
    <cellStyle name="Input 39 3" xfId="8487" xr:uid="{00000000-0005-0000-0000-0000C72B0000}"/>
    <cellStyle name="Input 39 3 2" xfId="31395" xr:uid="{00000000-0005-0000-0000-0000C82B0000}"/>
    <cellStyle name="Input 39 4" xfId="31396" xr:uid="{00000000-0005-0000-0000-0000C92B0000}"/>
    <cellStyle name="Input 4" xfId="8488" xr:uid="{00000000-0005-0000-0000-0000CA2B0000}"/>
    <cellStyle name="Input 4 2" xfId="8489" xr:uid="{00000000-0005-0000-0000-0000CB2B0000}"/>
    <cellStyle name="Input 4 2 2" xfId="31397" xr:uid="{00000000-0005-0000-0000-0000CC2B0000}"/>
    <cellStyle name="Input 4 3" xfId="8490" xr:uid="{00000000-0005-0000-0000-0000CD2B0000}"/>
    <cellStyle name="Input 4 3 2" xfId="31398" xr:uid="{00000000-0005-0000-0000-0000CE2B0000}"/>
    <cellStyle name="Input 4 4" xfId="31399" xr:uid="{00000000-0005-0000-0000-0000CF2B0000}"/>
    <cellStyle name="Input 40" xfId="8491" xr:uid="{00000000-0005-0000-0000-0000D02B0000}"/>
    <cellStyle name="Input 40 2" xfId="8492" xr:uid="{00000000-0005-0000-0000-0000D12B0000}"/>
    <cellStyle name="Input 40 2 2" xfId="31400" xr:uid="{00000000-0005-0000-0000-0000D22B0000}"/>
    <cellStyle name="Input 40 3" xfId="8493" xr:uid="{00000000-0005-0000-0000-0000D32B0000}"/>
    <cellStyle name="Input 40 3 2" xfId="31401" xr:uid="{00000000-0005-0000-0000-0000D42B0000}"/>
    <cellStyle name="Input 40 4" xfId="31402" xr:uid="{00000000-0005-0000-0000-0000D52B0000}"/>
    <cellStyle name="Input 41" xfId="8494" xr:uid="{00000000-0005-0000-0000-0000D62B0000}"/>
    <cellStyle name="Input 41 2" xfId="8495" xr:uid="{00000000-0005-0000-0000-0000D72B0000}"/>
    <cellStyle name="Input 41 2 2" xfId="31403" xr:uid="{00000000-0005-0000-0000-0000D82B0000}"/>
    <cellStyle name="Input 41 3" xfId="8496" xr:uid="{00000000-0005-0000-0000-0000D92B0000}"/>
    <cellStyle name="Input 41 3 2" xfId="31404" xr:uid="{00000000-0005-0000-0000-0000DA2B0000}"/>
    <cellStyle name="Input 41 4" xfId="31405" xr:uid="{00000000-0005-0000-0000-0000DB2B0000}"/>
    <cellStyle name="Input 42" xfId="8497" xr:uid="{00000000-0005-0000-0000-0000DC2B0000}"/>
    <cellStyle name="Input 42 2" xfId="8498" xr:uid="{00000000-0005-0000-0000-0000DD2B0000}"/>
    <cellStyle name="Input 42 2 2" xfId="31406" xr:uid="{00000000-0005-0000-0000-0000DE2B0000}"/>
    <cellStyle name="Input 42 3" xfId="8499" xr:uid="{00000000-0005-0000-0000-0000DF2B0000}"/>
    <cellStyle name="Input 42 3 2" xfId="31407" xr:uid="{00000000-0005-0000-0000-0000E02B0000}"/>
    <cellStyle name="Input 42 4" xfId="31408" xr:uid="{00000000-0005-0000-0000-0000E12B0000}"/>
    <cellStyle name="Input 43" xfId="8500" xr:uid="{00000000-0005-0000-0000-0000E22B0000}"/>
    <cellStyle name="Input 43 2" xfId="8501" xr:uid="{00000000-0005-0000-0000-0000E32B0000}"/>
    <cellStyle name="Input 43 2 2" xfId="31409" xr:uid="{00000000-0005-0000-0000-0000E42B0000}"/>
    <cellStyle name="Input 43 3" xfId="8502" xr:uid="{00000000-0005-0000-0000-0000E52B0000}"/>
    <cellStyle name="Input 43 3 2" xfId="31410" xr:uid="{00000000-0005-0000-0000-0000E62B0000}"/>
    <cellStyle name="Input 43 4" xfId="31411" xr:uid="{00000000-0005-0000-0000-0000E72B0000}"/>
    <cellStyle name="Input 44" xfId="8503" xr:uid="{00000000-0005-0000-0000-0000E82B0000}"/>
    <cellStyle name="Input 44 2" xfId="8504" xr:uid="{00000000-0005-0000-0000-0000E92B0000}"/>
    <cellStyle name="Input 44 2 2" xfId="31412" xr:uid="{00000000-0005-0000-0000-0000EA2B0000}"/>
    <cellStyle name="Input 44 3" xfId="8505" xr:uid="{00000000-0005-0000-0000-0000EB2B0000}"/>
    <cellStyle name="Input 44 3 2" xfId="31413" xr:uid="{00000000-0005-0000-0000-0000EC2B0000}"/>
    <cellStyle name="Input 44 4" xfId="31414" xr:uid="{00000000-0005-0000-0000-0000ED2B0000}"/>
    <cellStyle name="Input 45" xfId="8506" xr:uid="{00000000-0005-0000-0000-0000EE2B0000}"/>
    <cellStyle name="Input 45 2" xfId="8507" xr:uid="{00000000-0005-0000-0000-0000EF2B0000}"/>
    <cellStyle name="Input 45 2 2" xfId="31415" xr:uid="{00000000-0005-0000-0000-0000F02B0000}"/>
    <cellStyle name="Input 45 3" xfId="8508" xr:uid="{00000000-0005-0000-0000-0000F12B0000}"/>
    <cellStyle name="Input 45 3 2" xfId="31416" xr:uid="{00000000-0005-0000-0000-0000F22B0000}"/>
    <cellStyle name="Input 45 4" xfId="31417" xr:uid="{00000000-0005-0000-0000-0000F32B0000}"/>
    <cellStyle name="Input 46" xfId="8509" xr:uid="{00000000-0005-0000-0000-0000F42B0000}"/>
    <cellStyle name="Input 46 2" xfId="8510" xr:uid="{00000000-0005-0000-0000-0000F52B0000}"/>
    <cellStyle name="Input 46 2 2" xfId="31418" xr:uid="{00000000-0005-0000-0000-0000F62B0000}"/>
    <cellStyle name="Input 46 3" xfId="8511" xr:uid="{00000000-0005-0000-0000-0000F72B0000}"/>
    <cellStyle name="Input 46 3 2" xfId="31419" xr:uid="{00000000-0005-0000-0000-0000F82B0000}"/>
    <cellStyle name="Input 46 4" xfId="31420" xr:uid="{00000000-0005-0000-0000-0000F92B0000}"/>
    <cellStyle name="Input 47" xfId="8512" xr:uid="{00000000-0005-0000-0000-0000FA2B0000}"/>
    <cellStyle name="Input 47 2" xfId="8513" xr:uid="{00000000-0005-0000-0000-0000FB2B0000}"/>
    <cellStyle name="Input 47 2 2" xfId="31421" xr:uid="{00000000-0005-0000-0000-0000FC2B0000}"/>
    <cellStyle name="Input 47 3" xfId="8514" xr:uid="{00000000-0005-0000-0000-0000FD2B0000}"/>
    <cellStyle name="Input 47 3 2" xfId="31422" xr:uid="{00000000-0005-0000-0000-0000FE2B0000}"/>
    <cellStyle name="Input 47 4" xfId="31423" xr:uid="{00000000-0005-0000-0000-0000FF2B0000}"/>
    <cellStyle name="Input 48" xfId="8515" xr:uid="{00000000-0005-0000-0000-0000002C0000}"/>
    <cellStyle name="Input 48 2" xfId="8516" xr:uid="{00000000-0005-0000-0000-0000012C0000}"/>
    <cellStyle name="Input 48 2 2" xfId="31424" xr:uid="{00000000-0005-0000-0000-0000022C0000}"/>
    <cellStyle name="Input 48 3" xfId="8517" xr:uid="{00000000-0005-0000-0000-0000032C0000}"/>
    <cellStyle name="Input 48 3 2" xfId="31425" xr:uid="{00000000-0005-0000-0000-0000042C0000}"/>
    <cellStyle name="Input 48 4" xfId="31426" xr:uid="{00000000-0005-0000-0000-0000052C0000}"/>
    <cellStyle name="Input 49" xfId="8518" xr:uid="{00000000-0005-0000-0000-0000062C0000}"/>
    <cellStyle name="Input 49 2" xfId="8519" xr:uid="{00000000-0005-0000-0000-0000072C0000}"/>
    <cellStyle name="Input 49 2 2" xfId="31427" xr:uid="{00000000-0005-0000-0000-0000082C0000}"/>
    <cellStyle name="Input 49 3" xfId="8520" xr:uid="{00000000-0005-0000-0000-0000092C0000}"/>
    <cellStyle name="Input 49 3 2" xfId="31428" xr:uid="{00000000-0005-0000-0000-00000A2C0000}"/>
    <cellStyle name="Input 49 4" xfId="31429" xr:uid="{00000000-0005-0000-0000-00000B2C0000}"/>
    <cellStyle name="Input 5" xfId="8521" xr:uid="{00000000-0005-0000-0000-00000C2C0000}"/>
    <cellStyle name="Input 5 2" xfId="8522" xr:uid="{00000000-0005-0000-0000-00000D2C0000}"/>
    <cellStyle name="Input 5 2 2" xfId="31430" xr:uid="{00000000-0005-0000-0000-00000E2C0000}"/>
    <cellStyle name="Input 5 3" xfId="8523" xr:uid="{00000000-0005-0000-0000-00000F2C0000}"/>
    <cellStyle name="Input 5 3 2" xfId="31431" xr:uid="{00000000-0005-0000-0000-0000102C0000}"/>
    <cellStyle name="Input 5 4" xfId="31432" xr:uid="{00000000-0005-0000-0000-0000112C0000}"/>
    <cellStyle name="Input 50" xfId="8524" xr:uid="{00000000-0005-0000-0000-0000122C0000}"/>
    <cellStyle name="Input 50 2" xfId="8525" xr:uid="{00000000-0005-0000-0000-0000132C0000}"/>
    <cellStyle name="Input 50 2 2" xfId="31433" xr:uid="{00000000-0005-0000-0000-0000142C0000}"/>
    <cellStyle name="Input 50 3" xfId="8526" xr:uid="{00000000-0005-0000-0000-0000152C0000}"/>
    <cellStyle name="Input 50 3 2" xfId="31434" xr:uid="{00000000-0005-0000-0000-0000162C0000}"/>
    <cellStyle name="Input 50 4" xfId="31435" xr:uid="{00000000-0005-0000-0000-0000172C0000}"/>
    <cellStyle name="Input 51" xfId="8527" xr:uid="{00000000-0005-0000-0000-0000182C0000}"/>
    <cellStyle name="Input 51 2" xfId="8528" xr:uid="{00000000-0005-0000-0000-0000192C0000}"/>
    <cellStyle name="Input 51 2 2" xfId="31436" xr:uid="{00000000-0005-0000-0000-00001A2C0000}"/>
    <cellStyle name="Input 51 3" xfId="8529" xr:uid="{00000000-0005-0000-0000-00001B2C0000}"/>
    <cellStyle name="Input 51 3 2" xfId="31437" xr:uid="{00000000-0005-0000-0000-00001C2C0000}"/>
    <cellStyle name="Input 51 4" xfId="31438" xr:uid="{00000000-0005-0000-0000-00001D2C0000}"/>
    <cellStyle name="Input 52" xfId="8530" xr:uid="{00000000-0005-0000-0000-00001E2C0000}"/>
    <cellStyle name="Input 52 2" xfId="8531" xr:uid="{00000000-0005-0000-0000-00001F2C0000}"/>
    <cellStyle name="Input 52 2 2" xfId="31439" xr:uid="{00000000-0005-0000-0000-0000202C0000}"/>
    <cellStyle name="Input 52 3" xfId="8532" xr:uid="{00000000-0005-0000-0000-0000212C0000}"/>
    <cellStyle name="Input 52 3 2" xfId="31440" xr:uid="{00000000-0005-0000-0000-0000222C0000}"/>
    <cellStyle name="Input 52 4" xfId="31441" xr:uid="{00000000-0005-0000-0000-0000232C0000}"/>
    <cellStyle name="Input 53" xfId="8533" xr:uid="{00000000-0005-0000-0000-0000242C0000}"/>
    <cellStyle name="Input 53 2" xfId="8534" xr:uid="{00000000-0005-0000-0000-0000252C0000}"/>
    <cellStyle name="Input 53 2 2" xfId="31442" xr:uid="{00000000-0005-0000-0000-0000262C0000}"/>
    <cellStyle name="Input 53 3" xfId="8535" xr:uid="{00000000-0005-0000-0000-0000272C0000}"/>
    <cellStyle name="Input 53 3 2" xfId="31443" xr:uid="{00000000-0005-0000-0000-0000282C0000}"/>
    <cellStyle name="Input 53 4" xfId="31444" xr:uid="{00000000-0005-0000-0000-0000292C0000}"/>
    <cellStyle name="Input 54" xfId="8536" xr:uid="{00000000-0005-0000-0000-00002A2C0000}"/>
    <cellStyle name="Input 54 2" xfId="8537" xr:uid="{00000000-0005-0000-0000-00002B2C0000}"/>
    <cellStyle name="Input 54 2 2" xfId="31445" xr:uid="{00000000-0005-0000-0000-00002C2C0000}"/>
    <cellStyle name="Input 54 3" xfId="8538" xr:uid="{00000000-0005-0000-0000-00002D2C0000}"/>
    <cellStyle name="Input 54 3 2" xfId="31446" xr:uid="{00000000-0005-0000-0000-00002E2C0000}"/>
    <cellStyle name="Input 54 4" xfId="31447" xr:uid="{00000000-0005-0000-0000-00002F2C0000}"/>
    <cellStyle name="Input 55" xfId="8539" xr:uid="{00000000-0005-0000-0000-0000302C0000}"/>
    <cellStyle name="Input 55 2" xfId="8540" xr:uid="{00000000-0005-0000-0000-0000312C0000}"/>
    <cellStyle name="Input 55 2 2" xfId="31448" xr:uid="{00000000-0005-0000-0000-0000322C0000}"/>
    <cellStyle name="Input 55 3" xfId="8541" xr:uid="{00000000-0005-0000-0000-0000332C0000}"/>
    <cellStyle name="Input 55 3 2" xfId="31449" xr:uid="{00000000-0005-0000-0000-0000342C0000}"/>
    <cellStyle name="Input 55 4" xfId="31450" xr:uid="{00000000-0005-0000-0000-0000352C0000}"/>
    <cellStyle name="Input 56" xfId="8542" xr:uid="{00000000-0005-0000-0000-0000362C0000}"/>
    <cellStyle name="Input 56 2" xfId="8543" xr:uid="{00000000-0005-0000-0000-0000372C0000}"/>
    <cellStyle name="Input 56 2 2" xfId="31451" xr:uid="{00000000-0005-0000-0000-0000382C0000}"/>
    <cellStyle name="Input 56 3" xfId="8544" xr:uid="{00000000-0005-0000-0000-0000392C0000}"/>
    <cellStyle name="Input 56 3 2" xfId="31452" xr:uid="{00000000-0005-0000-0000-00003A2C0000}"/>
    <cellStyle name="Input 56 4" xfId="31453" xr:uid="{00000000-0005-0000-0000-00003B2C0000}"/>
    <cellStyle name="Input 57" xfId="8545" xr:uid="{00000000-0005-0000-0000-00003C2C0000}"/>
    <cellStyle name="Input 57 2" xfId="8546" xr:uid="{00000000-0005-0000-0000-00003D2C0000}"/>
    <cellStyle name="Input 57 2 2" xfId="31454" xr:uid="{00000000-0005-0000-0000-00003E2C0000}"/>
    <cellStyle name="Input 57 3" xfId="8547" xr:uid="{00000000-0005-0000-0000-00003F2C0000}"/>
    <cellStyle name="Input 57 3 2" xfId="31455" xr:uid="{00000000-0005-0000-0000-0000402C0000}"/>
    <cellStyle name="Input 57 4" xfId="31456" xr:uid="{00000000-0005-0000-0000-0000412C0000}"/>
    <cellStyle name="Input 58" xfId="8548" xr:uid="{00000000-0005-0000-0000-0000422C0000}"/>
    <cellStyle name="Input 58 2" xfId="8549" xr:uid="{00000000-0005-0000-0000-0000432C0000}"/>
    <cellStyle name="Input 58 2 2" xfId="31457" xr:uid="{00000000-0005-0000-0000-0000442C0000}"/>
    <cellStyle name="Input 58 3" xfId="8550" xr:uid="{00000000-0005-0000-0000-0000452C0000}"/>
    <cellStyle name="Input 58 3 2" xfId="31458" xr:uid="{00000000-0005-0000-0000-0000462C0000}"/>
    <cellStyle name="Input 58 4" xfId="31459" xr:uid="{00000000-0005-0000-0000-0000472C0000}"/>
    <cellStyle name="Input 59" xfId="8551" xr:uid="{00000000-0005-0000-0000-0000482C0000}"/>
    <cellStyle name="Input 59 2" xfId="8552" xr:uid="{00000000-0005-0000-0000-0000492C0000}"/>
    <cellStyle name="Input 59 2 2" xfId="31460" xr:uid="{00000000-0005-0000-0000-00004A2C0000}"/>
    <cellStyle name="Input 59 3" xfId="8553" xr:uid="{00000000-0005-0000-0000-00004B2C0000}"/>
    <cellStyle name="Input 59 3 2" xfId="31461" xr:uid="{00000000-0005-0000-0000-00004C2C0000}"/>
    <cellStyle name="Input 59 4" xfId="31462" xr:uid="{00000000-0005-0000-0000-00004D2C0000}"/>
    <cellStyle name="Input 6" xfId="8554" xr:uid="{00000000-0005-0000-0000-00004E2C0000}"/>
    <cellStyle name="Input 6 2" xfId="8555" xr:uid="{00000000-0005-0000-0000-00004F2C0000}"/>
    <cellStyle name="Input 6 2 2" xfId="31463" xr:uid="{00000000-0005-0000-0000-0000502C0000}"/>
    <cellStyle name="Input 6 3" xfId="8556" xr:uid="{00000000-0005-0000-0000-0000512C0000}"/>
    <cellStyle name="Input 6 3 2" xfId="31464" xr:uid="{00000000-0005-0000-0000-0000522C0000}"/>
    <cellStyle name="Input 6 4" xfId="31465" xr:uid="{00000000-0005-0000-0000-0000532C0000}"/>
    <cellStyle name="Input 60" xfId="8557" xr:uid="{00000000-0005-0000-0000-0000542C0000}"/>
    <cellStyle name="Input 60 2" xfId="8558" xr:uid="{00000000-0005-0000-0000-0000552C0000}"/>
    <cellStyle name="Input 60 2 2" xfId="31466" xr:uid="{00000000-0005-0000-0000-0000562C0000}"/>
    <cellStyle name="Input 60 3" xfId="8559" xr:uid="{00000000-0005-0000-0000-0000572C0000}"/>
    <cellStyle name="Input 60 3 2" xfId="31467" xr:uid="{00000000-0005-0000-0000-0000582C0000}"/>
    <cellStyle name="Input 60 4" xfId="31468" xr:uid="{00000000-0005-0000-0000-0000592C0000}"/>
    <cellStyle name="Input 61" xfId="8560" xr:uid="{00000000-0005-0000-0000-00005A2C0000}"/>
    <cellStyle name="Input 61 2" xfId="8561" xr:uid="{00000000-0005-0000-0000-00005B2C0000}"/>
    <cellStyle name="Input 61 2 2" xfId="31469" xr:uid="{00000000-0005-0000-0000-00005C2C0000}"/>
    <cellStyle name="Input 61 3" xfId="8562" xr:uid="{00000000-0005-0000-0000-00005D2C0000}"/>
    <cellStyle name="Input 61 3 2" xfId="31470" xr:uid="{00000000-0005-0000-0000-00005E2C0000}"/>
    <cellStyle name="Input 61 4" xfId="31471" xr:uid="{00000000-0005-0000-0000-00005F2C0000}"/>
    <cellStyle name="Input 62" xfId="8563" xr:uid="{00000000-0005-0000-0000-0000602C0000}"/>
    <cellStyle name="Input 62 2" xfId="8564" xr:uid="{00000000-0005-0000-0000-0000612C0000}"/>
    <cellStyle name="Input 62 2 2" xfId="31472" xr:uid="{00000000-0005-0000-0000-0000622C0000}"/>
    <cellStyle name="Input 62 3" xfId="8565" xr:uid="{00000000-0005-0000-0000-0000632C0000}"/>
    <cellStyle name="Input 62 3 2" xfId="31473" xr:uid="{00000000-0005-0000-0000-0000642C0000}"/>
    <cellStyle name="Input 62 4" xfId="31474" xr:uid="{00000000-0005-0000-0000-0000652C0000}"/>
    <cellStyle name="Input 63" xfId="8566" xr:uid="{00000000-0005-0000-0000-0000662C0000}"/>
    <cellStyle name="Input 63 2" xfId="8567" xr:uid="{00000000-0005-0000-0000-0000672C0000}"/>
    <cellStyle name="Input 63 2 2" xfId="31475" xr:uid="{00000000-0005-0000-0000-0000682C0000}"/>
    <cellStyle name="Input 63 3" xfId="8568" xr:uid="{00000000-0005-0000-0000-0000692C0000}"/>
    <cellStyle name="Input 63 3 2" xfId="31476" xr:uid="{00000000-0005-0000-0000-00006A2C0000}"/>
    <cellStyle name="Input 63 4" xfId="31477" xr:uid="{00000000-0005-0000-0000-00006B2C0000}"/>
    <cellStyle name="Input 64" xfId="8569" xr:uid="{00000000-0005-0000-0000-00006C2C0000}"/>
    <cellStyle name="Input 64 2" xfId="8570" xr:uid="{00000000-0005-0000-0000-00006D2C0000}"/>
    <cellStyle name="Input 64 2 2" xfId="31478" xr:uid="{00000000-0005-0000-0000-00006E2C0000}"/>
    <cellStyle name="Input 64 3" xfId="8571" xr:uid="{00000000-0005-0000-0000-00006F2C0000}"/>
    <cellStyle name="Input 64 3 2" xfId="31479" xr:uid="{00000000-0005-0000-0000-0000702C0000}"/>
    <cellStyle name="Input 64 4" xfId="31480" xr:uid="{00000000-0005-0000-0000-0000712C0000}"/>
    <cellStyle name="Input 65" xfId="8572" xr:uid="{00000000-0005-0000-0000-0000722C0000}"/>
    <cellStyle name="Input 65 2" xfId="8573" xr:uid="{00000000-0005-0000-0000-0000732C0000}"/>
    <cellStyle name="Input 65 2 2" xfId="31481" xr:uid="{00000000-0005-0000-0000-0000742C0000}"/>
    <cellStyle name="Input 65 3" xfId="8574" xr:uid="{00000000-0005-0000-0000-0000752C0000}"/>
    <cellStyle name="Input 65 3 2" xfId="31482" xr:uid="{00000000-0005-0000-0000-0000762C0000}"/>
    <cellStyle name="Input 65 4" xfId="31483" xr:uid="{00000000-0005-0000-0000-0000772C0000}"/>
    <cellStyle name="Input 66" xfId="8575" xr:uid="{00000000-0005-0000-0000-0000782C0000}"/>
    <cellStyle name="Input 66 2" xfId="8576" xr:uid="{00000000-0005-0000-0000-0000792C0000}"/>
    <cellStyle name="Input 66 2 2" xfId="31484" xr:uid="{00000000-0005-0000-0000-00007A2C0000}"/>
    <cellStyle name="Input 66 3" xfId="8577" xr:uid="{00000000-0005-0000-0000-00007B2C0000}"/>
    <cellStyle name="Input 66 3 2" xfId="31485" xr:uid="{00000000-0005-0000-0000-00007C2C0000}"/>
    <cellStyle name="Input 66 4" xfId="31486" xr:uid="{00000000-0005-0000-0000-00007D2C0000}"/>
    <cellStyle name="Input 67" xfId="8578" xr:uid="{00000000-0005-0000-0000-00007E2C0000}"/>
    <cellStyle name="Input 67 2" xfId="8579" xr:uid="{00000000-0005-0000-0000-00007F2C0000}"/>
    <cellStyle name="Input 67 2 2" xfId="31487" xr:uid="{00000000-0005-0000-0000-0000802C0000}"/>
    <cellStyle name="Input 67 3" xfId="8580" xr:uid="{00000000-0005-0000-0000-0000812C0000}"/>
    <cellStyle name="Input 67 3 2" xfId="31488" xr:uid="{00000000-0005-0000-0000-0000822C0000}"/>
    <cellStyle name="Input 67 4" xfId="31489" xr:uid="{00000000-0005-0000-0000-0000832C0000}"/>
    <cellStyle name="Input 68" xfId="8581" xr:uid="{00000000-0005-0000-0000-0000842C0000}"/>
    <cellStyle name="Input 68 2" xfId="8582" xr:uid="{00000000-0005-0000-0000-0000852C0000}"/>
    <cellStyle name="Input 68 2 2" xfId="31490" xr:uid="{00000000-0005-0000-0000-0000862C0000}"/>
    <cellStyle name="Input 68 3" xfId="8583" xr:uid="{00000000-0005-0000-0000-0000872C0000}"/>
    <cellStyle name="Input 68 3 2" xfId="31491" xr:uid="{00000000-0005-0000-0000-0000882C0000}"/>
    <cellStyle name="Input 68 4" xfId="31492" xr:uid="{00000000-0005-0000-0000-0000892C0000}"/>
    <cellStyle name="Input 69" xfId="8584" xr:uid="{00000000-0005-0000-0000-00008A2C0000}"/>
    <cellStyle name="Input 69 2" xfId="8585" xr:uid="{00000000-0005-0000-0000-00008B2C0000}"/>
    <cellStyle name="Input 69 2 2" xfId="31493" xr:uid="{00000000-0005-0000-0000-00008C2C0000}"/>
    <cellStyle name="Input 69 3" xfId="8586" xr:uid="{00000000-0005-0000-0000-00008D2C0000}"/>
    <cellStyle name="Input 69 3 2" xfId="31494" xr:uid="{00000000-0005-0000-0000-00008E2C0000}"/>
    <cellStyle name="Input 69 4" xfId="31495" xr:uid="{00000000-0005-0000-0000-00008F2C0000}"/>
    <cellStyle name="Input 7" xfId="8587" xr:uid="{00000000-0005-0000-0000-0000902C0000}"/>
    <cellStyle name="Input 7 2" xfId="8588" xr:uid="{00000000-0005-0000-0000-0000912C0000}"/>
    <cellStyle name="Input 7 2 2" xfId="31496" xr:uid="{00000000-0005-0000-0000-0000922C0000}"/>
    <cellStyle name="Input 7 3" xfId="8589" xr:uid="{00000000-0005-0000-0000-0000932C0000}"/>
    <cellStyle name="Input 7 3 2" xfId="31497" xr:uid="{00000000-0005-0000-0000-0000942C0000}"/>
    <cellStyle name="Input 7 4" xfId="31498" xr:uid="{00000000-0005-0000-0000-0000952C0000}"/>
    <cellStyle name="Input 70" xfId="8590" xr:uid="{00000000-0005-0000-0000-0000962C0000}"/>
    <cellStyle name="Input 70 2" xfId="8591" xr:uid="{00000000-0005-0000-0000-0000972C0000}"/>
    <cellStyle name="Input 70 2 2" xfId="31499" xr:uid="{00000000-0005-0000-0000-0000982C0000}"/>
    <cellStyle name="Input 70 3" xfId="8592" xr:uid="{00000000-0005-0000-0000-0000992C0000}"/>
    <cellStyle name="Input 70 3 2" xfId="31500" xr:uid="{00000000-0005-0000-0000-00009A2C0000}"/>
    <cellStyle name="Input 70 4" xfId="31501" xr:uid="{00000000-0005-0000-0000-00009B2C0000}"/>
    <cellStyle name="Input 71" xfId="8593" xr:uid="{00000000-0005-0000-0000-00009C2C0000}"/>
    <cellStyle name="Input 71 2" xfId="8594" xr:uid="{00000000-0005-0000-0000-00009D2C0000}"/>
    <cellStyle name="Input 71 2 2" xfId="31502" xr:uid="{00000000-0005-0000-0000-00009E2C0000}"/>
    <cellStyle name="Input 71 3" xfId="8595" xr:uid="{00000000-0005-0000-0000-00009F2C0000}"/>
    <cellStyle name="Input 71 3 2" xfId="31503" xr:uid="{00000000-0005-0000-0000-0000A02C0000}"/>
    <cellStyle name="Input 71 4" xfId="31504" xr:uid="{00000000-0005-0000-0000-0000A12C0000}"/>
    <cellStyle name="Input 72" xfId="8596" xr:uid="{00000000-0005-0000-0000-0000A22C0000}"/>
    <cellStyle name="Input 72 2" xfId="8597" xr:uid="{00000000-0005-0000-0000-0000A32C0000}"/>
    <cellStyle name="Input 72 2 2" xfId="31505" xr:uid="{00000000-0005-0000-0000-0000A42C0000}"/>
    <cellStyle name="Input 72 3" xfId="8598" xr:uid="{00000000-0005-0000-0000-0000A52C0000}"/>
    <cellStyle name="Input 72 3 2" xfId="31506" xr:uid="{00000000-0005-0000-0000-0000A62C0000}"/>
    <cellStyle name="Input 72 4" xfId="31507" xr:uid="{00000000-0005-0000-0000-0000A72C0000}"/>
    <cellStyle name="Input 73" xfId="8599" xr:uid="{00000000-0005-0000-0000-0000A82C0000}"/>
    <cellStyle name="Input 73 2" xfId="8600" xr:uid="{00000000-0005-0000-0000-0000A92C0000}"/>
    <cellStyle name="Input 73 2 2" xfId="31508" xr:uid="{00000000-0005-0000-0000-0000AA2C0000}"/>
    <cellStyle name="Input 73 3" xfId="8601" xr:uid="{00000000-0005-0000-0000-0000AB2C0000}"/>
    <cellStyle name="Input 73 3 2" xfId="31509" xr:uid="{00000000-0005-0000-0000-0000AC2C0000}"/>
    <cellStyle name="Input 73 4" xfId="31510" xr:uid="{00000000-0005-0000-0000-0000AD2C0000}"/>
    <cellStyle name="Input 74" xfId="8602" xr:uid="{00000000-0005-0000-0000-0000AE2C0000}"/>
    <cellStyle name="Input 74 2" xfId="8603" xr:uid="{00000000-0005-0000-0000-0000AF2C0000}"/>
    <cellStyle name="Input 74 2 2" xfId="31511" xr:uid="{00000000-0005-0000-0000-0000B02C0000}"/>
    <cellStyle name="Input 74 3" xfId="8604" xr:uid="{00000000-0005-0000-0000-0000B12C0000}"/>
    <cellStyle name="Input 74 3 2" xfId="31512" xr:uid="{00000000-0005-0000-0000-0000B22C0000}"/>
    <cellStyle name="Input 74 4" xfId="31513" xr:uid="{00000000-0005-0000-0000-0000B32C0000}"/>
    <cellStyle name="Input 75" xfId="8605" xr:uid="{00000000-0005-0000-0000-0000B42C0000}"/>
    <cellStyle name="Input 75 2" xfId="8606" xr:uid="{00000000-0005-0000-0000-0000B52C0000}"/>
    <cellStyle name="Input 75 2 2" xfId="31514" xr:uid="{00000000-0005-0000-0000-0000B62C0000}"/>
    <cellStyle name="Input 75 3" xfId="8607" xr:uid="{00000000-0005-0000-0000-0000B72C0000}"/>
    <cellStyle name="Input 75 3 2" xfId="31515" xr:uid="{00000000-0005-0000-0000-0000B82C0000}"/>
    <cellStyle name="Input 75 4" xfId="31516" xr:uid="{00000000-0005-0000-0000-0000B92C0000}"/>
    <cellStyle name="Input 76" xfId="8608" xr:uid="{00000000-0005-0000-0000-0000BA2C0000}"/>
    <cellStyle name="Input 76 2" xfId="8609" xr:uid="{00000000-0005-0000-0000-0000BB2C0000}"/>
    <cellStyle name="Input 76 2 2" xfId="31517" xr:uid="{00000000-0005-0000-0000-0000BC2C0000}"/>
    <cellStyle name="Input 76 3" xfId="8610" xr:uid="{00000000-0005-0000-0000-0000BD2C0000}"/>
    <cellStyle name="Input 76 3 2" xfId="31518" xr:uid="{00000000-0005-0000-0000-0000BE2C0000}"/>
    <cellStyle name="Input 76 4" xfId="31519" xr:uid="{00000000-0005-0000-0000-0000BF2C0000}"/>
    <cellStyle name="Input 77" xfId="8611" xr:uid="{00000000-0005-0000-0000-0000C02C0000}"/>
    <cellStyle name="Input 77 2" xfId="8612" xr:uid="{00000000-0005-0000-0000-0000C12C0000}"/>
    <cellStyle name="Input 77 2 2" xfId="31520" xr:uid="{00000000-0005-0000-0000-0000C22C0000}"/>
    <cellStyle name="Input 77 3" xfId="8613" xr:uid="{00000000-0005-0000-0000-0000C32C0000}"/>
    <cellStyle name="Input 77 3 2" xfId="31521" xr:uid="{00000000-0005-0000-0000-0000C42C0000}"/>
    <cellStyle name="Input 77 4" xfId="31522" xr:uid="{00000000-0005-0000-0000-0000C52C0000}"/>
    <cellStyle name="Input 78" xfId="8614" xr:uid="{00000000-0005-0000-0000-0000C62C0000}"/>
    <cellStyle name="Input 78 2" xfId="8615" xr:uid="{00000000-0005-0000-0000-0000C72C0000}"/>
    <cellStyle name="Input 78 2 2" xfId="31523" xr:uid="{00000000-0005-0000-0000-0000C82C0000}"/>
    <cellStyle name="Input 78 3" xfId="8616" xr:uid="{00000000-0005-0000-0000-0000C92C0000}"/>
    <cellStyle name="Input 78 3 2" xfId="31524" xr:uid="{00000000-0005-0000-0000-0000CA2C0000}"/>
    <cellStyle name="Input 78 4" xfId="31525" xr:uid="{00000000-0005-0000-0000-0000CB2C0000}"/>
    <cellStyle name="Input 79" xfId="8617" xr:uid="{00000000-0005-0000-0000-0000CC2C0000}"/>
    <cellStyle name="Input 79 2" xfId="8618" xr:uid="{00000000-0005-0000-0000-0000CD2C0000}"/>
    <cellStyle name="Input 79 2 2" xfId="31526" xr:uid="{00000000-0005-0000-0000-0000CE2C0000}"/>
    <cellStyle name="Input 79 3" xfId="8619" xr:uid="{00000000-0005-0000-0000-0000CF2C0000}"/>
    <cellStyle name="Input 79 3 2" xfId="31527" xr:uid="{00000000-0005-0000-0000-0000D02C0000}"/>
    <cellStyle name="Input 79 4" xfId="31528" xr:uid="{00000000-0005-0000-0000-0000D12C0000}"/>
    <cellStyle name="Input 8" xfId="8620" xr:uid="{00000000-0005-0000-0000-0000D22C0000}"/>
    <cellStyle name="Input 8 2" xfId="8621" xr:uid="{00000000-0005-0000-0000-0000D32C0000}"/>
    <cellStyle name="Input 8 2 2" xfId="31529" xr:uid="{00000000-0005-0000-0000-0000D42C0000}"/>
    <cellStyle name="Input 8 3" xfId="8622" xr:uid="{00000000-0005-0000-0000-0000D52C0000}"/>
    <cellStyle name="Input 8 3 2" xfId="31530" xr:uid="{00000000-0005-0000-0000-0000D62C0000}"/>
    <cellStyle name="Input 8 4" xfId="31531" xr:uid="{00000000-0005-0000-0000-0000D72C0000}"/>
    <cellStyle name="Input 80" xfId="8623" xr:uid="{00000000-0005-0000-0000-0000D82C0000}"/>
    <cellStyle name="Input 80 2" xfId="8624" xr:uid="{00000000-0005-0000-0000-0000D92C0000}"/>
    <cellStyle name="Input 80 2 2" xfId="31532" xr:uid="{00000000-0005-0000-0000-0000DA2C0000}"/>
    <cellStyle name="Input 80 3" xfId="8625" xr:uid="{00000000-0005-0000-0000-0000DB2C0000}"/>
    <cellStyle name="Input 80 3 2" xfId="31533" xr:uid="{00000000-0005-0000-0000-0000DC2C0000}"/>
    <cellStyle name="Input 80 4" xfId="31534" xr:uid="{00000000-0005-0000-0000-0000DD2C0000}"/>
    <cellStyle name="Input 81" xfId="8626" xr:uid="{00000000-0005-0000-0000-0000DE2C0000}"/>
    <cellStyle name="Input 81 2" xfId="8627" xr:uid="{00000000-0005-0000-0000-0000DF2C0000}"/>
    <cellStyle name="Input 81 2 2" xfId="31535" xr:uid="{00000000-0005-0000-0000-0000E02C0000}"/>
    <cellStyle name="Input 81 3" xfId="8628" xr:uid="{00000000-0005-0000-0000-0000E12C0000}"/>
    <cellStyle name="Input 81 3 2" xfId="31536" xr:uid="{00000000-0005-0000-0000-0000E22C0000}"/>
    <cellStyle name="Input 81 4" xfId="31537" xr:uid="{00000000-0005-0000-0000-0000E32C0000}"/>
    <cellStyle name="Input 82" xfId="8629" xr:uid="{00000000-0005-0000-0000-0000E42C0000}"/>
    <cellStyle name="Input 82 2" xfId="8630" xr:uid="{00000000-0005-0000-0000-0000E52C0000}"/>
    <cellStyle name="Input 82 2 2" xfId="31538" xr:uid="{00000000-0005-0000-0000-0000E62C0000}"/>
    <cellStyle name="Input 82 3" xfId="8631" xr:uid="{00000000-0005-0000-0000-0000E72C0000}"/>
    <cellStyle name="Input 82 3 2" xfId="31539" xr:uid="{00000000-0005-0000-0000-0000E82C0000}"/>
    <cellStyle name="Input 82 4" xfId="31540" xr:uid="{00000000-0005-0000-0000-0000E92C0000}"/>
    <cellStyle name="Input 83" xfId="8632" xr:uid="{00000000-0005-0000-0000-0000EA2C0000}"/>
    <cellStyle name="Input 83 2" xfId="8633" xr:uid="{00000000-0005-0000-0000-0000EB2C0000}"/>
    <cellStyle name="Input 83 2 2" xfId="31541" xr:uid="{00000000-0005-0000-0000-0000EC2C0000}"/>
    <cellStyle name="Input 83 3" xfId="8634" xr:uid="{00000000-0005-0000-0000-0000ED2C0000}"/>
    <cellStyle name="Input 83 3 2" xfId="31542" xr:uid="{00000000-0005-0000-0000-0000EE2C0000}"/>
    <cellStyle name="Input 83 4" xfId="31543" xr:uid="{00000000-0005-0000-0000-0000EF2C0000}"/>
    <cellStyle name="Input 84" xfId="8635" xr:uid="{00000000-0005-0000-0000-0000F02C0000}"/>
    <cellStyle name="Input 84 2" xfId="8636" xr:uid="{00000000-0005-0000-0000-0000F12C0000}"/>
    <cellStyle name="Input 84 2 2" xfId="31544" xr:uid="{00000000-0005-0000-0000-0000F22C0000}"/>
    <cellStyle name="Input 84 3" xfId="8637" xr:uid="{00000000-0005-0000-0000-0000F32C0000}"/>
    <cellStyle name="Input 84 3 2" xfId="31545" xr:uid="{00000000-0005-0000-0000-0000F42C0000}"/>
    <cellStyle name="Input 84 4" xfId="31546" xr:uid="{00000000-0005-0000-0000-0000F52C0000}"/>
    <cellStyle name="Input 85" xfId="8638" xr:uid="{00000000-0005-0000-0000-0000F62C0000}"/>
    <cellStyle name="Input 85 2" xfId="8639" xr:uid="{00000000-0005-0000-0000-0000F72C0000}"/>
    <cellStyle name="Input 85 2 2" xfId="31547" xr:uid="{00000000-0005-0000-0000-0000F82C0000}"/>
    <cellStyle name="Input 85 3" xfId="8640" xr:uid="{00000000-0005-0000-0000-0000F92C0000}"/>
    <cellStyle name="Input 85 3 2" xfId="31548" xr:uid="{00000000-0005-0000-0000-0000FA2C0000}"/>
    <cellStyle name="Input 85 4" xfId="31549" xr:uid="{00000000-0005-0000-0000-0000FB2C0000}"/>
    <cellStyle name="Input 86" xfId="8641" xr:uid="{00000000-0005-0000-0000-0000FC2C0000}"/>
    <cellStyle name="Input 86 2" xfId="8642" xr:uid="{00000000-0005-0000-0000-0000FD2C0000}"/>
    <cellStyle name="Input 86 2 2" xfId="31550" xr:uid="{00000000-0005-0000-0000-0000FE2C0000}"/>
    <cellStyle name="Input 86 3" xfId="8643" xr:uid="{00000000-0005-0000-0000-0000FF2C0000}"/>
    <cellStyle name="Input 86 3 2" xfId="31551" xr:uid="{00000000-0005-0000-0000-0000002D0000}"/>
    <cellStyle name="Input 86 4" xfId="31552" xr:uid="{00000000-0005-0000-0000-0000012D0000}"/>
    <cellStyle name="Input 87" xfId="8644" xr:uid="{00000000-0005-0000-0000-0000022D0000}"/>
    <cellStyle name="Input 87 2" xfId="8645" xr:uid="{00000000-0005-0000-0000-0000032D0000}"/>
    <cellStyle name="Input 87 2 2" xfId="31553" xr:uid="{00000000-0005-0000-0000-0000042D0000}"/>
    <cellStyle name="Input 87 3" xfId="8646" xr:uid="{00000000-0005-0000-0000-0000052D0000}"/>
    <cellStyle name="Input 87 3 2" xfId="31554" xr:uid="{00000000-0005-0000-0000-0000062D0000}"/>
    <cellStyle name="Input 87 4" xfId="31555" xr:uid="{00000000-0005-0000-0000-0000072D0000}"/>
    <cellStyle name="Input 88" xfId="8647" xr:uid="{00000000-0005-0000-0000-0000082D0000}"/>
    <cellStyle name="Input 88 2" xfId="8648" xr:uid="{00000000-0005-0000-0000-0000092D0000}"/>
    <cellStyle name="Input 88 2 2" xfId="31556" xr:uid="{00000000-0005-0000-0000-00000A2D0000}"/>
    <cellStyle name="Input 88 3" xfId="8649" xr:uid="{00000000-0005-0000-0000-00000B2D0000}"/>
    <cellStyle name="Input 88 3 2" xfId="31557" xr:uid="{00000000-0005-0000-0000-00000C2D0000}"/>
    <cellStyle name="Input 88 4" xfId="31558" xr:uid="{00000000-0005-0000-0000-00000D2D0000}"/>
    <cellStyle name="Input 89" xfId="8650" xr:uid="{00000000-0005-0000-0000-00000E2D0000}"/>
    <cellStyle name="Input 89 2" xfId="8651" xr:uid="{00000000-0005-0000-0000-00000F2D0000}"/>
    <cellStyle name="Input 89 2 2" xfId="31559" xr:uid="{00000000-0005-0000-0000-0000102D0000}"/>
    <cellStyle name="Input 89 3" xfId="8652" xr:uid="{00000000-0005-0000-0000-0000112D0000}"/>
    <cellStyle name="Input 89 3 2" xfId="31560" xr:uid="{00000000-0005-0000-0000-0000122D0000}"/>
    <cellStyle name="Input 89 4" xfId="31561" xr:uid="{00000000-0005-0000-0000-0000132D0000}"/>
    <cellStyle name="Input 9" xfId="8653" xr:uid="{00000000-0005-0000-0000-0000142D0000}"/>
    <cellStyle name="Input 9 2" xfId="8654" xr:uid="{00000000-0005-0000-0000-0000152D0000}"/>
    <cellStyle name="Input 9 2 2" xfId="31562" xr:uid="{00000000-0005-0000-0000-0000162D0000}"/>
    <cellStyle name="Input 9 3" xfId="8655" xr:uid="{00000000-0005-0000-0000-0000172D0000}"/>
    <cellStyle name="Input 9 3 2" xfId="31563" xr:uid="{00000000-0005-0000-0000-0000182D0000}"/>
    <cellStyle name="Input 9 4" xfId="31564" xr:uid="{00000000-0005-0000-0000-0000192D0000}"/>
    <cellStyle name="Input 90" xfId="8656" xr:uid="{00000000-0005-0000-0000-00001A2D0000}"/>
    <cellStyle name="Input 90 2" xfId="8657" xr:uid="{00000000-0005-0000-0000-00001B2D0000}"/>
    <cellStyle name="Input 90 2 2" xfId="31565" xr:uid="{00000000-0005-0000-0000-00001C2D0000}"/>
    <cellStyle name="Input 90 3" xfId="8658" xr:uid="{00000000-0005-0000-0000-00001D2D0000}"/>
    <cellStyle name="Input 90 3 2" xfId="31566" xr:uid="{00000000-0005-0000-0000-00001E2D0000}"/>
    <cellStyle name="Input 90 4" xfId="31567" xr:uid="{00000000-0005-0000-0000-00001F2D0000}"/>
    <cellStyle name="Input 91" xfId="8659" xr:uid="{00000000-0005-0000-0000-0000202D0000}"/>
    <cellStyle name="Input 91 2" xfId="8660" xr:uid="{00000000-0005-0000-0000-0000212D0000}"/>
    <cellStyle name="Input 91 2 2" xfId="31568" xr:uid="{00000000-0005-0000-0000-0000222D0000}"/>
    <cellStyle name="Input 91 3" xfId="8661" xr:uid="{00000000-0005-0000-0000-0000232D0000}"/>
    <cellStyle name="Input 91 3 2" xfId="31569" xr:uid="{00000000-0005-0000-0000-0000242D0000}"/>
    <cellStyle name="Input 91 4" xfId="31570" xr:uid="{00000000-0005-0000-0000-0000252D0000}"/>
    <cellStyle name="Input 92" xfId="8662" xr:uid="{00000000-0005-0000-0000-0000262D0000}"/>
    <cellStyle name="Input 92 2" xfId="8663" xr:uid="{00000000-0005-0000-0000-0000272D0000}"/>
    <cellStyle name="Input 92 2 2" xfId="31571" xr:uid="{00000000-0005-0000-0000-0000282D0000}"/>
    <cellStyle name="Input 92 3" xfId="8664" xr:uid="{00000000-0005-0000-0000-0000292D0000}"/>
    <cellStyle name="Input 92 3 2" xfId="31572" xr:uid="{00000000-0005-0000-0000-00002A2D0000}"/>
    <cellStyle name="Input 92 4" xfId="31573" xr:uid="{00000000-0005-0000-0000-00002B2D0000}"/>
    <cellStyle name="Input 93" xfId="8665" xr:uid="{00000000-0005-0000-0000-00002C2D0000}"/>
    <cellStyle name="Input 93 2" xfId="8666" xr:uid="{00000000-0005-0000-0000-00002D2D0000}"/>
    <cellStyle name="Input 93 2 2" xfId="31574" xr:uid="{00000000-0005-0000-0000-00002E2D0000}"/>
    <cellStyle name="Input 93 3" xfId="8667" xr:uid="{00000000-0005-0000-0000-00002F2D0000}"/>
    <cellStyle name="Input 93 3 2" xfId="31575" xr:uid="{00000000-0005-0000-0000-0000302D0000}"/>
    <cellStyle name="Input 93 4" xfId="31576" xr:uid="{00000000-0005-0000-0000-0000312D0000}"/>
    <cellStyle name="Input 94" xfId="8668" xr:uid="{00000000-0005-0000-0000-0000322D0000}"/>
    <cellStyle name="Input 94 2" xfId="8669" xr:uid="{00000000-0005-0000-0000-0000332D0000}"/>
    <cellStyle name="Input 94 2 2" xfId="31577" xr:uid="{00000000-0005-0000-0000-0000342D0000}"/>
    <cellStyle name="Input 94 3" xfId="8670" xr:uid="{00000000-0005-0000-0000-0000352D0000}"/>
    <cellStyle name="Input 94 3 2" xfId="31578" xr:uid="{00000000-0005-0000-0000-0000362D0000}"/>
    <cellStyle name="Input 94 4" xfId="31579" xr:uid="{00000000-0005-0000-0000-0000372D0000}"/>
    <cellStyle name="Input 95" xfId="8671" xr:uid="{00000000-0005-0000-0000-0000382D0000}"/>
    <cellStyle name="Input 95 2" xfId="8672" xr:uid="{00000000-0005-0000-0000-0000392D0000}"/>
    <cellStyle name="Input 95 2 2" xfId="31580" xr:uid="{00000000-0005-0000-0000-00003A2D0000}"/>
    <cellStyle name="Input 95 3" xfId="8673" xr:uid="{00000000-0005-0000-0000-00003B2D0000}"/>
    <cellStyle name="Input 95 3 2" xfId="31581" xr:uid="{00000000-0005-0000-0000-00003C2D0000}"/>
    <cellStyle name="Input 95 4" xfId="31582" xr:uid="{00000000-0005-0000-0000-00003D2D0000}"/>
    <cellStyle name="Input 96" xfId="8674" xr:uid="{00000000-0005-0000-0000-00003E2D0000}"/>
    <cellStyle name="Input 96 2" xfId="8675" xr:uid="{00000000-0005-0000-0000-00003F2D0000}"/>
    <cellStyle name="Input 96 2 2" xfId="31583" xr:uid="{00000000-0005-0000-0000-0000402D0000}"/>
    <cellStyle name="Input 96 3" xfId="8676" xr:uid="{00000000-0005-0000-0000-0000412D0000}"/>
    <cellStyle name="Input 96 3 2" xfId="31584" xr:uid="{00000000-0005-0000-0000-0000422D0000}"/>
    <cellStyle name="Input 96 4" xfId="31585" xr:uid="{00000000-0005-0000-0000-0000432D0000}"/>
    <cellStyle name="Input 97" xfId="8677" xr:uid="{00000000-0005-0000-0000-0000442D0000}"/>
    <cellStyle name="Input 97 2" xfId="8678" xr:uid="{00000000-0005-0000-0000-0000452D0000}"/>
    <cellStyle name="Input 97 2 2" xfId="31586" xr:uid="{00000000-0005-0000-0000-0000462D0000}"/>
    <cellStyle name="Input 97 3" xfId="8679" xr:uid="{00000000-0005-0000-0000-0000472D0000}"/>
    <cellStyle name="Input 97 3 2" xfId="31587" xr:uid="{00000000-0005-0000-0000-0000482D0000}"/>
    <cellStyle name="Input 97 4" xfId="31588" xr:uid="{00000000-0005-0000-0000-0000492D0000}"/>
    <cellStyle name="Input 98" xfId="8680" xr:uid="{00000000-0005-0000-0000-00004A2D0000}"/>
    <cellStyle name="Input 98 2" xfId="8681" xr:uid="{00000000-0005-0000-0000-00004B2D0000}"/>
    <cellStyle name="Input 98 2 2" xfId="31589" xr:uid="{00000000-0005-0000-0000-00004C2D0000}"/>
    <cellStyle name="Input 98 3" xfId="8682" xr:uid="{00000000-0005-0000-0000-00004D2D0000}"/>
    <cellStyle name="Input 98 3 2" xfId="31590" xr:uid="{00000000-0005-0000-0000-00004E2D0000}"/>
    <cellStyle name="Input 98 4" xfId="31591" xr:uid="{00000000-0005-0000-0000-00004F2D0000}"/>
    <cellStyle name="Input 99" xfId="8683" xr:uid="{00000000-0005-0000-0000-0000502D0000}"/>
    <cellStyle name="Input 99 2" xfId="8684" xr:uid="{00000000-0005-0000-0000-0000512D0000}"/>
    <cellStyle name="Input 99 2 2" xfId="31592" xr:uid="{00000000-0005-0000-0000-0000522D0000}"/>
    <cellStyle name="Input 99 3" xfId="8685" xr:uid="{00000000-0005-0000-0000-0000532D0000}"/>
    <cellStyle name="Input 99 3 2" xfId="31593" xr:uid="{00000000-0005-0000-0000-0000542D0000}"/>
    <cellStyle name="Input 99 4" xfId="31594" xr:uid="{00000000-0005-0000-0000-0000552D0000}"/>
    <cellStyle name="Input_%" xfId="8686" xr:uid="{00000000-0005-0000-0000-0000562D0000}"/>
    <cellStyle name="INPUTS" xfId="8687" xr:uid="{00000000-0005-0000-0000-0000572D0000}"/>
    <cellStyle name="INPUTS 10" xfId="31595" xr:uid="{00000000-0005-0000-0000-0000582D0000}"/>
    <cellStyle name="INPUTS 2" xfId="8688" xr:uid="{00000000-0005-0000-0000-0000592D0000}"/>
    <cellStyle name="INPUTS 2 2" xfId="8689" xr:uid="{00000000-0005-0000-0000-00005A2D0000}"/>
    <cellStyle name="INPUTS 2 2 2" xfId="8690" xr:uid="{00000000-0005-0000-0000-00005B2D0000}"/>
    <cellStyle name="INPUTS 2 2 2 2" xfId="31596" xr:uid="{00000000-0005-0000-0000-00005C2D0000}"/>
    <cellStyle name="INPUTS 2 2 3" xfId="8691" xr:uid="{00000000-0005-0000-0000-00005D2D0000}"/>
    <cellStyle name="INPUTS 2 2 3 2" xfId="31597" xr:uid="{00000000-0005-0000-0000-00005E2D0000}"/>
    <cellStyle name="INPUTS 2 2 4" xfId="31598" xr:uid="{00000000-0005-0000-0000-00005F2D0000}"/>
    <cellStyle name="INPUTS 2 3" xfId="8692" xr:uid="{00000000-0005-0000-0000-0000602D0000}"/>
    <cellStyle name="INPUTS 2 3 2" xfId="8693" xr:uid="{00000000-0005-0000-0000-0000612D0000}"/>
    <cellStyle name="INPUTS 2 3 2 2" xfId="31599" xr:uid="{00000000-0005-0000-0000-0000622D0000}"/>
    <cellStyle name="INPUTS 2 3 3" xfId="8694" xr:uid="{00000000-0005-0000-0000-0000632D0000}"/>
    <cellStyle name="INPUTS 2 3 3 2" xfId="31600" xr:uid="{00000000-0005-0000-0000-0000642D0000}"/>
    <cellStyle name="INPUTS 2 3 4" xfId="31601" xr:uid="{00000000-0005-0000-0000-0000652D0000}"/>
    <cellStyle name="INPUTS 2 4" xfId="8695" xr:uid="{00000000-0005-0000-0000-0000662D0000}"/>
    <cellStyle name="INPUTS 2 4 2" xfId="8696" xr:uid="{00000000-0005-0000-0000-0000672D0000}"/>
    <cellStyle name="INPUTS 2 4 2 2" xfId="31602" xr:uid="{00000000-0005-0000-0000-0000682D0000}"/>
    <cellStyle name="INPUTS 2 4 3" xfId="8697" xr:uid="{00000000-0005-0000-0000-0000692D0000}"/>
    <cellStyle name="INPUTS 2 4 3 2" xfId="31603" xr:uid="{00000000-0005-0000-0000-00006A2D0000}"/>
    <cellStyle name="INPUTS 2 4 4" xfId="31604" xr:uid="{00000000-0005-0000-0000-00006B2D0000}"/>
    <cellStyle name="INPUTS 2 5" xfId="8698" xr:uid="{00000000-0005-0000-0000-00006C2D0000}"/>
    <cellStyle name="INPUTS 2 5 2" xfId="8699" xr:uid="{00000000-0005-0000-0000-00006D2D0000}"/>
    <cellStyle name="INPUTS 2 5 2 2" xfId="31605" xr:uid="{00000000-0005-0000-0000-00006E2D0000}"/>
    <cellStyle name="INPUTS 2 5 3" xfId="8700" xr:uid="{00000000-0005-0000-0000-00006F2D0000}"/>
    <cellStyle name="INPUTS 2 5 3 2" xfId="31606" xr:uid="{00000000-0005-0000-0000-0000702D0000}"/>
    <cellStyle name="INPUTS 2 5 4" xfId="31607" xr:uid="{00000000-0005-0000-0000-0000712D0000}"/>
    <cellStyle name="INPUTS 2 6" xfId="8701" xr:uid="{00000000-0005-0000-0000-0000722D0000}"/>
    <cellStyle name="INPUTS 2 6 2" xfId="31608" xr:uid="{00000000-0005-0000-0000-0000732D0000}"/>
    <cellStyle name="INPUTS 2 7" xfId="8702" xr:uid="{00000000-0005-0000-0000-0000742D0000}"/>
    <cellStyle name="INPUTS 2 7 2" xfId="31609" xr:uid="{00000000-0005-0000-0000-0000752D0000}"/>
    <cellStyle name="INPUTS 2 8" xfId="31610" xr:uid="{00000000-0005-0000-0000-0000762D0000}"/>
    <cellStyle name="INPUTS 3" xfId="8703" xr:uid="{00000000-0005-0000-0000-0000772D0000}"/>
    <cellStyle name="INPUTS 3 2" xfId="8704" xr:uid="{00000000-0005-0000-0000-0000782D0000}"/>
    <cellStyle name="INPUTS 3 2 2" xfId="8705" xr:uid="{00000000-0005-0000-0000-0000792D0000}"/>
    <cellStyle name="INPUTS 3 2 2 2" xfId="31611" xr:uid="{00000000-0005-0000-0000-00007A2D0000}"/>
    <cellStyle name="INPUTS 3 2 3" xfId="8706" xr:uid="{00000000-0005-0000-0000-00007B2D0000}"/>
    <cellStyle name="INPUTS 3 2 3 2" xfId="31612" xr:uid="{00000000-0005-0000-0000-00007C2D0000}"/>
    <cellStyle name="INPUTS 3 2 4" xfId="31613" xr:uid="{00000000-0005-0000-0000-00007D2D0000}"/>
    <cellStyle name="INPUTS 3 3" xfId="8707" xr:uid="{00000000-0005-0000-0000-00007E2D0000}"/>
    <cellStyle name="INPUTS 3 3 2" xfId="8708" xr:uid="{00000000-0005-0000-0000-00007F2D0000}"/>
    <cellStyle name="INPUTS 3 3 2 2" xfId="31614" xr:uid="{00000000-0005-0000-0000-0000802D0000}"/>
    <cellStyle name="INPUTS 3 3 3" xfId="8709" xr:uid="{00000000-0005-0000-0000-0000812D0000}"/>
    <cellStyle name="INPUTS 3 3 3 2" xfId="31615" xr:uid="{00000000-0005-0000-0000-0000822D0000}"/>
    <cellStyle name="INPUTS 3 3 4" xfId="31616" xr:uid="{00000000-0005-0000-0000-0000832D0000}"/>
    <cellStyle name="INPUTS 3 4" xfId="8710" xr:uid="{00000000-0005-0000-0000-0000842D0000}"/>
    <cellStyle name="INPUTS 3 4 2" xfId="8711" xr:uid="{00000000-0005-0000-0000-0000852D0000}"/>
    <cellStyle name="INPUTS 3 4 2 2" xfId="31617" xr:uid="{00000000-0005-0000-0000-0000862D0000}"/>
    <cellStyle name="INPUTS 3 4 3" xfId="8712" xr:uid="{00000000-0005-0000-0000-0000872D0000}"/>
    <cellStyle name="INPUTS 3 4 3 2" xfId="31618" xr:uid="{00000000-0005-0000-0000-0000882D0000}"/>
    <cellStyle name="INPUTS 3 4 4" xfId="31619" xr:uid="{00000000-0005-0000-0000-0000892D0000}"/>
    <cellStyle name="INPUTS 3 5" xfId="8713" xr:uid="{00000000-0005-0000-0000-00008A2D0000}"/>
    <cellStyle name="INPUTS 3 5 2" xfId="8714" xr:uid="{00000000-0005-0000-0000-00008B2D0000}"/>
    <cellStyle name="INPUTS 3 5 2 2" xfId="31620" xr:uid="{00000000-0005-0000-0000-00008C2D0000}"/>
    <cellStyle name="INPUTS 3 5 3" xfId="8715" xr:uid="{00000000-0005-0000-0000-00008D2D0000}"/>
    <cellStyle name="INPUTS 3 5 3 2" xfId="31621" xr:uid="{00000000-0005-0000-0000-00008E2D0000}"/>
    <cellStyle name="INPUTS 3 5 4" xfId="31622" xr:uid="{00000000-0005-0000-0000-00008F2D0000}"/>
    <cellStyle name="INPUTS 3 6" xfId="8716" xr:uid="{00000000-0005-0000-0000-0000902D0000}"/>
    <cellStyle name="INPUTS 3 6 2" xfId="31623" xr:uid="{00000000-0005-0000-0000-0000912D0000}"/>
    <cellStyle name="INPUTS 3 7" xfId="8717" xr:uid="{00000000-0005-0000-0000-0000922D0000}"/>
    <cellStyle name="INPUTS 3 7 2" xfId="31624" xr:uid="{00000000-0005-0000-0000-0000932D0000}"/>
    <cellStyle name="INPUTS 3 8" xfId="31625" xr:uid="{00000000-0005-0000-0000-0000942D0000}"/>
    <cellStyle name="INPUTS 4" xfId="8718" xr:uid="{00000000-0005-0000-0000-0000952D0000}"/>
    <cellStyle name="INPUTS 4 2" xfId="8719" xr:uid="{00000000-0005-0000-0000-0000962D0000}"/>
    <cellStyle name="INPUTS 4 2 2" xfId="31626" xr:uid="{00000000-0005-0000-0000-0000972D0000}"/>
    <cellStyle name="INPUTS 4 3" xfId="8720" xr:uid="{00000000-0005-0000-0000-0000982D0000}"/>
    <cellStyle name="INPUTS 4 3 2" xfId="31627" xr:uid="{00000000-0005-0000-0000-0000992D0000}"/>
    <cellStyle name="INPUTS 4 4" xfId="31628" xr:uid="{00000000-0005-0000-0000-00009A2D0000}"/>
    <cellStyle name="INPUTS 5" xfId="8721" xr:uid="{00000000-0005-0000-0000-00009B2D0000}"/>
    <cellStyle name="INPUTS 5 2" xfId="8722" xr:uid="{00000000-0005-0000-0000-00009C2D0000}"/>
    <cellStyle name="INPUTS 5 2 2" xfId="31629" xr:uid="{00000000-0005-0000-0000-00009D2D0000}"/>
    <cellStyle name="INPUTS 5 3" xfId="8723" xr:uid="{00000000-0005-0000-0000-00009E2D0000}"/>
    <cellStyle name="INPUTS 5 3 2" xfId="31630" xr:uid="{00000000-0005-0000-0000-00009F2D0000}"/>
    <cellStyle name="INPUTS 5 4" xfId="31631" xr:uid="{00000000-0005-0000-0000-0000A02D0000}"/>
    <cellStyle name="INPUTS 6" xfId="8724" xr:uid="{00000000-0005-0000-0000-0000A12D0000}"/>
    <cellStyle name="INPUTS 6 2" xfId="8725" xr:uid="{00000000-0005-0000-0000-0000A22D0000}"/>
    <cellStyle name="INPUTS 6 2 2" xfId="31632" xr:uid="{00000000-0005-0000-0000-0000A32D0000}"/>
    <cellStyle name="INPUTS 6 3" xfId="8726" xr:uid="{00000000-0005-0000-0000-0000A42D0000}"/>
    <cellStyle name="INPUTS 6 3 2" xfId="31633" xr:uid="{00000000-0005-0000-0000-0000A52D0000}"/>
    <cellStyle name="INPUTS 6 4" xfId="31634" xr:uid="{00000000-0005-0000-0000-0000A62D0000}"/>
    <cellStyle name="INPUTS 7" xfId="8727" xr:uid="{00000000-0005-0000-0000-0000A72D0000}"/>
    <cellStyle name="INPUTS 7 2" xfId="8728" xr:uid="{00000000-0005-0000-0000-0000A82D0000}"/>
    <cellStyle name="INPUTS 7 2 2" xfId="31635" xr:uid="{00000000-0005-0000-0000-0000A92D0000}"/>
    <cellStyle name="INPUTS 7 3" xfId="8729" xr:uid="{00000000-0005-0000-0000-0000AA2D0000}"/>
    <cellStyle name="INPUTS 7 3 2" xfId="31636" xr:uid="{00000000-0005-0000-0000-0000AB2D0000}"/>
    <cellStyle name="INPUTS 7 4" xfId="31637" xr:uid="{00000000-0005-0000-0000-0000AC2D0000}"/>
    <cellStyle name="INPUTS 8" xfId="8730" xr:uid="{00000000-0005-0000-0000-0000AD2D0000}"/>
    <cellStyle name="INPUTS 8 2" xfId="31638" xr:uid="{00000000-0005-0000-0000-0000AE2D0000}"/>
    <cellStyle name="INPUTS 9" xfId="8731" xr:uid="{00000000-0005-0000-0000-0000AF2D0000}"/>
    <cellStyle name="INPUTS 9 2" xfId="31639" xr:uid="{00000000-0005-0000-0000-0000B02D0000}"/>
    <cellStyle name="INPUTS_Balance" xfId="8732" xr:uid="{00000000-0005-0000-0000-0000B12D0000}"/>
    <cellStyle name="Linked Cell" xfId="8733" xr:uid="{00000000-0005-0000-0000-0000B22D0000}"/>
    <cellStyle name="Migliaia_Debt Calculation BNDES-TSN (2004-08-02)" xfId="31640" xr:uid="{00000000-0005-0000-0000-0000B32D0000}"/>
    <cellStyle name="Millares [0,1]" xfId="8734" xr:uid="{00000000-0005-0000-0000-0000B42D0000}"/>
    <cellStyle name="Millares [0,1] 10" xfId="8735" xr:uid="{00000000-0005-0000-0000-0000B52D0000}"/>
    <cellStyle name="Millares [0,1] 10 2" xfId="8736" xr:uid="{00000000-0005-0000-0000-0000B62D0000}"/>
    <cellStyle name="Millares [0,1] 10 2 2" xfId="31641" xr:uid="{00000000-0005-0000-0000-0000B72D0000}"/>
    <cellStyle name="Millares [0,1] 10 3" xfId="8737" xr:uid="{00000000-0005-0000-0000-0000B82D0000}"/>
    <cellStyle name="Millares [0,1] 10 3 2" xfId="31642" xr:uid="{00000000-0005-0000-0000-0000B92D0000}"/>
    <cellStyle name="Millares [0,1] 10 4" xfId="31643" xr:uid="{00000000-0005-0000-0000-0000BA2D0000}"/>
    <cellStyle name="Millares [0,1] 100" xfId="8738" xr:uid="{00000000-0005-0000-0000-0000BB2D0000}"/>
    <cellStyle name="Millares [0,1] 100 2" xfId="8739" xr:uid="{00000000-0005-0000-0000-0000BC2D0000}"/>
    <cellStyle name="Millares [0,1] 100 2 2" xfId="31644" xr:uid="{00000000-0005-0000-0000-0000BD2D0000}"/>
    <cellStyle name="Millares [0,1] 100 3" xfId="8740" xr:uid="{00000000-0005-0000-0000-0000BE2D0000}"/>
    <cellStyle name="Millares [0,1] 100 3 2" xfId="31645" xr:uid="{00000000-0005-0000-0000-0000BF2D0000}"/>
    <cellStyle name="Millares [0,1] 100 4" xfId="31646" xr:uid="{00000000-0005-0000-0000-0000C02D0000}"/>
    <cellStyle name="Millares [0,1] 101" xfId="8741" xr:uid="{00000000-0005-0000-0000-0000C12D0000}"/>
    <cellStyle name="Millares [0,1] 101 2" xfId="8742" xr:uid="{00000000-0005-0000-0000-0000C22D0000}"/>
    <cellStyle name="Millares [0,1] 101 2 2" xfId="31647" xr:uid="{00000000-0005-0000-0000-0000C32D0000}"/>
    <cellStyle name="Millares [0,1] 101 3" xfId="8743" xr:uid="{00000000-0005-0000-0000-0000C42D0000}"/>
    <cellStyle name="Millares [0,1] 101 3 2" xfId="31648" xr:uid="{00000000-0005-0000-0000-0000C52D0000}"/>
    <cellStyle name="Millares [0,1] 101 4" xfId="31649" xr:uid="{00000000-0005-0000-0000-0000C62D0000}"/>
    <cellStyle name="Millares [0,1] 102" xfId="8744" xr:uid="{00000000-0005-0000-0000-0000C72D0000}"/>
    <cellStyle name="Millares [0,1] 102 2" xfId="8745" xr:uid="{00000000-0005-0000-0000-0000C82D0000}"/>
    <cellStyle name="Millares [0,1] 102 2 2" xfId="31650" xr:uid="{00000000-0005-0000-0000-0000C92D0000}"/>
    <cellStyle name="Millares [0,1] 102 3" xfId="8746" xr:uid="{00000000-0005-0000-0000-0000CA2D0000}"/>
    <cellStyle name="Millares [0,1] 102 3 2" xfId="31651" xr:uid="{00000000-0005-0000-0000-0000CB2D0000}"/>
    <cellStyle name="Millares [0,1] 102 4" xfId="31652" xr:uid="{00000000-0005-0000-0000-0000CC2D0000}"/>
    <cellStyle name="Millares [0,1] 103" xfId="8747" xr:uid="{00000000-0005-0000-0000-0000CD2D0000}"/>
    <cellStyle name="Millares [0,1] 103 2" xfId="8748" xr:uid="{00000000-0005-0000-0000-0000CE2D0000}"/>
    <cellStyle name="Millares [0,1] 103 2 2" xfId="31653" xr:uid="{00000000-0005-0000-0000-0000CF2D0000}"/>
    <cellStyle name="Millares [0,1] 103 3" xfId="8749" xr:uid="{00000000-0005-0000-0000-0000D02D0000}"/>
    <cellStyle name="Millares [0,1] 103 3 2" xfId="31654" xr:uid="{00000000-0005-0000-0000-0000D12D0000}"/>
    <cellStyle name="Millares [0,1] 103 4" xfId="31655" xr:uid="{00000000-0005-0000-0000-0000D22D0000}"/>
    <cellStyle name="Millares [0,1] 104" xfId="8750" xr:uid="{00000000-0005-0000-0000-0000D32D0000}"/>
    <cellStyle name="Millares [0,1] 104 2" xfId="8751" xr:uid="{00000000-0005-0000-0000-0000D42D0000}"/>
    <cellStyle name="Millares [0,1] 104 2 2" xfId="31656" xr:uid="{00000000-0005-0000-0000-0000D52D0000}"/>
    <cellStyle name="Millares [0,1] 104 3" xfId="8752" xr:uid="{00000000-0005-0000-0000-0000D62D0000}"/>
    <cellStyle name="Millares [0,1] 104 3 2" xfId="31657" xr:uid="{00000000-0005-0000-0000-0000D72D0000}"/>
    <cellStyle name="Millares [0,1] 104 4" xfId="31658" xr:uid="{00000000-0005-0000-0000-0000D82D0000}"/>
    <cellStyle name="Millares [0,1] 105" xfId="8753" xr:uid="{00000000-0005-0000-0000-0000D92D0000}"/>
    <cellStyle name="Millares [0,1] 105 2" xfId="8754" xr:uid="{00000000-0005-0000-0000-0000DA2D0000}"/>
    <cellStyle name="Millares [0,1] 105 2 2" xfId="31659" xr:uid="{00000000-0005-0000-0000-0000DB2D0000}"/>
    <cellStyle name="Millares [0,1] 105 3" xfId="8755" xr:uid="{00000000-0005-0000-0000-0000DC2D0000}"/>
    <cellStyle name="Millares [0,1] 105 3 2" xfId="31660" xr:uid="{00000000-0005-0000-0000-0000DD2D0000}"/>
    <cellStyle name="Millares [0,1] 105 4" xfId="31661" xr:uid="{00000000-0005-0000-0000-0000DE2D0000}"/>
    <cellStyle name="Millares [0,1] 106" xfId="8756" xr:uid="{00000000-0005-0000-0000-0000DF2D0000}"/>
    <cellStyle name="Millares [0,1] 106 2" xfId="8757" xr:uid="{00000000-0005-0000-0000-0000E02D0000}"/>
    <cellStyle name="Millares [0,1] 106 2 2" xfId="31662" xr:uid="{00000000-0005-0000-0000-0000E12D0000}"/>
    <cellStyle name="Millares [0,1] 106 3" xfId="8758" xr:uid="{00000000-0005-0000-0000-0000E22D0000}"/>
    <cellStyle name="Millares [0,1] 106 3 2" xfId="31663" xr:uid="{00000000-0005-0000-0000-0000E32D0000}"/>
    <cellStyle name="Millares [0,1] 106 4" xfId="31664" xr:uid="{00000000-0005-0000-0000-0000E42D0000}"/>
    <cellStyle name="Millares [0,1] 107" xfId="8759" xr:uid="{00000000-0005-0000-0000-0000E52D0000}"/>
    <cellStyle name="Millares [0,1] 107 2" xfId="8760" xr:uid="{00000000-0005-0000-0000-0000E62D0000}"/>
    <cellStyle name="Millares [0,1] 107 2 2" xfId="31665" xr:uid="{00000000-0005-0000-0000-0000E72D0000}"/>
    <cellStyle name="Millares [0,1] 107 3" xfId="8761" xr:uid="{00000000-0005-0000-0000-0000E82D0000}"/>
    <cellStyle name="Millares [0,1] 107 3 2" xfId="31666" xr:uid="{00000000-0005-0000-0000-0000E92D0000}"/>
    <cellStyle name="Millares [0,1] 107 4" xfId="31667" xr:uid="{00000000-0005-0000-0000-0000EA2D0000}"/>
    <cellStyle name="Millares [0,1] 108" xfId="8762" xr:uid="{00000000-0005-0000-0000-0000EB2D0000}"/>
    <cellStyle name="Millares [0,1] 108 2" xfId="8763" xr:uid="{00000000-0005-0000-0000-0000EC2D0000}"/>
    <cellStyle name="Millares [0,1] 108 2 2" xfId="31668" xr:uid="{00000000-0005-0000-0000-0000ED2D0000}"/>
    <cellStyle name="Millares [0,1] 108 3" xfId="8764" xr:uid="{00000000-0005-0000-0000-0000EE2D0000}"/>
    <cellStyle name="Millares [0,1] 108 3 2" xfId="31669" xr:uid="{00000000-0005-0000-0000-0000EF2D0000}"/>
    <cellStyle name="Millares [0,1] 108 4" xfId="31670" xr:uid="{00000000-0005-0000-0000-0000F02D0000}"/>
    <cellStyle name="Millares [0,1] 109" xfId="8765" xr:uid="{00000000-0005-0000-0000-0000F12D0000}"/>
    <cellStyle name="Millares [0,1] 109 2" xfId="31671" xr:uid="{00000000-0005-0000-0000-0000F22D0000}"/>
    <cellStyle name="Millares [0,1] 11" xfId="8766" xr:uid="{00000000-0005-0000-0000-0000F32D0000}"/>
    <cellStyle name="Millares [0,1] 11 2" xfId="8767" xr:uid="{00000000-0005-0000-0000-0000F42D0000}"/>
    <cellStyle name="Millares [0,1] 11 2 2" xfId="31672" xr:uid="{00000000-0005-0000-0000-0000F52D0000}"/>
    <cellStyle name="Millares [0,1] 11 3" xfId="8768" xr:uid="{00000000-0005-0000-0000-0000F62D0000}"/>
    <cellStyle name="Millares [0,1] 11 3 2" xfId="31673" xr:uid="{00000000-0005-0000-0000-0000F72D0000}"/>
    <cellStyle name="Millares [0,1] 11 4" xfId="31674" xr:uid="{00000000-0005-0000-0000-0000F82D0000}"/>
    <cellStyle name="Millares [0,1] 110" xfId="8769" xr:uid="{00000000-0005-0000-0000-0000F92D0000}"/>
    <cellStyle name="Millares [0,1] 110 2" xfId="31675" xr:uid="{00000000-0005-0000-0000-0000FA2D0000}"/>
    <cellStyle name="Millares [0,1] 111" xfId="31676" xr:uid="{00000000-0005-0000-0000-0000FB2D0000}"/>
    <cellStyle name="Millares [0,1] 12" xfId="8770" xr:uid="{00000000-0005-0000-0000-0000FC2D0000}"/>
    <cellStyle name="Millares [0,1] 12 2" xfId="8771" xr:uid="{00000000-0005-0000-0000-0000FD2D0000}"/>
    <cellStyle name="Millares [0,1] 12 2 2" xfId="31677" xr:uid="{00000000-0005-0000-0000-0000FE2D0000}"/>
    <cellStyle name="Millares [0,1] 12 3" xfId="8772" xr:uid="{00000000-0005-0000-0000-0000FF2D0000}"/>
    <cellStyle name="Millares [0,1] 12 3 2" xfId="31678" xr:uid="{00000000-0005-0000-0000-0000002E0000}"/>
    <cellStyle name="Millares [0,1] 12 4" xfId="31679" xr:uid="{00000000-0005-0000-0000-0000012E0000}"/>
    <cellStyle name="Millares [0,1] 13" xfId="8773" xr:uid="{00000000-0005-0000-0000-0000022E0000}"/>
    <cellStyle name="Millares [0,1] 13 2" xfId="8774" xr:uid="{00000000-0005-0000-0000-0000032E0000}"/>
    <cellStyle name="Millares [0,1] 13 2 2" xfId="31680" xr:uid="{00000000-0005-0000-0000-0000042E0000}"/>
    <cellStyle name="Millares [0,1] 13 3" xfId="8775" xr:uid="{00000000-0005-0000-0000-0000052E0000}"/>
    <cellStyle name="Millares [0,1] 13 3 2" xfId="31681" xr:uid="{00000000-0005-0000-0000-0000062E0000}"/>
    <cellStyle name="Millares [0,1] 13 4" xfId="31682" xr:uid="{00000000-0005-0000-0000-0000072E0000}"/>
    <cellStyle name="Millares [0,1] 14" xfId="8776" xr:uid="{00000000-0005-0000-0000-0000082E0000}"/>
    <cellStyle name="Millares [0,1] 14 2" xfId="8777" xr:uid="{00000000-0005-0000-0000-0000092E0000}"/>
    <cellStyle name="Millares [0,1] 14 2 2" xfId="31683" xr:uid="{00000000-0005-0000-0000-00000A2E0000}"/>
    <cellStyle name="Millares [0,1] 14 3" xfId="8778" xr:uid="{00000000-0005-0000-0000-00000B2E0000}"/>
    <cellStyle name="Millares [0,1] 14 3 2" xfId="31684" xr:uid="{00000000-0005-0000-0000-00000C2E0000}"/>
    <cellStyle name="Millares [0,1] 14 4" xfId="31685" xr:uid="{00000000-0005-0000-0000-00000D2E0000}"/>
    <cellStyle name="Millares [0,1] 15" xfId="8779" xr:uid="{00000000-0005-0000-0000-00000E2E0000}"/>
    <cellStyle name="Millares [0,1] 15 2" xfId="8780" xr:uid="{00000000-0005-0000-0000-00000F2E0000}"/>
    <cellStyle name="Millares [0,1] 15 2 2" xfId="31686" xr:uid="{00000000-0005-0000-0000-0000102E0000}"/>
    <cellStyle name="Millares [0,1] 15 3" xfId="8781" xr:uid="{00000000-0005-0000-0000-0000112E0000}"/>
    <cellStyle name="Millares [0,1] 15 3 2" xfId="31687" xr:uid="{00000000-0005-0000-0000-0000122E0000}"/>
    <cellStyle name="Millares [0,1] 15 4" xfId="31688" xr:uid="{00000000-0005-0000-0000-0000132E0000}"/>
    <cellStyle name="Millares [0,1] 16" xfId="8782" xr:uid="{00000000-0005-0000-0000-0000142E0000}"/>
    <cellStyle name="Millares [0,1] 16 2" xfId="8783" xr:uid="{00000000-0005-0000-0000-0000152E0000}"/>
    <cellStyle name="Millares [0,1] 16 2 2" xfId="31689" xr:uid="{00000000-0005-0000-0000-0000162E0000}"/>
    <cellStyle name="Millares [0,1] 16 3" xfId="8784" xr:uid="{00000000-0005-0000-0000-0000172E0000}"/>
    <cellStyle name="Millares [0,1] 16 3 2" xfId="31690" xr:uid="{00000000-0005-0000-0000-0000182E0000}"/>
    <cellStyle name="Millares [0,1] 16 4" xfId="31691" xr:uid="{00000000-0005-0000-0000-0000192E0000}"/>
    <cellStyle name="Millares [0,1] 17" xfId="8785" xr:uid="{00000000-0005-0000-0000-00001A2E0000}"/>
    <cellStyle name="Millares [0,1] 17 2" xfId="8786" xr:uid="{00000000-0005-0000-0000-00001B2E0000}"/>
    <cellStyle name="Millares [0,1] 17 2 2" xfId="31692" xr:uid="{00000000-0005-0000-0000-00001C2E0000}"/>
    <cellStyle name="Millares [0,1] 17 3" xfId="8787" xr:uid="{00000000-0005-0000-0000-00001D2E0000}"/>
    <cellStyle name="Millares [0,1] 17 3 2" xfId="31693" xr:uid="{00000000-0005-0000-0000-00001E2E0000}"/>
    <cellStyle name="Millares [0,1] 17 4" xfId="31694" xr:uid="{00000000-0005-0000-0000-00001F2E0000}"/>
    <cellStyle name="Millares [0,1] 18" xfId="8788" xr:uid="{00000000-0005-0000-0000-0000202E0000}"/>
    <cellStyle name="Millares [0,1] 18 2" xfId="8789" xr:uid="{00000000-0005-0000-0000-0000212E0000}"/>
    <cellStyle name="Millares [0,1] 18 2 2" xfId="31695" xr:uid="{00000000-0005-0000-0000-0000222E0000}"/>
    <cellStyle name="Millares [0,1] 18 3" xfId="8790" xr:uid="{00000000-0005-0000-0000-0000232E0000}"/>
    <cellStyle name="Millares [0,1] 18 3 2" xfId="31696" xr:uid="{00000000-0005-0000-0000-0000242E0000}"/>
    <cellStyle name="Millares [0,1] 18 4" xfId="31697" xr:uid="{00000000-0005-0000-0000-0000252E0000}"/>
    <cellStyle name="Millares [0,1] 19" xfId="8791" xr:uid="{00000000-0005-0000-0000-0000262E0000}"/>
    <cellStyle name="Millares [0,1] 19 2" xfId="8792" xr:uid="{00000000-0005-0000-0000-0000272E0000}"/>
    <cellStyle name="Millares [0,1] 19 2 2" xfId="31698" xr:uid="{00000000-0005-0000-0000-0000282E0000}"/>
    <cellStyle name="Millares [0,1] 19 3" xfId="8793" xr:uid="{00000000-0005-0000-0000-0000292E0000}"/>
    <cellStyle name="Millares [0,1] 19 3 2" xfId="31699" xr:uid="{00000000-0005-0000-0000-00002A2E0000}"/>
    <cellStyle name="Millares [0,1] 19 4" xfId="31700" xr:uid="{00000000-0005-0000-0000-00002B2E0000}"/>
    <cellStyle name="Millares [0,1] 2" xfId="8794" xr:uid="{00000000-0005-0000-0000-00002C2E0000}"/>
    <cellStyle name="Millares [0,1] 2 2" xfId="8795" xr:uid="{00000000-0005-0000-0000-00002D2E0000}"/>
    <cellStyle name="Millares [0,1] 2 2 2" xfId="8796" xr:uid="{00000000-0005-0000-0000-00002E2E0000}"/>
    <cellStyle name="Millares [0,1] 2 2 2 2" xfId="31701" xr:uid="{00000000-0005-0000-0000-00002F2E0000}"/>
    <cellStyle name="Millares [0,1] 2 2 3" xfId="8797" xr:uid="{00000000-0005-0000-0000-0000302E0000}"/>
    <cellStyle name="Millares [0,1] 2 2 3 2" xfId="31702" xr:uid="{00000000-0005-0000-0000-0000312E0000}"/>
    <cellStyle name="Millares [0,1] 2 2 4" xfId="31703" xr:uid="{00000000-0005-0000-0000-0000322E0000}"/>
    <cellStyle name="Millares [0,1] 2 3" xfId="8798" xr:uid="{00000000-0005-0000-0000-0000332E0000}"/>
    <cellStyle name="Millares [0,1] 2 3 2" xfId="8799" xr:uid="{00000000-0005-0000-0000-0000342E0000}"/>
    <cellStyle name="Millares [0,1] 2 3 2 2" xfId="31704" xr:uid="{00000000-0005-0000-0000-0000352E0000}"/>
    <cellStyle name="Millares [0,1] 2 3 3" xfId="8800" xr:uid="{00000000-0005-0000-0000-0000362E0000}"/>
    <cellStyle name="Millares [0,1] 2 3 3 2" xfId="31705" xr:uid="{00000000-0005-0000-0000-0000372E0000}"/>
    <cellStyle name="Millares [0,1] 2 3 4" xfId="31706" xr:uid="{00000000-0005-0000-0000-0000382E0000}"/>
    <cellStyle name="Millares [0,1] 2 4" xfId="8801" xr:uid="{00000000-0005-0000-0000-0000392E0000}"/>
    <cellStyle name="Millares [0,1] 2 4 2" xfId="8802" xr:uid="{00000000-0005-0000-0000-00003A2E0000}"/>
    <cellStyle name="Millares [0,1] 2 4 2 2" xfId="31707" xr:uid="{00000000-0005-0000-0000-00003B2E0000}"/>
    <cellStyle name="Millares [0,1] 2 4 3" xfId="8803" xr:uid="{00000000-0005-0000-0000-00003C2E0000}"/>
    <cellStyle name="Millares [0,1] 2 4 3 2" xfId="31708" xr:uid="{00000000-0005-0000-0000-00003D2E0000}"/>
    <cellStyle name="Millares [0,1] 2 4 4" xfId="31709" xr:uid="{00000000-0005-0000-0000-00003E2E0000}"/>
    <cellStyle name="Millares [0,1] 2 5" xfId="8804" xr:uid="{00000000-0005-0000-0000-00003F2E0000}"/>
    <cellStyle name="Millares [0,1] 2 5 2" xfId="8805" xr:uid="{00000000-0005-0000-0000-0000402E0000}"/>
    <cellStyle name="Millares [0,1] 2 5 2 2" xfId="31710" xr:uid="{00000000-0005-0000-0000-0000412E0000}"/>
    <cellStyle name="Millares [0,1] 2 5 3" xfId="8806" xr:uid="{00000000-0005-0000-0000-0000422E0000}"/>
    <cellStyle name="Millares [0,1] 2 5 3 2" xfId="31711" xr:uid="{00000000-0005-0000-0000-0000432E0000}"/>
    <cellStyle name="Millares [0,1] 2 5 4" xfId="31712" xr:uid="{00000000-0005-0000-0000-0000442E0000}"/>
    <cellStyle name="Millares [0,1] 2 6" xfId="8807" xr:uid="{00000000-0005-0000-0000-0000452E0000}"/>
    <cellStyle name="Millares [0,1] 2 6 2" xfId="31713" xr:uid="{00000000-0005-0000-0000-0000462E0000}"/>
    <cellStyle name="Millares [0,1] 2 7" xfId="8808" xr:uid="{00000000-0005-0000-0000-0000472E0000}"/>
    <cellStyle name="Millares [0,1] 2 7 2" xfId="31714" xr:uid="{00000000-0005-0000-0000-0000482E0000}"/>
    <cellStyle name="Millares [0,1] 2 8" xfId="31715" xr:uid="{00000000-0005-0000-0000-0000492E0000}"/>
    <cellStyle name="Millares [0,1] 20" xfId="8809" xr:uid="{00000000-0005-0000-0000-00004A2E0000}"/>
    <cellStyle name="Millares [0,1] 20 2" xfId="8810" xr:uid="{00000000-0005-0000-0000-00004B2E0000}"/>
    <cellStyle name="Millares [0,1] 20 2 2" xfId="31716" xr:uid="{00000000-0005-0000-0000-00004C2E0000}"/>
    <cellStyle name="Millares [0,1] 20 3" xfId="8811" xr:uid="{00000000-0005-0000-0000-00004D2E0000}"/>
    <cellStyle name="Millares [0,1] 20 3 2" xfId="31717" xr:uid="{00000000-0005-0000-0000-00004E2E0000}"/>
    <cellStyle name="Millares [0,1] 20 4" xfId="31718" xr:uid="{00000000-0005-0000-0000-00004F2E0000}"/>
    <cellStyle name="Millares [0,1] 21" xfId="8812" xr:uid="{00000000-0005-0000-0000-0000502E0000}"/>
    <cellStyle name="Millares [0,1] 21 2" xfId="8813" xr:uid="{00000000-0005-0000-0000-0000512E0000}"/>
    <cellStyle name="Millares [0,1] 21 2 2" xfId="31719" xr:uid="{00000000-0005-0000-0000-0000522E0000}"/>
    <cellStyle name="Millares [0,1] 21 3" xfId="8814" xr:uid="{00000000-0005-0000-0000-0000532E0000}"/>
    <cellStyle name="Millares [0,1] 21 3 2" xfId="31720" xr:uid="{00000000-0005-0000-0000-0000542E0000}"/>
    <cellStyle name="Millares [0,1] 21 4" xfId="31721" xr:uid="{00000000-0005-0000-0000-0000552E0000}"/>
    <cellStyle name="Millares [0,1] 22" xfId="8815" xr:uid="{00000000-0005-0000-0000-0000562E0000}"/>
    <cellStyle name="Millares [0,1] 22 2" xfId="8816" xr:uid="{00000000-0005-0000-0000-0000572E0000}"/>
    <cellStyle name="Millares [0,1] 22 2 2" xfId="31722" xr:uid="{00000000-0005-0000-0000-0000582E0000}"/>
    <cellStyle name="Millares [0,1] 22 3" xfId="8817" xr:uid="{00000000-0005-0000-0000-0000592E0000}"/>
    <cellStyle name="Millares [0,1] 22 3 2" xfId="31723" xr:uid="{00000000-0005-0000-0000-00005A2E0000}"/>
    <cellStyle name="Millares [0,1] 22 4" xfId="31724" xr:uid="{00000000-0005-0000-0000-00005B2E0000}"/>
    <cellStyle name="Millares [0,1] 23" xfId="8818" xr:uid="{00000000-0005-0000-0000-00005C2E0000}"/>
    <cellStyle name="Millares [0,1] 23 2" xfId="8819" xr:uid="{00000000-0005-0000-0000-00005D2E0000}"/>
    <cellStyle name="Millares [0,1] 23 2 2" xfId="31725" xr:uid="{00000000-0005-0000-0000-00005E2E0000}"/>
    <cellStyle name="Millares [0,1] 23 3" xfId="8820" xr:uid="{00000000-0005-0000-0000-00005F2E0000}"/>
    <cellStyle name="Millares [0,1] 23 3 2" xfId="31726" xr:uid="{00000000-0005-0000-0000-0000602E0000}"/>
    <cellStyle name="Millares [0,1] 23 4" xfId="31727" xr:uid="{00000000-0005-0000-0000-0000612E0000}"/>
    <cellStyle name="Millares [0,1] 24" xfId="8821" xr:uid="{00000000-0005-0000-0000-0000622E0000}"/>
    <cellStyle name="Millares [0,1] 24 2" xfId="8822" xr:uid="{00000000-0005-0000-0000-0000632E0000}"/>
    <cellStyle name="Millares [0,1] 24 2 2" xfId="31728" xr:uid="{00000000-0005-0000-0000-0000642E0000}"/>
    <cellStyle name="Millares [0,1] 24 3" xfId="8823" xr:uid="{00000000-0005-0000-0000-0000652E0000}"/>
    <cellStyle name="Millares [0,1] 24 3 2" xfId="31729" xr:uid="{00000000-0005-0000-0000-0000662E0000}"/>
    <cellStyle name="Millares [0,1] 24 4" xfId="31730" xr:uid="{00000000-0005-0000-0000-0000672E0000}"/>
    <cellStyle name="Millares [0,1] 25" xfId="8824" xr:uid="{00000000-0005-0000-0000-0000682E0000}"/>
    <cellStyle name="Millares [0,1] 25 2" xfId="8825" xr:uid="{00000000-0005-0000-0000-0000692E0000}"/>
    <cellStyle name="Millares [0,1] 25 2 2" xfId="31731" xr:uid="{00000000-0005-0000-0000-00006A2E0000}"/>
    <cellStyle name="Millares [0,1] 25 3" xfId="8826" xr:uid="{00000000-0005-0000-0000-00006B2E0000}"/>
    <cellStyle name="Millares [0,1] 25 3 2" xfId="31732" xr:uid="{00000000-0005-0000-0000-00006C2E0000}"/>
    <cellStyle name="Millares [0,1] 25 4" xfId="31733" xr:uid="{00000000-0005-0000-0000-00006D2E0000}"/>
    <cellStyle name="Millares [0,1] 26" xfId="8827" xr:uid="{00000000-0005-0000-0000-00006E2E0000}"/>
    <cellStyle name="Millares [0,1] 26 2" xfId="8828" xr:uid="{00000000-0005-0000-0000-00006F2E0000}"/>
    <cellStyle name="Millares [0,1] 26 2 2" xfId="31734" xr:uid="{00000000-0005-0000-0000-0000702E0000}"/>
    <cellStyle name="Millares [0,1] 26 3" xfId="8829" xr:uid="{00000000-0005-0000-0000-0000712E0000}"/>
    <cellStyle name="Millares [0,1] 26 3 2" xfId="31735" xr:uid="{00000000-0005-0000-0000-0000722E0000}"/>
    <cellStyle name="Millares [0,1] 26 4" xfId="31736" xr:uid="{00000000-0005-0000-0000-0000732E0000}"/>
    <cellStyle name="Millares [0,1] 27" xfId="8830" xr:uid="{00000000-0005-0000-0000-0000742E0000}"/>
    <cellStyle name="Millares [0,1] 27 2" xfId="8831" xr:uid="{00000000-0005-0000-0000-0000752E0000}"/>
    <cellStyle name="Millares [0,1] 27 2 2" xfId="31737" xr:uid="{00000000-0005-0000-0000-0000762E0000}"/>
    <cellStyle name="Millares [0,1] 27 3" xfId="8832" xr:uid="{00000000-0005-0000-0000-0000772E0000}"/>
    <cellStyle name="Millares [0,1] 27 3 2" xfId="31738" xr:uid="{00000000-0005-0000-0000-0000782E0000}"/>
    <cellStyle name="Millares [0,1] 27 4" xfId="31739" xr:uid="{00000000-0005-0000-0000-0000792E0000}"/>
    <cellStyle name="Millares [0,1] 28" xfId="8833" xr:uid="{00000000-0005-0000-0000-00007A2E0000}"/>
    <cellStyle name="Millares [0,1] 28 2" xfId="8834" xr:uid="{00000000-0005-0000-0000-00007B2E0000}"/>
    <cellStyle name="Millares [0,1] 28 2 2" xfId="31740" xr:uid="{00000000-0005-0000-0000-00007C2E0000}"/>
    <cellStyle name="Millares [0,1] 28 3" xfId="8835" xr:uid="{00000000-0005-0000-0000-00007D2E0000}"/>
    <cellStyle name="Millares [0,1] 28 3 2" xfId="31741" xr:uid="{00000000-0005-0000-0000-00007E2E0000}"/>
    <cellStyle name="Millares [0,1] 28 4" xfId="31742" xr:uid="{00000000-0005-0000-0000-00007F2E0000}"/>
    <cellStyle name="Millares [0,1] 29" xfId="8836" xr:uid="{00000000-0005-0000-0000-0000802E0000}"/>
    <cellStyle name="Millares [0,1] 29 2" xfId="8837" xr:uid="{00000000-0005-0000-0000-0000812E0000}"/>
    <cellStyle name="Millares [0,1] 29 2 2" xfId="31743" xr:uid="{00000000-0005-0000-0000-0000822E0000}"/>
    <cellStyle name="Millares [0,1] 29 3" xfId="8838" xr:uid="{00000000-0005-0000-0000-0000832E0000}"/>
    <cellStyle name="Millares [0,1] 29 3 2" xfId="31744" xr:uid="{00000000-0005-0000-0000-0000842E0000}"/>
    <cellStyle name="Millares [0,1] 29 4" xfId="31745" xr:uid="{00000000-0005-0000-0000-0000852E0000}"/>
    <cellStyle name="Millares [0,1] 3" xfId="8839" xr:uid="{00000000-0005-0000-0000-0000862E0000}"/>
    <cellStyle name="Millares [0,1] 3 2" xfId="8840" xr:uid="{00000000-0005-0000-0000-0000872E0000}"/>
    <cellStyle name="Millares [0,1] 3 2 2" xfId="8841" xr:uid="{00000000-0005-0000-0000-0000882E0000}"/>
    <cellStyle name="Millares [0,1] 3 2 2 2" xfId="31746" xr:uid="{00000000-0005-0000-0000-0000892E0000}"/>
    <cellStyle name="Millares [0,1] 3 2 3" xfId="8842" xr:uid="{00000000-0005-0000-0000-00008A2E0000}"/>
    <cellStyle name="Millares [0,1] 3 2 3 2" xfId="31747" xr:uid="{00000000-0005-0000-0000-00008B2E0000}"/>
    <cellStyle name="Millares [0,1] 3 2 4" xfId="31748" xr:uid="{00000000-0005-0000-0000-00008C2E0000}"/>
    <cellStyle name="Millares [0,1] 3 3" xfId="8843" xr:uid="{00000000-0005-0000-0000-00008D2E0000}"/>
    <cellStyle name="Millares [0,1] 3 3 2" xfId="8844" xr:uid="{00000000-0005-0000-0000-00008E2E0000}"/>
    <cellStyle name="Millares [0,1] 3 3 2 2" xfId="31749" xr:uid="{00000000-0005-0000-0000-00008F2E0000}"/>
    <cellStyle name="Millares [0,1] 3 3 3" xfId="8845" xr:uid="{00000000-0005-0000-0000-0000902E0000}"/>
    <cellStyle name="Millares [0,1] 3 3 3 2" xfId="31750" xr:uid="{00000000-0005-0000-0000-0000912E0000}"/>
    <cellStyle name="Millares [0,1] 3 3 4" xfId="31751" xr:uid="{00000000-0005-0000-0000-0000922E0000}"/>
    <cellStyle name="Millares [0,1] 3 4" xfId="8846" xr:uid="{00000000-0005-0000-0000-0000932E0000}"/>
    <cellStyle name="Millares [0,1] 3 4 2" xfId="8847" xr:uid="{00000000-0005-0000-0000-0000942E0000}"/>
    <cellStyle name="Millares [0,1] 3 4 2 2" xfId="31752" xr:uid="{00000000-0005-0000-0000-0000952E0000}"/>
    <cellStyle name="Millares [0,1] 3 4 3" xfId="8848" xr:uid="{00000000-0005-0000-0000-0000962E0000}"/>
    <cellStyle name="Millares [0,1] 3 4 3 2" xfId="31753" xr:uid="{00000000-0005-0000-0000-0000972E0000}"/>
    <cellStyle name="Millares [0,1] 3 4 4" xfId="31754" xr:uid="{00000000-0005-0000-0000-0000982E0000}"/>
    <cellStyle name="Millares [0,1] 3 5" xfId="8849" xr:uid="{00000000-0005-0000-0000-0000992E0000}"/>
    <cellStyle name="Millares [0,1] 3 5 2" xfId="8850" xr:uid="{00000000-0005-0000-0000-00009A2E0000}"/>
    <cellStyle name="Millares [0,1] 3 5 2 2" xfId="31755" xr:uid="{00000000-0005-0000-0000-00009B2E0000}"/>
    <cellStyle name="Millares [0,1] 3 5 3" xfId="8851" xr:uid="{00000000-0005-0000-0000-00009C2E0000}"/>
    <cellStyle name="Millares [0,1] 3 5 3 2" xfId="31756" xr:uid="{00000000-0005-0000-0000-00009D2E0000}"/>
    <cellStyle name="Millares [0,1] 3 5 4" xfId="31757" xr:uid="{00000000-0005-0000-0000-00009E2E0000}"/>
    <cellStyle name="Millares [0,1] 3 6" xfId="8852" xr:uid="{00000000-0005-0000-0000-00009F2E0000}"/>
    <cellStyle name="Millares [0,1] 3 6 2" xfId="31758" xr:uid="{00000000-0005-0000-0000-0000A02E0000}"/>
    <cellStyle name="Millares [0,1] 3 7" xfId="8853" xr:uid="{00000000-0005-0000-0000-0000A12E0000}"/>
    <cellStyle name="Millares [0,1] 3 7 2" xfId="31759" xr:uid="{00000000-0005-0000-0000-0000A22E0000}"/>
    <cellStyle name="Millares [0,1] 3 8" xfId="31760" xr:uid="{00000000-0005-0000-0000-0000A32E0000}"/>
    <cellStyle name="Millares [0,1] 30" xfId="8854" xr:uid="{00000000-0005-0000-0000-0000A42E0000}"/>
    <cellStyle name="Millares [0,1] 30 2" xfId="8855" xr:uid="{00000000-0005-0000-0000-0000A52E0000}"/>
    <cellStyle name="Millares [0,1] 30 2 2" xfId="31761" xr:uid="{00000000-0005-0000-0000-0000A62E0000}"/>
    <cellStyle name="Millares [0,1] 30 3" xfId="8856" xr:uid="{00000000-0005-0000-0000-0000A72E0000}"/>
    <cellStyle name="Millares [0,1] 30 3 2" xfId="31762" xr:uid="{00000000-0005-0000-0000-0000A82E0000}"/>
    <cellStyle name="Millares [0,1] 30 4" xfId="31763" xr:uid="{00000000-0005-0000-0000-0000A92E0000}"/>
    <cellStyle name="Millares [0,1] 31" xfId="8857" xr:uid="{00000000-0005-0000-0000-0000AA2E0000}"/>
    <cellStyle name="Millares [0,1] 31 2" xfId="8858" xr:uid="{00000000-0005-0000-0000-0000AB2E0000}"/>
    <cellStyle name="Millares [0,1] 31 2 2" xfId="31764" xr:uid="{00000000-0005-0000-0000-0000AC2E0000}"/>
    <cellStyle name="Millares [0,1] 31 3" xfId="8859" xr:uid="{00000000-0005-0000-0000-0000AD2E0000}"/>
    <cellStyle name="Millares [0,1] 31 3 2" xfId="31765" xr:uid="{00000000-0005-0000-0000-0000AE2E0000}"/>
    <cellStyle name="Millares [0,1] 31 4" xfId="31766" xr:uid="{00000000-0005-0000-0000-0000AF2E0000}"/>
    <cellStyle name="Millares [0,1] 32" xfId="8860" xr:uid="{00000000-0005-0000-0000-0000B02E0000}"/>
    <cellStyle name="Millares [0,1] 32 2" xfId="8861" xr:uid="{00000000-0005-0000-0000-0000B12E0000}"/>
    <cellStyle name="Millares [0,1] 32 2 2" xfId="31767" xr:uid="{00000000-0005-0000-0000-0000B22E0000}"/>
    <cellStyle name="Millares [0,1] 32 3" xfId="8862" xr:uid="{00000000-0005-0000-0000-0000B32E0000}"/>
    <cellStyle name="Millares [0,1] 32 3 2" xfId="31768" xr:uid="{00000000-0005-0000-0000-0000B42E0000}"/>
    <cellStyle name="Millares [0,1] 32 4" xfId="31769" xr:uid="{00000000-0005-0000-0000-0000B52E0000}"/>
    <cellStyle name="Millares [0,1] 33" xfId="8863" xr:uid="{00000000-0005-0000-0000-0000B62E0000}"/>
    <cellStyle name="Millares [0,1] 33 2" xfId="8864" xr:uid="{00000000-0005-0000-0000-0000B72E0000}"/>
    <cellStyle name="Millares [0,1] 33 2 2" xfId="31770" xr:uid="{00000000-0005-0000-0000-0000B82E0000}"/>
    <cellStyle name="Millares [0,1] 33 3" xfId="8865" xr:uid="{00000000-0005-0000-0000-0000B92E0000}"/>
    <cellStyle name="Millares [0,1] 33 3 2" xfId="31771" xr:uid="{00000000-0005-0000-0000-0000BA2E0000}"/>
    <cellStyle name="Millares [0,1] 33 4" xfId="31772" xr:uid="{00000000-0005-0000-0000-0000BB2E0000}"/>
    <cellStyle name="Millares [0,1] 34" xfId="8866" xr:uid="{00000000-0005-0000-0000-0000BC2E0000}"/>
    <cellStyle name="Millares [0,1] 34 2" xfId="8867" xr:uid="{00000000-0005-0000-0000-0000BD2E0000}"/>
    <cellStyle name="Millares [0,1] 34 2 2" xfId="31773" xr:uid="{00000000-0005-0000-0000-0000BE2E0000}"/>
    <cellStyle name="Millares [0,1] 34 3" xfId="8868" xr:uid="{00000000-0005-0000-0000-0000BF2E0000}"/>
    <cellStyle name="Millares [0,1] 34 3 2" xfId="31774" xr:uid="{00000000-0005-0000-0000-0000C02E0000}"/>
    <cellStyle name="Millares [0,1] 34 4" xfId="31775" xr:uid="{00000000-0005-0000-0000-0000C12E0000}"/>
    <cellStyle name="Millares [0,1] 35" xfId="8869" xr:uid="{00000000-0005-0000-0000-0000C22E0000}"/>
    <cellStyle name="Millares [0,1] 35 2" xfId="8870" xr:uid="{00000000-0005-0000-0000-0000C32E0000}"/>
    <cellStyle name="Millares [0,1] 35 2 2" xfId="31776" xr:uid="{00000000-0005-0000-0000-0000C42E0000}"/>
    <cellStyle name="Millares [0,1] 35 3" xfId="8871" xr:uid="{00000000-0005-0000-0000-0000C52E0000}"/>
    <cellStyle name="Millares [0,1] 35 3 2" xfId="31777" xr:uid="{00000000-0005-0000-0000-0000C62E0000}"/>
    <cellStyle name="Millares [0,1] 35 4" xfId="31778" xr:uid="{00000000-0005-0000-0000-0000C72E0000}"/>
    <cellStyle name="Millares [0,1] 36" xfId="8872" xr:uid="{00000000-0005-0000-0000-0000C82E0000}"/>
    <cellStyle name="Millares [0,1] 36 2" xfId="8873" xr:uid="{00000000-0005-0000-0000-0000C92E0000}"/>
    <cellStyle name="Millares [0,1] 36 2 2" xfId="31779" xr:uid="{00000000-0005-0000-0000-0000CA2E0000}"/>
    <cellStyle name="Millares [0,1] 36 3" xfId="8874" xr:uid="{00000000-0005-0000-0000-0000CB2E0000}"/>
    <cellStyle name="Millares [0,1] 36 3 2" xfId="31780" xr:uid="{00000000-0005-0000-0000-0000CC2E0000}"/>
    <cellStyle name="Millares [0,1] 36 4" xfId="31781" xr:uid="{00000000-0005-0000-0000-0000CD2E0000}"/>
    <cellStyle name="Millares [0,1] 37" xfId="8875" xr:uid="{00000000-0005-0000-0000-0000CE2E0000}"/>
    <cellStyle name="Millares [0,1] 37 2" xfId="8876" xr:uid="{00000000-0005-0000-0000-0000CF2E0000}"/>
    <cellStyle name="Millares [0,1] 37 2 2" xfId="31782" xr:uid="{00000000-0005-0000-0000-0000D02E0000}"/>
    <cellStyle name="Millares [0,1] 37 3" xfId="8877" xr:uid="{00000000-0005-0000-0000-0000D12E0000}"/>
    <cellStyle name="Millares [0,1] 37 3 2" xfId="31783" xr:uid="{00000000-0005-0000-0000-0000D22E0000}"/>
    <cellStyle name="Millares [0,1] 37 4" xfId="31784" xr:uid="{00000000-0005-0000-0000-0000D32E0000}"/>
    <cellStyle name="Millares [0,1] 38" xfId="8878" xr:uid="{00000000-0005-0000-0000-0000D42E0000}"/>
    <cellStyle name="Millares [0,1] 38 2" xfId="8879" xr:uid="{00000000-0005-0000-0000-0000D52E0000}"/>
    <cellStyle name="Millares [0,1] 38 2 2" xfId="31785" xr:uid="{00000000-0005-0000-0000-0000D62E0000}"/>
    <cellStyle name="Millares [0,1] 38 3" xfId="8880" xr:uid="{00000000-0005-0000-0000-0000D72E0000}"/>
    <cellStyle name="Millares [0,1] 38 3 2" xfId="31786" xr:uid="{00000000-0005-0000-0000-0000D82E0000}"/>
    <cellStyle name="Millares [0,1] 38 4" xfId="31787" xr:uid="{00000000-0005-0000-0000-0000D92E0000}"/>
    <cellStyle name="Millares [0,1] 39" xfId="8881" xr:uid="{00000000-0005-0000-0000-0000DA2E0000}"/>
    <cellStyle name="Millares [0,1] 39 2" xfId="8882" xr:uid="{00000000-0005-0000-0000-0000DB2E0000}"/>
    <cellStyle name="Millares [0,1] 39 2 2" xfId="31788" xr:uid="{00000000-0005-0000-0000-0000DC2E0000}"/>
    <cellStyle name="Millares [0,1] 39 3" xfId="8883" xr:uid="{00000000-0005-0000-0000-0000DD2E0000}"/>
    <cellStyle name="Millares [0,1] 39 3 2" xfId="31789" xr:uid="{00000000-0005-0000-0000-0000DE2E0000}"/>
    <cellStyle name="Millares [0,1] 39 4" xfId="31790" xr:uid="{00000000-0005-0000-0000-0000DF2E0000}"/>
    <cellStyle name="Millares [0,1] 4" xfId="8884" xr:uid="{00000000-0005-0000-0000-0000E02E0000}"/>
    <cellStyle name="Millares [0,1] 4 2" xfId="8885" xr:uid="{00000000-0005-0000-0000-0000E12E0000}"/>
    <cellStyle name="Millares [0,1] 4 2 2" xfId="8886" xr:uid="{00000000-0005-0000-0000-0000E22E0000}"/>
    <cellStyle name="Millares [0,1] 4 2 2 2" xfId="31791" xr:uid="{00000000-0005-0000-0000-0000E32E0000}"/>
    <cellStyle name="Millares [0,1] 4 2 3" xfId="8887" xr:uid="{00000000-0005-0000-0000-0000E42E0000}"/>
    <cellStyle name="Millares [0,1] 4 2 3 2" xfId="31792" xr:uid="{00000000-0005-0000-0000-0000E52E0000}"/>
    <cellStyle name="Millares [0,1] 4 2 4" xfId="31793" xr:uid="{00000000-0005-0000-0000-0000E62E0000}"/>
    <cellStyle name="Millares [0,1] 4 3" xfId="8888" xr:uid="{00000000-0005-0000-0000-0000E72E0000}"/>
    <cellStyle name="Millares [0,1] 4 3 2" xfId="8889" xr:uid="{00000000-0005-0000-0000-0000E82E0000}"/>
    <cellStyle name="Millares [0,1] 4 3 2 2" xfId="31794" xr:uid="{00000000-0005-0000-0000-0000E92E0000}"/>
    <cellStyle name="Millares [0,1] 4 3 3" xfId="8890" xr:uid="{00000000-0005-0000-0000-0000EA2E0000}"/>
    <cellStyle name="Millares [0,1] 4 3 3 2" xfId="31795" xr:uid="{00000000-0005-0000-0000-0000EB2E0000}"/>
    <cellStyle name="Millares [0,1] 4 3 4" xfId="31796" xr:uid="{00000000-0005-0000-0000-0000EC2E0000}"/>
    <cellStyle name="Millares [0,1] 4 4" xfId="8891" xr:uid="{00000000-0005-0000-0000-0000ED2E0000}"/>
    <cellStyle name="Millares [0,1] 4 4 2" xfId="8892" xr:uid="{00000000-0005-0000-0000-0000EE2E0000}"/>
    <cellStyle name="Millares [0,1] 4 4 2 2" xfId="31797" xr:uid="{00000000-0005-0000-0000-0000EF2E0000}"/>
    <cellStyle name="Millares [0,1] 4 4 3" xfId="8893" xr:uid="{00000000-0005-0000-0000-0000F02E0000}"/>
    <cellStyle name="Millares [0,1] 4 4 3 2" xfId="31798" xr:uid="{00000000-0005-0000-0000-0000F12E0000}"/>
    <cellStyle name="Millares [0,1] 4 4 4" xfId="31799" xr:uid="{00000000-0005-0000-0000-0000F22E0000}"/>
    <cellStyle name="Millares [0,1] 4 5" xfId="8894" xr:uid="{00000000-0005-0000-0000-0000F32E0000}"/>
    <cellStyle name="Millares [0,1] 4 5 2" xfId="8895" xr:uid="{00000000-0005-0000-0000-0000F42E0000}"/>
    <cellStyle name="Millares [0,1] 4 5 2 2" xfId="31800" xr:uid="{00000000-0005-0000-0000-0000F52E0000}"/>
    <cellStyle name="Millares [0,1] 4 5 3" xfId="8896" xr:uid="{00000000-0005-0000-0000-0000F62E0000}"/>
    <cellStyle name="Millares [0,1] 4 5 3 2" xfId="31801" xr:uid="{00000000-0005-0000-0000-0000F72E0000}"/>
    <cellStyle name="Millares [0,1] 4 5 4" xfId="31802" xr:uid="{00000000-0005-0000-0000-0000F82E0000}"/>
    <cellStyle name="Millares [0,1] 4 6" xfId="8897" xr:uid="{00000000-0005-0000-0000-0000F92E0000}"/>
    <cellStyle name="Millares [0,1] 4 6 2" xfId="31803" xr:uid="{00000000-0005-0000-0000-0000FA2E0000}"/>
    <cellStyle name="Millares [0,1] 4 7" xfId="8898" xr:uid="{00000000-0005-0000-0000-0000FB2E0000}"/>
    <cellStyle name="Millares [0,1] 4 7 2" xfId="31804" xr:uid="{00000000-0005-0000-0000-0000FC2E0000}"/>
    <cellStyle name="Millares [0,1] 4 8" xfId="31805" xr:uid="{00000000-0005-0000-0000-0000FD2E0000}"/>
    <cellStyle name="Millares [0,1] 40" xfId="8899" xr:uid="{00000000-0005-0000-0000-0000FE2E0000}"/>
    <cellStyle name="Millares [0,1] 40 2" xfId="8900" xr:uid="{00000000-0005-0000-0000-0000FF2E0000}"/>
    <cellStyle name="Millares [0,1] 40 2 2" xfId="31806" xr:uid="{00000000-0005-0000-0000-0000002F0000}"/>
    <cellStyle name="Millares [0,1] 40 3" xfId="8901" xr:uid="{00000000-0005-0000-0000-0000012F0000}"/>
    <cellStyle name="Millares [0,1] 40 3 2" xfId="31807" xr:uid="{00000000-0005-0000-0000-0000022F0000}"/>
    <cellStyle name="Millares [0,1] 40 4" xfId="31808" xr:uid="{00000000-0005-0000-0000-0000032F0000}"/>
    <cellStyle name="Millares [0,1] 41" xfId="8902" xr:uid="{00000000-0005-0000-0000-0000042F0000}"/>
    <cellStyle name="Millares [0,1] 41 2" xfId="8903" xr:uid="{00000000-0005-0000-0000-0000052F0000}"/>
    <cellStyle name="Millares [0,1] 41 2 2" xfId="31809" xr:uid="{00000000-0005-0000-0000-0000062F0000}"/>
    <cellStyle name="Millares [0,1] 41 3" xfId="8904" xr:uid="{00000000-0005-0000-0000-0000072F0000}"/>
    <cellStyle name="Millares [0,1] 41 3 2" xfId="31810" xr:uid="{00000000-0005-0000-0000-0000082F0000}"/>
    <cellStyle name="Millares [0,1] 41 4" xfId="31811" xr:uid="{00000000-0005-0000-0000-0000092F0000}"/>
    <cellStyle name="Millares [0,1] 42" xfId="8905" xr:uid="{00000000-0005-0000-0000-00000A2F0000}"/>
    <cellStyle name="Millares [0,1] 42 2" xfId="8906" xr:uid="{00000000-0005-0000-0000-00000B2F0000}"/>
    <cellStyle name="Millares [0,1] 42 2 2" xfId="31812" xr:uid="{00000000-0005-0000-0000-00000C2F0000}"/>
    <cellStyle name="Millares [0,1] 42 3" xfId="8907" xr:uid="{00000000-0005-0000-0000-00000D2F0000}"/>
    <cellStyle name="Millares [0,1] 42 3 2" xfId="31813" xr:uid="{00000000-0005-0000-0000-00000E2F0000}"/>
    <cellStyle name="Millares [0,1] 42 4" xfId="31814" xr:uid="{00000000-0005-0000-0000-00000F2F0000}"/>
    <cellStyle name="Millares [0,1] 43" xfId="8908" xr:uid="{00000000-0005-0000-0000-0000102F0000}"/>
    <cellStyle name="Millares [0,1] 43 2" xfId="8909" xr:uid="{00000000-0005-0000-0000-0000112F0000}"/>
    <cellStyle name="Millares [0,1] 43 2 2" xfId="31815" xr:uid="{00000000-0005-0000-0000-0000122F0000}"/>
    <cellStyle name="Millares [0,1] 43 3" xfId="8910" xr:uid="{00000000-0005-0000-0000-0000132F0000}"/>
    <cellStyle name="Millares [0,1] 43 3 2" xfId="31816" xr:uid="{00000000-0005-0000-0000-0000142F0000}"/>
    <cellStyle name="Millares [0,1] 43 4" xfId="31817" xr:uid="{00000000-0005-0000-0000-0000152F0000}"/>
    <cellStyle name="Millares [0,1] 44" xfId="8911" xr:uid="{00000000-0005-0000-0000-0000162F0000}"/>
    <cellStyle name="Millares [0,1] 44 2" xfId="8912" xr:uid="{00000000-0005-0000-0000-0000172F0000}"/>
    <cellStyle name="Millares [0,1] 44 2 2" xfId="31818" xr:uid="{00000000-0005-0000-0000-0000182F0000}"/>
    <cellStyle name="Millares [0,1] 44 3" xfId="8913" xr:uid="{00000000-0005-0000-0000-0000192F0000}"/>
    <cellStyle name="Millares [0,1] 44 3 2" xfId="31819" xr:uid="{00000000-0005-0000-0000-00001A2F0000}"/>
    <cellStyle name="Millares [0,1] 44 4" xfId="31820" xr:uid="{00000000-0005-0000-0000-00001B2F0000}"/>
    <cellStyle name="Millares [0,1] 45" xfId="8914" xr:uid="{00000000-0005-0000-0000-00001C2F0000}"/>
    <cellStyle name="Millares [0,1] 45 2" xfId="8915" xr:uid="{00000000-0005-0000-0000-00001D2F0000}"/>
    <cellStyle name="Millares [0,1] 45 2 2" xfId="31821" xr:uid="{00000000-0005-0000-0000-00001E2F0000}"/>
    <cellStyle name="Millares [0,1] 45 3" xfId="8916" xr:uid="{00000000-0005-0000-0000-00001F2F0000}"/>
    <cellStyle name="Millares [0,1] 45 3 2" xfId="31822" xr:uid="{00000000-0005-0000-0000-0000202F0000}"/>
    <cellStyle name="Millares [0,1] 45 4" xfId="31823" xr:uid="{00000000-0005-0000-0000-0000212F0000}"/>
    <cellStyle name="Millares [0,1] 46" xfId="8917" xr:uid="{00000000-0005-0000-0000-0000222F0000}"/>
    <cellStyle name="Millares [0,1] 46 2" xfId="8918" xr:uid="{00000000-0005-0000-0000-0000232F0000}"/>
    <cellStyle name="Millares [0,1] 46 2 2" xfId="31824" xr:uid="{00000000-0005-0000-0000-0000242F0000}"/>
    <cellStyle name="Millares [0,1] 46 3" xfId="8919" xr:uid="{00000000-0005-0000-0000-0000252F0000}"/>
    <cellStyle name="Millares [0,1] 46 3 2" xfId="31825" xr:uid="{00000000-0005-0000-0000-0000262F0000}"/>
    <cellStyle name="Millares [0,1] 46 4" xfId="31826" xr:uid="{00000000-0005-0000-0000-0000272F0000}"/>
    <cellStyle name="Millares [0,1] 47" xfId="8920" xr:uid="{00000000-0005-0000-0000-0000282F0000}"/>
    <cellStyle name="Millares [0,1] 47 2" xfId="8921" xr:uid="{00000000-0005-0000-0000-0000292F0000}"/>
    <cellStyle name="Millares [0,1] 47 2 2" xfId="31827" xr:uid="{00000000-0005-0000-0000-00002A2F0000}"/>
    <cellStyle name="Millares [0,1] 47 3" xfId="8922" xr:uid="{00000000-0005-0000-0000-00002B2F0000}"/>
    <cellStyle name="Millares [0,1] 47 3 2" xfId="31828" xr:uid="{00000000-0005-0000-0000-00002C2F0000}"/>
    <cellStyle name="Millares [0,1] 47 4" xfId="31829" xr:uid="{00000000-0005-0000-0000-00002D2F0000}"/>
    <cellStyle name="Millares [0,1] 48" xfId="8923" xr:uid="{00000000-0005-0000-0000-00002E2F0000}"/>
    <cellStyle name="Millares [0,1] 48 2" xfId="8924" xr:uid="{00000000-0005-0000-0000-00002F2F0000}"/>
    <cellStyle name="Millares [0,1] 48 2 2" xfId="31830" xr:uid="{00000000-0005-0000-0000-0000302F0000}"/>
    <cellStyle name="Millares [0,1] 48 3" xfId="8925" xr:uid="{00000000-0005-0000-0000-0000312F0000}"/>
    <cellStyle name="Millares [0,1] 48 3 2" xfId="31831" xr:uid="{00000000-0005-0000-0000-0000322F0000}"/>
    <cellStyle name="Millares [0,1] 48 4" xfId="31832" xr:uid="{00000000-0005-0000-0000-0000332F0000}"/>
    <cellStyle name="Millares [0,1] 49" xfId="8926" xr:uid="{00000000-0005-0000-0000-0000342F0000}"/>
    <cellStyle name="Millares [0,1] 49 2" xfId="8927" xr:uid="{00000000-0005-0000-0000-0000352F0000}"/>
    <cellStyle name="Millares [0,1] 49 2 2" xfId="31833" xr:uid="{00000000-0005-0000-0000-0000362F0000}"/>
    <cellStyle name="Millares [0,1] 49 3" xfId="8928" xr:uid="{00000000-0005-0000-0000-0000372F0000}"/>
    <cellStyle name="Millares [0,1] 49 3 2" xfId="31834" xr:uid="{00000000-0005-0000-0000-0000382F0000}"/>
    <cellStyle name="Millares [0,1] 49 4" xfId="31835" xr:uid="{00000000-0005-0000-0000-0000392F0000}"/>
    <cellStyle name="Millares [0,1] 5" xfId="8929" xr:uid="{00000000-0005-0000-0000-00003A2F0000}"/>
    <cellStyle name="Millares [0,1] 5 2" xfId="8930" xr:uid="{00000000-0005-0000-0000-00003B2F0000}"/>
    <cellStyle name="Millares [0,1] 5 2 2" xfId="31836" xr:uid="{00000000-0005-0000-0000-00003C2F0000}"/>
    <cellStyle name="Millares [0,1] 5 3" xfId="8931" xr:uid="{00000000-0005-0000-0000-00003D2F0000}"/>
    <cellStyle name="Millares [0,1] 5 3 2" xfId="31837" xr:uid="{00000000-0005-0000-0000-00003E2F0000}"/>
    <cellStyle name="Millares [0,1] 5 4" xfId="31838" xr:uid="{00000000-0005-0000-0000-00003F2F0000}"/>
    <cellStyle name="Millares [0,1] 50" xfId="8932" xr:uid="{00000000-0005-0000-0000-0000402F0000}"/>
    <cellStyle name="Millares [0,1] 50 2" xfId="8933" xr:uid="{00000000-0005-0000-0000-0000412F0000}"/>
    <cellStyle name="Millares [0,1] 50 2 2" xfId="31839" xr:uid="{00000000-0005-0000-0000-0000422F0000}"/>
    <cellStyle name="Millares [0,1] 50 3" xfId="8934" xr:uid="{00000000-0005-0000-0000-0000432F0000}"/>
    <cellStyle name="Millares [0,1] 50 3 2" xfId="31840" xr:uid="{00000000-0005-0000-0000-0000442F0000}"/>
    <cellStyle name="Millares [0,1] 50 4" xfId="31841" xr:uid="{00000000-0005-0000-0000-0000452F0000}"/>
    <cellStyle name="Millares [0,1] 51" xfId="8935" xr:uid="{00000000-0005-0000-0000-0000462F0000}"/>
    <cellStyle name="Millares [0,1] 51 2" xfId="8936" xr:uid="{00000000-0005-0000-0000-0000472F0000}"/>
    <cellStyle name="Millares [0,1] 51 2 2" xfId="31842" xr:uid="{00000000-0005-0000-0000-0000482F0000}"/>
    <cellStyle name="Millares [0,1] 51 3" xfId="8937" xr:uid="{00000000-0005-0000-0000-0000492F0000}"/>
    <cellStyle name="Millares [0,1] 51 3 2" xfId="31843" xr:uid="{00000000-0005-0000-0000-00004A2F0000}"/>
    <cellStyle name="Millares [0,1] 51 4" xfId="31844" xr:uid="{00000000-0005-0000-0000-00004B2F0000}"/>
    <cellStyle name="Millares [0,1] 52" xfId="8938" xr:uid="{00000000-0005-0000-0000-00004C2F0000}"/>
    <cellStyle name="Millares [0,1] 52 2" xfId="8939" xr:uid="{00000000-0005-0000-0000-00004D2F0000}"/>
    <cellStyle name="Millares [0,1] 52 2 2" xfId="31845" xr:uid="{00000000-0005-0000-0000-00004E2F0000}"/>
    <cellStyle name="Millares [0,1] 52 3" xfId="8940" xr:uid="{00000000-0005-0000-0000-00004F2F0000}"/>
    <cellStyle name="Millares [0,1] 52 3 2" xfId="31846" xr:uid="{00000000-0005-0000-0000-0000502F0000}"/>
    <cellStyle name="Millares [0,1] 52 4" xfId="31847" xr:uid="{00000000-0005-0000-0000-0000512F0000}"/>
    <cellStyle name="Millares [0,1] 53" xfId="8941" xr:uid="{00000000-0005-0000-0000-0000522F0000}"/>
    <cellStyle name="Millares [0,1] 53 2" xfId="8942" xr:uid="{00000000-0005-0000-0000-0000532F0000}"/>
    <cellStyle name="Millares [0,1] 53 2 2" xfId="31848" xr:uid="{00000000-0005-0000-0000-0000542F0000}"/>
    <cellStyle name="Millares [0,1] 53 3" xfId="8943" xr:uid="{00000000-0005-0000-0000-0000552F0000}"/>
    <cellStyle name="Millares [0,1] 53 3 2" xfId="31849" xr:uid="{00000000-0005-0000-0000-0000562F0000}"/>
    <cellStyle name="Millares [0,1] 53 4" xfId="31850" xr:uid="{00000000-0005-0000-0000-0000572F0000}"/>
    <cellStyle name="Millares [0,1] 54" xfId="8944" xr:uid="{00000000-0005-0000-0000-0000582F0000}"/>
    <cellStyle name="Millares [0,1] 54 2" xfId="8945" xr:uid="{00000000-0005-0000-0000-0000592F0000}"/>
    <cellStyle name="Millares [0,1] 54 2 2" xfId="31851" xr:uid="{00000000-0005-0000-0000-00005A2F0000}"/>
    <cellStyle name="Millares [0,1] 54 3" xfId="8946" xr:uid="{00000000-0005-0000-0000-00005B2F0000}"/>
    <cellStyle name="Millares [0,1] 54 3 2" xfId="31852" xr:uid="{00000000-0005-0000-0000-00005C2F0000}"/>
    <cellStyle name="Millares [0,1] 54 4" xfId="31853" xr:uid="{00000000-0005-0000-0000-00005D2F0000}"/>
    <cellStyle name="Millares [0,1] 55" xfId="8947" xr:uid="{00000000-0005-0000-0000-00005E2F0000}"/>
    <cellStyle name="Millares [0,1] 55 2" xfId="8948" xr:uid="{00000000-0005-0000-0000-00005F2F0000}"/>
    <cellStyle name="Millares [0,1] 55 2 2" xfId="31854" xr:uid="{00000000-0005-0000-0000-0000602F0000}"/>
    <cellStyle name="Millares [0,1] 55 3" xfId="8949" xr:uid="{00000000-0005-0000-0000-0000612F0000}"/>
    <cellStyle name="Millares [0,1] 55 3 2" xfId="31855" xr:uid="{00000000-0005-0000-0000-0000622F0000}"/>
    <cellStyle name="Millares [0,1] 55 4" xfId="31856" xr:uid="{00000000-0005-0000-0000-0000632F0000}"/>
    <cellStyle name="Millares [0,1] 56" xfId="8950" xr:uid="{00000000-0005-0000-0000-0000642F0000}"/>
    <cellStyle name="Millares [0,1] 56 2" xfId="8951" xr:uid="{00000000-0005-0000-0000-0000652F0000}"/>
    <cellStyle name="Millares [0,1] 56 2 2" xfId="31857" xr:uid="{00000000-0005-0000-0000-0000662F0000}"/>
    <cellStyle name="Millares [0,1] 56 3" xfId="8952" xr:uid="{00000000-0005-0000-0000-0000672F0000}"/>
    <cellStyle name="Millares [0,1] 56 3 2" xfId="31858" xr:uid="{00000000-0005-0000-0000-0000682F0000}"/>
    <cellStyle name="Millares [0,1] 56 4" xfId="31859" xr:uid="{00000000-0005-0000-0000-0000692F0000}"/>
    <cellStyle name="Millares [0,1] 57" xfId="8953" xr:uid="{00000000-0005-0000-0000-00006A2F0000}"/>
    <cellStyle name="Millares [0,1] 57 2" xfId="8954" xr:uid="{00000000-0005-0000-0000-00006B2F0000}"/>
    <cellStyle name="Millares [0,1] 57 2 2" xfId="31860" xr:uid="{00000000-0005-0000-0000-00006C2F0000}"/>
    <cellStyle name="Millares [0,1] 57 3" xfId="8955" xr:uid="{00000000-0005-0000-0000-00006D2F0000}"/>
    <cellStyle name="Millares [0,1] 57 3 2" xfId="31861" xr:uid="{00000000-0005-0000-0000-00006E2F0000}"/>
    <cellStyle name="Millares [0,1] 57 4" xfId="31862" xr:uid="{00000000-0005-0000-0000-00006F2F0000}"/>
    <cellStyle name="Millares [0,1] 58" xfId="8956" xr:uid="{00000000-0005-0000-0000-0000702F0000}"/>
    <cellStyle name="Millares [0,1] 58 2" xfId="8957" xr:uid="{00000000-0005-0000-0000-0000712F0000}"/>
    <cellStyle name="Millares [0,1] 58 2 2" xfId="31863" xr:uid="{00000000-0005-0000-0000-0000722F0000}"/>
    <cellStyle name="Millares [0,1] 58 3" xfId="8958" xr:uid="{00000000-0005-0000-0000-0000732F0000}"/>
    <cellStyle name="Millares [0,1] 58 3 2" xfId="31864" xr:uid="{00000000-0005-0000-0000-0000742F0000}"/>
    <cellStyle name="Millares [0,1] 58 4" xfId="31865" xr:uid="{00000000-0005-0000-0000-0000752F0000}"/>
    <cellStyle name="Millares [0,1] 59" xfId="8959" xr:uid="{00000000-0005-0000-0000-0000762F0000}"/>
    <cellStyle name="Millares [0,1] 59 2" xfId="8960" xr:uid="{00000000-0005-0000-0000-0000772F0000}"/>
    <cellStyle name="Millares [0,1] 59 2 2" xfId="31866" xr:uid="{00000000-0005-0000-0000-0000782F0000}"/>
    <cellStyle name="Millares [0,1] 59 3" xfId="8961" xr:uid="{00000000-0005-0000-0000-0000792F0000}"/>
    <cellStyle name="Millares [0,1] 59 3 2" xfId="31867" xr:uid="{00000000-0005-0000-0000-00007A2F0000}"/>
    <cellStyle name="Millares [0,1] 59 4" xfId="31868" xr:uid="{00000000-0005-0000-0000-00007B2F0000}"/>
    <cellStyle name="Millares [0,1] 6" xfId="8962" xr:uid="{00000000-0005-0000-0000-00007C2F0000}"/>
    <cellStyle name="Millares [0,1] 6 2" xfId="8963" xr:uid="{00000000-0005-0000-0000-00007D2F0000}"/>
    <cellStyle name="Millares [0,1] 6 2 2" xfId="31869" xr:uid="{00000000-0005-0000-0000-00007E2F0000}"/>
    <cellStyle name="Millares [0,1] 6 3" xfId="8964" xr:uid="{00000000-0005-0000-0000-00007F2F0000}"/>
    <cellStyle name="Millares [0,1] 6 3 2" xfId="31870" xr:uid="{00000000-0005-0000-0000-0000802F0000}"/>
    <cellStyle name="Millares [0,1] 6 4" xfId="31871" xr:uid="{00000000-0005-0000-0000-0000812F0000}"/>
    <cellStyle name="Millares [0,1] 60" xfId="8965" xr:uid="{00000000-0005-0000-0000-0000822F0000}"/>
    <cellStyle name="Millares [0,1] 60 2" xfId="8966" xr:uid="{00000000-0005-0000-0000-0000832F0000}"/>
    <cellStyle name="Millares [0,1] 60 2 2" xfId="31872" xr:uid="{00000000-0005-0000-0000-0000842F0000}"/>
    <cellStyle name="Millares [0,1] 60 3" xfId="8967" xr:uid="{00000000-0005-0000-0000-0000852F0000}"/>
    <cellStyle name="Millares [0,1] 60 3 2" xfId="31873" xr:uid="{00000000-0005-0000-0000-0000862F0000}"/>
    <cellStyle name="Millares [0,1] 60 4" xfId="31874" xr:uid="{00000000-0005-0000-0000-0000872F0000}"/>
    <cellStyle name="Millares [0,1] 61" xfId="8968" xr:uid="{00000000-0005-0000-0000-0000882F0000}"/>
    <cellStyle name="Millares [0,1] 61 2" xfId="8969" xr:uid="{00000000-0005-0000-0000-0000892F0000}"/>
    <cellStyle name="Millares [0,1] 61 2 2" xfId="31875" xr:uid="{00000000-0005-0000-0000-00008A2F0000}"/>
    <cellStyle name="Millares [0,1] 61 3" xfId="8970" xr:uid="{00000000-0005-0000-0000-00008B2F0000}"/>
    <cellStyle name="Millares [0,1] 61 3 2" xfId="31876" xr:uid="{00000000-0005-0000-0000-00008C2F0000}"/>
    <cellStyle name="Millares [0,1] 61 4" xfId="31877" xr:uid="{00000000-0005-0000-0000-00008D2F0000}"/>
    <cellStyle name="Millares [0,1] 62" xfId="8971" xr:uid="{00000000-0005-0000-0000-00008E2F0000}"/>
    <cellStyle name="Millares [0,1] 62 2" xfId="8972" xr:uid="{00000000-0005-0000-0000-00008F2F0000}"/>
    <cellStyle name="Millares [0,1] 62 2 2" xfId="31878" xr:uid="{00000000-0005-0000-0000-0000902F0000}"/>
    <cellStyle name="Millares [0,1] 62 3" xfId="8973" xr:uid="{00000000-0005-0000-0000-0000912F0000}"/>
    <cellStyle name="Millares [0,1] 62 3 2" xfId="31879" xr:uid="{00000000-0005-0000-0000-0000922F0000}"/>
    <cellStyle name="Millares [0,1] 62 4" xfId="31880" xr:uid="{00000000-0005-0000-0000-0000932F0000}"/>
    <cellStyle name="Millares [0,1] 63" xfId="8974" xr:uid="{00000000-0005-0000-0000-0000942F0000}"/>
    <cellStyle name="Millares [0,1] 63 2" xfId="8975" xr:uid="{00000000-0005-0000-0000-0000952F0000}"/>
    <cellStyle name="Millares [0,1] 63 2 2" xfId="31881" xr:uid="{00000000-0005-0000-0000-0000962F0000}"/>
    <cellStyle name="Millares [0,1] 63 3" xfId="8976" xr:uid="{00000000-0005-0000-0000-0000972F0000}"/>
    <cellStyle name="Millares [0,1] 63 3 2" xfId="31882" xr:uid="{00000000-0005-0000-0000-0000982F0000}"/>
    <cellStyle name="Millares [0,1] 63 4" xfId="31883" xr:uid="{00000000-0005-0000-0000-0000992F0000}"/>
    <cellStyle name="Millares [0,1] 64" xfId="8977" xr:uid="{00000000-0005-0000-0000-00009A2F0000}"/>
    <cellStyle name="Millares [0,1] 64 2" xfId="8978" xr:uid="{00000000-0005-0000-0000-00009B2F0000}"/>
    <cellStyle name="Millares [0,1] 64 2 2" xfId="31884" xr:uid="{00000000-0005-0000-0000-00009C2F0000}"/>
    <cellStyle name="Millares [0,1] 64 3" xfId="8979" xr:uid="{00000000-0005-0000-0000-00009D2F0000}"/>
    <cellStyle name="Millares [0,1] 64 3 2" xfId="31885" xr:uid="{00000000-0005-0000-0000-00009E2F0000}"/>
    <cellStyle name="Millares [0,1] 64 4" xfId="31886" xr:uid="{00000000-0005-0000-0000-00009F2F0000}"/>
    <cellStyle name="Millares [0,1] 65" xfId="8980" xr:uid="{00000000-0005-0000-0000-0000A02F0000}"/>
    <cellStyle name="Millares [0,1] 65 2" xfId="8981" xr:uid="{00000000-0005-0000-0000-0000A12F0000}"/>
    <cellStyle name="Millares [0,1] 65 2 2" xfId="31887" xr:uid="{00000000-0005-0000-0000-0000A22F0000}"/>
    <cellStyle name="Millares [0,1] 65 3" xfId="8982" xr:uid="{00000000-0005-0000-0000-0000A32F0000}"/>
    <cellStyle name="Millares [0,1] 65 3 2" xfId="31888" xr:uid="{00000000-0005-0000-0000-0000A42F0000}"/>
    <cellStyle name="Millares [0,1] 65 4" xfId="31889" xr:uid="{00000000-0005-0000-0000-0000A52F0000}"/>
    <cellStyle name="Millares [0,1] 66" xfId="8983" xr:uid="{00000000-0005-0000-0000-0000A62F0000}"/>
    <cellStyle name="Millares [0,1] 66 2" xfId="8984" xr:uid="{00000000-0005-0000-0000-0000A72F0000}"/>
    <cellStyle name="Millares [0,1] 66 2 2" xfId="31890" xr:uid="{00000000-0005-0000-0000-0000A82F0000}"/>
    <cellStyle name="Millares [0,1] 66 3" xfId="8985" xr:uid="{00000000-0005-0000-0000-0000A92F0000}"/>
    <cellStyle name="Millares [0,1] 66 3 2" xfId="31891" xr:uid="{00000000-0005-0000-0000-0000AA2F0000}"/>
    <cellStyle name="Millares [0,1] 66 4" xfId="31892" xr:uid="{00000000-0005-0000-0000-0000AB2F0000}"/>
    <cellStyle name="Millares [0,1] 67" xfId="8986" xr:uid="{00000000-0005-0000-0000-0000AC2F0000}"/>
    <cellStyle name="Millares [0,1] 67 2" xfId="8987" xr:uid="{00000000-0005-0000-0000-0000AD2F0000}"/>
    <cellStyle name="Millares [0,1] 67 2 2" xfId="31893" xr:uid="{00000000-0005-0000-0000-0000AE2F0000}"/>
    <cellStyle name="Millares [0,1] 67 3" xfId="8988" xr:uid="{00000000-0005-0000-0000-0000AF2F0000}"/>
    <cellStyle name="Millares [0,1] 67 3 2" xfId="31894" xr:uid="{00000000-0005-0000-0000-0000B02F0000}"/>
    <cellStyle name="Millares [0,1] 67 4" xfId="31895" xr:uid="{00000000-0005-0000-0000-0000B12F0000}"/>
    <cellStyle name="Millares [0,1] 68" xfId="8989" xr:uid="{00000000-0005-0000-0000-0000B22F0000}"/>
    <cellStyle name="Millares [0,1] 68 2" xfId="8990" xr:uid="{00000000-0005-0000-0000-0000B32F0000}"/>
    <cellStyle name="Millares [0,1] 68 2 2" xfId="31896" xr:uid="{00000000-0005-0000-0000-0000B42F0000}"/>
    <cellStyle name="Millares [0,1] 68 3" xfId="8991" xr:uid="{00000000-0005-0000-0000-0000B52F0000}"/>
    <cellStyle name="Millares [0,1] 68 3 2" xfId="31897" xr:uid="{00000000-0005-0000-0000-0000B62F0000}"/>
    <cellStyle name="Millares [0,1] 68 4" xfId="31898" xr:uid="{00000000-0005-0000-0000-0000B72F0000}"/>
    <cellStyle name="Millares [0,1] 69" xfId="8992" xr:uid="{00000000-0005-0000-0000-0000B82F0000}"/>
    <cellStyle name="Millares [0,1] 69 2" xfId="8993" xr:uid="{00000000-0005-0000-0000-0000B92F0000}"/>
    <cellStyle name="Millares [0,1] 69 2 2" xfId="31899" xr:uid="{00000000-0005-0000-0000-0000BA2F0000}"/>
    <cellStyle name="Millares [0,1] 69 3" xfId="8994" xr:uid="{00000000-0005-0000-0000-0000BB2F0000}"/>
    <cellStyle name="Millares [0,1] 69 3 2" xfId="31900" xr:uid="{00000000-0005-0000-0000-0000BC2F0000}"/>
    <cellStyle name="Millares [0,1] 69 4" xfId="31901" xr:uid="{00000000-0005-0000-0000-0000BD2F0000}"/>
    <cellStyle name="Millares [0,1] 7" xfId="8995" xr:uid="{00000000-0005-0000-0000-0000BE2F0000}"/>
    <cellStyle name="Millares [0,1] 7 2" xfId="8996" xr:uid="{00000000-0005-0000-0000-0000BF2F0000}"/>
    <cellStyle name="Millares [0,1] 7 2 2" xfId="31902" xr:uid="{00000000-0005-0000-0000-0000C02F0000}"/>
    <cellStyle name="Millares [0,1] 7 3" xfId="8997" xr:uid="{00000000-0005-0000-0000-0000C12F0000}"/>
    <cellStyle name="Millares [0,1] 7 3 2" xfId="31903" xr:uid="{00000000-0005-0000-0000-0000C22F0000}"/>
    <cellStyle name="Millares [0,1] 7 4" xfId="31904" xr:uid="{00000000-0005-0000-0000-0000C32F0000}"/>
    <cellStyle name="Millares [0,1] 70" xfId="8998" xr:uid="{00000000-0005-0000-0000-0000C42F0000}"/>
    <cellStyle name="Millares [0,1] 70 2" xfId="8999" xr:uid="{00000000-0005-0000-0000-0000C52F0000}"/>
    <cellStyle name="Millares [0,1] 70 2 2" xfId="31905" xr:uid="{00000000-0005-0000-0000-0000C62F0000}"/>
    <cellStyle name="Millares [0,1] 70 3" xfId="9000" xr:uid="{00000000-0005-0000-0000-0000C72F0000}"/>
    <cellStyle name="Millares [0,1] 70 3 2" xfId="31906" xr:uid="{00000000-0005-0000-0000-0000C82F0000}"/>
    <cellStyle name="Millares [0,1] 70 4" xfId="31907" xr:uid="{00000000-0005-0000-0000-0000C92F0000}"/>
    <cellStyle name="Millares [0,1] 71" xfId="9001" xr:uid="{00000000-0005-0000-0000-0000CA2F0000}"/>
    <cellStyle name="Millares [0,1] 71 2" xfId="9002" xr:uid="{00000000-0005-0000-0000-0000CB2F0000}"/>
    <cellStyle name="Millares [0,1] 71 2 2" xfId="31908" xr:uid="{00000000-0005-0000-0000-0000CC2F0000}"/>
    <cellStyle name="Millares [0,1] 71 3" xfId="9003" xr:uid="{00000000-0005-0000-0000-0000CD2F0000}"/>
    <cellStyle name="Millares [0,1] 71 3 2" xfId="31909" xr:uid="{00000000-0005-0000-0000-0000CE2F0000}"/>
    <cellStyle name="Millares [0,1] 71 4" xfId="31910" xr:uid="{00000000-0005-0000-0000-0000CF2F0000}"/>
    <cellStyle name="Millares [0,1] 72" xfId="9004" xr:uid="{00000000-0005-0000-0000-0000D02F0000}"/>
    <cellStyle name="Millares [0,1] 72 2" xfId="9005" xr:uid="{00000000-0005-0000-0000-0000D12F0000}"/>
    <cellStyle name="Millares [0,1] 72 2 2" xfId="31911" xr:uid="{00000000-0005-0000-0000-0000D22F0000}"/>
    <cellStyle name="Millares [0,1] 72 3" xfId="9006" xr:uid="{00000000-0005-0000-0000-0000D32F0000}"/>
    <cellStyle name="Millares [0,1] 72 3 2" xfId="31912" xr:uid="{00000000-0005-0000-0000-0000D42F0000}"/>
    <cellStyle name="Millares [0,1] 72 4" xfId="31913" xr:uid="{00000000-0005-0000-0000-0000D52F0000}"/>
    <cellStyle name="Millares [0,1] 73" xfId="9007" xr:uid="{00000000-0005-0000-0000-0000D62F0000}"/>
    <cellStyle name="Millares [0,1] 73 2" xfId="9008" xr:uid="{00000000-0005-0000-0000-0000D72F0000}"/>
    <cellStyle name="Millares [0,1] 73 2 2" xfId="31914" xr:uid="{00000000-0005-0000-0000-0000D82F0000}"/>
    <cellStyle name="Millares [0,1] 73 3" xfId="9009" xr:uid="{00000000-0005-0000-0000-0000D92F0000}"/>
    <cellStyle name="Millares [0,1] 73 3 2" xfId="31915" xr:uid="{00000000-0005-0000-0000-0000DA2F0000}"/>
    <cellStyle name="Millares [0,1] 73 4" xfId="31916" xr:uid="{00000000-0005-0000-0000-0000DB2F0000}"/>
    <cellStyle name="Millares [0,1] 74" xfId="9010" xr:uid="{00000000-0005-0000-0000-0000DC2F0000}"/>
    <cellStyle name="Millares [0,1] 74 2" xfId="9011" xr:uid="{00000000-0005-0000-0000-0000DD2F0000}"/>
    <cellStyle name="Millares [0,1] 74 2 2" xfId="31917" xr:uid="{00000000-0005-0000-0000-0000DE2F0000}"/>
    <cellStyle name="Millares [0,1] 74 3" xfId="9012" xr:uid="{00000000-0005-0000-0000-0000DF2F0000}"/>
    <cellStyle name="Millares [0,1] 74 3 2" xfId="31918" xr:uid="{00000000-0005-0000-0000-0000E02F0000}"/>
    <cellStyle name="Millares [0,1] 74 4" xfId="31919" xr:uid="{00000000-0005-0000-0000-0000E12F0000}"/>
    <cellStyle name="Millares [0,1] 75" xfId="9013" xr:uid="{00000000-0005-0000-0000-0000E22F0000}"/>
    <cellStyle name="Millares [0,1] 75 2" xfId="9014" xr:uid="{00000000-0005-0000-0000-0000E32F0000}"/>
    <cellStyle name="Millares [0,1] 75 2 2" xfId="31920" xr:uid="{00000000-0005-0000-0000-0000E42F0000}"/>
    <cellStyle name="Millares [0,1] 75 3" xfId="9015" xr:uid="{00000000-0005-0000-0000-0000E52F0000}"/>
    <cellStyle name="Millares [0,1] 75 3 2" xfId="31921" xr:uid="{00000000-0005-0000-0000-0000E62F0000}"/>
    <cellStyle name="Millares [0,1] 75 4" xfId="31922" xr:uid="{00000000-0005-0000-0000-0000E72F0000}"/>
    <cellStyle name="Millares [0,1] 76" xfId="9016" xr:uid="{00000000-0005-0000-0000-0000E82F0000}"/>
    <cellStyle name="Millares [0,1] 76 2" xfId="9017" xr:uid="{00000000-0005-0000-0000-0000E92F0000}"/>
    <cellStyle name="Millares [0,1] 76 2 2" xfId="31923" xr:uid="{00000000-0005-0000-0000-0000EA2F0000}"/>
    <cellStyle name="Millares [0,1] 76 3" xfId="9018" xr:uid="{00000000-0005-0000-0000-0000EB2F0000}"/>
    <cellStyle name="Millares [0,1] 76 3 2" xfId="31924" xr:uid="{00000000-0005-0000-0000-0000EC2F0000}"/>
    <cellStyle name="Millares [0,1] 76 4" xfId="31925" xr:uid="{00000000-0005-0000-0000-0000ED2F0000}"/>
    <cellStyle name="Millares [0,1] 77" xfId="9019" xr:uid="{00000000-0005-0000-0000-0000EE2F0000}"/>
    <cellStyle name="Millares [0,1] 77 2" xfId="9020" xr:uid="{00000000-0005-0000-0000-0000EF2F0000}"/>
    <cellStyle name="Millares [0,1] 77 2 2" xfId="31926" xr:uid="{00000000-0005-0000-0000-0000F02F0000}"/>
    <cellStyle name="Millares [0,1] 77 3" xfId="9021" xr:uid="{00000000-0005-0000-0000-0000F12F0000}"/>
    <cellStyle name="Millares [0,1] 77 3 2" xfId="31927" xr:uid="{00000000-0005-0000-0000-0000F22F0000}"/>
    <cellStyle name="Millares [0,1] 77 4" xfId="31928" xr:uid="{00000000-0005-0000-0000-0000F32F0000}"/>
    <cellStyle name="Millares [0,1] 78" xfId="9022" xr:uid="{00000000-0005-0000-0000-0000F42F0000}"/>
    <cellStyle name="Millares [0,1] 78 2" xfId="9023" xr:uid="{00000000-0005-0000-0000-0000F52F0000}"/>
    <cellStyle name="Millares [0,1] 78 2 2" xfId="31929" xr:uid="{00000000-0005-0000-0000-0000F62F0000}"/>
    <cellStyle name="Millares [0,1] 78 3" xfId="9024" xr:uid="{00000000-0005-0000-0000-0000F72F0000}"/>
    <cellStyle name="Millares [0,1] 78 3 2" xfId="31930" xr:uid="{00000000-0005-0000-0000-0000F82F0000}"/>
    <cellStyle name="Millares [0,1] 78 4" xfId="31931" xr:uid="{00000000-0005-0000-0000-0000F92F0000}"/>
    <cellStyle name="Millares [0,1] 79" xfId="9025" xr:uid="{00000000-0005-0000-0000-0000FA2F0000}"/>
    <cellStyle name="Millares [0,1] 79 2" xfId="9026" xr:uid="{00000000-0005-0000-0000-0000FB2F0000}"/>
    <cellStyle name="Millares [0,1] 79 2 2" xfId="31932" xr:uid="{00000000-0005-0000-0000-0000FC2F0000}"/>
    <cellStyle name="Millares [0,1] 79 3" xfId="9027" xr:uid="{00000000-0005-0000-0000-0000FD2F0000}"/>
    <cellStyle name="Millares [0,1] 79 3 2" xfId="31933" xr:uid="{00000000-0005-0000-0000-0000FE2F0000}"/>
    <cellStyle name="Millares [0,1] 79 4" xfId="31934" xr:uid="{00000000-0005-0000-0000-0000FF2F0000}"/>
    <cellStyle name="Millares [0,1] 8" xfId="9028" xr:uid="{00000000-0005-0000-0000-000000300000}"/>
    <cellStyle name="Millares [0,1] 8 2" xfId="9029" xr:uid="{00000000-0005-0000-0000-000001300000}"/>
    <cellStyle name="Millares [0,1] 8 2 2" xfId="31935" xr:uid="{00000000-0005-0000-0000-000002300000}"/>
    <cellStyle name="Millares [0,1] 8 3" xfId="9030" xr:uid="{00000000-0005-0000-0000-000003300000}"/>
    <cellStyle name="Millares [0,1] 8 3 2" xfId="31936" xr:uid="{00000000-0005-0000-0000-000004300000}"/>
    <cellStyle name="Millares [0,1] 8 4" xfId="31937" xr:uid="{00000000-0005-0000-0000-000005300000}"/>
    <cellStyle name="Millares [0,1] 80" xfId="9031" xr:uid="{00000000-0005-0000-0000-000006300000}"/>
    <cellStyle name="Millares [0,1] 80 2" xfId="9032" xr:uid="{00000000-0005-0000-0000-000007300000}"/>
    <cellStyle name="Millares [0,1] 80 2 2" xfId="31938" xr:uid="{00000000-0005-0000-0000-000008300000}"/>
    <cellStyle name="Millares [0,1] 80 3" xfId="9033" xr:uid="{00000000-0005-0000-0000-000009300000}"/>
    <cellStyle name="Millares [0,1] 80 3 2" xfId="31939" xr:uid="{00000000-0005-0000-0000-00000A300000}"/>
    <cellStyle name="Millares [0,1] 80 4" xfId="31940" xr:uid="{00000000-0005-0000-0000-00000B300000}"/>
    <cellStyle name="Millares [0,1] 81" xfId="9034" xr:uid="{00000000-0005-0000-0000-00000C300000}"/>
    <cellStyle name="Millares [0,1] 81 2" xfId="9035" xr:uid="{00000000-0005-0000-0000-00000D300000}"/>
    <cellStyle name="Millares [0,1] 81 2 2" xfId="31941" xr:uid="{00000000-0005-0000-0000-00000E300000}"/>
    <cellStyle name="Millares [0,1] 81 3" xfId="9036" xr:uid="{00000000-0005-0000-0000-00000F300000}"/>
    <cellStyle name="Millares [0,1] 81 3 2" xfId="31942" xr:uid="{00000000-0005-0000-0000-000010300000}"/>
    <cellStyle name="Millares [0,1] 81 4" xfId="31943" xr:uid="{00000000-0005-0000-0000-000011300000}"/>
    <cellStyle name="Millares [0,1] 82" xfId="9037" xr:uid="{00000000-0005-0000-0000-000012300000}"/>
    <cellStyle name="Millares [0,1] 82 2" xfId="9038" xr:uid="{00000000-0005-0000-0000-000013300000}"/>
    <cellStyle name="Millares [0,1] 82 2 2" xfId="31944" xr:uid="{00000000-0005-0000-0000-000014300000}"/>
    <cellStyle name="Millares [0,1] 82 3" xfId="9039" xr:uid="{00000000-0005-0000-0000-000015300000}"/>
    <cellStyle name="Millares [0,1] 82 3 2" xfId="31945" xr:uid="{00000000-0005-0000-0000-000016300000}"/>
    <cellStyle name="Millares [0,1] 82 4" xfId="31946" xr:uid="{00000000-0005-0000-0000-000017300000}"/>
    <cellStyle name="Millares [0,1] 83" xfId="9040" xr:uid="{00000000-0005-0000-0000-000018300000}"/>
    <cellStyle name="Millares [0,1] 83 2" xfId="9041" xr:uid="{00000000-0005-0000-0000-000019300000}"/>
    <cellStyle name="Millares [0,1] 83 2 2" xfId="31947" xr:uid="{00000000-0005-0000-0000-00001A300000}"/>
    <cellStyle name="Millares [0,1] 83 3" xfId="9042" xr:uid="{00000000-0005-0000-0000-00001B300000}"/>
    <cellStyle name="Millares [0,1] 83 3 2" xfId="31948" xr:uid="{00000000-0005-0000-0000-00001C300000}"/>
    <cellStyle name="Millares [0,1] 83 4" xfId="31949" xr:uid="{00000000-0005-0000-0000-00001D300000}"/>
    <cellStyle name="Millares [0,1] 84" xfId="9043" xr:uid="{00000000-0005-0000-0000-00001E300000}"/>
    <cellStyle name="Millares [0,1] 84 2" xfId="9044" xr:uid="{00000000-0005-0000-0000-00001F300000}"/>
    <cellStyle name="Millares [0,1] 84 2 2" xfId="31950" xr:uid="{00000000-0005-0000-0000-000020300000}"/>
    <cellStyle name="Millares [0,1] 84 3" xfId="9045" xr:uid="{00000000-0005-0000-0000-000021300000}"/>
    <cellStyle name="Millares [0,1] 84 3 2" xfId="31951" xr:uid="{00000000-0005-0000-0000-000022300000}"/>
    <cellStyle name="Millares [0,1] 84 4" xfId="31952" xr:uid="{00000000-0005-0000-0000-000023300000}"/>
    <cellStyle name="Millares [0,1] 85" xfId="9046" xr:uid="{00000000-0005-0000-0000-000024300000}"/>
    <cellStyle name="Millares [0,1] 85 2" xfId="9047" xr:uid="{00000000-0005-0000-0000-000025300000}"/>
    <cellStyle name="Millares [0,1] 85 2 2" xfId="31953" xr:uid="{00000000-0005-0000-0000-000026300000}"/>
    <cellStyle name="Millares [0,1] 85 3" xfId="9048" xr:uid="{00000000-0005-0000-0000-000027300000}"/>
    <cellStyle name="Millares [0,1] 85 3 2" xfId="31954" xr:uid="{00000000-0005-0000-0000-000028300000}"/>
    <cellStyle name="Millares [0,1] 85 4" xfId="31955" xr:uid="{00000000-0005-0000-0000-000029300000}"/>
    <cellStyle name="Millares [0,1] 86" xfId="9049" xr:uid="{00000000-0005-0000-0000-00002A300000}"/>
    <cellStyle name="Millares [0,1] 86 2" xfId="9050" xr:uid="{00000000-0005-0000-0000-00002B300000}"/>
    <cellStyle name="Millares [0,1] 86 2 2" xfId="31956" xr:uid="{00000000-0005-0000-0000-00002C300000}"/>
    <cellStyle name="Millares [0,1] 86 3" xfId="9051" xr:uid="{00000000-0005-0000-0000-00002D300000}"/>
    <cellStyle name="Millares [0,1] 86 3 2" xfId="31957" xr:uid="{00000000-0005-0000-0000-00002E300000}"/>
    <cellStyle name="Millares [0,1] 86 4" xfId="31958" xr:uid="{00000000-0005-0000-0000-00002F300000}"/>
    <cellStyle name="Millares [0,1] 87" xfId="9052" xr:uid="{00000000-0005-0000-0000-000030300000}"/>
    <cellStyle name="Millares [0,1] 87 2" xfId="9053" xr:uid="{00000000-0005-0000-0000-000031300000}"/>
    <cellStyle name="Millares [0,1] 87 2 2" xfId="31959" xr:uid="{00000000-0005-0000-0000-000032300000}"/>
    <cellStyle name="Millares [0,1] 87 3" xfId="9054" xr:uid="{00000000-0005-0000-0000-000033300000}"/>
    <cellStyle name="Millares [0,1] 87 3 2" xfId="31960" xr:uid="{00000000-0005-0000-0000-000034300000}"/>
    <cellStyle name="Millares [0,1] 87 4" xfId="31961" xr:uid="{00000000-0005-0000-0000-000035300000}"/>
    <cellStyle name="Millares [0,1] 88" xfId="9055" xr:uid="{00000000-0005-0000-0000-000036300000}"/>
    <cellStyle name="Millares [0,1] 88 2" xfId="9056" xr:uid="{00000000-0005-0000-0000-000037300000}"/>
    <cellStyle name="Millares [0,1] 88 2 2" xfId="31962" xr:uid="{00000000-0005-0000-0000-000038300000}"/>
    <cellStyle name="Millares [0,1] 88 3" xfId="9057" xr:uid="{00000000-0005-0000-0000-000039300000}"/>
    <cellStyle name="Millares [0,1] 88 3 2" xfId="31963" xr:uid="{00000000-0005-0000-0000-00003A300000}"/>
    <cellStyle name="Millares [0,1] 88 4" xfId="31964" xr:uid="{00000000-0005-0000-0000-00003B300000}"/>
    <cellStyle name="Millares [0,1] 89" xfId="9058" xr:uid="{00000000-0005-0000-0000-00003C300000}"/>
    <cellStyle name="Millares [0,1] 89 2" xfId="9059" xr:uid="{00000000-0005-0000-0000-00003D300000}"/>
    <cellStyle name="Millares [0,1] 89 2 2" xfId="31965" xr:uid="{00000000-0005-0000-0000-00003E300000}"/>
    <cellStyle name="Millares [0,1] 89 3" xfId="9060" xr:uid="{00000000-0005-0000-0000-00003F300000}"/>
    <cellStyle name="Millares [0,1] 89 3 2" xfId="31966" xr:uid="{00000000-0005-0000-0000-000040300000}"/>
    <cellStyle name="Millares [0,1] 89 4" xfId="31967" xr:uid="{00000000-0005-0000-0000-000041300000}"/>
    <cellStyle name="Millares [0,1] 9" xfId="9061" xr:uid="{00000000-0005-0000-0000-000042300000}"/>
    <cellStyle name="Millares [0,1] 9 2" xfId="9062" xr:uid="{00000000-0005-0000-0000-000043300000}"/>
    <cellStyle name="Millares [0,1] 9 2 2" xfId="31968" xr:uid="{00000000-0005-0000-0000-000044300000}"/>
    <cellStyle name="Millares [0,1] 9 3" xfId="9063" xr:uid="{00000000-0005-0000-0000-000045300000}"/>
    <cellStyle name="Millares [0,1] 9 3 2" xfId="31969" xr:uid="{00000000-0005-0000-0000-000046300000}"/>
    <cellStyle name="Millares [0,1] 9 4" xfId="31970" xr:uid="{00000000-0005-0000-0000-000047300000}"/>
    <cellStyle name="Millares [0,1] 90" xfId="9064" xr:uid="{00000000-0005-0000-0000-000048300000}"/>
    <cellStyle name="Millares [0,1] 90 2" xfId="9065" xr:uid="{00000000-0005-0000-0000-000049300000}"/>
    <cellStyle name="Millares [0,1] 90 2 2" xfId="31971" xr:uid="{00000000-0005-0000-0000-00004A300000}"/>
    <cellStyle name="Millares [0,1] 90 3" xfId="9066" xr:uid="{00000000-0005-0000-0000-00004B300000}"/>
    <cellStyle name="Millares [0,1] 90 3 2" xfId="31972" xr:uid="{00000000-0005-0000-0000-00004C300000}"/>
    <cellStyle name="Millares [0,1] 90 4" xfId="31973" xr:uid="{00000000-0005-0000-0000-00004D300000}"/>
    <cellStyle name="Millares [0,1] 91" xfId="9067" xr:uid="{00000000-0005-0000-0000-00004E300000}"/>
    <cellStyle name="Millares [0,1] 91 2" xfId="9068" xr:uid="{00000000-0005-0000-0000-00004F300000}"/>
    <cellStyle name="Millares [0,1] 91 2 2" xfId="31974" xr:uid="{00000000-0005-0000-0000-000050300000}"/>
    <cellStyle name="Millares [0,1] 91 3" xfId="9069" xr:uid="{00000000-0005-0000-0000-000051300000}"/>
    <cellStyle name="Millares [0,1] 91 3 2" xfId="31975" xr:uid="{00000000-0005-0000-0000-000052300000}"/>
    <cellStyle name="Millares [0,1] 91 4" xfId="31976" xr:uid="{00000000-0005-0000-0000-000053300000}"/>
    <cellStyle name="Millares [0,1] 92" xfId="9070" xr:uid="{00000000-0005-0000-0000-000054300000}"/>
    <cellStyle name="Millares [0,1] 92 2" xfId="9071" xr:uid="{00000000-0005-0000-0000-000055300000}"/>
    <cellStyle name="Millares [0,1] 92 2 2" xfId="31977" xr:uid="{00000000-0005-0000-0000-000056300000}"/>
    <cellStyle name="Millares [0,1] 92 3" xfId="9072" xr:uid="{00000000-0005-0000-0000-000057300000}"/>
    <cellStyle name="Millares [0,1] 92 3 2" xfId="31978" xr:uid="{00000000-0005-0000-0000-000058300000}"/>
    <cellStyle name="Millares [0,1] 92 4" xfId="31979" xr:uid="{00000000-0005-0000-0000-000059300000}"/>
    <cellStyle name="Millares [0,1] 93" xfId="9073" xr:uid="{00000000-0005-0000-0000-00005A300000}"/>
    <cellStyle name="Millares [0,1] 93 2" xfId="9074" xr:uid="{00000000-0005-0000-0000-00005B300000}"/>
    <cellStyle name="Millares [0,1] 93 2 2" xfId="31980" xr:uid="{00000000-0005-0000-0000-00005C300000}"/>
    <cellStyle name="Millares [0,1] 93 3" xfId="9075" xr:uid="{00000000-0005-0000-0000-00005D300000}"/>
    <cellStyle name="Millares [0,1] 93 3 2" xfId="31981" xr:uid="{00000000-0005-0000-0000-00005E300000}"/>
    <cellStyle name="Millares [0,1] 93 4" xfId="31982" xr:uid="{00000000-0005-0000-0000-00005F300000}"/>
    <cellStyle name="Millares [0,1] 94" xfId="9076" xr:uid="{00000000-0005-0000-0000-000060300000}"/>
    <cellStyle name="Millares [0,1] 94 2" xfId="9077" xr:uid="{00000000-0005-0000-0000-000061300000}"/>
    <cellStyle name="Millares [0,1] 94 2 2" xfId="31983" xr:uid="{00000000-0005-0000-0000-000062300000}"/>
    <cellStyle name="Millares [0,1] 94 3" xfId="9078" xr:uid="{00000000-0005-0000-0000-000063300000}"/>
    <cellStyle name="Millares [0,1] 94 3 2" xfId="31984" xr:uid="{00000000-0005-0000-0000-000064300000}"/>
    <cellStyle name="Millares [0,1] 94 4" xfId="31985" xr:uid="{00000000-0005-0000-0000-000065300000}"/>
    <cellStyle name="Millares [0,1] 95" xfId="9079" xr:uid="{00000000-0005-0000-0000-000066300000}"/>
    <cellStyle name="Millares [0,1] 95 2" xfId="9080" xr:uid="{00000000-0005-0000-0000-000067300000}"/>
    <cellStyle name="Millares [0,1] 95 2 2" xfId="31986" xr:uid="{00000000-0005-0000-0000-000068300000}"/>
    <cellStyle name="Millares [0,1] 95 3" xfId="9081" xr:uid="{00000000-0005-0000-0000-000069300000}"/>
    <cellStyle name="Millares [0,1] 95 3 2" xfId="31987" xr:uid="{00000000-0005-0000-0000-00006A300000}"/>
    <cellStyle name="Millares [0,1] 95 4" xfId="31988" xr:uid="{00000000-0005-0000-0000-00006B300000}"/>
    <cellStyle name="Millares [0,1] 96" xfId="9082" xr:uid="{00000000-0005-0000-0000-00006C300000}"/>
    <cellStyle name="Millares [0,1] 96 2" xfId="9083" xr:uid="{00000000-0005-0000-0000-00006D300000}"/>
    <cellStyle name="Millares [0,1] 96 2 2" xfId="31989" xr:uid="{00000000-0005-0000-0000-00006E300000}"/>
    <cellStyle name="Millares [0,1] 96 3" xfId="9084" xr:uid="{00000000-0005-0000-0000-00006F300000}"/>
    <cellStyle name="Millares [0,1] 96 3 2" xfId="31990" xr:uid="{00000000-0005-0000-0000-000070300000}"/>
    <cellStyle name="Millares [0,1] 96 4" xfId="31991" xr:uid="{00000000-0005-0000-0000-000071300000}"/>
    <cellStyle name="Millares [0,1] 97" xfId="9085" xr:uid="{00000000-0005-0000-0000-000072300000}"/>
    <cellStyle name="Millares [0,1] 97 2" xfId="9086" xr:uid="{00000000-0005-0000-0000-000073300000}"/>
    <cellStyle name="Millares [0,1] 97 2 2" xfId="31992" xr:uid="{00000000-0005-0000-0000-000074300000}"/>
    <cellStyle name="Millares [0,1] 97 3" xfId="9087" xr:uid="{00000000-0005-0000-0000-000075300000}"/>
    <cellStyle name="Millares [0,1] 97 3 2" xfId="31993" xr:uid="{00000000-0005-0000-0000-000076300000}"/>
    <cellStyle name="Millares [0,1] 97 4" xfId="31994" xr:uid="{00000000-0005-0000-0000-000077300000}"/>
    <cellStyle name="Millares [0,1] 98" xfId="9088" xr:uid="{00000000-0005-0000-0000-000078300000}"/>
    <cellStyle name="Millares [0,1] 98 2" xfId="9089" xr:uid="{00000000-0005-0000-0000-000079300000}"/>
    <cellStyle name="Millares [0,1] 98 2 2" xfId="31995" xr:uid="{00000000-0005-0000-0000-00007A300000}"/>
    <cellStyle name="Millares [0,1] 98 3" xfId="9090" xr:uid="{00000000-0005-0000-0000-00007B300000}"/>
    <cellStyle name="Millares [0,1] 98 3 2" xfId="31996" xr:uid="{00000000-0005-0000-0000-00007C300000}"/>
    <cellStyle name="Millares [0,1] 98 4" xfId="31997" xr:uid="{00000000-0005-0000-0000-00007D300000}"/>
    <cellStyle name="Millares [0,1] 99" xfId="9091" xr:uid="{00000000-0005-0000-0000-00007E300000}"/>
    <cellStyle name="Millares [0,1] 99 2" xfId="9092" xr:uid="{00000000-0005-0000-0000-00007F300000}"/>
    <cellStyle name="Millares [0,1] 99 2 2" xfId="31998" xr:uid="{00000000-0005-0000-0000-000080300000}"/>
    <cellStyle name="Millares [0,1] 99 3" xfId="9093" xr:uid="{00000000-0005-0000-0000-000081300000}"/>
    <cellStyle name="Millares [0,1] 99 3 2" xfId="31999" xr:uid="{00000000-0005-0000-0000-000082300000}"/>
    <cellStyle name="Millares [0,1] 99 4" xfId="32000" xr:uid="{00000000-0005-0000-0000-000083300000}"/>
    <cellStyle name="Millares [0,1]_Balance" xfId="9094" xr:uid="{00000000-0005-0000-0000-000084300000}"/>
    <cellStyle name="Millares [0.0]" xfId="9095" xr:uid="{00000000-0005-0000-0000-000085300000}"/>
    <cellStyle name="Millares [0.0] 10" xfId="9096" xr:uid="{00000000-0005-0000-0000-000086300000}"/>
    <cellStyle name="Millares [0.0] 10 2" xfId="9097" xr:uid="{00000000-0005-0000-0000-000087300000}"/>
    <cellStyle name="Millares [0.0] 10 2 2" xfId="32001" xr:uid="{00000000-0005-0000-0000-000088300000}"/>
    <cellStyle name="Millares [0.0] 10 3" xfId="9098" xr:uid="{00000000-0005-0000-0000-000089300000}"/>
    <cellStyle name="Millares [0.0] 10 3 2" xfId="32002" xr:uid="{00000000-0005-0000-0000-00008A300000}"/>
    <cellStyle name="Millares [0.0] 10 4" xfId="32003" xr:uid="{00000000-0005-0000-0000-00008B300000}"/>
    <cellStyle name="Millares [0.0] 100" xfId="9099" xr:uid="{00000000-0005-0000-0000-00008C300000}"/>
    <cellStyle name="Millares [0.0] 100 2" xfId="9100" xr:uid="{00000000-0005-0000-0000-00008D300000}"/>
    <cellStyle name="Millares [0.0] 100 2 2" xfId="32004" xr:uid="{00000000-0005-0000-0000-00008E300000}"/>
    <cellStyle name="Millares [0.0] 100 3" xfId="9101" xr:uid="{00000000-0005-0000-0000-00008F300000}"/>
    <cellStyle name="Millares [0.0] 100 3 2" xfId="32005" xr:uid="{00000000-0005-0000-0000-000090300000}"/>
    <cellStyle name="Millares [0.0] 100 4" xfId="32006" xr:uid="{00000000-0005-0000-0000-000091300000}"/>
    <cellStyle name="Millares [0.0] 101" xfId="9102" xr:uid="{00000000-0005-0000-0000-000092300000}"/>
    <cellStyle name="Millares [0.0] 101 2" xfId="9103" xr:uid="{00000000-0005-0000-0000-000093300000}"/>
    <cellStyle name="Millares [0.0] 101 2 2" xfId="32007" xr:uid="{00000000-0005-0000-0000-000094300000}"/>
    <cellStyle name="Millares [0.0] 101 3" xfId="9104" xr:uid="{00000000-0005-0000-0000-000095300000}"/>
    <cellStyle name="Millares [0.0] 101 3 2" xfId="32008" xr:uid="{00000000-0005-0000-0000-000096300000}"/>
    <cellStyle name="Millares [0.0] 101 4" xfId="32009" xr:uid="{00000000-0005-0000-0000-000097300000}"/>
    <cellStyle name="Millares [0.0] 102" xfId="9105" xr:uid="{00000000-0005-0000-0000-000098300000}"/>
    <cellStyle name="Millares [0.0] 102 2" xfId="9106" xr:uid="{00000000-0005-0000-0000-000099300000}"/>
    <cellStyle name="Millares [0.0] 102 2 2" xfId="32010" xr:uid="{00000000-0005-0000-0000-00009A300000}"/>
    <cellStyle name="Millares [0.0] 102 3" xfId="9107" xr:uid="{00000000-0005-0000-0000-00009B300000}"/>
    <cellStyle name="Millares [0.0] 102 3 2" xfId="32011" xr:uid="{00000000-0005-0000-0000-00009C300000}"/>
    <cellStyle name="Millares [0.0] 102 4" xfId="32012" xr:uid="{00000000-0005-0000-0000-00009D300000}"/>
    <cellStyle name="Millares [0.0] 103" xfId="9108" xr:uid="{00000000-0005-0000-0000-00009E300000}"/>
    <cellStyle name="Millares [0.0] 103 2" xfId="9109" xr:uid="{00000000-0005-0000-0000-00009F300000}"/>
    <cellStyle name="Millares [0.0] 103 2 2" xfId="32013" xr:uid="{00000000-0005-0000-0000-0000A0300000}"/>
    <cellStyle name="Millares [0.0] 103 3" xfId="9110" xr:uid="{00000000-0005-0000-0000-0000A1300000}"/>
    <cellStyle name="Millares [0.0] 103 3 2" xfId="32014" xr:uid="{00000000-0005-0000-0000-0000A2300000}"/>
    <cellStyle name="Millares [0.0] 103 4" xfId="32015" xr:uid="{00000000-0005-0000-0000-0000A3300000}"/>
    <cellStyle name="Millares [0.0] 104" xfId="9111" xr:uid="{00000000-0005-0000-0000-0000A4300000}"/>
    <cellStyle name="Millares [0.0] 104 2" xfId="9112" xr:uid="{00000000-0005-0000-0000-0000A5300000}"/>
    <cellStyle name="Millares [0.0] 104 2 2" xfId="32016" xr:uid="{00000000-0005-0000-0000-0000A6300000}"/>
    <cellStyle name="Millares [0.0] 104 3" xfId="9113" xr:uid="{00000000-0005-0000-0000-0000A7300000}"/>
    <cellStyle name="Millares [0.0] 104 3 2" xfId="32017" xr:uid="{00000000-0005-0000-0000-0000A8300000}"/>
    <cellStyle name="Millares [0.0] 104 4" xfId="32018" xr:uid="{00000000-0005-0000-0000-0000A9300000}"/>
    <cellStyle name="Millares [0.0] 105" xfId="9114" xr:uid="{00000000-0005-0000-0000-0000AA300000}"/>
    <cellStyle name="Millares [0.0] 105 2" xfId="9115" xr:uid="{00000000-0005-0000-0000-0000AB300000}"/>
    <cellStyle name="Millares [0.0] 105 2 2" xfId="32019" xr:uid="{00000000-0005-0000-0000-0000AC300000}"/>
    <cellStyle name="Millares [0.0] 105 3" xfId="9116" xr:uid="{00000000-0005-0000-0000-0000AD300000}"/>
    <cellStyle name="Millares [0.0] 105 3 2" xfId="32020" xr:uid="{00000000-0005-0000-0000-0000AE300000}"/>
    <cellStyle name="Millares [0.0] 105 4" xfId="32021" xr:uid="{00000000-0005-0000-0000-0000AF300000}"/>
    <cellStyle name="Millares [0.0] 106" xfId="9117" xr:uid="{00000000-0005-0000-0000-0000B0300000}"/>
    <cellStyle name="Millares [0.0] 106 2" xfId="9118" xr:uid="{00000000-0005-0000-0000-0000B1300000}"/>
    <cellStyle name="Millares [0.0] 106 2 2" xfId="32022" xr:uid="{00000000-0005-0000-0000-0000B2300000}"/>
    <cellStyle name="Millares [0.0] 106 3" xfId="9119" xr:uid="{00000000-0005-0000-0000-0000B3300000}"/>
    <cellStyle name="Millares [0.0] 106 3 2" xfId="32023" xr:uid="{00000000-0005-0000-0000-0000B4300000}"/>
    <cellStyle name="Millares [0.0] 106 4" xfId="32024" xr:uid="{00000000-0005-0000-0000-0000B5300000}"/>
    <cellStyle name="Millares [0.0] 107" xfId="9120" xr:uid="{00000000-0005-0000-0000-0000B6300000}"/>
    <cellStyle name="Millares [0.0] 107 2" xfId="9121" xr:uid="{00000000-0005-0000-0000-0000B7300000}"/>
    <cellStyle name="Millares [0.0] 107 2 2" xfId="32025" xr:uid="{00000000-0005-0000-0000-0000B8300000}"/>
    <cellStyle name="Millares [0.0] 107 3" xfId="9122" xr:uid="{00000000-0005-0000-0000-0000B9300000}"/>
    <cellStyle name="Millares [0.0] 107 3 2" xfId="32026" xr:uid="{00000000-0005-0000-0000-0000BA300000}"/>
    <cellStyle name="Millares [0.0] 107 4" xfId="32027" xr:uid="{00000000-0005-0000-0000-0000BB300000}"/>
    <cellStyle name="Millares [0.0] 108" xfId="9123" xr:uid="{00000000-0005-0000-0000-0000BC300000}"/>
    <cellStyle name="Millares [0.0] 108 2" xfId="9124" xr:uid="{00000000-0005-0000-0000-0000BD300000}"/>
    <cellStyle name="Millares [0.0] 108 2 2" xfId="32028" xr:uid="{00000000-0005-0000-0000-0000BE300000}"/>
    <cellStyle name="Millares [0.0] 108 3" xfId="9125" xr:uid="{00000000-0005-0000-0000-0000BF300000}"/>
    <cellStyle name="Millares [0.0] 108 3 2" xfId="32029" xr:uid="{00000000-0005-0000-0000-0000C0300000}"/>
    <cellStyle name="Millares [0.0] 108 4" xfId="32030" xr:uid="{00000000-0005-0000-0000-0000C1300000}"/>
    <cellStyle name="Millares [0.0] 109" xfId="9126" xr:uid="{00000000-0005-0000-0000-0000C2300000}"/>
    <cellStyle name="Millares [0.0] 109 2" xfId="32031" xr:uid="{00000000-0005-0000-0000-0000C3300000}"/>
    <cellStyle name="Millares [0.0] 11" xfId="9127" xr:uid="{00000000-0005-0000-0000-0000C4300000}"/>
    <cellStyle name="Millares [0.0] 11 2" xfId="9128" xr:uid="{00000000-0005-0000-0000-0000C5300000}"/>
    <cellStyle name="Millares [0.0] 11 2 2" xfId="32032" xr:uid="{00000000-0005-0000-0000-0000C6300000}"/>
    <cellStyle name="Millares [0.0] 11 3" xfId="9129" xr:uid="{00000000-0005-0000-0000-0000C7300000}"/>
    <cellStyle name="Millares [0.0] 11 3 2" xfId="32033" xr:uid="{00000000-0005-0000-0000-0000C8300000}"/>
    <cellStyle name="Millares [0.0] 11 4" xfId="32034" xr:uid="{00000000-0005-0000-0000-0000C9300000}"/>
    <cellStyle name="Millares [0.0] 110" xfId="9130" xr:uid="{00000000-0005-0000-0000-0000CA300000}"/>
    <cellStyle name="Millares [0.0] 110 2" xfId="32035" xr:uid="{00000000-0005-0000-0000-0000CB300000}"/>
    <cellStyle name="Millares [0.0] 111" xfId="32036" xr:uid="{00000000-0005-0000-0000-0000CC300000}"/>
    <cellStyle name="Millares [0.0] 12" xfId="9131" xr:uid="{00000000-0005-0000-0000-0000CD300000}"/>
    <cellStyle name="Millares [0.0] 12 2" xfId="9132" xr:uid="{00000000-0005-0000-0000-0000CE300000}"/>
    <cellStyle name="Millares [0.0] 12 2 2" xfId="32037" xr:uid="{00000000-0005-0000-0000-0000CF300000}"/>
    <cellStyle name="Millares [0.0] 12 3" xfId="9133" xr:uid="{00000000-0005-0000-0000-0000D0300000}"/>
    <cellStyle name="Millares [0.0] 12 3 2" xfId="32038" xr:uid="{00000000-0005-0000-0000-0000D1300000}"/>
    <cellStyle name="Millares [0.0] 12 4" xfId="32039" xr:uid="{00000000-0005-0000-0000-0000D2300000}"/>
    <cellStyle name="Millares [0.0] 13" xfId="9134" xr:uid="{00000000-0005-0000-0000-0000D3300000}"/>
    <cellStyle name="Millares [0.0] 13 2" xfId="9135" xr:uid="{00000000-0005-0000-0000-0000D4300000}"/>
    <cellStyle name="Millares [0.0] 13 2 2" xfId="32040" xr:uid="{00000000-0005-0000-0000-0000D5300000}"/>
    <cellStyle name="Millares [0.0] 13 3" xfId="9136" xr:uid="{00000000-0005-0000-0000-0000D6300000}"/>
    <cellStyle name="Millares [0.0] 13 3 2" xfId="32041" xr:uid="{00000000-0005-0000-0000-0000D7300000}"/>
    <cellStyle name="Millares [0.0] 13 4" xfId="32042" xr:uid="{00000000-0005-0000-0000-0000D8300000}"/>
    <cellStyle name="Millares [0.0] 14" xfId="9137" xr:uid="{00000000-0005-0000-0000-0000D9300000}"/>
    <cellStyle name="Millares [0.0] 14 2" xfId="9138" xr:uid="{00000000-0005-0000-0000-0000DA300000}"/>
    <cellStyle name="Millares [0.0] 14 2 2" xfId="32043" xr:uid="{00000000-0005-0000-0000-0000DB300000}"/>
    <cellStyle name="Millares [0.0] 14 3" xfId="9139" xr:uid="{00000000-0005-0000-0000-0000DC300000}"/>
    <cellStyle name="Millares [0.0] 14 3 2" xfId="32044" xr:uid="{00000000-0005-0000-0000-0000DD300000}"/>
    <cellStyle name="Millares [0.0] 14 4" xfId="32045" xr:uid="{00000000-0005-0000-0000-0000DE300000}"/>
    <cellStyle name="Millares [0.0] 15" xfId="9140" xr:uid="{00000000-0005-0000-0000-0000DF300000}"/>
    <cellStyle name="Millares [0.0] 15 2" xfId="9141" xr:uid="{00000000-0005-0000-0000-0000E0300000}"/>
    <cellStyle name="Millares [0.0] 15 2 2" xfId="32046" xr:uid="{00000000-0005-0000-0000-0000E1300000}"/>
    <cellStyle name="Millares [0.0] 15 3" xfId="9142" xr:uid="{00000000-0005-0000-0000-0000E2300000}"/>
    <cellStyle name="Millares [0.0] 15 3 2" xfId="32047" xr:uid="{00000000-0005-0000-0000-0000E3300000}"/>
    <cellStyle name="Millares [0.0] 15 4" xfId="32048" xr:uid="{00000000-0005-0000-0000-0000E4300000}"/>
    <cellStyle name="Millares [0.0] 16" xfId="9143" xr:uid="{00000000-0005-0000-0000-0000E5300000}"/>
    <cellStyle name="Millares [0.0] 16 2" xfId="9144" xr:uid="{00000000-0005-0000-0000-0000E6300000}"/>
    <cellStyle name="Millares [0.0] 16 2 2" xfId="32049" xr:uid="{00000000-0005-0000-0000-0000E7300000}"/>
    <cellStyle name="Millares [0.0] 16 3" xfId="9145" xr:uid="{00000000-0005-0000-0000-0000E8300000}"/>
    <cellStyle name="Millares [0.0] 16 3 2" xfId="32050" xr:uid="{00000000-0005-0000-0000-0000E9300000}"/>
    <cellStyle name="Millares [0.0] 16 4" xfId="32051" xr:uid="{00000000-0005-0000-0000-0000EA300000}"/>
    <cellStyle name="Millares [0.0] 17" xfId="9146" xr:uid="{00000000-0005-0000-0000-0000EB300000}"/>
    <cellStyle name="Millares [0.0] 17 2" xfId="9147" xr:uid="{00000000-0005-0000-0000-0000EC300000}"/>
    <cellStyle name="Millares [0.0] 17 2 2" xfId="32052" xr:uid="{00000000-0005-0000-0000-0000ED300000}"/>
    <cellStyle name="Millares [0.0] 17 3" xfId="9148" xr:uid="{00000000-0005-0000-0000-0000EE300000}"/>
    <cellStyle name="Millares [0.0] 17 3 2" xfId="32053" xr:uid="{00000000-0005-0000-0000-0000EF300000}"/>
    <cellStyle name="Millares [0.0] 17 4" xfId="32054" xr:uid="{00000000-0005-0000-0000-0000F0300000}"/>
    <cellStyle name="Millares [0.0] 18" xfId="9149" xr:uid="{00000000-0005-0000-0000-0000F1300000}"/>
    <cellStyle name="Millares [0.0] 18 2" xfId="9150" xr:uid="{00000000-0005-0000-0000-0000F2300000}"/>
    <cellStyle name="Millares [0.0] 18 2 2" xfId="32055" xr:uid="{00000000-0005-0000-0000-0000F3300000}"/>
    <cellStyle name="Millares [0.0] 18 3" xfId="9151" xr:uid="{00000000-0005-0000-0000-0000F4300000}"/>
    <cellStyle name="Millares [0.0] 18 3 2" xfId="32056" xr:uid="{00000000-0005-0000-0000-0000F5300000}"/>
    <cellStyle name="Millares [0.0] 18 4" xfId="32057" xr:uid="{00000000-0005-0000-0000-0000F6300000}"/>
    <cellStyle name="Millares [0.0] 19" xfId="9152" xr:uid="{00000000-0005-0000-0000-0000F7300000}"/>
    <cellStyle name="Millares [0.0] 19 2" xfId="9153" xr:uid="{00000000-0005-0000-0000-0000F8300000}"/>
    <cellStyle name="Millares [0.0] 19 2 2" xfId="32058" xr:uid="{00000000-0005-0000-0000-0000F9300000}"/>
    <cellStyle name="Millares [0.0] 19 3" xfId="9154" xr:uid="{00000000-0005-0000-0000-0000FA300000}"/>
    <cellStyle name="Millares [0.0] 19 3 2" xfId="32059" xr:uid="{00000000-0005-0000-0000-0000FB300000}"/>
    <cellStyle name="Millares [0.0] 19 4" xfId="32060" xr:uid="{00000000-0005-0000-0000-0000FC300000}"/>
    <cellStyle name="Millares [0.0] 2" xfId="9155" xr:uid="{00000000-0005-0000-0000-0000FD300000}"/>
    <cellStyle name="Millares [0.0] 2 2" xfId="9156" xr:uid="{00000000-0005-0000-0000-0000FE300000}"/>
    <cellStyle name="Millares [0.0] 2 2 2" xfId="9157" xr:uid="{00000000-0005-0000-0000-0000FF300000}"/>
    <cellStyle name="Millares [0.0] 2 2 2 2" xfId="32061" xr:uid="{00000000-0005-0000-0000-000000310000}"/>
    <cellStyle name="Millares [0.0] 2 2 3" xfId="9158" xr:uid="{00000000-0005-0000-0000-000001310000}"/>
    <cellStyle name="Millares [0.0] 2 2 3 2" xfId="32062" xr:uid="{00000000-0005-0000-0000-000002310000}"/>
    <cellStyle name="Millares [0.0] 2 2 4" xfId="32063" xr:uid="{00000000-0005-0000-0000-000003310000}"/>
    <cellStyle name="Millares [0.0] 2 3" xfId="9159" xr:uid="{00000000-0005-0000-0000-000004310000}"/>
    <cellStyle name="Millares [0.0] 2 3 2" xfId="9160" xr:uid="{00000000-0005-0000-0000-000005310000}"/>
    <cellStyle name="Millares [0.0] 2 3 2 2" xfId="32064" xr:uid="{00000000-0005-0000-0000-000006310000}"/>
    <cellStyle name="Millares [0.0] 2 3 3" xfId="9161" xr:uid="{00000000-0005-0000-0000-000007310000}"/>
    <cellStyle name="Millares [0.0] 2 3 3 2" xfId="32065" xr:uid="{00000000-0005-0000-0000-000008310000}"/>
    <cellStyle name="Millares [0.0] 2 3 4" xfId="32066" xr:uid="{00000000-0005-0000-0000-000009310000}"/>
    <cellStyle name="Millares [0.0] 2 4" xfId="9162" xr:uid="{00000000-0005-0000-0000-00000A310000}"/>
    <cellStyle name="Millares [0.0] 2 4 2" xfId="9163" xr:uid="{00000000-0005-0000-0000-00000B310000}"/>
    <cellStyle name="Millares [0.0] 2 4 2 2" xfId="32067" xr:uid="{00000000-0005-0000-0000-00000C310000}"/>
    <cellStyle name="Millares [0.0] 2 4 3" xfId="9164" xr:uid="{00000000-0005-0000-0000-00000D310000}"/>
    <cellStyle name="Millares [0.0] 2 4 3 2" xfId="32068" xr:uid="{00000000-0005-0000-0000-00000E310000}"/>
    <cellStyle name="Millares [0.0] 2 4 4" xfId="32069" xr:uid="{00000000-0005-0000-0000-00000F310000}"/>
    <cellStyle name="Millares [0.0] 2 5" xfId="9165" xr:uid="{00000000-0005-0000-0000-000010310000}"/>
    <cellStyle name="Millares [0.0] 2 5 2" xfId="9166" xr:uid="{00000000-0005-0000-0000-000011310000}"/>
    <cellStyle name="Millares [0.0] 2 5 2 2" xfId="32070" xr:uid="{00000000-0005-0000-0000-000012310000}"/>
    <cellStyle name="Millares [0.0] 2 5 3" xfId="9167" xr:uid="{00000000-0005-0000-0000-000013310000}"/>
    <cellStyle name="Millares [0.0] 2 5 3 2" xfId="32071" xr:uid="{00000000-0005-0000-0000-000014310000}"/>
    <cellStyle name="Millares [0.0] 2 5 4" xfId="32072" xr:uid="{00000000-0005-0000-0000-000015310000}"/>
    <cellStyle name="Millares [0.0] 2 6" xfId="9168" xr:uid="{00000000-0005-0000-0000-000016310000}"/>
    <cellStyle name="Millares [0.0] 2 6 2" xfId="32073" xr:uid="{00000000-0005-0000-0000-000017310000}"/>
    <cellStyle name="Millares [0.0] 2 7" xfId="9169" xr:uid="{00000000-0005-0000-0000-000018310000}"/>
    <cellStyle name="Millares [0.0] 2 7 2" xfId="32074" xr:uid="{00000000-0005-0000-0000-000019310000}"/>
    <cellStyle name="Millares [0.0] 2 8" xfId="32075" xr:uid="{00000000-0005-0000-0000-00001A310000}"/>
    <cellStyle name="Millares [0.0] 20" xfId="9170" xr:uid="{00000000-0005-0000-0000-00001B310000}"/>
    <cellStyle name="Millares [0.0] 20 2" xfId="9171" xr:uid="{00000000-0005-0000-0000-00001C310000}"/>
    <cellStyle name="Millares [0.0] 20 2 2" xfId="32076" xr:uid="{00000000-0005-0000-0000-00001D310000}"/>
    <cellStyle name="Millares [0.0] 20 3" xfId="9172" xr:uid="{00000000-0005-0000-0000-00001E310000}"/>
    <cellStyle name="Millares [0.0] 20 3 2" xfId="32077" xr:uid="{00000000-0005-0000-0000-00001F310000}"/>
    <cellStyle name="Millares [0.0] 20 4" xfId="32078" xr:uid="{00000000-0005-0000-0000-000020310000}"/>
    <cellStyle name="Millares [0.0] 21" xfId="9173" xr:uid="{00000000-0005-0000-0000-000021310000}"/>
    <cellStyle name="Millares [0.0] 21 2" xfId="9174" xr:uid="{00000000-0005-0000-0000-000022310000}"/>
    <cellStyle name="Millares [0.0] 21 2 2" xfId="32079" xr:uid="{00000000-0005-0000-0000-000023310000}"/>
    <cellStyle name="Millares [0.0] 21 3" xfId="9175" xr:uid="{00000000-0005-0000-0000-000024310000}"/>
    <cellStyle name="Millares [0.0] 21 3 2" xfId="32080" xr:uid="{00000000-0005-0000-0000-000025310000}"/>
    <cellStyle name="Millares [0.0] 21 4" xfId="32081" xr:uid="{00000000-0005-0000-0000-000026310000}"/>
    <cellStyle name="Millares [0.0] 22" xfId="9176" xr:uid="{00000000-0005-0000-0000-000027310000}"/>
    <cellStyle name="Millares [0.0] 22 2" xfId="9177" xr:uid="{00000000-0005-0000-0000-000028310000}"/>
    <cellStyle name="Millares [0.0] 22 2 2" xfId="32082" xr:uid="{00000000-0005-0000-0000-000029310000}"/>
    <cellStyle name="Millares [0.0] 22 3" xfId="9178" xr:uid="{00000000-0005-0000-0000-00002A310000}"/>
    <cellStyle name="Millares [0.0] 22 3 2" xfId="32083" xr:uid="{00000000-0005-0000-0000-00002B310000}"/>
    <cellStyle name="Millares [0.0] 22 4" xfId="32084" xr:uid="{00000000-0005-0000-0000-00002C310000}"/>
    <cellStyle name="Millares [0.0] 23" xfId="9179" xr:uid="{00000000-0005-0000-0000-00002D310000}"/>
    <cellStyle name="Millares [0.0] 23 2" xfId="9180" xr:uid="{00000000-0005-0000-0000-00002E310000}"/>
    <cellStyle name="Millares [0.0] 23 2 2" xfId="32085" xr:uid="{00000000-0005-0000-0000-00002F310000}"/>
    <cellStyle name="Millares [0.0] 23 3" xfId="9181" xr:uid="{00000000-0005-0000-0000-000030310000}"/>
    <cellStyle name="Millares [0.0] 23 3 2" xfId="32086" xr:uid="{00000000-0005-0000-0000-000031310000}"/>
    <cellStyle name="Millares [0.0] 23 4" xfId="32087" xr:uid="{00000000-0005-0000-0000-000032310000}"/>
    <cellStyle name="Millares [0.0] 24" xfId="9182" xr:uid="{00000000-0005-0000-0000-000033310000}"/>
    <cellStyle name="Millares [0.0] 24 2" xfId="9183" xr:uid="{00000000-0005-0000-0000-000034310000}"/>
    <cellStyle name="Millares [0.0] 24 2 2" xfId="32088" xr:uid="{00000000-0005-0000-0000-000035310000}"/>
    <cellStyle name="Millares [0.0] 24 3" xfId="9184" xr:uid="{00000000-0005-0000-0000-000036310000}"/>
    <cellStyle name="Millares [0.0] 24 3 2" xfId="32089" xr:uid="{00000000-0005-0000-0000-000037310000}"/>
    <cellStyle name="Millares [0.0] 24 4" xfId="32090" xr:uid="{00000000-0005-0000-0000-000038310000}"/>
    <cellStyle name="Millares [0.0] 25" xfId="9185" xr:uid="{00000000-0005-0000-0000-000039310000}"/>
    <cellStyle name="Millares [0.0] 25 2" xfId="9186" xr:uid="{00000000-0005-0000-0000-00003A310000}"/>
    <cellStyle name="Millares [0.0] 25 2 2" xfId="32091" xr:uid="{00000000-0005-0000-0000-00003B310000}"/>
    <cellStyle name="Millares [0.0] 25 3" xfId="9187" xr:uid="{00000000-0005-0000-0000-00003C310000}"/>
    <cellStyle name="Millares [0.0] 25 3 2" xfId="32092" xr:uid="{00000000-0005-0000-0000-00003D310000}"/>
    <cellStyle name="Millares [0.0] 25 4" xfId="32093" xr:uid="{00000000-0005-0000-0000-00003E310000}"/>
    <cellStyle name="Millares [0.0] 26" xfId="9188" xr:uid="{00000000-0005-0000-0000-00003F310000}"/>
    <cellStyle name="Millares [0.0] 26 2" xfId="9189" xr:uid="{00000000-0005-0000-0000-000040310000}"/>
    <cellStyle name="Millares [0.0] 26 2 2" xfId="32094" xr:uid="{00000000-0005-0000-0000-000041310000}"/>
    <cellStyle name="Millares [0.0] 26 3" xfId="9190" xr:uid="{00000000-0005-0000-0000-000042310000}"/>
    <cellStyle name="Millares [0.0] 26 3 2" xfId="32095" xr:uid="{00000000-0005-0000-0000-000043310000}"/>
    <cellStyle name="Millares [0.0] 26 4" xfId="32096" xr:uid="{00000000-0005-0000-0000-000044310000}"/>
    <cellStyle name="Millares [0.0] 27" xfId="9191" xr:uid="{00000000-0005-0000-0000-000045310000}"/>
    <cellStyle name="Millares [0.0] 27 2" xfId="9192" xr:uid="{00000000-0005-0000-0000-000046310000}"/>
    <cellStyle name="Millares [0.0] 27 2 2" xfId="32097" xr:uid="{00000000-0005-0000-0000-000047310000}"/>
    <cellStyle name="Millares [0.0] 27 3" xfId="9193" xr:uid="{00000000-0005-0000-0000-000048310000}"/>
    <cellStyle name="Millares [0.0] 27 3 2" xfId="32098" xr:uid="{00000000-0005-0000-0000-000049310000}"/>
    <cellStyle name="Millares [0.0] 27 4" xfId="32099" xr:uid="{00000000-0005-0000-0000-00004A310000}"/>
    <cellStyle name="Millares [0.0] 28" xfId="9194" xr:uid="{00000000-0005-0000-0000-00004B310000}"/>
    <cellStyle name="Millares [0.0] 28 2" xfId="9195" xr:uid="{00000000-0005-0000-0000-00004C310000}"/>
    <cellStyle name="Millares [0.0] 28 2 2" xfId="32100" xr:uid="{00000000-0005-0000-0000-00004D310000}"/>
    <cellStyle name="Millares [0.0] 28 3" xfId="9196" xr:uid="{00000000-0005-0000-0000-00004E310000}"/>
    <cellStyle name="Millares [0.0] 28 3 2" xfId="32101" xr:uid="{00000000-0005-0000-0000-00004F310000}"/>
    <cellStyle name="Millares [0.0] 28 4" xfId="32102" xr:uid="{00000000-0005-0000-0000-000050310000}"/>
    <cellStyle name="Millares [0.0] 29" xfId="9197" xr:uid="{00000000-0005-0000-0000-000051310000}"/>
    <cellStyle name="Millares [0.0] 29 2" xfId="9198" xr:uid="{00000000-0005-0000-0000-000052310000}"/>
    <cellStyle name="Millares [0.0] 29 2 2" xfId="32103" xr:uid="{00000000-0005-0000-0000-000053310000}"/>
    <cellStyle name="Millares [0.0] 29 3" xfId="9199" xr:uid="{00000000-0005-0000-0000-000054310000}"/>
    <cellStyle name="Millares [0.0] 29 3 2" xfId="32104" xr:uid="{00000000-0005-0000-0000-000055310000}"/>
    <cellStyle name="Millares [0.0] 29 4" xfId="32105" xr:uid="{00000000-0005-0000-0000-000056310000}"/>
    <cellStyle name="Millares [0.0] 3" xfId="9200" xr:uid="{00000000-0005-0000-0000-000057310000}"/>
    <cellStyle name="Millares [0.0] 3 2" xfId="9201" xr:uid="{00000000-0005-0000-0000-000058310000}"/>
    <cellStyle name="Millares [0.0] 3 2 2" xfId="9202" xr:uid="{00000000-0005-0000-0000-000059310000}"/>
    <cellStyle name="Millares [0.0] 3 2 2 2" xfId="32106" xr:uid="{00000000-0005-0000-0000-00005A310000}"/>
    <cellStyle name="Millares [0.0] 3 2 3" xfId="9203" xr:uid="{00000000-0005-0000-0000-00005B310000}"/>
    <cellStyle name="Millares [0.0] 3 2 3 2" xfId="32107" xr:uid="{00000000-0005-0000-0000-00005C310000}"/>
    <cellStyle name="Millares [0.0] 3 2 4" xfId="32108" xr:uid="{00000000-0005-0000-0000-00005D310000}"/>
    <cellStyle name="Millares [0.0] 3 3" xfId="9204" xr:uid="{00000000-0005-0000-0000-00005E310000}"/>
    <cellStyle name="Millares [0.0] 3 3 2" xfId="9205" xr:uid="{00000000-0005-0000-0000-00005F310000}"/>
    <cellStyle name="Millares [0.0] 3 3 2 2" xfId="32109" xr:uid="{00000000-0005-0000-0000-000060310000}"/>
    <cellStyle name="Millares [0.0] 3 3 3" xfId="9206" xr:uid="{00000000-0005-0000-0000-000061310000}"/>
    <cellStyle name="Millares [0.0] 3 3 3 2" xfId="32110" xr:uid="{00000000-0005-0000-0000-000062310000}"/>
    <cellStyle name="Millares [0.0] 3 3 4" xfId="32111" xr:uid="{00000000-0005-0000-0000-000063310000}"/>
    <cellStyle name="Millares [0.0] 3 4" xfId="9207" xr:uid="{00000000-0005-0000-0000-000064310000}"/>
    <cellStyle name="Millares [0.0] 3 4 2" xfId="9208" xr:uid="{00000000-0005-0000-0000-000065310000}"/>
    <cellStyle name="Millares [0.0] 3 4 2 2" xfId="32112" xr:uid="{00000000-0005-0000-0000-000066310000}"/>
    <cellStyle name="Millares [0.0] 3 4 3" xfId="9209" xr:uid="{00000000-0005-0000-0000-000067310000}"/>
    <cellStyle name="Millares [0.0] 3 4 3 2" xfId="32113" xr:uid="{00000000-0005-0000-0000-000068310000}"/>
    <cellStyle name="Millares [0.0] 3 4 4" xfId="32114" xr:uid="{00000000-0005-0000-0000-000069310000}"/>
    <cellStyle name="Millares [0.0] 3 5" xfId="9210" xr:uid="{00000000-0005-0000-0000-00006A310000}"/>
    <cellStyle name="Millares [0.0] 3 5 2" xfId="9211" xr:uid="{00000000-0005-0000-0000-00006B310000}"/>
    <cellStyle name="Millares [0.0] 3 5 2 2" xfId="32115" xr:uid="{00000000-0005-0000-0000-00006C310000}"/>
    <cellStyle name="Millares [0.0] 3 5 3" xfId="9212" xr:uid="{00000000-0005-0000-0000-00006D310000}"/>
    <cellStyle name="Millares [0.0] 3 5 3 2" xfId="32116" xr:uid="{00000000-0005-0000-0000-00006E310000}"/>
    <cellStyle name="Millares [0.0] 3 5 4" xfId="32117" xr:uid="{00000000-0005-0000-0000-00006F310000}"/>
    <cellStyle name="Millares [0.0] 3 6" xfId="9213" xr:uid="{00000000-0005-0000-0000-000070310000}"/>
    <cellStyle name="Millares [0.0] 3 6 2" xfId="32118" xr:uid="{00000000-0005-0000-0000-000071310000}"/>
    <cellStyle name="Millares [0.0] 3 7" xfId="9214" xr:uid="{00000000-0005-0000-0000-000072310000}"/>
    <cellStyle name="Millares [0.0] 3 7 2" xfId="32119" xr:uid="{00000000-0005-0000-0000-000073310000}"/>
    <cellStyle name="Millares [0.0] 3 8" xfId="32120" xr:uid="{00000000-0005-0000-0000-000074310000}"/>
    <cellStyle name="Millares [0.0] 30" xfId="9215" xr:uid="{00000000-0005-0000-0000-000075310000}"/>
    <cellStyle name="Millares [0.0] 30 2" xfId="9216" xr:uid="{00000000-0005-0000-0000-000076310000}"/>
    <cellStyle name="Millares [0.0] 30 2 2" xfId="32121" xr:uid="{00000000-0005-0000-0000-000077310000}"/>
    <cellStyle name="Millares [0.0] 30 3" xfId="9217" xr:uid="{00000000-0005-0000-0000-000078310000}"/>
    <cellStyle name="Millares [0.0] 30 3 2" xfId="32122" xr:uid="{00000000-0005-0000-0000-000079310000}"/>
    <cellStyle name="Millares [0.0] 30 4" xfId="32123" xr:uid="{00000000-0005-0000-0000-00007A310000}"/>
    <cellStyle name="Millares [0.0] 31" xfId="9218" xr:uid="{00000000-0005-0000-0000-00007B310000}"/>
    <cellStyle name="Millares [0.0] 31 2" xfId="9219" xr:uid="{00000000-0005-0000-0000-00007C310000}"/>
    <cellStyle name="Millares [0.0] 31 2 2" xfId="32124" xr:uid="{00000000-0005-0000-0000-00007D310000}"/>
    <cellStyle name="Millares [0.0] 31 3" xfId="9220" xr:uid="{00000000-0005-0000-0000-00007E310000}"/>
    <cellStyle name="Millares [0.0] 31 3 2" xfId="32125" xr:uid="{00000000-0005-0000-0000-00007F310000}"/>
    <cellStyle name="Millares [0.0] 31 4" xfId="32126" xr:uid="{00000000-0005-0000-0000-000080310000}"/>
    <cellStyle name="Millares [0.0] 32" xfId="9221" xr:uid="{00000000-0005-0000-0000-000081310000}"/>
    <cellStyle name="Millares [0.0] 32 2" xfId="9222" xr:uid="{00000000-0005-0000-0000-000082310000}"/>
    <cellStyle name="Millares [0.0] 32 2 2" xfId="32127" xr:uid="{00000000-0005-0000-0000-000083310000}"/>
    <cellStyle name="Millares [0.0] 32 3" xfId="9223" xr:uid="{00000000-0005-0000-0000-000084310000}"/>
    <cellStyle name="Millares [0.0] 32 3 2" xfId="32128" xr:uid="{00000000-0005-0000-0000-000085310000}"/>
    <cellStyle name="Millares [0.0] 32 4" xfId="32129" xr:uid="{00000000-0005-0000-0000-000086310000}"/>
    <cellStyle name="Millares [0.0] 33" xfId="9224" xr:uid="{00000000-0005-0000-0000-000087310000}"/>
    <cellStyle name="Millares [0.0] 33 2" xfId="9225" xr:uid="{00000000-0005-0000-0000-000088310000}"/>
    <cellStyle name="Millares [0.0] 33 2 2" xfId="32130" xr:uid="{00000000-0005-0000-0000-000089310000}"/>
    <cellStyle name="Millares [0.0] 33 3" xfId="9226" xr:uid="{00000000-0005-0000-0000-00008A310000}"/>
    <cellStyle name="Millares [0.0] 33 3 2" xfId="32131" xr:uid="{00000000-0005-0000-0000-00008B310000}"/>
    <cellStyle name="Millares [0.0] 33 4" xfId="32132" xr:uid="{00000000-0005-0000-0000-00008C310000}"/>
    <cellStyle name="Millares [0.0] 34" xfId="9227" xr:uid="{00000000-0005-0000-0000-00008D310000}"/>
    <cellStyle name="Millares [0.0] 34 2" xfId="9228" xr:uid="{00000000-0005-0000-0000-00008E310000}"/>
    <cellStyle name="Millares [0.0] 34 2 2" xfId="32133" xr:uid="{00000000-0005-0000-0000-00008F310000}"/>
    <cellStyle name="Millares [0.0] 34 3" xfId="9229" xr:uid="{00000000-0005-0000-0000-000090310000}"/>
    <cellStyle name="Millares [0.0] 34 3 2" xfId="32134" xr:uid="{00000000-0005-0000-0000-000091310000}"/>
    <cellStyle name="Millares [0.0] 34 4" xfId="32135" xr:uid="{00000000-0005-0000-0000-000092310000}"/>
    <cellStyle name="Millares [0.0] 35" xfId="9230" xr:uid="{00000000-0005-0000-0000-000093310000}"/>
    <cellStyle name="Millares [0.0] 35 2" xfId="9231" xr:uid="{00000000-0005-0000-0000-000094310000}"/>
    <cellStyle name="Millares [0.0] 35 2 2" xfId="32136" xr:uid="{00000000-0005-0000-0000-000095310000}"/>
    <cellStyle name="Millares [0.0] 35 3" xfId="9232" xr:uid="{00000000-0005-0000-0000-000096310000}"/>
    <cellStyle name="Millares [0.0] 35 3 2" xfId="32137" xr:uid="{00000000-0005-0000-0000-000097310000}"/>
    <cellStyle name="Millares [0.0] 35 4" xfId="32138" xr:uid="{00000000-0005-0000-0000-000098310000}"/>
    <cellStyle name="Millares [0.0] 36" xfId="9233" xr:uid="{00000000-0005-0000-0000-000099310000}"/>
    <cellStyle name="Millares [0.0] 36 2" xfId="9234" xr:uid="{00000000-0005-0000-0000-00009A310000}"/>
    <cellStyle name="Millares [0.0] 36 2 2" xfId="32139" xr:uid="{00000000-0005-0000-0000-00009B310000}"/>
    <cellStyle name="Millares [0.0] 36 3" xfId="9235" xr:uid="{00000000-0005-0000-0000-00009C310000}"/>
    <cellStyle name="Millares [0.0] 36 3 2" xfId="32140" xr:uid="{00000000-0005-0000-0000-00009D310000}"/>
    <cellStyle name="Millares [0.0] 36 4" xfId="32141" xr:uid="{00000000-0005-0000-0000-00009E310000}"/>
    <cellStyle name="Millares [0.0] 37" xfId="9236" xr:uid="{00000000-0005-0000-0000-00009F310000}"/>
    <cellStyle name="Millares [0.0] 37 2" xfId="9237" xr:uid="{00000000-0005-0000-0000-0000A0310000}"/>
    <cellStyle name="Millares [0.0] 37 2 2" xfId="32142" xr:uid="{00000000-0005-0000-0000-0000A1310000}"/>
    <cellStyle name="Millares [0.0] 37 3" xfId="9238" xr:uid="{00000000-0005-0000-0000-0000A2310000}"/>
    <cellStyle name="Millares [0.0] 37 3 2" xfId="32143" xr:uid="{00000000-0005-0000-0000-0000A3310000}"/>
    <cellStyle name="Millares [0.0] 37 4" xfId="32144" xr:uid="{00000000-0005-0000-0000-0000A4310000}"/>
    <cellStyle name="Millares [0.0] 38" xfId="9239" xr:uid="{00000000-0005-0000-0000-0000A5310000}"/>
    <cellStyle name="Millares [0.0] 38 2" xfId="9240" xr:uid="{00000000-0005-0000-0000-0000A6310000}"/>
    <cellStyle name="Millares [0.0] 38 2 2" xfId="32145" xr:uid="{00000000-0005-0000-0000-0000A7310000}"/>
    <cellStyle name="Millares [0.0] 38 3" xfId="9241" xr:uid="{00000000-0005-0000-0000-0000A8310000}"/>
    <cellStyle name="Millares [0.0] 38 3 2" xfId="32146" xr:uid="{00000000-0005-0000-0000-0000A9310000}"/>
    <cellStyle name="Millares [0.0] 38 4" xfId="32147" xr:uid="{00000000-0005-0000-0000-0000AA310000}"/>
    <cellStyle name="Millares [0.0] 39" xfId="9242" xr:uid="{00000000-0005-0000-0000-0000AB310000}"/>
    <cellStyle name="Millares [0.0] 39 2" xfId="9243" xr:uid="{00000000-0005-0000-0000-0000AC310000}"/>
    <cellStyle name="Millares [0.0] 39 2 2" xfId="32148" xr:uid="{00000000-0005-0000-0000-0000AD310000}"/>
    <cellStyle name="Millares [0.0] 39 3" xfId="9244" xr:uid="{00000000-0005-0000-0000-0000AE310000}"/>
    <cellStyle name="Millares [0.0] 39 3 2" xfId="32149" xr:uid="{00000000-0005-0000-0000-0000AF310000}"/>
    <cellStyle name="Millares [0.0] 39 4" xfId="32150" xr:uid="{00000000-0005-0000-0000-0000B0310000}"/>
    <cellStyle name="Millares [0.0] 4" xfId="9245" xr:uid="{00000000-0005-0000-0000-0000B1310000}"/>
    <cellStyle name="Millares [0.0] 4 2" xfId="9246" xr:uid="{00000000-0005-0000-0000-0000B2310000}"/>
    <cellStyle name="Millares [0.0] 4 2 2" xfId="9247" xr:uid="{00000000-0005-0000-0000-0000B3310000}"/>
    <cellStyle name="Millares [0.0] 4 2 2 2" xfId="32151" xr:uid="{00000000-0005-0000-0000-0000B4310000}"/>
    <cellStyle name="Millares [0.0] 4 2 3" xfId="9248" xr:uid="{00000000-0005-0000-0000-0000B5310000}"/>
    <cellStyle name="Millares [0.0] 4 2 3 2" xfId="32152" xr:uid="{00000000-0005-0000-0000-0000B6310000}"/>
    <cellStyle name="Millares [0.0] 4 2 4" xfId="32153" xr:uid="{00000000-0005-0000-0000-0000B7310000}"/>
    <cellStyle name="Millares [0.0] 4 3" xfId="9249" xr:uid="{00000000-0005-0000-0000-0000B8310000}"/>
    <cellStyle name="Millares [0.0] 4 3 2" xfId="9250" xr:uid="{00000000-0005-0000-0000-0000B9310000}"/>
    <cellStyle name="Millares [0.0] 4 3 2 2" xfId="32154" xr:uid="{00000000-0005-0000-0000-0000BA310000}"/>
    <cellStyle name="Millares [0.0] 4 3 3" xfId="9251" xr:uid="{00000000-0005-0000-0000-0000BB310000}"/>
    <cellStyle name="Millares [0.0] 4 3 3 2" xfId="32155" xr:uid="{00000000-0005-0000-0000-0000BC310000}"/>
    <cellStyle name="Millares [0.0] 4 3 4" xfId="32156" xr:uid="{00000000-0005-0000-0000-0000BD310000}"/>
    <cellStyle name="Millares [0.0] 4 4" xfId="9252" xr:uid="{00000000-0005-0000-0000-0000BE310000}"/>
    <cellStyle name="Millares [0.0] 4 4 2" xfId="9253" xr:uid="{00000000-0005-0000-0000-0000BF310000}"/>
    <cellStyle name="Millares [0.0] 4 4 2 2" xfId="32157" xr:uid="{00000000-0005-0000-0000-0000C0310000}"/>
    <cellStyle name="Millares [0.0] 4 4 3" xfId="9254" xr:uid="{00000000-0005-0000-0000-0000C1310000}"/>
    <cellStyle name="Millares [0.0] 4 4 3 2" xfId="32158" xr:uid="{00000000-0005-0000-0000-0000C2310000}"/>
    <cellStyle name="Millares [0.0] 4 4 4" xfId="32159" xr:uid="{00000000-0005-0000-0000-0000C3310000}"/>
    <cellStyle name="Millares [0.0] 4 5" xfId="9255" xr:uid="{00000000-0005-0000-0000-0000C4310000}"/>
    <cellStyle name="Millares [0.0] 4 5 2" xfId="9256" xr:uid="{00000000-0005-0000-0000-0000C5310000}"/>
    <cellStyle name="Millares [0.0] 4 5 2 2" xfId="32160" xr:uid="{00000000-0005-0000-0000-0000C6310000}"/>
    <cellStyle name="Millares [0.0] 4 5 3" xfId="9257" xr:uid="{00000000-0005-0000-0000-0000C7310000}"/>
    <cellStyle name="Millares [0.0] 4 5 3 2" xfId="32161" xr:uid="{00000000-0005-0000-0000-0000C8310000}"/>
    <cellStyle name="Millares [0.0] 4 5 4" xfId="32162" xr:uid="{00000000-0005-0000-0000-0000C9310000}"/>
    <cellStyle name="Millares [0.0] 4 6" xfId="9258" xr:uid="{00000000-0005-0000-0000-0000CA310000}"/>
    <cellStyle name="Millares [0.0] 4 6 2" xfId="32163" xr:uid="{00000000-0005-0000-0000-0000CB310000}"/>
    <cellStyle name="Millares [0.0] 4 7" xfId="9259" xr:uid="{00000000-0005-0000-0000-0000CC310000}"/>
    <cellStyle name="Millares [0.0] 4 7 2" xfId="32164" xr:uid="{00000000-0005-0000-0000-0000CD310000}"/>
    <cellStyle name="Millares [0.0] 4 8" xfId="32165" xr:uid="{00000000-0005-0000-0000-0000CE310000}"/>
    <cellStyle name="Millares [0.0] 40" xfId="9260" xr:uid="{00000000-0005-0000-0000-0000CF310000}"/>
    <cellStyle name="Millares [0.0] 40 2" xfId="9261" xr:uid="{00000000-0005-0000-0000-0000D0310000}"/>
    <cellStyle name="Millares [0.0] 40 2 2" xfId="32166" xr:uid="{00000000-0005-0000-0000-0000D1310000}"/>
    <cellStyle name="Millares [0.0] 40 3" xfId="9262" xr:uid="{00000000-0005-0000-0000-0000D2310000}"/>
    <cellStyle name="Millares [0.0] 40 3 2" xfId="32167" xr:uid="{00000000-0005-0000-0000-0000D3310000}"/>
    <cellStyle name="Millares [0.0] 40 4" xfId="32168" xr:uid="{00000000-0005-0000-0000-0000D4310000}"/>
    <cellStyle name="Millares [0.0] 41" xfId="9263" xr:uid="{00000000-0005-0000-0000-0000D5310000}"/>
    <cellStyle name="Millares [0.0] 41 2" xfId="9264" xr:uid="{00000000-0005-0000-0000-0000D6310000}"/>
    <cellStyle name="Millares [0.0] 41 2 2" xfId="32169" xr:uid="{00000000-0005-0000-0000-0000D7310000}"/>
    <cellStyle name="Millares [0.0] 41 3" xfId="9265" xr:uid="{00000000-0005-0000-0000-0000D8310000}"/>
    <cellStyle name="Millares [0.0] 41 3 2" xfId="32170" xr:uid="{00000000-0005-0000-0000-0000D9310000}"/>
    <cellStyle name="Millares [0.0] 41 4" xfId="32171" xr:uid="{00000000-0005-0000-0000-0000DA310000}"/>
    <cellStyle name="Millares [0.0] 42" xfId="9266" xr:uid="{00000000-0005-0000-0000-0000DB310000}"/>
    <cellStyle name="Millares [0.0] 42 2" xfId="9267" xr:uid="{00000000-0005-0000-0000-0000DC310000}"/>
    <cellStyle name="Millares [0.0] 42 2 2" xfId="32172" xr:uid="{00000000-0005-0000-0000-0000DD310000}"/>
    <cellStyle name="Millares [0.0] 42 3" xfId="9268" xr:uid="{00000000-0005-0000-0000-0000DE310000}"/>
    <cellStyle name="Millares [0.0] 42 3 2" xfId="32173" xr:uid="{00000000-0005-0000-0000-0000DF310000}"/>
    <cellStyle name="Millares [0.0] 42 4" xfId="32174" xr:uid="{00000000-0005-0000-0000-0000E0310000}"/>
    <cellStyle name="Millares [0.0] 43" xfId="9269" xr:uid="{00000000-0005-0000-0000-0000E1310000}"/>
    <cellStyle name="Millares [0.0] 43 2" xfId="9270" xr:uid="{00000000-0005-0000-0000-0000E2310000}"/>
    <cellStyle name="Millares [0.0] 43 2 2" xfId="32175" xr:uid="{00000000-0005-0000-0000-0000E3310000}"/>
    <cellStyle name="Millares [0.0] 43 3" xfId="9271" xr:uid="{00000000-0005-0000-0000-0000E4310000}"/>
    <cellStyle name="Millares [0.0] 43 3 2" xfId="32176" xr:uid="{00000000-0005-0000-0000-0000E5310000}"/>
    <cellStyle name="Millares [0.0] 43 4" xfId="32177" xr:uid="{00000000-0005-0000-0000-0000E6310000}"/>
    <cellStyle name="Millares [0.0] 44" xfId="9272" xr:uid="{00000000-0005-0000-0000-0000E7310000}"/>
    <cellStyle name="Millares [0.0] 44 2" xfId="9273" xr:uid="{00000000-0005-0000-0000-0000E8310000}"/>
    <cellStyle name="Millares [0.0] 44 2 2" xfId="32178" xr:uid="{00000000-0005-0000-0000-0000E9310000}"/>
    <cellStyle name="Millares [0.0] 44 3" xfId="9274" xr:uid="{00000000-0005-0000-0000-0000EA310000}"/>
    <cellStyle name="Millares [0.0] 44 3 2" xfId="32179" xr:uid="{00000000-0005-0000-0000-0000EB310000}"/>
    <cellStyle name="Millares [0.0] 44 4" xfId="32180" xr:uid="{00000000-0005-0000-0000-0000EC310000}"/>
    <cellStyle name="Millares [0.0] 45" xfId="9275" xr:uid="{00000000-0005-0000-0000-0000ED310000}"/>
    <cellStyle name="Millares [0.0] 45 2" xfId="9276" xr:uid="{00000000-0005-0000-0000-0000EE310000}"/>
    <cellStyle name="Millares [0.0] 45 2 2" xfId="32181" xr:uid="{00000000-0005-0000-0000-0000EF310000}"/>
    <cellStyle name="Millares [0.0] 45 3" xfId="9277" xr:uid="{00000000-0005-0000-0000-0000F0310000}"/>
    <cellStyle name="Millares [0.0] 45 3 2" xfId="32182" xr:uid="{00000000-0005-0000-0000-0000F1310000}"/>
    <cellStyle name="Millares [0.0] 45 4" xfId="32183" xr:uid="{00000000-0005-0000-0000-0000F2310000}"/>
    <cellStyle name="Millares [0.0] 46" xfId="9278" xr:uid="{00000000-0005-0000-0000-0000F3310000}"/>
    <cellStyle name="Millares [0.0] 46 2" xfId="9279" xr:uid="{00000000-0005-0000-0000-0000F4310000}"/>
    <cellStyle name="Millares [0.0] 46 2 2" xfId="32184" xr:uid="{00000000-0005-0000-0000-0000F5310000}"/>
    <cellStyle name="Millares [0.0] 46 3" xfId="9280" xr:uid="{00000000-0005-0000-0000-0000F6310000}"/>
    <cellStyle name="Millares [0.0] 46 3 2" xfId="32185" xr:uid="{00000000-0005-0000-0000-0000F7310000}"/>
    <cellStyle name="Millares [0.0] 46 4" xfId="32186" xr:uid="{00000000-0005-0000-0000-0000F8310000}"/>
    <cellStyle name="Millares [0.0] 47" xfId="9281" xr:uid="{00000000-0005-0000-0000-0000F9310000}"/>
    <cellStyle name="Millares [0.0] 47 2" xfId="9282" xr:uid="{00000000-0005-0000-0000-0000FA310000}"/>
    <cellStyle name="Millares [0.0] 47 2 2" xfId="32187" xr:uid="{00000000-0005-0000-0000-0000FB310000}"/>
    <cellStyle name="Millares [0.0] 47 3" xfId="9283" xr:uid="{00000000-0005-0000-0000-0000FC310000}"/>
    <cellStyle name="Millares [0.0] 47 3 2" xfId="32188" xr:uid="{00000000-0005-0000-0000-0000FD310000}"/>
    <cellStyle name="Millares [0.0] 47 4" xfId="32189" xr:uid="{00000000-0005-0000-0000-0000FE310000}"/>
    <cellStyle name="Millares [0.0] 48" xfId="9284" xr:uid="{00000000-0005-0000-0000-0000FF310000}"/>
    <cellStyle name="Millares [0.0] 48 2" xfId="9285" xr:uid="{00000000-0005-0000-0000-000000320000}"/>
    <cellStyle name="Millares [0.0] 48 2 2" xfId="32190" xr:uid="{00000000-0005-0000-0000-000001320000}"/>
    <cellStyle name="Millares [0.0] 48 3" xfId="9286" xr:uid="{00000000-0005-0000-0000-000002320000}"/>
    <cellStyle name="Millares [0.0] 48 3 2" xfId="32191" xr:uid="{00000000-0005-0000-0000-000003320000}"/>
    <cellStyle name="Millares [0.0] 48 4" xfId="32192" xr:uid="{00000000-0005-0000-0000-000004320000}"/>
    <cellStyle name="Millares [0.0] 49" xfId="9287" xr:uid="{00000000-0005-0000-0000-000005320000}"/>
    <cellStyle name="Millares [0.0] 49 2" xfId="9288" xr:uid="{00000000-0005-0000-0000-000006320000}"/>
    <cellStyle name="Millares [0.0] 49 2 2" xfId="32193" xr:uid="{00000000-0005-0000-0000-000007320000}"/>
    <cellStyle name="Millares [0.0] 49 3" xfId="9289" xr:uid="{00000000-0005-0000-0000-000008320000}"/>
    <cellStyle name="Millares [0.0] 49 3 2" xfId="32194" xr:uid="{00000000-0005-0000-0000-000009320000}"/>
    <cellStyle name="Millares [0.0] 49 4" xfId="32195" xr:uid="{00000000-0005-0000-0000-00000A320000}"/>
    <cellStyle name="Millares [0.0] 5" xfId="9290" xr:uid="{00000000-0005-0000-0000-00000B320000}"/>
    <cellStyle name="Millares [0.0] 5 2" xfId="9291" xr:uid="{00000000-0005-0000-0000-00000C320000}"/>
    <cellStyle name="Millares [0.0] 5 2 2" xfId="32196" xr:uid="{00000000-0005-0000-0000-00000D320000}"/>
    <cellStyle name="Millares [0.0] 5 3" xfId="9292" xr:uid="{00000000-0005-0000-0000-00000E320000}"/>
    <cellStyle name="Millares [0.0] 5 3 2" xfId="32197" xr:uid="{00000000-0005-0000-0000-00000F320000}"/>
    <cellStyle name="Millares [0.0] 5 4" xfId="32198" xr:uid="{00000000-0005-0000-0000-000010320000}"/>
    <cellStyle name="Millares [0.0] 50" xfId="9293" xr:uid="{00000000-0005-0000-0000-000011320000}"/>
    <cellStyle name="Millares [0.0] 50 2" xfId="9294" xr:uid="{00000000-0005-0000-0000-000012320000}"/>
    <cellStyle name="Millares [0.0] 50 2 2" xfId="32199" xr:uid="{00000000-0005-0000-0000-000013320000}"/>
    <cellStyle name="Millares [0.0] 50 3" xfId="9295" xr:uid="{00000000-0005-0000-0000-000014320000}"/>
    <cellStyle name="Millares [0.0] 50 3 2" xfId="32200" xr:uid="{00000000-0005-0000-0000-000015320000}"/>
    <cellStyle name="Millares [0.0] 50 4" xfId="32201" xr:uid="{00000000-0005-0000-0000-000016320000}"/>
    <cellStyle name="Millares [0.0] 51" xfId="9296" xr:uid="{00000000-0005-0000-0000-000017320000}"/>
    <cellStyle name="Millares [0.0] 51 2" xfId="9297" xr:uid="{00000000-0005-0000-0000-000018320000}"/>
    <cellStyle name="Millares [0.0] 51 2 2" xfId="32202" xr:uid="{00000000-0005-0000-0000-000019320000}"/>
    <cellStyle name="Millares [0.0] 51 3" xfId="9298" xr:uid="{00000000-0005-0000-0000-00001A320000}"/>
    <cellStyle name="Millares [0.0] 51 3 2" xfId="32203" xr:uid="{00000000-0005-0000-0000-00001B320000}"/>
    <cellStyle name="Millares [0.0] 51 4" xfId="32204" xr:uid="{00000000-0005-0000-0000-00001C320000}"/>
    <cellStyle name="Millares [0.0] 52" xfId="9299" xr:uid="{00000000-0005-0000-0000-00001D320000}"/>
    <cellStyle name="Millares [0.0] 52 2" xfId="9300" xr:uid="{00000000-0005-0000-0000-00001E320000}"/>
    <cellStyle name="Millares [0.0] 52 2 2" xfId="32205" xr:uid="{00000000-0005-0000-0000-00001F320000}"/>
    <cellStyle name="Millares [0.0] 52 3" xfId="9301" xr:uid="{00000000-0005-0000-0000-000020320000}"/>
    <cellStyle name="Millares [0.0] 52 3 2" xfId="32206" xr:uid="{00000000-0005-0000-0000-000021320000}"/>
    <cellStyle name="Millares [0.0] 52 4" xfId="32207" xr:uid="{00000000-0005-0000-0000-000022320000}"/>
    <cellStyle name="Millares [0.0] 53" xfId="9302" xr:uid="{00000000-0005-0000-0000-000023320000}"/>
    <cellStyle name="Millares [0.0] 53 2" xfId="9303" xr:uid="{00000000-0005-0000-0000-000024320000}"/>
    <cellStyle name="Millares [0.0] 53 2 2" xfId="32208" xr:uid="{00000000-0005-0000-0000-000025320000}"/>
    <cellStyle name="Millares [0.0] 53 3" xfId="9304" xr:uid="{00000000-0005-0000-0000-000026320000}"/>
    <cellStyle name="Millares [0.0] 53 3 2" xfId="32209" xr:uid="{00000000-0005-0000-0000-000027320000}"/>
    <cellStyle name="Millares [0.0] 53 4" xfId="32210" xr:uid="{00000000-0005-0000-0000-000028320000}"/>
    <cellStyle name="Millares [0.0] 54" xfId="9305" xr:uid="{00000000-0005-0000-0000-000029320000}"/>
    <cellStyle name="Millares [0.0] 54 2" xfId="9306" xr:uid="{00000000-0005-0000-0000-00002A320000}"/>
    <cellStyle name="Millares [0.0] 54 2 2" xfId="32211" xr:uid="{00000000-0005-0000-0000-00002B320000}"/>
    <cellStyle name="Millares [0.0] 54 3" xfId="9307" xr:uid="{00000000-0005-0000-0000-00002C320000}"/>
    <cellStyle name="Millares [0.0] 54 3 2" xfId="32212" xr:uid="{00000000-0005-0000-0000-00002D320000}"/>
    <cellStyle name="Millares [0.0] 54 4" xfId="32213" xr:uid="{00000000-0005-0000-0000-00002E320000}"/>
    <cellStyle name="Millares [0.0] 55" xfId="9308" xr:uid="{00000000-0005-0000-0000-00002F320000}"/>
    <cellStyle name="Millares [0.0] 55 2" xfId="9309" xr:uid="{00000000-0005-0000-0000-000030320000}"/>
    <cellStyle name="Millares [0.0] 55 2 2" xfId="32214" xr:uid="{00000000-0005-0000-0000-000031320000}"/>
    <cellStyle name="Millares [0.0] 55 3" xfId="9310" xr:uid="{00000000-0005-0000-0000-000032320000}"/>
    <cellStyle name="Millares [0.0] 55 3 2" xfId="32215" xr:uid="{00000000-0005-0000-0000-000033320000}"/>
    <cellStyle name="Millares [0.0] 55 4" xfId="32216" xr:uid="{00000000-0005-0000-0000-000034320000}"/>
    <cellStyle name="Millares [0.0] 56" xfId="9311" xr:uid="{00000000-0005-0000-0000-000035320000}"/>
    <cellStyle name="Millares [0.0] 56 2" xfId="9312" xr:uid="{00000000-0005-0000-0000-000036320000}"/>
    <cellStyle name="Millares [0.0] 56 2 2" xfId="32217" xr:uid="{00000000-0005-0000-0000-000037320000}"/>
    <cellStyle name="Millares [0.0] 56 3" xfId="9313" xr:uid="{00000000-0005-0000-0000-000038320000}"/>
    <cellStyle name="Millares [0.0] 56 3 2" xfId="32218" xr:uid="{00000000-0005-0000-0000-000039320000}"/>
    <cellStyle name="Millares [0.0] 56 4" xfId="32219" xr:uid="{00000000-0005-0000-0000-00003A320000}"/>
    <cellStyle name="Millares [0.0] 57" xfId="9314" xr:uid="{00000000-0005-0000-0000-00003B320000}"/>
    <cellStyle name="Millares [0.0] 57 2" xfId="9315" xr:uid="{00000000-0005-0000-0000-00003C320000}"/>
    <cellStyle name="Millares [0.0] 57 2 2" xfId="32220" xr:uid="{00000000-0005-0000-0000-00003D320000}"/>
    <cellStyle name="Millares [0.0] 57 3" xfId="9316" xr:uid="{00000000-0005-0000-0000-00003E320000}"/>
    <cellStyle name="Millares [0.0] 57 3 2" xfId="32221" xr:uid="{00000000-0005-0000-0000-00003F320000}"/>
    <cellStyle name="Millares [0.0] 57 4" xfId="32222" xr:uid="{00000000-0005-0000-0000-000040320000}"/>
    <cellStyle name="Millares [0.0] 58" xfId="9317" xr:uid="{00000000-0005-0000-0000-000041320000}"/>
    <cellStyle name="Millares [0.0] 58 2" xfId="9318" xr:uid="{00000000-0005-0000-0000-000042320000}"/>
    <cellStyle name="Millares [0.0] 58 2 2" xfId="32223" xr:uid="{00000000-0005-0000-0000-000043320000}"/>
    <cellStyle name="Millares [0.0] 58 3" xfId="9319" xr:uid="{00000000-0005-0000-0000-000044320000}"/>
    <cellStyle name="Millares [0.0] 58 3 2" xfId="32224" xr:uid="{00000000-0005-0000-0000-000045320000}"/>
    <cellStyle name="Millares [0.0] 58 4" xfId="32225" xr:uid="{00000000-0005-0000-0000-000046320000}"/>
    <cellStyle name="Millares [0.0] 59" xfId="9320" xr:uid="{00000000-0005-0000-0000-000047320000}"/>
    <cellStyle name="Millares [0.0] 59 2" xfId="9321" xr:uid="{00000000-0005-0000-0000-000048320000}"/>
    <cellStyle name="Millares [0.0] 59 2 2" xfId="32226" xr:uid="{00000000-0005-0000-0000-000049320000}"/>
    <cellStyle name="Millares [0.0] 59 3" xfId="9322" xr:uid="{00000000-0005-0000-0000-00004A320000}"/>
    <cellStyle name="Millares [0.0] 59 3 2" xfId="32227" xr:uid="{00000000-0005-0000-0000-00004B320000}"/>
    <cellStyle name="Millares [0.0] 59 4" xfId="32228" xr:uid="{00000000-0005-0000-0000-00004C320000}"/>
    <cellStyle name="Millares [0.0] 6" xfId="9323" xr:uid="{00000000-0005-0000-0000-00004D320000}"/>
    <cellStyle name="Millares [0.0] 6 2" xfId="9324" xr:uid="{00000000-0005-0000-0000-00004E320000}"/>
    <cellStyle name="Millares [0.0] 6 2 2" xfId="32229" xr:uid="{00000000-0005-0000-0000-00004F320000}"/>
    <cellStyle name="Millares [0.0] 6 3" xfId="9325" xr:uid="{00000000-0005-0000-0000-000050320000}"/>
    <cellStyle name="Millares [0.0] 6 3 2" xfId="32230" xr:uid="{00000000-0005-0000-0000-000051320000}"/>
    <cellStyle name="Millares [0.0] 6 4" xfId="32231" xr:uid="{00000000-0005-0000-0000-000052320000}"/>
    <cellStyle name="Millares [0.0] 60" xfId="9326" xr:uid="{00000000-0005-0000-0000-000053320000}"/>
    <cellStyle name="Millares [0.0] 60 2" xfId="9327" xr:uid="{00000000-0005-0000-0000-000054320000}"/>
    <cellStyle name="Millares [0.0] 60 2 2" xfId="32232" xr:uid="{00000000-0005-0000-0000-000055320000}"/>
    <cellStyle name="Millares [0.0] 60 3" xfId="9328" xr:uid="{00000000-0005-0000-0000-000056320000}"/>
    <cellStyle name="Millares [0.0] 60 3 2" xfId="32233" xr:uid="{00000000-0005-0000-0000-000057320000}"/>
    <cellStyle name="Millares [0.0] 60 4" xfId="32234" xr:uid="{00000000-0005-0000-0000-000058320000}"/>
    <cellStyle name="Millares [0.0] 61" xfId="9329" xr:uid="{00000000-0005-0000-0000-000059320000}"/>
    <cellStyle name="Millares [0.0] 61 2" xfId="9330" xr:uid="{00000000-0005-0000-0000-00005A320000}"/>
    <cellStyle name="Millares [0.0] 61 2 2" xfId="32235" xr:uid="{00000000-0005-0000-0000-00005B320000}"/>
    <cellStyle name="Millares [0.0] 61 3" xfId="9331" xr:uid="{00000000-0005-0000-0000-00005C320000}"/>
    <cellStyle name="Millares [0.0] 61 3 2" xfId="32236" xr:uid="{00000000-0005-0000-0000-00005D320000}"/>
    <cellStyle name="Millares [0.0] 61 4" xfId="32237" xr:uid="{00000000-0005-0000-0000-00005E320000}"/>
    <cellStyle name="Millares [0.0] 62" xfId="9332" xr:uid="{00000000-0005-0000-0000-00005F320000}"/>
    <cellStyle name="Millares [0.0] 62 2" xfId="9333" xr:uid="{00000000-0005-0000-0000-000060320000}"/>
    <cellStyle name="Millares [0.0] 62 2 2" xfId="32238" xr:uid="{00000000-0005-0000-0000-000061320000}"/>
    <cellStyle name="Millares [0.0] 62 3" xfId="9334" xr:uid="{00000000-0005-0000-0000-000062320000}"/>
    <cellStyle name="Millares [0.0] 62 3 2" xfId="32239" xr:uid="{00000000-0005-0000-0000-000063320000}"/>
    <cellStyle name="Millares [0.0] 62 4" xfId="32240" xr:uid="{00000000-0005-0000-0000-000064320000}"/>
    <cellStyle name="Millares [0.0] 63" xfId="9335" xr:uid="{00000000-0005-0000-0000-000065320000}"/>
    <cellStyle name="Millares [0.0] 63 2" xfId="9336" xr:uid="{00000000-0005-0000-0000-000066320000}"/>
    <cellStyle name="Millares [0.0] 63 2 2" xfId="32241" xr:uid="{00000000-0005-0000-0000-000067320000}"/>
    <cellStyle name="Millares [0.0] 63 3" xfId="9337" xr:uid="{00000000-0005-0000-0000-000068320000}"/>
    <cellStyle name="Millares [0.0] 63 3 2" xfId="32242" xr:uid="{00000000-0005-0000-0000-000069320000}"/>
    <cellStyle name="Millares [0.0] 63 4" xfId="32243" xr:uid="{00000000-0005-0000-0000-00006A320000}"/>
    <cellStyle name="Millares [0.0] 64" xfId="9338" xr:uid="{00000000-0005-0000-0000-00006B320000}"/>
    <cellStyle name="Millares [0.0] 64 2" xfId="9339" xr:uid="{00000000-0005-0000-0000-00006C320000}"/>
    <cellStyle name="Millares [0.0] 64 2 2" xfId="32244" xr:uid="{00000000-0005-0000-0000-00006D320000}"/>
    <cellStyle name="Millares [0.0] 64 3" xfId="9340" xr:uid="{00000000-0005-0000-0000-00006E320000}"/>
    <cellStyle name="Millares [0.0] 64 3 2" xfId="32245" xr:uid="{00000000-0005-0000-0000-00006F320000}"/>
    <cellStyle name="Millares [0.0] 64 4" xfId="32246" xr:uid="{00000000-0005-0000-0000-000070320000}"/>
    <cellStyle name="Millares [0.0] 65" xfId="9341" xr:uid="{00000000-0005-0000-0000-000071320000}"/>
    <cellStyle name="Millares [0.0] 65 2" xfId="9342" xr:uid="{00000000-0005-0000-0000-000072320000}"/>
    <cellStyle name="Millares [0.0] 65 2 2" xfId="32247" xr:uid="{00000000-0005-0000-0000-000073320000}"/>
    <cellStyle name="Millares [0.0] 65 3" xfId="9343" xr:uid="{00000000-0005-0000-0000-000074320000}"/>
    <cellStyle name="Millares [0.0] 65 3 2" xfId="32248" xr:uid="{00000000-0005-0000-0000-000075320000}"/>
    <cellStyle name="Millares [0.0] 65 4" xfId="32249" xr:uid="{00000000-0005-0000-0000-000076320000}"/>
    <cellStyle name="Millares [0.0] 66" xfId="9344" xr:uid="{00000000-0005-0000-0000-000077320000}"/>
    <cellStyle name="Millares [0.0] 66 2" xfId="9345" xr:uid="{00000000-0005-0000-0000-000078320000}"/>
    <cellStyle name="Millares [0.0] 66 2 2" xfId="32250" xr:uid="{00000000-0005-0000-0000-000079320000}"/>
    <cellStyle name="Millares [0.0] 66 3" xfId="9346" xr:uid="{00000000-0005-0000-0000-00007A320000}"/>
    <cellStyle name="Millares [0.0] 66 3 2" xfId="32251" xr:uid="{00000000-0005-0000-0000-00007B320000}"/>
    <cellStyle name="Millares [0.0] 66 4" xfId="32252" xr:uid="{00000000-0005-0000-0000-00007C320000}"/>
    <cellStyle name="Millares [0.0] 67" xfId="9347" xr:uid="{00000000-0005-0000-0000-00007D320000}"/>
    <cellStyle name="Millares [0.0] 67 2" xfId="9348" xr:uid="{00000000-0005-0000-0000-00007E320000}"/>
    <cellStyle name="Millares [0.0] 67 2 2" xfId="32253" xr:uid="{00000000-0005-0000-0000-00007F320000}"/>
    <cellStyle name="Millares [0.0] 67 3" xfId="9349" xr:uid="{00000000-0005-0000-0000-000080320000}"/>
    <cellStyle name="Millares [0.0] 67 3 2" xfId="32254" xr:uid="{00000000-0005-0000-0000-000081320000}"/>
    <cellStyle name="Millares [0.0] 67 4" xfId="32255" xr:uid="{00000000-0005-0000-0000-000082320000}"/>
    <cellStyle name="Millares [0.0] 68" xfId="9350" xr:uid="{00000000-0005-0000-0000-000083320000}"/>
    <cellStyle name="Millares [0.0] 68 2" xfId="9351" xr:uid="{00000000-0005-0000-0000-000084320000}"/>
    <cellStyle name="Millares [0.0] 68 2 2" xfId="32256" xr:uid="{00000000-0005-0000-0000-000085320000}"/>
    <cellStyle name="Millares [0.0] 68 3" xfId="9352" xr:uid="{00000000-0005-0000-0000-000086320000}"/>
    <cellStyle name="Millares [0.0] 68 3 2" xfId="32257" xr:uid="{00000000-0005-0000-0000-000087320000}"/>
    <cellStyle name="Millares [0.0] 68 4" xfId="32258" xr:uid="{00000000-0005-0000-0000-000088320000}"/>
    <cellStyle name="Millares [0.0] 69" xfId="9353" xr:uid="{00000000-0005-0000-0000-000089320000}"/>
    <cellStyle name="Millares [0.0] 69 2" xfId="9354" xr:uid="{00000000-0005-0000-0000-00008A320000}"/>
    <cellStyle name="Millares [0.0] 69 2 2" xfId="32259" xr:uid="{00000000-0005-0000-0000-00008B320000}"/>
    <cellStyle name="Millares [0.0] 69 3" xfId="9355" xr:uid="{00000000-0005-0000-0000-00008C320000}"/>
    <cellStyle name="Millares [0.0] 69 3 2" xfId="32260" xr:uid="{00000000-0005-0000-0000-00008D320000}"/>
    <cellStyle name="Millares [0.0] 69 4" xfId="32261" xr:uid="{00000000-0005-0000-0000-00008E320000}"/>
    <cellStyle name="Millares [0.0] 7" xfId="9356" xr:uid="{00000000-0005-0000-0000-00008F320000}"/>
    <cellStyle name="Millares [0.0] 7 2" xfId="9357" xr:uid="{00000000-0005-0000-0000-000090320000}"/>
    <cellStyle name="Millares [0.0] 7 2 2" xfId="32262" xr:uid="{00000000-0005-0000-0000-000091320000}"/>
    <cellStyle name="Millares [0.0] 7 3" xfId="9358" xr:uid="{00000000-0005-0000-0000-000092320000}"/>
    <cellStyle name="Millares [0.0] 7 3 2" xfId="32263" xr:uid="{00000000-0005-0000-0000-000093320000}"/>
    <cellStyle name="Millares [0.0] 7 4" xfId="32264" xr:uid="{00000000-0005-0000-0000-000094320000}"/>
    <cellStyle name="Millares [0.0] 70" xfId="9359" xr:uid="{00000000-0005-0000-0000-000095320000}"/>
    <cellStyle name="Millares [0.0] 70 2" xfId="9360" xr:uid="{00000000-0005-0000-0000-000096320000}"/>
    <cellStyle name="Millares [0.0] 70 2 2" xfId="32265" xr:uid="{00000000-0005-0000-0000-000097320000}"/>
    <cellStyle name="Millares [0.0] 70 3" xfId="9361" xr:uid="{00000000-0005-0000-0000-000098320000}"/>
    <cellStyle name="Millares [0.0] 70 3 2" xfId="32266" xr:uid="{00000000-0005-0000-0000-000099320000}"/>
    <cellStyle name="Millares [0.0] 70 4" xfId="32267" xr:uid="{00000000-0005-0000-0000-00009A320000}"/>
    <cellStyle name="Millares [0.0] 71" xfId="9362" xr:uid="{00000000-0005-0000-0000-00009B320000}"/>
    <cellStyle name="Millares [0.0] 71 2" xfId="9363" xr:uid="{00000000-0005-0000-0000-00009C320000}"/>
    <cellStyle name="Millares [0.0] 71 2 2" xfId="32268" xr:uid="{00000000-0005-0000-0000-00009D320000}"/>
    <cellStyle name="Millares [0.0] 71 3" xfId="9364" xr:uid="{00000000-0005-0000-0000-00009E320000}"/>
    <cellStyle name="Millares [0.0] 71 3 2" xfId="32269" xr:uid="{00000000-0005-0000-0000-00009F320000}"/>
    <cellStyle name="Millares [0.0] 71 4" xfId="32270" xr:uid="{00000000-0005-0000-0000-0000A0320000}"/>
    <cellStyle name="Millares [0.0] 72" xfId="9365" xr:uid="{00000000-0005-0000-0000-0000A1320000}"/>
    <cellStyle name="Millares [0.0] 72 2" xfId="9366" xr:uid="{00000000-0005-0000-0000-0000A2320000}"/>
    <cellStyle name="Millares [0.0] 72 2 2" xfId="32271" xr:uid="{00000000-0005-0000-0000-0000A3320000}"/>
    <cellStyle name="Millares [0.0] 72 3" xfId="9367" xr:uid="{00000000-0005-0000-0000-0000A4320000}"/>
    <cellStyle name="Millares [0.0] 72 3 2" xfId="32272" xr:uid="{00000000-0005-0000-0000-0000A5320000}"/>
    <cellStyle name="Millares [0.0] 72 4" xfId="32273" xr:uid="{00000000-0005-0000-0000-0000A6320000}"/>
    <cellStyle name="Millares [0.0] 73" xfId="9368" xr:uid="{00000000-0005-0000-0000-0000A7320000}"/>
    <cellStyle name="Millares [0.0] 73 2" xfId="9369" xr:uid="{00000000-0005-0000-0000-0000A8320000}"/>
    <cellStyle name="Millares [0.0] 73 2 2" xfId="32274" xr:uid="{00000000-0005-0000-0000-0000A9320000}"/>
    <cellStyle name="Millares [0.0] 73 3" xfId="9370" xr:uid="{00000000-0005-0000-0000-0000AA320000}"/>
    <cellStyle name="Millares [0.0] 73 3 2" xfId="32275" xr:uid="{00000000-0005-0000-0000-0000AB320000}"/>
    <cellStyle name="Millares [0.0] 73 4" xfId="32276" xr:uid="{00000000-0005-0000-0000-0000AC320000}"/>
    <cellStyle name="Millares [0.0] 74" xfId="9371" xr:uid="{00000000-0005-0000-0000-0000AD320000}"/>
    <cellStyle name="Millares [0.0] 74 2" xfId="9372" xr:uid="{00000000-0005-0000-0000-0000AE320000}"/>
    <cellStyle name="Millares [0.0] 74 2 2" xfId="32277" xr:uid="{00000000-0005-0000-0000-0000AF320000}"/>
    <cellStyle name="Millares [0.0] 74 3" xfId="9373" xr:uid="{00000000-0005-0000-0000-0000B0320000}"/>
    <cellStyle name="Millares [0.0] 74 3 2" xfId="32278" xr:uid="{00000000-0005-0000-0000-0000B1320000}"/>
    <cellStyle name="Millares [0.0] 74 4" xfId="32279" xr:uid="{00000000-0005-0000-0000-0000B2320000}"/>
    <cellStyle name="Millares [0.0] 75" xfId="9374" xr:uid="{00000000-0005-0000-0000-0000B3320000}"/>
    <cellStyle name="Millares [0.0] 75 2" xfId="9375" xr:uid="{00000000-0005-0000-0000-0000B4320000}"/>
    <cellStyle name="Millares [0.0] 75 2 2" xfId="32280" xr:uid="{00000000-0005-0000-0000-0000B5320000}"/>
    <cellStyle name="Millares [0.0] 75 3" xfId="9376" xr:uid="{00000000-0005-0000-0000-0000B6320000}"/>
    <cellStyle name="Millares [0.0] 75 3 2" xfId="32281" xr:uid="{00000000-0005-0000-0000-0000B7320000}"/>
    <cellStyle name="Millares [0.0] 75 4" xfId="32282" xr:uid="{00000000-0005-0000-0000-0000B8320000}"/>
    <cellStyle name="Millares [0.0] 76" xfId="9377" xr:uid="{00000000-0005-0000-0000-0000B9320000}"/>
    <cellStyle name="Millares [0.0] 76 2" xfId="9378" xr:uid="{00000000-0005-0000-0000-0000BA320000}"/>
    <cellStyle name="Millares [0.0] 76 2 2" xfId="32283" xr:uid="{00000000-0005-0000-0000-0000BB320000}"/>
    <cellStyle name="Millares [0.0] 76 3" xfId="9379" xr:uid="{00000000-0005-0000-0000-0000BC320000}"/>
    <cellStyle name="Millares [0.0] 76 3 2" xfId="32284" xr:uid="{00000000-0005-0000-0000-0000BD320000}"/>
    <cellStyle name="Millares [0.0] 76 4" xfId="32285" xr:uid="{00000000-0005-0000-0000-0000BE320000}"/>
    <cellStyle name="Millares [0.0] 77" xfId="9380" xr:uid="{00000000-0005-0000-0000-0000BF320000}"/>
    <cellStyle name="Millares [0.0] 77 2" xfId="9381" xr:uid="{00000000-0005-0000-0000-0000C0320000}"/>
    <cellStyle name="Millares [0.0] 77 2 2" xfId="32286" xr:uid="{00000000-0005-0000-0000-0000C1320000}"/>
    <cellStyle name="Millares [0.0] 77 3" xfId="9382" xr:uid="{00000000-0005-0000-0000-0000C2320000}"/>
    <cellStyle name="Millares [0.0] 77 3 2" xfId="32287" xr:uid="{00000000-0005-0000-0000-0000C3320000}"/>
    <cellStyle name="Millares [0.0] 77 4" xfId="32288" xr:uid="{00000000-0005-0000-0000-0000C4320000}"/>
    <cellStyle name="Millares [0.0] 78" xfId="9383" xr:uid="{00000000-0005-0000-0000-0000C5320000}"/>
    <cellStyle name="Millares [0.0] 78 2" xfId="9384" xr:uid="{00000000-0005-0000-0000-0000C6320000}"/>
    <cellStyle name="Millares [0.0] 78 2 2" xfId="32289" xr:uid="{00000000-0005-0000-0000-0000C7320000}"/>
    <cellStyle name="Millares [0.0] 78 3" xfId="9385" xr:uid="{00000000-0005-0000-0000-0000C8320000}"/>
    <cellStyle name="Millares [0.0] 78 3 2" xfId="32290" xr:uid="{00000000-0005-0000-0000-0000C9320000}"/>
    <cellStyle name="Millares [0.0] 78 4" xfId="32291" xr:uid="{00000000-0005-0000-0000-0000CA320000}"/>
    <cellStyle name="Millares [0.0] 79" xfId="9386" xr:uid="{00000000-0005-0000-0000-0000CB320000}"/>
    <cellStyle name="Millares [0.0] 79 2" xfId="9387" xr:uid="{00000000-0005-0000-0000-0000CC320000}"/>
    <cellStyle name="Millares [0.0] 79 2 2" xfId="32292" xr:uid="{00000000-0005-0000-0000-0000CD320000}"/>
    <cellStyle name="Millares [0.0] 79 3" xfId="9388" xr:uid="{00000000-0005-0000-0000-0000CE320000}"/>
    <cellStyle name="Millares [0.0] 79 3 2" xfId="32293" xr:uid="{00000000-0005-0000-0000-0000CF320000}"/>
    <cellStyle name="Millares [0.0] 79 4" xfId="32294" xr:uid="{00000000-0005-0000-0000-0000D0320000}"/>
    <cellStyle name="Millares [0.0] 8" xfId="9389" xr:uid="{00000000-0005-0000-0000-0000D1320000}"/>
    <cellStyle name="Millares [0.0] 8 2" xfId="9390" xr:uid="{00000000-0005-0000-0000-0000D2320000}"/>
    <cellStyle name="Millares [0.0] 8 2 2" xfId="32295" xr:uid="{00000000-0005-0000-0000-0000D3320000}"/>
    <cellStyle name="Millares [0.0] 8 3" xfId="9391" xr:uid="{00000000-0005-0000-0000-0000D4320000}"/>
    <cellStyle name="Millares [0.0] 8 3 2" xfId="32296" xr:uid="{00000000-0005-0000-0000-0000D5320000}"/>
    <cellStyle name="Millares [0.0] 8 4" xfId="32297" xr:uid="{00000000-0005-0000-0000-0000D6320000}"/>
    <cellStyle name="Millares [0.0] 80" xfId="9392" xr:uid="{00000000-0005-0000-0000-0000D7320000}"/>
    <cellStyle name="Millares [0.0] 80 2" xfId="9393" xr:uid="{00000000-0005-0000-0000-0000D8320000}"/>
    <cellStyle name="Millares [0.0] 80 2 2" xfId="32298" xr:uid="{00000000-0005-0000-0000-0000D9320000}"/>
    <cellStyle name="Millares [0.0] 80 3" xfId="9394" xr:uid="{00000000-0005-0000-0000-0000DA320000}"/>
    <cellStyle name="Millares [0.0] 80 3 2" xfId="32299" xr:uid="{00000000-0005-0000-0000-0000DB320000}"/>
    <cellStyle name="Millares [0.0] 80 4" xfId="32300" xr:uid="{00000000-0005-0000-0000-0000DC320000}"/>
    <cellStyle name="Millares [0.0] 81" xfId="9395" xr:uid="{00000000-0005-0000-0000-0000DD320000}"/>
    <cellStyle name="Millares [0.0] 81 2" xfId="9396" xr:uid="{00000000-0005-0000-0000-0000DE320000}"/>
    <cellStyle name="Millares [0.0] 81 2 2" xfId="32301" xr:uid="{00000000-0005-0000-0000-0000DF320000}"/>
    <cellStyle name="Millares [0.0] 81 3" xfId="9397" xr:uid="{00000000-0005-0000-0000-0000E0320000}"/>
    <cellStyle name="Millares [0.0] 81 3 2" xfId="32302" xr:uid="{00000000-0005-0000-0000-0000E1320000}"/>
    <cellStyle name="Millares [0.0] 81 4" xfId="32303" xr:uid="{00000000-0005-0000-0000-0000E2320000}"/>
    <cellStyle name="Millares [0.0] 82" xfId="9398" xr:uid="{00000000-0005-0000-0000-0000E3320000}"/>
    <cellStyle name="Millares [0.0] 82 2" xfId="9399" xr:uid="{00000000-0005-0000-0000-0000E4320000}"/>
    <cellStyle name="Millares [0.0] 82 2 2" xfId="32304" xr:uid="{00000000-0005-0000-0000-0000E5320000}"/>
    <cellStyle name="Millares [0.0] 82 3" xfId="9400" xr:uid="{00000000-0005-0000-0000-0000E6320000}"/>
    <cellStyle name="Millares [0.0] 82 3 2" xfId="32305" xr:uid="{00000000-0005-0000-0000-0000E7320000}"/>
    <cellStyle name="Millares [0.0] 82 4" xfId="32306" xr:uid="{00000000-0005-0000-0000-0000E8320000}"/>
    <cellStyle name="Millares [0.0] 83" xfId="9401" xr:uid="{00000000-0005-0000-0000-0000E9320000}"/>
    <cellStyle name="Millares [0.0] 83 2" xfId="9402" xr:uid="{00000000-0005-0000-0000-0000EA320000}"/>
    <cellStyle name="Millares [0.0] 83 2 2" xfId="32307" xr:uid="{00000000-0005-0000-0000-0000EB320000}"/>
    <cellStyle name="Millares [0.0] 83 3" xfId="9403" xr:uid="{00000000-0005-0000-0000-0000EC320000}"/>
    <cellStyle name="Millares [0.0] 83 3 2" xfId="32308" xr:uid="{00000000-0005-0000-0000-0000ED320000}"/>
    <cellStyle name="Millares [0.0] 83 4" xfId="32309" xr:uid="{00000000-0005-0000-0000-0000EE320000}"/>
    <cellStyle name="Millares [0.0] 84" xfId="9404" xr:uid="{00000000-0005-0000-0000-0000EF320000}"/>
    <cellStyle name="Millares [0.0] 84 2" xfId="9405" xr:uid="{00000000-0005-0000-0000-0000F0320000}"/>
    <cellStyle name="Millares [0.0] 84 2 2" xfId="32310" xr:uid="{00000000-0005-0000-0000-0000F1320000}"/>
    <cellStyle name="Millares [0.0] 84 3" xfId="9406" xr:uid="{00000000-0005-0000-0000-0000F2320000}"/>
    <cellStyle name="Millares [0.0] 84 3 2" xfId="32311" xr:uid="{00000000-0005-0000-0000-0000F3320000}"/>
    <cellStyle name="Millares [0.0] 84 4" xfId="32312" xr:uid="{00000000-0005-0000-0000-0000F4320000}"/>
    <cellStyle name="Millares [0.0] 85" xfId="9407" xr:uid="{00000000-0005-0000-0000-0000F5320000}"/>
    <cellStyle name="Millares [0.0] 85 2" xfId="9408" xr:uid="{00000000-0005-0000-0000-0000F6320000}"/>
    <cellStyle name="Millares [0.0] 85 2 2" xfId="32313" xr:uid="{00000000-0005-0000-0000-0000F7320000}"/>
    <cellStyle name="Millares [0.0] 85 3" xfId="9409" xr:uid="{00000000-0005-0000-0000-0000F8320000}"/>
    <cellStyle name="Millares [0.0] 85 3 2" xfId="32314" xr:uid="{00000000-0005-0000-0000-0000F9320000}"/>
    <cellStyle name="Millares [0.0] 85 4" xfId="32315" xr:uid="{00000000-0005-0000-0000-0000FA320000}"/>
    <cellStyle name="Millares [0.0] 86" xfId="9410" xr:uid="{00000000-0005-0000-0000-0000FB320000}"/>
    <cellStyle name="Millares [0.0] 86 2" xfId="9411" xr:uid="{00000000-0005-0000-0000-0000FC320000}"/>
    <cellStyle name="Millares [0.0] 86 2 2" xfId="32316" xr:uid="{00000000-0005-0000-0000-0000FD320000}"/>
    <cellStyle name="Millares [0.0] 86 3" xfId="9412" xr:uid="{00000000-0005-0000-0000-0000FE320000}"/>
    <cellStyle name="Millares [0.0] 86 3 2" xfId="32317" xr:uid="{00000000-0005-0000-0000-0000FF320000}"/>
    <cellStyle name="Millares [0.0] 86 4" xfId="32318" xr:uid="{00000000-0005-0000-0000-000000330000}"/>
    <cellStyle name="Millares [0.0] 87" xfId="9413" xr:uid="{00000000-0005-0000-0000-000001330000}"/>
    <cellStyle name="Millares [0.0] 87 2" xfId="9414" xr:uid="{00000000-0005-0000-0000-000002330000}"/>
    <cellStyle name="Millares [0.0] 87 2 2" xfId="32319" xr:uid="{00000000-0005-0000-0000-000003330000}"/>
    <cellStyle name="Millares [0.0] 87 3" xfId="9415" xr:uid="{00000000-0005-0000-0000-000004330000}"/>
    <cellStyle name="Millares [0.0] 87 3 2" xfId="32320" xr:uid="{00000000-0005-0000-0000-000005330000}"/>
    <cellStyle name="Millares [0.0] 87 4" xfId="32321" xr:uid="{00000000-0005-0000-0000-000006330000}"/>
    <cellStyle name="Millares [0.0] 88" xfId="9416" xr:uid="{00000000-0005-0000-0000-000007330000}"/>
    <cellStyle name="Millares [0.0] 88 2" xfId="9417" xr:uid="{00000000-0005-0000-0000-000008330000}"/>
    <cellStyle name="Millares [0.0] 88 2 2" xfId="32322" xr:uid="{00000000-0005-0000-0000-000009330000}"/>
    <cellStyle name="Millares [0.0] 88 3" xfId="9418" xr:uid="{00000000-0005-0000-0000-00000A330000}"/>
    <cellStyle name="Millares [0.0] 88 3 2" xfId="32323" xr:uid="{00000000-0005-0000-0000-00000B330000}"/>
    <cellStyle name="Millares [0.0] 88 4" xfId="32324" xr:uid="{00000000-0005-0000-0000-00000C330000}"/>
    <cellStyle name="Millares [0.0] 89" xfId="9419" xr:uid="{00000000-0005-0000-0000-00000D330000}"/>
    <cellStyle name="Millares [0.0] 89 2" xfId="9420" xr:uid="{00000000-0005-0000-0000-00000E330000}"/>
    <cellStyle name="Millares [0.0] 89 2 2" xfId="32325" xr:uid="{00000000-0005-0000-0000-00000F330000}"/>
    <cellStyle name="Millares [0.0] 89 3" xfId="9421" xr:uid="{00000000-0005-0000-0000-000010330000}"/>
    <cellStyle name="Millares [0.0] 89 3 2" xfId="32326" xr:uid="{00000000-0005-0000-0000-000011330000}"/>
    <cellStyle name="Millares [0.0] 89 4" xfId="32327" xr:uid="{00000000-0005-0000-0000-000012330000}"/>
    <cellStyle name="Millares [0.0] 9" xfId="9422" xr:uid="{00000000-0005-0000-0000-000013330000}"/>
    <cellStyle name="Millares [0.0] 9 2" xfId="9423" xr:uid="{00000000-0005-0000-0000-000014330000}"/>
    <cellStyle name="Millares [0.0] 9 2 2" xfId="32328" xr:uid="{00000000-0005-0000-0000-000015330000}"/>
    <cellStyle name="Millares [0.0] 9 3" xfId="9424" xr:uid="{00000000-0005-0000-0000-000016330000}"/>
    <cellStyle name="Millares [0.0] 9 3 2" xfId="32329" xr:uid="{00000000-0005-0000-0000-000017330000}"/>
    <cellStyle name="Millares [0.0] 9 4" xfId="32330" xr:uid="{00000000-0005-0000-0000-000018330000}"/>
    <cellStyle name="Millares [0.0] 90" xfId="9425" xr:uid="{00000000-0005-0000-0000-000019330000}"/>
    <cellStyle name="Millares [0.0] 90 2" xfId="9426" xr:uid="{00000000-0005-0000-0000-00001A330000}"/>
    <cellStyle name="Millares [0.0] 90 2 2" xfId="32331" xr:uid="{00000000-0005-0000-0000-00001B330000}"/>
    <cellStyle name="Millares [0.0] 90 3" xfId="9427" xr:uid="{00000000-0005-0000-0000-00001C330000}"/>
    <cellStyle name="Millares [0.0] 90 3 2" xfId="32332" xr:uid="{00000000-0005-0000-0000-00001D330000}"/>
    <cellStyle name="Millares [0.0] 90 4" xfId="32333" xr:uid="{00000000-0005-0000-0000-00001E330000}"/>
    <cellStyle name="Millares [0.0] 91" xfId="9428" xr:uid="{00000000-0005-0000-0000-00001F330000}"/>
    <cellStyle name="Millares [0.0] 91 2" xfId="9429" xr:uid="{00000000-0005-0000-0000-000020330000}"/>
    <cellStyle name="Millares [0.0] 91 2 2" xfId="32334" xr:uid="{00000000-0005-0000-0000-000021330000}"/>
    <cellStyle name="Millares [0.0] 91 3" xfId="9430" xr:uid="{00000000-0005-0000-0000-000022330000}"/>
    <cellStyle name="Millares [0.0] 91 3 2" xfId="32335" xr:uid="{00000000-0005-0000-0000-000023330000}"/>
    <cellStyle name="Millares [0.0] 91 4" xfId="32336" xr:uid="{00000000-0005-0000-0000-000024330000}"/>
    <cellStyle name="Millares [0.0] 92" xfId="9431" xr:uid="{00000000-0005-0000-0000-000025330000}"/>
    <cellStyle name="Millares [0.0] 92 2" xfId="9432" xr:uid="{00000000-0005-0000-0000-000026330000}"/>
    <cellStyle name="Millares [0.0] 92 2 2" xfId="32337" xr:uid="{00000000-0005-0000-0000-000027330000}"/>
    <cellStyle name="Millares [0.0] 92 3" xfId="9433" xr:uid="{00000000-0005-0000-0000-000028330000}"/>
    <cellStyle name="Millares [0.0] 92 3 2" xfId="32338" xr:uid="{00000000-0005-0000-0000-000029330000}"/>
    <cellStyle name="Millares [0.0] 92 4" xfId="32339" xr:uid="{00000000-0005-0000-0000-00002A330000}"/>
    <cellStyle name="Millares [0.0] 93" xfId="9434" xr:uid="{00000000-0005-0000-0000-00002B330000}"/>
    <cellStyle name="Millares [0.0] 93 2" xfId="9435" xr:uid="{00000000-0005-0000-0000-00002C330000}"/>
    <cellStyle name="Millares [0.0] 93 2 2" xfId="32340" xr:uid="{00000000-0005-0000-0000-00002D330000}"/>
    <cellStyle name="Millares [0.0] 93 3" xfId="9436" xr:uid="{00000000-0005-0000-0000-00002E330000}"/>
    <cellStyle name="Millares [0.0] 93 3 2" xfId="32341" xr:uid="{00000000-0005-0000-0000-00002F330000}"/>
    <cellStyle name="Millares [0.0] 93 4" xfId="32342" xr:uid="{00000000-0005-0000-0000-000030330000}"/>
    <cellStyle name="Millares [0.0] 94" xfId="9437" xr:uid="{00000000-0005-0000-0000-000031330000}"/>
    <cellStyle name="Millares [0.0] 94 2" xfId="9438" xr:uid="{00000000-0005-0000-0000-000032330000}"/>
    <cellStyle name="Millares [0.0] 94 2 2" xfId="32343" xr:uid="{00000000-0005-0000-0000-000033330000}"/>
    <cellStyle name="Millares [0.0] 94 3" xfId="9439" xr:uid="{00000000-0005-0000-0000-000034330000}"/>
    <cellStyle name="Millares [0.0] 94 3 2" xfId="32344" xr:uid="{00000000-0005-0000-0000-000035330000}"/>
    <cellStyle name="Millares [0.0] 94 4" xfId="32345" xr:uid="{00000000-0005-0000-0000-000036330000}"/>
    <cellStyle name="Millares [0.0] 95" xfId="9440" xr:uid="{00000000-0005-0000-0000-000037330000}"/>
    <cellStyle name="Millares [0.0] 95 2" xfId="9441" xr:uid="{00000000-0005-0000-0000-000038330000}"/>
    <cellStyle name="Millares [0.0] 95 2 2" xfId="32346" xr:uid="{00000000-0005-0000-0000-000039330000}"/>
    <cellStyle name="Millares [0.0] 95 3" xfId="9442" xr:uid="{00000000-0005-0000-0000-00003A330000}"/>
    <cellStyle name="Millares [0.0] 95 3 2" xfId="32347" xr:uid="{00000000-0005-0000-0000-00003B330000}"/>
    <cellStyle name="Millares [0.0] 95 4" xfId="32348" xr:uid="{00000000-0005-0000-0000-00003C330000}"/>
    <cellStyle name="Millares [0.0] 96" xfId="9443" xr:uid="{00000000-0005-0000-0000-00003D330000}"/>
    <cellStyle name="Millares [0.0] 96 2" xfId="9444" xr:uid="{00000000-0005-0000-0000-00003E330000}"/>
    <cellStyle name="Millares [0.0] 96 2 2" xfId="32349" xr:uid="{00000000-0005-0000-0000-00003F330000}"/>
    <cellStyle name="Millares [0.0] 96 3" xfId="9445" xr:uid="{00000000-0005-0000-0000-000040330000}"/>
    <cellStyle name="Millares [0.0] 96 3 2" xfId="32350" xr:uid="{00000000-0005-0000-0000-000041330000}"/>
    <cellStyle name="Millares [0.0] 96 4" xfId="32351" xr:uid="{00000000-0005-0000-0000-000042330000}"/>
    <cellStyle name="Millares [0.0] 97" xfId="9446" xr:uid="{00000000-0005-0000-0000-000043330000}"/>
    <cellStyle name="Millares [0.0] 97 2" xfId="9447" xr:uid="{00000000-0005-0000-0000-000044330000}"/>
    <cellStyle name="Millares [0.0] 97 2 2" xfId="32352" xr:uid="{00000000-0005-0000-0000-000045330000}"/>
    <cellStyle name="Millares [0.0] 97 3" xfId="9448" xr:uid="{00000000-0005-0000-0000-000046330000}"/>
    <cellStyle name="Millares [0.0] 97 3 2" xfId="32353" xr:uid="{00000000-0005-0000-0000-000047330000}"/>
    <cellStyle name="Millares [0.0] 97 4" xfId="32354" xr:uid="{00000000-0005-0000-0000-000048330000}"/>
    <cellStyle name="Millares [0.0] 98" xfId="9449" xr:uid="{00000000-0005-0000-0000-000049330000}"/>
    <cellStyle name="Millares [0.0] 98 2" xfId="9450" xr:uid="{00000000-0005-0000-0000-00004A330000}"/>
    <cellStyle name="Millares [0.0] 98 2 2" xfId="32355" xr:uid="{00000000-0005-0000-0000-00004B330000}"/>
    <cellStyle name="Millares [0.0] 98 3" xfId="9451" xr:uid="{00000000-0005-0000-0000-00004C330000}"/>
    <cellStyle name="Millares [0.0] 98 3 2" xfId="32356" xr:uid="{00000000-0005-0000-0000-00004D330000}"/>
    <cellStyle name="Millares [0.0] 98 4" xfId="32357" xr:uid="{00000000-0005-0000-0000-00004E330000}"/>
    <cellStyle name="Millares [0.0] 99" xfId="9452" xr:uid="{00000000-0005-0000-0000-00004F330000}"/>
    <cellStyle name="Millares [0.0] 99 2" xfId="9453" xr:uid="{00000000-0005-0000-0000-000050330000}"/>
    <cellStyle name="Millares [0.0] 99 2 2" xfId="32358" xr:uid="{00000000-0005-0000-0000-000051330000}"/>
    <cellStyle name="Millares [0.0] 99 3" xfId="9454" xr:uid="{00000000-0005-0000-0000-000052330000}"/>
    <cellStyle name="Millares [0.0] 99 3 2" xfId="32359" xr:uid="{00000000-0005-0000-0000-000053330000}"/>
    <cellStyle name="Millares [0.0] 99 4" xfId="32360" xr:uid="{00000000-0005-0000-0000-000054330000}"/>
    <cellStyle name="Millares [0.0]_Balance" xfId="9455" xr:uid="{00000000-0005-0000-0000-000055330000}"/>
    <cellStyle name="Millares [0.1]" xfId="9456" xr:uid="{00000000-0005-0000-0000-000056330000}"/>
    <cellStyle name="Millares [0.1] 10" xfId="9457" xr:uid="{00000000-0005-0000-0000-000057330000}"/>
    <cellStyle name="Millares [0.1] 10 2" xfId="9458" xr:uid="{00000000-0005-0000-0000-000058330000}"/>
    <cellStyle name="Millares [0.1] 10 2 2" xfId="32361" xr:uid="{00000000-0005-0000-0000-000059330000}"/>
    <cellStyle name="Millares [0.1] 10 3" xfId="9459" xr:uid="{00000000-0005-0000-0000-00005A330000}"/>
    <cellStyle name="Millares [0.1] 10 3 2" xfId="32362" xr:uid="{00000000-0005-0000-0000-00005B330000}"/>
    <cellStyle name="Millares [0.1] 10 4" xfId="32363" xr:uid="{00000000-0005-0000-0000-00005C330000}"/>
    <cellStyle name="Millares [0.1] 100" xfId="9460" xr:uid="{00000000-0005-0000-0000-00005D330000}"/>
    <cellStyle name="Millares [0.1] 100 2" xfId="9461" xr:uid="{00000000-0005-0000-0000-00005E330000}"/>
    <cellStyle name="Millares [0.1] 100 2 2" xfId="32364" xr:uid="{00000000-0005-0000-0000-00005F330000}"/>
    <cellStyle name="Millares [0.1] 100 3" xfId="9462" xr:uid="{00000000-0005-0000-0000-000060330000}"/>
    <cellStyle name="Millares [0.1] 100 3 2" xfId="32365" xr:uid="{00000000-0005-0000-0000-000061330000}"/>
    <cellStyle name="Millares [0.1] 100 4" xfId="32366" xr:uid="{00000000-0005-0000-0000-000062330000}"/>
    <cellStyle name="Millares [0.1] 101" xfId="9463" xr:uid="{00000000-0005-0000-0000-000063330000}"/>
    <cellStyle name="Millares [0.1] 101 2" xfId="9464" xr:uid="{00000000-0005-0000-0000-000064330000}"/>
    <cellStyle name="Millares [0.1] 101 2 2" xfId="32367" xr:uid="{00000000-0005-0000-0000-000065330000}"/>
    <cellStyle name="Millares [0.1] 101 3" xfId="9465" xr:uid="{00000000-0005-0000-0000-000066330000}"/>
    <cellStyle name="Millares [0.1] 101 3 2" xfId="32368" xr:uid="{00000000-0005-0000-0000-000067330000}"/>
    <cellStyle name="Millares [0.1] 101 4" xfId="32369" xr:uid="{00000000-0005-0000-0000-000068330000}"/>
    <cellStyle name="Millares [0.1] 102" xfId="9466" xr:uid="{00000000-0005-0000-0000-000069330000}"/>
    <cellStyle name="Millares [0.1] 102 2" xfId="9467" xr:uid="{00000000-0005-0000-0000-00006A330000}"/>
    <cellStyle name="Millares [0.1] 102 2 2" xfId="32370" xr:uid="{00000000-0005-0000-0000-00006B330000}"/>
    <cellStyle name="Millares [0.1] 102 3" xfId="9468" xr:uid="{00000000-0005-0000-0000-00006C330000}"/>
    <cellStyle name="Millares [0.1] 102 3 2" xfId="32371" xr:uid="{00000000-0005-0000-0000-00006D330000}"/>
    <cellStyle name="Millares [0.1] 102 4" xfId="32372" xr:uid="{00000000-0005-0000-0000-00006E330000}"/>
    <cellStyle name="Millares [0.1] 103" xfId="9469" xr:uid="{00000000-0005-0000-0000-00006F330000}"/>
    <cellStyle name="Millares [0.1] 103 2" xfId="9470" xr:uid="{00000000-0005-0000-0000-000070330000}"/>
    <cellStyle name="Millares [0.1] 103 2 2" xfId="32373" xr:uid="{00000000-0005-0000-0000-000071330000}"/>
    <cellStyle name="Millares [0.1] 103 3" xfId="9471" xr:uid="{00000000-0005-0000-0000-000072330000}"/>
    <cellStyle name="Millares [0.1] 103 3 2" xfId="32374" xr:uid="{00000000-0005-0000-0000-000073330000}"/>
    <cellStyle name="Millares [0.1] 103 4" xfId="32375" xr:uid="{00000000-0005-0000-0000-000074330000}"/>
    <cellStyle name="Millares [0.1] 104" xfId="9472" xr:uid="{00000000-0005-0000-0000-000075330000}"/>
    <cellStyle name="Millares [0.1] 104 2" xfId="9473" xr:uid="{00000000-0005-0000-0000-000076330000}"/>
    <cellStyle name="Millares [0.1] 104 2 2" xfId="32376" xr:uid="{00000000-0005-0000-0000-000077330000}"/>
    <cellStyle name="Millares [0.1] 104 3" xfId="9474" xr:uid="{00000000-0005-0000-0000-000078330000}"/>
    <cellStyle name="Millares [0.1] 104 3 2" xfId="32377" xr:uid="{00000000-0005-0000-0000-000079330000}"/>
    <cellStyle name="Millares [0.1] 104 4" xfId="32378" xr:uid="{00000000-0005-0000-0000-00007A330000}"/>
    <cellStyle name="Millares [0.1] 105" xfId="9475" xr:uid="{00000000-0005-0000-0000-00007B330000}"/>
    <cellStyle name="Millares [0.1] 105 2" xfId="9476" xr:uid="{00000000-0005-0000-0000-00007C330000}"/>
    <cellStyle name="Millares [0.1] 105 2 2" xfId="32379" xr:uid="{00000000-0005-0000-0000-00007D330000}"/>
    <cellStyle name="Millares [0.1] 105 3" xfId="9477" xr:uid="{00000000-0005-0000-0000-00007E330000}"/>
    <cellStyle name="Millares [0.1] 105 3 2" xfId="32380" xr:uid="{00000000-0005-0000-0000-00007F330000}"/>
    <cellStyle name="Millares [0.1] 105 4" xfId="32381" xr:uid="{00000000-0005-0000-0000-000080330000}"/>
    <cellStyle name="Millares [0.1] 106" xfId="9478" xr:uid="{00000000-0005-0000-0000-000081330000}"/>
    <cellStyle name="Millares [0.1] 106 2" xfId="9479" xr:uid="{00000000-0005-0000-0000-000082330000}"/>
    <cellStyle name="Millares [0.1] 106 2 2" xfId="32382" xr:uid="{00000000-0005-0000-0000-000083330000}"/>
    <cellStyle name="Millares [0.1] 106 3" xfId="9480" xr:uid="{00000000-0005-0000-0000-000084330000}"/>
    <cellStyle name="Millares [0.1] 106 3 2" xfId="32383" xr:uid="{00000000-0005-0000-0000-000085330000}"/>
    <cellStyle name="Millares [0.1] 106 4" xfId="32384" xr:uid="{00000000-0005-0000-0000-000086330000}"/>
    <cellStyle name="Millares [0.1] 107" xfId="9481" xr:uid="{00000000-0005-0000-0000-000087330000}"/>
    <cellStyle name="Millares [0.1] 107 2" xfId="9482" xr:uid="{00000000-0005-0000-0000-000088330000}"/>
    <cellStyle name="Millares [0.1] 107 2 2" xfId="32385" xr:uid="{00000000-0005-0000-0000-000089330000}"/>
    <cellStyle name="Millares [0.1] 107 3" xfId="9483" xr:uid="{00000000-0005-0000-0000-00008A330000}"/>
    <cellStyle name="Millares [0.1] 107 3 2" xfId="32386" xr:uid="{00000000-0005-0000-0000-00008B330000}"/>
    <cellStyle name="Millares [0.1] 107 4" xfId="32387" xr:uid="{00000000-0005-0000-0000-00008C330000}"/>
    <cellStyle name="Millares [0.1] 108" xfId="9484" xr:uid="{00000000-0005-0000-0000-00008D330000}"/>
    <cellStyle name="Millares [0.1] 108 2" xfId="9485" xr:uid="{00000000-0005-0000-0000-00008E330000}"/>
    <cellStyle name="Millares [0.1] 108 2 2" xfId="32388" xr:uid="{00000000-0005-0000-0000-00008F330000}"/>
    <cellStyle name="Millares [0.1] 108 3" xfId="9486" xr:uid="{00000000-0005-0000-0000-000090330000}"/>
    <cellStyle name="Millares [0.1] 108 3 2" xfId="32389" xr:uid="{00000000-0005-0000-0000-000091330000}"/>
    <cellStyle name="Millares [0.1] 108 4" xfId="32390" xr:uid="{00000000-0005-0000-0000-000092330000}"/>
    <cellStyle name="Millares [0.1] 109" xfId="9487" xr:uid="{00000000-0005-0000-0000-000093330000}"/>
    <cellStyle name="Millares [0.1] 109 2" xfId="32391" xr:uid="{00000000-0005-0000-0000-000094330000}"/>
    <cellStyle name="Millares [0.1] 11" xfId="9488" xr:uid="{00000000-0005-0000-0000-000095330000}"/>
    <cellStyle name="Millares [0.1] 11 2" xfId="9489" xr:uid="{00000000-0005-0000-0000-000096330000}"/>
    <cellStyle name="Millares [0.1] 11 2 2" xfId="32392" xr:uid="{00000000-0005-0000-0000-000097330000}"/>
    <cellStyle name="Millares [0.1] 11 3" xfId="9490" xr:uid="{00000000-0005-0000-0000-000098330000}"/>
    <cellStyle name="Millares [0.1] 11 3 2" xfId="32393" xr:uid="{00000000-0005-0000-0000-000099330000}"/>
    <cellStyle name="Millares [0.1] 11 4" xfId="32394" xr:uid="{00000000-0005-0000-0000-00009A330000}"/>
    <cellStyle name="Millares [0.1] 110" xfId="9491" xr:uid="{00000000-0005-0000-0000-00009B330000}"/>
    <cellStyle name="Millares [0.1] 110 2" xfId="32395" xr:uid="{00000000-0005-0000-0000-00009C330000}"/>
    <cellStyle name="Millares [0.1] 111" xfId="32396" xr:uid="{00000000-0005-0000-0000-00009D330000}"/>
    <cellStyle name="Millares [0.1] 12" xfId="9492" xr:uid="{00000000-0005-0000-0000-00009E330000}"/>
    <cellStyle name="Millares [0.1] 12 2" xfId="9493" xr:uid="{00000000-0005-0000-0000-00009F330000}"/>
    <cellStyle name="Millares [0.1] 12 2 2" xfId="32397" xr:uid="{00000000-0005-0000-0000-0000A0330000}"/>
    <cellStyle name="Millares [0.1] 12 3" xfId="9494" xr:uid="{00000000-0005-0000-0000-0000A1330000}"/>
    <cellStyle name="Millares [0.1] 12 3 2" xfId="32398" xr:uid="{00000000-0005-0000-0000-0000A2330000}"/>
    <cellStyle name="Millares [0.1] 12 4" xfId="32399" xr:uid="{00000000-0005-0000-0000-0000A3330000}"/>
    <cellStyle name="Millares [0.1] 13" xfId="9495" xr:uid="{00000000-0005-0000-0000-0000A4330000}"/>
    <cellStyle name="Millares [0.1] 13 2" xfId="9496" xr:uid="{00000000-0005-0000-0000-0000A5330000}"/>
    <cellStyle name="Millares [0.1] 13 2 2" xfId="32400" xr:uid="{00000000-0005-0000-0000-0000A6330000}"/>
    <cellStyle name="Millares [0.1] 13 3" xfId="9497" xr:uid="{00000000-0005-0000-0000-0000A7330000}"/>
    <cellStyle name="Millares [0.1] 13 3 2" xfId="32401" xr:uid="{00000000-0005-0000-0000-0000A8330000}"/>
    <cellStyle name="Millares [0.1] 13 4" xfId="32402" xr:uid="{00000000-0005-0000-0000-0000A9330000}"/>
    <cellStyle name="Millares [0.1] 14" xfId="9498" xr:uid="{00000000-0005-0000-0000-0000AA330000}"/>
    <cellStyle name="Millares [0.1] 14 2" xfId="9499" xr:uid="{00000000-0005-0000-0000-0000AB330000}"/>
    <cellStyle name="Millares [0.1] 14 2 2" xfId="32403" xr:uid="{00000000-0005-0000-0000-0000AC330000}"/>
    <cellStyle name="Millares [0.1] 14 3" xfId="9500" xr:uid="{00000000-0005-0000-0000-0000AD330000}"/>
    <cellStyle name="Millares [0.1] 14 3 2" xfId="32404" xr:uid="{00000000-0005-0000-0000-0000AE330000}"/>
    <cellStyle name="Millares [0.1] 14 4" xfId="32405" xr:uid="{00000000-0005-0000-0000-0000AF330000}"/>
    <cellStyle name="Millares [0.1] 15" xfId="9501" xr:uid="{00000000-0005-0000-0000-0000B0330000}"/>
    <cellStyle name="Millares [0.1] 15 2" xfId="9502" xr:uid="{00000000-0005-0000-0000-0000B1330000}"/>
    <cellStyle name="Millares [0.1] 15 2 2" xfId="32406" xr:uid="{00000000-0005-0000-0000-0000B2330000}"/>
    <cellStyle name="Millares [0.1] 15 3" xfId="9503" xr:uid="{00000000-0005-0000-0000-0000B3330000}"/>
    <cellStyle name="Millares [0.1] 15 3 2" xfId="32407" xr:uid="{00000000-0005-0000-0000-0000B4330000}"/>
    <cellStyle name="Millares [0.1] 15 4" xfId="32408" xr:uid="{00000000-0005-0000-0000-0000B5330000}"/>
    <cellStyle name="Millares [0.1] 16" xfId="9504" xr:uid="{00000000-0005-0000-0000-0000B6330000}"/>
    <cellStyle name="Millares [0.1] 16 2" xfId="9505" xr:uid="{00000000-0005-0000-0000-0000B7330000}"/>
    <cellStyle name="Millares [0.1] 16 2 2" xfId="32409" xr:uid="{00000000-0005-0000-0000-0000B8330000}"/>
    <cellStyle name="Millares [0.1] 16 3" xfId="9506" xr:uid="{00000000-0005-0000-0000-0000B9330000}"/>
    <cellStyle name="Millares [0.1] 16 3 2" xfId="32410" xr:uid="{00000000-0005-0000-0000-0000BA330000}"/>
    <cellStyle name="Millares [0.1] 16 4" xfId="32411" xr:uid="{00000000-0005-0000-0000-0000BB330000}"/>
    <cellStyle name="Millares [0.1] 17" xfId="9507" xr:uid="{00000000-0005-0000-0000-0000BC330000}"/>
    <cellStyle name="Millares [0.1] 17 2" xfId="9508" xr:uid="{00000000-0005-0000-0000-0000BD330000}"/>
    <cellStyle name="Millares [0.1] 17 2 2" xfId="32412" xr:uid="{00000000-0005-0000-0000-0000BE330000}"/>
    <cellStyle name="Millares [0.1] 17 3" xfId="9509" xr:uid="{00000000-0005-0000-0000-0000BF330000}"/>
    <cellStyle name="Millares [0.1] 17 3 2" xfId="32413" xr:uid="{00000000-0005-0000-0000-0000C0330000}"/>
    <cellStyle name="Millares [0.1] 17 4" xfId="32414" xr:uid="{00000000-0005-0000-0000-0000C1330000}"/>
    <cellStyle name="Millares [0.1] 18" xfId="9510" xr:uid="{00000000-0005-0000-0000-0000C2330000}"/>
    <cellStyle name="Millares [0.1] 18 2" xfId="9511" xr:uid="{00000000-0005-0000-0000-0000C3330000}"/>
    <cellStyle name="Millares [0.1] 18 2 2" xfId="32415" xr:uid="{00000000-0005-0000-0000-0000C4330000}"/>
    <cellStyle name="Millares [0.1] 18 3" xfId="9512" xr:uid="{00000000-0005-0000-0000-0000C5330000}"/>
    <cellStyle name="Millares [0.1] 18 3 2" xfId="32416" xr:uid="{00000000-0005-0000-0000-0000C6330000}"/>
    <cellStyle name="Millares [0.1] 18 4" xfId="32417" xr:uid="{00000000-0005-0000-0000-0000C7330000}"/>
    <cellStyle name="Millares [0.1] 19" xfId="9513" xr:uid="{00000000-0005-0000-0000-0000C8330000}"/>
    <cellStyle name="Millares [0.1] 19 2" xfId="9514" xr:uid="{00000000-0005-0000-0000-0000C9330000}"/>
    <cellStyle name="Millares [0.1] 19 2 2" xfId="32418" xr:uid="{00000000-0005-0000-0000-0000CA330000}"/>
    <cellStyle name="Millares [0.1] 19 3" xfId="9515" xr:uid="{00000000-0005-0000-0000-0000CB330000}"/>
    <cellStyle name="Millares [0.1] 19 3 2" xfId="32419" xr:uid="{00000000-0005-0000-0000-0000CC330000}"/>
    <cellStyle name="Millares [0.1] 19 4" xfId="32420" xr:uid="{00000000-0005-0000-0000-0000CD330000}"/>
    <cellStyle name="Millares [0.1] 2" xfId="9516" xr:uid="{00000000-0005-0000-0000-0000CE330000}"/>
    <cellStyle name="Millares [0.1] 2 2" xfId="9517" xr:uid="{00000000-0005-0000-0000-0000CF330000}"/>
    <cellStyle name="Millares [0.1] 2 2 2" xfId="9518" xr:uid="{00000000-0005-0000-0000-0000D0330000}"/>
    <cellStyle name="Millares [0.1] 2 2 2 2" xfId="32421" xr:uid="{00000000-0005-0000-0000-0000D1330000}"/>
    <cellStyle name="Millares [0.1] 2 2 3" xfId="9519" xr:uid="{00000000-0005-0000-0000-0000D2330000}"/>
    <cellStyle name="Millares [0.1] 2 2 3 2" xfId="32422" xr:uid="{00000000-0005-0000-0000-0000D3330000}"/>
    <cellStyle name="Millares [0.1] 2 2 4" xfId="32423" xr:uid="{00000000-0005-0000-0000-0000D4330000}"/>
    <cellStyle name="Millares [0.1] 2 3" xfId="9520" xr:uid="{00000000-0005-0000-0000-0000D5330000}"/>
    <cellStyle name="Millares [0.1] 2 3 2" xfId="9521" xr:uid="{00000000-0005-0000-0000-0000D6330000}"/>
    <cellStyle name="Millares [0.1] 2 3 2 2" xfId="32424" xr:uid="{00000000-0005-0000-0000-0000D7330000}"/>
    <cellStyle name="Millares [0.1] 2 3 3" xfId="9522" xr:uid="{00000000-0005-0000-0000-0000D8330000}"/>
    <cellStyle name="Millares [0.1] 2 3 3 2" xfId="32425" xr:uid="{00000000-0005-0000-0000-0000D9330000}"/>
    <cellStyle name="Millares [0.1] 2 3 4" xfId="32426" xr:uid="{00000000-0005-0000-0000-0000DA330000}"/>
    <cellStyle name="Millares [0.1] 2 4" xfId="9523" xr:uid="{00000000-0005-0000-0000-0000DB330000}"/>
    <cellStyle name="Millares [0.1] 2 4 2" xfId="9524" xr:uid="{00000000-0005-0000-0000-0000DC330000}"/>
    <cellStyle name="Millares [0.1] 2 4 2 2" xfId="32427" xr:uid="{00000000-0005-0000-0000-0000DD330000}"/>
    <cellStyle name="Millares [0.1] 2 4 3" xfId="9525" xr:uid="{00000000-0005-0000-0000-0000DE330000}"/>
    <cellStyle name="Millares [0.1] 2 4 3 2" xfId="32428" xr:uid="{00000000-0005-0000-0000-0000DF330000}"/>
    <cellStyle name="Millares [0.1] 2 4 4" xfId="32429" xr:uid="{00000000-0005-0000-0000-0000E0330000}"/>
    <cellStyle name="Millares [0.1] 2 5" xfId="9526" xr:uid="{00000000-0005-0000-0000-0000E1330000}"/>
    <cellStyle name="Millares [0.1] 2 5 2" xfId="9527" xr:uid="{00000000-0005-0000-0000-0000E2330000}"/>
    <cellStyle name="Millares [0.1] 2 5 2 2" xfId="32430" xr:uid="{00000000-0005-0000-0000-0000E3330000}"/>
    <cellStyle name="Millares [0.1] 2 5 3" xfId="9528" xr:uid="{00000000-0005-0000-0000-0000E4330000}"/>
    <cellStyle name="Millares [0.1] 2 5 3 2" xfId="32431" xr:uid="{00000000-0005-0000-0000-0000E5330000}"/>
    <cellStyle name="Millares [0.1] 2 5 4" xfId="32432" xr:uid="{00000000-0005-0000-0000-0000E6330000}"/>
    <cellStyle name="Millares [0.1] 2 6" xfId="9529" xr:uid="{00000000-0005-0000-0000-0000E7330000}"/>
    <cellStyle name="Millares [0.1] 2 6 2" xfId="32433" xr:uid="{00000000-0005-0000-0000-0000E8330000}"/>
    <cellStyle name="Millares [0.1] 2 7" xfId="9530" xr:uid="{00000000-0005-0000-0000-0000E9330000}"/>
    <cellStyle name="Millares [0.1] 2 7 2" xfId="32434" xr:uid="{00000000-0005-0000-0000-0000EA330000}"/>
    <cellStyle name="Millares [0.1] 2 8" xfId="32435" xr:uid="{00000000-0005-0000-0000-0000EB330000}"/>
    <cellStyle name="Millares [0.1] 20" xfId="9531" xr:uid="{00000000-0005-0000-0000-0000EC330000}"/>
    <cellStyle name="Millares [0.1] 20 2" xfId="9532" xr:uid="{00000000-0005-0000-0000-0000ED330000}"/>
    <cellStyle name="Millares [0.1] 20 2 2" xfId="32436" xr:uid="{00000000-0005-0000-0000-0000EE330000}"/>
    <cellStyle name="Millares [0.1] 20 3" xfId="9533" xr:uid="{00000000-0005-0000-0000-0000EF330000}"/>
    <cellStyle name="Millares [0.1] 20 3 2" xfId="32437" xr:uid="{00000000-0005-0000-0000-0000F0330000}"/>
    <cellStyle name="Millares [0.1] 20 4" xfId="32438" xr:uid="{00000000-0005-0000-0000-0000F1330000}"/>
    <cellStyle name="Millares [0.1] 21" xfId="9534" xr:uid="{00000000-0005-0000-0000-0000F2330000}"/>
    <cellStyle name="Millares [0.1] 21 2" xfId="9535" xr:uid="{00000000-0005-0000-0000-0000F3330000}"/>
    <cellStyle name="Millares [0.1] 21 2 2" xfId="32439" xr:uid="{00000000-0005-0000-0000-0000F4330000}"/>
    <cellStyle name="Millares [0.1] 21 3" xfId="9536" xr:uid="{00000000-0005-0000-0000-0000F5330000}"/>
    <cellStyle name="Millares [0.1] 21 3 2" xfId="32440" xr:uid="{00000000-0005-0000-0000-0000F6330000}"/>
    <cellStyle name="Millares [0.1] 21 4" xfId="32441" xr:uid="{00000000-0005-0000-0000-0000F7330000}"/>
    <cellStyle name="Millares [0.1] 22" xfId="9537" xr:uid="{00000000-0005-0000-0000-0000F8330000}"/>
    <cellStyle name="Millares [0.1] 22 2" xfId="9538" xr:uid="{00000000-0005-0000-0000-0000F9330000}"/>
    <cellStyle name="Millares [0.1] 22 2 2" xfId="32442" xr:uid="{00000000-0005-0000-0000-0000FA330000}"/>
    <cellStyle name="Millares [0.1] 22 3" xfId="9539" xr:uid="{00000000-0005-0000-0000-0000FB330000}"/>
    <cellStyle name="Millares [0.1] 22 3 2" xfId="32443" xr:uid="{00000000-0005-0000-0000-0000FC330000}"/>
    <cellStyle name="Millares [0.1] 22 4" xfId="32444" xr:uid="{00000000-0005-0000-0000-0000FD330000}"/>
    <cellStyle name="Millares [0.1] 23" xfId="9540" xr:uid="{00000000-0005-0000-0000-0000FE330000}"/>
    <cellStyle name="Millares [0.1] 23 2" xfId="9541" xr:uid="{00000000-0005-0000-0000-0000FF330000}"/>
    <cellStyle name="Millares [0.1] 23 2 2" xfId="32445" xr:uid="{00000000-0005-0000-0000-000000340000}"/>
    <cellStyle name="Millares [0.1] 23 3" xfId="9542" xr:uid="{00000000-0005-0000-0000-000001340000}"/>
    <cellStyle name="Millares [0.1] 23 3 2" xfId="32446" xr:uid="{00000000-0005-0000-0000-000002340000}"/>
    <cellStyle name="Millares [0.1] 23 4" xfId="32447" xr:uid="{00000000-0005-0000-0000-000003340000}"/>
    <cellStyle name="Millares [0.1] 24" xfId="9543" xr:uid="{00000000-0005-0000-0000-000004340000}"/>
    <cellStyle name="Millares [0.1] 24 2" xfId="9544" xr:uid="{00000000-0005-0000-0000-000005340000}"/>
    <cellStyle name="Millares [0.1] 24 2 2" xfId="32448" xr:uid="{00000000-0005-0000-0000-000006340000}"/>
    <cellStyle name="Millares [0.1] 24 3" xfId="9545" xr:uid="{00000000-0005-0000-0000-000007340000}"/>
    <cellStyle name="Millares [0.1] 24 3 2" xfId="32449" xr:uid="{00000000-0005-0000-0000-000008340000}"/>
    <cellStyle name="Millares [0.1] 24 4" xfId="32450" xr:uid="{00000000-0005-0000-0000-000009340000}"/>
    <cellStyle name="Millares [0.1] 25" xfId="9546" xr:uid="{00000000-0005-0000-0000-00000A340000}"/>
    <cellStyle name="Millares [0.1] 25 2" xfId="9547" xr:uid="{00000000-0005-0000-0000-00000B340000}"/>
    <cellStyle name="Millares [0.1] 25 2 2" xfId="32451" xr:uid="{00000000-0005-0000-0000-00000C340000}"/>
    <cellStyle name="Millares [0.1] 25 3" xfId="9548" xr:uid="{00000000-0005-0000-0000-00000D340000}"/>
    <cellStyle name="Millares [0.1] 25 3 2" xfId="32452" xr:uid="{00000000-0005-0000-0000-00000E340000}"/>
    <cellStyle name="Millares [0.1] 25 4" xfId="32453" xr:uid="{00000000-0005-0000-0000-00000F340000}"/>
    <cellStyle name="Millares [0.1] 26" xfId="9549" xr:uid="{00000000-0005-0000-0000-000010340000}"/>
    <cellStyle name="Millares [0.1] 26 2" xfId="9550" xr:uid="{00000000-0005-0000-0000-000011340000}"/>
    <cellStyle name="Millares [0.1] 26 2 2" xfId="32454" xr:uid="{00000000-0005-0000-0000-000012340000}"/>
    <cellStyle name="Millares [0.1] 26 3" xfId="9551" xr:uid="{00000000-0005-0000-0000-000013340000}"/>
    <cellStyle name="Millares [0.1] 26 3 2" xfId="32455" xr:uid="{00000000-0005-0000-0000-000014340000}"/>
    <cellStyle name="Millares [0.1] 26 4" xfId="32456" xr:uid="{00000000-0005-0000-0000-000015340000}"/>
    <cellStyle name="Millares [0.1] 27" xfId="9552" xr:uid="{00000000-0005-0000-0000-000016340000}"/>
    <cellStyle name="Millares [0.1] 27 2" xfId="9553" xr:uid="{00000000-0005-0000-0000-000017340000}"/>
    <cellStyle name="Millares [0.1] 27 2 2" xfId="32457" xr:uid="{00000000-0005-0000-0000-000018340000}"/>
    <cellStyle name="Millares [0.1] 27 3" xfId="9554" xr:uid="{00000000-0005-0000-0000-000019340000}"/>
    <cellStyle name="Millares [0.1] 27 3 2" xfId="32458" xr:uid="{00000000-0005-0000-0000-00001A340000}"/>
    <cellStyle name="Millares [0.1] 27 4" xfId="32459" xr:uid="{00000000-0005-0000-0000-00001B340000}"/>
    <cellStyle name="Millares [0.1] 28" xfId="9555" xr:uid="{00000000-0005-0000-0000-00001C340000}"/>
    <cellStyle name="Millares [0.1] 28 2" xfId="9556" xr:uid="{00000000-0005-0000-0000-00001D340000}"/>
    <cellStyle name="Millares [0.1] 28 2 2" xfId="32460" xr:uid="{00000000-0005-0000-0000-00001E340000}"/>
    <cellStyle name="Millares [0.1] 28 3" xfId="9557" xr:uid="{00000000-0005-0000-0000-00001F340000}"/>
    <cellStyle name="Millares [0.1] 28 3 2" xfId="32461" xr:uid="{00000000-0005-0000-0000-000020340000}"/>
    <cellStyle name="Millares [0.1] 28 4" xfId="32462" xr:uid="{00000000-0005-0000-0000-000021340000}"/>
    <cellStyle name="Millares [0.1] 29" xfId="9558" xr:uid="{00000000-0005-0000-0000-000022340000}"/>
    <cellStyle name="Millares [0.1] 29 2" xfId="9559" xr:uid="{00000000-0005-0000-0000-000023340000}"/>
    <cellStyle name="Millares [0.1] 29 2 2" xfId="32463" xr:uid="{00000000-0005-0000-0000-000024340000}"/>
    <cellStyle name="Millares [0.1] 29 3" xfId="9560" xr:uid="{00000000-0005-0000-0000-000025340000}"/>
    <cellStyle name="Millares [0.1] 29 3 2" xfId="32464" xr:uid="{00000000-0005-0000-0000-000026340000}"/>
    <cellStyle name="Millares [0.1] 29 4" xfId="32465" xr:uid="{00000000-0005-0000-0000-000027340000}"/>
    <cellStyle name="Millares [0.1] 3" xfId="9561" xr:uid="{00000000-0005-0000-0000-000028340000}"/>
    <cellStyle name="Millares [0.1] 3 2" xfId="9562" xr:uid="{00000000-0005-0000-0000-000029340000}"/>
    <cellStyle name="Millares [0.1] 3 2 2" xfId="9563" xr:uid="{00000000-0005-0000-0000-00002A340000}"/>
    <cellStyle name="Millares [0.1] 3 2 2 2" xfId="32466" xr:uid="{00000000-0005-0000-0000-00002B340000}"/>
    <cellStyle name="Millares [0.1] 3 2 3" xfId="9564" xr:uid="{00000000-0005-0000-0000-00002C340000}"/>
    <cellStyle name="Millares [0.1] 3 2 3 2" xfId="32467" xr:uid="{00000000-0005-0000-0000-00002D340000}"/>
    <cellStyle name="Millares [0.1] 3 2 4" xfId="32468" xr:uid="{00000000-0005-0000-0000-00002E340000}"/>
    <cellStyle name="Millares [0.1] 3 3" xfId="9565" xr:uid="{00000000-0005-0000-0000-00002F340000}"/>
    <cellStyle name="Millares [0.1] 3 3 2" xfId="9566" xr:uid="{00000000-0005-0000-0000-000030340000}"/>
    <cellStyle name="Millares [0.1] 3 3 2 2" xfId="32469" xr:uid="{00000000-0005-0000-0000-000031340000}"/>
    <cellStyle name="Millares [0.1] 3 3 3" xfId="9567" xr:uid="{00000000-0005-0000-0000-000032340000}"/>
    <cellStyle name="Millares [0.1] 3 3 3 2" xfId="32470" xr:uid="{00000000-0005-0000-0000-000033340000}"/>
    <cellStyle name="Millares [0.1] 3 3 4" xfId="32471" xr:uid="{00000000-0005-0000-0000-000034340000}"/>
    <cellStyle name="Millares [0.1] 3 4" xfId="9568" xr:uid="{00000000-0005-0000-0000-000035340000}"/>
    <cellStyle name="Millares [0.1] 3 4 2" xfId="9569" xr:uid="{00000000-0005-0000-0000-000036340000}"/>
    <cellStyle name="Millares [0.1] 3 4 2 2" xfId="32472" xr:uid="{00000000-0005-0000-0000-000037340000}"/>
    <cellStyle name="Millares [0.1] 3 4 3" xfId="9570" xr:uid="{00000000-0005-0000-0000-000038340000}"/>
    <cellStyle name="Millares [0.1] 3 4 3 2" xfId="32473" xr:uid="{00000000-0005-0000-0000-000039340000}"/>
    <cellStyle name="Millares [0.1] 3 4 4" xfId="32474" xr:uid="{00000000-0005-0000-0000-00003A340000}"/>
    <cellStyle name="Millares [0.1] 3 5" xfId="9571" xr:uid="{00000000-0005-0000-0000-00003B340000}"/>
    <cellStyle name="Millares [0.1] 3 5 2" xfId="9572" xr:uid="{00000000-0005-0000-0000-00003C340000}"/>
    <cellStyle name="Millares [0.1] 3 5 2 2" xfId="32475" xr:uid="{00000000-0005-0000-0000-00003D340000}"/>
    <cellStyle name="Millares [0.1] 3 5 3" xfId="9573" xr:uid="{00000000-0005-0000-0000-00003E340000}"/>
    <cellStyle name="Millares [0.1] 3 5 3 2" xfId="32476" xr:uid="{00000000-0005-0000-0000-00003F340000}"/>
    <cellStyle name="Millares [0.1] 3 5 4" xfId="32477" xr:uid="{00000000-0005-0000-0000-000040340000}"/>
    <cellStyle name="Millares [0.1] 3 6" xfId="9574" xr:uid="{00000000-0005-0000-0000-000041340000}"/>
    <cellStyle name="Millares [0.1] 3 6 2" xfId="32478" xr:uid="{00000000-0005-0000-0000-000042340000}"/>
    <cellStyle name="Millares [0.1] 3 7" xfId="9575" xr:uid="{00000000-0005-0000-0000-000043340000}"/>
    <cellStyle name="Millares [0.1] 3 7 2" xfId="32479" xr:uid="{00000000-0005-0000-0000-000044340000}"/>
    <cellStyle name="Millares [0.1] 3 8" xfId="32480" xr:uid="{00000000-0005-0000-0000-000045340000}"/>
    <cellStyle name="Millares [0.1] 30" xfId="9576" xr:uid="{00000000-0005-0000-0000-000046340000}"/>
    <cellStyle name="Millares [0.1] 30 2" xfId="9577" xr:uid="{00000000-0005-0000-0000-000047340000}"/>
    <cellStyle name="Millares [0.1] 30 2 2" xfId="32481" xr:uid="{00000000-0005-0000-0000-000048340000}"/>
    <cellStyle name="Millares [0.1] 30 3" xfId="9578" xr:uid="{00000000-0005-0000-0000-000049340000}"/>
    <cellStyle name="Millares [0.1] 30 3 2" xfId="32482" xr:uid="{00000000-0005-0000-0000-00004A340000}"/>
    <cellStyle name="Millares [0.1] 30 4" xfId="32483" xr:uid="{00000000-0005-0000-0000-00004B340000}"/>
    <cellStyle name="Millares [0.1] 31" xfId="9579" xr:uid="{00000000-0005-0000-0000-00004C340000}"/>
    <cellStyle name="Millares [0.1] 31 2" xfId="9580" xr:uid="{00000000-0005-0000-0000-00004D340000}"/>
    <cellStyle name="Millares [0.1] 31 2 2" xfId="32484" xr:uid="{00000000-0005-0000-0000-00004E340000}"/>
    <cellStyle name="Millares [0.1] 31 3" xfId="9581" xr:uid="{00000000-0005-0000-0000-00004F340000}"/>
    <cellStyle name="Millares [0.1] 31 3 2" xfId="32485" xr:uid="{00000000-0005-0000-0000-000050340000}"/>
    <cellStyle name="Millares [0.1] 31 4" xfId="32486" xr:uid="{00000000-0005-0000-0000-000051340000}"/>
    <cellStyle name="Millares [0.1] 32" xfId="9582" xr:uid="{00000000-0005-0000-0000-000052340000}"/>
    <cellStyle name="Millares [0.1] 32 2" xfId="9583" xr:uid="{00000000-0005-0000-0000-000053340000}"/>
    <cellStyle name="Millares [0.1] 32 2 2" xfId="32487" xr:uid="{00000000-0005-0000-0000-000054340000}"/>
    <cellStyle name="Millares [0.1] 32 3" xfId="9584" xr:uid="{00000000-0005-0000-0000-000055340000}"/>
    <cellStyle name="Millares [0.1] 32 3 2" xfId="32488" xr:uid="{00000000-0005-0000-0000-000056340000}"/>
    <cellStyle name="Millares [0.1] 32 4" xfId="32489" xr:uid="{00000000-0005-0000-0000-000057340000}"/>
    <cellStyle name="Millares [0.1] 33" xfId="9585" xr:uid="{00000000-0005-0000-0000-000058340000}"/>
    <cellStyle name="Millares [0.1] 33 2" xfId="9586" xr:uid="{00000000-0005-0000-0000-000059340000}"/>
    <cellStyle name="Millares [0.1] 33 2 2" xfId="32490" xr:uid="{00000000-0005-0000-0000-00005A340000}"/>
    <cellStyle name="Millares [0.1] 33 3" xfId="9587" xr:uid="{00000000-0005-0000-0000-00005B340000}"/>
    <cellStyle name="Millares [0.1] 33 3 2" xfId="32491" xr:uid="{00000000-0005-0000-0000-00005C340000}"/>
    <cellStyle name="Millares [0.1] 33 4" xfId="32492" xr:uid="{00000000-0005-0000-0000-00005D340000}"/>
    <cellStyle name="Millares [0.1] 34" xfId="9588" xr:uid="{00000000-0005-0000-0000-00005E340000}"/>
    <cellStyle name="Millares [0.1] 34 2" xfId="9589" xr:uid="{00000000-0005-0000-0000-00005F340000}"/>
    <cellStyle name="Millares [0.1] 34 2 2" xfId="32493" xr:uid="{00000000-0005-0000-0000-000060340000}"/>
    <cellStyle name="Millares [0.1] 34 3" xfId="9590" xr:uid="{00000000-0005-0000-0000-000061340000}"/>
    <cellStyle name="Millares [0.1] 34 3 2" xfId="32494" xr:uid="{00000000-0005-0000-0000-000062340000}"/>
    <cellStyle name="Millares [0.1] 34 4" xfId="32495" xr:uid="{00000000-0005-0000-0000-000063340000}"/>
    <cellStyle name="Millares [0.1] 35" xfId="9591" xr:uid="{00000000-0005-0000-0000-000064340000}"/>
    <cellStyle name="Millares [0.1] 35 2" xfId="9592" xr:uid="{00000000-0005-0000-0000-000065340000}"/>
    <cellStyle name="Millares [0.1] 35 2 2" xfId="32496" xr:uid="{00000000-0005-0000-0000-000066340000}"/>
    <cellStyle name="Millares [0.1] 35 3" xfId="9593" xr:uid="{00000000-0005-0000-0000-000067340000}"/>
    <cellStyle name="Millares [0.1] 35 3 2" xfId="32497" xr:uid="{00000000-0005-0000-0000-000068340000}"/>
    <cellStyle name="Millares [0.1] 35 4" xfId="32498" xr:uid="{00000000-0005-0000-0000-000069340000}"/>
    <cellStyle name="Millares [0.1] 36" xfId="9594" xr:uid="{00000000-0005-0000-0000-00006A340000}"/>
    <cellStyle name="Millares [0.1] 36 2" xfId="9595" xr:uid="{00000000-0005-0000-0000-00006B340000}"/>
    <cellStyle name="Millares [0.1] 36 2 2" xfId="32499" xr:uid="{00000000-0005-0000-0000-00006C340000}"/>
    <cellStyle name="Millares [0.1] 36 3" xfId="9596" xr:uid="{00000000-0005-0000-0000-00006D340000}"/>
    <cellStyle name="Millares [0.1] 36 3 2" xfId="32500" xr:uid="{00000000-0005-0000-0000-00006E340000}"/>
    <cellStyle name="Millares [0.1] 36 4" xfId="32501" xr:uid="{00000000-0005-0000-0000-00006F340000}"/>
    <cellStyle name="Millares [0.1] 37" xfId="9597" xr:uid="{00000000-0005-0000-0000-000070340000}"/>
    <cellStyle name="Millares [0.1] 37 2" xfId="9598" xr:uid="{00000000-0005-0000-0000-000071340000}"/>
    <cellStyle name="Millares [0.1] 37 2 2" xfId="32502" xr:uid="{00000000-0005-0000-0000-000072340000}"/>
    <cellStyle name="Millares [0.1] 37 3" xfId="9599" xr:uid="{00000000-0005-0000-0000-000073340000}"/>
    <cellStyle name="Millares [0.1] 37 3 2" xfId="32503" xr:uid="{00000000-0005-0000-0000-000074340000}"/>
    <cellStyle name="Millares [0.1] 37 4" xfId="32504" xr:uid="{00000000-0005-0000-0000-000075340000}"/>
    <cellStyle name="Millares [0.1] 38" xfId="9600" xr:uid="{00000000-0005-0000-0000-000076340000}"/>
    <cellStyle name="Millares [0.1] 38 2" xfId="9601" xr:uid="{00000000-0005-0000-0000-000077340000}"/>
    <cellStyle name="Millares [0.1] 38 2 2" xfId="32505" xr:uid="{00000000-0005-0000-0000-000078340000}"/>
    <cellStyle name="Millares [0.1] 38 3" xfId="9602" xr:uid="{00000000-0005-0000-0000-000079340000}"/>
    <cellStyle name="Millares [0.1] 38 3 2" xfId="32506" xr:uid="{00000000-0005-0000-0000-00007A340000}"/>
    <cellStyle name="Millares [0.1] 38 4" xfId="32507" xr:uid="{00000000-0005-0000-0000-00007B340000}"/>
    <cellStyle name="Millares [0.1] 39" xfId="9603" xr:uid="{00000000-0005-0000-0000-00007C340000}"/>
    <cellStyle name="Millares [0.1] 39 2" xfId="9604" xr:uid="{00000000-0005-0000-0000-00007D340000}"/>
    <cellStyle name="Millares [0.1] 39 2 2" xfId="32508" xr:uid="{00000000-0005-0000-0000-00007E340000}"/>
    <cellStyle name="Millares [0.1] 39 3" xfId="9605" xr:uid="{00000000-0005-0000-0000-00007F340000}"/>
    <cellStyle name="Millares [0.1] 39 3 2" xfId="32509" xr:uid="{00000000-0005-0000-0000-000080340000}"/>
    <cellStyle name="Millares [0.1] 39 4" xfId="32510" xr:uid="{00000000-0005-0000-0000-000081340000}"/>
    <cellStyle name="Millares [0.1] 4" xfId="9606" xr:uid="{00000000-0005-0000-0000-000082340000}"/>
    <cellStyle name="Millares [0.1] 4 2" xfId="9607" xr:uid="{00000000-0005-0000-0000-000083340000}"/>
    <cellStyle name="Millares [0.1] 4 2 2" xfId="9608" xr:uid="{00000000-0005-0000-0000-000084340000}"/>
    <cellStyle name="Millares [0.1] 4 2 2 2" xfId="32511" xr:uid="{00000000-0005-0000-0000-000085340000}"/>
    <cellStyle name="Millares [0.1] 4 2 3" xfId="9609" xr:uid="{00000000-0005-0000-0000-000086340000}"/>
    <cellStyle name="Millares [0.1] 4 2 3 2" xfId="32512" xr:uid="{00000000-0005-0000-0000-000087340000}"/>
    <cellStyle name="Millares [0.1] 4 2 4" xfId="32513" xr:uid="{00000000-0005-0000-0000-000088340000}"/>
    <cellStyle name="Millares [0.1] 4 3" xfId="9610" xr:uid="{00000000-0005-0000-0000-000089340000}"/>
    <cellStyle name="Millares [0.1] 4 3 2" xfId="9611" xr:uid="{00000000-0005-0000-0000-00008A340000}"/>
    <cellStyle name="Millares [0.1] 4 3 2 2" xfId="32514" xr:uid="{00000000-0005-0000-0000-00008B340000}"/>
    <cellStyle name="Millares [0.1] 4 3 3" xfId="9612" xr:uid="{00000000-0005-0000-0000-00008C340000}"/>
    <cellStyle name="Millares [0.1] 4 3 3 2" xfId="32515" xr:uid="{00000000-0005-0000-0000-00008D340000}"/>
    <cellStyle name="Millares [0.1] 4 3 4" xfId="32516" xr:uid="{00000000-0005-0000-0000-00008E340000}"/>
    <cellStyle name="Millares [0.1] 4 4" xfId="9613" xr:uid="{00000000-0005-0000-0000-00008F340000}"/>
    <cellStyle name="Millares [0.1] 4 4 2" xfId="9614" xr:uid="{00000000-0005-0000-0000-000090340000}"/>
    <cellStyle name="Millares [0.1] 4 4 2 2" xfId="32517" xr:uid="{00000000-0005-0000-0000-000091340000}"/>
    <cellStyle name="Millares [0.1] 4 4 3" xfId="9615" xr:uid="{00000000-0005-0000-0000-000092340000}"/>
    <cellStyle name="Millares [0.1] 4 4 3 2" xfId="32518" xr:uid="{00000000-0005-0000-0000-000093340000}"/>
    <cellStyle name="Millares [0.1] 4 4 4" xfId="32519" xr:uid="{00000000-0005-0000-0000-000094340000}"/>
    <cellStyle name="Millares [0.1] 4 5" xfId="9616" xr:uid="{00000000-0005-0000-0000-000095340000}"/>
    <cellStyle name="Millares [0.1] 4 5 2" xfId="9617" xr:uid="{00000000-0005-0000-0000-000096340000}"/>
    <cellStyle name="Millares [0.1] 4 5 2 2" xfId="32520" xr:uid="{00000000-0005-0000-0000-000097340000}"/>
    <cellStyle name="Millares [0.1] 4 5 3" xfId="9618" xr:uid="{00000000-0005-0000-0000-000098340000}"/>
    <cellStyle name="Millares [0.1] 4 5 3 2" xfId="32521" xr:uid="{00000000-0005-0000-0000-000099340000}"/>
    <cellStyle name="Millares [0.1] 4 5 4" xfId="32522" xr:uid="{00000000-0005-0000-0000-00009A340000}"/>
    <cellStyle name="Millares [0.1] 4 6" xfId="9619" xr:uid="{00000000-0005-0000-0000-00009B340000}"/>
    <cellStyle name="Millares [0.1] 4 6 2" xfId="32523" xr:uid="{00000000-0005-0000-0000-00009C340000}"/>
    <cellStyle name="Millares [0.1] 4 7" xfId="9620" xr:uid="{00000000-0005-0000-0000-00009D340000}"/>
    <cellStyle name="Millares [0.1] 4 7 2" xfId="32524" xr:uid="{00000000-0005-0000-0000-00009E340000}"/>
    <cellStyle name="Millares [0.1] 4 8" xfId="32525" xr:uid="{00000000-0005-0000-0000-00009F340000}"/>
    <cellStyle name="Millares [0.1] 40" xfId="9621" xr:uid="{00000000-0005-0000-0000-0000A0340000}"/>
    <cellStyle name="Millares [0.1] 40 2" xfId="9622" xr:uid="{00000000-0005-0000-0000-0000A1340000}"/>
    <cellStyle name="Millares [0.1] 40 2 2" xfId="32526" xr:uid="{00000000-0005-0000-0000-0000A2340000}"/>
    <cellStyle name="Millares [0.1] 40 3" xfId="9623" xr:uid="{00000000-0005-0000-0000-0000A3340000}"/>
    <cellStyle name="Millares [0.1] 40 3 2" xfId="32527" xr:uid="{00000000-0005-0000-0000-0000A4340000}"/>
    <cellStyle name="Millares [0.1] 40 4" xfId="32528" xr:uid="{00000000-0005-0000-0000-0000A5340000}"/>
    <cellStyle name="Millares [0.1] 41" xfId="9624" xr:uid="{00000000-0005-0000-0000-0000A6340000}"/>
    <cellStyle name="Millares [0.1] 41 2" xfId="9625" xr:uid="{00000000-0005-0000-0000-0000A7340000}"/>
    <cellStyle name="Millares [0.1] 41 2 2" xfId="32529" xr:uid="{00000000-0005-0000-0000-0000A8340000}"/>
    <cellStyle name="Millares [0.1] 41 3" xfId="9626" xr:uid="{00000000-0005-0000-0000-0000A9340000}"/>
    <cellStyle name="Millares [0.1] 41 3 2" xfId="32530" xr:uid="{00000000-0005-0000-0000-0000AA340000}"/>
    <cellStyle name="Millares [0.1] 41 4" xfId="32531" xr:uid="{00000000-0005-0000-0000-0000AB340000}"/>
    <cellStyle name="Millares [0.1] 42" xfId="9627" xr:uid="{00000000-0005-0000-0000-0000AC340000}"/>
    <cellStyle name="Millares [0.1] 42 2" xfId="9628" xr:uid="{00000000-0005-0000-0000-0000AD340000}"/>
    <cellStyle name="Millares [0.1] 42 2 2" xfId="32532" xr:uid="{00000000-0005-0000-0000-0000AE340000}"/>
    <cellStyle name="Millares [0.1] 42 3" xfId="9629" xr:uid="{00000000-0005-0000-0000-0000AF340000}"/>
    <cellStyle name="Millares [0.1] 42 3 2" xfId="32533" xr:uid="{00000000-0005-0000-0000-0000B0340000}"/>
    <cellStyle name="Millares [0.1] 42 4" xfId="32534" xr:uid="{00000000-0005-0000-0000-0000B1340000}"/>
    <cellStyle name="Millares [0.1] 43" xfId="9630" xr:uid="{00000000-0005-0000-0000-0000B2340000}"/>
    <cellStyle name="Millares [0.1] 43 2" xfId="9631" xr:uid="{00000000-0005-0000-0000-0000B3340000}"/>
    <cellStyle name="Millares [0.1] 43 2 2" xfId="32535" xr:uid="{00000000-0005-0000-0000-0000B4340000}"/>
    <cellStyle name="Millares [0.1] 43 3" xfId="9632" xr:uid="{00000000-0005-0000-0000-0000B5340000}"/>
    <cellStyle name="Millares [0.1] 43 3 2" xfId="32536" xr:uid="{00000000-0005-0000-0000-0000B6340000}"/>
    <cellStyle name="Millares [0.1] 43 4" xfId="32537" xr:uid="{00000000-0005-0000-0000-0000B7340000}"/>
    <cellStyle name="Millares [0.1] 44" xfId="9633" xr:uid="{00000000-0005-0000-0000-0000B8340000}"/>
    <cellStyle name="Millares [0.1] 44 2" xfId="9634" xr:uid="{00000000-0005-0000-0000-0000B9340000}"/>
    <cellStyle name="Millares [0.1] 44 2 2" xfId="32538" xr:uid="{00000000-0005-0000-0000-0000BA340000}"/>
    <cellStyle name="Millares [0.1] 44 3" xfId="9635" xr:uid="{00000000-0005-0000-0000-0000BB340000}"/>
    <cellStyle name="Millares [0.1] 44 3 2" xfId="32539" xr:uid="{00000000-0005-0000-0000-0000BC340000}"/>
    <cellStyle name="Millares [0.1] 44 4" xfId="32540" xr:uid="{00000000-0005-0000-0000-0000BD340000}"/>
    <cellStyle name="Millares [0.1] 45" xfId="9636" xr:uid="{00000000-0005-0000-0000-0000BE340000}"/>
    <cellStyle name="Millares [0.1] 45 2" xfId="9637" xr:uid="{00000000-0005-0000-0000-0000BF340000}"/>
    <cellStyle name="Millares [0.1] 45 2 2" xfId="32541" xr:uid="{00000000-0005-0000-0000-0000C0340000}"/>
    <cellStyle name="Millares [0.1] 45 3" xfId="9638" xr:uid="{00000000-0005-0000-0000-0000C1340000}"/>
    <cellStyle name="Millares [0.1] 45 3 2" xfId="32542" xr:uid="{00000000-0005-0000-0000-0000C2340000}"/>
    <cellStyle name="Millares [0.1] 45 4" xfId="32543" xr:uid="{00000000-0005-0000-0000-0000C3340000}"/>
    <cellStyle name="Millares [0.1] 46" xfId="9639" xr:uid="{00000000-0005-0000-0000-0000C4340000}"/>
    <cellStyle name="Millares [0.1] 46 2" xfId="9640" xr:uid="{00000000-0005-0000-0000-0000C5340000}"/>
    <cellStyle name="Millares [0.1] 46 2 2" xfId="32544" xr:uid="{00000000-0005-0000-0000-0000C6340000}"/>
    <cellStyle name="Millares [0.1] 46 3" xfId="9641" xr:uid="{00000000-0005-0000-0000-0000C7340000}"/>
    <cellStyle name="Millares [0.1] 46 3 2" xfId="32545" xr:uid="{00000000-0005-0000-0000-0000C8340000}"/>
    <cellStyle name="Millares [0.1] 46 4" xfId="32546" xr:uid="{00000000-0005-0000-0000-0000C9340000}"/>
    <cellStyle name="Millares [0.1] 47" xfId="9642" xr:uid="{00000000-0005-0000-0000-0000CA340000}"/>
    <cellStyle name="Millares [0.1] 47 2" xfId="9643" xr:uid="{00000000-0005-0000-0000-0000CB340000}"/>
    <cellStyle name="Millares [0.1] 47 2 2" xfId="32547" xr:uid="{00000000-0005-0000-0000-0000CC340000}"/>
    <cellStyle name="Millares [0.1] 47 3" xfId="9644" xr:uid="{00000000-0005-0000-0000-0000CD340000}"/>
    <cellStyle name="Millares [0.1] 47 3 2" xfId="32548" xr:uid="{00000000-0005-0000-0000-0000CE340000}"/>
    <cellStyle name="Millares [0.1] 47 4" xfId="32549" xr:uid="{00000000-0005-0000-0000-0000CF340000}"/>
    <cellStyle name="Millares [0.1] 48" xfId="9645" xr:uid="{00000000-0005-0000-0000-0000D0340000}"/>
    <cellStyle name="Millares [0.1] 48 2" xfId="9646" xr:uid="{00000000-0005-0000-0000-0000D1340000}"/>
    <cellStyle name="Millares [0.1] 48 2 2" xfId="32550" xr:uid="{00000000-0005-0000-0000-0000D2340000}"/>
    <cellStyle name="Millares [0.1] 48 3" xfId="9647" xr:uid="{00000000-0005-0000-0000-0000D3340000}"/>
    <cellStyle name="Millares [0.1] 48 3 2" xfId="32551" xr:uid="{00000000-0005-0000-0000-0000D4340000}"/>
    <cellStyle name="Millares [0.1] 48 4" xfId="32552" xr:uid="{00000000-0005-0000-0000-0000D5340000}"/>
    <cellStyle name="Millares [0.1] 49" xfId="9648" xr:uid="{00000000-0005-0000-0000-0000D6340000}"/>
    <cellStyle name="Millares [0.1] 49 2" xfId="9649" xr:uid="{00000000-0005-0000-0000-0000D7340000}"/>
    <cellStyle name="Millares [0.1] 49 2 2" xfId="32553" xr:uid="{00000000-0005-0000-0000-0000D8340000}"/>
    <cellStyle name="Millares [0.1] 49 3" xfId="9650" xr:uid="{00000000-0005-0000-0000-0000D9340000}"/>
    <cellStyle name="Millares [0.1] 49 3 2" xfId="32554" xr:uid="{00000000-0005-0000-0000-0000DA340000}"/>
    <cellStyle name="Millares [0.1] 49 4" xfId="32555" xr:uid="{00000000-0005-0000-0000-0000DB340000}"/>
    <cellStyle name="Millares [0.1] 5" xfId="9651" xr:uid="{00000000-0005-0000-0000-0000DC340000}"/>
    <cellStyle name="Millares [0.1] 5 2" xfId="9652" xr:uid="{00000000-0005-0000-0000-0000DD340000}"/>
    <cellStyle name="Millares [0.1] 5 2 2" xfId="32556" xr:uid="{00000000-0005-0000-0000-0000DE340000}"/>
    <cellStyle name="Millares [0.1] 5 3" xfId="9653" xr:uid="{00000000-0005-0000-0000-0000DF340000}"/>
    <cellStyle name="Millares [0.1] 5 3 2" xfId="32557" xr:uid="{00000000-0005-0000-0000-0000E0340000}"/>
    <cellStyle name="Millares [0.1] 5 4" xfId="32558" xr:uid="{00000000-0005-0000-0000-0000E1340000}"/>
    <cellStyle name="Millares [0.1] 50" xfId="9654" xr:uid="{00000000-0005-0000-0000-0000E2340000}"/>
    <cellStyle name="Millares [0.1] 50 2" xfId="9655" xr:uid="{00000000-0005-0000-0000-0000E3340000}"/>
    <cellStyle name="Millares [0.1] 50 2 2" xfId="32559" xr:uid="{00000000-0005-0000-0000-0000E4340000}"/>
    <cellStyle name="Millares [0.1] 50 3" xfId="9656" xr:uid="{00000000-0005-0000-0000-0000E5340000}"/>
    <cellStyle name="Millares [0.1] 50 3 2" xfId="32560" xr:uid="{00000000-0005-0000-0000-0000E6340000}"/>
    <cellStyle name="Millares [0.1] 50 4" xfId="32561" xr:uid="{00000000-0005-0000-0000-0000E7340000}"/>
    <cellStyle name="Millares [0.1] 51" xfId="9657" xr:uid="{00000000-0005-0000-0000-0000E8340000}"/>
    <cellStyle name="Millares [0.1] 51 2" xfId="9658" xr:uid="{00000000-0005-0000-0000-0000E9340000}"/>
    <cellStyle name="Millares [0.1] 51 2 2" xfId="32562" xr:uid="{00000000-0005-0000-0000-0000EA340000}"/>
    <cellStyle name="Millares [0.1] 51 3" xfId="9659" xr:uid="{00000000-0005-0000-0000-0000EB340000}"/>
    <cellStyle name="Millares [0.1] 51 3 2" xfId="32563" xr:uid="{00000000-0005-0000-0000-0000EC340000}"/>
    <cellStyle name="Millares [0.1] 51 4" xfId="32564" xr:uid="{00000000-0005-0000-0000-0000ED340000}"/>
    <cellStyle name="Millares [0.1] 52" xfId="9660" xr:uid="{00000000-0005-0000-0000-0000EE340000}"/>
    <cellStyle name="Millares [0.1] 52 2" xfId="9661" xr:uid="{00000000-0005-0000-0000-0000EF340000}"/>
    <cellStyle name="Millares [0.1] 52 2 2" xfId="32565" xr:uid="{00000000-0005-0000-0000-0000F0340000}"/>
    <cellStyle name="Millares [0.1] 52 3" xfId="9662" xr:uid="{00000000-0005-0000-0000-0000F1340000}"/>
    <cellStyle name="Millares [0.1] 52 3 2" xfId="32566" xr:uid="{00000000-0005-0000-0000-0000F2340000}"/>
    <cellStyle name="Millares [0.1] 52 4" xfId="32567" xr:uid="{00000000-0005-0000-0000-0000F3340000}"/>
    <cellStyle name="Millares [0.1] 53" xfId="9663" xr:uid="{00000000-0005-0000-0000-0000F4340000}"/>
    <cellStyle name="Millares [0.1] 53 2" xfId="9664" xr:uid="{00000000-0005-0000-0000-0000F5340000}"/>
    <cellStyle name="Millares [0.1] 53 2 2" xfId="32568" xr:uid="{00000000-0005-0000-0000-0000F6340000}"/>
    <cellStyle name="Millares [0.1] 53 3" xfId="9665" xr:uid="{00000000-0005-0000-0000-0000F7340000}"/>
    <cellStyle name="Millares [0.1] 53 3 2" xfId="32569" xr:uid="{00000000-0005-0000-0000-0000F8340000}"/>
    <cellStyle name="Millares [0.1] 53 4" xfId="32570" xr:uid="{00000000-0005-0000-0000-0000F9340000}"/>
    <cellStyle name="Millares [0.1] 54" xfId="9666" xr:uid="{00000000-0005-0000-0000-0000FA340000}"/>
    <cellStyle name="Millares [0.1] 54 2" xfId="9667" xr:uid="{00000000-0005-0000-0000-0000FB340000}"/>
    <cellStyle name="Millares [0.1] 54 2 2" xfId="32571" xr:uid="{00000000-0005-0000-0000-0000FC340000}"/>
    <cellStyle name="Millares [0.1] 54 3" xfId="9668" xr:uid="{00000000-0005-0000-0000-0000FD340000}"/>
    <cellStyle name="Millares [0.1] 54 3 2" xfId="32572" xr:uid="{00000000-0005-0000-0000-0000FE340000}"/>
    <cellStyle name="Millares [0.1] 54 4" xfId="32573" xr:uid="{00000000-0005-0000-0000-0000FF340000}"/>
    <cellStyle name="Millares [0.1] 55" xfId="9669" xr:uid="{00000000-0005-0000-0000-000000350000}"/>
    <cellStyle name="Millares [0.1] 55 2" xfId="9670" xr:uid="{00000000-0005-0000-0000-000001350000}"/>
    <cellStyle name="Millares [0.1] 55 2 2" xfId="32574" xr:uid="{00000000-0005-0000-0000-000002350000}"/>
    <cellStyle name="Millares [0.1] 55 3" xfId="9671" xr:uid="{00000000-0005-0000-0000-000003350000}"/>
    <cellStyle name="Millares [0.1] 55 3 2" xfId="32575" xr:uid="{00000000-0005-0000-0000-000004350000}"/>
    <cellStyle name="Millares [0.1] 55 4" xfId="32576" xr:uid="{00000000-0005-0000-0000-000005350000}"/>
    <cellStyle name="Millares [0.1] 56" xfId="9672" xr:uid="{00000000-0005-0000-0000-000006350000}"/>
    <cellStyle name="Millares [0.1] 56 2" xfId="9673" xr:uid="{00000000-0005-0000-0000-000007350000}"/>
    <cellStyle name="Millares [0.1] 56 2 2" xfId="32577" xr:uid="{00000000-0005-0000-0000-000008350000}"/>
    <cellStyle name="Millares [0.1] 56 3" xfId="9674" xr:uid="{00000000-0005-0000-0000-000009350000}"/>
    <cellStyle name="Millares [0.1] 56 3 2" xfId="32578" xr:uid="{00000000-0005-0000-0000-00000A350000}"/>
    <cellStyle name="Millares [0.1] 56 4" xfId="32579" xr:uid="{00000000-0005-0000-0000-00000B350000}"/>
    <cellStyle name="Millares [0.1] 57" xfId="9675" xr:uid="{00000000-0005-0000-0000-00000C350000}"/>
    <cellStyle name="Millares [0.1] 57 2" xfId="9676" xr:uid="{00000000-0005-0000-0000-00000D350000}"/>
    <cellStyle name="Millares [0.1] 57 2 2" xfId="32580" xr:uid="{00000000-0005-0000-0000-00000E350000}"/>
    <cellStyle name="Millares [0.1] 57 3" xfId="9677" xr:uid="{00000000-0005-0000-0000-00000F350000}"/>
    <cellStyle name="Millares [0.1] 57 3 2" xfId="32581" xr:uid="{00000000-0005-0000-0000-000010350000}"/>
    <cellStyle name="Millares [0.1] 57 4" xfId="32582" xr:uid="{00000000-0005-0000-0000-000011350000}"/>
    <cellStyle name="Millares [0.1] 58" xfId="9678" xr:uid="{00000000-0005-0000-0000-000012350000}"/>
    <cellStyle name="Millares [0.1] 58 2" xfId="9679" xr:uid="{00000000-0005-0000-0000-000013350000}"/>
    <cellStyle name="Millares [0.1] 58 2 2" xfId="32583" xr:uid="{00000000-0005-0000-0000-000014350000}"/>
    <cellStyle name="Millares [0.1] 58 3" xfId="9680" xr:uid="{00000000-0005-0000-0000-000015350000}"/>
    <cellStyle name="Millares [0.1] 58 3 2" xfId="32584" xr:uid="{00000000-0005-0000-0000-000016350000}"/>
    <cellStyle name="Millares [0.1] 58 4" xfId="32585" xr:uid="{00000000-0005-0000-0000-000017350000}"/>
    <cellStyle name="Millares [0.1] 59" xfId="9681" xr:uid="{00000000-0005-0000-0000-000018350000}"/>
    <cellStyle name="Millares [0.1] 59 2" xfId="9682" xr:uid="{00000000-0005-0000-0000-000019350000}"/>
    <cellStyle name="Millares [0.1] 59 2 2" xfId="32586" xr:uid="{00000000-0005-0000-0000-00001A350000}"/>
    <cellStyle name="Millares [0.1] 59 3" xfId="9683" xr:uid="{00000000-0005-0000-0000-00001B350000}"/>
    <cellStyle name="Millares [0.1] 59 3 2" xfId="32587" xr:uid="{00000000-0005-0000-0000-00001C350000}"/>
    <cellStyle name="Millares [0.1] 59 4" xfId="32588" xr:uid="{00000000-0005-0000-0000-00001D350000}"/>
    <cellStyle name="Millares [0.1] 6" xfId="9684" xr:uid="{00000000-0005-0000-0000-00001E350000}"/>
    <cellStyle name="Millares [0.1] 6 2" xfId="9685" xr:uid="{00000000-0005-0000-0000-00001F350000}"/>
    <cellStyle name="Millares [0.1] 6 2 2" xfId="32589" xr:uid="{00000000-0005-0000-0000-000020350000}"/>
    <cellStyle name="Millares [0.1] 6 3" xfId="9686" xr:uid="{00000000-0005-0000-0000-000021350000}"/>
    <cellStyle name="Millares [0.1] 6 3 2" xfId="32590" xr:uid="{00000000-0005-0000-0000-000022350000}"/>
    <cellStyle name="Millares [0.1] 6 4" xfId="32591" xr:uid="{00000000-0005-0000-0000-000023350000}"/>
    <cellStyle name="Millares [0.1] 60" xfId="9687" xr:uid="{00000000-0005-0000-0000-000024350000}"/>
    <cellStyle name="Millares [0.1] 60 2" xfId="9688" xr:uid="{00000000-0005-0000-0000-000025350000}"/>
    <cellStyle name="Millares [0.1] 60 2 2" xfId="32592" xr:uid="{00000000-0005-0000-0000-000026350000}"/>
    <cellStyle name="Millares [0.1] 60 3" xfId="9689" xr:uid="{00000000-0005-0000-0000-000027350000}"/>
    <cellStyle name="Millares [0.1] 60 3 2" xfId="32593" xr:uid="{00000000-0005-0000-0000-000028350000}"/>
    <cellStyle name="Millares [0.1] 60 4" xfId="32594" xr:uid="{00000000-0005-0000-0000-000029350000}"/>
    <cellStyle name="Millares [0.1] 61" xfId="9690" xr:uid="{00000000-0005-0000-0000-00002A350000}"/>
    <cellStyle name="Millares [0.1] 61 2" xfId="9691" xr:uid="{00000000-0005-0000-0000-00002B350000}"/>
    <cellStyle name="Millares [0.1] 61 2 2" xfId="32595" xr:uid="{00000000-0005-0000-0000-00002C350000}"/>
    <cellStyle name="Millares [0.1] 61 3" xfId="9692" xr:uid="{00000000-0005-0000-0000-00002D350000}"/>
    <cellStyle name="Millares [0.1] 61 3 2" xfId="32596" xr:uid="{00000000-0005-0000-0000-00002E350000}"/>
    <cellStyle name="Millares [0.1] 61 4" xfId="32597" xr:uid="{00000000-0005-0000-0000-00002F350000}"/>
    <cellStyle name="Millares [0.1] 62" xfId="9693" xr:uid="{00000000-0005-0000-0000-000030350000}"/>
    <cellStyle name="Millares [0.1] 62 2" xfId="9694" xr:uid="{00000000-0005-0000-0000-000031350000}"/>
    <cellStyle name="Millares [0.1] 62 2 2" xfId="32598" xr:uid="{00000000-0005-0000-0000-000032350000}"/>
    <cellStyle name="Millares [0.1] 62 3" xfId="9695" xr:uid="{00000000-0005-0000-0000-000033350000}"/>
    <cellStyle name="Millares [0.1] 62 3 2" xfId="32599" xr:uid="{00000000-0005-0000-0000-000034350000}"/>
    <cellStyle name="Millares [0.1] 62 4" xfId="32600" xr:uid="{00000000-0005-0000-0000-000035350000}"/>
    <cellStyle name="Millares [0.1] 63" xfId="9696" xr:uid="{00000000-0005-0000-0000-000036350000}"/>
    <cellStyle name="Millares [0.1] 63 2" xfId="9697" xr:uid="{00000000-0005-0000-0000-000037350000}"/>
    <cellStyle name="Millares [0.1] 63 2 2" xfId="32601" xr:uid="{00000000-0005-0000-0000-000038350000}"/>
    <cellStyle name="Millares [0.1] 63 3" xfId="9698" xr:uid="{00000000-0005-0000-0000-000039350000}"/>
    <cellStyle name="Millares [0.1] 63 3 2" xfId="32602" xr:uid="{00000000-0005-0000-0000-00003A350000}"/>
    <cellStyle name="Millares [0.1] 63 4" xfId="32603" xr:uid="{00000000-0005-0000-0000-00003B350000}"/>
    <cellStyle name="Millares [0.1] 64" xfId="9699" xr:uid="{00000000-0005-0000-0000-00003C350000}"/>
    <cellStyle name="Millares [0.1] 64 2" xfId="9700" xr:uid="{00000000-0005-0000-0000-00003D350000}"/>
    <cellStyle name="Millares [0.1] 64 2 2" xfId="32604" xr:uid="{00000000-0005-0000-0000-00003E350000}"/>
    <cellStyle name="Millares [0.1] 64 3" xfId="9701" xr:uid="{00000000-0005-0000-0000-00003F350000}"/>
    <cellStyle name="Millares [0.1] 64 3 2" xfId="32605" xr:uid="{00000000-0005-0000-0000-000040350000}"/>
    <cellStyle name="Millares [0.1] 64 4" xfId="32606" xr:uid="{00000000-0005-0000-0000-000041350000}"/>
    <cellStyle name="Millares [0.1] 65" xfId="9702" xr:uid="{00000000-0005-0000-0000-000042350000}"/>
    <cellStyle name="Millares [0.1] 65 2" xfId="9703" xr:uid="{00000000-0005-0000-0000-000043350000}"/>
    <cellStyle name="Millares [0.1] 65 2 2" xfId="32607" xr:uid="{00000000-0005-0000-0000-000044350000}"/>
    <cellStyle name="Millares [0.1] 65 3" xfId="9704" xr:uid="{00000000-0005-0000-0000-000045350000}"/>
    <cellStyle name="Millares [0.1] 65 3 2" xfId="32608" xr:uid="{00000000-0005-0000-0000-000046350000}"/>
    <cellStyle name="Millares [0.1] 65 4" xfId="32609" xr:uid="{00000000-0005-0000-0000-000047350000}"/>
    <cellStyle name="Millares [0.1] 66" xfId="9705" xr:uid="{00000000-0005-0000-0000-000048350000}"/>
    <cellStyle name="Millares [0.1] 66 2" xfId="9706" xr:uid="{00000000-0005-0000-0000-000049350000}"/>
    <cellStyle name="Millares [0.1] 66 2 2" xfId="32610" xr:uid="{00000000-0005-0000-0000-00004A350000}"/>
    <cellStyle name="Millares [0.1] 66 3" xfId="9707" xr:uid="{00000000-0005-0000-0000-00004B350000}"/>
    <cellStyle name="Millares [0.1] 66 3 2" xfId="32611" xr:uid="{00000000-0005-0000-0000-00004C350000}"/>
    <cellStyle name="Millares [0.1] 66 4" xfId="32612" xr:uid="{00000000-0005-0000-0000-00004D350000}"/>
    <cellStyle name="Millares [0.1] 67" xfId="9708" xr:uid="{00000000-0005-0000-0000-00004E350000}"/>
    <cellStyle name="Millares [0.1] 67 2" xfId="9709" xr:uid="{00000000-0005-0000-0000-00004F350000}"/>
    <cellStyle name="Millares [0.1] 67 2 2" xfId="32613" xr:uid="{00000000-0005-0000-0000-000050350000}"/>
    <cellStyle name="Millares [0.1] 67 3" xfId="9710" xr:uid="{00000000-0005-0000-0000-000051350000}"/>
    <cellStyle name="Millares [0.1] 67 3 2" xfId="32614" xr:uid="{00000000-0005-0000-0000-000052350000}"/>
    <cellStyle name="Millares [0.1] 67 4" xfId="32615" xr:uid="{00000000-0005-0000-0000-000053350000}"/>
    <cellStyle name="Millares [0.1] 68" xfId="9711" xr:uid="{00000000-0005-0000-0000-000054350000}"/>
    <cellStyle name="Millares [0.1] 68 2" xfId="9712" xr:uid="{00000000-0005-0000-0000-000055350000}"/>
    <cellStyle name="Millares [0.1] 68 2 2" xfId="32616" xr:uid="{00000000-0005-0000-0000-000056350000}"/>
    <cellStyle name="Millares [0.1] 68 3" xfId="9713" xr:uid="{00000000-0005-0000-0000-000057350000}"/>
    <cellStyle name="Millares [0.1] 68 3 2" xfId="32617" xr:uid="{00000000-0005-0000-0000-000058350000}"/>
    <cellStyle name="Millares [0.1] 68 4" xfId="32618" xr:uid="{00000000-0005-0000-0000-000059350000}"/>
    <cellStyle name="Millares [0.1] 69" xfId="9714" xr:uid="{00000000-0005-0000-0000-00005A350000}"/>
    <cellStyle name="Millares [0.1] 69 2" xfId="9715" xr:uid="{00000000-0005-0000-0000-00005B350000}"/>
    <cellStyle name="Millares [0.1] 69 2 2" xfId="32619" xr:uid="{00000000-0005-0000-0000-00005C350000}"/>
    <cellStyle name="Millares [0.1] 69 3" xfId="9716" xr:uid="{00000000-0005-0000-0000-00005D350000}"/>
    <cellStyle name="Millares [0.1] 69 3 2" xfId="32620" xr:uid="{00000000-0005-0000-0000-00005E350000}"/>
    <cellStyle name="Millares [0.1] 69 4" xfId="32621" xr:uid="{00000000-0005-0000-0000-00005F350000}"/>
    <cellStyle name="Millares [0.1] 7" xfId="9717" xr:uid="{00000000-0005-0000-0000-000060350000}"/>
    <cellStyle name="Millares [0.1] 7 2" xfId="9718" xr:uid="{00000000-0005-0000-0000-000061350000}"/>
    <cellStyle name="Millares [0.1] 7 2 2" xfId="32622" xr:uid="{00000000-0005-0000-0000-000062350000}"/>
    <cellStyle name="Millares [0.1] 7 3" xfId="9719" xr:uid="{00000000-0005-0000-0000-000063350000}"/>
    <cellStyle name="Millares [0.1] 7 3 2" xfId="32623" xr:uid="{00000000-0005-0000-0000-000064350000}"/>
    <cellStyle name="Millares [0.1] 7 4" xfId="32624" xr:uid="{00000000-0005-0000-0000-000065350000}"/>
    <cellStyle name="Millares [0.1] 70" xfId="9720" xr:uid="{00000000-0005-0000-0000-000066350000}"/>
    <cellStyle name="Millares [0.1] 70 2" xfId="9721" xr:uid="{00000000-0005-0000-0000-000067350000}"/>
    <cellStyle name="Millares [0.1] 70 2 2" xfId="32625" xr:uid="{00000000-0005-0000-0000-000068350000}"/>
    <cellStyle name="Millares [0.1] 70 3" xfId="9722" xr:uid="{00000000-0005-0000-0000-000069350000}"/>
    <cellStyle name="Millares [0.1] 70 3 2" xfId="32626" xr:uid="{00000000-0005-0000-0000-00006A350000}"/>
    <cellStyle name="Millares [0.1] 70 4" xfId="32627" xr:uid="{00000000-0005-0000-0000-00006B350000}"/>
    <cellStyle name="Millares [0.1] 71" xfId="9723" xr:uid="{00000000-0005-0000-0000-00006C350000}"/>
    <cellStyle name="Millares [0.1] 71 2" xfId="9724" xr:uid="{00000000-0005-0000-0000-00006D350000}"/>
    <cellStyle name="Millares [0.1] 71 2 2" xfId="32628" xr:uid="{00000000-0005-0000-0000-00006E350000}"/>
    <cellStyle name="Millares [0.1] 71 3" xfId="9725" xr:uid="{00000000-0005-0000-0000-00006F350000}"/>
    <cellStyle name="Millares [0.1] 71 3 2" xfId="32629" xr:uid="{00000000-0005-0000-0000-000070350000}"/>
    <cellStyle name="Millares [0.1] 71 4" xfId="32630" xr:uid="{00000000-0005-0000-0000-000071350000}"/>
    <cellStyle name="Millares [0.1] 72" xfId="9726" xr:uid="{00000000-0005-0000-0000-000072350000}"/>
    <cellStyle name="Millares [0.1] 72 2" xfId="9727" xr:uid="{00000000-0005-0000-0000-000073350000}"/>
    <cellStyle name="Millares [0.1] 72 2 2" xfId="32631" xr:uid="{00000000-0005-0000-0000-000074350000}"/>
    <cellStyle name="Millares [0.1] 72 3" xfId="9728" xr:uid="{00000000-0005-0000-0000-000075350000}"/>
    <cellStyle name="Millares [0.1] 72 3 2" xfId="32632" xr:uid="{00000000-0005-0000-0000-000076350000}"/>
    <cellStyle name="Millares [0.1] 72 4" xfId="32633" xr:uid="{00000000-0005-0000-0000-000077350000}"/>
    <cellStyle name="Millares [0.1] 73" xfId="9729" xr:uid="{00000000-0005-0000-0000-000078350000}"/>
    <cellStyle name="Millares [0.1] 73 2" xfId="9730" xr:uid="{00000000-0005-0000-0000-000079350000}"/>
    <cellStyle name="Millares [0.1] 73 2 2" xfId="32634" xr:uid="{00000000-0005-0000-0000-00007A350000}"/>
    <cellStyle name="Millares [0.1] 73 3" xfId="9731" xr:uid="{00000000-0005-0000-0000-00007B350000}"/>
    <cellStyle name="Millares [0.1] 73 3 2" xfId="32635" xr:uid="{00000000-0005-0000-0000-00007C350000}"/>
    <cellStyle name="Millares [0.1] 73 4" xfId="32636" xr:uid="{00000000-0005-0000-0000-00007D350000}"/>
    <cellStyle name="Millares [0.1] 74" xfId="9732" xr:uid="{00000000-0005-0000-0000-00007E350000}"/>
    <cellStyle name="Millares [0.1] 74 2" xfId="9733" xr:uid="{00000000-0005-0000-0000-00007F350000}"/>
    <cellStyle name="Millares [0.1] 74 2 2" xfId="32637" xr:uid="{00000000-0005-0000-0000-000080350000}"/>
    <cellStyle name="Millares [0.1] 74 3" xfId="9734" xr:uid="{00000000-0005-0000-0000-000081350000}"/>
    <cellStyle name="Millares [0.1] 74 3 2" xfId="32638" xr:uid="{00000000-0005-0000-0000-000082350000}"/>
    <cellStyle name="Millares [0.1] 74 4" xfId="32639" xr:uid="{00000000-0005-0000-0000-000083350000}"/>
    <cellStyle name="Millares [0.1] 75" xfId="9735" xr:uid="{00000000-0005-0000-0000-000084350000}"/>
    <cellStyle name="Millares [0.1] 75 2" xfId="9736" xr:uid="{00000000-0005-0000-0000-000085350000}"/>
    <cellStyle name="Millares [0.1] 75 2 2" xfId="32640" xr:uid="{00000000-0005-0000-0000-000086350000}"/>
    <cellStyle name="Millares [0.1] 75 3" xfId="9737" xr:uid="{00000000-0005-0000-0000-000087350000}"/>
    <cellStyle name="Millares [0.1] 75 3 2" xfId="32641" xr:uid="{00000000-0005-0000-0000-000088350000}"/>
    <cellStyle name="Millares [0.1] 75 4" xfId="32642" xr:uid="{00000000-0005-0000-0000-000089350000}"/>
    <cellStyle name="Millares [0.1] 76" xfId="9738" xr:uid="{00000000-0005-0000-0000-00008A350000}"/>
    <cellStyle name="Millares [0.1] 76 2" xfId="9739" xr:uid="{00000000-0005-0000-0000-00008B350000}"/>
    <cellStyle name="Millares [0.1] 76 2 2" xfId="32643" xr:uid="{00000000-0005-0000-0000-00008C350000}"/>
    <cellStyle name="Millares [0.1] 76 3" xfId="9740" xr:uid="{00000000-0005-0000-0000-00008D350000}"/>
    <cellStyle name="Millares [0.1] 76 3 2" xfId="32644" xr:uid="{00000000-0005-0000-0000-00008E350000}"/>
    <cellStyle name="Millares [0.1] 76 4" xfId="32645" xr:uid="{00000000-0005-0000-0000-00008F350000}"/>
    <cellStyle name="Millares [0.1] 77" xfId="9741" xr:uid="{00000000-0005-0000-0000-000090350000}"/>
    <cellStyle name="Millares [0.1] 77 2" xfId="9742" xr:uid="{00000000-0005-0000-0000-000091350000}"/>
    <cellStyle name="Millares [0.1] 77 2 2" xfId="32646" xr:uid="{00000000-0005-0000-0000-000092350000}"/>
    <cellStyle name="Millares [0.1] 77 3" xfId="9743" xr:uid="{00000000-0005-0000-0000-000093350000}"/>
    <cellStyle name="Millares [0.1] 77 3 2" xfId="32647" xr:uid="{00000000-0005-0000-0000-000094350000}"/>
    <cellStyle name="Millares [0.1] 77 4" xfId="32648" xr:uid="{00000000-0005-0000-0000-000095350000}"/>
    <cellStyle name="Millares [0.1] 78" xfId="9744" xr:uid="{00000000-0005-0000-0000-000096350000}"/>
    <cellStyle name="Millares [0.1] 78 2" xfId="9745" xr:uid="{00000000-0005-0000-0000-000097350000}"/>
    <cellStyle name="Millares [0.1] 78 2 2" xfId="32649" xr:uid="{00000000-0005-0000-0000-000098350000}"/>
    <cellStyle name="Millares [0.1] 78 3" xfId="9746" xr:uid="{00000000-0005-0000-0000-000099350000}"/>
    <cellStyle name="Millares [0.1] 78 3 2" xfId="32650" xr:uid="{00000000-0005-0000-0000-00009A350000}"/>
    <cellStyle name="Millares [0.1] 78 4" xfId="32651" xr:uid="{00000000-0005-0000-0000-00009B350000}"/>
    <cellStyle name="Millares [0.1] 79" xfId="9747" xr:uid="{00000000-0005-0000-0000-00009C350000}"/>
    <cellStyle name="Millares [0.1] 79 2" xfId="9748" xr:uid="{00000000-0005-0000-0000-00009D350000}"/>
    <cellStyle name="Millares [0.1] 79 2 2" xfId="32652" xr:uid="{00000000-0005-0000-0000-00009E350000}"/>
    <cellStyle name="Millares [0.1] 79 3" xfId="9749" xr:uid="{00000000-0005-0000-0000-00009F350000}"/>
    <cellStyle name="Millares [0.1] 79 3 2" xfId="32653" xr:uid="{00000000-0005-0000-0000-0000A0350000}"/>
    <cellStyle name="Millares [0.1] 79 4" xfId="32654" xr:uid="{00000000-0005-0000-0000-0000A1350000}"/>
    <cellStyle name="Millares [0.1] 8" xfId="9750" xr:uid="{00000000-0005-0000-0000-0000A2350000}"/>
    <cellStyle name="Millares [0.1] 8 2" xfId="9751" xr:uid="{00000000-0005-0000-0000-0000A3350000}"/>
    <cellStyle name="Millares [0.1] 8 2 2" xfId="32655" xr:uid="{00000000-0005-0000-0000-0000A4350000}"/>
    <cellStyle name="Millares [0.1] 8 3" xfId="9752" xr:uid="{00000000-0005-0000-0000-0000A5350000}"/>
    <cellStyle name="Millares [0.1] 8 3 2" xfId="32656" xr:uid="{00000000-0005-0000-0000-0000A6350000}"/>
    <cellStyle name="Millares [0.1] 8 4" xfId="32657" xr:uid="{00000000-0005-0000-0000-0000A7350000}"/>
    <cellStyle name="Millares [0.1] 80" xfId="9753" xr:uid="{00000000-0005-0000-0000-0000A8350000}"/>
    <cellStyle name="Millares [0.1] 80 2" xfId="9754" xr:uid="{00000000-0005-0000-0000-0000A9350000}"/>
    <cellStyle name="Millares [0.1] 80 2 2" xfId="32658" xr:uid="{00000000-0005-0000-0000-0000AA350000}"/>
    <cellStyle name="Millares [0.1] 80 3" xfId="9755" xr:uid="{00000000-0005-0000-0000-0000AB350000}"/>
    <cellStyle name="Millares [0.1] 80 3 2" xfId="32659" xr:uid="{00000000-0005-0000-0000-0000AC350000}"/>
    <cellStyle name="Millares [0.1] 80 4" xfId="32660" xr:uid="{00000000-0005-0000-0000-0000AD350000}"/>
    <cellStyle name="Millares [0.1] 81" xfId="9756" xr:uid="{00000000-0005-0000-0000-0000AE350000}"/>
    <cellStyle name="Millares [0.1] 81 2" xfId="9757" xr:uid="{00000000-0005-0000-0000-0000AF350000}"/>
    <cellStyle name="Millares [0.1] 81 2 2" xfId="32661" xr:uid="{00000000-0005-0000-0000-0000B0350000}"/>
    <cellStyle name="Millares [0.1] 81 3" xfId="9758" xr:uid="{00000000-0005-0000-0000-0000B1350000}"/>
    <cellStyle name="Millares [0.1] 81 3 2" xfId="32662" xr:uid="{00000000-0005-0000-0000-0000B2350000}"/>
    <cellStyle name="Millares [0.1] 81 4" xfId="32663" xr:uid="{00000000-0005-0000-0000-0000B3350000}"/>
    <cellStyle name="Millares [0.1] 82" xfId="9759" xr:uid="{00000000-0005-0000-0000-0000B4350000}"/>
    <cellStyle name="Millares [0.1] 82 2" xfId="9760" xr:uid="{00000000-0005-0000-0000-0000B5350000}"/>
    <cellStyle name="Millares [0.1] 82 2 2" xfId="32664" xr:uid="{00000000-0005-0000-0000-0000B6350000}"/>
    <cellStyle name="Millares [0.1] 82 3" xfId="9761" xr:uid="{00000000-0005-0000-0000-0000B7350000}"/>
    <cellStyle name="Millares [0.1] 82 3 2" xfId="32665" xr:uid="{00000000-0005-0000-0000-0000B8350000}"/>
    <cellStyle name="Millares [0.1] 82 4" xfId="32666" xr:uid="{00000000-0005-0000-0000-0000B9350000}"/>
    <cellStyle name="Millares [0.1] 83" xfId="9762" xr:uid="{00000000-0005-0000-0000-0000BA350000}"/>
    <cellStyle name="Millares [0.1] 83 2" xfId="9763" xr:uid="{00000000-0005-0000-0000-0000BB350000}"/>
    <cellStyle name="Millares [0.1] 83 2 2" xfId="32667" xr:uid="{00000000-0005-0000-0000-0000BC350000}"/>
    <cellStyle name="Millares [0.1] 83 3" xfId="9764" xr:uid="{00000000-0005-0000-0000-0000BD350000}"/>
    <cellStyle name="Millares [0.1] 83 3 2" xfId="32668" xr:uid="{00000000-0005-0000-0000-0000BE350000}"/>
    <cellStyle name="Millares [0.1] 83 4" xfId="32669" xr:uid="{00000000-0005-0000-0000-0000BF350000}"/>
    <cellStyle name="Millares [0.1] 84" xfId="9765" xr:uid="{00000000-0005-0000-0000-0000C0350000}"/>
    <cellStyle name="Millares [0.1] 84 2" xfId="9766" xr:uid="{00000000-0005-0000-0000-0000C1350000}"/>
    <cellStyle name="Millares [0.1] 84 2 2" xfId="32670" xr:uid="{00000000-0005-0000-0000-0000C2350000}"/>
    <cellStyle name="Millares [0.1] 84 3" xfId="9767" xr:uid="{00000000-0005-0000-0000-0000C3350000}"/>
    <cellStyle name="Millares [0.1] 84 3 2" xfId="32671" xr:uid="{00000000-0005-0000-0000-0000C4350000}"/>
    <cellStyle name="Millares [0.1] 84 4" xfId="32672" xr:uid="{00000000-0005-0000-0000-0000C5350000}"/>
    <cellStyle name="Millares [0.1] 85" xfId="9768" xr:uid="{00000000-0005-0000-0000-0000C6350000}"/>
    <cellStyle name="Millares [0.1] 85 2" xfId="9769" xr:uid="{00000000-0005-0000-0000-0000C7350000}"/>
    <cellStyle name="Millares [0.1] 85 2 2" xfId="32673" xr:uid="{00000000-0005-0000-0000-0000C8350000}"/>
    <cellStyle name="Millares [0.1] 85 3" xfId="9770" xr:uid="{00000000-0005-0000-0000-0000C9350000}"/>
    <cellStyle name="Millares [0.1] 85 3 2" xfId="32674" xr:uid="{00000000-0005-0000-0000-0000CA350000}"/>
    <cellStyle name="Millares [0.1] 85 4" xfId="32675" xr:uid="{00000000-0005-0000-0000-0000CB350000}"/>
    <cellStyle name="Millares [0.1] 86" xfId="9771" xr:uid="{00000000-0005-0000-0000-0000CC350000}"/>
    <cellStyle name="Millares [0.1] 86 2" xfId="9772" xr:uid="{00000000-0005-0000-0000-0000CD350000}"/>
    <cellStyle name="Millares [0.1] 86 2 2" xfId="32676" xr:uid="{00000000-0005-0000-0000-0000CE350000}"/>
    <cellStyle name="Millares [0.1] 86 3" xfId="9773" xr:uid="{00000000-0005-0000-0000-0000CF350000}"/>
    <cellStyle name="Millares [0.1] 86 3 2" xfId="32677" xr:uid="{00000000-0005-0000-0000-0000D0350000}"/>
    <cellStyle name="Millares [0.1] 86 4" xfId="32678" xr:uid="{00000000-0005-0000-0000-0000D1350000}"/>
    <cellStyle name="Millares [0.1] 87" xfId="9774" xr:uid="{00000000-0005-0000-0000-0000D2350000}"/>
    <cellStyle name="Millares [0.1] 87 2" xfId="9775" xr:uid="{00000000-0005-0000-0000-0000D3350000}"/>
    <cellStyle name="Millares [0.1] 87 2 2" xfId="32679" xr:uid="{00000000-0005-0000-0000-0000D4350000}"/>
    <cellStyle name="Millares [0.1] 87 3" xfId="9776" xr:uid="{00000000-0005-0000-0000-0000D5350000}"/>
    <cellStyle name="Millares [0.1] 87 3 2" xfId="32680" xr:uid="{00000000-0005-0000-0000-0000D6350000}"/>
    <cellStyle name="Millares [0.1] 87 4" xfId="32681" xr:uid="{00000000-0005-0000-0000-0000D7350000}"/>
    <cellStyle name="Millares [0.1] 88" xfId="9777" xr:uid="{00000000-0005-0000-0000-0000D8350000}"/>
    <cellStyle name="Millares [0.1] 88 2" xfId="9778" xr:uid="{00000000-0005-0000-0000-0000D9350000}"/>
    <cellStyle name="Millares [0.1] 88 2 2" xfId="32682" xr:uid="{00000000-0005-0000-0000-0000DA350000}"/>
    <cellStyle name="Millares [0.1] 88 3" xfId="9779" xr:uid="{00000000-0005-0000-0000-0000DB350000}"/>
    <cellStyle name="Millares [0.1] 88 3 2" xfId="32683" xr:uid="{00000000-0005-0000-0000-0000DC350000}"/>
    <cellStyle name="Millares [0.1] 88 4" xfId="32684" xr:uid="{00000000-0005-0000-0000-0000DD350000}"/>
    <cellStyle name="Millares [0.1] 89" xfId="9780" xr:uid="{00000000-0005-0000-0000-0000DE350000}"/>
    <cellStyle name="Millares [0.1] 89 2" xfId="9781" xr:uid="{00000000-0005-0000-0000-0000DF350000}"/>
    <cellStyle name="Millares [0.1] 89 2 2" xfId="32685" xr:uid="{00000000-0005-0000-0000-0000E0350000}"/>
    <cellStyle name="Millares [0.1] 89 3" xfId="9782" xr:uid="{00000000-0005-0000-0000-0000E1350000}"/>
    <cellStyle name="Millares [0.1] 89 3 2" xfId="32686" xr:uid="{00000000-0005-0000-0000-0000E2350000}"/>
    <cellStyle name="Millares [0.1] 89 4" xfId="32687" xr:uid="{00000000-0005-0000-0000-0000E3350000}"/>
    <cellStyle name="Millares [0.1] 9" xfId="9783" xr:uid="{00000000-0005-0000-0000-0000E4350000}"/>
    <cellStyle name="Millares [0.1] 9 2" xfId="9784" xr:uid="{00000000-0005-0000-0000-0000E5350000}"/>
    <cellStyle name="Millares [0.1] 9 2 2" xfId="32688" xr:uid="{00000000-0005-0000-0000-0000E6350000}"/>
    <cellStyle name="Millares [0.1] 9 3" xfId="9785" xr:uid="{00000000-0005-0000-0000-0000E7350000}"/>
    <cellStyle name="Millares [0.1] 9 3 2" xfId="32689" xr:uid="{00000000-0005-0000-0000-0000E8350000}"/>
    <cellStyle name="Millares [0.1] 9 4" xfId="32690" xr:uid="{00000000-0005-0000-0000-0000E9350000}"/>
    <cellStyle name="Millares [0.1] 90" xfId="9786" xr:uid="{00000000-0005-0000-0000-0000EA350000}"/>
    <cellStyle name="Millares [0.1] 90 2" xfId="9787" xr:uid="{00000000-0005-0000-0000-0000EB350000}"/>
    <cellStyle name="Millares [0.1] 90 2 2" xfId="32691" xr:uid="{00000000-0005-0000-0000-0000EC350000}"/>
    <cellStyle name="Millares [0.1] 90 3" xfId="9788" xr:uid="{00000000-0005-0000-0000-0000ED350000}"/>
    <cellStyle name="Millares [0.1] 90 3 2" xfId="32692" xr:uid="{00000000-0005-0000-0000-0000EE350000}"/>
    <cellStyle name="Millares [0.1] 90 4" xfId="32693" xr:uid="{00000000-0005-0000-0000-0000EF350000}"/>
    <cellStyle name="Millares [0.1] 91" xfId="9789" xr:uid="{00000000-0005-0000-0000-0000F0350000}"/>
    <cellStyle name="Millares [0.1] 91 2" xfId="9790" xr:uid="{00000000-0005-0000-0000-0000F1350000}"/>
    <cellStyle name="Millares [0.1] 91 2 2" xfId="32694" xr:uid="{00000000-0005-0000-0000-0000F2350000}"/>
    <cellStyle name="Millares [0.1] 91 3" xfId="9791" xr:uid="{00000000-0005-0000-0000-0000F3350000}"/>
    <cellStyle name="Millares [0.1] 91 3 2" xfId="32695" xr:uid="{00000000-0005-0000-0000-0000F4350000}"/>
    <cellStyle name="Millares [0.1] 91 4" xfId="32696" xr:uid="{00000000-0005-0000-0000-0000F5350000}"/>
    <cellStyle name="Millares [0.1] 92" xfId="9792" xr:uid="{00000000-0005-0000-0000-0000F6350000}"/>
    <cellStyle name="Millares [0.1] 92 2" xfId="9793" xr:uid="{00000000-0005-0000-0000-0000F7350000}"/>
    <cellStyle name="Millares [0.1] 92 2 2" xfId="32697" xr:uid="{00000000-0005-0000-0000-0000F8350000}"/>
    <cellStyle name="Millares [0.1] 92 3" xfId="9794" xr:uid="{00000000-0005-0000-0000-0000F9350000}"/>
    <cellStyle name="Millares [0.1] 92 3 2" xfId="32698" xr:uid="{00000000-0005-0000-0000-0000FA350000}"/>
    <cellStyle name="Millares [0.1] 92 4" xfId="32699" xr:uid="{00000000-0005-0000-0000-0000FB350000}"/>
    <cellStyle name="Millares [0.1] 93" xfId="9795" xr:uid="{00000000-0005-0000-0000-0000FC350000}"/>
    <cellStyle name="Millares [0.1] 93 2" xfId="9796" xr:uid="{00000000-0005-0000-0000-0000FD350000}"/>
    <cellStyle name="Millares [0.1] 93 2 2" xfId="32700" xr:uid="{00000000-0005-0000-0000-0000FE350000}"/>
    <cellStyle name="Millares [0.1] 93 3" xfId="9797" xr:uid="{00000000-0005-0000-0000-0000FF350000}"/>
    <cellStyle name="Millares [0.1] 93 3 2" xfId="32701" xr:uid="{00000000-0005-0000-0000-000000360000}"/>
    <cellStyle name="Millares [0.1] 93 4" xfId="32702" xr:uid="{00000000-0005-0000-0000-000001360000}"/>
    <cellStyle name="Millares [0.1] 94" xfId="9798" xr:uid="{00000000-0005-0000-0000-000002360000}"/>
    <cellStyle name="Millares [0.1] 94 2" xfId="9799" xr:uid="{00000000-0005-0000-0000-000003360000}"/>
    <cellStyle name="Millares [0.1] 94 2 2" xfId="32703" xr:uid="{00000000-0005-0000-0000-000004360000}"/>
    <cellStyle name="Millares [0.1] 94 3" xfId="9800" xr:uid="{00000000-0005-0000-0000-000005360000}"/>
    <cellStyle name="Millares [0.1] 94 3 2" xfId="32704" xr:uid="{00000000-0005-0000-0000-000006360000}"/>
    <cellStyle name="Millares [0.1] 94 4" xfId="32705" xr:uid="{00000000-0005-0000-0000-000007360000}"/>
    <cellStyle name="Millares [0.1] 95" xfId="9801" xr:uid="{00000000-0005-0000-0000-000008360000}"/>
    <cellStyle name="Millares [0.1] 95 2" xfId="9802" xr:uid="{00000000-0005-0000-0000-000009360000}"/>
    <cellStyle name="Millares [0.1] 95 2 2" xfId="32706" xr:uid="{00000000-0005-0000-0000-00000A360000}"/>
    <cellStyle name="Millares [0.1] 95 3" xfId="9803" xr:uid="{00000000-0005-0000-0000-00000B360000}"/>
    <cellStyle name="Millares [0.1] 95 3 2" xfId="32707" xr:uid="{00000000-0005-0000-0000-00000C360000}"/>
    <cellStyle name="Millares [0.1] 95 4" xfId="32708" xr:uid="{00000000-0005-0000-0000-00000D360000}"/>
    <cellStyle name="Millares [0.1] 96" xfId="9804" xr:uid="{00000000-0005-0000-0000-00000E360000}"/>
    <cellStyle name="Millares [0.1] 96 2" xfId="9805" xr:uid="{00000000-0005-0000-0000-00000F360000}"/>
    <cellStyle name="Millares [0.1] 96 2 2" xfId="32709" xr:uid="{00000000-0005-0000-0000-000010360000}"/>
    <cellStyle name="Millares [0.1] 96 3" xfId="9806" xr:uid="{00000000-0005-0000-0000-000011360000}"/>
    <cellStyle name="Millares [0.1] 96 3 2" xfId="32710" xr:uid="{00000000-0005-0000-0000-000012360000}"/>
    <cellStyle name="Millares [0.1] 96 4" xfId="32711" xr:uid="{00000000-0005-0000-0000-000013360000}"/>
    <cellStyle name="Millares [0.1] 97" xfId="9807" xr:uid="{00000000-0005-0000-0000-000014360000}"/>
    <cellStyle name="Millares [0.1] 97 2" xfId="9808" xr:uid="{00000000-0005-0000-0000-000015360000}"/>
    <cellStyle name="Millares [0.1] 97 2 2" xfId="32712" xr:uid="{00000000-0005-0000-0000-000016360000}"/>
    <cellStyle name="Millares [0.1] 97 3" xfId="9809" xr:uid="{00000000-0005-0000-0000-000017360000}"/>
    <cellStyle name="Millares [0.1] 97 3 2" xfId="32713" xr:uid="{00000000-0005-0000-0000-000018360000}"/>
    <cellStyle name="Millares [0.1] 97 4" xfId="32714" xr:uid="{00000000-0005-0000-0000-000019360000}"/>
    <cellStyle name="Millares [0.1] 98" xfId="9810" xr:uid="{00000000-0005-0000-0000-00001A360000}"/>
    <cellStyle name="Millares [0.1] 98 2" xfId="9811" xr:uid="{00000000-0005-0000-0000-00001B360000}"/>
    <cellStyle name="Millares [0.1] 98 2 2" xfId="32715" xr:uid="{00000000-0005-0000-0000-00001C360000}"/>
    <cellStyle name="Millares [0.1] 98 3" xfId="9812" xr:uid="{00000000-0005-0000-0000-00001D360000}"/>
    <cellStyle name="Millares [0.1] 98 3 2" xfId="32716" xr:uid="{00000000-0005-0000-0000-00001E360000}"/>
    <cellStyle name="Millares [0.1] 98 4" xfId="32717" xr:uid="{00000000-0005-0000-0000-00001F360000}"/>
    <cellStyle name="Millares [0.1] 99" xfId="9813" xr:uid="{00000000-0005-0000-0000-000020360000}"/>
    <cellStyle name="Millares [0.1] 99 2" xfId="9814" xr:uid="{00000000-0005-0000-0000-000021360000}"/>
    <cellStyle name="Millares [0.1] 99 2 2" xfId="32718" xr:uid="{00000000-0005-0000-0000-000022360000}"/>
    <cellStyle name="Millares [0.1] 99 3" xfId="9815" xr:uid="{00000000-0005-0000-0000-000023360000}"/>
    <cellStyle name="Millares [0.1] 99 3 2" xfId="32719" xr:uid="{00000000-0005-0000-0000-000024360000}"/>
    <cellStyle name="Millares [0.1] 99 4" xfId="32720" xr:uid="{00000000-0005-0000-0000-000025360000}"/>
    <cellStyle name="Millares [0.1]_Balance" xfId="9816" xr:uid="{00000000-0005-0000-0000-000026360000}"/>
    <cellStyle name="Millares [1]" xfId="9817" xr:uid="{00000000-0005-0000-0000-000027360000}"/>
    <cellStyle name="Millares [1] 10" xfId="9818" xr:uid="{00000000-0005-0000-0000-000028360000}"/>
    <cellStyle name="Millares [1] 10 2" xfId="9819" xr:uid="{00000000-0005-0000-0000-000029360000}"/>
    <cellStyle name="Millares [1] 10 2 2" xfId="32721" xr:uid="{00000000-0005-0000-0000-00002A360000}"/>
    <cellStyle name="Millares [1] 10 3" xfId="9820" xr:uid="{00000000-0005-0000-0000-00002B360000}"/>
    <cellStyle name="Millares [1] 10 3 2" xfId="32722" xr:uid="{00000000-0005-0000-0000-00002C360000}"/>
    <cellStyle name="Millares [1] 10 4" xfId="32723" xr:uid="{00000000-0005-0000-0000-00002D360000}"/>
    <cellStyle name="Millares [1] 100" xfId="9821" xr:uid="{00000000-0005-0000-0000-00002E360000}"/>
    <cellStyle name="Millares [1] 100 2" xfId="9822" xr:uid="{00000000-0005-0000-0000-00002F360000}"/>
    <cellStyle name="Millares [1] 100 2 2" xfId="32724" xr:uid="{00000000-0005-0000-0000-000030360000}"/>
    <cellStyle name="Millares [1] 100 3" xfId="9823" xr:uid="{00000000-0005-0000-0000-000031360000}"/>
    <cellStyle name="Millares [1] 100 3 2" xfId="32725" xr:uid="{00000000-0005-0000-0000-000032360000}"/>
    <cellStyle name="Millares [1] 100 4" xfId="32726" xr:uid="{00000000-0005-0000-0000-000033360000}"/>
    <cellStyle name="Millares [1] 101" xfId="9824" xr:uid="{00000000-0005-0000-0000-000034360000}"/>
    <cellStyle name="Millares [1] 101 2" xfId="9825" xr:uid="{00000000-0005-0000-0000-000035360000}"/>
    <cellStyle name="Millares [1] 101 2 2" xfId="32727" xr:uid="{00000000-0005-0000-0000-000036360000}"/>
    <cellStyle name="Millares [1] 101 3" xfId="9826" xr:uid="{00000000-0005-0000-0000-000037360000}"/>
    <cellStyle name="Millares [1] 101 3 2" xfId="32728" xr:uid="{00000000-0005-0000-0000-000038360000}"/>
    <cellStyle name="Millares [1] 101 4" xfId="32729" xr:uid="{00000000-0005-0000-0000-000039360000}"/>
    <cellStyle name="Millares [1] 102" xfId="9827" xr:uid="{00000000-0005-0000-0000-00003A360000}"/>
    <cellStyle name="Millares [1] 102 2" xfId="9828" xr:uid="{00000000-0005-0000-0000-00003B360000}"/>
    <cellStyle name="Millares [1] 102 2 2" xfId="32730" xr:uid="{00000000-0005-0000-0000-00003C360000}"/>
    <cellStyle name="Millares [1] 102 3" xfId="9829" xr:uid="{00000000-0005-0000-0000-00003D360000}"/>
    <cellStyle name="Millares [1] 102 3 2" xfId="32731" xr:uid="{00000000-0005-0000-0000-00003E360000}"/>
    <cellStyle name="Millares [1] 102 4" xfId="32732" xr:uid="{00000000-0005-0000-0000-00003F360000}"/>
    <cellStyle name="Millares [1] 103" xfId="9830" xr:uid="{00000000-0005-0000-0000-000040360000}"/>
    <cellStyle name="Millares [1] 103 2" xfId="9831" xr:uid="{00000000-0005-0000-0000-000041360000}"/>
    <cellStyle name="Millares [1] 103 2 2" xfId="32733" xr:uid="{00000000-0005-0000-0000-000042360000}"/>
    <cellStyle name="Millares [1] 103 3" xfId="9832" xr:uid="{00000000-0005-0000-0000-000043360000}"/>
    <cellStyle name="Millares [1] 103 3 2" xfId="32734" xr:uid="{00000000-0005-0000-0000-000044360000}"/>
    <cellStyle name="Millares [1] 103 4" xfId="32735" xr:uid="{00000000-0005-0000-0000-000045360000}"/>
    <cellStyle name="Millares [1] 104" xfId="9833" xr:uid="{00000000-0005-0000-0000-000046360000}"/>
    <cellStyle name="Millares [1] 104 2" xfId="9834" xr:uid="{00000000-0005-0000-0000-000047360000}"/>
    <cellStyle name="Millares [1] 104 2 2" xfId="32736" xr:uid="{00000000-0005-0000-0000-000048360000}"/>
    <cellStyle name="Millares [1] 104 3" xfId="9835" xr:uid="{00000000-0005-0000-0000-000049360000}"/>
    <cellStyle name="Millares [1] 104 3 2" xfId="32737" xr:uid="{00000000-0005-0000-0000-00004A360000}"/>
    <cellStyle name="Millares [1] 104 4" xfId="32738" xr:uid="{00000000-0005-0000-0000-00004B360000}"/>
    <cellStyle name="Millares [1] 105" xfId="9836" xr:uid="{00000000-0005-0000-0000-00004C360000}"/>
    <cellStyle name="Millares [1] 105 2" xfId="9837" xr:uid="{00000000-0005-0000-0000-00004D360000}"/>
    <cellStyle name="Millares [1] 105 2 2" xfId="32739" xr:uid="{00000000-0005-0000-0000-00004E360000}"/>
    <cellStyle name="Millares [1] 105 3" xfId="9838" xr:uid="{00000000-0005-0000-0000-00004F360000}"/>
    <cellStyle name="Millares [1] 105 3 2" xfId="32740" xr:uid="{00000000-0005-0000-0000-000050360000}"/>
    <cellStyle name="Millares [1] 105 4" xfId="32741" xr:uid="{00000000-0005-0000-0000-000051360000}"/>
    <cellStyle name="Millares [1] 106" xfId="9839" xr:uid="{00000000-0005-0000-0000-000052360000}"/>
    <cellStyle name="Millares [1] 106 2" xfId="9840" xr:uid="{00000000-0005-0000-0000-000053360000}"/>
    <cellStyle name="Millares [1] 106 2 2" xfId="32742" xr:uid="{00000000-0005-0000-0000-000054360000}"/>
    <cellStyle name="Millares [1] 106 3" xfId="9841" xr:uid="{00000000-0005-0000-0000-000055360000}"/>
    <cellStyle name="Millares [1] 106 3 2" xfId="32743" xr:uid="{00000000-0005-0000-0000-000056360000}"/>
    <cellStyle name="Millares [1] 106 4" xfId="32744" xr:uid="{00000000-0005-0000-0000-000057360000}"/>
    <cellStyle name="Millares [1] 107" xfId="9842" xr:uid="{00000000-0005-0000-0000-000058360000}"/>
    <cellStyle name="Millares [1] 107 2" xfId="9843" xr:uid="{00000000-0005-0000-0000-000059360000}"/>
    <cellStyle name="Millares [1] 107 2 2" xfId="32745" xr:uid="{00000000-0005-0000-0000-00005A360000}"/>
    <cellStyle name="Millares [1] 107 3" xfId="9844" xr:uid="{00000000-0005-0000-0000-00005B360000}"/>
    <cellStyle name="Millares [1] 107 3 2" xfId="32746" xr:uid="{00000000-0005-0000-0000-00005C360000}"/>
    <cellStyle name="Millares [1] 107 4" xfId="32747" xr:uid="{00000000-0005-0000-0000-00005D360000}"/>
    <cellStyle name="Millares [1] 108" xfId="9845" xr:uid="{00000000-0005-0000-0000-00005E360000}"/>
    <cellStyle name="Millares [1] 108 2" xfId="9846" xr:uid="{00000000-0005-0000-0000-00005F360000}"/>
    <cellStyle name="Millares [1] 108 2 2" xfId="32748" xr:uid="{00000000-0005-0000-0000-000060360000}"/>
    <cellStyle name="Millares [1] 108 3" xfId="9847" xr:uid="{00000000-0005-0000-0000-000061360000}"/>
    <cellStyle name="Millares [1] 108 3 2" xfId="32749" xr:uid="{00000000-0005-0000-0000-000062360000}"/>
    <cellStyle name="Millares [1] 108 4" xfId="32750" xr:uid="{00000000-0005-0000-0000-000063360000}"/>
    <cellStyle name="Millares [1] 109" xfId="9848" xr:uid="{00000000-0005-0000-0000-000064360000}"/>
    <cellStyle name="Millares [1] 109 2" xfId="32751" xr:uid="{00000000-0005-0000-0000-000065360000}"/>
    <cellStyle name="Millares [1] 11" xfId="9849" xr:uid="{00000000-0005-0000-0000-000066360000}"/>
    <cellStyle name="Millares [1] 11 2" xfId="9850" xr:uid="{00000000-0005-0000-0000-000067360000}"/>
    <cellStyle name="Millares [1] 11 2 2" xfId="32752" xr:uid="{00000000-0005-0000-0000-000068360000}"/>
    <cellStyle name="Millares [1] 11 3" xfId="9851" xr:uid="{00000000-0005-0000-0000-000069360000}"/>
    <cellStyle name="Millares [1] 11 3 2" xfId="32753" xr:uid="{00000000-0005-0000-0000-00006A360000}"/>
    <cellStyle name="Millares [1] 11 4" xfId="32754" xr:uid="{00000000-0005-0000-0000-00006B360000}"/>
    <cellStyle name="Millares [1] 110" xfId="9852" xr:uid="{00000000-0005-0000-0000-00006C360000}"/>
    <cellStyle name="Millares [1] 110 2" xfId="32755" xr:uid="{00000000-0005-0000-0000-00006D360000}"/>
    <cellStyle name="Millares [1] 111" xfId="32756" xr:uid="{00000000-0005-0000-0000-00006E360000}"/>
    <cellStyle name="Millares [1] 12" xfId="9853" xr:uid="{00000000-0005-0000-0000-00006F360000}"/>
    <cellStyle name="Millares [1] 12 2" xfId="9854" xr:uid="{00000000-0005-0000-0000-000070360000}"/>
    <cellStyle name="Millares [1] 12 2 2" xfId="32757" xr:uid="{00000000-0005-0000-0000-000071360000}"/>
    <cellStyle name="Millares [1] 12 3" xfId="9855" xr:uid="{00000000-0005-0000-0000-000072360000}"/>
    <cellStyle name="Millares [1] 12 3 2" xfId="32758" xr:uid="{00000000-0005-0000-0000-000073360000}"/>
    <cellStyle name="Millares [1] 12 4" xfId="32759" xr:uid="{00000000-0005-0000-0000-000074360000}"/>
    <cellStyle name="Millares [1] 13" xfId="9856" xr:uid="{00000000-0005-0000-0000-000075360000}"/>
    <cellStyle name="Millares [1] 13 2" xfId="9857" xr:uid="{00000000-0005-0000-0000-000076360000}"/>
    <cellStyle name="Millares [1] 13 2 2" xfId="32760" xr:uid="{00000000-0005-0000-0000-000077360000}"/>
    <cellStyle name="Millares [1] 13 3" xfId="9858" xr:uid="{00000000-0005-0000-0000-000078360000}"/>
    <cellStyle name="Millares [1] 13 3 2" xfId="32761" xr:uid="{00000000-0005-0000-0000-000079360000}"/>
    <cellStyle name="Millares [1] 13 4" xfId="32762" xr:uid="{00000000-0005-0000-0000-00007A360000}"/>
    <cellStyle name="Millares [1] 14" xfId="9859" xr:uid="{00000000-0005-0000-0000-00007B360000}"/>
    <cellStyle name="Millares [1] 14 2" xfId="9860" xr:uid="{00000000-0005-0000-0000-00007C360000}"/>
    <cellStyle name="Millares [1] 14 2 2" xfId="32763" xr:uid="{00000000-0005-0000-0000-00007D360000}"/>
    <cellStyle name="Millares [1] 14 3" xfId="9861" xr:uid="{00000000-0005-0000-0000-00007E360000}"/>
    <cellStyle name="Millares [1] 14 3 2" xfId="32764" xr:uid="{00000000-0005-0000-0000-00007F360000}"/>
    <cellStyle name="Millares [1] 14 4" xfId="32765" xr:uid="{00000000-0005-0000-0000-000080360000}"/>
    <cellStyle name="Millares [1] 15" xfId="9862" xr:uid="{00000000-0005-0000-0000-000081360000}"/>
    <cellStyle name="Millares [1] 15 2" xfId="9863" xr:uid="{00000000-0005-0000-0000-000082360000}"/>
    <cellStyle name="Millares [1] 15 2 2" xfId="32766" xr:uid="{00000000-0005-0000-0000-000083360000}"/>
    <cellStyle name="Millares [1] 15 3" xfId="9864" xr:uid="{00000000-0005-0000-0000-000084360000}"/>
    <cellStyle name="Millares [1] 15 3 2" xfId="32767" xr:uid="{00000000-0005-0000-0000-000085360000}"/>
    <cellStyle name="Millares [1] 15 4" xfId="32768" xr:uid="{00000000-0005-0000-0000-000086360000}"/>
    <cellStyle name="Millares [1] 16" xfId="9865" xr:uid="{00000000-0005-0000-0000-000087360000}"/>
    <cellStyle name="Millares [1] 16 2" xfId="9866" xr:uid="{00000000-0005-0000-0000-000088360000}"/>
    <cellStyle name="Millares [1] 16 2 2" xfId="32769" xr:uid="{00000000-0005-0000-0000-000089360000}"/>
    <cellStyle name="Millares [1] 16 3" xfId="9867" xr:uid="{00000000-0005-0000-0000-00008A360000}"/>
    <cellStyle name="Millares [1] 16 3 2" xfId="32770" xr:uid="{00000000-0005-0000-0000-00008B360000}"/>
    <cellStyle name="Millares [1] 16 4" xfId="32771" xr:uid="{00000000-0005-0000-0000-00008C360000}"/>
    <cellStyle name="Millares [1] 17" xfId="9868" xr:uid="{00000000-0005-0000-0000-00008D360000}"/>
    <cellStyle name="Millares [1] 17 2" xfId="9869" xr:uid="{00000000-0005-0000-0000-00008E360000}"/>
    <cellStyle name="Millares [1] 17 2 2" xfId="32772" xr:uid="{00000000-0005-0000-0000-00008F360000}"/>
    <cellStyle name="Millares [1] 17 3" xfId="9870" xr:uid="{00000000-0005-0000-0000-000090360000}"/>
    <cellStyle name="Millares [1] 17 3 2" xfId="32773" xr:uid="{00000000-0005-0000-0000-000091360000}"/>
    <cellStyle name="Millares [1] 17 4" xfId="32774" xr:uid="{00000000-0005-0000-0000-000092360000}"/>
    <cellStyle name="Millares [1] 18" xfId="9871" xr:uid="{00000000-0005-0000-0000-000093360000}"/>
    <cellStyle name="Millares [1] 18 2" xfId="9872" xr:uid="{00000000-0005-0000-0000-000094360000}"/>
    <cellStyle name="Millares [1] 18 2 2" xfId="32775" xr:uid="{00000000-0005-0000-0000-000095360000}"/>
    <cellStyle name="Millares [1] 18 3" xfId="9873" xr:uid="{00000000-0005-0000-0000-000096360000}"/>
    <cellStyle name="Millares [1] 18 3 2" xfId="32776" xr:uid="{00000000-0005-0000-0000-000097360000}"/>
    <cellStyle name="Millares [1] 18 4" xfId="32777" xr:uid="{00000000-0005-0000-0000-000098360000}"/>
    <cellStyle name="Millares [1] 19" xfId="9874" xr:uid="{00000000-0005-0000-0000-000099360000}"/>
    <cellStyle name="Millares [1] 19 2" xfId="9875" xr:uid="{00000000-0005-0000-0000-00009A360000}"/>
    <cellStyle name="Millares [1] 19 2 2" xfId="32778" xr:uid="{00000000-0005-0000-0000-00009B360000}"/>
    <cellStyle name="Millares [1] 19 3" xfId="9876" xr:uid="{00000000-0005-0000-0000-00009C360000}"/>
    <cellStyle name="Millares [1] 19 3 2" xfId="32779" xr:uid="{00000000-0005-0000-0000-00009D360000}"/>
    <cellStyle name="Millares [1] 19 4" xfId="32780" xr:uid="{00000000-0005-0000-0000-00009E360000}"/>
    <cellStyle name="Millares [1] 2" xfId="9877" xr:uid="{00000000-0005-0000-0000-00009F360000}"/>
    <cellStyle name="Millares [1] 2 2" xfId="9878" xr:uid="{00000000-0005-0000-0000-0000A0360000}"/>
    <cellStyle name="Millares [1] 2 2 2" xfId="9879" xr:uid="{00000000-0005-0000-0000-0000A1360000}"/>
    <cellStyle name="Millares [1] 2 2 2 2" xfId="32781" xr:uid="{00000000-0005-0000-0000-0000A2360000}"/>
    <cellStyle name="Millares [1] 2 2 3" xfId="9880" xr:uid="{00000000-0005-0000-0000-0000A3360000}"/>
    <cellStyle name="Millares [1] 2 2 3 2" xfId="32782" xr:uid="{00000000-0005-0000-0000-0000A4360000}"/>
    <cellStyle name="Millares [1] 2 2 4" xfId="32783" xr:uid="{00000000-0005-0000-0000-0000A5360000}"/>
    <cellStyle name="Millares [1] 2 3" xfId="9881" xr:uid="{00000000-0005-0000-0000-0000A6360000}"/>
    <cellStyle name="Millares [1] 2 3 2" xfId="9882" xr:uid="{00000000-0005-0000-0000-0000A7360000}"/>
    <cellStyle name="Millares [1] 2 3 2 2" xfId="32784" xr:uid="{00000000-0005-0000-0000-0000A8360000}"/>
    <cellStyle name="Millares [1] 2 3 3" xfId="9883" xr:uid="{00000000-0005-0000-0000-0000A9360000}"/>
    <cellStyle name="Millares [1] 2 3 3 2" xfId="32785" xr:uid="{00000000-0005-0000-0000-0000AA360000}"/>
    <cellStyle name="Millares [1] 2 3 4" xfId="32786" xr:uid="{00000000-0005-0000-0000-0000AB360000}"/>
    <cellStyle name="Millares [1] 2 4" xfId="9884" xr:uid="{00000000-0005-0000-0000-0000AC360000}"/>
    <cellStyle name="Millares [1] 2 4 2" xfId="9885" xr:uid="{00000000-0005-0000-0000-0000AD360000}"/>
    <cellStyle name="Millares [1] 2 4 2 2" xfId="32787" xr:uid="{00000000-0005-0000-0000-0000AE360000}"/>
    <cellStyle name="Millares [1] 2 4 3" xfId="9886" xr:uid="{00000000-0005-0000-0000-0000AF360000}"/>
    <cellStyle name="Millares [1] 2 4 3 2" xfId="32788" xr:uid="{00000000-0005-0000-0000-0000B0360000}"/>
    <cellStyle name="Millares [1] 2 4 4" xfId="32789" xr:uid="{00000000-0005-0000-0000-0000B1360000}"/>
    <cellStyle name="Millares [1] 2 5" xfId="9887" xr:uid="{00000000-0005-0000-0000-0000B2360000}"/>
    <cellStyle name="Millares [1] 2 5 2" xfId="9888" xr:uid="{00000000-0005-0000-0000-0000B3360000}"/>
    <cellStyle name="Millares [1] 2 5 2 2" xfId="32790" xr:uid="{00000000-0005-0000-0000-0000B4360000}"/>
    <cellStyle name="Millares [1] 2 5 3" xfId="9889" xr:uid="{00000000-0005-0000-0000-0000B5360000}"/>
    <cellStyle name="Millares [1] 2 5 3 2" xfId="32791" xr:uid="{00000000-0005-0000-0000-0000B6360000}"/>
    <cellStyle name="Millares [1] 2 5 4" xfId="32792" xr:uid="{00000000-0005-0000-0000-0000B7360000}"/>
    <cellStyle name="Millares [1] 2 6" xfId="9890" xr:uid="{00000000-0005-0000-0000-0000B8360000}"/>
    <cellStyle name="Millares [1] 2 6 2" xfId="32793" xr:uid="{00000000-0005-0000-0000-0000B9360000}"/>
    <cellStyle name="Millares [1] 2 7" xfId="9891" xr:uid="{00000000-0005-0000-0000-0000BA360000}"/>
    <cellStyle name="Millares [1] 2 7 2" xfId="32794" xr:uid="{00000000-0005-0000-0000-0000BB360000}"/>
    <cellStyle name="Millares [1] 2 8" xfId="32795" xr:uid="{00000000-0005-0000-0000-0000BC360000}"/>
    <cellStyle name="Millares [1] 20" xfId="9892" xr:uid="{00000000-0005-0000-0000-0000BD360000}"/>
    <cellStyle name="Millares [1] 20 2" xfId="9893" xr:uid="{00000000-0005-0000-0000-0000BE360000}"/>
    <cellStyle name="Millares [1] 20 2 2" xfId="32796" xr:uid="{00000000-0005-0000-0000-0000BF360000}"/>
    <cellStyle name="Millares [1] 20 3" xfId="9894" xr:uid="{00000000-0005-0000-0000-0000C0360000}"/>
    <cellStyle name="Millares [1] 20 3 2" xfId="32797" xr:uid="{00000000-0005-0000-0000-0000C1360000}"/>
    <cellStyle name="Millares [1] 20 4" xfId="32798" xr:uid="{00000000-0005-0000-0000-0000C2360000}"/>
    <cellStyle name="Millares [1] 21" xfId="9895" xr:uid="{00000000-0005-0000-0000-0000C3360000}"/>
    <cellStyle name="Millares [1] 21 2" xfId="9896" xr:uid="{00000000-0005-0000-0000-0000C4360000}"/>
    <cellStyle name="Millares [1] 21 2 2" xfId="32799" xr:uid="{00000000-0005-0000-0000-0000C5360000}"/>
    <cellStyle name="Millares [1] 21 3" xfId="9897" xr:uid="{00000000-0005-0000-0000-0000C6360000}"/>
    <cellStyle name="Millares [1] 21 3 2" xfId="32800" xr:uid="{00000000-0005-0000-0000-0000C7360000}"/>
    <cellStyle name="Millares [1] 21 4" xfId="32801" xr:uid="{00000000-0005-0000-0000-0000C8360000}"/>
    <cellStyle name="Millares [1] 22" xfId="9898" xr:uid="{00000000-0005-0000-0000-0000C9360000}"/>
    <cellStyle name="Millares [1] 22 2" xfId="9899" xr:uid="{00000000-0005-0000-0000-0000CA360000}"/>
    <cellStyle name="Millares [1] 22 2 2" xfId="32802" xr:uid="{00000000-0005-0000-0000-0000CB360000}"/>
    <cellStyle name="Millares [1] 22 3" xfId="9900" xr:uid="{00000000-0005-0000-0000-0000CC360000}"/>
    <cellStyle name="Millares [1] 22 3 2" xfId="32803" xr:uid="{00000000-0005-0000-0000-0000CD360000}"/>
    <cellStyle name="Millares [1] 22 4" xfId="32804" xr:uid="{00000000-0005-0000-0000-0000CE360000}"/>
    <cellStyle name="Millares [1] 23" xfId="9901" xr:uid="{00000000-0005-0000-0000-0000CF360000}"/>
    <cellStyle name="Millares [1] 23 2" xfId="9902" xr:uid="{00000000-0005-0000-0000-0000D0360000}"/>
    <cellStyle name="Millares [1] 23 2 2" xfId="32805" xr:uid="{00000000-0005-0000-0000-0000D1360000}"/>
    <cellStyle name="Millares [1] 23 3" xfId="9903" xr:uid="{00000000-0005-0000-0000-0000D2360000}"/>
    <cellStyle name="Millares [1] 23 3 2" xfId="32806" xr:uid="{00000000-0005-0000-0000-0000D3360000}"/>
    <cellStyle name="Millares [1] 23 4" xfId="32807" xr:uid="{00000000-0005-0000-0000-0000D4360000}"/>
    <cellStyle name="Millares [1] 24" xfId="9904" xr:uid="{00000000-0005-0000-0000-0000D5360000}"/>
    <cellStyle name="Millares [1] 24 2" xfId="9905" xr:uid="{00000000-0005-0000-0000-0000D6360000}"/>
    <cellStyle name="Millares [1] 24 2 2" xfId="32808" xr:uid="{00000000-0005-0000-0000-0000D7360000}"/>
    <cellStyle name="Millares [1] 24 3" xfId="9906" xr:uid="{00000000-0005-0000-0000-0000D8360000}"/>
    <cellStyle name="Millares [1] 24 3 2" xfId="32809" xr:uid="{00000000-0005-0000-0000-0000D9360000}"/>
    <cellStyle name="Millares [1] 24 4" xfId="32810" xr:uid="{00000000-0005-0000-0000-0000DA360000}"/>
    <cellStyle name="Millares [1] 25" xfId="9907" xr:uid="{00000000-0005-0000-0000-0000DB360000}"/>
    <cellStyle name="Millares [1] 25 2" xfId="9908" xr:uid="{00000000-0005-0000-0000-0000DC360000}"/>
    <cellStyle name="Millares [1] 25 2 2" xfId="32811" xr:uid="{00000000-0005-0000-0000-0000DD360000}"/>
    <cellStyle name="Millares [1] 25 3" xfId="9909" xr:uid="{00000000-0005-0000-0000-0000DE360000}"/>
    <cellStyle name="Millares [1] 25 3 2" xfId="32812" xr:uid="{00000000-0005-0000-0000-0000DF360000}"/>
    <cellStyle name="Millares [1] 25 4" xfId="32813" xr:uid="{00000000-0005-0000-0000-0000E0360000}"/>
    <cellStyle name="Millares [1] 26" xfId="9910" xr:uid="{00000000-0005-0000-0000-0000E1360000}"/>
    <cellStyle name="Millares [1] 26 2" xfId="9911" xr:uid="{00000000-0005-0000-0000-0000E2360000}"/>
    <cellStyle name="Millares [1] 26 2 2" xfId="32814" xr:uid="{00000000-0005-0000-0000-0000E3360000}"/>
    <cellStyle name="Millares [1] 26 3" xfId="9912" xr:uid="{00000000-0005-0000-0000-0000E4360000}"/>
    <cellStyle name="Millares [1] 26 3 2" xfId="32815" xr:uid="{00000000-0005-0000-0000-0000E5360000}"/>
    <cellStyle name="Millares [1] 26 4" xfId="32816" xr:uid="{00000000-0005-0000-0000-0000E6360000}"/>
    <cellStyle name="Millares [1] 27" xfId="9913" xr:uid="{00000000-0005-0000-0000-0000E7360000}"/>
    <cellStyle name="Millares [1] 27 2" xfId="9914" xr:uid="{00000000-0005-0000-0000-0000E8360000}"/>
    <cellStyle name="Millares [1] 27 2 2" xfId="32817" xr:uid="{00000000-0005-0000-0000-0000E9360000}"/>
    <cellStyle name="Millares [1] 27 3" xfId="9915" xr:uid="{00000000-0005-0000-0000-0000EA360000}"/>
    <cellStyle name="Millares [1] 27 3 2" xfId="32818" xr:uid="{00000000-0005-0000-0000-0000EB360000}"/>
    <cellStyle name="Millares [1] 27 4" xfId="32819" xr:uid="{00000000-0005-0000-0000-0000EC360000}"/>
    <cellStyle name="Millares [1] 28" xfId="9916" xr:uid="{00000000-0005-0000-0000-0000ED360000}"/>
    <cellStyle name="Millares [1] 28 2" xfId="9917" xr:uid="{00000000-0005-0000-0000-0000EE360000}"/>
    <cellStyle name="Millares [1] 28 2 2" xfId="32820" xr:uid="{00000000-0005-0000-0000-0000EF360000}"/>
    <cellStyle name="Millares [1] 28 3" xfId="9918" xr:uid="{00000000-0005-0000-0000-0000F0360000}"/>
    <cellStyle name="Millares [1] 28 3 2" xfId="32821" xr:uid="{00000000-0005-0000-0000-0000F1360000}"/>
    <cellStyle name="Millares [1] 28 4" xfId="32822" xr:uid="{00000000-0005-0000-0000-0000F2360000}"/>
    <cellStyle name="Millares [1] 29" xfId="9919" xr:uid="{00000000-0005-0000-0000-0000F3360000}"/>
    <cellStyle name="Millares [1] 29 2" xfId="9920" xr:uid="{00000000-0005-0000-0000-0000F4360000}"/>
    <cellStyle name="Millares [1] 29 2 2" xfId="32823" xr:uid="{00000000-0005-0000-0000-0000F5360000}"/>
    <cellStyle name="Millares [1] 29 3" xfId="9921" xr:uid="{00000000-0005-0000-0000-0000F6360000}"/>
    <cellStyle name="Millares [1] 29 3 2" xfId="32824" xr:uid="{00000000-0005-0000-0000-0000F7360000}"/>
    <cellStyle name="Millares [1] 29 4" xfId="32825" xr:uid="{00000000-0005-0000-0000-0000F8360000}"/>
    <cellStyle name="Millares [1] 3" xfId="9922" xr:uid="{00000000-0005-0000-0000-0000F9360000}"/>
    <cellStyle name="Millares [1] 3 2" xfId="9923" xr:uid="{00000000-0005-0000-0000-0000FA360000}"/>
    <cellStyle name="Millares [1] 3 2 2" xfId="9924" xr:uid="{00000000-0005-0000-0000-0000FB360000}"/>
    <cellStyle name="Millares [1] 3 2 2 2" xfId="32826" xr:uid="{00000000-0005-0000-0000-0000FC360000}"/>
    <cellStyle name="Millares [1] 3 2 3" xfId="9925" xr:uid="{00000000-0005-0000-0000-0000FD360000}"/>
    <cellStyle name="Millares [1] 3 2 3 2" xfId="32827" xr:uid="{00000000-0005-0000-0000-0000FE360000}"/>
    <cellStyle name="Millares [1] 3 2 4" xfId="32828" xr:uid="{00000000-0005-0000-0000-0000FF360000}"/>
    <cellStyle name="Millares [1] 3 3" xfId="9926" xr:uid="{00000000-0005-0000-0000-000000370000}"/>
    <cellStyle name="Millares [1] 3 3 2" xfId="9927" xr:uid="{00000000-0005-0000-0000-000001370000}"/>
    <cellStyle name="Millares [1] 3 3 2 2" xfId="32829" xr:uid="{00000000-0005-0000-0000-000002370000}"/>
    <cellStyle name="Millares [1] 3 3 3" xfId="9928" xr:uid="{00000000-0005-0000-0000-000003370000}"/>
    <cellStyle name="Millares [1] 3 3 3 2" xfId="32830" xr:uid="{00000000-0005-0000-0000-000004370000}"/>
    <cellStyle name="Millares [1] 3 3 4" xfId="32831" xr:uid="{00000000-0005-0000-0000-000005370000}"/>
    <cellStyle name="Millares [1] 3 4" xfId="9929" xr:uid="{00000000-0005-0000-0000-000006370000}"/>
    <cellStyle name="Millares [1] 3 4 2" xfId="9930" xr:uid="{00000000-0005-0000-0000-000007370000}"/>
    <cellStyle name="Millares [1] 3 4 2 2" xfId="32832" xr:uid="{00000000-0005-0000-0000-000008370000}"/>
    <cellStyle name="Millares [1] 3 4 3" xfId="9931" xr:uid="{00000000-0005-0000-0000-000009370000}"/>
    <cellStyle name="Millares [1] 3 4 3 2" xfId="32833" xr:uid="{00000000-0005-0000-0000-00000A370000}"/>
    <cellStyle name="Millares [1] 3 4 4" xfId="32834" xr:uid="{00000000-0005-0000-0000-00000B370000}"/>
    <cellStyle name="Millares [1] 3 5" xfId="9932" xr:uid="{00000000-0005-0000-0000-00000C370000}"/>
    <cellStyle name="Millares [1] 3 5 2" xfId="9933" xr:uid="{00000000-0005-0000-0000-00000D370000}"/>
    <cellStyle name="Millares [1] 3 5 2 2" xfId="32835" xr:uid="{00000000-0005-0000-0000-00000E370000}"/>
    <cellStyle name="Millares [1] 3 5 3" xfId="9934" xr:uid="{00000000-0005-0000-0000-00000F370000}"/>
    <cellStyle name="Millares [1] 3 5 3 2" xfId="32836" xr:uid="{00000000-0005-0000-0000-000010370000}"/>
    <cellStyle name="Millares [1] 3 5 4" xfId="32837" xr:uid="{00000000-0005-0000-0000-000011370000}"/>
    <cellStyle name="Millares [1] 3 6" xfId="9935" xr:uid="{00000000-0005-0000-0000-000012370000}"/>
    <cellStyle name="Millares [1] 3 6 2" xfId="32838" xr:uid="{00000000-0005-0000-0000-000013370000}"/>
    <cellStyle name="Millares [1] 3 7" xfId="9936" xr:uid="{00000000-0005-0000-0000-000014370000}"/>
    <cellStyle name="Millares [1] 3 7 2" xfId="32839" xr:uid="{00000000-0005-0000-0000-000015370000}"/>
    <cellStyle name="Millares [1] 3 8" xfId="32840" xr:uid="{00000000-0005-0000-0000-000016370000}"/>
    <cellStyle name="Millares [1] 30" xfId="9937" xr:uid="{00000000-0005-0000-0000-000017370000}"/>
    <cellStyle name="Millares [1] 30 2" xfId="9938" xr:uid="{00000000-0005-0000-0000-000018370000}"/>
    <cellStyle name="Millares [1] 30 2 2" xfId="32841" xr:uid="{00000000-0005-0000-0000-000019370000}"/>
    <cellStyle name="Millares [1] 30 3" xfId="9939" xr:uid="{00000000-0005-0000-0000-00001A370000}"/>
    <cellStyle name="Millares [1] 30 3 2" xfId="32842" xr:uid="{00000000-0005-0000-0000-00001B370000}"/>
    <cellStyle name="Millares [1] 30 4" xfId="32843" xr:uid="{00000000-0005-0000-0000-00001C370000}"/>
    <cellStyle name="Millares [1] 31" xfId="9940" xr:uid="{00000000-0005-0000-0000-00001D370000}"/>
    <cellStyle name="Millares [1] 31 2" xfId="9941" xr:uid="{00000000-0005-0000-0000-00001E370000}"/>
    <cellStyle name="Millares [1] 31 2 2" xfId="32844" xr:uid="{00000000-0005-0000-0000-00001F370000}"/>
    <cellStyle name="Millares [1] 31 3" xfId="9942" xr:uid="{00000000-0005-0000-0000-000020370000}"/>
    <cellStyle name="Millares [1] 31 3 2" xfId="32845" xr:uid="{00000000-0005-0000-0000-000021370000}"/>
    <cellStyle name="Millares [1] 31 4" xfId="32846" xr:uid="{00000000-0005-0000-0000-000022370000}"/>
    <cellStyle name="Millares [1] 32" xfId="9943" xr:uid="{00000000-0005-0000-0000-000023370000}"/>
    <cellStyle name="Millares [1] 32 2" xfId="9944" xr:uid="{00000000-0005-0000-0000-000024370000}"/>
    <cellStyle name="Millares [1] 32 2 2" xfId="32847" xr:uid="{00000000-0005-0000-0000-000025370000}"/>
    <cellStyle name="Millares [1] 32 3" xfId="9945" xr:uid="{00000000-0005-0000-0000-000026370000}"/>
    <cellStyle name="Millares [1] 32 3 2" xfId="32848" xr:uid="{00000000-0005-0000-0000-000027370000}"/>
    <cellStyle name="Millares [1] 32 4" xfId="32849" xr:uid="{00000000-0005-0000-0000-000028370000}"/>
    <cellStyle name="Millares [1] 33" xfId="9946" xr:uid="{00000000-0005-0000-0000-000029370000}"/>
    <cellStyle name="Millares [1] 33 2" xfId="9947" xr:uid="{00000000-0005-0000-0000-00002A370000}"/>
    <cellStyle name="Millares [1] 33 2 2" xfId="32850" xr:uid="{00000000-0005-0000-0000-00002B370000}"/>
    <cellStyle name="Millares [1] 33 3" xfId="9948" xr:uid="{00000000-0005-0000-0000-00002C370000}"/>
    <cellStyle name="Millares [1] 33 3 2" xfId="32851" xr:uid="{00000000-0005-0000-0000-00002D370000}"/>
    <cellStyle name="Millares [1] 33 4" xfId="32852" xr:uid="{00000000-0005-0000-0000-00002E370000}"/>
    <cellStyle name="Millares [1] 34" xfId="9949" xr:uid="{00000000-0005-0000-0000-00002F370000}"/>
    <cellStyle name="Millares [1] 34 2" xfId="9950" xr:uid="{00000000-0005-0000-0000-000030370000}"/>
    <cellStyle name="Millares [1] 34 2 2" xfId="32853" xr:uid="{00000000-0005-0000-0000-000031370000}"/>
    <cellStyle name="Millares [1] 34 3" xfId="9951" xr:uid="{00000000-0005-0000-0000-000032370000}"/>
    <cellStyle name="Millares [1] 34 3 2" xfId="32854" xr:uid="{00000000-0005-0000-0000-000033370000}"/>
    <cellStyle name="Millares [1] 34 4" xfId="32855" xr:uid="{00000000-0005-0000-0000-000034370000}"/>
    <cellStyle name="Millares [1] 35" xfId="9952" xr:uid="{00000000-0005-0000-0000-000035370000}"/>
    <cellStyle name="Millares [1] 35 2" xfId="9953" xr:uid="{00000000-0005-0000-0000-000036370000}"/>
    <cellStyle name="Millares [1] 35 2 2" xfId="32856" xr:uid="{00000000-0005-0000-0000-000037370000}"/>
    <cellStyle name="Millares [1] 35 3" xfId="9954" xr:uid="{00000000-0005-0000-0000-000038370000}"/>
    <cellStyle name="Millares [1] 35 3 2" xfId="32857" xr:uid="{00000000-0005-0000-0000-000039370000}"/>
    <cellStyle name="Millares [1] 35 4" xfId="32858" xr:uid="{00000000-0005-0000-0000-00003A370000}"/>
    <cellStyle name="Millares [1] 36" xfId="9955" xr:uid="{00000000-0005-0000-0000-00003B370000}"/>
    <cellStyle name="Millares [1] 36 2" xfId="9956" xr:uid="{00000000-0005-0000-0000-00003C370000}"/>
    <cellStyle name="Millares [1] 36 2 2" xfId="32859" xr:uid="{00000000-0005-0000-0000-00003D370000}"/>
    <cellStyle name="Millares [1] 36 3" xfId="9957" xr:uid="{00000000-0005-0000-0000-00003E370000}"/>
    <cellStyle name="Millares [1] 36 3 2" xfId="32860" xr:uid="{00000000-0005-0000-0000-00003F370000}"/>
    <cellStyle name="Millares [1] 36 4" xfId="32861" xr:uid="{00000000-0005-0000-0000-000040370000}"/>
    <cellStyle name="Millares [1] 37" xfId="9958" xr:uid="{00000000-0005-0000-0000-000041370000}"/>
    <cellStyle name="Millares [1] 37 2" xfId="9959" xr:uid="{00000000-0005-0000-0000-000042370000}"/>
    <cellStyle name="Millares [1] 37 2 2" xfId="32862" xr:uid="{00000000-0005-0000-0000-000043370000}"/>
    <cellStyle name="Millares [1] 37 3" xfId="9960" xr:uid="{00000000-0005-0000-0000-000044370000}"/>
    <cellStyle name="Millares [1] 37 3 2" xfId="32863" xr:uid="{00000000-0005-0000-0000-000045370000}"/>
    <cellStyle name="Millares [1] 37 4" xfId="32864" xr:uid="{00000000-0005-0000-0000-000046370000}"/>
    <cellStyle name="Millares [1] 38" xfId="9961" xr:uid="{00000000-0005-0000-0000-000047370000}"/>
    <cellStyle name="Millares [1] 38 2" xfId="9962" xr:uid="{00000000-0005-0000-0000-000048370000}"/>
    <cellStyle name="Millares [1] 38 2 2" xfId="32865" xr:uid="{00000000-0005-0000-0000-000049370000}"/>
    <cellStyle name="Millares [1] 38 3" xfId="9963" xr:uid="{00000000-0005-0000-0000-00004A370000}"/>
    <cellStyle name="Millares [1] 38 3 2" xfId="32866" xr:uid="{00000000-0005-0000-0000-00004B370000}"/>
    <cellStyle name="Millares [1] 38 4" xfId="32867" xr:uid="{00000000-0005-0000-0000-00004C370000}"/>
    <cellStyle name="Millares [1] 39" xfId="9964" xr:uid="{00000000-0005-0000-0000-00004D370000}"/>
    <cellStyle name="Millares [1] 39 2" xfId="9965" xr:uid="{00000000-0005-0000-0000-00004E370000}"/>
    <cellStyle name="Millares [1] 39 2 2" xfId="32868" xr:uid="{00000000-0005-0000-0000-00004F370000}"/>
    <cellStyle name="Millares [1] 39 3" xfId="9966" xr:uid="{00000000-0005-0000-0000-000050370000}"/>
    <cellStyle name="Millares [1] 39 3 2" xfId="32869" xr:uid="{00000000-0005-0000-0000-000051370000}"/>
    <cellStyle name="Millares [1] 39 4" xfId="32870" xr:uid="{00000000-0005-0000-0000-000052370000}"/>
    <cellStyle name="Millares [1] 4" xfId="9967" xr:uid="{00000000-0005-0000-0000-000053370000}"/>
    <cellStyle name="Millares [1] 4 2" xfId="9968" xr:uid="{00000000-0005-0000-0000-000054370000}"/>
    <cellStyle name="Millares [1] 4 2 2" xfId="9969" xr:uid="{00000000-0005-0000-0000-000055370000}"/>
    <cellStyle name="Millares [1] 4 2 2 2" xfId="32871" xr:uid="{00000000-0005-0000-0000-000056370000}"/>
    <cellStyle name="Millares [1] 4 2 3" xfId="9970" xr:uid="{00000000-0005-0000-0000-000057370000}"/>
    <cellStyle name="Millares [1] 4 2 3 2" xfId="32872" xr:uid="{00000000-0005-0000-0000-000058370000}"/>
    <cellStyle name="Millares [1] 4 2 4" xfId="32873" xr:uid="{00000000-0005-0000-0000-000059370000}"/>
    <cellStyle name="Millares [1] 4 3" xfId="9971" xr:uid="{00000000-0005-0000-0000-00005A370000}"/>
    <cellStyle name="Millares [1] 4 3 2" xfId="9972" xr:uid="{00000000-0005-0000-0000-00005B370000}"/>
    <cellStyle name="Millares [1] 4 3 2 2" xfId="32874" xr:uid="{00000000-0005-0000-0000-00005C370000}"/>
    <cellStyle name="Millares [1] 4 3 3" xfId="9973" xr:uid="{00000000-0005-0000-0000-00005D370000}"/>
    <cellStyle name="Millares [1] 4 3 3 2" xfId="32875" xr:uid="{00000000-0005-0000-0000-00005E370000}"/>
    <cellStyle name="Millares [1] 4 3 4" xfId="32876" xr:uid="{00000000-0005-0000-0000-00005F370000}"/>
    <cellStyle name="Millares [1] 4 4" xfId="9974" xr:uid="{00000000-0005-0000-0000-000060370000}"/>
    <cellStyle name="Millares [1] 4 4 2" xfId="9975" xr:uid="{00000000-0005-0000-0000-000061370000}"/>
    <cellStyle name="Millares [1] 4 4 2 2" xfId="32877" xr:uid="{00000000-0005-0000-0000-000062370000}"/>
    <cellStyle name="Millares [1] 4 4 3" xfId="9976" xr:uid="{00000000-0005-0000-0000-000063370000}"/>
    <cellStyle name="Millares [1] 4 4 3 2" xfId="32878" xr:uid="{00000000-0005-0000-0000-000064370000}"/>
    <cellStyle name="Millares [1] 4 4 4" xfId="32879" xr:uid="{00000000-0005-0000-0000-000065370000}"/>
    <cellStyle name="Millares [1] 4 5" xfId="9977" xr:uid="{00000000-0005-0000-0000-000066370000}"/>
    <cellStyle name="Millares [1] 4 5 2" xfId="9978" xr:uid="{00000000-0005-0000-0000-000067370000}"/>
    <cellStyle name="Millares [1] 4 5 2 2" xfId="32880" xr:uid="{00000000-0005-0000-0000-000068370000}"/>
    <cellStyle name="Millares [1] 4 5 3" xfId="9979" xr:uid="{00000000-0005-0000-0000-000069370000}"/>
    <cellStyle name="Millares [1] 4 5 3 2" xfId="32881" xr:uid="{00000000-0005-0000-0000-00006A370000}"/>
    <cellStyle name="Millares [1] 4 5 4" xfId="32882" xr:uid="{00000000-0005-0000-0000-00006B370000}"/>
    <cellStyle name="Millares [1] 4 6" xfId="9980" xr:uid="{00000000-0005-0000-0000-00006C370000}"/>
    <cellStyle name="Millares [1] 4 6 2" xfId="32883" xr:uid="{00000000-0005-0000-0000-00006D370000}"/>
    <cellStyle name="Millares [1] 4 7" xfId="9981" xr:uid="{00000000-0005-0000-0000-00006E370000}"/>
    <cellStyle name="Millares [1] 4 7 2" xfId="32884" xr:uid="{00000000-0005-0000-0000-00006F370000}"/>
    <cellStyle name="Millares [1] 4 8" xfId="32885" xr:uid="{00000000-0005-0000-0000-000070370000}"/>
    <cellStyle name="Millares [1] 40" xfId="9982" xr:uid="{00000000-0005-0000-0000-000071370000}"/>
    <cellStyle name="Millares [1] 40 2" xfId="9983" xr:uid="{00000000-0005-0000-0000-000072370000}"/>
    <cellStyle name="Millares [1] 40 2 2" xfId="32886" xr:uid="{00000000-0005-0000-0000-000073370000}"/>
    <cellStyle name="Millares [1] 40 3" xfId="9984" xr:uid="{00000000-0005-0000-0000-000074370000}"/>
    <cellStyle name="Millares [1] 40 3 2" xfId="32887" xr:uid="{00000000-0005-0000-0000-000075370000}"/>
    <cellStyle name="Millares [1] 40 4" xfId="32888" xr:uid="{00000000-0005-0000-0000-000076370000}"/>
    <cellStyle name="Millares [1] 41" xfId="9985" xr:uid="{00000000-0005-0000-0000-000077370000}"/>
    <cellStyle name="Millares [1] 41 2" xfId="9986" xr:uid="{00000000-0005-0000-0000-000078370000}"/>
    <cellStyle name="Millares [1] 41 2 2" xfId="32889" xr:uid="{00000000-0005-0000-0000-000079370000}"/>
    <cellStyle name="Millares [1] 41 3" xfId="9987" xr:uid="{00000000-0005-0000-0000-00007A370000}"/>
    <cellStyle name="Millares [1] 41 3 2" xfId="32890" xr:uid="{00000000-0005-0000-0000-00007B370000}"/>
    <cellStyle name="Millares [1] 41 4" xfId="32891" xr:uid="{00000000-0005-0000-0000-00007C370000}"/>
    <cellStyle name="Millares [1] 42" xfId="9988" xr:uid="{00000000-0005-0000-0000-00007D370000}"/>
    <cellStyle name="Millares [1] 42 2" xfId="9989" xr:uid="{00000000-0005-0000-0000-00007E370000}"/>
    <cellStyle name="Millares [1] 42 2 2" xfId="32892" xr:uid="{00000000-0005-0000-0000-00007F370000}"/>
    <cellStyle name="Millares [1] 42 3" xfId="9990" xr:uid="{00000000-0005-0000-0000-000080370000}"/>
    <cellStyle name="Millares [1] 42 3 2" xfId="32893" xr:uid="{00000000-0005-0000-0000-000081370000}"/>
    <cellStyle name="Millares [1] 42 4" xfId="32894" xr:uid="{00000000-0005-0000-0000-000082370000}"/>
    <cellStyle name="Millares [1] 43" xfId="9991" xr:uid="{00000000-0005-0000-0000-000083370000}"/>
    <cellStyle name="Millares [1] 43 2" xfId="9992" xr:uid="{00000000-0005-0000-0000-000084370000}"/>
    <cellStyle name="Millares [1] 43 2 2" xfId="32895" xr:uid="{00000000-0005-0000-0000-000085370000}"/>
    <cellStyle name="Millares [1] 43 3" xfId="9993" xr:uid="{00000000-0005-0000-0000-000086370000}"/>
    <cellStyle name="Millares [1] 43 3 2" xfId="32896" xr:uid="{00000000-0005-0000-0000-000087370000}"/>
    <cellStyle name="Millares [1] 43 4" xfId="32897" xr:uid="{00000000-0005-0000-0000-000088370000}"/>
    <cellStyle name="Millares [1] 44" xfId="9994" xr:uid="{00000000-0005-0000-0000-000089370000}"/>
    <cellStyle name="Millares [1] 44 2" xfId="9995" xr:uid="{00000000-0005-0000-0000-00008A370000}"/>
    <cellStyle name="Millares [1] 44 2 2" xfId="32898" xr:uid="{00000000-0005-0000-0000-00008B370000}"/>
    <cellStyle name="Millares [1] 44 3" xfId="9996" xr:uid="{00000000-0005-0000-0000-00008C370000}"/>
    <cellStyle name="Millares [1] 44 3 2" xfId="32899" xr:uid="{00000000-0005-0000-0000-00008D370000}"/>
    <cellStyle name="Millares [1] 44 4" xfId="32900" xr:uid="{00000000-0005-0000-0000-00008E370000}"/>
    <cellStyle name="Millares [1] 45" xfId="9997" xr:uid="{00000000-0005-0000-0000-00008F370000}"/>
    <cellStyle name="Millares [1] 45 2" xfId="9998" xr:uid="{00000000-0005-0000-0000-000090370000}"/>
    <cellStyle name="Millares [1] 45 2 2" xfId="32901" xr:uid="{00000000-0005-0000-0000-000091370000}"/>
    <cellStyle name="Millares [1] 45 3" xfId="9999" xr:uid="{00000000-0005-0000-0000-000092370000}"/>
    <cellStyle name="Millares [1] 45 3 2" xfId="32902" xr:uid="{00000000-0005-0000-0000-000093370000}"/>
    <cellStyle name="Millares [1] 45 4" xfId="32903" xr:uid="{00000000-0005-0000-0000-000094370000}"/>
    <cellStyle name="Millares [1] 46" xfId="10000" xr:uid="{00000000-0005-0000-0000-000095370000}"/>
    <cellStyle name="Millares [1] 46 2" xfId="10001" xr:uid="{00000000-0005-0000-0000-000096370000}"/>
    <cellStyle name="Millares [1] 46 2 2" xfId="32904" xr:uid="{00000000-0005-0000-0000-000097370000}"/>
    <cellStyle name="Millares [1] 46 3" xfId="10002" xr:uid="{00000000-0005-0000-0000-000098370000}"/>
    <cellStyle name="Millares [1] 46 3 2" xfId="32905" xr:uid="{00000000-0005-0000-0000-000099370000}"/>
    <cellStyle name="Millares [1] 46 4" xfId="32906" xr:uid="{00000000-0005-0000-0000-00009A370000}"/>
    <cellStyle name="Millares [1] 47" xfId="10003" xr:uid="{00000000-0005-0000-0000-00009B370000}"/>
    <cellStyle name="Millares [1] 47 2" xfId="10004" xr:uid="{00000000-0005-0000-0000-00009C370000}"/>
    <cellStyle name="Millares [1] 47 2 2" xfId="32907" xr:uid="{00000000-0005-0000-0000-00009D370000}"/>
    <cellStyle name="Millares [1] 47 3" xfId="10005" xr:uid="{00000000-0005-0000-0000-00009E370000}"/>
    <cellStyle name="Millares [1] 47 3 2" xfId="32908" xr:uid="{00000000-0005-0000-0000-00009F370000}"/>
    <cellStyle name="Millares [1] 47 4" xfId="32909" xr:uid="{00000000-0005-0000-0000-0000A0370000}"/>
    <cellStyle name="Millares [1] 48" xfId="10006" xr:uid="{00000000-0005-0000-0000-0000A1370000}"/>
    <cellStyle name="Millares [1] 48 2" xfId="10007" xr:uid="{00000000-0005-0000-0000-0000A2370000}"/>
    <cellStyle name="Millares [1] 48 2 2" xfId="32910" xr:uid="{00000000-0005-0000-0000-0000A3370000}"/>
    <cellStyle name="Millares [1] 48 3" xfId="10008" xr:uid="{00000000-0005-0000-0000-0000A4370000}"/>
    <cellStyle name="Millares [1] 48 3 2" xfId="32911" xr:uid="{00000000-0005-0000-0000-0000A5370000}"/>
    <cellStyle name="Millares [1] 48 4" xfId="32912" xr:uid="{00000000-0005-0000-0000-0000A6370000}"/>
    <cellStyle name="Millares [1] 49" xfId="10009" xr:uid="{00000000-0005-0000-0000-0000A7370000}"/>
    <cellStyle name="Millares [1] 49 2" xfId="10010" xr:uid="{00000000-0005-0000-0000-0000A8370000}"/>
    <cellStyle name="Millares [1] 49 2 2" xfId="32913" xr:uid="{00000000-0005-0000-0000-0000A9370000}"/>
    <cellStyle name="Millares [1] 49 3" xfId="10011" xr:uid="{00000000-0005-0000-0000-0000AA370000}"/>
    <cellStyle name="Millares [1] 49 3 2" xfId="32914" xr:uid="{00000000-0005-0000-0000-0000AB370000}"/>
    <cellStyle name="Millares [1] 49 4" xfId="32915" xr:uid="{00000000-0005-0000-0000-0000AC370000}"/>
    <cellStyle name="Millares [1] 5" xfId="10012" xr:uid="{00000000-0005-0000-0000-0000AD370000}"/>
    <cellStyle name="Millares [1] 5 2" xfId="10013" xr:uid="{00000000-0005-0000-0000-0000AE370000}"/>
    <cellStyle name="Millares [1] 5 2 2" xfId="32916" xr:uid="{00000000-0005-0000-0000-0000AF370000}"/>
    <cellStyle name="Millares [1] 5 3" xfId="10014" xr:uid="{00000000-0005-0000-0000-0000B0370000}"/>
    <cellStyle name="Millares [1] 5 3 2" xfId="32917" xr:uid="{00000000-0005-0000-0000-0000B1370000}"/>
    <cellStyle name="Millares [1] 5 4" xfId="32918" xr:uid="{00000000-0005-0000-0000-0000B2370000}"/>
    <cellStyle name="Millares [1] 50" xfId="10015" xr:uid="{00000000-0005-0000-0000-0000B3370000}"/>
    <cellStyle name="Millares [1] 50 2" xfId="10016" xr:uid="{00000000-0005-0000-0000-0000B4370000}"/>
    <cellStyle name="Millares [1] 50 2 2" xfId="32919" xr:uid="{00000000-0005-0000-0000-0000B5370000}"/>
    <cellStyle name="Millares [1] 50 3" xfId="10017" xr:uid="{00000000-0005-0000-0000-0000B6370000}"/>
    <cellStyle name="Millares [1] 50 3 2" xfId="32920" xr:uid="{00000000-0005-0000-0000-0000B7370000}"/>
    <cellStyle name="Millares [1] 50 4" xfId="32921" xr:uid="{00000000-0005-0000-0000-0000B8370000}"/>
    <cellStyle name="Millares [1] 51" xfId="10018" xr:uid="{00000000-0005-0000-0000-0000B9370000}"/>
    <cellStyle name="Millares [1] 51 2" xfId="10019" xr:uid="{00000000-0005-0000-0000-0000BA370000}"/>
    <cellStyle name="Millares [1] 51 2 2" xfId="32922" xr:uid="{00000000-0005-0000-0000-0000BB370000}"/>
    <cellStyle name="Millares [1] 51 3" xfId="10020" xr:uid="{00000000-0005-0000-0000-0000BC370000}"/>
    <cellStyle name="Millares [1] 51 3 2" xfId="32923" xr:uid="{00000000-0005-0000-0000-0000BD370000}"/>
    <cellStyle name="Millares [1] 51 4" xfId="32924" xr:uid="{00000000-0005-0000-0000-0000BE370000}"/>
    <cellStyle name="Millares [1] 52" xfId="10021" xr:uid="{00000000-0005-0000-0000-0000BF370000}"/>
    <cellStyle name="Millares [1] 52 2" xfId="10022" xr:uid="{00000000-0005-0000-0000-0000C0370000}"/>
    <cellStyle name="Millares [1] 52 2 2" xfId="32925" xr:uid="{00000000-0005-0000-0000-0000C1370000}"/>
    <cellStyle name="Millares [1] 52 3" xfId="10023" xr:uid="{00000000-0005-0000-0000-0000C2370000}"/>
    <cellStyle name="Millares [1] 52 3 2" xfId="32926" xr:uid="{00000000-0005-0000-0000-0000C3370000}"/>
    <cellStyle name="Millares [1] 52 4" xfId="32927" xr:uid="{00000000-0005-0000-0000-0000C4370000}"/>
    <cellStyle name="Millares [1] 53" xfId="10024" xr:uid="{00000000-0005-0000-0000-0000C5370000}"/>
    <cellStyle name="Millares [1] 53 2" xfId="10025" xr:uid="{00000000-0005-0000-0000-0000C6370000}"/>
    <cellStyle name="Millares [1] 53 2 2" xfId="32928" xr:uid="{00000000-0005-0000-0000-0000C7370000}"/>
    <cellStyle name="Millares [1] 53 3" xfId="10026" xr:uid="{00000000-0005-0000-0000-0000C8370000}"/>
    <cellStyle name="Millares [1] 53 3 2" xfId="32929" xr:uid="{00000000-0005-0000-0000-0000C9370000}"/>
    <cellStyle name="Millares [1] 53 4" xfId="32930" xr:uid="{00000000-0005-0000-0000-0000CA370000}"/>
    <cellStyle name="Millares [1] 54" xfId="10027" xr:uid="{00000000-0005-0000-0000-0000CB370000}"/>
    <cellStyle name="Millares [1] 54 2" xfId="10028" xr:uid="{00000000-0005-0000-0000-0000CC370000}"/>
    <cellStyle name="Millares [1] 54 2 2" xfId="32931" xr:uid="{00000000-0005-0000-0000-0000CD370000}"/>
    <cellStyle name="Millares [1] 54 3" xfId="10029" xr:uid="{00000000-0005-0000-0000-0000CE370000}"/>
    <cellStyle name="Millares [1] 54 3 2" xfId="32932" xr:uid="{00000000-0005-0000-0000-0000CF370000}"/>
    <cellStyle name="Millares [1] 54 4" xfId="32933" xr:uid="{00000000-0005-0000-0000-0000D0370000}"/>
    <cellStyle name="Millares [1] 55" xfId="10030" xr:uid="{00000000-0005-0000-0000-0000D1370000}"/>
    <cellStyle name="Millares [1] 55 2" xfId="10031" xr:uid="{00000000-0005-0000-0000-0000D2370000}"/>
    <cellStyle name="Millares [1] 55 2 2" xfId="32934" xr:uid="{00000000-0005-0000-0000-0000D3370000}"/>
    <cellStyle name="Millares [1] 55 3" xfId="10032" xr:uid="{00000000-0005-0000-0000-0000D4370000}"/>
    <cellStyle name="Millares [1] 55 3 2" xfId="32935" xr:uid="{00000000-0005-0000-0000-0000D5370000}"/>
    <cellStyle name="Millares [1] 55 4" xfId="32936" xr:uid="{00000000-0005-0000-0000-0000D6370000}"/>
    <cellStyle name="Millares [1] 56" xfId="10033" xr:uid="{00000000-0005-0000-0000-0000D7370000}"/>
    <cellStyle name="Millares [1] 56 2" xfId="10034" xr:uid="{00000000-0005-0000-0000-0000D8370000}"/>
    <cellStyle name="Millares [1] 56 2 2" xfId="32937" xr:uid="{00000000-0005-0000-0000-0000D9370000}"/>
    <cellStyle name="Millares [1] 56 3" xfId="10035" xr:uid="{00000000-0005-0000-0000-0000DA370000}"/>
    <cellStyle name="Millares [1] 56 3 2" xfId="32938" xr:uid="{00000000-0005-0000-0000-0000DB370000}"/>
    <cellStyle name="Millares [1] 56 4" xfId="32939" xr:uid="{00000000-0005-0000-0000-0000DC370000}"/>
    <cellStyle name="Millares [1] 57" xfId="10036" xr:uid="{00000000-0005-0000-0000-0000DD370000}"/>
    <cellStyle name="Millares [1] 57 2" xfId="10037" xr:uid="{00000000-0005-0000-0000-0000DE370000}"/>
    <cellStyle name="Millares [1] 57 2 2" xfId="32940" xr:uid="{00000000-0005-0000-0000-0000DF370000}"/>
    <cellStyle name="Millares [1] 57 3" xfId="10038" xr:uid="{00000000-0005-0000-0000-0000E0370000}"/>
    <cellStyle name="Millares [1] 57 3 2" xfId="32941" xr:uid="{00000000-0005-0000-0000-0000E1370000}"/>
    <cellStyle name="Millares [1] 57 4" xfId="32942" xr:uid="{00000000-0005-0000-0000-0000E2370000}"/>
    <cellStyle name="Millares [1] 58" xfId="10039" xr:uid="{00000000-0005-0000-0000-0000E3370000}"/>
    <cellStyle name="Millares [1] 58 2" xfId="10040" xr:uid="{00000000-0005-0000-0000-0000E4370000}"/>
    <cellStyle name="Millares [1] 58 2 2" xfId="32943" xr:uid="{00000000-0005-0000-0000-0000E5370000}"/>
    <cellStyle name="Millares [1] 58 3" xfId="10041" xr:uid="{00000000-0005-0000-0000-0000E6370000}"/>
    <cellStyle name="Millares [1] 58 3 2" xfId="32944" xr:uid="{00000000-0005-0000-0000-0000E7370000}"/>
    <cellStyle name="Millares [1] 58 4" xfId="32945" xr:uid="{00000000-0005-0000-0000-0000E8370000}"/>
    <cellStyle name="Millares [1] 59" xfId="10042" xr:uid="{00000000-0005-0000-0000-0000E9370000}"/>
    <cellStyle name="Millares [1] 59 2" xfId="10043" xr:uid="{00000000-0005-0000-0000-0000EA370000}"/>
    <cellStyle name="Millares [1] 59 2 2" xfId="32946" xr:uid="{00000000-0005-0000-0000-0000EB370000}"/>
    <cellStyle name="Millares [1] 59 3" xfId="10044" xr:uid="{00000000-0005-0000-0000-0000EC370000}"/>
    <cellStyle name="Millares [1] 59 3 2" xfId="32947" xr:uid="{00000000-0005-0000-0000-0000ED370000}"/>
    <cellStyle name="Millares [1] 59 4" xfId="32948" xr:uid="{00000000-0005-0000-0000-0000EE370000}"/>
    <cellStyle name="Millares [1] 6" xfId="10045" xr:uid="{00000000-0005-0000-0000-0000EF370000}"/>
    <cellStyle name="Millares [1] 6 2" xfId="10046" xr:uid="{00000000-0005-0000-0000-0000F0370000}"/>
    <cellStyle name="Millares [1] 6 2 2" xfId="32949" xr:uid="{00000000-0005-0000-0000-0000F1370000}"/>
    <cellStyle name="Millares [1] 6 3" xfId="10047" xr:uid="{00000000-0005-0000-0000-0000F2370000}"/>
    <cellStyle name="Millares [1] 6 3 2" xfId="32950" xr:uid="{00000000-0005-0000-0000-0000F3370000}"/>
    <cellStyle name="Millares [1] 6 4" xfId="32951" xr:uid="{00000000-0005-0000-0000-0000F4370000}"/>
    <cellStyle name="Millares [1] 60" xfId="10048" xr:uid="{00000000-0005-0000-0000-0000F5370000}"/>
    <cellStyle name="Millares [1] 60 2" xfId="10049" xr:uid="{00000000-0005-0000-0000-0000F6370000}"/>
    <cellStyle name="Millares [1] 60 2 2" xfId="32952" xr:uid="{00000000-0005-0000-0000-0000F7370000}"/>
    <cellStyle name="Millares [1] 60 3" xfId="10050" xr:uid="{00000000-0005-0000-0000-0000F8370000}"/>
    <cellStyle name="Millares [1] 60 3 2" xfId="32953" xr:uid="{00000000-0005-0000-0000-0000F9370000}"/>
    <cellStyle name="Millares [1] 60 4" xfId="32954" xr:uid="{00000000-0005-0000-0000-0000FA370000}"/>
    <cellStyle name="Millares [1] 61" xfId="10051" xr:uid="{00000000-0005-0000-0000-0000FB370000}"/>
    <cellStyle name="Millares [1] 61 2" xfId="10052" xr:uid="{00000000-0005-0000-0000-0000FC370000}"/>
    <cellStyle name="Millares [1] 61 2 2" xfId="32955" xr:uid="{00000000-0005-0000-0000-0000FD370000}"/>
    <cellStyle name="Millares [1] 61 3" xfId="10053" xr:uid="{00000000-0005-0000-0000-0000FE370000}"/>
    <cellStyle name="Millares [1] 61 3 2" xfId="32956" xr:uid="{00000000-0005-0000-0000-0000FF370000}"/>
    <cellStyle name="Millares [1] 61 4" xfId="32957" xr:uid="{00000000-0005-0000-0000-000000380000}"/>
    <cellStyle name="Millares [1] 62" xfId="10054" xr:uid="{00000000-0005-0000-0000-000001380000}"/>
    <cellStyle name="Millares [1] 62 2" xfId="10055" xr:uid="{00000000-0005-0000-0000-000002380000}"/>
    <cellStyle name="Millares [1] 62 2 2" xfId="32958" xr:uid="{00000000-0005-0000-0000-000003380000}"/>
    <cellStyle name="Millares [1] 62 3" xfId="10056" xr:uid="{00000000-0005-0000-0000-000004380000}"/>
    <cellStyle name="Millares [1] 62 3 2" xfId="32959" xr:uid="{00000000-0005-0000-0000-000005380000}"/>
    <cellStyle name="Millares [1] 62 4" xfId="32960" xr:uid="{00000000-0005-0000-0000-000006380000}"/>
    <cellStyle name="Millares [1] 63" xfId="10057" xr:uid="{00000000-0005-0000-0000-000007380000}"/>
    <cellStyle name="Millares [1] 63 2" xfId="10058" xr:uid="{00000000-0005-0000-0000-000008380000}"/>
    <cellStyle name="Millares [1] 63 2 2" xfId="32961" xr:uid="{00000000-0005-0000-0000-000009380000}"/>
    <cellStyle name="Millares [1] 63 3" xfId="10059" xr:uid="{00000000-0005-0000-0000-00000A380000}"/>
    <cellStyle name="Millares [1] 63 3 2" xfId="32962" xr:uid="{00000000-0005-0000-0000-00000B380000}"/>
    <cellStyle name="Millares [1] 63 4" xfId="32963" xr:uid="{00000000-0005-0000-0000-00000C380000}"/>
    <cellStyle name="Millares [1] 64" xfId="10060" xr:uid="{00000000-0005-0000-0000-00000D380000}"/>
    <cellStyle name="Millares [1] 64 2" xfId="10061" xr:uid="{00000000-0005-0000-0000-00000E380000}"/>
    <cellStyle name="Millares [1] 64 2 2" xfId="32964" xr:uid="{00000000-0005-0000-0000-00000F380000}"/>
    <cellStyle name="Millares [1] 64 3" xfId="10062" xr:uid="{00000000-0005-0000-0000-000010380000}"/>
    <cellStyle name="Millares [1] 64 3 2" xfId="32965" xr:uid="{00000000-0005-0000-0000-000011380000}"/>
    <cellStyle name="Millares [1] 64 4" xfId="32966" xr:uid="{00000000-0005-0000-0000-000012380000}"/>
    <cellStyle name="Millares [1] 65" xfId="10063" xr:uid="{00000000-0005-0000-0000-000013380000}"/>
    <cellStyle name="Millares [1] 65 2" xfId="10064" xr:uid="{00000000-0005-0000-0000-000014380000}"/>
    <cellStyle name="Millares [1] 65 2 2" xfId="32967" xr:uid="{00000000-0005-0000-0000-000015380000}"/>
    <cellStyle name="Millares [1] 65 3" xfId="10065" xr:uid="{00000000-0005-0000-0000-000016380000}"/>
    <cellStyle name="Millares [1] 65 3 2" xfId="32968" xr:uid="{00000000-0005-0000-0000-000017380000}"/>
    <cellStyle name="Millares [1] 65 4" xfId="32969" xr:uid="{00000000-0005-0000-0000-000018380000}"/>
    <cellStyle name="Millares [1] 66" xfId="10066" xr:uid="{00000000-0005-0000-0000-000019380000}"/>
    <cellStyle name="Millares [1] 66 2" xfId="10067" xr:uid="{00000000-0005-0000-0000-00001A380000}"/>
    <cellStyle name="Millares [1] 66 2 2" xfId="32970" xr:uid="{00000000-0005-0000-0000-00001B380000}"/>
    <cellStyle name="Millares [1] 66 3" xfId="10068" xr:uid="{00000000-0005-0000-0000-00001C380000}"/>
    <cellStyle name="Millares [1] 66 3 2" xfId="32971" xr:uid="{00000000-0005-0000-0000-00001D380000}"/>
    <cellStyle name="Millares [1] 66 4" xfId="32972" xr:uid="{00000000-0005-0000-0000-00001E380000}"/>
    <cellStyle name="Millares [1] 67" xfId="10069" xr:uid="{00000000-0005-0000-0000-00001F380000}"/>
    <cellStyle name="Millares [1] 67 2" xfId="10070" xr:uid="{00000000-0005-0000-0000-000020380000}"/>
    <cellStyle name="Millares [1] 67 2 2" xfId="32973" xr:uid="{00000000-0005-0000-0000-000021380000}"/>
    <cellStyle name="Millares [1] 67 3" xfId="10071" xr:uid="{00000000-0005-0000-0000-000022380000}"/>
    <cellStyle name="Millares [1] 67 3 2" xfId="32974" xr:uid="{00000000-0005-0000-0000-000023380000}"/>
    <cellStyle name="Millares [1] 67 4" xfId="32975" xr:uid="{00000000-0005-0000-0000-000024380000}"/>
    <cellStyle name="Millares [1] 68" xfId="10072" xr:uid="{00000000-0005-0000-0000-000025380000}"/>
    <cellStyle name="Millares [1] 68 2" xfId="10073" xr:uid="{00000000-0005-0000-0000-000026380000}"/>
    <cellStyle name="Millares [1] 68 2 2" xfId="32976" xr:uid="{00000000-0005-0000-0000-000027380000}"/>
    <cellStyle name="Millares [1] 68 3" xfId="10074" xr:uid="{00000000-0005-0000-0000-000028380000}"/>
    <cellStyle name="Millares [1] 68 3 2" xfId="32977" xr:uid="{00000000-0005-0000-0000-000029380000}"/>
    <cellStyle name="Millares [1] 68 4" xfId="32978" xr:uid="{00000000-0005-0000-0000-00002A380000}"/>
    <cellStyle name="Millares [1] 69" xfId="10075" xr:uid="{00000000-0005-0000-0000-00002B380000}"/>
    <cellStyle name="Millares [1] 69 2" xfId="10076" xr:uid="{00000000-0005-0000-0000-00002C380000}"/>
    <cellStyle name="Millares [1] 69 2 2" xfId="32979" xr:uid="{00000000-0005-0000-0000-00002D380000}"/>
    <cellStyle name="Millares [1] 69 3" xfId="10077" xr:uid="{00000000-0005-0000-0000-00002E380000}"/>
    <cellStyle name="Millares [1] 69 3 2" xfId="32980" xr:uid="{00000000-0005-0000-0000-00002F380000}"/>
    <cellStyle name="Millares [1] 69 4" xfId="32981" xr:uid="{00000000-0005-0000-0000-000030380000}"/>
    <cellStyle name="Millares [1] 7" xfId="10078" xr:uid="{00000000-0005-0000-0000-000031380000}"/>
    <cellStyle name="Millares [1] 7 2" xfId="10079" xr:uid="{00000000-0005-0000-0000-000032380000}"/>
    <cellStyle name="Millares [1] 7 2 2" xfId="32982" xr:uid="{00000000-0005-0000-0000-000033380000}"/>
    <cellStyle name="Millares [1] 7 3" xfId="10080" xr:uid="{00000000-0005-0000-0000-000034380000}"/>
    <cellStyle name="Millares [1] 7 3 2" xfId="32983" xr:uid="{00000000-0005-0000-0000-000035380000}"/>
    <cellStyle name="Millares [1] 7 4" xfId="32984" xr:uid="{00000000-0005-0000-0000-000036380000}"/>
    <cellStyle name="Millares [1] 70" xfId="10081" xr:uid="{00000000-0005-0000-0000-000037380000}"/>
    <cellStyle name="Millares [1] 70 2" xfId="10082" xr:uid="{00000000-0005-0000-0000-000038380000}"/>
    <cellStyle name="Millares [1] 70 2 2" xfId="32985" xr:uid="{00000000-0005-0000-0000-000039380000}"/>
    <cellStyle name="Millares [1] 70 3" xfId="10083" xr:uid="{00000000-0005-0000-0000-00003A380000}"/>
    <cellStyle name="Millares [1] 70 3 2" xfId="32986" xr:uid="{00000000-0005-0000-0000-00003B380000}"/>
    <cellStyle name="Millares [1] 70 4" xfId="32987" xr:uid="{00000000-0005-0000-0000-00003C380000}"/>
    <cellStyle name="Millares [1] 71" xfId="10084" xr:uid="{00000000-0005-0000-0000-00003D380000}"/>
    <cellStyle name="Millares [1] 71 2" xfId="10085" xr:uid="{00000000-0005-0000-0000-00003E380000}"/>
    <cellStyle name="Millares [1] 71 2 2" xfId="32988" xr:uid="{00000000-0005-0000-0000-00003F380000}"/>
    <cellStyle name="Millares [1] 71 3" xfId="10086" xr:uid="{00000000-0005-0000-0000-000040380000}"/>
    <cellStyle name="Millares [1] 71 3 2" xfId="32989" xr:uid="{00000000-0005-0000-0000-000041380000}"/>
    <cellStyle name="Millares [1] 71 4" xfId="32990" xr:uid="{00000000-0005-0000-0000-000042380000}"/>
    <cellStyle name="Millares [1] 72" xfId="10087" xr:uid="{00000000-0005-0000-0000-000043380000}"/>
    <cellStyle name="Millares [1] 72 2" xfId="10088" xr:uid="{00000000-0005-0000-0000-000044380000}"/>
    <cellStyle name="Millares [1] 72 2 2" xfId="32991" xr:uid="{00000000-0005-0000-0000-000045380000}"/>
    <cellStyle name="Millares [1] 72 3" xfId="10089" xr:uid="{00000000-0005-0000-0000-000046380000}"/>
    <cellStyle name="Millares [1] 72 3 2" xfId="32992" xr:uid="{00000000-0005-0000-0000-000047380000}"/>
    <cellStyle name="Millares [1] 72 4" xfId="32993" xr:uid="{00000000-0005-0000-0000-000048380000}"/>
    <cellStyle name="Millares [1] 73" xfId="10090" xr:uid="{00000000-0005-0000-0000-000049380000}"/>
    <cellStyle name="Millares [1] 73 2" xfId="10091" xr:uid="{00000000-0005-0000-0000-00004A380000}"/>
    <cellStyle name="Millares [1] 73 2 2" xfId="32994" xr:uid="{00000000-0005-0000-0000-00004B380000}"/>
    <cellStyle name="Millares [1] 73 3" xfId="10092" xr:uid="{00000000-0005-0000-0000-00004C380000}"/>
    <cellStyle name="Millares [1] 73 3 2" xfId="32995" xr:uid="{00000000-0005-0000-0000-00004D380000}"/>
    <cellStyle name="Millares [1] 73 4" xfId="32996" xr:uid="{00000000-0005-0000-0000-00004E380000}"/>
    <cellStyle name="Millares [1] 74" xfId="10093" xr:uid="{00000000-0005-0000-0000-00004F380000}"/>
    <cellStyle name="Millares [1] 74 2" xfId="10094" xr:uid="{00000000-0005-0000-0000-000050380000}"/>
    <cellStyle name="Millares [1] 74 2 2" xfId="32997" xr:uid="{00000000-0005-0000-0000-000051380000}"/>
    <cellStyle name="Millares [1] 74 3" xfId="10095" xr:uid="{00000000-0005-0000-0000-000052380000}"/>
    <cellStyle name="Millares [1] 74 3 2" xfId="32998" xr:uid="{00000000-0005-0000-0000-000053380000}"/>
    <cellStyle name="Millares [1] 74 4" xfId="32999" xr:uid="{00000000-0005-0000-0000-000054380000}"/>
    <cellStyle name="Millares [1] 75" xfId="10096" xr:uid="{00000000-0005-0000-0000-000055380000}"/>
    <cellStyle name="Millares [1] 75 2" xfId="10097" xr:uid="{00000000-0005-0000-0000-000056380000}"/>
    <cellStyle name="Millares [1] 75 2 2" xfId="33000" xr:uid="{00000000-0005-0000-0000-000057380000}"/>
    <cellStyle name="Millares [1] 75 3" xfId="10098" xr:uid="{00000000-0005-0000-0000-000058380000}"/>
    <cellStyle name="Millares [1] 75 3 2" xfId="33001" xr:uid="{00000000-0005-0000-0000-000059380000}"/>
    <cellStyle name="Millares [1] 75 4" xfId="33002" xr:uid="{00000000-0005-0000-0000-00005A380000}"/>
    <cellStyle name="Millares [1] 76" xfId="10099" xr:uid="{00000000-0005-0000-0000-00005B380000}"/>
    <cellStyle name="Millares [1] 76 2" xfId="10100" xr:uid="{00000000-0005-0000-0000-00005C380000}"/>
    <cellStyle name="Millares [1] 76 2 2" xfId="33003" xr:uid="{00000000-0005-0000-0000-00005D380000}"/>
    <cellStyle name="Millares [1] 76 3" xfId="10101" xr:uid="{00000000-0005-0000-0000-00005E380000}"/>
    <cellStyle name="Millares [1] 76 3 2" xfId="33004" xr:uid="{00000000-0005-0000-0000-00005F380000}"/>
    <cellStyle name="Millares [1] 76 4" xfId="33005" xr:uid="{00000000-0005-0000-0000-000060380000}"/>
    <cellStyle name="Millares [1] 77" xfId="10102" xr:uid="{00000000-0005-0000-0000-000061380000}"/>
    <cellStyle name="Millares [1] 77 2" xfId="10103" xr:uid="{00000000-0005-0000-0000-000062380000}"/>
    <cellStyle name="Millares [1] 77 2 2" xfId="33006" xr:uid="{00000000-0005-0000-0000-000063380000}"/>
    <cellStyle name="Millares [1] 77 3" xfId="10104" xr:uid="{00000000-0005-0000-0000-000064380000}"/>
    <cellStyle name="Millares [1] 77 3 2" xfId="33007" xr:uid="{00000000-0005-0000-0000-000065380000}"/>
    <cellStyle name="Millares [1] 77 4" xfId="33008" xr:uid="{00000000-0005-0000-0000-000066380000}"/>
    <cellStyle name="Millares [1] 78" xfId="10105" xr:uid="{00000000-0005-0000-0000-000067380000}"/>
    <cellStyle name="Millares [1] 78 2" xfId="10106" xr:uid="{00000000-0005-0000-0000-000068380000}"/>
    <cellStyle name="Millares [1] 78 2 2" xfId="33009" xr:uid="{00000000-0005-0000-0000-000069380000}"/>
    <cellStyle name="Millares [1] 78 3" xfId="10107" xr:uid="{00000000-0005-0000-0000-00006A380000}"/>
    <cellStyle name="Millares [1] 78 3 2" xfId="33010" xr:uid="{00000000-0005-0000-0000-00006B380000}"/>
    <cellStyle name="Millares [1] 78 4" xfId="33011" xr:uid="{00000000-0005-0000-0000-00006C380000}"/>
    <cellStyle name="Millares [1] 79" xfId="10108" xr:uid="{00000000-0005-0000-0000-00006D380000}"/>
    <cellStyle name="Millares [1] 79 2" xfId="10109" xr:uid="{00000000-0005-0000-0000-00006E380000}"/>
    <cellStyle name="Millares [1] 79 2 2" xfId="33012" xr:uid="{00000000-0005-0000-0000-00006F380000}"/>
    <cellStyle name="Millares [1] 79 3" xfId="10110" xr:uid="{00000000-0005-0000-0000-000070380000}"/>
    <cellStyle name="Millares [1] 79 3 2" xfId="33013" xr:uid="{00000000-0005-0000-0000-000071380000}"/>
    <cellStyle name="Millares [1] 79 4" xfId="33014" xr:uid="{00000000-0005-0000-0000-000072380000}"/>
    <cellStyle name="Millares [1] 8" xfId="10111" xr:uid="{00000000-0005-0000-0000-000073380000}"/>
    <cellStyle name="Millares [1] 8 2" xfId="10112" xr:uid="{00000000-0005-0000-0000-000074380000}"/>
    <cellStyle name="Millares [1] 8 2 2" xfId="33015" xr:uid="{00000000-0005-0000-0000-000075380000}"/>
    <cellStyle name="Millares [1] 8 3" xfId="10113" xr:uid="{00000000-0005-0000-0000-000076380000}"/>
    <cellStyle name="Millares [1] 8 3 2" xfId="33016" xr:uid="{00000000-0005-0000-0000-000077380000}"/>
    <cellStyle name="Millares [1] 8 4" xfId="33017" xr:uid="{00000000-0005-0000-0000-000078380000}"/>
    <cellStyle name="Millares [1] 80" xfId="10114" xr:uid="{00000000-0005-0000-0000-000079380000}"/>
    <cellStyle name="Millares [1] 80 2" xfId="10115" xr:uid="{00000000-0005-0000-0000-00007A380000}"/>
    <cellStyle name="Millares [1] 80 2 2" xfId="33018" xr:uid="{00000000-0005-0000-0000-00007B380000}"/>
    <cellStyle name="Millares [1] 80 3" xfId="10116" xr:uid="{00000000-0005-0000-0000-00007C380000}"/>
    <cellStyle name="Millares [1] 80 3 2" xfId="33019" xr:uid="{00000000-0005-0000-0000-00007D380000}"/>
    <cellStyle name="Millares [1] 80 4" xfId="33020" xr:uid="{00000000-0005-0000-0000-00007E380000}"/>
    <cellStyle name="Millares [1] 81" xfId="10117" xr:uid="{00000000-0005-0000-0000-00007F380000}"/>
    <cellStyle name="Millares [1] 81 2" xfId="10118" xr:uid="{00000000-0005-0000-0000-000080380000}"/>
    <cellStyle name="Millares [1] 81 2 2" xfId="33021" xr:uid="{00000000-0005-0000-0000-000081380000}"/>
    <cellStyle name="Millares [1] 81 3" xfId="10119" xr:uid="{00000000-0005-0000-0000-000082380000}"/>
    <cellStyle name="Millares [1] 81 3 2" xfId="33022" xr:uid="{00000000-0005-0000-0000-000083380000}"/>
    <cellStyle name="Millares [1] 81 4" xfId="33023" xr:uid="{00000000-0005-0000-0000-000084380000}"/>
    <cellStyle name="Millares [1] 82" xfId="10120" xr:uid="{00000000-0005-0000-0000-000085380000}"/>
    <cellStyle name="Millares [1] 82 2" xfId="10121" xr:uid="{00000000-0005-0000-0000-000086380000}"/>
    <cellStyle name="Millares [1] 82 2 2" xfId="33024" xr:uid="{00000000-0005-0000-0000-000087380000}"/>
    <cellStyle name="Millares [1] 82 3" xfId="10122" xr:uid="{00000000-0005-0000-0000-000088380000}"/>
    <cellStyle name="Millares [1] 82 3 2" xfId="33025" xr:uid="{00000000-0005-0000-0000-000089380000}"/>
    <cellStyle name="Millares [1] 82 4" xfId="33026" xr:uid="{00000000-0005-0000-0000-00008A380000}"/>
    <cellStyle name="Millares [1] 83" xfId="10123" xr:uid="{00000000-0005-0000-0000-00008B380000}"/>
    <cellStyle name="Millares [1] 83 2" xfId="10124" xr:uid="{00000000-0005-0000-0000-00008C380000}"/>
    <cellStyle name="Millares [1] 83 2 2" xfId="33027" xr:uid="{00000000-0005-0000-0000-00008D380000}"/>
    <cellStyle name="Millares [1] 83 3" xfId="10125" xr:uid="{00000000-0005-0000-0000-00008E380000}"/>
    <cellStyle name="Millares [1] 83 3 2" xfId="33028" xr:uid="{00000000-0005-0000-0000-00008F380000}"/>
    <cellStyle name="Millares [1] 83 4" xfId="33029" xr:uid="{00000000-0005-0000-0000-000090380000}"/>
    <cellStyle name="Millares [1] 84" xfId="10126" xr:uid="{00000000-0005-0000-0000-000091380000}"/>
    <cellStyle name="Millares [1] 84 2" xfId="10127" xr:uid="{00000000-0005-0000-0000-000092380000}"/>
    <cellStyle name="Millares [1] 84 2 2" xfId="33030" xr:uid="{00000000-0005-0000-0000-000093380000}"/>
    <cellStyle name="Millares [1] 84 3" xfId="10128" xr:uid="{00000000-0005-0000-0000-000094380000}"/>
    <cellStyle name="Millares [1] 84 3 2" xfId="33031" xr:uid="{00000000-0005-0000-0000-000095380000}"/>
    <cellStyle name="Millares [1] 84 4" xfId="33032" xr:uid="{00000000-0005-0000-0000-000096380000}"/>
    <cellStyle name="Millares [1] 85" xfId="10129" xr:uid="{00000000-0005-0000-0000-000097380000}"/>
    <cellStyle name="Millares [1] 85 2" xfId="10130" xr:uid="{00000000-0005-0000-0000-000098380000}"/>
    <cellStyle name="Millares [1] 85 2 2" xfId="33033" xr:uid="{00000000-0005-0000-0000-000099380000}"/>
    <cellStyle name="Millares [1] 85 3" xfId="10131" xr:uid="{00000000-0005-0000-0000-00009A380000}"/>
    <cellStyle name="Millares [1] 85 3 2" xfId="33034" xr:uid="{00000000-0005-0000-0000-00009B380000}"/>
    <cellStyle name="Millares [1] 85 4" xfId="33035" xr:uid="{00000000-0005-0000-0000-00009C380000}"/>
    <cellStyle name="Millares [1] 86" xfId="10132" xr:uid="{00000000-0005-0000-0000-00009D380000}"/>
    <cellStyle name="Millares [1] 86 2" xfId="10133" xr:uid="{00000000-0005-0000-0000-00009E380000}"/>
    <cellStyle name="Millares [1] 86 2 2" xfId="33036" xr:uid="{00000000-0005-0000-0000-00009F380000}"/>
    <cellStyle name="Millares [1] 86 3" xfId="10134" xr:uid="{00000000-0005-0000-0000-0000A0380000}"/>
    <cellStyle name="Millares [1] 86 3 2" xfId="33037" xr:uid="{00000000-0005-0000-0000-0000A1380000}"/>
    <cellStyle name="Millares [1] 86 4" xfId="33038" xr:uid="{00000000-0005-0000-0000-0000A2380000}"/>
    <cellStyle name="Millares [1] 87" xfId="10135" xr:uid="{00000000-0005-0000-0000-0000A3380000}"/>
    <cellStyle name="Millares [1] 87 2" xfId="10136" xr:uid="{00000000-0005-0000-0000-0000A4380000}"/>
    <cellStyle name="Millares [1] 87 2 2" xfId="33039" xr:uid="{00000000-0005-0000-0000-0000A5380000}"/>
    <cellStyle name="Millares [1] 87 3" xfId="10137" xr:uid="{00000000-0005-0000-0000-0000A6380000}"/>
    <cellStyle name="Millares [1] 87 3 2" xfId="33040" xr:uid="{00000000-0005-0000-0000-0000A7380000}"/>
    <cellStyle name="Millares [1] 87 4" xfId="33041" xr:uid="{00000000-0005-0000-0000-0000A8380000}"/>
    <cellStyle name="Millares [1] 88" xfId="10138" xr:uid="{00000000-0005-0000-0000-0000A9380000}"/>
    <cellStyle name="Millares [1] 88 2" xfId="10139" xr:uid="{00000000-0005-0000-0000-0000AA380000}"/>
    <cellStyle name="Millares [1] 88 2 2" xfId="33042" xr:uid="{00000000-0005-0000-0000-0000AB380000}"/>
    <cellStyle name="Millares [1] 88 3" xfId="10140" xr:uid="{00000000-0005-0000-0000-0000AC380000}"/>
    <cellStyle name="Millares [1] 88 3 2" xfId="33043" xr:uid="{00000000-0005-0000-0000-0000AD380000}"/>
    <cellStyle name="Millares [1] 88 4" xfId="33044" xr:uid="{00000000-0005-0000-0000-0000AE380000}"/>
    <cellStyle name="Millares [1] 89" xfId="10141" xr:uid="{00000000-0005-0000-0000-0000AF380000}"/>
    <cellStyle name="Millares [1] 89 2" xfId="10142" xr:uid="{00000000-0005-0000-0000-0000B0380000}"/>
    <cellStyle name="Millares [1] 89 2 2" xfId="33045" xr:uid="{00000000-0005-0000-0000-0000B1380000}"/>
    <cellStyle name="Millares [1] 89 3" xfId="10143" xr:uid="{00000000-0005-0000-0000-0000B2380000}"/>
    <cellStyle name="Millares [1] 89 3 2" xfId="33046" xr:uid="{00000000-0005-0000-0000-0000B3380000}"/>
    <cellStyle name="Millares [1] 89 4" xfId="33047" xr:uid="{00000000-0005-0000-0000-0000B4380000}"/>
    <cellStyle name="Millares [1] 9" xfId="10144" xr:uid="{00000000-0005-0000-0000-0000B5380000}"/>
    <cellStyle name="Millares [1] 9 2" xfId="10145" xr:uid="{00000000-0005-0000-0000-0000B6380000}"/>
    <cellStyle name="Millares [1] 9 2 2" xfId="33048" xr:uid="{00000000-0005-0000-0000-0000B7380000}"/>
    <cellStyle name="Millares [1] 9 3" xfId="10146" xr:uid="{00000000-0005-0000-0000-0000B8380000}"/>
    <cellStyle name="Millares [1] 9 3 2" xfId="33049" xr:uid="{00000000-0005-0000-0000-0000B9380000}"/>
    <cellStyle name="Millares [1] 9 4" xfId="33050" xr:uid="{00000000-0005-0000-0000-0000BA380000}"/>
    <cellStyle name="Millares [1] 90" xfId="10147" xr:uid="{00000000-0005-0000-0000-0000BB380000}"/>
    <cellStyle name="Millares [1] 90 2" xfId="10148" xr:uid="{00000000-0005-0000-0000-0000BC380000}"/>
    <cellStyle name="Millares [1] 90 2 2" xfId="33051" xr:uid="{00000000-0005-0000-0000-0000BD380000}"/>
    <cellStyle name="Millares [1] 90 3" xfId="10149" xr:uid="{00000000-0005-0000-0000-0000BE380000}"/>
    <cellStyle name="Millares [1] 90 3 2" xfId="33052" xr:uid="{00000000-0005-0000-0000-0000BF380000}"/>
    <cellStyle name="Millares [1] 90 4" xfId="33053" xr:uid="{00000000-0005-0000-0000-0000C0380000}"/>
    <cellStyle name="Millares [1] 91" xfId="10150" xr:uid="{00000000-0005-0000-0000-0000C1380000}"/>
    <cellStyle name="Millares [1] 91 2" xfId="10151" xr:uid="{00000000-0005-0000-0000-0000C2380000}"/>
    <cellStyle name="Millares [1] 91 2 2" xfId="33054" xr:uid="{00000000-0005-0000-0000-0000C3380000}"/>
    <cellStyle name="Millares [1] 91 3" xfId="10152" xr:uid="{00000000-0005-0000-0000-0000C4380000}"/>
    <cellStyle name="Millares [1] 91 3 2" xfId="33055" xr:uid="{00000000-0005-0000-0000-0000C5380000}"/>
    <cellStyle name="Millares [1] 91 4" xfId="33056" xr:uid="{00000000-0005-0000-0000-0000C6380000}"/>
    <cellStyle name="Millares [1] 92" xfId="10153" xr:uid="{00000000-0005-0000-0000-0000C7380000}"/>
    <cellStyle name="Millares [1] 92 2" xfId="10154" xr:uid="{00000000-0005-0000-0000-0000C8380000}"/>
    <cellStyle name="Millares [1] 92 2 2" xfId="33057" xr:uid="{00000000-0005-0000-0000-0000C9380000}"/>
    <cellStyle name="Millares [1] 92 3" xfId="10155" xr:uid="{00000000-0005-0000-0000-0000CA380000}"/>
    <cellStyle name="Millares [1] 92 3 2" xfId="33058" xr:uid="{00000000-0005-0000-0000-0000CB380000}"/>
    <cellStyle name="Millares [1] 92 4" xfId="33059" xr:uid="{00000000-0005-0000-0000-0000CC380000}"/>
    <cellStyle name="Millares [1] 93" xfId="10156" xr:uid="{00000000-0005-0000-0000-0000CD380000}"/>
    <cellStyle name="Millares [1] 93 2" xfId="10157" xr:uid="{00000000-0005-0000-0000-0000CE380000}"/>
    <cellStyle name="Millares [1] 93 2 2" xfId="33060" xr:uid="{00000000-0005-0000-0000-0000CF380000}"/>
    <cellStyle name="Millares [1] 93 3" xfId="10158" xr:uid="{00000000-0005-0000-0000-0000D0380000}"/>
    <cellStyle name="Millares [1] 93 3 2" xfId="33061" xr:uid="{00000000-0005-0000-0000-0000D1380000}"/>
    <cellStyle name="Millares [1] 93 4" xfId="33062" xr:uid="{00000000-0005-0000-0000-0000D2380000}"/>
    <cellStyle name="Millares [1] 94" xfId="10159" xr:uid="{00000000-0005-0000-0000-0000D3380000}"/>
    <cellStyle name="Millares [1] 94 2" xfId="10160" xr:uid="{00000000-0005-0000-0000-0000D4380000}"/>
    <cellStyle name="Millares [1] 94 2 2" xfId="33063" xr:uid="{00000000-0005-0000-0000-0000D5380000}"/>
    <cellStyle name="Millares [1] 94 3" xfId="10161" xr:uid="{00000000-0005-0000-0000-0000D6380000}"/>
    <cellStyle name="Millares [1] 94 3 2" xfId="33064" xr:uid="{00000000-0005-0000-0000-0000D7380000}"/>
    <cellStyle name="Millares [1] 94 4" xfId="33065" xr:uid="{00000000-0005-0000-0000-0000D8380000}"/>
    <cellStyle name="Millares [1] 95" xfId="10162" xr:uid="{00000000-0005-0000-0000-0000D9380000}"/>
    <cellStyle name="Millares [1] 95 2" xfId="10163" xr:uid="{00000000-0005-0000-0000-0000DA380000}"/>
    <cellStyle name="Millares [1] 95 2 2" xfId="33066" xr:uid="{00000000-0005-0000-0000-0000DB380000}"/>
    <cellStyle name="Millares [1] 95 3" xfId="10164" xr:uid="{00000000-0005-0000-0000-0000DC380000}"/>
    <cellStyle name="Millares [1] 95 3 2" xfId="33067" xr:uid="{00000000-0005-0000-0000-0000DD380000}"/>
    <cellStyle name="Millares [1] 95 4" xfId="33068" xr:uid="{00000000-0005-0000-0000-0000DE380000}"/>
    <cellStyle name="Millares [1] 96" xfId="10165" xr:uid="{00000000-0005-0000-0000-0000DF380000}"/>
    <cellStyle name="Millares [1] 96 2" xfId="10166" xr:uid="{00000000-0005-0000-0000-0000E0380000}"/>
    <cellStyle name="Millares [1] 96 2 2" xfId="33069" xr:uid="{00000000-0005-0000-0000-0000E1380000}"/>
    <cellStyle name="Millares [1] 96 3" xfId="10167" xr:uid="{00000000-0005-0000-0000-0000E2380000}"/>
    <cellStyle name="Millares [1] 96 3 2" xfId="33070" xr:uid="{00000000-0005-0000-0000-0000E3380000}"/>
    <cellStyle name="Millares [1] 96 4" xfId="33071" xr:uid="{00000000-0005-0000-0000-0000E4380000}"/>
    <cellStyle name="Millares [1] 97" xfId="10168" xr:uid="{00000000-0005-0000-0000-0000E5380000}"/>
    <cellStyle name="Millares [1] 97 2" xfId="10169" xr:uid="{00000000-0005-0000-0000-0000E6380000}"/>
    <cellStyle name="Millares [1] 97 2 2" xfId="33072" xr:uid="{00000000-0005-0000-0000-0000E7380000}"/>
    <cellStyle name="Millares [1] 97 3" xfId="10170" xr:uid="{00000000-0005-0000-0000-0000E8380000}"/>
    <cellStyle name="Millares [1] 97 3 2" xfId="33073" xr:uid="{00000000-0005-0000-0000-0000E9380000}"/>
    <cellStyle name="Millares [1] 97 4" xfId="33074" xr:uid="{00000000-0005-0000-0000-0000EA380000}"/>
    <cellStyle name="Millares [1] 98" xfId="10171" xr:uid="{00000000-0005-0000-0000-0000EB380000}"/>
    <cellStyle name="Millares [1] 98 2" xfId="10172" xr:uid="{00000000-0005-0000-0000-0000EC380000}"/>
    <cellStyle name="Millares [1] 98 2 2" xfId="33075" xr:uid="{00000000-0005-0000-0000-0000ED380000}"/>
    <cellStyle name="Millares [1] 98 3" xfId="10173" xr:uid="{00000000-0005-0000-0000-0000EE380000}"/>
    <cellStyle name="Millares [1] 98 3 2" xfId="33076" xr:uid="{00000000-0005-0000-0000-0000EF380000}"/>
    <cellStyle name="Millares [1] 98 4" xfId="33077" xr:uid="{00000000-0005-0000-0000-0000F0380000}"/>
    <cellStyle name="Millares [1] 99" xfId="10174" xr:uid="{00000000-0005-0000-0000-0000F1380000}"/>
    <cellStyle name="Millares [1] 99 2" xfId="10175" xr:uid="{00000000-0005-0000-0000-0000F2380000}"/>
    <cellStyle name="Millares [1] 99 2 2" xfId="33078" xr:uid="{00000000-0005-0000-0000-0000F3380000}"/>
    <cellStyle name="Millares [1] 99 3" xfId="10176" xr:uid="{00000000-0005-0000-0000-0000F4380000}"/>
    <cellStyle name="Millares [1] 99 3 2" xfId="33079" xr:uid="{00000000-0005-0000-0000-0000F5380000}"/>
    <cellStyle name="Millares [1] 99 4" xfId="33080" xr:uid="{00000000-0005-0000-0000-0000F6380000}"/>
    <cellStyle name="Millares [2]" xfId="10177" xr:uid="{00000000-0005-0000-0000-0000F7380000}"/>
    <cellStyle name="Millares [2] 10" xfId="10178" xr:uid="{00000000-0005-0000-0000-0000F8380000}"/>
    <cellStyle name="Millares [2] 10 2" xfId="10179" xr:uid="{00000000-0005-0000-0000-0000F9380000}"/>
    <cellStyle name="Millares [2] 10 2 2" xfId="33081" xr:uid="{00000000-0005-0000-0000-0000FA380000}"/>
    <cellStyle name="Millares [2] 10 3" xfId="10180" xr:uid="{00000000-0005-0000-0000-0000FB380000}"/>
    <cellStyle name="Millares [2] 10 3 2" xfId="33082" xr:uid="{00000000-0005-0000-0000-0000FC380000}"/>
    <cellStyle name="Millares [2] 10 4" xfId="33083" xr:uid="{00000000-0005-0000-0000-0000FD380000}"/>
    <cellStyle name="Millares [2] 100" xfId="10181" xr:uid="{00000000-0005-0000-0000-0000FE380000}"/>
    <cellStyle name="Millares [2] 100 2" xfId="10182" xr:uid="{00000000-0005-0000-0000-0000FF380000}"/>
    <cellStyle name="Millares [2] 100 2 2" xfId="33084" xr:uid="{00000000-0005-0000-0000-000000390000}"/>
    <cellStyle name="Millares [2] 100 3" xfId="10183" xr:uid="{00000000-0005-0000-0000-000001390000}"/>
    <cellStyle name="Millares [2] 100 3 2" xfId="33085" xr:uid="{00000000-0005-0000-0000-000002390000}"/>
    <cellStyle name="Millares [2] 100 4" xfId="33086" xr:uid="{00000000-0005-0000-0000-000003390000}"/>
    <cellStyle name="Millares [2] 101" xfId="10184" xr:uid="{00000000-0005-0000-0000-000004390000}"/>
    <cellStyle name="Millares [2] 101 2" xfId="10185" xr:uid="{00000000-0005-0000-0000-000005390000}"/>
    <cellStyle name="Millares [2] 101 2 2" xfId="33087" xr:uid="{00000000-0005-0000-0000-000006390000}"/>
    <cellStyle name="Millares [2] 101 3" xfId="10186" xr:uid="{00000000-0005-0000-0000-000007390000}"/>
    <cellStyle name="Millares [2] 101 3 2" xfId="33088" xr:uid="{00000000-0005-0000-0000-000008390000}"/>
    <cellStyle name="Millares [2] 101 4" xfId="33089" xr:uid="{00000000-0005-0000-0000-000009390000}"/>
    <cellStyle name="Millares [2] 102" xfId="10187" xr:uid="{00000000-0005-0000-0000-00000A390000}"/>
    <cellStyle name="Millares [2] 102 2" xfId="10188" xr:uid="{00000000-0005-0000-0000-00000B390000}"/>
    <cellStyle name="Millares [2] 102 2 2" xfId="33090" xr:uid="{00000000-0005-0000-0000-00000C390000}"/>
    <cellStyle name="Millares [2] 102 3" xfId="10189" xr:uid="{00000000-0005-0000-0000-00000D390000}"/>
    <cellStyle name="Millares [2] 102 3 2" xfId="33091" xr:uid="{00000000-0005-0000-0000-00000E390000}"/>
    <cellStyle name="Millares [2] 102 4" xfId="33092" xr:uid="{00000000-0005-0000-0000-00000F390000}"/>
    <cellStyle name="Millares [2] 103" xfId="10190" xr:uid="{00000000-0005-0000-0000-000010390000}"/>
    <cellStyle name="Millares [2] 103 2" xfId="10191" xr:uid="{00000000-0005-0000-0000-000011390000}"/>
    <cellStyle name="Millares [2] 103 2 2" xfId="33093" xr:uid="{00000000-0005-0000-0000-000012390000}"/>
    <cellStyle name="Millares [2] 103 3" xfId="10192" xr:uid="{00000000-0005-0000-0000-000013390000}"/>
    <cellStyle name="Millares [2] 103 3 2" xfId="33094" xr:uid="{00000000-0005-0000-0000-000014390000}"/>
    <cellStyle name="Millares [2] 103 4" xfId="33095" xr:uid="{00000000-0005-0000-0000-000015390000}"/>
    <cellStyle name="Millares [2] 104" xfId="10193" xr:uid="{00000000-0005-0000-0000-000016390000}"/>
    <cellStyle name="Millares [2] 104 2" xfId="10194" xr:uid="{00000000-0005-0000-0000-000017390000}"/>
    <cellStyle name="Millares [2] 104 2 2" xfId="33096" xr:uid="{00000000-0005-0000-0000-000018390000}"/>
    <cellStyle name="Millares [2] 104 3" xfId="10195" xr:uid="{00000000-0005-0000-0000-000019390000}"/>
    <cellStyle name="Millares [2] 104 3 2" xfId="33097" xr:uid="{00000000-0005-0000-0000-00001A390000}"/>
    <cellStyle name="Millares [2] 104 4" xfId="33098" xr:uid="{00000000-0005-0000-0000-00001B390000}"/>
    <cellStyle name="Millares [2] 105" xfId="10196" xr:uid="{00000000-0005-0000-0000-00001C390000}"/>
    <cellStyle name="Millares [2] 105 2" xfId="10197" xr:uid="{00000000-0005-0000-0000-00001D390000}"/>
    <cellStyle name="Millares [2] 105 2 2" xfId="33099" xr:uid="{00000000-0005-0000-0000-00001E390000}"/>
    <cellStyle name="Millares [2] 105 3" xfId="10198" xr:uid="{00000000-0005-0000-0000-00001F390000}"/>
    <cellStyle name="Millares [2] 105 3 2" xfId="33100" xr:uid="{00000000-0005-0000-0000-000020390000}"/>
    <cellStyle name="Millares [2] 105 4" xfId="33101" xr:uid="{00000000-0005-0000-0000-000021390000}"/>
    <cellStyle name="Millares [2] 106" xfId="10199" xr:uid="{00000000-0005-0000-0000-000022390000}"/>
    <cellStyle name="Millares [2] 106 2" xfId="10200" xr:uid="{00000000-0005-0000-0000-000023390000}"/>
    <cellStyle name="Millares [2] 106 2 2" xfId="33102" xr:uid="{00000000-0005-0000-0000-000024390000}"/>
    <cellStyle name="Millares [2] 106 3" xfId="10201" xr:uid="{00000000-0005-0000-0000-000025390000}"/>
    <cellStyle name="Millares [2] 106 3 2" xfId="33103" xr:uid="{00000000-0005-0000-0000-000026390000}"/>
    <cellStyle name="Millares [2] 106 4" xfId="33104" xr:uid="{00000000-0005-0000-0000-000027390000}"/>
    <cellStyle name="Millares [2] 107" xfId="10202" xr:uid="{00000000-0005-0000-0000-000028390000}"/>
    <cellStyle name="Millares [2] 107 2" xfId="10203" xr:uid="{00000000-0005-0000-0000-000029390000}"/>
    <cellStyle name="Millares [2] 107 2 2" xfId="33105" xr:uid="{00000000-0005-0000-0000-00002A390000}"/>
    <cellStyle name="Millares [2] 107 3" xfId="10204" xr:uid="{00000000-0005-0000-0000-00002B390000}"/>
    <cellStyle name="Millares [2] 107 3 2" xfId="33106" xr:uid="{00000000-0005-0000-0000-00002C390000}"/>
    <cellStyle name="Millares [2] 107 4" xfId="33107" xr:uid="{00000000-0005-0000-0000-00002D390000}"/>
    <cellStyle name="Millares [2] 108" xfId="10205" xr:uid="{00000000-0005-0000-0000-00002E390000}"/>
    <cellStyle name="Millares [2] 108 2" xfId="10206" xr:uid="{00000000-0005-0000-0000-00002F390000}"/>
    <cellStyle name="Millares [2] 108 2 2" xfId="33108" xr:uid="{00000000-0005-0000-0000-000030390000}"/>
    <cellStyle name="Millares [2] 108 3" xfId="10207" xr:uid="{00000000-0005-0000-0000-000031390000}"/>
    <cellStyle name="Millares [2] 108 3 2" xfId="33109" xr:uid="{00000000-0005-0000-0000-000032390000}"/>
    <cellStyle name="Millares [2] 108 4" xfId="33110" xr:uid="{00000000-0005-0000-0000-000033390000}"/>
    <cellStyle name="Millares [2] 109" xfId="10208" xr:uid="{00000000-0005-0000-0000-000034390000}"/>
    <cellStyle name="Millares [2] 109 2" xfId="33111" xr:uid="{00000000-0005-0000-0000-000035390000}"/>
    <cellStyle name="Millares [2] 11" xfId="10209" xr:uid="{00000000-0005-0000-0000-000036390000}"/>
    <cellStyle name="Millares [2] 11 2" xfId="10210" xr:uid="{00000000-0005-0000-0000-000037390000}"/>
    <cellStyle name="Millares [2] 11 2 2" xfId="33112" xr:uid="{00000000-0005-0000-0000-000038390000}"/>
    <cellStyle name="Millares [2] 11 3" xfId="10211" xr:uid="{00000000-0005-0000-0000-000039390000}"/>
    <cellStyle name="Millares [2] 11 3 2" xfId="33113" xr:uid="{00000000-0005-0000-0000-00003A390000}"/>
    <cellStyle name="Millares [2] 11 4" xfId="33114" xr:uid="{00000000-0005-0000-0000-00003B390000}"/>
    <cellStyle name="Millares [2] 110" xfId="10212" xr:uid="{00000000-0005-0000-0000-00003C390000}"/>
    <cellStyle name="Millares [2] 110 2" xfId="33115" xr:uid="{00000000-0005-0000-0000-00003D390000}"/>
    <cellStyle name="Millares [2] 111" xfId="33116" xr:uid="{00000000-0005-0000-0000-00003E390000}"/>
    <cellStyle name="Millares [2] 12" xfId="10213" xr:uid="{00000000-0005-0000-0000-00003F390000}"/>
    <cellStyle name="Millares [2] 12 2" xfId="10214" xr:uid="{00000000-0005-0000-0000-000040390000}"/>
    <cellStyle name="Millares [2] 12 2 2" xfId="33117" xr:uid="{00000000-0005-0000-0000-000041390000}"/>
    <cellStyle name="Millares [2] 12 3" xfId="10215" xr:uid="{00000000-0005-0000-0000-000042390000}"/>
    <cellStyle name="Millares [2] 12 3 2" xfId="33118" xr:uid="{00000000-0005-0000-0000-000043390000}"/>
    <cellStyle name="Millares [2] 12 4" xfId="33119" xr:uid="{00000000-0005-0000-0000-000044390000}"/>
    <cellStyle name="Millares [2] 13" xfId="10216" xr:uid="{00000000-0005-0000-0000-000045390000}"/>
    <cellStyle name="Millares [2] 13 2" xfId="10217" xr:uid="{00000000-0005-0000-0000-000046390000}"/>
    <cellStyle name="Millares [2] 13 2 2" xfId="33120" xr:uid="{00000000-0005-0000-0000-000047390000}"/>
    <cellStyle name="Millares [2] 13 3" xfId="10218" xr:uid="{00000000-0005-0000-0000-000048390000}"/>
    <cellStyle name="Millares [2] 13 3 2" xfId="33121" xr:uid="{00000000-0005-0000-0000-000049390000}"/>
    <cellStyle name="Millares [2] 13 4" xfId="33122" xr:uid="{00000000-0005-0000-0000-00004A390000}"/>
    <cellStyle name="Millares [2] 14" xfId="10219" xr:uid="{00000000-0005-0000-0000-00004B390000}"/>
    <cellStyle name="Millares [2] 14 2" xfId="10220" xr:uid="{00000000-0005-0000-0000-00004C390000}"/>
    <cellStyle name="Millares [2] 14 2 2" xfId="33123" xr:uid="{00000000-0005-0000-0000-00004D390000}"/>
    <cellStyle name="Millares [2] 14 3" xfId="10221" xr:uid="{00000000-0005-0000-0000-00004E390000}"/>
    <cellStyle name="Millares [2] 14 3 2" xfId="33124" xr:uid="{00000000-0005-0000-0000-00004F390000}"/>
    <cellStyle name="Millares [2] 14 4" xfId="33125" xr:uid="{00000000-0005-0000-0000-000050390000}"/>
    <cellStyle name="Millares [2] 15" xfId="10222" xr:uid="{00000000-0005-0000-0000-000051390000}"/>
    <cellStyle name="Millares [2] 15 2" xfId="10223" xr:uid="{00000000-0005-0000-0000-000052390000}"/>
    <cellStyle name="Millares [2] 15 2 2" xfId="33126" xr:uid="{00000000-0005-0000-0000-000053390000}"/>
    <cellStyle name="Millares [2] 15 3" xfId="10224" xr:uid="{00000000-0005-0000-0000-000054390000}"/>
    <cellStyle name="Millares [2] 15 3 2" xfId="33127" xr:uid="{00000000-0005-0000-0000-000055390000}"/>
    <cellStyle name="Millares [2] 15 4" xfId="33128" xr:uid="{00000000-0005-0000-0000-000056390000}"/>
    <cellStyle name="Millares [2] 16" xfId="10225" xr:uid="{00000000-0005-0000-0000-000057390000}"/>
    <cellStyle name="Millares [2] 16 2" xfId="10226" xr:uid="{00000000-0005-0000-0000-000058390000}"/>
    <cellStyle name="Millares [2] 16 2 2" xfId="33129" xr:uid="{00000000-0005-0000-0000-000059390000}"/>
    <cellStyle name="Millares [2] 16 3" xfId="10227" xr:uid="{00000000-0005-0000-0000-00005A390000}"/>
    <cellStyle name="Millares [2] 16 3 2" xfId="33130" xr:uid="{00000000-0005-0000-0000-00005B390000}"/>
    <cellStyle name="Millares [2] 16 4" xfId="33131" xr:uid="{00000000-0005-0000-0000-00005C390000}"/>
    <cellStyle name="Millares [2] 17" xfId="10228" xr:uid="{00000000-0005-0000-0000-00005D390000}"/>
    <cellStyle name="Millares [2] 17 2" xfId="10229" xr:uid="{00000000-0005-0000-0000-00005E390000}"/>
    <cellStyle name="Millares [2] 17 2 2" xfId="33132" xr:uid="{00000000-0005-0000-0000-00005F390000}"/>
    <cellStyle name="Millares [2] 17 3" xfId="10230" xr:uid="{00000000-0005-0000-0000-000060390000}"/>
    <cellStyle name="Millares [2] 17 3 2" xfId="33133" xr:uid="{00000000-0005-0000-0000-000061390000}"/>
    <cellStyle name="Millares [2] 17 4" xfId="33134" xr:uid="{00000000-0005-0000-0000-000062390000}"/>
    <cellStyle name="Millares [2] 18" xfId="10231" xr:uid="{00000000-0005-0000-0000-000063390000}"/>
    <cellStyle name="Millares [2] 18 2" xfId="10232" xr:uid="{00000000-0005-0000-0000-000064390000}"/>
    <cellStyle name="Millares [2] 18 2 2" xfId="33135" xr:uid="{00000000-0005-0000-0000-000065390000}"/>
    <cellStyle name="Millares [2] 18 3" xfId="10233" xr:uid="{00000000-0005-0000-0000-000066390000}"/>
    <cellStyle name="Millares [2] 18 3 2" xfId="33136" xr:uid="{00000000-0005-0000-0000-000067390000}"/>
    <cellStyle name="Millares [2] 18 4" xfId="33137" xr:uid="{00000000-0005-0000-0000-000068390000}"/>
    <cellStyle name="Millares [2] 19" xfId="10234" xr:uid="{00000000-0005-0000-0000-000069390000}"/>
    <cellStyle name="Millares [2] 19 2" xfId="10235" xr:uid="{00000000-0005-0000-0000-00006A390000}"/>
    <cellStyle name="Millares [2] 19 2 2" xfId="33138" xr:uid="{00000000-0005-0000-0000-00006B390000}"/>
    <cellStyle name="Millares [2] 19 3" xfId="10236" xr:uid="{00000000-0005-0000-0000-00006C390000}"/>
    <cellStyle name="Millares [2] 19 3 2" xfId="33139" xr:uid="{00000000-0005-0000-0000-00006D390000}"/>
    <cellStyle name="Millares [2] 19 4" xfId="33140" xr:uid="{00000000-0005-0000-0000-00006E390000}"/>
    <cellStyle name="Millares [2] 2" xfId="10237" xr:uid="{00000000-0005-0000-0000-00006F390000}"/>
    <cellStyle name="Millares [2] 2 2" xfId="10238" xr:uid="{00000000-0005-0000-0000-000070390000}"/>
    <cellStyle name="Millares [2] 2 2 2" xfId="10239" xr:uid="{00000000-0005-0000-0000-000071390000}"/>
    <cellStyle name="Millares [2] 2 2 2 2" xfId="33141" xr:uid="{00000000-0005-0000-0000-000072390000}"/>
    <cellStyle name="Millares [2] 2 2 3" xfId="10240" xr:uid="{00000000-0005-0000-0000-000073390000}"/>
    <cellStyle name="Millares [2] 2 2 3 2" xfId="33142" xr:uid="{00000000-0005-0000-0000-000074390000}"/>
    <cellStyle name="Millares [2] 2 2 4" xfId="33143" xr:uid="{00000000-0005-0000-0000-000075390000}"/>
    <cellStyle name="Millares [2] 2 3" xfId="10241" xr:uid="{00000000-0005-0000-0000-000076390000}"/>
    <cellStyle name="Millares [2] 2 3 2" xfId="10242" xr:uid="{00000000-0005-0000-0000-000077390000}"/>
    <cellStyle name="Millares [2] 2 3 2 2" xfId="33144" xr:uid="{00000000-0005-0000-0000-000078390000}"/>
    <cellStyle name="Millares [2] 2 3 3" xfId="10243" xr:uid="{00000000-0005-0000-0000-000079390000}"/>
    <cellStyle name="Millares [2] 2 3 3 2" xfId="33145" xr:uid="{00000000-0005-0000-0000-00007A390000}"/>
    <cellStyle name="Millares [2] 2 3 4" xfId="33146" xr:uid="{00000000-0005-0000-0000-00007B390000}"/>
    <cellStyle name="Millares [2] 2 4" xfId="10244" xr:uid="{00000000-0005-0000-0000-00007C390000}"/>
    <cellStyle name="Millares [2] 2 4 2" xfId="10245" xr:uid="{00000000-0005-0000-0000-00007D390000}"/>
    <cellStyle name="Millares [2] 2 4 2 2" xfId="33147" xr:uid="{00000000-0005-0000-0000-00007E390000}"/>
    <cellStyle name="Millares [2] 2 4 3" xfId="10246" xr:uid="{00000000-0005-0000-0000-00007F390000}"/>
    <cellStyle name="Millares [2] 2 4 3 2" xfId="33148" xr:uid="{00000000-0005-0000-0000-000080390000}"/>
    <cellStyle name="Millares [2] 2 4 4" xfId="33149" xr:uid="{00000000-0005-0000-0000-000081390000}"/>
    <cellStyle name="Millares [2] 2 5" xfId="10247" xr:uid="{00000000-0005-0000-0000-000082390000}"/>
    <cellStyle name="Millares [2] 2 5 2" xfId="10248" xr:uid="{00000000-0005-0000-0000-000083390000}"/>
    <cellStyle name="Millares [2] 2 5 2 2" xfId="33150" xr:uid="{00000000-0005-0000-0000-000084390000}"/>
    <cellStyle name="Millares [2] 2 5 3" xfId="10249" xr:uid="{00000000-0005-0000-0000-000085390000}"/>
    <cellStyle name="Millares [2] 2 5 3 2" xfId="33151" xr:uid="{00000000-0005-0000-0000-000086390000}"/>
    <cellStyle name="Millares [2] 2 5 4" xfId="33152" xr:uid="{00000000-0005-0000-0000-000087390000}"/>
    <cellStyle name="Millares [2] 2 6" xfId="10250" xr:uid="{00000000-0005-0000-0000-000088390000}"/>
    <cellStyle name="Millares [2] 2 6 2" xfId="33153" xr:uid="{00000000-0005-0000-0000-000089390000}"/>
    <cellStyle name="Millares [2] 2 7" xfId="10251" xr:uid="{00000000-0005-0000-0000-00008A390000}"/>
    <cellStyle name="Millares [2] 2 7 2" xfId="33154" xr:uid="{00000000-0005-0000-0000-00008B390000}"/>
    <cellStyle name="Millares [2] 2 8" xfId="33155" xr:uid="{00000000-0005-0000-0000-00008C390000}"/>
    <cellStyle name="Millares [2] 20" xfId="10252" xr:uid="{00000000-0005-0000-0000-00008D390000}"/>
    <cellStyle name="Millares [2] 20 2" xfId="10253" xr:uid="{00000000-0005-0000-0000-00008E390000}"/>
    <cellStyle name="Millares [2] 20 2 2" xfId="33156" xr:uid="{00000000-0005-0000-0000-00008F390000}"/>
    <cellStyle name="Millares [2] 20 3" xfId="10254" xr:uid="{00000000-0005-0000-0000-000090390000}"/>
    <cellStyle name="Millares [2] 20 3 2" xfId="33157" xr:uid="{00000000-0005-0000-0000-000091390000}"/>
    <cellStyle name="Millares [2] 20 4" xfId="33158" xr:uid="{00000000-0005-0000-0000-000092390000}"/>
    <cellStyle name="Millares [2] 21" xfId="10255" xr:uid="{00000000-0005-0000-0000-000093390000}"/>
    <cellStyle name="Millares [2] 21 2" xfId="10256" xr:uid="{00000000-0005-0000-0000-000094390000}"/>
    <cellStyle name="Millares [2] 21 2 2" xfId="33159" xr:uid="{00000000-0005-0000-0000-000095390000}"/>
    <cellStyle name="Millares [2] 21 3" xfId="10257" xr:uid="{00000000-0005-0000-0000-000096390000}"/>
    <cellStyle name="Millares [2] 21 3 2" xfId="33160" xr:uid="{00000000-0005-0000-0000-000097390000}"/>
    <cellStyle name="Millares [2] 21 4" xfId="33161" xr:uid="{00000000-0005-0000-0000-000098390000}"/>
    <cellStyle name="Millares [2] 22" xfId="10258" xr:uid="{00000000-0005-0000-0000-000099390000}"/>
    <cellStyle name="Millares [2] 22 2" xfId="10259" xr:uid="{00000000-0005-0000-0000-00009A390000}"/>
    <cellStyle name="Millares [2] 22 2 2" xfId="33162" xr:uid="{00000000-0005-0000-0000-00009B390000}"/>
    <cellStyle name="Millares [2] 22 3" xfId="10260" xr:uid="{00000000-0005-0000-0000-00009C390000}"/>
    <cellStyle name="Millares [2] 22 3 2" xfId="33163" xr:uid="{00000000-0005-0000-0000-00009D390000}"/>
    <cellStyle name="Millares [2] 22 4" xfId="33164" xr:uid="{00000000-0005-0000-0000-00009E390000}"/>
    <cellStyle name="Millares [2] 23" xfId="10261" xr:uid="{00000000-0005-0000-0000-00009F390000}"/>
    <cellStyle name="Millares [2] 23 2" xfId="10262" xr:uid="{00000000-0005-0000-0000-0000A0390000}"/>
    <cellStyle name="Millares [2] 23 2 2" xfId="33165" xr:uid="{00000000-0005-0000-0000-0000A1390000}"/>
    <cellStyle name="Millares [2] 23 3" xfId="10263" xr:uid="{00000000-0005-0000-0000-0000A2390000}"/>
    <cellStyle name="Millares [2] 23 3 2" xfId="33166" xr:uid="{00000000-0005-0000-0000-0000A3390000}"/>
    <cellStyle name="Millares [2] 23 4" xfId="33167" xr:uid="{00000000-0005-0000-0000-0000A4390000}"/>
    <cellStyle name="Millares [2] 24" xfId="10264" xr:uid="{00000000-0005-0000-0000-0000A5390000}"/>
    <cellStyle name="Millares [2] 24 2" xfId="10265" xr:uid="{00000000-0005-0000-0000-0000A6390000}"/>
    <cellStyle name="Millares [2] 24 2 2" xfId="33168" xr:uid="{00000000-0005-0000-0000-0000A7390000}"/>
    <cellStyle name="Millares [2] 24 3" xfId="10266" xr:uid="{00000000-0005-0000-0000-0000A8390000}"/>
    <cellStyle name="Millares [2] 24 3 2" xfId="33169" xr:uid="{00000000-0005-0000-0000-0000A9390000}"/>
    <cellStyle name="Millares [2] 24 4" xfId="33170" xr:uid="{00000000-0005-0000-0000-0000AA390000}"/>
    <cellStyle name="Millares [2] 25" xfId="10267" xr:uid="{00000000-0005-0000-0000-0000AB390000}"/>
    <cellStyle name="Millares [2] 25 2" xfId="10268" xr:uid="{00000000-0005-0000-0000-0000AC390000}"/>
    <cellStyle name="Millares [2] 25 2 2" xfId="33171" xr:uid="{00000000-0005-0000-0000-0000AD390000}"/>
    <cellStyle name="Millares [2] 25 3" xfId="10269" xr:uid="{00000000-0005-0000-0000-0000AE390000}"/>
    <cellStyle name="Millares [2] 25 3 2" xfId="33172" xr:uid="{00000000-0005-0000-0000-0000AF390000}"/>
    <cellStyle name="Millares [2] 25 4" xfId="33173" xr:uid="{00000000-0005-0000-0000-0000B0390000}"/>
    <cellStyle name="Millares [2] 26" xfId="10270" xr:uid="{00000000-0005-0000-0000-0000B1390000}"/>
    <cellStyle name="Millares [2] 26 2" xfId="10271" xr:uid="{00000000-0005-0000-0000-0000B2390000}"/>
    <cellStyle name="Millares [2] 26 2 2" xfId="33174" xr:uid="{00000000-0005-0000-0000-0000B3390000}"/>
    <cellStyle name="Millares [2] 26 3" xfId="10272" xr:uid="{00000000-0005-0000-0000-0000B4390000}"/>
    <cellStyle name="Millares [2] 26 3 2" xfId="33175" xr:uid="{00000000-0005-0000-0000-0000B5390000}"/>
    <cellStyle name="Millares [2] 26 4" xfId="33176" xr:uid="{00000000-0005-0000-0000-0000B6390000}"/>
    <cellStyle name="Millares [2] 27" xfId="10273" xr:uid="{00000000-0005-0000-0000-0000B7390000}"/>
    <cellStyle name="Millares [2] 27 2" xfId="10274" xr:uid="{00000000-0005-0000-0000-0000B8390000}"/>
    <cellStyle name="Millares [2] 27 2 2" xfId="33177" xr:uid="{00000000-0005-0000-0000-0000B9390000}"/>
    <cellStyle name="Millares [2] 27 3" xfId="10275" xr:uid="{00000000-0005-0000-0000-0000BA390000}"/>
    <cellStyle name="Millares [2] 27 3 2" xfId="33178" xr:uid="{00000000-0005-0000-0000-0000BB390000}"/>
    <cellStyle name="Millares [2] 27 4" xfId="33179" xr:uid="{00000000-0005-0000-0000-0000BC390000}"/>
    <cellStyle name="Millares [2] 28" xfId="10276" xr:uid="{00000000-0005-0000-0000-0000BD390000}"/>
    <cellStyle name="Millares [2] 28 2" xfId="10277" xr:uid="{00000000-0005-0000-0000-0000BE390000}"/>
    <cellStyle name="Millares [2] 28 2 2" xfId="33180" xr:uid="{00000000-0005-0000-0000-0000BF390000}"/>
    <cellStyle name="Millares [2] 28 3" xfId="10278" xr:uid="{00000000-0005-0000-0000-0000C0390000}"/>
    <cellStyle name="Millares [2] 28 3 2" xfId="33181" xr:uid="{00000000-0005-0000-0000-0000C1390000}"/>
    <cellStyle name="Millares [2] 28 4" xfId="33182" xr:uid="{00000000-0005-0000-0000-0000C2390000}"/>
    <cellStyle name="Millares [2] 29" xfId="10279" xr:uid="{00000000-0005-0000-0000-0000C3390000}"/>
    <cellStyle name="Millares [2] 29 2" xfId="10280" xr:uid="{00000000-0005-0000-0000-0000C4390000}"/>
    <cellStyle name="Millares [2] 29 2 2" xfId="33183" xr:uid="{00000000-0005-0000-0000-0000C5390000}"/>
    <cellStyle name="Millares [2] 29 3" xfId="10281" xr:uid="{00000000-0005-0000-0000-0000C6390000}"/>
    <cellStyle name="Millares [2] 29 3 2" xfId="33184" xr:uid="{00000000-0005-0000-0000-0000C7390000}"/>
    <cellStyle name="Millares [2] 29 4" xfId="33185" xr:uid="{00000000-0005-0000-0000-0000C8390000}"/>
    <cellStyle name="Millares [2] 3" xfId="10282" xr:uid="{00000000-0005-0000-0000-0000C9390000}"/>
    <cellStyle name="Millares [2] 3 2" xfId="10283" xr:uid="{00000000-0005-0000-0000-0000CA390000}"/>
    <cellStyle name="Millares [2] 3 2 2" xfId="10284" xr:uid="{00000000-0005-0000-0000-0000CB390000}"/>
    <cellStyle name="Millares [2] 3 2 2 2" xfId="33186" xr:uid="{00000000-0005-0000-0000-0000CC390000}"/>
    <cellStyle name="Millares [2] 3 2 3" xfId="10285" xr:uid="{00000000-0005-0000-0000-0000CD390000}"/>
    <cellStyle name="Millares [2] 3 2 3 2" xfId="33187" xr:uid="{00000000-0005-0000-0000-0000CE390000}"/>
    <cellStyle name="Millares [2] 3 2 4" xfId="33188" xr:uid="{00000000-0005-0000-0000-0000CF390000}"/>
    <cellStyle name="Millares [2] 3 3" xfId="10286" xr:uid="{00000000-0005-0000-0000-0000D0390000}"/>
    <cellStyle name="Millares [2] 3 3 2" xfId="10287" xr:uid="{00000000-0005-0000-0000-0000D1390000}"/>
    <cellStyle name="Millares [2] 3 3 2 2" xfId="33189" xr:uid="{00000000-0005-0000-0000-0000D2390000}"/>
    <cellStyle name="Millares [2] 3 3 3" xfId="10288" xr:uid="{00000000-0005-0000-0000-0000D3390000}"/>
    <cellStyle name="Millares [2] 3 3 3 2" xfId="33190" xr:uid="{00000000-0005-0000-0000-0000D4390000}"/>
    <cellStyle name="Millares [2] 3 3 4" xfId="33191" xr:uid="{00000000-0005-0000-0000-0000D5390000}"/>
    <cellStyle name="Millares [2] 3 4" xfId="10289" xr:uid="{00000000-0005-0000-0000-0000D6390000}"/>
    <cellStyle name="Millares [2] 3 4 2" xfId="10290" xr:uid="{00000000-0005-0000-0000-0000D7390000}"/>
    <cellStyle name="Millares [2] 3 4 2 2" xfId="33192" xr:uid="{00000000-0005-0000-0000-0000D8390000}"/>
    <cellStyle name="Millares [2] 3 4 3" xfId="10291" xr:uid="{00000000-0005-0000-0000-0000D9390000}"/>
    <cellStyle name="Millares [2] 3 4 3 2" xfId="33193" xr:uid="{00000000-0005-0000-0000-0000DA390000}"/>
    <cellStyle name="Millares [2] 3 4 4" xfId="33194" xr:uid="{00000000-0005-0000-0000-0000DB390000}"/>
    <cellStyle name="Millares [2] 3 5" xfId="10292" xr:uid="{00000000-0005-0000-0000-0000DC390000}"/>
    <cellStyle name="Millares [2] 3 5 2" xfId="10293" xr:uid="{00000000-0005-0000-0000-0000DD390000}"/>
    <cellStyle name="Millares [2] 3 5 2 2" xfId="33195" xr:uid="{00000000-0005-0000-0000-0000DE390000}"/>
    <cellStyle name="Millares [2] 3 5 3" xfId="10294" xr:uid="{00000000-0005-0000-0000-0000DF390000}"/>
    <cellStyle name="Millares [2] 3 5 3 2" xfId="33196" xr:uid="{00000000-0005-0000-0000-0000E0390000}"/>
    <cellStyle name="Millares [2] 3 5 4" xfId="33197" xr:uid="{00000000-0005-0000-0000-0000E1390000}"/>
    <cellStyle name="Millares [2] 3 6" xfId="10295" xr:uid="{00000000-0005-0000-0000-0000E2390000}"/>
    <cellStyle name="Millares [2] 3 6 2" xfId="33198" xr:uid="{00000000-0005-0000-0000-0000E3390000}"/>
    <cellStyle name="Millares [2] 3 7" xfId="10296" xr:uid="{00000000-0005-0000-0000-0000E4390000}"/>
    <cellStyle name="Millares [2] 3 7 2" xfId="33199" xr:uid="{00000000-0005-0000-0000-0000E5390000}"/>
    <cellStyle name="Millares [2] 3 8" xfId="33200" xr:uid="{00000000-0005-0000-0000-0000E6390000}"/>
    <cellStyle name="Millares [2] 30" xfId="10297" xr:uid="{00000000-0005-0000-0000-0000E7390000}"/>
    <cellStyle name="Millares [2] 30 2" xfId="10298" xr:uid="{00000000-0005-0000-0000-0000E8390000}"/>
    <cellStyle name="Millares [2] 30 2 2" xfId="33201" xr:uid="{00000000-0005-0000-0000-0000E9390000}"/>
    <cellStyle name="Millares [2] 30 3" xfId="10299" xr:uid="{00000000-0005-0000-0000-0000EA390000}"/>
    <cellStyle name="Millares [2] 30 3 2" xfId="33202" xr:uid="{00000000-0005-0000-0000-0000EB390000}"/>
    <cellStyle name="Millares [2] 30 4" xfId="33203" xr:uid="{00000000-0005-0000-0000-0000EC390000}"/>
    <cellStyle name="Millares [2] 31" xfId="10300" xr:uid="{00000000-0005-0000-0000-0000ED390000}"/>
    <cellStyle name="Millares [2] 31 2" xfId="10301" xr:uid="{00000000-0005-0000-0000-0000EE390000}"/>
    <cellStyle name="Millares [2] 31 2 2" xfId="33204" xr:uid="{00000000-0005-0000-0000-0000EF390000}"/>
    <cellStyle name="Millares [2] 31 3" xfId="10302" xr:uid="{00000000-0005-0000-0000-0000F0390000}"/>
    <cellStyle name="Millares [2] 31 3 2" xfId="33205" xr:uid="{00000000-0005-0000-0000-0000F1390000}"/>
    <cellStyle name="Millares [2] 31 4" xfId="33206" xr:uid="{00000000-0005-0000-0000-0000F2390000}"/>
    <cellStyle name="Millares [2] 32" xfId="10303" xr:uid="{00000000-0005-0000-0000-0000F3390000}"/>
    <cellStyle name="Millares [2] 32 2" xfId="10304" xr:uid="{00000000-0005-0000-0000-0000F4390000}"/>
    <cellStyle name="Millares [2] 32 2 2" xfId="33207" xr:uid="{00000000-0005-0000-0000-0000F5390000}"/>
    <cellStyle name="Millares [2] 32 3" xfId="10305" xr:uid="{00000000-0005-0000-0000-0000F6390000}"/>
    <cellStyle name="Millares [2] 32 3 2" xfId="33208" xr:uid="{00000000-0005-0000-0000-0000F7390000}"/>
    <cellStyle name="Millares [2] 32 4" xfId="33209" xr:uid="{00000000-0005-0000-0000-0000F8390000}"/>
    <cellStyle name="Millares [2] 33" xfId="10306" xr:uid="{00000000-0005-0000-0000-0000F9390000}"/>
    <cellStyle name="Millares [2] 33 2" xfId="10307" xr:uid="{00000000-0005-0000-0000-0000FA390000}"/>
    <cellStyle name="Millares [2] 33 2 2" xfId="33210" xr:uid="{00000000-0005-0000-0000-0000FB390000}"/>
    <cellStyle name="Millares [2] 33 3" xfId="10308" xr:uid="{00000000-0005-0000-0000-0000FC390000}"/>
    <cellStyle name="Millares [2] 33 3 2" xfId="33211" xr:uid="{00000000-0005-0000-0000-0000FD390000}"/>
    <cellStyle name="Millares [2] 33 4" xfId="33212" xr:uid="{00000000-0005-0000-0000-0000FE390000}"/>
    <cellStyle name="Millares [2] 34" xfId="10309" xr:uid="{00000000-0005-0000-0000-0000FF390000}"/>
    <cellStyle name="Millares [2] 34 2" xfId="10310" xr:uid="{00000000-0005-0000-0000-0000003A0000}"/>
    <cellStyle name="Millares [2] 34 2 2" xfId="33213" xr:uid="{00000000-0005-0000-0000-0000013A0000}"/>
    <cellStyle name="Millares [2] 34 3" xfId="10311" xr:uid="{00000000-0005-0000-0000-0000023A0000}"/>
    <cellStyle name="Millares [2] 34 3 2" xfId="33214" xr:uid="{00000000-0005-0000-0000-0000033A0000}"/>
    <cellStyle name="Millares [2] 34 4" xfId="33215" xr:uid="{00000000-0005-0000-0000-0000043A0000}"/>
    <cellStyle name="Millares [2] 35" xfId="10312" xr:uid="{00000000-0005-0000-0000-0000053A0000}"/>
    <cellStyle name="Millares [2] 35 2" xfId="10313" xr:uid="{00000000-0005-0000-0000-0000063A0000}"/>
    <cellStyle name="Millares [2] 35 2 2" xfId="33216" xr:uid="{00000000-0005-0000-0000-0000073A0000}"/>
    <cellStyle name="Millares [2] 35 3" xfId="10314" xr:uid="{00000000-0005-0000-0000-0000083A0000}"/>
    <cellStyle name="Millares [2] 35 3 2" xfId="33217" xr:uid="{00000000-0005-0000-0000-0000093A0000}"/>
    <cellStyle name="Millares [2] 35 4" xfId="33218" xr:uid="{00000000-0005-0000-0000-00000A3A0000}"/>
    <cellStyle name="Millares [2] 36" xfId="10315" xr:uid="{00000000-0005-0000-0000-00000B3A0000}"/>
    <cellStyle name="Millares [2] 36 2" xfId="10316" xr:uid="{00000000-0005-0000-0000-00000C3A0000}"/>
    <cellStyle name="Millares [2] 36 2 2" xfId="33219" xr:uid="{00000000-0005-0000-0000-00000D3A0000}"/>
    <cellStyle name="Millares [2] 36 3" xfId="10317" xr:uid="{00000000-0005-0000-0000-00000E3A0000}"/>
    <cellStyle name="Millares [2] 36 3 2" xfId="33220" xr:uid="{00000000-0005-0000-0000-00000F3A0000}"/>
    <cellStyle name="Millares [2] 36 4" xfId="33221" xr:uid="{00000000-0005-0000-0000-0000103A0000}"/>
    <cellStyle name="Millares [2] 37" xfId="10318" xr:uid="{00000000-0005-0000-0000-0000113A0000}"/>
    <cellStyle name="Millares [2] 37 2" xfId="10319" xr:uid="{00000000-0005-0000-0000-0000123A0000}"/>
    <cellStyle name="Millares [2] 37 2 2" xfId="33222" xr:uid="{00000000-0005-0000-0000-0000133A0000}"/>
    <cellStyle name="Millares [2] 37 3" xfId="10320" xr:uid="{00000000-0005-0000-0000-0000143A0000}"/>
    <cellStyle name="Millares [2] 37 3 2" xfId="33223" xr:uid="{00000000-0005-0000-0000-0000153A0000}"/>
    <cellStyle name="Millares [2] 37 4" xfId="33224" xr:uid="{00000000-0005-0000-0000-0000163A0000}"/>
    <cellStyle name="Millares [2] 38" xfId="10321" xr:uid="{00000000-0005-0000-0000-0000173A0000}"/>
    <cellStyle name="Millares [2] 38 2" xfId="10322" xr:uid="{00000000-0005-0000-0000-0000183A0000}"/>
    <cellStyle name="Millares [2] 38 2 2" xfId="33225" xr:uid="{00000000-0005-0000-0000-0000193A0000}"/>
    <cellStyle name="Millares [2] 38 3" xfId="10323" xr:uid="{00000000-0005-0000-0000-00001A3A0000}"/>
    <cellStyle name="Millares [2] 38 3 2" xfId="33226" xr:uid="{00000000-0005-0000-0000-00001B3A0000}"/>
    <cellStyle name="Millares [2] 38 4" xfId="33227" xr:uid="{00000000-0005-0000-0000-00001C3A0000}"/>
    <cellStyle name="Millares [2] 39" xfId="10324" xr:uid="{00000000-0005-0000-0000-00001D3A0000}"/>
    <cellStyle name="Millares [2] 39 2" xfId="10325" xr:uid="{00000000-0005-0000-0000-00001E3A0000}"/>
    <cellStyle name="Millares [2] 39 2 2" xfId="33228" xr:uid="{00000000-0005-0000-0000-00001F3A0000}"/>
    <cellStyle name="Millares [2] 39 3" xfId="10326" xr:uid="{00000000-0005-0000-0000-0000203A0000}"/>
    <cellStyle name="Millares [2] 39 3 2" xfId="33229" xr:uid="{00000000-0005-0000-0000-0000213A0000}"/>
    <cellStyle name="Millares [2] 39 4" xfId="33230" xr:uid="{00000000-0005-0000-0000-0000223A0000}"/>
    <cellStyle name="Millares [2] 4" xfId="10327" xr:uid="{00000000-0005-0000-0000-0000233A0000}"/>
    <cellStyle name="Millares [2] 4 2" xfId="10328" xr:uid="{00000000-0005-0000-0000-0000243A0000}"/>
    <cellStyle name="Millares [2] 4 2 2" xfId="10329" xr:uid="{00000000-0005-0000-0000-0000253A0000}"/>
    <cellStyle name="Millares [2] 4 2 2 2" xfId="33231" xr:uid="{00000000-0005-0000-0000-0000263A0000}"/>
    <cellStyle name="Millares [2] 4 2 3" xfId="10330" xr:uid="{00000000-0005-0000-0000-0000273A0000}"/>
    <cellStyle name="Millares [2] 4 2 3 2" xfId="33232" xr:uid="{00000000-0005-0000-0000-0000283A0000}"/>
    <cellStyle name="Millares [2] 4 2 4" xfId="33233" xr:uid="{00000000-0005-0000-0000-0000293A0000}"/>
    <cellStyle name="Millares [2] 4 3" xfId="10331" xr:uid="{00000000-0005-0000-0000-00002A3A0000}"/>
    <cellStyle name="Millares [2] 4 3 2" xfId="10332" xr:uid="{00000000-0005-0000-0000-00002B3A0000}"/>
    <cellStyle name="Millares [2] 4 3 2 2" xfId="33234" xr:uid="{00000000-0005-0000-0000-00002C3A0000}"/>
    <cellStyle name="Millares [2] 4 3 3" xfId="10333" xr:uid="{00000000-0005-0000-0000-00002D3A0000}"/>
    <cellStyle name="Millares [2] 4 3 3 2" xfId="33235" xr:uid="{00000000-0005-0000-0000-00002E3A0000}"/>
    <cellStyle name="Millares [2] 4 3 4" xfId="33236" xr:uid="{00000000-0005-0000-0000-00002F3A0000}"/>
    <cellStyle name="Millares [2] 4 4" xfId="10334" xr:uid="{00000000-0005-0000-0000-0000303A0000}"/>
    <cellStyle name="Millares [2] 4 4 2" xfId="10335" xr:uid="{00000000-0005-0000-0000-0000313A0000}"/>
    <cellStyle name="Millares [2] 4 4 2 2" xfId="33237" xr:uid="{00000000-0005-0000-0000-0000323A0000}"/>
    <cellStyle name="Millares [2] 4 4 3" xfId="10336" xr:uid="{00000000-0005-0000-0000-0000333A0000}"/>
    <cellStyle name="Millares [2] 4 4 3 2" xfId="33238" xr:uid="{00000000-0005-0000-0000-0000343A0000}"/>
    <cellStyle name="Millares [2] 4 4 4" xfId="33239" xr:uid="{00000000-0005-0000-0000-0000353A0000}"/>
    <cellStyle name="Millares [2] 4 5" xfId="10337" xr:uid="{00000000-0005-0000-0000-0000363A0000}"/>
    <cellStyle name="Millares [2] 4 5 2" xfId="10338" xr:uid="{00000000-0005-0000-0000-0000373A0000}"/>
    <cellStyle name="Millares [2] 4 5 2 2" xfId="33240" xr:uid="{00000000-0005-0000-0000-0000383A0000}"/>
    <cellStyle name="Millares [2] 4 5 3" xfId="10339" xr:uid="{00000000-0005-0000-0000-0000393A0000}"/>
    <cellStyle name="Millares [2] 4 5 3 2" xfId="33241" xr:uid="{00000000-0005-0000-0000-00003A3A0000}"/>
    <cellStyle name="Millares [2] 4 5 4" xfId="33242" xr:uid="{00000000-0005-0000-0000-00003B3A0000}"/>
    <cellStyle name="Millares [2] 4 6" xfId="10340" xr:uid="{00000000-0005-0000-0000-00003C3A0000}"/>
    <cellStyle name="Millares [2] 4 6 2" xfId="33243" xr:uid="{00000000-0005-0000-0000-00003D3A0000}"/>
    <cellStyle name="Millares [2] 4 7" xfId="10341" xr:uid="{00000000-0005-0000-0000-00003E3A0000}"/>
    <cellStyle name="Millares [2] 4 7 2" xfId="33244" xr:uid="{00000000-0005-0000-0000-00003F3A0000}"/>
    <cellStyle name="Millares [2] 4 8" xfId="33245" xr:uid="{00000000-0005-0000-0000-0000403A0000}"/>
    <cellStyle name="Millares [2] 40" xfId="10342" xr:uid="{00000000-0005-0000-0000-0000413A0000}"/>
    <cellStyle name="Millares [2] 40 2" xfId="10343" xr:uid="{00000000-0005-0000-0000-0000423A0000}"/>
    <cellStyle name="Millares [2] 40 2 2" xfId="33246" xr:uid="{00000000-0005-0000-0000-0000433A0000}"/>
    <cellStyle name="Millares [2] 40 3" xfId="10344" xr:uid="{00000000-0005-0000-0000-0000443A0000}"/>
    <cellStyle name="Millares [2] 40 3 2" xfId="33247" xr:uid="{00000000-0005-0000-0000-0000453A0000}"/>
    <cellStyle name="Millares [2] 40 4" xfId="33248" xr:uid="{00000000-0005-0000-0000-0000463A0000}"/>
    <cellStyle name="Millares [2] 41" xfId="10345" xr:uid="{00000000-0005-0000-0000-0000473A0000}"/>
    <cellStyle name="Millares [2] 41 2" xfId="10346" xr:uid="{00000000-0005-0000-0000-0000483A0000}"/>
    <cellStyle name="Millares [2] 41 2 2" xfId="33249" xr:uid="{00000000-0005-0000-0000-0000493A0000}"/>
    <cellStyle name="Millares [2] 41 3" xfId="10347" xr:uid="{00000000-0005-0000-0000-00004A3A0000}"/>
    <cellStyle name="Millares [2] 41 3 2" xfId="33250" xr:uid="{00000000-0005-0000-0000-00004B3A0000}"/>
    <cellStyle name="Millares [2] 41 4" xfId="33251" xr:uid="{00000000-0005-0000-0000-00004C3A0000}"/>
    <cellStyle name="Millares [2] 42" xfId="10348" xr:uid="{00000000-0005-0000-0000-00004D3A0000}"/>
    <cellStyle name="Millares [2] 42 2" xfId="10349" xr:uid="{00000000-0005-0000-0000-00004E3A0000}"/>
    <cellStyle name="Millares [2] 42 2 2" xfId="33252" xr:uid="{00000000-0005-0000-0000-00004F3A0000}"/>
    <cellStyle name="Millares [2] 42 3" xfId="10350" xr:uid="{00000000-0005-0000-0000-0000503A0000}"/>
    <cellStyle name="Millares [2] 42 3 2" xfId="33253" xr:uid="{00000000-0005-0000-0000-0000513A0000}"/>
    <cellStyle name="Millares [2] 42 4" xfId="33254" xr:uid="{00000000-0005-0000-0000-0000523A0000}"/>
    <cellStyle name="Millares [2] 43" xfId="10351" xr:uid="{00000000-0005-0000-0000-0000533A0000}"/>
    <cellStyle name="Millares [2] 43 2" xfId="10352" xr:uid="{00000000-0005-0000-0000-0000543A0000}"/>
    <cellStyle name="Millares [2] 43 2 2" xfId="33255" xr:uid="{00000000-0005-0000-0000-0000553A0000}"/>
    <cellStyle name="Millares [2] 43 3" xfId="10353" xr:uid="{00000000-0005-0000-0000-0000563A0000}"/>
    <cellStyle name="Millares [2] 43 3 2" xfId="33256" xr:uid="{00000000-0005-0000-0000-0000573A0000}"/>
    <cellStyle name="Millares [2] 43 4" xfId="33257" xr:uid="{00000000-0005-0000-0000-0000583A0000}"/>
    <cellStyle name="Millares [2] 44" xfId="10354" xr:uid="{00000000-0005-0000-0000-0000593A0000}"/>
    <cellStyle name="Millares [2] 44 2" xfId="10355" xr:uid="{00000000-0005-0000-0000-00005A3A0000}"/>
    <cellStyle name="Millares [2] 44 2 2" xfId="33258" xr:uid="{00000000-0005-0000-0000-00005B3A0000}"/>
    <cellStyle name="Millares [2] 44 3" xfId="10356" xr:uid="{00000000-0005-0000-0000-00005C3A0000}"/>
    <cellStyle name="Millares [2] 44 3 2" xfId="33259" xr:uid="{00000000-0005-0000-0000-00005D3A0000}"/>
    <cellStyle name="Millares [2] 44 4" xfId="33260" xr:uid="{00000000-0005-0000-0000-00005E3A0000}"/>
    <cellStyle name="Millares [2] 45" xfId="10357" xr:uid="{00000000-0005-0000-0000-00005F3A0000}"/>
    <cellStyle name="Millares [2] 45 2" xfId="10358" xr:uid="{00000000-0005-0000-0000-0000603A0000}"/>
    <cellStyle name="Millares [2] 45 2 2" xfId="33261" xr:uid="{00000000-0005-0000-0000-0000613A0000}"/>
    <cellStyle name="Millares [2] 45 3" xfId="10359" xr:uid="{00000000-0005-0000-0000-0000623A0000}"/>
    <cellStyle name="Millares [2] 45 3 2" xfId="33262" xr:uid="{00000000-0005-0000-0000-0000633A0000}"/>
    <cellStyle name="Millares [2] 45 4" xfId="33263" xr:uid="{00000000-0005-0000-0000-0000643A0000}"/>
    <cellStyle name="Millares [2] 46" xfId="10360" xr:uid="{00000000-0005-0000-0000-0000653A0000}"/>
    <cellStyle name="Millares [2] 46 2" xfId="10361" xr:uid="{00000000-0005-0000-0000-0000663A0000}"/>
    <cellStyle name="Millares [2] 46 2 2" xfId="33264" xr:uid="{00000000-0005-0000-0000-0000673A0000}"/>
    <cellStyle name="Millares [2] 46 3" xfId="10362" xr:uid="{00000000-0005-0000-0000-0000683A0000}"/>
    <cellStyle name="Millares [2] 46 3 2" xfId="33265" xr:uid="{00000000-0005-0000-0000-0000693A0000}"/>
    <cellStyle name="Millares [2] 46 4" xfId="33266" xr:uid="{00000000-0005-0000-0000-00006A3A0000}"/>
    <cellStyle name="Millares [2] 47" xfId="10363" xr:uid="{00000000-0005-0000-0000-00006B3A0000}"/>
    <cellStyle name="Millares [2] 47 2" xfId="10364" xr:uid="{00000000-0005-0000-0000-00006C3A0000}"/>
    <cellStyle name="Millares [2] 47 2 2" xfId="33267" xr:uid="{00000000-0005-0000-0000-00006D3A0000}"/>
    <cellStyle name="Millares [2] 47 3" xfId="10365" xr:uid="{00000000-0005-0000-0000-00006E3A0000}"/>
    <cellStyle name="Millares [2] 47 3 2" xfId="33268" xr:uid="{00000000-0005-0000-0000-00006F3A0000}"/>
    <cellStyle name="Millares [2] 47 4" xfId="33269" xr:uid="{00000000-0005-0000-0000-0000703A0000}"/>
    <cellStyle name="Millares [2] 48" xfId="10366" xr:uid="{00000000-0005-0000-0000-0000713A0000}"/>
    <cellStyle name="Millares [2] 48 2" xfId="10367" xr:uid="{00000000-0005-0000-0000-0000723A0000}"/>
    <cellStyle name="Millares [2] 48 2 2" xfId="33270" xr:uid="{00000000-0005-0000-0000-0000733A0000}"/>
    <cellStyle name="Millares [2] 48 3" xfId="10368" xr:uid="{00000000-0005-0000-0000-0000743A0000}"/>
    <cellStyle name="Millares [2] 48 3 2" xfId="33271" xr:uid="{00000000-0005-0000-0000-0000753A0000}"/>
    <cellStyle name="Millares [2] 48 4" xfId="33272" xr:uid="{00000000-0005-0000-0000-0000763A0000}"/>
    <cellStyle name="Millares [2] 49" xfId="10369" xr:uid="{00000000-0005-0000-0000-0000773A0000}"/>
    <cellStyle name="Millares [2] 49 2" xfId="10370" xr:uid="{00000000-0005-0000-0000-0000783A0000}"/>
    <cellStyle name="Millares [2] 49 2 2" xfId="33273" xr:uid="{00000000-0005-0000-0000-0000793A0000}"/>
    <cellStyle name="Millares [2] 49 3" xfId="10371" xr:uid="{00000000-0005-0000-0000-00007A3A0000}"/>
    <cellStyle name="Millares [2] 49 3 2" xfId="33274" xr:uid="{00000000-0005-0000-0000-00007B3A0000}"/>
    <cellStyle name="Millares [2] 49 4" xfId="33275" xr:uid="{00000000-0005-0000-0000-00007C3A0000}"/>
    <cellStyle name="Millares [2] 5" xfId="10372" xr:uid="{00000000-0005-0000-0000-00007D3A0000}"/>
    <cellStyle name="Millares [2] 5 2" xfId="10373" xr:uid="{00000000-0005-0000-0000-00007E3A0000}"/>
    <cellStyle name="Millares [2] 5 2 2" xfId="33276" xr:uid="{00000000-0005-0000-0000-00007F3A0000}"/>
    <cellStyle name="Millares [2] 5 3" xfId="10374" xr:uid="{00000000-0005-0000-0000-0000803A0000}"/>
    <cellStyle name="Millares [2] 5 3 2" xfId="33277" xr:uid="{00000000-0005-0000-0000-0000813A0000}"/>
    <cellStyle name="Millares [2] 5 4" xfId="33278" xr:uid="{00000000-0005-0000-0000-0000823A0000}"/>
    <cellStyle name="Millares [2] 50" xfId="10375" xr:uid="{00000000-0005-0000-0000-0000833A0000}"/>
    <cellStyle name="Millares [2] 50 2" xfId="10376" xr:uid="{00000000-0005-0000-0000-0000843A0000}"/>
    <cellStyle name="Millares [2] 50 2 2" xfId="33279" xr:uid="{00000000-0005-0000-0000-0000853A0000}"/>
    <cellStyle name="Millares [2] 50 3" xfId="10377" xr:uid="{00000000-0005-0000-0000-0000863A0000}"/>
    <cellStyle name="Millares [2] 50 3 2" xfId="33280" xr:uid="{00000000-0005-0000-0000-0000873A0000}"/>
    <cellStyle name="Millares [2] 50 4" xfId="33281" xr:uid="{00000000-0005-0000-0000-0000883A0000}"/>
    <cellStyle name="Millares [2] 51" xfId="10378" xr:uid="{00000000-0005-0000-0000-0000893A0000}"/>
    <cellStyle name="Millares [2] 51 2" xfId="10379" xr:uid="{00000000-0005-0000-0000-00008A3A0000}"/>
    <cellStyle name="Millares [2] 51 2 2" xfId="33282" xr:uid="{00000000-0005-0000-0000-00008B3A0000}"/>
    <cellStyle name="Millares [2] 51 3" xfId="10380" xr:uid="{00000000-0005-0000-0000-00008C3A0000}"/>
    <cellStyle name="Millares [2] 51 3 2" xfId="33283" xr:uid="{00000000-0005-0000-0000-00008D3A0000}"/>
    <cellStyle name="Millares [2] 51 4" xfId="33284" xr:uid="{00000000-0005-0000-0000-00008E3A0000}"/>
    <cellStyle name="Millares [2] 52" xfId="10381" xr:uid="{00000000-0005-0000-0000-00008F3A0000}"/>
    <cellStyle name="Millares [2] 52 2" xfId="10382" xr:uid="{00000000-0005-0000-0000-0000903A0000}"/>
    <cellStyle name="Millares [2] 52 2 2" xfId="33285" xr:uid="{00000000-0005-0000-0000-0000913A0000}"/>
    <cellStyle name="Millares [2] 52 3" xfId="10383" xr:uid="{00000000-0005-0000-0000-0000923A0000}"/>
    <cellStyle name="Millares [2] 52 3 2" xfId="33286" xr:uid="{00000000-0005-0000-0000-0000933A0000}"/>
    <cellStyle name="Millares [2] 52 4" xfId="33287" xr:uid="{00000000-0005-0000-0000-0000943A0000}"/>
    <cellStyle name="Millares [2] 53" xfId="10384" xr:uid="{00000000-0005-0000-0000-0000953A0000}"/>
    <cellStyle name="Millares [2] 53 2" xfId="10385" xr:uid="{00000000-0005-0000-0000-0000963A0000}"/>
    <cellStyle name="Millares [2] 53 2 2" xfId="33288" xr:uid="{00000000-0005-0000-0000-0000973A0000}"/>
    <cellStyle name="Millares [2] 53 3" xfId="10386" xr:uid="{00000000-0005-0000-0000-0000983A0000}"/>
    <cellStyle name="Millares [2] 53 3 2" xfId="33289" xr:uid="{00000000-0005-0000-0000-0000993A0000}"/>
    <cellStyle name="Millares [2] 53 4" xfId="33290" xr:uid="{00000000-0005-0000-0000-00009A3A0000}"/>
    <cellStyle name="Millares [2] 54" xfId="10387" xr:uid="{00000000-0005-0000-0000-00009B3A0000}"/>
    <cellStyle name="Millares [2] 54 2" xfId="10388" xr:uid="{00000000-0005-0000-0000-00009C3A0000}"/>
    <cellStyle name="Millares [2] 54 2 2" xfId="33291" xr:uid="{00000000-0005-0000-0000-00009D3A0000}"/>
    <cellStyle name="Millares [2] 54 3" xfId="10389" xr:uid="{00000000-0005-0000-0000-00009E3A0000}"/>
    <cellStyle name="Millares [2] 54 3 2" xfId="33292" xr:uid="{00000000-0005-0000-0000-00009F3A0000}"/>
    <cellStyle name="Millares [2] 54 4" xfId="33293" xr:uid="{00000000-0005-0000-0000-0000A03A0000}"/>
    <cellStyle name="Millares [2] 55" xfId="10390" xr:uid="{00000000-0005-0000-0000-0000A13A0000}"/>
    <cellStyle name="Millares [2] 55 2" xfId="10391" xr:uid="{00000000-0005-0000-0000-0000A23A0000}"/>
    <cellStyle name="Millares [2] 55 2 2" xfId="33294" xr:uid="{00000000-0005-0000-0000-0000A33A0000}"/>
    <cellStyle name="Millares [2] 55 3" xfId="10392" xr:uid="{00000000-0005-0000-0000-0000A43A0000}"/>
    <cellStyle name="Millares [2] 55 3 2" xfId="33295" xr:uid="{00000000-0005-0000-0000-0000A53A0000}"/>
    <cellStyle name="Millares [2] 55 4" xfId="33296" xr:uid="{00000000-0005-0000-0000-0000A63A0000}"/>
    <cellStyle name="Millares [2] 56" xfId="10393" xr:uid="{00000000-0005-0000-0000-0000A73A0000}"/>
    <cellStyle name="Millares [2] 56 2" xfId="10394" xr:uid="{00000000-0005-0000-0000-0000A83A0000}"/>
    <cellStyle name="Millares [2] 56 2 2" xfId="33297" xr:uid="{00000000-0005-0000-0000-0000A93A0000}"/>
    <cellStyle name="Millares [2] 56 3" xfId="10395" xr:uid="{00000000-0005-0000-0000-0000AA3A0000}"/>
    <cellStyle name="Millares [2] 56 3 2" xfId="33298" xr:uid="{00000000-0005-0000-0000-0000AB3A0000}"/>
    <cellStyle name="Millares [2] 56 4" xfId="33299" xr:uid="{00000000-0005-0000-0000-0000AC3A0000}"/>
    <cellStyle name="Millares [2] 57" xfId="10396" xr:uid="{00000000-0005-0000-0000-0000AD3A0000}"/>
    <cellStyle name="Millares [2] 57 2" xfId="10397" xr:uid="{00000000-0005-0000-0000-0000AE3A0000}"/>
    <cellStyle name="Millares [2] 57 2 2" xfId="33300" xr:uid="{00000000-0005-0000-0000-0000AF3A0000}"/>
    <cellStyle name="Millares [2] 57 3" xfId="10398" xr:uid="{00000000-0005-0000-0000-0000B03A0000}"/>
    <cellStyle name="Millares [2] 57 3 2" xfId="33301" xr:uid="{00000000-0005-0000-0000-0000B13A0000}"/>
    <cellStyle name="Millares [2] 57 4" xfId="33302" xr:uid="{00000000-0005-0000-0000-0000B23A0000}"/>
    <cellStyle name="Millares [2] 58" xfId="10399" xr:uid="{00000000-0005-0000-0000-0000B33A0000}"/>
    <cellStyle name="Millares [2] 58 2" xfId="10400" xr:uid="{00000000-0005-0000-0000-0000B43A0000}"/>
    <cellStyle name="Millares [2] 58 2 2" xfId="33303" xr:uid="{00000000-0005-0000-0000-0000B53A0000}"/>
    <cellStyle name="Millares [2] 58 3" xfId="10401" xr:uid="{00000000-0005-0000-0000-0000B63A0000}"/>
    <cellStyle name="Millares [2] 58 3 2" xfId="33304" xr:uid="{00000000-0005-0000-0000-0000B73A0000}"/>
    <cellStyle name="Millares [2] 58 4" xfId="33305" xr:uid="{00000000-0005-0000-0000-0000B83A0000}"/>
    <cellStyle name="Millares [2] 59" xfId="10402" xr:uid="{00000000-0005-0000-0000-0000B93A0000}"/>
    <cellStyle name="Millares [2] 59 2" xfId="10403" xr:uid="{00000000-0005-0000-0000-0000BA3A0000}"/>
    <cellStyle name="Millares [2] 59 2 2" xfId="33306" xr:uid="{00000000-0005-0000-0000-0000BB3A0000}"/>
    <cellStyle name="Millares [2] 59 3" xfId="10404" xr:uid="{00000000-0005-0000-0000-0000BC3A0000}"/>
    <cellStyle name="Millares [2] 59 3 2" xfId="33307" xr:uid="{00000000-0005-0000-0000-0000BD3A0000}"/>
    <cellStyle name="Millares [2] 59 4" xfId="33308" xr:uid="{00000000-0005-0000-0000-0000BE3A0000}"/>
    <cellStyle name="Millares [2] 6" xfId="10405" xr:uid="{00000000-0005-0000-0000-0000BF3A0000}"/>
    <cellStyle name="Millares [2] 6 2" xfId="10406" xr:uid="{00000000-0005-0000-0000-0000C03A0000}"/>
    <cellStyle name="Millares [2] 6 2 2" xfId="33309" xr:uid="{00000000-0005-0000-0000-0000C13A0000}"/>
    <cellStyle name="Millares [2] 6 3" xfId="10407" xr:uid="{00000000-0005-0000-0000-0000C23A0000}"/>
    <cellStyle name="Millares [2] 6 3 2" xfId="33310" xr:uid="{00000000-0005-0000-0000-0000C33A0000}"/>
    <cellStyle name="Millares [2] 6 4" xfId="33311" xr:uid="{00000000-0005-0000-0000-0000C43A0000}"/>
    <cellStyle name="Millares [2] 60" xfId="10408" xr:uid="{00000000-0005-0000-0000-0000C53A0000}"/>
    <cellStyle name="Millares [2] 60 2" xfId="10409" xr:uid="{00000000-0005-0000-0000-0000C63A0000}"/>
    <cellStyle name="Millares [2] 60 2 2" xfId="33312" xr:uid="{00000000-0005-0000-0000-0000C73A0000}"/>
    <cellStyle name="Millares [2] 60 3" xfId="10410" xr:uid="{00000000-0005-0000-0000-0000C83A0000}"/>
    <cellStyle name="Millares [2] 60 3 2" xfId="33313" xr:uid="{00000000-0005-0000-0000-0000C93A0000}"/>
    <cellStyle name="Millares [2] 60 4" xfId="33314" xr:uid="{00000000-0005-0000-0000-0000CA3A0000}"/>
    <cellStyle name="Millares [2] 61" xfId="10411" xr:uid="{00000000-0005-0000-0000-0000CB3A0000}"/>
    <cellStyle name="Millares [2] 61 2" xfId="10412" xr:uid="{00000000-0005-0000-0000-0000CC3A0000}"/>
    <cellStyle name="Millares [2] 61 2 2" xfId="33315" xr:uid="{00000000-0005-0000-0000-0000CD3A0000}"/>
    <cellStyle name="Millares [2] 61 3" xfId="10413" xr:uid="{00000000-0005-0000-0000-0000CE3A0000}"/>
    <cellStyle name="Millares [2] 61 3 2" xfId="33316" xr:uid="{00000000-0005-0000-0000-0000CF3A0000}"/>
    <cellStyle name="Millares [2] 61 4" xfId="33317" xr:uid="{00000000-0005-0000-0000-0000D03A0000}"/>
    <cellStyle name="Millares [2] 62" xfId="10414" xr:uid="{00000000-0005-0000-0000-0000D13A0000}"/>
    <cellStyle name="Millares [2] 62 2" xfId="10415" xr:uid="{00000000-0005-0000-0000-0000D23A0000}"/>
    <cellStyle name="Millares [2] 62 2 2" xfId="33318" xr:uid="{00000000-0005-0000-0000-0000D33A0000}"/>
    <cellStyle name="Millares [2] 62 3" xfId="10416" xr:uid="{00000000-0005-0000-0000-0000D43A0000}"/>
    <cellStyle name="Millares [2] 62 3 2" xfId="33319" xr:uid="{00000000-0005-0000-0000-0000D53A0000}"/>
    <cellStyle name="Millares [2] 62 4" xfId="33320" xr:uid="{00000000-0005-0000-0000-0000D63A0000}"/>
    <cellStyle name="Millares [2] 63" xfId="10417" xr:uid="{00000000-0005-0000-0000-0000D73A0000}"/>
    <cellStyle name="Millares [2] 63 2" xfId="10418" xr:uid="{00000000-0005-0000-0000-0000D83A0000}"/>
    <cellStyle name="Millares [2] 63 2 2" xfId="33321" xr:uid="{00000000-0005-0000-0000-0000D93A0000}"/>
    <cellStyle name="Millares [2] 63 3" xfId="10419" xr:uid="{00000000-0005-0000-0000-0000DA3A0000}"/>
    <cellStyle name="Millares [2] 63 3 2" xfId="33322" xr:uid="{00000000-0005-0000-0000-0000DB3A0000}"/>
    <cellStyle name="Millares [2] 63 4" xfId="33323" xr:uid="{00000000-0005-0000-0000-0000DC3A0000}"/>
    <cellStyle name="Millares [2] 64" xfId="10420" xr:uid="{00000000-0005-0000-0000-0000DD3A0000}"/>
    <cellStyle name="Millares [2] 64 2" xfId="10421" xr:uid="{00000000-0005-0000-0000-0000DE3A0000}"/>
    <cellStyle name="Millares [2] 64 2 2" xfId="33324" xr:uid="{00000000-0005-0000-0000-0000DF3A0000}"/>
    <cellStyle name="Millares [2] 64 3" xfId="10422" xr:uid="{00000000-0005-0000-0000-0000E03A0000}"/>
    <cellStyle name="Millares [2] 64 3 2" xfId="33325" xr:uid="{00000000-0005-0000-0000-0000E13A0000}"/>
    <cellStyle name="Millares [2] 64 4" xfId="33326" xr:uid="{00000000-0005-0000-0000-0000E23A0000}"/>
    <cellStyle name="Millares [2] 65" xfId="10423" xr:uid="{00000000-0005-0000-0000-0000E33A0000}"/>
    <cellStyle name="Millares [2] 65 2" xfId="10424" xr:uid="{00000000-0005-0000-0000-0000E43A0000}"/>
    <cellStyle name="Millares [2] 65 2 2" xfId="33327" xr:uid="{00000000-0005-0000-0000-0000E53A0000}"/>
    <cellStyle name="Millares [2] 65 3" xfId="10425" xr:uid="{00000000-0005-0000-0000-0000E63A0000}"/>
    <cellStyle name="Millares [2] 65 3 2" xfId="33328" xr:uid="{00000000-0005-0000-0000-0000E73A0000}"/>
    <cellStyle name="Millares [2] 65 4" xfId="33329" xr:uid="{00000000-0005-0000-0000-0000E83A0000}"/>
    <cellStyle name="Millares [2] 66" xfId="10426" xr:uid="{00000000-0005-0000-0000-0000E93A0000}"/>
    <cellStyle name="Millares [2] 66 2" xfId="10427" xr:uid="{00000000-0005-0000-0000-0000EA3A0000}"/>
    <cellStyle name="Millares [2] 66 2 2" xfId="33330" xr:uid="{00000000-0005-0000-0000-0000EB3A0000}"/>
    <cellStyle name="Millares [2] 66 3" xfId="10428" xr:uid="{00000000-0005-0000-0000-0000EC3A0000}"/>
    <cellStyle name="Millares [2] 66 3 2" xfId="33331" xr:uid="{00000000-0005-0000-0000-0000ED3A0000}"/>
    <cellStyle name="Millares [2] 66 4" xfId="33332" xr:uid="{00000000-0005-0000-0000-0000EE3A0000}"/>
    <cellStyle name="Millares [2] 67" xfId="10429" xr:uid="{00000000-0005-0000-0000-0000EF3A0000}"/>
    <cellStyle name="Millares [2] 67 2" xfId="10430" xr:uid="{00000000-0005-0000-0000-0000F03A0000}"/>
    <cellStyle name="Millares [2] 67 2 2" xfId="33333" xr:uid="{00000000-0005-0000-0000-0000F13A0000}"/>
    <cellStyle name="Millares [2] 67 3" xfId="10431" xr:uid="{00000000-0005-0000-0000-0000F23A0000}"/>
    <cellStyle name="Millares [2] 67 3 2" xfId="33334" xr:uid="{00000000-0005-0000-0000-0000F33A0000}"/>
    <cellStyle name="Millares [2] 67 4" xfId="33335" xr:uid="{00000000-0005-0000-0000-0000F43A0000}"/>
    <cellStyle name="Millares [2] 68" xfId="10432" xr:uid="{00000000-0005-0000-0000-0000F53A0000}"/>
    <cellStyle name="Millares [2] 68 2" xfId="10433" xr:uid="{00000000-0005-0000-0000-0000F63A0000}"/>
    <cellStyle name="Millares [2] 68 2 2" xfId="33336" xr:uid="{00000000-0005-0000-0000-0000F73A0000}"/>
    <cellStyle name="Millares [2] 68 3" xfId="10434" xr:uid="{00000000-0005-0000-0000-0000F83A0000}"/>
    <cellStyle name="Millares [2] 68 3 2" xfId="33337" xr:uid="{00000000-0005-0000-0000-0000F93A0000}"/>
    <cellStyle name="Millares [2] 68 4" xfId="33338" xr:uid="{00000000-0005-0000-0000-0000FA3A0000}"/>
    <cellStyle name="Millares [2] 69" xfId="10435" xr:uid="{00000000-0005-0000-0000-0000FB3A0000}"/>
    <cellStyle name="Millares [2] 69 2" xfId="10436" xr:uid="{00000000-0005-0000-0000-0000FC3A0000}"/>
    <cellStyle name="Millares [2] 69 2 2" xfId="33339" xr:uid="{00000000-0005-0000-0000-0000FD3A0000}"/>
    <cellStyle name="Millares [2] 69 3" xfId="10437" xr:uid="{00000000-0005-0000-0000-0000FE3A0000}"/>
    <cellStyle name="Millares [2] 69 3 2" xfId="33340" xr:uid="{00000000-0005-0000-0000-0000FF3A0000}"/>
    <cellStyle name="Millares [2] 69 4" xfId="33341" xr:uid="{00000000-0005-0000-0000-0000003B0000}"/>
    <cellStyle name="Millares [2] 7" xfId="10438" xr:uid="{00000000-0005-0000-0000-0000013B0000}"/>
    <cellStyle name="Millares [2] 7 2" xfId="10439" xr:uid="{00000000-0005-0000-0000-0000023B0000}"/>
    <cellStyle name="Millares [2] 7 2 2" xfId="33342" xr:uid="{00000000-0005-0000-0000-0000033B0000}"/>
    <cellStyle name="Millares [2] 7 3" xfId="10440" xr:uid="{00000000-0005-0000-0000-0000043B0000}"/>
    <cellStyle name="Millares [2] 7 3 2" xfId="33343" xr:uid="{00000000-0005-0000-0000-0000053B0000}"/>
    <cellStyle name="Millares [2] 7 4" xfId="33344" xr:uid="{00000000-0005-0000-0000-0000063B0000}"/>
    <cellStyle name="Millares [2] 70" xfId="10441" xr:uid="{00000000-0005-0000-0000-0000073B0000}"/>
    <cellStyle name="Millares [2] 70 2" xfId="10442" xr:uid="{00000000-0005-0000-0000-0000083B0000}"/>
    <cellStyle name="Millares [2] 70 2 2" xfId="33345" xr:uid="{00000000-0005-0000-0000-0000093B0000}"/>
    <cellStyle name="Millares [2] 70 3" xfId="10443" xr:uid="{00000000-0005-0000-0000-00000A3B0000}"/>
    <cellStyle name="Millares [2] 70 3 2" xfId="33346" xr:uid="{00000000-0005-0000-0000-00000B3B0000}"/>
    <cellStyle name="Millares [2] 70 4" xfId="33347" xr:uid="{00000000-0005-0000-0000-00000C3B0000}"/>
    <cellStyle name="Millares [2] 71" xfId="10444" xr:uid="{00000000-0005-0000-0000-00000D3B0000}"/>
    <cellStyle name="Millares [2] 71 2" xfId="10445" xr:uid="{00000000-0005-0000-0000-00000E3B0000}"/>
    <cellStyle name="Millares [2] 71 2 2" xfId="33348" xr:uid="{00000000-0005-0000-0000-00000F3B0000}"/>
    <cellStyle name="Millares [2] 71 3" xfId="10446" xr:uid="{00000000-0005-0000-0000-0000103B0000}"/>
    <cellStyle name="Millares [2] 71 3 2" xfId="33349" xr:uid="{00000000-0005-0000-0000-0000113B0000}"/>
    <cellStyle name="Millares [2] 71 4" xfId="33350" xr:uid="{00000000-0005-0000-0000-0000123B0000}"/>
    <cellStyle name="Millares [2] 72" xfId="10447" xr:uid="{00000000-0005-0000-0000-0000133B0000}"/>
    <cellStyle name="Millares [2] 72 2" xfId="10448" xr:uid="{00000000-0005-0000-0000-0000143B0000}"/>
    <cellStyle name="Millares [2] 72 2 2" xfId="33351" xr:uid="{00000000-0005-0000-0000-0000153B0000}"/>
    <cellStyle name="Millares [2] 72 3" xfId="10449" xr:uid="{00000000-0005-0000-0000-0000163B0000}"/>
    <cellStyle name="Millares [2] 72 3 2" xfId="33352" xr:uid="{00000000-0005-0000-0000-0000173B0000}"/>
    <cellStyle name="Millares [2] 72 4" xfId="33353" xr:uid="{00000000-0005-0000-0000-0000183B0000}"/>
    <cellStyle name="Millares [2] 73" xfId="10450" xr:uid="{00000000-0005-0000-0000-0000193B0000}"/>
    <cellStyle name="Millares [2] 73 2" xfId="10451" xr:uid="{00000000-0005-0000-0000-00001A3B0000}"/>
    <cellStyle name="Millares [2] 73 2 2" xfId="33354" xr:uid="{00000000-0005-0000-0000-00001B3B0000}"/>
    <cellStyle name="Millares [2] 73 3" xfId="10452" xr:uid="{00000000-0005-0000-0000-00001C3B0000}"/>
    <cellStyle name="Millares [2] 73 3 2" xfId="33355" xr:uid="{00000000-0005-0000-0000-00001D3B0000}"/>
    <cellStyle name="Millares [2] 73 4" xfId="33356" xr:uid="{00000000-0005-0000-0000-00001E3B0000}"/>
    <cellStyle name="Millares [2] 74" xfId="10453" xr:uid="{00000000-0005-0000-0000-00001F3B0000}"/>
    <cellStyle name="Millares [2] 74 2" xfId="10454" xr:uid="{00000000-0005-0000-0000-0000203B0000}"/>
    <cellStyle name="Millares [2] 74 2 2" xfId="33357" xr:uid="{00000000-0005-0000-0000-0000213B0000}"/>
    <cellStyle name="Millares [2] 74 3" xfId="10455" xr:uid="{00000000-0005-0000-0000-0000223B0000}"/>
    <cellStyle name="Millares [2] 74 3 2" xfId="33358" xr:uid="{00000000-0005-0000-0000-0000233B0000}"/>
    <cellStyle name="Millares [2] 74 4" xfId="33359" xr:uid="{00000000-0005-0000-0000-0000243B0000}"/>
    <cellStyle name="Millares [2] 75" xfId="10456" xr:uid="{00000000-0005-0000-0000-0000253B0000}"/>
    <cellStyle name="Millares [2] 75 2" xfId="10457" xr:uid="{00000000-0005-0000-0000-0000263B0000}"/>
    <cellStyle name="Millares [2] 75 2 2" xfId="33360" xr:uid="{00000000-0005-0000-0000-0000273B0000}"/>
    <cellStyle name="Millares [2] 75 3" xfId="10458" xr:uid="{00000000-0005-0000-0000-0000283B0000}"/>
    <cellStyle name="Millares [2] 75 3 2" xfId="33361" xr:uid="{00000000-0005-0000-0000-0000293B0000}"/>
    <cellStyle name="Millares [2] 75 4" xfId="33362" xr:uid="{00000000-0005-0000-0000-00002A3B0000}"/>
    <cellStyle name="Millares [2] 76" xfId="10459" xr:uid="{00000000-0005-0000-0000-00002B3B0000}"/>
    <cellStyle name="Millares [2] 76 2" xfId="10460" xr:uid="{00000000-0005-0000-0000-00002C3B0000}"/>
    <cellStyle name="Millares [2] 76 2 2" xfId="33363" xr:uid="{00000000-0005-0000-0000-00002D3B0000}"/>
    <cellStyle name="Millares [2] 76 3" xfId="10461" xr:uid="{00000000-0005-0000-0000-00002E3B0000}"/>
    <cellStyle name="Millares [2] 76 3 2" xfId="33364" xr:uid="{00000000-0005-0000-0000-00002F3B0000}"/>
    <cellStyle name="Millares [2] 76 4" xfId="33365" xr:uid="{00000000-0005-0000-0000-0000303B0000}"/>
    <cellStyle name="Millares [2] 77" xfId="10462" xr:uid="{00000000-0005-0000-0000-0000313B0000}"/>
    <cellStyle name="Millares [2] 77 2" xfId="10463" xr:uid="{00000000-0005-0000-0000-0000323B0000}"/>
    <cellStyle name="Millares [2] 77 2 2" xfId="33366" xr:uid="{00000000-0005-0000-0000-0000333B0000}"/>
    <cellStyle name="Millares [2] 77 3" xfId="10464" xr:uid="{00000000-0005-0000-0000-0000343B0000}"/>
    <cellStyle name="Millares [2] 77 3 2" xfId="33367" xr:uid="{00000000-0005-0000-0000-0000353B0000}"/>
    <cellStyle name="Millares [2] 77 4" xfId="33368" xr:uid="{00000000-0005-0000-0000-0000363B0000}"/>
    <cellStyle name="Millares [2] 78" xfId="10465" xr:uid="{00000000-0005-0000-0000-0000373B0000}"/>
    <cellStyle name="Millares [2] 78 2" xfId="10466" xr:uid="{00000000-0005-0000-0000-0000383B0000}"/>
    <cellStyle name="Millares [2] 78 2 2" xfId="33369" xr:uid="{00000000-0005-0000-0000-0000393B0000}"/>
    <cellStyle name="Millares [2] 78 3" xfId="10467" xr:uid="{00000000-0005-0000-0000-00003A3B0000}"/>
    <cellStyle name="Millares [2] 78 3 2" xfId="33370" xr:uid="{00000000-0005-0000-0000-00003B3B0000}"/>
    <cellStyle name="Millares [2] 78 4" xfId="33371" xr:uid="{00000000-0005-0000-0000-00003C3B0000}"/>
    <cellStyle name="Millares [2] 79" xfId="10468" xr:uid="{00000000-0005-0000-0000-00003D3B0000}"/>
    <cellStyle name="Millares [2] 79 2" xfId="10469" xr:uid="{00000000-0005-0000-0000-00003E3B0000}"/>
    <cellStyle name="Millares [2] 79 2 2" xfId="33372" xr:uid="{00000000-0005-0000-0000-00003F3B0000}"/>
    <cellStyle name="Millares [2] 79 3" xfId="10470" xr:uid="{00000000-0005-0000-0000-0000403B0000}"/>
    <cellStyle name="Millares [2] 79 3 2" xfId="33373" xr:uid="{00000000-0005-0000-0000-0000413B0000}"/>
    <cellStyle name="Millares [2] 79 4" xfId="33374" xr:uid="{00000000-0005-0000-0000-0000423B0000}"/>
    <cellStyle name="Millares [2] 8" xfId="10471" xr:uid="{00000000-0005-0000-0000-0000433B0000}"/>
    <cellStyle name="Millares [2] 8 2" xfId="10472" xr:uid="{00000000-0005-0000-0000-0000443B0000}"/>
    <cellStyle name="Millares [2] 8 2 2" xfId="33375" xr:uid="{00000000-0005-0000-0000-0000453B0000}"/>
    <cellStyle name="Millares [2] 8 3" xfId="10473" xr:uid="{00000000-0005-0000-0000-0000463B0000}"/>
    <cellStyle name="Millares [2] 8 3 2" xfId="33376" xr:uid="{00000000-0005-0000-0000-0000473B0000}"/>
    <cellStyle name="Millares [2] 8 4" xfId="33377" xr:uid="{00000000-0005-0000-0000-0000483B0000}"/>
    <cellStyle name="Millares [2] 80" xfId="10474" xr:uid="{00000000-0005-0000-0000-0000493B0000}"/>
    <cellStyle name="Millares [2] 80 2" xfId="10475" xr:uid="{00000000-0005-0000-0000-00004A3B0000}"/>
    <cellStyle name="Millares [2] 80 2 2" xfId="33378" xr:uid="{00000000-0005-0000-0000-00004B3B0000}"/>
    <cellStyle name="Millares [2] 80 3" xfId="10476" xr:uid="{00000000-0005-0000-0000-00004C3B0000}"/>
    <cellStyle name="Millares [2] 80 3 2" xfId="33379" xr:uid="{00000000-0005-0000-0000-00004D3B0000}"/>
    <cellStyle name="Millares [2] 80 4" xfId="33380" xr:uid="{00000000-0005-0000-0000-00004E3B0000}"/>
    <cellStyle name="Millares [2] 81" xfId="10477" xr:uid="{00000000-0005-0000-0000-00004F3B0000}"/>
    <cellStyle name="Millares [2] 81 2" xfId="10478" xr:uid="{00000000-0005-0000-0000-0000503B0000}"/>
    <cellStyle name="Millares [2] 81 2 2" xfId="33381" xr:uid="{00000000-0005-0000-0000-0000513B0000}"/>
    <cellStyle name="Millares [2] 81 3" xfId="10479" xr:uid="{00000000-0005-0000-0000-0000523B0000}"/>
    <cellStyle name="Millares [2] 81 3 2" xfId="33382" xr:uid="{00000000-0005-0000-0000-0000533B0000}"/>
    <cellStyle name="Millares [2] 81 4" xfId="33383" xr:uid="{00000000-0005-0000-0000-0000543B0000}"/>
    <cellStyle name="Millares [2] 82" xfId="10480" xr:uid="{00000000-0005-0000-0000-0000553B0000}"/>
    <cellStyle name="Millares [2] 82 2" xfId="10481" xr:uid="{00000000-0005-0000-0000-0000563B0000}"/>
    <cellStyle name="Millares [2] 82 2 2" xfId="33384" xr:uid="{00000000-0005-0000-0000-0000573B0000}"/>
    <cellStyle name="Millares [2] 82 3" xfId="10482" xr:uid="{00000000-0005-0000-0000-0000583B0000}"/>
    <cellStyle name="Millares [2] 82 3 2" xfId="33385" xr:uid="{00000000-0005-0000-0000-0000593B0000}"/>
    <cellStyle name="Millares [2] 82 4" xfId="33386" xr:uid="{00000000-0005-0000-0000-00005A3B0000}"/>
    <cellStyle name="Millares [2] 83" xfId="10483" xr:uid="{00000000-0005-0000-0000-00005B3B0000}"/>
    <cellStyle name="Millares [2] 83 2" xfId="10484" xr:uid="{00000000-0005-0000-0000-00005C3B0000}"/>
    <cellStyle name="Millares [2] 83 2 2" xfId="33387" xr:uid="{00000000-0005-0000-0000-00005D3B0000}"/>
    <cellStyle name="Millares [2] 83 3" xfId="10485" xr:uid="{00000000-0005-0000-0000-00005E3B0000}"/>
    <cellStyle name="Millares [2] 83 3 2" xfId="33388" xr:uid="{00000000-0005-0000-0000-00005F3B0000}"/>
    <cellStyle name="Millares [2] 83 4" xfId="33389" xr:uid="{00000000-0005-0000-0000-0000603B0000}"/>
    <cellStyle name="Millares [2] 84" xfId="10486" xr:uid="{00000000-0005-0000-0000-0000613B0000}"/>
    <cellStyle name="Millares [2] 84 2" xfId="10487" xr:uid="{00000000-0005-0000-0000-0000623B0000}"/>
    <cellStyle name="Millares [2] 84 2 2" xfId="33390" xr:uid="{00000000-0005-0000-0000-0000633B0000}"/>
    <cellStyle name="Millares [2] 84 3" xfId="10488" xr:uid="{00000000-0005-0000-0000-0000643B0000}"/>
    <cellStyle name="Millares [2] 84 3 2" xfId="33391" xr:uid="{00000000-0005-0000-0000-0000653B0000}"/>
    <cellStyle name="Millares [2] 84 4" xfId="33392" xr:uid="{00000000-0005-0000-0000-0000663B0000}"/>
    <cellStyle name="Millares [2] 85" xfId="10489" xr:uid="{00000000-0005-0000-0000-0000673B0000}"/>
    <cellStyle name="Millares [2] 85 2" xfId="10490" xr:uid="{00000000-0005-0000-0000-0000683B0000}"/>
    <cellStyle name="Millares [2] 85 2 2" xfId="33393" xr:uid="{00000000-0005-0000-0000-0000693B0000}"/>
    <cellStyle name="Millares [2] 85 3" xfId="10491" xr:uid="{00000000-0005-0000-0000-00006A3B0000}"/>
    <cellStyle name="Millares [2] 85 3 2" xfId="33394" xr:uid="{00000000-0005-0000-0000-00006B3B0000}"/>
    <cellStyle name="Millares [2] 85 4" xfId="33395" xr:uid="{00000000-0005-0000-0000-00006C3B0000}"/>
    <cellStyle name="Millares [2] 86" xfId="10492" xr:uid="{00000000-0005-0000-0000-00006D3B0000}"/>
    <cellStyle name="Millares [2] 86 2" xfId="10493" xr:uid="{00000000-0005-0000-0000-00006E3B0000}"/>
    <cellStyle name="Millares [2] 86 2 2" xfId="33396" xr:uid="{00000000-0005-0000-0000-00006F3B0000}"/>
    <cellStyle name="Millares [2] 86 3" xfId="10494" xr:uid="{00000000-0005-0000-0000-0000703B0000}"/>
    <cellStyle name="Millares [2] 86 3 2" xfId="33397" xr:uid="{00000000-0005-0000-0000-0000713B0000}"/>
    <cellStyle name="Millares [2] 86 4" xfId="33398" xr:uid="{00000000-0005-0000-0000-0000723B0000}"/>
    <cellStyle name="Millares [2] 87" xfId="10495" xr:uid="{00000000-0005-0000-0000-0000733B0000}"/>
    <cellStyle name="Millares [2] 87 2" xfId="10496" xr:uid="{00000000-0005-0000-0000-0000743B0000}"/>
    <cellStyle name="Millares [2] 87 2 2" xfId="33399" xr:uid="{00000000-0005-0000-0000-0000753B0000}"/>
    <cellStyle name="Millares [2] 87 3" xfId="10497" xr:uid="{00000000-0005-0000-0000-0000763B0000}"/>
    <cellStyle name="Millares [2] 87 3 2" xfId="33400" xr:uid="{00000000-0005-0000-0000-0000773B0000}"/>
    <cellStyle name="Millares [2] 87 4" xfId="33401" xr:uid="{00000000-0005-0000-0000-0000783B0000}"/>
    <cellStyle name="Millares [2] 88" xfId="10498" xr:uid="{00000000-0005-0000-0000-0000793B0000}"/>
    <cellStyle name="Millares [2] 88 2" xfId="10499" xr:uid="{00000000-0005-0000-0000-00007A3B0000}"/>
    <cellStyle name="Millares [2] 88 2 2" xfId="33402" xr:uid="{00000000-0005-0000-0000-00007B3B0000}"/>
    <cellStyle name="Millares [2] 88 3" xfId="10500" xr:uid="{00000000-0005-0000-0000-00007C3B0000}"/>
    <cellStyle name="Millares [2] 88 3 2" xfId="33403" xr:uid="{00000000-0005-0000-0000-00007D3B0000}"/>
    <cellStyle name="Millares [2] 88 4" xfId="33404" xr:uid="{00000000-0005-0000-0000-00007E3B0000}"/>
    <cellStyle name="Millares [2] 89" xfId="10501" xr:uid="{00000000-0005-0000-0000-00007F3B0000}"/>
    <cellStyle name="Millares [2] 89 2" xfId="10502" xr:uid="{00000000-0005-0000-0000-0000803B0000}"/>
    <cellStyle name="Millares [2] 89 2 2" xfId="33405" xr:uid="{00000000-0005-0000-0000-0000813B0000}"/>
    <cellStyle name="Millares [2] 89 3" xfId="10503" xr:uid="{00000000-0005-0000-0000-0000823B0000}"/>
    <cellStyle name="Millares [2] 89 3 2" xfId="33406" xr:uid="{00000000-0005-0000-0000-0000833B0000}"/>
    <cellStyle name="Millares [2] 89 4" xfId="33407" xr:uid="{00000000-0005-0000-0000-0000843B0000}"/>
    <cellStyle name="Millares [2] 9" xfId="10504" xr:uid="{00000000-0005-0000-0000-0000853B0000}"/>
    <cellStyle name="Millares [2] 9 2" xfId="10505" xr:uid="{00000000-0005-0000-0000-0000863B0000}"/>
    <cellStyle name="Millares [2] 9 2 2" xfId="33408" xr:uid="{00000000-0005-0000-0000-0000873B0000}"/>
    <cellStyle name="Millares [2] 9 3" xfId="10506" xr:uid="{00000000-0005-0000-0000-0000883B0000}"/>
    <cellStyle name="Millares [2] 9 3 2" xfId="33409" xr:uid="{00000000-0005-0000-0000-0000893B0000}"/>
    <cellStyle name="Millares [2] 9 4" xfId="33410" xr:uid="{00000000-0005-0000-0000-00008A3B0000}"/>
    <cellStyle name="Millares [2] 90" xfId="10507" xr:uid="{00000000-0005-0000-0000-00008B3B0000}"/>
    <cellStyle name="Millares [2] 90 2" xfId="10508" xr:uid="{00000000-0005-0000-0000-00008C3B0000}"/>
    <cellStyle name="Millares [2] 90 2 2" xfId="33411" xr:uid="{00000000-0005-0000-0000-00008D3B0000}"/>
    <cellStyle name="Millares [2] 90 3" xfId="10509" xr:uid="{00000000-0005-0000-0000-00008E3B0000}"/>
    <cellStyle name="Millares [2] 90 3 2" xfId="33412" xr:uid="{00000000-0005-0000-0000-00008F3B0000}"/>
    <cellStyle name="Millares [2] 90 4" xfId="33413" xr:uid="{00000000-0005-0000-0000-0000903B0000}"/>
    <cellStyle name="Millares [2] 91" xfId="10510" xr:uid="{00000000-0005-0000-0000-0000913B0000}"/>
    <cellStyle name="Millares [2] 91 2" xfId="10511" xr:uid="{00000000-0005-0000-0000-0000923B0000}"/>
    <cellStyle name="Millares [2] 91 2 2" xfId="33414" xr:uid="{00000000-0005-0000-0000-0000933B0000}"/>
    <cellStyle name="Millares [2] 91 3" xfId="10512" xr:uid="{00000000-0005-0000-0000-0000943B0000}"/>
    <cellStyle name="Millares [2] 91 3 2" xfId="33415" xr:uid="{00000000-0005-0000-0000-0000953B0000}"/>
    <cellStyle name="Millares [2] 91 4" xfId="33416" xr:uid="{00000000-0005-0000-0000-0000963B0000}"/>
    <cellStyle name="Millares [2] 92" xfId="10513" xr:uid="{00000000-0005-0000-0000-0000973B0000}"/>
    <cellStyle name="Millares [2] 92 2" xfId="10514" xr:uid="{00000000-0005-0000-0000-0000983B0000}"/>
    <cellStyle name="Millares [2] 92 2 2" xfId="33417" xr:uid="{00000000-0005-0000-0000-0000993B0000}"/>
    <cellStyle name="Millares [2] 92 3" xfId="10515" xr:uid="{00000000-0005-0000-0000-00009A3B0000}"/>
    <cellStyle name="Millares [2] 92 3 2" xfId="33418" xr:uid="{00000000-0005-0000-0000-00009B3B0000}"/>
    <cellStyle name="Millares [2] 92 4" xfId="33419" xr:uid="{00000000-0005-0000-0000-00009C3B0000}"/>
    <cellStyle name="Millares [2] 93" xfId="10516" xr:uid="{00000000-0005-0000-0000-00009D3B0000}"/>
    <cellStyle name="Millares [2] 93 2" xfId="10517" xr:uid="{00000000-0005-0000-0000-00009E3B0000}"/>
    <cellStyle name="Millares [2] 93 2 2" xfId="33420" xr:uid="{00000000-0005-0000-0000-00009F3B0000}"/>
    <cellStyle name="Millares [2] 93 3" xfId="10518" xr:uid="{00000000-0005-0000-0000-0000A03B0000}"/>
    <cellStyle name="Millares [2] 93 3 2" xfId="33421" xr:uid="{00000000-0005-0000-0000-0000A13B0000}"/>
    <cellStyle name="Millares [2] 93 4" xfId="33422" xr:uid="{00000000-0005-0000-0000-0000A23B0000}"/>
    <cellStyle name="Millares [2] 94" xfId="10519" xr:uid="{00000000-0005-0000-0000-0000A33B0000}"/>
    <cellStyle name="Millares [2] 94 2" xfId="10520" xr:uid="{00000000-0005-0000-0000-0000A43B0000}"/>
    <cellStyle name="Millares [2] 94 2 2" xfId="33423" xr:uid="{00000000-0005-0000-0000-0000A53B0000}"/>
    <cellStyle name="Millares [2] 94 3" xfId="10521" xr:uid="{00000000-0005-0000-0000-0000A63B0000}"/>
    <cellStyle name="Millares [2] 94 3 2" xfId="33424" xr:uid="{00000000-0005-0000-0000-0000A73B0000}"/>
    <cellStyle name="Millares [2] 94 4" xfId="33425" xr:uid="{00000000-0005-0000-0000-0000A83B0000}"/>
    <cellStyle name="Millares [2] 95" xfId="10522" xr:uid="{00000000-0005-0000-0000-0000A93B0000}"/>
    <cellStyle name="Millares [2] 95 2" xfId="10523" xr:uid="{00000000-0005-0000-0000-0000AA3B0000}"/>
    <cellStyle name="Millares [2] 95 2 2" xfId="33426" xr:uid="{00000000-0005-0000-0000-0000AB3B0000}"/>
    <cellStyle name="Millares [2] 95 3" xfId="10524" xr:uid="{00000000-0005-0000-0000-0000AC3B0000}"/>
    <cellStyle name="Millares [2] 95 3 2" xfId="33427" xr:uid="{00000000-0005-0000-0000-0000AD3B0000}"/>
    <cellStyle name="Millares [2] 95 4" xfId="33428" xr:uid="{00000000-0005-0000-0000-0000AE3B0000}"/>
    <cellStyle name="Millares [2] 96" xfId="10525" xr:uid="{00000000-0005-0000-0000-0000AF3B0000}"/>
    <cellStyle name="Millares [2] 96 2" xfId="10526" xr:uid="{00000000-0005-0000-0000-0000B03B0000}"/>
    <cellStyle name="Millares [2] 96 2 2" xfId="33429" xr:uid="{00000000-0005-0000-0000-0000B13B0000}"/>
    <cellStyle name="Millares [2] 96 3" xfId="10527" xr:uid="{00000000-0005-0000-0000-0000B23B0000}"/>
    <cellStyle name="Millares [2] 96 3 2" xfId="33430" xr:uid="{00000000-0005-0000-0000-0000B33B0000}"/>
    <cellStyle name="Millares [2] 96 4" xfId="33431" xr:uid="{00000000-0005-0000-0000-0000B43B0000}"/>
    <cellStyle name="Millares [2] 97" xfId="10528" xr:uid="{00000000-0005-0000-0000-0000B53B0000}"/>
    <cellStyle name="Millares [2] 97 2" xfId="10529" xr:uid="{00000000-0005-0000-0000-0000B63B0000}"/>
    <cellStyle name="Millares [2] 97 2 2" xfId="33432" xr:uid="{00000000-0005-0000-0000-0000B73B0000}"/>
    <cellStyle name="Millares [2] 97 3" xfId="10530" xr:uid="{00000000-0005-0000-0000-0000B83B0000}"/>
    <cellStyle name="Millares [2] 97 3 2" xfId="33433" xr:uid="{00000000-0005-0000-0000-0000B93B0000}"/>
    <cellStyle name="Millares [2] 97 4" xfId="33434" xr:uid="{00000000-0005-0000-0000-0000BA3B0000}"/>
    <cellStyle name="Millares [2] 98" xfId="10531" xr:uid="{00000000-0005-0000-0000-0000BB3B0000}"/>
    <cellStyle name="Millares [2] 98 2" xfId="10532" xr:uid="{00000000-0005-0000-0000-0000BC3B0000}"/>
    <cellStyle name="Millares [2] 98 2 2" xfId="33435" xr:uid="{00000000-0005-0000-0000-0000BD3B0000}"/>
    <cellStyle name="Millares [2] 98 3" xfId="10533" xr:uid="{00000000-0005-0000-0000-0000BE3B0000}"/>
    <cellStyle name="Millares [2] 98 3 2" xfId="33436" xr:uid="{00000000-0005-0000-0000-0000BF3B0000}"/>
    <cellStyle name="Millares [2] 98 4" xfId="33437" xr:uid="{00000000-0005-0000-0000-0000C03B0000}"/>
    <cellStyle name="Millares [2] 99" xfId="10534" xr:uid="{00000000-0005-0000-0000-0000C13B0000}"/>
    <cellStyle name="Millares [2] 99 2" xfId="10535" xr:uid="{00000000-0005-0000-0000-0000C23B0000}"/>
    <cellStyle name="Millares [2] 99 2 2" xfId="33438" xr:uid="{00000000-0005-0000-0000-0000C33B0000}"/>
    <cellStyle name="Millares [2] 99 3" xfId="10536" xr:uid="{00000000-0005-0000-0000-0000C43B0000}"/>
    <cellStyle name="Millares [2] 99 3 2" xfId="33439" xr:uid="{00000000-0005-0000-0000-0000C53B0000}"/>
    <cellStyle name="Millares [2] 99 4" xfId="33440" xr:uid="{00000000-0005-0000-0000-0000C63B0000}"/>
    <cellStyle name="Millares [2]_Balance" xfId="10537" xr:uid="{00000000-0005-0000-0000-0000C73B0000}"/>
    <cellStyle name="Millares [3]" xfId="10538" xr:uid="{00000000-0005-0000-0000-0000C83B0000}"/>
    <cellStyle name="Millares [3] 10" xfId="10539" xr:uid="{00000000-0005-0000-0000-0000C93B0000}"/>
    <cellStyle name="Millares [3] 10 2" xfId="10540" xr:uid="{00000000-0005-0000-0000-0000CA3B0000}"/>
    <cellStyle name="Millares [3] 10 2 2" xfId="33441" xr:uid="{00000000-0005-0000-0000-0000CB3B0000}"/>
    <cellStyle name="Millares [3] 10 3" xfId="10541" xr:uid="{00000000-0005-0000-0000-0000CC3B0000}"/>
    <cellStyle name="Millares [3] 10 3 2" xfId="33442" xr:uid="{00000000-0005-0000-0000-0000CD3B0000}"/>
    <cellStyle name="Millares [3] 10 4" xfId="33443" xr:uid="{00000000-0005-0000-0000-0000CE3B0000}"/>
    <cellStyle name="Millares [3] 100" xfId="10542" xr:uid="{00000000-0005-0000-0000-0000CF3B0000}"/>
    <cellStyle name="Millares [3] 100 2" xfId="10543" xr:uid="{00000000-0005-0000-0000-0000D03B0000}"/>
    <cellStyle name="Millares [3] 100 2 2" xfId="33444" xr:uid="{00000000-0005-0000-0000-0000D13B0000}"/>
    <cellStyle name="Millares [3] 100 3" xfId="10544" xr:uid="{00000000-0005-0000-0000-0000D23B0000}"/>
    <cellStyle name="Millares [3] 100 3 2" xfId="33445" xr:uid="{00000000-0005-0000-0000-0000D33B0000}"/>
    <cellStyle name="Millares [3] 100 4" xfId="33446" xr:uid="{00000000-0005-0000-0000-0000D43B0000}"/>
    <cellStyle name="Millares [3] 101" xfId="10545" xr:uid="{00000000-0005-0000-0000-0000D53B0000}"/>
    <cellStyle name="Millares [3] 101 2" xfId="10546" xr:uid="{00000000-0005-0000-0000-0000D63B0000}"/>
    <cellStyle name="Millares [3] 101 2 2" xfId="33447" xr:uid="{00000000-0005-0000-0000-0000D73B0000}"/>
    <cellStyle name="Millares [3] 101 3" xfId="10547" xr:uid="{00000000-0005-0000-0000-0000D83B0000}"/>
    <cellStyle name="Millares [3] 101 3 2" xfId="33448" xr:uid="{00000000-0005-0000-0000-0000D93B0000}"/>
    <cellStyle name="Millares [3] 101 4" xfId="33449" xr:uid="{00000000-0005-0000-0000-0000DA3B0000}"/>
    <cellStyle name="Millares [3] 102" xfId="10548" xr:uid="{00000000-0005-0000-0000-0000DB3B0000}"/>
    <cellStyle name="Millares [3] 102 2" xfId="10549" xr:uid="{00000000-0005-0000-0000-0000DC3B0000}"/>
    <cellStyle name="Millares [3] 102 2 2" xfId="33450" xr:uid="{00000000-0005-0000-0000-0000DD3B0000}"/>
    <cellStyle name="Millares [3] 102 3" xfId="10550" xr:uid="{00000000-0005-0000-0000-0000DE3B0000}"/>
    <cellStyle name="Millares [3] 102 3 2" xfId="33451" xr:uid="{00000000-0005-0000-0000-0000DF3B0000}"/>
    <cellStyle name="Millares [3] 102 4" xfId="33452" xr:uid="{00000000-0005-0000-0000-0000E03B0000}"/>
    <cellStyle name="Millares [3] 103" xfId="10551" xr:uid="{00000000-0005-0000-0000-0000E13B0000}"/>
    <cellStyle name="Millares [3] 103 2" xfId="10552" xr:uid="{00000000-0005-0000-0000-0000E23B0000}"/>
    <cellStyle name="Millares [3] 103 2 2" xfId="33453" xr:uid="{00000000-0005-0000-0000-0000E33B0000}"/>
    <cellStyle name="Millares [3] 103 3" xfId="10553" xr:uid="{00000000-0005-0000-0000-0000E43B0000}"/>
    <cellStyle name="Millares [3] 103 3 2" xfId="33454" xr:uid="{00000000-0005-0000-0000-0000E53B0000}"/>
    <cellStyle name="Millares [3] 103 4" xfId="33455" xr:uid="{00000000-0005-0000-0000-0000E63B0000}"/>
    <cellStyle name="Millares [3] 104" xfId="10554" xr:uid="{00000000-0005-0000-0000-0000E73B0000}"/>
    <cellStyle name="Millares [3] 104 2" xfId="10555" xr:uid="{00000000-0005-0000-0000-0000E83B0000}"/>
    <cellStyle name="Millares [3] 104 2 2" xfId="33456" xr:uid="{00000000-0005-0000-0000-0000E93B0000}"/>
    <cellStyle name="Millares [3] 104 3" xfId="10556" xr:uid="{00000000-0005-0000-0000-0000EA3B0000}"/>
    <cellStyle name="Millares [3] 104 3 2" xfId="33457" xr:uid="{00000000-0005-0000-0000-0000EB3B0000}"/>
    <cellStyle name="Millares [3] 104 4" xfId="33458" xr:uid="{00000000-0005-0000-0000-0000EC3B0000}"/>
    <cellStyle name="Millares [3] 105" xfId="10557" xr:uid="{00000000-0005-0000-0000-0000ED3B0000}"/>
    <cellStyle name="Millares [3] 105 2" xfId="10558" xr:uid="{00000000-0005-0000-0000-0000EE3B0000}"/>
    <cellStyle name="Millares [3] 105 2 2" xfId="33459" xr:uid="{00000000-0005-0000-0000-0000EF3B0000}"/>
    <cellStyle name="Millares [3] 105 3" xfId="10559" xr:uid="{00000000-0005-0000-0000-0000F03B0000}"/>
    <cellStyle name="Millares [3] 105 3 2" xfId="33460" xr:uid="{00000000-0005-0000-0000-0000F13B0000}"/>
    <cellStyle name="Millares [3] 105 4" xfId="33461" xr:uid="{00000000-0005-0000-0000-0000F23B0000}"/>
    <cellStyle name="Millares [3] 106" xfId="10560" xr:uid="{00000000-0005-0000-0000-0000F33B0000}"/>
    <cellStyle name="Millares [3] 106 2" xfId="10561" xr:uid="{00000000-0005-0000-0000-0000F43B0000}"/>
    <cellStyle name="Millares [3] 106 2 2" xfId="33462" xr:uid="{00000000-0005-0000-0000-0000F53B0000}"/>
    <cellStyle name="Millares [3] 106 3" xfId="10562" xr:uid="{00000000-0005-0000-0000-0000F63B0000}"/>
    <cellStyle name="Millares [3] 106 3 2" xfId="33463" xr:uid="{00000000-0005-0000-0000-0000F73B0000}"/>
    <cellStyle name="Millares [3] 106 4" xfId="33464" xr:uid="{00000000-0005-0000-0000-0000F83B0000}"/>
    <cellStyle name="Millares [3] 107" xfId="10563" xr:uid="{00000000-0005-0000-0000-0000F93B0000}"/>
    <cellStyle name="Millares [3] 107 2" xfId="10564" xr:uid="{00000000-0005-0000-0000-0000FA3B0000}"/>
    <cellStyle name="Millares [3] 107 2 2" xfId="33465" xr:uid="{00000000-0005-0000-0000-0000FB3B0000}"/>
    <cellStyle name="Millares [3] 107 3" xfId="10565" xr:uid="{00000000-0005-0000-0000-0000FC3B0000}"/>
    <cellStyle name="Millares [3] 107 3 2" xfId="33466" xr:uid="{00000000-0005-0000-0000-0000FD3B0000}"/>
    <cellStyle name="Millares [3] 107 4" xfId="33467" xr:uid="{00000000-0005-0000-0000-0000FE3B0000}"/>
    <cellStyle name="Millares [3] 108" xfId="10566" xr:uid="{00000000-0005-0000-0000-0000FF3B0000}"/>
    <cellStyle name="Millares [3] 108 2" xfId="10567" xr:uid="{00000000-0005-0000-0000-0000003C0000}"/>
    <cellStyle name="Millares [3] 108 2 2" xfId="33468" xr:uid="{00000000-0005-0000-0000-0000013C0000}"/>
    <cellStyle name="Millares [3] 108 3" xfId="10568" xr:uid="{00000000-0005-0000-0000-0000023C0000}"/>
    <cellStyle name="Millares [3] 108 3 2" xfId="33469" xr:uid="{00000000-0005-0000-0000-0000033C0000}"/>
    <cellStyle name="Millares [3] 108 4" xfId="33470" xr:uid="{00000000-0005-0000-0000-0000043C0000}"/>
    <cellStyle name="Millares [3] 109" xfId="10569" xr:uid="{00000000-0005-0000-0000-0000053C0000}"/>
    <cellStyle name="Millares [3] 109 2" xfId="33471" xr:uid="{00000000-0005-0000-0000-0000063C0000}"/>
    <cellStyle name="Millares [3] 11" xfId="10570" xr:uid="{00000000-0005-0000-0000-0000073C0000}"/>
    <cellStyle name="Millares [3] 11 2" xfId="10571" xr:uid="{00000000-0005-0000-0000-0000083C0000}"/>
    <cellStyle name="Millares [3] 11 2 2" xfId="33472" xr:uid="{00000000-0005-0000-0000-0000093C0000}"/>
    <cellStyle name="Millares [3] 11 3" xfId="10572" xr:uid="{00000000-0005-0000-0000-00000A3C0000}"/>
    <cellStyle name="Millares [3] 11 3 2" xfId="33473" xr:uid="{00000000-0005-0000-0000-00000B3C0000}"/>
    <cellStyle name="Millares [3] 11 4" xfId="33474" xr:uid="{00000000-0005-0000-0000-00000C3C0000}"/>
    <cellStyle name="Millares [3] 110" xfId="10573" xr:uid="{00000000-0005-0000-0000-00000D3C0000}"/>
    <cellStyle name="Millares [3] 110 2" xfId="33475" xr:uid="{00000000-0005-0000-0000-00000E3C0000}"/>
    <cellStyle name="Millares [3] 111" xfId="33476" xr:uid="{00000000-0005-0000-0000-00000F3C0000}"/>
    <cellStyle name="Millares [3] 12" xfId="10574" xr:uid="{00000000-0005-0000-0000-0000103C0000}"/>
    <cellStyle name="Millares [3] 12 2" xfId="10575" xr:uid="{00000000-0005-0000-0000-0000113C0000}"/>
    <cellStyle name="Millares [3] 12 2 2" xfId="33477" xr:uid="{00000000-0005-0000-0000-0000123C0000}"/>
    <cellStyle name="Millares [3] 12 3" xfId="10576" xr:uid="{00000000-0005-0000-0000-0000133C0000}"/>
    <cellStyle name="Millares [3] 12 3 2" xfId="33478" xr:uid="{00000000-0005-0000-0000-0000143C0000}"/>
    <cellStyle name="Millares [3] 12 4" xfId="33479" xr:uid="{00000000-0005-0000-0000-0000153C0000}"/>
    <cellStyle name="Millares [3] 13" xfId="10577" xr:uid="{00000000-0005-0000-0000-0000163C0000}"/>
    <cellStyle name="Millares [3] 13 2" xfId="10578" xr:uid="{00000000-0005-0000-0000-0000173C0000}"/>
    <cellStyle name="Millares [3] 13 2 2" xfId="33480" xr:uid="{00000000-0005-0000-0000-0000183C0000}"/>
    <cellStyle name="Millares [3] 13 3" xfId="10579" xr:uid="{00000000-0005-0000-0000-0000193C0000}"/>
    <cellStyle name="Millares [3] 13 3 2" xfId="33481" xr:uid="{00000000-0005-0000-0000-00001A3C0000}"/>
    <cellStyle name="Millares [3] 13 4" xfId="33482" xr:uid="{00000000-0005-0000-0000-00001B3C0000}"/>
    <cellStyle name="Millares [3] 14" xfId="10580" xr:uid="{00000000-0005-0000-0000-00001C3C0000}"/>
    <cellStyle name="Millares [3] 14 2" xfId="10581" xr:uid="{00000000-0005-0000-0000-00001D3C0000}"/>
    <cellStyle name="Millares [3] 14 2 2" xfId="33483" xr:uid="{00000000-0005-0000-0000-00001E3C0000}"/>
    <cellStyle name="Millares [3] 14 3" xfId="10582" xr:uid="{00000000-0005-0000-0000-00001F3C0000}"/>
    <cellStyle name="Millares [3] 14 3 2" xfId="33484" xr:uid="{00000000-0005-0000-0000-0000203C0000}"/>
    <cellStyle name="Millares [3] 14 4" xfId="33485" xr:uid="{00000000-0005-0000-0000-0000213C0000}"/>
    <cellStyle name="Millares [3] 15" xfId="10583" xr:uid="{00000000-0005-0000-0000-0000223C0000}"/>
    <cellStyle name="Millares [3] 15 2" xfId="10584" xr:uid="{00000000-0005-0000-0000-0000233C0000}"/>
    <cellStyle name="Millares [3] 15 2 2" xfId="33486" xr:uid="{00000000-0005-0000-0000-0000243C0000}"/>
    <cellStyle name="Millares [3] 15 3" xfId="10585" xr:uid="{00000000-0005-0000-0000-0000253C0000}"/>
    <cellStyle name="Millares [3] 15 3 2" xfId="33487" xr:uid="{00000000-0005-0000-0000-0000263C0000}"/>
    <cellStyle name="Millares [3] 15 4" xfId="33488" xr:uid="{00000000-0005-0000-0000-0000273C0000}"/>
    <cellStyle name="Millares [3] 16" xfId="10586" xr:uid="{00000000-0005-0000-0000-0000283C0000}"/>
    <cellStyle name="Millares [3] 16 2" xfId="10587" xr:uid="{00000000-0005-0000-0000-0000293C0000}"/>
    <cellStyle name="Millares [3] 16 2 2" xfId="33489" xr:uid="{00000000-0005-0000-0000-00002A3C0000}"/>
    <cellStyle name="Millares [3] 16 3" xfId="10588" xr:uid="{00000000-0005-0000-0000-00002B3C0000}"/>
    <cellStyle name="Millares [3] 16 3 2" xfId="33490" xr:uid="{00000000-0005-0000-0000-00002C3C0000}"/>
    <cellStyle name="Millares [3] 16 4" xfId="33491" xr:uid="{00000000-0005-0000-0000-00002D3C0000}"/>
    <cellStyle name="Millares [3] 17" xfId="10589" xr:uid="{00000000-0005-0000-0000-00002E3C0000}"/>
    <cellStyle name="Millares [3] 17 2" xfId="10590" xr:uid="{00000000-0005-0000-0000-00002F3C0000}"/>
    <cellStyle name="Millares [3] 17 2 2" xfId="33492" xr:uid="{00000000-0005-0000-0000-0000303C0000}"/>
    <cellStyle name="Millares [3] 17 3" xfId="10591" xr:uid="{00000000-0005-0000-0000-0000313C0000}"/>
    <cellStyle name="Millares [3] 17 3 2" xfId="33493" xr:uid="{00000000-0005-0000-0000-0000323C0000}"/>
    <cellStyle name="Millares [3] 17 4" xfId="33494" xr:uid="{00000000-0005-0000-0000-0000333C0000}"/>
    <cellStyle name="Millares [3] 18" xfId="10592" xr:uid="{00000000-0005-0000-0000-0000343C0000}"/>
    <cellStyle name="Millares [3] 18 2" xfId="10593" xr:uid="{00000000-0005-0000-0000-0000353C0000}"/>
    <cellStyle name="Millares [3] 18 2 2" xfId="33495" xr:uid="{00000000-0005-0000-0000-0000363C0000}"/>
    <cellStyle name="Millares [3] 18 3" xfId="10594" xr:uid="{00000000-0005-0000-0000-0000373C0000}"/>
    <cellStyle name="Millares [3] 18 3 2" xfId="33496" xr:uid="{00000000-0005-0000-0000-0000383C0000}"/>
    <cellStyle name="Millares [3] 18 4" xfId="33497" xr:uid="{00000000-0005-0000-0000-0000393C0000}"/>
    <cellStyle name="Millares [3] 19" xfId="10595" xr:uid="{00000000-0005-0000-0000-00003A3C0000}"/>
    <cellStyle name="Millares [3] 19 2" xfId="10596" xr:uid="{00000000-0005-0000-0000-00003B3C0000}"/>
    <cellStyle name="Millares [3] 19 2 2" xfId="33498" xr:uid="{00000000-0005-0000-0000-00003C3C0000}"/>
    <cellStyle name="Millares [3] 19 3" xfId="10597" xr:uid="{00000000-0005-0000-0000-00003D3C0000}"/>
    <cellStyle name="Millares [3] 19 3 2" xfId="33499" xr:uid="{00000000-0005-0000-0000-00003E3C0000}"/>
    <cellStyle name="Millares [3] 19 4" xfId="33500" xr:uid="{00000000-0005-0000-0000-00003F3C0000}"/>
    <cellStyle name="Millares [3] 2" xfId="10598" xr:uid="{00000000-0005-0000-0000-0000403C0000}"/>
    <cellStyle name="Millares [3] 2 2" xfId="10599" xr:uid="{00000000-0005-0000-0000-0000413C0000}"/>
    <cellStyle name="Millares [3] 2 2 2" xfId="10600" xr:uid="{00000000-0005-0000-0000-0000423C0000}"/>
    <cellStyle name="Millares [3] 2 2 2 2" xfId="33501" xr:uid="{00000000-0005-0000-0000-0000433C0000}"/>
    <cellStyle name="Millares [3] 2 2 3" xfId="10601" xr:uid="{00000000-0005-0000-0000-0000443C0000}"/>
    <cellStyle name="Millares [3] 2 2 3 2" xfId="33502" xr:uid="{00000000-0005-0000-0000-0000453C0000}"/>
    <cellStyle name="Millares [3] 2 2 4" xfId="33503" xr:uid="{00000000-0005-0000-0000-0000463C0000}"/>
    <cellStyle name="Millares [3] 2 3" xfId="10602" xr:uid="{00000000-0005-0000-0000-0000473C0000}"/>
    <cellStyle name="Millares [3] 2 3 2" xfId="10603" xr:uid="{00000000-0005-0000-0000-0000483C0000}"/>
    <cellStyle name="Millares [3] 2 3 2 2" xfId="33504" xr:uid="{00000000-0005-0000-0000-0000493C0000}"/>
    <cellStyle name="Millares [3] 2 3 3" xfId="10604" xr:uid="{00000000-0005-0000-0000-00004A3C0000}"/>
    <cellStyle name="Millares [3] 2 3 3 2" xfId="33505" xr:uid="{00000000-0005-0000-0000-00004B3C0000}"/>
    <cellStyle name="Millares [3] 2 3 4" xfId="33506" xr:uid="{00000000-0005-0000-0000-00004C3C0000}"/>
    <cellStyle name="Millares [3] 2 4" xfId="10605" xr:uid="{00000000-0005-0000-0000-00004D3C0000}"/>
    <cellStyle name="Millares [3] 2 4 2" xfId="10606" xr:uid="{00000000-0005-0000-0000-00004E3C0000}"/>
    <cellStyle name="Millares [3] 2 4 2 2" xfId="33507" xr:uid="{00000000-0005-0000-0000-00004F3C0000}"/>
    <cellStyle name="Millares [3] 2 4 3" xfId="10607" xr:uid="{00000000-0005-0000-0000-0000503C0000}"/>
    <cellStyle name="Millares [3] 2 4 3 2" xfId="33508" xr:uid="{00000000-0005-0000-0000-0000513C0000}"/>
    <cellStyle name="Millares [3] 2 4 4" xfId="33509" xr:uid="{00000000-0005-0000-0000-0000523C0000}"/>
    <cellStyle name="Millares [3] 2 5" xfId="10608" xr:uid="{00000000-0005-0000-0000-0000533C0000}"/>
    <cellStyle name="Millares [3] 2 5 2" xfId="10609" xr:uid="{00000000-0005-0000-0000-0000543C0000}"/>
    <cellStyle name="Millares [3] 2 5 2 2" xfId="33510" xr:uid="{00000000-0005-0000-0000-0000553C0000}"/>
    <cellStyle name="Millares [3] 2 5 3" xfId="10610" xr:uid="{00000000-0005-0000-0000-0000563C0000}"/>
    <cellStyle name="Millares [3] 2 5 3 2" xfId="33511" xr:uid="{00000000-0005-0000-0000-0000573C0000}"/>
    <cellStyle name="Millares [3] 2 5 4" xfId="33512" xr:uid="{00000000-0005-0000-0000-0000583C0000}"/>
    <cellStyle name="Millares [3] 2 6" xfId="10611" xr:uid="{00000000-0005-0000-0000-0000593C0000}"/>
    <cellStyle name="Millares [3] 2 6 2" xfId="33513" xr:uid="{00000000-0005-0000-0000-00005A3C0000}"/>
    <cellStyle name="Millares [3] 2 7" xfId="10612" xr:uid="{00000000-0005-0000-0000-00005B3C0000}"/>
    <cellStyle name="Millares [3] 2 7 2" xfId="33514" xr:uid="{00000000-0005-0000-0000-00005C3C0000}"/>
    <cellStyle name="Millares [3] 2 8" xfId="33515" xr:uid="{00000000-0005-0000-0000-00005D3C0000}"/>
    <cellStyle name="Millares [3] 20" xfId="10613" xr:uid="{00000000-0005-0000-0000-00005E3C0000}"/>
    <cellStyle name="Millares [3] 20 2" xfId="10614" xr:uid="{00000000-0005-0000-0000-00005F3C0000}"/>
    <cellStyle name="Millares [3] 20 2 2" xfId="33516" xr:uid="{00000000-0005-0000-0000-0000603C0000}"/>
    <cellStyle name="Millares [3] 20 3" xfId="10615" xr:uid="{00000000-0005-0000-0000-0000613C0000}"/>
    <cellStyle name="Millares [3] 20 3 2" xfId="33517" xr:uid="{00000000-0005-0000-0000-0000623C0000}"/>
    <cellStyle name="Millares [3] 20 4" xfId="33518" xr:uid="{00000000-0005-0000-0000-0000633C0000}"/>
    <cellStyle name="Millares [3] 21" xfId="10616" xr:uid="{00000000-0005-0000-0000-0000643C0000}"/>
    <cellStyle name="Millares [3] 21 2" xfId="10617" xr:uid="{00000000-0005-0000-0000-0000653C0000}"/>
    <cellStyle name="Millares [3] 21 2 2" xfId="33519" xr:uid="{00000000-0005-0000-0000-0000663C0000}"/>
    <cellStyle name="Millares [3] 21 3" xfId="10618" xr:uid="{00000000-0005-0000-0000-0000673C0000}"/>
    <cellStyle name="Millares [3] 21 3 2" xfId="33520" xr:uid="{00000000-0005-0000-0000-0000683C0000}"/>
    <cellStyle name="Millares [3] 21 4" xfId="33521" xr:uid="{00000000-0005-0000-0000-0000693C0000}"/>
    <cellStyle name="Millares [3] 22" xfId="10619" xr:uid="{00000000-0005-0000-0000-00006A3C0000}"/>
    <cellStyle name="Millares [3] 22 2" xfId="10620" xr:uid="{00000000-0005-0000-0000-00006B3C0000}"/>
    <cellStyle name="Millares [3] 22 2 2" xfId="33522" xr:uid="{00000000-0005-0000-0000-00006C3C0000}"/>
    <cellStyle name="Millares [3] 22 3" xfId="10621" xr:uid="{00000000-0005-0000-0000-00006D3C0000}"/>
    <cellStyle name="Millares [3] 22 3 2" xfId="33523" xr:uid="{00000000-0005-0000-0000-00006E3C0000}"/>
    <cellStyle name="Millares [3] 22 4" xfId="33524" xr:uid="{00000000-0005-0000-0000-00006F3C0000}"/>
    <cellStyle name="Millares [3] 23" xfId="10622" xr:uid="{00000000-0005-0000-0000-0000703C0000}"/>
    <cellStyle name="Millares [3] 23 2" xfId="10623" xr:uid="{00000000-0005-0000-0000-0000713C0000}"/>
    <cellStyle name="Millares [3] 23 2 2" xfId="33525" xr:uid="{00000000-0005-0000-0000-0000723C0000}"/>
    <cellStyle name="Millares [3] 23 3" xfId="10624" xr:uid="{00000000-0005-0000-0000-0000733C0000}"/>
    <cellStyle name="Millares [3] 23 3 2" xfId="33526" xr:uid="{00000000-0005-0000-0000-0000743C0000}"/>
    <cellStyle name="Millares [3] 23 4" xfId="33527" xr:uid="{00000000-0005-0000-0000-0000753C0000}"/>
    <cellStyle name="Millares [3] 24" xfId="10625" xr:uid="{00000000-0005-0000-0000-0000763C0000}"/>
    <cellStyle name="Millares [3] 24 2" xfId="10626" xr:uid="{00000000-0005-0000-0000-0000773C0000}"/>
    <cellStyle name="Millares [3] 24 2 2" xfId="33528" xr:uid="{00000000-0005-0000-0000-0000783C0000}"/>
    <cellStyle name="Millares [3] 24 3" xfId="10627" xr:uid="{00000000-0005-0000-0000-0000793C0000}"/>
    <cellStyle name="Millares [3] 24 3 2" xfId="33529" xr:uid="{00000000-0005-0000-0000-00007A3C0000}"/>
    <cellStyle name="Millares [3] 24 4" xfId="33530" xr:uid="{00000000-0005-0000-0000-00007B3C0000}"/>
    <cellStyle name="Millares [3] 25" xfId="10628" xr:uid="{00000000-0005-0000-0000-00007C3C0000}"/>
    <cellStyle name="Millares [3] 25 2" xfId="10629" xr:uid="{00000000-0005-0000-0000-00007D3C0000}"/>
    <cellStyle name="Millares [3] 25 2 2" xfId="33531" xr:uid="{00000000-0005-0000-0000-00007E3C0000}"/>
    <cellStyle name="Millares [3] 25 3" xfId="10630" xr:uid="{00000000-0005-0000-0000-00007F3C0000}"/>
    <cellStyle name="Millares [3] 25 3 2" xfId="33532" xr:uid="{00000000-0005-0000-0000-0000803C0000}"/>
    <cellStyle name="Millares [3] 25 4" xfId="33533" xr:uid="{00000000-0005-0000-0000-0000813C0000}"/>
    <cellStyle name="Millares [3] 26" xfId="10631" xr:uid="{00000000-0005-0000-0000-0000823C0000}"/>
    <cellStyle name="Millares [3] 26 2" xfId="10632" xr:uid="{00000000-0005-0000-0000-0000833C0000}"/>
    <cellStyle name="Millares [3] 26 2 2" xfId="33534" xr:uid="{00000000-0005-0000-0000-0000843C0000}"/>
    <cellStyle name="Millares [3] 26 3" xfId="10633" xr:uid="{00000000-0005-0000-0000-0000853C0000}"/>
    <cellStyle name="Millares [3] 26 3 2" xfId="33535" xr:uid="{00000000-0005-0000-0000-0000863C0000}"/>
    <cellStyle name="Millares [3] 26 4" xfId="33536" xr:uid="{00000000-0005-0000-0000-0000873C0000}"/>
    <cellStyle name="Millares [3] 27" xfId="10634" xr:uid="{00000000-0005-0000-0000-0000883C0000}"/>
    <cellStyle name="Millares [3] 27 2" xfId="10635" xr:uid="{00000000-0005-0000-0000-0000893C0000}"/>
    <cellStyle name="Millares [3] 27 2 2" xfId="33537" xr:uid="{00000000-0005-0000-0000-00008A3C0000}"/>
    <cellStyle name="Millares [3] 27 3" xfId="10636" xr:uid="{00000000-0005-0000-0000-00008B3C0000}"/>
    <cellStyle name="Millares [3] 27 3 2" xfId="33538" xr:uid="{00000000-0005-0000-0000-00008C3C0000}"/>
    <cellStyle name="Millares [3] 27 4" xfId="33539" xr:uid="{00000000-0005-0000-0000-00008D3C0000}"/>
    <cellStyle name="Millares [3] 28" xfId="10637" xr:uid="{00000000-0005-0000-0000-00008E3C0000}"/>
    <cellStyle name="Millares [3] 28 2" xfId="10638" xr:uid="{00000000-0005-0000-0000-00008F3C0000}"/>
    <cellStyle name="Millares [3] 28 2 2" xfId="33540" xr:uid="{00000000-0005-0000-0000-0000903C0000}"/>
    <cellStyle name="Millares [3] 28 3" xfId="10639" xr:uid="{00000000-0005-0000-0000-0000913C0000}"/>
    <cellStyle name="Millares [3] 28 3 2" xfId="33541" xr:uid="{00000000-0005-0000-0000-0000923C0000}"/>
    <cellStyle name="Millares [3] 28 4" xfId="33542" xr:uid="{00000000-0005-0000-0000-0000933C0000}"/>
    <cellStyle name="Millares [3] 29" xfId="10640" xr:uid="{00000000-0005-0000-0000-0000943C0000}"/>
    <cellStyle name="Millares [3] 29 2" xfId="10641" xr:uid="{00000000-0005-0000-0000-0000953C0000}"/>
    <cellStyle name="Millares [3] 29 2 2" xfId="33543" xr:uid="{00000000-0005-0000-0000-0000963C0000}"/>
    <cellStyle name="Millares [3] 29 3" xfId="10642" xr:uid="{00000000-0005-0000-0000-0000973C0000}"/>
    <cellStyle name="Millares [3] 29 3 2" xfId="33544" xr:uid="{00000000-0005-0000-0000-0000983C0000}"/>
    <cellStyle name="Millares [3] 29 4" xfId="33545" xr:uid="{00000000-0005-0000-0000-0000993C0000}"/>
    <cellStyle name="Millares [3] 3" xfId="10643" xr:uid="{00000000-0005-0000-0000-00009A3C0000}"/>
    <cellStyle name="Millares [3] 3 2" xfId="10644" xr:uid="{00000000-0005-0000-0000-00009B3C0000}"/>
    <cellStyle name="Millares [3] 3 2 2" xfId="10645" xr:uid="{00000000-0005-0000-0000-00009C3C0000}"/>
    <cellStyle name="Millares [3] 3 2 2 2" xfId="33546" xr:uid="{00000000-0005-0000-0000-00009D3C0000}"/>
    <cellStyle name="Millares [3] 3 2 3" xfId="10646" xr:uid="{00000000-0005-0000-0000-00009E3C0000}"/>
    <cellStyle name="Millares [3] 3 2 3 2" xfId="33547" xr:uid="{00000000-0005-0000-0000-00009F3C0000}"/>
    <cellStyle name="Millares [3] 3 2 4" xfId="33548" xr:uid="{00000000-0005-0000-0000-0000A03C0000}"/>
    <cellStyle name="Millares [3] 3 3" xfId="10647" xr:uid="{00000000-0005-0000-0000-0000A13C0000}"/>
    <cellStyle name="Millares [3] 3 3 2" xfId="10648" xr:uid="{00000000-0005-0000-0000-0000A23C0000}"/>
    <cellStyle name="Millares [3] 3 3 2 2" xfId="33549" xr:uid="{00000000-0005-0000-0000-0000A33C0000}"/>
    <cellStyle name="Millares [3] 3 3 3" xfId="10649" xr:uid="{00000000-0005-0000-0000-0000A43C0000}"/>
    <cellStyle name="Millares [3] 3 3 3 2" xfId="33550" xr:uid="{00000000-0005-0000-0000-0000A53C0000}"/>
    <cellStyle name="Millares [3] 3 3 4" xfId="33551" xr:uid="{00000000-0005-0000-0000-0000A63C0000}"/>
    <cellStyle name="Millares [3] 3 4" xfId="10650" xr:uid="{00000000-0005-0000-0000-0000A73C0000}"/>
    <cellStyle name="Millares [3] 3 4 2" xfId="10651" xr:uid="{00000000-0005-0000-0000-0000A83C0000}"/>
    <cellStyle name="Millares [3] 3 4 2 2" xfId="33552" xr:uid="{00000000-0005-0000-0000-0000A93C0000}"/>
    <cellStyle name="Millares [3] 3 4 3" xfId="10652" xr:uid="{00000000-0005-0000-0000-0000AA3C0000}"/>
    <cellStyle name="Millares [3] 3 4 3 2" xfId="33553" xr:uid="{00000000-0005-0000-0000-0000AB3C0000}"/>
    <cellStyle name="Millares [3] 3 4 4" xfId="33554" xr:uid="{00000000-0005-0000-0000-0000AC3C0000}"/>
    <cellStyle name="Millares [3] 3 5" xfId="10653" xr:uid="{00000000-0005-0000-0000-0000AD3C0000}"/>
    <cellStyle name="Millares [3] 3 5 2" xfId="10654" xr:uid="{00000000-0005-0000-0000-0000AE3C0000}"/>
    <cellStyle name="Millares [3] 3 5 2 2" xfId="33555" xr:uid="{00000000-0005-0000-0000-0000AF3C0000}"/>
    <cellStyle name="Millares [3] 3 5 3" xfId="10655" xr:uid="{00000000-0005-0000-0000-0000B03C0000}"/>
    <cellStyle name="Millares [3] 3 5 3 2" xfId="33556" xr:uid="{00000000-0005-0000-0000-0000B13C0000}"/>
    <cellStyle name="Millares [3] 3 5 4" xfId="33557" xr:uid="{00000000-0005-0000-0000-0000B23C0000}"/>
    <cellStyle name="Millares [3] 3 6" xfId="10656" xr:uid="{00000000-0005-0000-0000-0000B33C0000}"/>
    <cellStyle name="Millares [3] 3 6 2" xfId="33558" xr:uid="{00000000-0005-0000-0000-0000B43C0000}"/>
    <cellStyle name="Millares [3] 3 7" xfId="10657" xr:uid="{00000000-0005-0000-0000-0000B53C0000}"/>
    <cellStyle name="Millares [3] 3 7 2" xfId="33559" xr:uid="{00000000-0005-0000-0000-0000B63C0000}"/>
    <cellStyle name="Millares [3] 3 8" xfId="33560" xr:uid="{00000000-0005-0000-0000-0000B73C0000}"/>
    <cellStyle name="Millares [3] 30" xfId="10658" xr:uid="{00000000-0005-0000-0000-0000B83C0000}"/>
    <cellStyle name="Millares [3] 30 2" xfId="10659" xr:uid="{00000000-0005-0000-0000-0000B93C0000}"/>
    <cellStyle name="Millares [3] 30 2 2" xfId="33561" xr:uid="{00000000-0005-0000-0000-0000BA3C0000}"/>
    <cellStyle name="Millares [3] 30 3" xfId="10660" xr:uid="{00000000-0005-0000-0000-0000BB3C0000}"/>
    <cellStyle name="Millares [3] 30 3 2" xfId="33562" xr:uid="{00000000-0005-0000-0000-0000BC3C0000}"/>
    <cellStyle name="Millares [3] 30 4" xfId="33563" xr:uid="{00000000-0005-0000-0000-0000BD3C0000}"/>
    <cellStyle name="Millares [3] 31" xfId="10661" xr:uid="{00000000-0005-0000-0000-0000BE3C0000}"/>
    <cellStyle name="Millares [3] 31 2" xfId="10662" xr:uid="{00000000-0005-0000-0000-0000BF3C0000}"/>
    <cellStyle name="Millares [3] 31 2 2" xfId="33564" xr:uid="{00000000-0005-0000-0000-0000C03C0000}"/>
    <cellStyle name="Millares [3] 31 3" xfId="10663" xr:uid="{00000000-0005-0000-0000-0000C13C0000}"/>
    <cellStyle name="Millares [3] 31 3 2" xfId="33565" xr:uid="{00000000-0005-0000-0000-0000C23C0000}"/>
    <cellStyle name="Millares [3] 31 4" xfId="33566" xr:uid="{00000000-0005-0000-0000-0000C33C0000}"/>
    <cellStyle name="Millares [3] 32" xfId="10664" xr:uid="{00000000-0005-0000-0000-0000C43C0000}"/>
    <cellStyle name="Millares [3] 32 2" xfId="10665" xr:uid="{00000000-0005-0000-0000-0000C53C0000}"/>
    <cellStyle name="Millares [3] 32 2 2" xfId="33567" xr:uid="{00000000-0005-0000-0000-0000C63C0000}"/>
    <cellStyle name="Millares [3] 32 3" xfId="10666" xr:uid="{00000000-0005-0000-0000-0000C73C0000}"/>
    <cellStyle name="Millares [3] 32 3 2" xfId="33568" xr:uid="{00000000-0005-0000-0000-0000C83C0000}"/>
    <cellStyle name="Millares [3] 32 4" xfId="33569" xr:uid="{00000000-0005-0000-0000-0000C93C0000}"/>
    <cellStyle name="Millares [3] 33" xfId="10667" xr:uid="{00000000-0005-0000-0000-0000CA3C0000}"/>
    <cellStyle name="Millares [3] 33 2" xfId="10668" xr:uid="{00000000-0005-0000-0000-0000CB3C0000}"/>
    <cellStyle name="Millares [3] 33 2 2" xfId="33570" xr:uid="{00000000-0005-0000-0000-0000CC3C0000}"/>
    <cellStyle name="Millares [3] 33 3" xfId="10669" xr:uid="{00000000-0005-0000-0000-0000CD3C0000}"/>
    <cellStyle name="Millares [3] 33 3 2" xfId="33571" xr:uid="{00000000-0005-0000-0000-0000CE3C0000}"/>
    <cellStyle name="Millares [3] 33 4" xfId="33572" xr:uid="{00000000-0005-0000-0000-0000CF3C0000}"/>
    <cellStyle name="Millares [3] 34" xfId="10670" xr:uid="{00000000-0005-0000-0000-0000D03C0000}"/>
    <cellStyle name="Millares [3] 34 2" xfId="10671" xr:uid="{00000000-0005-0000-0000-0000D13C0000}"/>
    <cellStyle name="Millares [3] 34 2 2" xfId="33573" xr:uid="{00000000-0005-0000-0000-0000D23C0000}"/>
    <cellStyle name="Millares [3] 34 3" xfId="10672" xr:uid="{00000000-0005-0000-0000-0000D33C0000}"/>
    <cellStyle name="Millares [3] 34 3 2" xfId="33574" xr:uid="{00000000-0005-0000-0000-0000D43C0000}"/>
    <cellStyle name="Millares [3] 34 4" xfId="33575" xr:uid="{00000000-0005-0000-0000-0000D53C0000}"/>
    <cellStyle name="Millares [3] 35" xfId="10673" xr:uid="{00000000-0005-0000-0000-0000D63C0000}"/>
    <cellStyle name="Millares [3] 35 2" xfId="10674" xr:uid="{00000000-0005-0000-0000-0000D73C0000}"/>
    <cellStyle name="Millares [3] 35 2 2" xfId="33576" xr:uid="{00000000-0005-0000-0000-0000D83C0000}"/>
    <cellStyle name="Millares [3] 35 3" xfId="10675" xr:uid="{00000000-0005-0000-0000-0000D93C0000}"/>
    <cellStyle name="Millares [3] 35 3 2" xfId="33577" xr:uid="{00000000-0005-0000-0000-0000DA3C0000}"/>
    <cellStyle name="Millares [3] 35 4" xfId="33578" xr:uid="{00000000-0005-0000-0000-0000DB3C0000}"/>
    <cellStyle name="Millares [3] 36" xfId="10676" xr:uid="{00000000-0005-0000-0000-0000DC3C0000}"/>
    <cellStyle name="Millares [3] 36 2" xfId="10677" xr:uid="{00000000-0005-0000-0000-0000DD3C0000}"/>
    <cellStyle name="Millares [3] 36 2 2" xfId="33579" xr:uid="{00000000-0005-0000-0000-0000DE3C0000}"/>
    <cellStyle name="Millares [3] 36 3" xfId="10678" xr:uid="{00000000-0005-0000-0000-0000DF3C0000}"/>
    <cellStyle name="Millares [3] 36 3 2" xfId="33580" xr:uid="{00000000-0005-0000-0000-0000E03C0000}"/>
    <cellStyle name="Millares [3] 36 4" xfId="33581" xr:uid="{00000000-0005-0000-0000-0000E13C0000}"/>
    <cellStyle name="Millares [3] 37" xfId="10679" xr:uid="{00000000-0005-0000-0000-0000E23C0000}"/>
    <cellStyle name="Millares [3] 37 2" xfId="10680" xr:uid="{00000000-0005-0000-0000-0000E33C0000}"/>
    <cellStyle name="Millares [3] 37 2 2" xfId="33582" xr:uid="{00000000-0005-0000-0000-0000E43C0000}"/>
    <cellStyle name="Millares [3] 37 3" xfId="10681" xr:uid="{00000000-0005-0000-0000-0000E53C0000}"/>
    <cellStyle name="Millares [3] 37 3 2" xfId="33583" xr:uid="{00000000-0005-0000-0000-0000E63C0000}"/>
    <cellStyle name="Millares [3] 37 4" xfId="33584" xr:uid="{00000000-0005-0000-0000-0000E73C0000}"/>
    <cellStyle name="Millares [3] 38" xfId="10682" xr:uid="{00000000-0005-0000-0000-0000E83C0000}"/>
    <cellStyle name="Millares [3] 38 2" xfId="10683" xr:uid="{00000000-0005-0000-0000-0000E93C0000}"/>
    <cellStyle name="Millares [3] 38 2 2" xfId="33585" xr:uid="{00000000-0005-0000-0000-0000EA3C0000}"/>
    <cellStyle name="Millares [3] 38 3" xfId="10684" xr:uid="{00000000-0005-0000-0000-0000EB3C0000}"/>
    <cellStyle name="Millares [3] 38 3 2" xfId="33586" xr:uid="{00000000-0005-0000-0000-0000EC3C0000}"/>
    <cellStyle name="Millares [3] 38 4" xfId="33587" xr:uid="{00000000-0005-0000-0000-0000ED3C0000}"/>
    <cellStyle name="Millares [3] 39" xfId="10685" xr:uid="{00000000-0005-0000-0000-0000EE3C0000}"/>
    <cellStyle name="Millares [3] 39 2" xfId="10686" xr:uid="{00000000-0005-0000-0000-0000EF3C0000}"/>
    <cellStyle name="Millares [3] 39 2 2" xfId="33588" xr:uid="{00000000-0005-0000-0000-0000F03C0000}"/>
    <cellStyle name="Millares [3] 39 3" xfId="10687" xr:uid="{00000000-0005-0000-0000-0000F13C0000}"/>
    <cellStyle name="Millares [3] 39 3 2" xfId="33589" xr:uid="{00000000-0005-0000-0000-0000F23C0000}"/>
    <cellStyle name="Millares [3] 39 4" xfId="33590" xr:uid="{00000000-0005-0000-0000-0000F33C0000}"/>
    <cellStyle name="Millares [3] 4" xfId="10688" xr:uid="{00000000-0005-0000-0000-0000F43C0000}"/>
    <cellStyle name="Millares [3] 4 2" xfId="10689" xr:uid="{00000000-0005-0000-0000-0000F53C0000}"/>
    <cellStyle name="Millares [3] 4 2 2" xfId="10690" xr:uid="{00000000-0005-0000-0000-0000F63C0000}"/>
    <cellStyle name="Millares [3] 4 2 2 2" xfId="33591" xr:uid="{00000000-0005-0000-0000-0000F73C0000}"/>
    <cellStyle name="Millares [3] 4 2 3" xfId="10691" xr:uid="{00000000-0005-0000-0000-0000F83C0000}"/>
    <cellStyle name="Millares [3] 4 2 3 2" xfId="33592" xr:uid="{00000000-0005-0000-0000-0000F93C0000}"/>
    <cellStyle name="Millares [3] 4 2 4" xfId="33593" xr:uid="{00000000-0005-0000-0000-0000FA3C0000}"/>
    <cellStyle name="Millares [3] 4 3" xfId="10692" xr:uid="{00000000-0005-0000-0000-0000FB3C0000}"/>
    <cellStyle name="Millares [3] 4 3 2" xfId="10693" xr:uid="{00000000-0005-0000-0000-0000FC3C0000}"/>
    <cellStyle name="Millares [3] 4 3 2 2" xfId="33594" xr:uid="{00000000-0005-0000-0000-0000FD3C0000}"/>
    <cellStyle name="Millares [3] 4 3 3" xfId="10694" xr:uid="{00000000-0005-0000-0000-0000FE3C0000}"/>
    <cellStyle name="Millares [3] 4 3 3 2" xfId="33595" xr:uid="{00000000-0005-0000-0000-0000FF3C0000}"/>
    <cellStyle name="Millares [3] 4 3 4" xfId="33596" xr:uid="{00000000-0005-0000-0000-0000003D0000}"/>
    <cellStyle name="Millares [3] 4 4" xfId="10695" xr:uid="{00000000-0005-0000-0000-0000013D0000}"/>
    <cellStyle name="Millares [3] 4 4 2" xfId="10696" xr:uid="{00000000-0005-0000-0000-0000023D0000}"/>
    <cellStyle name="Millares [3] 4 4 2 2" xfId="33597" xr:uid="{00000000-0005-0000-0000-0000033D0000}"/>
    <cellStyle name="Millares [3] 4 4 3" xfId="10697" xr:uid="{00000000-0005-0000-0000-0000043D0000}"/>
    <cellStyle name="Millares [3] 4 4 3 2" xfId="33598" xr:uid="{00000000-0005-0000-0000-0000053D0000}"/>
    <cellStyle name="Millares [3] 4 4 4" xfId="33599" xr:uid="{00000000-0005-0000-0000-0000063D0000}"/>
    <cellStyle name="Millares [3] 4 5" xfId="10698" xr:uid="{00000000-0005-0000-0000-0000073D0000}"/>
    <cellStyle name="Millares [3] 4 5 2" xfId="10699" xr:uid="{00000000-0005-0000-0000-0000083D0000}"/>
    <cellStyle name="Millares [3] 4 5 2 2" xfId="33600" xr:uid="{00000000-0005-0000-0000-0000093D0000}"/>
    <cellStyle name="Millares [3] 4 5 3" xfId="10700" xr:uid="{00000000-0005-0000-0000-00000A3D0000}"/>
    <cellStyle name="Millares [3] 4 5 3 2" xfId="33601" xr:uid="{00000000-0005-0000-0000-00000B3D0000}"/>
    <cellStyle name="Millares [3] 4 5 4" xfId="33602" xr:uid="{00000000-0005-0000-0000-00000C3D0000}"/>
    <cellStyle name="Millares [3] 4 6" xfId="10701" xr:uid="{00000000-0005-0000-0000-00000D3D0000}"/>
    <cellStyle name="Millares [3] 4 6 2" xfId="33603" xr:uid="{00000000-0005-0000-0000-00000E3D0000}"/>
    <cellStyle name="Millares [3] 4 7" xfId="10702" xr:uid="{00000000-0005-0000-0000-00000F3D0000}"/>
    <cellStyle name="Millares [3] 4 7 2" xfId="33604" xr:uid="{00000000-0005-0000-0000-0000103D0000}"/>
    <cellStyle name="Millares [3] 4 8" xfId="33605" xr:uid="{00000000-0005-0000-0000-0000113D0000}"/>
    <cellStyle name="Millares [3] 40" xfId="10703" xr:uid="{00000000-0005-0000-0000-0000123D0000}"/>
    <cellStyle name="Millares [3] 40 2" xfId="10704" xr:uid="{00000000-0005-0000-0000-0000133D0000}"/>
    <cellStyle name="Millares [3] 40 2 2" xfId="33606" xr:uid="{00000000-0005-0000-0000-0000143D0000}"/>
    <cellStyle name="Millares [3] 40 3" xfId="10705" xr:uid="{00000000-0005-0000-0000-0000153D0000}"/>
    <cellStyle name="Millares [3] 40 3 2" xfId="33607" xr:uid="{00000000-0005-0000-0000-0000163D0000}"/>
    <cellStyle name="Millares [3] 40 4" xfId="33608" xr:uid="{00000000-0005-0000-0000-0000173D0000}"/>
    <cellStyle name="Millares [3] 41" xfId="10706" xr:uid="{00000000-0005-0000-0000-0000183D0000}"/>
    <cellStyle name="Millares [3] 41 2" xfId="10707" xr:uid="{00000000-0005-0000-0000-0000193D0000}"/>
    <cellStyle name="Millares [3] 41 2 2" xfId="33609" xr:uid="{00000000-0005-0000-0000-00001A3D0000}"/>
    <cellStyle name="Millares [3] 41 3" xfId="10708" xr:uid="{00000000-0005-0000-0000-00001B3D0000}"/>
    <cellStyle name="Millares [3] 41 3 2" xfId="33610" xr:uid="{00000000-0005-0000-0000-00001C3D0000}"/>
    <cellStyle name="Millares [3] 41 4" xfId="33611" xr:uid="{00000000-0005-0000-0000-00001D3D0000}"/>
    <cellStyle name="Millares [3] 42" xfId="10709" xr:uid="{00000000-0005-0000-0000-00001E3D0000}"/>
    <cellStyle name="Millares [3] 42 2" xfId="10710" xr:uid="{00000000-0005-0000-0000-00001F3D0000}"/>
    <cellStyle name="Millares [3] 42 2 2" xfId="33612" xr:uid="{00000000-0005-0000-0000-0000203D0000}"/>
    <cellStyle name="Millares [3] 42 3" xfId="10711" xr:uid="{00000000-0005-0000-0000-0000213D0000}"/>
    <cellStyle name="Millares [3] 42 3 2" xfId="33613" xr:uid="{00000000-0005-0000-0000-0000223D0000}"/>
    <cellStyle name="Millares [3] 42 4" xfId="33614" xr:uid="{00000000-0005-0000-0000-0000233D0000}"/>
    <cellStyle name="Millares [3] 43" xfId="10712" xr:uid="{00000000-0005-0000-0000-0000243D0000}"/>
    <cellStyle name="Millares [3] 43 2" xfId="10713" xr:uid="{00000000-0005-0000-0000-0000253D0000}"/>
    <cellStyle name="Millares [3] 43 2 2" xfId="33615" xr:uid="{00000000-0005-0000-0000-0000263D0000}"/>
    <cellStyle name="Millares [3] 43 3" xfId="10714" xr:uid="{00000000-0005-0000-0000-0000273D0000}"/>
    <cellStyle name="Millares [3] 43 3 2" xfId="33616" xr:uid="{00000000-0005-0000-0000-0000283D0000}"/>
    <cellStyle name="Millares [3] 43 4" xfId="33617" xr:uid="{00000000-0005-0000-0000-0000293D0000}"/>
    <cellStyle name="Millares [3] 44" xfId="10715" xr:uid="{00000000-0005-0000-0000-00002A3D0000}"/>
    <cellStyle name="Millares [3] 44 2" xfId="10716" xr:uid="{00000000-0005-0000-0000-00002B3D0000}"/>
    <cellStyle name="Millares [3] 44 2 2" xfId="33618" xr:uid="{00000000-0005-0000-0000-00002C3D0000}"/>
    <cellStyle name="Millares [3] 44 3" xfId="10717" xr:uid="{00000000-0005-0000-0000-00002D3D0000}"/>
    <cellStyle name="Millares [3] 44 3 2" xfId="33619" xr:uid="{00000000-0005-0000-0000-00002E3D0000}"/>
    <cellStyle name="Millares [3] 44 4" xfId="33620" xr:uid="{00000000-0005-0000-0000-00002F3D0000}"/>
    <cellStyle name="Millares [3] 45" xfId="10718" xr:uid="{00000000-0005-0000-0000-0000303D0000}"/>
    <cellStyle name="Millares [3] 45 2" xfId="10719" xr:uid="{00000000-0005-0000-0000-0000313D0000}"/>
    <cellStyle name="Millares [3] 45 2 2" xfId="33621" xr:uid="{00000000-0005-0000-0000-0000323D0000}"/>
    <cellStyle name="Millares [3] 45 3" xfId="10720" xr:uid="{00000000-0005-0000-0000-0000333D0000}"/>
    <cellStyle name="Millares [3] 45 3 2" xfId="33622" xr:uid="{00000000-0005-0000-0000-0000343D0000}"/>
    <cellStyle name="Millares [3] 45 4" xfId="33623" xr:uid="{00000000-0005-0000-0000-0000353D0000}"/>
    <cellStyle name="Millares [3] 46" xfId="10721" xr:uid="{00000000-0005-0000-0000-0000363D0000}"/>
    <cellStyle name="Millares [3] 46 2" xfId="10722" xr:uid="{00000000-0005-0000-0000-0000373D0000}"/>
    <cellStyle name="Millares [3] 46 2 2" xfId="33624" xr:uid="{00000000-0005-0000-0000-0000383D0000}"/>
    <cellStyle name="Millares [3] 46 3" xfId="10723" xr:uid="{00000000-0005-0000-0000-0000393D0000}"/>
    <cellStyle name="Millares [3] 46 3 2" xfId="33625" xr:uid="{00000000-0005-0000-0000-00003A3D0000}"/>
    <cellStyle name="Millares [3] 46 4" xfId="33626" xr:uid="{00000000-0005-0000-0000-00003B3D0000}"/>
    <cellStyle name="Millares [3] 47" xfId="10724" xr:uid="{00000000-0005-0000-0000-00003C3D0000}"/>
    <cellStyle name="Millares [3] 47 2" xfId="10725" xr:uid="{00000000-0005-0000-0000-00003D3D0000}"/>
    <cellStyle name="Millares [3] 47 2 2" xfId="33627" xr:uid="{00000000-0005-0000-0000-00003E3D0000}"/>
    <cellStyle name="Millares [3] 47 3" xfId="10726" xr:uid="{00000000-0005-0000-0000-00003F3D0000}"/>
    <cellStyle name="Millares [3] 47 3 2" xfId="33628" xr:uid="{00000000-0005-0000-0000-0000403D0000}"/>
    <cellStyle name="Millares [3] 47 4" xfId="33629" xr:uid="{00000000-0005-0000-0000-0000413D0000}"/>
    <cellStyle name="Millares [3] 48" xfId="10727" xr:uid="{00000000-0005-0000-0000-0000423D0000}"/>
    <cellStyle name="Millares [3] 48 2" xfId="10728" xr:uid="{00000000-0005-0000-0000-0000433D0000}"/>
    <cellStyle name="Millares [3] 48 2 2" xfId="33630" xr:uid="{00000000-0005-0000-0000-0000443D0000}"/>
    <cellStyle name="Millares [3] 48 3" xfId="10729" xr:uid="{00000000-0005-0000-0000-0000453D0000}"/>
    <cellStyle name="Millares [3] 48 3 2" xfId="33631" xr:uid="{00000000-0005-0000-0000-0000463D0000}"/>
    <cellStyle name="Millares [3] 48 4" xfId="33632" xr:uid="{00000000-0005-0000-0000-0000473D0000}"/>
    <cellStyle name="Millares [3] 49" xfId="10730" xr:uid="{00000000-0005-0000-0000-0000483D0000}"/>
    <cellStyle name="Millares [3] 49 2" xfId="10731" xr:uid="{00000000-0005-0000-0000-0000493D0000}"/>
    <cellStyle name="Millares [3] 49 2 2" xfId="33633" xr:uid="{00000000-0005-0000-0000-00004A3D0000}"/>
    <cellStyle name="Millares [3] 49 3" xfId="10732" xr:uid="{00000000-0005-0000-0000-00004B3D0000}"/>
    <cellStyle name="Millares [3] 49 3 2" xfId="33634" xr:uid="{00000000-0005-0000-0000-00004C3D0000}"/>
    <cellStyle name="Millares [3] 49 4" xfId="33635" xr:uid="{00000000-0005-0000-0000-00004D3D0000}"/>
    <cellStyle name="Millares [3] 5" xfId="10733" xr:uid="{00000000-0005-0000-0000-00004E3D0000}"/>
    <cellStyle name="Millares [3] 5 2" xfId="10734" xr:uid="{00000000-0005-0000-0000-00004F3D0000}"/>
    <cellStyle name="Millares [3] 5 2 2" xfId="33636" xr:uid="{00000000-0005-0000-0000-0000503D0000}"/>
    <cellStyle name="Millares [3] 5 3" xfId="10735" xr:uid="{00000000-0005-0000-0000-0000513D0000}"/>
    <cellStyle name="Millares [3] 5 3 2" xfId="33637" xr:uid="{00000000-0005-0000-0000-0000523D0000}"/>
    <cellStyle name="Millares [3] 5 4" xfId="33638" xr:uid="{00000000-0005-0000-0000-0000533D0000}"/>
    <cellStyle name="Millares [3] 50" xfId="10736" xr:uid="{00000000-0005-0000-0000-0000543D0000}"/>
    <cellStyle name="Millares [3] 50 2" xfId="10737" xr:uid="{00000000-0005-0000-0000-0000553D0000}"/>
    <cellStyle name="Millares [3] 50 2 2" xfId="33639" xr:uid="{00000000-0005-0000-0000-0000563D0000}"/>
    <cellStyle name="Millares [3] 50 3" xfId="10738" xr:uid="{00000000-0005-0000-0000-0000573D0000}"/>
    <cellStyle name="Millares [3] 50 3 2" xfId="33640" xr:uid="{00000000-0005-0000-0000-0000583D0000}"/>
    <cellStyle name="Millares [3] 50 4" xfId="33641" xr:uid="{00000000-0005-0000-0000-0000593D0000}"/>
    <cellStyle name="Millares [3] 51" xfId="10739" xr:uid="{00000000-0005-0000-0000-00005A3D0000}"/>
    <cellStyle name="Millares [3] 51 2" xfId="10740" xr:uid="{00000000-0005-0000-0000-00005B3D0000}"/>
    <cellStyle name="Millares [3] 51 2 2" xfId="33642" xr:uid="{00000000-0005-0000-0000-00005C3D0000}"/>
    <cellStyle name="Millares [3] 51 3" xfId="10741" xr:uid="{00000000-0005-0000-0000-00005D3D0000}"/>
    <cellStyle name="Millares [3] 51 3 2" xfId="33643" xr:uid="{00000000-0005-0000-0000-00005E3D0000}"/>
    <cellStyle name="Millares [3] 51 4" xfId="33644" xr:uid="{00000000-0005-0000-0000-00005F3D0000}"/>
    <cellStyle name="Millares [3] 52" xfId="10742" xr:uid="{00000000-0005-0000-0000-0000603D0000}"/>
    <cellStyle name="Millares [3] 52 2" xfId="10743" xr:uid="{00000000-0005-0000-0000-0000613D0000}"/>
    <cellStyle name="Millares [3] 52 2 2" xfId="33645" xr:uid="{00000000-0005-0000-0000-0000623D0000}"/>
    <cellStyle name="Millares [3] 52 3" xfId="10744" xr:uid="{00000000-0005-0000-0000-0000633D0000}"/>
    <cellStyle name="Millares [3] 52 3 2" xfId="33646" xr:uid="{00000000-0005-0000-0000-0000643D0000}"/>
    <cellStyle name="Millares [3] 52 4" xfId="33647" xr:uid="{00000000-0005-0000-0000-0000653D0000}"/>
    <cellStyle name="Millares [3] 53" xfId="10745" xr:uid="{00000000-0005-0000-0000-0000663D0000}"/>
    <cellStyle name="Millares [3] 53 2" xfId="10746" xr:uid="{00000000-0005-0000-0000-0000673D0000}"/>
    <cellStyle name="Millares [3] 53 2 2" xfId="33648" xr:uid="{00000000-0005-0000-0000-0000683D0000}"/>
    <cellStyle name="Millares [3] 53 3" xfId="10747" xr:uid="{00000000-0005-0000-0000-0000693D0000}"/>
    <cellStyle name="Millares [3] 53 3 2" xfId="33649" xr:uid="{00000000-0005-0000-0000-00006A3D0000}"/>
    <cellStyle name="Millares [3] 53 4" xfId="33650" xr:uid="{00000000-0005-0000-0000-00006B3D0000}"/>
    <cellStyle name="Millares [3] 54" xfId="10748" xr:uid="{00000000-0005-0000-0000-00006C3D0000}"/>
    <cellStyle name="Millares [3] 54 2" xfId="10749" xr:uid="{00000000-0005-0000-0000-00006D3D0000}"/>
    <cellStyle name="Millares [3] 54 2 2" xfId="33651" xr:uid="{00000000-0005-0000-0000-00006E3D0000}"/>
    <cellStyle name="Millares [3] 54 3" xfId="10750" xr:uid="{00000000-0005-0000-0000-00006F3D0000}"/>
    <cellStyle name="Millares [3] 54 3 2" xfId="33652" xr:uid="{00000000-0005-0000-0000-0000703D0000}"/>
    <cellStyle name="Millares [3] 54 4" xfId="33653" xr:uid="{00000000-0005-0000-0000-0000713D0000}"/>
    <cellStyle name="Millares [3] 55" xfId="10751" xr:uid="{00000000-0005-0000-0000-0000723D0000}"/>
    <cellStyle name="Millares [3] 55 2" xfId="10752" xr:uid="{00000000-0005-0000-0000-0000733D0000}"/>
    <cellStyle name="Millares [3] 55 2 2" xfId="33654" xr:uid="{00000000-0005-0000-0000-0000743D0000}"/>
    <cellStyle name="Millares [3] 55 3" xfId="10753" xr:uid="{00000000-0005-0000-0000-0000753D0000}"/>
    <cellStyle name="Millares [3] 55 3 2" xfId="33655" xr:uid="{00000000-0005-0000-0000-0000763D0000}"/>
    <cellStyle name="Millares [3] 55 4" xfId="33656" xr:uid="{00000000-0005-0000-0000-0000773D0000}"/>
    <cellStyle name="Millares [3] 56" xfId="10754" xr:uid="{00000000-0005-0000-0000-0000783D0000}"/>
    <cellStyle name="Millares [3] 56 2" xfId="10755" xr:uid="{00000000-0005-0000-0000-0000793D0000}"/>
    <cellStyle name="Millares [3] 56 2 2" xfId="33657" xr:uid="{00000000-0005-0000-0000-00007A3D0000}"/>
    <cellStyle name="Millares [3] 56 3" xfId="10756" xr:uid="{00000000-0005-0000-0000-00007B3D0000}"/>
    <cellStyle name="Millares [3] 56 3 2" xfId="33658" xr:uid="{00000000-0005-0000-0000-00007C3D0000}"/>
    <cellStyle name="Millares [3] 56 4" xfId="33659" xr:uid="{00000000-0005-0000-0000-00007D3D0000}"/>
    <cellStyle name="Millares [3] 57" xfId="10757" xr:uid="{00000000-0005-0000-0000-00007E3D0000}"/>
    <cellStyle name="Millares [3] 57 2" xfId="10758" xr:uid="{00000000-0005-0000-0000-00007F3D0000}"/>
    <cellStyle name="Millares [3] 57 2 2" xfId="33660" xr:uid="{00000000-0005-0000-0000-0000803D0000}"/>
    <cellStyle name="Millares [3] 57 3" xfId="10759" xr:uid="{00000000-0005-0000-0000-0000813D0000}"/>
    <cellStyle name="Millares [3] 57 3 2" xfId="33661" xr:uid="{00000000-0005-0000-0000-0000823D0000}"/>
    <cellStyle name="Millares [3] 57 4" xfId="33662" xr:uid="{00000000-0005-0000-0000-0000833D0000}"/>
    <cellStyle name="Millares [3] 58" xfId="10760" xr:uid="{00000000-0005-0000-0000-0000843D0000}"/>
    <cellStyle name="Millares [3] 58 2" xfId="10761" xr:uid="{00000000-0005-0000-0000-0000853D0000}"/>
    <cellStyle name="Millares [3] 58 2 2" xfId="33663" xr:uid="{00000000-0005-0000-0000-0000863D0000}"/>
    <cellStyle name="Millares [3] 58 3" xfId="10762" xr:uid="{00000000-0005-0000-0000-0000873D0000}"/>
    <cellStyle name="Millares [3] 58 3 2" xfId="33664" xr:uid="{00000000-0005-0000-0000-0000883D0000}"/>
    <cellStyle name="Millares [3] 58 4" xfId="33665" xr:uid="{00000000-0005-0000-0000-0000893D0000}"/>
    <cellStyle name="Millares [3] 59" xfId="10763" xr:uid="{00000000-0005-0000-0000-00008A3D0000}"/>
    <cellStyle name="Millares [3] 59 2" xfId="10764" xr:uid="{00000000-0005-0000-0000-00008B3D0000}"/>
    <cellStyle name="Millares [3] 59 2 2" xfId="33666" xr:uid="{00000000-0005-0000-0000-00008C3D0000}"/>
    <cellStyle name="Millares [3] 59 3" xfId="10765" xr:uid="{00000000-0005-0000-0000-00008D3D0000}"/>
    <cellStyle name="Millares [3] 59 3 2" xfId="33667" xr:uid="{00000000-0005-0000-0000-00008E3D0000}"/>
    <cellStyle name="Millares [3] 59 4" xfId="33668" xr:uid="{00000000-0005-0000-0000-00008F3D0000}"/>
    <cellStyle name="Millares [3] 6" xfId="10766" xr:uid="{00000000-0005-0000-0000-0000903D0000}"/>
    <cellStyle name="Millares [3] 6 2" xfId="10767" xr:uid="{00000000-0005-0000-0000-0000913D0000}"/>
    <cellStyle name="Millares [3] 6 2 2" xfId="33669" xr:uid="{00000000-0005-0000-0000-0000923D0000}"/>
    <cellStyle name="Millares [3] 6 3" xfId="10768" xr:uid="{00000000-0005-0000-0000-0000933D0000}"/>
    <cellStyle name="Millares [3] 6 3 2" xfId="33670" xr:uid="{00000000-0005-0000-0000-0000943D0000}"/>
    <cellStyle name="Millares [3] 6 4" xfId="33671" xr:uid="{00000000-0005-0000-0000-0000953D0000}"/>
    <cellStyle name="Millares [3] 60" xfId="10769" xr:uid="{00000000-0005-0000-0000-0000963D0000}"/>
    <cellStyle name="Millares [3] 60 2" xfId="10770" xr:uid="{00000000-0005-0000-0000-0000973D0000}"/>
    <cellStyle name="Millares [3] 60 2 2" xfId="33672" xr:uid="{00000000-0005-0000-0000-0000983D0000}"/>
    <cellStyle name="Millares [3] 60 3" xfId="10771" xr:uid="{00000000-0005-0000-0000-0000993D0000}"/>
    <cellStyle name="Millares [3] 60 3 2" xfId="33673" xr:uid="{00000000-0005-0000-0000-00009A3D0000}"/>
    <cellStyle name="Millares [3] 60 4" xfId="33674" xr:uid="{00000000-0005-0000-0000-00009B3D0000}"/>
    <cellStyle name="Millares [3] 61" xfId="10772" xr:uid="{00000000-0005-0000-0000-00009C3D0000}"/>
    <cellStyle name="Millares [3] 61 2" xfId="10773" xr:uid="{00000000-0005-0000-0000-00009D3D0000}"/>
    <cellStyle name="Millares [3] 61 2 2" xfId="33675" xr:uid="{00000000-0005-0000-0000-00009E3D0000}"/>
    <cellStyle name="Millares [3] 61 3" xfId="10774" xr:uid="{00000000-0005-0000-0000-00009F3D0000}"/>
    <cellStyle name="Millares [3] 61 3 2" xfId="33676" xr:uid="{00000000-0005-0000-0000-0000A03D0000}"/>
    <cellStyle name="Millares [3] 61 4" xfId="33677" xr:uid="{00000000-0005-0000-0000-0000A13D0000}"/>
    <cellStyle name="Millares [3] 62" xfId="10775" xr:uid="{00000000-0005-0000-0000-0000A23D0000}"/>
    <cellStyle name="Millares [3] 62 2" xfId="10776" xr:uid="{00000000-0005-0000-0000-0000A33D0000}"/>
    <cellStyle name="Millares [3] 62 2 2" xfId="33678" xr:uid="{00000000-0005-0000-0000-0000A43D0000}"/>
    <cellStyle name="Millares [3] 62 3" xfId="10777" xr:uid="{00000000-0005-0000-0000-0000A53D0000}"/>
    <cellStyle name="Millares [3] 62 3 2" xfId="33679" xr:uid="{00000000-0005-0000-0000-0000A63D0000}"/>
    <cellStyle name="Millares [3] 62 4" xfId="33680" xr:uid="{00000000-0005-0000-0000-0000A73D0000}"/>
    <cellStyle name="Millares [3] 63" xfId="10778" xr:uid="{00000000-0005-0000-0000-0000A83D0000}"/>
    <cellStyle name="Millares [3] 63 2" xfId="10779" xr:uid="{00000000-0005-0000-0000-0000A93D0000}"/>
    <cellStyle name="Millares [3] 63 2 2" xfId="33681" xr:uid="{00000000-0005-0000-0000-0000AA3D0000}"/>
    <cellStyle name="Millares [3] 63 3" xfId="10780" xr:uid="{00000000-0005-0000-0000-0000AB3D0000}"/>
    <cellStyle name="Millares [3] 63 3 2" xfId="33682" xr:uid="{00000000-0005-0000-0000-0000AC3D0000}"/>
    <cellStyle name="Millares [3] 63 4" xfId="33683" xr:uid="{00000000-0005-0000-0000-0000AD3D0000}"/>
    <cellStyle name="Millares [3] 64" xfId="10781" xr:uid="{00000000-0005-0000-0000-0000AE3D0000}"/>
    <cellStyle name="Millares [3] 64 2" xfId="10782" xr:uid="{00000000-0005-0000-0000-0000AF3D0000}"/>
    <cellStyle name="Millares [3] 64 2 2" xfId="33684" xr:uid="{00000000-0005-0000-0000-0000B03D0000}"/>
    <cellStyle name="Millares [3] 64 3" xfId="10783" xr:uid="{00000000-0005-0000-0000-0000B13D0000}"/>
    <cellStyle name="Millares [3] 64 3 2" xfId="33685" xr:uid="{00000000-0005-0000-0000-0000B23D0000}"/>
    <cellStyle name="Millares [3] 64 4" xfId="33686" xr:uid="{00000000-0005-0000-0000-0000B33D0000}"/>
    <cellStyle name="Millares [3] 65" xfId="10784" xr:uid="{00000000-0005-0000-0000-0000B43D0000}"/>
    <cellStyle name="Millares [3] 65 2" xfId="10785" xr:uid="{00000000-0005-0000-0000-0000B53D0000}"/>
    <cellStyle name="Millares [3] 65 2 2" xfId="33687" xr:uid="{00000000-0005-0000-0000-0000B63D0000}"/>
    <cellStyle name="Millares [3] 65 3" xfId="10786" xr:uid="{00000000-0005-0000-0000-0000B73D0000}"/>
    <cellStyle name="Millares [3] 65 3 2" xfId="33688" xr:uid="{00000000-0005-0000-0000-0000B83D0000}"/>
    <cellStyle name="Millares [3] 65 4" xfId="33689" xr:uid="{00000000-0005-0000-0000-0000B93D0000}"/>
    <cellStyle name="Millares [3] 66" xfId="10787" xr:uid="{00000000-0005-0000-0000-0000BA3D0000}"/>
    <cellStyle name="Millares [3] 66 2" xfId="10788" xr:uid="{00000000-0005-0000-0000-0000BB3D0000}"/>
    <cellStyle name="Millares [3] 66 2 2" xfId="33690" xr:uid="{00000000-0005-0000-0000-0000BC3D0000}"/>
    <cellStyle name="Millares [3] 66 3" xfId="10789" xr:uid="{00000000-0005-0000-0000-0000BD3D0000}"/>
    <cellStyle name="Millares [3] 66 3 2" xfId="33691" xr:uid="{00000000-0005-0000-0000-0000BE3D0000}"/>
    <cellStyle name="Millares [3] 66 4" xfId="33692" xr:uid="{00000000-0005-0000-0000-0000BF3D0000}"/>
    <cellStyle name="Millares [3] 67" xfId="10790" xr:uid="{00000000-0005-0000-0000-0000C03D0000}"/>
    <cellStyle name="Millares [3] 67 2" xfId="10791" xr:uid="{00000000-0005-0000-0000-0000C13D0000}"/>
    <cellStyle name="Millares [3] 67 2 2" xfId="33693" xr:uid="{00000000-0005-0000-0000-0000C23D0000}"/>
    <cellStyle name="Millares [3] 67 3" xfId="10792" xr:uid="{00000000-0005-0000-0000-0000C33D0000}"/>
    <cellStyle name="Millares [3] 67 3 2" xfId="33694" xr:uid="{00000000-0005-0000-0000-0000C43D0000}"/>
    <cellStyle name="Millares [3] 67 4" xfId="33695" xr:uid="{00000000-0005-0000-0000-0000C53D0000}"/>
    <cellStyle name="Millares [3] 68" xfId="10793" xr:uid="{00000000-0005-0000-0000-0000C63D0000}"/>
    <cellStyle name="Millares [3] 68 2" xfId="10794" xr:uid="{00000000-0005-0000-0000-0000C73D0000}"/>
    <cellStyle name="Millares [3] 68 2 2" xfId="33696" xr:uid="{00000000-0005-0000-0000-0000C83D0000}"/>
    <cellStyle name="Millares [3] 68 3" xfId="10795" xr:uid="{00000000-0005-0000-0000-0000C93D0000}"/>
    <cellStyle name="Millares [3] 68 3 2" xfId="33697" xr:uid="{00000000-0005-0000-0000-0000CA3D0000}"/>
    <cellStyle name="Millares [3] 68 4" xfId="33698" xr:uid="{00000000-0005-0000-0000-0000CB3D0000}"/>
    <cellStyle name="Millares [3] 69" xfId="10796" xr:uid="{00000000-0005-0000-0000-0000CC3D0000}"/>
    <cellStyle name="Millares [3] 69 2" xfId="10797" xr:uid="{00000000-0005-0000-0000-0000CD3D0000}"/>
    <cellStyle name="Millares [3] 69 2 2" xfId="33699" xr:uid="{00000000-0005-0000-0000-0000CE3D0000}"/>
    <cellStyle name="Millares [3] 69 3" xfId="10798" xr:uid="{00000000-0005-0000-0000-0000CF3D0000}"/>
    <cellStyle name="Millares [3] 69 3 2" xfId="33700" xr:uid="{00000000-0005-0000-0000-0000D03D0000}"/>
    <cellStyle name="Millares [3] 69 4" xfId="33701" xr:uid="{00000000-0005-0000-0000-0000D13D0000}"/>
    <cellStyle name="Millares [3] 7" xfId="10799" xr:uid="{00000000-0005-0000-0000-0000D23D0000}"/>
    <cellStyle name="Millares [3] 7 2" xfId="10800" xr:uid="{00000000-0005-0000-0000-0000D33D0000}"/>
    <cellStyle name="Millares [3] 7 2 2" xfId="33702" xr:uid="{00000000-0005-0000-0000-0000D43D0000}"/>
    <cellStyle name="Millares [3] 7 3" xfId="10801" xr:uid="{00000000-0005-0000-0000-0000D53D0000}"/>
    <cellStyle name="Millares [3] 7 3 2" xfId="33703" xr:uid="{00000000-0005-0000-0000-0000D63D0000}"/>
    <cellStyle name="Millares [3] 7 4" xfId="33704" xr:uid="{00000000-0005-0000-0000-0000D73D0000}"/>
    <cellStyle name="Millares [3] 70" xfId="10802" xr:uid="{00000000-0005-0000-0000-0000D83D0000}"/>
    <cellStyle name="Millares [3] 70 2" xfId="10803" xr:uid="{00000000-0005-0000-0000-0000D93D0000}"/>
    <cellStyle name="Millares [3] 70 2 2" xfId="33705" xr:uid="{00000000-0005-0000-0000-0000DA3D0000}"/>
    <cellStyle name="Millares [3] 70 3" xfId="10804" xr:uid="{00000000-0005-0000-0000-0000DB3D0000}"/>
    <cellStyle name="Millares [3] 70 3 2" xfId="33706" xr:uid="{00000000-0005-0000-0000-0000DC3D0000}"/>
    <cellStyle name="Millares [3] 70 4" xfId="33707" xr:uid="{00000000-0005-0000-0000-0000DD3D0000}"/>
    <cellStyle name="Millares [3] 71" xfId="10805" xr:uid="{00000000-0005-0000-0000-0000DE3D0000}"/>
    <cellStyle name="Millares [3] 71 2" xfId="10806" xr:uid="{00000000-0005-0000-0000-0000DF3D0000}"/>
    <cellStyle name="Millares [3] 71 2 2" xfId="33708" xr:uid="{00000000-0005-0000-0000-0000E03D0000}"/>
    <cellStyle name="Millares [3] 71 3" xfId="10807" xr:uid="{00000000-0005-0000-0000-0000E13D0000}"/>
    <cellStyle name="Millares [3] 71 3 2" xfId="33709" xr:uid="{00000000-0005-0000-0000-0000E23D0000}"/>
    <cellStyle name="Millares [3] 71 4" xfId="33710" xr:uid="{00000000-0005-0000-0000-0000E33D0000}"/>
    <cellStyle name="Millares [3] 72" xfId="10808" xr:uid="{00000000-0005-0000-0000-0000E43D0000}"/>
    <cellStyle name="Millares [3] 72 2" xfId="10809" xr:uid="{00000000-0005-0000-0000-0000E53D0000}"/>
    <cellStyle name="Millares [3] 72 2 2" xfId="33711" xr:uid="{00000000-0005-0000-0000-0000E63D0000}"/>
    <cellStyle name="Millares [3] 72 3" xfId="10810" xr:uid="{00000000-0005-0000-0000-0000E73D0000}"/>
    <cellStyle name="Millares [3] 72 3 2" xfId="33712" xr:uid="{00000000-0005-0000-0000-0000E83D0000}"/>
    <cellStyle name="Millares [3] 72 4" xfId="33713" xr:uid="{00000000-0005-0000-0000-0000E93D0000}"/>
    <cellStyle name="Millares [3] 73" xfId="10811" xr:uid="{00000000-0005-0000-0000-0000EA3D0000}"/>
    <cellStyle name="Millares [3] 73 2" xfId="10812" xr:uid="{00000000-0005-0000-0000-0000EB3D0000}"/>
    <cellStyle name="Millares [3] 73 2 2" xfId="33714" xr:uid="{00000000-0005-0000-0000-0000EC3D0000}"/>
    <cellStyle name="Millares [3] 73 3" xfId="10813" xr:uid="{00000000-0005-0000-0000-0000ED3D0000}"/>
    <cellStyle name="Millares [3] 73 3 2" xfId="33715" xr:uid="{00000000-0005-0000-0000-0000EE3D0000}"/>
    <cellStyle name="Millares [3] 73 4" xfId="33716" xr:uid="{00000000-0005-0000-0000-0000EF3D0000}"/>
    <cellStyle name="Millares [3] 74" xfId="10814" xr:uid="{00000000-0005-0000-0000-0000F03D0000}"/>
    <cellStyle name="Millares [3] 74 2" xfId="10815" xr:uid="{00000000-0005-0000-0000-0000F13D0000}"/>
    <cellStyle name="Millares [3] 74 2 2" xfId="33717" xr:uid="{00000000-0005-0000-0000-0000F23D0000}"/>
    <cellStyle name="Millares [3] 74 3" xfId="10816" xr:uid="{00000000-0005-0000-0000-0000F33D0000}"/>
    <cellStyle name="Millares [3] 74 3 2" xfId="33718" xr:uid="{00000000-0005-0000-0000-0000F43D0000}"/>
    <cellStyle name="Millares [3] 74 4" xfId="33719" xr:uid="{00000000-0005-0000-0000-0000F53D0000}"/>
    <cellStyle name="Millares [3] 75" xfId="10817" xr:uid="{00000000-0005-0000-0000-0000F63D0000}"/>
    <cellStyle name="Millares [3] 75 2" xfId="10818" xr:uid="{00000000-0005-0000-0000-0000F73D0000}"/>
    <cellStyle name="Millares [3] 75 2 2" xfId="33720" xr:uid="{00000000-0005-0000-0000-0000F83D0000}"/>
    <cellStyle name="Millares [3] 75 3" xfId="10819" xr:uid="{00000000-0005-0000-0000-0000F93D0000}"/>
    <cellStyle name="Millares [3] 75 3 2" xfId="33721" xr:uid="{00000000-0005-0000-0000-0000FA3D0000}"/>
    <cellStyle name="Millares [3] 75 4" xfId="33722" xr:uid="{00000000-0005-0000-0000-0000FB3D0000}"/>
    <cellStyle name="Millares [3] 76" xfId="10820" xr:uid="{00000000-0005-0000-0000-0000FC3D0000}"/>
    <cellStyle name="Millares [3] 76 2" xfId="10821" xr:uid="{00000000-0005-0000-0000-0000FD3D0000}"/>
    <cellStyle name="Millares [3] 76 2 2" xfId="33723" xr:uid="{00000000-0005-0000-0000-0000FE3D0000}"/>
    <cellStyle name="Millares [3] 76 3" xfId="10822" xr:uid="{00000000-0005-0000-0000-0000FF3D0000}"/>
    <cellStyle name="Millares [3] 76 3 2" xfId="33724" xr:uid="{00000000-0005-0000-0000-0000003E0000}"/>
    <cellStyle name="Millares [3] 76 4" xfId="33725" xr:uid="{00000000-0005-0000-0000-0000013E0000}"/>
    <cellStyle name="Millares [3] 77" xfId="10823" xr:uid="{00000000-0005-0000-0000-0000023E0000}"/>
    <cellStyle name="Millares [3] 77 2" xfId="10824" xr:uid="{00000000-0005-0000-0000-0000033E0000}"/>
    <cellStyle name="Millares [3] 77 2 2" xfId="33726" xr:uid="{00000000-0005-0000-0000-0000043E0000}"/>
    <cellStyle name="Millares [3] 77 3" xfId="10825" xr:uid="{00000000-0005-0000-0000-0000053E0000}"/>
    <cellStyle name="Millares [3] 77 3 2" xfId="33727" xr:uid="{00000000-0005-0000-0000-0000063E0000}"/>
    <cellStyle name="Millares [3] 77 4" xfId="33728" xr:uid="{00000000-0005-0000-0000-0000073E0000}"/>
    <cellStyle name="Millares [3] 78" xfId="10826" xr:uid="{00000000-0005-0000-0000-0000083E0000}"/>
    <cellStyle name="Millares [3] 78 2" xfId="10827" xr:uid="{00000000-0005-0000-0000-0000093E0000}"/>
    <cellStyle name="Millares [3] 78 2 2" xfId="33729" xr:uid="{00000000-0005-0000-0000-00000A3E0000}"/>
    <cellStyle name="Millares [3] 78 3" xfId="10828" xr:uid="{00000000-0005-0000-0000-00000B3E0000}"/>
    <cellStyle name="Millares [3] 78 3 2" xfId="33730" xr:uid="{00000000-0005-0000-0000-00000C3E0000}"/>
    <cellStyle name="Millares [3] 78 4" xfId="33731" xr:uid="{00000000-0005-0000-0000-00000D3E0000}"/>
    <cellStyle name="Millares [3] 79" xfId="10829" xr:uid="{00000000-0005-0000-0000-00000E3E0000}"/>
    <cellStyle name="Millares [3] 79 2" xfId="10830" xr:uid="{00000000-0005-0000-0000-00000F3E0000}"/>
    <cellStyle name="Millares [3] 79 2 2" xfId="33732" xr:uid="{00000000-0005-0000-0000-0000103E0000}"/>
    <cellStyle name="Millares [3] 79 3" xfId="10831" xr:uid="{00000000-0005-0000-0000-0000113E0000}"/>
    <cellStyle name="Millares [3] 79 3 2" xfId="33733" xr:uid="{00000000-0005-0000-0000-0000123E0000}"/>
    <cellStyle name="Millares [3] 79 4" xfId="33734" xr:uid="{00000000-0005-0000-0000-0000133E0000}"/>
    <cellStyle name="Millares [3] 8" xfId="10832" xr:uid="{00000000-0005-0000-0000-0000143E0000}"/>
    <cellStyle name="Millares [3] 8 2" xfId="10833" xr:uid="{00000000-0005-0000-0000-0000153E0000}"/>
    <cellStyle name="Millares [3] 8 2 2" xfId="33735" xr:uid="{00000000-0005-0000-0000-0000163E0000}"/>
    <cellStyle name="Millares [3] 8 3" xfId="10834" xr:uid="{00000000-0005-0000-0000-0000173E0000}"/>
    <cellStyle name="Millares [3] 8 3 2" xfId="33736" xr:uid="{00000000-0005-0000-0000-0000183E0000}"/>
    <cellStyle name="Millares [3] 8 4" xfId="33737" xr:uid="{00000000-0005-0000-0000-0000193E0000}"/>
    <cellStyle name="Millares [3] 80" xfId="10835" xr:uid="{00000000-0005-0000-0000-00001A3E0000}"/>
    <cellStyle name="Millares [3] 80 2" xfId="10836" xr:uid="{00000000-0005-0000-0000-00001B3E0000}"/>
    <cellStyle name="Millares [3] 80 2 2" xfId="33738" xr:uid="{00000000-0005-0000-0000-00001C3E0000}"/>
    <cellStyle name="Millares [3] 80 3" xfId="10837" xr:uid="{00000000-0005-0000-0000-00001D3E0000}"/>
    <cellStyle name="Millares [3] 80 3 2" xfId="33739" xr:uid="{00000000-0005-0000-0000-00001E3E0000}"/>
    <cellStyle name="Millares [3] 80 4" xfId="33740" xr:uid="{00000000-0005-0000-0000-00001F3E0000}"/>
    <cellStyle name="Millares [3] 81" xfId="10838" xr:uid="{00000000-0005-0000-0000-0000203E0000}"/>
    <cellStyle name="Millares [3] 81 2" xfId="10839" xr:uid="{00000000-0005-0000-0000-0000213E0000}"/>
    <cellStyle name="Millares [3] 81 2 2" xfId="33741" xr:uid="{00000000-0005-0000-0000-0000223E0000}"/>
    <cellStyle name="Millares [3] 81 3" xfId="10840" xr:uid="{00000000-0005-0000-0000-0000233E0000}"/>
    <cellStyle name="Millares [3] 81 3 2" xfId="33742" xr:uid="{00000000-0005-0000-0000-0000243E0000}"/>
    <cellStyle name="Millares [3] 81 4" xfId="33743" xr:uid="{00000000-0005-0000-0000-0000253E0000}"/>
    <cellStyle name="Millares [3] 82" xfId="10841" xr:uid="{00000000-0005-0000-0000-0000263E0000}"/>
    <cellStyle name="Millares [3] 82 2" xfId="10842" xr:uid="{00000000-0005-0000-0000-0000273E0000}"/>
    <cellStyle name="Millares [3] 82 2 2" xfId="33744" xr:uid="{00000000-0005-0000-0000-0000283E0000}"/>
    <cellStyle name="Millares [3] 82 3" xfId="10843" xr:uid="{00000000-0005-0000-0000-0000293E0000}"/>
    <cellStyle name="Millares [3] 82 3 2" xfId="33745" xr:uid="{00000000-0005-0000-0000-00002A3E0000}"/>
    <cellStyle name="Millares [3] 82 4" xfId="33746" xr:uid="{00000000-0005-0000-0000-00002B3E0000}"/>
    <cellStyle name="Millares [3] 83" xfId="10844" xr:uid="{00000000-0005-0000-0000-00002C3E0000}"/>
    <cellStyle name="Millares [3] 83 2" xfId="10845" xr:uid="{00000000-0005-0000-0000-00002D3E0000}"/>
    <cellStyle name="Millares [3] 83 2 2" xfId="33747" xr:uid="{00000000-0005-0000-0000-00002E3E0000}"/>
    <cellStyle name="Millares [3] 83 3" xfId="10846" xr:uid="{00000000-0005-0000-0000-00002F3E0000}"/>
    <cellStyle name="Millares [3] 83 3 2" xfId="33748" xr:uid="{00000000-0005-0000-0000-0000303E0000}"/>
    <cellStyle name="Millares [3] 83 4" xfId="33749" xr:uid="{00000000-0005-0000-0000-0000313E0000}"/>
    <cellStyle name="Millares [3] 84" xfId="10847" xr:uid="{00000000-0005-0000-0000-0000323E0000}"/>
    <cellStyle name="Millares [3] 84 2" xfId="10848" xr:uid="{00000000-0005-0000-0000-0000333E0000}"/>
    <cellStyle name="Millares [3] 84 2 2" xfId="33750" xr:uid="{00000000-0005-0000-0000-0000343E0000}"/>
    <cellStyle name="Millares [3] 84 3" xfId="10849" xr:uid="{00000000-0005-0000-0000-0000353E0000}"/>
    <cellStyle name="Millares [3] 84 3 2" xfId="33751" xr:uid="{00000000-0005-0000-0000-0000363E0000}"/>
    <cellStyle name="Millares [3] 84 4" xfId="33752" xr:uid="{00000000-0005-0000-0000-0000373E0000}"/>
    <cellStyle name="Millares [3] 85" xfId="10850" xr:uid="{00000000-0005-0000-0000-0000383E0000}"/>
    <cellStyle name="Millares [3] 85 2" xfId="10851" xr:uid="{00000000-0005-0000-0000-0000393E0000}"/>
    <cellStyle name="Millares [3] 85 2 2" xfId="33753" xr:uid="{00000000-0005-0000-0000-00003A3E0000}"/>
    <cellStyle name="Millares [3] 85 3" xfId="10852" xr:uid="{00000000-0005-0000-0000-00003B3E0000}"/>
    <cellStyle name="Millares [3] 85 3 2" xfId="33754" xr:uid="{00000000-0005-0000-0000-00003C3E0000}"/>
    <cellStyle name="Millares [3] 85 4" xfId="33755" xr:uid="{00000000-0005-0000-0000-00003D3E0000}"/>
    <cellStyle name="Millares [3] 86" xfId="10853" xr:uid="{00000000-0005-0000-0000-00003E3E0000}"/>
    <cellStyle name="Millares [3] 86 2" xfId="10854" xr:uid="{00000000-0005-0000-0000-00003F3E0000}"/>
    <cellStyle name="Millares [3] 86 2 2" xfId="33756" xr:uid="{00000000-0005-0000-0000-0000403E0000}"/>
    <cellStyle name="Millares [3] 86 3" xfId="10855" xr:uid="{00000000-0005-0000-0000-0000413E0000}"/>
    <cellStyle name="Millares [3] 86 3 2" xfId="33757" xr:uid="{00000000-0005-0000-0000-0000423E0000}"/>
    <cellStyle name="Millares [3] 86 4" xfId="33758" xr:uid="{00000000-0005-0000-0000-0000433E0000}"/>
    <cellStyle name="Millares [3] 87" xfId="10856" xr:uid="{00000000-0005-0000-0000-0000443E0000}"/>
    <cellStyle name="Millares [3] 87 2" xfId="10857" xr:uid="{00000000-0005-0000-0000-0000453E0000}"/>
    <cellStyle name="Millares [3] 87 2 2" xfId="33759" xr:uid="{00000000-0005-0000-0000-0000463E0000}"/>
    <cellStyle name="Millares [3] 87 3" xfId="10858" xr:uid="{00000000-0005-0000-0000-0000473E0000}"/>
    <cellStyle name="Millares [3] 87 3 2" xfId="33760" xr:uid="{00000000-0005-0000-0000-0000483E0000}"/>
    <cellStyle name="Millares [3] 87 4" xfId="33761" xr:uid="{00000000-0005-0000-0000-0000493E0000}"/>
    <cellStyle name="Millares [3] 88" xfId="10859" xr:uid="{00000000-0005-0000-0000-00004A3E0000}"/>
    <cellStyle name="Millares [3] 88 2" xfId="10860" xr:uid="{00000000-0005-0000-0000-00004B3E0000}"/>
    <cellStyle name="Millares [3] 88 2 2" xfId="33762" xr:uid="{00000000-0005-0000-0000-00004C3E0000}"/>
    <cellStyle name="Millares [3] 88 3" xfId="10861" xr:uid="{00000000-0005-0000-0000-00004D3E0000}"/>
    <cellStyle name="Millares [3] 88 3 2" xfId="33763" xr:uid="{00000000-0005-0000-0000-00004E3E0000}"/>
    <cellStyle name="Millares [3] 88 4" xfId="33764" xr:uid="{00000000-0005-0000-0000-00004F3E0000}"/>
    <cellStyle name="Millares [3] 89" xfId="10862" xr:uid="{00000000-0005-0000-0000-0000503E0000}"/>
    <cellStyle name="Millares [3] 89 2" xfId="10863" xr:uid="{00000000-0005-0000-0000-0000513E0000}"/>
    <cellStyle name="Millares [3] 89 2 2" xfId="33765" xr:uid="{00000000-0005-0000-0000-0000523E0000}"/>
    <cellStyle name="Millares [3] 89 3" xfId="10864" xr:uid="{00000000-0005-0000-0000-0000533E0000}"/>
    <cellStyle name="Millares [3] 89 3 2" xfId="33766" xr:uid="{00000000-0005-0000-0000-0000543E0000}"/>
    <cellStyle name="Millares [3] 89 4" xfId="33767" xr:uid="{00000000-0005-0000-0000-0000553E0000}"/>
    <cellStyle name="Millares [3] 9" xfId="10865" xr:uid="{00000000-0005-0000-0000-0000563E0000}"/>
    <cellStyle name="Millares [3] 9 2" xfId="10866" xr:uid="{00000000-0005-0000-0000-0000573E0000}"/>
    <cellStyle name="Millares [3] 9 2 2" xfId="33768" xr:uid="{00000000-0005-0000-0000-0000583E0000}"/>
    <cellStyle name="Millares [3] 9 3" xfId="10867" xr:uid="{00000000-0005-0000-0000-0000593E0000}"/>
    <cellStyle name="Millares [3] 9 3 2" xfId="33769" xr:uid="{00000000-0005-0000-0000-00005A3E0000}"/>
    <cellStyle name="Millares [3] 9 4" xfId="33770" xr:uid="{00000000-0005-0000-0000-00005B3E0000}"/>
    <cellStyle name="Millares [3] 90" xfId="10868" xr:uid="{00000000-0005-0000-0000-00005C3E0000}"/>
    <cellStyle name="Millares [3] 90 2" xfId="10869" xr:uid="{00000000-0005-0000-0000-00005D3E0000}"/>
    <cellStyle name="Millares [3] 90 2 2" xfId="33771" xr:uid="{00000000-0005-0000-0000-00005E3E0000}"/>
    <cellStyle name="Millares [3] 90 3" xfId="10870" xr:uid="{00000000-0005-0000-0000-00005F3E0000}"/>
    <cellStyle name="Millares [3] 90 3 2" xfId="33772" xr:uid="{00000000-0005-0000-0000-0000603E0000}"/>
    <cellStyle name="Millares [3] 90 4" xfId="33773" xr:uid="{00000000-0005-0000-0000-0000613E0000}"/>
    <cellStyle name="Millares [3] 91" xfId="10871" xr:uid="{00000000-0005-0000-0000-0000623E0000}"/>
    <cellStyle name="Millares [3] 91 2" xfId="10872" xr:uid="{00000000-0005-0000-0000-0000633E0000}"/>
    <cellStyle name="Millares [3] 91 2 2" xfId="33774" xr:uid="{00000000-0005-0000-0000-0000643E0000}"/>
    <cellStyle name="Millares [3] 91 3" xfId="10873" xr:uid="{00000000-0005-0000-0000-0000653E0000}"/>
    <cellStyle name="Millares [3] 91 3 2" xfId="33775" xr:uid="{00000000-0005-0000-0000-0000663E0000}"/>
    <cellStyle name="Millares [3] 91 4" xfId="33776" xr:uid="{00000000-0005-0000-0000-0000673E0000}"/>
    <cellStyle name="Millares [3] 92" xfId="10874" xr:uid="{00000000-0005-0000-0000-0000683E0000}"/>
    <cellStyle name="Millares [3] 92 2" xfId="10875" xr:uid="{00000000-0005-0000-0000-0000693E0000}"/>
    <cellStyle name="Millares [3] 92 2 2" xfId="33777" xr:uid="{00000000-0005-0000-0000-00006A3E0000}"/>
    <cellStyle name="Millares [3] 92 3" xfId="10876" xr:uid="{00000000-0005-0000-0000-00006B3E0000}"/>
    <cellStyle name="Millares [3] 92 3 2" xfId="33778" xr:uid="{00000000-0005-0000-0000-00006C3E0000}"/>
    <cellStyle name="Millares [3] 92 4" xfId="33779" xr:uid="{00000000-0005-0000-0000-00006D3E0000}"/>
    <cellStyle name="Millares [3] 93" xfId="10877" xr:uid="{00000000-0005-0000-0000-00006E3E0000}"/>
    <cellStyle name="Millares [3] 93 2" xfId="10878" xr:uid="{00000000-0005-0000-0000-00006F3E0000}"/>
    <cellStyle name="Millares [3] 93 2 2" xfId="33780" xr:uid="{00000000-0005-0000-0000-0000703E0000}"/>
    <cellStyle name="Millares [3] 93 3" xfId="10879" xr:uid="{00000000-0005-0000-0000-0000713E0000}"/>
    <cellStyle name="Millares [3] 93 3 2" xfId="33781" xr:uid="{00000000-0005-0000-0000-0000723E0000}"/>
    <cellStyle name="Millares [3] 93 4" xfId="33782" xr:uid="{00000000-0005-0000-0000-0000733E0000}"/>
    <cellStyle name="Millares [3] 94" xfId="10880" xr:uid="{00000000-0005-0000-0000-0000743E0000}"/>
    <cellStyle name="Millares [3] 94 2" xfId="10881" xr:uid="{00000000-0005-0000-0000-0000753E0000}"/>
    <cellStyle name="Millares [3] 94 2 2" xfId="33783" xr:uid="{00000000-0005-0000-0000-0000763E0000}"/>
    <cellStyle name="Millares [3] 94 3" xfId="10882" xr:uid="{00000000-0005-0000-0000-0000773E0000}"/>
    <cellStyle name="Millares [3] 94 3 2" xfId="33784" xr:uid="{00000000-0005-0000-0000-0000783E0000}"/>
    <cellStyle name="Millares [3] 94 4" xfId="33785" xr:uid="{00000000-0005-0000-0000-0000793E0000}"/>
    <cellStyle name="Millares [3] 95" xfId="10883" xr:uid="{00000000-0005-0000-0000-00007A3E0000}"/>
    <cellStyle name="Millares [3] 95 2" xfId="10884" xr:uid="{00000000-0005-0000-0000-00007B3E0000}"/>
    <cellStyle name="Millares [3] 95 2 2" xfId="33786" xr:uid="{00000000-0005-0000-0000-00007C3E0000}"/>
    <cellStyle name="Millares [3] 95 3" xfId="10885" xr:uid="{00000000-0005-0000-0000-00007D3E0000}"/>
    <cellStyle name="Millares [3] 95 3 2" xfId="33787" xr:uid="{00000000-0005-0000-0000-00007E3E0000}"/>
    <cellStyle name="Millares [3] 95 4" xfId="33788" xr:uid="{00000000-0005-0000-0000-00007F3E0000}"/>
    <cellStyle name="Millares [3] 96" xfId="10886" xr:uid="{00000000-0005-0000-0000-0000803E0000}"/>
    <cellStyle name="Millares [3] 96 2" xfId="10887" xr:uid="{00000000-0005-0000-0000-0000813E0000}"/>
    <cellStyle name="Millares [3] 96 2 2" xfId="33789" xr:uid="{00000000-0005-0000-0000-0000823E0000}"/>
    <cellStyle name="Millares [3] 96 3" xfId="10888" xr:uid="{00000000-0005-0000-0000-0000833E0000}"/>
    <cellStyle name="Millares [3] 96 3 2" xfId="33790" xr:uid="{00000000-0005-0000-0000-0000843E0000}"/>
    <cellStyle name="Millares [3] 96 4" xfId="33791" xr:uid="{00000000-0005-0000-0000-0000853E0000}"/>
    <cellStyle name="Millares [3] 97" xfId="10889" xr:uid="{00000000-0005-0000-0000-0000863E0000}"/>
    <cellStyle name="Millares [3] 97 2" xfId="10890" xr:uid="{00000000-0005-0000-0000-0000873E0000}"/>
    <cellStyle name="Millares [3] 97 2 2" xfId="33792" xr:uid="{00000000-0005-0000-0000-0000883E0000}"/>
    <cellStyle name="Millares [3] 97 3" xfId="10891" xr:uid="{00000000-0005-0000-0000-0000893E0000}"/>
    <cellStyle name="Millares [3] 97 3 2" xfId="33793" xr:uid="{00000000-0005-0000-0000-00008A3E0000}"/>
    <cellStyle name="Millares [3] 97 4" xfId="33794" xr:uid="{00000000-0005-0000-0000-00008B3E0000}"/>
    <cellStyle name="Millares [3] 98" xfId="10892" xr:uid="{00000000-0005-0000-0000-00008C3E0000}"/>
    <cellStyle name="Millares [3] 98 2" xfId="10893" xr:uid="{00000000-0005-0000-0000-00008D3E0000}"/>
    <cellStyle name="Millares [3] 98 2 2" xfId="33795" xr:uid="{00000000-0005-0000-0000-00008E3E0000}"/>
    <cellStyle name="Millares [3] 98 3" xfId="10894" xr:uid="{00000000-0005-0000-0000-00008F3E0000}"/>
    <cellStyle name="Millares [3] 98 3 2" xfId="33796" xr:uid="{00000000-0005-0000-0000-0000903E0000}"/>
    <cellStyle name="Millares [3] 98 4" xfId="33797" xr:uid="{00000000-0005-0000-0000-0000913E0000}"/>
    <cellStyle name="Millares [3] 99" xfId="10895" xr:uid="{00000000-0005-0000-0000-0000923E0000}"/>
    <cellStyle name="Millares [3] 99 2" xfId="10896" xr:uid="{00000000-0005-0000-0000-0000933E0000}"/>
    <cellStyle name="Millares [3] 99 2 2" xfId="33798" xr:uid="{00000000-0005-0000-0000-0000943E0000}"/>
    <cellStyle name="Millares [3] 99 3" xfId="10897" xr:uid="{00000000-0005-0000-0000-0000953E0000}"/>
    <cellStyle name="Millares [3] 99 3 2" xfId="33799" xr:uid="{00000000-0005-0000-0000-0000963E0000}"/>
    <cellStyle name="Millares [3] 99 4" xfId="33800" xr:uid="{00000000-0005-0000-0000-0000973E0000}"/>
    <cellStyle name="Millares [3]_Balance" xfId="10898" xr:uid="{00000000-0005-0000-0000-0000983E0000}"/>
    <cellStyle name="Millares 10" xfId="10899" xr:uid="{00000000-0005-0000-0000-0000993E0000}"/>
    <cellStyle name="Millares 10 2" xfId="10900" xr:uid="{00000000-0005-0000-0000-00009A3E0000}"/>
    <cellStyle name="Millares 10 2 2" xfId="10901" xr:uid="{00000000-0005-0000-0000-00009B3E0000}"/>
    <cellStyle name="Millares 10 3" xfId="10902" xr:uid="{00000000-0005-0000-0000-00009C3E0000}"/>
    <cellStyle name="Millares 10 3 2" xfId="10903" xr:uid="{00000000-0005-0000-0000-00009D3E0000}"/>
    <cellStyle name="Millares 10 4" xfId="10904" xr:uid="{00000000-0005-0000-0000-00009E3E0000}"/>
    <cellStyle name="Millares 10 4 2" xfId="10905" xr:uid="{00000000-0005-0000-0000-00009F3E0000}"/>
    <cellStyle name="Millares 10 5" xfId="10906" xr:uid="{00000000-0005-0000-0000-0000A03E0000}"/>
    <cellStyle name="Millares 11" xfId="10907" xr:uid="{00000000-0005-0000-0000-0000A13E0000}"/>
    <cellStyle name="Millares 11 2" xfId="10908" xr:uid="{00000000-0005-0000-0000-0000A23E0000}"/>
    <cellStyle name="Millares 11 2 2" xfId="28862" xr:uid="{00000000-0005-0000-0000-0000A33E0000}"/>
    <cellStyle name="Millares 11 3" xfId="10909" xr:uid="{00000000-0005-0000-0000-0000A43E0000}"/>
    <cellStyle name="Millares 11 3 2" xfId="28863" xr:uid="{00000000-0005-0000-0000-0000A53E0000}"/>
    <cellStyle name="Millares 11 4" xfId="28861" xr:uid="{00000000-0005-0000-0000-0000A63E0000}"/>
    <cellStyle name="Millares 2" xfId="10910" xr:uid="{00000000-0005-0000-0000-0000A73E0000}"/>
    <cellStyle name="Millares 2 2" xfId="10911" xr:uid="{00000000-0005-0000-0000-0000A83E0000}"/>
    <cellStyle name="Millares 2 3" xfId="10912" xr:uid="{00000000-0005-0000-0000-0000A93E0000}"/>
    <cellStyle name="Millares 2 3 2" xfId="10913" xr:uid="{00000000-0005-0000-0000-0000AA3E0000}"/>
    <cellStyle name="Millares 2 4" xfId="10914" xr:uid="{00000000-0005-0000-0000-0000AB3E0000}"/>
    <cellStyle name="Millares 22" xfId="33801" xr:uid="{00000000-0005-0000-0000-0000AC3E0000}"/>
    <cellStyle name="Millares 3" xfId="10915" xr:uid="{00000000-0005-0000-0000-0000AD3E0000}"/>
    <cellStyle name="Millares 3 10" xfId="10916" xr:uid="{00000000-0005-0000-0000-0000AE3E0000}"/>
    <cellStyle name="Millares 3 10 2" xfId="10917" xr:uid="{00000000-0005-0000-0000-0000AF3E0000}"/>
    <cellStyle name="Millares 3 11" xfId="10918" xr:uid="{00000000-0005-0000-0000-0000B03E0000}"/>
    <cellStyle name="Millares 3 11 2" xfId="10919" xr:uid="{00000000-0005-0000-0000-0000B13E0000}"/>
    <cellStyle name="Millares 3 12" xfId="10920" xr:uid="{00000000-0005-0000-0000-0000B23E0000}"/>
    <cellStyle name="Millares 3 12 2" xfId="10921" xr:uid="{00000000-0005-0000-0000-0000B33E0000}"/>
    <cellStyle name="Millares 3 13" xfId="10922" xr:uid="{00000000-0005-0000-0000-0000B43E0000}"/>
    <cellStyle name="Millares 3 2" xfId="10923" xr:uid="{00000000-0005-0000-0000-0000B53E0000}"/>
    <cellStyle name="Millares 3 2 2" xfId="10924" xr:uid="{00000000-0005-0000-0000-0000B63E0000}"/>
    <cellStyle name="Millares 3 3" xfId="10925" xr:uid="{00000000-0005-0000-0000-0000B73E0000}"/>
    <cellStyle name="Millares 3 3 2" xfId="10926" xr:uid="{00000000-0005-0000-0000-0000B83E0000}"/>
    <cellStyle name="Millares 3 4" xfId="10927" xr:uid="{00000000-0005-0000-0000-0000B93E0000}"/>
    <cellStyle name="Millares 3 4 2" xfId="10928" xr:uid="{00000000-0005-0000-0000-0000BA3E0000}"/>
    <cellStyle name="Millares 3 5" xfId="10929" xr:uid="{00000000-0005-0000-0000-0000BB3E0000}"/>
    <cellStyle name="Millares 3 5 2" xfId="10930" xr:uid="{00000000-0005-0000-0000-0000BC3E0000}"/>
    <cellStyle name="Millares 3 6" xfId="10931" xr:uid="{00000000-0005-0000-0000-0000BD3E0000}"/>
    <cellStyle name="Millares 3 6 2" xfId="10932" xr:uid="{00000000-0005-0000-0000-0000BE3E0000}"/>
    <cellStyle name="Millares 3 7" xfId="10933" xr:uid="{00000000-0005-0000-0000-0000BF3E0000}"/>
    <cellStyle name="Millares 3 7 2" xfId="10934" xr:uid="{00000000-0005-0000-0000-0000C03E0000}"/>
    <cellStyle name="Millares 3 8" xfId="10935" xr:uid="{00000000-0005-0000-0000-0000C13E0000}"/>
    <cellStyle name="Millares 3 8 2" xfId="10936" xr:uid="{00000000-0005-0000-0000-0000C23E0000}"/>
    <cellStyle name="Millares 3 9" xfId="10937" xr:uid="{00000000-0005-0000-0000-0000C33E0000}"/>
    <cellStyle name="Millares 3 9 2" xfId="10938" xr:uid="{00000000-0005-0000-0000-0000C43E0000}"/>
    <cellStyle name="Millares 4" xfId="10939" xr:uid="{00000000-0005-0000-0000-0000C53E0000}"/>
    <cellStyle name="Millares 4 10" xfId="10940" xr:uid="{00000000-0005-0000-0000-0000C63E0000}"/>
    <cellStyle name="Millares 4 10 2" xfId="10941" xr:uid="{00000000-0005-0000-0000-0000C73E0000}"/>
    <cellStyle name="Millares 4 11" xfId="10942" xr:uid="{00000000-0005-0000-0000-0000C83E0000}"/>
    <cellStyle name="Millares 4 11 2" xfId="10943" xr:uid="{00000000-0005-0000-0000-0000C93E0000}"/>
    <cellStyle name="Millares 4 12" xfId="10944" xr:uid="{00000000-0005-0000-0000-0000CA3E0000}"/>
    <cellStyle name="Millares 4 12 2" xfId="10945" xr:uid="{00000000-0005-0000-0000-0000CB3E0000}"/>
    <cellStyle name="Millares 4 13" xfId="10946" xr:uid="{00000000-0005-0000-0000-0000CC3E0000}"/>
    <cellStyle name="Millares 4 13 2" xfId="10947" xr:uid="{00000000-0005-0000-0000-0000CD3E0000}"/>
    <cellStyle name="Millares 4 14" xfId="10948" xr:uid="{00000000-0005-0000-0000-0000CE3E0000}"/>
    <cellStyle name="Millares 4 2" xfId="10949" xr:uid="{00000000-0005-0000-0000-0000CF3E0000}"/>
    <cellStyle name="Millares 4 2 2" xfId="10950" xr:uid="{00000000-0005-0000-0000-0000D03E0000}"/>
    <cellStyle name="Millares 4 3" xfId="10951" xr:uid="{00000000-0005-0000-0000-0000D13E0000}"/>
    <cellStyle name="Millares 4 3 2" xfId="10952" xr:uid="{00000000-0005-0000-0000-0000D23E0000}"/>
    <cellStyle name="Millares 4 4" xfId="10953" xr:uid="{00000000-0005-0000-0000-0000D33E0000}"/>
    <cellStyle name="Millares 4 4 2" xfId="10954" xr:uid="{00000000-0005-0000-0000-0000D43E0000}"/>
    <cellStyle name="Millares 4 5" xfId="10955" xr:uid="{00000000-0005-0000-0000-0000D53E0000}"/>
    <cellStyle name="Millares 4 5 2" xfId="10956" xr:uid="{00000000-0005-0000-0000-0000D63E0000}"/>
    <cellStyle name="Millares 4 6" xfId="10957" xr:uid="{00000000-0005-0000-0000-0000D73E0000}"/>
    <cellStyle name="Millares 4 6 2" xfId="10958" xr:uid="{00000000-0005-0000-0000-0000D83E0000}"/>
    <cellStyle name="Millares 4 7" xfId="10959" xr:uid="{00000000-0005-0000-0000-0000D93E0000}"/>
    <cellStyle name="Millares 4 7 2" xfId="10960" xr:uid="{00000000-0005-0000-0000-0000DA3E0000}"/>
    <cellStyle name="Millares 4 8" xfId="10961" xr:uid="{00000000-0005-0000-0000-0000DB3E0000}"/>
    <cellStyle name="Millares 4 8 2" xfId="10962" xr:uid="{00000000-0005-0000-0000-0000DC3E0000}"/>
    <cellStyle name="Millares 4 9" xfId="10963" xr:uid="{00000000-0005-0000-0000-0000DD3E0000}"/>
    <cellStyle name="Millares 4 9 2" xfId="10964" xr:uid="{00000000-0005-0000-0000-0000DE3E0000}"/>
    <cellStyle name="Millares 5" xfId="10965" xr:uid="{00000000-0005-0000-0000-0000DF3E0000}"/>
    <cellStyle name="Millares 5 10" xfId="10966" xr:uid="{00000000-0005-0000-0000-0000E03E0000}"/>
    <cellStyle name="Millares 5 10 2" xfId="10967" xr:uid="{00000000-0005-0000-0000-0000E13E0000}"/>
    <cellStyle name="Millares 5 11" xfId="10968" xr:uid="{00000000-0005-0000-0000-0000E23E0000}"/>
    <cellStyle name="Millares 5 11 2" xfId="10969" xr:uid="{00000000-0005-0000-0000-0000E33E0000}"/>
    <cellStyle name="Millares 5 12" xfId="10970" xr:uid="{00000000-0005-0000-0000-0000E43E0000}"/>
    <cellStyle name="Millares 5 12 2" xfId="10971" xr:uid="{00000000-0005-0000-0000-0000E53E0000}"/>
    <cellStyle name="Millares 5 13" xfId="10972" xr:uid="{00000000-0005-0000-0000-0000E63E0000}"/>
    <cellStyle name="Millares 5 2" xfId="10973" xr:uid="{00000000-0005-0000-0000-0000E73E0000}"/>
    <cellStyle name="Millares 5 2 2" xfId="10974" xr:uid="{00000000-0005-0000-0000-0000E83E0000}"/>
    <cellStyle name="Millares 5 3" xfId="10975" xr:uid="{00000000-0005-0000-0000-0000E93E0000}"/>
    <cellStyle name="Millares 5 3 2" xfId="10976" xr:uid="{00000000-0005-0000-0000-0000EA3E0000}"/>
    <cellStyle name="Millares 5 4" xfId="10977" xr:uid="{00000000-0005-0000-0000-0000EB3E0000}"/>
    <cellStyle name="Millares 5 4 2" xfId="10978" xr:uid="{00000000-0005-0000-0000-0000EC3E0000}"/>
    <cellStyle name="Millares 5 5" xfId="10979" xr:uid="{00000000-0005-0000-0000-0000ED3E0000}"/>
    <cellStyle name="Millares 5 5 2" xfId="10980" xr:uid="{00000000-0005-0000-0000-0000EE3E0000}"/>
    <cellStyle name="Millares 5 6" xfId="10981" xr:uid="{00000000-0005-0000-0000-0000EF3E0000}"/>
    <cellStyle name="Millares 5 6 2" xfId="10982" xr:uid="{00000000-0005-0000-0000-0000F03E0000}"/>
    <cellStyle name="Millares 5 7" xfId="10983" xr:uid="{00000000-0005-0000-0000-0000F13E0000}"/>
    <cellStyle name="Millares 5 7 2" xfId="10984" xr:uid="{00000000-0005-0000-0000-0000F23E0000}"/>
    <cellStyle name="Millares 5 8" xfId="10985" xr:uid="{00000000-0005-0000-0000-0000F33E0000}"/>
    <cellStyle name="Millares 5 8 2" xfId="10986" xr:uid="{00000000-0005-0000-0000-0000F43E0000}"/>
    <cellStyle name="Millares 5 9" xfId="10987" xr:uid="{00000000-0005-0000-0000-0000F53E0000}"/>
    <cellStyle name="Millares 5 9 2" xfId="10988" xr:uid="{00000000-0005-0000-0000-0000F63E0000}"/>
    <cellStyle name="Millares 6" xfId="10989" xr:uid="{00000000-0005-0000-0000-0000F73E0000}"/>
    <cellStyle name="Millares 6 10" xfId="10990" xr:uid="{00000000-0005-0000-0000-0000F83E0000}"/>
    <cellStyle name="Millares 6 10 2" xfId="10991" xr:uid="{00000000-0005-0000-0000-0000F93E0000}"/>
    <cellStyle name="Millares 6 11" xfId="10992" xr:uid="{00000000-0005-0000-0000-0000FA3E0000}"/>
    <cellStyle name="Millares 6 11 2" xfId="10993" xr:uid="{00000000-0005-0000-0000-0000FB3E0000}"/>
    <cellStyle name="Millares 6 12" xfId="10994" xr:uid="{00000000-0005-0000-0000-0000FC3E0000}"/>
    <cellStyle name="Millares 6 12 2" xfId="10995" xr:uid="{00000000-0005-0000-0000-0000FD3E0000}"/>
    <cellStyle name="Millares 6 13" xfId="10996" xr:uid="{00000000-0005-0000-0000-0000FE3E0000}"/>
    <cellStyle name="Millares 6 2" xfId="10997" xr:uid="{00000000-0005-0000-0000-0000FF3E0000}"/>
    <cellStyle name="Millares 6 2 2" xfId="10998" xr:uid="{00000000-0005-0000-0000-0000003F0000}"/>
    <cellStyle name="Millares 6 3" xfId="10999" xr:uid="{00000000-0005-0000-0000-0000013F0000}"/>
    <cellStyle name="Millares 6 3 2" xfId="11000" xr:uid="{00000000-0005-0000-0000-0000023F0000}"/>
    <cellStyle name="Millares 6 4" xfId="11001" xr:uid="{00000000-0005-0000-0000-0000033F0000}"/>
    <cellStyle name="Millares 6 4 2" xfId="11002" xr:uid="{00000000-0005-0000-0000-0000043F0000}"/>
    <cellStyle name="Millares 6 5" xfId="11003" xr:uid="{00000000-0005-0000-0000-0000053F0000}"/>
    <cellStyle name="Millares 6 5 2" xfId="11004" xr:uid="{00000000-0005-0000-0000-0000063F0000}"/>
    <cellStyle name="Millares 6 6" xfId="11005" xr:uid="{00000000-0005-0000-0000-0000073F0000}"/>
    <cellStyle name="Millares 6 6 2" xfId="11006" xr:uid="{00000000-0005-0000-0000-0000083F0000}"/>
    <cellStyle name="Millares 6 7" xfId="11007" xr:uid="{00000000-0005-0000-0000-0000093F0000}"/>
    <cellStyle name="Millares 6 7 2" xfId="11008" xr:uid="{00000000-0005-0000-0000-00000A3F0000}"/>
    <cellStyle name="Millares 6 8" xfId="11009" xr:uid="{00000000-0005-0000-0000-00000B3F0000}"/>
    <cellStyle name="Millares 6 8 2" xfId="11010" xr:uid="{00000000-0005-0000-0000-00000C3F0000}"/>
    <cellStyle name="Millares 6 9" xfId="11011" xr:uid="{00000000-0005-0000-0000-00000D3F0000}"/>
    <cellStyle name="Millares 6 9 2" xfId="11012" xr:uid="{00000000-0005-0000-0000-00000E3F0000}"/>
    <cellStyle name="Millares 7" xfId="11013" xr:uid="{00000000-0005-0000-0000-00000F3F0000}"/>
    <cellStyle name="Millares 7 2" xfId="11014" xr:uid="{00000000-0005-0000-0000-0000103F0000}"/>
    <cellStyle name="Millares 7 2 2" xfId="11015" xr:uid="{00000000-0005-0000-0000-0000113F0000}"/>
    <cellStyle name="Millares 7 2 2 2" xfId="11016" xr:uid="{00000000-0005-0000-0000-0000123F0000}"/>
    <cellStyle name="Millares 7 2 2 3" xfId="11017" xr:uid="{00000000-0005-0000-0000-0000133F0000}"/>
    <cellStyle name="Millares 7 2 3" xfId="11018" xr:uid="{00000000-0005-0000-0000-0000143F0000}"/>
    <cellStyle name="Millares 7 2 3 2" xfId="11019" xr:uid="{00000000-0005-0000-0000-0000153F0000}"/>
    <cellStyle name="Millares 7 2 3 3" xfId="11020" xr:uid="{00000000-0005-0000-0000-0000163F0000}"/>
    <cellStyle name="Millares 7 2 4" xfId="11021" xr:uid="{00000000-0005-0000-0000-0000173F0000}"/>
    <cellStyle name="Millares 7 2 4 2" xfId="11022" xr:uid="{00000000-0005-0000-0000-0000183F0000}"/>
    <cellStyle name="Millares 7 2 4 3" xfId="11023" xr:uid="{00000000-0005-0000-0000-0000193F0000}"/>
    <cellStyle name="Millares 7 2 5" xfId="11024" xr:uid="{00000000-0005-0000-0000-00001A3F0000}"/>
    <cellStyle name="Millares 7 2 5 2" xfId="11025" xr:uid="{00000000-0005-0000-0000-00001B3F0000}"/>
    <cellStyle name="Millares 7 2 5 3" xfId="11026" xr:uid="{00000000-0005-0000-0000-00001C3F0000}"/>
    <cellStyle name="Millares 7 2 6" xfId="11027" xr:uid="{00000000-0005-0000-0000-00001D3F0000}"/>
    <cellStyle name="Millares 7 2 7" xfId="11028" xr:uid="{00000000-0005-0000-0000-00001E3F0000}"/>
    <cellStyle name="Millares 7 3" xfId="11029" xr:uid="{00000000-0005-0000-0000-00001F3F0000}"/>
    <cellStyle name="Millares 7 3 2" xfId="11030" xr:uid="{00000000-0005-0000-0000-0000203F0000}"/>
    <cellStyle name="Millares 7 3 3" xfId="11031" xr:uid="{00000000-0005-0000-0000-0000213F0000}"/>
    <cellStyle name="Millares 7 4" xfId="11032" xr:uid="{00000000-0005-0000-0000-0000223F0000}"/>
    <cellStyle name="Millares 7 4 2" xfId="11033" xr:uid="{00000000-0005-0000-0000-0000233F0000}"/>
    <cellStyle name="Millares 7 4 3" xfId="11034" xr:uid="{00000000-0005-0000-0000-0000243F0000}"/>
    <cellStyle name="Millares 7 5" xfId="11035" xr:uid="{00000000-0005-0000-0000-0000253F0000}"/>
    <cellStyle name="Millares 7 5 2" xfId="11036" xr:uid="{00000000-0005-0000-0000-0000263F0000}"/>
    <cellStyle name="Millares 7 5 3" xfId="11037" xr:uid="{00000000-0005-0000-0000-0000273F0000}"/>
    <cellStyle name="Millares 7 6" xfId="11038" xr:uid="{00000000-0005-0000-0000-0000283F0000}"/>
    <cellStyle name="Millares 7 6 2" xfId="11039" xr:uid="{00000000-0005-0000-0000-0000293F0000}"/>
    <cellStyle name="Millares 7 6 3" xfId="11040" xr:uid="{00000000-0005-0000-0000-00002A3F0000}"/>
    <cellStyle name="Millares 7 7" xfId="11041" xr:uid="{00000000-0005-0000-0000-00002B3F0000}"/>
    <cellStyle name="Millares 7 8" xfId="11042" xr:uid="{00000000-0005-0000-0000-00002C3F0000}"/>
    <cellStyle name="Millares 8" xfId="11043" xr:uid="{00000000-0005-0000-0000-00002D3F0000}"/>
    <cellStyle name="Millares 8 2" xfId="11044" xr:uid="{00000000-0005-0000-0000-00002E3F0000}"/>
    <cellStyle name="Millares 8 2 2" xfId="11045" xr:uid="{00000000-0005-0000-0000-00002F3F0000}"/>
    <cellStyle name="Millares 8 2 2 2" xfId="28866" xr:uid="{00000000-0005-0000-0000-0000303F0000}"/>
    <cellStyle name="Millares 8 2 3" xfId="11046" xr:uid="{00000000-0005-0000-0000-0000313F0000}"/>
    <cellStyle name="Millares 8 2 3 2" xfId="28867" xr:uid="{00000000-0005-0000-0000-0000323F0000}"/>
    <cellStyle name="Millares 8 2 4" xfId="28865" xr:uid="{00000000-0005-0000-0000-0000333F0000}"/>
    <cellStyle name="Millares 8 3" xfId="11047" xr:uid="{00000000-0005-0000-0000-0000343F0000}"/>
    <cellStyle name="Millares 8 3 2" xfId="28868" xr:uid="{00000000-0005-0000-0000-0000353F0000}"/>
    <cellStyle name="Millares 8 4" xfId="11048" xr:uid="{00000000-0005-0000-0000-0000363F0000}"/>
    <cellStyle name="Millares 8 4 2" xfId="28869" xr:uid="{00000000-0005-0000-0000-0000373F0000}"/>
    <cellStyle name="Millares 8 5" xfId="28864" xr:uid="{00000000-0005-0000-0000-0000383F0000}"/>
    <cellStyle name="Millares 9" xfId="11049" xr:uid="{00000000-0005-0000-0000-0000393F0000}"/>
    <cellStyle name="Millares 9 2" xfId="11050" xr:uid="{00000000-0005-0000-0000-00003A3F0000}"/>
    <cellStyle name="Millares 9 2 2" xfId="28871" xr:uid="{00000000-0005-0000-0000-00003B3F0000}"/>
    <cellStyle name="Millares 9 3" xfId="11051" xr:uid="{00000000-0005-0000-0000-00003C3F0000}"/>
    <cellStyle name="Millares 9 3 2" xfId="28872" xr:uid="{00000000-0005-0000-0000-00003D3F0000}"/>
    <cellStyle name="Millares 9 4" xfId="28870" xr:uid="{00000000-0005-0000-0000-00003E3F0000}"/>
    <cellStyle name="Millares(0)" xfId="11052" xr:uid="{00000000-0005-0000-0000-00003F3F0000}"/>
    <cellStyle name="Millares(0) 10" xfId="11053" xr:uid="{00000000-0005-0000-0000-0000403F0000}"/>
    <cellStyle name="Millares(0) 10 2" xfId="11054" xr:uid="{00000000-0005-0000-0000-0000413F0000}"/>
    <cellStyle name="Millares(0) 10 2 2" xfId="33802" xr:uid="{00000000-0005-0000-0000-0000423F0000}"/>
    <cellStyle name="Millares(0) 10 3" xfId="11055" xr:uid="{00000000-0005-0000-0000-0000433F0000}"/>
    <cellStyle name="Millares(0) 10 3 2" xfId="33803" xr:uid="{00000000-0005-0000-0000-0000443F0000}"/>
    <cellStyle name="Millares(0) 10 4" xfId="33804" xr:uid="{00000000-0005-0000-0000-0000453F0000}"/>
    <cellStyle name="Millares(0) 100" xfId="11056" xr:uid="{00000000-0005-0000-0000-0000463F0000}"/>
    <cellStyle name="Millares(0) 100 2" xfId="11057" xr:uid="{00000000-0005-0000-0000-0000473F0000}"/>
    <cellStyle name="Millares(0) 100 2 2" xfId="33805" xr:uid="{00000000-0005-0000-0000-0000483F0000}"/>
    <cellStyle name="Millares(0) 100 3" xfId="11058" xr:uid="{00000000-0005-0000-0000-0000493F0000}"/>
    <cellStyle name="Millares(0) 100 3 2" xfId="33806" xr:uid="{00000000-0005-0000-0000-00004A3F0000}"/>
    <cellStyle name="Millares(0) 100 4" xfId="33807" xr:uid="{00000000-0005-0000-0000-00004B3F0000}"/>
    <cellStyle name="Millares(0) 101" xfId="11059" xr:uid="{00000000-0005-0000-0000-00004C3F0000}"/>
    <cellStyle name="Millares(0) 101 2" xfId="11060" xr:uid="{00000000-0005-0000-0000-00004D3F0000}"/>
    <cellStyle name="Millares(0) 101 2 2" xfId="33808" xr:uid="{00000000-0005-0000-0000-00004E3F0000}"/>
    <cellStyle name="Millares(0) 101 3" xfId="11061" xr:uid="{00000000-0005-0000-0000-00004F3F0000}"/>
    <cellStyle name="Millares(0) 101 3 2" xfId="33809" xr:uid="{00000000-0005-0000-0000-0000503F0000}"/>
    <cellStyle name="Millares(0) 101 4" xfId="33810" xr:uid="{00000000-0005-0000-0000-0000513F0000}"/>
    <cellStyle name="Millares(0) 102" xfId="11062" xr:uid="{00000000-0005-0000-0000-0000523F0000}"/>
    <cellStyle name="Millares(0) 102 2" xfId="11063" xr:uid="{00000000-0005-0000-0000-0000533F0000}"/>
    <cellStyle name="Millares(0) 102 2 2" xfId="33811" xr:uid="{00000000-0005-0000-0000-0000543F0000}"/>
    <cellStyle name="Millares(0) 102 3" xfId="11064" xr:uid="{00000000-0005-0000-0000-0000553F0000}"/>
    <cellStyle name="Millares(0) 102 3 2" xfId="33812" xr:uid="{00000000-0005-0000-0000-0000563F0000}"/>
    <cellStyle name="Millares(0) 102 4" xfId="33813" xr:uid="{00000000-0005-0000-0000-0000573F0000}"/>
    <cellStyle name="Millares(0) 103" xfId="11065" xr:uid="{00000000-0005-0000-0000-0000583F0000}"/>
    <cellStyle name="Millares(0) 103 2" xfId="11066" xr:uid="{00000000-0005-0000-0000-0000593F0000}"/>
    <cellStyle name="Millares(0) 103 2 2" xfId="33814" xr:uid="{00000000-0005-0000-0000-00005A3F0000}"/>
    <cellStyle name="Millares(0) 103 3" xfId="11067" xr:uid="{00000000-0005-0000-0000-00005B3F0000}"/>
    <cellStyle name="Millares(0) 103 3 2" xfId="33815" xr:uid="{00000000-0005-0000-0000-00005C3F0000}"/>
    <cellStyle name="Millares(0) 103 4" xfId="33816" xr:uid="{00000000-0005-0000-0000-00005D3F0000}"/>
    <cellStyle name="Millares(0) 104" xfId="11068" xr:uid="{00000000-0005-0000-0000-00005E3F0000}"/>
    <cellStyle name="Millares(0) 104 2" xfId="11069" xr:uid="{00000000-0005-0000-0000-00005F3F0000}"/>
    <cellStyle name="Millares(0) 104 2 2" xfId="33817" xr:uid="{00000000-0005-0000-0000-0000603F0000}"/>
    <cellStyle name="Millares(0) 104 3" xfId="11070" xr:uid="{00000000-0005-0000-0000-0000613F0000}"/>
    <cellStyle name="Millares(0) 104 3 2" xfId="33818" xr:uid="{00000000-0005-0000-0000-0000623F0000}"/>
    <cellStyle name="Millares(0) 104 4" xfId="33819" xr:uid="{00000000-0005-0000-0000-0000633F0000}"/>
    <cellStyle name="Millares(0) 105" xfId="11071" xr:uid="{00000000-0005-0000-0000-0000643F0000}"/>
    <cellStyle name="Millares(0) 105 2" xfId="11072" xr:uid="{00000000-0005-0000-0000-0000653F0000}"/>
    <cellStyle name="Millares(0) 105 2 2" xfId="33820" xr:uid="{00000000-0005-0000-0000-0000663F0000}"/>
    <cellStyle name="Millares(0) 105 3" xfId="11073" xr:uid="{00000000-0005-0000-0000-0000673F0000}"/>
    <cellStyle name="Millares(0) 105 3 2" xfId="33821" xr:uid="{00000000-0005-0000-0000-0000683F0000}"/>
    <cellStyle name="Millares(0) 105 4" xfId="33822" xr:uid="{00000000-0005-0000-0000-0000693F0000}"/>
    <cellStyle name="Millares(0) 106" xfId="11074" xr:uid="{00000000-0005-0000-0000-00006A3F0000}"/>
    <cellStyle name="Millares(0) 106 2" xfId="11075" xr:uid="{00000000-0005-0000-0000-00006B3F0000}"/>
    <cellStyle name="Millares(0) 106 2 2" xfId="33823" xr:uid="{00000000-0005-0000-0000-00006C3F0000}"/>
    <cellStyle name="Millares(0) 106 3" xfId="11076" xr:uid="{00000000-0005-0000-0000-00006D3F0000}"/>
    <cellStyle name="Millares(0) 106 3 2" xfId="33824" xr:uid="{00000000-0005-0000-0000-00006E3F0000}"/>
    <cellStyle name="Millares(0) 106 4" xfId="33825" xr:uid="{00000000-0005-0000-0000-00006F3F0000}"/>
    <cellStyle name="Millares(0) 107" xfId="11077" xr:uid="{00000000-0005-0000-0000-0000703F0000}"/>
    <cellStyle name="Millares(0) 107 2" xfId="11078" xr:uid="{00000000-0005-0000-0000-0000713F0000}"/>
    <cellStyle name="Millares(0) 107 2 2" xfId="33826" xr:uid="{00000000-0005-0000-0000-0000723F0000}"/>
    <cellStyle name="Millares(0) 107 3" xfId="11079" xr:uid="{00000000-0005-0000-0000-0000733F0000}"/>
    <cellStyle name="Millares(0) 107 3 2" xfId="33827" xr:uid="{00000000-0005-0000-0000-0000743F0000}"/>
    <cellStyle name="Millares(0) 107 4" xfId="33828" xr:uid="{00000000-0005-0000-0000-0000753F0000}"/>
    <cellStyle name="Millares(0) 108" xfId="11080" xr:uid="{00000000-0005-0000-0000-0000763F0000}"/>
    <cellStyle name="Millares(0) 108 2" xfId="11081" xr:uid="{00000000-0005-0000-0000-0000773F0000}"/>
    <cellStyle name="Millares(0) 108 2 2" xfId="33829" xr:uid="{00000000-0005-0000-0000-0000783F0000}"/>
    <cellStyle name="Millares(0) 108 3" xfId="11082" xr:uid="{00000000-0005-0000-0000-0000793F0000}"/>
    <cellStyle name="Millares(0) 108 3 2" xfId="33830" xr:uid="{00000000-0005-0000-0000-00007A3F0000}"/>
    <cellStyle name="Millares(0) 108 4" xfId="33831" xr:uid="{00000000-0005-0000-0000-00007B3F0000}"/>
    <cellStyle name="Millares(0) 109" xfId="11083" xr:uid="{00000000-0005-0000-0000-00007C3F0000}"/>
    <cellStyle name="Millares(0) 109 2" xfId="33832" xr:uid="{00000000-0005-0000-0000-00007D3F0000}"/>
    <cellStyle name="Millares(0) 11" xfId="11084" xr:uid="{00000000-0005-0000-0000-00007E3F0000}"/>
    <cellStyle name="Millares(0) 11 2" xfId="11085" xr:uid="{00000000-0005-0000-0000-00007F3F0000}"/>
    <cellStyle name="Millares(0) 11 2 2" xfId="33833" xr:uid="{00000000-0005-0000-0000-0000803F0000}"/>
    <cellStyle name="Millares(0) 11 3" xfId="11086" xr:uid="{00000000-0005-0000-0000-0000813F0000}"/>
    <cellStyle name="Millares(0) 11 3 2" xfId="33834" xr:uid="{00000000-0005-0000-0000-0000823F0000}"/>
    <cellStyle name="Millares(0) 11 4" xfId="33835" xr:uid="{00000000-0005-0000-0000-0000833F0000}"/>
    <cellStyle name="Millares(0) 110" xfId="11087" xr:uid="{00000000-0005-0000-0000-0000843F0000}"/>
    <cellStyle name="Millares(0) 110 2" xfId="33836" xr:uid="{00000000-0005-0000-0000-0000853F0000}"/>
    <cellStyle name="Millares(0) 111" xfId="33837" xr:uid="{00000000-0005-0000-0000-0000863F0000}"/>
    <cellStyle name="Millares(0) 12" xfId="11088" xr:uid="{00000000-0005-0000-0000-0000873F0000}"/>
    <cellStyle name="Millares(0) 12 2" xfId="11089" xr:uid="{00000000-0005-0000-0000-0000883F0000}"/>
    <cellStyle name="Millares(0) 12 2 2" xfId="33838" xr:uid="{00000000-0005-0000-0000-0000893F0000}"/>
    <cellStyle name="Millares(0) 12 3" xfId="11090" xr:uid="{00000000-0005-0000-0000-00008A3F0000}"/>
    <cellStyle name="Millares(0) 12 3 2" xfId="33839" xr:uid="{00000000-0005-0000-0000-00008B3F0000}"/>
    <cellStyle name="Millares(0) 12 4" xfId="33840" xr:uid="{00000000-0005-0000-0000-00008C3F0000}"/>
    <cellStyle name="Millares(0) 13" xfId="11091" xr:uid="{00000000-0005-0000-0000-00008D3F0000}"/>
    <cellStyle name="Millares(0) 13 2" xfId="11092" xr:uid="{00000000-0005-0000-0000-00008E3F0000}"/>
    <cellStyle name="Millares(0) 13 2 2" xfId="33841" xr:uid="{00000000-0005-0000-0000-00008F3F0000}"/>
    <cellStyle name="Millares(0) 13 3" xfId="11093" xr:uid="{00000000-0005-0000-0000-0000903F0000}"/>
    <cellStyle name="Millares(0) 13 3 2" xfId="33842" xr:uid="{00000000-0005-0000-0000-0000913F0000}"/>
    <cellStyle name="Millares(0) 13 4" xfId="33843" xr:uid="{00000000-0005-0000-0000-0000923F0000}"/>
    <cellStyle name="Millares(0) 14" xfId="11094" xr:uid="{00000000-0005-0000-0000-0000933F0000}"/>
    <cellStyle name="Millares(0) 14 2" xfId="11095" xr:uid="{00000000-0005-0000-0000-0000943F0000}"/>
    <cellStyle name="Millares(0) 14 2 2" xfId="33844" xr:uid="{00000000-0005-0000-0000-0000953F0000}"/>
    <cellStyle name="Millares(0) 14 3" xfId="11096" xr:uid="{00000000-0005-0000-0000-0000963F0000}"/>
    <cellStyle name="Millares(0) 14 3 2" xfId="33845" xr:uid="{00000000-0005-0000-0000-0000973F0000}"/>
    <cellStyle name="Millares(0) 14 4" xfId="33846" xr:uid="{00000000-0005-0000-0000-0000983F0000}"/>
    <cellStyle name="Millares(0) 15" xfId="11097" xr:uid="{00000000-0005-0000-0000-0000993F0000}"/>
    <cellStyle name="Millares(0) 15 2" xfId="11098" xr:uid="{00000000-0005-0000-0000-00009A3F0000}"/>
    <cellStyle name="Millares(0) 15 2 2" xfId="33847" xr:uid="{00000000-0005-0000-0000-00009B3F0000}"/>
    <cellStyle name="Millares(0) 15 3" xfId="11099" xr:uid="{00000000-0005-0000-0000-00009C3F0000}"/>
    <cellStyle name="Millares(0) 15 3 2" xfId="33848" xr:uid="{00000000-0005-0000-0000-00009D3F0000}"/>
    <cellStyle name="Millares(0) 15 4" xfId="33849" xr:uid="{00000000-0005-0000-0000-00009E3F0000}"/>
    <cellStyle name="Millares(0) 16" xfId="11100" xr:uid="{00000000-0005-0000-0000-00009F3F0000}"/>
    <cellStyle name="Millares(0) 16 2" xfId="11101" xr:uid="{00000000-0005-0000-0000-0000A03F0000}"/>
    <cellStyle name="Millares(0) 16 2 2" xfId="33850" xr:uid="{00000000-0005-0000-0000-0000A13F0000}"/>
    <cellStyle name="Millares(0) 16 3" xfId="11102" xr:uid="{00000000-0005-0000-0000-0000A23F0000}"/>
    <cellStyle name="Millares(0) 16 3 2" xfId="33851" xr:uid="{00000000-0005-0000-0000-0000A33F0000}"/>
    <cellStyle name="Millares(0) 16 4" xfId="33852" xr:uid="{00000000-0005-0000-0000-0000A43F0000}"/>
    <cellStyle name="Millares(0) 17" xfId="11103" xr:uid="{00000000-0005-0000-0000-0000A53F0000}"/>
    <cellStyle name="Millares(0) 17 2" xfId="11104" xr:uid="{00000000-0005-0000-0000-0000A63F0000}"/>
    <cellStyle name="Millares(0) 17 2 2" xfId="33853" xr:uid="{00000000-0005-0000-0000-0000A73F0000}"/>
    <cellStyle name="Millares(0) 17 3" xfId="11105" xr:uid="{00000000-0005-0000-0000-0000A83F0000}"/>
    <cellStyle name="Millares(0) 17 3 2" xfId="33854" xr:uid="{00000000-0005-0000-0000-0000A93F0000}"/>
    <cellStyle name="Millares(0) 17 4" xfId="33855" xr:uid="{00000000-0005-0000-0000-0000AA3F0000}"/>
    <cellStyle name="Millares(0) 18" xfId="11106" xr:uid="{00000000-0005-0000-0000-0000AB3F0000}"/>
    <cellStyle name="Millares(0) 18 2" xfId="11107" xr:uid="{00000000-0005-0000-0000-0000AC3F0000}"/>
    <cellStyle name="Millares(0) 18 2 2" xfId="33856" xr:uid="{00000000-0005-0000-0000-0000AD3F0000}"/>
    <cellStyle name="Millares(0) 18 3" xfId="11108" xr:uid="{00000000-0005-0000-0000-0000AE3F0000}"/>
    <cellStyle name="Millares(0) 18 3 2" xfId="33857" xr:uid="{00000000-0005-0000-0000-0000AF3F0000}"/>
    <cellStyle name="Millares(0) 18 4" xfId="33858" xr:uid="{00000000-0005-0000-0000-0000B03F0000}"/>
    <cellStyle name="Millares(0) 19" xfId="11109" xr:uid="{00000000-0005-0000-0000-0000B13F0000}"/>
    <cellStyle name="Millares(0) 19 2" xfId="11110" xr:uid="{00000000-0005-0000-0000-0000B23F0000}"/>
    <cellStyle name="Millares(0) 19 2 2" xfId="33859" xr:uid="{00000000-0005-0000-0000-0000B33F0000}"/>
    <cellStyle name="Millares(0) 19 3" xfId="11111" xr:uid="{00000000-0005-0000-0000-0000B43F0000}"/>
    <cellStyle name="Millares(0) 19 3 2" xfId="33860" xr:uid="{00000000-0005-0000-0000-0000B53F0000}"/>
    <cellStyle name="Millares(0) 19 4" xfId="33861" xr:uid="{00000000-0005-0000-0000-0000B63F0000}"/>
    <cellStyle name="Millares(0) 2" xfId="11112" xr:uid="{00000000-0005-0000-0000-0000B73F0000}"/>
    <cellStyle name="Millares(0) 2 2" xfId="11113" xr:uid="{00000000-0005-0000-0000-0000B83F0000}"/>
    <cellStyle name="Millares(0) 2 2 2" xfId="11114" xr:uid="{00000000-0005-0000-0000-0000B93F0000}"/>
    <cellStyle name="Millares(0) 2 2 2 2" xfId="33862" xr:uid="{00000000-0005-0000-0000-0000BA3F0000}"/>
    <cellStyle name="Millares(0) 2 2 3" xfId="11115" xr:uid="{00000000-0005-0000-0000-0000BB3F0000}"/>
    <cellStyle name="Millares(0) 2 2 3 2" xfId="33863" xr:uid="{00000000-0005-0000-0000-0000BC3F0000}"/>
    <cellStyle name="Millares(0) 2 2 4" xfId="33864" xr:uid="{00000000-0005-0000-0000-0000BD3F0000}"/>
    <cellStyle name="Millares(0) 2 3" xfId="11116" xr:uid="{00000000-0005-0000-0000-0000BE3F0000}"/>
    <cellStyle name="Millares(0) 2 3 2" xfId="11117" xr:uid="{00000000-0005-0000-0000-0000BF3F0000}"/>
    <cellStyle name="Millares(0) 2 3 2 2" xfId="33865" xr:uid="{00000000-0005-0000-0000-0000C03F0000}"/>
    <cellStyle name="Millares(0) 2 3 3" xfId="11118" xr:uid="{00000000-0005-0000-0000-0000C13F0000}"/>
    <cellStyle name="Millares(0) 2 3 3 2" xfId="33866" xr:uid="{00000000-0005-0000-0000-0000C23F0000}"/>
    <cellStyle name="Millares(0) 2 3 4" xfId="33867" xr:uid="{00000000-0005-0000-0000-0000C33F0000}"/>
    <cellStyle name="Millares(0) 2 4" xfId="11119" xr:uid="{00000000-0005-0000-0000-0000C43F0000}"/>
    <cellStyle name="Millares(0) 2 4 2" xfId="11120" xr:uid="{00000000-0005-0000-0000-0000C53F0000}"/>
    <cellStyle name="Millares(0) 2 4 2 2" xfId="33868" xr:uid="{00000000-0005-0000-0000-0000C63F0000}"/>
    <cellStyle name="Millares(0) 2 4 3" xfId="11121" xr:uid="{00000000-0005-0000-0000-0000C73F0000}"/>
    <cellStyle name="Millares(0) 2 4 3 2" xfId="33869" xr:uid="{00000000-0005-0000-0000-0000C83F0000}"/>
    <cellStyle name="Millares(0) 2 4 4" xfId="33870" xr:uid="{00000000-0005-0000-0000-0000C93F0000}"/>
    <cellStyle name="Millares(0) 2 5" xfId="11122" xr:uid="{00000000-0005-0000-0000-0000CA3F0000}"/>
    <cellStyle name="Millares(0) 2 5 2" xfId="11123" xr:uid="{00000000-0005-0000-0000-0000CB3F0000}"/>
    <cellStyle name="Millares(0) 2 5 2 2" xfId="33871" xr:uid="{00000000-0005-0000-0000-0000CC3F0000}"/>
    <cellStyle name="Millares(0) 2 5 3" xfId="11124" xr:uid="{00000000-0005-0000-0000-0000CD3F0000}"/>
    <cellStyle name="Millares(0) 2 5 3 2" xfId="33872" xr:uid="{00000000-0005-0000-0000-0000CE3F0000}"/>
    <cellStyle name="Millares(0) 2 5 4" xfId="33873" xr:uid="{00000000-0005-0000-0000-0000CF3F0000}"/>
    <cellStyle name="Millares(0) 2 6" xfId="11125" xr:uid="{00000000-0005-0000-0000-0000D03F0000}"/>
    <cellStyle name="Millares(0) 2 6 2" xfId="33874" xr:uid="{00000000-0005-0000-0000-0000D13F0000}"/>
    <cellStyle name="Millares(0) 2 7" xfId="11126" xr:uid="{00000000-0005-0000-0000-0000D23F0000}"/>
    <cellStyle name="Millares(0) 2 7 2" xfId="33875" xr:uid="{00000000-0005-0000-0000-0000D33F0000}"/>
    <cellStyle name="Millares(0) 2 8" xfId="33876" xr:uid="{00000000-0005-0000-0000-0000D43F0000}"/>
    <cellStyle name="Millares(0) 20" xfId="11127" xr:uid="{00000000-0005-0000-0000-0000D53F0000}"/>
    <cellStyle name="Millares(0) 20 2" xfId="11128" xr:uid="{00000000-0005-0000-0000-0000D63F0000}"/>
    <cellStyle name="Millares(0) 20 2 2" xfId="33877" xr:uid="{00000000-0005-0000-0000-0000D73F0000}"/>
    <cellStyle name="Millares(0) 20 3" xfId="11129" xr:uid="{00000000-0005-0000-0000-0000D83F0000}"/>
    <cellStyle name="Millares(0) 20 3 2" xfId="33878" xr:uid="{00000000-0005-0000-0000-0000D93F0000}"/>
    <cellStyle name="Millares(0) 20 4" xfId="33879" xr:uid="{00000000-0005-0000-0000-0000DA3F0000}"/>
    <cellStyle name="Millares(0) 21" xfId="11130" xr:uid="{00000000-0005-0000-0000-0000DB3F0000}"/>
    <cellStyle name="Millares(0) 21 2" xfId="11131" xr:uid="{00000000-0005-0000-0000-0000DC3F0000}"/>
    <cellStyle name="Millares(0) 21 2 2" xfId="33880" xr:uid="{00000000-0005-0000-0000-0000DD3F0000}"/>
    <cellStyle name="Millares(0) 21 3" xfId="11132" xr:uid="{00000000-0005-0000-0000-0000DE3F0000}"/>
    <cellStyle name="Millares(0) 21 3 2" xfId="33881" xr:uid="{00000000-0005-0000-0000-0000DF3F0000}"/>
    <cellStyle name="Millares(0) 21 4" xfId="33882" xr:uid="{00000000-0005-0000-0000-0000E03F0000}"/>
    <cellStyle name="Millares(0) 22" xfId="11133" xr:uid="{00000000-0005-0000-0000-0000E13F0000}"/>
    <cellStyle name="Millares(0) 22 2" xfId="11134" xr:uid="{00000000-0005-0000-0000-0000E23F0000}"/>
    <cellStyle name="Millares(0) 22 2 2" xfId="33883" xr:uid="{00000000-0005-0000-0000-0000E33F0000}"/>
    <cellStyle name="Millares(0) 22 3" xfId="11135" xr:uid="{00000000-0005-0000-0000-0000E43F0000}"/>
    <cellStyle name="Millares(0) 22 3 2" xfId="33884" xr:uid="{00000000-0005-0000-0000-0000E53F0000}"/>
    <cellStyle name="Millares(0) 22 4" xfId="33885" xr:uid="{00000000-0005-0000-0000-0000E63F0000}"/>
    <cellStyle name="Millares(0) 23" xfId="11136" xr:uid="{00000000-0005-0000-0000-0000E73F0000}"/>
    <cellStyle name="Millares(0) 23 2" xfId="11137" xr:uid="{00000000-0005-0000-0000-0000E83F0000}"/>
    <cellStyle name="Millares(0) 23 2 2" xfId="33886" xr:uid="{00000000-0005-0000-0000-0000E93F0000}"/>
    <cellStyle name="Millares(0) 23 3" xfId="11138" xr:uid="{00000000-0005-0000-0000-0000EA3F0000}"/>
    <cellStyle name="Millares(0) 23 3 2" xfId="33887" xr:uid="{00000000-0005-0000-0000-0000EB3F0000}"/>
    <cellStyle name="Millares(0) 23 4" xfId="33888" xr:uid="{00000000-0005-0000-0000-0000EC3F0000}"/>
    <cellStyle name="Millares(0) 24" xfId="11139" xr:uid="{00000000-0005-0000-0000-0000ED3F0000}"/>
    <cellStyle name="Millares(0) 24 2" xfId="11140" xr:uid="{00000000-0005-0000-0000-0000EE3F0000}"/>
    <cellStyle name="Millares(0) 24 2 2" xfId="33889" xr:uid="{00000000-0005-0000-0000-0000EF3F0000}"/>
    <cellStyle name="Millares(0) 24 3" xfId="11141" xr:uid="{00000000-0005-0000-0000-0000F03F0000}"/>
    <cellStyle name="Millares(0) 24 3 2" xfId="33890" xr:uid="{00000000-0005-0000-0000-0000F13F0000}"/>
    <cellStyle name="Millares(0) 24 4" xfId="33891" xr:uid="{00000000-0005-0000-0000-0000F23F0000}"/>
    <cellStyle name="Millares(0) 25" xfId="11142" xr:uid="{00000000-0005-0000-0000-0000F33F0000}"/>
    <cellStyle name="Millares(0) 25 2" xfId="11143" xr:uid="{00000000-0005-0000-0000-0000F43F0000}"/>
    <cellStyle name="Millares(0) 25 2 2" xfId="33892" xr:uid="{00000000-0005-0000-0000-0000F53F0000}"/>
    <cellStyle name="Millares(0) 25 3" xfId="11144" xr:uid="{00000000-0005-0000-0000-0000F63F0000}"/>
    <cellStyle name="Millares(0) 25 3 2" xfId="33893" xr:uid="{00000000-0005-0000-0000-0000F73F0000}"/>
    <cellStyle name="Millares(0) 25 4" xfId="33894" xr:uid="{00000000-0005-0000-0000-0000F83F0000}"/>
    <cellStyle name="Millares(0) 26" xfId="11145" xr:uid="{00000000-0005-0000-0000-0000F93F0000}"/>
    <cellStyle name="Millares(0) 26 2" xfId="11146" xr:uid="{00000000-0005-0000-0000-0000FA3F0000}"/>
    <cellStyle name="Millares(0) 26 2 2" xfId="33895" xr:uid="{00000000-0005-0000-0000-0000FB3F0000}"/>
    <cellStyle name="Millares(0) 26 3" xfId="11147" xr:uid="{00000000-0005-0000-0000-0000FC3F0000}"/>
    <cellStyle name="Millares(0) 26 3 2" xfId="33896" xr:uid="{00000000-0005-0000-0000-0000FD3F0000}"/>
    <cellStyle name="Millares(0) 26 4" xfId="33897" xr:uid="{00000000-0005-0000-0000-0000FE3F0000}"/>
    <cellStyle name="Millares(0) 27" xfId="11148" xr:uid="{00000000-0005-0000-0000-0000FF3F0000}"/>
    <cellStyle name="Millares(0) 27 2" xfId="11149" xr:uid="{00000000-0005-0000-0000-000000400000}"/>
    <cellStyle name="Millares(0) 27 2 2" xfId="33898" xr:uid="{00000000-0005-0000-0000-000001400000}"/>
    <cellStyle name="Millares(0) 27 3" xfId="11150" xr:uid="{00000000-0005-0000-0000-000002400000}"/>
    <cellStyle name="Millares(0) 27 3 2" xfId="33899" xr:uid="{00000000-0005-0000-0000-000003400000}"/>
    <cellStyle name="Millares(0) 27 4" xfId="33900" xr:uid="{00000000-0005-0000-0000-000004400000}"/>
    <cellStyle name="Millares(0) 28" xfId="11151" xr:uid="{00000000-0005-0000-0000-000005400000}"/>
    <cellStyle name="Millares(0) 28 2" xfId="11152" xr:uid="{00000000-0005-0000-0000-000006400000}"/>
    <cellStyle name="Millares(0) 28 2 2" xfId="33901" xr:uid="{00000000-0005-0000-0000-000007400000}"/>
    <cellStyle name="Millares(0) 28 3" xfId="11153" xr:uid="{00000000-0005-0000-0000-000008400000}"/>
    <cellStyle name="Millares(0) 28 3 2" xfId="33902" xr:uid="{00000000-0005-0000-0000-000009400000}"/>
    <cellStyle name="Millares(0) 28 4" xfId="33903" xr:uid="{00000000-0005-0000-0000-00000A400000}"/>
    <cellStyle name="Millares(0) 29" xfId="11154" xr:uid="{00000000-0005-0000-0000-00000B400000}"/>
    <cellStyle name="Millares(0) 29 2" xfId="11155" xr:uid="{00000000-0005-0000-0000-00000C400000}"/>
    <cellStyle name="Millares(0) 29 2 2" xfId="33904" xr:uid="{00000000-0005-0000-0000-00000D400000}"/>
    <cellStyle name="Millares(0) 29 3" xfId="11156" xr:uid="{00000000-0005-0000-0000-00000E400000}"/>
    <cellStyle name="Millares(0) 29 3 2" xfId="33905" xr:uid="{00000000-0005-0000-0000-00000F400000}"/>
    <cellStyle name="Millares(0) 29 4" xfId="33906" xr:uid="{00000000-0005-0000-0000-000010400000}"/>
    <cellStyle name="Millares(0) 3" xfId="11157" xr:uid="{00000000-0005-0000-0000-000011400000}"/>
    <cellStyle name="Millares(0) 3 2" xfId="11158" xr:uid="{00000000-0005-0000-0000-000012400000}"/>
    <cellStyle name="Millares(0) 3 2 2" xfId="11159" xr:uid="{00000000-0005-0000-0000-000013400000}"/>
    <cellStyle name="Millares(0) 3 2 2 2" xfId="33907" xr:uid="{00000000-0005-0000-0000-000014400000}"/>
    <cellStyle name="Millares(0) 3 2 3" xfId="11160" xr:uid="{00000000-0005-0000-0000-000015400000}"/>
    <cellStyle name="Millares(0) 3 2 3 2" xfId="33908" xr:uid="{00000000-0005-0000-0000-000016400000}"/>
    <cellStyle name="Millares(0) 3 2 4" xfId="33909" xr:uid="{00000000-0005-0000-0000-000017400000}"/>
    <cellStyle name="Millares(0) 3 3" xfId="11161" xr:uid="{00000000-0005-0000-0000-000018400000}"/>
    <cellStyle name="Millares(0) 3 3 2" xfId="11162" xr:uid="{00000000-0005-0000-0000-000019400000}"/>
    <cellStyle name="Millares(0) 3 3 2 2" xfId="33910" xr:uid="{00000000-0005-0000-0000-00001A400000}"/>
    <cellStyle name="Millares(0) 3 3 3" xfId="11163" xr:uid="{00000000-0005-0000-0000-00001B400000}"/>
    <cellStyle name="Millares(0) 3 3 3 2" xfId="33911" xr:uid="{00000000-0005-0000-0000-00001C400000}"/>
    <cellStyle name="Millares(0) 3 3 4" xfId="33912" xr:uid="{00000000-0005-0000-0000-00001D400000}"/>
    <cellStyle name="Millares(0) 3 4" xfId="11164" xr:uid="{00000000-0005-0000-0000-00001E400000}"/>
    <cellStyle name="Millares(0) 3 4 2" xfId="11165" xr:uid="{00000000-0005-0000-0000-00001F400000}"/>
    <cellStyle name="Millares(0) 3 4 2 2" xfId="33913" xr:uid="{00000000-0005-0000-0000-000020400000}"/>
    <cellStyle name="Millares(0) 3 4 3" xfId="11166" xr:uid="{00000000-0005-0000-0000-000021400000}"/>
    <cellStyle name="Millares(0) 3 4 3 2" xfId="33914" xr:uid="{00000000-0005-0000-0000-000022400000}"/>
    <cellStyle name="Millares(0) 3 4 4" xfId="33915" xr:uid="{00000000-0005-0000-0000-000023400000}"/>
    <cellStyle name="Millares(0) 3 5" xfId="11167" xr:uid="{00000000-0005-0000-0000-000024400000}"/>
    <cellStyle name="Millares(0) 3 5 2" xfId="11168" xr:uid="{00000000-0005-0000-0000-000025400000}"/>
    <cellStyle name="Millares(0) 3 5 2 2" xfId="33916" xr:uid="{00000000-0005-0000-0000-000026400000}"/>
    <cellStyle name="Millares(0) 3 5 3" xfId="11169" xr:uid="{00000000-0005-0000-0000-000027400000}"/>
    <cellStyle name="Millares(0) 3 5 3 2" xfId="33917" xr:uid="{00000000-0005-0000-0000-000028400000}"/>
    <cellStyle name="Millares(0) 3 5 4" xfId="33918" xr:uid="{00000000-0005-0000-0000-000029400000}"/>
    <cellStyle name="Millares(0) 3 6" xfId="11170" xr:uid="{00000000-0005-0000-0000-00002A400000}"/>
    <cellStyle name="Millares(0) 3 6 2" xfId="33919" xr:uid="{00000000-0005-0000-0000-00002B400000}"/>
    <cellStyle name="Millares(0) 3 7" xfId="11171" xr:uid="{00000000-0005-0000-0000-00002C400000}"/>
    <cellStyle name="Millares(0) 3 7 2" xfId="33920" xr:uid="{00000000-0005-0000-0000-00002D400000}"/>
    <cellStyle name="Millares(0) 3 8" xfId="33921" xr:uid="{00000000-0005-0000-0000-00002E400000}"/>
    <cellStyle name="Millares(0) 30" xfId="11172" xr:uid="{00000000-0005-0000-0000-00002F400000}"/>
    <cellStyle name="Millares(0) 30 2" xfId="11173" xr:uid="{00000000-0005-0000-0000-000030400000}"/>
    <cellStyle name="Millares(0) 30 2 2" xfId="33922" xr:uid="{00000000-0005-0000-0000-000031400000}"/>
    <cellStyle name="Millares(0) 30 3" xfId="11174" xr:uid="{00000000-0005-0000-0000-000032400000}"/>
    <cellStyle name="Millares(0) 30 3 2" xfId="33923" xr:uid="{00000000-0005-0000-0000-000033400000}"/>
    <cellStyle name="Millares(0) 30 4" xfId="33924" xr:uid="{00000000-0005-0000-0000-000034400000}"/>
    <cellStyle name="Millares(0) 31" xfId="11175" xr:uid="{00000000-0005-0000-0000-000035400000}"/>
    <cellStyle name="Millares(0) 31 2" xfId="11176" xr:uid="{00000000-0005-0000-0000-000036400000}"/>
    <cellStyle name="Millares(0) 31 2 2" xfId="33925" xr:uid="{00000000-0005-0000-0000-000037400000}"/>
    <cellStyle name="Millares(0) 31 3" xfId="11177" xr:uid="{00000000-0005-0000-0000-000038400000}"/>
    <cellStyle name="Millares(0) 31 3 2" xfId="33926" xr:uid="{00000000-0005-0000-0000-000039400000}"/>
    <cellStyle name="Millares(0) 31 4" xfId="33927" xr:uid="{00000000-0005-0000-0000-00003A400000}"/>
    <cellStyle name="Millares(0) 32" xfId="11178" xr:uid="{00000000-0005-0000-0000-00003B400000}"/>
    <cellStyle name="Millares(0) 32 2" xfId="11179" xr:uid="{00000000-0005-0000-0000-00003C400000}"/>
    <cellStyle name="Millares(0) 32 2 2" xfId="33928" xr:uid="{00000000-0005-0000-0000-00003D400000}"/>
    <cellStyle name="Millares(0) 32 3" xfId="11180" xr:uid="{00000000-0005-0000-0000-00003E400000}"/>
    <cellStyle name="Millares(0) 32 3 2" xfId="33929" xr:uid="{00000000-0005-0000-0000-00003F400000}"/>
    <cellStyle name="Millares(0) 32 4" xfId="33930" xr:uid="{00000000-0005-0000-0000-000040400000}"/>
    <cellStyle name="Millares(0) 33" xfId="11181" xr:uid="{00000000-0005-0000-0000-000041400000}"/>
    <cellStyle name="Millares(0) 33 2" xfId="11182" xr:uid="{00000000-0005-0000-0000-000042400000}"/>
    <cellStyle name="Millares(0) 33 2 2" xfId="33931" xr:uid="{00000000-0005-0000-0000-000043400000}"/>
    <cellStyle name="Millares(0) 33 3" xfId="11183" xr:uid="{00000000-0005-0000-0000-000044400000}"/>
    <cellStyle name="Millares(0) 33 3 2" xfId="33932" xr:uid="{00000000-0005-0000-0000-000045400000}"/>
    <cellStyle name="Millares(0) 33 4" xfId="33933" xr:uid="{00000000-0005-0000-0000-000046400000}"/>
    <cellStyle name="Millares(0) 34" xfId="11184" xr:uid="{00000000-0005-0000-0000-000047400000}"/>
    <cellStyle name="Millares(0) 34 2" xfId="11185" xr:uid="{00000000-0005-0000-0000-000048400000}"/>
    <cellStyle name="Millares(0) 34 2 2" xfId="33934" xr:uid="{00000000-0005-0000-0000-000049400000}"/>
    <cellStyle name="Millares(0) 34 3" xfId="11186" xr:uid="{00000000-0005-0000-0000-00004A400000}"/>
    <cellStyle name="Millares(0) 34 3 2" xfId="33935" xr:uid="{00000000-0005-0000-0000-00004B400000}"/>
    <cellStyle name="Millares(0) 34 4" xfId="33936" xr:uid="{00000000-0005-0000-0000-00004C400000}"/>
    <cellStyle name="Millares(0) 35" xfId="11187" xr:uid="{00000000-0005-0000-0000-00004D400000}"/>
    <cellStyle name="Millares(0) 35 2" xfId="11188" xr:uid="{00000000-0005-0000-0000-00004E400000}"/>
    <cellStyle name="Millares(0) 35 2 2" xfId="33937" xr:uid="{00000000-0005-0000-0000-00004F400000}"/>
    <cellStyle name="Millares(0) 35 3" xfId="11189" xr:uid="{00000000-0005-0000-0000-000050400000}"/>
    <cellStyle name="Millares(0) 35 3 2" xfId="33938" xr:uid="{00000000-0005-0000-0000-000051400000}"/>
    <cellStyle name="Millares(0) 35 4" xfId="33939" xr:uid="{00000000-0005-0000-0000-000052400000}"/>
    <cellStyle name="Millares(0) 36" xfId="11190" xr:uid="{00000000-0005-0000-0000-000053400000}"/>
    <cellStyle name="Millares(0) 36 2" xfId="11191" xr:uid="{00000000-0005-0000-0000-000054400000}"/>
    <cellStyle name="Millares(0) 36 2 2" xfId="33940" xr:uid="{00000000-0005-0000-0000-000055400000}"/>
    <cellStyle name="Millares(0) 36 3" xfId="11192" xr:uid="{00000000-0005-0000-0000-000056400000}"/>
    <cellStyle name="Millares(0) 36 3 2" xfId="33941" xr:uid="{00000000-0005-0000-0000-000057400000}"/>
    <cellStyle name="Millares(0) 36 4" xfId="33942" xr:uid="{00000000-0005-0000-0000-000058400000}"/>
    <cellStyle name="Millares(0) 37" xfId="11193" xr:uid="{00000000-0005-0000-0000-000059400000}"/>
    <cellStyle name="Millares(0) 37 2" xfId="11194" xr:uid="{00000000-0005-0000-0000-00005A400000}"/>
    <cellStyle name="Millares(0) 37 2 2" xfId="33943" xr:uid="{00000000-0005-0000-0000-00005B400000}"/>
    <cellStyle name="Millares(0) 37 3" xfId="11195" xr:uid="{00000000-0005-0000-0000-00005C400000}"/>
    <cellStyle name="Millares(0) 37 3 2" xfId="33944" xr:uid="{00000000-0005-0000-0000-00005D400000}"/>
    <cellStyle name="Millares(0) 37 4" xfId="33945" xr:uid="{00000000-0005-0000-0000-00005E400000}"/>
    <cellStyle name="Millares(0) 38" xfId="11196" xr:uid="{00000000-0005-0000-0000-00005F400000}"/>
    <cellStyle name="Millares(0) 38 2" xfId="11197" xr:uid="{00000000-0005-0000-0000-000060400000}"/>
    <cellStyle name="Millares(0) 38 2 2" xfId="33946" xr:uid="{00000000-0005-0000-0000-000061400000}"/>
    <cellStyle name="Millares(0) 38 3" xfId="11198" xr:uid="{00000000-0005-0000-0000-000062400000}"/>
    <cellStyle name="Millares(0) 38 3 2" xfId="33947" xr:uid="{00000000-0005-0000-0000-000063400000}"/>
    <cellStyle name="Millares(0) 38 4" xfId="33948" xr:uid="{00000000-0005-0000-0000-000064400000}"/>
    <cellStyle name="Millares(0) 39" xfId="11199" xr:uid="{00000000-0005-0000-0000-000065400000}"/>
    <cellStyle name="Millares(0) 39 2" xfId="11200" xr:uid="{00000000-0005-0000-0000-000066400000}"/>
    <cellStyle name="Millares(0) 39 2 2" xfId="33949" xr:uid="{00000000-0005-0000-0000-000067400000}"/>
    <cellStyle name="Millares(0) 39 3" xfId="11201" xr:uid="{00000000-0005-0000-0000-000068400000}"/>
    <cellStyle name="Millares(0) 39 3 2" xfId="33950" xr:uid="{00000000-0005-0000-0000-000069400000}"/>
    <cellStyle name="Millares(0) 39 4" xfId="33951" xr:uid="{00000000-0005-0000-0000-00006A400000}"/>
    <cellStyle name="Millares(0) 4" xfId="11202" xr:uid="{00000000-0005-0000-0000-00006B400000}"/>
    <cellStyle name="Millares(0) 4 2" xfId="11203" xr:uid="{00000000-0005-0000-0000-00006C400000}"/>
    <cellStyle name="Millares(0) 4 2 2" xfId="11204" xr:uid="{00000000-0005-0000-0000-00006D400000}"/>
    <cellStyle name="Millares(0) 4 2 2 2" xfId="33952" xr:uid="{00000000-0005-0000-0000-00006E400000}"/>
    <cellStyle name="Millares(0) 4 2 3" xfId="11205" xr:uid="{00000000-0005-0000-0000-00006F400000}"/>
    <cellStyle name="Millares(0) 4 2 3 2" xfId="33953" xr:uid="{00000000-0005-0000-0000-000070400000}"/>
    <cellStyle name="Millares(0) 4 2 4" xfId="33954" xr:uid="{00000000-0005-0000-0000-000071400000}"/>
    <cellStyle name="Millares(0) 4 3" xfId="11206" xr:uid="{00000000-0005-0000-0000-000072400000}"/>
    <cellStyle name="Millares(0) 4 3 2" xfId="11207" xr:uid="{00000000-0005-0000-0000-000073400000}"/>
    <cellStyle name="Millares(0) 4 3 2 2" xfId="33955" xr:uid="{00000000-0005-0000-0000-000074400000}"/>
    <cellStyle name="Millares(0) 4 3 3" xfId="11208" xr:uid="{00000000-0005-0000-0000-000075400000}"/>
    <cellStyle name="Millares(0) 4 3 3 2" xfId="33956" xr:uid="{00000000-0005-0000-0000-000076400000}"/>
    <cellStyle name="Millares(0) 4 3 4" xfId="33957" xr:uid="{00000000-0005-0000-0000-000077400000}"/>
    <cellStyle name="Millares(0) 4 4" xfId="11209" xr:uid="{00000000-0005-0000-0000-000078400000}"/>
    <cellStyle name="Millares(0) 4 4 2" xfId="11210" xr:uid="{00000000-0005-0000-0000-000079400000}"/>
    <cellStyle name="Millares(0) 4 4 2 2" xfId="33958" xr:uid="{00000000-0005-0000-0000-00007A400000}"/>
    <cellStyle name="Millares(0) 4 4 3" xfId="11211" xr:uid="{00000000-0005-0000-0000-00007B400000}"/>
    <cellStyle name="Millares(0) 4 4 3 2" xfId="33959" xr:uid="{00000000-0005-0000-0000-00007C400000}"/>
    <cellStyle name="Millares(0) 4 4 4" xfId="33960" xr:uid="{00000000-0005-0000-0000-00007D400000}"/>
    <cellStyle name="Millares(0) 4 5" xfId="11212" xr:uid="{00000000-0005-0000-0000-00007E400000}"/>
    <cellStyle name="Millares(0) 4 5 2" xfId="11213" xr:uid="{00000000-0005-0000-0000-00007F400000}"/>
    <cellStyle name="Millares(0) 4 5 2 2" xfId="33961" xr:uid="{00000000-0005-0000-0000-000080400000}"/>
    <cellStyle name="Millares(0) 4 5 3" xfId="11214" xr:uid="{00000000-0005-0000-0000-000081400000}"/>
    <cellStyle name="Millares(0) 4 5 3 2" xfId="33962" xr:uid="{00000000-0005-0000-0000-000082400000}"/>
    <cellStyle name="Millares(0) 4 5 4" xfId="33963" xr:uid="{00000000-0005-0000-0000-000083400000}"/>
    <cellStyle name="Millares(0) 4 6" xfId="11215" xr:uid="{00000000-0005-0000-0000-000084400000}"/>
    <cellStyle name="Millares(0) 4 6 2" xfId="33964" xr:uid="{00000000-0005-0000-0000-000085400000}"/>
    <cellStyle name="Millares(0) 4 7" xfId="11216" xr:uid="{00000000-0005-0000-0000-000086400000}"/>
    <cellStyle name="Millares(0) 4 7 2" xfId="33965" xr:uid="{00000000-0005-0000-0000-000087400000}"/>
    <cellStyle name="Millares(0) 4 8" xfId="33966" xr:uid="{00000000-0005-0000-0000-000088400000}"/>
    <cellStyle name="Millares(0) 40" xfId="11217" xr:uid="{00000000-0005-0000-0000-000089400000}"/>
    <cellStyle name="Millares(0) 40 2" xfId="11218" xr:uid="{00000000-0005-0000-0000-00008A400000}"/>
    <cellStyle name="Millares(0) 40 2 2" xfId="33967" xr:uid="{00000000-0005-0000-0000-00008B400000}"/>
    <cellStyle name="Millares(0) 40 3" xfId="11219" xr:uid="{00000000-0005-0000-0000-00008C400000}"/>
    <cellStyle name="Millares(0) 40 3 2" xfId="33968" xr:uid="{00000000-0005-0000-0000-00008D400000}"/>
    <cellStyle name="Millares(0) 40 4" xfId="33969" xr:uid="{00000000-0005-0000-0000-00008E400000}"/>
    <cellStyle name="Millares(0) 41" xfId="11220" xr:uid="{00000000-0005-0000-0000-00008F400000}"/>
    <cellStyle name="Millares(0) 41 2" xfId="11221" xr:uid="{00000000-0005-0000-0000-000090400000}"/>
    <cellStyle name="Millares(0) 41 2 2" xfId="33970" xr:uid="{00000000-0005-0000-0000-000091400000}"/>
    <cellStyle name="Millares(0) 41 3" xfId="11222" xr:uid="{00000000-0005-0000-0000-000092400000}"/>
    <cellStyle name="Millares(0) 41 3 2" xfId="33971" xr:uid="{00000000-0005-0000-0000-000093400000}"/>
    <cellStyle name="Millares(0) 41 4" xfId="33972" xr:uid="{00000000-0005-0000-0000-000094400000}"/>
    <cellStyle name="Millares(0) 42" xfId="11223" xr:uid="{00000000-0005-0000-0000-000095400000}"/>
    <cellStyle name="Millares(0) 42 2" xfId="11224" xr:uid="{00000000-0005-0000-0000-000096400000}"/>
    <cellStyle name="Millares(0) 42 2 2" xfId="33973" xr:uid="{00000000-0005-0000-0000-000097400000}"/>
    <cellStyle name="Millares(0) 42 3" xfId="11225" xr:uid="{00000000-0005-0000-0000-000098400000}"/>
    <cellStyle name="Millares(0) 42 3 2" xfId="33974" xr:uid="{00000000-0005-0000-0000-000099400000}"/>
    <cellStyle name="Millares(0) 42 4" xfId="33975" xr:uid="{00000000-0005-0000-0000-00009A400000}"/>
    <cellStyle name="Millares(0) 43" xfId="11226" xr:uid="{00000000-0005-0000-0000-00009B400000}"/>
    <cellStyle name="Millares(0) 43 2" xfId="11227" xr:uid="{00000000-0005-0000-0000-00009C400000}"/>
    <cellStyle name="Millares(0) 43 2 2" xfId="33976" xr:uid="{00000000-0005-0000-0000-00009D400000}"/>
    <cellStyle name="Millares(0) 43 3" xfId="11228" xr:uid="{00000000-0005-0000-0000-00009E400000}"/>
    <cellStyle name="Millares(0) 43 3 2" xfId="33977" xr:uid="{00000000-0005-0000-0000-00009F400000}"/>
    <cellStyle name="Millares(0) 43 4" xfId="33978" xr:uid="{00000000-0005-0000-0000-0000A0400000}"/>
    <cellStyle name="Millares(0) 44" xfId="11229" xr:uid="{00000000-0005-0000-0000-0000A1400000}"/>
    <cellStyle name="Millares(0) 44 2" xfId="11230" xr:uid="{00000000-0005-0000-0000-0000A2400000}"/>
    <cellStyle name="Millares(0) 44 2 2" xfId="33979" xr:uid="{00000000-0005-0000-0000-0000A3400000}"/>
    <cellStyle name="Millares(0) 44 3" xfId="11231" xr:uid="{00000000-0005-0000-0000-0000A4400000}"/>
    <cellStyle name="Millares(0) 44 3 2" xfId="33980" xr:uid="{00000000-0005-0000-0000-0000A5400000}"/>
    <cellStyle name="Millares(0) 44 4" xfId="33981" xr:uid="{00000000-0005-0000-0000-0000A6400000}"/>
    <cellStyle name="Millares(0) 45" xfId="11232" xr:uid="{00000000-0005-0000-0000-0000A7400000}"/>
    <cellStyle name="Millares(0) 45 2" xfId="11233" xr:uid="{00000000-0005-0000-0000-0000A8400000}"/>
    <cellStyle name="Millares(0) 45 2 2" xfId="33982" xr:uid="{00000000-0005-0000-0000-0000A9400000}"/>
    <cellStyle name="Millares(0) 45 3" xfId="11234" xr:uid="{00000000-0005-0000-0000-0000AA400000}"/>
    <cellStyle name="Millares(0) 45 3 2" xfId="33983" xr:uid="{00000000-0005-0000-0000-0000AB400000}"/>
    <cellStyle name="Millares(0) 45 4" xfId="33984" xr:uid="{00000000-0005-0000-0000-0000AC400000}"/>
    <cellStyle name="Millares(0) 46" xfId="11235" xr:uid="{00000000-0005-0000-0000-0000AD400000}"/>
    <cellStyle name="Millares(0) 46 2" xfId="11236" xr:uid="{00000000-0005-0000-0000-0000AE400000}"/>
    <cellStyle name="Millares(0) 46 2 2" xfId="33985" xr:uid="{00000000-0005-0000-0000-0000AF400000}"/>
    <cellStyle name="Millares(0) 46 3" xfId="11237" xr:uid="{00000000-0005-0000-0000-0000B0400000}"/>
    <cellStyle name="Millares(0) 46 3 2" xfId="33986" xr:uid="{00000000-0005-0000-0000-0000B1400000}"/>
    <cellStyle name="Millares(0) 46 4" xfId="33987" xr:uid="{00000000-0005-0000-0000-0000B2400000}"/>
    <cellStyle name="Millares(0) 47" xfId="11238" xr:uid="{00000000-0005-0000-0000-0000B3400000}"/>
    <cellStyle name="Millares(0) 47 2" xfId="11239" xr:uid="{00000000-0005-0000-0000-0000B4400000}"/>
    <cellStyle name="Millares(0) 47 2 2" xfId="33988" xr:uid="{00000000-0005-0000-0000-0000B5400000}"/>
    <cellStyle name="Millares(0) 47 3" xfId="11240" xr:uid="{00000000-0005-0000-0000-0000B6400000}"/>
    <cellStyle name="Millares(0) 47 3 2" xfId="33989" xr:uid="{00000000-0005-0000-0000-0000B7400000}"/>
    <cellStyle name="Millares(0) 47 4" xfId="33990" xr:uid="{00000000-0005-0000-0000-0000B8400000}"/>
    <cellStyle name="Millares(0) 48" xfId="11241" xr:uid="{00000000-0005-0000-0000-0000B9400000}"/>
    <cellStyle name="Millares(0) 48 2" xfId="11242" xr:uid="{00000000-0005-0000-0000-0000BA400000}"/>
    <cellStyle name="Millares(0) 48 2 2" xfId="33991" xr:uid="{00000000-0005-0000-0000-0000BB400000}"/>
    <cellStyle name="Millares(0) 48 3" xfId="11243" xr:uid="{00000000-0005-0000-0000-0000BC400000}"/>
    <cellStyle name="Millares(0) 48 3 2" xfId="33992" xr:uid="{00000000-0005-0000-0000-0000BD400000}"/>
    <cellStyle name="Millares(0) 48 4" xfId="33993" xr:uid="{00000000-0005-0000-0000-0000BE400000}"/>
    <cellStyle name="Millares(0) 49" xfId="11244" xr:uid="{00000000-0005-0000-0000-0000BF400000}"/>
    <cellStyle name="Millares(0) 49 2" xfId="11245" xr:uid="{00000000-0005-0000-0000-0000C0400000}"/>
    <cellStyle name="Millares(0) 49 2 2" xfId="33994" xr:uid="{00000000-0005-0000-0000-0000C1400000}"/>
    <cellStyle name="Millares(0) 49 3" xfId="11246" xr:uid="{00000000-0005-0000-0000-0000C2400000}"/>
    <cellStyle name="Millares(0) 49 3 2" xfId="33995" xr:uid="{00000000-0005-0000-0000-0000C3400000}"/>
    <cellStyle name="Millares(0) 49 4" xfId="33996" xr:uid="{00000000-0005-0000-0000-0000C4400000}"/>
    <cellStyle name="Millares(0) 5" xfId="11247" xr:uid="{00000000-0005-0000-0000-0000C5400000}"/>
    <cellStyle name="Millares(0) 5 2" xfId="11248" xr:uid="{00000000-0005-0000-0000-0000C6400000}"/>
    <cellStyle name="Millares(0) 5 2 2" xfId="33997" xr:uid="{00000000-0005-0000-0000-0000C7400000}"/>
    <cellStyle name="Millares(0) 5 3" xfId="11249" xr:uid="{00000000-0005-0000-0000-0000C8400000}"/>
    <cellStyle name="Millares(0) 5 3 2" xfId="33998" xr:uid="{00000000-0005-0000-0000-0000C9400000}"/>
    <cellStyle name="Millares(0) 5 4" xfId="33999" xr:uid="{00000000-0005-0000-0000-0000CA400000}"/>
    <cellStyle name="Millares(0) 50" xfId="11250" xr:uid="{00000000-0005-0000-0000-0000CB400000}"/>
    <cellStyle name="Millares(0) 50 2" xfId="11251" xr:uid="{00000000-0005-0000-0000-0000CC400000}"/>
    <cellStyle name="Millares(0) 50 2 2" xfId="34000" xr:uid="{00000000-0005-0000-0000-0000CD400000}"/>
    <cellStyle name="Millares(0) 50 3" xfId="11252" xr:uid="{00000000-0005-0000-0000-0000CE400000}"/>
    <cellStyle name="Millares(0) 50 3 2" xfId="34001" xr:uid="{00000000-0005-0000-0000-0000CF400000}"/>
    <cellStyle name="Millares(0) 50 4" xfId="34002" xr:uid="{00000000-0005-0000-0000-0000D0400000}"/>
    <cellStyle name="Millares(0) 51" xfId="11253" xr:uid="{00000000-0005-0000-0000-0000D1400000}"/>
    <cellStyle name="Millares(0) 51 2" xfId="11254" xr:uid="{00000000-0005-0000-0000-0000D2400000}"/>
    <cellStyle name="Millares(0) 51 2 2" xfId="34003" xr:uid="{00000000-0005-0000-0000-0000D3400000}"/>
    <cellStyle name="Millares(0) 51 3" xfId="11255" xr:uid="{00000000-0005-0000-0000-0000D4400000}"/>
    <cellStyle name="Millares(0) 51 3 2" xfId="34004" xr:uid="{00000000-0005-0000-0000-0000D5400000}"/>
    <cellStyle name="Millares(0) 51 4" xfId="34005" xr:uid="{00000000-0005-0000-0000-0000D6400000}"/>
    <cellStyle name="Millares(0) 52" xfId="11256" xr:uid="{00000000-0005-0000-0000-0000D7400000}"/>
    <cellStyle name="Millares(0) 52 2" xfId="11257" xr:uid="{00000000-0005-0000-0000-0000D8400000}"/>
    <cellStyle name="Millares(0) 52 2 2" xfId="34006" xr:uid="{00000000-0005-0000-0000-0000D9400000}"/>
    <cellStyle name="Millares(0) 52 3" xfId="11258" xr:uid="{00000000-0005-0000-0000-0000DA400000}"/>
    <cellStyle name="Millares(0) 52 3 2" xfId="34007" xr:uid="{00000000-0005-0000-0000-0000DB400000}"/>
    <cellStyle name="Millares(0) 52 4" xfId="34008" xr:uid="{00000000-0005-0000-0000-0000DC400000}"/>
    <cellStyle name="Millares(0) 53" xfId="11259" xr:uid="{00000000-0005-0000-0000-0000DD400000}"/>
    <cellStyle name="Millares(0) 53 2" xfId="11260" xr:uid="{00000000-0005-0000-0000-0000DE400000}"/>
    <cellStyle name="Millares(0) 53 2 2" xfId="34009" xr:uid="{00000000-0005-0000-0000-0000DF400000}"/>
    <cellStyle name="Millares(0) 53 3" xfId="11261" xr:uid="{00000000-0005-0000-0000-0000E0400000}"/>
    <cellStyle name="Millares(0) 53 3 2" xfId="34010" xr:uid="{00000000-0005-0000-0000-0000E1400000}"/>
    <cellStyle name="Millares(0) 53 4" xfId="34011" xr:uid="{00000000-0005-0000-0000-0000E2400000}"/>
    <cellStyle name="Millares(0) 54" xfId="11262" xr:uid="{00000000-0005-0000-0000-0000E3400000}"/>
    <cellStyle name="Millares(0) 54 2" xfId="11263" xr:uid="{00000000-0005-0000-0000-0000E4400000}"/>
    <cellStyle name="Millares(0) 54 2 2" xfId="34012" xr:uid="{00000000-0005-0000-0000-0000E5400000}"/>
    <cellStyle name="Millares(0) 54 3" xfId="11264" xr:uid="{00000000-0005-0000-0000-0000E6400000}"/>
    <cellStyle name="Millares(0) 54 3 2" xfId="34013" xr:uid="{00000000-0005-0000-0000-0000E7400000}"/>
    <cellStyle name="Millares(0) 54 4" xfId="34014" xr:uid="{00000000-0005-0000-0000-0000E8400000}"/>
    <cellStyle name="Millares(0) 55" xfId="11265" xr:uid="{00000000-0005-0000-0000-0000E9400000}"/>
    <cellStyle name="Millares(0) 55 2" xfId="11266" xr:uid="{00000000-0005-0000-0000-0000EA400000}"/>
    <cellStyle name="Millares(0) 55 2 2" xfId="34015" xr:uid="{00000000-0005-0000-0000-0000EB400000}"/>
    <cellStyle name="Millares(0) 55 3" xfId="11267" xr:uid="{00000000-0005-0000-0000-0000EC400000}"/>
    <cellStyle name="Millares(0) 55 3 2" xfId="34016" xr:uid="{00000000-0005-0000-0000-0000ED400000}"/>
    <cellStyle name="Millares(0) 55 4" xfId="34017" xr:uid="{00000000-0005-0000-0000-0000EE400000}"/>
    <cellStyle name="Millares(0) 56" xfId="11268" xr:uid="{00000000-0005-0000-0000-0000EF400000}"/>
    <cellStyle name="Millares(0) 56 2" xfId="11269" xr:uid="{00000000-0005-0000-0000-0000F0400000}"/>
    <cellStyle name="Millares(0) 56 2 2" xfId="34018" xr:uid="{00000000-0005-0000-0000-0000F1400000}"/>
    <cellStyle name="Millares(0) 56 3" xfId="11270" xr:uid="{00000000-0005-0000-0000-0000F2400000}"/>
    <cellStyle name="Millares(0) 56 3 2" xfId="34019" xr:uid="{00000000-0005-0000-0000-0000F3400000}"/>
    <cellStyle name="Millares(0) 56 4" xfId="34020" xr:uid="{00000000-0005-0000-0000-0000F4400000}"/>
    <cellStyle name="Millares(0) 57" xfId="11271" xr:uid="{00000000-0005-0000-0000-0000F5400000}"/>
    <cellStyle name="Millares(0) 57 2" xfId="11272" xr:uid="{00000000-0005-0000-0000-0000F6400000}"/>
    <cellStyle name="Millares(0) 57 2 2" xfId="34021" xr:uid="{00000000-0005-0000-0000-0000F7400000}"/>
    <cellStyle name="Millares(0) 57 3" xfId="11273" xr:uid="{00000000-0005-0000-0000-0000F8400000}"/>
    <cellStyle name="Millares(0) 57 3 2" xfId="34022" xr:uid="{00000000-0005-0000-0000-0000F9400000}"/>
    <cellStyle name="Millares(0) 57 4" xfId="34023" xr:uid="{00000000-0005-0000-0000-0000FA400000}"/>
    <cellStyle name="Millares(0) 58" xfId="11274" xr:uid="{00000000-0005-0000-0000-0000FB400000}"/>
    <cellStyle name="Millares(0) 58 2" xfId="11275" xr:uid="{00000000-0005-0000-0000-0000FC400000}"/>
    <cellStyle name="Millares(0) 58 2 2" xfId="34024" xr:uid="{00000000-0005-0000-0000-0000FD400000}"/>
    <cellStyle name="Millares(0) 58 3" xfId="11276" xr:uid="{00000000-0005-0000-0000-0000FE400000}"/>
    <cellStyle name="Millares(0) 58 3 2" xfId="34025" xr:uid="{00000000-0005-0000-0000-0000FF400000}"/>
    <cellStyle name="Millares(0) 58 4" xfId="34026" xr:uid="{00000000-0005-0000-0000-000000410000}"/>
    <cellStyle name="Millares(0) 59" xfId="11277" xr:uid="{00000000-0005-0000-0000-000001410000}"/>
    <cellStyle name="Millares(0) 59 2" xfId="11278" xr:uid="{00000000-0005-0000-0000-000002410000}"/>
    <cellStyle name="Millares(0) 59 2 2" xfId="34027" xr:uid="{00000000-0005-0000-0000-000003410000}"/>
    <cellStyle name="Millares(0) 59 3" xfId="11279" xr:uid="{00000000-0005-0000-0000-000004410000}"/>
    <cellStyle name="Millares(0) 59 3 2" xfId="34028" xr:uid="{00000000-0005-0000-0000-000005410000}"/>
    <cellStyle name="Millares(0) 59 4" xfId="34029" xr:uid="{00000000-0005-0000-0000-000006410000}"/>
    <cellStyle name="Millares(0) 6" xfId="11280" xr:uid="{00000000-0005-0000-0000-000007410000}"/>
    <cellStyle name="Millares(0) 6 2" xfId="11281" xr:uid="{00000000-0005-0000-0000-000008410000}"/>
    <cellStyle name="Millares(0) 6 2 2" xfId="34030" xr:uid="{00000000-0005-0000-0000-000009410000}"/>
    <cellStyle name="Millares(0) 6 3" xfId="11282" xr:uid="{00000000-0005-0000-0000-00000A410000}"/>
    <cellStyle name="Millares(0) 6 3 2" xfId="34031" xr:uid="{00000000-0005-0000-0000-00000B410000}"/>
    <cellStyle name="Millares(0) 6 4" xfId="34032" xr:uid="{00000000-0005-0000-0000-00000C410000}"/>
    <cellStyle name="Millares(0) 60" xfId="11283" xr:uid="{00000000-0005-0000-0000-00000D410000}"/>
    <cellStyle name="Millares(0) 60 2" xfId="11284" xr:uid="{00000000-0005-0000-0000-00000E410000}"/>
    <cellStyle name="Millares(0) 60 2 2" xfId="34033" xr:uid="{00000000-0005-0000-0000-00000F410000}"/>
    <cellStyle name="Millares(0) 60 3" xfId="11285" xr:uid="{00000000-0005-0000-0000-000010410000}"/>
    <cellStyle name="Millares(0) 60 3 2" xfId="34034" xr:uid="{00000000-0005-0000-0000-000011410000}"/>
    <cellStyle name="Millares(0) 60 4" xfId="34035" xr:uid="{00000000-0005-0000-0000-000012410000}"/>
    <cellStyle name="Millares(0) 61" xfId="11286" xr:uid="{00000000-0005-0000-0000-000013410000}"/>
    <cellStyle name="Millares(0) 61 2" xfId="11287" xr:uid="{00000000-0005-0000-0000-000014410000}"/>
    <cellStyle name="Millares(0) 61 2 2" xfId="34036" xr:uid="{00000000-0005-0000-0000-000015410000}"/>
    <cellStyle name="Millares(0) 61 3" xfId="11288" xr:uid="{00000000-0005-0000-0000-000016410000}"/>
    <cellStyle name="Millares(0) 61 3 2" xfId="34037" xr:uid="{00000000-0005-0000-0000-000017410000}"/>
    <cellStyle name="Millares(0) 61 4" xfId="34038" xr:uid="{00000000-0005-0000-0000-000018410000}"/>
    <cellStyle name="Millares(0) 62" xfId="11289" xr:uid="{00000000-0005-0000-0000-000019410000}"/>
    <cellStyle name="Millares(0) 62 2" xfId="11290" xr:uid="{00000000-0005-0000-0000-00001A410000}"/>
    <cellStyle name="Millares(0) 62 2 2" xfId="34039" xr:uid="{00000000-0005-0000-0000-00001B410000}"/>
    <cellStyle name="Millares(0) 62 3" xfId="11291" xr:uid="{00000000-0005-0000-0000-00001C410000}"/>
    <cellStyle name="Millares(0) 62 3 2" xfId="34040" xr:uid="{00000000-0005-0000-0000-00001D410000}"/>
    <cellStyle name="Millares(0) 62 4" xfId="34041" xr:uid="{00000000-0005-0000-0000-00001E410000}"/>
    <cellStyle name="Millares(0) 63" xfId="11292" xr:uid="{00000000-0005-0000-0000-00001F410000}"/>
    <cellStyle name="Millares(0) 63 2" xfId="11293" xr:uid="{00000000-0005-0000-0000-000020410000}"/>
    <cellStyle name="Millares(0) 63 2 2" xfId="34042" xr:uid="{00000000-0005-0000-0000-000021410000}"/>
    <cellStyle name="Millares(0) 63 3" xfId="11294" xr:uid="{00000000-0005-0000-0000-000022410000}"/>
    <cellStyle name="Millares(0) 63 3 2" xfId="34043" xr:uid="{00000000-0005-0000-0000-000023410000}"/>
    <cellStyle name="Millares(0) 63 4" xfId="34044" xr:uid="{00000000-0005-0000-0000-000024410000}"/>
    <cellStyle name="Millares(0) 64" xfId="11295" xr:uid="{00000000-0005-0000-0000-000025410000}"/>
    <cellStyle name="Millares(0) 64 2" xfId="11296" xr:uid="{00000000-0005-0000-0000-000026410000}"/>
    <cellStyle name="Millares(0) 64 2 2" xfId="34045" xr:uid="{00000000-0005-0000-0000-000027410000}"/>
    <cellStyle name="Millares(0) 64 3" xfId="11297" xr:uid="{00000000-0005-0000-0000-000028410000}"/>
    <cellStyle name="Millares(0) 64 3 2" xfId="34046" xr:uid="{00000000-0005-0000-0000-000029410000}"/>
    <cellStyle name="Millares(0) 64 4" xfId="34047" xr:uid="{00000000-0005-0000-0000-00002A410000}"/>
    <cellStyle name="Millares(0) 65" xfId="11298" xr:uid="{00000000-0005-0000-0000-00002B410000}"/>
    <cellStyle name="Millares(0) 65 2" xfId="11299" xr:uid="{00000000-0005-0000-0000-00002C410000}"/>
    <cellStyle name="Millares(0) 65 2 2" xfId="34048" xr:uid="{00000000-0005-0000-0000-00002D410000}"/>
    <cellStyle name="Millares(0) 65 3" xfId="11300" xr:uid="{00000000-0005-0000-0000-00002E410000}"/>
    <cellStyle name="Millares(0) 65 3 2" xfId="34049" xr:uid="{00000000-0005-0000-0000-00002F410000}"/>
    <cellStyle name="Millares(0) 65 4" xfId="34050" xr:uid="{00000000-0005-0000-0000-000030410000}"/>
    <cellStyle name="Millares(0) 66" xfId="11301" xr:uid="{00000000-0005-0000-0000-000031410000}"/>
    <cellStyle name="Millares(0) 66 2" xfId="11302" xr:uid="{00000000-0005-0000-0000-000032410000}"/>
    <cellStyle name="Millares(0) 66 2 2" xfId="34051" xr:uid="{00000000-0005-0000-0000-000033410000}"/>
    <cellStyle name="Millares(0) 66 3" xfId="11303" xr:uid="{00000000-0005-0000-0000-000034410000}"/>
    <cellStyle name="Millares(0) 66 3 2" xfId="34052" xr:uid="{00000000-0005-0000-0000-000035410000}"/>
    <cellStyle name="Millares(0) 66 4" xfId="34053" xr:uid="{00000000-0005-0000-0000-000036410000}"/>
    <cellStyle name="Millares(0) 67" xfId="11304" xr:uid="{00000000-0005-0000-0000-000037410000}"/>
    <cellStyle name="Millares(0) 67 2" xfId="11305" xr:uid="{00000000-0005-0000-0000-000038410000}"/>
    <cellStyle name="Millares(0) 67 2 2" xfId="34054" xr:uid="{00000000-0005-0000-0000-000039410000}"/>
    <cellStyle name="Millares(0) 67 3" xfId="11306" xr:uid="{00000000-0005-0000-0000-00003A410000}"/>
    <cellStyle name="Millares(0) 67 3 2" xfId="34055" xr:uid="{00000000-0005-0000-0000-00003B410000}"/>
    <cellStyle name="Millares(0) 67 4" xfId="34056" xr:uid="{00000000-0005-0000-0000-00003C410000}"/>
    <cellStyle name="Millares(0) 68" xfId="11307" xr:uid="{00000000-0005-0000-0000-00003D410000}"/>
    <cellStyle name="Millares(0) 68 2" xfId="11308" xr:uid="{00000000-0005-0000-0000-00003E410000}"/>
    <cellStyle name="Millares(0) 68 2 2" xfId="34057" xr:uid="{00000000-0005-0000-0000-00003F410000}"/>
    <cellStyle name="Millares(0) 68 3" xfId="11309" xr:uid="{00000000-0005-0000-0000-000040410000}"/>
    <cellStyle name="Millares(0) 68 3 2" xfId="34058" xr:uid="{00000000-0005-0000-0000-000041410000}"/>
    <cellStyle name="Millares(0) 68 4" xfId="34059" xr:uid="{00000000-0005-0000-0000-000042410000}"/>
    <cellStyle name="Millares(0) 69" xfId="11310" xr:uid="{00000000-0005-0000-0000-000043410000}"/>
    <cellStyle name="Millares(0) 69 2" xfId="11311" xr:uid="{00000000-0005-0000-0000-000044410000}"/>
    <cellStyle name="Millares(0) 69 2 2" xfId="34060" xr:uid="{00000000-0005-0000-0000-000045410000}"/>
    <cellStyle name="Millares(0) 69 3" xfId="11312" xr:uid="{00000000-0005-0000-0000-000046410000}"/>
    <cellStyle name="Millares(0) 69 3 2" xfId="34061" xr:uid="{00000000-0005-0000-0000-000047410000}"/>
    <cellStyle name="Millares(0) 69 4" xfId="34062" xr:uid="{00000000-0005-0000-0000-000048410000}"/>
    <cellStyle name="Millares(0) 7" xfId="11313" xr:uid="{00000000-0005-0000-0000-000049410000}"/>
    <cellStyle name="Millares(0) 7 2" xfId="11314" xr:uid="{00000000-0005-0000-0000-00004A410000}"/>
    <cellStyle name="Millares(0) 7 2 2" xfId="34063" xr:uid="{00000000-0005-0000-0000-00004B410000}"/>
    <cellStyle name="Millares(0) 7 3" xfId="11315" xr:uid="{00000000-0005-0000-0000-00004C410000}"/>
    <cellStyle name="Millares(0) 7 3 2" xfId="34064" xr:uid="{00000000-0005-0000-0000-00004D410000}"/>
    <cellStyle name="Millares(0) 7 4" xfId="34065" xr:uid="{00000000-0005-0000-0000-00004E410000}"/>
    <cellStyle name="Millares(0) 70" xfId="11316" xr:uid="{00000000-0005-0000-0000-00004F410000}"/>
    <cellStyle name="Millares(0) 70 2" xfId="11317" xr:uid="{00000000-0005-0000-0000-000050410000}"/>
    <cellStyle name="Millares(0) 70 2 2" xfId="34066" xr:uid="{00000000-0005-0000-0000-000051410000}"/>
    <cellStyle name="Millares(0) 70 3" xfId="11318" xr:uid="{00000000-0005-0000-0000-000052410000}"/>
    <cellStyle name="Millares(0) 70 3 2" xfId="34067" xr:uid="{00000000-0005-0000-0000-000053410000}"/>
    <cellStyle name="Millares(0) 70 4" xfId="34068" xr:uid="{00000000-0005-0000-0000-000054410000}"/>
    <cellStyle name="Millares(0) 71" xfId="11319" xr:uid="{00000000-0005-0000-0000-000055410000}"/>
    <cellStyle name="Millares(0) 71 2" xfId="11320" xr:uid="{00000000-0005-0000-0000-000056410000}"/>
    <cellStyle name="Millares(0) 71 2 2" xfId="34069" xr:uid="{00000000-0005-0000-0000-000057410000}"/>
    <cellStyle name="Millares(0) 71 3" xfId="11321" xr:uid="{00000000-0005-0000-0000-000058410000}"/>
    <cellStyle name="Millares(0) 71 3 2" xfId="34070" xr:uid="{00000000-0005-0000-0000-000059410000}"/>
    <cellStyle name="Millares(0) 71 4" xfId="34071" xr:uid="{00000000-0005-0000-0000-00005A410000}"/>
    <cellStyle name="Millares(0) 72" xfId="11322" xr:uid="{00000000-0005-0000-0000-00005B410000}"/>
    <cellStyle name="Millares(0) 72 2" xfId="11323" xr:uid="{00000000-0005-0000-0000-00005C410000}"/>
    <cellStyle name="Millares(0) 72 2 2" xfId="34072" xr:uid="{00000000-0005-0000-0000-00005D410000}"/>
    <cellStyle name="Millares(0) 72 3" xfId="11324" xr:uid="{00000000-0005-0000-0000-00005E410000}"/>
    <cellStyle name="Millares(0) 72 3 2" xfId="34073" xr:uid="{00000000-0005-0000-0000-00005F410000}"/>
    <cellStyle name="Millares(0) 72 4" xfId="34074" xr:uid="{00000000-0005-0000-0000-000060410000}"/>
    <cellStyle name="Millares(0) 73" xfId="11325" xr:uid="{00000000-0005-0000-0000-000061410000}"/>
    <cellStyle name="Millares(0) 73 2" xfId="11326" xr:uid="{00000000-0005-0000-0000-000062410000}"/>
    <cellStyle name="Millares(0) 73 2 2" xfId="34075" xr:uid="{00000000-0005-0000-0000-000063410000}"/>
    <cellStyle name="Millares(0) 73 3" xfId="11327" xr:uid="{00000000-0005-0000-0000-000064410000}"/>
    <cellStyle name="Millares(0) 73 3 2" xfId="34076" xr:uid="{00000000-0005-0000-0000-000065410000}"/>
    <cellStyle name="Millares(0) 73 4" xfId="34077" xr:uid="{00000000-0005-0000-0000-000066410000}"/>
    <cellStyle name="Millares(0) 74" xfId="11328" xr:uid="{00000000-0005-0000-0000-000067410000}"/>
    <cellStyle name="Millares(0) 74 2" xfId="11329" xr:uid="{00000000-0005-0000-0000-000068410000}"/>
    <cellStyle name="Millares(0) 74 2 2" xfId="34078" xr:uid="{00000000-0005-0000-0000-000069410000}"/>
    <cellStyle name="Millares(0) 74 3" xfId="11330" xr:uid="{00000000-0005-0000-0000-00006A410000}"/>
    <cellStyle name="Millares(0) 74 3 2" xfId="34079" xr:uid="{00000000-0005-0000-0000-00006B410000}"/>
    <cellStyle name="Millares(0) 74 4" xfId="34080" xr:uid="{00000000-0005-0000-0000-00006C410000}"/>
    <cellStyle name="Millares(0) 75" xfId="11331" xr:uid="{00000000-0005-0000-0000-00006D410000}"/>
    <cellStyle name="Millares(0) 75 2" xfId="11332" xr:uid="{00000000-0005-0000-0000-00006E410000}"/>
    <cellStyle name="Millares(0) 75 2 2" xfId="34081" xr:uid="{00000000-0005-0000-0000-00006F410000}"/>
    <cellStyle name="Millares(0) 75 3" xfId="11333" xr:uid="{00000000-0005-0000-0000-000070410000}"/>
    <cellStyle name="Millares(0) 75 3 2" xfId="34082" xr:uid="{00000000-0005-0000-0000-000071410000}"/>
    <cellStyle name="Millares(0) 75 4" xfId="34083" xr:uid="{00000000-0005-0000-0000-000072410000}"/>
    <cellStyle name="Millares(0) 76" xfId="11334" xr:uid="{00000000-0005-0000-0000-000073410000}"/>
    <cellStyle name="Millares(0) 76 2" xfId="11335" xr:uid="{00000000-0005-0000-0000-000074410000}"/>
    <cellStyle name="Millares(0) 76 2 2" xfId="34084" xr:uid="{00000000-0005-0000-0000-000075410000}"/>
    <cellStyle name="Millares(0) 76 3" xfId="11336" xr:uid="{00000000-0005-0000-0000-000076410000}"/>
    <cellStyle name="Millares(0) 76 3 2" xfId="34085" xr:uid="{00000000-0005-0000-0000-000077410000}"/>
    <cellStyle name="Millares(0) 76 4" xfId="34086" xr:uid="{00000000-0005-0000-0000-000078410000}"/>
    <cellStyle name="Millares(0) 77" xfId="11337" xr:uid="{00000000-0005-0000-0000-000079410000}"/>
    <cellStyle name="Millares(0) 77 2" xfId="11338" xr:uid="{00000000-0005-0000-0000-00007A410000}"/>
    <cellStyle name="Millares(0) 77 2 2" xfId="34087" xr:uid="{00000000-0005-0000-0000-00007B410000}"/>
    <cellStyle name="Millares(0) 77 3" xfId="11339" xr:uid="{00000000-0005-0000-0000-00007C410000}"/>
    <cellStyle name="Millares(0) 77 3 2" xfId="34088" xr:uid="{00000000-0005-0000-0000-00007D410000}"/>
    <cellStyle name="Millares(0) 77 4" xfId="34089" xr:uid="{00000000-0005-0000-0000-00007E410000}"/>
    <cellStyle name="Millares(0) 78" xfId="11340" xr:uid="{00000000-0005-0000-0000-00007F410000}"/>
    <cellStyle name="Millares(0) 78 2" xfId="11341" xr:uid="{00000000-0005-0000-0000-000080410000}"/>
    <cellStyle name="Millares(0) 78 2 2" xfId="34090" xr:uid="{00000000-0005-0000-0000-000081410000}"/>
    <cellStyle name="Millares(0) 78 3" xfId="11342" xr:uid="{00000000-0005-0000-0000-000082410000}"/>
    <cellStyle name="Millares(0) 78 3 2" xfId="34091" xr:uid="{00000000-0005-0000-0000-000083410000}"/>
    <cellStyle name="Millares(0) 78 4" xfId="34092" xr:uid="{00000000-0005-0000-0000-000084410000}"/>
    <cellStyle name="Millares(0) 79" xfId="11343" xr:uid="{00000000-0005-0000-0000-000085410000}"/>
    <cellStyle name="Millares(0) 79 2" xfId="11344" xr:uid="{00000000-0005-0000-0000-000086410000}"/>
    <cellStyle name="Millares(0) 79 2 2" xfId="34093" xr:uid="{00000000-0005-0000-0000-000087410000}"/>
    <cellStyle name="Millares(0) 79 3" xfId="11345" xr:uid="{00000000-0005-0000-0000-000088410000}"/>
    <cellStyle name="Millares(0) 79 3 2" xfId="34094" xr:uid="{00000000-0005-0000-0000-000089410000}"/>
    <cellStyle name="Millares(0) 79 4" xfId="34095" xr:uid="{00000000-0005-0000-0000-00008A410000}"/>
    <cellStyle name="Millares(0) 8" xfId="11346" xr:uid="{00000000-0005-0000-0000-00008B410000}"/>
    <cellStyle name="Millares(0) 8 2" xfId="11347" xr:uid="{00000000-0005-0000-0000-00008C410000}"/>
    <cellStyle name="Millares(0) 8 2 2" xfId="34096" xr:uid="{00000000-0005-0000-0000-00008D410000}"/>
    <cellStyle name="Millares(0) 8 3" xfId="11348" xr:uid="{00000000-0005-0000-0000-00008E410000}"/>
    <cellStyle name="Millares(0) 8 3 2" xfId="34097" xr:uid="{00000000-0005-0000-0000-00008F410000}"/>
    <cellStyle name="Millares(0) 8 4" xfId="34098" xr:uid="{00000000-0005-0000-0000-000090410000}"/>
    <cellStyle name="Millares(0) 80" xfId="11349" xr:uid="{00000000-0005-0000-0000-000091410000}"/>
    <cellStyle name="Millares(0) 80 2" xfId="11350" xr:uid="{00000000-0005-0000-0000-000092410000}"/>
    <cellStyle name="Millares(0) 80 2 2" xfId="34099" xr:uid="{00000000-0005-0000-0000-000093410000}"/>
    <cellStyle name="Millares(0) 80 3" xfId="11351" xr:uid="{00000000-0005-0000-0000-000094410000}"/>
    <cellStyle name="Millares(0) 80 3 2" xfId="34100" xr:uid="{00000000-0005-0000-0000-000095410000}"/>
    <cellStyle name="Millares(0) 80 4" xfId="34101" xr:uid="{00000000-0005-0000-0000-000096410000}"/>
    <cellStyle name="Millares(0) 81" xfId="11352" xr:uid="{00000000-0005-0000-0000-000097410000}"/>
    <cellStyle name="Millares(0) 81 2" xfId="11353" xr:uid="{00000000-0005-0000-0000-000098410000}"/>
    <cellStyle name="Millares(0) 81 2 2" xfId="34102" xr:uid="{00000000-0005-0000-0000-000099410000}"/>
    <cellStyle name="Millares(0) 81 3" xfId="11354" xr:uid="{00000000-0005-0000-0000-00009A410000}"/>
    <cellStyle name="Millares(0) 81 3 2" xfId="34103" xr:uid="{00000000-0005-0000-0000-00009B410000}"/>
    <cellStyle name="Millares(0) 81 4" xfId="34104" xr:uid="{00000000-0005-0000-0000-00009C410000}"/>
    <cellStyle name="Millares(0) 82" xfId="11355" xr:uid="{00000000-0005-0000-0000-00009D410000}"/>
    <cellStyle name="Millares(0) 82 2" xfId="11356" xr:uid="{00000000-0005-0000-0000-00009E410000}"/>
    <cellStyle name="Millares(0) 82 2 2" xfId="34105" xr:uid="{00000000-0005-0000-0000-00009F410000}"/>
    <cellStyle name="Millares(0) 82 3" xfId="11357" xr:uid="{00000000-0005-0000-0000-0000A0410000}"/>
    <cellStyle name="Millares(0) 82 3 2" xfId="34106" xr:uid="{00000000-0005-0000-0000-0000A1410000}"/>
    <cellStyle name="Millares(0) 82 4" xfId="34107" xr:uid="{00000000-0005-0000-0000-0000A2410000}"/>
    <cellStyle name="Millares(0) 83" xfId="11358" xr:uid="{00000000-0005-0000-0000-0000A3410000}"/>
    <cellStyle name="Millares(0) 83 2" xfId="11359" xr:uid="{00000000-0005-0000-0000-0000A4410000}"/>
    <cellStyle name="Millares(0) 83 2 2" xfId="34108" xr:uid="{00000000-0005-0000-0000-0000A5410000}"/>
    <cellStyle name="Millares(0) 83 3" xfId="11360" xr:uid="{00000000-0005-0000-0000-0000A6410000}"/>
    <cellStyle name="Millares(0) 83 3 2" xfId="34109" xr:uid="{00000000-0005-0000-0000-0000A7410000}"/>
    <cellStyle name="Millares(0) 83 4" xfId="34110" xr:uid="{00000000-0005-0000-0000-0000A8410000}"/>
    <cellStyle name="Millares(0) 84" xfId="11361" xr:uid="{00000000-0005-0000-0000-0000A9410000}"/>
    <cellStyle name="Millares(0) 84 2" xfId="11362" xr:uid="{00000000-0005-0000-0000-0000AA410000}"/>
    <cellStyle name="Millares(0) 84 2 2" xfId="34111" xr:uid="{00000000-0005-0000-0000-0000AB410000}"/>
    <cellStyle name="Millares(0) 84 3" xfId="11363" xr:uid="{00000000-0005-0000-0000-0000AC410000}"/>
    <cellStyle name="Millares(0) 84 3 2" xfId="34112" xr:uid="{00000000-0005-0000-0000-0000AD410000}"/>
    <cellStyle name="Millares(0) 84 4" xfId="34113" xr:uid="{00000000-0005-0000-0000-0000AE410000}"/>
    <cellStyle name="Millares(0) 85" xfId="11364" xr:uid="{00000000-0005-0000-0000-0000AF410000}"/>
    <cellStyle name="Millares(0) 85 2" xfId="11365" xr:uid="{00000000-0005-0000-0000-0000B0410000}"/>
    <cellStyle name="Millares(0) 85 2 2" xfId="34114" xr:uid="{00000000-0005-0000-0000-0000B1410000}"/>
    <cellStyle name="Millares(0) 85 3" xfId="11366" xr:uid="{00000000-0005-0000-0000-0000B2410000}"/>
    <cellStyle name="Millares(0) 85 3 2" xfId="34115" xr:uid="{00000000-0005-0000-0000-0000B3410000}"/>
    <cellStyle name="Millares(0) 85 4" xfId="34116" xr:uid="{00000000-0005-0000-0000-0000B4410000}"/>
    <cellStyle name="Millares(0) 86" xfId="11367" xr:uid="{00000000-0005-0000-0000-0000B5410000}"/>
    <cellStyle name="Millares(0) 86 2" xfId="11368" xr:uid="{00000000-0005-0000-0000-0000B6410000}"/>
    <cellStyle name="Millares(0) 86 2 2" xfId="34117" xr:uid="{00000000-0005-0000-0000-0000B7410000}"/>
    <cellStyle name="Millares(0) 86 3" xfId="11369" xr:uid="{00000000-0005-0000-0000-0000B8410000}"/>
    <cellStyle name="Millares(0) 86 3 2" xfId="34118" xr:uid="{00000000-0005-0000-0000-0000B9410000}"/>
    <cellStyle name="Millares(0) 86 4" xfId="34119" xr:uid="{00000000-0005-0000-0000-0000BA410000}"/>
    <cellStyle name="Millares(0) 87" xfId="11370" xr:uid="{00000000-0005-0000-0000-0000BB410000}"/>
    <cellStyle name="Millares(0) 87 2" xfId="11371" xr:uid="{00000000-0005-0000-0000-0000BC410000}"/>
    <cellStyle name="Millares(0) 87 2 2" xfId="34120" xr:uid="{00000000-0005-0000-0000-0000BD410000}"/>
    <cellStyle name="Millares(0) 87 3" xfId="11372" xr:uid="{00000000-0005-0000-0000-0000BE410000}"/>
    <cellStyle name="Millares(0) 87 3 2" xfId="34121" xr:uid="{00000000-0005-0000-0000-0000BF410000}"/>
    <cellStyle name="Millares(0) 87 4" xfId="34122" xr:uid="{00000000-0005-0000-0000-0000C0410000}"/>
    <cellStyle name="Millares(0) 88" xfId="11373" xr:uid="{00000000-0005-0000-0000-0000C1410000}"/>
    <cellStyle name="Millares(0) 88 2" xfId="11374" xr:uid="{00000000-0005-0000-0000-0000C2410000}"/>
    <cellStyle name="Millares(0) 88 2 2" xfId="34123" xr:uid="{00000000-0005-0000-0000-0000C3410000}"/>
    <cellStyle name="Millares(0) 88 3" xfId="11375" xr:uid="{00000000-0005-0000-0000-0000C4410000}"/>
    <cellStyle name="Millares(0) 88 3 2" xfId="34124" xr:uid="{00000000-0005-0000-0000-0000C5410000}"/>
    <cellStyle name="Millares(0) 88 4" xfId="34125" xr:uid="{00000000-0005-0000-0000-0000C6410000}"/>
    <cellStyle name="Millares(0) 89" xfId="11376" xr:uid="{00000000-0005-0000-0000-0000C7410000}"/>
    <cellStyle name="Millares(0) 89 2" xfId="11377" xr:uid="{00000000-0005-0000-0000-0000C8410000}"/>
    <cellStyle name="Millares(0) 89 2 2" xfId="34126" xr:uid="{00000000-0005-0000-0000-0000C9410000}"/>
    <cellStyle name="Millares(0) 89 3" xfId="11378" xr:uid="{00000000-0005-0000-0000-0000CA410000}"/>
    <cellStyle name="Millares(0) 89 3 2" xfId="34127" xr:uid="{00000000-0005-0000-0000-0000CB410000}"/>
    <cellStyle name="Millares(0) 89 4" xfId="34128" xr:uid="{00000000-0005-0000-0000-0000CC410000}"/>
    <cellStyle name="Millares(0) 9" xfId="11379" xr:uid="{00000000-0005-0000-0000-0000CD410000}"/>
    <cellStyle name="Millares(0) 9 2" xfId="11380" xr:uid="{00000000-0005-0000-0000-0000CE410000}"/>
    <cellStyle name="Millares(0) 9 2 2" xfId="34129" xr:uid="{00000000-0005-0000-0000-0000CF410000}"/>
    <cellStyle name="Millares(0) 9 3" xfId="11381" xr:uid="{00000000-0005-0000-0000-0000D0410000}"/>
    <cellStyle name="Millares(0) 9 3 2" xfId="34130" xr:uid="{00000000-0005-0000-0000-0000D1410000}"/>
    <cellStyle name="Millares(0) 9 4" xfId="34131" xr:uid="{00000000-0005-0000-0000-0000D2410000}"/>
    <cellStyle name="Millares(0) 90" xfId="11382" xr:uid="{00000000-0005-0000-0000-0000D3410000}"/>
    <cellStyle name="Millares(0) 90 2" xfId="11383" xr:uid="{00000000-0005-0000-0000-0000D4410000}"/>
    <cellStyle name="Millares(0) 90 2 2" xfId="34132" xr:uid="{00000000-0005-0000-0000-0000D5410000}"/>
    <cellStyle name="Millares(0) 90 3" xfId="11384" xr:uid="{00000000-0005-0000-0000-0000D6410000}"/>
    <cellStyle name="Millares(0) 90 3 2" xfId="34133" xr:uid="{00000000-0005-0000-0000-0000D7410000}"/>
    <cellStyle name="Millares(0) 90 4" xfId="34134" xr:uid="{00000000-0005-0000-0000-0000D8410000}"/>
    <cellStyle name="Millares(0) 91" xfId="11385" xr:uid="{00000000-0005-0000-0000-0000D9410000}"/>
    <cellStyle name="Millares(0) 91 2" xfId="11386" xr:uid="{00000000-0005-0000-0000-0000DA410000}"/>
    <cellStyle name="Millares(0) 91 2 2" xfId="34135" xr:uid="{00000000-0005-0000-0000-0000DB410000}"/>
    <cellStyle name="Millares(0) 91 3" xfId="11387" xr:uid="{00000000-0005-0000-0000-0000DC410000}"/>
    <cellStyle name="Millares(0) 91 3 2" xfId="34136" xr:uid="{00000000-0005-0000-0000-0000DD410000}"/>
    <cellStyle name="Millares(0) 91 4" xfId="34137" xr:uid="{00000000-0005-0000-0000-0000DE410000}"/>
    <cellStyle name="Millares(0) 92" xfId="11388" xr:uid="{00000000-0005-0000-0000-0000DF410000}"/>
    <cellStyle name="Millares(0) 92 2" xfId="11389" xr:uid="{00000000-0005-0000-0000-0000E0410000}"/>
    <cellStyle name="Millares(0) 92 2 2" xfId="34138" xr:uid="{00000000-0005-0000-0000-0000E1410000}"/>
    <cellStyle name="Millares(0) 92 3" xfId="11390" xr:uid="{00000000-0005-0000-0000-0000E2410000}"/>
    <cellStyle name="Millares(0) 92 3 2" xfId="34139" xr:uid="{00000000-0005-0000-0000-0000E3410000}"/>
    <cellStyle name="Millares(0) 92 4" xfId="34140" xr:uid="{00000000-0005-0000-0000-0000E4410000}"/>
    <cellStyle name="Millares(0) 93" xfId="11391" xr:uid="{00000000-0005-0000-0000-0000E5410000}"/>
    <cellStyle name="Millares(0) 93 2" xfId="11392" xr:uid="{00000000-0005-0000-0000-0000E6410000}"/>
    <cellStyle name="Millares(0) 93 2 2" xfId="34141" xr:uid="{00000000-0005-0000-0000-0000E7410000}"/>
    <cellStyle name="Millares(0) 93 3" xfId="11393" xr:uid="{00000000-0005-0000-0000-0000E8410000}"/>
    <cellStyle name="Millares(0) 93 3 2" xfId="34142" xr:uid="{00000000-0005-0000-0000-0000E9410000}"/>
    <cellStyle name="Millares(0) 93 4" xfId="34143" xr:uid="{00000000-0005-0000-0000-0000EA410000}"/>
    <cellStyle name="Millares(0) 94" xfId="11394" xr:uid="{00000000-0005-0000-0000-0000EB410000}"/>
    <cellStyle name="Millares(0) 94 2" xfId="11395" xr:uid="{00000000-0005-0000-0000-0000EC410000}"/>
    <cellStyle name="Millares(0) 94 2 2" xfId="34144" xr:uid="{00000000-0005-0000-0000-0000ED410000}"/>
    <cellStyle name="Millares(0) 94 3" xfId="11396" xr:uid="{00000000-0005-0000-0000-0000EE410000}"/>
    <cellStyle name="Millares(0) 94 3 2" xfId="34145" xr:uid="{00000000-0005-0000-0000-0000EF410000}"/>
    <cellStyle name="Millares(0) 94 4" xfId="34146" xr:uid="{00000000-0005-0000-0000-0000F0410000}"/>
    <cellStyle name="Millares(0) 95" xfId="11397" xr:uid="{00000000-0005-0000-0000-0000F1410000}"/>
    <cellStyle name="Millares(0) 95 2" xfId="11398" xr:uid="{00000000-0005-0000-0000-0000F2410000}"/>
    <cellStyle name="Millares(0) 95 2 2" xfId="34147" xr:uid="{00000000-0005-0000-0000-0000F3410000}"/>
    <cellStyle name="Millares(0) 95 3" xfId="11399" xr:uid="{00000000-0005-0000-0000-0000F4410000}"/>
    <cellStyle name="Millares(0) 95 3 2" xfId="34148" xr:uid="{00000000-0005-0000-0000-0000F5410000}"/>
    <cellStyle name="Millares(0) 95 4" xfId="34149" xr:uid="{00000000-0005-0000-0000-0000F6410000}"/>
    <cellStyle name="Millares(0) 96" xfId="11400" xr:uid="{00000000-0005-0000-0000-0000F7410000}"/>
    <cellStyle name="Millares(0) 96 2" xfId="11401" xr:uid="{00000000-0005-0000-0000-0000F8410000}"/>
    <cellStyle name="Millares(0) 96 2 2" xfId="34150" xr:uid="{00000000-0005-0000-0000-0000F9410000}"/>
    <cellStyle name="Millares(0) 96 3" xfId="11402" xr:uid="{00000000-0005-0000-0000-0000FA410000}"/>
    <cellStyle name="Millares(0) 96 3 2" xfId="34151" xr:uid="{00000000-0005-0000-0000-0000FB410000}"/>
    <cellStyle name="Millares(0) 96 4" xfId="34152" xr:uid="{00000000-0005-0000-0000-0000FC410000}"/>
    <cellStyle name="Millares(0) 97" xfId="11403" xr:uid="{00000000-0005-0000-0000-0000FD410000}"/>
    <cellStyle name="Millares(0) 97 2" xfId="11404" xr:uid="{00000000-0005-0000-0000-0000FE410000}"/>
    <cellStyle name="Millares(0) 97 2 2" xfId="34153" xr:uid="{00000000-0005-0000-0000-0000FF410000}"/>
    <cellStyle name="Millares(0) 97 3" xfId="11405" xr:uid="{00000000-0005-0000-0000-000000420000}"/>
    <cellStyle name="Millares(0) 97 3 2" xfId="34154" xr:uid="{00000000-0005-0000-0000-000001420000}"/>
    <cellStyle name="Millares(0) 97 4" xfId="34155" xr:uid="{00000000-0005-0000-0000-000002420000}"/>
    <cellStyle name="Millares(0) 98" xfId="11406" xr:uid="{00000000-0005-0000-0000-000003420000}"/>
    <cellStyle name="Millares(0) 98 2" xfId="11407" xr:uid="{00000000-0005-0000-0000-000004420000}"/>
    <cellStyle name="Millares(0) 98 2 2" xfId="34156" xr:uid="{00000000-0005-0000-0000-000005420000}"/>
    <cellStyle name="Millares(0) 98 3" xfId="11408" xr:uid="{00000000-0005-0000-0000-000006420000}"/>
    <cellStyle name="Millares(0) 98 3 2" xfId="34157" xr:uid="{00000000-0005-0000-0000-000007420000}"/>
    <cellStyle name="Millares(0) 98 4" xfId="34158" xr:uid="{00000000-0005-0000-0000-000008420000}"/>
    <cellStyle name="Millares(0) 99" xfId="11409" xr:uid="{00000000-0005-0000-0000-000009420000}"/>
    <cellStyle name="Millares(0) 99 2" xfId="11410" xr:uid="{00000000-0005-0000-0000-00000A420000}"/>
    <cellStyle name="Millares(0) 99 2 2" xfId="34159" xr:uid="{00000000-0005-0000-0000-00000B420000}"/>
    <cellStyle name="Millares(0) 99 3" xfId="11411" xr:uid="{00000000-0005-0000-0000-00000C420000}"/>
    <cellStyle name="Millares(0) 99 3 2" xfId="34160" xr:uid="{00000000-0005-0000-0000-00000D420000}"/>
    <cellStyle name="Millares(0) 99 4" xfId="34161" xr:uid="{00000000-0005-0000-0000-00000E420000}"/>
    <cellStyle name="Millares(1)" xfId="11412" xr:uid="{00000000-0005-0000-0000-00000F420000}"/>
    <cellStyle name="Millares(1) 10" xfId="11413" xr:uid="{00000000-0005-0000-0000-000010420000}"/>
    <cellStyle name="Millares(1) 10 2" xfId="11414" xr:uid="{00000000-0005-0000-0000-000011420000}"/>
    <cellStyle name="Millares(1) 10 2 2" xfId="34162" xr:uid="{00000000-0005-0000-0000-000012420000}"/>
    <cellStyle name="Millares(1) 10 3" xfId="11415" xr:uid="{00000000-0005-0000-0000-000013420000}"/>
    <cellStyle name="Millares(1) 10 3 2" xfId="34163" xr:uid="{00000000-0005-0000-0000-000014420000}"/>
    <cellStyle name="Millares(1) 10 4" xfId="34164" xr:uid="{00000000-0005-0000-0000-000015420000}"/>
    <cellStyle name="Millares(1) 100" xfId="11416" xr:uid="{00000000-0005-0000-0000-000016420000}"/>
    <cellStyle name="Millares(1) 100 2" xfId="11417" xr:uid="{00000000-0005-0000-0000-000017420000}"/>
    <cellStyle name="Millares(1) 100 2 2" xfId="34165" xr:uid="{00000000-0005-0000-0000-000018420000}"/>
    <cellStyle name="Millares(1) 100 3" xfId="11418" xr:uid="{00000000-0005-0000-0000-000019420000}"/>
    <cellStyle name="Millares(1) 100 3 2" xfId="34166" xr:uid="{00000000-0005-0000-0000-00001A420000}"/>
    <cellStyle name="Millares(1) 100 4" xfId="34167" xr:uid="{00000000-0005-0000-0000-00001B420000}"/>
    <cellStyle name="Millares(1) 101" xfId="11419" xr:uid="{00000000-0005-0000-0000-00001C420000}"/>
    <cellStyle name="Millares(1) 101 2" xfId="11420" xr:uid="{00000000-0005-0000-0000-00001D420000}"/>
    <cellStyle name="Millares(1) 101 2 2" xfId="34168" xr:uid="{00000000-0005-0000-0000-00001E420000}"/>
    <cellStyle name="Millares(1) 101 3" xfId="11421" xr:uid="{00000000-0005-0000-0000-00001F420000}"/>
    <cellStyle name="Millares(1) 101 3 2" xfId="34169" xr:uid="{00000000-0005-0000-0000-000020420000}"/>
    <cellStyle name="Millares(1) 101 4" xfId="34170" xr:uid="{00000000-0005-0000-0000-000021420000}"/>
    <cellStyle name="Millares(1) 102" xfId="11422" xr:uid="{00000000-0005-0000-0000-000022420000}"/>
    <cellStyle name="Millares(1) 102 2" xfId="11423" xr:uid="{00000000-0005-0000-0000-000023420000}"/>
    <cellStyle name="Millares(1) 102 2 2" xfId="34171" xr:uid="{00000000-0005-0000-0000-000024420000}"/>
    <cellStyle name="Millares(1) 102 3" xfId="11424" xr:uid="{00000000-0005-0000-0000-000025420000}"/>
    <cellStyle name="Millares(1) 102 3 2" xfId="34172" xr:uid="{00000000-0005-0000-0000-000026420000}"/>
    <cellStyle name="Millares(1) 102 4" xfId="34173" xr:uid="{00000000-0005-0000-0000-000027420000}"/>
    <cellStyle name="Millares(1) 103" xfId="11425" xr:uid="{00000000-0005-0000-0000-000028420000}"/>
    <cellStyle name="Millares(1) 103 2" xfId="11426" xr:uid="{00000000-0005-0000-0000-000029420000}"/>
    <cellStyle name="Millares(1) 103 2 2" xfId="34174" xr:uid="{00000000-0005-0000-0000-00002A420000}"/>
    <cellStyle name="Millares(1) 103 3" xfId="11427" xr:uid="{00000000-0005-0000-0000-00002B420000}"/>
    <cellStyle name="Millares(1) 103 3 2" xfId="34175" xr:uid="{00000000-0005-0000-0000-00002C420000}"/>
    <cellStyle name="Millares(1) 103 4" xfId="34176" xr:uid="{00000000-0005-0000-0000-00002D420000}"/>
    <cellStyle name="Millares(1) 104" xfId="11428" xr:uid="{00000000-0005-0000-0000-00002E420000}"/>
    <cellStyle name="Millares(1) 104 2" xfId="11429" xr:uid="{00000000-0005-0000-0000-00002F420000}"/>
    <cellStyle name="Millares(1) 104 2 2" xfId="34177" xr:uid="{00000000-0005-0000-0000-000030420000}"/>
    <cellStyle name="Millares(1) 104 3" xfId="11430" xr:uid="{00000000-0005-0000-0000-000031420000}"/>
    <cellStyle name="Millares(1) 104 3 2" xfId="34178" xr:uid="{00000000-0005-0000-0000-000032420000}"/>
    <cellStyle name="Millares(1) 104 4" xfId="34179" xr:uid="{00000000-0005-0000-0000-000033420000}"/>
    <cellStyle name="Millares(1) 105" xfId="11431" xr:uid="{00000000-0005-0000-0000-000034420000}"/>
    <cellStyle name="Millares(1) 105 2" xfId="11432" xr:uid="{00000000-0005-0000-0000-000035420000}"/>
    <cellStyle name="Millares(1) 105 2 2" xfId="34180" xr:uid="{00000000-0005-0000-0000-000036420000}"/>
    <cellStyle name="Millares(1) 105 3" xfId="11433" xr:uid="{00000000-0005-0000-0000-000037420000}"/>
    <cellStyle name="Millares(1) 105 3 2" xfId="34181" xr:uid="{00000000-0005-0000-0000-000038420000}"/>
    <cellStyle name="Millares(1) 105 4" xfId="34182" xr:uid="{00000000-0005-0000-0000-000039420000}"/>
    <cellStyle name="Millares(1) 106" xfId="11434" xr:uid="{00000000-0005-0000-0000-00003A420000}"/>
    <cellStyle name="Millares(1) 106 2" xfId="11435" xr:uid="{00000000-0005-0000-0000-00003B420000}"/>
    <cellStyle name="Millares(1) 106 2 2" xfId="34183" xr:uid="{00000000-0005-0000-0000-00003C420000}"/>
    <cellStyle name="Millares(1) 106 3" xfId="11436" xr:uid="{00000000-0005-0000-0000-00003D420000}"/>
    <cellStyle name="Millares(1) 106 3 2" xfId="34184" xr:uid="{00000000-0005-0000-0000-00003E420000}"/>
    <cellStyle name="Millares(1) 106 4" xfId="34185" xr:uid="{00000000-0005-0000-0000-00003F420000}"/>
    <cellStyle name="Millares(1) 107" xfId="11437" xr:uid="{00000000-0005-0000-0000-000040420000}"/>
    <cellStyle name="Millares(1) 107 2" xfId="11438" xr:uid="{00000000-0005-0000-0000-000041420000}"/>
    <cellStyle name="Millares(1) 107 2 2" xfId="34186" xr:uid="{00000000-0005-0000-0000-000042420000}"/>
    <cellStyle name="Millares(1) 107 3" xfId="11439" xr:uid="{00000000-0005-0000-0000-000043420000}"/>
    <cellStyle name="Millares(1) 107 3 2" xfId="34187" xr:uid="{00000000-0005-0000-0000-000044420000}"/>
    <cellStyle name="Millares(1) 107 4" xfId="34188" xr:uid="{00000000-0005-0000-0000-000045420000}"/>
    <cellStyle name="Millares(1) 108" xfId="11440" xr:uid="{00000000-0005-0000-0000-000046420000}"/>
    <cellStyle name="Millares(1) 108 2" xfId="11441" xr:uid="{00000000-0005-0000-0000-000047420000}"/>
    <cellStyle name="Millares(1) 108 2 2" xfId="34189" xr:uid="{00000000-0005-0000-0000-000048420000}"/>
    <cellStyle name="Millares(1) 108 3" xfId="11442" xr:uid="{00000000-0005-0000-0000-000049420000}"/>
    <cellStyle name="Millares(1) 108 3 2" xfId="34190" xr:uid="{00000000-0005-0000-0000-00004A420000}"/>
    <cellStyle name="Millares(1) 108 4" xfId="34191" xr:uid="{00000000-0005-0000-0000-00004B420000}"/>
    <cellStyle name="Millares(1) 109" xfId="11443" xr:uid="{00000000-0005-0000-0000-00004C420000}"/>
    <cellStyle name="Millares(1) 109 2" xfId="34192" xr:uid="{00000000-0005-0000-0000-00004D420000}"/>
    <cellStyle name="Millares(1) 11" xfId="11444" xr:uid="{00000000-0005-0000-0000-00004E420000}"/>
    <cellStyle name="Millares(1) 11 2" xfId="11445" xr:uid="{00000000-0005-0000-0000-00004F420000}"/>
    <cellStyle name="Millares(1) 11 2 2" xfId="34193" xr:uid="{00000000-0005-0000-0000-000050420000}"/>
    <cellStyle name="Millares(1) 11 3" xfId="11446" xr:uid="{00000000-0005-0000-0000-000051420000}"/>
    <cellStyle name="Millares(1) 11 3 2" xfId="34194" xr:uid="{00000000-0005-0000-0000-000052420000}"/>
    <cellStyle name="Millares(1) 11 4" xfId="34195" xr:uid="{00000000-0005-0000-0000-000053420000}"/>
    <cellStyle name="Millares(1) 110" xfId="11447" xr:uid="{00000000-0005-0000-0000-000054420000}"/>
    <cellStyle name="Millares(1) 110 2" xfId="34196" xr:uid="{00000000-0005-0000-0000-000055420000}"/>
    <cellStyle name="Millares(1) 111" xfId="34197" xr:uid="{00000000-0005-0000-0000-000056420000}"/>
    <cellStyle name="Millares(1) 12" xfId="11448" xr:uid="{00000000-0005-0000-0000-000057420000}"/>
    <cellStyle name="Millares(1) 12 2" xfId="11449" xr:uid="{00000000-0005-0000-0000-000058420000}"/>
    <cellStyle name="Millares(1) 12 2 2" xfId="34198" xr:uid="{00000000-0005-0000-0000-000059420000}"/>
    <cellStyle name="Millares(1) 12 3" xfId="11450" xr:uid="{00000000-0005-0000-0000-00005A420000}"/>
    <cellStyle name="Millares(1) 12 3 2" xfId="34199" xr:uid="{00000000-0005-0000-0000-00005B420000}"/>
    <cellStyle name="Millares(1) 12 4" xfId="34200" xr:uid="{00000000-0005-0000-0000-00005C420000}"/>
    <cellStyle name="Millares(1) 13" xfId="11451" xr:uid="{00000000-0005-0000-0000-00005D420000}"/>
    <cellStyle name="Millares(1) 13 2" xfId="11452" xr:uid="{00000000-0005-0000-0000-00005E420000}"/>
    <cellStyle name="Millares(1) 13 2 2" xfId="34201" xr:uid="{00000000-0005-0000-0000-00005F420000}"/>
    <cellStyle name="Millares(1) 13 3" xfId="11453" xr:uid="{00000000-0005-0000-0000-000060420000}"/>
    <cellStyle name="Millares(1) 13 3 2" xfId="34202" xr:uid="{00000000-0005-0000-0000-000061420000}"/>
    <cellStyle name="Millares(1) 13 4" xfId="34203" xr:uid="{00000000-0005-0000-0000-000062420000}"/>
    <cellStyle name="Millares(1) 14" xfId="11454" xr:uid="{00000000-0005-0000-0000-000063420000}"/>
    <cellStyle name="Millares(1) 14 2" xfId="11455" xr:uid="{00000000-0005-0000-0000-000064420000}"/>
    <cellStyle name="Millares(1) 14 2 2" xfId="34204" xr:uid="{00000000-0005-0000-0000-000065420000}"/>
    <cellStyle name="Millares(1) 14 3" xfId="11456" xr:uid="{00000000-0005-0000-0000-000066420000}"/>
    <cellStyle name="Millares(1) 14 3 2" xfId="34205" xr:uid="{00000000-0005-0000-0000-000067420000}"/>
    <cellStyle name="Millares(1) 14 4" xfId="34206" xr:uid="{00000000-0005-0000-0000-000068420000}"/>
    <cellStyle name="Millares(1) 15" xfId="11457" xr:uid="{00000000-0005-0000-0000-000069420000}"/>
    <cellStyle name="Millares(1) 15 2" xfId="11458" xr:uid="{00000000-0005-0000-0000-00006A420000}"/>
    <cellStyle name="Millares(1) 15 2 2" xfId="34207" xr:uid="{00000000-0005-0000-0000-00006B420000}"/>
    <cellStyle name="Millares(1) 15 3" xfId="11459" xr:uid="{00000000-0005-0000-0000-00006C420000}"/>
    <cellStyle name="Millares(1) 15 3 2" xfId="34208" xr:uid="{00000000-0005-0000-0000-00006D420000}"/>
    <cellStyle name="Millares(1) 15 4" xfId="34209" xr:uid="{00000000-0005-0000-0000-00006E420000}"/>
    <cellStyle name="Millares(1) 16" xfId="11460" xr:uid="{00000000-0005-0000-0000-00006F420000}"/>
    <cellStyle name="Millares(1) 16 2" xfId="11461" xr:uid="{00000000-0005-0000-0000-000070420000}"/>
    <cellStyle name="Millares(1) 16 2 2" xfId="34210" xr:uid="{00000000-0005-0000-0000-000071420000}"/>
    <cellStyle name="Millares(1) 16 3" xfId="11462" xr:uid="{00000000-0005-0000-0000-000072420000}"/>
    <cellStyle name="Millares(1) 16 3 2" xfId="34211" xr:uid="{00000000-0005-0000-0000-000073420000}"/>
    <cellStyle name="Millares(1) 16 4" xfId="34212" xr:uid="{00000000-0005-0000-0000-000074420000}"/>
    <cellStyle name="Millares(1) 17" xfId="11463" xr:uid="{00000000-0005-0000-0000-000075420000}"/>
    <cellStyle name="Millares(1) 17 2" xfId="11464" xr:uid="{00000000-0005-0000-0000-000076420000}"/>
    <cellStyle name="Millares(1) 17 2 2" xfId="34213" xr:uid="{00000000-0005-0000-0000-000077420000}"/>
    <cellStyle name="Millares(1) 17 3" xfId="11465" xr:uid="{00000000-0005-0000-0000-000078420000}"/>
    <cellStyle name="Millares(1) 17 3 2" xfId="34214" xr:uid="{00000000-0005-0000-0000-000079420000}"/>
    <cellStyle name="Millares(1) 17 4" xfId="34215" xr:uid="{00000000-0005-0000-0000-00007A420000}"/>
    <cellStyle name="Millares(1) 18" xfId="11466" xr:uid="{00000000-0005-0000-0000-00007B420000}"/>
    <cellStyle name="Millares(1) 18 2" xfId="11467" xr:uid="{00000000-0005-0000-0000-00007C420000}"/>
    <cellStyle name="Millares(1) 18 2 2" xfId="34216" xr:uid="{00000000-0005-0000-0000-00007D420000}"/>
    <cellStyle name="Millares(1) 18 3" xfId="11468" xr:uid="{00000000-0005-0000-0000-00007E420000}"/>
    <cellStyle name="Millares(1) 18 3 2" xfId="34217" xr:uid="{00000000-0005-0000-0000-00007F420000}"/>
    <cellStyle name="Millares(1) 18 4" xfId="34218" xr:uid="{00000000-0005-0000-0000-000080420000}"/>
    <cellStyle name="Millares(1) 19" xfId="11469" xr:uid="{00000000-0005-0000-0000-000081420000}"/>
    <cellStyle name="Millares(1) 19 2" xfId="11470" xr:uid="{00000000-0005-0000-0000-000082420000}"/>
    <cellStyle name="Millares(1) 19 2 2" xfId="34219" xr:uid="{00000000-0005-0000-0000-000083420000}"/>
    <cellStyle name="Millares(1) 19 3" xfId="11471" xr:uid="{00000000-0005-0000-0000-000084420000}"/>
    <cellStyle name="Millares(1) 19 3 2" xfId="34220" xr:uid="{00000000-0005-0000-0000-000085420000}"/>
    <cellStyle name="Millares(1) 19 4" xfId="34221" xr:uid="{00000000-0005-0000-0000-000086420000}"/>
    <cellStyle name="Millares(1) 2" xfId="11472" xr:uid="{00000000-0005-0000-0000-000087420000}"/>
    <cellStyle name="Millares(1) 2 2" xfId="11473" xr:uid="{00000000-0005-0000-0000-000088420000}"/>
    <cellStyle name="Millares(1) 2 2 2" xfId="11474" xr:uid="{00000000-0005-0000-0000-000089420000}"/>
    <cellStyle name="Millares(1) 2 2 2 2" xfId="34222" xr:uid="{00000000-0005-0000-0000-00008A420000}"/>
    <cellStyle name="Millares(1) 2 2 3" xfId="11475" xr:uid="{00000000-0005-0000-0000-00008B420000}"/>
    <cellStyle name="Millares(1) 2 2 3 2" xfId="34223" xr:uid="{00000000-0005-0000-0000-00008C420000}"/>
    <cellStyle name="Millares(1) 2 2 4" xfId="34224" xr:uid="{00000000-0005-0000-0000-00008D420000}"/>
    <cellStyle name="Millares(1) 2 3" xfId="11476" xr:uid="{00000000-0005-0000-0000-00008E420000}"/>
    <cellStyle name="Millares(1) 2 3 2" xfId="11477" xr:uid="{00000000-0005-0000-0000-00008F420000}"/>
    <cellStyle name="Millares(1) 2 3 2 2" xfId="34225" xr:uid="{00000000-0005-0000-0000-000090420000}"/>
    <cellStyle name="Millares(1) 2 3 3" xfId="11478" xr:uid="{00000000-0005-0000-0000-000091420000}"/>
    <cellStyle name="Millares(1) 2 3 3 2" xfId="34226" xr:uid="{00000000-0005-0000-0000-000092420000}"/>
    <cellStyle name="Millares(1) 2 3 4" xfId="34227" xr:uid="{00000000-0005-0000-0000-000093420000}"/>
    <cellStyle name="Millares(1) 2 4" xfId="11479" xr:uid="{00000000-0005-0000-0000-000094420000}"/>
    <cellStyle name="Millares(1) 2 4 2" xfId="11480" xr:uid="{00000000-0005-0000-0000-000095420000}"/>
    <cellStyle name="Millares(1) 2 4 2 2" xfId="34228" xr:uid="{00000000-0005-0000-0000-000096420000}"/>
    <cellStyle name="Millares(1) 2 4 3" xfId="11481" xr:uid="{00000000-0005-0000-0000-000097420000}"/>
    <cellStyle name="Millares(1) 2 4 3 2" xfId="34229" xr:uid="{00000000-0005-0000-0000-000098420000}"/>
    <cellStyle name="Millares(1) 2 4 4" xfId="34230" xr:uid="{00000000-0005-0000-0000-000099420000}"/>
    <cellStyle name="Millares(1) 2 5" xfId="11482" xr:uid="{00000000-0005-0000-0000-00009A420000}"/>
    <cellStyle name="Millares(1) 2 5 2" xfId="11483" xr:uid="{00000000-0005-0000-0000-00009B420000}"/>
    <cellStyle name="Millares(1) 2 5 2 2" xfId="34231" xr:uid="{00000000-0005-0000-0000-00009C420000}"/>
    <cellStyle name="Millares(1) 2 5 3" xfId="11484" xr:uid="{00000000-0005-0000-0000-00009D420000}"/>
    <cellStyle name="Millares(1) 2 5 3 2" xfId="34232" xr:uid="{00000000-0005-0000-0000-00009E420000}"/>
    <cellStyle name="Millares(1) 2 5 4" xfId="34233" xr:uid="{00000000-0005-0000-0000-00009F420000}"/>
    <cellStyle name="Millares(1) 2 6" xfId="11485" xr:uid="{00000000-0005-0000-0000-0000A0420000}"/>
    <cellStyle name="Millares(1) 2 6 2" xfId="34234" xr:uid="{00000000-0005-0000-0000-0000A1420000}"/>
    <cellStyle name="Millares(1) 2 7" xfId="11486" xr:uid="{00000000-0005-0000-0000-0000A2420000}"/>
    <cellStyle name="Millares(1) 2 7 2" xfId="34235" xr:uid="{00000000-0005-0000-0000-0000A3420000}"/>
    <cellStyle name="Millares(1) 2 8" xfId="34236" xr:uid="{00000000-0005-0000-0000-0000A4420000}"/>
    <cellStyle name="Millares(1) 20" xfId="11487" xr:uid="{00000000-0005-0000-0000-0000A5420000}"/>
    <cellStyle name="Millares(1) 20 2" xfId="11488" xr:uid="{00000000-0005-0000-0000-0000A6420000}"/>
    <cellStyle name="Millares(1) 20 2 2" xfId="34237" xr:uid="{00000000-0005-0000-0000-0000A7420000}"/>
    <cellStyle name="Millares(1) 20 3" xfId="11489" xr:uid="{00000000-0005-0000-0000-0000A8420000}"/>
    <cellStyle name="Millares(1) 20 3 2" xfId="34238" xr:uid="{00000000-0005-0000-0000-0000A9420000}"/>
    <cellStyle name="Millares(1) 20 4" xfId="34239" xr:uid="{00000000-0005-0000-0000-0000AA420000}"/>
    <cellStyle name="Millares(1) 21" xfId="11490" xr:uid="{00000000-0005-0000-0000-0000AB420000}"/>
    <cellStyle name="Millares(1) 21 2" xfId="11491" xr:uid="{00000000-0005-0000-0000-0000AC420000}"/>
    <cellStyle name="Millares(1) 21 2 2" xfId="34240" xr:uid="{00000000-0005-0000-0000-0000AD420000}"/>
    <cellStyle name="Millares(1) 21 3" xfId="11492" xr:uid="{00000000-0005-0000-0000-0000AE420000}"/>
    <cellStyle name="Millares(1) 21 3 2" xfId="34241" xr:uid="{00000000-0005-0000-0000-0000AF420000}"/>
    <cellStyle name="Millares(1) 21 4" xfId="34242" xr:uid="{00000000-0005-0000-0000-0000B0420000}"/>
    <cellStyle name="Millares(1) 22" xfId="11493" xr:uid="{00000000-0005-0000-0000-0000B1420000}"/>
    <cellStyle name="Millares(1) 22 2" xfId="11494" xr:uid="{00000000-0005-0000-0000-0000B2420000}"/>
    <cellStyle name="Millares(1) 22 2 2" xfId="34243" xr:uid="{00000000-0005-0000-0000-0000B3420000}"/>
    <cellStyle name="Millares(1) 22 3" xfId="11495" xr:uid="{00000000-0005-0000-0000-0000B4420000}"/>
    <cellStyle name="Millares(1) 22 3 2" xfId="34244" xr:uid="{00000000-0005-0000-0000-0000B5420000}"/>
    <cellStyle name="Millares(1) 22 4" xfId="34245" xr:uid="{00000000-0005-0000-0000-0000B6420000}"/>
    <cellStyle name="Millares(1) 23" xfId="11496" xr:uid="{00000000-0005-0000-0000-0000B7420000}"/>
    <cellStyle name="Millares(1) 23 2" xfId="11497" xr:uid="{00000000-0005-0000-0000-0000B8420000}"/>
    <cellStyle name="Millares(1) 23 2 2" xfId="34246" xr:uid="{00000000-0005-0000-0000-0000B9420000}"/>
    <cellStyle name="Millares(1) 23 3" xfId="11498" xr:uid="{00000000-0005-0000-0000-0000BA420000}"/>
    <cellStyle name="Millares(1) 23 3 2" xfId="34247" xr:uid="{00000000-0005-0000-0000-0000BB420000}"/>
    <cellStyle name="Millares(1) 23 4" xfId="34248" xr:uid="{00000000-0005-0000-0000-0000BC420000}"/>
    <cellStyle name="Millares(1) 24" xfId="11499" xr:uid="{00000000-0005-0000-0000-0000BD420000}"/>
    <cellStyle name="Millares(1) 24 2" xfId="11500" xr:uid="{00000000-0005-0000-0000-0000BE420000}"/>
    <cellStyle name="Millares(1) 24 2 2" xfId="34249" xr:uid="{00000000-0005-0000-0000-0000BF420000}"/>
    <cellStyle name="Millares(1) 24 3" xfId="11501" xr:uid="{00000000-0005-0000-0000-0000C0420000}"/>
    <cellStyle name="Millares(1) 24 3 2" xfId="34250" xr:uid="{00000000-0005-0000-0000-0000C1420000}"/>
    <cellStyle name="Millares(1) 24 4" xfId="34251" xr:uid="{00000000-0005-0000-0000-0000C2420000}"/>
    <cellStyle name="Millares(1) 25" xfId="11502" xr:uid="{00000000-0005-0000-0000-0000C3420000}"/>
    <cellStyle name="Millares(1) 25 2" xfId="11503" xr:uid="{00000000-0005-0000-0000-0000C4420000}"/>
    <cellStyle name="Millares(1) 25 2 2" xfId="34252" xr:uid="{00000000-0005-0000-0000-0000C5420000}"/>
    <cellStyle name="Millares(1) 25 3" xfId="11504" xr:uid="{00000000-0005-0000-0000-0000C6420000}"/>
    <cellStyle name="Millares(1) 25 3 2" xfId="34253" xr:uid="{00000000-0005-0000-0000-0000C7420000}"/>
    <cellStyle name="Millares(1) 25 4" xfId="34254" xr:uid="{00000000-0005-0000-0000-0000C8420000}"/>
    <cellStyle name="Millares(1) 26" xfId="11505" xr:uid="{00000000-0005-0000-0000-0000C9420000}"/>
    <cellStyle name="Millares(1) 26 2" xfId="11506" xr:uid="{00000000-0005-0000-0000-0000CA420000}"/>
    <cellStyle name="Millares(1) 26 2 2" xfId="34255" xr:uid="{00000000-0005-0000-0000-0000CB420000}"/>
    <cellStyle name="Millares(1) 26 3" xfId="11507" xr:uid="{00000000-0005-0000-0000-0000CC420000}"/>
    <cellStyle name="Millares(1) 26 3 2" xfId="34256" xr:uid="{00000000-0005-0000-0000-0000CD420000}"/>
    <cellStyle name="Millares(1) 26 4" xfId="34257" xr:uid="{00000000-0005-0000-0000-0000CE420000}"/>
    <cellStyle name="Millares(1) 27" xfId="11508" xr:uid="{00000000-0005-0000-0000-0000CF420000}"/>
    <cellStyle name="Millares(1) 27 2" xfId="11509" xr:uid="{00000000-0005-0000-0000-0000D0420000}"/>
    <cellStyle name="Millares(1) 27 2 2" xfId="34258" xr:uid="{00000000-0005-0000-0000-0000D1420000}"/>
    <cellStyle name="Millares(1) 27 3" xfId="11510" xr:uid="{00000000-0005-0000-0000-0000D2420000}"/>
    <cellStyle name="Millares(1) 27 3 2" xfId="34259" xr:uid="{00000000-0005-0000-0000-0000D3420000}"/>
    <cellStyle name="Millares(1) 27 4" xfId="34260" xr:uid="{00000000-0005-0000-0000-0000D4420000}"/>
    <cellStyle name="Millares(1) 28" xfId="11511" xr:uid="{00000000-0005-0000-0000-0000D5420000}"/>
    <cellStyle name="Millares(1) 28 2" xfId="11512" xr:uid="{00000000-0005-0000-0000-0000D6420000}"/>
    <cellStyle name="Millares(1) 28 2 2" xfId="34261" xr:uid="{00000000-0005-0000-0000-0000D7420000}"/>
    <cellStyle name="Millares(1) 28 3" xfId="11513" xr:uid="{00000000-0005-0000-0000-0000D8420000}"/>
    <cellStyle name="Millares(1) 28 3 2" xfId="34262" xr:uid="{00000000-0005-0000-0000-0000D9420000}"/>
    <cellStyle name="Millares(1) 28 4" xfId="34263" xr:uid="{00000000-0005-0000-0000-0000DA420000}"/>
    <cellStyle name="Millares(1) 29" xfId="11514" xr:uid="{00000000-0005-0000-0000-0000DB420000}"/>
    <cellStyle name="Millares(1) 29 2" xfId="11515" xr:uid="{00000000-0005-0000-0000-0000DC420000}"/>
    <cellStyle name="Millares(1) 29 2 2" xfId="34264" xr:uid="{00000000-0005-0000-0000-0000DD420000}"/>
    <cellStyle name="Millares(1) 29 3" xfId="11516" xr:uid="{00000000-0005-0000-0000-0000DE420000}"/>
    <cellStyle name="Millares(1) 29 3 2" xfId="34265" xr:uid="{00000000-0005-0000-0000-0000DF420000}"/>
    <cellStyle name="Millares(1) 29 4" xfId="34266" xr:uid="{00000000-0005-0000-0000-0000E0420000}"/>
    <cellStyle name="Millares(1) 3" xfId="11517" xr:uid="{00000000-0005-0000-0000-0000E1420000}"/>
    <cellStyle name="Millares(1) 3 2" xfId="11518" xr:uid="{00000000-0005-0000-0000-0000E2420000}"/>
    <cellStyle name="Millares(1) 3 2 2" xfId="11519" xr:uid="{00000000-0005-0000-0000-0000E3420000}"/>
    <cellStyle name="Millares(1) 3 2 2 2" xfId="34267" xr:uid="{00000000-0005-0000-0000-0000E4420000}"/>
    <cellStyle name="Millares(1) 3 2 3" xfId="11520" xr:uid="{00000000-0005-0000-0000-0000E5420000}"/>
    <cellStyle name="Millares(1) 3 2 3 2" xfId="34268" xr:uid="{00000000-0005-0000-0000-0000E6420000}"/>
    <cellStyle name="Millares(1) 3 2 4" xfId="34269" xr:uid="{00000000-0005-0000-0000-0000E7420000}"/>
    <cellStyle name="Millares(1) 3 3" xfId="11521" xr:uid="{00000000-0005-0000-0000-0000E8420000}"/>
    <cellStyle name="Millares(1) 3 3 2" xfId="11522" xr:uid="{00000000-0005-0000-0000-0000E9420000}"/>
    <cellStyle name="Millares(1) 3 3 2 2" xfId="34270" xr:uid="{00000000-0005-0000-0000-0000EA420000}"/>
    <cellStyle name="Millares(1) 3 3 3" xfId="11523" xr:uid="{00000000-0005-0000-0000-0000EB420000}"/>
    <cellStyle name="Millares(1) 3 3 3 2" xfId="34271" xr:uid="{00000000-0005-0000-0000-0000EC420000}"/>
    <cellStyle name="Millares(1) 3 3 4" xfId="34272" xr:uid="{00000000-0005-0000-0000-0000ED420000}"/>
    <cellStyle name="Millares(1) 3 4" xfId="11524" xr:uid="{00000000-0005-0000-0000-0000EE420000}"/>
    <cellStyle name="Millares(1) 3 4 2" xfId="11525" xr:uid="{00000000-0005-0000-0000-0000EF420000}"/>
    <cellStyle name="Millares(1) 3 4 2 2" xfId="34273" xr:uid="{00000000-0005-0000-0000-0000F0420000}"/>
    <cellStyle name="Millares(1) 3 4 3" xfId="11526" xr:uid="{00000000-0005-0000-0000-0000F1420000}"/>
    <cellStyle name="Millares(1) 3 4 3 2" xfId="34274" xr:uid="{00000000-0005-0000-0000-0000F2420000}"/>
    <cellStyle name="Millares(1) 3 4 4" xfId="34275" xr:uid="{00000000-0005-0000-0000-0000F3420000}"/>
    <cellStyle name="Millares(1) 3 5" xfId="11527" xr:uid="{00000000-0005-0000-0000-0000F4420000}"/>
    <cellStyle name="Millares(1) 3 5 2" xfId="11528" xr:uid="{00000000-0005-0000-0000-0000F5420000}"/>
    <cellStyle name="Millares(1) 3 5 2 2" xfId="34276" xr:uid="{00000000-0005-0000-0000-0000F6420000}"/>
    <cellStyle name="Millares(1) 3 5 3" xfId="11529" xr:uid="{00000000-0005-0000-0000-0000F7420000}"/>
    <cellStyle name="Millares(1) 3 5 3 2" xfId="34277" xr:uid="{00000000-0005-0000-0000-0000F8420000}"/>
    <cellStyle name="Millares(1) 3 5 4" xfId="34278" xr:uid="{00000000-0005-0000-0000-0000F9420000}"/>
    <cellStyle name="Millares(1) 3 6" xfId="11530" xr:uid="{00000000-0005-0000-0000-0000FA420000}"/>
    <cellStyle name="Millares(1) 3 6 2" xfId="34279" xr:uid="{00000000-0005-0000-0000-0000FB420000}"/>
    <cellStyle name="Millares(1) 3 7" xfId="11531" xr:uid="{00000000-0005-0000-0000-0000FC420000}"/>
    <cellStyle name="Millares(1) 3 7 2" xfId="34280" xr:uid="{00000000-0005-0000-0000-0000FD420000}"/>
    <cellStyle name="Millares(1) 3 8" xfId="34281" xr:uid="{00000000-0005-0000-0000-0000FE420000}"/>
    <cellStyle name="Millares(1) 30" xfId="11532" xr:uid="{00000000-0005-0000-0000-0000FF420000}"/>
    <cellStyle name="Millares(1) 30 2" xfId="11533" xr:uid="{00000000-0005-0000-0000-000000430000}"/>
    <cellStyle name="Millares(1) 30 2 2" xfId="34282" xr:uid="{00000000-0005-0000-0000-000001430000}"/>
    <cellStyle name="Millares(1) 30 3" xfId="11534" xr:uid="{00000000-0005-0000-0000-000002430000}"/>
    <cellStyle name="Millares(1) 30 3 2" xfId="34283" xr:uid="{00000000-0005-0000-0000-000003430000}"/>
    <cellStyle name="Millares(1) 30 4" xfId="34284" xr:uid="{00000000-0005-0000-0000-000004430000}"/>
    <cellStyle name="Millares(1) 31" xfId="11535" xr:uid="{00000000-0005-0000-0000-000005430000}"/>
    <cellStyle name="Millares(1) 31 2" xfId="11536" xr:uid="{00000000-0005-0000-0000-000006430000}"/>
    <cellStyle name="Millares(1) 31 2 2" xfId="34285" xr:uid="{00000000-0005-0000-0000-000007430000}"/>
    <cellStyle name="Millares(1) 31 3" xfId="11537" xr:uid="{00000000-0005-0000-0000-000008430000}"/>
    <cellStyle name="Millares(1) 31 3 2" xfId="34286" xr:uid="{00000000-0005-0000-0000-000009430000}"/>
    <cellStyle name="Millares(1) 31 4" xfId="34287" xr:uid="{00000000-0005-0000-0000-00000A430000}"/>
    <cellStyle name="Millares(1) 32" xfId="11538" xr:uid="{00000000-0005-0000-0000-00000B430000}"/>
    <cellStyle name="Millares(1) 32 2" xfId="11539" xr:uid="{00000000-0005-0000-0000-00000C430000}"/>
    <cellStyle name="Millares(1) 32 2 2" xfId="34288" xr:uid="{00000000-0005-0000-0000-00000D430000}"/>
    <cellStyle name="Millares(1) 32 3" xfId="11540" xr:uid="{00000000-0005-0000-0000-00000E430000}"/>
    <cellStyle name="Millares(1) 32 3 2" xfId="34289" xr:uid="{00000000-0005-0000-0000-00000F430000}"/>
    <cellStyle name="Millares(1) 32 4" xfId="34290" xr:uid="{00000000-0005-0000-0000-000010430000}"/>
    <cellStyle name="Millares(1) 33" xfId="11541" xr:uid="{00000000-0005-0000-0000-000011430000}"/>
    <cellStyle name="Millares(1) 33 2" xfId="11542" xr:uid="{00000000-0005-0000-0000-000012430000}"/>
    <cellStyle name="Millares(1) 33 2 2" xfId="34291" xr:uid="{00000000-0005-0000-0000-000013430000}"/>
    <cellStyle name="Millares(1) 33 3" xfId="11543" xr:uid="{00000000-0005-0000-0000-000014430000}"/>
    <cellStyle name="Millares(1) 33 3 2" xfId="34292" xr:uid="{00000000-0005-0000-0000-000015430000}"/>
    <cellStyle name="Millares(1) 33 4" xfId="34293" xr:uid="{00000000-0005-0000-0000-000016430000}"/>
    <cellStyle name="Millares(1) 34" xfId="11544" xr:uid="{00000000-0005-0000-0000-000017430000}"/>
    <cellStyle name="Millares(1) 34 2" xfId="11545" xr:uid="{00000000-0005-0000-0000-000018430000}"/>
    <cellStyle name="Millares(1) 34 2 2" xfId="34294" xr:uid="{00000000-0005-0000-0000-000019430000}"/>
    <cellStyle name="Millares(1) 34 3" xfId="11546" xr:uid="{00000000-0005-0000-0000-00001A430000}"/>
    <cellStyle name="Millares(1) 34 3 2" xfId="34295" xr:uid="{00000000-0005-0000-0000-00001B430000}"/>
    <cellStyle name="Millares(1) 34 4" xfId="34296" xr:uid="{00000000-0005-0000-0000-00001C430000}"/>
    <cellStyle name="Millares(1) 35" xfId="11547" xr:uid="{00000000-0005-0000-0000-00001D430000}"/>
    <cellStyle name="Millares(1) 35 2" xfId="11548" xr:uid="{00000000-0005-0000-0000-00001E430000}"/>
    <cellStyle name="Millares(1) 35 2 2" xfId="34297" xr:uid="{00000000-0005-0000-0000-00001F430000}"/>
    <cellStyle name="Millares(1) 35 3" xfId="11549" xr:uid="{00000000-0005-0000-0000-000020430000}"/>
    <cellStyle name="Millares(1) 35 3 2" xfId="34298" xr:uid="{00000000-0005-0000-0000-000021430000}"/>
    <cellStyle name="Millares(1) 35 4" xfId="34299" xr:uid="{00000000-0005-0000-0000-000022430000}"/>
    <cellStyle name="Millares(1) 36" xfId="11550" xr:uid="{00000000-0005-0000-0000-000023430000}"/>
    <cellStyle name="Millares(1) 36 2" xfId="11551" xr:uid="{00000000-0005-0000-0000-000024430000}"/>
    <cellStyle name="Millares(1) 36 2 2" xfId="34300" xr:uid="{00000000-0005-0000-0000-000025430000}"/>
    <cellStyle name="Millares(1) 36 3" xfId="11552" xr:uid="{00000000-0005-0000-0000-000026430000}"/>
    <cellStyle name="Millares(1) 36 3 2" xfId="34301" xr:uid="{00000000-0005-0000-0000-000027430000}"/>
    <cellStyle name="Millares(1) 36 4" xfId="34302" xr:uid="{00000000-0005-0000-0000-000028430000}"/>
    <cellStyle name="Millares(1) 37" xfId="11553" xr:uid="{00000000-0005-0000-0000-000029430000}"/>
    <cellStyle name="Millares(1) 37 2" xfId="11554" xr:uid="{00000000-0005-0000-0000-00002A430000}"/>
    <cellStyle name="Millares(1) 37 2 2" xfId="34303" xr:uid="{00000000-0005-0000-0000-00002B430000}"/>
    <cellStyle name="Millares(1) 37 3" xfId="11555" xr:uid="{00000000-0005-0000-0000-00002C430000}"/>
    <cellStyle name="Millares(1) 37 3 2" xfId="34304" xr:uid="{00000000-0005-0000-0000-00002D430000}"/>
    <cellStyle name="Millares(1) 37 4" xfId="34305" xr:uid="{00000000-0005-0000-0000-00002E430000}"/>
    <cellStyle name="Millares(1) 38" xfId="11556" xr:uid="{00000000-0005-0000-0000-00002F430000}"/>
    <cellStyle name="Millares(1) 38 2" xfId="11557" xr:uid="{00000000-0005-0000-0000-000030430000}"/>
    <cellStyle name="Millares(1) 38 2 2" xfId="34306" xr:uid="{00000000-0005-0000-0000-000031430000}"/>
    <cellStyle name="Millares(1) 38 3" xfId="11558" xr:uid="{00000000-0005-0000-0000-000032430000}"/>
    <cellStyle name="Millares(1) 38 3 2" xfId="34307" xr:uid="{00000000-0005-0000-0000-000033430000}"/>
    <cellStyle name="Millares(1) 38 4" xfId="34308" xr:uid="{00000000-0005-0000-0000-000034430000}"/>
    <cellStyle name="Millares(1) 39" xfId="11559" xr:uid="{00000000-0005-0000-0000-000035430000}"/>
    <cellStyle name="Millares(1) 39 2" xfId="11560" xr:uid="{00000000-0005-0000-0000-000036430000}"/>
    <cellStyle name="Millares(1) 39 2 2" xfId="34309" xr:uid="{00000000-0005-0000-0000-000037430000}"/>
    <cellStyle name="Millares(1) 39 3" xfId="11561" xr:uid="{00000000-0005-0000-0000-000038430000}"/>
    <cellStyle name="Millares(1) 39 3 2" xfId="34310" xr:uid="{00000000-0005-0000-0000-000039430000}"/>
    <cellStyle name="Millares(1) 39 4" xfId="34311" xr:uid="{00000000-0005-0000-0000-00003A430000}"/>
    <cellStyle name="Millares(1) 4" xfId="11562" xr:uid="{00000000-0005-0000-0000-00003B430000}"/>
    <cellStyle name="Millares(1) 4 2" xfId="11563" xr:uid="{00000000-0005-0000-0000-00003C430000}"/>
    <cellStyle name="Millares(1) 4 2 2" xfId="11564" xr:uid="{00000000-0005-0000-0000-00003D430000}"/>
    <cellStyle name="Millares(1) 4 2 2 2" xfId="34312" xr:uid="{00000000-0005-0000-0000-00003E430000}"/>
    <cellStyle name="Millares(1) 4 2 3" xfId="11565" xr:uid="{00000000-0005-0000-0000-00003F430000}"/>
    <cellStyle name="Millares(1) 4 2 3 2" xfId="34313" xr:uid="{00000000-0005-0000-0000-000040430000}"/>
    <cellStyle name="Millares(1) 4 2 4" xfId="34314" xr:uid="{00000000-0005-0000-0000-000041430000}"/>
    <cellStyle name="Millares(1) 4 3" xfId="11566" xr:uid="{00000000-0005-0000-0000-000042430000}"/>
    <cellStyle name="Millares(1) 4 3 2" xfId="11567" xr:uid="{00000000-0005-0000-0000-000043430000}"/>
    <cellStyle name="Millares(1) 4 3 2 2" xfId="34315" xr:uid="{00000000-0005-0000-0000-000044430000}"/>
    <cellStyle name="Millares(1) 4 3 3" xfId="11568" xr:uid="{00000000-0005-0000-0000-000045430000}"/>
    <cellStyle name="Millares(1) 4 3 3 2" xfId="34316" xr:uid="{00000000-0005-0000-0000-000046430000}"/>
    <cellStyle name="Millares(1) 4 3 4" xfId="34317" xr:uid="{00000000-0005-0000-0000-000047430000}"/>
    <cellStyle name="Millares(1) 4 4" xfId="11569" xr:uid="{00000000-0005-0000-0000-000048430000}"/>
    <cellStyle name="Millares(1) 4 4 2" xfId="11570" xr:uid="{00000000-0005-0000-0000-000049430000}"/>
    <cellStyle name="Millares(1) 4 4 2 2" xfId="34318" xr:uid="{00000000-0005-0000-0000-00004A430000}"/>
    <cellStyle name="Millares(1) 4 4 3" xfId="11571" xr:uid="{00000000-0005-0000-0000-00004B430000}"/>
    <cellStyle name="Millares(1) 4 4 3 2" xfId="34319" xr:uid="{00000000-0005-0000-0000-00004C430000}"/>
    <cellStyle name="Millares(1) 4 4 4" xfId="34320" xr:uid="{00000000-0005-0000-0000-00004D430000}"/>
    <cellStyle name="Millares(1) 4 5" xfId="11572" xr:uid="{00000000-0005-0000-0000-00004E430000}"/>
    <cellStyle name="Millares(1) 4 5 2" xfId="11573" xr:uid="{00000000-0005-0000-0000-00004F430000}"/>
    <cellStyle name="Millares(1) 4 5 2 2" xfId="34321" xr:uid="{00000000-0005-0000-0000-000050430000}"/>
    <cellStyle name="Millares(1) 4 5 3" xfId="11574" xr:uid="{00000000-0005-0000-0000-000051430000}"/>
    <cellStyle name="Millares(1) 4 5 3 2" xfId="34322" xr:uid="{00000000-0005-0000-0000-000052430000}"/>
    <cellStyle name="Millares(1) 4 5 4" xfId="34323" xr:uid="{00000000-0005-0000-0000-000053430000}"/>
    <cellStyle name="Millares(1) 4 6" xfId="11575" xr:uid="{00000000-0005-0000-0000-000054430000}"/>
    <cellStyle name="Millares(1) 4 6 2" xfId="34324" xr:uid="{00000000-0005-0000-0000-000055430000}"/>
    <cellStyle name="Millares(1) 4 7" xfId="11576" xr:uid="{00000000-0005-0000-0000-000056430000}"/>
    <cellStyle name="Millares(1) 4 7 2" xfId="34325" xr:uid="{00000000-0005-0000-0000-000057430000}"/>
    <cellStyle name="Millares(1) 4 8" xfId="34326" xr:uid="{00000000-0005-0000-0000-000058430000}"/>
    <cellStyle name="Millares(1) 40" xfId="11577" xr:uid="{00000000-0005-0000-0000-000059430000}"/>
    <cellStyle name="Millares(1) 40 2" xfId="11578" xr:uid="{00000000-0005-0000-0000-00005A430000}"/>
    <cellStyle name="Millares(1) 40 2 2" xfId="34327" xr:uid="{00000000-0005-0000-0000-00005B430000}"/>
    <cellStyle name="Millares(1) 40 3" xfId="11579" xr:uid="{00000000-0005-0000-0000-00005C430000}"/>
    <cellStyle name="Millares(1) 40 3 2" xfId="34328" xr:uid="{00000000-0005-0000-0000-00005D430000}"/>
    <cellStyle name="Millares(1) 40 4" xfId="34329" xr:uid="{00000000-0005-0000-0000-00005E430000}"/>
    <cellStyle name="Millares(1) 41" xfId="11580" xr:uid="{00000000-0005-0000-0000-00005F430000}"/>
    <cellStyle name="Millares(1) 41 2" xfId="11581" xr:uid="{00000000-0005-0000-0000-000060430000}"/>
    <cellStyle name="Millares(1) 41 2 2" xfId="34330" xr:uid="{00000000-0005-0000-0000-000061430000}"/>
    <cellStyle name="Millares(1) 41 3" xfId="11582" xr:uid="{00000000-0005-0000-0000-000062430000}"/>
    <cellStyle name="Millares(1) 41 3 2" xfId="34331" xr:uid="{00000000-0005-0000-0000-000063430000}"/>
    <cellStyle name="Millares(1) 41 4" xfId="34332" xr:uid="{00000000-0005-0000-0000-000064430000}"/>
    <cellStyle name="Millares(1) 42" xfId="11583" xr:uid="{00000000-0005-0000-0000-000065430000}"/>
    <cellStyle name="Millares(1) 42 2" xfId="11584" xr:uid="{00000000-0005-0000-0000-000066430000}"/>
    <cellStyle name="Millares(1) 42 2 2" xfId="34333" xr:uid="{00000000-0005-0000-0000-000067430000}"/>
    <cellStyle name="Millares(1) 42 3" xfId="11585" xr:uid="{00000000-0005-0000-0000-000068430000}"/>
    <cellStyle name="Millares(1) 42 3 2" xfId="34334" xr:uid="{00000000-0005-0000-0000-000069430000}"/>
    <cellStyle name="Millares(1) 42 4" xfId="34335" xr:uid="{00000000-0005-0000-0000-00006A430000}"/>
    <cellStyle name="Millares(1) 43" xfId="11586" xr:uid="{00000000-0005-0000-0000-00006B430000}"/>
    <cellStyle name="Millares(1) 43 2" xfId="11587" xr:uid="{00000000-0005-0000-0000-00006C430000}"/>
    <cellStyle name="Millares(1) 43 2 2" xfId="34336" xr:uid="{00000000-0005-0000-0000-00006D430000}"/>
    <cellStyle name="Millares(1) 43 3" xfId="11588" xr:uid="{00000000-0005-0000-0000-00006E430000}"/>
    <cellStyle name="Millares(1) 43 3 2" xfId="34337" xr:uid="{00000000-0005-0000-0000-00006F430000}"/>
    <cellStyle name="Millares(1) 43 4" xfId="34338" xr:uid="{00000000-0005-0000-0000-000070430000}"/>
    <cellStyle name="Millares(1) 44" xfId="11589" xr:uid="{00000000-0005-0000-0000-000071430000}"/>
    <cellStyle name="Millares(1) 44 2" xfId="11590" xr:uid="{00000000-0005-0000-0000-000072430000}"/>
    <cellStyle name="Millares(1) 44 2 2" xfId="34339" xr:uid="{00000000-0005-0000-0000-000073430000}"/>
    <cellStyle name="Millares(1) 44 3" xfId="11591" xr:uid="{00000000-0005-0000-0000-000074430000}"/>
    <cellStyle name="Millares(1) 44 3 2" xfId="34340" xr:uid="{00000000-0005-0000-0000-000075430000}"/>
    <cellStyle name="Millares(1) 44 4" xfId="34341" xr:uid="{00000000-0005-0000-0000-000076430000}"/>
    <cellStyle name="Millares(1) 45" xfId="11592" xr:uid="{00000000-0005-0000-0000-000077430000}"/>
    <cellStyle name="Millares(1) 45 2" xfId="11593" xr:uid="{00000000-0005-0000-0000-000078430000}"/>
    <cellStyle name="Millares(1) 45 2 2" xfId="34342" xr:uid="{00000000-0005-0000-0000-000079430000}"/>
    <cellStyle name="Millares(1) 45 3" xfId="11594" xr:uid="{00000000-0005-0000-0000-00007A430000}"/>
    <cellStyle name="Millares(1) 45 3 2" xfId="34343" xr:uid="{00000000-0005-0000-0000-00007B430000}"/>
    <cellStyle name="Millares(1) 45 4" xfId="34344" xr:uid="{00000000-0005-0000-0000-00007C430000}"/>
    <cellStyle name="Millares(1) 46" xfId="11595" xr:uid="{00000000-0005-0000-0000-00007D430000}"/>
    <cellStyle name="Millares(1) 46 2" xfId="11596" xr:uid="{00000000-0005-0000-0000-00007E430000}"/>
    <cellStyle name="Millares(1) 46 2 2" xfId="34345" xr:uid="{00000000-0005-0000-0000-00007F430000}"/>
    <cellStyle name="Millares(1) 46 3" xfId="11597" xr:uid="{00000000-0005-0000-0000-000080430000}"/>
    <cellStyle name="Millares(1) 46 3 2" xfId="34346" xr:uid="{00000000-0005-0000-0000-000081430000}"/>
    <cellStyle name="Millares(1) 46 4" xfId="34347" xr:uid="{00000000-0005-0000-0000-000082430000}"/>
    <cellStyle name="Millares(1) 47" xfId="11598" xr:uid="{00000000-0005-0000-0000-000083430000}"/>
    <cellStyle name="Millares(1) 47 2" xfId="11599" xr:uid="{00000000-0005-0000-0000-000084430000}"/>
    <cellStyle name="Millares(1) 47 2 2" xfId="34348" xr:uid="{00000000-0005-0000-0000-000085430000}"/>
    <cellStyle name="Millares(1) 47 3" xfId="11600" xr:uid="{00000000-0005-0000-0000-000086430000}"/>
    <cellStyle name="Millares(1) 47 3 2" xfId="34349" xr:uid="{00000000-0005-0000-0000-000087430000}"/>
    <cellStyle name="Millares(1) 47 4" xfId="34350" xr:uid="{00000000-0005-0000-0000-000088430000}"/>
    <cellStyle name="Millares(1) 48" xfId="11601" xr:uid="{00000000-0005-0000-0000-000089430000}"/>
    <cellStyle name="Millares(1) 48 2" xfId="11602" xr:uid="{00000000-0005-0000-0000-00008A430000}"/>
    <cellStyle name="Millares(1) 48 2 2" xfId="34351" xr:uid="{00000000-0005-0000-0000-00008B430000}"/>
    <cellStyle name="Millares(1) 48 3" xfId="11603" xr:uid="{00000000-0005-0000-0000-00008C430000}"/>
    <cellStyle name="Millares(1) 48 3 2" xfId="34352" xr:uid="{00000000-0005-0000-0000-00008D430000}"/>
    <cellStyle name="Millares(1) 48 4" xfId="34353" xr:uid="{00000000-0005-0000-0000-00008E430000}"/>
    <cellStyle name="Millares(1) 49" xfId="11604" xr:uid="{00000000-0005-0000-0000-00008F430000}"/>
    <cellStyle name="Millares(1) 49 2" xfId="11605" xr:uid="{00000000-0005-0000-0000-000090430000}"/>
    <cellStyle name="Millares(1) 49 2 2" xfId="34354" xr:uid="{00000000-0005-0000-0000-000091430000}"/>
    <cellStyle name="Millares(1) 49 3" xfId="11606" xr:uid="{00000000-0005-0000-0000-000092430000}"/>
    <cellStyle name="Millares(1) 49 3 2" xfId="34355" xr:uid="{00000000-0005-0000-0000-000093430000}"/>
    <cellStyle name="Millares(1) 49 4" xfId="34356" xr:uid="{00000000-0005-0000-0000-000094430000}"/>
    <cellStyle name="Millares(1) 5" xfId="11607" xr:uid="{00000000-0005-0000-0000-000095430000}"/>
    <cellStyle name="Millares(1) 5 2" xfId="11608" xr:uid="{00000000-0005-0000-0000-000096430000}"/>
    <cellStyle name="Millares(1) 5 2 2" xfId="34357" xr:uid="{00000000-0005-0000-0000-000097430000}"/>
    <cellStyle name="Millares(1) 5 3" xfId="11609" xr:uid="{00000000-0005-0000-0000-000098430000}"/>
    <cellStyle name="Millares(1) 5 3 2" xfId="34358" xr:uid="{00000000-0005-0000-0000-000099430000}"/>
    <cellStyle name="Millares(1) 5 4" xfId="34359" xr:uid="{00000000-0005-0000-0000-00009A430000}"/>
    <cellStyle name="Millares(1) 50" xfId="11610" xr:uid="{00000000-0005-0000-0000-00009B430000}"/>
    <cellStyle name="Millares(1) 50 2" xfId="11611" xr:uid="{00000000-0005-0000-0000-00009C430000}"/>
    <cellStyle name="Millares(1) 50 2 2" xfId="34360" xr:uid="{00000000-0005-0000-0000-00009D430000}"/>
    <cellStyle name="Millares(1) 50 3" xfId="11612" xr:uid="{00000000-0005-0000-0000-00009E430000}"/>
    <cellStyle name="Millares(1) 50 3 2" xfId="34361" xr:uid="{00000000-0005-0000-0000-00009F430000}"/>
    <cellStyle name="Millares(1) 50 4" xfId="34362" xr:uid="{00000000-0005-0000-0000-0000A0430000}"/>
    <cellStyle name="Millares(1) 51" xfId="11613" xr:uid="{00000000-0005-0000-0000-0000A1430000}"/>
    <cellStyle name="Millares(1) 51 2" xfId="11614" xr:uid="{00000000-0005-0000-0000-0000A2430000}"/>
    <cellStyle name="Millares(1) 51 2 2" xfId="34363" xr:uid="{00000000-0005-0000-0000-0000A3430000}"/>
    <cellStyle name="Millares(1) 51 3" xfId="11615" xr:uid="{00000000-0005-0000-0000-0000A4430000}"/>
    <cellStyle name="Millares(1) 51 3 2" xfId="34364" xr:uid="{00000000-0005-0000-0000-0000A5430000}"/>
    <cellStyle name="Millares(1) 51 4" xfId="34365" xr:uid="{00000000-0005-0000-0000-0000A6430000}"/>
    <cellStyle name="Millares(1) 52" xfId="11616" xr:uid="{00000000-0005-0000-0000-0000A7430000}"/>
    <cellStyle name="Millares(1) 52 2" xfId="11617" xr:uid="{00000000-0005-0000-0000-0000A8430000}"/>
    <cellStyle name="Millares(1) 52 2 2" xfId="34366" xr:uid="{00000000-0005-0000-0000-0000A9430000}"/>
    <cellStyle name="Millares(1) 52 3" xfId="11618" xr:uid="{00000000-0005-0000-0000-0000AA430000}"/>
    <cellStyle name="Millares(1) 52 3 2" xfId="34367" xr:uid="{00000000-0005-0000-0000-0000AB430000}"/>
    <cellStyle name="Millares(1) 52 4" xfId="34368" xr:uid="{00000000-0005-0000-0000-0000AC430000}"/>
    <cellStyle name="Millares(1) 53" xfId="11619" xr:uid="{00000000-0005-0000-0000-0000AD430000}"/>
    <cellStyle name="Millares(1) 53 2" xfId="11620" xr:uid="{00000000-0005-0000-0000-0000AE430000}"/>
    <cellStyle name="Millares(1) 53 2 2" xfId="34369" xr:uid="{00000000-0005-0000-0000-0000AF430000}"/>
    <cellStyle name="Millares(1) 53 3" xfId="11621" xr:uid="{00000000-0005-0000-0000-0000B0430000}"/>
    <cellStyle name="Millares(1) 53 3 2" xfId="34370" xr:uid="{00000000-0005-0000-0000-0000B1430000}"/>
    <cellStyle name="Millares(1) 53 4" xfId="34371" xr:uid="{00000000-0005-0000-0000-0000B2430000}"/>
    <cellStyle name="Millares(1) 54" xfId="11622" xr:uid="{00000000-0005-0000-0000-0000B3430000}"/>
    <cellStyle name="Millares(1) 54 2" xfId="11623" xr:uid="{00000000-0005-0000-0000-0000B4430000}"/>
    <cellStyle name="Millares(1) 54 2 2" xfId="34372" xr:uid="{00000000-0005-0000-0000-0000B5430000}"/>
    <cellStyle name="Millares(1) 54 3" xfId="11624" xr:uid="{00000000-0005-0000-0000-0000B6430000}"/>
    <cellStyle name="Millares(1) 54 3 2" xfId="34373" xr:uid="{00000000-0005-0000-0000-0000B7430000}"/>
    <cellStyle name="Millares(1) 54 4" xfId="34374" xr:uid="{00000000-0005-0000-0000-0000B8430000}"/>
    <cellStyle name="Millares(1) 55" xfId="11625" xr:uid="{00000000-0005-0000-0000-0000B9430000}"/>
    <cellStyle name="Millares(1) 55 2" xfId="11626" xr:uid="{00000000-0005-0000-0000-0000BA430000}"/>
    <cellStyle name="Millares(1) 55 2 2" xfId="34375" xr:uid="{00000000-0005-0000-0000-0000BB430000}"/>
    <cellStyle name="Millares(1) 55 3" xfId="11627" xr:uid="{00000000-0005-0000-0000-0000BC430000}"/>
    <cellStyle name="Millares(1) 55 3 2" xfId="34376" xr:uid="{00000000-0005-0000-0000-0000BD430000}"/>
    <cellStyle name="Millares(1) 55 4" xfId="34377" xr:uid="{00000000-0005-0000-0000-0000BE430000}"/>
    <cellStyle name="Millares(1) 56" xfId="11628" xr:uid="{00000000-0005-0000-0000-0000BF430000}"/>
    <cellStyle name="Millares(1) 56 2" xfId="11629" xr:uid="{00000000-0005-0000-0000-0000C0430000}"/>
    <cellStyle name="Millares(1) 56 2 2" xfId="34378" xr:uid="{00000000-0005-0000-0000-0000C1430000}"/>
    <cellStyle name="Millares(1) 56 3" xfId="11630" xr:uid="{00000000-0005-0000-0000-0000C2430000}"/>
    <cellStyle name="Millares(1) 56 3 2" xfId="34379" xr:uid="{00000000-0005-0000-0000-0000C3430000}"/>
    <cellStyle name="Millares(1) 56 4" xfId="34380" xr:uid="{00000000-0005-0000-0000-0000C4430000}"/>
    <cellStyle name="Millares(1) 57" xfId="11631" xr:uid="{00000000-0005-0000-0000-0000C5430000}"/>
    <cellStyle name="Millares(1) 57 2" xfId="11632" xr:uid="{00000000-0005-0000-0000-0000C6430000}"/>
    <cellStyle name="Millares(1) 57 2 2" xfId="34381" xr:uid="{00000000-0005-0000-0000-0000C7430000}"/>
    <cellStyle name="Millares(1) 57 3" xfId="11633" xr:uid="{00000000-0005-0000-0000-0000C8430000}"/>
    <cellStyle name="Millares(1) 57 3 2" xfId="34382" xr:uid="{00000000-0005-0000-0000-0000C9430000}"/>
    <cellStyle name="Millares(1) 57 4" xfId="34383" xr:uid="{00000000-0005-0000-0000-0000CA430000}"/>
    <cellStyle name="Millares(1) 58" xfId="11634" xr:uid="{00000000-0005-0000-0000-0000CB430000}"/>
    <cellStyle name="Millares(1) 58 2" xfId="11635" xr:uid="{00000000-0005-0000-0000-0000CC430000}"/>
    <cellStyle name="Millares(1) 58 2 2" xfId="34384" xr:uid="{00000000-0005-0000-0000-0000CD430000}"/>
    <cellStyle name="Millares(1) 58 3" xfId="11636" xr:uid="{00000000-0005-0000-0000-0000CE430000}"/>
    <cellStyle name="Millares(1) 58 3 2" xfId="34385" xr:uid="{00000000-0005-0000-0000-0000CF430000}"/>
    <cellStyle name="Millares(1) 58 4" xfId="34386" xr:uid="{00000000-0005-0000-0000-0000D0430000}"/>
    <cellStyle name="Millares(1) 59" xfId="11637" xr:uid="{00000000-0005-0000-0000-0000D1430000}"/>
    <cellStyle name="Millares(1) 59 2" xfId="11638" xr:uid="{00000000-0005-0000-0000-0000D2430000}"/>
    <cellStyle name="Millares(1) 59 2 2" xfId="34387" xr:uid="{00000000-0005-0000-0000-0000D3430000}"/>
    <cellStyle name="Millares(1) 59 3" xfId="11639" xr:uid="{00000000-0005-0000-0000-0000D4430000}"/>
    <cellStyle name="Millares(1) 59 3 2" xfId="34388" xr:uid="{00000000-0005-0000-0000-0000D5430000}"/>
    <cellStyle name="Millares(1) 59 4" xfId="34389" xr:uid="{00000000-0005-0000-0000-0000D6430000}"/>
    <cellStyle name="Millares(1) 6" xfId="11640" xr:uid="{00000000-0005-0000-0000-0000D7430000}"/>
    <cellStyle name="Millares(1) 6 2" xfId="11641" xr:uid="{00000000-0005-0000-0000-0000D8430000}"/>
    <cellStyle name="Millares(1) 6 2 2" xfId="34390" xr:uid="{00000000-0005-0000-0000-0000D9430000}"/>
    <cellStyle name="Millares(1) 6 3" xfId="11642" xr:uid="{00000000-0005-0000-0000-0000DA430000}"/>
    <cellStyle name="Millares(1) 6 3 2" xfId="34391" xr:uid="{00000000-0005-0000-0000-0000DB430000}"/>
    <cellStyle name="Millares(1) 6 4" xfId="34392" xr:uid="{00000000-0005-0000-0000-0000DC430000}"/>
    <cellStyle name="Millares(1) 60" xfId="11643" xr:uid="{00000000-0005-0000-0000-0000DD430000}"/>
    <cellStyle name="Millares(1) 60 2" xfId="11644" xr:uid="{00000000-0005-0000-0000-0000DE430000}"/>
    <cellStyle name="Millares(1) 60 2 2" xfId="34393" xr:uid="{00000000-0005-0000-0000-0000DF430000}"/>
    <cellStyle name="Millares(1) 60 3" xfId="11645" xr:uid="{00000000-0005-0000-0000-0000E0430000}"/>
    <cellStyle name="Millares(1) 60 3 2" xfId="34394" xr:uid="{00000000-0005-0000-0000-0000E1430000}"/>
    <cellStyle name="Millares(1) 60 4" xfId="34395" xr:uid="{00000000-0005-0000-0000-0000E2430000}"/>
    <cellStyle name="Millares(1) 61" xfId="11646" xr:uid="{00000000-0005-0000-0000-0000E3430000}"/>
    <cellStyle name="Millares(1) 61 2" xfId="11647" xr:uid="{00000000-0005-0000-0000-0000E4430000}"/>
    <cellStyle name="Millares(1) 61 2 2" xfId="34396" xr:uid="{00000000-0005-0000-0000-0000E5430000}"/>
    <cellStyle name="Millares(1) 61 3" xfId="11648" xr:uid="{00000000-0005-0000-0000-0000E6430000}"/>
    <cellStyle name="Millares(1) 61 3 2" xfId="34397" xr:uid="{00000000-0005-0000-0000-0000E7430000}"/>
    <cellStyle name="Millares(1) 61 4" xfId="34398" xr:uid="{00000000-0005-0000-0000-0000E8430000}"/>
    <cellStyle name="Millares(1) 62" xfId="11649" xr:uid="{00000000-0005-0000-0000-0000E9430000}"/>
    <cellStyle name="Millares(1) 62 2" xfId="11650" xr:uid="{00000000-0005-0000-0000-0000EA430000}"/>
    <cellStyle name="Millares(1) 62 2 2" xfId="34399" xr:uid="{00000000-0005-0000-0000-0000EB430000}"/>
    <cellStyle name="Millares(1) 62 3" xfId="11651" xr:uid="{00000000-0005-0000-0000-0000EC430000}"/>
    <cellStyle name="Millares(1) 62 3 2" xfId="34400" xr:uid="{00000000-0005-0000-0000-0000ED430000}"/>
    <cellStyle name="Millares(1) 62 4" xfId="34401" xr:uid="{00000000-0005-0000-0000-0000EE430000}"/>
    <cellStyle name="Millares(1) 63" xfId="11652" xr:uid="{00000000-0005-0000-0000-0000EF430000}"/>
    <cellStyle name="Millares(1) 63 2" xfId="11653" xr:uid="{00000000-0005-0000-0000-0000F0430000}"/>
    <cellStyle name="Millares(1) 63 2 2" xfId="34402" xr:uid="{00000000-0005-0000-0000-0000F1430000}"/>
    <cellStyle name="Millares(1) 63 3" xfId="11654" xr:uid="{00000000-0005-0000-0000-0000F2430000}"/>
    <cellStyle name="Millares(1) 63 3 2" xfId="34403" xr:uid="{00000000-0005-0000-0000-0000F3430000}"/>
    <cellStyle name="Millares(1) 63 4" xfId="34404" xr:uid="{00000000-0005-0000-0000-0000F4430000}"/>
    <cellStyle name="Millares(1) 64" xfId="11655" xr:uid="{00000000-0005-0000-0000-0000F5430000}"/>
    <cellStyle name="Millares(1) 64 2" xfId="11656" xr:uid="{00000000-0005-0000-0000-0000F6430000}"/>
    <cellStyle name="Millares(1) 64 2 2" xfId="34405" xr:uid="{00000000-0005-0000-0000-0000F7430000}"/>
    <cellStyle name="Millares(1) 64 3" xfId="11657" xr:uid="{00000000-0005-0000-0000-0000F8430000}"/>
    <cellStyle name="Millares(1) 64 3 2" xfId="34406" xr:uid="{00000000-0005-0000-0000-0000F9430000}"/>
    <cellStyle name="Millares(1) 64 4" xfId="34407" xr:uid="{00000000-0005-0000-0000-0000FA430000}"/>
    <cellStyle name="Millares(1) 65" xfId="11658" xr:uid="{00000000-0005-0000-0000-0000FB430000}"/>
    <cellStyle name="Millares(1) 65 2" xfId="11659" xr:uid="{00000000-0005-0000-0000-0000FC430000}"/>
    <cellStyle name="Millares(1) 65 2 2" xfId="34408" xr:uid="{00000000-0005-0000-0000-0000FD430000}"/>
    <cellStyle name="Millares(1) 65 3" xfId="11660" xr:uid="{00000000-0005-0000-0000-0000FE430000}"/>
    <cellStyle name="Millares(1) 65 3 2" xfId="34409" xr:uid="{00000000-0005-0000-0000-0000FF430000}"/>
    <cellStyle name="Millares(1) 65 4" xfId="34410" xr:uid="{00000000-0005-0000-0000-000000440000}"/>
    <cellStyle name="Millares(1) 66" xfId="11661" xr:uid="{00000000-0005-0000-0000-000001440000}"/>
    <cellStyle name="Millares(1) 66 2" xfId="11662" xr:uid="{00000000-0005-0000-0000-000002440000}"/>
    <cellStyle name="Millares(1) 66 2 2" xfId="34411" xr:uid="{00000000-0005-0000-0000-000003440000}"/>
    <cellStyle name="Millares(1) 66 3" xfId="11663" xr:uid="{00000000-0005-0000-0000-000004440000}"/>
    <cellStyle name="Millares(1) 66 3 2" xfId="34412" xr:uid="{00000000-0005-0000-0000-000005440000}"/>
    <cellStyle name="Millares(1) 66 4" xfId="34413" xr:uid="{00000000-0005-0000-0000-000006440000}"/>
    <cellStyle name="Millares(1) 67" xfId="11664" xr:uid="{00000000-0005-0000-0000-000007440000}"/>
    <cellStyle name="Millares(1) 67 2" xfId="11665" xr:uid="{00000000-0005-0000-0000-000008440000}"/>
    <cellStyle name="Millares(1) 67 2 2" xfId="34414" xr:uid="{00000000-0005-0000-0000-000009440000}"/>
    <cellStyle name="Millares(1) 67 3" xfId="11666" xr:uid="{00000000-0005-0000-0000-00000A440000}"/>
    <cellStyle name="Millares(1) 67 3 2" xfId="34415" xr:uid="{00000000-0005-0000-0000-00000B440000}"/>
    <cellStyle name="Millares(1) 67 4" xfId="34416" xr:uid="{00000000-0005-0000-0000-00000C440000}"/>
    <cellStyle name="Millares(1) 68" xfId="11667" xr:uid="{00000000-0005-0000-0000-00000D440000}"/>
    <cellStyle name="Millares(1) 68 2" xfId="11668" xr:uid="{00000000-0005-0000-0000-00000E440000}"/>
    <cellStyle name="Millares(1) 68 2 2" xfId="34417" xr:uid="{00000000-0005-0000-0000-00000F440000}"/>
    <cellStyle name="Millares(1) 68 3" xfId="11669" xr:uid="{00000000-0005-0000-0000-000010440000}"/>
    <cellStyle name="Millares(1) 68 3 2" xfId="34418" xr:uid="{00000000-0005-0000-0000-000011440000}"/>
    <cellStyle name="Millares(1) 68 4" xfId="34419" xr:uid="{00000000-0005-0000-0000-000012440000}"/>
    <cellStyle name="Millares(1) 69" xfId="11670" xr:uid="{00000000-0005-0000-0000-000013440000}"/>
    <cellStyle name="Millares(1) 69 2" xfId="11671" xr:uid="{00000000-0005-0000-0000-000014440000}"/>
    <cellStyle name="Millares(1) 69 2 2" xfId="34420" xr:uid="{00000000-0005-0000-0000-000015440000}"/>
    <cellStyle name="Millares(1) 69 3" xfId="11672" xr:uid="{00000000-0005-0000-0000-000016440000}"/>
    <cellStyle name="Millares(1) 69 3 2" xfId="34421" xr:uid="{00000000-0005-0000-0000-000017440000}"/>
    <cellStyle name="Millares(1) 69 4" xfId="34422" xr:uid="{00000000-0005-0000-0000-000018440000}"/>
    <cellStyle name="Millares(1) 7" xfId="11673" xr:uid="{00000000-0005-0000-0000-000019440000}"/>
    <cellStyle name="Millares(1) 7 2" xfId="11674" xr:uid="{00000000-0005-0000-0000-00001A440000}"/>
    <cellStyle name="Millares(1) 7 2 2" xfId="34423" xr:uid="{00000000-0005-0000-0000-00001B440000}"/>
    <cellStyle name="Millares(1) 7 3" xfId="11675" xr:uid="{00000000-0005-0000-0000-00001C440000}"/>
    <cellStyle name="Millares(1) 7 3 2" xfId="34424" xr:uid="{00000000-0005-0000-0000-00001D440000}"/>
    <cellStyle name="Millares(1) 7 4" xfId="34425" xr:uid="{00000000-0005-0000-0000-00001E440000}"/>
    <cellStyle name="Millares(1) 70" xfId="11676" xr:uid="{00000000-0005-0000-0000-00001F440000}"/>
    <cellStyle name="Millares(1) 70 2" xfId="11677" xr:uid="{00000000-0005-0000-0000-000020440000}"/>
    <cellStyle name="Millares(1) 70 2 2" xfId="34426" xr:uid="{00000000-0005-0000-0000-000021440000}"/>
    <cellStyle name="Millares(1) 70 3" xfId="11678" xr:uid="{00000000-0005-0000-0000-000022440000}"/>
    <cellStyle name="Millares(1) 70 3 2" xfId="34427" xr:uid="{00000000-0005-0000-0000-000023440000}"/>
    <cellStyle name="Millares(1) 70 4" xfId="34428" xr:uid="{00000000-0005-0000-0000-000024440000}"/>
    <cellStyle name="Millares(1) 71" xfId="11679" xr:uid="{00000000-0005-0000-0000-000025440000}"/>
    <cellStyle name="Millares(1) 71 2" xfId="11680" xr:uid="{00000000-0005-0000-0000-000026440000}"/>
    <cellStyle name="Millares(1) 71 2 2" xfId="34429" xr:uid="{00000000-0005-0000-0000-000027440000}"/>
    <cellStyle name="Millares(1) 71 3" xfId="11681" xr:uid="{00000000-0005-0000-0000-000028440000}"/>
    <cellStyle name="Millares(1) 71 3 2" xfId="34430" xr:uid="{00000000-0005-0000-0000-000029440000}"/>
    <cellStyle name="Millares(1) 71 4" xfId="34431" xr:uid="{00000000-0005-0000-0000-00002A440000}"/>
    <cellStyle name="Millares(1) 72" xfId="11682" xr:uid="{00000000-0005-0000-0000-00002B440000}"/>
    <cellStyle name="Millares(1) 72 2" xfId="11683" xr:uid="{00000000-0005-0000-0000-00002C440000}"/>
    <cellStyle name="Millares(1) 72 2 2" xfId="34432" xr:uid="{00000000-0005-0000-0000-00002D440000}"/>
    <cellStyle name="Millares(1) 72 3" xfId="11684" xr:uid="{00000000-0005-0000-0000-00002E440000}"/>
    <cellStyle name="Millares(1) 72 3 2" xfId="34433" xr:uid="{00000000-0005-0000-0000-00002F440000}"/>
    <cellStyle name="Millares(1) 72 4" xfId="34434" xr:uid="{00000000-0005-0000-0000-000030440000}"/>
    <cellStyle name="Millares(1) 73" xfId="11685" xr:uid="{00000000-0005-0000-0000-000031440000}"/>
    <cellStyle name="Millares(1) 73 2" xfId="11686" xr:uid="{00000000-0005-0000-0000-000032440000}"/>
    <cellStyle name="Millares(1) 73 2 2" xfId="34435" xr:uid="{00000000-0005-0000-0000-000033440000}"/>
    <cellStyle name="Millares(1) 73 3" xfId="11687" xr:uid="{00000000-0005-0000-0000-000034440000}"/>
    <cellStyle name="Millares(1) 73 3 2" xfId="34436" xr:uid="{00000000-0005-0000-0000-000035440000}"/>
    <cellStyle name="Millares(1) 73 4" xfId="34437" xr:uid="{00000000-0005-0000-0000-000036440000}"/>
    <cellStyle name="Millares(1) 74" xfId="11688" xr:uid="{00000000-0005-0000-0000-000037440000}"/>
    <cellStyle name="Millares(1) 74 2" xfId="11689" xr:uid="{00000000-0005-0000-0000-000038440000}"/>
    <cellStyle name="Millares(1) 74 2 2" xfId="34438" xr:uid="{00000000-0005-0000-0000-000039440000}"/>
    <cellStyle name="Millares(1) 74 3" xfId="11690" xr:uid="{00000000-0005-0000-0000-00003A440000}"/>
    <cellStyle name="Millares(1) 74 3 2" xfId="34439" xr:uid="{00000000-0005-0000-0000-00003B440000}"/>
    <cellStyle name="Millares(1) 74 4" xfId="34440" xr:uid="{00000000-0005-0000-0000-00003C440000}"/>
    <cellStyle name="Millares(1) 75" xfId="11691" xr:uid="{00000000-0005-0000-0000-00003D440000}"/>
    <cellStyle name="Millares(1) 75 2" xfId="11692" xr:uid="{00000000-0005-0000-0000-00003E440000}"/>
    <cellStyle name="Millares(1) 75 2 2" xfId="34441" xr:uid="{00000000-0005-0000-0000-00003F440000}"/>
    <cellStyle name="Millares(1) 75 3" xfId="11693" xr:uid="{00000000-0005-0000-0000-000040440000}"/>
    <cellStyle name="Millares(1) 75 3 2" xfId="34442" xr:uid="{00000000-0005-0000-0000-000041440000}"/>
    <cellStyle name="Millares(1) 75 4" xfId="34443" xr:uid="{00000000-0005-0000-0000-000042440000}"/>
    <cellStyle name="Millares(1) 76" xfId="11694" xr:uid="{00000000-0005-0000-0000-000043440000}"/>
    <cellStyle name="Millares(1) 76 2" xfId="11695" xr:uid="{00000000-0005-0000-0000-000044440000}"/>
    <cellStyle name="Millares(1) 76 2 2" xfId="34444" xr:uid="{00000000-0005-0000-0000-000045440000}"/>
    <cellStyle name="Millares(1) 76 3" xfId="11696" xr:uid="{00000000-0005-0000-0000-000046440000}"/>
    <cellStyle name="Millares(1) 76 3 2" xfId="34445" xr:uid="{00000000-0005-0000-0000-000047440000}"/>
    <cellStyle name="Millares(1) 76 4" xfId="34446" xr:uid="{00000000-0005-0000-0000-000048440000}"/>
    <cellStyle name="Millares(1) 77" xfId="11697" xr:uid="{00000000-0005-0000-0000-000049440000}"/>
    <cellStyle name="Millares(1) 77 2" xfId="11698" xr:uid="{00000000-0005-0000-0000-00004A440000}"/>
    <cellStyle name="Millares(1) 77 2 2" xfId="34447" xr:uid="{00000000-0005-0000-0000-00004B440000}"/>
    <cellStyle name="Millares(1) 77 3" xfId="11699" xr:uid="{00000000-0005-0000-0000-00004C440000}"/>
    <cellStyle name="Millares(1) 77 3 2" xfId="34448" xr:uid="{00000000-0005-0000-0000-00004D440000}"/>
    <cellStyle name="Millares(1) 77 4" xfId="34449" xr:uid="{00000000-0005-0000-0000-00004E440000}"/>
    <cellStyle name="Millares(1) 78" xfId="11700" xr:uid="{00000000-0005-0000-0000-00004F440000}"/>
    <cellStyle name="Millares(1) 78 2" xfId="11701" xr:uid="{00000000-0005-0000-0000-000050440000}"/>
    <cellStyle name="Millares(1) 78 2 2" xfId="34450" xr:uid="{00000000-0005-0000-0000-000051440000}"/>
    <cellStyle name="Millares(1) 78 3" xfId="11702" xr:uid="{00000000-0005-0000-0000-000052440000}"/>
    <cellStyle name="Millares(1) 78 3 2" xfId="34451" xr:uid="{00000000-0005-0000-0000-000053440000}"/>
    <cellStyle name="Millares(1) 78 4" xfId="34452" xr:uid="{00000000-0005-0000-0000-000054440000}"/>
    <cellStyle name="Millares(1) 79" xfId="11703" xr:uid="{00000000-0005-0000-0000-000055440000}"/>
    <cellStyle name="Millares(1) 79 2" xfId="11704" xr:uid="{00000000-0005-0000-0000-000056440000}"/>
    <cellStyle name="Millares(1) 79 2 2" xfId="34453" xr:uid="{00000000-0005-0000-0000-000057440000}"/>
    <cellStyle name="Millares(1) 79 3" xfId="11705" xr:uid="{00000000-0005-0000-0000-000058440000}"/>
    <cellStyle name="Millares(1) 79 3 2" xfId="34454" xr:uid="{00000000-0005-0000-0000-000059440000}"/>
    <cellStyle name="Millares(1) 79 4" xfId="34455" xr:uid="{00000000-0005-0000-0000-00005A440000}"/>
    <cellStyle name="Millares(1) 8" xfId="11706" xr:uid="{00000000-0005-0000-0000-00005B440000}"/>
    <cellStyle name="Millares(1) 8 2" xfId="11707" xr:uid="{00000000-0005-0000-0000-00005C440000}"/>
    <cellStyle name="Millares(1) 8 2 2" xfId="34456" xr:uid="{00000000-0005-0000-0000-00005D440000}"/>
    <cellStyle name="Millares(1) 8 3" xfId="11708" xr:uid="{00000000-0005-0000-0000-00005E440000}"/>
    <cellStyle name="Millares(1) 8 3 2" xfId="34457" xr:uid="{00000000-0005-0000-0000-00005F440000}"/>
    <cellStyle name="Millares(1) 8 4" xfId="34458" xr:uid="{00000000-0005-0000-0000-000060440000}"/>
    <cellStyle name="Millares(1) 80" xfId="11709" xr:uid="{00000000-0005-0000-0000-000061440000}"/>
    <cellStyle name="Millares(1) 80 2" xfId="11710" xr:uid="{00000000-0005-0000-0000-000062440000}"/>
    <cellStyle name="Millares(1) 80 2 2" xfId="34459" xr:uid="{00000000-0005-0000-0000-000063440000}"/>
    <cellStyle name="Millares(1) 80 3" xfId="11711" xr:uid="{00000000-0005-0000-0000-000064440000}"/>
    <cellStyle name="Millares(1) 80 3 2" xfId="34460" xr:uid="{00000000-0005-0000-0000-000065440000}"/>
    <cellStyle name="Millares(1) 80 4" xfId="34461" xr:uid="{00000000-0005-0000-0000-000066440000}"/>
    <cellStyle name="Millares(1) 81" xfId="11712" xr:uid="{00000000-0005-0000-0000-000067440000}"/>
    <cellStyle name="Millares(1) 81 2" xfId="11713" xr:uid="{00000000-0005-0000-0000-000068440000}"/>
    <cellStyle name="Millares(1) 81 2 2" xfId="34462" xr:uid="{00000000-0005-0000-0000-000069440000}"/>
    <cellStyle name="Millares(1) 81 3" xfId="11714" xr:uid="{00000000-0005-0000-0000-00006A440000}"/>
    <cellStyle name="Millares(1) 81 3 2" xfId="34463" xr:uid="{00000000-0005-0000-0000-00006B440000}"/>
    <cellStyle name="Millares(1) 81 4" xfId="34464" xr:uid="{00000000-0005-0000-0000-00006C440000}"/>
    <cellStyle name="Millares(1) 82" xfId="11715" xr:uid="{00000000-0005-0000-0000-00006D440000}"/>
    <cellStyle name="Millares(1) 82 2" xfId="11716" xr:uid="{00000000-0005-0000-0000-00006E440000}"/>
    <cellStyle name="Millares(1) 82 2 2" xfId="34465" xr:uid="{00000000-0005-0000-0000-00006F440000}"/>
    <cellStyle name="Millares(1) 82 3" xfId="11717" xr:uid="{00000000-0005-0000-0000-000070440000}"/>
    <cellStyle name="Millares(1) 82 3 2" xfId="34466" xr:uid="{00000000-0005-0000-0000-000071440000}"/>
    <cellStyle name="Millares(1) 82 4" xfId="34467" xr:uid="{00000000-0005-0000-0000-000072440000}"/>
    <cellStyle name="Millares(1) 83" xfId="11718" xr:uid="{00000000-0005-0000-0000-000073440000}"/>
    <cellStyle name="Millares(1) 83 2" xfId="11719" xr:uid="{00000000-0005-0000-0000-000074440000}"/>
    <cellStyle name="Millares(1) 83 2 2" xfId="34468" xr:uid="{00000000-0005-0000-0000-000075440000}"/>
    <cellStyle name="Millares(1) 83 3" xfId="11720" xr:uid="{00000000-0005-0000-0000-000076440000}"/>
    <cellStyle name="Millares(1) 83 3 2" xfId="34469" xr:uid="{00000000-0005-0000-0000-000077440000}"/>
    <cellStyle name="Millares(1) 83 4" xfId="34470" xr:uid="{00000000-0005-0000-0000-000078440000}"/>
    <cellStyle name="Millares(1) 84" xfId="11721" xr:uid="{00000000-0005-0000-0000-000079440000}"/>
    <cellStyle name="Millares(1) 84 2" xfId="11722" xr:uid="{00000000-0005-0000-0000-00007A440000}"/>
    <cellStyle name="Millares(1) 84 2 2" xfId="34471" xr:uid="{00000000-0005-0000-0000-00007B440000}"/>
    <cellStyle name="Millares(1) 84 3" xfId="11723" xr:uid="{00000000-0005-0000-0000-00007C440000}"/>
    <cellStyle name="Millares(1) 84 3 2" xfId="34472" xr:uid="{00000000-0005-0000-0000-00007D440000}"/>
    <cellStyle name="Millares(1) 84 4" xfId="34473" xr:uid="{00000000-0005-0000-0000-00007E440000}"/>
    <cellStyle name="Millares(1) 85" xfId="11724" xr:uid="{00000000-0005-0000-0000-00007F440000}"/>
    <cellStyle name="Millares(1) 85 2" xfId="11725" xr:uid="{00000000-0005-0000-0000-000080440000}"/>
    <cellStyle name="Millares(1) 85 2 2" xfId="34474" xr:uid="{00000000-0005-0000-0000-000081440000}"/>
    <cellStyle name="Millares(1) 85 3" xfId="11726" xr:uid="{00000000-0005-0000-0000-000082440000}"/>
    <cellStyle name="Millares(1) 85 3 2" xfId="34475" xr:uid="{00000000-0005-0000-0000-000083440000}"/>
    <cellStyle name="Millares(1) 85 4" xfId="34476" xr:uid="{00000000-0005-0000-0000-000084440000}"/>
    <cellStyle name="Millares(1) 86" xfId="11727" xr:uid="{00000000-0005-0000-0000-000085440000}"/>
    <cellStyle name="Millares(1) 86 2" xfId="11728" xr:uid="{00000000-0005-0000-0000-000086440000}"/>
    <cellStyle name="Millares(1) 86 2 2" xfId="34477" xr:uid="{00000000-0005-0000-0000-000087440000}"/>
    <cellStyle name="Millares(1) 86 3" xfId="11729" xr:uid="{00000000-0005-0000-0000-000088440000}"/>
    <cellStyle name="Millares(1) 86 3 2" xfId="34478" xr:uid="{00000000-0005-0000-0000-000089440000}"/>
    <cellStyle name="Millares(1) 86 4" xfId="34479" xr:uid="{00000000-0005-0000-0000-00008A440000}"/>
    <cellStyle name="Millares(1) 87" xfId="11730" xr:uid="{00000000-0005-0000-0000-00008B440000}"/>
    <cellStyle name="Millares(1) 87 2" xfId="11731" xr:uid="{00000000-0005-0000-0000-00008C440000}"/>
    <cellStyle name="Millares(1) 87 2 2" xfId="34480" xr:uid="{00000000-0005-0000-0000-00008D440000}"/>
    <cellStyle name="Millares(1) 87 3" xfId="11732" xr:uid="{00000000-0005-0000-0000-00008E440000}"/>
    <cellStyle name="Millares(1) 87 3 2" xfId="34481" xr:uid="{00000000-0005-0000-0000-00008F440000}"/>
    <cellStyle name="Millares(1) 87 4" xfId="34482" xr:uid="{00000000-0005-0000-0000-000090440000}"/>
    <cellStyle name="Millares(1) 88" xfId="11733" xr:uid="{00000000-0005-0000-0000-000091440000}"/>
    <cellStyle name="Millares(1) 88 2" xfId="11734" xr:uid="{00000000-0005-0000-0000-000092440000}"/>
    <cellStyle name="Millares(1) 88 2 2" xfId="34483" xr:uid="{00000000-0005-0000-0000-000093440000}"/>
    <cellStyle name="Millares(1) 88 3" xfId="11735" xr:uid="{00000000-0005-0000-0000-000094440000}"/>
    <cellStyle name="Millares(1) 88 3 2" xfId="34484" xr:uid="{00000000-0005-0000-0000-000095440000}"/>
    <cellStyle name="Millares(1) 88 4" xfId="34485" xr:uid="{00000000-0005-0000-0000-000096440000}"/>
    <cellStyle name="Millares(1) 89" xfId="11736" xr:uid="{00000000-0005-0000-0000-000097440000}"/>
    <cellStyle name="Millares(1) 89 2" xfId="11737" xr:uid="{00000000-0005-0000-0000-000098440000}"/>
    <cellStyle name="Millares(1) 89 2 2" xfId="34486" xr:uid="{00000000-0005-0000-0000-000099440000}"/>
    <cellStyle name="Millares(1) 89 3" xfId="11738" xr:uid="{00000000-0005-0000-0000-00009A440000}"/>
    <cellStyle name="Millares(1) 89 3 2" xfId="34487" xr:uid="{00000000-0005-0000-0000-00009B440000}"/>
    <cellStyle name="Millares(1) 89 4" xfId="34488" xr:uid="{00000000-0005-0000-0000-00009C440000}"/>
    <cellStyle name="Millares(1) 9" xfId="11739" xr:uid="{00000000-0005-0000-0000-00009D440000}"/>
    <cellStyle name="Millares(1) 9 2" xfId="11740" xr:uid="{00000000-0005-0000-0000-00009E440000}"/>
    <cellStyle name="Millares(1) 9 2 2" xfId="34489" xr:uid="{00000000-0005-0000-0000-00009F440000}"/>
    <cellStyle name="Millares(1) 9 3" xfId="11741" xr:uid="{00000000-0005-0000-0000-0000A0440000}"/>
    <cellStyle name="Millares(1) 9 3 2" xfId="34490" xr:uid="{00000000-0005-0000-0000-0000A1440000}"/>
    <cellStyle name="Millares(1) 9 4" xfId="34491" xr:uid="{00000000-0005-0000-0000-0000A2440000}"/>
    <cellStyle name="Millares(1) 90" xfId="11742" xr:uid="{00000000-0005-0000-0000-0000A3440000}"/>
    <cellStyle name="Millares(1) 90 2" xfId="11743" xr:uid="{00000000-0005-0000-0000-0000A4440000}"/>
    <cellStyle name="Millares(1) 90 2 2" xfId="34492" xr:uid="{00000000-0005-0000-0000-0000A5440000}"/>
    <cellStyle name="Millares(1) 90 3" xfId="11744" xr:uid="{00000000-0005-0000-0000-0000A6440000}"/>
    <cellStyle name="Millares(1) 90 3 2" xfId="34493" xr:uid="{00000000-0005-0000-0000-0000A7440000}"/>
    <cellStyle name="Millares(1) 90 4" xfId="34494" xr:uid="{00000000-0005-0000-0000-0000A8440000}"/>
    <cellStyle name="Millares(1) 91" xfId="11745" xr:uid="{00000000-0005-0000-0000-0000A9440000}"/>
    <cellStyle name="Millares(1) 91 2" xfId="11746" xr:uid="{00000000-0005-0000-0000-0000AA440000}"/>
    <cellStyle name="Millares(1) 91 2 2" xfId="34495" xr:uid="{00000000-0005-0000-0000-0000AB440000}"/>
    <cellStyle name="Millares(1) 91 3" xfId="11747" xr:uid="{00000000-0005-0000-0000-0000AC440000}"/>
    <cellStyle name="Millares(1) 91 3 2" xfId="34496" xr:uid="{00000000-0005-0000-0000-0000AD440000}"/>
    <cellStyle name="Millares(1) 91 4" xfId="34497" xr:uid="{00000000-0005-0000-0000-0000AE440000}"/>
    <cellStyle name="Millares(1) 92" xfId="11748" xr:uid="{00000000-0005-0000-0000-0000AF440000}"/>
    <cellStyle name="Millares(1) 92 2" xfId="11749" xr:uid="{00000000-0005-0000-0000-0000B0440000}"/>
    <cellStyle name="Millares(1) 92 2 2" xfId="34498" xr:uid="{00000000-0005-0000-0000-0000B1440000}"/>
    <cellStyle name="Millares(1) 92 3" xfId="11750" xr:uid="{00000000-0005-0000-0000-0000B2440000}"/>
    <cellStyle name="Millares(1) 92 3 2" xfId="34499" xr:uid="{00000000-0005-0000-0000-0000B3440000}"/>
    <cellStyle name="Millares(1) 92 4" xfId="34500" xr:uid="{00000000-0005-0000-0000-0000B4440000}"/>
    <cellStyle name="Millares(1) 93" xfId="11751" xr:uid="{00000000-0005-0000-0000-0000B5440000}"/>
    <cellStyle name="Millares(1) 93 2" xfId="11752" xr:uid="{00000000-0005-0000-0000-0000B6440000}"/>
    <cellStyle name="Millares(1) 93 2 2" xfId="34501" xr:uid="{00000000-0005-0000-0000-0000B7440000}"/>
    <cellStyle name="Millares(1) 93 3" xfId="11753" xr:uid="{00000000-0005-0000-0000-0000B8440000}"/>
    <cellStyle name="Millares(1) 93 3 2" xfId="34502" xr:uid="{00000000-0005-0000-0000-0000B9440000}"/>
    <cellStyle name="Millares(1) 93 4" xfId="34503" xr:uid="{00000000-0005-0000-0000-0000BA440000}"/>
    <cellStyle name="Millares(1) 94" xfId="11754" xr:uid="{00000000-0005-0000-0000-0000BB440000}"/>
    <cellStyle name="Millares(1) 94 2" xfId="11755" xr:uid="{00000000-0005-0000-0000-0000BC440000}"/>
    <cellStyle name="Millares(1) 94 2 2" xfId="34504" xr:uid="{00000000-0005-0000-0000-0000BD440000}"/>
    <cellStyle name="Millares(1) 94 3" xfId="11756" xr:uid="{00000000-0005-0000-0000-0000BE440000}"/>
    <cellStyle name="Millares(1) 94 3 2" xfId="34505" xr:uid="{00000000-0005-0000-0000-0000BF440000}"/>
    <cellStyle name="Millares(1) 94 4" xfId="34506" xr:uid="{00000000-0005-0000-0000-0000C0440000}"/>
    <cellStyle name="Millares(1) 95" xfId="11757" xr:uid="{00000000-0005-0000-0000-0000C1440000}"/>
    <cellStyle name="Millares(1) 95 2" xfId="11758" xr:uid="{00000000-0005-0000-0000-0000C2440000}"/>
    <cellStyle name="Millares(1) 95 2 2" xfId="34507" xr:uid="{00000000-0005-0000-0000-0000C3440000}"/>
    <cellStyle name="Millares(1) 95 3" xfId="11759" xr:uid="{00000000-0005-0000-0000-0000C4440000}"/>
    <cellStyle name="Millares(1) 95 3 2" xfId="34508" xr:uid="{00000000-0005-0000-0000-0000C5440000}"/>
    <cellStyle name="Millares(1) 95 4" xfId="34509" xr:uid="{00000000-0005-0000-0000-0000C6440000}"/>
    <cellStyle name="Millares(1) 96" xfId="11760" xr:uid="{00000000-0005-0000-0000-0000C7440000}"/>
    <cellStyle name="Millares(1) 96 2" xfId="11761" xr:uid="{00000000-0005-0000-0000-0000C8440000}"/>
    <cellStyle name="Millares(1) 96 2 2" xfId="34510" xr:uid="{00000000-0005-0000-0000-0000C9440000}"/>
    <cellStyle name="Millares(1) 96 3" xfId="11762" xr:uid="{00000000-0005-0000-0000-0000CA440000}"/>
    <cellStyle name="Millares(1) 96 3 2" xfId="34511" xr:uid="{00000000-0005-0000-0000-0000CB440000}"/>
    <cellStyle name="Millares(1) 96 4" xfId="34512" xr:uid="{00000000-0005-0000-0000-0000CC440000}"/>
    <cellStyle name="Millares(1) 97" xfId="11763" xr:uid="{00000000-0005-0000-0000-0000CD440000}"/>
    <cellStyle name="Millares(1) 97 2" xfId="11764" xr:uid="{00000000-0005-0000-0000-0000CE440000}"/>
    <cellStyle name="Millares(1) 97 2 2" xfId="34513" xr:uid="{00000000-0005-0000-0000-0000CF440000}"/>
    <cellStyle name="Millares(1) 97 3" xfId="11765" xr:uid="{00000000-0005-0000-0000-0000D0440000}"/>
    <cellStyle name="Millares(1) 97 3 2" xfId="34514" xr:uid="{00000000-0005-0000-0000-0000D1440000}"/>
    <cellStyle name="Millares(1) 97 4" xfId="34515" xr:uid="{00000000-0005-0000-0000-0000D2440000}"/>
    <cellStyle name="Millares(1) 98" xfId="11766" xr:uid="{00000000-0005-0000-0000-0000D3440000}"/>
    <cellStyle name="Millares(1) 98 2" xfId="11767" xr:uid="{00000000-0005-0000-0000-0000D4440000}"/>
    <cellStyle name="Millares(1) 98 2 2" xfId="34516" xr:uid="{00000000-0005-0000-0000-0000D5440000}"/>
    <cellStyle name="Millares(1) 98 3" xfId="11768" xr:uid="{00000000-0005-0000-0000-0000D6440000}"/>
    <cellStyle name="Millares(1) 98 3 2" xfId="34517" xr:uid="{00000000-0005-0000-0000-0000D7440000}"/>
    <cellStyle name="Millares(1) 98 4" xfId="34518" xr:uid="{00000000-0005-0000-0000-0000D8440000}"/>
    <cellStyle name="Millares(1) 99" xfId="11769" xr:uid="{00000000-0005-0000-0000-0000D9440000}"/>
    <cellStyle name="Millares(1) 99 2" xfId="11770" xr:uid="{00000000-0005-0000-0000-0000DA440000}"/>
    <cellStyle name="Millares(1) 99 2 2" xfId="34519" xr:uid="{00000000-0005-0000-0000-0000DB440000}"/>
    <cellStyle name="Millares(1) 99 3" xfId="11771" xr:uid="{00000000-0005-0000-0000-0000DC440000}"/>
    <cellStyle name="Millares(1) 99 3 2" xfId="34520" xr:uid="{00000000-0005-0000-0000-0000DD440000}"/>
    <cellStyle name="Millares(1) 99 4" xfId="34521" xr:uid="{00000000-0005-0000-0000-0000DE440000}"/>
    <cellStyle name="Millares[1]" xfId="11772" xr:uid="{00000000-0005-0000-0000-0000DF440000}"/>
    <cellStyle name="Millares[1] 10" xfId="11773" xr:uid="{00000000-0005-0000-0000-0000E0440000}"/>
    <cellStyle name="Millares[1] 10 2" xfId="11774" xr:uid="{00000000-0005-0000-0000-0000E1440000}"/>
    <cellStyle name="Millares[1] 10 2 2" xfId="34522" xr:uid="{00000000-0005-0000-0000-0000E2440000}"/>
    <cellStyle name="Millares[1] 10 3" xfId="11775" xr:uid="{00000000-0005-0000-0000-0000E3440000}"/>
    <cellStyle name="Millares[1] 10 3 2" xfId="34523" xr:uid="{00000000-0005-0000-0000-0000E4440000}"/>
    <cellStyle name="Millares[1] 10 4" xfId="34524" xr:uid="{00000000-0005-0000-0000-0000E5440000}"/>
    <cellStyle name="Millares[1] 100" xfId="11776" xr:uid="{00000000-0005-0000-0000-0000E6440000}"/>
    <cellStyle name="Millares[1] 100 2" xfId="11777" xr:uid="{00000000-0005-0000-0000-0000E7440000}"/>
    <cellStyle name="Millares[1] 100 2 2" xfId="34525" xr:uid="{00000000-0005-0000-0000-0000E8440000}"/>
    <cellStyle name="Millares[1] 100 3" xfId="11778" xr:uid="{00000000-0005-0000-0000-0000E9440000}"/>
    <cellStyle name="Millares[1] 100 3 2" xfId="34526" xr:uid="{00000000-0005-0000-0000-0000EA440000}"/>
    <cellStyle name="Millares[1] 100 4" xfId="34527" xr:uid="{00000000-0005-0000-0000-0000EB440000}"/>
    <cellStyle name="Millares[1] 101" xfId="11779" xr:uid="{00000000-0005-0000-0000-0000EC440000}"/>
    <cellStyle name="Millares[1] 101 2" xfId="11780" xr:uid="{00000000-0005-0000-0000-0000ED440000}"/>
    <cellStyle name="Millares[1] 101 2 2" xfId="34528" xr:uid="{00000000-0005-0000-0000-0000EE440000}"/>
    <cellStyle name="Millares[1] 101 3" xfId="11781" xr:uid="{00000000-0005-0000-0000-0000EF440000}"/>
    <cellStyle name="Millares[1] 101 3 2" xfId="34529" xr:uid="{00000000-0005-0000-0000-0000F0440000}"/>
    <cellStyle name="Millares[1] 101 4" xfId="34530" xr:uid="{00000000-0005-0000-0000-0000F1440000}"/>
    <cellStyle name="Millares[1] 102" xfId="11782" xr:uid="{00000000-0005-0000-0000-0000F2440000}"/>
    <cellStyle name="Millares[1] 102 2" xfId="11783" xr:uid="{00000000-0005-0000-0000-0000F3440000}"/>
    <cellStyle name="Millares[1] 102 2 2" xfId="34531" xr:uid="{00000000-0005-0000-0000-0000F4440000}"/>
    <cellStyle name="Millares[1] 102 3" xfId="11784" xr:uid="{00000000-0005-0000-0000-0000F5440000}"/>
    <cellStyle name="Millares[1] 102 3 2" xfId="34532" xr:uid="{00000000-0005-0000-0000-0000F6440000}"/>
    <cellStyle name="Millares[1] 102 4" xfId="34533" xr:uid="{00000000-0005-0000-0000-0000F7440000}"/>
    <cellStyle name="Millares[1] 103" xfId="11785" xr:uid="{00000000-0005-0000-0000-0000F8440000}"/>
    <cellStyle name="Millares[1] 103 2" xfId="11786" xr:uid="{00000000-0005-0000-0000-0000F9440000}"/>
    <cellStyle name="Millares[1] 103 2 2" xfId="34534" xr:uid="{00000000-0005-0000-0000-0000FA440000}"/>
    <cellStyle name="Millares[1] 103 3" xfId="11787" xr:uid="{00000000-0005-0000-0000-0000FB440000}"/>
    <cellStyle name="Millares[1] 103 3 2" xfId="34535" xr:uid="{00000000-0005-0000-0000-0000FC440000}"/>
    <cellStyle name="Millares[1] 103 4" xfId="34536" xr:uid="{00000000-0005-0000-0000-0000FD440000}"/>
    <cellStyle name="Millares[1] 104" xfId="11788" xr:uid="{00000000-0005-0000-0000-0000FE440000}"/>
    <cellStyle name="Millares[1] 104 2" xfId="11789" xr:uid="{00000000-0005-0000-0000-0000FF440000}"/>
    <cellStyle name="Millares[1] 104 2 2" xfId="34537" xr:uid="{00000000-0005-0000-0000-000000450000}"/>
    <cellStyle name="Millares[1] 104 3" xfId="11790" xr:uid="{00000000-0005-0000-0000-000001450000}"/>
    <cellStyle name="Millares[1] 104 3 2" xfId="34538" xr:uid="{00000000-0005-0000-0000-000002450000}"/>
    <cellStyle name="Millares[1] 104 4" xfId="34539" xr:uid="{00000000-0005-0000-0000-000003450000}"/>
    <cellStyle name="Millares[1] 105" xfId="11791" xr:uid="{00000000-0005-0000-0000-000004450000}"/>
    <cellStyle name="Millares[1] 105 2" xfId="11792" xr:uid="{00000000-0005-0000-0000-000005450000}"/>
    <cellStyle name="Millares[1] 105 2 2" xfId="34540" xr:uid="{00000000-0005-0000-0000-000006450000}"/>
    <cellStyle name="Millares[1] 105 3" xfId="11793" xr:uid="{00000000-0005-0000-0000-000007450000}"/>
    <cellStyle name="Millares[1] 105 3 2" xfId="34541" xr:uid="{00000000-0005-0000-0000-000008450000}"/>
    <cellStyle name="Millares[1] 105 4" xfId="34542" xr:uid="{00000000-0005-0000-0000-000009450000}"/>
    <cellStyle name="Millares[1] 106" xfId="11794" xr:uid="{00000000-0005-0000-0000-00000A450000}"/>
    <cellStyle name="Millares[1] 106 2" xfId="11795" xr:uid="{00000000-0005-0000-0000-00000B450000}"/>
    <cellStyle name="Millares[1] 106 2 2" xfId="34543" xr:uid="{00000000-0005-0000-0000-00000C450000}"/>
    <cellStyle name="Millares[1] 106 3" xfId="11796" xr:uid="{00000000-0005-0000-0000-00000D450000}"/>
    <cellStyle name="Millares[1] 106 3 2" xfId="34544" xr:uid="{00000000-0005-0000-0000-00000E450000}"/>
    <cellStyle name="Millares[1] 106 4" xfId="34545" xr:uid="{00000000-0005-0000-0000-00000F450000}"/>
    <cellStyle name="Millares[1] 107" xfId="11797" xr:uid="{00000000-0005-0000-0000-000010450000}"/>
    <cellStyle name="Millares[1] 107 2" xfId="11798" xr:uid="{00000000-0005-0000-0000-000011450000}"/>
    <cellStyle name="Millares[1] 107 2 2" xfId="34546" xr:uid="{00000000-0005-0000-0000-000012450000}"/>
    <cellStyle name="Millares[1] 107 3" xfId="11799" xr:uid="{00000000-0005-0000-0000-000013450000}"/>
    <cellStyle name="Millares[1] 107 3 2" xfId="34547" xr:uid="{00000000-0005-0000-0000-000014450000}"/>
    <cellStyle name="Millares[1] 107 4" xfId="34548" xr:uid="{00000000-0005-0000-0000-000015450000}"/>
    <cellStyle name="Millares[1] 108" xfId="11800" xr:uid="{00000000-0005-0000-0000-000016450000}"/>
    <cellStyle name="Millares[1] 108 2" xfId="11801" xr:uid="{00000000-0005-0000-0000-000017450000}"/>
    <cellStyle name="Millares[1] 108 2 2" xfId="34549" xr:uid="{00000000-0005-0000-0000-000018450000}"/>
    <cellStyle name="Millares[1] 108 3" xfId="11802" xr:uid="{00000000-0005-0000-0000-000019450000}"/>
    <cellStyle name="Millares[1] 108 3 2" xfId="34550" xr:uid="{00000000-0005-0000-0000-00001A450000}"/>
    <cellStyle name="Millares[1] 108 4" xfId="34551" xr:uid="{00000000-0005-0000-0000-00001B450000}"/>
    <cellStyle name="Millares[1] 109" xfId="11803" xr:uid="{00000000-0005-0000-0000-00001C450000}"/>
    <cellStyle name="Millares[1] 109 2" xfId="34552" xr:uid="{00000000-0005-0000-0000-00001D450000}"/>
    <cellStyle name="Millares[1] 11" xfId="11804" xr:uid="{00000000-0005-0000-0000-00001E450000}"/>
    <cellStyle name="Millares[1] 11 2" xfId="11805" xr:uid="{00000000-0005-0000-0000-00001F450000}"/>
    <cellStyle name="Millares[1] 11 2 2" xfId="34553" xr:uid="{00000000-0005-0000-0000-000020450000}"/>
    <cellStyle name="Millares[1] 11 3" xfId="11806" xr:uid="{00000000-0005-0000-0000-000021450000}"/>
    <cellStyle name="Millares[1] 11 3 2" xfId="34554" xr:uid="{00000000-0005-0000-0000-000022450000}"/>
    <cellStyle name="Millares[1] 11 4" xfId="34555" xr:uid="{00000000-0005-0000-0000-000023450000}"/>
    <cellStyle name="Millares[1] 110" xfId="11807" xr:uid="{00000000-0005-0000-0000-000024450000}"/>
    <cellStyle name="Millares[1] 110 2" xfId="34556" xr:uid="{00000000-0005-0000-0000-000025450000}"/>
    <cellStyle name="Millares[1] 111" xfId="34557" xr:uid="{00000000-0005-0000-0000-000026450000}"/>
    <cellStyle name="Millares[1] 12" xfId="11808" xr:uid="{00000000-0005-0000-0000-000027450000}"/>
    <cellStyle name="Millares[1] 12 2" xfId="11809" xr:uid="{00000000-0005-0000-0000-000028450000}"/>
    <cellStyle name="Millares[1] 12 2 2" xfId="34558" xr:uid="{00000000-0005-0000-0000-000029450000}"/>
    <cellStyle name="Millares[1] 12 3" xfId="11810" xr:uid="{00000000-0005-0000-0000-00002A450000}"/>
    <cellStyle name="Millares[1] 12 3 2" xfId="34559" xr:uid="{00000000-0005-0000-0000-00002B450000}"/>
    <cellStyle name="Millares[1] 12 4" xfId="34560" xr:uid="{00000000-0005-0000-0000-00002C450000}"/>
    <cellStyle name="Millares[1] 13" xfId="11811" xr:uid="{00000000-0005-0000-0000-00002D450000}"/>
    <cellStyle name="Millares[1] 13 2" xfId="11812" xr:uid="{00000000-0005-0000-0000-00002E450000}"/>
    <cellStyle name="Millares[1] 13 2 2" xfId="34561" xr:uid="{00000000-0005-0000-0000-00002F450000}"/>
    <cellStyle name="Millares[1] 13 3" xfId="11813" xr:uid="{00000000-0005-0000-0000-000030450000}"/>
    <cellStyle name="Millares[1] 13 3 2" xfId="34562" xr:uid="{00000000-0005-0000-0000-000031450000}"/>
    <cellStyle name="Millares[1] 13 4" xfId="34563" xr:uid="{00000000-0005-0000-0000-000032450000}"/>
    <cellStyle name="Millares[1] 14" xfId="11814" xr:uid="{00000000-0005-0000-0000-000033450000}"/>
    <cellStyle name="Millares[1] 14 2" xfId="11815" xr:uid="{00000000-0005-0000-0000-000034450000}"/>
    <cellStyle name="Millares[1] 14 2 2" xfId="34564" xr:uid="{00000000-0005-0000-0000-000035450000}"/>
    <cellStyle name="Millares[1] 14 3" xfId="11816" xr:uid="{00000000-0005-0000-0000-000036450000}"/>
    <cellStyle name="Millares[1] 14 3 2" xfId="34565" xr:uid="{00000000-0005-0000-0000-000037450000}"/>
    <cellStyle name="Millares[1] 14 4" xfId="34566" xr:uid="{00000000-0005-0000-0000-000038450000}"/>
    <cellStyle name="Millares[1] 15" xfId="11817" xr:uid="{00000000-0005-0000-0000-000039450000}"/>
    <cellStyle name="Millares[1] 15 2" xfId="11818" xr:uid="{00000000-0005-0000-0000-00003A450000}"/>
    <cellStyle name="Millares[1] 15 2 2" xfId="34567" xr:uid="{00000000-0005-0000-0000-00003B450000}"/>
    <cellStyle name="Millares[1] 15 3" xfId="11819" xr:uid="{00000000-0005-0000-0000-00003C450000}"/>
    <cellStyle name="Millares[1] 15 3 2" xfId="34568" xr:uid="{00000000-0005-0000-0000-00003D450000}"/>
    <cellStyle name="Millares[1] 15 4" xfId="34569" xr:uid="{00000000-0005-0000-0000-00003E450000}"/>
    <cellStyle name="Millares[1] 16" xfId="11820" xr:uid="{00000000-0005-0000-0000-00003F450000}"/>
    <cellStyle name="Millares[1] 16 2" xfId="11821" xr:uid="{00000000-0005-0000-0000-000040450000}"/>
    <cellStyle name="Millares[1] 16 2 2" xfId="34570" xr:uid="{00000000-0005-0000-0000-000041450000}"/>
    <cellStyle name="Millares[1] 16 3" xfId="11822" xr:uid="{00000000-0005-0000-0000-000042450000}"/>
    <cellStyle name="Millares[1] 16 3 2" xfId="34571" xr:uid="{00000000-0005-0000-0000-000043450000}"/>
    <cellStyle name="Millares[1] 16 4" xfId="34572" xr:uid="{00000000-0005-0000-0000-000044450000}"/>
    <cellStyle name="Millares[1] 17" xfId="11823" xr:uid="{00000000-0005-0000-0000-000045450000}"/>
    <cellStyle name="Millares[1] 17 2" xfId="11824" xr:uid="{00000000-0005-0000-0000-000046450000}"/>
    <cellStyle name="Millares[1] 17 2 2" xfId="34573" xr:uid="{00000000-0005-0000-0000-000047450000}"/>
    <cellStyle name="Millares[1] 17 3" xfId="11825" xr:uid="{00000000-0005-0000-0000-000048450000}"/>
    <cellStyle name="Millares[1] 17 3 2" xfId="34574" xr:uid="{00000000-0005-0000-0000-000049450000}"/>
    <cellStyle name="Millares[1] 17 4" xfId="34575" xr:uid="{00000000-0005-0000-0000-00004A450000}"/>
    <cellStyle name="Millares[1] 18" xfId="11826" xr:uid="{00000000-0005-0000-0000-00004B450000}"/>
    <cellStyle name="Millares[1] 18 2" xfId="11827" xr:uid="{00000000-0005-0000-0000-00004C450000}"/>
    <cellStyle name="Millares[1] 18 2 2" xfId="34576" xr:uid="{00000000-0005-0000-0000-00004D450000}"/>
    <cellStyle name="Millares[1] 18 3" xfId="11828" xr:uid="{00000000-0005-0000-0000-00004E450000}"/>
    <cellStyle name="Millares[1] 18 3 2" xfId="34577" xr:uid="{00000000-0005-0000-0000-00004F450000}"/>
    <cellStyle name="Millares[1] 18 4" xfId="34578" xr:uid="{00000000-0005-0000-0000-000050450000}"/>
    <cellStyle name="Millares[1] 19" xfId="11829" xr:uid="{00000000-0005-0000-0000-000051450000}"/>
    <cellStyle name="Millares[1] 19 2" xfId="11830" xr:uid="{00000000-0005-0000-0000-000052450000}"/>
    <cellStyle name="Millares[1] 19 2 2" xfId="34579" xr:uid="{00000000-0005-0000-0000-000053450000}"/>
    <cellStyle name="Millares[1] 19 3" xfId="11831" xr:uid="{00000000-0005-0000-0000-000054450000}"/>
    <cellStyle name="Millares[1] 19 3 2" xfId="34580" xr:uid="{00000000-0005-0000-0000-000055450000}"/>
    <cellStyle name="Millares[1] 19 4" xfId="34581" xr:uid="{00000000-0005-0000-0000-000056450000}"/>
    <cellStyle name="Millares[1] 2" xfId="11832" xr:uid="{00000000-0005-0000-0000-000057450000}"/>
    <cellStyle name="Millares[1] 2 2" xfId="11833" xr:uid="{00000000-0005-0000-0000-000058450000}"/>
    <cellStyle name="Millares[1] 2 2 2" xfId="11834" xr:uid="{00000000-0005-0000-0000-000059450000}"/>
    <cellStyle name="Millares[1] 2 2 2 2" xfId="34582" xr:uid="{00000000-0005-0000-0000-00005A450000}"/>
    <cellStyle name="Millares[1] 2 2 3" xfId="11835" xr:uid="{00000000-0005-0000-0000-00005B450000}"/>
    <cellStyle name="Millares[1] 2 2 3 2" xfId="34583" xr:uid="{00000000-0005-0000-0000-00005C450000}"/>
    <cellStyle name="Millares[1] 2 2 4" xfId="34584" xr:uid="{00000000-0005-0000-0000-00005D450000}"/>
    <cellStyle name="Millares[1] 2 3" xfId="11836" xr:uid="{00000000-0005-0000-0000-00005E450000}"/>
    <cellStyle name="Millares[1] 2 3 2" xfId="11837" xr:uid="{00000000-0005-0000-0000-00005F450000}"/>
    <cellStyle name="Millares[1] 2 3 2 2" xfId="34585" xr:uid="{00000000-0005-0000-0000-000060450000}"/>
    <cellStyle name="Millares[1] 2 3 3" xfId="11838" xr:uid="{00000000-0005-0000-0000-000061450000}"/>
    <cellStyle name="Millares[1] 2 3 3 2" xfId="34586" xr:uid="{00000000-0005-0000-0000-000062450000}"/>
    <cellStyle name="Millares[1] 2 3 4" xfId="34587" xr:uid="{00000000-0005-0000-0000-000063450000}"/>
    <cellStyle name="Millares[1] 2 4" xfId="11839" xr:uid="{00000000-0005-0000-0000-000064450000}"/>
    <cellStyle name="Millares[1] 2 4 2" xfId="11840" xr:uid="{00000000-0005-0000-0000-000065450000}"/>
    <cellStyle name="Millares[1] 2 4 2 2" xfId="34588" xr:uid="{00000000-0005-0000-0000-000066450000}"/>
    <cellStyle name="Millares[1] 2 4 3" xfId="11841" xr:uid="{00000000-0005-0000-0000-000067450000}"/>
    <cellStyle name="Millares[1] 2 4 3 2" xfId="34589" xr:uid="{00000000-0005-0000-0000-000068450000}"/>
    <cellStyle name="Millares[1] 2 4 4" xfId="34590" xr:uid="{00000000-0005-0000-0000-000069450000}"/>
    <cellStyle name="Millares[1] 2 5" xfId="11842" xr:uid="{00000000-0005-0000-0000-00006A450000}"/>
    <cellStyle name="Millares[1] 2 5 2" xfId="11843" xr:uid="{00000000-0005-0000-0000-00006B450000}"/>
    <cellStyle name="Millares[1] 2 5 2 2" xfId="34591" xr:uid="{00000000-0005-0000-0000-00006C450000}"/>
    <cellStyle name="Millares[1] 2 5 3" xfId="11844" xr:uid="{00000000-0005-0000-0000-00006D450000}"/>
    <cellStyle name="Millares[1] 2 5 3 2" xfId="34592" xr:uid="{00000000-0005-0000-0000-00006E450000}"/>
    <cellStyle name="Millares[1] 2 5 4" xfId="34593" xr:uid="{00000000-0005-0000-0000-00006F450000}"/>
    <cellStyle name="Millares[1] 2 6" xfId="11845" xr:uid="{00000000-0005-0000-0000-000070450000}"/>
    <cellStyle name="Millares[1] 2 6 2" xfId="34594" xr:uid="{00000000-0005-0000-0000-000071450000}"/>
    <cellStyle name="Millares[1] 2 7" xfId="11846" xr:uid="{00000000-0005-0000-0000-000072450000}"/>
    <cellStyle name="Millares[1] 2 7 2" xfId="34595" xr:uid="{00000000-0005-0000-0000-000073450000}"/>
    <cellStyle name="Millares[1] 2 8" xfId="34596" xr:uid="{00000000-0005-0000-0000-000074450000}"/>
    <cellStyle name="Millares[1] 20" xfId="11847" xr:uid="{00000000-0005-0000-0000-000075450000}"/>
    <cellStyle name="Millares[1] 20 2" xfId="11848" xr:uid="{00000000-0005-0000-0000-000076450000}"/>
    <cellStyle name="Millares[1] 20 2 2" xfId="34597" xr:uid="{00000000-0005-0000-0000-000077450000}"/>
    <cellStyle name="Millares[1] 20 3" xfId="11849" xr:uid="{00000000-0005-0000-0000-000078450000}"/>
    <cellStyle name="Millares[1] 20 3 2" xfId="34598" xr:uid="{00000000-0005-0000-0000-000079450000}"/>
    <cellStyle name="Millares[1] 20 4" xfId="34599" xr:uid="{00000000-0005-0000-0000-00007A450000}"/>
    <cellStyle name="Millares[1] 21" xfId="11850" xr:uid="{00000000-0005-0000-0000-00007B450000}"/>
    <cellStyle name="Millares[1] 21 2" xfId="11851" xr:uid="{00000000-0005-0000-0000-00007C450000}"/>
    <cellStyle name="Millares[1] 21 2 2" xfId="34600" xr:uid="{00000000-0005-0000-0000-00007D450000}"/>
    <cellStyle name="Millares[1] 21 3" xfId="11852" xr:uid="{00000000-0005-0000-0000-00007E450000}"/>
    <cellStyle name="Millares[1] 21 3 2" xfId="34601" xr:uid="{00000000-0005-0000-0000-00007F450000}"/>
    <cellStyle name="Millares[1] 21 4" xfId="34602" xr:uid="{00000000-0005-0000-0000-000080450000}"/>
    <cellStyle name="Millares[1] 22" xfId="11853" xr:uid="{00000000-0005-0000-0000-000081450000}"/>
    <cellStyle name="Millares[1] 22 2" xfId="11854" xr:uid="{00000000-0005-0000-0000-000082450000}"/>
    <cellStyle name="Millares[1] 22 2 2" xfId="34603" xr:uid="{00000000-0005-0000-0000-000083450000}"/>
    <cellStyle name="Millares[1] 22 3" xfId="11855" xr:uid="{00000000-0005-0000-0000-000084450000}"/>
    <cellStyle name="Millares[1] 22 3 2" xfId="34604" xr:uid="{00000000-0005-0000-0000-000085450000}"/>
    <cellStyle name="Millares[1] 22 4" xfId="34605" xr:uid="{00000000-0005-0000-0000-000086450000}"/>
    <cellStyle name="Millares[1] 23" xfId="11856" xr:uid="{00000000-0005-0000-0000-000087450000}"/>
    <cellStyle name="Millares[1] 23 2" xfId="11857" xr:uid="{00000000-0005-0000-0000-000088450000}"/>
    <cellStyle name="Millares[1] 23 2 2" xfId="34606" xr:uid="{00000000-0005-0000-0000-000089450000}"/>
    <cellStyle name="Millares[1] 23 3" xfId="11858" xr:uid="{00000000-0005-0000-0000-00008A450000}"/>
    <cellStyle name="Millares[1] 23 3 2" xfId="34607" xr:uid="{00000000-0005-0000-0000-00008B450000}"/>
    <cellStyle name="Millares[1] 23 4" xfId="34608" xr:uid="{00000000-0005-0000-0000-00008C450000}"/>
    <cellStyle name="Millares[1] 24" xfId="11859" xr:uid="{00000000-0005-0000-0000-00008D450000}"/>
    <cellStyle name="Millares[1] 24 2" xfId="11860" xr:uid="{00000000-0005-0000-0000-00008E450000}"/>
    <cellStyle name="Millares[1] 24 2 2" xfId="34609" xr:uid="{00000000-0005-0000-0000-00008F450000}"/>
    <cellStyle name="Millares[1] 24 3" xfId="11861" xr:uid="{00000000-0005-0000-0000-000090450000}"/>
    <cellStyle name="Millares[1] 24 3 2" xfId="34610" xr:uid="{00000000-0005-0000-0000-000091450000}"/>
    <cellStyle name="Millares[1] 24 4" xfId="34611" xr:uid="{00000000-0005-0000-0000-000092450000}"/>
    <cellStyle name="Millares[1] 25" xfId="11862" xr:uid="{00000000-0005-0000-0000-000093450000}"/>
    <cellStyle name="Millares[1] 25 2" xfId="11863" xr:uid="{00000000-0005-0000-0000-000094450000}"/>
    <cellStyle name="Millares[1] 25 2 2" xfId="34612" xr:uid="{00000000-0005-0000-0000-000095450000}"/>
    <cellStyle name="Millares[1] 25 3" xfId="11864" xr:uid="{00000000-0005-0000-0000-000096450000}"/>
    <cellStyle name="Millares[1] 25 3 2" xfId="34613" xr:uid="{00000000-0005-0000-0000-000097450000}"/>
    <cellStyle name="Millares[1] 25 4" xfId="34614" xr:uid="{00000000-0005-0000-0000-000098450000}"/>
    <cellStyle name="Millares[1] 26" xfId="11865" xr:uid="{00000000-0005-0000-0000-000099450000}"/>
    <cellStyle name="Millares[1] 26 2" xfId="11866" xr:uid="{00000000-0005-0000-0000-00009A450000}"/>
    <cellStyle name="Millares[1] 26 2 2" xfId="34615" xr:uid="{00000000-0005-0000-0000-00009B450000}"/>
    <cellStyle name="Millares[1] 26 3" xfId="11867" xr:uid="{00000000-0005-0000-0000-00009C450000}"/>
    <cellStyle name="Millares[1] 26 3 2" xfId="34616" xr:uid="{00000000-0005-0000-0000-00009D450000}"/>
    <cellStyle name="Millares[1] 26 4" xfId="34617" xr:uid="{00000000-0005-0000-0000-00009E450000}"/>
    <cellStyle name="Millares[1] 27" xfId="11868" xr:uid="{00000000-0005-0000-0000-00009F450000}"/>
    <cellStyle name="Millares[1] 27 2" xfId="11869" xr:uid="{00000000-0005-0000-0000-0000A0450000}"/>
    <cellStyle name="Millares[1] 27 2 2" xfId="34618" xr:uid="{00000000-0005-0000-0000-0000A1450000}"/>
    <cellStyle name="Millares[1] 27 3" xfId="11870" xr:uid="{00000000-0005-0000-0000-0000A2450000}"/>
    <cellStyle name="Millares[1] 27 3 2" xfId="34619" xr:uid="{00000000-0005-0000-0000-0000A3450000}"/>
    <cellStyle name="Millares[1] 27 4" xfId="34620" xr:uid="{00000000-0005-0000-0000-0000A4450000}"/>
    <cellStyle name="Millares[1] 28" xfId="11871" xr:uid="{00000000-0005-0000-0000-0000A5450000}"/>
    <cellStyle name="Millares[1] 28 2" xfId="11872" xr:uid="{00000000-0005-0000-0000-0000A6450000}"/>
    <cellStyle name="Millares[1] 28 2 2" xfId="34621" xr:uid="{00000000-0005-0000-0000-0000A7450000}"/>
    <cellStyle name="Millares[1] 28 3" xfId="11873" xr:uid="{00000000-0005-0000-0000-0000A8450000}"/>
    <cellStyle name="Millares[1] 28 3 2" xfId="34622" xr:uid="{00000000-0005-0000-0000-0000A9450000}"/>
    <cellStyle name="Millares[1] 28 4" xfId="34623" xr:uid="{00000000-0005-0000-0000-0000AA450000}"/>
    <cellStyle name="Millares[1] 29" xfId="11874" xr:uid="{00000000-0005-0000-0000-0000AB450000}"/>
    <cellStyle name="Millares[1] 29 2" xfId="11875" xr:uid="{00000000-0005-0000-0000-0000AC450000}"/>
    <cellStyle name="Millares[1] 29 2 2" xfId="34624" xr:uid="{00000000-0005-0000-0000-0000AD450000}"/>
    <cellStyle name="Millares[1] 29 3" xfId="11876" xr:uid="{00000000-0005-0000-0000-0000AE450000}"/>
    <cellStyle name="Millares[1] 29 3 2" xfId="34625" xr:uid="{00000000-0005-0000-0000-0000AF450000}"/>
    <cellStyle name="Millares[1] 29 4" xfId="34626" xr:uid="{00000000-0005-0000-0000-0000B0450000}"/>
    <cellStyle name="Millares[1] 3" xfId="11877" xr:uid="{00000000-0005-0000-0000-0000B1450000}"/>
    <cellStyle name="Millares[1] 3 2" xfId="11878" xr:uid="{00000000-0005-0000-0000-0000B2450000}"/>
    <cellStyle name="Millares[1] 3 2 2" xfId="11879" xr:uid="{00000000-0005-0000-0000-0000B3450000}"/>
    <cellStyle name="Millares[1] 3 2 2 2" xfId="34627" xr:uid="{00000000-0005-0000-0000-0000B4450000}"/>
    <cellStyle name="Millares[1] 3 2 3" xfId="11880" xr:uid="{00000000-0005-0000-0000-0000B5450000}"/>
    <cellStyle name="Millares[1] 3 2 3 2" xfId="34628" xr:uid="{00000000-0005-0000-0000-0000B6450000}"/>
    <cellStyle name="Millares[1] 3 2 4" xfId="34629" xr:uid="{00000000-0005-0000-0000-0000B7450000}"/>
    <cellStyle name="Millares[1] 3 3" xfId="11881" xr:uid="{00000000-0005-0000-0000-0000B8450000}"/>
    <cellStyle name="Millares[1] 3 3 2" xfId="11882" xr:uid="{00000000-0005-0000-0000-0000B9450000}"/>
    <cellStyle name="Millares[1] 3 3 2 2" xfId="34630" xr:uid="{00000000-0005-0000-0000-0000BA450000}"/>
    <cellStyle name="Millares[1] 3 3 3" xfId="11883" xr:uid="{00000000-0005-0000-0000-0000BB450000}"/>
    <cellStyle name="Millares[1] 3 3 3 2" xfId="34631" xr:uid="{00000000-0005-0000-0000-0000BC450000}"/>
    <cellStyle name="Millares[1] 3 3 4" xfId="34632" xr:uid="{00000000-0005-0000-0000-0000BD450000}"/>
    <cellStyle name="Millares[1] 3 4" xfId="11884" xr:uid="{00000000-0005-0000-0000-0000BE450000}"/>
    <cellStyle name="Millares[1] 3 4 2" xfId="11885" xr:uid="{00000000-0005-0000-0000-0000BF450000}"/>
    <cellStyle name="Millares[1] 3 4 2 2" xfId="34633" xr:uid="{00000000-0005-0000-0000-0000C0450000}"/>
    <cellStyle name="Millares[1] 3 4 3" xfId="11886" xr:uid="{00000000-0005-0000-0000-0000C1450000}"/>
    <cellStyle name="Millares[1] 3 4 3 2" xfId="34634" xr:uid="{00000000-0005-0000-0000-0000C2450000}"/>
    <cellStyle name="Millares[1] 3 4 4" xfId="34635" xr:uid="{00000000-0005-0000-0000-0000C3450000}"/>
    <cellStyle name="Millares[1] 3 5" xfId="11887" xr:uid="{00000000-0005-0000-0000-0000C4450000}"/>
    <cellStyle name="Millares[1] 3 5 2" xfId="11888" xr:uid="{00000000-0005-0000-0000-0000C5450000}"/>
    <cellStyle name="Millares[1] 3 5 2 2" xfId="34636" xr:uid="{00000000-0005-0000-0000-0000C6450000}"/>
    <cellStyle name="Millares[1] 3 5 3" xfId="11889" xr:uid="{00000000-0005-0000-0000-0000C7450000}"/>
    <cellStyle name="Millares[1] 3 5 3 2" xfId="34637" xr:uid="{00000000-0005-0000-0000-0000C8450000}"/>
    <cellStyle name="Millares[1] 3 5 4" xfId="34638" xr:uid="{00000000-0005-0000-0000-0000C9450000}"/>
    <cellStyle name="Millares[1] 3 6" xfId="11890" xr:uid="{00000000-0005-0000-0000-0000CA450000}"/>
    <cellStyle name="Millares[1] 3 6 2" xfId="34639" xr:uid="{00000000-0005-0000-0000-0000CB450000}"/>
    <cellStyle name="Millares[1] 3 7" xfId="11891" xr:uid="{00000000-0005-0000-0000-0000CC450000}"/>
    <cellStyle name="Millares[1] 3 7 2" xfId="34640" xr:uid="{00000000-0005-0000-0000-0000CD450000}"/>
    <cellStyle name="Millares[1] 3 8" xfId="34641" xr:uid="{00000000-0005-0000-0000-0000CE450000}"/>
    <cellStyle name="Millares[1] 30" xfId="11892" xr:uid="{00000000-0005-0000-0000-0000CF450000}"/>
    <cellStyle name="Millares[1] 30 2" xfId="11893" xr:uid="{00000000-0005-0000-0000-0000D0450000}"/>
    <cellStyle name="Millares[1] 30 2 2" xfId="34642" xr:uid="{00000000-0005-0000-0000-0000D1450000}"/>
    <cellStyle name="Millares[1] 30 3" xfId="11894" xr:uid="{00000000-0005-0000-0000-0000D2450000}"/>
    <cellStyle name="Millares[1] 30 3 2" xfId="34643" xr:uid="{00000000-0005-0000-0000-0000D3450000}"/>
    <cellStyle name="Millares[1] 30 4" xfId="34644" xr:uid="{00000000-0005-0000-0000-0000D4450000}"/>
    <cellStyle name="Millares[1] 31" xfId="11895" xr:uid="{00000000-0005-0000-0000-0000D5450000}"/>
    <cellStyle name="Millares[1] 31 2" xfId="11896" xr:uid="{00000000-0005-0000-0000-0000D6450000}"/>
    <cellStyle name="Millares[1] 31 2 2" xfId="34645" xr:uid="{00000000-0005-0000-0000-0000D7450000}"/>
    <cellStyle name="Millares[1] 31 3" xfId="11897" xr:uid="{00000000-0005-0000-0000-0000D8450000}"/>
    <cellStyle name="Millares[1] 31 3 2" xfId="34646" xr:uid="{00000000-0005-0000-0000-0000D9450000}"/>
    <cellStyle name="Millares[1] 31 4" xfId="34647" xr:uid="{00000000-0005-0000-0000-0000DA450000}"/>
    <cellStyle name="Millares[1] 32" xfId="11898" xr:uid="{00000000-0005-0000-0000-0000DB450000}"/>
    <cellStyle name="Millares[1] 32 2" xfId="11899" xr:uid="{00000000-0005-0000-0000-0000DC450000}"/>
    <cellStyle name="Millares[1] 32 2 2" xfId="34648" xr:uid="{00000000-0005-0000-0000-0000DD450000}"/>
    <cellStyle name="Millares[1] 32 3" xfId="11900" xr:uid="{00000000-0005-0000-0000-0000DE450000}"/>
    <cellStyle name="Millares[1] 32 3 2" xfId="34649" xr:uid="{00000000-0005-0000-0000-0000DF450000}"/>
    <cellStyle name="Millares[1] 32 4" xfId="34650" xr:uid="{00000000-0005-0000-0000-0000E0450000}"/>
    <cellStyle name="Millares[1] 33" xfId="11901" xr:uid="{00000000-0005-0000-0000-0000E1450000}"/>
    <cellStyle name="Millares[1] 33 2" xfId="11902" xr:uid="{00000000-0005-0000-0000-0000E2450000}"/>
    <cellStyle name="Millares[1] 33 2 2" xfId="34651" xr:uid="{00000000-0005-0000-0000-0000E3450000}"/>
    <cellStyle name="Millares[1] 33 3" xfId="11903" xr:uid="{00000000-0005-0000-0000-0000E4450000}"/>
    <cellStyle name="Millares[1] 33 3 2" xfId="34652" xr:uid="{00000000-0005-0000-0000-0000E5450000}"/>
    <cellStyle name="Millares[1] 33 4" xfId="34653" xr:uid="{00000000-0005-0000-0000-0000E6450000}"/>
    <cellStyle name="Millares[1] 34" xfId="11904" xr:uid="{00000000-0005-0000-0000-0000E7450000}"/>
    <cellStyle name="Millares[1] 34 2" xfId="11905" xr:uid="{00000000-0005-0000-0000-0000E8450000}"/>
    <cellStyle name="Millares[1] 34 2 2" xfId="34654" xr:uid="{00000000-0005-0000-0000-0000E9450000}"/>
    <cellStyle name="Millares[1] 34 3" xfId="11906" xr:uid="{00000000-0005-0000-0000-0000EA450000}"/>
    <cellStyle name="Millares[1] 34 3 2" xfId="34655" xr:uid="{00000000-0005-0000-0000-0000EB450000}"/>
    <cellStyle name="Millares[1] 34 4" xfId="34656" xr:uid="{00000000-0005-0000-0000-0000EC450000}"/>
    <cellStyle name="Millares[1] 35" xfId="11907" xr:uid="{00000000-0005-0000-0000-0000ED450000}"/>
    <cellStyle name="Millares[1] 35 2" xfId="11908" xr:uid="{00000000-0005-0000-0000-0000EE450000}"/>
    <cellStyle name="Millares[1] 35 2 2" xfId="34657" xr:uid="{00000000-0005-0000-0000-0000EF450000}"/>
    <cellStyle name="Millares[1] 35 3" xfId="11909" xr:uid="{00000000-0005-0000-0000-0000F0450000}"/>
    <cellStyle name="Millares[1] 35 3 2" xfId="34658" xr:uid="{00000000-0005-0000-0000-0000F1450000}"/>
    <cellStyle name="Millares[1] 35 4" xfId="34659" xr:uid="{00000000-0005-0000-0000-0000F2450000}"/>
    <cellStyle name="Millares[1] 36" xfId="11910" xr:uid="{00000000-0005-0000-0000-0000F3450000}"/>
    <cellStyle name="Millares[1] 36 2" xfId="11911" xr:uid="{00000000-0005-0000-0000-0000F4450000}"/>
    <cellStyle name="Millares[1] 36 2 2" xfId="34660" xr:uid="{00000000-0005-0000-0000-0000F5450000}"/>
    <cellStyle name="Millares[1] 36 3" xfId="11912" xr:uid="{00000000-0005-0000-0000-0000F6450000}"/>
    <cellStyle name="Millares[1] 36 3 2" xfId="34661" xr:uid="{00000000-0005-0000-0000-0000F7450000}"/>
    <cellStyle name="Millares[1] 36 4" xfId="34662" xr:uid="{00000000-0005-0000-0000-0000F8450000}"/>
    <cellStyle name="Millares[1] 37" xfId="11913" xr:uid="{00000000-0005-0000-0000-0000F9450000}"/>
    <cellStyle name="Millares[1] 37 2" xfId="11914" xr:uid="{00000000-0005-0000-0000-0000FA450000}"/>
    <cellStyle name="Millares[1] 37 2 2" xfId="34663" xr:uid="{00000000-0005-0000-0000-0000FB450000}"/>
    <cellStyle name="Millares[1] 37 3" xfId="11915" xr:uid="{00000000-0005-0000-0000-0000FC450000}"/>
    <cellStyle name="Millares[1] 37 3 2" xfId="34664" xr:uid="{00000000-0005-0000-0000-0000FD450000}"/>
    <cellStyle name="Millares[1] 37 4" xfId="34665" xr:uid="{00000000-0005-0000-0000-0000FE450000}"/>
    <cellStyle name="Millares[1] 38" xfId="11916" xr:uid="{00000000-0005-0000-0000-0000FF450000}"/>
    <cellStyle name="Millares[1] 38 2" xfId="11917" xr:uid="{00000000-0005-0000-0000-000000460000}"/>
    <cellStyle name="Millares[1] 38 2 2" xfId="34666" xr:uid="{00000000-0005-0000-0000-000001460000}"/>
    <cellStyle name="Millares[1] 38 3" xfId="11918" xr:uid="{00000000-0005-0000-0000-000002460000}"/>
    <cellStyle name="Millares[1] 38 3 2" xfId="34667" xr:uid="{00000000-0005-0000-0000-000003460000}"/>
    <cellStyle name="Millares[1] 38 4" xfId="34668" xr:uid="{00000000-0005-0000-0000-000004460000}"/>
    <cellStyle name="Millares[1] 39" xfId="11919" xr:uid="{00000000-0005-0000-0000-000005460000}"/>
    <cellStyle name="Millares[1] 39 2" xfId="11920" xr:uid="{00000000-0005-0000-0000-000006460000}"/>
    <cellStyle name="Millares[1] 39 2 2" xfId="34669" xr:uid="{00000000-0005-0000-0000-000007460000}"/>
    <cellStyle name="Millares[1] 39 3" xfId="11921" xr:uid="{00000000-0005-0000-0000-000008460000}"/>
    <cellStyle name="Millares[1] 39 3 2" xfId="34670" xr:uid="{00000000-0005-0000-0000-000009460000}"/>
    <cellStyle name="Millares[1] 39 4" xfId="34671" xr:uid="{00000000-0005-0000-0000-00000A460000}"/>
    <cellStyle name="Millares[1] 4" xfId="11922" xr:uid="{00000000-0005-0000-0000-00000B460000}"/>
    <cellStyle name="Millares[1] 4 2" xfId="11923" xr:uid="{00000000-0005-0000-0000-00000C460000}"/>
    <cellStyle name="Millares[1] 4 2 2" xfId="11924" xr:uid="{00000000-0005-0000-0000-00000D460000}"/>
    <cellStyle name="Millares[1] 4 2 2 2" xfId="34672" xr:uid="{00000000-0005-0000-0000-00000E460000}"/>
    <cellStyle name="Millares[1] 4 2 3" xfId="11925" xr:uid="{00000000-0005-0000-0000-00000F460000}"/>
    <cellStyle name="Millares[1] 4 2 3 2" xfId="34673" xr:uid="{00000000-0005-0000-0000-000010460000}"/>
    <cellStyle name="Millares[1] 4 2 4" xfId="34674" xr:uid="{00000000-0005-0000-0000-000011460000}"/>
    <cellStyle name="Millares[1] 4 3" xfId="11926" xr:uid="{00000000-0005-0000-0000-000012460000}"/>
    <cellStyle name="Millares[1] 4 3 2" xfId="11927" xr:uid="{00000000-0005-0000-0000-000013460000}"/>
    <cellStyle name="Millares[1] 4 3 2 2" xfId="34675" xr:uid="{00000000-0005-0000-0000-000014460000}"/>
    <cellStyle name="Millares[1] 4 3 3" xfId="11928" xr:uid="{00000000-0005-0000-0000-000015460000}"/>
    <cellStyle name="Millares[1] 4 3 3 2" xfId="34676" xr:uid="{00000000-0005-0000-0000-000016460000}"/>
    <cellStyle name="Millares[1] 4 3 4" xfId="34677" xr:uid="{00000000-0005-0000-0000-000017460000}"/>
    <cellStyle name="Millares[1] 4 4" xfId="11929" xr:uid="{00000000-0005-0000-0000-000018460000}"/>
    <cellStyle name="Millares[1] 4 4 2" xfId="11930" xr:uid="{00000000-0005-0000-0000-000019460000}"/>
    <cellStyle name="Millares[1] 4 4 2 2" xfId="34678" xr:uid="{00000000-0005-0000-0000-00001A460000}"/>
    <cellStyle name="Millares[1] 4 4 3" xfId="11931" xr:uid="{00000000-0005-0000-0000-00001B460000}"/>
    <cellStyle name="Millares[1] 4 4 3 2" xfId="34679" xr:uid="{00000000-0005-0000-0000-00001C460000}"/>
    <cellStyle name="Millares[1] 4 4 4" xfId="34680" xr:uid="{00000000-0005-0000-0000-00001D460000}"/>
    <cellStyle name="Millares[1] 4 5" xfId="11932" xr:uid="{00000000-0005-0000-0000-00001E460000}"/>
    <cellStyle name="Millares[1] 4 5 2" xfId="11933" xr:uid="{00000000-0005-0000-0000-00001F460000}"/>
    <cellStyle name="Millares[1] 4 5 2 2" xfId="34681" xr:uid="{00000000-0005-0000-0000-000020460000}"/>
    <cellStyle name="Millares[1] 4 5 3" xfId="11934" xr:uid="{00000000-0005-0000-0000-000021460000}"/>
    <cellStyle name="Millares[1] 4 5 3 2" xfId="34682" xr:uid="{00000000-0005-0000-0000-000022460000}"/>
    <cellStyle name="Millares[1] 4 5 4" xfId="34683" xr:uid="{00000000-0005-0000-0000-000023460000}"/>
    <cellStyle name="Millares[1] 4 6" xfId="11935" xr:uid="{00000000-0005-0000-0000-000024460000}"/>
    <cellStyle name="Millares[1] 4 6 2" xfId="34684" xr:uid="{00000000-0005-0000-0000-000025460000}"/>
    <cellStyle name="Millares[1] 4 7" xfId="11936" xr:uid="{00000000-0005-0000-0000-000026460000}"/>
    <cellStyle name="Millares[1] 4 7 2" xfId="34685" xr:uid="{00000000-0005-0000-0000-000027460000}"/>
    <cellStyle name="Millares[1] 4 8" xfId="34686" xr:uid="{00000000-0005-0000-0000-000028460000}"/>
    <cellStyle name="Millares[1] 40" xfId="11937" xr:uid="{00000000-0005-0000-0000-000029460000}"/>
    <cellStyle name="Millares[1] 40 2" xfId="11938" xr:uid="{00000000-0005-0000-0000-00002A460000}"/>
    <cellStyle name="Millares[1] 40 2 2" xfId="34687" xr:uid="{00000000-0005-0000-0000-00002B460000}"/>
    <cellStyle name="Millares[1] 40 3" xfId="11939" xr:uid="{00000000-0005-0000-0000-00002C460000}"/>
    <cellStyle name="Millares[1] 40 3 2" xfId="34688" xr:uid="{00000000-0005-0000-0000-00002D460000}"/>
    <cellStyle name="Millares[1] 40 4" xfId="34689" xr:uid="{00000000-0005-0000-0000-00002E460000}"/>
    <cellStyle name="Millares[1] 41" xfId="11940" xr:uid="{00000000-0005-0000-0000-00002F460000}"/>
    <cellStyle name="Millares[1] 41 2" xfId="11941" xr:uid="{00000000-0005-0000-0000-000030460000}"/>
    <cellStyle name="Millares[1] 41 2 2" xfId="34690" xr:uid="{00000000-0005-0000-0000-000031460000}"/>
    <cellStyle name="Millares[1] 41 3" xfId="11942" xr:uid="{00000000-0005-0000-0000-000032460000}"/>
    <cellStyle name="Millares[1] 41 3 2" xfId="34691" xr:uid="{00000000-0005-0000-0000-000033460000}"/>
    <cellStyle name="Millares[1] 41 4" xfId="34692" xr:uid="{00000000-0005-0000-0000-000034460000}"/>
    <cellStyle name="Millares[1] 42" xfId="11943" xr:uid="{00000000-0005-0000-0000-000035460000}"/>
    <cellStyle name="Millares[1] 42 2" xfId="11944" xr:uid="{00000000-0005-0000-0000-000036460000}"/>
    <cellStyle name="Millares[1] 42 2 2" xfId="34693" xr:uid="{00000000-0005-0000-0000-000037460000}"/>
    <cellStyle name="Millares[1] 42 3" xfId="11945" xr:uid="{00000000-0005-0000-0000-000038460000}"/>
    <cellStyle name="Millares[1] 42 3 2" xfId="34694" xr:uid="{00000000-0005-0000-0000-000039460000}"/>
    <cellStyle name="Millares[1] 42 4" xfId="34695" xr:uid="{00000000-0005-0000-0000-00003A460000}"/>
    <cellStyle name="Millares[1] 43" xfId="11946" xr:uid="{00000000-0005-0000-0000-00003B460000}"/>
    <cellStyle name="Millares[1] 43 2" xfId="11947" xr:uid="{00000000-0005-0000-0000-00003C460000}"/>
    <cellStyle name="Millares[1] 43 2 2" xfId="34696" xr:uid="{00000000-0005-0000-0000-00003D460000}"/>
    <cellStyle name="Millares[1] 43 3" xfId="11948" xr:uid="{00000000-0005-0000-0000-00003E460000}"/>
    <cellStyle name="Millares[1] 43 3 2" xfId="34697" xr:uid="{00000000-0005-0000-0000-00003F460000}"/>
    <cellStyle name="Millares[1] 43 4" xfId="34698" xr:uid="{00000000-0005-0000-0000-000040460000}"/>
    <cellStyle name="Millares[1] 44" xfId="11949" xr:uid="{00000000-0005-0000-0000-000041460000}"/>
    <cellStyle name="Millares[1] 44 2" xfId="11950" xr:uid="{00000000-0005-0000-0000-000042460000}"/>
    <cellStyle name="Millares[1] 44 2 2" xfId="34699" xr:uid="{00000000-0005-0000-0000-000043460000}"/>
    <cellStyle name="Millares[1] 44 3" xfId="11951" xr:uid="{00000000-0005-0000-0000-000044460000}"/>
    <cellStyle name="Millares[1] 44 3 2" xfId="34700" xr:uid="{00000000-0005-0000-0000-000045460000}"/>
    <cellStyle name="Millares[1] 44 4" xfId="34701" xr:uid="{00000000-0005-0000-0000-000046460000}"/>
    <cellStyle name="Millares[1] 45" xfId="11952" xr:uid="{00000000-0005-0000-0000-000047460000}"/>
    <cellStyle name="Millares[1] 45 2" xfId="11953" xr:uid="{00000000-0005-0000-0000-000048460000}"/>
    <cellStyle name="Millares[1] 45 2 2" xfId="34702" xr:uid="{00000000-0005-0000-0000-000049460000}"/>
    <cellStyle name="Millares[1] 45 3" xfId="11954" xr:uid="{00000000-0005-0000-0000-00004A460000}"/>
    <cellStyle name="Millares[1] 45 3 2" xfId="34703" xr:uid="{00000000-0005-0000-0000-00004B460000}"/>
    <cellStyle name="Millares[1] 45 4" xfId="34704" xr:uid="{00000000-0005-0000-0000-00004C460000}"/>
    <cellStyle name="Millares[1] 46" xfId="11955" xr:uid="{00000000-0005-0000-0000-00004D460000}"/>
    <cellStyle name="Millares[1] 46 2" xfId="11956" xr:uid="{00000000-0005-0000-0000-00004E460000}"/>
    <cellStyle name="Millares[1] 46 2 2" xfId="34705" xr:uid="{00000000-0005-0000-0000-00004F460000}"/>
    <cellStyle name="Millares[1] 46 3" xfId="11957" xr:uid="{00000000-0005-0000-0000-000050460000}"/>
    <cellStyle name="Millares[1] 46 3 2" xfId="34706" xr:uid="{00000000-0005-0000-0000-000051460000}"/>
    <cellStyle name="Millares[1] 46 4" xfId="34707" xr:uid="{00000000-0005-0000-0000-000052460000}"/>
    <cellStyle name="Millares[1] 47" xfId="11958" xr:uid="{00000000-0005-0000-0000-000053460000}"/>
    <cellStyle name="Millares[1] 47 2" xfId="11959" xr:uid="{00000000-0005-0000-0000-000054460000}"/>
    <cellStyle name="Millares[1] 47 2 2" xfId="34708" xr:uid="{00000000-0005-0000-0000-000055460000}"/>
    <cellStyle name="Millares[1] 47 3" xfId="11960" xr:uid="{00000000-0005-0000-0000-000056460000}"/>
    <cellStyle name="Millares[1] 47 3 2" xfId="34709" xr:uid="{00000000-0005-0000-0000-000057460000}"/>
    <cellStyle name="Millares[1] 47 4" xfId="34710" xr:uid="{00000000-0005-0000-0000-000058460000}"/>
    <cellStyle name="Millares[1] 48" xfId="11961" xr:uid="{00000000-0005-0000-0000-000059460000}"/>
    <cellStyle name="Millares[1] 48 2" xfId="11962" xr:uid="{00000000-0005-0000-0000-00005A460000}"/>
    <cellStyle name="Millares[1] 48 2 2" xfId="34711" xr:uid="{00000000-0005-0000-0000-00005B460000}"/>
    <cellStyle name="Millares[1] 48 3" xfId="11963" xr:uid="{00000000-0005-0000-0000-00005C460000}"/>
    <cellStyle name="Millares[1] 48 3 2" xfId="34712" xr:uid="{00000000-0005-0000-0000-00005D460000}"/>
    <cellStyle name="Millares[1] 48 4" xfId="34713" xr:uid="{00000000-0005-0000-0000-00005E460000}"/>
    <cellStyle name="Millares[1] 49" xfId="11964" xr:uid="{00000000-0005-0000-0000-00005F460000}"/>
    <cellStyle name="Millares[1] 49 2" xfId="11965" xr:uid="{00000000-0005-0000-0000-000060460000}"/>
    <cellStyle name="Millares[1] 49 2 2" xfId="34714" xr:uid="{00000000-0005-0000-0000-000061460000}"/>
    <cellStyle name="Millares[1] 49 3" xfId="11966" xr:uid="{00000000-0005-0000-0000-000062460000}"/>
    <cellStyle name="Millares[1] 49 3 2" xfId="34715" xr:uid="{00000000-0005-0000-0000-000063460000}"/>
    <cellStyle name="Millares[1] 49 4" xfId="34716" xr:uid="{00000000-0005-0000-0000-000064460000}"/>
    <cellStyle name="Millares[1] 5" xfId="11967" xr:uid="{00000000-0005-0000-0000-000065460000}"/>
    <cellStyle name="Millares[1] 5 2" xfId="11968" xr:uid="{00000000-0005-0000-0000-000066460000}"/>
    <cellStyle name="Millares[1] 5 2 2" xfId="34717" xr:uid="{00000000-0005-0000-0000-000067460000}"/>
    <cellStyle name="Millares[1] 5 3" xfId="11969" xr:uid="{00000000-0005-0000-0000-000068460000}"/>
    <cellStyle name="Millares[1] 5 3 2" xfId="34718" xr:uid="{00000000-0005-0000-0000-000069460000}"/>
    <cellStyle name="Millares[1] 5 4" xfId="34719" xr:uid="{00000000-0005-0000-0000-00006A460000}"/>
    <cellStyle name="Millares[1] 50" xfId="11970" xr:uid="{00000000-0005-0000-0000-00006B460000}"/>
    <cellStyle name="Millares[1] 50 2" xfId="11971" xr:uid="{00000000-0005-0000-0000-00006C460000}"/>
    <cellStyle name="Millares[1] 50 2 2" xfId="34720" xr:uid="{00000000-0005-0000-0000-00006D460000}"/>
    <cellStyle name="Millares[1] 50 3" xfId="11972" xr:uid="{00000000-0005-0000-0000-00006E460000}"/>
    <cellStyle name="Millares[1] 50 3 2" xfId="34721" xr:uid="{00000000-0005-0000-0000-00006F460000}"/>
    <cellStyle name="Millares[1] 50 4" xfId="34722" xr:uid="{00000000-0005-0000-0000-000070460000}"/>
    <cellStyle name="Millares[1] 51" xfId="11973" xr:uid="{00000000-0005-0000-0000-000071460000}"/>
    <cellStyle name="Millares[1] 51 2" xfId="11974" xr:uid="{00000000-0005-0000-0000-000072460000}"/>
    <cellStyle name="Millares[1] 51 2 2" xfId="34723" xr:uid="{00000000-0005-0000-0000-000073460000}"/>
    <cellStyle name="Millares[1] 51 3" xfId="11975" xr:uid="{00000000-0005-0000-0000-000074460000}"/>
    <cellStyle name="Millares[1] 51 3 2" xfId="34724" xr:uid="{00000000-0005-0000-0000-000075460000}"/>
    <cellStyle name="Millares[1] 51 4" xfId="34725" xr:uid="{00000000-0005-0000-0000-000076460000}"/>
    <cellStyle name="Millares[1] 52" xfId="11976" xr:uid="{00000000-0005-0000-0000-000077460000}"/>
    <cellStyle name="Millares[1] 52 2" xfId="11977" xr:uid="{00000000-0005-0000-0000-000078460000}"/>
    <cellStyle name="Millares[1] 52 2 2" xfId="34726" xr:uid="{00000000-0005-0000-0000-000079460000}"/>
    <cellStyle name="Millares[1] 52 3" xfId="11978" xr:uid="{00000000-0005-0000-0000-00007A460000}"/>
    <cellStyle name="Millares[1] 52 3 2" xfId="34727" xr:uid="{00000000-0005-0000-0000-00007B460000}"/>
    <cellStyle name="Millares[1] 52 4" xfId="34728" xr:uid="{00000000-0005-0000-0000-00007C460000}"/>
    <cellStyle name="Millares[1] 53" xfId="11979" xr:uid="{00000000-0005-0000-0000-00007D460000}"/>
    <cellStyle name="Millares[1] 53 2" xfId="11980" xr:uid="{00000000-0005-0000-0000-00007E460000}"/>
    <cellStyle name="Millares[1] 53 2 2" xfId="34729" xr:uid="{00000000-0005-0000-0000-00007F460000}"/>
    <cellStyle name="Millares[1] 53 3" xfId="11981" xr:uid="{00000000-0005-0000-0000-000080460000}"/>
    <cellStyle name="Millares[1] 53 3 2" xfId="34730" xr:uid="{00000000-0005-0000-0000-000081460000}"/>
    <cellStyle name="Millares[1] 53 4" xfId="34731" xr:uid="{00000000-0005-0000-0000-000082460000}"/>
    <cellStyle name="Millares[1] 54" xfId="11982" xr:uid="{00000000-0005-0000-0000-000083460000}"/>
    <cellStyle name="Millares[1] 54 2" xfId="11983" xr:uid="{00000000-0005-0000-0000-000084460000}"/>
    <cellStyle name="Millares[1] 54 2 2" xfId="34732" xr:uid="{00000000-0005-0000-0000-000085460000}"/>
    <cellStyle name="Millares[1] 54 3" xfId="11984" xr:uid="{00000000-0005-0000-0000-000086460000}"/>
    <cellStyle name="Millares[1] 54 3 2" xfId="34733" xr:uid="{00000000-0005-0000-0000-000087460000}"/>
    <cellStyle name="Millares[1] 54 4" xfId="34734" xr:uid="{00000000-0005-0000-0000-000088460000}"/>
    <cellStyle name="Millares[1] 55" xfId="11985" xr:uid="{00000000-0005-0000-0000-000089460000}"/>
    <cellStyle name="Millares[1] 55 2" xfId="11986" xr:uid="{00000000-0005-0000-0000-00008A460000}"/>
    <cellStyle name="Millares[1] 55 2 2" xfId="34735" xr:uid="{00000000-0005-0000-0000-00008B460000}"/>
    <cellStyle name="Millares[1] 55 3" xfId="11987" xr:uid="{00000000-0005-0000-0000-00008C460000}"/>
    <cellStyle name="Millares[1] 55 3 2" xfId="34736" xr:uid="{00000000-0005-0000-0000-00008D460000}"/>
    <cellStyle name="Millares[1] 55 4" xfId="34737" xr:uid="{00000000-0005-0000-0000-00008E460000}"/>
    <cellStyle name="Millares[1] 56" xfId="11988" xr:uid="{00000000-0005-0000-0000-00008F460000}"/>
    <cellStyle name="Millares[1] 56 2" xfId="11989" xr:uid="{00000000-0005-0000-0000-000090460000}"/>
    <cellStyle name="Millares[1] 56 2 2" xfId="34738" xr:uid="{00000000-0005-0000-0000-000091460000}"/>
    <cellStyle name="Millares[1] 56 3" xfId="11990" xr:uid="{00000000-0005-0000-0000-000092460000}"/>
    <cellStyle name="Millares[1] 56 3 2" xfId="34739" xr:uid="{00000000-0005-0000-0000-000093460000}"/>
    <cellStyle name="Millares[1] 56 4" xfId="34740" xr:uid="{00000000-0005-0000-0000-000094460000}"/>
    <cellStyle name="Millares[1] 57" xfId="11991" xr:uid="{00000000-0005-0000-0000-000095460000}"/>
    <cellStyle name="Millares[1] 57 2" xfId="11992" xr:uid="{00000000-0005-0000-0000-000096460000}"/>
    <cellStyle name="Millares[1] 57 2 2" xfId="34741" xr:uid="{00000000-0005-0000-0000-000097460000}"/>
    <cellStyle name="Millares[1] 57 3" xfId="11993" xr:uid="{00000000-0005-0000-0000-000098460000}"/>
    <cellStyle name="Millares[1] 57 3 2" xfId="34742" xr:uid="{00000000-0005-0000-0000-000099460000}"/>
    <cellStyle name="Millares[1] 57 4" xfId="34743" xr:uid="{00000000-0005-0000-0000-00009A460000}"/>
    <cellStyle name="Millares[1] 58" xfId="11994" xr:uid="{00000000-0005-0000-0000-00009B460000}"/>
    <cellStyle name="Millares[1] 58 2" xfId="11995" xr:uid="{00000000-0005-0000-0000-00009C460000}"/>
    <cellStyle name="Millares[1] 58 2 2" xfId="34744" xr:uid="{00000000-0005-0000-0000-00009D460000}"/>
    <cellStyle name="Millares[1] 58 3" xfId="11996" xr:uid="{00000000-0005-0000-0000-00009E460000}"/>
    <cellStyle name="Millares[1] 58 3 2" xfId="34745" xr:uid="{00000000-0005-0000-0000-00009F460000}"/>
    <cellStyle name="Millares[1] 58 4" xfId="34746" xr:uid="{00000000-0005-0000-0000-0000A0460000}"/>
    <cellStyle name="Millares[1] 59" xfId="11997" xr:uid="{00000000-0005-0000-0000-0000A1460000}"/>
    <cellStyle name="Millares[1] 59 2" xfId="11998" xr:uid="{00000000-0005-0000-0000-0000A2460000}"/>
    <cellStyle name="Millares[1] 59 2 2" xfId="34747" xr:uid="{00000000-0005-0000-0000-0000A3460000}"/>
    <cellStyle name="Millares[1] 59 3" xfId="11999" xr:uid="{00000000-0005-0000-0000-0000A4460000}"/>
    <cellStyle name="Millares[1] 59 3 2" xfId="34748" xr:uid="{00000000-0005-0000-0000-0000A5460000}"/>
    <cellStyle name="Millares[1] 59 4" xfId="34749" xr:uid="{00000000-0005-0000-0000-0000A6460000}"/>
    <cellStyle name="Millares[1] 6" xfId="12000" xr:uid="{00000000-0005-0000-0000-0000A7460000}"/>
    <cellStyle name="Millares[1] 6 2" xfId="12001" xr:uid="{00000000-0005-0000-0000-0000A8460000}"/>
    <cellStyle name="Millares[1] 6 2 2" xfId="34750" xr:uid="{00000000-0005-0000-0000-0000A9460000}"/>
    <cellStyle name="Millares[1] 6 3" xfId="12002" xr:uid="{00000000-0005-0000-0000-0000AA460000}"/>
    <cellStyle name="Millares[1] 6 3 2" xfId="34751" xr:uid="{00000000-0005-0000-0000-0000AB460000}"/>
    <cellStyle name="Millares[1] 6 4" xfId="34752" xr:uid="{00000000-0005-0000-0000-0000AC460000}"/>
    <cellStyle name="Millares[1] 60" xfId="12003" xr:uid="{00000000-0005-0000-0000-0000AD460000}"/>
    <cellStyle name="Millares[1] 60 2" xfId="12004" xr:uid="{00000000-0005-0000-0000-0000AE460000}"/>
    <cellStyle name="Millares[1] 60 2 2" xfId="34753" xr:uid="{00000000-0005-0000-0000-0000AF460000}"/>
    <cellStyle name="Millares[1] 60 3" xfId="12005" xr:uid="{00000000-0005-0000-0000-0000B0460000}"/>
    <cellStyle name="Millares[1] 60 3 2" xfId="34754" xr:uid="{00000000-0005-0000-0000-0000B1460000}"/>
    <cellStyle name="Millares[1] 60 4" xfId="34755" xr:uid="{00000000-0005-0000-0000-0000B2460000}"/>
    <cellStyle name="Millares[1] 61" xfId="12006" xr:uid="{00000000-0005-0000-0000-0000B3460000}"/>
    <cellStyle name="Millares[1] 61 2" xfId="12007" xr:uid="{00000000-0005-0000-0000-0000B4460000}"/>
    <cellStyle name="Millares[1] 61 2 2" xfId="34756" xr:uid="{00000000-0005-0000-0000-0000B5460000}"/>
    <cellStyle name="Millares[1] 61 3" xfId="12008" xr:uid="{00000000-0005-0000-0000-0000B6460000}"/>
    <cellStyle name="Millares[1] 61 3 2" xfId="34757" xr:uid="{00000000-0005-0000-0000-0000B7460000}"/>
    <cellStyle name="Millares[1] 61 4" xfId="34758" xr:uid="{00000000-0005-0000-0000-0000B8460000}"/>
    <cellStyle name="Millares[1] 62" xfId="12009" xr:uid="{00000000-0005-0000-0000-0000B9460000}"/>
    <cellStyle name="Millares[1] 62 2" xfId="12010" xr:uid="{00000000-0005-0000-0000-0000BA460000}"/>
    <cellStyle name="Millares[1] 62 2 2" xfId="34759" xr:uid="{00000000-0005-0000-0000-0000BB460000}"/>
    <cellStyle name="Millares[1] 62 3" xfId="12011" xr:uid="{00000000-0005-0000-0000-0000BC460000}"/>
    <cellStyle name="Millares[1] 62 3 2" xfId="34760" xr:uid="{00000000-0005-0000-0000-0000BD460000}"/>
    <cellStyle name="Millares[1] 62 4" xfId="34761" xr:uid="{00000000-0005-0000-0000-0000BE460000}"/>
    <cellStyle name="Millares[1] 63" xfId="12012" xr:uid="{00000000-0005-0000-0000-0000BF460000}"/>
    <cellStyle name="Millares[1] 63 2" xfId="12013" xr:uid="{00000000-0005-0000-0000-0000C0460000}"/>
    <cellStyle name="Millares[1] 63 2 2" xfId="34762" xr:uid="{00000000-0005-0000-0000-0000C1460000}"/>
    <cellStyle name="Millares[1] 63 3" xfId="12014" xr:uid="{00000000-0005-0000-0000-0000C2460000}"/>
    <cellStyle name="Millares[1] 63 3 2" xfId="34763" xr:uid="{00000000-0005-0000-0000-0000C3460000}"/>
    <cellStyle name="Millares[1] 63 4" xfId="34764" xr:uid="{00000000-0005-0000-0000-0000C4460000}"/>
    <cellStyle name="Millares[1] 64" xfId="12015" xr:uid="{00000000-0005-0000-0000-0000C5460000}"/>
    <cellStyle name="Millares[1] 64 2" xfId="12016" xr:uid="{00000000-0005-0000-0000-0000C6460000}"/>
    <cellStyle name="Millares[1] 64 2 2" xfId="34765" xr:uid="{00000000-0005-0000-0000-0000C7460000}"/>
    <cellStyle name="Millares[1] 64 3" xfId="12017" xr:uid="{00000000-0005-0000-0000-0000C8460000}"/>
    <cellStyle name="Millares[1] 64 3 2" xfId="34766" xr:uid="{00000000-0005-0000-0000-0000C9460000}"/>
    <cellStyle name="Millares[1] 64 4" xfId="34767" xr:uid="{00000000-0005-0000-0000-0000CA460000}"/>
    <cellStyle name="Millares[1] 65" xfId="12018" xr:uid="{00000000-0005-0000-0000-0000CB460000}"/>
    <cellStyle name="Millares[1] 65 2" xfId="12019" xr:uid="{00000000-0005-0000-0000-0000CC460000}"/>
    <cellStyle name="Millares[1] 65 2 2" xfId="34768" xr:uid="{00000000-0005-0000-0000-0000CD460000}"/>
    <cellStyle name="Millares[1] 65 3" xfId="12020" xr:uid="{00000000-0005-0000-0000-0000CE460000}"/>
    <cellStyle name="Millares[1] 65 3 2" xfId="34769" xr:uid="{00000000-0005-0000-0000-0000CF460000}"/>
    <cellStyle name="Millares[1] 65 4" xfId="34770" xr:uid="{00000000-0005-0000-0000-0000D0460000}"/>
    <cellStyle name="Millares[1] 66" xfId="12021" xr:uid="{00000000-0005-0000-0000-0000D1460000}"/>
    <cellStyle name="Millares[1] 66 2" xfId="12022" xr:uid="{00000000-0005-0000-0000-0000D2460000}"/>
    <cellStyle name="Millares[1] 66 2 2" xfId="34771" xr:uid="{00000000-0005-0000-0000-0000D3460000}"/>
    <cellStyle name="Millares[1] 66 3" xfId="12023" xr:uid="{00000000-0005-0000-0000-0000D4460000}"/>
    <cellStyle name="Millares[1] 66 3 2" xfId="34772" xr:uid="{00000000-0005-0000-0000-0000D5460000}"/>
    <cellStyle name="Millares[1] 66 4" xfId="34773" xr:uid="{00000000-0005-0000-0000-0000D6460000}"/>
    <cellStyle name="Millares[1] 67" xfId="12024" xr:uid="{00000000-0005-0000-0000-0000D7460000}"/>
    <cellStyle name="Millares[1] 67 2" xfId="12025" xr:uid="{00000000-0005-0000-0000-0000D8460000}"/>
    <cellStyle name="Millares[1] 67 2 2" xfId="34774" xr:uid="{00000000-0005-0000-0000-0000D9460000}"/>
    <cellStyle name="Millares[1] 67 3" xfId="12026" xr:uid="{00000000-0005-0000-0000-0000DA460000}"/>
    <cellStyle name="Millares[1] 67 3 2" xfId="34775" xr:uid="{00000000-0005-0000-0000-0000DB460000}"/>
    <cellStyle name="Millares[1] 67 4" xfId="34776" xr:uid="{00000000-0005-0000-0000-0000DC460000}"/>
    <cellStyle name="Millares[1] 68" xfId="12027" xr:uid="{00000000-0005-0000-0000-0000DD460000}"/>
    <cellStyle name="Millares[1] 68 2" xfId="12028" xr:uid="{00000000-0005-0000-0000-0000DE460000}"/>
    <cellStyle name="Millares[1] 68 2 2" xfId="34777" xr:uid="{00000000-0005-0000-0000-0000DF460000}"/>
    <cellStyle name="Millares[1] 68 3" xfId="12029" xr:uid="{00000000-0005-0000-0000-0000E0460000}"/>
    <cellStyle name="Millares[1] 68 3 2" xfId="34778" xr:uid="{00000000-0005-0000-0000-0000E1460000}"/>
    <cellStyle name="Millares[1] 68 4" xfId="34779" xr:uid="{00000000-0005-0000-0000-0000E2460000}"/>
    <cellStyle name="Millares[1] 69" xfId="12030" xr:uid="{00000000-0005-0000-0000-0000E3460000}"/>
    <cellStyle name="Millares[1] 69 2" xfId="12031" xr:uid="{00000000-0005-0000-0000-0000E4460000}"/>
    <cellStyle name="Millares[1] 69 2 2" xfId="34780" xr:uid="{00000000-0005-0000-0000-0000E5460000}"/>
    <cellStyle name="Millares[1] 69 3" xfId="12032" xr:uid="{00000000-0005-0000-0000-0000E6460000}"/>
    <cellStyle name="Millares[1] 69 3 2" xfId="34781" xr:uid="{00000000-0005-0000-0000-0000E7460000}"/>
    <cellStyle name="Millares[1] 69 4" xfId="34782" xr:uid="{00000000-0005-0000-0000-0000E8460000}"/>
    <cellStyle name="Millares[1] 7" xfId="12033" xr:uid="{00000000-0005-0000-0000-0000E9460000}"/>
    <cellStyle name="Millares[1] 7 2" xfId="12034" xr:uid="{00000000-0005-0000-0000-0000EA460000}"/>
    <cellStyle name="Millares[1] 7 2 2" xfId="34783" xr:uid="{00000000-0005-0000-0000-0000EB460000}"/>
    <cellStyle name="Millares[1] 7 3" xfId="12035" xr:uid="{00000000-0005-0000-0000-0000EC460000}"/>
    <cellStyle name="Millares[1] 7 3 2" xfId="34784" xr:uid="{00000000-0005-0000-0000-0000ED460000}"/>
    <cellStyle name="Millares[1] 7 4" xfId="34785" xr:uid="{00000000-0005-0000-0000-0000EE460000}"/>
    <cellStyle name="Millares[1] 70" xfId="12036" xr:uid="{00000000-0005-0000-0000-0000EF460000}"/>
    <cellStyle name="Millares[1] 70 2" xfId="12037" xr:uid="{00000000-0005-0000-0000-0000F0460000}"/>
    <cellStyle name="Millares[1] 70 2 2" xfId="34786" xr:uid="{00000000-0005-0000-0000-0000F1460000}"/>
    <cellStyle name="Millares[1] 70 3" xfId="12038" xr:uid="{00000000-0005-0000-0000-0000F2460000}"/>
    <cellStyle name="Millares[1] 70 3 2" xfId="34787" xr:uid="{00000000-0005-0000-0000-0000F3460000}"/>
    <cellStyle name="Millares[1] 70 4" xfId="34788" xr:uid="{00000000-0005-0000-0000-0000F4460000}"/>
    <cellStyle name="Millares[1] 71" xfId="12039" xr:uid="{00000000-0005-0000-0000-0000F5460000}"/>
    <cellStyle name="Millares[1] 71 2" xfId="12040" xr:uid="{00000000-0005-0000-0000-0000F6460000}"/>
    <cellStyle name="Millares[1] 71 2 2" xfId="34789" xr:uid="{00000000-0005-0000-0000-0000F7460000}"/>
    <cellStyle name="Millares[1] 71 3" xfId="12041" xr:uid="{00000000-0005-0000-0000-0000F8460000}"/>
    <cellStyle name="Millares[1] 71 3 2" xfId="34790" xr:uid="{00000000-0005-0000-0000-0000F9460000}"/>
    <cellStyle name="Millares[1] 71 4" xfId="34791" xr:uid="{00000000-0005-0000-0000-0000FA460000}"/>
    <cellStyle name="Millares[1] 72" xfId="12042" xr:uid="{00000000-0005-0000-0000-0000FB460000}"/>
    <cellStyle name="Millares[1] 72 2" xfId="12043" xr:uid="{00000000-0005-0000-0000-0000FC460000}"/>
    <cellStyle name="Millares[1] 72 2 2" xfId="34792" xr:uid="{00000000-0005-0000-0000-0000FD460000}"/>
    <cellStyle name="Millares[1] 72 3" xfId="12044" xr:uid="{00000000-0005-0000-0000-0000FE460000}"/>
    <cellStyle name="Millares[1] 72 3 2" xfId="34793" xr:uid="{00000000-0005-0000-0000-0000FF460000}"/>
    <cellStyle name="Millares[1] 72 4" xfId="34794" xr:uid="{00000000-0005-0000-0000-000000470000}"/>
    <cellStyle name="Millares[1] 73" xfId="12045" xr:uid="{00000000-0005-0000-0000-000001470000}"/>
    <cellStyle name="Millares[1] 73 2" xfId="12046" xr:uid="{00000000-0005-0000-0000-000002470000}"/>
    <cellStyle name="Millares[1] 73 2 2" xfId="34795" xr:uid="{00000000-0005-0000-0000-000003470000}"/>
    <cellStyle name="Millares[1] 73 3" xfId="12047" xr:uid="{00000000-0005-0000-0000-000004470000}"/>
    <cellStyle name="Millares[1] 73 3 2" xfId="34796" xr:uid="{00000000-0005-0000-0000-000005470000}"/>
    <cellStyle name="Millares[1] 73 4" xfId="34797" xr:uid="{00000000-0005-0000-0000-000006470000}"/>
    <cellStyle name="Millares[1] 74" xfId="12048" xr:uid="{00000000-0005-0000-0000-000007470000}"/>
    <cellStyle name="Millares[1] 74 2" xfId="12049" xr:uid="{00000000-0005-0000-0000-000008470000}"/>
    <cellStyle name="Millares[1] 74 2 2" xfId="34798" xr:uid="{00000000-0005-0000-0000-000009470000}"/>
    <cellStyle name="Millares[1] 74 3" xfId="12050" xr:uid="{00000000-0005-0000-0000-00000A470000}"/>
    <cellStyle name="Millares[1] 74 3 2" xfId="34799" xr:uid="{00000000-0005-0000-0000-00000B470000}"/>
    <cellStyle name="Millares[1] 74 4" xfId="34800" xr:uid="{00000000-0005-0000-0000-00000C470000}"/>
    <cellStyle name="Millares[1] 75" xfId="12051" xr:uid="{00000000-0005-0000-0000-00000D470000}"/>
    <cellStyle name="Millares[1] 75 2" xfId="12052" xr:uid="{00000000-0005-0000-0000-00000E470000}"/>
    <cellStyle name="Millares[1] 75 2 2" xfId="34801" xr:uid="{00000000-0005-0000-0000-00000F470000}"/>
    <cellStyle name="Millares[1] 75 3" xfId="12053" xr:uid="{00000000-0005-0000-0000-000010470000}"/>
    <cellStyle name="Millares[1] 75 3 2" xfId="34802" xr:uid="{00000000-0005-0000-0000-000011470000}"/>
    <cellStyle name="Millares[1] 75 4" xfId="34803" xr:uid="{00000000-0005-0000-0000-000012470000}"/>
    <cellStyle name="Millares[1] 76" xfId="12054" xr:uid="{00000000-0005-0000-0000-000013470000}"/>
    <cellStyle name="Millares[1] 76 2" xfId="12055" xr:uid="{00000000-0005-0000-0000-000014470000}"/>
    <cellStyle name="Millares[1] 76 2 2" xfId="34804" xr:uid="{00000000-0005-0000-0000-000015470000}"/>
    <cellStyle name="Millares[1] 76 3" xfId="12056" xr:uid="{00000000-0005-0000-0000-000016470000}"/>
    <cellStyle name="Millares[1] 76 3 2" xfId="34805" xr:uid="{00000000-0005-0000-0000-000017470000}"/>
    <cellStyle name="Millares[1] 76 4" xfId="34806" xr:uid="{00000000-0005-0000-0000-000018470000}"/>
    <cellStyle name="Millares[1] 77" xfId="12057" xr:uid="{00000000-0005-0000-0000-000019470000}"/>
    <cellStyle name="Millares[1] 77 2" xfId="12058" xr:uid="{00000000-0005-0000-0000-00001A470000}"/>
    <cellStyle name="Millares[1] 77 2 2" xfId="34807" xr:uid="{00000000-0005-0000-0000-00001B470000}"/>
    <cellStyle name="Millares[1] 77 3" xfId="12059" xr:uid="{00000000-0005-0000-0000-00001C470000}"/>
    <cellStyle name="Millares[1] 77 3 2" xfId="34808" xr:uid="{00000000-0005-0000-0000-00001D470000}"/>
    <cellStyle name="Millares[1] 77 4" xfId="34809" xr:uid="{00000000-0005-0000-0000-00001E470000}"/>
    <cellStyle name="Millares[1] 78" xfId="12060" xr:uid="{00000000-0005-0000-0000-00001F470000}"/>
    <cellStyle name="Millares[1] 78 2" xfId="12061" xr:uid="{00000000-0005-0000-0000-000020470000}"/>
    <cellStyle name="Millares[1] 78 2 2" xfId="34810" xr:uid="{00000000-0005-0000-0000-000021470000}"/>
    <cellStyle name="Millares[1] 78 3" xfId="12062" xr:uid="{00000000-0005-0000-0000-000022470000}"/>
    <cellStyle name="Millares[1] 78 3 2" xfId="34811" xr:uid="{00000000-0005-0000-0000-000023470000}"/>
    <cellStyle name="Millares[1] 78 4" xfId="34812" xr:uid="{00000000-0005-0000-0000-000024470000}"/>
    <cellStyle name="Millares[1] 79" xfId="12063" xr:uid="{00000000-0005-0000-0000-000025470000}"/>
    <cellStyle name="Millares[1] 79 2" xfId="12064" xr:uid="{00000000-0005-0000-0000-000026470000}"/>
    <cellStyle name="Millares[1] 79 2 2" xfId="34813" xr:uid="{00000000-0005-0000-0000-000027470000}"/>
    <cellStyle name="Millares[1] 79 3" xfId="12065" xr:uid="{00000000-0005-0000-0000-000028470000}"/>
    <cellStyle name="Millares[1] 79 3 2" xfId="34814" xr:uid="{00000000-0005-0000-0000-000029470000}"/>
    <cellStyle name="Millares[1] 79 4" xfId="34815" xr:uid="{00000000-0005-0000-0000-00002A470000}"/>
    <cellStyle name="Millares[1] 8" xfId="12066" xr:uid="{00000000-0005-0000-0000-00002B470000}"/>
    <cellStyle name="Millares[1] 8 2" xfId="12067" xr:uid="{00000000-0005-0000-0000-00002C470000}"/>
    <cellStyle name="Millares[1] 8 2 2" xfId="34816" xr:uid="{00000000-0005-0000-0000-00002D470000}"/>
    <cellStyle name="Millares[1] 8 3" xfId="12068" xr:uid="{00000000-0005-0000-0000-00002E470000}"/>
    <cellStyle name="Millares[1] 8 3 2" xfId="34817" xr:uid="{00000000-0005-0000-0000-00002F470000}"/>
    <cellStyle name="Millares[1] 8 4" xfId="34818" xr:uid="{00000000-0005-0000-0000-000030470000}"/>
    <cellStyle name="Millares[1] 80" xfId="12069" xr:uid="{00000000-0005-0000-0000-000031470000}"/>
    <cellStyle name="Millares[1] 80 2" xfId="12070" xr:uid="{00000000-0005-0000-0000-000032470000}"/>
    <cellStyle name="Millares[1] 80 2 2" xfId="34819" xr:uid="{00000000-0005-0000-0000-000033470000}"/>
    <cellStyle name="Millares[1] 80 3" xfId="12071" xr:uid="{00000000-0005-0000-0000-000034470000}"/>
    <cellStyle name="Millares[1] 80 3 2" xfId="34820" xr:uid="{00000000-0005-0000-0000-000035470000}"/>
    <cellStyle name="Millares[1] 80 4" xfId="34821" xr:uid="{00000000-0005-0000-0000-000036470000}"/>
    <cellStyle name="Millares[1] 81" xfId="12072" xr:uid="{00000000-0005-0000-0000-000037470000}"/>
    <cellStyle name="Millares[1] 81 2" xfId="12073" xr:uid="{00000000-0005-0000-0000-000038470000}"/>
    <cellStyle name="Millares[1] 81 2 2" xfId="34822" xr:uid="{00000000-0005-0000-0000-000039470000}"/>
    <cellStyle name="Millares[1] 81 3" xfId="12074" xr:uid="{00000000-0005-0000-0000-00003A470000}"/>
    <cellStyle name="Millares[1] 81 3 2" xfId="34823" xr:uid="{00000000-0005-0000-0000-00003B470000}"/>
    <cellStyle name="Millares[1] 81 4" xfId="34824" xr:uid="{00000000-0005-0000-0000-00003C470000}"/>
    <cellStyle name="Millares[1] 82" xfId="12075" xr:uid="{00000000-0005-0000-0000-00003D470000}"/>
    <cellStyle name="Millares[1] 82 2" xfId="12076" xr:uid="{00000000-0005-0000-0000-00003E470000}"/>
    <cellStyle name="Millares[1] 82 2 2" xfId="34825" xr:uid="{00000000-0005-0000-0000-00003F470000}"/>
    <cellStyle name="Millares[1] 82 3" xfId="12077" xr:uid="{00000000-0005-0000-0000-000040470000}"/>
    <cellStyle name="Millares[1] 82 3 2" xfId="34826" xr:uid="{00000000-0005-0000-0000-000041470000}"/>
    <cellStyle name="Millares[1] 82 4" xfId="34827" xr:uid="{00000000-0005-0000-0000-000042470000}"/>
    <cellStyle name="Millares[1] 83" xfId="12078" xr:uid="{00000000-0005-0000-0000-000043470000}"/>
    <cellStyle name="Millares[1] 83 2" xfId="12079" xr:uid="{00000000-0005-0000-0000-000044470000}"/>
    <cellStyle name="Millares[1] 83 2 2" xfId="34828" xr:uid="{00000000-0005-0000-0000-000045470000}"/>
    <cellStyle name="Millares[1] 83 3" xfId="12080" xr:uid="{00000000-0005-0000-0000-000046470000}"/>
    <cellStyle name="Millares[1] 83 3 2" xfId="34829" xr:uid="{00000000-0005-0000-0000-000047470000}"/>
    <cellStyle name="Millares[1] 83 4" xfId="34830" xr:uid="{00000000-0005-0000-0000-000048470000}"/>
    <cellStyle name="Millares[1] 84" xfId="12081" xr:uid="{00000000-0005-0000-0000-000049470000}"/>
    <cellStyle name="Millares[1] 84 2" xfId="12082" xr:uid="{00000000-0005-0000-0000-00004A470000}"/>
    <cellStyle name="Millares[1] 84 2 2" xfId="34831" xr:uid="{00000000-0005-0000-0000-00004B470000}"/>
    <cellStyle name="Millares[1] 84 3" xfId="12083" xr:uid="{00000000-0005-0000-0000-00004C470000}"/>
    <cellStyle name="Millares[1] 84 3 2" xfId="34832" xr:uid="{00000000-0005-0000-0000-00004D470000}"/>
    <cellStyle name="Millares[1] 84 4" xfId="34833" xr:uid="{00000000-0005-0000-0000-00004E470000}"/>
    <cellStyle name="Millares[1] 85" xfId="12084" xr:uid="{00000000-0005-0000-0000-00004F470000}"/>
    <cellStyle name="Millares[1] 85 2" xfId="12085" xr:uid="{00000000-0005-0000-0000-000050470000}"/>
    <cellStyle name="Millares[1] 85 2 2" xfId="34834" xr:uid="{00000000-0005-0000-0000-000051470000}"/>
    <cellStyle name="Millares[1] 85 3" xfId="12086" xr:uid="{00000000-0005-0000-0000-000052470000}"/>
    <cellStyle name="Millares[1] 85 3 2" xfId="34835" xr:uid="{00000000-0005-0000-0000-000053470000}"/>
    <cellStyle name="Millares[1] 85 4" xfId="34836" xr:uid="{00000000-0005-0000-0000-000054470000}"/>
    <cellStyle name="Millares[1] 86" xfId="12087" xr:uid="{00000000-0005-0000-0000-000055470000}"/>
    <cellStyle name="Millares[1] 86 2" xfId="12088" xr:uid="{00000000-0005-0000-0000-000056470000}"/>
    <cellStyle name="Millares[1] 86 2 2" xfId="34837" xr:uid="{00000000-0005-0000-0000-000057470000}"/>
    <cellStyle name="Millares[1] 86 3" xfId="12089" xr:uid="{00000000-0005-0000-0000-000058470000}"/>
    <cellStyle name="Millares[1] 86 3 2" xfId="34838" xr:uid="{00000000-0005-0000-0000-000059470000}"/>
    <cellStyle name="Millares[1] 86 4" xfId="34839" xr:uid="{00000000-0005-0000-0000-00005A470000}"/>
    <cellStyle name="Millares[1] 87" xfId="12090" xr:uid="{00000000-0005-0000-0000-00005B470000}"/>
    <cellStyle name="Millares[1] 87 2" xfId="12091" xr:uid="{00000000-0005-0000-0000-00005C470000}"/>
    <cellStyle name="Millares[1] 87 2 2" xfId="34840" xr:uid="{00000000-0005-0000-0000-00005D470000}"/>
    <cellStyle name="Millares[1] 87 3" xfId="12092" xr:uid="{00000000-0005-0000-0000-00005E470000}"/>
    <cellStyle name="Millares[1] 87 3 2" xfId="34841" xr:uid="{00000000-0005-0000-0000-00005F470000}"/>
    <cellStyle name="Millares[1] 87 4" xfId="34842" xr:uid="{00000000-0005-0000-0000-000060470000}"/>
    <cellStyle name="Millares[1] 88" xfId="12093" xr:uid="{00000000-0005-0000-0000-000061470000}"/>
    <cellStyle name="Millares[1] 88 2" xfId="12094" xr:uid="{00000000-0005-0000-0000-000062470000}"/>
    <cellStyle name="Millares[1] 88 2 2" xfId="34843" xr:uid="{00000000-0005-0000-0000-000063470000}"/>
    <cellStyle name="Millares[1] 88 3" xfId="12095" xr:uid="{00000000-0005-0000-0000-000064470000}"/>
    <cellStyle name="Millares[1] 88 3 2" xfId="34844" xr:uid="{00000000-0005-0000-0000-000065470000}"/>
    <cellStyle name="Millares[1] 88 4" xfId="34845" xr:uid="{00000000-0005-0000-0000-000066470000}"/>
    <cellStyle name="Millares[1] 89" xfId="12096" xr:uid="{00000000-0005-0000-0000-000067470000}"/>
    <cellStyle name="Millares[1] 89 2" xfId="12097" xr:uid="{00000000-0005-0000-0000-000068470000}"/>
    <cellStyle name="Millares[1] 89 2 2" xfId="34846" xr:uid="{00000000-0005-0000-0000-000069470000}"/>
    <cellStyle name="Millares[1] 89 3" xfId="12098" xr:uid="{00000000-0005-0000-0000-00006A470000}"/>
    <cellStyle name="Millares[1] 89 3 2" xfId="34847" xr:uid="{00000000-0005-0000-0000-00006B470000}"/>
    <cellStyle name="Millares[1] 89 4" xfId="34848" xr:uid="{00000000-0005-0000-0000-00006C470000}"/>
    <cellStyle name="Millares[1] 9" xfId="12099" xr:uid="{00000000-0005-0000-0000-00006D470000}"/>
    <cellStyle name="Millares[1] 9 2" xfId="12100" xr:uid="{00000000-0005-0000-0000-00006E470000}"/>
    <cellStyle name="Millares[1] 9 2 2" xfId="34849" xr:uid="{00000000-0005-0000-0000-00006F470000}"/>
    <cellStyle name="Millares[1] 9 3" xfId="12101" xr:uid="{00000000-0005-0000-0000-000070470000}"/>
    <cellStyle name="Millares[1] 9 3 2" xfId="34850" xr:uid="{00000000-0005-0000-0000-000071470000}"/>
    <cellStyle name="Millares[1] 9 4" xfId="34851" xr:uid="{00000000-0005-0000-0000-000072470000}"/>
    <cellStyle name="Millares[1] 90" xfId="12102" xr:uid="{00000000-0005-0000-0000-000073470000}"/>
    <cellStyle name="Millares[1] 90 2" xfId="12103" xr:uid="{00000000-0005-0000-0000-000074470000}"/>
    <cellStyle name="Millares[1] 90 2 2" xfId="34852" xr:uid="{00000000-0005-0000-0000-000075470000}"/>
    <cellStyle name="Millares[1] 90 3" xfId="12104" xr:uid="{00000000-0005-0000-0000-000076470000}"/>
    <cellStyle name="Millares[1] 90 3 2" xfId="34853" xr:uid="{00000000-0005-0000-0000-000077470000}"/>
    <cellStyle name="Millares[1] 90 4" xfId="34854" xr:uid="{00000000-0005-0000-0000-000078470000}"/>
    <cellStyle name="Millares[1] 91" xfId="12105" xr:uid="{00000000-0005-0000-0000-000079470000}"/>
    <cellStyle name="Millares[1] 91 2" xfId="12106" xr:uid="{00000000-0005-0000-0000-00007A470000}"/>
    <cellStyle name="Millares[1] 91 2 2" xfId="34855" xr:uid="{00000000-0005-0000-0000-00007B470000}"/>
    <cellStyle name="Millares[1] 91 3" xfId="12107" xr:uid="{00000000-0005-0000-0000-00007C470000}"/>
    <cellStyle name="Millares[1] 91 3 2" xfId="34856" xr:uid="{00000000-0005-0000-0000-00007D470000}"/>
    <cellStyle name="Millares[1] 91 4" xfId="34857" xr:uid="{00000000-0005-0000-0000-00007E470000}"/>
    <cellStyle name="Millares[1] 92" xfId="12108" xr:uid="{00000000-0005-0000-0000-00007F470000}"/>
    <cellStyle name="Millares[1] 92 2" xfId="12109" xr:uid="{00000000-0005-0000-0000-000080470000}"/>
    <cellStyle name="Millares[1] 92 2 2" xfId="34858" xr:uid="{00000000-0005-0000-0000-000081470000}"/>
    <cellStyle name="Millares[1] 92 3" xfId="12110" xr:uid="{00000000-0005-0000-0000-000082470000}"/>
    <cellStyle name="Millares[1] 92 3 2" xfId="34859" xr:uid="{00000000-0005-0000-0000-000083470000}"/>
    <cellStyle name="Millares[1] 92 4" xfId="34860" xr:uid="{00000000-0005-0000-0000-000084470000}"/>
    <cellStyle name="Millares[1] 93" xfId="12111" xr:uid="{00000000-0005-0000-0000-000085470000}"/>
    <cellStyle name="Millares[1] 93 2" xfId="12112" xr:uid="{00000000-0005-0000-0000-000086470000}"/>
    <cellStyle name="Millares[1] 93 2 2" xfId="34861" xr:uid="{00000000-0005-0000-0000-000087470000}"/>
    <cellStyle name="Millares[1] 93 3" xfId="12113" xr:uid="{00000000-0005-0000-0000-000088470000}"/>
    <cellStyle name="Millares[1] 93 3 2" xfId="34862" xr:uid="{00000000-0005-0000-0000-000089470000}"/>
    <cellStyle name="Millares[1] 93 4" xfId="34863" xr:uid="{00000000-0005-0000-0000-00008A470000}"/>
    <cellStyle name="Millares[1] 94" xfId="12114" xr:uid="{00000000-0005-0000-0000-00008B470000}"/>
    <cellStyle name="Millares[1] 94 2" xfId="12115" xr:uid="{00000000-0005-0000-0000-00008C470000}"/>
    <cellStyle name="Millares[1] 94 2 2" xfId="34864" xr:uid="{00000000-0005-0000-0000-00008D470000}"/>
    <cellStyle name="Millares[1] 94 3" xfId="12116" xr:uid="{00000000-0005-0000-0000-00008E470000}"/>
    <cellStyle name="Millares[1] 94 3 2" xfId="34865" xr:uid="{00000000-0005-0000-0000-00008F470000}"/>
    <cellStyle name="Millares[1] 94 4" xfId="34866" xr:uid="{00000000-0005-0000-0000-000090470000}"/>
    <cellStyle name="Millares[1] 95" xfId="12117" xr:uid="{00000000-0005-0000-0000-000091470000}"/>
    <cellStyle name="Millares[1] 95 2" xfId="12118" xr:uid="{00000000-0005-0000-0000-000092470000}"/>
    <cellStyle name="Millares[1] 95 2 2" xfId="34867" xr:uid="{00000000-0005-0000-0000-000093470000}"/>
    <cellStyle name="Millares[1] 95 3" xfId="12119" xr:uid="{00000000-0005-0000-0000-000094470000}"/>
    <cellStyle name="Millares[1] 95 3 2" xfId="34868" xr:uid="{00000000-0005-0000-0000-000095470000}"/>
    <cellStyle name="Millares[1] 95 4" xfId="34869" xr:uid="{00000000-0005-0000-0000-000096470000}"/>
    <cellStyle name="Millares[1] 96" xfId="12120" xr:uid="{00000000-0005-0000-0000-000097470000}"/>
    <cellStyle name="Millares[1] 96 2" xfId="12121" xr:uid="{00000000-0005-0000-0000-000098470000}"/>
    <cellStyle name="Millares[1] 96 2 2" xfId="34870" xr:uid="{00000000-0005-0000-0000-000099470000}"/>
    <cellStyle name="Millares[1] 96 3" xfId="12122" xr:uid="{00000000-0005-0000-0000-00009A470000}"/>
    <cellStyle name="Millares[1] 96 3 2" xfId="34871" xr:uid="{00000000-0005-0000-0000-00009B470000}"/>
    <cellStyle name="Millares[1] 96 4" xfId="34872" xr:uid="{00000000-0005-0000-0000-00009C470000}"/>
    <cellStyle name="Millares[1] 97" xfId="12123" xr:uid="{00000000-0005-0000-0000-00009D470000}"/>
    <cellStyle name="Millares[1] 97 2" xfId="12124" xr:uid="{00000000-0005-0000-0000-00009E470000}"/>
    <cellStyle name="Millares[1] 97 2 2" xfId="34873" xr:uid="{00000000-0005-0000-0000-00009F470000}"/>
    <cellStyle name="Millares[1] 97 3" xfId="12125" xr:uid="{00000000-0005-0000-0000-0000A0470000}"/>
    <cellStyle name="Millares[1] 97 3 2" xfId="34874" xr:uid="{00000000-0005-0000-0000-0000A1470000}"/>
    <cellStyle name="Millares[1] 97 4" xfId="34875" xr:uid="{00000000-0005-0000-0000-0000A2470000}"/>
    <cellStyle name="Millares[1] 98" xfId="12126" xr:uid="{00000000-0005-0000-0000-0000A3470000}"/>
    <cellStyle name="Millares[1] 98 2" xfId="12127" xr:uid="{00000000-0005-0000-0000-0000A4470000}"/>
    <cellStyle name="Millares[1] 98 2 2" xfId="34876" xr:uid="{00000000-0005-0000-0000-0000A5470000}"/>
    <cellStyle name="Millares[1] 98 3" xfId="12128" xr:uid="{00000000-0005-0000-0000-0000A6470000}"/>
    <cellStyle name="Millares[1] 98 3 2" xfId="34877" xr:uid="{00000000-0005-0000-0000-0000A7470000}"/>
    <cellStyle name="Millares[1] 98 4" xfId="34878" xr:uid="{00000000-0005-0000-0000-0000A8470000}"/>
    <cellStyle name="Millares[1] 99" xfId="12129" xr:uid="{00000000-0005-0000-0000-0000A9470000}"/>
    <cellStyle name="Millares[1] 99 2" xfId="12130" xr:uid="{00000000-0005-0000-0000-0000AA470000}"/>
    <cellStyle name="Millares[1] 99 2 2" xfId="34879" xr:uid="{00000000-0005-0000-0000-0000AB470000}"/>
    <cellStyle name="Millares[1] 99 3" xfId="12131" xr:uid="{00000000-0005-0000-0000-0000AC470000}"/>
    <cellStyle name="Millares[1] 99 3 2" xfId="34880" xr:uid="{00000000-0005-0000-0000-0000AD470000}"/>
    <cellStyle name="Millares[1] 99 4" xfId="34881" xr:uid="{00000000-0005-0000-0000-0000AE470000}"/>
    <cellStyle name="Millares_BR-0106-ASFI-Y001-Modelo_Financiero-20060809" xfId="12132" xr:uid="{00000000-0005-0000-0000-0000AF470000}"/>
    <cellStyle name="Moeda" xfId="29884" builtinId="4"/>
    <cellStyle name="Moeda [0] 2" xfId="12133" xr:uid="{00000000-0005-0000-0000-0000B1470000}"/>
    <cellStyle name="Moeda [0] 2 2" xfId="12134" xr:uid="{00000000-0005-0000-0000-0000B2470000}"/>
    <cellStyle name="Moeda [0] 2 2 2" xfId="12135" xr:uid="{00000000-0005-0000-0000-0000B3470000}"/>
    <cellStyle name="Moeda [0] 2 3" xfId="12136" xr:uid="{00000000-0005-0000-0000-0000B4470000}"/>
    <cellStyle name="Moeda [0] 2 3 2" xfId="12137" xr:uid="{00000000-0005-0000-0000-0000B5470000}"/>
    <cellStyle name="Moeda [0] 2 4" xfId="12138" xr:uid="{00000000-0005-0000-0000-0000B6470000}"/>
    <cellStyle name="Moeda [0] 3" xfId="12139" xr:uid="{00000000-0005-0000-0000-0000B7470000}"/>
    <cellStyle name="Moeda [0] 3 2" xfId="12140" xr:uid="{00000000-0005-0000-0000-0000B8470000}"/>
    <cellStyle name="Moeda [0] 3 2 2" xfId="12141" xr:uid="{00000000-0005-0000-0000-0000B9470000}"/>
    <cellStyle name="Moeda [0] 3 3" xfId="12142" xr:uid="{00000000-0005-0000-0000-0000BA470000}"/>
    <cellStyle name="Moeda [0] 3 3 2" xfId="12143" xr:uid="{00000000-0005-0000-0000-0000BB470000}"/>
    <cellStyle name="Moeda [0] 3 4" xfId="12144" xr:uid="{00000000-0005-0000-0000-0000BC470000}"/>
    <cellStyle name="Moeda [0] 4" xfId="12145" xr:uid="{00000000-0005-0000-0000-0000BD470000}"/>
    <cellStyle name="Moeda [0] 4 2" xfId="12146" xr:uid="{00000000-0005-0000-0000-0000BE470000}"/>
    <cellStyle name="Moeda [0] 4 2 2" xfId="12147" xr:uid="{00000000-0005-0000-0000-0000BF470000}"/>
    <cellStyle name="Moeda [0] 4 3" xfId="12148" xr:uid="{00000000-0005-0000-0000-0000C0470000}"/>
    <cellStyle name="Moeda [0] 4 3 2" xfId="12149" xr:uid="{00000000-0005-0000-0000-0000C1470000}"/>
    <cellStyle name="Moeda [0] 4 4" xfId="12150" xr:uid="{00000000-0005-0000-0000-0000C2470000}"/>
    <cellStyle name="Moeda 2" xfId="12151" xr:uid="{00000000-0005-0000-0000-0000C3470000}"/>
    <cellStyle name="Moeda 2 2" xfId="12152" xr:uid="{00000000-0005-0000-0000-0000C4470000}"/>
    <cellStyle name="Moeda 3" xfId="12153" xr:uid="{00000000-0005-0000-0000-0000C5470000}"/>
    <cellStyle name="Moeda 3 2" xfId="12154" xr:uid="{00000000-0005-0000-0000-0000C6470000}"/>
    <cellStyle name="Multiple [0]" xfId="12155" xr:uid="{00000000-0005-0000-0000-0000C7470000}"/>
    <cellStyle name="Multiple [0] 2" xfId="12156" xr:uid="{00000000-0005-0000-0000-0000C8470000}"/>
    <cellStyle name="Multiple [0] 2 2" xfId="12157" xr:uid="{00000000-0005-0000-0000-0000C9470000}"/>
    <cellStyle name="Multiple [0] 3" xfId="12158" xr:uid="{00000000-0005-0000-0000-0000CA470000}"/>
    <cellStyle name="Multiple [0] 3 2" xfId="12159" xr:uid="{00000000-0005-0000-0000-0000CB470000}"/>
    <cellStyle name="Multiple [0] 4" xfId="12160" xr:uid="{00000000-0005-0000-0000-0000CC470000}"/>
    <cellStyle name="Multiple [0] 4 2" xfId="12161" xr:uid="{00000000-0005-0000-0000-0000CD470000}"/>
    <cellStyle name="Multiple [0] 5" xfId="12162" xr:uid="{00000000-0005-0000-0000-0000CE470000}"/>
    <cellStyle name="Multiple [0] 5 2" xfId="12163" xr:uid="{00000000-0005-0000-0000-0000CF470000}"/>
    <cellStyle name="Multiple [0] 6" xfId="12164" xr:uid="{00000000-0005-0000-0000-0000D0470000}"/>
    <cellStyle name="Multiple [0] 6 2" xfId="12165" xr:uid="{00000000-0005-0000-0000-0000D1470000}"/>
    <cellStyle name="Multiple [0] 7" xfId="12166" xr:uid="{00000000-0005-0000-0000-0000D2470000}"/>
    <cellStyle name="Multiple [0] 7 2" xfId="12167" xr:uid="{00000000-0005-0000-0000-0000D3470000}"/>
    <cellStyle name="Multiple [0] 8" xfId="12168" xr:uid="{00000000-0005-0000-0000-0000D4470000}"/>
    <cellStyle name="Multiple [0] 8 2" xfId="12169" xr:uid="{00000000-0005-0000-0000-0000D5470000}"/>
    <cellStyle name="Multiple [0] 9" xfId="12170" xr:uid="{00000000-0005-0000-0000-0000D6470000}"/>
    <cellStyle name="Multiple [1]" xfId="12171" xr:uid="{00000000-0005-0000-0000-0000D7470000}"/>
    <cellStyle name="Multiple [1] 2" xfId="12172" xr:uid="{00000000-0005-0000-0000-0000D8470000}"/>
    <cellStyle name="Multiple [1] 2 2" xfId="12173" xr:uid="{00000000-0005-0000-0000-0000D9470000}"/>
    <cellStyle name="Multiple [1] 3" xfId="12174" xr:uid="{00000000-0005-0000-0000-0000DA470000}"/>
    <cellStyle name="Multiple [1] 3 2" xfId="12175" xr:uid="{00000000-0005-0000-0000-0000DB470000}"/>
    <cellStyle name="Multiple [1] 4" xfId="12176" xr:uid="{00000000-0005-0000-0000-0000DC470000}"/>
    <cellStyle name="Multiple [1] 4 2" xfId="12177" xr:uid="{00000000-0005-0000-0000-0000DD470000}"/>
    <cellStyle name="Multiple [1] 5" xfId="12178" xr:uid="{00000000-0005-0000-0000-0000DE470000}"/>
    <cellStyle name="Multiple [1] 5 2" xfId="12179" xr:uid="{00000000-0005-0000-0000-0000DF470000}"/>
    <cellStyle name="Multiple [1] 6" xfId="12180" xr:uid="{00000000-0005-0000-0000-0000E0470000}"/>
    <cellStyle name="Multiple [1] 6 2" xfId="12181" xr:uid="{00000000-0005-0000-0000-0000E1470000}"/>
    <cellStyle name="Multiple [1] 7" xfId="12182" xr:uid="{00000000-0005-0000-0000-0000E2470000}"/>
    <cellStyle name="Multiple [1] 7 2" xfId="12183" xr:uid="{00000000-0005-0000-0000-0000E3470000}"/>
    <cellStyle name="Multiple [1] 8" xfId="12184" xr:uid="{00000000-0005-0000-0000-0000E4470000}"/>
    <cellStyle name="Multiple [1] 8 2" xfId="12185" xr:uid="{00000000-0005-0000-0000-0000E5470000}"/>
    <cellStyle name="Multiple [1] 9" xfId="12186" xr:uid="{00000000-0005-0000-0000-0000E6470000}"/>
    <cellStyle name="Multiple [2]" xfId="12187" xr:uid="{00000000-0005-0000-0000-0000E7470000}"/>
    <cellStyle name="Multiple [2] 2" xfId="12188" xr:uid="{00000000-0005-0000-0000-0000E8470000}"/>
    <cellStyle name="Multiple [2] 2 2" xfId="12189" xr:uid="{00000000-0005-0000-0000-0000E9470000}"/>
    <cellStyle name="Multiple [2] 3" xfId="12190" xr:uid="{00000000-0005-0000-0000-0000EA470000}"/>
    <cellStyle name="Multiple [2] 3 2" xfId="12191" xr:uid="{00000000-0005-0000-0000-0000EB470000}"/>
    <cellStyle name="Multiple [2] 4" xfId="12192" xr:uid="{00000000-0005-0000-0000-0000EC470000}"/>
    <cellStyle name="Multiple [2] 4 2" xfId="12193" xr:uid="{00000000-0005-0000-0000-0000ED470000}"/>
    <cellStyle name="Multiple [2] 5" xfId="12194" xr:uid="{00000000-0005-0000-0000-0000EE470000}"/>
    <cellStyle name="Multiple [2] 5 2" xfId="12195" xr:uid="{00000000-0005-0000-0000-0000EF470000}"/>
    <cellStyle name="Multiple [2] 6" xfId="12196" xr:uid="{00000000-0005-0000-0000-0000F0470000}"/>
    <cellStyle name="Multiple [2] 6 2" xfId="12197" xr:uid="{00000000-0005-0000-0000-0000F1470000}"/>
    <cellStyle name="Multiple [2] 7" xfId="12198" xr:uid="{00000000-0005-0000-0000-0000F2470000}"/>
    <cellStyle name="Multiple [2] 7 2" xfId="12199" xr:uid="{00000000-0005-0000-0000-0000F3470000}"/>
    <cellStyle name="Multiple [2] 8" xfId="12200" xr:uid="{00000000-0005-0000-0000-0000F4470000}"/>
    <cellStyle name="Multiple [2] 8 2" xfId="12201" xr:uid="{00000000-0005-0000-0000-0000F5470000}"/>
    <cellStyle name="Multiple [2] 9" xfId="12202" xr:uid="{00000000-0005-0000-0000-0000F6470000}"/>
    <cellStyle name="Neutra 10" xfId="12203" xr:uid="{00000000-0005-0000-0000-0000F7470000}"/>
    <cellStyle name="Neutra 11" xfId="12204" xr:uid="{00000000-0005-0000-0000-0000F8470000}"/>
    <cellStyle name="Neutra 12" xfId="12205" xr:uid="{00000000-0005-0000-0000-0000F9470000}"/>
    <cellStyle name="Neutra 13" xfId="12206" xr:uid="{00000000-0005-0000-0000-0000FA470000}"/>
    <cellStyle name="Neutra 14" xfId="12207" xr:uid="{00000000-0005-0000-0000-0000FB470000}"/>
    <cellStyle name="Neutra 15" xfId="12208" xr:uid="{00000000-0005-0000-0000-0000FC470000}"/>
    <cellStyle name="Neutra 16" xfId="12209" xr:uid="{00000000-0005-0000-0000-0000FD470000}"/>
    <cellStyle name="Neutra 17" xfId="12210" xr:uid="{00000000-0005-0000-0000-0000FE470000}"/>
    <cellStyle name="Neutra 18" xfId="12211" xr:uid="{00000000-0005-0000-0000-0000FF470000}"/>
    <cellStyle name="Neutra 19" xfId="12212" xr:uid="{00000000-0005-0000-0000-000000480000}"/>
    <cellStyle name="Neutra 2" xfId="12213" xr:uid="{00000000-0005-0000-0000-000001480000}"/>
    <cellStyle name="Neutra 2 2" xfId="34882" xr:uid="{00000000-0005-0000-0000-000002480000}"/>
    <cellStyle name="Neutra 20" xfId="12214" xr:uid="{00000000-0005-0000-0000-000003480000}"/>
    <cellStyle name="Neutra 21" xfId="12215" xr:uid="{00000000-0005-0000-0000-000004480000}"/>
    <cellStyle name="Neutra 22" xfId="12216" xr:uid="{00000000-0005-0000-0000-000005480000}"/>
    <cellStyle name="Neutra 23" xfId="12217" xr:uid="{00000000-0005-0000-0000-000006480000}"/>
    <cellStyle name="Neutra 24" xfId="12218" xr:uid="{00000000-0005-0000-0000-000007480000}"/>
    <cellStyle name="Neutra 25" xfId="12219" xr:uid="{00000000-0005-0000-0000-000008480000}"/>
    <cellStyle name="Neutra 26" xfId="12220" xr:uid="{00000000-0005-0000-0000-000009480000}"/>
    <cellStyle name="Neutra 27" xfId="12221" xr:uid="{00000000-0005-0000-0000-00000A480000}"/>
    <cellStyle name="Neutra 28" xfId="12222" xr:uid="{00000000-0005-0000-0000-00000B480000}"/>
    <cellStyle name="Neutra 29" xfId="12223" xr:uid="{00000000-0005-0000-0000-00000C480000}"/>
    <cellStyle name="Neutra 3" xfId="12224" xr:uid="{00000000-0005-0000-0000-00000D480000}"/>
    <cellStyle name="Neutra 3 2" xfId="34883" xr:uid="{00000000-0005-0000-0000-00000E480000}"/>
    <cellStyle name="Neutra 30" xfId="12225" xr:uid="{00000000-0005-0000-0000-00000F480000}"/>
    <cellStyle name="Neutra 31" xfId="12226" xr:uid="{00000000-0005-0000-0000-000010480000}"/>
    <cellStyle name="Neutra 32" xfId="12227" xr:uid="{00000000-0005-0000-0000-000011480000}"/>
    <cellStyle name="Neutra 33" xfId="12228" xr:uid="{00000000-0005-0000-0000-000012480000}"/>
    <cellStyle name="Neutra 34" xfId="12229" xr:uid="{00000000-0005-0000-0000-000013480000}"/>
    <cellStyle name="Neutra 35" xfId="12230" xr:uid="{00000000-0005-0000-0000-000014480000}"/>
    <cellStyle name="Neutra 36" xfId="12231" xr:uid="{00000000-0005-0000-0000-000015480000}"/>
    <cellStyle name="Neutra 37" xfId="12232" xr:uid="{00000000-0005-0000-0000-000016480000}"/>
    <cellStyle name="Neutra 38" xfId="12233" xr:uid="{00000000-0005-0000-0000-000017480000}"/>
    <cellStyle name="Neutra 39" xfId="12234" xr:uid="{00000000-0005-0000-0000-000018480000}"/>
    <cellStyle name="Neutra 4" xfId="12235" xr:uid="{00000000-0005-0000-0000-000019480000}"/>
    <cellStyle name="Neutra 4 2" xfId="12236" xr:uid="{00000000-0005-0000-0000-00001A480000}"/>
    <cellStyle name="Neutra 4 3" xfId="12237" xr:uid="{00000000-0005-0000-0000-00001B480000}"/>
    <cellStyle name="Neutra 4 4" xfId="12238" xr:uid="{00000000-0005-0000-0000-00001C480000}"/>
    <cellStyle name="Neutra 40" xfId="12239" xr:uid="{00000000-0005-0000-0000-00001D480000}"/>
    <cellStyle name="Neutra 41" xfId="12240" xr:uid="{00000000-0005-0000-0000-00001E480000}"/>
    <cellStyle name="Neutra 42" xfId="34884" xr:uid="{00000000-0005-0000-0000-00001F480000}"/>
    <cellStyle name="Neutra 43" xfId="34885" xr:uid="{00000000-0005-0000-0000-000020480000}"/>
    <cellStyle name="Neutra 44" xfId="34886" xr:uid="{00000000-0005-0000-0000-000021480000}"/>
    <cellStyle name="Neutra 45" xfId="34887" xr:uid="{00000000-0005-0000-0000-000022480000}"/>
    <cellStyle name="Neutra 46" xfId="34888" xr:uid="{00000000-0005-0000-0000-000023480000}"/>
    <cellStyle name="Neutra 47" xfId="34889" xr:uid="{00000000-0005-0000-0000-000024480000}"/>
    <cellStyle name="Neutra 48" xfId="34890" xr:uid="{00000000-0005-0000-0000-000025480000}"/>
    <cellStyle name="Neutra 49" xfId="34891" xr:uid="{00000000-0005-0000-0000-000026480000}"/>
    <cellStyle name="Neutra 5" xfId="12241" xr:uid="{00000000-0005-0000-0000-000027480000}"/>
    <cellStyle name="Neutra 50" xfId="34892" xr:uid="{00000000-0005-0000-0000-000028480000}"/>
    <cellStyle name="Neutra 51" xfId="34893" xr:uid="{00000000-0005-0000-0000-000029480000}"/>
    <cellStyle name="Neutra 52" xfId="34894" xr:uid="{00000000-0005-0000-0000-00002A480000}"/>
    <cellStyle name="Neutra 53" xfId="34895" xr:uid="{00000000-0005-0000-0000-00002B480000}"/>
    <cellStyle name="Neutra 6" xfId="12242" xr:uid="{00000000-0005-0000-0000-00002C480000}"/>
    <cellStyle name="Neutra 7" xfId="12243" xr:uid="{00000000-0005-0000-0000-00002D480000}"/>
    <cellStyle name="Neutra 8" xfId="12244" xr:uid="{00000000-0005-0000-0000-00002E480000}"/>
    <cellStyle name="Neutra 9" xfId="12245" xr:uid="{00000000-0005-0000-0000-00002F480000}"/>
    <cellStyle name="Neutral" xfId="12246" xr:uid="{00000000-0005-0000-0000-000030480000}"/>
    <cellStyle name="Neutral 10" xfId="12247" xr:uid="{00000000-0005-0000-0000-000031480000}"/>
    <cellStyle name="Neutral 100" xfId="12248" xr:uid="{00000000-0005-0000-0000-000032480000}"/>
    <cellStyle name="Neutral 101" xfId="12249" xr:uid="{00000000-0005-0000-0000-000033480000}"/>
    <cellStyle name="Neutral 11" xfId="12250" xr:uid="{00000000-0005-0000-0000-000034480000}"/>
    <cellStyle name="Neutral 12" xfId="12251" xr:uid="{00000000-0005-0000-0000-000035480000}"/>
    <cellStyle name="Neutral 13" xfId="12252" xr:uid="{00000000-0005-0000-0000-000036480000}"/>
    <cellStyle name="Neutral 14" xfId="12253" xr:uid="{00000000-0005-0000-0000-000037480000}"/>
    <cellStyle name="Neutral 15" xfId="12254" xr:uid="{00000000-0005-0000-0000-000038480000}"/>
    <cellStyle name="Neutral 16" xfId="12255" xr:uid="{00000000-0005-0000-0000-000039480000}"/>
    <cellStyle name="Neutral 17" xfId="12256" xr:uid="{00000000-0005-0000-0000-00003A480000}"/>
    <cellStyle name="Neutral 18" xfId="12257" xr:uid="{00000000-0005-0000-0000-00003B480000}"/>
    <cellStyle name="Neutral 19" xfId="12258" xr:uid="{00000000-0005-0000-0000-00003C480000}"/>
    <cellStyle name="Neutral 2" xfId="12259" xr:uid="{00000000-0005-0000-0000-00003D480000}"/>
    <cellStyle name="Neutral 20" xfId="12260" xr:uid="{00000000-0005-0000-0000-00003E480000}"/>
    <cellStyle name="Neutral 21" xfId="12261" xr:uid="{00000000-0005-0000-0000-00003F480000}"/>
    <cellStyle name="Neutral 22" xfId="12262" xr:uid="{00000000-0005-0000-0000-000040480000}"/>
    <cellStyle name="Neutral 23" xfId="12263" xr:uid="{00000000-0005-0000-0000-000041480000}"/>
    <cellStyle name="Neutral 24" xfId="12264" xr:uid="{00000000-0005-0000-0000-000042480000}"/>
    <cellStyle name="Neutral 25" xfId="12265" xr:uid="{00000000-0005-0000-0000-000043480000}"/>
    <cellStyle name="Neutral 26" xfId="12266" xr:uid="{00000000-0005-0000-0000-000044480000}"/>
    <cellStyle name="Neutral 27" xfId="12267" xr:uid="{00000000-0005-0000-0000-000045480000}"/>
    <cellStyle name="Neutral 28" xfId="12268" xr:uid="{00000000-0005-0000-0000-000046480000}"/>
    <cellStyle name="Neutral 29" xfId="12269" xr:uid="{00000000-0005-0000-0000-000047480000}"/>
    <cellStyle name="Neutral 3" xfId="12270" xr:uid="{00000000-0005-0000-0000-000048480000}"/>
    <cellStyle name="Neutral 30" xfId="12271" xr:uid="{00000000-0005-0000-0000-000049480000}"/>
    <cellStyle name="Neutral 31" xfId="12272" xr:uid="{00000000-0005-0000-0000-00004A480000}"/>
    <cellStyle name="Neutral 32" xfId="12273" xr:uid="{00000000-0005-0000-0000-00004B480000}"/>
    <cellStyle name="Neutral 33" xfId="12274" xr:uid="{00000000-0005-0000-0000-00004C480000}"/>
    <cellStyle name="Neutral 34" xfId="12275" xr:uid="{00000000-0005-0000-0000-00004D480000}"/>
    <cellStyle name="Neutral 35" xfId="12276" xr:uid="{00000000-0005-0000-0000-00004E480000}"/>
    <cellStyle name="Neutral 36" xfId="12277" xr:uid="{00000000-0005-0000-0000-00004F480000}"/>
    <cellStyle name="Neutral 37" xfId="12278" xr:uid="{00000000-0005-0000-0000-000050480000}"/>
    <cellStyle name="Neutral 38" xfId="12279" xr:uid="{00000000-0005-0000-0000-000051480000}"/>
    <cellStyle name="Neutral 39" xfId="12280" xr:uid="{00000000-0005-0000-0000-000052480000}"/>
    <cellStyle name="Neutral 4" xfId="12281" xr:uid="{00000000-0005-0000-0000-000053480000}"/>
    <cellStyle name="Neutral 40" xfId="12282" xr:uid="{00000000-0005-0000-0000-000054480000}"/>
    <cellStyle name="Neutral 41" xfId="12283" xr:uid="{00000000-0005-0000-0000-000055480000}"/>
    <cellStyle name="Neutral 42" xfId="12284" xr:uid="{00000000-0005-0000-0000-000056480000}"/>
    <cellStyle name="Neutral 43" xfId="12285" xr:uid="{00000000-0005-0000-0000-000057480000}"/>
    <cellStyle name="Neutral 44" xfId="12286" xr:uid="{00000000-0005-0000-0000-000058480000}"/>
    <cellStyle name="Neutral 45" xfId="12287" xr:uid="{00000000-0005-0000-0000-000059480000}"/>
    <cellStyle name="Neutral 46" xfId="12288" xr:uid="{00000000-0005-0000-0000-00005A480000}"/>
    <cellStyle name="Neutral 47" xfId="12289" xr:uid="{00000000-0005-0000-0000-00005B480000}"/>
    <cellStyle name="Neutral 48" xfId="12290" xr:uid="{00000000-0005-0000-0000-00005C480000}"/>
    <cellStyle name="Neutral 49" xfId="12291" xr:uid="{00000000-0005-0000-0000-00005D480000}"/>
    <cellStyle name="Neutral 5" xfId="12292" xr:uid="{00000000-0005-0000-0000-00005E480000}"/>
    <cellStyle name="Neutral 50" xfId="12293" xr:uid="{00000000-0005-0000-0000-00005F480000}"/>
    <cellStyle name="Neutral 51" xfId="12294" xr:uid="{00000000-0005-0000-0000-000060480000}"/>
    <cellStyle name="Neutral 52" xfId="12295" xr:uid="{00000000-0005-0000-0000-000061480000}"/>
    <cellStyle name="Neutral 53" xfId="12296" xr:uid="{00000000-0005-0000-0000-000062480000}"/>
    <cellStyle name="Neutral 54" xfId="12297" xr:uid="{00000000-0005-0000-0000-000063480000}"/>
    <cellStyle name="Neutral 55" xfId="12298" xr:uid="{00000000-0005-0000-0000-000064480000}"/>
    <cellStyle name="Neutral 56" xfId="12299" xr:uid="{00000000-0005-0000-0000-000065480000}"/>
    <cellStyle name="Neutral 57" xfId="12300" xr:uid="{00000000-0005-0000-0000-000066480000}"/>
    <cellStyle name="Neutral 58" xfId="12301" xr:uid="{00000000-0005-0000-0000-000067480000}"/>
    <cellStyle name="Neutral 59" xfId="12302" xr:uid="{00000000-0005-0000-0000-000068480000}"/>
    <cellStyle name="Neutral 6" xfId="12303" xr:uid="{00000000-0005-0000-0000-000069480000}"/>
    <cellStyle name="Neutral 60" xfId="12304" xr:uid="{00000000-0005-0000-0000-00006A480000}"/>
    <cellStyle name="Neutral 61" xfId="12305" xr:uid="{00000000-0005-0000-0000-00006B480000}"/>
    <cellStyle name="Neutral 62" xfId="12306" xr:uid="{00000000-0005-0000-0000-00006C480000}"/>
    <cellStyle name="Neutral 63" xfId="12307" xr:uid="{00000000-0005-0000-0000-00006D480000}"/>
    <cellStyle name="Neutral 64" xfId="12308" xr:uid="{00000000-0005-0000-0000-00006E480000}"/>
    <cellStyle name="Neutral 65" xfId="12309" xr:uid="{00000000-0005-0000-0000-00006F480000}"/>
    <cellStyle name="Neutral 66" xfId="12310" xr:uid="{00000000-0005-0000-0000-000070480000}"/>
    <cellStyle name="Neutral 67" xfId="12311" xr:uid="{00000000-0005-0000-0000-000071480000}"/>
    <cellStyle name="Neutral 68" xfId="12312" xr:uid="{00000000-0005-0000-0000-000072480000}"/>
    <cellStyle name="Neutral 69" xfId="12313" xr:uid="{00000000-0005-0000-0000-000073480000}"/>
    <cellStyle name="Neutral 7" xfId="12314" xr:uid="{00000000-0005-0000-0000-000074480000}"/>
    <cellStyle name="Neutral 70" xfId="12315" xr:uid="{00000000-0005-0000-0000-000075480000}"/>
    <cellStyle name="Neutral 71" xfId="12316" xr:uid="{00000000-0005-0000-0000-000076480000}"/>
    <cellStyle name="Neutral 72" xfId="12317" xr:uid="{00000000-0005-0000-0000-000077480000}"/>
    <cellStyle name="Neutral 73" xfId="12318" xr:uid="{00000000-0005-0000-0000-000078480000}"/>
    <cellStyle name="Neutral 74" xfId="12319" xr:uid="{00000000-0005-0000-0000-000079480000}"/>
    <cellStyle name="Neutral 75" xfId="12320" xr:uid="{00000000-0005-0000-0000-00007A480000}"/>
    <cellStyle name="Neutral 76" xfId="12321" xr:uid="{00000000-0005-0000-0000-00007B480000}"/>
    <cellStyle name="Neutral 77" xfId="12322" xr:uid="{00000000-0005-0000-0000-00007C480000}"/>
    <cellStyle name="Neutral 78" xfId="12323" xr:uid="{00000000-0005-0000-0000-00007D480000}"/>
    <cellStyle name="Neutral 79" xfId="12324" xr:uid="{00000000-0005-0000-0000-00007E480000}"/>
    <cellStyle name="Neutral 8" xfId="12325" xr:uid="{00000000-0005-0000-0000-00007F480000}"/>
    <cellStyle name="Neutral 80" xfId="12326" xr:uid="{00000000-0005-0000-0000-000080480000}"/>
    <cellStyle name="Neutral 81" xfId="12327" xr:uid="{00000000-0005-0000-0000-000081480000}"/>
    <cellStyle name="Neutral 82" xfId="12328" xr:uid="{00000000-0005-0000-0000-000082480000}"/>
    <cellStyle name="Neutral 83" xfId="12329" xr:uid="{00000000-0005-0000-0000-000083480000}"/>
    <cellStyle name="Neutral 84" xfId="12330" xr:uid="{00000000-0005-0000-0000-000084480000}"/>
    <cellStyle name="Neutral 85" xfId="12331" xr:uid="{00000000-0005-0000-0000-000085480000}"/>
    <cellStyle name="Neutral 86" xfId="12332" xr:uid="{00000000-0005-0000-0000-000086480000}"/>
    <cellStyle name="Neutral 87" xfId="12333" xr:uid="{00000000-0005-0000-0000-000087480000}"/>
    <cellStyle name="Neutral 88" xfId="12334" xr:uid="{00000000-0005-0000-0000-000088480000}"/>
    <cellStyle name="Neutral 89" xfId="12335" xr:uid="{00000000-0005-0000-0000-000089480000}"/>
    <cellStyle name="Neutral 9" xfId="12336" xr:uid="{00000000-0005-0000-0000-00008A480000}"/>
    <cellStyle name="Neutral 90" xfId="12337" xr:uid="{00000000-0005-0000-0000-00008B480000}"/>
    <cellStyle name="Neutral 91" xfId="12338" xr:uid="{00000000-0005-0000-0000-00008C480000}"/>
    <cellStyle name="Neutral 92" xfId="12339" xr:uid="{00000000-0005-0000-0000-00008D480000}"/>
    <cellStyle name="Neutral 93" xfId="12340" xr:uid="{00000000-0005-0000-0000-00008E480000}"/>
    <cellStyle name="Neutral 94" xfId="12341" xr:uid="{00000000-0005-0000-0000-00008F480000}"/>
    <cellStyle name="Neutral 95" xfId="12342" xr:uid="{00000000-0005-0000-0000-000090480000}"/>
    <cellStyle name="Neutral 96" xfId="12343" xr:uid="{00000000-0005-0000-0000-000091480000}"/>
    <cellStyle name="Neutral 97" xfId="12344" xr:uid="{00000000-0005-0000-0000-000092480000}"/>
    <cellStyle name="Neutral 98" xfId="12345" xr:uid="{00000000-0005-0000-0000-000093480000}"/>
    <cellStyle name="Neutral 99" xfId="12346" xr:uid="{00000000-0005-0000-0000-000094480000}"/>
    <cellStyle name="no dec" xfId="12347" xr:uid="{00000000-0005-0000-0000-000095480000}"/>
    <cellStyle name="no dec 2" xfId="12348" xr:uid="{00000000-0005-0000-0000-000096480000}"/>
    <cellStyle name="no dec 2 10" xfId="12349" xr:uid="{00000000-0005-0000-0000-000097480000}"/>
    <cellStyle name="no dec 2 11" xfId="12350" xr:uid="{00000000-0005-0000-0000-000098480000}"/>
    <cellStyle name="no dec 2 12" xfId="12351" xr:uid="{00000000-0005-0000-0000-000099480000}"/>
    <cellStyle name="no dec 2 2" xfId="12352" xr:uid="{00000000-0005-0000-0000-00009A480000}"/>
    <cellStyle name="no dec 2 3" xfId="12353" xr:uid="{00000000-0005-0000-0000-00009B480000}"/>
    <cellStyle name="no dec 2 4" xfId="12354" xr:uid="{00000000-0005-0000-0000-00009C480000}"/>
    <cellStyle name="no dec 2 5" xfId="12355" xr:uid="{00000000-0005-0000-0000-00009D480000}"/>
    <cellStyle name="no dec 2 6" xfId="12356" xr:uid="{00000000-0005-0000-0000-00009E480000}"/>
    <cellStyle name="no dec 2 7" xfId="12357" xr:uid="{00000000-0005-0000-0000-00009F480000}"/>
    <cellStyle name="no dec 2 8" xfId="12358" xr:uid="{00000000-0005-0000-0000-0000A0480000}"/>
    <cellStyle name="no dec 2 9" xfId="12359" xr:uid="{00000000-0005-0000-0000-0000A1480000}"/>
    <cellStyle name="no dec 2_ActiFijos" xfId="12360" xr:uid="{00000000-0005-0000-0000-0000A2480000}"/>
    <cellStyle name="no dec 3" xfId="12361" xr:uid="{00000000-0005-0000-0000-0000A3480000}"/>
    <cellStyle name="no dec 3 10" xfId="12362" xr:uid="{00000000-0005-0000-0000-0000A4480000}"/>
    <cellStyle name="no dec 3 11" xfId="12363" xr:uid="{00000000-0005-0000-0000-0000A5480000}"/>
    <cellStyle name="no dec 3 12" xfId="12364" xr:uid="{00000000-0005-0000-0000-0000A6480000}"/>
    <cellStyle name="no dec 3 2" xfId="12365" xr:uid="{00000000-0005-0000-0000-0000A7480000}"/>
    <cellStyle name="no dec 3 3" xfId="12366" xr:uid="{00000000-0005-0000-0000-0000A8480000}"/>
    <cellStyle name="no dec 3 4" xfId="12367" xr:uid="{00000000-0005-0000-0000-0000A9480000}"/>
    <cellStyle name="no dec 3 5" xfId="12368" xr:uid="{00000000-0005-0000-0000-0000AA480000}"/>
    <cellStyle name="no dec 3 6" xfId="12369" xr:uid="{00000000-0005-0000-0000-0000AB480000}"/>
    <cellStyle name="no dec 3 7" xfId="12370" xr:uid="{00000000-0005-0000-0000-0000AC480000}"/>
    <cellStyle name="no dec 3 8" xfId="12371" xr:uid="{00000000-0005-0000-0000-0000AD480000}"/>
    <cellStyle name="no dec 3 9" xfId="12372" xr:uid="{00000000-0005-0000-0000-0000AE480000}"/>
    <cellStyle name="no dec 3_ActiFijos" xfId="12373" xr:uid="{00000000-0005-0000-0000-0000AF480000}"/>
    <cellStyle name="no dec 4" xfId="12374" xr:uid="{00000000-0005-0000-0000-0000B0480000}"/>
    <cellStyle name="no dec 4 10" xfId="12375" xr:uid="{00000000-0005-0000-0000-0000B1480000}"/>
    <cellStyle name="no dec 4 11" xfId="12376" xr:uid="{00000000-0005-0000-0000-0000B2480000}"/>
    <cellStyle name="no dec 4 12" xfId="12377" xr:uid="{00000000-0005-0000-0000-0000B3480000}"/>
    <cellStyle name="no dec 4 2" xfId="12378" xr:uid="{00000000-0005-0000-0000-0000B4480000}"/>
    <cellStyle name="no dec 4 3" xfId="12379" xr:uid="{00000000-0005-0000-0000-0000B5480000}"/>
    <cellStyle name="no dec 4 4" xfId="12380" xr:uid="{00000000-0005-0000-0000-0000B6480000}"/>
    <cellStyle name="no dec 4 5" xfId="12381" xr:uid="{00000000-0005-0000-0000-0000B7480000}"/>
    <cellStyle name="no dec 4 6" xfId="12382" xr:uid="{00000000-0005-0000-0000-0000B8480000}"/>
    <cellStyle name="no dec 4 7" xfId="12383" xr:uid="{00000000-0005-0000-0000-0000B9480000}"/>
    <cellStyle name="no dec 4 8" xfId="12384" xr:uid="{00000000-0005-0000-0000-0000BA480000}"/>
    <cellStyle name="no dec 4 9" xfId="12385" xr:uid="{00000000-0005-0000-0000-0000BB480000}"/>
    <cellStyle name="no dec 4_ActiFijos" xfId="12386" xr:uid="{00000000-0005-0000-0000-0000BC480000}"/>
    <cellStyle name="no dec_Bases_Generales" xfId="12387" xr:uid="{00000000-0005-0000-0000-0000BD480000}"/>
    <cellStyle name="Normal" xfId="0" builtinId="0"/>
    <cellStyle name="Normal - Estilo5" xfId="12388" xr:uid="{00000000-0005-0000-0000-0000BF480000}"/>
    <cellStyle name="Normal - Estilo6" xfId="12389" xr:uid="{00000000-0005-0000-0000-0000C0480000}"/>
    <cellStyle name="Normal - Estilo7" xfId="12390" xr:uid="{00000000-0005-0000-0000-0000C1480000}"/>
    <cellStyle name="Normal - Estilo8" xfId="12391" xr:uid="{00000000-0005-0000-0000-0000C2480000}"/>
    <cellStyle name="Normal - Style1" xfId="12392" xr:uid="{00000000-0005-0000-0000-0000C3480000}"/>
    <cellStyle name="Normal (%)" xfId="12393" xr:uid="{00000000-0005-0000-0000-0000C4480000}"/>
    <cellStyle name="Normal (%) 10" xfId="12394" xr:uid="{00000000-0005-0000-0000-0000C5480000}"/>
    <cellStyle name="Normal (%) 100" xfId="12395" xr:uid="{00000000-0005-0000-0000-0000C6480000}"/>
    <cellStyle name="Normal (%) 101" xfId="12396" xr:uid="{00000000-0005-0000-0000-0000C7480000}"/>
    <cellStyle name="Normal (%) 11" xfId="12397" xr:uid="{00000000-0005-0000-0000-0000C8480000}"/>
    <cellStyle name="Normal (%) 12" xfId="12398" xr:uid="{00000000-0005-0000-0000-0000C9480000}"/>
    <cellStyle name="Normal (%) 13" xfId="12399" xr:uid="{00000000-0005-0000-0000-0000CA480000}"/>
    <cellStyle name="Normal (%) 14" xfId="12400" xr:uid="{00000000-0005-0000-0000-0000CB480000}"/>
    <cellStyle name="Normal (%) 15" xfId="12401" xr:uid="{00000000-0005-0000-0000-0000CC480000}"/>
    <cellStyle name="Normal (%) 16" xfId="12402" xr:uid="{00000000-0005-0000-0000-0000CD480000}"/>
    <cellStyle name="Normal (%) 17" xfId="12403" xr:uid="{00000000-0005-0000-0000-0000CE480000}"/>
    <cellStyle name="Normal (%) 18" xfId="12404" xr:uid="{00000000-0005-0000-0000-0000CF480000}"/>
    <cellStyle name="Normal (%) 19" xfId="12405" xr:uid="{00000000-0005-0000-0000-0000D0480000}"/>
    <cellStyle name="Normal (%) 2" xfId="12406" xr:uid="{00000000-0005-0000-0000-0000D1480000}"/>
    <cellStyle name="Normal (%) 20" xfId="12407" xr:uid="{00000000-0005-0000-0000-0000D2480000}"/>
    <cellStyle name="Normal (%) 21" xfId="12408" xr:uid="{00000000-0005-0000-0000-0000D3480000}"/>
    <cellStyle name="Normal (%) 22" xfId="12409" xr:uid="{00000000-0005-0000-0000-0000D4480000}"/>
    <cellStyle name="Normal (%) 23" xfId="12410" xr:uid="{00000000-0005-0000-0000-0000D5480000}"/>
    <cellStyle name="Normal (%) 24" xfId="12411" xr:uid="{00000000-0005-0000-0000-0000D6480000}"/>
    <cellStyle name="Normal (%) 25" xfId="12412" xr:uid="{00000000-0005-0000-0000-0000D7480000}"/>
    <cellStyle name="Normal (%) 26" xfId="12413" xr:uid="{00000000-0005-0000-0000-0000D8480000}"/>
    <cellStyle name="Normal (%) 27" xfId="12414" xr:uid="{00000000-0005-0000-0000-0000D9480000}"/>
    <cellStyle name="Normal (%) 28" xfId="12415" xr:uid="{00000000-0005-0000-0000-0000DA480000}"/>
    <cellStyle name="Normal (%) 29" xfId="12416" xr:uid="{00000000-0005-0000-0000-0000DB480000}"/>
    <cellStyle name="Normal (%) 3" xfId="12417" xr:uid="{00000000-0005-0000-0000-0000DC480000}"/>
    <cellStyle name="Normal (%) 30" xfId="12418" xr:uid="{00000000-0005-0000-0000-0000DD480000}"/>
    <cellStyle name="Normal (%) 31" xfId="12419" xr:uid="{00000000-0005-0000-0000-0000DE480000}"/>
    <cellStyle name="Normal (%) 32" xfId="12420" xr:uid="{00000000-0005-0000-0000-0000DF480000}"/>
    <cellStyle name="Normal (%) 33" xfId="12421" xr:uid="{00000000-0005-0000-0000-0000E0480000}"/>
    <cellStyle name="Normal (%) 34" xfId="12422" xr:uid="{00000000-0005-0000-0000-0000E1480000}"/>
    <cellStyle name="Normal (%) 35" xfId="12423" xr:uid="{00000000-0005-0000-0000-0000E2480000}"/>
    <cellStyle name="Normal (%) 36" xfId="12424" xr:uid="{00000000-0005-0000-0000-0000E3480000}"/>
    <cellStyle name="Normal (%) 37" xfId="12425" xr:uid="{00000000-0005-0000-0000-0000E4480000}"/>
    <cellStyle name="Normal (%) 38" xfId="12426" xr:uid="{00000000-0005-0000-0000-0000E5480000}"/>
    <cellStyle name="Normal (%) 39" xfId="12427" xr:uid="{00000000-0005-0000-0000-0000E6480000}"/>
    <cellStyle name="Normal (%) 4" xfId="12428" xr:uid="{00000000-0005-0000-0000-0000E7480000}"/>
    <cellStyle name="Normal (%) 40" xfId="12429" xr:uid="{00000000-0005-0000-0000-0000E8480000}"/>
    <cellStyle name="Normal (%) 41" xfId="12430" xr:uid="{00000000-0005-0000-0000-0000E9480000}"/>
    <cellStyle name="Normal (%) 42" xfId="12431" xr:uid="{00000000-0005-0000-0000-0000EA480000}"/>
    <cellStyle name="Normal (%) 43" xfId="12432" xr:uid="{00000000-0005-0000-0000-0000EB480000}"/>
    <cellStyle name="Normal (%) 44" xfId="12433" xr:uid="{00000000-0005-0000-0000-0000EC480000}"/>
    <cellStyle name="Normal (%) 45" xfId="12434" xr:uid="{00000000-0005-0000-0000-0000ED480000}"/>
    <cellStyle name="Normal (%) 46" xfId="12435" xr:uid="{00000000-0005-0000-0000-0000EE480000}"/>
    <cellStyle name="Normal (%) 47" xfId="12436" xr:uid="{00000000-0005-0000-0000-0000EF480000}"/>
    <cellStyle name="Normal (%) 48" xfId="12437" xr:uid="{00000000-0005-0000-0000-0000F0480000}"/>
    <cellStyle name="Normal (%) 49" xfId="12438" xr:uid="{00000000-0005-0000-0000-0000F1480000}"/>
    <cellStyle name="Normal (%) 5" xfId="12439" xr:uid="{00000000-0005-0000-0000-0000F2480000}"/>
    <cellStyle name="Normal (%) 50" xfId="12440" xr:uid="{00000000-0005-0000-0000-0000F3480000}"/>
    <cellStyle name="Normal (%) 51" xfId="12441" xr:uid="{00000000-0005-0000-0000-0000F4480000}"/>
    <cellStyle name="Normal (%) 52" xfId="12442" xr:uid="{00000000-0005-0000-0000-0000F5480000}"/>
    <cellStyle name="Normal (%) 53" xfId="12443" xr:uid="{00000000-0005-0000-0000-0000F6480000}"/>
    <cellStyle name="Normal (%) 54" xfId="12444" xr:uid="{00000000-0005-0000-0000-0000F7480000}"/>
    <cellStyle name="Normal (%) 55" xfId="12445" xr:uid="{00000000-0005-0000-0000-0000F8480000}"/>
    <cellStyle name="Normal (%) 56" xfId="12446" xr:uid="{00000000-0005-0000-0000-0000F9480000}"/>
    <cellStyle name="Normal (%) 57" xfId="12447" xr:uid="{00000000-0005-0000-0000-0000FA480000}"/>
    <cellStyle name="Normal (%) 58" xfId="12448" xr:uid="{00000000-0005-0000-0000-0000FB480000}"/>
    <cellStyle name="Normal (%) 59" xfId="12449" xr:uid="{00000000-0005-0000-0000-0000FC480000}"/>
    <cellStyle name="Normal (%) 6" xfId="12450" xr:uid="{00000000-0005-0000-0000-0000FD480000}"/>
    <cellStyle name="Normal (%) 60" xfId="12451" xr:uid="{00000000-0005-0000-0000-0000FE480000}"/>
    <cellStyle name="Normal (%) 61" xfId="12452" xr:uid="{00000000-0005-0000-0000-0000FF480000}"/>
    <cellStyle name="Normal (%) 62" xfId="12453" xr:uid="{00000000-0005-0000-0000-000000490000}"/>
    <cellStyle name="Normal (%) 63" xfId="12454" xr:uid="{00000000-0005-0000-0000-000001490000}"/>
    <cellStyle name="Normal (%) 64" xfId="12455" xr:uid="{00000000-0005-0000-0000-000002490000}"/>
    <cellStyle name="Normal (%) 65" xfId="12456" xr:uid="{00000000-0005-0000-0000-000003490000}"/>
    <cellStyle name="Normal (%) 66" xfId="12457" xr:uid="{00000000-0005-0000-0000-000004490000}"/>
    <cellStyle name="Normal (%) 67" xfId="12458" xr:uid="{00000000-0005-0000-0000-000005490000}"/>
    <cellStyle name="Normal (%) 68" xfId="12459" xr:uid="{00000000-0005-0000-0000-000006490000}"/>
    <cellStyle name="Normal (%) 69" xfId="12460" xr:uid="{00000000-0005-0000-0000-000007490000}"/>
    <cellStyle name="Normal (%) 7" xfId="12461" xr:uid="{00000000-0005-0000-0000-000008490000}"/>
    <cellStyle name="Normal (%) 70" xfId="12462" xr:uid="{00000000-0005-0000-0000-000009490000}"/>
    <cellStyle name="Normal (%) 71" xfId="12463" xr:uid="{00000000-0005-0000-0000-00000A490000}"/>
    <cellStyle name="Normal (%) 72" xfId="12464" xr:uid="{00000000-0005-0000-0000-00000B490000}"/>
    <cellStyle name="Normal (%) 73" xfId="12465" xr:uid="{00000000-0005-0000-0000-00000C490000}"/>
    <cellStyle name="Normal (%) 74" xfId="12466" xr:uid="{00000000-0005-0000-0000-00000D490000}"/>
    <cellStyle name="Normal (%) 75" xfId="12467" xr:uid="{00000000-0005-0000-0000-00000E490000}"/>
    <cellStyle name="Normal (%) 76" xfId="12468" xr:uid="{00000000-0005-0000-0000-00000F490000}"/>
    <cellStyle name="Normal (%) 77" xfId="12469" xr:uid="{00000000-0005-0000-0000-000010490000}"/>
    <cellStyle name="Normal (%) 78" xfId="12470" xr:uid="{00000000-0005-0000-0000-000011490000}"/>
    <cellStyle name="Normal (%) 79" xfId="12471" xr:uid="{00000000-0005-0000-0000-000012490000}"/>
    <cellStyle name="Normal (%) 8" xfId="12472" xr:uid="{00000000-0005-0000-0000-000013490000}"/>
    <cellStyle name="Normal (%) 80" xfId="12473" xr:uid="{00000000-0005-0000-0000-000014490000}"/>
    <cellStyle name="Normal (%) 81" xfId="12474" xr:uid="{00000000-0005-0000-0000-000015490000}"/>
    <cellStyle name="Normal (%) 82" xfId="12475" xr:uid="{00000000-0005-0000-0000-000016490000}"/>
    <cellStyle name="Normal (%) 83" xfId="12476" xr:uid="{00000000-0005-0000-0000-000017490000}"/>
    <cellStyle name="Normal (%) 84" xfId="12477" xr:uid="{00000000-0005-0000-0000-000018490000}"/>
    <cellStyle name="Normal (%) 85" xfId="12478" xr:uid="{00000000-0005-0000-0000-000019490000}"/>
    <cellStyle name="Normal (%) 86" xfId="12479" xr:uid="{00000000-0005-0000-0000-00001A490000}"/>
    <cellStyle name="Normal (%) 87" xfId="12480" xr:uid="{00000000-0005-0000-0000-00001B490000}"/>
    <cellStyle name="Normal (%) 88" xfId="12481" xr:uid="{00000000-0005-0000-0000-00001C490000}"/>
    <cellStyle name="Normal (%) 89" xfId="12482" xr:uid="{00000000-0005-0000-0000-00001D490000}"/>
    <cellStyle name="Normal (%) 9" xfId="12483" xr:uid="{00000000-0005-0000-0000-00001E490000}"/>
    <cellStyle name="Normal (%) 90" xfId="12484" xr:uid="{00000000-0005-0000-0000-00001F490000}"/>
    <cellStyle name="Normal (%) 91" xfId="12485" xr:uid="{00000000-0005-0000-0000-000020490000}"/>
    <cellStyle name="Normal (%) 92" xfId="12486" xr:uid="{00000000-0005-0000-0000-000021490000}"/>
    <cellStyle name="Normal (%) 93" xfId="12487" xr:uid="{00000000-0005-0000-0000-000022490000}"/>
    <cellStyle name="Normal (%) 94" xfId="12488" xr:uid="{00000000-0005-0000-0000-000023490000}"/>
    <cellStyle name="Normal (%) 95" xfId="12489" xr:uid="{00000000-0005-0000-0000-000024490000}"/>
    <cellStyle name="Normal (%) 96" xfId="12490" xr:uid="{00000000-0005-0000-0000-000025490000}"/>
    <cellStyle name="Normal (%) 97" xfId="12491" xr:uid="{00000000-0005-0000-0000-000026490000}"/>
    <cellStyle name="Normal (%) 98" xfId="12492" xr:uid="{00000000-0005-0000-0000-000027490000}"/>
    <cellStyle name="Normal (%) 99" xfId="12493" xr:uid="{00000000-0005-0000-0000-000028490000}"/>
    <cellStyle name="Normal (£m)" xfId="12494" xr:uid="{00000000-0005-0000-0000-000029490000}"/>
    <cellStyle name="Normal (£m) 2" xfId="12495" xr:uid="{00000000-0005-0000-0000-00002A490000}"/>
    <cellStyle name="Normal (No)" xfId="12496" xr:uid="{00000000-0005-0000-0000-00002B490000}"/>
    <cellStyle name="Normal (No) 10" xfId="12497" xr:uid="{00000000-0005-0000-0000-00002C490000}"/>
    <cellStyle name="Normal (No) 11" xfId="12498" xr:uid="{00000000-0005-0000-0000-00002D490000}"/>
    <cellStyle name="Normal (No) 12" xfId="12499" xr:uid="{00000000-0005-0000-0000-00002E490000}"/>
    <cellStyle name="Normal (No) 13" xfId="12500" xr:uid="{00000000-0005-0000-0000-00002F490000}"/>
    <cellStyle name="Normal (No) 14" xfId="12501" xr:uid="{00000000-0005-0000-0000-000030490000}"/>
    <cellStyle name="Normal (No) 15" xfId="12502" xr:uid="{00000000-0005-0000-0000-000031490000}"/>
    <cellStyle name="Normal (No) 16" xfId="12503" xr:uid="{00000000-0005-0000-0000-000032490000}"/>
    <cellStyle name="Normal (No) 17" xfId="12504" xr:uid="{00000000-0005-0000-0000-000033490000}"/>
    <cellStyle name="Normal (No) 18" xfId="12505" xr:uid="{00000000-0005-0000-0000-000034490000}"/>
    <cellStyle name="Normal (No) 19" xfId="12506" xr:uid="{00000000-0005-0000-0000-000035490000}"/>
    <cellStyle name="Normal (No) 2" xfId="12507" xr:uid="{00000000-0005-0000-0000-000036490000}"/>
    <cellStyle name="Normal (No) 20" xfId="12508" xr:uid="{00000000-0005-0000-0000-000037490000}"/>
    <cellStyle name="Normal (No) 21" xfId="12509" xr:uid="{00000000-0005-0000-0000-000038490000}"/>
    <cellStyle name="Normal (No) 22" xfId="12510" xr:uid="{00000000-0005-0000-0000-000039490000}"/>
    <cellStyle name="Normal (No) 23" xfId="12511" xr:uid="{00000000-0005-0000-0000-00003A490000}"/>
    <cellStyle name="Normal (No) 24" xfId="12512" xr:uid="{00000000-0005-0000-0000-00003B490000}"/>
    <cellStyle name="Normal (No) 25" xfId="12513" xr:uid="{00000000-0005-0000-0000-00003C490000}"/>
    <cellStyle name="Normal (No) 26" xfId="12514" xr:uid="{00000000-0005-0000-0000-00003D490000}"/>
    <cellStyle name="Normal (No) 27" xfId="12515" xr:uid="{00000000-0005-0000-0000-00003E490000}"/>
    <cellStyle name="Normal (No) 28" xfId="12516" xr:uid="{00000000-0005-0000-0000-00003F490000}"/>
    <cellStyle name="Normal (No) 29" xfId="12517" xr:uid="{00000000-0005-0000-0000-000040490000}"/>
    <cellStyle name="Normal (No) 3" xfId="12518" xr:uid="{00000000-0005-0000-0000-000041490000}"/>
    <cellStyle name="Normal (No) 4" xfId="12519" xr:uid="{00000000-0005-0000-0000-000042490000}"/>
    <cellStyle name="Normal (No) 5" xfId="12520" xr:uid="{00000000-0005-0000-0000-000043490000}"/>
    <cellStyle name="Normal (No) 6" xfId="12521" xr:uid="{00000000-0005-0000-0000-000044490000}"/>
    <cellStyle name="Normal (No) 7" xfId="12522" xr:uid="{00000000-0005-0000-0000-000045490000}"/>
    <cellStyle name="Normal (No) 8" xfId="12523" xr:uid="{00000000-0005-0000-0000-000046490000}"/>
    <cellStyle name="Normal (No) 9" xfId="12524" xr:uid="{00000000-0005-0000-0000-000047490000}"/>
    <cellStyle name="Normal (x)" xfId="12525" xr:uid="{00000000-0005-0000-0000-000048490000}"/>
    <cellStyle name="Normal (x) 2" xfId="12526" xr:uid="{00000000-0005-0000-0000-000049490000}"/>
    <cellStyle name="Normal 10" xfId="12527" xr:uid="{00000000-0005-0000-0000-00004A490000}"/>
    <cellStyle name="Normal 10 2" xfId="12528" xr:uid="{00000000-0005-0000-0000-00004B490000}"/>
    <cellStyle name="Normal 100" xfId="34896" xr:uid="{00000000-0005-0000-0000-00004C490000}"/>
    <cellStyle name="Normal 101" xfId="34897" xr:uid="{00000000-0005-0000-0000-00004D490000}"/>
    <cellStyle name="Normal 102" xfId="34898" xr:uid="{00000000-0005-0000-0000-00004E490000}"/>
    <cellStyle name="Normal 103" xfId="34899" xr:uid="{00000000-0005-0000-0000-00004F490000}"/>
    <cellStyle name="Normal 104" xfId="34900" xr:uid="{00000000-0005-0000-0000-000050490000}"/>
    <cellStyle name="Normal 105" xfId="34901" xr:uid="{00000000-0005-0000-0000-000051490000}"/>
    <cellStyle name="Normal 106" xfId="34902" xr:uid="{00000000-0005-0000-0000-000052490000}"/>
    <cellStyle name="Normal 107" xfId="37058" xr:uid="{00000000-0005-0000-0000-000053490000}"/>
    <cellStyle name="Normal 108" xfId="37062" xr:uid="{78CD8933-72CB-462E-A98F-77B531602185}"/>
    <cellStyle name="Normal 109" xfId="37064" xr:uid="{30849F55-5A13-4ABA-A2BB-A196E1E1E7B9}"/>
    <cellStyle name="Normal 11" xfId="12529" xr:uid="{00000000-0005-0000-0000-000054490000}"/>
    <cellStyle name="Normal 11 2" xfId="12530" xr:uid="{00000000-0005-0000-0000-000055490000}"/>
    <cellStyle name="Normal 110" xfId="37067" xr:uid="{6B3AF7DF-65D9-4541-BD81-9D84F8120167}"/>
    <cellStyle name="Normal 111" xfId="37081" xr:uid="{A4FF9245-3222-4C90-8FFF-06E47725F17D}"/>
    <cellStyle name="Normal 12" xfId="12531" xr:uid="{00000000-0005-0000-0000-000056490000}"/>
    <cellStyle name="Normal 12 2" xfId="12532" xr:uid="{00000000-0005-0000-0000-000057490000}"/>
    <cellStyle name="Normal 13" xfId="12533" xr:uid="{00000000-0005-0000-0000-000058490000}"/>
    <cellStyle name="Normal 13 2" xfId="12534" xr:uid="{00000000-0005-0000-0000-000059490000}"/>
    <cellStyle name="Normal 13 2 2" xfId="28874" xr:uid="{00000000-0005-0000-0000-00005A490000}"/>
    <cellStyle name="Normal 13 3" xfId="12535" xr:uid="{00000000-0005-0000-0000-00005B490000}"/>
    <cellStyle name="Normal 13 3 2" xfId="28875" xr:uid="{00000000-0005-0000-0000-00005C490000}"/>
    <cellStyle name="Normal 13 4" xfId="28873" xr:uid="{00000000-0005-0000-0000-00005D490000}"/>
    <cellStyle name="Normal 13_Bases_Generales" xfId="12536" xr:uid="{00000000-0005-0000-0000-00005E490000}"/>
    <cellStyle name="Normal 14" xfId="12537" xr:uid="{00000000-0005-0000-0000-00005F490000}"/>
    <cellStyle name="Normal 14 2" xfId="12538" xr:uid="{00000000-0005-0000-0000-000060490000}"/>
    <cellStyle name="Normal 141" xfId="37066" xr:uid="{B022CD48-2B1E-49AC-BC1A-BEE0D2C5001F}"/>
    <cellStyle name="Normal 15" xfId="12539" xr:uid="{00000000-0005-0000-0000-000061490000}"/>
    <cellStyle name="Normal 15 2" xfId="12540" xr:uid="{00000000-0005-0000-0000-000062490000}"/>
    <cellStyle name="Normal 16" xfId="12541" xr:uid="{00000000-0005-0000-0000-000063490000}"/>
    <cellStyle name="Normal 16 2" xfId="12542" xr:uid="{00000000-0005-0000-0000-000064490000}"/>
    <cellStyle name="Normal 17" xfId="12543" xr:uid="{00000000-0005-0000-0000-000065490000}"/>
    <cellStyle name="Normal 17 2" xfId="12544" xr:uid="{00000000-0005-0000-0000-000066490000}"/>
    <cellStyle name="Normal 18" xfId="12545" xr:uid="{00000000-0005-0000-0000-000067490000}"/>
    <cellStyle name="Normal 18 2" xfId="12546" xr:uid="{00000000-0005-0000-0000-000068490000}"/>
    <cellStyle name="Normal 19" xfId="12547" xr:uid="{00000000-0005-0000-0000-000069490000}"/>
    <cellStyle name="Normal 19 2" xfId="12548" xr:uid="{00000000-0005-0000-0000-00006A490000}"/>
    <cellStyle name="Normal 19 4" xfId="34903" xr:uid="{00000000-0005-0000-0000-00006B490000}"/>
    <cellStyle name="Normal 2" xfId="1" xr:uid="{00000000-0005-0000-0000-00006C490000}"/>
    <cellStyle name="Normal 2 10" xfId="12549" xr:uid="{00000000-0005-0000-0000-00006D490000}"/>
    <cellStyle name="Normal 2 10 2" xfId="12550" xr:uid="{00000000-0005-0000-0000-00006E490000}"/>
    <cellStyle name="Normal 2 100" xfId="12551" xr:uid="{00000000-0005-0000-0000-00006F490000}"/>
    <cellStyle name="Normal 2 100 2" xfId="12552" xr:uid="{00000000-0005-0000-0000-000070490000}"/>
    <cellStyle name="Normal 2 101" xfId="12553" xr:uid="{00000000-0005-0000-0000-000071490000}"/>
    <cellStyle name="Normal 2 101 2" xfId="12554" xr:uid="{00000000-0005-0000-0000-000072490000}"/>
    <cellStyle name="Normal 2 102" xfId="12555" xr:uid="{00000000-0005-0000-0000-000073490000}"/>
    <cellStyle name="Normal 2 102 2" xfId="12556" xr:uid="{00000000-0005-0000-0000-000074490000}"/>
    <cellStyle name="Normal 2 103" xfId="34904" xr:uid="{00000000-0005-0000-0000-000075490000}"/>
    <cellStyle name="Normal 2 104" xfId="34905" xr:uid="{00000000-0005-0000-0000-000076490000}"/>
    <cellStyle name="Normal 2 105" xfId="34906" xr:uid="{00000000-0005-0000-0000-000077490000}"/>
    <cellStyle name="Normal 2 106" xfId="34907" xr:uid="{00000000-0005-0000-0000-000078490000}"/>
    <cellStyle name="Normal 2 107" xfId="37070" xr:uid="{1E16A51B-535F-4B7B-84A1-2B24312CC5A7}"/>
    <cellStyle name="Normal 2 11" xfId="12557" xr:uid="{00000000-0005-0000-0000-000079490000}"/>
    <cellStyle name="Normal 2 11 2" xfId="12558" xr:uid="{00000000-0005-0000-0000-00007A490000}"/>
    <cellStyle name="Normal 2 12" xfId="12559" xr:uid="{00000000-0005-0000-0000-00007B490000}"/>
    <cellStyle name="Normal 2 12 2" xfId="12560" xr:uid="{00000000-0005-0000-0000-00007C490000}"/>
    <cellStyle name="Normal 2 13" xfId="12561" xr:uid="{00000000-0005-0000-0000-00007D490000}"/>
    <cellStyle name="Normal 2 13 2" xfId="12562" xr:uid="{00000000-0005-0000-0000-00007E490000}"/>
    <cellStyle name="Normal 2 14" xfId="12563" xr:uid="{00000000-0005-0000-0000-00007F490000}"/>
    <cellStyle name="Normal 2 14 2" xfId="12564" xr:uid="{00000000-0005-0000-0000-000080490000}"/>
    <cellStyle name="Normal 2 15" xfId="12565" xr:uid="{00000000-0005-0000-0000-000081490000}"/>
    <cellStyle name="Normal 2 15 2" xfId="12566" xr:uid="{00000000-0005-0000-0000-000082490000}"/>
    <cellStyle name="Normal 2 16" xfId="12567" xr:uid="{00000000-0005-0000-0000-000083490000}"/>
    <cellStyle name="Normal 2 16 2" xfId="12568" xr:uid="{00000000-0005-0000-0000-000084490000}"/>
    <cellStyle name="Normal 2 17" xfId="12569" xr:uid="{00000000-0005-0000-0000-000085490000}"/>
    <cellStyle name="Normal 2 17 2" xfId="12570" xr:uid="{00000000-0005-0000-0000-000086490000}"/>
    <cellStyle name="Normal 2 18" xfId="12571" xr:uid="{00000000-0005-0000-0000-000087490000}"/>
    <cellStyle name="Normal 2 18 2" xfId="12572" xr:uid="{00000000-0005-0000-0000-000088490000}"/>
    <cellStyle name="Normal 2 19" xfId="12573" xr:uid="{00000000-0005-0000-0000-000089490000}"/>
    <cellStyle name="Normal 2 19 2" xfId="12574" xr:uid="{00000000-0005-0000-0000-00008A490000}"/>
    <cellStyle name="Normal 2 2" xfId="12575" xr:uid="{00000000-0005-0000-0000-00008B490000}"/>
    <cellStyle name="Normal 2 2 2" xfId="12576" xr:uid="{00000000-0005-0000-0000-00008C490000}"/>
    <cellStyle name="Normal 2 2 2 2" xfId="12577" xr:uid="{00000000-0005-0000-0000-00008D490000}"/>
    <cellStyle name="Normal 2 2 2 2 2" xfId="12578" xr:uid="{00000000-0005-0000-0000-00008E490000}"/>
    <cellStyle name="Normal 2 2 2 2 2 2" xfId="12579" xr:uid="{00000000-0005-0000-0000-00008F490000}"/>
    <cellStyle name="Normal 2 2 2 2 2 2 2" xfId="12580" xr:uid="{00000000-0005-0000-0000-000090490000}"/>
    <cellStyle name="Normal 2 2 2 2 2 3" xfId="12581" xr:uid="{00000000-0005-0000-0000-000091490000}"/>
    <cellStyle name="Normal 2 2 2 2 3" xfId="12582" xr:uid="{00000000-0005-0000-0000-000092490000}"/>
    <cellStyle name="Normal 2 2 2 2 3 2" xfId="12583" xr:uid="{00000000-0005-0000-0000-000093490000}"/>
    <cellStyle name="Normal 2 2 2 2 4" xfId="12584" xr:uid="{00000000-0005-0000-0000-000094490000}"/>
    <cellStyle name="Normal 2 2 2 3" xfId="28876" xr:uid="{00000000-0005-0000-0000-000095490000}"/>
    <cellStyle name="Normal 2 2 3" xfId="12585" xr:uid="{00000000-0005-0000-0000-000096490000}"/>
    <cellStyle name="Normal 2 2 3 2" xfId="12586" xr:uid="{00000000-0005-0000-0000-000097490000}"/>
    <cellStyle name="Normal 2 2 3 3" xfId="34908" xr:uid="{00000000-0005-0000-0000-000098490000}"/>
    <cellStyle name="Normal 2 2 4" xfId="12587" xr:uid="{00000000-0005-0000-0000-000099490000}"/>
    <cellStyle name="Normal 2 2 4 2" xfId="12588" xr:uid="{00000000-0005-0000-0000-00009A490000}"/>
    <cellStyle name="Normal 2 2 5" xfId="12589" xr:uid="{00000000-0005-0000-0000-00009B490000}"/>
    <cellStyle name="Normal 2 20" xfId="12590" xr:uid="{00000000-0005-0000-0000-00009C490000}"/>
    <cellStyle name="Normal 2 20 2" xfId="12591" xr:uid="{00000000-0005-0000-0000-00009D490000}"/>
    <cellStyle name="Normal 2 21" xfId="12592" xr:uid="{00000000-0005-0000-0000-00009E490000}"/>
    <cellStyle name="Normal 2 21 2" xfId="12593" xr:uid="{00000000-0005-0000-0000-00009F490000}"/>
    <cellStyle name="Normal 2 22" xfId="12594" xr:uid="{00000000-0005-0000-0000-0000A0490000}"/>
    <cellStyle name="Normal 2 22 2" xfId="12595" xr:uid="{00000000-0005-0000-0000-0000A1490000}"/>
    <cellStyle name="Normal 2 23" xfId="12596" xr:uid="{00000000-0005-0000-0000-0000A2490000}"/>
    <cellStyle name="Normal 2 23 2" xfId="12597" xr:uid="{00000000-0005-0000-0000-0000A3490000}"/>
    <cellStyle name="Normal 2 24" xfId="12598" xr:uid="{00000000-0005-0000-0000-0000A4490000}"/>
    <cellStyle name="Normal 2 24 2" xfId="12599" xr:uid="{00000000-0005-0000-0000-0000A5490000}"/>
    <cellStyle name="Normal 2 25" xfId="12600" xr:uid="{00000000-0005-0000-0000-0000A6490000}"/>
    <cellStyle name="Normal 2 25 2" xfId="12601" xr:uid="{00000000-0005-0000-0000-0000A7490000}"/>
    <cellStyle name="Normal 2 26" xfId="12602" xr:uid="{00000000-0005-0000-0000-0000A8490000}"/>
    <cellStyle name="Normal 2 26 2" xfId="12603" xr:uid="{00000000-0005-0000-0000-0000A9490000}"/>
    <cellStyle name="Normal 2 27" xfId="12604" xr:uid="{00000000-0005-0000-0000-0000AA490000}"/>
    <cellStyle name="Normal 2 27 2" xfId="12605" xr:uid="{00000000-0005-0000-0000-0000AB490000}"/>
    <cellStyle name="Normal 2 28" xfId="12606" xr:uid="{00000000-0005-0000-0000-0000AC490000}"/>
    <cellStyle name="Normal 2 28 2" xfId="12607" xr:uid="{00000000-0005-0000-0000-0000AD490000}"/>
    <cellStyle name="Normal 2 29" xfId="12608" xr:uid="{00000000-0005-0000-0000-0000AE490000}"/>
    <cellStyle name="Normal 2 29 2" xfId="12609" xr:uid="{00000000-0005-0000-0000-0000AF490000}"/>
    <cellStyle name="Normal 2 3" xfId="12610" xr:uid="{00000000-0005-0000-0000-0000B0490000}"/>
    <cellStyle name="Normal 2 3 2" xfId="12611" xr:uid="{00000000-0005-0000-0000-0000B1490000}"/>
    <cellStyle name="Normal 2 3 2 2" xfId="12612" xr:uid="{00000000-0005-0000-0000-0000B2490000}"/>
    <cellStyle name="Normal 2 3 3" xfId="12613" xr:uid="{00000000-0005-0000-0000-0000B3490000}"/>
    <cellStyle name="Normal 2 3 3 2" xfId="12614" xr:uid="{00000000-0005-0000-0000-0000B4490000}"/>
    <cellStyle name="Normal 2 3 4" xfId="12615" xr:uid="{00000000-0005-0000-0000-0000B5490000}"/>
    <cellStyle name="Normal 2 30" xfId="12616" xr:uid="{00000000-0005-0000-0000-0000B6490000}"/>
    <cellStyle name="Normal 2 30 2" xfId="12617" xr:uid="{00000000-0005-0000-0000-0000B7490000}"/>
    <cellStyle name="Normal 2 31" xfId="12618" xr:uid="{00000000-0005-0000-0000-0000B8490000}"/>
    <cellStyle name="Normal 2 31 2" xfId="12619" xr:uid="{00000000-0005-0000-0000-0000B9490000}"/>
    <cellStyle name="Normal 2 32" xfId="12620" xr:uid="{00000000-0005-0000-0000-0000BA490000}"/>
    <cellStyle name="Normal 2 32 2" xfId="12621" xr:uid="{00000000-0005-0000-0000-0000BB490000}"/>
    <cellStyle name="Normal 2 33" xfId="12622" xr:uid="{00000000-0005-0000-0000-0000BC490000}"/>
    <cellStyle name="Normal 2 33 2" xfId="12623" xr:uid="{00000000-0005-0000-0000-0000BD490000}"/>
    <cellStyle name="Normal 2 34" xfId="12624" xr:uid="{00000000-0005-0000-0000-0000BE490000}"/>
    <cellStyle name="Normal 2 34 2" xfId="12625" xr:uid="{00000000-0005-0000-0000-0000BF490000}"/>
    <cellStyle name="Normal 2 35" xfId="12626" xr:uid="{00000000-0005-0000-0000-0000C0490000}"/>
    <cellStyle name="Normal 2 35 2" xfId="12627" xr:uid="{00000000-0005-0000-0000-0000C1490000}"/>
    <cellStyle name="Normal 2 36" xfId="12628" xr:uid="{00000000-0005-0000-0000-0000C2490000}"/>
    <cellStyle name="Normal 2 36 2" xfId="12629" xr:uid="{00000000-0005-0000-0000-0000C3490000}"/>
    <cellStyle name="Normal 2 37" xfId="12630" xr:uid="{00000000-0005-0000-0000-0000C4490000}"/>
    <cellStyle name="Normal 2 37 2" xfId="12631" xr:uid="{00000000-0005-0000-0000-0000C5490000}"/>
    <cellStyle name="Normal 2 38" xfId="12632" xr:uid="{00000000-0005-0000-0000-0000C6490000}"/>
    <cellStyle name="Normal 2 38 2" xfId="12633" xr:uid="{00000000-0005-0000-0000-0000C7490000}"/>
    <cellStyle name="Normal 2 39" xfId="12634" xr:uid="{00000000-0005-0000-0000-0000C8490000}"/>
    <cellStyle name="Normal 2 39 2" xfId="12635" xr:uid="{00000000-0005-0000-0000-0000C9490000}"/>
    <cellStyle name="Normal 2 4" xfId="12636" xr:uid="{00000000-0005-0000-0000-0000CA490000}"/>
    <cellStyle name="Normal 2 4 2" xfId="12637" xr:uid="{00000000-0005-0000-0000-0000CB490000}"/>
    <cellStyle name="Normal 2 40" xfId="12638" xr:uid="{00000000-0005-0000-0000-0000CC490000}"/>
    <cellStyle name="Normal 2 40 2" xfId="12639" xr:uid="{00000000-0005-0000-0000-0000CD490000}"/>
    <cellStyle name="Normal 2 41" xfId="12640" xr:uid="{00000000-0005-0000-0000-0000CE490000}"/>
    <cellStyle name="Normal 2 41 2" xfId="12641" xr:uid="{00000000-0005-0000-0000-0000CF490000}"/>
    <cellStyle name="Normal 2 42" xfId="12642" xr:uid="{00000000-0005-0000-0000-0000D0490000}"/>
    <cellStyle name="Normal 2 42 2" xfId="12643" xr:uid="{00000000-0005-0000-0000-0000D1490000}"/>
    <cellStyle name="Normal 2 43" xfId="12644" xr:uid="{00000000-0005-0000-0000-0000D2490000}"/>
    <cellStyle name="Normal 2 43 2" xfId="12645" xr:uid="{00000000-0005-0000-0000-0000D3490000}"/>
    <cellStyle name="Normal 2 44" xfId="12646" xr:uid="{00000000-0005-0000-0000-0000D4490000}"/>
    <cellStyle name="Normal 2 44 2" xfId="12647" xr:uid="{00000000-0005-0000-0000-0000D5490000}"/>
    <cellStyle name="Normal 2 45" xfId="12648" xr:uid="{00000000-0005-0000-0000-0000D6490000}"/>
    <cellStyle name="Normal 2 45 2" xfId="12649" xr:uid="{00000000-0005-0000-0000-0000D7490000}"/>
    <cellStyle name="Normal 2 46" xfId="12650" xr:uid="{00000000-0005-0000-0000-0000D8490000}"/>
    <cellStyle name="Normal 2 46 2" xfId="12651" xr:uid="{00000000-0005-0000-0000-0000D9490000}"/>
    <cellStyle name="Normal 2 47" xfId="12652" xr:uid="{00000000-0005-0000-0000-0000DA490000}"/>
    <cellStyle name="Normal 2 47 2" xfId="12653" xr:uid="{00000000-0005-0000-0000-0000DB490000}"/>
    <cellStyle name="Normal 2 48" xfId="12654" xr:uid="{00000000-0005-0000-0000-0000DC490000}"/>
    <cellStyle name="Normal 2 48 2" xfId="12655" xr:uid="{00000000-0005-0000-0000-0000DD490000}"/>
    <cellStyle name="Normal 2 49" xfId="12656" xr:uid="{00000000-0005-0000-0000-0000DE490000}"/>
    <cellStyle name="Normal 2 49 2" xfId="12657" xr:uid="{00000000-0005-0000-0000-0000DF490000}"/>
    <cellStyle name="Normal 2 5" xfId="12658" xr:uid="{00000000-0005-0000-0000-0000E0490000}"/>
    <cellStyle name="Normal 2 5 2" xfId="12659" xr:uid="{00000000-0005-0000-0000-0000E1490000}"/>
    <cellStyle name="Normal 2 50" xfId="12660" xr:uid="{00000000-0005-0000-0000-0000E2490000}"/>
    <cellStyle name="Normal 2 50 2" xfId="12661" xr:uid="{00000000-0005-0000-0000-0000E3490000}"/>
    <cellStyle name="Normal 2 51" xfId="12662" xr:uid="{00000000-0005-0000-0000-0000E4490000}"/>
    <cellStyle name="Normal 2 51 2" xfId="12663" xr:uid="{00000000-0005-0000-0000-0000E5490000}"/>
    <cellStyle name="Normal 2 52" xfId="12664" xr:uid="{00000000-0005-0000-0000-0000E6490000}"/>
    <cellStyle name="Normal 2 52 2" xfId="12665" xr:uid="{00000000-0005-0000-0000-0000E7490000}"/>
    <cellStyle name="Normal 2 53" xfId="12666" xr:uid="{00000000-0005-0000-0000-0000E8490000}"/>
    <cellStyle name="Normal 2 53 2" xfId="12667" xr:uid="{00000000-0005-0000-0000-0000E9490000}"/>
    <cellStyle name="Normal 2 54" xfId="12668" xr:uid="{00000000-0005-0000-0000-0000EA490000}"/>
    <cellStyle name="Normal 2 54 2" xfId="12669" xr:uid="{00000000-0005-0000-0000-0000EB490000}"/>
    <cellStyle name="Normal 2 55" xfId="12670" xr:uid="{00000000-0005-0000-0000-0000EC490000}"/>
    <cellStyle name="Normal 2 55 2" xfId="12671" xr:uid="{00000000-0005-0000-0000-0000ED490000}"/>
    <cellStyle name="Normal 2 56" xfId="12672" xr:uid="{00000000-0005-0000-0000-0000EE490000}"/>
    <cellStyle name="Normal 2 56 2" xfId="12673" xr:uid="{00000000-0005-0000-0000-0000EF490000}"/>
    <cellStyle name="Normal 2 57" xfId="12674" xr:uid="{00000000-0005-0000-0000-0000F0490000}"/>
    <cellStyle name="Normal 2 57 2" xfId="12675" xr:uid="{00000000-0005-0000-0000-0000F1490000}"/>
    <cellStyle name="Normal 2 58" xfId="12676" xr:uid="{00000000-0005-0000-0000-0000F2490000}"/>
    <cellStyle name="Normal 2 58 2" xfId="12677" xr:uid="{00000000-0005-0000-0000-0000F3490000}"/>
    <cellStyle name="Normal 2 59" xfId="12678" xr:uid="{00000000-0005-0000-0000-0000F4490000}"/>
    <cellStyle name="Normal 2 59 2" xfId="12679" xr:uid="{00000000-0005-0000-0000-0000F5490000}"/>
    <cellStyle name="Normal 2 6" xfId="12680" xr:uid="{00000000-0005-0000-0000-0000F6490000}"/>
    <cellStyle name="Normal 2 6 2" xfId="12681" xr:uid="{00000000-0005-0000-0000-0000F7490000}"/>
    <cellStyle name="Normal 2 60" xfId="12682" xr:uid="{00000000-0005-0000-0000-0000F8490000}"/>
    <cellStyle name="Normal 2 60 2" xfId="12683" xr:uid="{00000000-0005-0000-0000-0000F9490000}"/>
    <cellStyle name="Normal 2 61" xfId="12684" xr:uid="{00000000-0005-0000-0000-0000FA490000}"/>
    <cellStyle name="Normal 2 61 2" xfId="12685" xr:uid="{00000000-0005-0000-0000-0000FB490000}"/>
    <cellStyle name="Normal 2 62" xfId="12686" xr:uid="{00000000-0005-0000-0000-0000FC490000}"/>
    <cellStyle name="Normal 2 62 2" xfId="12687" xr:uid="{00000000-0005-0000-0000-0000FD490000}"/>
    <cellStyle name="Normal 2 63" xfId="12688" xr:uid="{00000000-0005-0000-0000-0000FE490000}"/>
    <cellStyle name="Normal 2 63 2" xfId="12689" xr:uid="{00000000-0005-0000-0000-0000FF490000}"/>
    <cellStyle name="Normal 2 64" xfId="12690" xr:uid="{00000000-0005-0000-0000-0000004A0000}"/>
    <cellStyle name="Normal 2 64 2" xfId="12691" xr:uid="{00000000-0005-0000-0000-0000014A0000}"/>
    <cellStyle name="Normal 2 65" xfId="12692" xr:uid="{00000000-0005-0000-0000-0000024A0000}"/>
    <cellStyle name="Normal 2 65 2" xfId="12693" xr:uid="{00000000-0005-0000-0000-0000034A0000}"/>
    <cellStyle name="Normal 2 66" xfId="12694" xr:uid="{00000000-0005-0000-0000-0000044A0000}"/>
    <cellStyle name="Normal 2 66 2" xfId="12695" xr:uid="{00000000-0005-0000-0000-0000054A0000}"/>
    <cellStyle name="Normal 2 67" xfId="12696" xr:uid="{00000000-0005-0000-0000-0000064A0000}"/>
    <cellStyle name="Normal 2 67 2" xfId="12697" xr:uid="{00000000-0005-0000-0000-0000074A0000}"/>
    <cellStyle name="Normal 2 68" xfId="12698" xr:uid="{00000000-0005-0000-0000-0000084A0000}"/>
    <cellStyle name="Normal 2 68 2" xfId="12699" xr:uid="{00000000-0005-0000-0000-0000094A0000}"/>
    <cellStyle name="Normal 2 69" xfId="12700" xr:uid="{00000000-0005-0000-0000-00000A4A0000}"/>
    <cellStyle name="Normal 2 69 2" xfId="12701" xr:uid="{00000000-0005-0000-0000-00000B4A0000}"/>
    <cellStyle name="Normal 2 7" xfId="12702" xr:uid="{00000000-0005-0000-0000-00000C4A0000}"/>
    <cellStyle name="Normal 2 7 2" xfId="12703" xr:uid="{00000000-0005-0000-0000-00000D4A0000}"/>
    <cellStyle name="Normal 2 70" xfId="12704" xr:uid="{00000000-0005-0000-0000-00000E4A0000}"/>
    <cellStyle name="Normal 2 70 2" xfId="12705" xr:uid="{00000000-0005-0000-0000-00000F4A0000}"/>
    <cellStyle name="Normal 2 71" xfId="12706" xr:uid="{00000000-0005-0000-0000-0000104A0000}"/>
    <cellStyle name="Normal 2 71 2" xfId="12707" xr:uid="{00000000-0005-0000-0000-0000114A0000}"/>
    <cellStyle name="Normal 2 72" xfId="12708" xr:uid="{00000000-0005-0000-0000-0000124A0000}"/>
    <cellStyle name="Normal 2 72 2" xfId="12709" xr:uid="{00000000-0005-0000-0000-0000134A0000}"/>
    <cellStyle name="Normal 2 73" xfId="12710" xr:uid="{00000000-0005-0000-0000-0000144A0000}"/>
    <cellStyle name="Normal 2 73 2" xfId="12711" xr:uid="{00000000-0005-0000-0000-0000154A0000}"/>
    <cellStyle name="Normal 2 74" xfId="12712" xr:uid="{00000000-0005-0000-0000-0000164A0000}"/>
    <cellStyle name="Normal 2 74 2" xfId="12713" xr:uid="{00000000-0005-0000-0000-0000174A0000}"/>
    <cellStyle name="Normal 2 75" xfId="12714" xr:uid="{00000000-0005-0000-0000-0000184A0000}"/>
    <cellStyle name="Normal 2 75 2" xfId="12715" xr:uid="{00000000-0005-0000-0000-0000194A0000}"/>
    <cellStyle name="Normal 2 76" xfId="12716" xr:uid="{00000000-0005-0000-0000-00001A4A0000}"/>
    <cellStyle name="Normal 2 76 2" xfId="12717" xr:uid="{00000000-0005-0000-0000-00001B4A0000}"/>
    <cellStyle name="Normal 2 77" xfId="12718" xr:uid="{00000000-0005-0000-0000-00001C4A0000}"/>
    <cellStyle name="Normal 2 77 2" xfId="12719" xr:uid="{00000000-0005-0000-0000-00001D4A0000}"/>
    <cellStyle name="Normal 2 78" xfId="12720" xr:uid="{00000000-0005-0000-0000-00001E4A0000}"/>
    <cellStyle name="Normal 2 78 2" xfId="12721" xr:uid="{00000000-0005-0000-0000-00001F4A0000}"/>
    <cellStyle name="Normal 2 79" xfId="12722" xr:uid="{00000000-0005-0000-0000-0000204A0000}"/>
    <cellStyle name="Normal 2 79 2" xfId="12723" xr:uid="{00000000-0005-0000-0000-0000214A0000}"/>
    <cellStyle name="Normal 2 8" xfId="12724" xr:uid="{00000000-0005-0000-0000-0000224A0000}"/>
    <cellStyle name="Normal 2 8 2" xfId="12725" xr:uid="{00000000-0005-0000-0000-0000234A0000}"/>
    <cellStyle name="Normal 2 80" xfId="12726" xr:uid="{00000000-0005-0000-0000-0000244A0000}"/>
    <cellStyle name="Normal 2 80 2" xfId="12727" xr:uid="{00000000-0005-0000-0000-0000254A0000}"/>
    <cellStyle name="Normal 2 81" xfId="12728" xr:uid="{00000000-0005-0000-0000-0000264A0000}"/>
    <cellStyle name="Normal 2 81 2" xfId="12729" xr:uid="{00000000-0005-0000-0000-0000274A0000}"/>
    <cellStyle name="Normal 2 82" xfId="12730" xr:uid="{00000000-0005-0000-0000-0000284A0000}"/>
    <cellStyle name="Normal 2 82 2" xfId="12731" xr:uid="{00000000-0005-0000-0000-0000294A0000}"/>
    <cellStyle name="Normal 2 83" xfId="12732" xr:uid="{00000000-0005-0000-0000-00002A4A0000}"/>
    <cellStyle name="Normal 2 83 2" xfId="12733" xr:uid="{00000000-0005-0000-0000-00002B4A0000}"/>
    <cellStyle name="Normal 2 84" xfId="12734" xr:uid="{00000000-0005-0000-0000-00002C4A0000}"/>
    <cellStyle name="Normal 2 84 2" xfId="12735" xr:uid="{00000000-0005-0000-0000-00002D4A0000}"/>
    <cellStyle name="Normal 2 85" xfId="12736" xr:uid="{00000000-0005-0000-0000-00002E4A0000}"/>
    <cellStyle name="Normal 2 85 2" xfId="12737" xr:uid="{00000000-0005-0000-0000-00002F4A0000}"/>
    <cellStyle name="Normal 2 86" xfId="12738" xr:uid="{00000000-0005-0000-0000-0000304A0000}"/>
    <cellStyle name="Normal 2 86 2" xfId="12739" xr:uid="{00000000-0005-0000-0000-0000314A0000}"/>
    <cellStyle name="Normal 2 87" xfId="12740" xr:uid="{00000000-0005-0000-0000-0000324A0000}"/>
    <cellStyle name="Normal 2 87 2" xfId="12741" xr:uid="{00000000-0005-0000-0000-0000334A0000}"/>
    <cellStyle name="Normal 2 88" xfId="12742" xr:uid="{00000000-0005-0000-0000-0000344A0000}"/>
    <cellStyle name="Normal 2 88 2" xfId="12743" xr:uid="{00000000-0005-0000-0000-0000354A0000}"/>
    <cellStyle name="Normal 2 89" xfId="12744" xr:uid="{00000000-0005-0000-0000-0000364A0000}"/>
    <cellStyle name="Normal 2 89 2" xfId="12745" xr:uid="{00000000-0005-0000-0000-0000374A0000}"/>
    <cellStyle name="Normal 2 9" xfId="12746" xr:uid="{00000000-0005-0000-0000-0000384A0000}"/>
    <cellStyle name="Normal 2 9 2" xfId="12747" xr:uid="{00000000-0005-0000-0000-0000394A0000}"/>
    <cellStyle name="Normal 2 90" xfId="12748" xr:uid="{00000000-0005-0000-0000-00003A4A0000}"/>
    <cellStyle name="Normal 2 90 2" xfId="12749" xr:uid="{00000000-0005-0000-0000-00003B4A0000}"/>
    <cellStyle name="Normal 2 91" xfId="12750" xr:uid="{00000000-0005-0000-0000-00003C4A0000}"/>
    <cellStyle name="Normal 2 91 2" xfId="12751" xr:uid="{00000000-0005-0000-0000-00003D4A0000}"/>
    <cellStyle name="Normal 2 92" xfId="12752" xr:uid="{00000000-0005-0000-0000-00003E4A0000}"/>
    <cellStyle name="Normal 2 92 2" xfId="12753" xr:uid="{00000000-0005-0000-0000-00003F4A0000}"/>
    <cellStyle name="Normal 2 93" xfId="12754" xr:uid="{00000000-0005-0000-0000-0000404A0000}"/>
    <cellStyle name="Normal 2 93 2" xfId="12755" xr:uid="{00000000-0005-0000-0000-0000414A0000}"/>
    <cellStyle name="Normal 2 94" xfId="12756" xr:uid="{00000000-0005-0000-0000-0000424A0000}"/>
    <cellStyle name="Normal 2 94 2" xfId="12757" xr:uid="{00000000-0005-0000-0000-0000434A0000}"/>
    <cellStyle name="Normal 2 95" xfId="12758" xr:uid="{00000000-0005-0000-0000-0000444A0000}"/>
    <cellStyle name="Normal 2 95 2" xfId="12759" xr:uid="{00000000-0005-0000-0000-0000454A0000}"/>
    <cellStyle name="Normal 2 96" xfId="12760" xr:uid="{00000000-0005-0000-0000-0000464A0000}"/>
    <cellStyle name="Normal 2 96 2" xfId="12761" xr:uid="{00000000-0005-0000-0000-0000474A0000}"/>
    <cellStyle name="Normal 2 97" xfId="12762" xr:uid="{00000000-0005-0000-0000-0000484A0000}"/>
    <cellStyle name="Normal 2 97 2" xfId="12763" xr:uid="{00000000-0005-0000-0000-0000494A0000}"/>
    <cellStyle name="Normal 2 98" xfId="12764" xr:uid="{00000000-0005-0000-0000-00004A4A0000}"/>
    <cellStyle name="Normal 2 98 2" xfId="12765" xr:uid="{00000000-0005-0000-0000-00004B4A0000}"/>
    <cellStyle name="Normal 2 99" xfId="12766" xr:uid="{00000000-0005-0000-0000-00004C4A0000}"/>
    <cellStyle name="Normal 2 99 2" xfId="12767" xr:uid="{00000000-0005-0000-0000-00004D4A0000}"/>
    <cellStyle name="Normal 2_Bases_Generales" xfId="12768" xr:uid="{00000000-0005-0000-0000-00004E4A0000}"/>
    <cellStyle name="Normal 20" xfId="12769" xr:uid="{00000000-0005-0000-0000-00004F4A0000}"/>
    <cellStyle name="Normal 20 2" xfId="12770" xr:uid="{00000000-0005-0000-0000-0000504A0000}"/>
    <cellStyle name="Normal 21" xfId="12771" xr:uid="{00000000-0005-0000-0000-0000514A0000}"/>
    <cellStyle name="Normal 21 2" xfId="12772" xr:uid="{00000000-0005-0000-0000-0000524A0000}"/>
    <cellStyle name="Normal 22" xfId="12773" xr:uid="{00000000-0005-0000-0000-0000534A0000}"/>
    <cellStyle name="Normal 22 2" xfId="12774" xr:uid="{00000000-0005-0000-0000-0000544A0000}"/>
    <cellStyle name="Normal 23" xfId="12775" xr:uid="{00000000-0005-0000-0000-0000554A0000}"/>
    <cellStyle name="Normal 23 2" xfId="12776" xr:uid="{00000000-0005-0000-0000-0000564A0000}"/>
    <cellStyle name="Normal 24" xfId="12777" xr:uid="{00000000-0005-0000-0000-0000574A0000}"/>
    <cellStyle name="Normal 24 2" xfId="12778" xr:uid="{00000000-0005-0000-0000-0000584A0000}"/>
    <cellStyle name="Normal 25" xfId="12779" xr:uid="{00000000-0005-0000-0000-0000594A0000}"/>
    <cellStyle name="Normal 25 2" xfId="12780" xr:uid="{00000000-0005-0000-0000-00005A4A0000}"/>
    <cellStyle name="Normal 26" xfId="12781" xr:uid="{00000000-0005-0000-0000-00005B4A0000}"/>
    <cellStyle name="Normal 26 2" xfId="12782" xr:uid="{00000000-0005-0000-0000-00005C4A0000}"/>
    <cellStyle name="Normal 27" xfId="12783" xr:uid="{00000000-0005-0000-0000-00005D4A0000}"/>
    <cellStyle name="Normal 27 2" xfId="12784" xr:uid="{00000000-0005-0000-0000-00005E4A0000}"/>
    <cellStyle name="Normal 28" xfId="12785" xr:uid="{00000000-0005-0000-0000-00005F4A0000}"/>
    <cellStyle name="Normal 28 2" xfId="12786" xr:uid="{00000000-0005-0000-0000-0000604A0000}"/>
    <cellStyle name="Normal 29" xfId="12787" xr:uid="{00000000-0005-0000-0000-0000614A0000}"/>
    <cellStyle name="Normal 29 2" xfId="12788" xr:uid="{00000000-0005-0000-0000-0000624A0000}"/>
    <cellStyle name="Normal 3" xfId="12789" xr:uid="{00000000-0005-0000-0000-0000634A0000}"/>
    <cellStyle name="Normal 3 10" xfId="12790" xr:uid="{00000000-0005-0000-0000-0000644A0000}"/>
    <cellStyle name="Normal 3 10 2" xfId="12791" xr:uid="{00000000-0005-0000-0000-0000654A0000}"/>
    <cellStyle name="Normal 3 100" xfId="12792" xr:uid="{00000000-0005-0000-0000-0000664A0000}"/>
    <cellStyle name="Normal 3 100 2" xfId="12793" xr:uid="{00000000-0005-0000-0000-0000674A0000}"/>
    <cellStyle name="Normal 3 101" xfId="12794" xr:uid="{00000000-0005-0000-0000-0000684A0000}"/>
    <cellStyle name="Normal 3 101 2" xfId="12795" xr:uid="{00000000-0005-0000-0000-0000694A0000}"/>
    <cellStyle name="Normal 3 102" xfId="12796" xr:uid="{00000000-0005-0000-0000-00006A4A0000}"/>
    <cellStyle name="Normal 3 103" xfId="12797" xr:uid="{00000000-0005-0000-0000-00006B4A0000}"/>
    <cellStyle name="Normal 3 103 2" xfId="12798" xr:uid="{00000000-0005-0000-0000-00006C4A0000}"/>
    <cellStyle name="Normal 3 104" xfId="12799" xr:uid="{00000000-0005-0000-0000-00006D4A0000}"/>
    <cellStyle name="Normal 3 104 2" xfId="27618" xr:uid="{00000000-0005-0000-0000-00006E4A0000}"/>
    <cellStyle name="Normal 3 104 2 2" xfId="29861" xr:uid="{00000000-0005-0000-0000-00006F4A0000}"/>
    <cellStyle name="Normal 3 104 3" xfId="27623" xr:uid="{00000000-0005-0000-0000-0000704A0000}"/>
    <cellStyle name="Normal 3 104 3 2" xfId="29862" xr:uid="{00000000-0005-0000-0000-0000714A0000}"/>
    <cellStyle name="Normal 3 104 4" xfId="27633" xr:uid="{00000000-0005-0000-0000-0000724A0000}"/>
    <cellStyle name="Normal 3 104 4 2" xfId="27642" xr:uid="{00000000-0005-0000-0000-0000734A0000}"/>
    <cellStyle name="Normal 3 104 4 3" xfId="29872" xr:uid="{00000000-0005-0000-0000-0000744A0000}"/>
    <cellStyle name="Normal 3 104 5" xfId="27640" xr:uid="{00000000-0005-0000-0000-0000754A0000}"/>
    <cellStyle name="Normal 3 104 5 2" xfId="29879" xr:uid="{00000000-0005-0000-0000-0000764A0000}"/>
    <cellStyle name="Normal 3 104 6" xfId="28878" xr:uid="{00000000-0005-0000-0000-0000774A0000}"/>
    <cellStyle name="Normal 3 105" xfId="12800" xr:uid="{00000000-0005-0000-0000-0000784A0000}"/>
    <cellStyle name="Normal 3 105 2" xfId="12801" xr:uid="{00000000-0005-0000-0000-0000794A0000}"/>
    <cellStyle name="Normal 3 105 2 2" xfId="28880" xr:uid="{00000000-0005-0000-0000-00007A4A0000}"/>
    <cellStyle name="Normal 3 105 3" xfId="28879" xr:uid="{00000000-0005-0000-0000-00007B4A0000}"/>
    <cellStyle name="Normal 3 106" xfId="12802" xr:uid="{00000000-0005-0000-0000-00007C4A0000}"/>
    <cellStyle name="Normal 3 106 2" xfId="28881" xr:uid="{00000000-0005-0000-0000-00007D4A0000}"/>
    <cellStyle name="Normal 3 107" xfId="27628" xr:uid="{00000000-0005-0000-0000-00007E4A0000}"/>
    <cellStyle name="Normal 3 107 2" xfId="29867" xr:uid="{00000000-0005-0000-0000-00007F4A0000}"/>
    <cellStyle name="Normal 3 108" xfId="28877" xr:uid="{00000000-0005-0000-0000-0000804A0000}"/>
    <cellStyle name="Normal 3 11" xfId="12803" xr:uid="{00000000-0005-0000-0000-0000814A0000}"/>
    <cellStyle name="Normal 3 11 2" xfId="12804" xr:uid="{00000000-0005-0000-0000-0000824A0000}"/>
    <cellStyle name="Normal 3 12" xfId="12805" xr:uid="{00000000-0005-0000-0000-0000834A0000}"/>
    <cellStyle name="Normal 3 12 2" xfId="12806" xr:uid="{00000000-0005-0000-0000-0000844A0000}"/>
    <cellStyle name="Normal 3 13" xfId="12807" xr:uid="{00000000-0005-0000-0000-0000854A0000}"/>
    <cellStyle name="Normal 3 13 2" xfId="12808" xr:uid="{00000000-0005-0000-0000-0000864A0000}"/>
    <cellStyle name="Normal 3 14" xfId="12809" xr:uid="{00000000-0005-0000-0000-0000874A0000}"/>
    <cellStyle name="Normal 3 14 2" xfId="12810" xr:uid="{00000000-0005-0000-0000-0000884A0000}"/>
    <cellStyle name="Normal 3 15" xfId="12811" xr:uid="{00000000-0005-0000-0000-0000894A0000}"/>
    <cellStyle name="Normal 3 15 2" xfId="12812" xr:uid="{00000000-0005-0000-0000-00008A4A0000}"/>
    <cellStyle name="Normal 3 16" xfId="12813" xr:uid="{00000000-0005-0000-0000-00008B4A0000}"/>
    <cellStyle name="Normal 3 16 2" xfId="12814" xr:uid="{00000000-0005-0000-0000-00008C4A0000}"/>
    <cellStyle name="Normal 3 17" xfId="12815" xr:uid="{00000000-0005-0000-0000-00008D4A0000}"/>
    <cellStyle name="Normal 3 17 2" xfId="12816" xr:uid="{00000000-0005-0000-0000-00008E4A0000}"/>
    <cellStyle name="Normal 3 18" xfId="12817" xr:uid="{00000000-0005-0000-0000-00008F4A0000}"/>
    <cellStyle name="Normal 3 18 2" xfId="12818" xr:uid="{00000000-0005-0000-0000-0000904A0000}"/>
    <cellStyle name="Normal 3 19" xfId="12819" xr:uid="{00000000-0005-0000-0000-0000914A0000}"/>
    <cellStyle name="Normal 3 19 2" xfId="12820" xr:uid="{00000000-0005-0000-0000-0000924A0000}"/>
    <cellStyle name="Normal 3 2" xfId="12821" xr:uid="{00000000-0005-0000-0000-0000934A0000}"/>
    <cellStyle name="Normal 3 2 2" xfId="12822" xr:uid="{00000000-0005-0000-0000-0000944A0000}"/>
    <cellStyle name="Normal 3 2 2 2" xfId="12823" xr:uid="{00000000-0005-0000-0000-0000954A0000}"/>
    <cellStyle name="Normal 3 2 3" xfId="12824" xr:uid="{00000000-0005-0000-0000-0000964A0000}"/>
    <cellStyle name="Normal 3 20" xfId="12825" xr:uid="{00000000-0005-0000-0000-0000974A0000}"/>
    <cellStyle name="Normal 3 20 2" xfId="12826" xr:uid="{00000000-0005-0000-0000-0000984A0000}"/>
    <cellStyle name="Normal 3 21" xfId="12827" xr:uid="{00000000-0005-0000-0000-0000994A0000}"/>
    <cellStyle name="Normal 3 21 2" xfId="12828" xr:uid="{00000000-0005-0000-0000-00009A4A0000}"/>
    <cellStyle name="Normal 3 22" xfId="12829" xr:uid="{00000000-0005-0000-0000-00009B4A0000}"/>
    <cellStyle name="Normal 3 22 2" xfId="12830" xr:uid="{00000000-0005-0000-0000-00009C4A0000}"/>
    <cellStyle name="Normal 3 23" xfId="12831" xr:uid="{00000000-0005-0000-0000-00009D4A0000}"/>
    <cellStyle name="Normal 3 23 2" xfId="12832" xr:uid="{00000000-0005-0000-0000-00009E4A0000}"/>
    <cellStyle name="Normal 3 24" xfId="12833" xr:uid="{00000000-0005-0000-0000-00009F4A0000}"/>
    <cellStyle name="Normal 3 24 2" xfId="12834" xr:uid="{00000000-0005-0000-0000-0000A04A0000}"/>
    <cellStyle name="Normal 3 25" xfId="12835" xr:uid="{00000000-0005-0000-0000-0000A14A0000}"/>
    <cellStyle name="Normal 3 25 2" xfId="12836" xr:uid="{00000000-0005-0000-0000-0000A24A0000}"/>
    <cellStyle name="Normal 3 26" xfId="12837" xr:uid="{00000000-0005-0000-0000-0000A34A0000}"/>
    <cellStyle name="Normal 3 26 2" xfId="12838" xr:uid="{00000000-0005-0000-0000-0000A44A0000}"/>
    <cellStyle name="Normal 3 27" xfId="12839" xr:uid="{00000000-0005-0000-0000-0000A54A0000}"/>
    <cellStyle name="Normal 3 27 2" xfId="12840" xr:uid="{00000000-0005-0000-0000-0000A64A0000}"/>
    <cellStyle name="Normal 3 28" xfId="12841" xr:uid="{00000000-0005-0000-0000-0000A74A0000}"/>
    <cellStyle name="Normal 3 28 2" xfId="12842" xr:uid="{00000000-0005-0000-0000-0000A84A0000}"/>
    <cellStyle name="Normal 3 29" xfId="12843" xr:uid="{00000000-0005-0000-0000-0000A94A0000}"/>
    <cellStyle name="Normal 3 29 2" xfId="12844" xr:uid="{00000000-0005-0000-0000-0000AA4A0000}"/>
    <cellStyle name="Normal 3 3" xfId="12845" xr:uid="{00000000-0005-0000-0000-0000AB4A0000}"/>
    <cellStyle name="Normal 3 3 2" xfId="12846" xr:uid="{00000000-0005-0000-0000-0000AC4A0000}"/>
    <cellStyle name="Normal 3 30" xfId="12847" xr:uid="{00000000-0005-0000-0000-0000AD4A0000}"/>
    <cellStyle name="Normal 3 30 2" xfId="12848" xr:uid="{00000000-0005-0000-0000-0000AE4A0000}"/>
    <cellStyle name="Normal 3 31" xfId="12849" xr:uid="{00000000-0005-0000-0000-0000AF4A0000}"/>
    <cellStyle name="Normal 3 31 2" xfId="12850" xr:uid="{00000000-0005-0000-0000-0000B04A0000}"/>
    <cellStyle name="Normal 3 32" xfId="12851" xr:uid="{00000000-0005-0000-0000-0000B14A0000}"/>
    <cellStyle name="Normal 3 32 2" xfId="12852" xr:uid="{00000000-0005-0000-0000-0000B24A0000}"/>
    <cellStyle name="Normal 3 33" xfId="12853" xr:uid="{00000000-0005-0000-0000-0000B34A0000}"/>
    <cellStyle name="Normal 3 33 2" xfId="12854" xr:uid="{00000000-0005-0000-0000-0000B44A0000}"/>
    <cellStyle name="Normal 3 34" xfId="12855" xr:uid="{00000000-0005-0000-0000-0000B54A0000}"/>
    <cellStyle name="Normal 3 34 2" xfId="12856" xr:uid="{00000000-0005-0000-0000-0000B64A0000}"/>
    <cellStyle name="Normal 3 35" xfId="12857" xr:uid="{00000000-0005-0000-0000-0000B74A0000}"/>
    <cellStyle name="Normal 3 35 2" xfId="12858" xr:uid="{00000000-0005-0000-0000-0000B84A0000}"/>
    <cellStyle name="Normal 3 36" xfId="12859" xr:uid="{00000000-0005-0000-0000-0000B94A0000}"/>
    <cellStyle name="Normal 3 36 2" xfId="12860" xr:uid="{00000000-0005-0000-0000-0000BA4A0000}"/>
    <cellStyle name="Normal 3 37" xfId="12861" xr:uid="{00000000-0005-0000-0000-0000BB4A0000}"/>
    <cellStyle name="Normal 3 37 2" xfId="12862" xr:uid="{00000000-0005-0000-0000-0000BC4A0000}"/>
    <cellStyle name="Normal 3 38" xfId="12863" xr:uid="{00000000-0005-0000-0000-0000BD4A0000}"/>
    <cellStyle name="Normal 3 38 2" xfId="12864" xr:uid="{00000000-0005-0000-0000-0000BE4A0000}"/>
    <cellStyle name="Normal 3 39" xfId="12865" xr:uid="{00000000-0005-0000-0000-0000BF4A0000}"/>
    <cellStyle name="Normal 3 39 2" xfId="12866" xr:uid="{00000000-0005-0000-0000-0000C04A0000}"/>
    <cellStyle name="Normal 3 4" xfId="12867" xr:uid="{00000000-0005-0000-0000-0000C14A0000}"/>
    <cellStyle name="Normal 3 4 2" xfId="12868" xr:uid="{00000000-0005-0000-0000-0000C24A0000}"/>
    <cellStyle name="Normal 3 40" xfId="12869" xr:uid="{00000000-0005-0000-0000-0000C34A0000}"/>
    <cellStyle name="Normal 3 40 2" xfId="12870" xr:uid="{00000000-0005-0000-0000-0000C44A0000}"/>
    <cellStyle name="Normal 3 41" xfId="12871" xr:uid="{00000000-0005-0000-0000-0000C54A0000}"/>
    <cellStyle name="Normal 3 41 2" xfId="12872" xr:uid="{00000000-0005-0000-0000-0000C64A0000}"/>
    <cellStyle name="Normal 3 42" xfId="12873" xr:uid="{00000000-0005-0000-0000-0000C74A0000}"/>
    <cellStyle name="Normal 3 42 2" xfId="12874" xr:uid="{00000000-0005-0000-0000-0000C84A0000}"/>
    <cellStyle name="Normal 3 43" xfId="12875" xr:uid="{00000000-0005-0000-0000-0000C94A0000}"/>
    <cellStyle name="Normal 3 43 2" xfId="12876" xr:uid="{00000000-0005-0000-0000-0000CA4A0000}"/>
    <cellStyle name="Normal 3 44" xfId="12877" xr:uid="{00000000-0005-0000-0000-0000CB4A0000}"/>
    <cellStyle name="Normal 3 44 2" xfId="12878" xr:uid="{00000000-0005-0000-0000-0000CC4A0000}"/>
    <cellStyle name="Normal 3 45" xfId="12879" xr:uid="{00000000-0005-0000-0000-0000CD4A0000}"/>
    <cellStyle name="Normal 3 45 2" xfId="12880" xr:uid="{00000000-0005-0000-0000-0000CE4A0000}"/>
    <cellStyle name="Normal 3 46" xfId="12881" xr:uid="{00000000-0005-0000-0000-0000CF4A0000}"/>
    <cellStyle name="Normal 3 46 2" xfId="12882" xr:uid="{00000000-0005-0000-0000-0000D04A0000}"/>
    <cellStyle name="Normal 3 47" xfId="12883" xr:uid="{00000000-0005-0000-0000-0000D14A0000}"/>
    <cellStyle name="Normal 3 47 2" xfId="12884" xr:uid="{00000000-0005-0000-0000-0000D24A0000}"/>
    <cellStyle name="Normal 3 48" xfId="12885" xr:uid="{00000000-0005-0000-0000-0000D34A0000}"/>
    <cellStyle name="Normal 3 48 2" xfId="12886" xr:uid="{00000000-0005-0000-0000-0000D44A0000}"/>
    <cellStyle name="Normal 3 49" xfId="12887" xr:uid="{00000000-0005-0000-0000-0000D54A0000}"/>
    <cellStyle name="Normal 3 49 2" xfId="12888" xr:uid="{00000000-0005-0000-0000-0000D64A0000}"/>
    <cellStyle name="Normal 3 5" xfId="12889" xr:uid="{00000000-0005-0000-0000-0000D74A0000}"/>
    <cellStyle name="Normal 3 5 2" xfId="12890" xr:uid="{00000000-0005-0000-0000-0000D84A0000}"/>
    <cellStyle name="Normal 3 50" xfId="12891" xr:uid="{00000000-0005-0000-0000-0000D94A0000}"/>
    <cellStyle name="Normal 3 50 2" xfId="12892" xr:uid="{00000000-0005-0000-0000-0000DA4A0000}"/>
    <cellStyle name="Normal 3 51" xfId="12893" xr:uid="{00000000-0005-0000-0000-0000DB4A0000}"/>
    <cellStyle name="Normal 3 51 2" xfId="12894" xr:uid="{00000000-0005-0000-0000-0000DC4A0000}"/>
    <cellStyle name="Normal 3 52" xfId="12895" xr:uid="{00000000-0005-0000-0000-0000DD4A0000}"/>
    <cellStyle name="Normal 3 52 2" xfId="12896" xr:uid="{00000000-0005-0000-0000-0000DE4A0000}"/>
    <cellStyle name="Normal 3 53" xfId="12897" xr:uid="{00000000-0005-0000-0000-0000DF4A0000}"/>
    <cellStyle name="Normal 3 53 2" xfId="12898" xr:uid="{00000000-0005-0000-0000-0000E04A0000}"/>
    <cellStyle name="Normal 3 54" xfId="12899" xr:uid="{00000000-0005-0000-0000-0000E14A0000}"/>
    <cellStyle name="Normal 3 54 2" xfId="12900" xr:uid="{00000000-0005-0000-0000-0000E24A0000}"/>
    <cellStyle name="Normal 3 55" xfId="12901" xr:uid="{00000000-0005-0000-0000-0000E34A0000}"/>
    <cellStyle name="Normal 3 55 2" xfId="12902" xr:uid="{00000000-0005-0000-0000-0000E44A0000}"/>
    <cellStyle name="Normal 3 56" xfId="12903" xr:uid="{00000000-0005-0000-0000-0000E54A0000}"/>
    <cellStyle name="Normal 3 56 2" xfId="12904" xr:uid="{00000000-0005-0000-0000-0000E64A0000}"/>
    <cellStyle name="Normal 3 57" xfId="12905" xr:uid="{00000000-0005-0000-0000-0000E74A0000}"/>
    <cellStyle name="Normal 3 57 2" xfId="12906" xr:uid="{00000000-0005-0000-0000-0000E84A0000}"/>
    <cellStyle name="Normal 3 58" xfId="12907" xr:uid="{00000000-0005-0000-0000-0000E94A0000}"/>
    <cellStyle name="Normal 3 58 2" xfId="12908" xr:uid="{00000000-0005-0000-0000-0000EA4A0000}"/>
    <cellStyle name="Normal 3 59" xfId="12909" xr:uid="{00000000-0005-0000-0000-0000EB4A0000}"/>
    <cellStyle name="Normal 3 59 2" xfId="12910" xr:uid="{00000000-0005-0000-0000-0000EC4A0000}"/>
    <cellStyle name="Normal 3 6" xfId="12911" xr:uid="{00000000-0005-0000-0000-0000ED4A0000}"/>
    <cellStyle name="Normal 3 6 2" xfId="12912" xr:uid="{00000000-0005-0000-0000-0000EE4A0000}"/>
    <cellStyle name="Normal 3 60" xfId="12913" xr:uid="{00000000-0005-0000-0000-0000EF4A0000}"/>
    <cellStyle name="Normal 3 60 2" xfId="12914" xr:uid="{00000000-0005-0000-0000-0000F04A0000}"/>
    <cellStyle name="Normal 3 61" xfId="12915" xr:uid="{00000000-0005-0000-0000-0000F14A0000}"/>
    <cellStyle name="Normal 3 61 2" xfId="12916" xr:uid="{00000000-0005-0000-0000-0000F24A0000}"/>
    <cellStyle name="Normal 3 62" xfId="12917" xr:uid="{00000000-0005-0000-0000-0000F34A0000}"/>
    <cellStyle name="Normal 3 62 2" xfId="12918" xr:uid="{00000000-0005-0000-0000-0000F44A0000}"/>
    <cellStyle name="Normal 3 63" xfId="12919" xr:uid="{00000000-0005-0000-0000-0000F54A0000}"/>
    <cellStyle name="Normal 3 63 2" xfId="12920" xr:uid="{00000000-0005-0000-0000-0000F64A0000}"/>
    <cellStyle name="Normal 3 64" xfId="12921" xr:uid="{00000000-0005-0000-0000-0000F74A0000}"/>
    <cellStyle name="Normal 3 64 2" xfId="12922" xr:uid="{00000000-0005-0000-0000-0000F84A0000}"/>
    <cellStyle name="Normal 3 65" xfId="12923" xr:uid="{00000000-0005-0000-0000-0000F94A0000}"/>
    <cellStyle name="Normal 3 65 2" xfId="12924" xr:uid="{00000000-0005-0000-0000-0000FA4A0000}"/>
    <cellStyle name="Normal 3 66" xfId="12925" xr:uid="{00000000-0005-0000-0000-0000FB4A0000}"/>
    <cellStyle name="Normal 3 66 2" xfId="12926" xr:uid="{00000000-0005-0000-0000-0000FC4A0000}"/>
    <cellStyle name="Normal 3 67" xfId="12927" xr:uid="{00000000-0005-0000-0000-0000FD4A0000}"/>
    <cellStyle name="Normal 3 67 2" xfId="12928" xr:uid="{00000000-0005-0000-0000-0000FE4A0000}"/>
    <cellStyle name="Normal 3 68" xfId="12929" xr:uid="{00000000-0005-0000-0000-0000FF4A0000}"/>
    <cellStyle name="Normal 3 68 2" xfId="12930" xr:uid="{00000000-0005-0000-0000-0000004B0000}"/>
    <cellStyle name="Normal 3 69" xfId="12931" xr:uid="{00000000-0005-0000-0000-0000014B0000}"/>
    <cellStyle name="Normal 3 69 2" xfId="12932" xr:uid="{00000000-0005-0000-0000-0000024B0000}"/>
    <cellStyle name="Normal 3 7" xfId="12933" xr:uid="{00000000-0005-0000-0000-0000034B0000}"/>
    <cellStyle name="Normal 3 7 2" xfId="12934" xr:uid="{00000000-0005-0000-0000-0000044B0000}"/>
    <cellStyle name="Normal 3 70" xfId="12935" xr:uid="{00000000-0005-0000-0000-0000054B0000}"/>
    <cellStyle name="Normal 3 70 2" xfId="12936" xr:uid="{00000000-0005-0000-0000-0000064B0000}"/>
    <cellStyle name="Normal 3 71" xfId="12937" xr:uid="{00000000-0005-0000-0000-0000074B0000}"/>
    <cellStyle name="Normal 3 71 2" xfId="12938" xr:uid="{00000000-0005-0000-0000-0000084B0000}"/>
    <cellStyle name="Normal 3 72" xfId="12939" xr:uid="{00000000-0005-0000-0000-0000094B0000}"/>
    <cellStyle name="Normal 3 72 2" xfId="12940" xr:uid="{00000000-0005-0000-0000-00000A4B0000}"/>
    <cellStyle name="Normal 3 73" xfId="12941" xr:uid="{00000000-0005-0000-0000-00000B4B0000}"/>
    <cellStyle name="Normal 3 73 2" xfId="12942" xr:uid="{00000000-0005-0000-0000-00000C4B0000}"/>
    <cellStyle name="Normal 3 74" xfId="12943" xr:uid="{00000000-0005-0000-0000-00000D4B0000}"/>
    <cellStyle name="Normal 3 74 2" xfId="12944" xr:uid="{00000000-0005-0000-0000-00000E4B0000}"/>
    <cellStyle name="Normal 3 75" xfId="12945" xr:uid="{00000000-0005-0000-0000-00000F4B0000}"/>
    <cellStyle name="Normal 3 75 2" xfId="12946" xr:uid="{00000000-0005-0000-0000-0000104B0000}"/>
    <cellStyle name="Normal 3 76" xfId="12947" xr:uid="{00000000-0005-0000-0000-0000114B0000}"/>
    <cellStyle name="Normal 3 76 2" xfId="12948" xr:uid="{00000000-0005-0000-0000-0000124B0000}"/>
    <cellStyle name="Normal 3 77" xfId="12949" xr:uid="{00000000-0005-0000-0000-0000134B0000}"/>
    <cellStyle name="Normal 3 77 2" xfId="12950" xr:uid="{00000000-0005-0000-0000-0000144B0000}"/>
    <cellStyle name="Normal 3 78" xfId="12951" xr:uid="{00000000-0005-0000-0000-0000154B0000}"/>
    <cellStyle name="Normal 3 78 2" xfId="12952" xr:uid="{00000000-0005-0000-0000-0000164B0000}"/>
    <cellStyle name="Normal 3 79" xfId="12953" xr:uid="{00000000-0005-0000-0000-0000174B0000}"/>
    <cellStyle name="Normal 3 79 2" xfId="12954" xr:uid="{00000000-0005-0000-0000-0000184B0000}"/>
    <cellStyle name="Normal 3 8" xfId="12955" xr:uid="{00000000-0005-0000-0000-0000194B0000}"/>
    <cellStyle name="Normal 3 8 2" xfId="12956" xr:uid="{00000000-0005-0000-0000-00001A4B0000}"/>
    <cellStyle name="Normal 3 80" xfId="12957" xr:uid="{00000000-0005-0000-0000-00001B4B0000}"/>
    <cellStyle name="Normal 3 80 2" xfId="12958" xr:uid="{00000000-0005-0000-0000-00001C4B0000}"/>
    <cellStyle name="Normal 3 81" xfId="12959" xr:uid="{00000000-0005-0000-0000-00001D4B0000}"/>
    <cellStyle name="Normal 3 81 2" xfId="12960" xr:uid="{00000000-0005-0000-0000-00001E4B0000}"/>
    <cellStyle name="Normal 3 82" xfId="12961" xr:uid="{00000000-0005-0000-0000-00001F4B0000}"/>
    <cellStyle name="Normal 3 82 2" xfId="12962" xr:uid="{00000000-0005-0000-0000-0000204B0000}"/>
    <cellStyle name="Normal 3 83" xfId="12963" xr:uid="{00000000-0005-0000-0000-0000214B0000}"/>
    <cellStyle name="Normal 3 83 2" xfId="12964" xr:uid="{00000000-0005-0000-0000-0000224B0000}"/>
    <cellStyle name="Normal 3 84" xfId="12965" xr:uid="{00000000-0005-0000-0000-0000234B0000}"/>
    <cellStyle name="Normal 3 84 2" xfId="12966" xr:uid="{00000000-0005-0000-0000-0000244B0000}"/>
    <cellStyle name="Normal 3 85" xfId="12967" xr:uid="{00000000-0005-0000-0000-0000254B0000}"/>
    <cellStyle name="Normal 3 85 2" xfId="12968" xr:uid="{00000000-0005-0000-0000-0000264B0000}"/>
    <cellStyle name="Normal 3 86" xfId="12969" xr:uid="{00000000-0005-0000-0000-0000274B0000}"/>
    <cellStyle name="Normal 3 86 2" xfId="12970" xr:uid="{00000000-0005-0000-0000-0000284B0000}"/>
    <cellStyle name="Normal 3 87" xfId="12971" xr:uid="{00000000-0005-0000-0000-0000294B0000}"/>
    <cellStyle name="Normal 3 87 2" xfId="12972" xr:uid="{00000000-0005-0000-0000-00002A4B0000}"/>
    <cellStyle name="Normal 3 88" xfId="12973" xr:uid="{00000000-0005-0000-0000-00002B4B0000}"/>
    <cellStyle name="Normal 3 88 2" xfId="12974" xr:uid="{00000000-0005-0000-0000-00002C4B0000}"/>
    <cellStyle name="Normal 3 89" xfId="12975" xr:uid="{00000000-0005-0000-0000-00002D4B0000}"/>
    <cellStyle name="Normal 3 89 2" xfId="12976" xr:uid="{00000000-0005-0000-0000-00002E4B0000}"/>
    <cellStyle name="Normal 3 9" xfId="12977" xr:uid="{00000000-0005-0000-0000-00002F4B0000}"/>
    <cellStyle name="Normal 3 9 2" xfId="12978" xr:uid="{00000000-0005-0000-0000-0000304B0000}"/>
    <cellStyle name="Normal 3 90" xfId="12979" xr:uid="{00000000-0005-0000-0000-0000314B0000}"/>
    <cellStyle name="Normal 3 90 2" xfId="12980" xr:uid="{00000000-0005-0000-0000-0000324B0000}"/>
    <cellStyle name="Normal 3 91" xfId="12981" xr:uid="{00000000-0005-0000-0000-0000334B0000}"/>
    <cellStyle name="Normal 3 91 2" xfId="12982" xr:uid="{00000000-0005-0000-0000-0000344B0000}"/>
    <cellStyle name="Normal 3 92" xfId="12983" xr:uid="{00000000-0005-0000-0000-0000354B0000}"/>
    <cellStyle name="Normal 3 92 2" xfId="12984" xr:uid="{00000000-0005-0000-0000-0000364B0000}"/>
    <cellStyle name="Normal 3 93" xfId="12985" xr:uid="{00000000-0005-0000-0000-0000374B0000}"/>
    <cellStyle name="Normal 3 93 2" xfId="12986" xr:uid="{00000000-0005-0000-0000-0000384B0000}"/>
    <cellStyle name="Normal 3 94" xfId="12987" xr:uid="{00000000-0005-0000-0000-0000394B0000}"/>
    <cellStyle name="Normal 3 94 2" xfId="12988" xr:uid="{00000000-0005-0000-0000-00003A4B0000}"/>
    <cellStyle name="Normal 3 95" xfId="12989" xr:uid="{00000000-0005-0000-0000-00003B4B0000}"/>
    <cellStyle name="Normal 3 95 2" xfId="12990" xr:uid="{00000000-0005-0000-0000-00003C4B0000}"/>
    <cellStyle name="Normal 3 96" xfId="12991" xr:uid="{00000000-0005-0000-0000-00003D4B0000}"/>
    <cellStyle name="Normal 3 96 2" xfId="12992" xr:uid="{00000000-0005-0000-0000-00003E4B0000}"/>
    <cellStyle name="Normal 3 97" xfId="12993" xr:uid="{00000000-0005-0000-0000-00003F4B0000}"/>
    <cellStyle name="Normal 3 97 2" xfId="12994" xr:uid="{00000000-0005-0000-0000-0000404B0000}"/>
    <cellStyle name="Normal 3 98" xfId="12995" xr:uid="{00000000-0005-0000-0000-0000414B0000}"/>
    <cellStyle name="Normal 3 98 2" xfId="12996" xr:uid="{00000000-0005-0000-0000-0000424B0000}"/>
    <cellStyle name="Normal 3 99" xfId="12997" xr:uid="{00000000-0005-0000-0000-0000434B0000}"/>
    <cellStyle name="Normal 3 99 2" xfId="12998" xr:uid="{00000000-0005-0000-0000-0000444B0000}"/>
    <cellStyle name="Normal 3_Bases_Generales" xfId="12999" xr:uid="{00000000-0005-0000-0000-0000454B0000}"/>
    <cellStyle name="Normal 30" xfId="13000" xr:uid="{00000000-0005-0000-0000-0000464B0000}"/>
    <cellStyle name="Normal 30 2" xfId="13001" xr:uid="{00000000-0005-0000-0000-0000474B0000}"/>
    <cellStyle name="Normal 31" xfId="13002" xr:uid="{00000000-0005-0000-0000-0000484B0000}"/>
    <cellStyle name="Normal 31 2" xfId="13003" xr:uid="{00000000-0005-0000-0000-0000494B0000}"/>
    <cellStyle name="Normal 32" xfId="13004" xr:uid="{00000000-0005-0000-0000-00004A4B0000}"/>
    <cellStyle name="Normal 32 2" xfId="13005" xr:uid="{00000000-0005-0000-0000-00004B4B0000}"/>
    <cellStyle name="Normal 33" xfId="13006" xr:uid="{00000000-0005-0000-0000-00004C4B0000}"/>
    <cellStyle name="Normal 33 2" xfId="13007" xr:uid="{00000000-0005-0000-0000-00004D4B0000}"/>
    <cellStyle name="Normal 34" xfId="13008" xr:uid="{00000000-0005-0000-0000-00004E4B0000}"/>
    <cellStyle name="Normal 34 2" xfId="13009" xr:uid="{00000000-0005-0000-0000-00004F4B0000}"/>
    <cellStyle name="Normal 35" xfId="13010" xr:uid="{00000000-0005-0000-0000-0000504B0000}"/>
    <cellStyle name="Normal 35 2" xfId="13011" xr:uid="{00000000-0005-0000-0000-0000514B0000}"/>
    <cellStyle name="Normal 35 2 2" xfId="28882" xr:uid="{00000000-0005-0000-0000-0000524B0000}"/>
    <cellStyle name="Normal 36" xfId="13012" xr:uid="{00000000-0005-0000-0000-0000534B0000}"/>
    <cellStyle name="Normal 36 2" xfId="13013" xr:uid="{00000000-0005-0000-0000-0000544B0000}"/>
    <cellStyle name="Normal 37" xfId="13014" xr:uid="{00000000-0005-0000-0000-0000554B0000}"/>
    <cellStyle name="Normal 37 2" xfId="13015" xr:uid="{00000000-0005-0000-0000-0000564B0000}"/>
    <cellStyle name="Normal 38" xfId="13016" xr:uid="{00000000-0005-0000-0000-0000574B0000}"/>
    <cellStyle name="Normal 38 2" xfId="13017" xr:uid="{00000000-0005-0000-0000-0000584B0000}"/>
    <cellStyle name="Normal 39" xfId="13018" xr:uid="{00000000-0005-0000-0000-0000594B0000}"/>
    <cellStyle name="Normal 39 2" xfId="13019" xr:uid="{00000000-0005-0000-0000-00005A4B0000}"/>
    <cellStyle name="Normal 4" xfId="13020" xr:uid="{00000000-0005-0000-0000-00005B4B0000}"/>
    <cellStyle name="Normal 4 10" xfId="37072" xr:uid="{B8D0B632-0899-4BDB-9DA6-E394A1A52507}"/>
    <cellStyle name="Normal 4 2" xfId="13021" xr:uid="{00000000-0005-0000-0000-00005C4B0000}"/>
    <cellStyle name="Normal 4 2 2" xfId="13022" xr:uid="{00000000-0005-0000-0000-00005D4B0000}"/>
    <cellStyle name="Normal 4 2 2 2" xfId="13023" xr:uid="{00000000-0005-0000-0000-00005E4B0000}"/>
    <cellStyle name="Normal 4 2 2 3" xfId="13024" xr:uid="{00000000-0005-0000-0000-00005F4B0000}"/>
    <cellStyle name="Normal 4 2 2 4" xfId="34909" xr:uid="{00000000-0005-0000-0000-0000604B0000}"/>
    <cellStyle name="Normal 4 2 2 5" xfId="34910" xr:uid="{00000000-0005-0000-0000-0000614B0000}"/>
    <cellStyle name="Normal 4 2 3" xfId="13025" xr:uid="{00000000-0005-0000-0000-0000624B0000}"/>
    <cellStyle name="Normal 4 2 3 2" xfId="13026" xr:uid="{00000000-0005-0000-0000-0000634B0000}"/>
    <cellStyle name="Normal 4 2 3 3" xfId="13027" xr:uid="{00000000-0005-0000-0000-0000644B0000}"/>
    <cellStyle name="Normal 4 2 4" xfId="13028" xr:uid="{00000000-0005-0000-0000-0000654B0000}"/>
    <cellStyle name="Normal 4 2 4 2" xfId="13029" xr:uid="{00000000-0005-0000-0000-0000664B0000}"/>
    <cellStyle name="Normal 4 2 4 3" xfId="13030" xr:uid="{00000000-0005-0000-0000-0000674B0000}"/>
    <cellStyle name="Normal 4 2 5" xfId="13031" xr:uid="{00000000-0005-0000-0000-0000684B0000}"/>
    <cellStyle name="Normal 4 2 5 2" xfId="13032" xr:uid="{00000000-0005-0000-0000-0000694B0000}"/>
    <cellStyle name="Normal 4 2 5 3" xfId="13033" xr:uid="{00000000-0005-0000-0000-00006A4B0000}"/>
    <cellStyle name="Normal 4 2 6" xfId="13034" xr:uid="{00000000-0005-0000-0000-00006B4B0000}"/>
    <cellStyle name="Normal 4 2 7" xfId="13035" xr:uid="{00000000-0005-0000-0000-00006C4B0000}"/>
    <cellStyle name="Normal 4 2 8" xfId="28884" xr:uid="{00000000-0005-0000-0000-00006D4B0000}"/>
    <cellStyle name="Normal 4 3" xfId="13036" xr:uid="{00000000-0005-0000-0000-00006E4B0000}"/>
    <cellStyle name="Normal 4 3 2" xfId="13037" xr:uid="{00000000-0005-0000-0000-00006F4B0000}"/>
    <cellStyle name="Normal 4 3 3" xfId="13038" xr:uid="{00000000-0005-0000-0000-0000704B0000}"/>
    <cellStyle name="Normal 4 4" xfId="13039" xr:uid="{00000000-0005-0000-0000-0000714B0000}"/>
    <cellStyle name="Normal 4 4 2" xfId="13040" xr:uid="{00000000-0005-0000-0000-0000724B0000}"/>
    <cellStyle name="Normal 4 4 3" xfId="13041" xr:uid="{00000000-0005-0000-0000-0000734B0000}"/>
    <cellStyle name="Normal 4 5" xfId="13042" xr:uid="{00000000-0005-0000-0000-0000744B0000}"/>
    <cellStyle name="Normal 4 5 2" xfId="13043" xr:uid="{00000000-0005-0000-0000-0000754B0000}"/>
    <cellStyle name="Normal 4 5 3" xfId="13044" xr:uid="{00000000-0005-0000-0000-0000764B0000}"/>
    <cellStyle name="Normal 4 6" xfId="13045" xr:uid="{00000000-0005-0000-0000-0000774B0000}"/>
    <cellStyle name="Normal 4 6 2" xfId="13046" xr:uid="{00000000-0005-0000-0000-0000784B0000}"/>
    <cellStyle name="Normal 4 6 3" xfId="13047" xr:uid="{00000000-0005-0000-0000-0000794B0000}"/>
    <cellStyle name="Normal 4 7" xfId="13048" xr:uid="{00000000-0005-0000-0000-00007A4B0000}"/>
    <cellStyle name="Normal 4 8" xfId="13049" xr:uid="{00000000-0005-0000-0000-00007B4B0000}"/>
    <cellStyle name="Normal 4 9" xfId="28883" xr:uid="{00000000-0005-0000-0000-00007C4B0000}"/>
    <cellStyle name="Normal 4_Balance" xfId="13050" xr:uid="{00000000-0005-0000-0000-00007D4B0000}"/>
    <cellStyle name="Normal 40" xfId="13051" xr:uid="{00000000-0005-0000-0000-00007E4B0000}"/>
    <cellStyle name="Normal 40 2" xfId="13052" xr:uid="{00000000-0005-0000-0000-00007F4B0000}"/>
    <cellStyle name="Normal 41" xfId="13053" xr:uid="{00000000-0005-0000-0000-0000804B0000}"/>
    <cellStyle name="Normal 41 2" xfId="13054" xr:uid="{00000000-0005-0000-0000-0000814B0000}"/>
    <cellStyle name="Normal 42" xfId="13055" xr:uid="{00000000-0005-0000-0000-0000824B0000}"/>
    <cellStyle name="Normal 42 2" xfId="13056" xr:uid="{00000000-0005-0000-0000-0000834B0000}"/>
    <cellStyle name="Normal 43" xfId="13057" xr:uid="{00000000-0005-0000-0000-0000844B0000}"/>
    <cellStyle name="Normal 43 2" xfId="28885" xr:uid="{00000000-0005-0000-0000-0000854B0000}"/>
    <cellStyle name="Normal 44" xfId="13058" xr:uid="{00000000-0005-0000-0000-0000864B0000}"/>
    <cellStyle name="Normal 44 2" xfId="28886" xr:uid="{00000000-0005-0000-0000-0000874B0000}"/>
    <cellStyle name="Normal 45" xfId="13059" xr:uid="{00000000-0005-0000-0000-0000884B0000}"/>
    <cellStyle name="Normal 45 2" xfId="28887" xr:uid="{00000000-0005-0000-0000-0000894B0000}"/>
    <cellStyle name="Normal 46" xfId="13060" xr:uid="{00000000-0005-0000-0000-00008A4B0000}"/>
    <cellStyle name="Normal 46 2" xfId="28888" xr:uid="{00000000-0005-0000-0000-00008B4B0000}"/>
    <cellStyle name="Normal 47" xfId="13061" xr:uid="{00000000-0005-0000-0000-00008C4B0000}"/>
    <cellStyle name="Normal 47 2" xfId="13062" xr:uid="{00000000-0005-0000-0000-00008D4B0000}"/>
    <cellStyle name="Normal 48" xfId="13063" xr:uid="{00000000-0005-0000-0000-00008E4B0000}"/>
    <cellStyle name="Normal 48 2" xfId="13064" xr:uid="{00000000-0005-0000-0000-00008F4B0000}"/>
    <cellStyle name="Normal 49" xfId="13065" xr:uid="{00000000-0005-0000-0000-0000904B0000}"/>
    <cellStyle name="Normal 49 2" xfId="28889" xr:uid="{00000000-0005-0000-0000-0000914B0000}"/>
    <cellStyle name="Normal 5" xfId="13066" xr:uid="{00000000-0005-0000-0000-0000924B0000}"/>
    <cellStyle name="Normal 5 2" xfId="13067" xr:uid="{00000000-0005-0000-0000-0000934B0000}"/>
    <cellStyle name="Normal 5 2 2" xfId="28890" xr:uid="{00000000-0005-0000-0000-0000944B0000}"/>
    <cellStyle name="Normal 5 3" xfId="13068" xr:uid="{00000000-0005-0000-0000-0000954B0000}"/>
    <cellStyle name="Normal 5 3 2" xfId="28891" xr:uid="{00000000-0005-0000-0000-0000964B0000}"/>
    <cellStyle name="Normal 5 4" xfId="13069" xr:uid="{00000000-0005-0000-0000-0000974B0000}"/>
    <cellStyle name="Normal 5 4 2" xfId="28892" xr:uid="{00000000-0005-0000-0000-0000984B0000}"/>
    <cellStyle name="Normal 5 5" xfId="13070" xr:uid="{00000000-0005-0000-0000-0000994B0000}"/>
    <cellStyle name="Normal 5 6" xfId="37073" xr:uid="{3307A709-8E0E-4399-BF7E-94DCF9F33037}"/>
    <cellStyle name="Normal 50" xfId="13071" xr:uid="{00000000-0005-0000-0000-00009A4B0000}"/>
    <cellStyle name="Normal 50 2" xfId="28893" xr:uid="{00000000-0005-0000-0000-00009B4B0000}"/>
    <cellStyle name="Normal 51" xfId="13072" xr:uid="{00000000-0005-0000-0000-00009C4B0000}"/>
    <cellStyle name="Normal 51 2" xfId="28894" xr:uid="{00000000-0005-0000-0000-00009D4B0000}"/>
    <cellStyle name="Normal 52" xfId="13073" xr:uid="{00000000-0005-0000-0000-00009E4B0000}"/>
    <cellStyle name="Normal 52 2" xfId="13074" xr:uid="{00000000-0005-0000-0000-00009F4B0000}"/>
    <cellStyle name="Normal 52 2 2" xfId="28896" xr:uid="{00000000-0005-0000-0000-0000A04B0000}"/>
    <cellStyle name="Normal 52 3" xfId="28895" xr:uid="{00000000-0005-0000-0000-0000A14B0000}"/>
    <cellStyle name="Normal 53" xfId="13075" xr:uid="{00000000-0005-0000-0000-0000A24B0000}"/>
    <cellStyle name="Normal 53 2" xfId="28897" xr:uid="{00000000-0005-0000-0000-0000A34B0000}"/>
    <cellStyle name="Normal 54" xfId="13076" xr:uid="{00000000-0005-0000-0000-0000A44B0000}"/>
    <cellStyle name="Normal 54 2" xfId="28898" xr:uid="{00000000-0005-0000-0000-0000A54B0000}"/>
    <cellStyle name="Normal 54 3" xfId="34911" xr:uid="{00000000-0005-0000-0000-0000A64B0000}"/>
    <cellStyle name="Normal 54 3 2" xfId="34912" xr:uid="{00000000-0005-0000-0000-0000A74B0000}"/>
    <cellStyle name="Normal 54 4" xfId="34913" xr:uid="{00000000-0005-0000-0000-0000A84B0000}"/>
    <cellStyle name="Normal 55" xfId="13077" xr:uid="{00000000-0005-0000-0000-0000A94B0000}"/>
    <cellStyle name="Normal 55 2" xfId="13078" xr:uid="{00000000-0005-0000-0000-0000AA4B0000}"/>
    <cellStyle name="Normal 56" xfId="13079" xr:uid="{00000000-0005-0000-0000-0000AB4B0000}"/>
    <cellStyle name="Normal 56 2" xfId="13080" xr:uid="{00000000-0005-0000-0000-0000AC4B0000}"/>
    <cellStyle name="Normal 57" xfId="13081" xr:uid="{00000000-0005-0000-0000-0000AD4B0000}"/>
    <cellStyle name="Normal 57 2" xfId="13082" xr:uid="{00000000-0005-0000-0000-0000AE4B0000}"/>
    <cellStyle name="Normal 58" xfId="13083" xr:uid="{00000000-0005-0000-0000-0000AF4B0000}"/>
    <cellStyle name="Normal 58 2" xfId="13084" xr:uid="{00000000-0005-0000-0000-0000B04B0000}"/>
    <cellStyle name="Normal 59" xfId="13085" xr:uid="{00000000-0005-0000-0000-0000B14B0000}"/>
    <cellStyle name="Normal 59 2" xfId="13086" xr:uid="{00000000-0005-0000-0000-0000B24B0000}"/>
    <cellStyle name="Normal 6" xfId="13087" xr:uid="{00000000-0005-0000-0000-0000B34B0000}"/>
    <cellStyle name="Normal 6 10" xfId="37074" xr:uid="{E624B654-BF6B-4585-B9A9-858E30994B44}"/>
    <cellStyle name="Normal 6 2" xfId="13088" xr:uid="{00000000-0005-0000-0000-0000B44B0000}"/>
    <cellStyle name="Normal 6 2 2" xfId="13089" xr:uid="{00000000-0005-0000-0000-0000B54B0000}"/>
    <cellStyle name="Normal 6 2 2 2" xfId="28901" xr:uid="{00000000-0005-0000-0000-0000B64B0000}"/>
    <cellStyle name="Normal 6 2 3" xfId="13090" xr:uid="{00000000-0005-0000-0000-0000B74B0000}"/>
    <cellStyle name="Normal 6 2 3 2" xfId="28902" xr:uid="{00000000-0005-0000-0000-0000B84B0000}"/>
    <cellStyle name="Normal 6 2 4" xfId="28900" xr:uid="{00000000-0005-0000-0000-0000B94B0000}"/>
    <cellStyle name="Normal 6 3" xfId="13091" xr:uid="{00000000-0005-0000-0000-0000BA4B0000}"/>
    <cellStyle name="Normal 6 3 2" xfId="13092" xr:uid="{00000000-0005-0000-0000-0000BB4B0000}"/>
    <cellStyle name="Normal 6 3 3" xfId="13093" xr:uid="{00000000-0005-0000-0000-0000BC4B0000}"/>
    <cellStyle name="Normal 6 4" xfId="13094" xr:uid="{00000000-0005-0000-0000-0000BD4B0000}"/>
    <cellStyle name="Normal 6 4 2" xfId="13095" xr:uid="{00000000-0005-0000-0000-0000BE4B0000}"/>
    <cellStyle name="Normal 6 4 3" xfId="13096" xr:uid="{00000000-0005-0000-0000-0000BF4B0000}"/>
    <cellStyle name="Normal 6 5" xfId="13097" xr:uid="{00000000-0005-0000-0000-0000C04B0000}"/>
    <cellStyle name="Normal 6 5 2" xfId="13098" xr:uid="{00000000-0005-0000-0000-0000C14B0000}"/>
    <cellStyle name="Normal 6 5 3" xfId="13099" xr:uid="{00000000-0005-0000-0000-0000C24B0000}"/>
    <cellStyle name="Normal 6 6" xfId="13100" xr:uid="{00000000-0005-0000-0000-0000C34B0000}"/>
    <cellStyle name="Normal 6 6 2" xfId="13101" xr:uid="{00000000-0005-0000-0000-0000C44B0000}"/>
    <cellStyle name="Normal 6 6 3" xfId="13102" xr:uid="{00000000-0005-0000-0000-0000C54B0000}"/>
    <cellStyle name="Normal 6 7" xfId="13103" xr:uid="{00000000-0005-0000-0000-0000C64B0000}"/>
    <cellStyle name="Normal 6 8" xfId="13104" xr:uid="{00000000-0005-0000-0000-0000C74B0000}"/>
    <cellStyle name="Normal 6 9" xfId="28899" xr:uid="{00000000-0005-0000-0000-0000C84B0000}"/>
    <cellStyle name="Normal 6_Balance" xfId="13105" xr:uid="{00000000-0005-0000-0000-0000C94B0000}"/>
    <cellStyle name="Normal 60" xfId="13106" xr:uid="{00000000-0005-0000-0000-0000CA4B0000}"/>
    <cellStyle name="Normal 60 2" xfId="13107" xr:uid="{00000000-0005-0000-0000-0000CB4B0000}"/>
    <cellStyle name="Normal 61" xfId="13108" xr:uid="{00000000-0005-0000-0000-0000CC4B0000}"/>
    <cellStyle name="Normal 61 2" xfId="13109" xr:uid="{00000000-0005-0000-0000-0000CD4B0000}"/>
    <cellStyle name="Normal 62" xfId="13110" xr:uid="{00000000-0005-0000-0000-0000CE4B0000}"/>
    <cellStyle name="Normal 62 2" xfId="13111" xr:uid="{00000000-0005-0000-0000-0000CF4B0000}"/>
    <cellStyle name="Normal 63" xfId="13112" xr:uid="{00000000-0005-0000-0000-0000D04B0000}"/>
    <cellStyle name="Normal 63 2" xfId="13113" xr:uid="{00000000-0005-0000-0000-0000D14B0000}"/>
    <cellStyle name="Normal 64" xfId="13114" xr:uid="{00000000-0005-0000-0000-0000D24B0000}"/>
    <cellStyle name="Normal 64 2" xfId="13115" xr:uid="{00000000-0005-0000-0000-0000D34B0000}"/>
    <cellStyle name="Normal 65" xfId="13116" xr:uid="{00000000-0005-0000-0000-0000D44B0000}"/>
    <cellStyle name="Normal 65 2" xfId="13117" xr:uid="{00000000-0005-0000-0000-0000D54B0000}"/>
    <cellStyle name="Normal 66" xfId="13118" xr:uid="{00000000-0005-0000-0000-0000D64B0000}"/>
    <cellStyle name="Normal 66 2" xfId="13119" xr:uid="{00000000-0005-0000-0000-0000D74B0000}"/>
    <cellStyle name="Normal 67" xfId="13120" xr:uid="{00000000-0005-0000-0000-0000D84B0000}"/>
    <cellStyle name="Normal 67 2" xfId="27626" xr:uid="{00000000-0005-0000-0000-0000D94B0000}"/>
    <cellStyle name="Normal 67 2 2" xfId="29865" xr:uid="{00000000-0005-0000-0000-0000DA4B0000}"/>
    <cellStyle name="Normal 67 3" xfId="28903" xr:uid="{00000000-0005-0000-0000-0000DB4B0000}"/>
    <cellStyle name="Normal 68" xfId="13121" xr:uid="{00000000-0005-0000-0000-0000DC4B0000}"/>
    <cellStyle name="Normal 68 2" xfId="13122" xr:uid="{00000000-0005-0000-0000-0000DD4B0000}"/>
    <cellStyle name="Normal 68 3" xfId="34914" xr:uid="{00000000-0005-0000-0000-0000DE4B0000}"/>
    <cellStyle name="Normal 69" xfId="13123" xr:uid="{00000000-0005-0000-0000-0000DF4B0000}"/>
    <cellStyle name="Normal 7" xfId="13124" xr:uid="{00000000-0005-0000-0000-0000E04B0000}"/>
    <cellStyle name="Normal 7 2" xfId="13125" xr:uid="{00000000-0005-0000-0000-0000E14B0000}"/>
    <cellStyle name="Normal 7 2 2" xfId="28905" xr:uid="{00000000-0005-0000-0000-0000E24B0000}"/>
    <cellStyle name="Normal 7 2 3" xfId="34915" xr:uid="{00000000-0005-0000-0000-0000E34B0000}"/>
    <cellStyle name="Normal 7 2 4" xfId="34916" xr:uid="{00000000-0005-0000-0000-0000E44B0000}"/>
    <cellStyle name="Normal 7 3" xfId="13126" xr:uid="{00000000-0005-0000-0000-0000E54B0000}"/>
    <cellStyle name="Normal 7 3 2" xfId="28906" xr:uid="{00000000-0005-0000-0000-0000E64B0000}"/>
    <cellStyle name="Normal 7 4" xfId="28904" xr:uid="{00000000-0005-0000-0000-0000E74B0000}"/>
    <cellStyle name="Normal 7_Bases_Generales" xfId="13127" xr:uid="{00000000-0005-0000-0000-0000E84B0000}"/>
    <cellStyle name="Normal 70" xfId="13128" xr:uid="{00000000-0005-0000-0000-0000E94B0000}"/>
    <cellStyle name="Normal 70 2" xfId="28907" xr:uid="{00000000-0005-0000-0000-0000EA4B0000}"/>
    <cellStyle name="Normal 71" xfId="13129" xr:uid="{00000000-0005-0000-0000-0000EB4B0000}"/>
    <cellStyle name="Normal 71 2" xfId="28908" xr:uid="{00000000-0005-0000-0000-0000EC4B0000}"/>
    <cellStyle name="Normal 72" xfId="13130" xr:uid="{00000000-0005-0000-0000-0000ED4B0000}"/>
    <cellStyle name="Normal 72 2" xfId="28909" xr:uid="{00000000-0005-0000-0000-0000EE4B0000}"/>
    <cellStyle name="Normal 73" xfId="27615" xr:uid="{00000000-0005-0000-0000-0000EF4B0000}"/>
    <cellStyle name="Normal 73 2" xfId="29859" xr:uid="{00000000-0005-0000-0000-0000F04B0000}"/>
    <cellStyle name="Normal 73 3" xfId="37085" xr:uid="{4442142B-2622-4D77-95CF-5C4741222922}"/>
    <cellStyle name="Normal 74" xfId="27619" xr:uid="{00000000-0005-0000-0000-0000F14B0000}"/>
    <cellStyle name="Normal 75" xfId="27620" xr:uid="{00000000-0005-0000-0000-0000F24B0000}"/>
    <cellStyle name="Normal 76" xfId="27622" xr:uid="{00000000-0005-0000-0000-0000F34B0000}"/>
    <cellStyle name="Normal 77" xfId="27631" xr:uid="{00000000-0005-0000-0000-0000F44B0000}"/>
    <cellStyle name="Normal 77 2" xfId="29870" xr:uid="{00000000-0005-0000-0000-0000F54B0000}"/>
    <cellStyle name="Normal 78" xfId="27632" xr:uid="{00000000-0005-0000-0000-0000F64B0000}"/>
    <cellStyle name="Normal 78 2" xfId="29871" xr:uid="{00000000-0005-0000-0000-0000F74B0000}"/>
    <cellStyle name="Normal 79" xfId="27635" xr:uid="{00000000-0005-0000-0000-0000F84B0000}"/>
    <cellStyle name="Normal 79 2" xfId="29874" xr:uid="{00000000-0005-0000-0000-0000F94B0000}"/>
    <cellStyle name="Normal 8" xfId="13131" xr:uid="{00000000-0005-0000-0000-0000FA4B0000}"/>
    <cellStyle name="Normal 8 2" xfId="13132" xr:uid="{00000000-0005-0000-0000-0000FB4B0000}"/>
    <cellStyle name="Normal 80" xfId="27638" xr:uid="{00000000-0005-0000-0000-0000FC4B0000}"/>
    <cellStyle name="Normal 80 2" xfId="29877" xr:uid="{00000000-0005-0000-0000-0000FD4B0000}"/>
    <cellStyle name="Normal 81" xfId="27639" xr:uid="{00000000-0005-0000-0000-0000FE4B0000}"/>
    <cellStyle name="Normal 81 2" xfId="29878" xr:uid="{00000000-0005-0000-0000-0000FF4B0000}"/>
    <cellStyle name="Normal 82" xfId="27641" xr:uid="{00000000-0005-0000-0000-0000004C0000}"/>
    <cellStyle name="Normal 82 2" xfId="29880" xr:uid="{00000000-0005-0000-0000-0000014C0000}"/>
    <cellStyle name="Normal 82 3" xfId="29881" xr:uid="{00000000-0005-0000-0000-0000024C0000}"/>
    <cellStyle name="Normal 82 4" xfId="29883" xr:uid="{00000000-0005-0000-0000-0000034C0000}"/>
    <cellStyle name="Normal 82 4 2" xfId="37063" xr:uid="{087DD1F8-AE50-429F-8B7A-42C03FCA6056}"/>
    <cellStyle name="Normal 83" xfId="29882" xr:uid="{00000000-0005-0000-0000-0000044C0000}"/>
    <cellStyle name="Normal 83 2" xfId="29885" xr:uid="{00000000-0005-0000-0000-0000054C0000}"/>
    <cellStyle name="Normal 84" xfId="29887" xr:uid="{00000000-0005-0000-0000-0000064C0000}"/>
    <cellStyle name="Normal 85" xfId="34917" xr:uid="{00000000-0005-0000-0000-0000074C0000}"/>
    <cellStyle name="Normal 85 2" xfId="34918" xr:uid="{00000000-0005-0000-0000-0000084C0000}"/>
    <cellStyle name="Normal 86" xfId="34919" xr:uid="{00000000-0005-0000-0000-0000094C0000}"/>
    <cellStyle name="Normal 86 2" xfId="34920" xr:uid="{00000000-0005-0000-0000-00000A4C0000}"/>
    <cellStyle name="Normal 87" xfId="34921" xr:uid="{00000000-0005-0000-0000-00000B4C0000}"/>
    <cellStyle name="Normal 88" xfId="34922" xr:uid="{00000000-0005-0000-0000-00000C4C0000}"/>
    <cellStyle name="Normal 89" xfId="34923" xr:uid="{00000000-0005-0000-0000-00000D4C0000}"/>
    <cellStyle name="Normal 9" xfId="13133" xr:uid="{00000000-0005-0000-0000-00000E4C0000}"/>
    <cellStyle name="Normal 9 2" xfId="13134" xr:uid="{00000000-0005-0000-0000-00000F4C0000}"/>
    <cellStyle name="Normal 9 3" xfId="34924" xr:uid="{00000000-0005-0000-0000-0000104C0000}"/>
    <cellStyle name="Normal 90" xfId="34925" xr:uid="{00000000-0005-0000-0000-0000114C0000}"/>
    <cellStyle name="Normal 91" xfId="34926" xr:uid="{00000000-0005-0000-0000-0000124C0000}"/>
    <cellStyle name="Normal 92" xfId="34927" xr:uid="{00000000-0005-0000-0000-0000134C0000}"/>
    <cellStyle name="Normal 93" xfId="34928" xr:uid="{00000000-0005-0000-0000-0000144C0000}"/>
    <cellStyle name="Normal 94" xfId="34929" xr:uid="{00000000-0005-0000-0000-0000154C0000}"/>
    <cellStyle name="Normal 95" xfId="34930" xr:uid="{00000000-0005-0000-0000-0000164C0000}"/>
    <cellStyle name="Normal 96" xfId="34931" xr:uid="{00000000-0005-0000-0000-0000174C0000}"/>
    <cellStyle name="Normal 97" xfId="34932" xr:uid="{00000000-0005-0000-0000-0000184C0000}"/>
    <cellStyle name="Normal 98" xfId="34933" xr:uid="{00000000-0005-0000-0000-0000194C0000}"/>
    <cellStyle name="Normal 99" xfId="34934" xr:uid="{00000000-0005-0000-0000-00001A4C0000}"/>
    <cellStyle name="Nota 10" xfId="13135" xr:uid="{00000000-0005-0000-0000-00001B4C0000}"/>
    <cellStyle name="Nota 10 2" xfId="34935" xr:uid="{00000000-0005-0000-0000-00001C4C0000}"/>
    <cellStyle name="Nota 10 2 2" xfId="34936" xr:uid="{00000000-0005-0000-0000-00001D4C0000}"/>
    <cellStyle name="Nota 10 3" xfId="34937" xr:uid="{00000000-0005-0000-0000-00001E4C0000}"/>
    <cellStyle name="Nota 10 3 2" xfId="34938" xr:uid="{00000000-0005-0000-0000-00001F4C0000}"/>
    <cellStyle name="Nota 10 4" xfId="34939" xr:uid="{00000000-0005-0000-0000-0000204C0000}"/>
    <cellStyle name="Nota 11" xfId="13136" xr:uid="{00000000-0005-0000-0000-0000214C0000}"/>
    <cellStyle name="Nota 11 2" xfId="34940" xr:uid="{00000000-0005-0000-0000-0000224C0000}"/>
    <cellStyle name="Nota 11 2 2" xfId="34941" xr:uid="{00000000-0005-0000-0000-0000234C0000}"/>
    <cellStyle name="Nota 11 3" xfId="34942" xr:uid="{00000000-0005-0000-0000-0000244C0000}"/>
    <cellStyle name="Nota 11 3 2" xfId="34943" xr:uid="{00000000-0005-0000-0000-0000254C0000}"/>
    <cellStyle name="Nota 11 4" xfId="34944" xr:uid="{00000000-0005-0000-0000-0000264C0000}"/>
    <cellStyle name="Nota 12" xfId="13137" xr:uid="{00000000-0005-0000-0000-0000274C0000}"/>
    <cellStyle name="Nota 12 2" xfId="34945" xr:uid="{00000000-0005-0000-0000-0000284C0000}"/>
    <cellStyle name="Nota 13" xfId="13138" xr:uid="{00000000-0005-0000-0000-0000294C0000}"/>
    <cellStyle name="Nota 13 2" xfId="34946" xr:uid="{00000000-0005-0000-0000-00002A4C0000}"/>
    <cellStyle name="Nota 14" xfId="13139" xr:uid="{00000000-0005-0000-0000-00002B4C0000}"/>
    <cellStyle name="Nota 14 2" xfId="34947" xr:uid="{00000000-0005-0000-0000-00002C4C0000}"/>
    <cellStyle name="Nota 15" xfId="13140" xr:uid="{00000000-0005-0000-0000-00002D4C0000}"/>
    <cellStyle name="Nota 15 2" xfId="34948" xr:uid="{00000000-0005-0000-0000-00002E4C0000}"/>
    <cellStyle name="Nota 16" xfId="13141" xr:uid="{00000000-0005-0000-0000-00002F4C0000}"/>
    <cellStyle name="Nota 16 2" xfId="34949" xr:uid="{00000000-0005-0000-0000-0000304C0000}"/>
    <cellStyle name="Nota 17" xfId="13142" xr:uid="{00000000-0005-0000-0000-0000314C0000}"/>
    <cellStyle name="Nota 17 2" xfId="34950" xr:uid="{00000000-0005-0000-0000-0000324C0000}"/>
    <cellStyle name="Nota 18" xfId="13143" xr:uid="{00000000-0005-0000-0000-0000334C0000}"/>
    <cellStyle name="Nota 18 2" xfId="34951" xr:uid="{00000000-0005-0000-0000-0000344C0000}"/>
    <cellStyle name="Nota 19" xfId="13144" xr:uid="{00000000-0005-0000-0000-0000354C0000}"/>
    <cellStyle name="Nota 19 2" xfId="34952" xr:uid="{00000000-0005-0000-0000-0000364C0000}"/>
    <cellStyle name="Nota 2" xfId="13145" xr:uid="{00000000-0005-0000-0000-0000374C0000}"/>
    <cellStyle name="Nota 2 2" xfId="13146" xr:uid="{00000000-0005-0000-0000-0000384C0000}"/>
    <cellStyle name="Nota 2 2 2" xfId="34953" xr:uid="{00000000-0005-0000-0000-0000394C0000}"/>
    <cellStyle name="Nota 2 2 2 2" xfId="34954" xr:uid="{00000000-0005-0000-0000-00003A4C0000}"/>
    <cellStyle name="Nota 2 2 3" xfId="34955" xr:uid="{00000000-0005-0000-0000-00003B4C0000}"/>
    <cellStyle name="Nota 2 2 3 2" xfId="34956" xr:uid="{00000000-0005-0000-0000-00003C4C0000}"/>
    <cellStyle name="Nota 2 2 4" xfId="34957" xr:uid="{00000000-0005-0000-0000-00003D4C0000}"/>
    <cellStyle name="Nota 2 3" xfId="34958" xr:uid="{00000000-0005-0000-0000-00003E4C0000}"/>
    <cellStyle name="Nota 2 3 2" xfId="34959" xr:uid="{00000000-0005-0000-0000-00003F4C0000}"/>
    <cellStyle name="Nota 2 4" xfId="34960" xr:uid="{00000000-0005-0000-0000-0000404C0000}"/>
    <cellStyle name="Nota 2 4 2" xfId="34961" xr:uid="{00000000-0005-0000-0000-0000414C0000}"/>
    <cellStyle name="Nota 2 5" xfId="34962" xr:uid="{00000000-0005-0000-0000-0000424C0000}"/>
    <cellStyle name="Nota 2 5 2" xfId="34963" xr:uid="{00000000-0005-0000-0000-0000434C0000}"/>
    <cellStyle name="Nota 2 6" xfId="34964" xr:uid="{00000000-0005-0000-0000-0000444C0000}"/>
    <cellStyle name="Nota 2 6 2" xfId="34965" xr:uid="{00000000-0005-0000-0000-0000454C0000}"/>
    <cellStyle name="Nota 2 7" xfId="34966" xr:uid="{00000000-0005-0000-0000-0000464C0000}"/>
    <cellStyle name="Nota 2 8" xfId="34967" xr:uid="{00000000-0005-0000-0000-0000474C0000}"/>
    <cellStyle name="Nota 20" xfId="13147" xr:uid="{00000000-0005-0000-0000-0000484C0000}"/>
    <cellStyle name="Nota 20 2" xfId="34968" xr:uid="{00000000-0005-0000-0000-0000494C0000}"/>
    <cellStyle name="Nota 21" xfId="13148" xr:uid="{00000000-0005-0000-0000-00004A4C0000}"/>
    <cellStyle name="Nota 21 2" xfId="34969" xr:uid="{00000000-0005-0000-0000-00004B4C0000}"/>
    <cellStyle name="Nota 22" xfId="13149" xr:uid="{00000000-0005-0000-0000-00004C4C0000}"/>
    <cellStyle name="Nota 22 2" xfId="34970" xr:uid="{00000000-0005-0000-0000-00004D4C0000}"/>
    <cellStyle name="Nota 23" xfId="13150" xr:uid="{00000000-0005-0000-0000-00004E4C0000}"/>
    <cellStyle name="Nota 23 2" xfId="34971" xr:uid="{00000000-0005-0000-0000-00004F4C0000}"/>
    <cellStyle name="Nota 24" xfId="13151" xr:uid="{00000000-0005-0000-0000-0000504C0000}"/>
    <cellStyle name="Nota 24 2" xfId="34972" xr:uid="{00000000-0005-0000-0000-0000514C0000}"/>
    <cellStyle name="Nota 25" xfId="13152" xr:uid="{00000000-0005-0000-0000-0000524C0000}"/>
    <cellStyle name="Nota 25 2" xfId="34973" xr:uid="{00000000-0005-0000-0000-0000534C0000}"/>
    <cellStyle name="Nota 26" xfId="13153" xr:uid="{00000000-0005-0000-0000-0000544C0000}"/>
    <cellStyle name="Nota 26 2" xfId="34974" xr:uid="{00000000-0005-0000-0000-0000554C0000}"/>
    <cellStyle name="Nota 27" xfId="13154" xr:uid="{00000000-0005-0000-0000-0000564C0000}"/>
    <cellStyle name="Nota 27 2" xfId="34975" xr:uid="{00000000-0005-0000-0000-0000574C0000}"/>
    <cellStyle name="Nota 28" xfId="13155" xr:uid="{00000000-0005-0000-0000-0000584C0000}"/>
    <cellStyle name="Nota 28 2" xfId="34976" xr:uid="{00000000-0005-0000-0000-0000594C0000}"/>
    <cellStyle name="Nota 29" xfId="13156" xr:uid="{00000000-0005-0000-0000-00005A4C0000}"/>
    <cellStyle name="Nota 29 2" xfId="34977" xr:uid="{00000000-0005-0000-0000-00005B4C0000}"/>
    <cellStyle name="Nota 3" xfId="13157" xr:uid="{00000000-0005-0000-0000-00005C4C0000}"/>
    <cellStyle name="Nota 3 2" xfId="34978" xr:uid="{00000000-0005-0000-0000-00005D4C0000}"/>
    <cellStyle name="Nota 3 2 2" xfId="34979" xr:uid="{00000000-0005-0000-0000-00005E4C0000}"/>
    <cellStyle name="Nota 3 3" xfId="34980" xr:uid="{00000000-0005-0000-0000-00005F4C0000}"/>
    <cellStyle name="Nota 3 3 2" xfId="34981" xr:uid="{00000000-0005-0000-0000-0000604C0000}"/>
    <cellStyle name="Nota 3 4" xfId="34982" xr:uid="{00000000-0005-0000-0000-0000614C0000}"/>
    <cellStyle name="Nota 3 4 2" xfId="34983" xr:uid="{00000000-0005-0000-0000-0000624C0000}"/>
    <cellStyle name="Nota 3 5" xfId="34984" xr:uid="{00000000-0005-0000-0000-0000634C0000}"/>
    <cellStyle name="Nota 3 5 2" xfId="34985" xr:uid="{00000000-0005-0000-0000-0000644C0000}"/>
    <cellStyle name="Nota 3 6" xfId="34986" xr:uid="{00000000-0005-0000-0000-0000654C0000}"/>
    <cellStyle name="Nota 3 6 2" xfId="34987" xr:uid="{00000000-0005-0000-0000-0000664C0000}"/>
    <cellStyle name="Nota 3 7" xfId="34988" xr:uid="{00000000-0005-0000-0000-0000674C0000}"/>
    <cellStyle name="Nota 3 8" xfId="34989" xr:uid="{00000000-0005-0000-0000-0000684C0000}"/>
    <cellStyle name="Nota 30" xfId="13158" xr:uid="{00000000-0005-0000-0000-0000694C0000}"/>
    <cellStyle name="Nota 30 2" xfId="34990" xr:uid="{00000000-0005-0000-0000-00006A4C0000}"/>
    <cellStyle name="Nota 31" xfId="13159" xr:uid="{00000000-0005-0000-0000-00006B4C0000}"/>
    <cellStyle name="Nota 31 2" xfId="34991" xr:uid="{00000000-0005-0000-0000-00006C4C0000}"/>
    <cellStyle name="Nota 32" xfId="13160" xr:uid="{00000000-0005-0000-0000-00006D4C0000}"/>
    <cellStyle name="Nota 32 2" xfId="34992" xr:uid="{00000000-0005-0000-0000-00006E4C0000}"/>
    <cellStyle name="Nota 33" xfId="13161" xr:uid="{00000000-0005-0000-0000-00006F4C0000}"/>
    <cellStyle name="Nota 33 2" xfId="34993" xr:uid="{00000000-0005-0000-0000-0000704C0000}"/>
    <cellStyle name="Nota 34" xfId="13162" xr:uid="{00000000-0005-0000-0000-0000714C0000}"/>
    <cellStyle name="Nota 34 2" xfId="34994" xr:uid="{00000000-0005-0000-0000-0000724C0000}"/>
    <cellStyle name="Nota 35" xfId="13163" xr:uid="{00000000-0005-0000-0000-0000734C0000}"/>
    <cellStyle name="Nota 35 2" xfId="34995" xr:uid="{00000000-0005-0000-0000-0000744C0000}"/>
    <cellStyle name="Nota 36" xfId="13164" xr:uid="{00000000-0005-0000-0000-0000754C0000}"/>
    <cellStyle name="Nota 36 2" xfId="28910" xr:uid="{00000000-0005-0000-0000-0000764C0000}"/>
    <cellStyle name="Nota 37" xfId="13165" xr:uid="{00000000-0005-0000-0000-0000774C0000}"/>
    <cellStyle name="Nota 37 2" xfId="28911" xr:uid="{00000000-0005-0000-0000-0000784C0000}"/>
    <cellStyle name="Nota 38" xfId="13166" xr:uid="{00000000-0005-0000-0000-0000794C0000}"/>
    <cellStyle name="Nota 38 2" xfId="28912" xr:uid="{00000000-0005-0000-0000-00007A4C0000}"/>
    <cellStyle name="Nota 39" xfId="13167" xr:uid="{00000000-0005-0000-0000-00007B4C0000}"/>
    <cellStyle name="Nota 39 2" xfId="28913" xr:uid="{00000000-0005-0000-0000-00007C4C0000}"/>
    <cellStyle name="Nota 4" xfId="13168" xr:uid="{00000000-0005-0000-0000-00007D4C0000}"/>
    <cellStyle name="Nota 4 2" xfId="13169" xr:uid="{00000000-0005-0000-0000-00007E4C0000}"/>
    <cellStyle name="Nota 4 2 2" xfId="34996" xr:uid="{00000000-0005-0000-0000-00007F4C0000}"/>
    <cellStyle name="Nota 4 3" xfId="13170" xr:uid="{00000000-0005-0000-0000-0000804C0000}"/>
    <cellStyle name="Nota 4 3 2" xfId="34997" xr:uid="{00000000-0005-0000-0000-0000814C0000}"/>
    <cellStyle name="Nota 4 4" xfId="13171" xr:uid="{00000000-0005-0000-0000-0000824C0000}"/>
    <cellStyle name="Nota 4 4 2" xfId="34998" xr:uid="{00000000-0005-0000-0000-0000834C0000}"/>
    <cellStyle name="Nota 4 5" xfId="34999" xr:uid="{00000000-0005-0000-0000-0000844C0000}"/>
    <cellStyle name="Nota 4 5 2" xfId="35000" xr:uid="{00000000-0005-0000-0000-0000854C0000}"/>
    <cellStyle name="Nota 4 6" xfId="35001" xr:uid="{00000000-0005-0000-0000-0000864C0000}"/>
    <cellStyle name="Nota 4 6 2" xfId="35002" xr:uid="{00000000-0005-0000-0000-0000874C0000}"/>
    <cellStyle name="Nota 4 7" xfId="35003" xr:uid="{00000000-0005-0000-0000-0000884C0000}"/>
    <cellStyle name="Nota 4 7 2" xfId="35004" xr:uid="{00000000-0005-0000-0000-0000894C0000}"/>
    <cellStyle name="Nota 4 8" xfId="35005" xr:uid="{00000000-0005-0000-0000-00008A4C0000}"/>
    <cellStyle name="Nota 40" xfId="13172" xr:uid="{00000000-0005-0000-0000-00008B4C0000}"/>
    <cellStyle name="Nota 40 2" xfId="28914" xr:uid="{00000000-0005-0000-0000-00008C4C0000}"/>
    <cellStyle name="Nota 41" xfId="13173" xr:uid="{00000000-0005-0000-0000-00008D4C0000}"/>
    <cellStyle name="Nota 41 2" xfId="28915" xr:uid="{00000000-0005-0000-0000-00008E4C0000}"/>
    <cellStyle name="Nota 42" xfId="35006" xr:uid="{00000000-0005-0000-0000-00008F4C0000}"/>
    <cellStyle name="Nota 42 2" xfId="35007" xr:uid="{00000000-0005-0000-0000-0000904C0000}"/>
    <cellStyle name="Nota 43" xfId="35008" xr:uid="{00000000-0005-0000-0000-0000914C0000}"/>
    <cellStyle name="Nota 43 2" xfId="35009" xr:uid="{00000000-0005-0000-0000-0000924C0000}"/>
    <cellStyle name="Nota 44" xfId="35010" xr:uid="{00000000-0005-0000-0000-0000934C0000}"/>
    <cellStyle name="Nota 44 2" xfId="35011" xr:uid="{00000000-0005-0000-0000-0000944C0000}"/>
    <cellStyle name="Nota 45" xfId="35012" xr:uid="{00000000-0005-0000-0000-0000954C0000}"/>
    <cellStyle name="Nota 45 2" xfId="35013" xr:uid="{00000000-0005-0000-0000-0000964C0000}"/>
    <cellStyle name="Nota 46" xfId="35014" xr:uid="{00000000-0005-0000-0000-0000974C0000}"/>
    <cellStyle name="Nota 46 2" xfId="35015" xr:uid="{00000000-0005-0000-0000-0000984C0000}"/>
    <cellStyle name="Nota 47" xfId="35016" xr:uid="{00000000-0005-0000-0000-0000994C0000}"/>
    <cellStyle name="Nota 47 2" xfId="35017" xr:uid="{00000000-0005-0000-0000-00009A4C0000}"/>
    <cellStyle name="Nota 48" xfId="35018" xr:uid="{00000000-0005-0000-0000-00009B4C0000}"/>
    <cellStyle name="Nota 48 2" xfId="35019" xr:uid="{00000000-0005-0000-0000-00009C4C0000}"/>
    <cellStyle name="Nota 49" xfId="35020" xr:uid="{00000000-0005-0000-0000-00009D4C0000}"/>
    <cellStyle name="Nota 49 2" xfId="35021" xr:uid="{00000000-0005-0000-0000-00009E4C0000}"/>
    <cellStyle name="Nota 5" xfId="13174" xr:uid="{00000000-0005-0000-0000-00009F4C0000}"/>
    <cellStyle name="Nota 5 2" xfId="35022" xr:uid="{00000000-0005-0000-0000-0000A04C0000}"/>
    <cellStyle name="Nota 5 2 2" xfId="35023" xr:uid="{00000000-0005-0000-0000-0000A14C0000}"/>
    <cellStyle name="Nota 5 3" xfId="35024" xr:uid="{00000000-0005-0000-0000-0000A24C0000}"/>
    <cellStyle name="Nota 5 3 2" xfId="35025" xr:uid="{00000000-0005-0000-0000-0000A34C0000}"/>
    <cellStyle name="Nota 5 4" xfId="35026" xr:uid="{00000000-0005-0000-0000-0000A44C0000}"/>
    <cellStyle name="Nota 5 4 2" xfId="35027" xr:uid="{00000000-0005-0000-0000-0000A54C0000}"/>
    <cellStyle name="Nota 5 5" xfId="35028" xr:uid="{00000000-0005-0000-0000-0000A64C0000}"/>
    <cellStyle name="Nota 5 5 2" xfId="35029" xr:uid="{00000000-0005-0000-0000-0000A74C0000}"/>
    <cellStyle name="Nota 5 6" xfId="35030" xr:uid="{00000000-0005-0000-0000-0000A84C0000}"/>
    <cellStyle name="Nota 5 6 2" xfId="35031" xr:uid="{00000000-0005-0000-0000-0000A94C0000}"/>
    <cellStyle name="Nota 5 7" xfId="35032" xr:uid="{00000000-0005-0000-0000-0000AA4C0000}"/>
    <cellStyle name="Nota 5 7 2" xfId="35033" xr:uid="{00000000-0005-0000-0000-0000AB4C0000}"/>
    <cellStyle name="Nota 5 8" xfId="35034" xr:uid="{00000000-0005-0000-0000-0000AC4C0000}"/>
    <cellStyle name="Nota 50" xfId="35035" xr:uid="{00000000-0005-0000-0000-0000AD4C0000}"/>
    <cellStyle name="Nota 50 2" xfId="35036" xr:uid="{00000000-0005-0000-0000-0000AE4C0000}"/>
    <cellStyle name="Nota 51" xfId="35037" xr:uid="{00000000-0005-0000-0000-0000AF4C0000}"/>
    <cellStyle name="Nota 51 2" xfId="35038" xr:uid="{00000000-0005-0000-0000-0000B04C0000}"/>
    <cellStyle name="Nota 52" xfId="35039" xr:uid="{00000000-0005-0000-0000-0000B14C0000}"/>
    <cellStyle name="Nota 52 2" xfId="35040" xr:uid="{00000000-0005-0000-0000-0000B24C0000}"/>
    <cellStyle name="Nota 53" xfId="35041" xr:uid="{00000000-0005-0000-0000-0000B34C0000}"/>
    <cellStyle name="Nota 53 2" xfId="35042" xr:uid="{00000000-0005-0000-0000-0000B44C0000}"/>
    <cellStyle name="Nota 54" xfId="35043" xr:uid="{00000000-0005-0000-0000-0000B54C0000}"/>
    <cellStyle name="Nota 54 2" xfId="35044" xr:uid="{00000000-0005-0000-0000-0000B64C0000}"/>
    <cellStyle name="Nota 55" xfId="35045" xr:uid="{00000000-0005-0000-0000-0000B74C0000}"/>
    <cellStyle name="Nota 55 2" xfId="35046" xr:uid="{00000000-0005-0000-0000-0000B84C0000}"/>
    <cellStyle name="Nota 56" xfId="35047" xr:uid="{00000000-0005-0000-0000-0000B94C0000}"/>
    <cellStyle name="Nota 56 2" xfId="35048" xr:uid="{00000000-0005-0000-0000-0000BA4C0000}"/>
    <cellStyle name="Nota 57" xfId="35049" xr:uid="{00000000-0005-0000-0000-0000BB4C0000}"/>
    <cellStyle name="Nota 57 2" xfId="35050" xr:uid="{00000000-0005-0000-0000-0000BC4C0000}"/>
    <cellStyle name="Nota 58" xfId="35051" xr:uid="{00000000-0005-0000-0000-0000BD4C0000}"/>
    <cellStyle name="Nota 58 2" xfId="35052" xr:uid="{00000000-0005-0000-0000-0000BE4C0000}"/>
    <cellStyle name="Nota 59" xfId="35053" xr:uid="{00000000-0005-0000-0000-0000BF4C0000}"/>
    <cellStyle name="Nota 59 2" xfId="35054" xr:uid="{00000000-0005-0000-0000-0000C04C0000}"/>
    <cellStyle name="Nota 6" xfId="13175" xr:uid="{00000000-0005-0000-0000-0000C14C0000}"/>
    <cellStyle name="Nota 6 2" xfId="35055" xr:uid="{00000000-0005-0000-0000-0000C24C0000}"/>
    <cellStyle name="Nota 6 2 2" xfId="35056" xr:uid="{00000000-0005-0000-0000-0000C34C0000}"/>
    <cellStyle name="Nota 6 3" xfId="35057" xr:uid="{00000000-0005-0000-0000-0000C44C0000}"/>
    <cellStyle name="Nota 6 3 2" xfId="35058" xr:uid="{00000000-0005-0000-0000-0000C54C0000}"/>
    <cellStyle name="Nota 6 4" xfId="35059" xr:uid="{00000000-0005-0000-0000-0000C64C0000}"/>
    <cellStyle name="Nota 6 4 2" xfId="35060" xr:uid="{00000000-0005-0000-0000-0000C74C0000}"/>
    <cellStyle name="Nota 6 5" xfId="35061" xr:uid="{00000000-0005-0000-0000-0000C84C0000}"/>
    <cellStyle name="Nota 6 5 2" xfId="35062" xr:uid="{00000000-0005-0000-0000-0000C94C0000}"/>
    <cellStyle name="Nota 6 6" xfId="35063" xr:uid="{00000000-0005-0000-0000-0000CA4C0000}"/>
    <cellStyle name="Nota 6 6 2" xfId="35064" xr:uid="{00000000-0005-0000-0000-0000CB4C0000}"/>
    <cellStyle name="Nota 6 7" xfId="35065" xr:uid="{00000000-0005-0000-0000-0000CC4C0000}"/>
    <cellStyle name="Nota 6 7 2" xfId="35066" xr:uid="{00000000-0005-0000-0000-0000CD4C0000}"/>
    <cellStyle name="Nota 6 8" xfId="35067" xr:uid="{00000000-0005-0000-0000-0000CE4C0000}"/>
    <cellStyle name="Nota 60" xfId="35068" xr:uid="{00000000-0005-0000-0000-0000CF4C0000}"/>
    <cellStyle name="Nota 60 2" xfId="35069" xr:uid="{00000000-0005-0000-0000-0000D04C0000}"/>
    <cellStyle name="Nota 61" xfId="35070" xr:uid="{00000000-0005-0000-0000-0000D14C0000}"/>
    <cellStyle name="Nota 61 2" xfId="35071" xr:uid="{00000000-0005-0000-0000-0000D24C0000}"/>
    <cellStyle name="Nota 62" xfId="35072" xr:uid="{00000000-0005-0000-0000-0000D34C0000}"/>
    <cellStyle name="Nota 62 2" xfId="35073" xr:uid="{00000000-0005-0000-0000-0000D44C0000}"/>
    <cellStyle name="Nota 7" xfId="13176" xr:uid="{00000000-0005-0000-0000-0000D54C0000}"/>
    <cellStyle name="Nota 7 2" xfId="35074" xr:uid="{00000000-0005-0000-0000-0000D64C0000}"/>
    <cellStyle name="Nota 7 2 2" xfId="35075" xr:uid="{00000000-0005-0000-0000-0000D74C0000}"/>
    <cellStyle name="Nota 7 3" xfId="35076" xr:uid="{00000000-0005-0000-0000-0000D84C0000}"/>
    <cellStyle name="Nota 7 3 2" xfId="35077" xr:uid="{00000000-0005-0000-0000-0000D94C0000}"/>
    <cellStyle name="Nota 7 4" xfId="35078" xr:uid="{00000000-0005-0000-0000-0000DA4C0000}"/>
    <cellStyle name="Nota 7 4 2" xfId="35079" xr:uid="{00000000-0005-0000-0000-0000DB4C0000}"/>
    <cellStyle name="Nota 7 5" xfId="35080" xr:uid="{00000000-0005-0000-0000-0000DC4C0000}"/>
    <cellStyle name="Nota 7 5 2" xfId="35081" xr:uid="{00000000-0005-0000-0000-0000DD4C0000}"/>
    <cellStyle name="Nota 7 6" xfId="35082" xr:uid="{00000000-0005-0000-0000-0000DE4C0000}"/>
    <cellStyle name="Nota 7 6 2" xfId="35083" xr:uid="{00000000-0005-0000-0000-0000DF4C0000}"/>
    <cellStyle name="Nota 7 7" xfId="35084" xr:uid="{00000000-0005-0000-0000-0000E04C0000}"/>
    <cellStyle name="Nota 7 7 2" xfId="35085" xr:uid="{00000000-0005-0000-0000-0000E14C0000}"/>
    <cellStyle name="Nota 7 8" xfId="35086" xr:uid="{00000000-0005-0000-0000-0000E24C0000}"/>
    <cellStyle name="Nota 8" xfId="13177" xr:uid="{00000000-0005-0000-0000-0000E34C0000}"/>
    <cellStyle name="Nota 8 2" xfId="35087" xr:uid="{00000000-0005-0000-0000-0000E44C0000}"/>
    <cellStyle name="Nota 8 2 2" xfId="35088" xr:uid="{00000000-0005-0000-0000-0000E54C0000}"/>
    <cellStyle name="Nota 8 3" xfId="35089" xr:uid="{00000000-0005-0000-0000-0000E64C0000}"/>
    <cellStyle name="Nota 8 3 2" xfId="35090" xr:uid="{00000000-0005-0000-0000-0000E74C0000}"/>
    <cellStyle name="Nota 8 4" xfId="35091" xr:uid="{00000000-0005-0000-0000-0000E84C0000}"/>
    <cellStyle name="Nota 9" xfId="13178" xr:uid="{00000000-0005-0000-0000-0000E94C0000}"/>
    <cellStyle name="Nota 9 2" xfId="35092" xr:uid="{00000000-0005-0000-0000-0000EA4C0000}"/>
    <cellStyle name="Nota 9 2 2" xfId="35093" xr:uid="{00000000-0005-0000-0000-0000EB4C0000}"/>
    <cellStyle name="Nota 9 3" xfId="35094" xr:uid="{00000000-0005-0000-0000-0000EC4C0000}"/>
    <cellStyle name="Nota 9 3 2" xfId="35095" xr:uid="{00000000-0005-0000-0000-0000ED4C0000}"/>
    <cellStyle name="Nota 9 4" xfId="35096" xr:uid="{00000000-0005-0000-0000-0000EE4C0000}"/>
    <cellStyle name="Notas 2" xfId="13179" xr:uid="{00000000-0005-0000-0000-0000EF4C0000}"/>
    <cellStyle name="Notas 2 2" xfId="13180" xr:uid="{00000000-0005-0000-0000-0000F04C0000}"/>
    <cellStyle name="Notas 2 2 2" xfId="28917" xr:uid="{00000000-0005-0000-0000-0000F14C0000}"/>
    <cellStyle name="Notas 2 3" xfId="13181" xr:uid="{00000000-0005-0000-0000-0000F24C0000}"/>
    <cellStyle name="Notas 2 3 2" xfId="28918" xr:uid="{00000000-0005-0000-0000-0000F34C0000}"/>
    <cellStyle name="Notas 2 4" xfId="28916" xr:uid="{00000000-0005-0000-0000-0000F44C0000}"/>
    <cellStyle name="Note" xfId="13182" xr:uid="{00000000-0005-0000-0000-0000F54C0000}"/>
    <cellStyle name="Note 10" xfId="13183" xr:uid="{00000000-0005-0000-0000-0000F64C0000}"/>
    <cellStyle name="Note 10 2" xfId="13184" xr:uid="{00000000-0005-0000-0000-0000F74C0000}"/>
    <cellStyle name="Note 10 2 2" xfId="13185" xr:uid="{00000000-0005-0000-0000-0000F84C0000}"/>
    <cellStyle name="Note 10 3" xfId="13186" xr:uid="{00000000-0005-0000-0000-0000F94C0000}"/>
    <cellStyle name="Note 10 3 2" xfId="13187" xr:uid="{00000000-0005-0000-0000-0000FA4C0000}"/>
    <cellStyle name="Note 10 4" xfId="13188" xr:uid="{00000000-0005-0000-0000-0000FB4C0000}"/>
    <cellStyle name="Note 11" xfId="13189" xr:uid="{00000000-0005-0000-0000-0000FC4C0000}"/>
    <cellStyle name="Note 11 2" xfId="13190" xr:uid="{00000000-0005-0000-0000-0000FD4C0000}"/>
    <cellStyle name="Note 11 2 2" xfId="13191" xr:uid="{00000000-0005-0000-0000-0000FE4C0000}"/>
    <cellStyle name="Note 11 3" xfId="13192" xr:uid="{00000000-0005-0000-0000-0000FF4C0000}"/>
    <cellStyle name="Note 11 3 2" xfId="13193" xr:uid="{00000000-0005-0000-0000-0000004D0000}"/>
    <cellStyle name="Note 11 4" xfId="13194" xr:uid="{00000000-0005-0000-0000-0000014D0000}"/>
    <cellStyle name="Note 12" xfId="13195" xr:uid="{00000000-0005-0000-0000-0000024D0000}"/>
    <cellStyle name="Note 12 2" xfId="13196" xr:uid="{00000000-0005-0000-0000-0000034D0000}"/>
    <cellStyle name="Note 12 2 2" xfId="13197" xr:uid="{00000000-0005-0000-0000-0000044D0000}"/>
    <cellStyle name="Note 12 3" xfId="13198" xr:uid="{00000000-0005-0000-0000-0000054D0000}"/>
    <cellStyle name="Note 12 3 2" xfId="13199" xr:uid="{00000000-0005-0000-0000-0000064D0000}"/>
    <cellStyle name="Note 12 4" xfId="13200" xr:uid="{00000000-0005-0000-0000-0000074D0000}"/>
    <cellStyle name="Note 13" xfId="13201" xr:uid="{00000000-0005-0000-0000-0000084D0000}"/>
    <cellStyle name="Note 13 2" xfId="13202" xr:uid="{00000000-0005-0000-0000-0000094D0000}"/>
    <cellStyle name="Note 13 2 2" xfId="13203" xr:uid="{00000000-0005-0000-0000-00000A4D0000}"/>
    <cellStyle name="Note 13 3" xfId="13204" xr:uid="{00000000-0005-0000-0000-00000B4D0000}"/>
    <cellStyle name="Note 13 3 2" xfId="13205" xr:uid="{00000000-0005-0000-0000-00000C4D0000}"/>
    <cellStyle name="Note 13 4" xfId="13206" xr:uid="{00000000-0005-0000-0000-00000D4D0000}"/>
    <cellStyle name="Note 14" xfId="13207" xr:uid="{00000000-0005-0000-0000-00000E4D0000}"/>
    <cellStyle name="Note 14 2" xfId="13208" xr:uid="{00000000-0005-0000-0000-00000F4D0000}"/>
    <cellStyle name="Note 14 2 2" xfId="13209" xr:uid="{00000000-0005-0000-0000-0000104D0000}"/>
    <cellStyle name="Note 14 3" xfId="13210" xr:uid="{00000000-0005-0000-0000-0000114D0000}"/>
    <cellStyle name="Note 14 3 2" xfId="13211" xr:uid="{00000000-0005-0000-0000-0000124D0000}"/>
    <cellStyle name="Note 14 4" xfId="13212" xr:uid="{00000000-0005-0000-0000-0000134D0000}"/>
    <cellStyle name="Note 15" xfId="13213" xr:uid="{00000000-0005-0000-0000-0000144D0000}"/>
    <cellStyle name="Note 15 2" xfId="13214" xr:uid="{00000000-0005-0000-0000-0000154D0000}"/>
    <cellStyle name="Note 15 2 2" xfId="13215" xr:uid="{00000000-0005-0000-0000-0000164D0000}"/>
    <cellStyle name="Note 15 3" xfId="13216" xr:uid="{00000000-0005-0000-0000-0000174D0000}"/>
    <cellStyle name="Note 15 3 2" xfId="13217" xr:uid="{00000000-0005-0000-0000-0000184D0000}"/>
    <cellStyle name="Note 15 4" xfId="13218" xr:uid="{00000000-0005-0000-0000-0000194D0000}"/>
    <cellStyle name="Note 16" xfId="13219" xr:uid="{00000000-0005-0000-0000-00001A4D0000}"/>
    <cellStyle name="Note 16 2" xfId="13220" xr:uid="{00000000-0005-0000-0000-00001B4D0000}"/>
    <cellStyle name="Note 16 2 2" xfId="13221" xr:uid="{00000000-0005-0000-0000-00001C4D0000}"/>
    <cellStyle name="Note 16 3" xfId="13222" xr:uid="{00000000-0005-0000-0000-00001D4D0000}"/>
    <cellStyle name="Note 16 3 2" xfId="13223" xr:uid="{00000000-0005-0000-0000-00001E4D0000}"/>
    <cellStyle name="Note 16 4" xfId="13224" xr:uid="{00000000-0005-0000-0000-00001F4D0000}"/>
    <cellStyle name="Note 17" xfId="13225" xr:uid="{00000000-0005-0000-0000-0000204D0000}"/>
    <cellStyle name="Note 17 2" xfId="13226" xr:uid="{00000000-0005-0000-0000-0000214D0000}"/>
    <cellStyle name="Note 17 2 2" xfId="13227" xr:uid="{00000000-0005-0000-0000-0000224D0000}"/>
    <cellStyle name="Note 17 3" xfId="13228" xr:uid="{00000000-0005-0000-0000-0000234D0000}"/>
    <cellStyle name="Note 17 3 2" xfId="13229" xr:uid="{00000000-0005-0000-0000-0000244D0000}"/>
    <cellStyle name="Note 17 4" xfId="13230" xr:uid="{00000000-0005-0000-0000-0000254D0000}"/>
    <cellStyle name="Note 18" xfId="13231" xr:uid="{00000000-0005-0000-0000-0000264D0000}"/>
    <cellStyle name="Note 18 2" xfId="13232" xr:uid="{00000000-0005-0000-0000-0000274D0000}"/>
    <cellStyle name="Note 18 2 2" xfId="13233" xr:uid="{00000000-0005-0000-0000-0000284D0000}"/>
    <cellStyle name="Note 18 3" xfId="13234" xr:uid="{00000000-0005-0000-0000-0000294D0000}"/>
    <cellStyle name="Note 18 3 2" xfId="13235" xr:uid="{00000000-0005-0000-0000-00002A4D0000}"/>
    <cellStyle name="Note 18 4" xfId="13236" xr:uid="{00000000-0005-0000-0000-00002B4D0000}"/>
    <cellStyle name="Note 19" xfId="13237" xr:uid="{00000000-0005-0000-0000-00002C4D0000}"/>
    <cellStyle name="Note 19 2" xfId="13238" xr:uid="{00000000-0005-0000-0000-00002D4D0000}"/>
    <cellStyle name="Note 19 2 2" xfId="13239" xr:uid="{00000000-0005-0000-0000-00002E4D0000}"/>
    <cellStyle name="Note 19 3" xfId="13240" xr:uid="{00000000-0005-0000-0000-00002F4D0000}"/>
    <cellStyle name="Note 19 3 2" xfId="13241" xr:uid="{00000000-0005-0000-0000-0000304D0000}"/>
    <cellStyle name="Note 19 4" xfId="13242" xr:uid="{00000000-0005-0000-0000-0000314D0000}"/>
    <cellStyle name="Note 2" xfId="13243" xr:uid="{00000000-0005-0000-0000-0000324D0000}"/>
    <cellStyle name="Note 2 2" xfId="13244" xr:uid="{00000000-0005-0000-0000-0000334D0000}"/>
    <cellStyle name="Note 2 2 2" xfId="13245" xr:uid="{00000000-0005-0000-0000-0000344D0000}"/>
    <cellStyle name="Note 2 3" xfId="13246" xr:uid="{00000000-0005-0000-0000-0000354D0000}"/>
    <cellStyle name="Note 2 3 2" xfId="13247" xr:uid="{00000000-0005-0000-0000-0000364D0000}"/>
    <cellStyle name="Note 2 4" xfId="13248" xr:uid="{00000000-0005-0000-0000-0000374D0000}"/>
    <cellStyle name="Note 20" xfId="13249" xr:uid="{00000000-0005-0000-0000-0000384D0000}"/>
    <cellStyle name="Note 20 2" xfId="13250" xr:uid="{00000000-0005-0000-0000-0000394D0000}"/>
    <cellStyle name="Note 20 2 2" xfId="13251" xr:uid="{00000000-0005-0000-0000-00003A4D0000}"/>
    <cellStyle name="Note 20 3" xfId="13252" xr:uid="{00000000-0005-0000-0000-00003B4D0000}"/>
    <cellStyle name="Note 20 3 2" xfId="13253" xr:uid="{00000000-0005-0000-0000-00003C4D0000}"/>
    <cellStyle name="Note 20 4" xfId="13254" xr:uid="{00000000-0005-0000-0000-00003D4D0000}"/>
    <cellStyle name="Note 21" xfId="13255" xr:uid="{00000000-0005-0000-0000-00003E4D0000}"/>
    <cellStyle name="Note 21 2" xfId="13256" xr:uid="{00000000-0005-0000-0000-00003F4D0000}"/>
    <cellStyle name="Note 21 2 2" xfId="13257" xr:uid="{00000000-0005-0000-0000-0000404D0000}"/>
    <cellStyle name="Note 21 3" xfId="13258" xr:uid="{00000000-0005-0000-0000-0000414D0000}"/>
    <cellStyle name="Note 21 3 2" xfId="13259" xr:uid="{00000000-0005-0000-0000-0000424D0000}"/>
    <cellStyle name="Note 21 4" xfId="13260" xr:uid="{00000000-0005-0000-0000-0000434D0000}"/>
    <cellStyle name="Note 22" xfId="13261" xr:uid="{00000000-0005-0000-0000-0000444D0000}"/>
    <cellStyle name="Note 22 2" xfId="13262" xr:uid="{00000000-0005-0000-0000-0000454D0000}"/>
    <cellStyle name="Note 22 2 2" xfId="13263" xr:uid="{00000000-0005-0000-0000-0000464D0000}"/>
    <cellStyle name="Note 22 3" xfId="13264" xr:uid="{00000000-0005-0000-0000-0000474D0000}"/>
    <cellStyle name="Note 22 3 2" xfId="13265" xr:uid="{00000000-0005-0000-0000-0000484D0000}"/>
    <cellStyle name="Note 22 4" xfId="13266" xr:uid="{00000000-0005-0000-0000-0000494D0000}"/>
    <cellStyle name="Note 23" xfId="13267" xr:uid="{00000000-0005-0000-0000-00004A4D0000}"/>
    <cellStyle name="Note 23 2" xfId="13268" xr:uid="{00000000-0005-0000-0000-00004B4D0000}"/>
    <cellStyle name="Note 23 2 2" xfId="13269" xr:uid="{00000000-0005-0000-0000-00004C4D0000}"/>
    <cellStyle name="Note 23 3" xfId="13270" xr:uid="{00000000-0005-0000-0000-00004D4D0000}"/>
    <cellStyle name="Note 23 3 2" xfId="13271" xr:uid="{00000000-0005-0000-0000-00004E4D0000}"/>
    <cellStyle name="Note 23 4" xfId="13272" xr:uid="{00000000-0005-0000-0000-00004F4D0000}"/>
    <cellStyle name="Note 24" xfId="13273" xr:uid="{00000000-0005-0000-0000-0000504D0000}"/>
    <cellStyle name="Note 24 2" xfId="13274" xr:uid="{00000000-0005-0000-0000-0000514D0000}"/>
    <cellStyle name="Note 24 2 2" xfId="13275" xr:uid="{00000000-0005-0000-0000-0000524D0000}"/>
    <cellStyle name="Note 24 3" xfId="13276" xr:uid="{00000000-0005-0000-0000-0000534D0000}"/>
    <cellStyle name="Note 24 3 2" xfId="13277" xr:uid="{00000000-0005-0000-0000-0000544D0000}"/>
    <cellStyle name="Note 24 4" xfId="13278" xr:uid="{00000000-0005-0000-0000-0000554D0000}"/>
    <cellStyle name="Note 25" xfId="13279" xr:uid="{00000000-0005-0000-0000-0000564D0000}"/>
    <cellStyle name="Note 25 2" xfId="13280" xr:uid="{00000000-0005-0000-0000-0000574D0000}"/>
    <cellStyle name="Note 25 2 2" xfId="13281" xr:uid="{00000000-0005-0000-0000-0000584D0000}"/>
    <cellStyle name="Note 25 3" xfId="13282" xr:uid="{00000000-0005-0000-0000-0000594D0000}"/>
    <cellStyle name="Note 25 3 2" xfId="13283" xr:uid="{00000000-0005-0000-0000-00005A4D0000}"/>
    <cellStyle name="Note 25 4" xfId="13284" xr:uid="{00000000-0005-0000-0000-00005B4D0000}"/>
    <cellStyle name="Note 26" xfId="13285" xr:uid="{00000000-0005-0000-0000-00005C4D0000}"/>
    <cellStyle name="Note 26 2" xfId="13286" xr:uid="{00000000-0005-0000-0000-00005D4D0000}"/>
    <cellStyle name="Note 26 2 2" xfId="13287" xr:uid="{00000000-0005-0000-0000-00005E4D0000}"/>
    <cellStyle name="Note 26 3" xfId="13288" xr:uid="{00000000-0005-0000-0000-00005F4D0000}"/>
    <cellStyle name="Note 26 3 2" xfId="13289" xr:uid="{00000000-0005-0000-0000-0000604D0000}"/>
    <cellStyle name="Note 26 4" xfId="13290" xr:uid="{00000000-0005-0000-0000-0000614D0000}"/>
    <cellStyle name="Note 27" xfId="13291" xr:uid="{00000000-0005-0000-0000-0000624D0000}"/>
    <cellStyle name="Note 27 2" xfId="13292" xr:uid="{00000000-0005-0000-0000-0000634D0000}"/>
    <cellStyle name="Note 27 2 2" xfId="13293" xr:uid="{00000000-0005-0000-0000-0000644D0000}"/>
    <cellStyle name="Note 27 3" xfId="13294" xr:uid="{00000000-0005-0000-0000-0000654D0000}"/>
    <cellStyle name="Note 27 3 2" xfId="13295" xr:uid="{00000000-0005-0000-0000-0000664D0000}"/>
    <cellStyle name="Note 27 4" xfId="13296" xr:uid="{00000000-0005-0000-0000-0000674D0000}"/>
    <cellStyle name="Note 28" xfId="13297" xr:uid="{00000000-0005-0000-0000-0000684D0000}"/>
    <cellStyle name="Note 28 2" xfId="13298" xr:uid="{00000000-0005-0000-0000-0000694D0000}"/>
    <cellStyle name="Note 28 2 2" xfId="13299" xr:uid="{00000000-0005-0000-0000-00006A4D0000}"/>
    <cellStyle name="Note 28 3" xfId="13300" xr:uid="{00000000-0005-0000-0000-00006B4D0000}"/>
    <cellStyle name="Note 28 3 2" xfId="13301" xr:uid="{00000000-0005-0000-0000-00006C4D0000}"/>
    <cellStyle name="Note 28 4" xfId="13302" xr:uid="{00000000-0005-0000-0000-00006D4D0000}"/>
    <cellStyle name="Note 29" xfId="13303" xr:uid="{00000000-0005-0000-0000-00006E4D0000}"/>
    <cellStyle name="Note 29 2" xfId="13304" xr:uid="{00000000-0005-0000-0000-00006F4D0000}"/>
    <cellStyle name="Note 29 2 2" xfId="13305" xr:uid="{00000000-0005-0000-0000-0000704D0000}"/>
    <cellStyle name="Note 29 3" xfId="13306" xr:uid="{00000000-0005-0000-0000-0000714D0000}"/>
    <cellStyle name="Note 29 3 2" xfId="13307" xr:uid="{00000000-0005-0000-0000-0000724D0000}"/>
    <cellStyle name="Note 29 4" xfId="13308" xr:uid="{00000000-0005-0000-0000-0000734D0000}"/>
    <cellStyle name="Note 3" xfId="13309" xr:uid="{00000000-0005-0000-0000-0000744D0000}"/>
    <cellStyle name="Note 3 2" xfId="13310" xr:uid="{00000000-0005-0000-0000-0000754D0000}"/>
    <cellStyle name="Note 3 2 2" xfId="13311" xr:uid="{00000000-0005-0000-0000-0000764D0000}"/>
    <cellStyle name="Note 3 3" xfId="13312" xr:uid="{00000000-0005-0000-0000-0000774D0000}"/>
    <cellStyle name="Note 3 3 2" xfId="13313" xr:uid="{00000000-0005-0000-0000-0000784D0000}"/>
    <cellStyle name="Note 3 4" xfId="13314" xr:uid="{00000000-0005-0000-0000-0000794D0000}"/>
    <cellStyle name="Note 30" xfId="13315" xr:uid="{00000000-0005-0000-0000-00007A4D0000}"/>
    <cellStyle name="Note 30 2" xfId="13316" xr:uid="{00000000-0005-0000-0000-00007B4D0000}"/>
    <cellStyle name="Note 30 2 2" xfId="13317" xr:uid="{00000000-0005-0000-0000-00007C4D0000}"/>
    <cellStyle name="Note 30 3" xfId="13318" xr:uid="{00000000-0005-0000-0000-00007D4D0000}"/>
    <cellStyle name="Note 30 3 2" xfId="13319" xr:uid="{00000000-0005-0000-0000-00007E4D0000}"/>
    <cellStyle name="Note 30 4" xfId="13320" xr:uid="{00000000-0005-0000-0000-00007F4D0000}"/>
    <cellStyle name="Note 31" xfId="13321" xr:uid="{00000000-0005-0000-0000-0000804D0000}"/>
    <cellStyle name="Note 31 2" xfId="13322" xr:uid="{00000000-0005-0000-0000-0000814D0000}"/>
    <cellStyle name="Note 31 2 2" xfId="13323" xr:uid="{00000000-0005-0000-0000-0000824D0000}"/>
    <cellStyle name="Note 31 3" xfId="13324" xr:uid="{00000000-0005-0000-0000-0000834D0000}"/>
    <cellStyle name="Note 31 3 2" xfId="13325" xr:uid="{00000000-0005-0000-0000-0000844D0000}"/>
    <cellStyle name="Note 31 4" xfId="13326" xr:uid="{00000000-0005-0000-0000-0000854D0000}"/>
    <cellStyle name="Note 32" xfId="13327" xr:uid="{00000000-0005-0000-0000-0000864D0000}"/>
    <cellStyle name="Note 32 2" xfId="13328" xr:uid="{00000000-0005-0000-0000-0000874D0000}"/>
    <cellStyle name="Note 32 2 2" xfId="13329" xr:uid="{00000000-0005-0000-0000-0000884D0000}"/>
    <cellStyle name="Note 32 3" xfId="13330" xr:uid="{00000000-0005-0000-0000-0000894D0000}"/>
    <cellStyle name="Note 32 3 2" xfId="13331" xr:uid="{00000000-0005-0000-0000-00008A4D0000}"/>
    <cellStyle name="Note 32 4" xfId="13332" xr:uid="{00000000-0005-0000-0000-00008B4D0000}"/>
    <cellStyle name="Note 33" xfId="13333" xr:uid="{00000000-0005-0000-0000-00008C4D0000}"/>
    <cellStyle name="Note 33 2" xfId="13334" xr:uid="{00000000-0005-0000-0000-00008D4D0000}"/>
    <cellStyle name="Note 33 2 2" xfId="13335" xr:uid="{00000000-0005-0000-0000-00008E4D0000}"/>
    <cellStyle name="Note 33 3" xfId="13336" xr:uid="{00000000-0005-0000-0000-00008F4D0000}"/>
    <cellStyle name="Note 33 3 2" xfId="13337" xr:uid="{00000000-0005-0000-0000-0000904D0000}"/>
    <cellStyle name="Note 33 4" xfId="13338" xr:uid="{00000000-0005-0000-0000-0000914D0000}"/>
    <cellStyle name="Note 34" xfId="13339" xr:uid="{00000000-0005-0000-0000-0000924D0000}"/>
    <cellStyle name="Note 34 2" xfId="13340" xr:uid="{00000000-0005-0000-0000-0000934D0000}"/>
    <cellStyle name="Note 34 2 2" xfId="13341" xr:uid="{00000000-0005-0000-0000-0000944D0000}"/>
    <cellStyle name="Note 34 3" xfId="13342" xr:uid="{00000000-0005-0000-0000-0000954D0000}"/>
    <cellStyle name="Note 34 3 2" xfId="13343" xr:uid="{00000000-0005-0000-0000-0000964D0000}"/>
    <cellStyle name="Note 34 4" xfId="13344" xr:uid="{00000000-0005-0000-0000-0000974D0000}"/>
    <cellStyle name="Note 35" xfId="13345" xr:uid="{00000000-0005-0000-0000-0000984D0000}"/>
    <cellStyle name="Note 35 2" xfId="13346" xr:uid="{00000000-0005-0000-0000-0000994D0000}"/>
    <cellStyle name="Note 35 2 2" xfId="13347" xr:uid="{00000000-0005-0000-0000-00009A4D0000}"/>
    <cellStyle name="Note 35 3" xfId="13348" xr:uid="{00000000-0005-0000-0000-00009B4D0000}"/>
    <cellStyle name="Note 35 3 2" xfId="13349" xr:uid="{00000000-0005-0000-0000-00009C4D0000}"/>
    <cellStyle name="Note 35 4" xfId="13350" xr:uid="{00000000-0005-0000-0000-00009D4D0000}"/>
    <cellStyle name="Note 36" xfId="13351" xr:uid="{00000000-0005-0000-0000-00009E4D0000}"/>
    <cellStyle name="Note 36 2" xfId="13352" xr:uid="{00000000-0005-0000-0000-00009F4D0000}"/>
    <cellStyle name="Note 36 2 2" xfId="13353" xr:uid="{00000000-0005-0000-0000-0000A04D0000}"/>
    <cellStyle name="Note 36 3" xfId="13354" xr:uid="{00000000-0005-0000-0000-0000A14D0000}"/>
    <cellStyle name="Note 36 3 2" xfId="13355" xr:uid="{00000000-0005-0000-0000-0000A24D0000}"/>
    <cellStyle name="Note 36 4" xfId="13356" xr:uid="{00000000-0005-0000-0000-0000A34D0000}"/>
    <cellStyle name="Note 37" xfId="13357" xr:uid="{00000000-0005-0000-0000-0000A44D0000}"/>
    <cellStyle name="Note 37 2" xfId="13358" xr:uid="{00000000-0005-0000-0000-0000A54D0000}"/>
    <cellStyle name="Note 37 2 2" xfId="13359" xr:uid="{00000000-0005-0000-0000-0000A64D0000}"/>
    <cellStyle name="Note 37 3" xfId="13360" xr:uid="{00000000-0005-0000-0000-0000A74D0000}"/>
    <cellStyle name="Note 37 3 2" xfId="13361" xr:uid="{00000000-0005-0000-0000-0000A84D0000}"/>
    <cellStyle name="Note 37 4" xfId="13362" xr:uid="{00000000-0005-0000-0000-0000A94D0000}"/>
    <cellStyle name="Note 38" xfId="13363" xr:uid="{00000000-0005-0000-0000-0000AA4D0000}"/>
    <cellStyle name="Note 38 2" xfId="13364" xr:uid="{00000000-0005-0000-0000-0000AB4D0000}"/>
    <cellStyle name="Note 39" xfId="13365" xr:uid="{00000000-0005-0000-0000-0000AC4D0000}"/>
    <cellStyle name="Note 39 2" xfId="13366" xr:uid="{00000000-0005-0000-0000-0000AD4D0000}"/>
    <cellStyle name="Note 4" xfId="13367" xr:uid="{00000000-0005-0000-0000-0000AE4D0000}"/>
    <cellStyle name="Note 4 2" xfId="13368" xr:uid="{00000000-0005-0000-0000-0000AF4D0000}"/>
    <cellStyle name="Note 4 2 2" xfId="13369" xr:uid="{00000000-0005-0000-0000-0000B04D0000}"/>
    <cellStyle name="Note 4 3" xfId="13370" xr:uid="{00000000-0005-0000-0000-0000B14D0000}"/>
    <cellStyle name="Note 4 3 2" xfId="13371" xr:uid="{00000000-0005-0000-0000-0000B24D0000}"/>
    <cellStyle name="Note 4 4" xfId="13372" xr:uid="{00000000-0005-0000-0000-0000B34D0000}"/>
    <cellStyle name="Note 40" xfId="13373" xr:uid="{00000000-0005-0000-0000-0000B44D0000}"/>
    <cellStyle name="Note 40 2" xfId="35097" xr:uid="{00000000-0005-0000-0000-0000B54D0000}"/>
    <cellStyle name="Note 41" xfId="35098" xr:uid="{00000000-0005-0000-0000-0000B64D0000}"/>
    <cellStyle name="Note 41 2" xfId="35099" xr:uid="{00000000-0005-0000-0000-0000B74D0000}"/>
    <cellStyle name="Note 42" xfId="35100" xr:uid="{00000000-0005-0000-0000-0000B84D0000}"/>
    <cellStyle name="Note 5" xfId="13374" xr:uid="{00000000-0005-0000-0000-0000B94D0000}"/>
    <cellStyle name="Note 5 2" xfId="13375" xr:uid="{00000000-0005-0000-0000-0000BA4D0000}"/>
    <cellStyle name="Note 5 2 2" xfId="13376" xr:uid="{00000000-0005-0000-0000-0000BB4D0000}"/>
    <cellStyle name="Note 5 3" xfId="13377" xr:uid="{00000000-0005-0000-0000-0000BC4D0000}"/>
    <cellStyle name="Note 5 3 2" xfId="13378" xr:uid="{00000000-0005-0000-0000-0000BD4D0000}"/>
    <cellStyle name="Note 5 4" xfId="13379" xr:uid="{00000000-0005-0000-0000-0000BE4D0000}"/>
    <cellStyle name="Note 6" xfId="13380" xr:uid="{00000000-0005-0000-0000-0000BF4D0000}"/>
    <cellStyle name="Note 6 2" xfId="13381" xr:uid="{00000000-0005-0000-0000-0000C04D0000}"/>
    <cellStyle name="Note 6 2 2" xfId="13382" xr:uid="{00000000-0005-0000-0000-0000C14D0000}"/>
    <cellStyle name="Note 6 3" xfId="13383" xr:uid="{00000000-0005-0000-0000-0000C24D0000}"/>
    <cellStyle name="Note 6 3 2" xfId="13384" xr:uid="{00000000-0005-0000-0000-0000C34D0000}"/>
    <cellStyle name="Note 6 4" xfId="13385" xr:uid="{00000000-0005-0000-0000-0000C44D0000}"/>
    <cellStyle name="Note 7" xfId="13386" xr:uid="{00000000-0005-0000-0000-0000C54D0000}"/>
    <cellStyle name="Note 7 2" xfId="13387" xr:uid="{00000000-0005-0000-0000-0000C64D0000}"/>
    <cellStyle name="Note 7 2 2" xfId="13388" xr:uid="{00000000-0005-0000-0000-0000C74D0000}"/>
    <cellStyle name="Note 7 3" xfId="13389" xr:uid="{00000000-0005-0000-0000-0000C84D0000}"/>
    <cellStyle name="Note 7 3 2" xfId="13390" xr:uid="{00000000-0005-0000-0000-0000C94D0000}"/>
    <cellStyle name="Note 7 4" xfId="13391" xr:uid="{00000000-0005-0000-0000-0000CA4D0000}"/>
    <cellStyle name="Note 8" xfId="13392" xr:uid="{00000000-0005-0000-0000-0000CB4D0000}"/>
    <cellStyle name="Note 8 2" xfId="13393" xr:uid="{00000000-0005-0000-0000-0000CC4D0000}"/>
    <cellStyle name="Note 8 2 2" xfId="13394" xr:uid="{00000000-0005-0000-0000-0000CD4D0000}"/>
    <cellStyle name="Note 8 3" xfId="13395" xr:uid="{00000000-0005-0000-0000-0000CE4D0000}"/>
    <cellStyle name="Note 8 3 2" xfId="13396" xr:uid="{00000000-0005-0000-0000-0000CF4D0000}"/>
    <cellStyle name="Note 8 4" xfId="13397" xr:uid="{00000000-0005-0000-0000-0000D04D0000}"/>
    <cellStyle name="Note 9" xfId="13398" xr:uid="{00000000-0005-0000-0000-0000D14D0000}"/>
    <cellStyle name="Note 9 2" xfId="13399" xr:uid="{00000000-0005-0000-0000-0000D24D0000}"/>
    <cellStyle name="Note 9 2 2" xfId="13400" xr:uid="{00000000-0005-0000-0000-0000D34D0000}"/>
    <cellStyle name="Note 9 3" xfId="13401" xr:uid="{00000000-0005-0000-0000-0000D44D0000}"/>
    <cellStyle name="Note 9 3 2" xfId="13402" xr:uid="{00000000-0005-0000-0000-0000D54D0000}"/>
    <cellStyle name="Note 9 4" xfId="13403" xr:uid="{00000000-0005-0000-0000-0000D64D0000}"/>
    <cellStyle name="Note_Bases_Generales" xfId="13404" xr:uid="{00000000-0005-0000-0000-0000D74D0000}"/>
    <cellStyle name="Number [0]" xfId="13405" xr:uid="{00000000-0005-0000-0000-0000D84D0000}"/>
    <cellStyle name="Number [0] 2" xfId="13406" xr:uid="{00000000-0005-0000-0000-0000D94D0000}"/>
    <cellStyle name="Number [0] 2 2" xfId="13407" xr:uid="{00000000-0005-0000-0000-0000DA4D0000}"/>
    <cellStyle name="Number [0] 3" xfId="13408" xr:uid="{00000000-0005-0000-0000-0000DB4D0000}"/>
    <cellStyle name="Number [0] 3 2" xfId="13409" xr:uid="{00000000-0005-0000-0000-0000DC4D0000}"/>
    <cellStyle name="Number [0] 4" xfId="13410" xr:uid="{00000000-0005-0000-0000-0000DD4D0000}"/>
    <cellStyle name="Number [0] 4 2" xfId="13411" xr:uid="{00000000-0005-0000-0000-0000DE4D0000}"/>
    <cellStyle name="Number [0] 5" xfId="13412" xr:uid="{00000000-0005-0000-0000-0000DF4D0000}"/>
    <cellStyle name="Number [0] 5 2" xfId="13413" xr:uid="{00000000-0005-0000-0000-0000E04D0000}"/>
    <cellStyle name="Number [0] 6" xfId="13414" xr:uid="{00000000-0005-0000-0000-0000E14D0000}"/>
    <cellStyle name="Number [0] 6 2" xfId="13415" xr:uid="{00000000-0005-0000-0000-0000E24D0000}"/>
    <cellStyle name="Number [0] 7" xfId="13416" xr:uid="{00000000-0005-0000-0000-0000E34D0000}"/>
    <cellStyle name="Number [0] 7 2" xfId="13417" xr:uid="{00000000-0005-0000-0000-0000E44D0000}"/>
    <cellStyle name="Number [0] 8" xfId="13418" xr:uid="{00000000-0005-0000-0000-0000E54D0000}"/>
    <cellStyle name="Number [0] 8 2" xfId="13419" xr:uid="{00000000-0005-0000-0000-0000E64D0000}"/>
    <cellStyle name="Number [0] 9" xfId="13420" xr:uid="{00000000-0005-0000-0000-0000E74D0000}"/>
    <cellStyle name="Number [1]" xfId="13421" xr:uid="{00000000-0005-0000-0000-0000E84D0000}"/>
    <cellStyle name="Number [1] 2" xfId="13422" xr:uid="{00000000-0005-0000-0000-0000E94D0000}"/>
    <cellStyle name="Number [1] 2 2" xfId="13423" xr:uid="{00000000-0005-0000-0000-0000EA4D0000}"/>
    <cellStyle name="Number [1] 3" xfId="13424" xr:uid="{00000000-0005-0000-0000-0000EB4D0000}"/>
    <cellStyle name="Number [1] 3 2" xfId="13425" xr:uid="{00000000-0005-0000-0000-0000EC4D0000}"/>
    <cellStyle name="Number [1] 4" xfId="13426" xr:uid="{00000000-0005-0000-0000-0000ED4D0000}"/>
    <cellStyle name="Number [1] 4 2" xfId="13427" xr:uid="{00000000-0005-0000-0000-0000EE4D0000}"/>
    <cellStyle name="Number [1] 5" xfId="13428" xr:uid="{00000000-0005-0000-0000-0000EF4D0000}"/>
    <cellStyle name="Number [1] 5 2" xfId="13429" xr:uid="{00000000-0005-0000-0000-0000F04D0000}"/>
    <cellStyle name="Number [1] 6" xfId="13430" xr:uid="{00000000-0005-0000-0000-0000F14D0000}"/>
    <cellStyle name="Number [1] 6 2" xfId="13431" xr:uid="{00000000-0005-0000-0000-0000F24D0000}"/>
    <cellStyle name="Number [1] 7" xfId="13432" xr:uid="{00000000-0005-0000-0000-0000F34D0000}"/>
    <cellStyle name="Number [1] 7 2" xfId="13433" xr:uid="{00000000-0005-0000-0000-0000F44D0000}"/>
    <cellStyle name="Number [1] 8" xfId="13434" xr:uid="{00000000-0005-0000-0000-0000F54D0000}"/>
    <cellStyle name="Number [1] 8 2" xfId="13435" xr:uid="{00000000-0005-0000-0000-0000F64D0000}"/>
    <cellStyle name="Number [1] 9" xfId="13436" xr:uid="{00000000-0005-0000-0000-0000F74D0000}"/>
    <cellStyle name="Number [2]" xfId="13437" xr:uid="{00000000-0005-0000-0000-0000F84D0000}"/>
    <cellStyle name="Number [2] 2" xfId="13438" xr:uid="{00000000-0005-0000-0000-0000F94D0000}"/>
    <cellStyle name="Number [2] 2 2" xfId="13439" xr:uid="{00000000-0005-0000-0000-0000FA4D0000}"/>
    <cellStyle name="Number [2] 3" xfId="13440" xr:uid="{00000000-0005-0000-0000-0000FB4D0000}"/>
    <cellStyle name="Number [2] 3 2" xfId="13441" xr:uid="{00000000-0005-0000-0000-0000FC4D0000}"/>
    <cellStyle name="Number [2] 4" xfId="13442" xr:uid="{00000000-0005-0000-0000-0000FD4D0000}"/>
    <cellStyle name="Number [2] 4 2" xfId="13443" xr:uid="{00000000-0005-0000-0000-0000FE4D0000}"/>
    <cellStyle name="Number [2] 5" xfId="13444" xr:uid="{00000000-0005-0000-0000-0000FF4D0000}"/>
    <cellStyle name="Number [2] 5 2" xfId="13445" xr:uid="{00000000-0005-0000-0000-0000004E0000}"/>
    <cellStyle name="Number [2] 6" xfId="13446" xr:uid="{00000000-0005-0000-0000-0000014E0000}"/>
    <cellStyle name="Number [2] 6 2" xfId="13447" xr:uid="{00000000-0005-0000-0000-0000024E0000}"/>
    <cellStyle name="Number [2] 7" xfId="13448" xr:uid="{00000000-0005-0000-0000-0000034E0000}"/>
    <cellStyle name="Number [2] 7 2" xfId="13449" xr:uid="{00000000-0005-0000-0000-0000044E0000}"/>
    <cellStyle name="Number [2] 8" xfId="13450" xr:uid="{00000000-0005-0000-0000-0000054E0000}"/>
    <cellStyle name="Number [2] 8 2" xfId="13451" xr:uid="{00000000-0005-0000-0000-0000064E0000}"/>
    <cellStyle name="Number [2] 9" xfId="13452" xr:uid="{00000000-0005-0000-0000-0000074E0000}"/>
    <cellStyle name="Output" xfId="13453" xr:uid="{00000000-0005-0000-0000-0000084E0000}"/>
    <cellStyle name="Output 10" xfId="13454" xr:uid="{00000000-0005-0000-0000-0000094E0000}"/>
    <cellStyle name="Output 10 2" xfId="13455" xr:uid="{00000000-0005-0000-0000-00000A4E0000}"/>
    <cellStyle name="Output 10 2 2" xfId="35101" xr:uid="{00000000-0005-0000-0000-00000B4E0000}"/>
    <cellStyle name="Output 10 3" xfId="13456" xr:uid="{00000000-0005-0000-0000-00000C4E0000}"/>
    <cellStyle name="Output 10 3 2" xfId="35102" xr:uid="{00000000-0005-0000-0000-00000D4E0000}"/>
    <cellStyle name="Output 10 4" xfId="35103" xr:uid="{00000000-0005-0000-0000-00000E4E0000}"/>
    <cellStyle name="Output 100" xfId="13457" xr:uid="{00000000-0005-0000-0000-00000F4E0000}"/>
    <cellStyle name="Output 100 2" xfId="13458" xr:uid="{00000000-0005-0000-0000-0000104E0000}"/>
    <cellStyle name="Output 100 2 2" xfId="35104" xr:uid="{00000000-0005-0000-0000-0000114E0000}"/>
    <cellStyle name="Output 100 3" xfId="13459" xr:uid="{00000000-0005-0000-0000-0000124E0000}"/>
    <cellStyle name="Output 100 3 2" xfId="35105" xr:uid="{00000000-0005-0000-0000-0000134E0000}"/>
    <cellStyle name="Output 100 4" xfId="35106" xr:uid="{00000000-0005-0000-0000-0000144E0000}"/>
    <cellStyle name="Output 101" xfId="13460" xr:uid="{00000000-0005-0000-0000-0000154E0000}"/>
    <cellStyle name="Output 101 2" xfId="13461" xr:uid="{00000000-0005-0000-0000-0000164E0000}"/>
    <cellStyle name="Output 101 2 2" xfId="35107" xr:uid="{00000000-0005-0000-0000-0000174E0000}"/>
    <cellStyle name="Output 101 3" xfId="13462" xr:uid="{00000000-0005-0000-0000-0000184E0000}"/>
    <cellStyle name="Output 101 3 2" xfId="35108" xr:uid="{00000000-0005-0000-0000-0000194E0000}"/>
    <cellStyle name="Output 101 4" xfId="35109" xr:uid="{00000000-0005-0000-0000-00001A4E0000}"/>
    <cellStyle name="Output 102" xfId="35110" xr:uid="{00000000-0005-0000-0000-00001B4E0000}"/>
    <cellStyle name="Output 102 2" xfId="35111" xr:uid="{00000000-0005-0000-0000-00001C4E0000}"/>
    <cellStyle name="Output 103" xfId="35112" xr:uid="{00000000-0005-0000-0000-00001D4E0000}"/>
    <cellStyle name="Output 103 2" xfId="35113" xr:uid="{00000000-0005-0000-0000-00001E4E0000}"/>
    <cellStyle name="Output 104" xfId="35114" xr:uid="{00000000-0005-0000-0000-00001F4E0000}"/>
    <cellStyle name="Output 11" xfId="13463" xr:uid="{00000000-0005-0000-0000-0000204E0000}"/>
    <cellStyle name="Output 11 2" xfId="13464" xr:uid="{00000000-0005-0000-0000-0000214E0000}"/>
    <cellStyle name="Output 11 2 2" xfId="35115" xr:uid="{00000000-0005-0000-0000-0000224E0000}"/>
    <cellStyle name="Output 11 3" xfId="13465" xr:uid="{00000000-0005-0000-0000-0000234E0000}"/>
    <cellStyle name="Output 11 3 2" xfId="35116" xr:uid="{00000000-0005-0000-0000-0000244E0000}"/>
    <cellStyle name="Output 11 4" xfId="35117" xr:uid="{00000000-0005-0000-0000-0000254E0000}"/>
    <cellStyle name="Output 12" xfId="13466" xr:uid="{00000000-0005-0000-0000-0000264E0000}"/>
    <cellStyle name="Output 12 2" xfId="13467" xr:uid="{00000000-0005-0000-0000-0000274E0000}"/>
    <cellStyle name="Output 12 2 2" xfId="35118" xr:uid="{00000000-0005-0000-0000-0000284E0000}"/>
    <cellStyle name="Output 12 3" xfId="13468" xr:uid="{00000000-0005-0000-0000-0000294E0000}"/>
    <cellStyle name="Output 12 3 2" xfId="35119" xr:uid="{00000000-0005-0000-0000-00002A4E0000}"/>
    <cellStyle name="Output 12 4" xfId="35120" xr:uid="{00000000-0005-0000-0000-00002B4E0000}"/>
    <cellStyle name="Output 13" xfId="13469" xr:uid="{00000000-0005-0000-0000-00002C4E0000}"/>
    <cellStyle name="Output 13 2" xfId="13470" xr:uid="{00000000-0005-0000-0000-00002D4E0000}"/>
    <cellStyle name="Output 13 2 2" xfId="35121" xr:uid="{00000000-0005-0000-0000-00002E4E0000}"/>
    <cellStyle name="Output 13 3" xfId="13471" xr:uid="{00000000-0005-0000-0000-00002F4E0000}"/>
    <cellStyle name="Output 13 3 2" xfId="35122" xr:uid="{00000000-0005-0000-0000-0000304E0000}"/>
    <cellStyle name="Output 13 4" xfId="35123" xr:uid="{00000000-0005-0000-0000-0000314E0000}"/>
    <cellStyle name="Output 14" xfId="13472" xr:uid="{00000000-0005-0000-0000-0000324E0000}"/>
    <cellStyle name="Output 14 2" xfId="13473" xr:uid="{00000000-0005-0000-0000-0000334E0000}"/>
    <cellStyle name="Output 14 2 2" xfId="35124" xr:uid="{00000000-0005-0000-0000-0000344E0000}"/>
    <cellStyle name="Output 14 3" xfId="13474" xr:uid="{00000000-0005-0000-0000-0000354E0000}"/>
    <cellStyle name="Output 14 3 2" xfId="35125" xr:uid="{00000000-0005-0000-0000-0000364E0000}"/>
    <cellStyle name="Output 14 4" xfId="35126" xr:uid="{00000000-0005-0000-0000-0000374E0000}"/>
    <cellStyle name="Output 15" xfId="13475" xr:uid="{00000000-0005-0000-0000-0000384E0000}"/>
    <cellStyle name="Output 15 2" xfId="13476" xr:uid="{00000000-0005-0000-0000-0000394E0000}"/>
    <cellStyle name="Output 15 2 2" xfId="35127" xr:uid="{00000000-0005-0000-0000-00003A4E0000}"/>
    <cellStyle name="Output 15 3" xfId="13477" xr:uid="{00000000-0005-0000-0000-00003B4E0000}"/>
    <cellStyle name="Output 15 3 2" xfId="35128" xr:uid="{00000000-0005-0000-0000-00003C4E0000}"/>
    <cellStyle name="Output 15 4" xfId="35129" xr:uid="{00000000-0005-0000-0000-00003D4E0000}"/>
    <cellStyle name="Output 16" xfId="13478" xr:uid="{00000000-0005-0000-0000-00003E4E0000}"/>
    <cellStyle name="Output 16 2" xfId="13479" xr:uid="{00000000-0005-0000-0000-00003F4E0000}"/>
    <cellStyle name="Output 16 2 2" xfId="35130" xr:uid="{00000000-0005-0000-0000-0000404E0000}"/>
    <cellStyle name="Output 16 3" xfId="13480" xr:uid="{00000000-0005-0000-0000-0000414E0000}"/>
    <cellStyle name="Output 16 3 2" xfId="35131" xr:uid="{00000000-0005-0000-0000-0000424E0000}"/>
    <cellStyle name="Output 16 4" xfId="35132" xr:uid="{00000000-0005-0000-0000-0000434E0000}"/>
    <cellStyle name="Output 17" xfId="13481" xr:uid="{00000000-0005-0000-0000-0000444E0000}"/>
    <cellStyle name="Output 17 2" xfId="13482" xr:uid="{00000000-0005-0000-0000-0000454E0000}"/>
    <cellStyle name="Output 17 2 2" xfId="35133" xr:uid="{00000000-0005-0000-0000-0000464E0000}"/>
    <cellStyle name="Output 17 3" xfId="13483" xr:uid="{00000000-0005-0000-0000-0000474E0000}"/>
    <cellStyle name="Output 17 3 2" xfId="35134" xr:uid="{00000000-0005-0000-0000-0000484E0000}"/>
    <cellStyle name="Output 17 4" xfId="35135" xr:uid="{00000000-0005-0000-0000-0000494E0000}"/>
    <cellStyle name="Output 18" xfId="13484" xr:uid="{00000000-0005-0000-0000-00004A4E0000}"/>
    <cellStyle name="Output 18 2" xfId="13485" xr:uid="{00000000-0005-0000-0000-00004B4E0000}"/>
    <cellStyle name="Output 18 2 2" xfId="35136" xr:uid="{00000000-0005-0000-0000-00004C4E0000}"/>
    <cellStyle name="Output 18 3" xfId="13486" xr:uid="{00000000-0005-0000-0000-00004D4E0000}"/>
    <cellStyle name="Output 18 3 2" xfId="35137" xr:uid="{00000000-0005-0000-0000-00004E4E0000}"/>
    <cellStyle name="Output 18 4" xfId="35138" xr:uid="{00000000-0005-0000-0000-00004F4E0000}"/>
    <cellStyle name="Output 19" xfId="13487" xr:uid="{00000000-0005-0000-0000-0000504E0000}"/>
    <cellStyle name="Output 19 2" xfId="13488" xr:uid="{00000000-0005-0000-0000-0000514E0000}"/>
    <cellStyle name="Output 19 2 2" xfId="35139" xr:uid="{00000000-0005-0000-0000-0000524E0000}"/>
    <cellStyle name="Output 19 3" xfId="13489" xr:uid="{00000000-0005-0000-0000-0000534E0000}"/>
    <cellStyle name="Output 19 3 2" xfId="35140" xr:uid="{00000000-0005-0000-0000-0000544E0000}"/>
    <cellStyle name="Output 19 4" xfId="35141" xr:uid="{00000000-0005-0000-0000-0000554E0000}"/>
    <cellStyle name="Output 2" xfId="13490" xr:uid="{00000000-0005-0000-0000-0000564E0000}"/>
    <cellStyle name="Output 2 2" xfId="13491" xr:uid="{00000000-0005-0000-0000-0000574E0000}"/>
    <cellStyle name="Output 2 2 2" xfId="35142" xr:uid="{00000000-0005-0000-0000-0000584E0000}"/>
    <cellStyle name="Output 2 3" xfId="13492" xr:uid="{00000000-0005-0000-0000-0000594E0000}"/>
    <cellStyle name="Output 2 3 2" xfId="35143" xr:uid="{00000000-0005-0000-0000-00005A4E0000}"/>
    <cellStyle name="Output 2 4" xfId="35144" xr:uid="{00000000-0005-0000-0000-00005B4E0000}"/>
    <cellStyle name="Output 20" xfId="13493" xr:uid="{00000000-0005-0000-0000-00005C4E0000}"/>
    <cellStyle name="Output 20 2" xfId="13494" xr:uid="{00000000-0005-0000-0000-00005D4E0000}"/>
    <cellStyle name="Output 20 2 2" xfId="35145" xr:uid="{00000000-0005-0000-0000-00005E4E0000}"/>
    <cellStyle name="Output 20 3" xfId="13495" xr:uid="{00000000-0005-0000-0000-00005F4E0000}"/>
    <cellStyle name="Output 20 3 2" xfId="35146" xr:uid="{00000000-0005-0000-0000-0000604E0000}"/>
    <cellStyle name="Output 20 4" xfId="35147" xr:uid="{00000000-0005-0000-0000-0000614E0000}"/>
    <cellStyle name="Output 21" xfId="13496" xr:uid="{00000000-0005-0000-0000-0000624E0000}"/>
    <cellStyle name="Output 21 2" xfId="13497" xr:uid="{00000000-0005-0000-0000-0000634E0000}"/>
    <cellStyle name="Output 21 2 2" xfId="35148" xr:uid="{00000000-0005-0000-0000-0000644E0000}"/>
    <cellStyle name="Output 21 3" xfId="13498" xr:uid="{00000000-0005-0000-0000-0000654E0000}"/>
    <cellStyle name="Output 21 3 2" xfId="35149" xr:uid="{00000000-0005-0000-0000-0000664E0000}"/>
    <cellStyle name="Output 21 4" xfId="35150" xr:uid="{00000000-0005-0000-0000-0000674E0000}"/>
    <cellStyle name="Output 22" xfId="13499" xr:uid="{00000000-0005-0000-0000-0000684E0000}"/>
    <cellStyle name="Output 22 2" xfId="13500" xr:uid="{00000000-0005-0000-0000-0000694E0000}"/>
    <cellStyle name="Output 22 2 2" xfId="35151" xr:uid="{00000000-0005-0000-0000-00006A4E0000}"/>
    <cellStyle name="Output 22 3" xfId="13501" xr:uid="{00000000-0005-0000-0000-00006B4E0000}"/>
    <cellStyle name="Output 22 3 2" xfId="35152" xr:uid="{00000000-0005-0000-0000-00006C4E0000}"/>
    <cellStyle name="Output 22 4" xfId="35153" xr:uid="{00000000-0005-0000-0000-00006D4E0000}"/>
    <cellStyle name="Output 23" xfId="13502" xr:uid="{00000000-0005-0000-0000-00006E4E0000}"/>
    <cellStyle name="Output 23 2" xfId="13503" xr:uid="{00000000-0005-0000-0000-00006F4E0000}"/>
    <cellStyle name="Output 23 2 2" xfId="35154" xr:uid="{00000000-0005-0000-0000-0000704E0000}"/>
    <cellStyle name="Output 23 3" xfId="13504" xr:uid="{00000000-0005-0000-0000-0000714E0000}"/>
    <cellStyle name="Output 23 3 2" xfId="35155" xr:uid="{00000000-0005-0000-0000-0000724E0000}"/>
    <cellStyle name="Output 23 4" xfId="35156" xr:uid="{00000000-0005-0000-0000-0000734E0000}"/>
    <cellStyle name="Output 24" xfId="13505" xr:uid="{00000000-0005-0000-0000-0000744E0000}"/>
    <cellStyle name="Output 24 2" xfId="13506" xr:uid="{00000000-0005-0000-0000-0000754E0000}"/>
    <cellStyle name="Output 24 2 2" xfId="35157" xr:uid="{00000000-0005-0000-0000-0000764E0000}"/>
    <cellStyle name="Output 24 3" xfId="13507" xr:uid="{00000000-0005-0000-0000-0000774E0000}"/>
    <cellStyle name="Output 24 3 2" xfId="35158" xr:uid="{00000000-0005-0000-0000-0000784E0000}"/>
    <cellStyle name="Output 24 4" xfId="35159" xr:uid="{00000000-0005-0000-0000-0000794E0000}"/>
    <cellStyle name="Output 25" xfId="13508" xr:uid="{00000000-0005-0000-0000-00007A4E0000}"/>
    <cellStyle name="Output 25 2" xfId="13509" xr:uid="{00000000-0005-0000-0000-00007B4E0000}"/>
    <cellStyle name="Output 25 2 2" xfId="35160" xr:uid="{00000000-0005-0000-0000-00007C4E0000}"/>
    <cellStyle name="Output 25 3" xfId="13510" xr:uid="{00000000-0005-0000-0000-00007D4E0000}"/>
    <cellStyle name="Output 25 3 2" xfId="35161" xr:uid="{00000000-0005-0000-0000-00007E4E0000}"/>
    <cellStyle name="Output 25 4" xfId="35162" xr:uid="{00000000-0005-0000-0000-00007F4E0000}"/>
    <cellStyle name="Output 26" xfId="13511" xr:uid="{00000000-0005-0000-0000-0000804E0000}"/>
    <cellStyle name="Output 26 2" xfId="13512" xr:uid="{00000000-0005-0000-0000-0000814E0000}"/>
    <cellStyle name="Output 26 2 2" xfId="35163" xr:uid="{00000000-0005-0000-0000-0000824E0000}"/>
    <cellStyle name="Output 26 3" xfId="13513" xr:uid="{00000000-0005-0000-0000-0000834E0000}"/>
    <cellStyle name="Output 26 3 2" xfId="35164" xr:uid="{00000000-0005-0000-0000-0000844E0000}"/>
    <cellStyle name="Output 26 4" xfId="35165" xr:uid="{00000000-0005-0000-0000-0000854E0000}"/>
    <cellStyle name="Output 27" xfId="13514" xr:uid="{00000000-0005-0000-0000-0000864E0000}"/>
    <cellStyle name="Output 27 2" xfId="13515" xr:uid="{00000000-0005-0000-0000-0000874E0000}"/>
    <cellStyle name="Output 27 2 2" xfId="35166" xr:uid="{00000000-0005-0000-0000-0000884E0000}"/>
    <cellStyle name="Output 27 3" xfId="13516" xr:uid="{00000000-0005-0000-0000-0000894E0000}"/>
    <cellStyle name="Output 27 3 2" xfId="35167" xr:uid="{00000000-0005-0000-0000-00008A4E0000}"/>
    <cellStyle name="Output 27 4" xfId="35168" xr:uid="{00000000-0005-0000-0000-00008B4E0000}"/>
    <cellStyle name="Output 28" xfId="13517" xr:uid="{00000000-0005-0000-0000-00008C4E0000}"/>
    <cellStyle name="Output 28 2" xfId="13518" xr:uid="{00000000-0005-0000-0000-00008D4E0000}"/>
    <cellStyle name="Output 28 2 2" xfId="35169" xr:uid="{00000000-0005-0000-0000-00008E4E0000}"/>
    <cellStyle name="Output 28 3" xfId="13519" xr:uid="{00000000-0005-0000-0000-00008F4E0000}"/>
    <cellStyle name="Output 28 3 2" xfId="35170" xr:uid="{00000000-0005-0000-0000-0000904E0000}"/>
    <cellStyle name="Output 28 4" xfId="35171" xr:uid="{00000000-0005-0000-0000-0000914E0000}"/>
    <cellStyle name="Output 29" xfId="13520" xr:uid="{00000000-0005-0000-0000-0000924E0000}"/>
    <cellStyle name="Output 29 2" xfId="13521" xr:uid="{00000000-0005-0000-0000-0000934E0000}"/>
    <cellStyle name="Output 29 2 2" xfId="35172" xr:uid="{00000000-0005-0000-0000-0000944E0000}"/>
    <cellStyle name="Output 29 3" xfId="13522" xr:uid="{00000000-0005-0000-0000-0000954E0000}"/>
    <cellStyle name="Output 29 3 2" xfId="35173" xr:uid="{00000000-0005-0000-0000-0000964E0000}"/>
    <cellStyle name="Output 29 4" xfId="35174" xr:uid="{00000000-0005-0000-0000-0000974E0000}"/>
    <cellStyle name="Output 3" xfId="13523" xr:uid="{00000000-0005-0000-0000-0000984E0000}"/>
    <cellStyle name="Output 3 2" xfId="13524" xr:uid="{00000000-0005-0000-0000-0000994E0000}"/>
    <cellStyle name="Output 3 2 2" xfId="35175" xr:uid="{00000000-0005-0000-0000-00009A4E0000}"/>
    <cellStyle name="Output 3 3" xfId="13525" xr:uid="{00000000-0005-0000-0000-00009B4E0000}"/>
    <cellStyle name="Output 3 3 2" xfId="35176" xr:uid="{00000000-0005-0000-0000-00009C4E0000}"/>
    <cellStyle name="Output 3 4" xfId="35177" xr:uid="{00000000-0005-0000-0000-00009D4E0000}"/>
    <cellStyle name="Output 30" xfId="13526" xr:uid="{00000000-0005-0000-0000-00009E4E0000}"/>
    <cellStyle name="Output 30 2" xfId="13527" xr:uid="{00000000-0005-0000-0000-00009F4E0000}"/>
    <cellStyle name="Output 30 2 2" xfId="35178" xr:uid="{00000000-0005-0000-0000-0000A04E0000}"/>
    <cellStyle name="Output 30 3" xfId="13528" xr:uid="{00000000-0005-0000-0000-0000A14E0000}"/>
    <cellStyle name="Output 30 3 2" xfId="35179" xr:uid="{00000000-0005-0000-0000-0000A24E0000}"/>
    <cellStyle name="Output 30 4" xfId="35180" xr:uid="{00000000-0005-0000-0000-0000A34E0000}"/>
    <cellStyle name="Output 31" xfId="13529" xr:uid="{00000000-0005-0000-0000-0000A44E0000}"/>
    <cellStyle name="Output 31 2" xfId="13530" xr:uid="{00000000-0005-0000-0000-0000A54E0000}"/>
    <cellStyle name="Output 31 2 2" xfId="35181" xr:uid="{00000000-0005-0000-0000-0000A64E0000}"/>
    <cellStyle name="Output 31 3" xfId="13531" xr:uid="{00000000-0005-0000-0000-0000A74E0000}"/>
    <cellStyle name="Output 31 3 2" xfId="35182" xr:uid="{00000000-0005-0000-0000-0000A84E0000}"/>
    <cellStyle name="Output 31 4" xfId="35183" xr:uid="{00000000-0005-0000-0000-0000A94E0000}"/>
    <cellStyle name="Output 32" xfId="13532" xr:uid="{00000000-0005-0000-0000-0000AA4E0000}"/>
    <cellStyle name="Output 32 2" xfId="13533" xr:uid="{00000000-0005-0000-0000-0000AB4E0000}"/>
    <cellStyle name="Output 32 2 2" xfId="35184" xr:uid="{00000000-0005-0000-0000-0000AC4E0000}"/>
    <cellStyle name="Output 32 3" xfId="13534" xr:uid="{00000000-0005-0000-0000-0000AD4E0000}"/>
    <cellStyle name="Output 32 3 2" xfId="35185" xr:uid="{00000000-0005-0000-0000-0000AE4E0000}"/>
    <cellStyle name="Output 32 4" xfId="35186" xr:uid="{00000000-0005-0000-0000-0000AF4E0000}"/>
    <cellStyle name="Output 33" xfId="13535" xr:uid="{00000000-0005-0000-0000-0000B04E0000}"/>
    <cellStyle name="Output 33 2" xfId="13536" xr:uid="{00000000-0005-0000-0000-0000B14E0000}"/>
    <cellStyle name="Output 33 2 2" xfId="35187" xr:uid="{00000000-0005-0000-0000-0000B24E0000}"/>
    <cellStyle name="Output 33 3" xfId="13537" xr:uid="{00000000-0005-0000-0000-0000B34E0000}"/>
    <cellStyle name="Output 33 3 2" xfId="35188" xr:uid="{00000000-0005-0000-0000-0000B44E0000}"/>
    <cellStyle name="Output 33 4" xfId="35189" xr:uid="{00000000-0005-0000-0000-0000B54E0000}"/>
    <cellStyle name="Output 34" xfId="13538" xr:uid="{00000000-0005-0000-0000-0000B64E0000}"/>
    <cellStyle name="Output 34 2" xfId="13539" xr:uid="{00000000-0005-0000-0000-0000B74E0000}"/>
    <cellStyle name="Output 34 2 2" xfId="35190" xr:uid="{00000000-0005-0000-0000-0000B84E0000}"/>
    <cellStyle name="Output 34 3" xfId="13540" xr:uid="{00000000-0005-0000-0000-0000B94E0000}"/>
    <cellStyle name="Output 34 3 2" xfId="35191" xr:uid="{00000000-0005-0000-0000-0000BA4E0000}"/>
    <cellStyle name="Output 34 4" xfId="35192" xr:uid="{00000000-0005-0000-0000-0000BB4E0000}"/>
    <cellStyle name="Output 35" xfId="13541" xr:uid="{00000000-0005-0000-0000-0000BC4E0000}"/>
    <cellStyle name="Output 35 2" xfId="13542" xr:uid="{00000000-0005-0000-0000-0000BD4E0000}"/>
    <cellStyle name="Output 35 2 2" xfId="35193" xr:uid="{00000000-0005-0000-0000-0000BE4E0000}"/>
    <cellStyle name="Output 35 3" xfId="13543" xr:uid="{00000000-0005-0000-0000-0000BF4E0000}"/>
    <cellStyle name="Output 35 3 2" xfId="35194" xr:uid="{00000000-0005-0000-0000-0000C04E0000}"/>
    <cellStyle name="Output 35 4" xfId="35195" xr:uid="{00000000-0005-0000-0000-0000C14E0000}"/>
    <cellStyle name="Output 36" xfId="13544" xr:uid="{00000000-0005-0000-0000-0000C24E0000}"/>
    <cellStyle name="Output 36 2" xfId="13545" xr:uid="{00000000-0005-0000-0000-0000C34E0000}"/>
    <cellStyle name="Output 36 2 2" xfId="35196" xr:uid="{00000000-0005-0000-0000-0000C44E0000}"/>
    <cellStyle name="Output 36 3" xfId="13546" xr:uid="{00000000-0005-0000-0000-0000C54E0000}"/>
    <cellStyle name="Output 36 3 2" xfId="35197" xr:uid="{00000000-0005-0000-0000-0000C64E0000}"/>
    <cellStyle name="Output 36 4" xfId="35198" xr:uid="{00000000-0005-0000-0000-0000C74E0000}"/>
    <cellStyle name="Output 37" xfId="13547" xr:uid="{00000000-0005-0000-0000-0000C84E0000}"/>
    <cellStyle name="Output 37 2" xfId="13548" xr:uid="{00000000-0005-0000-0000-0000C94E0000}"/>
    <cellStyle name="Output 37 2 2" xfId="35199" xr:uid="{00000000-0005-0000-0000-0000CA4E0000}"/>
    <cellStyle name="Output 37 3" xfId="13549" xr:uid="{00000000-0005-0000-0000-0000CB4E0000}"/>
    <cellStyle name="Output 37 3 2" xfId="35200" xr:uid="{00000000-0005-0000-0000-0000CC4E0000}"/>
    <cellStyle name="Output 37 4" xfId="35201" xr:uid="{00000000-0005-0000-0000-0000CD4E0000}"/>
    <cellStyle name="Output 38" xfId="13550" xr:uid="{00000000-0005-0000-0000-0000CE4E0000}"/>
    <cellStyle name="Output 38 2" xfId="13551" xr:uid="{00000000-0005-0000-0000-0000CF4E0000}"/>
    <cellStyle name="Output 38 2 2" xfId="35202" xr:uid="{00000000-0005-0000-0000-0000D04E0000}"/>
    <cellStyle name="Output 38 3" xfId="13552" xr:uid="{00000000-0005-0000-0000-0000D14E0000}"/>
    <cellStyle name="Output 38 3 2" xfId="35203" xr:uid="{00000000-0005-0000-0000-0000D24E0000}"/>
    <cellStyle name="Output 38 4" xfId="35204" xr:uid="{00000000-0005-0000-0000-0000D34E0000}"/>
    <cellStyle name="Output 39" xfId="13553" xr:uid="{00000000-0005-0000-0000-0000D44E0000}"/>
    <cellStyle name="Output 39 2" xfId="13554" xr:uid="{00000000-0005-0000-0000-0000D54E0000}"/>
    <cellStyle name="Output 39 2 2" xfId="35205" xr:uid="{00000000-0005-0000-0000-0000D64E0000}"/>
    <cellStyle name="Output 39 3" xfId="13555" xr:uid="{00000000-0005-0000-0000-0000D74E0000}"/>
    <cellStyle name="Output 39 3 2" xfId="35206" xr:uid="{00000000-0005-0000-0000-0000D84E0000}"/>
    <cellStyle name="Output 39 4" xfId="35207" xr:uid="{00000000-0005-0000-0000-0000D94E0000}"/>
    <cellStyle name="Output 4" xfId="13556" xr:uid="{00000000-0005-0000-0000-0000DA4E0000}"/>
    <cellStyle name="Output 4 2" xfId="13557" xr:uid="{00000000-0005-0000-0000-0000DB4E0000}"/>
    <cellStyle name="Output 4 2 2" xfId="35208" xr:uid="{00000000-0005-0000-0000-0000DC4E0000}"/>
    <cellStyle name="Output 4 3" xfId="13558" xr:uid="{00000000-0005-0000-0000-0000DD4E0000}"/>
    <cellStyle name="Output 4 3 2" xfId="35209" xr:uid="{00000000-0005-0000-0000-0000DE4E0000}"/>
    <cellStyle name="Output 4 4" xfId="35210" xr:uid="{00000000-0005-0000-0000-0000DF4E0000}"/>
    <cellStyle name="Output 40" xfId="13559" xr:uid="{00000000-0005-0000-0000-0000E04E0000}"/>
    <cellStyle name="Output 40 2" xfId="13560" xr:uid="{00000000-0005-0000-0000-0000E14E0000}"/>
    <cellStyle name="Output 40 2 2" xfId="35211" xr:uid="{00000000-0005-0000-0000-0000E24E0000}"/>
    <cellStyle name="Output 40 3" xfId="13561" xr:uid="{00000000-0005-0000-0000-0000E34E0000}"/>
    <cellStyle name="Output 40 3 2" xfId="35212" xr:uid="{00000000-0005-0000-0000-0000E44E0000}"/>
    <cellStyle name="Output 40 4" xfId="35213" xr:uid="{00000000-0005-0000-0000-0000E54E0000}"/>
    <cellStyle name="Output 41" xfId="13562" xr:uid="{00000000-0005-0000-0000-0000E64E0000}"/>
    <cellStyle name="Output 41 2" xfId="13563" xr:uid="{00000000-0005-0000-0000-0000E74E0000}"/>
    <cellStyle name="Output 41 2 2" xfId="35214" xr:uid="{00000000-0005-0000-0000-0000E84E0000}"/>
    <cellStyle name="Output 41 3" xfId="13564" xr:uid="{00000000-0005-0000-0000-0000E94E0000}"/>
    <cellStyle name="Output 41 3 2" xfId="35215" xr:uid="{00000000-0005-0000-0000-0000EA4E0000}"/>
    <cellStyle name="Output 41 4" xfId="35216" xr:uid="{00000000-0005-0000-0000-0000EB4E0000}"/>
    <cellStyle name="Output 42" xfId="13565" xr:uid="{00000000-0005-0000-0000-0000EC4E0000}"/>
    <cellStyle name="Output 42 2" xfId="13566" xr:uid="{00000000-0005-0000-0000-0000ED4E0000}"/>
    <cellStyle name="Output 42 2 2" xfId="35217" xr:uid="{00000000-0005-0000-0000-0000EE4E0000}"/>
    <cellStyle name="Output 42 3" xfId="13567" xr:uid="{00000000-0005-0000-0000-0000EF4E0000}"/>
    <cellStyle name="Output 42 3 2" xfId="35218" xr:uid="{00000000-0005-0000-0000-0000F04E0000}"/>
    <cellStyle name="Output 42 4" xfId="35219" xr:uid="{00000000-0005-0000-0000-0000F14E0000}"/>
    <cellStyle name="Output 43" xfId="13568" xr:uid="{00000000-0005-0000-0000-0000F24E0000}"/>
    <cellStyle name="Output 43 2" xfId="13569" xr:uid="{00000000-0005-0000-0000-0000F34E0000}"/>
    <cellStyle name="Output 43 2 2" xfId="35220" xr:uid="{00000000-0005-0000-0000-0000F44E0000}"/>
    <cellStyle name="Output 43 3" xfId="13570" xr:uid="{00000000-0005-0000-0000-0000F54E0000}"/>
    <cellStyle name="Output 43 3 2" xfId="35221" xr:uid="{00000000-0005-0000-0000-0000F64E0000}"/>
    <cellStyle name="Output 43 4" xfId="35222" xr:uid="{00000000-0005-0000-0000-0000F74E0000}"/>
    <cellStyle name="Output 44" xfId="13571" xr:uid="{00000000-0005-0000-0000-0000F84E0000}"/>
    <cellStyle name="Output 44 2" xfId="13572" xr:uid="{00000000-0005-0000-0000-0000F94E0000}"/>
    <cellStyle name="Output 44 2 2" xfId="35223" xr:uid="{00000000-0005-0000-0000-0000FA4E0000}"/>
    <cellStyle name="Output 44 3" xfId="13573" xr:uid="{00000000-0005-0000-0000-0000FB4E0000}"/>
    <cellStyle name="Output 44 3 2" xfId="35224" xr:uid="{00000000-0005-0000-0000-0000FC4E0000}"/>
    <cellStyle name="Output 44 4" xfId="35225" xr:uid="{00000000-0005-0000-0000-0000FD4E0000}"/>
    <cellStyle name="Output 45" xfId="13574" xr:uid="{00000000-0005-0000-0000-0000FE4E0000}"/>
    <cellStyle name="Output 45 2" xfId="13575" xr:uid="{00000000-0005-0000-0000-0000FF4E0000}"/>
    <cellStyle name="Output 45 2 2" xfId="35226" xr:uid="{00000000-0005-0000-0000-0000004F0000}"/>
    <cellStyle name="Output 45 3" xfId="13576" xr:uid="{00000000-0005-0000-0000-0000014F0000}"/>
    <cellStyle name="Output 45 3 2" xfId="35227" xr:uid="{00000000-0005-0000-0000-0000024F0000}"/>
    <cellStyle name="Output 45 4" xfId="35228" xr:uid="{00000000-0005-0000-0000-0000034F0000}"/>
    <cellStyle name="Output 46" xfId="13577" xr:uid="{00000000-0005-0000-0000-0000044F0000}"/>
    <cellStyle name="Output 46 2" xfId="13578" xr:uid="{00000000-0005-0000-0000-0000054F0000}"/>
    <cellStyle name="Output 46 2 2" xfId="35229" xr:uid="{00000000-0005-0000-0000-0000064F0000}"/>
    <cellStyle name="Output 46 3" xfId="13579" xr:uid="{00000000-0005-0000-0000-0000074F0000}"/>
    <cellStyle name="Output 46 3 2" xfId="35230" xr:uid="{00000000-0005-0000-0000-0000084F0000}"/>
    <cellStyle name="Output 46 4" xfId="35231" xr:uid="{00000000-0005-0000-0000-0000094F0000}"/>
    <cellStyle name="Output 47" xfId="13580" xr:uid="{00000000-0005-0000-0000-00000A4F0000}"/>
    <cellStyle name="Output 47 2" xfId="13581" xr:uid="{00000000-0005-0000-0000-00000B4F0000}"/>
    <cellStyle name="Output 47 2 2" xfId="35232" xr:uid="{00000000-0005-0000-0000-00000C4F0000}"/>
    <cellStyle name="Output 47 3" xfId="13582" xr:uid="{00000000-0005-0000-0000-00000D4F0000}"/>
    <cellStyle name="Output 47 3 2" xfId="35233" xr:uid="{00000000-0005-0000-0000-00000E4F0000}"/>
    <cellStyle name="Output 47 4" xfId="35234" xr:uid="{00000000-0005-0000-0000-00000F4F0000}"/>
    <cellStyle name="Output 48" xfId="13583" xr:uid="{00000000-0005-0000-0000-0000104F0000}"/>
    <cellStyle name="Output 48 2" xfId="13584" xr:uid="{00000000-0005-0000-0000-0000114F0000}"/>
    <cellStyle name="Output 48 2 2" xfId="35235" xr:uid="{00000000-0005-0000-0000-0000124F0000}"/>
    <cellStyle name="Output 48 3" xfId="13585" xr:uid="{00000000-0005-0000-0000-0000134F0000}"/>
    <cellStyle name="Output 48 3 2" xfId="35236" xr:uid="{00000000-0005-0000-0000-0000144F0000}"/>
    <cellStyle name="Output 48 4" xfId="35237" xr:uid="{00000000-0005-0000-0000-0000154F0000}"/>
    <cellStyle name="Output 49" xfId="13586" xr:uid="{00000000-0005-0000-0000-0000164F0000}"/>
    <cellStyle name="Output 49 2" xfId="13587" xr:uid="{00000000-0005-0000-0000-0000174F0000}"/>
    <cellStyle name="Output 49 2 2" xfId="35238" xr:uid="{00000000-0005-0000-0000-0000184F0000}"/>
    <cellStyle name="Output 49 3" xfId="13588" xr:uid="{00000000-0005-0000-0000-0000194F0000}"/>
    <cellStyle name="Output 49 3 2" xfId="35239" xr:uid="{00000000-0005-0000-0000-00001A4F0000}"/>
    <cellStyle name="Output 49 4" xfId="35240" xr:uid="{00000000-0005-0000-0000-00001B4F0000}"/>
    <cellStyle name="Output 5" xfId="13589" xr:uid="{00000000-0005-0000-0000-00001C4F0000}"/>
    <cellStyle name="Output 5 2" xfId="13590" xr:uid="{00000000-0005-0000-0000-00001D4F0000}"/>
    <cellStyle name="Output 5 2 2" xfId="35241" xr:uid="{00000000-0005-0000-0000-00001E4F0000}"/>
    <cellStyle name="Output 5 3" xfId="13591" xr:uid="{00000000-0005-0000-0000-00001F4F0000}"/>
    <cellStyle name="Output 5 3 2" xfId="35242" xr:uid="{00000000-0005-0000-0000-0000204F0000}"/>
    <cellStyle name="Output 5 4" xfId="35243" xr:uid="{00000000-0005-0000-0000-0000214F0000}"/>
    <cellStyle name="Output 50" xfId="13592" xr:uid="{00000000-0005-0000-0000-0000224F0000}"/>
    <cellStyle name="Output 50 2" xfId="13593" xr:uid="{00000000-0005-0000-0000-0000234F0000}"/>
    <cellStyle name="Output 50 2 2" xfId="35244" xr:uid="{00000000-0005-0000-0000-0000244F0000}"/>
    <cellStyle name="Output 50 3" xfId="13594" xr:uid="{00000000-0005-0000-0000-0000254F0000}"/>
    <cellStyle name="Output 50 3 2" xfId="35245" xr:uid="{00000000-0005-0000-0000-0000264F0000}"/>
    <cellStyle name="Output 50 4" xfId="35246" xr:uid="{00000000-0005-0000-0000-0000274F0000}"/>
    <cellStyle name="Output 51" xfId="13595" xr:uid="{00000000-0005-0000-0000-0000284F0000}"/>
    <cellStyle name="Output 51 2" xfId="13596" xr:uid="{00000000-0005-0000-0000-0000294F0000}"/>
    <cellStyle name="Output 51 2 2" xfId="35247" xr:uid="{00000000-0005-0000-0000-00002A4F0000}"/>
    <cellStyle name="Output 51 3" xfId="13597" xr:uid="{00000000-0005-0000-0000-00002B4F0000}"/>
    <cellStyle name="Output 51 3 2" xfId="35248" xr:uid="{00000000-0005-0000-0000-00002C4F0000}"/>
    <cellStyle name="Output 51 4" xfId="35249" xr:uid="{00000000-0005-0000-0000-00002D4F0000}"/>
    <cellStyle name="Output 52" xfId="13598" xr:uid="{00000000-0005-0000-0000-00002E4F0000}"/>
    <cellStyle name="Output 52 2" xfId="13599" xr:uid="{00000000-0005-0000-0000-00002F4F0000}"/>
    <cellStyle name="Output 52 2 2" xfId="35250" xr:uid="{00000000-0005-0000-0000-0000304F0000}"/>
    <cellStyle name="Output 52 3" xfId="13600" xr:uid="{00000000-0005-0000-0000-0000314F0000}"/>
    <cellStyle name="Output 52 3 2" xfId="35251" xr:uid="{00000000-0005-0000-0000-0000324F0000}"/>
    <cellStyle name="Output 52 4" xfId="35252" xr:uid="{00000000-0005-0000-0000-0000334F0000}"/>
    <cellStyle name="Output 53" xfId="13601" xr:uid="{00000000-0005-0000-0000-0000344F0000}"/>
    <cellStyle name="Output 53 2" xfId="13602" xr:uid="{00000000-0005-0000-0000-0000354F0000}"/>
    <cellStyle name="Output 53 2 2" xfId="35253" xr:uid="{00000000-0005-0000-0000-0000364F0000}"/>
    <cellStyle name="Output 53 3" xfId="13603" xr:uid="{00000000-0005-0000-0000-0000374F0000}"/>
    <cellStyle name="Output 53 3 2" xfId="35254" xr:uid="{00000000-0005-0000-0000-0000384F0000}"/>
    <cellStyle name="Output 53 4" xfId="35255" xr:uid="{00000000-0005-0000-0000-0000394F0000}"/>
    <cellStyle name="Output 54" xfId="13604" xr:uid="{00000000-0005-0000-0000-00003A4F0000}"/>
    <cellStyle name="Output 54 2" xfId="13605" xr:uid="{00000000-0005-0000-0000-00003B4F0000}"/>
    <cellStyle name="Output 54 2 2" xfId="35256" xr:uid="{00000000-0005-0000-0000-00003C4F0000}"/>
    <cellStyle name="Output 54 3" xfId="13606" xr:uid="{00000000-0005-0000-0000-00003D4F0000}"/>
    <cellStyle name="Output 54 3 2" xfId="35257" xr:uid="{00000000-0005-0000-0000-00003E4F0000}"/>
    <cellStyle name="Output 54 4" xfId="35258" xr:uid="{00000000-0005-0000-0000-00003F4F0000}"/>
    <cellStyle name="Output 55" xfId="13607" xr:uid="{00000000-0005-0000-0000-0000404F0000}"/>
    <cellStyle name="Output 55 2" xfId="13608" xr:uid="{00000000-0005-0000-0000-0000414F0000}"/>
    <cellStyle name="Output 55 2 2" xfId="35259" xr:uid="{00000000-0005-0000-0000-0000424F0000}"/>
    <cellStyle name="Output 55 3" xfId="13609" xr:uid="{00000000-0005-0000-0000-0000434F0000}"/>
    <cellStyle name="Output 55 3 2" xfId="35260" xr:uid="{00000000-0005-0000-0000-0000444F0000}"/>
    <cellStyle name="Output 55 4" xfId="35261" xr:uid="{00000000-0005-0000-0000-0000454F0000}"/>
    <cellStyle name="Output 56" xfId="13610" xr:uid="{00000000-0005-0000-0000-0000464F0000}"/>
    <cellStyle name="Output 56 2" xfId="13611" xr:uid="{00000000-0005-0000-0000-0000474F0000}"/>
    <cellStyle name="Output 56 2 2" xfId="35262" xr:uid="{00000000-0005-0000-0000-0000484F0000}"/>
    <cellStyle name="Output 56 3" xfId="13612" xr:uid="{00000000-0005-0000-0000-0000494F0000}"/>
    <cellStyle name="Output 56 3 2" xfId="35263" xr:uid="{00000000-0005-0000-0000-00004A4F0000}"/>
    <cellStyle name="Output 56 4" xfId="35264" xr:uid="{00000000-0005-0000-0000-00004B4F0000}"/>
    <cellStyle name="Output 57" xfId="13613" xr:uid="{00000000-0005-0000-0000-00004C4F0000}"/>
    <cellStyle name="Output 57 2" xfId="13614" xr:uid="{00000000-0005-0000-0000-00004D4F0000}"/>
    <cellStyle name="Output 57 2 2" xfId="35265" xr:uid="{00000000-0005-0000-0000-00004E4F0000}"/>
    <cellStyle name="Output 57 3" xfId="13615" xr:uid="{00000000-0005-0000-0000-00004F4F0000}"/>
    <cellStyle name="Output 57 3 2" xfId="35266" xr:uid="{00000000-0005-0000-0000-0000504F0000}"/>
    <cellStyle name="Output 57 4" xfId="35267" xr:uid="{00000000-0005-0000-0000-0000514F0000}"/>
    <cellStyle name="Output 58" xfId="13616" xr:uid="{00000000-0005-0000-0000-0000524F0000}"/>
    <cellStyle name="Output 58 2" xfId="13617" xr:uid="{00000000-0005-0000-0000-0000534F0000}"/>
    <cellStyle name="Output 58 2 2" xfId="35268" xr:uid="{00000000-0005-0000-0000-0000544F0000}"/>
    <cellStyle name="Output 58 3" xfId="13618" xr:uid="{00000000-0005-0000-0000-0000554F0000}"/>
    <cellStyle name="Output 58 3 2" xfId="35269" xr:uid="{00000000-0005-0000-0000-0000564F0000}"/>
    <cellStyle name="Output 58 4" xfId="35270" xr:uid="{00000000-0005-0000-0000-0000574F0000}"/>
    <cellStyle name="Output 59" xfId="13619" xr:uid="{00000000-0005-0000-0000-0000584F0000}"/>
    <cellStyle name="Output 59 2" xfId="13620" xr:uid="{00000000-0005-0000-0000-0000594F0000}"/>
    <cellStyle name="Output 59 2 2" xfId="35271" xr:uid="{00000000-0005-0000-0000-00005A4F0000}"/>
    <cellStyle name="Output 59 3" xfId="13621" xr:uid="{00000000-0005-0000-0000-00005B4F0000}"/>
    <cellStyle name="Output 59 3 2" xfId="35272" xr:uid="{00000000-0005-0000-0000-00005C4F0000}"/>
    <cellStyle name="Output 59 4" xfId="35273" xr:uid="{00000000-0005-0000-0000-00005D4F0000}"/>
    <cellStyle name="Output 6" xfId="13622" xr:uid="{00000000-0005-0000-0000-00005E4F0000}"/>
    <cellStyle name="Output 6 2" xfId="13623" xr:uid="{00000000-0005-0000-0000-00005F4F0000}"/>
    <cellStyle name="Output 6 2 2" xfId="35274" xr:uid="{00000000-0005-0000-0000-0000604F0000}"/>
    <cellStyle name="Output 6 3" xfId="13624" xr:uid="{00000000-0005-0000-0000-0000614F0000}"/>
    <cellStyle name="Output 6 3 2" xfId="35275" xr:uid="{00000000-0005-0000-0000-0000624F0000}"/>
    <cellStyle name="Output 6 4" xfId="35276" xr:uid="{00000000-0005-0000-0000-0000634F0000}"/>
    <cellStyle name="Output 60" xfId="13625" xr:uid="{00000000-0005-0000-0000-0000644F0000}"/>
    <cellStyle name="Output 60 2" xfId="13626" xr:uid="{00000000-0005-0000-0000-0000654F0000}"/>
    <cellStyle name="Output 60 2 2" xfId="35277" xr:uid="{00000000-0005-0000-0000-0000664F0000}"/>
    <cellStyle name="Output 60 3" xfId="13627" xr:uid="{00000000-0005-0000-0000-0000674F0000}"/>
    <cellStyle name="Output 60 3 2" xfId="35278" xr:uid="{00000000-0005-0000-0000-0000684F0000}"/>
    <cellStyle name="Output 60 4" xfId="35279" xr:uid="{00000000-0005-0000-0000-0000694F0000}"/>
    <cellStyle name="Output 61" xfId="13628" xr:uid="{00000000-0005-0000-0000-00006A4F0000}"/>
    <cellStyle name="Output 61 2" xfId="13629" xr:uid="{00000000-0005-0000-0000-00006B4F0000}"/>
    <cellStyle name="Output 61 2 2" xfId="35280" xr:uid="{00000000-0005-0000-0000-00006C4F0000}"/>
    <cellStyle name="Output 61 3" xfId="13630" xr:uid="{00000000-0005-0000-0000-00006D4F0000}"/>
    <cellStyle name="Output 61 3 2" xfId="35281" xr:uid="{00000000-0005-0000-0000-00006E4F0000}"/>
    <cellStyle name="Output 61 4" xfId="35282" xr:uid="{00000000-0005-0000-0000-00006F4F0000}"/>
    <cellStyle name="Output 62" xfId="13631" xr:uid="{00000000-0005-0000-0000-0000704F0000}"/>
    <cellStyle name="Output 62 2" xfId="13632" xr:uid="{00000000-0005-0000-0000-0000714F0000}"/>
    <cellStyle name="Output 62 2 2" xfId="35283" xr:uid="{00000000-0005-0000-0000-0000724F0000}"/>
    <cellStyle name="Output 62 3" xfId="13633" xr:uid="{00000000-0005-0000-0000-0000734F0000}"/>
    <cellStyle name="Output 62 3 2" xfId="35284" xr:uid="{00000000-0005-0000-0000-0000744F0000}"/>
    <cellStyle name="Output 62 4" xfId="35285" xr:uid="{00000000-0005-0000-0000-0000754F0000}"/>
    <cellStyle name="Output 63" xfId="13634" xr:uid="{00000000-0005-0000-0000-0000764F0000}"/>
    <cellStyle name="Output 63 2" xfId="13635" xr:uid="{00000000-0005-0000-0000-0000774F0000}"/>
    <cellStyle name="Output 63 2 2" xfId="35286" xr:uid="{00000000-0005-0000-0000-0000784F0000}"/>
    <cellStyle name="Output 63 3" xfId="13636" xr:uid="{00000000-0005-0000-0000-0000794F0000}"/>
    <cellStyle name="Output 63 3 2" xfId="35287" xr:uid="{00000000-0005-0000-0000-00007A4F0000}"/>
    <cellStyle name="Output 63 4" xfId="35288" xr:uid="{00000000-0005-0000-0000-00007B4F0000}"/>
    <cellStyle name="Output 64" xfId="13637" xr:uid="{00000000-0005-0000-0000-00007C4F0000}"/>
    <cellStyle name="Output 64 2" xfId="13638" xr:uid="{00000000-0005-0000-0000-00007D4F0000}"/>
    <cellStyle name="Output 64 2 2" xfId="35289" xr:uid="{00000000-0005-0000-0000-00007E4F0000}"/>
    <cellStyle name="Output 64 3" xfId="13639" xr:uid="{00000000-0005-0000-0000-00007F4F0000}"/>
    <cellStyle name="Output 64 3 2" xfId="35290" xr:uid="{00000000-0005-0000-0000-0000804F0000}"/>
    <cellStyle name="Output 64 4" xfId="35291" xr:uid="{00000000-0005-0000-0000-0000814F0000}"/>
    <cellStyle name="Output 65" xfId="13640" xr:uid="{00000000-0005-0000-0000-0000824F0000}"/>
    <cellStyle name="Output 65 2" xfId="13641" xr:uid="{00000000-0005-0000-0000-0000834F0000}"/>
    <cellStyle name="Output 65 2 2" xfId="35292" xr:uid="{00000000-0005-0000-0000-0000844F0000}"/>
    <cellStyle name="Output 65 3" xfId="13642" xr:uid="{00000000-0005-0000-0000-0000854F0000}"/>
    <cellStyle name="Output 65 3 2" xfId="35293" xr:uid="{00000000-0005-0000-0000-0000864F0000}"/>
    <cellStyle name="Output 65 4" xfId="35294" xr:uid="{00000000-0005-0000-0000-0000874F0000}"/>
    <cellStyle name="Output 66" xfId="13643" xr:uid="{00000000-0005-0000-0000-0000884F0000}"/>
    <cellStyle name="Output 66 2" xfId="13644" xr:uid="{00000000-0005-0000-0000-0000894F0000}"/>
    <cellStyle name="Output 66 2 2" xfId="35295" xr:uid="{00000000-0005-0000-0000-00008A4F0000}"/>
    <cellStyle name="Output 66 3" xfId="13645" xr:uid="{00000000-0005-0000-0000-00008B4F0000}"/>
    <cellStyle name="Output 66 3 2" xfId="35296" xr:uid="{00000000-0005-0000-0000-00008C4F0000}"/>
    <cellStyle name="Output 66 4" xfId="35297" xr:uid="{00000000-0005-0000-0000-00008D4F0000}"/>
    <cellStyle name="Output 67" xfId="13646" xr:uid="{00000000-0005-0000-0000-00008E4F0000}"/>
    <cellStyle name="Output 67 2" xfId="13647" xr:uid="{00000000-0005-0000-0000-00008F4F0000}"/>
    <cellStyle name="Output 67 2 2" xfId="35298" xr:uid="{00000000-0005-0000-0000-0000904F0000}"/>
    <cellStyle name="Output 67 3" xfId="13648" xr:uid="{00000000-0005-0000-0000-0000914F0000}"/>
    <cellStyle name="Output 67 3 2" xfId="35299" xr:uid="{00000000-0005-0000-0000-0000924F0000}"/>
    <cellStyle name="Output 67 4" xfId="35300" xr:uid="{00000000-0005-0000-0000-0000934F0000}"/>
    <cellStyle name="Output 68" xfId="13649" xr:uid="{00000000-0005-0000-0000-0000944F0000}"/>
    <cellStyle name="Output 68 2" xfId="13650" xr:uid="{00000000-0005-0000-0000-0000954F0000}"/>
    <cellStyle name="Output 68 2 2" xfId="35301" xr:uid="{00000000-0005-0000-0000-0000964F0000}"/>
    <cellStyle name="Output 68 3" xfId="13651" xr:uid="{00000000-0005-0000-0000-0000974F0000}"/>
    <cellStyle name="Output 68 3 2" xfId="35302" xr:uid="{00000000-0005-0000-0000-0000984F0000}"/>
    <cellStyle name="Output 68 4" xfId="35303" xr:uid="{00000000-0005-0000-0000-0000994F0000}"/>
    <cellStyle name="Output 69" xfId="13652" xr:uid="{00000000-0005-0000-0000-00009A4F0000}"/>
    <cellStyle name="Output 69 2" xfId="13653" xr:uid="{00000000-0005-0000-0000-00009B4F0000}"/>
    <cellStyle name="Output 69 2 2" xfId="35304" xr:uid="{00000000-0005-0000-0000-00009C4F0000}"/>
    <cellStyle name="Output 69 3" xfId="13654" xr:uid="{00000000-0005-0000-0000-00009D4F0000}"/>
    <cellStyle name="Output 69 3 2" xfId="35305" xr:uid="{00000000-0005-0000-0000-00009E4F0000}"/>
    <cellStyle name="Output 69 4" xfId="35306" xr:uid="{00000000-0005-0000-0000-00009F4F0000}"/>
    <cellStyle name="Output 7" xfId="13655" xr:uid="{00000000-0005-0000-0000-0000A04F0000}"/>
    <cellStyle name="Output 7 2" xfId="13656" xr:uid="{00000000-0005-0000-0000-0000A14F0000}"/>
    <cellStyle name="Output 7 2 2" xfId="35307" xr:uid="{00000000-0005-0000-0000-0000A24F0000}"/>
    <cellStyle name="Output 7 3" xfId="13657" xr:uid="{00000000-0005-0000-0000-0000A34F0000}"/>
    <cellStyle name="Output 7 3 2" xfId="35308" xr:uid="{00000000-0005-0000-0000-0000A44F0000}"/>
    <cellStyle name="Output 7 4" xfId="35309" xr:uid="{00000000-0005-0000-0000-0000A54F0000}"/>
    <cellStyle name="Output 70" xfId="13658" xr:uid="{00000000-0005-0000-0000-0000A64F0000}"/>
    <cellStyle name="Output 70 2" xfId="13659" xr:uid="{00000000-0005-0000-0000-0000A74F0000}"/>
    <cellStyle name="Output 70 2 2" xfId="35310" xr:uid="{00000000-0005-0000-0000-0000A84F0000}"/>
    <cellStyle name="Output 70 3" xfId="13660" xr:uid="{00000000-0005-0000-0000-0000A94F0000}"/>
    <cellStyle name="Output 70 3 2" xfId="35311" xr:uid="{00000000-0005-0000-0000-0000AA4F0000}"/>
    <cellStyle name="Output 70 4" xfId="35312" xr:uid="{00000000-0005-0000-0000-0000AB4F0000}"/>
    <cellStyle name="Output 71" xfId="13661" xr:uid="{00000000-0005-0000-0000-0000AC4F0000}"/>
    <cellStyle name="Output 71 2" xfId="13662" xr:uid="{00000000-0005-0000-0000-0000AD4F0000}"/>
    <cellStyle name="Output 71 2 2" xfId="35313" xr:uid="{00000000-0005-0000-0000-0000AE4F0000}"/>
    <cellStyle name="Output 71 3" xfId="13663" xr:uid="{00000000-0005-0000-0000-0000AF4F0000}"/>
    <cellStyle name="Output 71 3 2" xfId="35314" xr:uid="{00000000-0005-0000-0000-0000B04F0000}"/>
    <cellStyle name="Output 71 4" xfId="35315" xr:uid="{00000000-0005-0000-0000-0000B14F0000}"/>
    <cellStyle name="Output 72" xfId="13664" xr:uid="{00000000-0005-0000-0000-0000B24F0000}"/>
    <cellStyle name="Output 72 2" xfId="13665" xr:uid="{00000000-0005-0000-0000-0000B34F0000}"/>
    <cellStyle name="Output 72 2 2" xfId="35316" xr:uid="{00000000-0005-0000-0000-0000B44F0000}"/>
    <cellStyle name="Output 72 3" xfId="13666" xr:uid="{00000000-0005-0000-0000-0000B54F0000}"/>
    <cellStyle name="Output 72 3 2" xfId="35317" xr:uid="{00000000-0005-0000-0000-0000B64F0000}"/>
    <cellStyle name="Output 72 4" xfId="35318" xr:uid="{00000000-0005-0000-0000-0000B74F0000}"/>
    <cellStyle name="Output 73" xfId="13667" xr:uid="{00000000-0005-0000-0000-0000B84F0000}"/>
    <cellStyle name="Output 73 2" xfId="13668" xr:uid="{00000000-0005-0000-0000-0000B94F0000}"/>
    <cellStyle name="Output 73 2 2" xfId="35319" xr:uid="{00000000-0005-0000-0000-0000BA4F0000}"/>
    <cellStyle name="Output 73 3" xfId="13669" xr:uid="{00000000-0005-0000-0000-0000BB4F0000}"/>
    <cellStyle name="Output 73 3 2" xfId="35320" xr:uid="{00000000-0005-0000-0000-0000BC4F0000}"/>
    <cellStyle name="Output 73 4" xfId="35321" xr:uid="{00000000-0005-0000-0000-0000BD4F0000}"/>
    <cellStyle name="Output 74" xfId="13670" xr:uid="{00000000-0005-0000-0000-0000BE4F0000}"/>
    <cellStyle name="Output 74 2" xfId="13671" xr:uid="{00000000-0005-0000-0000-0000BF4F0000}"/>
    <cellStyle name="Output 74 2 2" xfId="35322" xr:uid="{00000000-0005-0000-0000-0000C04F0000}"/>
    <cellStyle name="Output 74 3" xfId="13672" xr:uid="{00000000-0005-0000-0000-0000C14F0000}"/>
    <cellStyle name="Output 74 3 2" xfId="35323" xr:uid="{00000000-0005-0000-0000-0000C24F0000}"/>
    <cellStyle name="Output 74 4" xfId="35324" xr:uid="{00000000-0005-0000-0000-0000C34F0000}"/>
    <cellStyle name="Output 75" xfId="13673" xr:uid="{00000000-0005-0000-0000-0000C44F0000}"/>
    <cellStyle name="Output 75 2" xfId="13674" xr:uid="{00000000-0005-0000-0000-0000C54F0000}"/>
    <cellStyle name="Output 75 2 2" xfId="35325" xr:uid="{00000000-0005-0000-0000-0000C64F0000}"/>
    <cellStyle name="Output 75 3" xfId="13675" xr:uid="{00000000-0005-0000-0000-0000C74F0000}"/>
    <cellStyle name="Output 75 3 2" xfId="35326" xr:uid="{00000000-0005-0000-0000-0000C84F0000}"/>
    <cellStyle name="Output 75 4" xfId="35327" xr:uid="{00000000-0005-0000-0000-0000C94F0000}"/>
    <cellStyle name="Output 76" xfId="13676" xr:uid="{00000000-0005-0000-0000-0000CA4F0000}"/>
    <cellStyle name="Output 76 2" xfId="13677" xr:uid="{00000000-0005-0000-0000-0000CB4F0000}"/>
    <cellStyle name="Output 76 2 2" xfId="35328" xr:uid="{00000000-0005-0000-0000-0000CC4F0000}"/>
    <cellStyle name="Output 76 3" xfId="13678" xr:uid="{00000000-0005-0000-0000-0000CD4F0000}"/>
    <cellStyle name="Output 76 3 2" xfId="35329" xr:uid="{00000000-0005-0000-0000-0000CE4F0000}"/>
    <cellStyle name="Output 76 4" xfId="35330" xr:uid="{00000000-0005-0000-0000-0000CF4F0000}"/>
    <cellStyle name="Output 77" xfId="13679" xr:uid="{00000000-0005-0000-0000-0000D04F0000}"/>
    <cellStyle name="Output 77 2" xfId="13680" xr:uid="{00000000-0005-0000-0000-0000D14F0000}"/>
    <cellStyle name="Output 77 2 2" xfId="35331" xr:uid="{00000000-0005-0000-0000-0000D24F0000}"/>
    <cellStyle name="Output 77 3" xfId="13681" xr:uid="{00000000-0005-0000-0000-0000D34F0000}"/>
    <cellStyle name="Output 77 3 2" xfId="35332" xr:uid="{00000000-0005-0000-0000-0000D44F0000}"/>
    <cellStyle name="Output 77 4" xfId="35333" xr:uid="{00000000-0005-0000-0000-0000D54F0000}"/>
    <cellStyle name="Output 78" xfId="13682" xr:uid="{00000000-0005-0000-0000-0000D64F0000}"/>
    <cellStyle name="Output 78 2" xfId="13683" xr:uid="{00000000-0005-0000-0000-0000D74F0000}"/>
    <cellStyle name="Output 78 2 2" xfId="35334" xr:uid="{00000000-0005-0000-0000-0000D84F0000}"/>
    <cellStyle name="Output 78 3" xfId="13684" xr:uid="{00000000-0005-0000-0000-0000D94F0000}"/>
    <cellStyle name="Output 78 3 2" xfId="35335" xr:uid="{00000000-0005-0000-0000-0000DA4F0000}"/>
    <cellStyle name="Output 78 4" xfId="35336" xr:uid="{00000000-0005-0000-0000-0000DB4F0000}"/>
    <cellStyle name="Output 79" xfId="13685" xr:uid="{00000000-0005-0000-0000-0000DC4F0000}"/>
    <cellStyle name="Output 79 2" xfId="13686" xr:uid="{00000000-0005-0000-0000-0000DD4F0000}"/>
    <cellStyle name="Output 79 2 2" xfId="35337" xr:uid="{00000000-0005-0000-0000-0000DE4F0000}"/>
    <cellStyle name="Output 79 3" xfId="13687" xr:uid="{00000000-0005-0000-0000-0000DF4F0000}"/>
    <cellStyle name="Output 79 3 2" xfId="35338" xr:uid="{00000000-0005-0000-0000-0000E04F0000}"/>
    <cellStyle name="Output 79 4" xfId="35339" xr:uid="{00000000-0005-0000-0000-0000E14F0000}"/>
    <cellStyle name="Output 8" xfId="13688" xr:uid="{00000000-0005-0000-0000-0000E24F0000}"/>
    <cellStyle name="Output 8 2" xfId="13689" xr:uid="{00000000-0005-0000-0000-0000E34F0000}"/>
    <cellStyle name="Output 8 2 2" xfId="35340" xr:uid="{00000000-0005-0000-0000-0000E44F0000}"/>
    <cellStyle name="Output 8 3" xfId="13690" xr:uid="{00000000-0005-0000-0000-0000E54F0000}"/>
    <cellStyle name="Output 8 3 2" xfId="35341" xr:uid="{00000000-0005-0000-0000-0000E64F0000}"/>
    <cellStyle name="Output 8 4" xfId="35342" xr:uid="{00000000-0005-0000-0000-0000E74F0000}"/>
    <cellStyle name="Output 80" xfId="13691" xr:uid="{00000000-0005-0000-0000-0000E84F0000}"/>
    <cellStyle name="Output 80 2" xfId="13692" xr:uid="{00000000-0005-0000-0000-0000E94F0000}"/>
    <cellStyle name="Output 80 2 2" xfId="35343" xr:uid="{00000000-0005-0000-0000-0000EA4F0000}"/>
    <cellStyle name="Output 80 3" xfId="13693" xr:uid="{00000000-0005-0000-0000-0000EB4F0000}"/>
    <cellStyle name="Output 80 3 2" xfId="35344" xr:uid="{00000000-0005-0000-0000-0000EC4F0000}"/>
    <cellStyle name="Output 80 4" xfId="35345" xr:uid="{00000000-0005-0000-0000-0000ED4F0000}"/>
    <cellStyle name="Output 81" xfId="13694" xr:uid="{00000000-0005-0000-0000-0000EE4F0000}"/>
    <cellStyle name="Output 81 2" xfId="13695" xr:uid="{00000000-0005-0000-0000-0000EF4F0000}"/>
    <cellStyle name="Output 81 2 2" xfId="35346" xr:uid="{00000000-0005-0000-0000-0000F04F0000}"/>
    <cellStyle name="Output 81 3" xfId="13696" xr:uid="{00000000-0005-0000-0000-0000F14F0000}"/>
    <cellStyle name="Output 81 3 2" xfId="35347" xr:uid="{00000000-0005-0000-0000-0000F24F0000}"/>
    <cellStyle name="Output 81 4" xfId="35348" xr:uid="{00000000-0005-0000-0000-0000F34F0000}"/>
    <cellStyle name="Output 82" xfId="13697" xr:uid="{00000000-0005-0000-0000-0000F44F0000}"/>
    <cellStyle name="Output 82 2" xfId="13698" xr:uid="{00000000-0005-0000-0000-0000F54F0000}"/>
    <cellStyle name="Output 82 2 2" xfId="35349" xr:uid="{00000000-0005-0000-0000-0000F64F0000}"/>
    <cellStyle name="Output 82 3" xfId="13699" xr:uid="{00000000-0005-0000-0000-0000F74F0000}"/>
    <cellStyle name="Output 82 3 2" xfId="35350" xr:uid="{00000000-0005-0000-0000-0000F84F0000}"/>
    <cellStyle name="Output 82 4" xfId="35351" xr:uid="{00000000-0005-0000-0000-0000F94F0000}"/>
    <cellStyle name="Output 83" xfId="13700" xr:uid="{00000000-0005-0000-0000-0000FA4F0000}"/>
    <cellStyle name="Output 83 2" xfId="13701" xr:uid="{00000000-0005-0000-0000-0000FB4F0000}"/>
    <cellStyle name="Output 83 2 2" xfId="35352" xr:uid="{00000000-0005-0000-0000-0000FC4F0000}"/>
    <cellStyle name="Output 83 3" xfId="13702" xr:uid="{00000000-0005-0000-0000-0000FD4F0000}"/>
    <cellStyle name="Output 83 3 2" xfId="35353" xr:uid="{00000000-0005-0000-0000-0000FE4F0000}"/>
    <cellStyle name="Output 83 4" xfId="35354" xr:uid="{00000000-0005-0000-0000-0000FF4F0000}"/>
    <cellStyle name="Output 84" xfId="13703" xr:uid="{00000000-0005-0000-0000-000000500000}"/>
    <cellStyle name="Output 84 2" xfId="13704" xr:uid="{00000000-0005-0000-0000-000001500000}"/>
    <cellStyle name="Output 84 2 2" xfId="35355" xr:uid="{00000000-0005-0000-0000-000002500000}"/>
    <cellStyle name="Output 84 3" xfId="13705" xr:uid="{00000000-0005-0000-0000-000003500000}"/>
    <cellStyle name="Output 84 3 2" xfId="35356" xr:uid="{00000000-0005-0000-0000-000004500000}"/>
    <cellStyle name="Output 84 4" xfId="35357" xr:uid="{00000000-0005-0000-0000-000005500000}"/>
    <cellStyle name="Output 85" xfId="13706" xr:uid="{00000000-0005-0000-0000-000006500000}"/>
    <cellStyle name="Output 85 2" xfId="13707" xr:uid="{00000000-0005-0000-0000-000007500000}"/>
    <cellStyle name="Output 85 2 2" xfId="35358" xr:uid="{00000000-0005-0000-0000-000008500000}"/>
    <cellStyle name="Output 85 3" xfId="13708" xr:uid="{00000000-0005-0000-0000-000009500000}"/>
    <cellStyle name="Output 85 3 2" xfId="35359" xr:uid="{00000000-0005-0000-0000-00000A500000}"/>
    <cellStyle name="Output 85 4" xfId="35360" xr:uid="{00000000-0005-0000-0000-00000B500000}"/>
    <cellStyle name="Output 86" xfId="13709" xr:uid="{00000000-0005-0000-0000-00000C500000}"/>
    <cellStyle name="Output 86 2" xfId="13710" xr:uid="{00000000-0005-0000-0000-00000D500000}"/>
    <cellStyle name="Output 86 2 2" xfId="35361" xr:uid="{00000000-0005-0000-0000-00000E500000}"/>
    <cellStyle name="Output 86 3" xfId="13711" xr:uid="{00000000-0005-0000-0000-00000F500000}"/>
    <cellStyle name="Output 86 3 2" xfId="35362" xr:uid="{00000000-0005-0000-0000-000010500000}"/>
    <cellStyle name="Output 86 4" xfId="35363" xr:uid="{00000000-0005-0000-0000-000011500000}"/>
    <cellStyle name="Output 87" xfId="13712" xr:uid="{00000000-0005-0000-0000-000012500000}"/>
    <cellStyle name="Output 87 2" xfId="13713" xr:uid="{00000000-0005-0000-0000-000013500000}"/>
    <cellStyle name="Output 87 2 2" xfId="35364" xr:uid="{00000000-0005-0000-0000-000014500000}"/>
    <cellStyle name="Output 87 3" xfId="13714" xr:uid="{00000000-0005-0000-0000-000015500000}"/>
    <cellStyle name="Output 87 3 2" xfId="35365" xr:uid="{00000000-0005-0000-0000-000016500000}"/>
    <cellStyle name="Output 87 4" xfId="35366" xr:uid="{00000000-0005-0000-0000-000017500000}"/>
    <cellStyle name="Output 88" xfId="13715" xr:uid="{00000000-0005-0000-0000-000018500000}"/>
    <cellStyle name="Output 88 2" xfId="13716" xr:uid="{00000000-0005-0000-0000-000019500000}"/>
    <cellStyle name="Output 88 2 2" xfId="35367" xr:uid="{00000000-0005-0000-0000-00001A500000}"/>
    <cellStyle name="Output 88 3" xfId="13717" xr:uid="{00000000-0005-0000-0000-00001B500000}"/>
    <cellStyle name="Output 88 3 2" xfId="35368" xr:uid="{00000000-0005-0000-0000-00001C500000}"/>
    <cellStyle name="Output 88 4" xfId="35369" xr:uid="{00000000-0005-0000-0000-00001D500000}"/>
    <cellStyle name="Output 89" xfId="13718" xr:uid="{00000000-0005-0000-0000-00001E500000}"/>
    <cellStyle name="Output 89 2" xfId="13719" xr:uid="{00000000-0005-0000-0000-00001F500000}"/>
    <cellStyle name="Output 89 2 2" xfId="35370" xr:uid="{00000000-0005-0000-0000-000020500000}"/>
    <cellStyle name="Output 89 3" xfId="13720" xr:uid="{00000000-0005-0000-0000-000021500000}"/>
    <cellStyle name="Output 89 3 2" xfId="35371" xr:uid="{00000000-0005-0000-0000-000022500000}"/>
    <cellStyle name="Output 89 4" xfId="35372" xr:uid="{00000000-0005-0000-0000-000023500000}"/>
    <cellStyle name="Output 9" xfId="13721" xr:uid="{00000000-0005-0000-0000-000024500000}"/>
    <cellStyle name="Output 9 2" xfId="13722" xr:uid="{00000000-0005-0000-0000-000025500000}"/>
    <cellStyle name="Output 9 2 2" xfId="35373" xr:uid="{00000000-0005-0000-0000-000026500000}"/>
    <cellStyle name="Output 9 3" xfId="13723" xr:uid="{00000000-0005-0000-0000-000027500000}"/>
    <cellStyle name="Output 9 3 2" xfId="35374" xr:uid="{00000000-0005-0000-0000-000028500000}"/>
    <cellStyle name="Output 9 4" xfId="35375" xr:uid="{00000000-0005-0000-0000-000029500000}"/>
    <cellStyle name="Output 90" xfId="13724" xr:uid="{00000000-0005-0000-0000-00002A500000}"/>
    <cellStyle name="Output 90 2" xfId="13725" xr:uid="{00000000-0005-0000-0000-00002B500000}"/>
    <cellStyle name="Output 90 2 2" xfId="35376" xr:uid="{00000000-0005-0000-0000-00002C500000}"/>
    <cellStyle name="Output 90 3" xfId="13726" xr:uid="{00000000-0005-0000-0000-00002D500000}"/>
    <cellStyle name="Output 90 3 2" xfId="35377" xr:uid="{00000000-0005-0000-0000-00002E500000}"/>
    <cellStyle name="Output 90 4" xfId="35378" xr:uid="{00000000-0005-0000-0000-00002F500000}"/>
    <cellStyle name="Output 91" xfId="13727" xr:uid="{00000000-0005-0000-0000-000030500000}"/>
    <cellStyle name="Output 91 2" xfId="13728" xr:uid="{00000000-0005-0000-0000-000031500000}"/>
    <cellStyle name="Output 91 2 2" xfId="35379" xr:uid="{00000000-0005-0000-0000-000032500000}"/>
    <cellStyle name="Output 91 3" xfId="13729" xr:uid="{00000000-0005-0000-0000-000033500000}"/>
    <cellStyle name="Output 91 3 2" xfId="35380" xr:uid="{00000000-0005-0000-0000-000034500000}"/>
    <cellStyle name="Output 91 4" xfId="35381" xr:uid="{00000000-0005-0000-0000-000035500000}"/>
    <cellStyle name="Output 92" xfId="13730" xr:uid="{00000000-0005-0000-0000-000036500000}"/>
    <cellStyle name="Output 92 2" xfId="13731" xr:uid="{00000000-0005-0000-0000-000037500000}"/>
    <cellStyle name="Output 92 2 2" xfId="35382" xr:uid="{00000000-0005-0000-0000-000038500000}"/>
    <cellStyle name="Output 92 3" xfId="13732" xr:uid="{00000000-0005-0000-0000-000039500000}"/>
    <cellStyle name="Output 92 3 2" xfId="35383" xr:uid="{00000000-0005-0000-0000-00003A500000}"/>
    <cellStyle name="Output 92 4" xfId="35384" xr:uid="{00000000-0005-0000-0000-00003B500000}"/>
    <cellStyle name="Output 93" xfId="13733" xr:uid="{00000000-0005-0000-0000-00003C500000}"/>
    <cellStyle name="Output 93 2" xfId="13734" xr:uid="{00000000-0005-0000-0000-00003D500000}"/>
    <cellStyle name="Output 93 2 2" xfId="35385" xr:uid="{00000000-0005-0000-0000-00003E500000}"/>
    <cellStyle name="Output 93 3" xfId="13735" xr:uid="{00000000-0005-0000-0000-00003F500000}"/>
    <cellStyle name="Output 93 3 2" xfId="35386" xr:uid="{00000000-0005-0000-0000-000040500000}"/>
    <cellStyle name="Output 93 4" xfId="35387" xr:uid="{00000000-0005-0000-0000-000041500000}"/>
    <cellStyle name="Output 94" xfId="13736" xr:uid="{00000000-0005-0000-0000-000042500000}"/>
    <cellStyle name="Output 94 2" xfId="13737" xr:uid="{00000000-0005-0000-0000-000043500000}"/>
    <cellStyle name="Output 94 2 2" xfId="35388" xr:uid="{00000000-0005-0000-0000-000044500000}"/>
    <cellStyle name="Output 94 3" xfId="13738" xr:uid="{00000000-0005-0000-0000-000045500000}"/>
    <cellStyle name="Output 94 3 2" xfId="35389" xr:uid="{00000000-0005-0000-0000-000046500000}"/>
    <cellStyle name="Output 94 4" xfId="35390" xr:uid="{00000000-0005-0000-0000-000047500000}"/>
    <cellStyle name="Output 95" xfId="13739" xr:uid="{00000000-0005-0000-0000-000048500000}"/>
    <cellStyle name="Output 95 2" xfId="13740" xr:uid="{00000000-0005-0000-0000-000049500000}"/>
    <cellStyle name="Output 95 2 2" xfId="35391" xr:uid="{00000000-0005-0000-0000-00004A500000}"/>
    <cellStyle name="Output 95 3" xfId="13741" xr:uid="{00000000-0005-0000-0000-00004B500000}"/>
    <cellStyle name="Output 95 3 2" xfId="35392" xr:uid="{00000000-0005-0000-0000-00004C500000}"/>
    <cellStyle name="Output 95 4" xfId="35393" xr:uid="{00000000-0005-0000-0000-00004D500000}"/>
    <cellStyle name="Output 96" xfId="13742" xr:uid="{00000000-0005-0000-0000-00004E500000}"/>
    <cellStyle name="Output 96 2" xfId="13743" xr:uid="{00000000-0005-0000-0000-00004F500000}"/>
    <cellStyle name="Output 96 2 2" xfId="35394" xr:uid="{00000000-0005-0000-0000-000050500000}"/>
    <cellStyle name="Output 96 3" xfId="13744" xr:uid="{00000000-0005-0000-0000-000051500000}"/>
    <cellStyle name="Output 96 3 2" xfId="35395" xr:uid="{00000000-0005-0000-0000-000052500000}"/>
    <cellStyle name="Output 96 4" xfId="35396" xr:uid="{00000000-0005-0000-0000-000053500000}"/>
    <cellStyle name="Output 97" xfId="13745" xr:uid="{00000000-0005-0000-0000-000054500000}"/>
    <cellStyle name="Output 97 2" xfId="13746" xr:uid="{00000000-0005-0000-0000-000055500000}"/>
    <cellStyle name="Output 97 2 2" xfId="35397" xr:uid="{00000000-0005-0000-0000-000056500000}"/>
    <cellStyle name="Output 97 3" xfId="13747" xr:uid="{00000000-0005-0000-0000-000057500000}"/>
    <cellStyle name="Output 97 3 2" xfId="35398" xr:uid="{00000000-0005-0000-0000-000058500000}"/>
    <cellStyle name="Output 97 4" xfId="35399" xr:uid="{00000000-0005-0000-0000-000059500000}"/>
    <cellStyle name="Output 98" xfId="13748" xr:uid="{00000000-0005-0000-0000-00005A500000}"/>
    <cellStyle name="Output 98 2" xfId="13749" xr:uid="{00000000-0005-0000-0000-00005B500000}"/>
    <cellStyle name="Output 98 2 2" xfId="35400" xr:uid="{00000000-0005-0000-0000-00005C500000}"/>
    <cellStyle name="Output 98 3" xfId="13750" xr:uid="{00000000-0005-0000-0000-00005D500000}"/>
    <cellStyle name="Output 98 3 2" xfId="35401" xr:uid="{00000000-0005-0000-0000-00005E500000}"/>
    <cellStyle name="Output 98 4" xfId="35402" xr:uid="{00000000-0005-0000-0000-00005F500000}"/>
    <cellStyle name="Output 99" xfId="13751" xr:uid="{00000000-0005-0000-0000-000060500000}"/>
    <cellStyle name="Output 99 2" xfId="13752" xr:uid="{00000000-0005-0000-0000-000061500000}"/>
    <cellStyle name="Output 99 2 2" xfId="35403" xr:uid="{00000000-0005-0000-0000-000062500000}"/>
    <cellStyle name="Output 99 3" xfId="13753" xr:uid="{00000000-0005-0000-0000-000063500000}"/>
    <cellStyle name="Output 99 3 2" xfId="35404" xr:uid="{00000000-0005-0000-0000-000064500000}"/>
    <cellStyle name="Output 99 4" xfId="35405" xr:uid="{00000000-0005-0000-0000-000065500000}"/>
    <cellStyle name="Output_Bases_Generales" xfId="13754" xr:uid="{00000000-0005-0000-0000-000066500000}"/>
    <cellStyle name="Percen - Estilo2" xfId="13755" xr:uid="{00000000-0005-0000-0000-000067500000}"/>
    <cellStyle name="Percent" xfId="13756" xr:uid="{00000000-0005-0000-0000-000068500000}"/>
    <cellStyle name="Percent (0)" xfId="13757" xr:uid="{00000000-0005-0000-0000-000069500000}"/>
    <cellStyle name="Percent (0) 10" xfId="13758" xr:uid="{00000000-0005-0000-0000-00006A500000}"/>
    <cellStyle name="Percent (0) 10 2" xfId="13759" xr:uid="{00000000-0005-0000-0000-00006B500000}"/>
    <cellStyle name="Percent (0) 10 2 2" xfId="35406" xr:uid="{00000000-0005-0000-0000-00006C500000}"/>
    <cellStyle name="Percent (0) 10 3" xfId="13760" xr:uid="{00000000-0005-0000-0000-00006D500000}"/>
    <cellStyle name="Percent (0) 10 3 2" xfId="35407" xr:uid="{00000000-0005-0000-0000-00006E500000}"/>
    <cellStyle name="Percent (0) 10 4" xfId="35408" xr:uid="{00000000-0005-0000-0000-00006F500000}"/>
    <cellStyle name="Percent (0) 100" xfId="13761" xr:uid="{00000000-0005-0000-0000-000070500000}"/>
    <cellStyle name="Percent (0) 100 2" xfId="13762" xr:uid="{00000000-0005-0000-0000-000071500000}"/>
    <cellStyle name="Percent (0) 100 2 2" xfId="35409" xr:uid="{00000000-0005-0000-0000-000072500000}"/>
    <cellStyle name="Percent (0) 100 3" xfId="13763" xr:uid="{00000000-0005-0000-0000-000073500000}"/>
    <cellStyle name="Percent (0) 100 3 2" xfId="35410" xr:uid="{00000000-0005-0000-0000-000074500000}"/>
    <cellStyle name="Percent (0) 100 4" xfId="35411" xr:uid="{00000000-0005-0000-0000-000075500000}"/>
    <cellStyle name="Percent (0) 101" xfId="13764" xr:uid="{00000000-0005-0000-0000-000076500000}"/>
    <cellStyle name="Percent (0) 101 2" xfId="13765" xr:uid="{00000000-0005-0000-0000-000077500000}"/>
    <cellStyle name="Percent (0) 101 2 2" xfId="35412" xr:uid="{00000000-0005-0000-0000-000078500000}"/>
    <cellStyle name="Percent (0) 101 3" xfId="13766" xr:uid="{00000000-0005-0000-0000-000079500000}"/>
    <cellStyle name="Percent (0) 101 3 2" xfId="35413" xr:uid="{00000000-0005-0000-0000-00007A500000}"/>
    <cellStyle name="Percent (0) 101 4" xfId="35414" xr:uid="{00000000-0005-0000-0000-00007B500000}"/>
    <cellStyle name="Percent (0) 102" xfId="13767" xr:uid="{00000000-0005-0000-0000-00007C500000}"/>
    <cellStyle name="Percent (0) 102 2" xfId="13768" xr:uid="{00000000-0005-0000-0000-00007D500000}"/>
    <cellStyle name="Percent (0) 102 2 2" xfId="35415" xr:uid="{00000000-0005-0000-0000-00007E500000}"/>
    <cellStyle name="Percent (0) 102 3" xfId="13769" xr:uid="{00000000-0005-0000-0000-00007F500000}"/>
    <cellStyle name="Percent (0) 102 3 2" xfId="35416" xr:uid="{00000000-0005-0000-0000-000080500000}"/>
    <cellStyle name="Percent (0) 102 4" xfId="35417" xr:uid="{00000000-0005-0000-0000-000081500000}"/>
    <cellStyle name="Percent (0) 103" xfId="13770" xr:uid="{00000000-0005-0000-0000-000082500000}"/>
    <cellStyle name="Percent (0) 103 2" xfId="13771" xr:uid="{00000000-0005-0000-0000-000083500000}"/>
    <cellStyle name="Percent (0) 103 2 2" xfId="35418" xr:uid="{00000000-0005-0000-0000-000084500000}"/>
    <cellStyle name="Percent (0) 103 3" xfId="13772" xr:uid="{00000000-0005-0000-0000-000085500000}"/>
    <cellStyle name="Percent (0) 103 3 2" xfId="35419" xr:uid="{00000000-0005-0000-0000-000086500000}"/>
    <cellStyle name="Percent (0) 103 4" xfId="35420" xr:uid="{00000000-0005-0000-0000-000087500000}"/>
    <cellStyle name="Percent (0) 104" xfId="13773" xr:uid="{00000000-0005-0000-0000-000088500000}"/>
    <cellStyle name="Percent (0) 104 2" xfId="13774" xr:uid="{00000000-0005-0000-0000-000089500000}"/>
    <cellStyle name="Percent (0) 104 2 2" xfId="35421" xr:uid="{00000000-0005-0000-0000-00008A500000}"/>
    <cellStyle name="Percent (0) 104 3" xfId="13775" xr:uid="{00000000-0005-0000-0000-00008B500000}"/>
    <cellStyle name="Percent (0) 104 3 2" xfId="35422" xr:uid="{00000000-0005-0000-0000-00008C500000}"/>
    <cellStyle name="Percent (0) 104 4" xfId="35423" xr:uid="{00000000-0005-0000-0000-00008D500000}"/>
    <cellStyle name="Percent (0) 105" xfId="13776" xr:uid="{00000000-0005-0000-0000-00008E500000}"/>
    <cellStyle name="Percent (0) 105 2" xfId="13777" xr:uid="{00000000-0005-0000-0000-00008F500000}"/>
    <cellStyle name="Percent (0) 105 2 2" xfId="35424" xr:uid="{00000000-0005-0000-0000-000090500000}"/>
    <cellStyle name="Percent (0) 105 3" xfId="13778" xr:uid="{00000000-0005-0000-0000-000091500000}"/>
    <cellStyle name="Percent (0) 105 3 2" xfId="35425" xr:uid="{00000000-0005-0000-0000-000092500000}"/>
    <cellStyle name="Percent (0) 105 4" xfId="35426" xr:uid="{00000000-0005-0000-0000-000093500000}"/>
    <cellStyle name="Percent (0) 106" xfId="13779" xr:uid="{00000000-0005-0000-0000-000094500000}"/>
    <cellStyle name="Percent (0) 106 2" xfId="13780" xr:uid="{00000000-0005-0000-0000-000095500000}"/>
    <cellStyle name="Percent (0) 106 2 2" xfId="35427" xr:uid="{00000000-0005-0000-0000-000096500000}"/>
    <cellStyle name="Percent (0) 106 3" xfId="13781" xr:uid="{00000000-0005-0000-0000-000097500000}"/>
    <cellStyle name="Percent (0) 106 3 2" xfId="35428" xr:uid="{00000000-0005-0000-0000-000098500000}"/>
    <cellStyle name="Percent (0) 106 4" xfId="35429" xr:uid="{00000000-0005-0000-0000-000099500000}"/>
    <cellStyle name="Percent (0) 107" xfId="13782" xr:uid="{00000000-0005-0000-0000-00009A500000}"/>
    <cellStyle name="Percent (0) 107 2" xfId="13783" xr:uid="{00000000-0005-0000-0000-00009B500000}"/>
    <cellStyle name="Percent (0) 107 2 2" xfId="35430" xr:uid="{00000000-0005-0000-0000-00009C500000}"/>
    <cellStyle name="Percent (0) 107 3" xfId="13784" xr:uid="{00000000-0005-0000-0000-00009D500000}"/>
    <cellStyle name="Percent (0) 107 3 2" xfId="35431" xr:uid="{00000000-0005-0000-0000-00009E500000}"/>
    <cellStyle name="Percent (0) 107 4" xfId="35432" xr:uid="{00000000-0005-0000-0000-00009F500000}"/>
    <cellStyle name="Percent (0) 108" xfId="13785" xr:uid="{00000000-0005-0000-0000-0000A0500000}"/>
    <cellStyle name="Percent (0) 108 2" xfId="13786" xr:uid="{00000000-0005-0000-0000-0000A1500000}"/>
    <cellStyle name="Percent (0) 108 2 2" xfId="35433" xr:uid="{00000000-0005-0000-0000-0000A2500000}"/>
    <cellStyle name="Percent (0) 108 3" xfId="13787" xr:uid="{00000000-0005-0000-0000-0000A3500000}"/>
    <cellStyle name="Percent (0) 108 3 2" xfId="35434" xr:uid="{00000000-0005-0000-0000-0000A4500000}"/>
    <cellStyle name="Percent (0) 108 4" xfId="35435" xr:uid="{00000000-0005-0000-0000-0000A5500000}"/>
    <cellStyle name="Percent (0) 109" xfId="13788" xr:uid="{00000000-0005-0000-0000-0000A6500000}"/>
    <cellStyle name="Percent (0) 109 2" xfId="13789" xr:uid="{00000000-0005-0000-0000-0000A7500000}"/>
    <cellStyle name="Percent (0) 109 2 2" xfId="35436" xr:uid="{00000000-0005-0000-0000-0000A8500000}"/>
    <cellStyle name="Percent (0) 109 3" xfId="13790" xr:uid="{00000000-0005-0000-0000-0000A9500000}"/>
    <cellStyle name="Percent (0) 109 3 2" xfId="35437" xr:uid="{00000000-0005-0000-0000-0000AA500000}"/>
    <cellStyle name="Percent (0) 109 4" xfId="35438" xr:uid="{00000000-0005-0000-0000-0000AB500000}"/>
    <cellStyle name="Percent (0) 11" xfId="13791" xr:uid="{00000000-0005-0000-0000-0000AC500000}"/>
    <cellStyle name="Percent (0) 11 2" xfId="13792" xr:uid="{00000000-0005-0000-0000-0000AD500000}"/>
    <cellStyle name="Percent (0) 11 2 2" xfId="35439" xr:uid="{00000000-0005-0000-0000-0000AE500000}"/>
    <cellStyle name="Percent (0) 11 3" xfId="13793" xr:uid="{00000000-0005-0000-0000-0000AF500000}"/>
    <cellStyle name="Percent (0) 11 3 2" xfId="35440" xr:uid="{00000000-0005-0000-0000-0000B0500000}"/>
    <cellStyle name="Percent (0) 11 4" xfId="35441" xr:uid="{00000000-0005-0000-0000-0000B1500000}"/>
    <cellStyle name="Percent (0) 110" xfId="13794" xr:uid="{00000000-0005-0000-0000-0000B2500000}"/>
    <cellStyle name="Percent (0) 110 2" xfId="13795" xr:uid="{00000000-0005-0000-0000-0000B3500000}"/>
    <cellStyle name="Percent (0) 110 2 2" xfId="35442" xr:uid="{00000000-0005-0000-0000-0000B4500000}"/>
    <cellStyle name="Percent (0) 110 3" xfId="13796" xr:uid="{00000000-0005-0000-0000-0000B5500000}"/>
    <cellStyle name="Percent (0) 110 3 2" xfId="35443" xr:uid="{00000000-0005-0000-0000-0000B6500000}"/>
    <cellStyle name="Percent (0) 110 4" xfId="35444" xr:uid="{00000000-0005-0000-0000-0000B7500000}"/>
    <cellStyle name="Percent (0) 111" xfId="13797" xr:uid="{00000000-0005-0000-0000-0000B8500000}"/>
    <cellStyle name="Percent (0) 111 2" xfId="13798" xr:uid="{00000000-0005-0000-0000-0000B9500000}"/>
    <cellStyle name="Percent (0) 111 2 2" xfId="35445" xr:uid="{00000000-0005-0000-0000-0000BA500000}"/>
    <cellStyle name="Percent (0) 111 3" xfId="13799" xr:uid="{00000000-0005-0000-0000-0000BB500000}"/>
    <cellStyle name="Percent (0) 111 3 2" xfId="35446" xr:uid="{00000000-0005-0000-0000-0000BC500000}"/>
    <cellStyle name="Percent (0) 111 4" xfId="35447" xr:uid="{00000000-0005-0000-0000-0000BD500000}"/>
    <cellStyle name="Percent (0) 112" xfId="13800" xr:uid="{00000000-0005-0000-0000-0000BE500000}"/>
    <cellStyle name="Percent (0) 112 2" xfId="35448" xr:uid="{00000000-0005-0000-0000-0000BF500000}"/>
    <cellStyle name="Percent (0) 113" xfId="13801" xr:uid="{00000000-0005-0000-0000-0000C0500000}"/>
    <cellStyle name="Percent (0) 113 2" xfId="35449" xr:uid="{00000000-0005-0000-0000-0000C1500000}"/>
    <cellStyle name="Percent (0) 114" xfId="35450" xr:uid="{00000000-0005-0000-0000-0000C2500000}"/>
    <cellStyle name="Percent (0) 114 2" xfId="35451" xr:uid="{00000000-0005-0000-0000-0000C3500000}"/>
    <cellStyle name="Percent (0) 115" xfId="35452" xr:uid="{00000000-0005-0000-0000-0000C4500000}"/>
    <cellStyle name="Percent (0) 12" xfId="13802" xr:uid="{00000000-0005-0000-0000-0000C5500000}"/>
    <cellStyle name="Percent (0) 12 2" xfId="13803" xr:uid="{00000000-0005-0000-0000-0000C6500000}"/>
    <cellStyle name="Percent (0) 12 2 2" xfId="35453" xr:uid="{00000000-0005-0000-0000-0000C7500000}"/>
    <cellStyle name="Percent (0) 12 3" xfId="13804" xr:uid="{00000000-0005-0000-0000-0000C8500000}"/>
    <cellStyle name="Percent (0) 12 3 2" xfId="35454" xr:uid="{00000000-0005-0000-0000-0000C9500000}"/>
    <cellStyle name="Percent (0) 12 4" xfId="35455" xr:uid="{00000000-0005-0000-0000-0000CA500000}"/>
    <cellStyle name="Percent (0) 13" xfId="13805" xr:uid="{00000000-0005-0000-0000-0000CB500000}"/>
    <cellStyle name="Percent (0) 13 2" xfId="13806" xr:uid="{00000000-0005-0000-0000-0000CC500000}"/>
    <cellStyle name="Percent (0) 13 2 2" xfId="35456" xr:uid="{00000000-0005-0000-0000-0000CD500000}"/>
    <cellStyle name="Percent (0) 13 3" xfId="13807" xr:uid="{00000000-0005-0000-0000-0000CE500000}"/>
    <cellStyle name="Percent (0) 13 3 2" xfId="35457" xr:uid="{00000000-0005-0000-0000-0000CF500000}"/>
    <cellStyle name="Percent (0) 13 4" xfId="35458" xr:uid="{00000000-0005-0000-0000-0000D0500000}"/>
    <cellStyle name="Percent (0) 14" xfId="13808" xr:uid="{00000000-0005-0000-0000-0000D1500000}"/>
    <cellStyle name="Percent (0) 14 2" xfId="13809" xr:uid="{00000000-0005-0000-0000-0000D2500000}"/>
    <cellStyle name="Percent (0) 14 2 2" xfId="35459" xr:uid="{00000000-0005-0000-0000-0000D3500000}"/>
    <cellStyle name="Percent (0) 14 3" xfId="13810" xr:uid="{00000000-0005-0000-0000-0000D4500000}"/>
    <cellStyle name="Percent (0) 14 3 2" xfId="35460" xr:uid="{00000000-0005-0000-0000-0000D5500000}"/>
    <cellStyle name="Percent (0) 14 4" xfId="35461" xr:uid="{00000000-0005-0000-0000-0000D6500000}"/>
    <cellStyle name="Percent (0) 15" xfId="13811" xr:uid="{00000000-0005-0000-0000-0000D7500000}"/>
    <cellStyle name="Percent (0) 15 2" xfId="13812" xr:uid="{00000000-0005-0000-0000-0000D8500000}"/>
    <cellStyle name="Percent (0) 15 2 2" xfId="35462" xr:uid="{00000000-0005-0000-0000-0000D9500000}"/>
    <cellStyle name="Percent (0) 15 3" xfId="13813" xr:uid="{00000000-0005-0000-0000-0000DA500000}"/>
    <cellStyle name="Percent (0) 15 3 2" xfId="35463" xr:uid="{00000000-0005-0000-0000-0000DB500000}"/>
    <cellStyle name="Percent (0) 15 4" xfId="35464" xr:uid="{00000000-0005-0000-0000-0000DC500000}"/>
    <cellStyle name="Percent (0) 16" xfId="13814" xr:uid="{00000000-0005-0000-0000-0000DD500000}"/>
    <cellStyle name="Percent (0) 16 2" xfId="13815" xr:uid="{00000000-0005-0000-0000-0000DE500000}"/>
    <cellStyle name="Percent (0) 16 2 2" xfId="35465" xr:uid="{00000000-0005-0000-0000-0000DF500000}"/>
    <cellStyle name="Percent (0) 16 3" xfId="13816" xr:uid="{00000000-0005-0000-0000-0000E0500000}"/>
    <cellStyle name="Percent (0) 16 3 2" xfId="35466" xr:uid="{00000000-0005-0000-0000-0000E1500000}"/>
    <cellStyle name="Percent (0) 16 4" xfId="35467" xr:uid="{00000000-0005-0000-0000-0000E2500000}"/>
    <cellStyle name="Percent (0) 17" xfId="13817" xr:uid="{00000000-0005-0000-0000-0000E3500000}"/>
    <cellStyle name="Percent (0) 17 2" xfId="13818" xr:uid="{00000000-0005-0000-0000-0000E4500000}"/>
    <cellStyle name="Percent (0) 17 2 2" xfId="35468" xr:uid="{00000000-0005-0000-0000-0000E5500000}"/>
    <cellStyle name="Percent (0) 17 3" xfId="13819" xr:uid="{00000000-0005-0000-0000-0000E6500000}"/>
    <cellStyle name="Percent (0) 17 3 2" xfId="35469" xr:uid="{00000000-0005-0000-0000-0000E7500000}"/>
    <cellStyle name="Percent (0) 17 4" xfId="35470" xr:uid="{00000000-0005-0000-0000-0000E8500000}"/>
    <cellStyle name="Percent (0) 18" xfId="13820" xr:uid="{00000000-0005-0000-0000-0000E9500000}"/>
    <cellStyle name="Percent (0) 18 2" xfId="13821" xr:uid="{00000000-0005-0000-0000-0000EA500000}"/>
    <cellStyle name="Percent (0) 18 2 2" xfId="35471" xr:uid="{00000000-0005-0000-0000-0000EB500000}"/>
    <cellStyle name="Percent (0) 18 3" xfId="13822" xr:uid="{00000000-0005-0000-0000-0000EC500000}"/>
    <cellStyle name="Percent (0) 18 3 2" xfId="35472" xr:uid="{00000000-0005-0000-0000-0000ED500000}"/>
    <cellStyle name="Percent (0) 18 4" xfId="35473" xr:uid="{00000000-0005-0000-0000-0000EE500000}"/>
    <cellStyle name="Percent (0) 19" xfId="13823" xr:uid="{00000000-0005-0000-0000-0000EF500000}"/>
    <cellStyle name="Percent (0) 19 2" xfId="13824" xr:uid="{00000000-0005-0000-0000-0000F0500000}"/>
    <cellStyle name="Percent (0) 19 2 2" xfId="35474" xr:uid="{00000000-0005-0000-0000-0000F1500000}"/>
    <cellStyle name="Percent (0) 19 3" xfId="13825" xr:uid="{00000000-0005-0000-0000-0000F2500000}"/>
    <cellStyle name="Percent (0) 19 3 2" xfId="35475" xr:uid="{00000000-0005-0000-0000-0000F3500000}"/>
    <cellStyle name="Percent (0) 19 4" xfId="35476" xr:uid="{00000000-0005-0000-0000-0000F4500000}"/>
    <cellStyle name="Percent (0) 2" xfId="13826" xr:uid="{00000000-0005-0000-0000-0000F5500000}"/>
    <cellStyle name="Percent (0) 2 10" xfId="13827" xr:uid="{00000000-0005-0000-0000-0000F6500000}"/>
    <cellStyle name="Percent (0) 2 10 2" xfId="13828" xr:uid="{00000000-0005-0000-0000-0000F7500000}"/>
    <cellStyle name="Percent (0) 2 10 2 2" xfId="35477" xr:uid="{00000000-0005-0000-0000-0000F8500000}"/>
    <cellStyle name="Percent (0) 2 10 3" xfId="13829" xr:uid="{00000000-0005-0000-0000-0000F9500000}"/>
    <cellStyle name="Percent (0) 2 10 3 2" xfId="35478" xr:uid="{00000000-0005-0000-0000-0000FA500000}"/>
    <cellStyle name="Percent (0) 2 10 4" xfId="35479" xr:uid="{00000000-0005-0000-0000-0000FB500000}"/>
    <cellStyle name="Percent (0) 2 11" xfId="13830" xr:uid="{00000000-0005-0000-0000-0000FC500000}"/>
    <cellStyle name="Percent (0) 2 11 2" xfId="35480" xr:uid="{00000000-0005-0000-0000-0000FD500000}"/>
    <cellStyle name="Percent (0) 2 12" xfId="13831" xr:uid="{00000000-0005-0000-0000-0000FE500000}"/>
    <cellStyle name="Percent (0) 2 12 2" xfId="35481" xr:uid="{00000000-0005-0000-0000-0000FF500000}"/>
    <cellStyle name="Percent (0) 2 13" xfId="35482" xr:uid="{00000000-0005-0000-0000-000000510000}"/>
    <cellStyle name="Percent (0) 2 2" xfId="13832" xr:uid="{00000000-0005-0000-0000-000001510000}"/>
    <cellStyle name="Percent (0) 2 2 2" xfId="13833" xr:uid="{00000000-0005-0000-0000-000002510000}"/>
    <cellStyle name="Percent (0) 2 2 2 2" xfId="13834" xr:uid="{00000000-0005-0000-0000-000003510000}"/>
    <cellStyle name="Percent (0) 2 2 2 2 2" xfId="13835" xr:uid="{00000000-0005-0000-0000-000004510000}"/>
    <cellStyle name="Percent (0) 2 2 2 2 2 2" xfId="35483" xr:uid="{00000000-0005-0000-0000-000005510000}"/>
    <cellStyle name="Percent (0) 2 2 2 2 3" xfId="13836" xr:uid="{00000000-0005-0000-0000-000006510000}"/>
    <cellStyle name="Percent (0) 2 2 2 2 3 2" xfId="35484" xr:uid="{00000000-0005-0000-0000-000007510000}"/>
    <cellStyle name="Percent (0) 2 2 2 2 4" xfId="35485" xr:uid="{00000000-0005-0000-0000-000008510000}"/>
    <cellStyle name="Percent (0) 2 2 2 3" xfId="13837" xr:uid="{00000000-0005-0000-0000-000009510000}"/>
    <cellStyle name="Percent (0) 2 2 2 3 2" xfId="13838" xr:uid="{00000000-0005-0000-0000-00000A510000}"/>
    <cellStyle name="Percent (0) 2 2 2 3 2 2" xfId="35486" xr:uid="{00000000-0005-0000-0000-00000B510000}"/>
    <cellStyle name="Percent (0) 2 2 2 3 3" xfId="13839" xr:uid="{00000000-0005-0000-0000-00000C510000}"/>
    <cellStyle name="Percent (0) 2 2 2 3 3 2" xfId="35487" xr:uid="{00000000-0005-0000-0000-00000D510000}"/>
    <cellStyle name="Percent (0) 2 2 2 3 4" xfId="35488" xr:uid="{00000000-0005-0000-0000-00000E510000}"/>
    <cellStyle name="Percent (0) 2 2 2 4" xfId="13840" xr:uid="{00000000-0005-0000-0000-00000F510000}"/>
    <cellStyle name="Percent (0) 2 2 2 4 2" xfId="13841" xr:uid="{00000000-0005-0000-0000-000010510000}"/>
    <cellStyle name="Percent (0) 2 2 2 4 2 2" xfId="35489" xr:uid="{00000000-0005-0000-0000-000011510000}"/>
    <cellStyle name="Percent (0) 2 2 2 4 3" xfId="13842" xr:uid="{00000000-0005-0000-0000-000012510000}"/>
    <cellStyle name="Percent (0) 2 2 2 4 3 2" xfId="35490" xr:uid="{00000000-0005-0000-0000-000013510000}"/>
    <cellStyle name="Percent (0) 2 2 2 4 4" xfId="35491" xr:uid="{00000000-0005-0000-0000-000014510000}"/>
    <cellStyle name="Percent (0) 2 2 2 5" xfId="13843" xr:uid="{00000000-0005-0000-0000-000015510000}"/>
    <cellStyle name="Percent (0) 2 2 2 5 2" xfId="13844" xr:uid="{00000000-0005-0000-0000-000016510000}"/>
    <cellStyle name="Percent (0) 2 2 2 5 2 2" xfId="35492" xr:uid="{00000000-0005-0000-0000-000017510000}"/>
    <cellStyle name="Percent (0) 2 2 2 5 3" xfId="13845" xr:uid="{00000000-0005-0000-0000-000018510000}"/>
    <cellStyle name="Percent (0) 2 2 2 5 3 2" xfId="35493" xr:uid="{00000000-0005-0000-0000-000019510000}"/>
    <cellStyle name="Percent (0) 2 2 2 5 4" xfId="35494" xr:uid="{00000000-0005-0000-0000-00001A510000}"/>
    <cellStyle name="Percent (0) 2 2 2 6" xfId="13846" xr:uid="{00000000-0005-0000-0000-00001B510000}"/>
    <cellStyle name="Percent (0) 2 2 2 6 2" xfId="35495" xr:uid="{00000000-0005-0000-0000-00001C510000}"/>
    <cellStyle name="Percent (0) 2 2 2 7" xfId="13847" xr:uid="{00000000-0005-0000-0000-00001D510000}"/>
    <cellStyle name="Percent (0) 2 2 2 7 2" xfId="35496" xr:uid="{00000000-0005-0000-0000-00001E510000}"/>
    <cellStyle name="Percent (0) 2 2 2 8" xfId="35497" xr:uid="{00000000-0005-0000-0000-00001F510000}"/>
    <cellStyle name="Percent (0) 2 2 3" xfId="13848" xr:uid="{00000000-0005-0000-0000-000020510000}"/>
    <cellStyle name="Percent (0) 2 2 3 2" xfId="13849" xr:uid="{00000000-0005-0000-0000-000021510000}"/>
    <cellStyle name="Percent (0) 2 2 3 2 2" xfId="35498" xr:uid="{00000000-0005-0000-0000-000022510000}"/>
    <cellStyle name="Percent (0) 2 2 3 3" xfId="13850" xr:uid="{00000000-0005-0000-0000-000023510000}"/>
    <cellStyle name="Percent (0) 2 2 3 3 2" xfId="35499" xr:uid="{00000000-0005-0000-0000-000024510000}"/>
    <cellStyle name="Percent (0) 2 2 3 4" xfId="35500" xr:uid="{00000000-0005-0000-0000-000025510000}"/>
    <cellStyle name="Percent (0) 2 2 4" xfId="13851" xr:uid="{00000000-0005-0000-0000-000026510000}"/>
    <cellStyle name="Percent (0) 2 2 4 2" xfId="13852" xr:uid="{00000000-0005-0000-0000-000027510000}"/>
    <cellStyle name="Percent (0) 2 2 4 2 2" xfId="35501" xr:uid="{00000000-0005-0000-0000-000028510000}"/>
    <cellStyle name="Percent (0) 2 2 4 3" xfId="13853" xr:uid="{00000000-0005-0000-0000-000029510000}"/>
    <cellStyle name="Percent (0) 2 2 4 3 2" xfId="35502" xr:uid="{00000000-0005-0000-0000-00002A510000}"/>
    <cellStyle name="Percent (0) 2 2 4 4" xfId="35503" xr:uid="{00000000-0005-0000-0000-00002B510000}"/>
    <cellStyle name="Percent (0) 2 2 5" xfId="13854" xr:uid="{00000000-0005-0000-0000-00002C510000}"/>
    <cellStyle name="Percent (0) 2 2 5 2" xfId="13855" xr:uid="{00000000-0005-0000-0000-00002D510000}"/>
    <cellStyle name="Percent (0) 2 2 5 2 2" xfId="35504" xr:uid="{00000000-0005-0000-0000-00002E510000}"/>
    <cellStyle name="Percent (0) 2 2 5 3" xfId="13856" xr:uid="{00000000-0005-0000-0000-00002F510000}"/>
    <cellStyle name="Percent (0) 2 2 5 3 2" xfId="35505" xr:uid="{00000000-0005-0000-0000-000030510000}"/>
    <cellStyle name="Percent (0) 2 2 5 4" xfId="35506" xr:uid="{00000000-0005-0000-0000-000031510000}"/>
    <cellStyle name="Percent (0) 2 2 6" xfId="13857" xr:uid="{00000000-0005-0000-0000-000032510000}"/>
    <cellStyle name="Percent (0) 2 2 6 2" xfId="13858" xr:uid="{00000000-0005-0000-0000-000033510000}"/>
    <cellStyle name="Percent (0) 2 2 6 2 2" xfId="35507" xr:uid="{00000000-0005-0000-0000-000034510000}"/>
    <cellStyle name="Percent (0) 2 2 6 3" xfId="13859" xr:uid="{00000000-0005-0000-0000-000035510000}"/>
    <cellStyle name="Percent (0) 2 2 6 3 2" xfId="35508" xr:uid="{00000000-0005-0000-0000-000036510000}"/>
    <cellStyle name="Percent (0) 2 2 6 4" xfId="35509" xr:uid="{00000000-0005-0000-0000-000037510000}"/>
    <cellStyle name="Percent (0) 2 2 7" xfId="13860" xr:uid="{00000000-0005-0000-0000-000038510000}"/>
    <cellStyle name="Percent (0) 2 2 7 2" xfId="35510" xr:uid="{00000000-0005-0000-0000-000039510000}"/>
    <cellStyle name="Percent (0) 2 2 8" xfId="13861" xr:uid="{00000000-0005-0000-0000-00003A510000}"/>
    <cellStyle name="Percent (0) 2 2 8 2" xfId="35511" xr:uid="{00000000-0005-0000-0000-00003B510000}"/>
    <cellStyle name="Percent (0) 2 2 9" xfId="35512" xr:uid="{00000000-0005-0000-0000-00003C510000}"/>
    <cellStyle name="Percent (0) 2 3" xfId="13862" xr:uid="{00000000-0005-0000-0000-00003D510000}"/>
    <cellStyle name="Percent (0) 2 3 2" xfId="13863" xr:uid="{00000000-0005-0000-0000-00003E510000}"/>
    <cellStyle name="Percent (0) 2 3 2 2" xfId="13864" xr:uid="{00000000-0005-0000-0000-00003F510000}"/>
    <cellStyle name="Percent (0) 2 3 2 2 2" xfId="13865" xr:uid="{00000000-0005-0000-0000-000040510000}"/>
    <cellStyle name="Percent (0) 2 3 2 2 2 2" xfId="35513" xr:uid="{00000000-0005-0000-0000-000041510000}"/>
    <cellStyle name="Percent (0) 2 3 2 2 3" xfId="13866" xr:uid="{00000000-0005-0000-0000-000042510000}"/>
    <cellStyle name="Percent (0) 2 3 2 2 3 2" xfId="35514" xr:uid="{00000000-0005-0000-0000-000043510000}"/>
    <cellStyle name="Percent (0) 2 3 2 2 4" xfId="35515" xr:uid="{00000000-0005-0000-0000-000044510000}"/>
    <cellStyle name="Percent (0) 2 3 2 3" xfId="13867" xr:uid="{00000000-0005-0000-0000-000045510000}"/>
    <cellStyle name="Percent (0) 2 3 2 3 2" xfId="13868" xr:uid="{00000000-0005-0000-0000-000046510000}"/>
    <cellStyle name="Percent (0) 2 3 2 3 2 2" xfId="35516" xr:uid="{00000000-0005-0000-0000-000047510000}"/>
    <cellStyle name="Percent (0) 2 3 2 3 3" xfId="13869" xr:uid="{00000000-0005-0000-0000-000048510000}"/>
    <cellStyle name="Percent (0) 2 3 2 3 3 2" xfId="35517" xr:uid="{00000000-0005-0000-0000-000049510000}"/>
    <cellStyle name="Percent (0) 2 3 2 3 4" xfId="35518" xr:uid="{00000000-0005-0000-0000-00004A510000}"/>
    <cellStyle name="Percent (0) 2 3 2 4" xfId="13870" xr:uid="{00000000-0005-0000-0000-00004B510000}"/>
    <cellStyle name="Percent (0) 2 3 2 4 2" xfId="13871" xr:uid="{00000000-0005-0000-0000-00004C510000}"/>
    <cellStyle name="Percent (0) 2 3 2 4 2 2" xfId="35519" xr:uid="{00000000-0005-0000-0000-00004D510000}"/>
    <cellStyle name="Percent (0) 2 3 2 4 3" xfId="13872" xr:uid="{00000000-0005-0000-0000-00004E510000}"/>
    <cellStyle name="Percent (0) 2 3 2 4 3 2" xfId="35520" xr:uid="{00000000-0005-0000-0000-00004F510000}"/>
    <cellStyle name="Percent (0) 2 3 2 4 4" xfId="35521" xr:uid="{00000000-0005-0000-0000-000050510000}"/>
    <cellStyle name="Percent (0) 2 3 2 5" xfId="13873" xr:uid="{00000000-0005-0000-0000-000051510000}"/>
    <cellStyle name="Percent (0) 2 3 2 5 2" xfId="13874" xr:uid="{00000000-0005-0000-0000-000052510000}"/>
    <cellStyle name="Percent (0) 2 3 2 5 2 2" xfId="35522" xr:uid="{00000000-0005-0000-0000-000053510000}"/>
    <cellStyle name="Percent (0) 2 3 2 5 3" xfId="13875" xr:uid="{00000000-0005-0000-0000-000054510000}"/>
    <cellStyle name="Percent (0) 2 3 2 5 3 2" xfId="35523" xr:uid="{00000000-0005-0000-0000-000055510000}"/>
    <cellStyle name="Percent (0) 2 3 2 5 4" xfId="35524" xr:uid="{00000000-0005-0000-0000-000056510000}"/>
    <cellStyle name="Percent (0) 2 3 2 6" xfId="13876" xr:uid="{00000000-0005-0000-0000-000057510000}"/>
    <cellStyle name="Percent (0) 2 3 2 6 2" xfId="35525" xr:uid="{00000000-0005-0000-0000-000058510000}"/>
    <cellStyle name="Percent (0) 2 3 2 7" xfId="13877" xr:uid="{00000000-0005-0000-0000-000059510000}"/>
    <cellStyle name="Percent (0) 2 3 2 7 2" xfId="35526" xr:uid="{00000000-0005-0000-0000-00005A510000}"/>
    <cellStyle name="Percent (0) 2 3 2 8" xfId="35527" xr:uid="{00000000-0005-0000-0000-00005B510000}"/>
    <cellStyle name="Percent (0) 2 3 3" xfId="13878" xr:uid="{00000000-0005-0000-0000-00005C510000}"/>
    <cellStyle name="Percent (0) 2 3 3 2" xfId="13879" xr:uid="{00000000-0005-0000-0000-00005D510000}"/>
    <cellStyle name="Percent (0) 2 3 3 2 2" xfId="35528" xr:uid="{00000000-0005-0000-0000-00005E510000}"/>
    <cellStyle name="Percent (0) 2 3 3 3" xfId="13880" xr:uid="{00000000-0005-0000-0000-00005F510000}"/>
    <cellStyle name="Percent (0) 2 3 3 3 2" xfId="35529" xr:uid="{00000000-0005-0000-0000-000060510000}"/>
    <cellStyle name="Percent (0) 2 3 3 4" xfId="35530" xr:uid="{00000000-0005-0000-0000-000061510000}"/>
    <cellStyle name="Percent (0) 2 3 4" xfId="13881" xr:uid="{00000000-0005-0000-0000-000062510000}"/>
    <cellStyle name="Percent (0) 2 3 4 2" xfId="13882" xr:uid="{00000000-0005-0000-0000-000063510000}"/>
    <cellStyle name="Percent (0) 2 3 4 2 2" xfId="35531" xr:uid="{00000000-0005-0000-0000-000064510000}"/>
    <cellStyle name="Percent (0) 2 3 4 3" xfId="13883" xr:uid="{00000000-0005-0000-0000-000065510000}"/>
    <cellStyle name="Percent (0) 2 3 4 3 2" xfId="35532" xr:uid="{00000000-0005-0000-0000-000066510000}"/>
    <cellStyle name="Percent (0) 2 3 4 4" xfId="35533" xr:uid="{00000000-0005-0000-0000-000067510000}"/>
    <cellStyle name="Percent (0) 2 3 5" xfId="13884" xr:uid="{00000000-0005-0000-0000-000068510000}"/>
    <cellStyle name="Percent (0) 2 3 5 2" xfId="13885" xr:uid="{00000000-0005-0000-0000-000069510000}"/>
    <cellStyle name="Percent (0) 2 3 5 2 2" xfId="35534" xr:uid="{00000000-0005-0000-0000-00006A510000}"/>
    <cellStyle name="Percent (0) 2 3 5 3" xfId="13886" xr:uid="{00000000-0005-0000-0000-00006B510000}"/>
    <cellStyle name="Percent (0) 2 3 5 3 2" xfId="35535" xr:uid="{00000000-0005-0000-0000-00006C510000}"/>
    <cellStyle name="Percent (0) 2 3 5 4" xfId="35536" xr:uid="{00000000-0005-0000-0000-00006D510000}"/>
    <cellStyle name="Percent (0) 2 3 6" xfId="13887" xr:uid="{00000000-0005-0000-0000-00006E510000}"/>
    <cellStyle name="Percent (0) 2 3 6 2" xfId="13888" xr:uid="{00000000-0005-0000-0000-00006F510000}"/>
    <cellStyle name="Percent (0) 2 3 6 2 2" xfId="35537" xr:uid="{00000000-0005-0000-0000-000070510000}"/>
    <cellStyle name="Percent (0) 2 3 6 3" xfId="13889" xr:uid="{00000000-0005-0000-0000-000071510000}"/>
    <cellStyle name="Percent (0) 2 3 6 3 2" xfId="35538" xr:uid="{00000000-0005-0000-0000-000072510000}"/>
    <cellStyle name="Percent (0) 2 3 6 4" xfId="35539" xr:uid="{00000000-0005-0000-0000-000073510000}"/>
    <cellStyle name="Percent (0) 2 3 7" xfId="13890" xr:uid="{00000000-0005-0000-0000-000074510000}"/>
    <cellStyle name="Percent (0) 2 3 7 2" xfId="35540" xr:uid="{00000000-0005-0000-0000-000075510000}"/>
    <cellStyle name="Percent (0) 2 3 8" xfId="13891" xr:uid="{00000000-0005-0000-0000-000076510000}"/>
    <cellStyle name="Percent (0) 2 3 8 2" xfId="35541" xr:uid="{00000000-0005-0000-0000-000077510000}"/>
    <cellStyle name="Percent (0) 2 3 9" xfId="35542" xr:uid="{00000000-0005-0000-0000-000078510000}"/>
    <cellStyle name="Percent (0) 2 4" xfId="13892" xr:uid="{00000000-0005-0000-0000-000079510000}"/>
    <cellStyle name="Percent (0) 2 4 2" xfId="13893" xr:uid="{00000000-0005-0000-0000-00007A510000}"/>
    <cellStyle name="Percent (0) 2 4 2 2" xfId="13894" xr:uid="{00000000-0005-0000-0000-00007B510000}"/>
    <cellStyle name="Percent (0) 2 4 2 2 2" xfId="13895" xr:uid="{00000000-0005-0000-0000-00007C510000}"/>
    <cellStyle name="Percent (0) 2 4 2 2 2 2" xfId="35543" xr:uid="{00000000-0005-0000-0000-00007D510000}"/>
    <cellStyle name="Percent (0) 2 4 2 2 3" xfId="13896" xr:uid="{00000000-0005-0000-0000-00007E510000}"/>
    <cellStyle name="Percent (0) 2 4 2 2 3 2" xfId="35544" xr:uid="{00000000-0005-0000-0000-00007F510000}"/>
    <cellStyle name="Percent (0) 2 4 2 2 4" xfId="35545" xr:uid="{00000000-0005-0000-0000-000080510000}"/>
    <cellStyle name="Percent (0) 2 4 2 3" xfId="13897" xr:uid="{00000000-0005-0000-0000-000081510000}"/>
    <cellStyle name="Percent (0) 2 4 2 3 2" xfId="13898" xr:uid="{00000000-0005-0000-0000-000082510000}"/>
    <cellStyle name="Percent (0) 2 4 2 3 2 2" xfId="35546" xr:uid="{00000000-0005-0000-0000-000083510000}"/>
    <cellStyle name="Percent (0) 2 4 2 3 3" xfId="13899" xr:uid="{00000000-0005-0000-0000-000084510000}"/>
    <cellStyle name="Percent (0) 2 4 2 3 3 2" xfId="35547" xr:uid="{00000000-0005-0000-0000-000085510000}"/>
    <cellStyle name="Percent (0) 2 4 2 3 4" xfId="35548" xr:uid="{00000000-0005-0000-0000-000086510000}"/>
    <cellStyle name="Percent (0) 2 4 2 4" xfId="13900" xr:uid="{00000000-0005-0000-0000-000087510000}"/>
    <cellStyle name="Percent (0) 2 4 2 4 2" xfId="13901" xr:uid="{00000000-0005-0000-0000-000088510000}"/>
    <cellStyle name="Percent (0) 2 4 2 4 2 2" xfId="35549" xr:uid="{00000000-0005-0000-0000-000089510000}"/>
    <cellStyle name="Percent (0) 2 4 2 4 3" xfId="13902" xr:uid="{00000000-0005-0000-0000-00008A510000}"/>
    <cellStyle name="Percent (0) 2 4 2 4 3 2" xfId="35550" xr:uid="{00000000-0005-0000-0000-00008B510000}"/>
    <cellStyle name="Percent (0) 2 4 2 4 4" xfId="35551" xr:uid="{00000000-0005-0000-0000-00008C510000}"/>
    <cellStyle name="Percent (0) 2 4 2 5" xfId="13903" xr:uid="{00000000-0005-0000-0000-00008D510000}"/>
    <cellStyle name="Percent (0) 2 4 2 5 2" xfId="13904" xr:uid="{00000000-0005-0000-0000-00008E510000}"/>
    <cellStyle name="Percent (0) 2 4 2 5 2 2" xfId="35552" xr:uid="{00000000-0005-0000-0000-00008F510000}"/>
    <cellStyle name="Percent (0) 2 4 2 5 3" xfId="13905" xr:uid="{00000000-0005-0000-0000-000090510000}"/>
    <cellStyle name="Percent (0) 2 4 2 5 3 2" xfId="35553" xr:uid="{00000000-0005-0000-0000-000091510000}"/>
    <cellStyle name="Percent (0) 2 4 2 5 4" xfId="35554" xr:uid="{00000000-0005-0000-0000-000092510000}"/>
    <cellStyle name="Percent (0) 2 4 2 6" xfId="13906" xr:uid="{00000000-0005-0000-0000-000093510000}"/>
    <cellStyle name="Percent (0) 2 4 2 6 2" xfId="35555" xr:uid="{00000000-0005-0000-0000-000094510000}"/>
    <cellStyle name="Percent (0) 2 4 2 7" xfId="13907" xr:uid="{00000000-0005-0000-0000-000095510000}"/>
    <cellStyle name="Percent (0) 2 4 2 7 2" xfId="35556" xr:uid="{00000000-0005-0000-0000-000096510000}"/>
    <cellStyle name="Percent (0) 2 4 2 8" xfId="35557" xr:uid="{00000000-0005-0000-0000-000097510000}"/>
    <cellStyle name="Percent (0) 2 4 3" xfId="13908" xr:uid="{00000000-0005-0000-0000-000098510000}"/>
    <cellStyle name="Percent (0) 2 4 3 2" xfId="13909" xr:uid="{00000000-0005-0000-0000-000099510000}"/>
    <cellStyle name="Percent (0) 2 4 3 2 2" xfId="35558" xr:uid="{00000000-0005-0000-0000-00009A510000}"/>
    <cellStyle name="Percent (0) 2 4 3 3" xfId="13910" xr:uid="{00000000-0005-0000-0000-00009B510000}"/>
    <cellStyle name="Percent (0) 2 4 3 3 2" xfId="35559" xr:uid="{00000000-0005-0000-0000-00009C510000}"/>
    <cellStyle name="Percent (0) 2 4 3 4" xfId="35560" xr:uid="{00000000-0005-0000-0000-00009D510000}"/>
    <cellStyle name="Percent (0) 2 4 4" xfId="13911" xr:uid="{00000000-0005-0000-0000-00009E510000}"/>
    <cellStyle name="Percent (0) 2 4 4 2" xfId="13912" xr:uid="{00000000-0005-0000-0000-00009F510000}"/>
    <cellStyle name="Percent (0) 2 4 4 2 2" xfId="35561" xr:uid="{00000000-0005-0000-0000-0000A0510000}"/>
    <cellStyle name="Percent (0) 2 4 4 3" xfId="13913" xr:uid="{00000000-0005-0000-0000-0000A1510000}"/>
    <cellStyle name="Percent (0) 2 4 4 3 2" xfId="35562" xr:uid="{00000000-0005-0000-0000-0000A2510000}"/>
    <cellStyle name="Percent (0) 2 4 4 4" xfId="35563" xr:uid="{00000000-0005-0000-0000-0000A3510000}"/>
    <cellStyle name="Percent (0) 2 4 5" xfId="13914" xr:uid="{00000000-0005-0000-0000-0000A4510000}"/>
    <cellStyle name="Percent (0) 2 4 5 2" xfId="13915" xr:uid="{00000000-0005-0000-0000-0000A5510000}"/>
    <cellStyle name="Percent (0) 2 4 5 2 2" xfId="35564" xr:uid="{00000000-0005-0000-0000-0000A6510000}"/>
    <cellStyle name="Percent (0) 2 4 5 3" xfId="13916" xr:uid="{00000000-0005-0000-0000-0000A7510000}"/>
    <cellStyle name="Percent (0) 2 4 5 3 2" xfId="35565" xr:uid="{00000000-0005-0000-0000-0000A8510000}"/>
    <cellStyle name="Percent (0) 2 4 5 4" xfId="35566" xr:uid="{00000000-0005-0000-0000-0000A9510000}"/>
    <cellStyle name="Percent (0) 2 4 6" xfId="13917" xr:uid="{00000000-0005-0000-0000-0000AA510000}"/>
    <cellStyle name="Percent (0) 2 4 6 2" xfId="13918" xr:uid="{00000000-0005-0000-0000-0000AB510000}"/>
    <cellStyle name="Percent (0) 2 4 6 2 2" xfId="35567" xr:uid="{00000000-0005-0000-0000-0000AC510000}"/>
    <cellStyle name="Percent (0) 2 4 6 3" xfId="13919" xr:uid="{00000000-0005-0000-0000-0000AD510000}"/>
    <cellStyle name="Percent (0) 2 4 6 3 2" xfId="35568" xr:uid="{00000000-0005-0000-0000-0000AE510000}"/>
    <cellStyle name="Percent (0) 2 4 6 4" xfId="35569" xr:uid="{00000000-0005-0000-0000-0000AF510000}"/>
    <cellStyle name="Percent (0) 2 4 7" xfId="13920" xr:uid="{00000000-0005-0000-0000-0000B0510000}"/>
    <cellStyle name="Percent (0) 2 4 7 2" xfId="35570" xr:uid="{00000000-0005-0000-0000-0000B1510000}"/>
    <cellStyle name="Percent (0) 2 4 8" xfId="13921" xr:uid="{00000000-0005-0000-0000-0000B2510000}"/>
    <cellStyle name="Percent (0) 2 4 8 2" xfId="35571" xr:uid="{00000000-0005-0000-0000-0000B3510000}"/>
    <cellStyle name="Percent (0) 2 4 9" xfId="35572" xr:uid="{00000000-0005-0000-0000-0000B4510000}"/>
    <cellStyle name="Percent (0) 2 5" xfId="13922" xr:uid="{00000000-0005-0000-0000-0000B5510000}"/>
    <cellStyle name="Percent (0) 2 5 2" xfId="13923" xr:uid="{00000000-0005-0000-0000-0000B6510000}"/>
    <cellStyle name="Percent (0) 2 5 2 2" xfId="13924" xr:uid="{00000000-0005-0000-0000-0000B7510000}"/>
    <cellStyle name="Percent (0) 2 5 2 2 2" xfId="35573" xr:uid="{00000000-0005-0000-0000-0000B8510000}"/>
    <cellStyle name="Percent (0) 2 5 2 3" xfId="13925" xr:uid="{00000000-0005-0000-0000-0000B9510000}"/>
    <cellStyle name="Percent (0) 2 5 2 3 2" xfId="35574" xr:uid="{00000000-0005-0000-0000-0000BA510000}"/>
    <cellStyle name="Percent (0) 2 5 2 4" xfId="35575" xr:uid="{00000000-0005-0000-0000-0000BB510000}"/>
    <cellStyle name="Percent (0) 2 5 3" xfId="13926" xr:uid="{00000000-0005-0000-0000-0000BC510000}"/>
    <cellStyle name="Percent (0) 2 5 3 2" xfId="13927" xr:uid="{00000000-0005-0000-0000-0000BD510000}"/>
    <cellStyle name="Percent (0) 2 5 3 2 2" xfId="35576" xr:uid="{00000000-0005-0000-0000-0000BE510000}"/>
    <cellStyle name="Percent (0) 2 5 3 3" xfId="13928" xr:uid="{00000000-0005-0000-0000-0000BF510000}"/>
    <cellStyle name="Percent (0) 2 5 3 3 2" xfId="35577" xr:uid="{00000000-0005-0000-0000-0000C0510000}"/>
    <cellStyle name="Percent (0) 2 5 3 4" xfId="35578" xr:uid="{00000000-0005-0000-0000-0000C1510000}"/>
    <cellStyle name="Percent (0) 2 5 4" xfId="13929" xr:uid="{00000000-0005-0000-0000-0000C2510000}"/>
    <cellStyle name="Percent (0) 2 5 4 2" xfId="13930" xr:uid="{00000000-0005-0000-0000-0000C3510000}"/>
    <cellStyle name="Percent (0) 2 5 4 2 2" xfId="35579" xr:uid="{00000000-0005-0000-0000-0000C4510000}"/>
    <cellStyle name="Percent (0) 2 5 4 3" xfId="13931" xr:uid="{00000000-0005-0000-0000-0000C5510000}"/>
    <cellStyle name="Percent (0) 2 5 4 3 2" xfId="35580" xr:uid="{00000000-0005-0000-0000-0000C6510000}"/>
    <cellStyle name="Percent (0) 2 5 4 4" xfId="35581" xr:uid="{00000000-0005-0000-0000-0000C7510000}"/>
    <cellStyle name="Percent (0) 2 5 5" xfId="13932" xr:uid="{00000000-0005-0000-0000-0000C8510000}"/>
    <cellStyle name="Percent (0) 2 5 5 2" xfId="13933" xr:uid="{00000000-0005-0000-0000-0000C9510000}"/>
    <cellStyle name="Percent (0) 2 5 5 2 2" xfId="35582" xr:uid="{00000000-0005-0000-0000-0000CA510000}"/>
    <cellStyle name="Percent (0) 2 5 5 3" xfId="13934" xr:uid="{00000000-0005-0000-0000-0000CB510000}"/>
    <cellStyle name="Percent (0) 2 5 5 3 2" xfId="35583" xr:uid="{00000000-0005-0000-0000-0000CC510000}"/>
    <cellStyle name="Percent (0) 2 5 5 4" xfId="35584" xr:uid="{00000000-0005-0000-0000-0000CD510000}"/>
    <cellStyle name="Percent (0) 2 5 6" xfId="13935" xr:uid="{00000000-0005-0000-0000-0000CE510000}"/>
    <cellStyle name="Percent (0) 2 5 6 2" xfId="35585" xr:uid="{00000000-0005-0000-0000-0000CF510000}"/>
    <cellStyle name="Percent (0) 2 5 7" xfId="13936" xr:uid="{00000000-0005-0000-0000-0000D0510000}"/>
    <cellStyle name="Percent (0) 2 5 7 2" xfId="35586" xr:uid="{00000000-0005-0000-0000-0000D1510000}"/>
    <cellStyle name="Percent (0) 2 5 8" xfId="35587" xr:uid="{00000000-0005-0000-0000-0000D2510000}"/>
    <cellStyle name="Percent (0) 2 6" xfId="13937" xr:uid="{00000000-0005-0000-0000-0000D3510000}"/>
    <cellStyle name="Percent (0) 2 6 2" xfId="13938" xr:uid="{00000000-0005-0000-0000-0000D4510000}"/>
    <cellStyle name="Percent (0) 2 6 2 2" xfId="13939" xr:uid="{00000000-0005-0000-0000-0000D5510000}"/>
    <cellStyle name="Percent (0) 2 6 2 2 2" xfId="35588" xr:uid="{00000000-0005-0000-0000-0000D6510000}"/>
    <cellStyle name="Percent (0) 2 6 2 3" xfId="13940" xr:uid="{00000000-0005-0000-0000-0000D7510000}"/>
    <cellStyle name="Percent (0) 2 6 2 3 2" xfId="35589" xr:uid="{00000000-0005-0000-0000-0000D8510000}"/>
    <cellStyle name="Percent (0) 2 6 2 4" xfId="35590" xr:uid="{00000000-0005-0000-0000-0000D9510000}"/>
    <cellStyle name="Percent (0) 2 6 3" xfId="13941" xr:uid="{00000000-0005-0000-0000-0000DA510000}"/>
    <cellStyle name="Percent (0) 2 6 3 2" xfId="13942" xr:uid="{00000000-0005-0000-0000-0000DB510000}"/>
    <cellStyle name="Percent (0) 2 6 3 2 2" xfId="35591" xr:uid="{00000000-0005-0000-0000-0000DC510000}"/>
    <cellStyle name="Percent (0) 2 6 3 3" xfId="13943" xr:uid="{00000000-0005-0000-0000-0000DD510000}"/>
    <cellStyle name="Percent (0) 2 6 3 3 2" xfId="35592" xr:uid="{00000000-0005-0000-0000-0000DE510000}"/>
    <cellStyle name="Percent (0) 2 6 3 4" xfId="35593" xr:uid="{00000000-0005-0000-0000-0000DF510000}"/>
    <cellStyle name="Percent (0) 2 6 4" xfId="13944" xr:uid="{00000000-0005-0000-0000-0000E0510000}"/>
    <cellStyle name="Percent (0) 2 6 4 2" xfId="13945" xr:uid="{00000000-0005-0000-0000-0000E1510000}"/>
    <cellStyle name="Percent (0) 2 6 4 2 2" xfId="35594" xr:uid="{00000000-0005-0000-0000-0000E2510000}"/>
    <cellStyle name="Percent (0) 2 6 4 3" xfId="13946" xr:uid="{00000000-0005-0000-0000-0000E3510000}"/>
    <cellStyle name="Percent (0) 2 6 4 3 2" xfId="35595" xr:uid="{00000000-0005-0000-0000-0000E4510000}"/>
    <cellStyle name="Percent (0) 2 6 4 4" xfId="35596" xr:uid="{00000000-0005-0000-0000-0000E5510000}"/>
    <cellStyle name="Percent (0) 2 6 5" xfId="13947" xr:uid="{00000000-0005-0000-0000-0000E6510000}"/>
    <cellStyle name="Percent (0) 2 6 5 2" xfId="13948" xr:uid="{00000000-0005-0000-0000-0000E7510000}"/>
    <cellStyle name="Percent (0) 2 6 5 2 2" xfId="35597" xr:uid="{00000000-0005-0000-0000-0000E8510000}"/>
    <cellStyle name="Percent (0) 2 6 5 3" xfId="13949" xr:uid="{00000000-0005-0000-0000-0000E9510000}"/>
    <cellStyle name="Percent (0) 2 6 5 3 2" xfId="35598" xr:uid="{00000000-0005-0000-0000-0000EA510000}"/>
    <cellStyle name="Percent (0) 2 6 5 4" xfId="35599" xr:uid="{00000000-0005-0000-0000-0000EB510000}"/>
    <cellStyle name="Percent (0) 2 6 6" xfId="13950" xr:uid="{00000000-0005-0000-0000-0000EC510000}"/>
    <cellStyle name="Percent (0) 2 6 6 2" xfId="35600" xr:uid="{00000000-0005-0000-0000-0000ED510000}"/>
    <cellStyle name="Percent (0) 2 6 7" xfId="13951" xr:uid="{00000000-0005-0000-0000-0000EE510000}"/>
    <cellStyle name="Percent (0) 2 6 7 2" xfId="35601" xr:uid="{00000000-0005-0000-0000-0000EF510000}"/>
    <cellStyle name="Percent (0) 2 6 8" xfId="35602" xr:uid="{00000000-0005-0000-0000-0000F0510000}"/>
    <cellStyle name="Percent (0) 2 7" xfId="13952" xr:uid="{00000000-0005-0000-0000-0000F1510000}"/>
    <cellStyle name="Percent (0) 2 7 2" xfId="13953" xr:uid="{00000000-0005-0000-0000-0000F2510000}"/>
    <cellStyle name="Percent (0) 2 7 2 2" xfId="35603" xr:uid="{00000000-0005-0000-0000-0000F3510000}"/>
    <cellStyle name="Percent (0) 2 7 3" xfId="13954" xr:uid="{00000000-0005-0000-0000-0000F4510000}"/>
    <cellStyle name="Percent (0) 2 7 3 2" xfId="35604" xr:uid="{00000000-0005-0000-0000-0000F5510000}"/>
    <cellStyle name="Percent (0) 2 7 4" xfId="35605" xr:uid="{00000000-0005-0000-0000-0000F6510000}"/>
    <cellStyle name="Percent (0) 2 8" xfId="13955" xr:uid="{00000000-0005-0000-0000-0000F7510000}"/>
    <cellStyle name="Percent (0) 2 8 2" xfId="13956" xr:uid="{00000000-0005-0000-0000-0000F8510000}"/>
    <cellStyle name="Percent (0) 2 8 2 2" xfId="35606" xr:uid="{00000000-0005-0000-0000-0000F9510000}"/>
    <cellStyle name="Percent (0) 2 8 3" xfId="13957" xr:uid="{00000000-0005-0000-0000-0000FA510000}"/>
    <cellStyle name="Percent (0) 2 8 3 2" xfId="35607" xr:uid="{00000000-0005-0000-0000-0000FB510000}"/>
    <cellStyle name="Percent (0) 2 8 4" xfId="35608" xr:uid="{00000000-0005-0000-0000-0000FC510000}"/>
    <cellStyle name="Percent (0) 2 9" xfId="13958" xr:uid="{00000000-0005-0000-0000-0000FD510000}"/>
    <cellStyle name="Percent (0) 2 9 2" xfId="13959" xr:uid="{00000000-0005-0000-0000-0000FE510000}"/>
    <cellStyle name="Percent (0) 2 9 2 2" xfId="35609" xr:uid="{00000000-0005-0000-0000-0000FF510000}"/>
    <cellStyle name="Percent (0) 2 9 3" xfId="13960" xr:uid="{00000000-0005-0000-0000-000000520000}"/>
    <cellStyle name="Percent (0) 2 9 3 2" xfId="35610" xr:uid="{00000000-0005-0000-0000-000001520000}"/>
    <cellStyle name="Percent (0) 2 9 4" xfId="35611" xr:uid="{00000000-0005-0000-0000-000002520000}"/>
    <cellStyle name="Percent (0) 2_ActiFijos" xfId="13961" xr:uid="{00000000-0005-0000-0000-000003520000}"/>
    <cellStyle name="Percent (0) 20" xfId="13962" xr:uid="{00000000-0005-0000-0000-000004520000}"/>
    <cellStyle name="Percent (0) 20 2" xfId="13963" xr:uid="{00000000-0005-0000-0000-000005520000}"/>
    <cellStyle name="Percent (0) 20 2 2" xfId="35612" xr:uid="{00000000-0005-0000-0000-000006520000}"/>
    <cellStyle name="Percent (0) 20 3" xfId="13964" xr:uid="{00000000-0005-0000-0000-000007520000}"/>
    <cellStyle name="Percent (0) 20 3 2" xfId="35613" xr:uid="{00000000-0005-0000-0000-000008520000}"/>
    <cellStyle name="Percent (0) 20 4" xfId="35614" xr:uid="{00000000-0005-0000-0000-000009520000}"/>
    <cellStyle name="Percent (0) 21" xfId="13965" xr:uid="{00000000-0005-0000-0000-00000A520000}"/>
    <cellStyle name="Percent (0) 21 2" xfId="13966" xr:uid="{00000000-0005-0000-0000-00000B520000}"/>
    <cellStyle name="Percent (0) 21 2 2" xfId="35615" xr:uid="{00000000-0005-0000-0000-00000C520000}"/>
    <cellStyle name="Percent (0) 21 3" xfId="13967" xr:uid="{00000000-0005-0000-0000-00000D520000}"/>
    <cellStyle name="Percent (0) 21 3 2" xfId="35616" xr:uid="{00000000-0005-0000-0000-00000E520000}"/>
    <cellStyle name="Percent (0) 21 4" xfId="35617" xr:uid="{00000000-0005-0000-0000-00000F520000}"/>
    <cellStyle name="Percent (0) 22" xfId="13968" xr:uid="{00000000-0005-0000-0000-000010520000}"/>
    <cellStyle name="Percent (0) 22 2" xfId="13969" xr:uid="{00000000-0005-0000-0000-000011520000}"/>
    <cellStyle name="Percent (0) 22 2 2" xfId="35618" xr:uid="{00000000-0005-0000-0000-000012520000}"/>
    <cellStyle name="Percent (0) 22 3" xfId="13970" xr:uid="{00000000-0005-0000-0000-000013520000}"/>
    <cellStyle name="Percent (0) 22 3 2" xfId="35619" xr:uid="{00000000-0005-0000-0000-000014520000}"/>
    <cellStyle name="Percent (0) 22 4" xfId="35620" xr:uid="{00000000-0005-0000-0000-000015520000}"/>
    <cellStyle name="Percent (0) 23" xfId="13971" xr:uid="{00000000-0005-0000-0000-000016520000}"/>
    <cellStyle name="Percent (0) 23 2" xfId="13972" xr:uid="{00000000-0005-0000-0000-000017520000}"/>
    <cellStyle name="Percent (0) 23 2 2" xfId="35621" xr:uid="{00000000-0005-0000-0000-000018520000}"/>
    <cellStyle name="Percent (0) 23 3" xfId="13973" xr:uid="{00000000-0005-0000-0000-000019520000}"/>
    <cellStyle name="Percent (0) 23 3 2" xfId="35622" xr:uid="{00000000-0005-0000-0000-00001A520000}"/>
    <cellStyle name="Percent (0) 23 4" xfId="35623" xr:uid="{00000000-0005-0000-0000-00001B520000}"/>
    <cellStyle name="Percent (0) 24" xfId="13974" xr:uid="{00000000-0005-0000-0000-00001C520000}"/>
    <cellStyle name="Percent (0) 24 2" xfId="13975" xr:uid="{00000000-0005-0000-0000-00001D520000}"/>
    <cellStyle name="Percent (0) 24 2 2" xfId="35624" xr:uid="{00000000-0005-0000-0000-00001E520000}"/>
    <cellStyle name="Percent (0) 24 3" xfId="13976" xr:uid="{00000000-0005-0000-0000-00001F520000}"/>
    <cellStyle name="Percent (0) 24 3 2" xfId="35625" xr:uid="{00000000-0005-0000-0000-000020520000}"/>
    <cellStyle name="Percent (0) 24 4" xfId="35626" xr:uid="{00000000-0005-0000-0000-000021520000}"/>
    <cellStyle name="Percent (0) 25" xfId="13977" xr:uid="{00000000-0005-0000-0000-000022520000}"/>
    <cellStyle name="Percent (0) 25 2" xfId="13978" xr:uid="{00000000-0005-0000-0000-000023520000}"/>
    <cellStyle name="Percent (0) 25 2 2" xfId="35627" xr:uid="{00000000-0005-0000-0000-000024520000}"/>
    <cellStyle name="Percent (0) 25 3" xfId="13979" xr:uid="{00000000-0005-0000-0000-000025520000}"/>
    <cellStyle name="Percent (0) 25 3 2" xfId="35628" xr:uid="{00000000-0005-0000-0000-000026520000}"/>
    <cellStyle name="Percent (0) 25 4" xfId="35629" xr:uid="{00000000-0005-0000-0000-000027520000}"/>
    <cellStyle name="Percent (0) 26" xfId="13980" xr:uid="{00000000-0005-0000-0000-000028520000}"/>
    <cellStyle name="Percent (0) 26 2" xfId="13981" xr:uid="{00000000-0005-0000-0000-000029520000}"/>
    <cellStyle name="Percent (0) 26 2 2" xfId="35630" xr:uid="{00000000-0005-0000-0000-00002A520000}"/>
    <cellStyle name="Percent (0) 26 3" xfId="13982" xr:uid="{00000000-0005-0000-0000-00002B520000}"/>
    <cellStyle name="Percent (0) 26 3 2" xfId="35631" xr:uid="{00000000-0005-0000-0000-00002C520000}"/>
    <cellStyle name="Percent (0) 26 4" xfId="35632" xr:uid="{00000000-0005-0000-0000-00002D520000}"/>
    <cellStyle name="Percent (0) 27" xfId="13983" xr:uid="{00000000-0005-0000-0000-00002E520000}"/>
    <cellStyle name="Percent (0) 27 2" xfId="13984" xr:uid="{00000000-0005-0000-0000-00002F520000}"/>
    <cellStyle name="Percent (0) 27 2 2" xfId="35633" xr:uid="{00000000-0005-0000-0000-000030520000}"/>
    <cellStyle name="Percent (0) 27 3" xfId="13985" xr:uid="{00000000-0005-0000-0000-000031520000}"/>
    <cellStyle name="Percent (0) 27 3 2" xfId="35634" xr:uid="{00000000-0005-0000-0000-000032520000}"/>
    <cellStyle name="Percent (0) 27 4" xfId="35635" xr:uid="{00000000-0005-0000-0000-000033520000}"/>
    <cellStyle name="Percent (0) 28" xfId="13986" xr:uid="{00000000-0005-0000-0000-000034520000}"/>
    <cellStyle name="Percent (0) 28 2" xfId="13987" xr:uid="{00000000-0005-0000-0000-000035520000}"/>
    <cellStyle name="Percent (0) 28 2 2" xfId="35636" xr:uid="{00000000-0005-0000-0000-000036520000}"/>
    <cellStyle name="Percent (0) 28 3" xfId="13988" xr:uid="{00000000-0005-0000-0000-000037520000}"/>
    <cellStyle name="Percent (0) 28 3 2" xfId="35637" xr:uid="{00000000-0005-0000-0000-000038520000}"/>
    <cellStyle name="Percent (0) 28 4" xfId="35638" xr:uid="{00000000-0005-0000-0000-000039520000}"/>
    <cellStyle name="Percent (0) 29" xfId="13989" xr:uid="{00000000-0005-0000-0000-00003A520000}"/>
    <cellStyle name="Percent (0) 29 2" xfId="13990" xr:uid="{00000000-0005-0000-0000-00003B520000}"/>
    <cellStyle name="Percent (0) 29 2 2" xfId="35639" xr:uid="{00000000-0005-0000-0000-00003C520000}"/>
    <cellStyle name="Percent (0) 29 3" xfId="13991" xr:uid="{00000000-0005-0000-0000-00003D520000}"/>
    <cellStyle name="Percent (0) 29 3 2" xfId="35640" xr:uid="{00000000-0005-0000-0000-00003E520000}"/>
    <cellStyle name="Percent (0) 29 4" xfId="35641" xr:uid="{00000000-0005-0000-0000-00003F520000}"/>
    <cellStyle name="Percent (0) 3" xfId="13992" xr:uid="{00000000-0005-0000-0000-000040520000}"/>
    <cellStyle name="Percent (0) 3 10" xfId="13993" xr:uid="{00000000-0005-0000-0000-000041520000}"/>
    <cellStyle name="Percent (0) 3 10 2" xfId="13994" xr:uid="{00000000-0005-0000-0000-000042520000}"/>
    <cellStyle name="Percent (0) 3 10 2 2" xfId="35642" xr:uid="{00000000-0005-0000-0000-000043520000}"/>
    <cellStyle name="Percent (0) 3 10 3" xfId="13995" xr:uid="{00000000-0005-0000-0000-000044520000}"/>
    <cellStyle name="Percent (0) 3 10 3 2" xfId="35643" xr:uid="{00000000-0005-0000-0000-000045520000}"/>
    <cellStyle name="Percent (0) 3 10 4" xfId="35644" xr:uid="{00000000-0005-0000-0000-000046520000}"/>
    <cellStyle name="Percent (0) 3 11" xfId="13996" xr:uid="{00000000-0005-0000-0000-000047520000}"/>
    <cellStyle name="Percent (0) 3 11 2" xfId="35645" xr:uid="{00000000-0005-0000-0000-000048520000}"/>
    <cellStyle name="Percent (0) 3 12" xfId="13997" xr:uid="{00000000-0005-0000-0000-000049520000}"/>
    <cellStyle name="Percent (0) 3 12 2" xfId="35646" xr:uid="{00000000-0005-0000-0000-00004A520000}"/>
    <cellStyle name="Percent (0) 3 13" xfId="35647" xr:uid="{00000000-0005-0000-0000-00004B520000}"/>
    <cellStyle name="Percent (0) 3 2" xfId="13998" xr:uid="{00000000-0005-0000-0000-00004C520000}"/>
    <cellStyle name="Percent (0) 3 2 2" xfId="13999" xr:uid="{00000000-0005-0000-0000-00004D520000}"/>
    <cellStyle name="Percent (0) 3 2 2 2" xfId="14000" xr:uid="{00000000-0005-0000-0000-00004E520000}"/>
    <cellStyle name="Percent (0) 3 2 2 2 2" xfId="14001" xr:uid="{00000000-0005-0000-0000-00004F520000}"/>
    <cellStyle name="Percent (0) 3 2 2 2 2 2" xfId="35648" xr:uid="{00000000-0005-0000-0000-000050520000}"/>
    <cellStyle name="Percent (0) 3 2 2 2 3" xfId="14002" xr:uid="{00000000-0005-0000-0000-000051520000}"/>
    <cellStyle name="Percent (0) 3 2 2 2 3 2" xfId="35649" xr:uid="{00000000-0005-0000-0000-000052520000}"/>
    <cellStyle name="Percent (0) 3 2 2 2 4" xfId="35650" xr:uid="{00000000-0005-0000-0000-000053520000}"/>
    <cellStyle name="Percent (0) 3 2 2 3" xfId="14003" xr:uid="{00000000-0005-0000-0000-000054520000}"/>
    <cellStyle name="Percent (0) 3 2 2 3 2" xfId="14004" xr:uid="{00000000-0005-0000-0000-000055520000}"/>
    <cellStyle name="Percent (0) 3 2 2 3 2 2" xfId="35651" xr:uid="{00000000-0005-0000-0000-000056520000}"/>
    <cellStyle name="Percent (0) 3 2 2 3 3" xfId="14005" xr:uid="{00000000-0005-0000-0000-000057520000}"/>
    <cellStyle name="Percent (0) 3 2 2 3 3 2" xfId="35652" xr:uid="{00000000-0005-0000-0000-000058520000}"/>
    <cellStyle name="Percent (0) 3 2 2 3 4" xfId="35653" xr:uid="{00000000-0005-0000-0000-000059520000}"/>
    <cellStyle name="Percent (0) 3 2 2 4" xfId="14006" xr:uid="{00000000-0005-0000-0000-00005A520000}"/>
    <cellStyle name="Percent (0) 3 2 2 4 2" xfId="14007" xr:uid="{00000000-0005-0000-0000-00005B520000}"/>
    <cellStyle name="Percent (0) 3 2 2 4 2 2" xfId="35654" xr:uid="{00000000-0005-0000-0000-00005C520000}"/>
    <cellStyle name="Percent (0) 3 2 2 4 3" xfId="14008" xr:uid="{00000000-0005-0000-0000-00005D520000}"/>
    <cellStyle name="Percent (0) 3 2 2 4 3 2" xfId="35655" xr:uid="{00000000-0005-0000-0000-00005E520000}"/>
    <cellStyle name="Percent (0) 3 2 2 4 4" xfId="35656" xr:uid="{00000000-0005-0000-0000-00005F520000}"/>
    <cellStyle name="Percent (0) 3 2 2 5" xfId="14009" xr:uid="{00000000-0005-0000-0000-000060520000}"/>
    <cellStyle name="Percent (0) 3 2 2 5 2" xfId="14010" xr:uid="{00000000-0005-0000-0000-000061520000}"/>
    <cellStyle name="Percent (0) 3 2 2 5 2 2" xfId="35657" xr:uid="{00000000-0005-0000-0000-000062520000}"/>
    <cellStyle name="Percent (0) 3 2 2 5 3" xfId="14011" xr:uid="{00000000-0005-0000-0000-000063520000}"/>
    <cellStyle name="Percent (0) 3 2 2 5 3 2" xfId="35658" xr:uid="{00000000-0005-0000-0000-000064520000}"/>
    <cellStyle name="Percent (0) 3 2 2 5 4" xfId="35659" xr:uid="{00000000-0005-0000-0000-000065520000}"/>
    <cellStyle name="Percent (0) 3 2 2 6" xfId="14012" xr:uid="{00000000-0005-0000-0000-000066520000}"/>
    <cellStyle name="Percent (0) 3 2 2 6 2" xfId="35660" xr:uid="{00000000-0005-0000-0000-000067520000}"/>
    <cellStyle name="Percent (0) 3 2 2 7" xfId="14013" xr:uid="{00000000-0005-0000-0000-000068520000}"/>
    <cellStyle name="Percent (0) 3 2 2 7 2" xfId="35661" xr:uid="{00000000-0005-0000-0000-000069520000}"/>
    <cellStyle name="Percent (0) 3 2 2 8" xfId="35662" xr:uid="{00000000-0005-0000-0000-00006A520000}"/>
    <cellStyle name="Percent (0) 3 2 3" xfId="14014" xr:uid="{00000000-0005-0000-0000-00006B520000}"/>
    <cellStyle name="Percent (0) 3 2 3 2" xfId="14015" xr:uid="{00000000-0005-0000-0000-00006C520000}"/>
    <cellStyle name="Percent (0) 3 2 3 2 2" xfId="35663" xr:uid="{00000000-0005-0000-0000-00006D520000}"/>
    <cellStyle name="Percent (0) 3 2 3 3" xfId="14016" xr:uid="{00000000-0005-0000-0000-00006E520000}"/>
    <cellStyle name="Percent (0) 3 2 3 3 2" xfId="35664" xr:uid="{00000000-0005-0000-0000-00006F520000}"/>
    <cellStyle name="Percent (0) 3 2 3 4" xfId="35665" xr:uid="{00000000-0005-0000-0000-000070520000}"/>
    <cellStyle name="Percent (0) 3 2 4" xfId="14017" xr:uid="{00000000-0005-0000-0000-000071520000}"/>
    <cellStyle name="Percent (0) 3 2 4 2" xfId="14018" xr:uid="{00000000-0005-0000-0000-000072520000}"/>
    <cellStyle name="Percent (0) 3 2 4 2 2" xfId="35666" xr:uid="{00000000-0005-0000-0000-000073520000}"/>
    <cellStyle name="Percent (0) 3 2 4 3" xfId="14019" xr:uid="{00000000-0005-0000-0000-000074520000}"/>
    <cellStyle name="Percent (0) 3 2 4 3 2" xfId="35667" xr:uid="{00000000-0005-0000-0000-000075520000}"/>
    <cellStyle name="Percent (0) 3 2 4 4" xfId="35668" xr:uid="{00000000-0005-0000-0000-000076520000}"/>
    <cellStyle name="Percent (0) 3 2 5" xfId="14020" xr:uid="{00000000-0005-0000-0000-000077520000}"/>
    <cellStyle name="Percent (0) 3 2 5 2" xfId="14021" xr:uid="{00000000-0005-0000-0000-000078520000}"/>
    <cellStyle name="Percent (0) 3 2 5 2 2" xfId="35669" xr:uid="{00000000-0005-0000-0000-000079520000}"/>
    <cellStyle name="Percent (0) 3 2 5 3" xfId="14022" xr:uid="{00000000-0005-0000-0000-00007A520000}"/>
    <cellStyle name="Percent (0) 3 2 5 3 2" xfId="35670" xr:uid="{00000000-0005-0000-0000-00007B520000}"/>
    <cellStyle name="Percent (0) 3 2 5 4" xfId="35671" xr:uid="{00000000-0005-0000-0000-00007C520000}"/>
    <cellStyle name="Percent (0) 3 2 6" xfId="14023" xr:uid="{00000000-0005-0000-0000-00007D520000}"/>
    <cellStyle name="Percent (0) 3 2 6 2" xfId="14024" xr:uid="{00000000-0005-0000-0000-00007E520000}"/>
    <cellStyle name="Percent (0) 3 2 6 2 2" xfId="35672" xr:uid="{00000000-0005-0000-0000-00007F520000}"/>
    <cellStyle name="Percent (0) 3 2 6 3" xfId="14025" xr:uid="{00000000-0005-0000-0000-000080520000}"/>
    <cellStyle name="Percent (0) 3 2 6 3 2" xfId="35673" xr:uid="{00000000-0005-0000-0000-000081520000}"/>
    <cellStyle name="Percent (0) 3 2 6 4" xfId="35674" xr:uid="{00000000-0005-0000-0000-000082520000}"/>
    <cellStyle name="Percent (0) 3 2 7" xfId="14026" xr:uid="{00000000-0005-0000-0000-000083520000}"/>
    <cellStyle name="Percent (0) 3 2 7 2" xfId="35675" xr:uid="{00000000-0005-0000-0000-000084520000}"/>
    <cellStyle name="Percent (0) 3 2 8" xfId="14027" xr:uid="{00000000-0005-0000-0000-000085520000}"/>
    <cellStyle name="Percent (0) 3 2 8 2" xfId="35676" xr:uid="{00000000-0005-0000-0000-000086520000}"/>
    <cellStyle name="Percent (0) 3 2 9" xfId="35677" xr:uid="{00000000-0005-0000-0000-000087520000}"/>
    <cellStyle name="Percent (0) 3 3" xfId="14028" xr:uid="{00000000-0005-0000-0000-000088520000}"/>
    <cellStyle name="Percent (0) 3 3 2" xfId="14029" xr:uid="{00000000-0005-0000-0000-000089520000}"/>
    <cellStyle name="Percent (0) 3 3 2 2" xfId="14030" xr:uid="{00000000-0005-0000-0000-00008A520000}"/>
    <cellStyle name="Percent (0) 3 3 2 2 2" xfId="14031" xr:uid="{00000000-0005-0000-0000-00008B520000}"/>
    <cellStyle name="Percent (0) 3 3 2 2 2 2" xfId="35678" xr:uid="{00000000-0005-0000-0000-00008C520000}"/>
    <cellStyle name="Percent (0) 3 3 2 2 3" xfId="14032" xr:uid="{00000000-0005-0000-0000-00008D520000}"/>
    <cellStyle name="Percent (0) 3 3 2 2 3 2" xfId="35679" xr:uid="{00000000-0005-0000-0000-00008E520000}"/>
    <cellStyle name="Percent (0) 3 3 2 2 4" xfId="35680" xr:uid="{00000000-0005-0000-0000-00008F520000}"/>
    <cellStyle name="Percent (0) 3 3 2 3" xfId="14033" xr:uid="{00000000-0005-0000-0000-000090520000}"/>
    <cellStyle name="Percent (0) 3 3 2 3 2" xfId="14034" xr:uid="{00000000-0005-0000-0000-000091520000}"/>
    <cellStyle name="Percent (0) 3 3 2 3 2 2" xfId="35681" xr:uid="{00000000-0005-0000-0000-000092520000}"/>
    <cellStyle name="Percent (0) 3 3 2 3 3" xfId="14035" xr:uid="{00000000-0005-0000-0000-000093520000}"/>
    <cellStyle name="Percent (0) 3 3 2 3 3 2" xfId="35682" xr:uid="{00000000-0005-0000-0000-000094520000}"/>
    <cellStyle name="Percent (0) 3 3 2 3 4" xfId="35683" xr:uid="{00000000-0005-0000-0000-000095520000}"/>
    <cellStyle name="Percent (0) 3 3 2 4" xfId="14036" xr:uid="{00000000-0005-0000-0000-000096520000}"/>
    <cellStyle name="Percent (0) 3 3 2 4 2" xfId="14037" xr:uid="{00000000-0005-0000-0000-000097520000}"/>
    <cellStyle name="Percent (0) 3 3 2 4 2 2" xfId="35684" xr:uid="{00000000-0005-0000-0000-000098520000}"/>
    <cellStyle name="Percent (0) 3 3 2 4 3" xfId="14038" xr:uid="{00000000-0005-0000-0000-000099520000}"/>
    <cellStyle name="Percent (0) 3 3 2 4 3 2" xfId="35685" xr:uid="{00000000-0005-0000-0000-00009A520000}"/>
    <cellStyle name="Percent (0) 3 3 2 4 4" xfId="35686" xr:uid="{00000000-0005-0000-0000-00009B520000}"/>
    <cellStyle name="Percent (0) 3 3 2 5" xfId="14039" xr:uid="{00000000-0005-0000-0000-00009C520000}"/>
    <cellStyle name="Percent (0) 3 3 2 5 2" xfId="14040" xr:uid="{00000000-0005-0000-0000-00009D520000}"/>
    <cellStyle name="Percent (0) 3 3 2 5 2 2" xfId="35687" xr:uid="{00000000-0005-0000-0000-00009E520000}"/>
    <cellStyle name="Percent (0) 3 3 2 5 3" xfId="14041" xr:uid="{00000000-0005-0000-0000-00009F520000}"/>
    <cellStyle name="Percent (0) 3 3 2 5 3 2" xfId="35688" xr:uid="{00000000-0005-0000-0000-0000A0520000}"/>
    <cellStyle name="Percent (0) 3 3 2 5 4" xfId="35689" xr:uid="{00000000-0005-0000-0000-0000A1520000}"/>
    <cellStyle name="Percent (0) 3 3 2 6" xfId="14042" xr:uid="{00000000-0005-0000-0000-0000A2520000}"/>
    <cellStyle name="Percent (0) 3 3 2 6 2" xfId="35690" xr:uid="{00000000-0005-0000-0000-0000A3520000}"/>
    <cellStyle name="Percent (0) 3 3 2 7" xfId="14043" xr:uid="{00000000-0005-0000-0000-0000A4520000}"/>
    <cellStyle name="Percent (0) 3 3 2 7 2" xfId="35691" xr:uid="{00000000-0005-0000-0000-0000A5520000}"/>
    <cellStyle name="Percent (0) 3 3 2 8" xfId="35692" xr:uid="{00000000-0005-0000-0000-0000A6520000}"/>
    <cellStyle name="Percent (0) 3 3 3" xfId="14044" xr:uid="{00000000-0005-0000-0000-0000A7520000}"/>
    <cellStyle name="Percent (0) 3 3 3 2" xfId="14045" xr:uid="{00000000-0005-0000-0000-0000A8520000}"/>
    <cellStyle name="Percent (0) 3 3 3 2 2" xfId="35693" xr:uid="{00000000-0005-0000-0000-0000A9520000}"/>
    <cellStyle name="Percent (0) 3 3 3 3" xfId="14046" xr:uid="{00000000-0005-0000-0000-0000AA520000}"/>
    <cellStyle name="Percent (0) 3 3 3 3 2" xfId="35694" xr:uid="{00000000-0005-0000-0000-0000AB520000}"/>
    <cellStyle name="Percent (0) 3 3 3 4" xfId="35695" xr:uid="{00000000-0005-0000-0000-0000AC520000}"/>
    <cellStyle name="Percent (0) 3 3 4" xfId="14047" xr:uid="{00000000-0005-0000-0000-0000AD520000}"/>
    <cellStyle name="Percent (0) 3 3 4 2" xfId="14048" xr:uid="{00000000-0005-0000-0000-0000AE520000}"/>
    <cellStyle name="Percent (0) 3 3 4 2 2" xfId="35696" xr:uid="{00000000-0005-0000-0000-0000AF520000}"/>
    <cellStyle name="Percent (0) 3 3 4 3" xfId="14049" xr:uid="{00000000-0005-0000-0000-0000B0520000}"/>
    <cellStyle name="Percent (0) 3 3 4 3 2" xfId="35697" xr:uid="{00000000-0005-0000-0000-0000B1520000}"/>
    <cellStyle name="Percent (0) 3 3 4 4" xfId="35698" xr:uid="{00000000-0005-0000-0000-0000B2520000}"/>
    <cellStyle name="Percent (0) 3 3 5" xfId="14050" xr:uid="{00000000-0005-0000-0000-0000B3520000}"/>
    <cellStyle name="Percent (0) 3 3 5 2" xfId="14051" xr:uid="{00000000-0005-0000-0000-0000B4520000}"/>
    <cellStyle name="Percent (0) 3 3 5 2 2" xfId="35699" xr:uid="{00000000-0005-0000-0000-0000B5520000}"/>
    <cellStyle name="Percent (0) 3 3 5 3" xfId="14052" xr:uid="{00000000-0005-0000-0000-0000B6520000}"/>
    <cellStyle name="Percent (0) 3 3 5 3 2" xfId="35700" xr:uid="{00000000-0005-0000-0000-0000B7520000}"/>
    <cellStyle name="Percent (0) 3 3 5 4" xfId="35701" xr:uid="{00000000-0005-0000-0000-0000B8520000}"/>
    <cellStyle name="Percent (0) 3 3 6" xfId="14053" xr:uid="{00000000-0005-0000-0000-0000B9520000}"/>
    <cellStyle name="Percent (0) 3 3 6 2" xfId="14054" xr:uid="{00000000-0005-0000-0000-0000BA520000}"/>
    <cellStyle name="Percent (0) 3 3 6 2 2" xfId="35702" xr:uid="{00000000-0005-0000-0000-0000BB520000}"/>
    <cellStyle name="Percent (0) 3 3 6 3" xfId="14055" xr:uid="{00000000-0005-0000-0000-0000BC520000}"/>
    <cellStyle name="Percent (0) 3 3 6 3 2" xfId="35703" xr:uid="{00000000-0005-0000-0000-0000BD520000}"/>
    <cellStyle name="Percent (0) 3 3 6 4" xfId="35704" xr:uid="{00000000-0005-0000-0000-0000BE520000}"/>
    <cellStyle name="Percent (0) 3 3 7" xfId="14056" xr:uid="{00000000-0005-0000-0000-0000BF520000}"/>
    <cellStyle name="Percent (0) 3 3 7 2" xfId="35705" xr:uid="{00000000-0005-0000-0000-0000C0520000}"/>
    <cellStyle name="Percent (0) 3 3 8" xfId="14057" xr:uid="{00000000-0005-0000-0000-0000C1520000}"/>
    <cellStyle name="Percent (0) 3 3 8 2" xfId="35706" xr:uid="{00000000-0005-0000-0000-0000C2520000}"/>
    <cellStyle name="Percent (0) 3 3 9" xfId="35707" xr:uid="{00000000-0005-0000-0000-0000C3520000}"/>
    <cellStyle name="Percent (0) 3 4" xfId="14058" xr:uid="{00000000-0005-0000-0000-0000C4520000}"/>
    <cellStyle name="Percent (0) 3 4 2" xfId="14059" xr:uid="{00000000-0005-0000-0000-0000C5520000}"/>
    <cellStyle name="Percent (0) 3 4 2 2" xfId="14060" xr:uid="{00000000-0005-0000-0000-0000C6520000}"/>
    <cellStyle name="Percent (0) 3 4 2 2 2" xfId="14061" xr:uid="{00000000-0005-0000-0000-0000C7520000}"/>
    <cellStyle name="Percent (0) 3 4 2 2 2 2" xfId="35708" xr:uid="{00000000-0005-0000-0000-0000C8520000}"/>
    <cellStyle name="Percent (0) 3 4 2 2 3" xfId="14062" xr:uid="{00000000-0005-0000-0000-0000C9520000}"/>
    <cellStyle name="Percent (0) 3 4 2 2 3 2" xfId="35709" xr:uid="{00000000-0005-0000-0000-0000CA520000}"/>
    <cellStyle name="Percent (0) 3 4 2 2 4" xfId="35710" xr:uid="{00000000-0005-0000-0000-0000CB520000}"/>
    <cellStyle name="Percent (0) 3 4 2 3" xfId="14063" xr:uid="{00000000-0005-0000-0000-0000CC520000}"/>
    <cellStyle name="Percent (0) 3 4 2 3 2" xfId="14064" xr:uid="{00000000-0005-0000-0000-0000CD520000}"/>
    <cellStyle name="Percent (0) 3 4 2 3 2 2" xfId="35711" xr:uid="{00000000-0005-0000-0000-0000CE520000}"/>
    <cellStyle name="Percent (0) 3 4 2 3 3" xfId="14065" xr:uid="{00000000-0005-0000-0000-0000CF520000}"/>
    <cellStyle name="Percent (0) 3 4 2 3 3 2" xfId="35712" xr:uid="{00000000-0005-0000-0000-0000D0520000}"/>
    <cellStyle name="Percent (0) 3 4 2 3 4" xfId="35713" xr:uid="{00000000-0005-0000-0000-0000D1520000}"/>
    <cellStyle name="Percent (0) 3 4 2 4" xfId="14066" xr:uid="{00000000-0005-0000-0000-0000D2520000}"/>
    <cellStyle name="Percent (0) 3 4 2 4 2" xfId="14067" xr:uid="{00000000-0005-0000-0000-0000D3520000}"/>
    <cellStyle name="Percent (0) 3 4 2 4 2 2" xfId="35714" xr:uid="{00000000-0005-0000-0000-0000D4520000}"/>
    <cellStyle name="Percent (0) 3 4 2 4 3" xfId="14068" xr:uid="{00000000-0005-0000-0000-0000D5520000}"/>
    <cellStyle name="Percent (0) 3 4 2 4 3 2" xfId="35715" xr:uid="{00000000-0005-0000-0000-0000D6520000}"/>
    <cellStyle name="Percent (0) 3 4 2 4 4" xfId="35716" xr:uid="{00000000-0005-0000-0000-0000D7520000}"/>
    <cellStyle name="Percent (0) 3 4 2 5" xfId="14069" xr:uid="{00000000-0005-0000-0000-0000D8520000}"/>
    <cellStyle name="Percent (0) 3 4 2 5 2" xfId="14070" xr:uid="{00000000-0005-0000-0000-0000D9520000}"/>
    <cellStyle name="Percent (0) 3 4 2 5 2 2" xfId="35717" xr:uid="{00000000-0005-0000-0000-0000DA520000}"/>
    <cellStyle name="Percent (0) 3 4 2 5 3" xfId="14071" xr:uid="{00000000-0005-0000-0000-0000DB520000}"/>
    <cellStyle name="Percent (0) 3 4 2 5 3 2" xfId="35718" xr:uid="{00000000-0005-0000-0000-0000DC520000}"/>
    <cellStyle name="Percent (0) 3 4 2 5 4" xfId="35719" xr:uid="{00000000-0005-0000-0000-0000DD520000}"/>
    <cellStyle name="Percent (0) 3 4 2 6" xfId="14072" xr:uid="{00000000-0005-0000-0000-0000DE520000}"/>
    <cellStyle name="Percent (0) 3 4 2 6 2" xfId="35720" xr:uid="{00000000-0005-0000-0000-0000DF520000}"/>
    <cellStyle name="Percent (0) 3 4 2 7" xfId="14073" xr:uid="{00000000-0005-0000-0000-0000E0520000}"/>
    <cellStyle name="Percent (0) 3 4 2 7 2" xfId="35721" xr:uid="{00000000-0005-0000-0000-0000E1520000}"/>
    <cellStyle name="Percent (0) 3 4 2 8" xfId="35722" xr:uid="{00000000-0005-0000-0000-0000E2520000}"/>
    <cellStyle name="Percent (0) 3 4 3" xfId="14074" xr:uid="{00000000-0005-0000-0000-0000E3520000}"/>
    <cellStyle name="Percent (0) 3 4 3 2" xfId="14075" xr:uid="{00000000-0005-0000-0000-0000E4520000}"/>
    <cellStyle name="Percent (0) 3 4 3 2 2" xfId="35723" xr:uid="{00000000-0005-0000-0000-0000E5520000}"/>
    <cellStyle name="Percent (0) 3 4 3 3" xfId="14076" xr:uid="{00000000-0005-0000-0000-0000E6520000}"/>
    <cellStyle name="Percent (0) 3 4 3 3 2" xfId="35724" xr:uid="{00000000-0005-0000-0000-0000E7520000}"/>
    <cellStyle name="Percent (0) 3 4 3 4" xfId="35725" xr:uid="{00000000-0005-0000-0000-0000E8520000}"/>
    <cellStyle name="Percent (0) 3 4 4" xfId="14077" xr:uid="{00000000-0005-0000-0000-0000E9520000}"/>
    <cellStyle name="Percent (0) 3 4 4 2" xfId="14078" xr:uid="{00000000-0005-0000-0000-0000EA520000}"/>
    <cellStyle name="Percent (0) 3 4 4 2 2" xfId="35726" xr:uid="{00000000-0005-0000-0000-0000EB520000}"/>
    <cellStyle name="Percent (0) 3 4 4 3" xfId="14079" xr:uid="{00000000-0005-0000-0000-0000EC520000}"/>
    <cellStyle name="Percent (0) 3 4 4 3 2" xfId="35727" xr:uid="{00000000-0005-0000-0000-0000ED520000}"/>
    <cellStyle name="Percent (0) 3 4 4 4" xfId="35728" xr:uid="{00000000-0005-0000-0000-0000EE520000}"/>
    <cellStyle name="Percent (0) 3 4 5" xfId="14080" xr:uid="{00000000-0005-0000-0000-0000EF520000}"/>
    <cellStyle name="Percent (0) 3 4 5 2" xfId="14081" xr:uid="{00000000-0005-0000-0000-0000F0520000}"/>
    <cellStyle name="Percent (0) 3 4 5 2 2" xfId="35729" xr:uid="{00000000-0005-0000-0000-0000F1520000}"/>
    <cellStyle name="Percent (0) 3 4 5 3" xfId="14082" xr:uid="{00000000-0005-0000-0000-0000F2520000}"/>
    <cellStyle name="Percent (0) 3 4 5 3 2" xfId="35730" xr:uid="{00000000-0005-0000-0000-0000F3520000}"/>
    <cellStyle name="Percent (0) 3 4 5 4" xfId="35731" xr:uid="{00000000-0005-0000-0000-0000F4520000}"/>
    <cellStyle name="Percent (0) 3 4 6" xfId="14083" xr:uid="{00000000-0005-0000-0000-0000F5520000}"/>
    <cellStyle name="Percent (0) 3 4 6 2" xfId="14084" xr:uid="{00000000-0005-0000-0000-0000F6520000}"/>
    <cellStyle name="Percent (0) 3 4 6 2 2" xfId="35732" xr:uid="{00000000-0005-0000-0000-0000F7520000}"/>
    <cellStyle name="Percent (0) 3 4 6 3" xfId="14085" xr:uid="{00000000-0005-0000-0000-0000F8520000}"/>
    <cellStyle name="Percent (0) 3 4 6 3 2" xfId="35733" xr:uid="{00000000-0005-0000-0000-0000F9520000}"/>
    <cellStyle name="Percent (0) 3 4 6 4" xfId="35734" xr:uid="{00000000-0005-0000-0000-0000FA520000}"/>
    <cellStyle name="Percent (0) 3 4 7" xfId="14086" xr:uid="{00000000-0005-0000-0000-0000FB520000}"/>
    <cellStyle name="Percent (0) 3 4 7 2" xfId="35735" xr:uid="{00000000-0005-0000-0000-0000FC520000}"/>
    <cellStyle name="Percent (0) 3 4 8" xfId="14087" xr:uid="{00000000-0005-0000-0000-0000FD520000}"/>
    <cellStyle name="Percent (0) 3 4 8 2" xfId="35736" xr:uid="{00000000-0005-0000-0000-0000FE520000}"/>
    <cellStyle name="Percent (0) 3 4 9" xfId="35737" xr:uid="{00000000-0005-0000-0000-0000FF520000}"/>
    <cellStyle name="Percent (0) 3 5" xfId="14088" xr:uid="{00000000-0005-0000-0000-000000530000}"/>
    <cellStyle name="Percent (0) 3 5 2" xfId="14089" xr:uid="{00000000-0005-0000-0000-000001530000}"/>
    <cellStyle name="Percent (0) 3 5 2 2" xfId="14090" xr:uid="{00000000-0005-0000-0000-000002530000}"/>
    <cellStyle name="Percent (0) 3 5 2 2 2" xfId="35738" xr:uid="{00000000-0005-0000-0000-000003530000}"/>
    <cellStyle name="Percent (0) 3 5 2 3" xfId="14091" xr:uid="{00000000-0005-0000-0000-000004530000}"/>
    <cellStyle name="Percent (0) 3 5 2 3 2" xfId="35739" xr:uid="{00000000-0005-0000-0000-000005530000}"/>
    <cellStyle name="Percent (0) 3 5 2 4" xfId="35740" xr:uid="{00000000-0005-0000-0000-000006530000}"/>
    <cellStyle name="Percent (0) 3 5 3" xfId="14092" xr:uid="{00000000-0005-0000-0000-000007530000}"/>
    <cellStyle name="Percent (0) 3 5 3 2" xfId="14093" xr:uid="{00000000-0005-0000-0000-000008530000}"/>
    <cellStyle name="Percent (0) 3 5 3 2 2" xfId="35741" xr:uid="{00000000-0005-0000-0000-000009530000}"/>
    <cellStyle name="Percent (0) 3 5 3 3" xfId="14094" xr:uid="{00000000-0005-0000-0000-00000A530000}"/>
    <cellStyle name="Percent (0) 3 5 3 3 2" xfId="35742" xr:uid="{00000000-0005-0000-0000-00000B530000}"/>
    <cellStyle name="Percent (0) 3 5 3 4" xfId="35743" xr:uid="{00000000-0005-0000-0000-00000C530000}"/>
    <cellStyle name="Percent (0) 3 5 4" xfId="14095" xr:uid="{00000000-0005-0000-0000-00000D530000}"/>
    <cellStyle name="Percent (0) 3 5 4 2" xfId="14096" xr:uid="{00000000-0005-0000-0000-00000E530000}"/>
    <cellStyle name="Percent (0) 3 5 4 2 2" xfId="35744" xr:uid="{00000000-0005-0000-0000-00000F530000}"/>
    <cellStyle name="Percent (0) 3 5 4 3" xfId="14097" xr:uid="{00000000-0005-0000-0000-000010530000}"/>
    <cellStyle name="Percent (0) 3 5 4 3 2" xfId="35745" xr:uid="{00000000-0005-0000-0000-000011530000}"/>
    <cellStyle name="Percent (0) 3 5 4 4" xfId="35746" xr:uid="{00000000-0005-0000-0000-000012530000}"/>
    <cellStyle name="Percent (0) 3 5 5" xfId="14098" xr:uid="{00000000-0005-0000-0000-000013530000}"/>
    <cellStyle name="Percent (0) 3 5 5 2" xfId="14099" xr:uid="{00000000-0005-0000-0000-000014530000}"/>
    <cellStyle name="Percent (0) 3 5 5 2 2" xfId="35747" xr:uid="{00000000-0005-0000-0000-000015530000}"/>
    <cellStyle name="Percent (0) 3 5 5 3" xfId="14100" xr:uid="{00000000-0005-0000-0000-000016530000}"/>
    <cellStyle name="Percent (0) 3 5 5 3 2" xfId="35748" xr:uid="{00000000-0005-0000-0000-000017530000}"/>
    <cellStyle name="Percent (0) 3 5 5 4" xfId="35749" xr:uid="{00000000-0005-0000-0000-000018530000}"/>
    <cellStyle name="Percent (0) 3 5 6" xfId="14101" xr:uid="{00000000-0005-0000-0000-000019530000}"/>
    <cellStyle name="Percent (0) 3 5 6 2" xfId="35750" xr:uid="{00000000-0005-0000-0000-00001A530000}"/>
    <cellStyle name="Percent (0) 3 5 7" xfId="14102" xr:uid="{00000000-0005-0000-0000-00001B530000}"/>
    <cellStyle name="Percent (0) 3 5 7 2" xfId="35751" xr:uid="{00000000-0005-0000-0000-00001C530000}"/>
    <cellStyle name="Percent (0) 3 5 8" xfId="35752" xr:uid="{00000000-0005-0000-0000-00001D530000}"/>
    <cellStyle name="Percent (0) 3 6" xfId="14103" xr:uid="{00000000-0005-0000-0000-00001E530000}"/>
    <cellStyle name="Percent (0) 3 6 2" xfId="14104" xr:uid="{00000000-0005-0000-0000-00001F530000}"/>
    <cellStyle name="Percent (0) 3 6 2 2" xfId="14105" xr:uid="{00000000-0005-0000-0000-000020530000}"/>
    <cellStyle name="Percent (0) 3 6 2 2 2" xfId="35753" xr:uid="{00000000-0005-0000-0000-000021530000}"/>
    <cellStyle name="Percent (0) 3 6 2 3" xfId="14106" xr:uid="{00000000-0005-0000-0000-000022530000}"/>
    <cellStyle name="Percent (0) 3 6 2 3 2" xfId="35754" xr:uid="{00000000-0005-0000-0000-000023530000}"/>
    <cellStyle name="Percent (0) 3 6 2 4" xfId="35755" xr:uid="{00000000-0005-0000-0000-000024530000}"/>
    <cellStyle name="Percent (0) 3 6 3" xfId="14107" xr:uid="{00000000-0005-0000-0000-000025530000}"/>
    <cellStyle name="Percent (0) 3 6 3 2" xfId="14108" xr:uid="{00000000-0005-0000-0000-000026530000}"/>
    <cellStyle name="Percent (0) 3 6 3 2 2" xfId="35756" xr:uid="{00000000-0005-0000-0000-000027530000}"/>
    <cellStyle name="Percent (0) 3 6 3 3" xfId="14109" xr:uid="{00000000-0005-0000-0000-000028530000}"/>
    <cellStyle name="Percent (0) 3 6 3 3 2" xfId="35757" xr:uid="{00000000-0005-0000-0000-000029530000}"/>
    <cellStyle name="Percent (0) 3 6 3 4" xfId="35758" xr:uid="{00000000-0005-0000-0000-00002A530000}"/>
    <cellStyle name="Percent (0) 3 6 4" xfId="14110" xr:uid="{00000000-0005-0000-0000-00002B530000}"/>
    <cellStyle name="Percent (0) 3 6 4 2" xfId="14111" xr:uid="{00000000-0005-0000-0000-00002C530000}"/>
    <cellStyle name="Percent (0) 3 6 4 2 2" xfId="35759" xr:uid="{00000000-0005-0000-0000-00002D530000}"/>
    <cellStyle name="Percent (0) 3 6 4 3" xfId="14112" xr:uid="{00000000-0005-0000-0000-00002E530000}"/>
    <cellStyle name="Percent (0) 3 6 4 3 2" xfId="35760" xr:uid="{00000000-0005-0000-0000-00002F530000}"/>
    <cellStyle name="Percent (0) 3 6 4 4" xfId="35761" xr:uid="{00000000-0005-0000-0000-000030530000}"/>
    <cellStyle name="Percent (0) 3 6 5" xfId="14113" xr:uid="{00000000-0005-0000-0000-000031530000}"/>
    <cellStyle name="Percent (0) 3 6 5 2" xfId="14114" xr:uid="{00000000-0005-0000-0000-000032530000}"/>
    <cellStyle name="Percent (0) 3 6 5 2 2" xfId="35762" xr:uid="{00000000-0005-0000-0000-000033530000}"/>
    <cellStyle name="Percent (0) 3 6 5 3" xfId="14115" xr:uid="{00000000-0005-0000-0000-000034530000}"/>
    <cellStyle name="Percent (0) 3 6 5 3 2" xfId="35763" xr:uid="{00000000-0005-0000-0000-000035530000}"/>
    <cellStyle name="Percent (0) 3 6 5 4" xfId="35764" xr:uid="{00000000-0005-0000-0000-000036530000}"/>
    <cellStyle name="Percent (0) 3 6 6" xfId="14116" xr:uid="{00000000-0005-0000-0000-000037530000}"/>
    <cellStyle name="Percent (0) 3 6 6 2" xfId="35765" xr:uid="{00000000-0005-0000-0000-000038530000}"/>
    <cellStyle name="Percent (0) 3 6 7" xfId="14117" xr:uid="{00000000-0005-0000-0000-000039530000}"/>
    <cellStyle name="Percent (0) 3 6 7 2" xfId="35766" xr:uid="{00000000-0005-0000-0000-00003A530000}"/>
    <cellStyle name="Percent (0) 3 6 8" xfId="35767" xr:uid="{00000000-0005-0000-0000-00003B530000}"/>
    <cellStyle name="Percent (0) 3 7" xfId="14118" xr:uid="{00000000-0005-0000-0000-00003C530000}"/>
    <cellStyle name="Percent (0) 3 7 2" xfId="14119" xr:uid="{00000000-0005-0000-0000-00003D530000}"/>
    <cellStyle name="Percent (0) 3 7 2 2" xfId="35768" xr:uid="{00000000-0005-0000-0000-00003E530000}"/>
    <cellStyle name="Percent (0) 3 7 3" xfId="14120" xr:uid="{00000000-0005-0000-0000-00003F530000}"/>
    <cellStyle name="Percent (0) 3 7 3 2" xfId="35769" xr:uid="{00000000-0005-0000-0000-000040530000}"/>
    <cellStyle name="Percent (0) 3 7 4" xfId="35770" xr:uid="{00000000-0005-0000-0000-000041530000}"/>
    <cellStyle name="Percent (0) 3 8" xfId="14121" xr:uid="{00000000-0005-0000-0000-000042530000}"/>
    <cellStyle name="Percent (0) 3 8 2" xfId="14122" xr:uid="{00000000-0005-0000-0000-000043530000}"/>
    <cellStyle name="Percent (0) 3 8 2 2" xfId="35771" xr:uid="{00000000-0005-0000-0000-000044530000}"/>
    <cellStyle name="Percent (0) 3 8 3" xfId="14123" xr:uid="{00000000-0005-0000-0000-000045530000}"/>
    <cellStyle name="Percent (0) 3 8 3 2" xfId="35772" xr:uid="{00000000-0005-0000-0000-000046530000}"/>
    <cellStyle name="Percent (0) 3 8 4" xfId="35773" xr:uid="{00000000-0005-0000-0000-000047530000}"/>
    <cellStyle name="Percent (0) 3 9" xfId="14124" xr:uid="{00000000-0005-0000-0000-000048530000}"/>
    <cellStyle name="Percent (0) 3 9 2" xfId="14125" xr:uid="{00000000-0005-0000-0000-000049530000}"/>
    <cellStyle name="Percent (0) 3 9 2 2" xfId="35774" xr:uid="{00000000-0005-0000-0000-00004A530000}"/>
    <cellStyle name="Percent (0) 3 9 3" xfId="14126" xr:uid="{00000000-0005-0000-0000-00004B530000}"/>
    <cellStyle name="Percent (0) 3 9 3 2" xfId="35775" xr:uid="{00000000-0005-0000-0000-00004C530000}"/>
    <cellStyle name="Percent (0) 3 9 4" xfId="35776" xr:uid="{00000000-0005-0000-0000-00004D530000}"/>
    <cellStyle name="Percent (0) 3_ActiFijos" xfId="14127" xr:uid="{00000000-0005-0000-0000-00004E530000}"/>
    <cellStyle name="Percent (0) 30" xfId="14128" xr:uid="{00000000-0005-0000-0000-00004F530000}"/>
    <cellStyle name="Percent (0) 30 2" xfId="14129" xr:uid="{00000000-0005-0000-0000-000050530000}"/>
    <cellStyle name="Percent (0) 30 2 2" xfId="35777" xr:uid="{00000000-0005-0000-0000-000051530000}"/>
    <cellStyle name="Percent (0) 30 3" xfId="14130" xr:uid="{00000000-0005-0000-0000-000052530000}"/>
    <cellStyle name="Percent (0) 30 3 2" xfId="35778" xr:uid="{00000000-0005-0000-0000-000053530000}"/>
    <cellStyle name="Percent (0) 30 4" xfId="35779" xr:uid="{00000000-0005-0000-0000-000054530000}"/>
    <cellStyle name="Percent (0) 31" xfId="14131" xr:uid="{00000000-0005-0000-0000-000055530000}"/>
    <cellStyle name="Percent (0) 31 2" xfId="14132" xr:uid="{00000000-0005-0000-0000-000056530000}"/>
    <cellStyle name="Percent (0) 31 2 2" xfId="35780" xr:uid="{00000000-0005-0000-0000-000057530000}"/>
    <cellStyle name="Percent (0) 31 3" xfId="14133" xr:uid="{00000000-0005-0000-0000-000058530000}"/>
    <cellStyle name="Percent (0) 31 3 2" xfId="35781" xr:uid="{00000000-0005-0000-0000-000059530000}"/>
    <cellStyle name="Percent (0) 31 4" xfId="35782" xr:uid="{00000000-0005-0000-0000-00005A530000}"/>
    <cellStyle name="Percent (0) 32" xfId="14134" xr:uid="{00000000-0005-0000-0000-00005B530000}"/>
    <cellStyle name="Percent (0) 32 2" xfId="14135" xr:uid="{00000000-0005-0000-0000-00005C530000}"/>
    <cellStyle name="Percent (0) 32 2 2" xfId="35783" xr:uid="{00000000-0005-0000-0000-00005D530000}"/>
    <cellStyle name="Percent (0) 32 3" xfId="14136" xr:uid="{00000000-0005-0000-0000-00005E530000}"/>
    <cellStyle name="Percent (0) 32 3 2" xfId="35784" xr:uid="{00000000-0005-0000-0000-00005F530000}"/>
    <cellStyle name="Percent (0) 32 4" xfId="35785" xr:uid="{00000000-0005-0000-0000-000060530000}"/>
    <cellStyle name="Percent (0) 33" xfId="14137" xr:uid="{00000000-0005-0000-0000-000061530000}"/>
    <cellStyle name="Percent (0) 33 2" xfId="14138" xr:uid="{00000000-0005-0000-0000-000062530000}"/>
    <cellStyle name="Percent (0) 33 2 2" xfId="35786" xr:uid="{00000000-0005-0000-0000-000063530000}"/>
    <cellStyle name="Percent (0) 33 3" xfId="14139" xr:uid="{00000000-0005-0000-0000-000064530000}"/>
    <cellStyle name="Percent (0) 33 3 2" xfId="35787" xr:uid="{00000000-0005-0000-0000-000065530000}"/>
    <cellStyle name="Percent (0) 33 4" xfId="35788" xr:uid="{00000000-0005-0000-0000-000066530000}"/>
    <cellStyle name="Percent (0) 34" xfId="14140" xr:uid="{00000000-0005-0000-0000-000067530000}"/>
    <cellStyle name="Percent (0) 34 2" xfId="14141" xr:uid="{00000000-0005-0000-0000-000068530000}"/>
    <cellStyle name="Percent (0) 34 2 2" xfId="35789" xr:uid="{00000000-0005-0000-0000-000069530000}"/>
    <cellStyle name="Percent (0) 34 3" xfId="14142" xr:uid="{00000000-0005-0000-0000-00006A530000}"/>
    <cellStyle name="Percent (0) 34 3 2" xfId="35790" xr:uid="{00000000-0005-0000-0000-00006B530000}"/>
    <cellStyle name="Percent (0) 34 4" xfId="35791" xr:uid="{00000000-0005-0000-0000-00006C530000}"/>
    <cellStyle name="Percent (0) 35" xfId="14143" xr:uid="{00000000-0005-0000-0000-00006D530000}"/>
    <cellStyle name="Percent (0) 35 2" xfId="14144" xr:uid="{00000000-0005-0000-0000-00006E530000}"/>
    <cellStyle name="Percent (0) 35 2 2" xfId="35792" xr:uid="{00000000-0005-0000-0000-00006F530000}"/>
    <cellStyle name="Percent (0) 35 3" xfId="14145" xr:uid="{00000000-0005-0000-0000-000070530000}"/>
    <cellStyle name="Percent (0) 35 3 2" xfId="35793" xr:uid="{00000000-0005-0000-0000-000071530000}"/>
    <cellStyle name="Percent (0) 35 4" xfId="35794" xr:uid="{00000000-0005-0000-0000-000072530000}"/>
    <cellStyle name="Percent (0) 36" xfId="14146" xr:uid="{00000000-0005-0000-0000-000073530000}"/>
    <cellStyle name="Percent (0) 36 2" xfId="14147" xr:uid="{00000000-0005-0000-0000-000074530000}"/>
    <cellStyle name="Percent (0) 36 2 2" xfId="35795" xr:uid="{00000000-0005-0000-0000-000075530000}"/>
    <cellStyle name="Percent (0) 36 3" xfId="14148" xr:uid="{00000000-0005-0000-0000-000076530000}"/>
    <cellStyle name="Percent (0) 36 3 2" xfId="35796" xr:uid="{00000000-0005-0000-0000-000077530000}"/>
    <cellStyle name="Percent (0) 36 4" xfId="35797" xr:uid="{00000000-0005-0000-0000-000078530000}"/>
    <cellStyle name="Percent (0) 37" xfId="14149" xr:uid="{00000000-0005-0000-0000-000079530000}"/>
    <cellStyle name="Percent (0) 37 2" xfId="14150" xr:uid="{00000000-0005-0000-0000-00007A530000}"/>
    <cellStyle name="Percent (0) 37 2 2" xfId="35798" xr:uid="{00000000-0005-0000-0000-00007B530000}"/>
    <cellStyle name="Percent (0) 37 3" xfId="14151" xr:uid="{00000000-0005-0000-0000-00007C530000}"/>
    <cellStyle name="Percent (0) 37 3 2" xfId="35799" xr:uid="{00000000-0005-0000-0000-00007D530000}"/>
    <cellStyle name="Percent (0) 37 4" xfId="35800" xr:uid="{00000000-0005-0000-0000-00007E530000}"/>
    <cellStyle name="Percent (0) 38" xfId="14152" xr:uid="{00000000-0005-0000-0000-00007F530000}"/>
    <cellStyle name="Percent (0) 38 2" xfId="14153" xr:uid="{00000000-0005-0000-0000-000080530000}"/>
    <cellStyle name="Percent (0) 38 2 2" xfId="35801" xr:uid="{00000000-0005-0000-0000-000081530000}"/>
    <cellStyle name="Percent (0) 38 3" xfId="14154" xr:uid="{00000000-0005-0000-0000-000082530000}"/>
    <cellStyle name="Percent (0) 38 3 2" xfId="35802" xr:uid="{00000000-0005-0000-0000-000083530000}"/>
    <cellStyle name="Percent (0) 38 4" xfId="35803" xr:uid="{00000000-0005-0000-0000-000084530000}"/>
    <cellStyle name="Percent (0) 39" xfId="14155" xr:uid="{00000000-0005-0000-0000-000085530000}"/>
    <cellStyle name="Percent (0) 39 2" xfId="14156" xr:uid="{00000000-0005-0000-0000-000086530000}"/>
    <cellStyle name="Percent (0) 39 2 2" xfId="35804" xr:uid="{00000000-0005-0000-0000-000087530000}"/>
    <cellStyle name="Percent (0) 39 3" xfId="14157" xr:uid="{00000000-0005-0000-0000-000088530000}"/>
    <cellStyle name="Percent (0) 39 3 2" xfId="35805" xr:uid="{00000000-0005-0000-0000-000089530000}"/>
    <cellStyle name="Percent (0) 39 4" xfId="35806" xr:uid="{00000000-0005-0000-0000-00008A530000}"/>
    <cellStyle name="Percent (0) 4" xfId="14158" xr:uid="{00000000-0005-0000-0000-00008B530000}"/>
    <cellStyle name="Percent (0) 4 10" xfId="14159" xr:uid="{00000000-0005-0000-0000-00008C530000}"/>
    <cellStyle name="Percent (0) 4 10 2" xfId="14160" xr:uid="{00000000-0005-0000-0000-00008D530000}"/>
    <cellStyle name="Percent (0) 4 10 2 2" xfId="35807" xr:uid="{00000000-0005-0000-0000-00008E530000}"/>
    <cellStyle name="Percent (0) 4 10 3" xfId="14161" xr:uid="{00000000-0005-0000-0000-00008F530000}"/>
    <cellStyle name="Percent (0) 4 10 3 2" xfId="35808" xr:uid="{00000000-0005-0000-0000-000090530000}"/>
    <cellStyle name="Percent (0) 4 10 4" xfId="35809" xr:uid="{00000000-0005-0000-0000-000091530000}"/>
    <cellStyle name="Percent (0) 4 11" xfId="14162" xr:uid="{00000000-0005-0000-0000-000092530000}"/>
    <cellStyle name="Percent (0) 4 11 2" xfId="35810" xr:uid="{00000000-0005-0000-0000-000093530000}"/>
    <cellStyle name="Percent (0) 4 12" xfId="14163" xr:uid="{00000000-0005-0000-0000-000094530000}"/>
    <cellStyle name="Percent (0) 4 12 2" xfId="35811" xr:uid="{00000000-0005-0000-0000-000095530000}"/>
    <cellStyle name="Percent (0) 4 13" xfId="35812" xr:uid="{00000000-0005-0000-0000-000096530000}"/>
    <cellStyle name="Percent (0) 4 2" xfId="14164" xr:uid="{00000000-0005-0000-0000-000097530000}"/>
    <cellStyle name="Percent (0) 4 2 2" xfId="14165" xr:uid="{00000000-0005-0000-0000-000098530000}"/>
    <cellStyle name="Percent (0) 4 2 2 2" xfId="14166" xr:uid="{00000000-0005-0000-0000-000099530000}"/>
    <cellStyle name="Percent (0) 4 2 2 2 2" xfId="14167" xr:uid="{00000000-0005-0000-0000-00009A530000}"/>
    <cellStyle name="Percent (0) 4 2 2 2 2 2" xfId="35813" xr:uid="{00000000-0005-0000-0000-00009B530000}"/>
    <cellStyle name="Percent (0) 4 2 2 2 3" xfId="14168" xr:uid="{00000000-0005-0000-0000-00009C530000}"/>
    <cellStyle name="Percent (0) 4 2 2 2 3 2" xfId="35814" xr:uid="{00000000-0005-0000-0000-00009D530000}"/>
    <cellStyle name="Percent (0) 4 2 2 2 4" xfId="35815" xr:uid="{00000000-0005-0000-0000-00009E530000}"/>
    <cellStyle name="Percent (0) 4 2 2 3" xfId="14169" xr:uid="{00000000-0005-0000-0000-00009F530000}"/>
    <cellStyle name="Percent (0) 4 2 2 3 2" xfId="14170" xr:uid="{00000000-0005-0000-0000-0000A0530000}"/>
    <cellStyle name="Percent (0) 4 2 2 3 2 2" xfId="35816" xr:uid="{00000000-0005-0000-0000-0000A1530000}"/>
    <cellStyle name="Percent (0) 4 2 2 3 3" xfId="14171" xr:uid="{00000000-0005-0000-0000-0000A2530000}"/>
    <cellStyle name="Percent (0) 4 2 2 3 3 2" xfId="35817" xr:uid="{00000000-0005-0000-0000-0000A3530000}"/>
    <cellStyle name="Percent (0) 4 2 2 3 4" xfId="35818" xr:uid="{00000000-0005-0000-0000-0000A4530000}"/>
    <cellStyle name="Percent (0) 4 2 2 4" xfId="14172" xr:uid="{00000000-0005-0000-0000-0000A5530000}"/>
    <cellStyle name="Percent (0) 4 2 2 4 2" xfId="14173" xr:uid="{00000000-0005-0000-0000-0000A6530000}"/>
    <cellStyle name="Percent (0) 4 2 2 4 2 2" xfId="35819" xr:uid="{00000000-0005-0000-0000-0000A7530000}"/>
    <cellStyle name="Percent (0) 4 2 2 4 3" xfId="14174" xr:uid="{00000000-0005-0000-0000-0000A8530000}"/>
    <cellStyle name="Percent (0) 4 2 2 4 3 2" xfId="35820" xr:uid="{00000000-0005-0000-0000-0000A9530000}"/>
    <cellStyle name="Percent (0) 4 2 2 4 4" xfId="35821" xr:uid="{00000000-0005-0000-0000-0000AA530000}"/>
    <cellStyle name="Percent (0) 4 2 2 5" xfId="14175" xr:uid="{00000000-0005-0000-0000-0000AB530000}"/>
    <cellStyle name="Percent (0) 4 2 2 5 2" xfId="14176" xr:uid="{00000000-0005-0000-0000-0000AC530000}"/>
    <cellStyle name="Percent (0) 4 2 2 5 2 2" xfId="35822" xr:uid="{00000000-0005-0000-0000-0000AD530000}"/>
    <cellStyle name="Percent (0) 4 2 2 5 3" xfId="14177" xr:uid="{00000000-0005-0000-0000-0000AE530000}"/>
    <cellStyle name="Percent (0) 4 2 2 5 3 2" xfId="35823" xr:uid="{00000000-0005-0000-0000-0000AF530000}"/>
    <cellStyle name="Percent (0) 4 2 2 5 4" xfId="35824" xr:uid="{00000000-0005-0000-0000-0000B0530000}"/>
    <cellStyle name="Percent (0) 4 2 2 6" xfId="14178" xr:uid="{00000000-0005-0000-0000-0000B1530000}"/>
    <cellStyle name="Percent (0) 4 2 2 6 2" xfId="35825" xr:uid="{00000000-0005-0000-0000-0000B2530000}"/>
    <cellStyle name="Percent (0) 4 2 2 7" xfId="14179" xr:uid="{00000000-0005-0000-0000-0000B3530000}"/>
    <cellStyle name="Percent (0) 4 2 2 7 2" xfId="35826" xr:uid="{00000000-0005-0000-0000-0000B4530000}"/>
    <cellStyle name="Percent (0) 4 2 2 8" xfId="35827" xr:uid="{00000000-0005-0000-0000-0000B5530000}"/>
    <cellStyle name="Percent (0) 4 2 3" xfId="14180" xr:uid="{00000000-0005-0000-0000-0000B6530000}"/>
    <cellStyle name="Percent (0) 4 2 3 2" xfId="14181" xr:uid="{00000000-0005-0000-0000-0000B7530000}"/>
    <cellStyle name="Percent (0) 4 2 3 2 2" xfId="35828" xr:uid="{00000000-0005-0000-0000-0000B8530000}"/>
    <cellStyle name="Percent (0) 4 2 3 3" xfId="14182" xr:uid="{00000000-0005-0000-0000-0000B9530000}"/>
    <cellStyle name="Percent (0) 4 2 3 3 2" xfId="35829" xr:uid="{00000000-0005-0000-0000-0000BA530000}"/>
    <cellStyle name="Percent (0) 4 2 3 4" xfId="35830" xr:uid="{00000000-0005-0000-0000-0000BB530000}"/>
    <cellStyle name="Percent (0) 4 2 4" xfId="14183" xr:uid="{00000000-0005-0000-0000-0000BC530000}"/>
    <cellStyle name="Percent (0) 4 2 4 2" xfId="14184" xr:uid="{00000000-0005-0000-0000-0000BD530000}"/>
    <cellStyle name="Percent (0) 4 2 4 2 2" xfId="35831" xr:uid="{00000000-0005-0000-0000-0000BE530000}"/>
    <cellStyle name="Percent (0) 4 2 4 3" xfId="14185" xr:uid="{00000000-0005-0000-0000-0000BF530000}"/>
    <cellStyle name="Percent (0) 4 2 4 3 2" xfId="35832" xr:uid="{00000000-0005-0000-0000-0000C0530000}"/>
    <cellStyle name="Percent (0) 4 2 4 4" xfId="35833" xr:uid="{00000000-0005-0000-0000-0000C1530000}"/>
    <cellStyle name="Percent (0) 4 2 5" xfId="14186" xr:uid="{00000000-0005-0000-0000-0000C2530000}"/>
    <cellStyle name="Percent (0) 4 2 5 2" xfId="14187" xr:uid="{00000000-0005-0000-0000-0000C3530000}"/>
    <cellStyle name="Percent (0) 4 2 5 2 2" xfId="35834" xr:uid="{00000000-0005-0000-0000-0000C4530000}"/>
    <cellStyle name="Percent (0) 4 2 5 3" xfId="14188" xr:uid="{00000000-0005-0000-0000-0000C5530000}"/>
    <cellStyle name="Percent (0) 4 2 5 3 2" xfId="35835" xr:uid="{00000000-0005-0000-0000-0000C6530000}"/>
    <cellStyle name="Percent (0) 4 2 5 4" xfId="35836" xr:uid="{00000000-0005-0000-0000-0000C7530000}"/>
    <cellStyle name="Percent (0) 4 2 6" xfId="14189" xr:uid="{00000000-0005-0000-0000-0000C8530000}"/>
    <cellStyle name="Percent (0) 4 2 6 2" xfId="14190" xr:uid="{00000000-0005-0000-0000-0000C9530000}"/>
    <cellStyle name="Percent (0) 4 2 6 2 2" xfId="35837" xr:uid="{00000000-0005-0000-0000-0000CA530000}"/>
    <cellStyle name="Percent (0) 4 2 6 3" xfId="14191" xr:uid="{00000000-0005-0000-0000-0000CB530000}"/>
    <cellStyle name="Percent (0) 4 2 6 3 2" xfId="35838" xr:uid="{00000000-0005-0000-0000-0000CC530000}"/>
    <cellStyle name="Percent (0) 4 2 6 4" xfId="35839" xr:uid="{00000000-0005-0000-0000-0000CD530000}"/>
    <cellStyle name="Percent (0) 4 2 7" xfId="14192" xr:uid="{00000000-0005-0000-0000-0000CE530000}"/>
    <cellStyle name="Percent (0) 4 2 7 2" xfId="35840" xr:uid="{00000000-0005-0000-0000-0000CF530000}"/>
    <cellStyle name="Percent (0) 4 2 8" xfId="14193" xr:uid="{00000000-0005-0000-0000-0000D0530000}"/>
    <cellStyle name="Percent (0) 4 2 8 2" xfId="35841" xr:uid="{00000000-0005-0000-0000-0000D1530000}"/>
    <cellStyle name="Percent (0) 4 2 9" xfId="35842" xr:uid="{00000000-0005-0000-0000-0000D2530000}"/>
    <cellStyle name="Percent (0) 4 3" xfId="14194" xr:uid="{00000000-0005-0000-0000-0000D3530000}"/>
    <cellStyle name="Percent (0) 4 3 2" xfId="14195" xr:uid="{00000000-0005-0000-0000-0000D4530000}"/>
    <cellStyle name="Percent (0) 4 3 2 2" xfId="14196" xr:uid="{00000000-0005-0000-0000-0000D5530000}"/>
    <cellStyle name="Percent (0) 4 3 2 2 2" xfId="14197" xr:uid="{00000000-0005-0000-0000-0000D6530000}"/>
    <cellStyle name="Percent (0) 4 3 2 2 2 2" xfId="35843" xr:uid="{00000000-0005-0000-0000-0000D7530000}"/>
    <cellStyle name="Percent (0) 4 3 2 2 3" xfId="14198" xr:uid="{00000000-0005-0000-0000-0000D8530000}"/>
    <cellStyle name="Percent (0) 4 3 2 2 3 2" xfId="35844" xr:uid="{00000000-0005-0000-0000-0000D9530000}"/>
    <cellStyle name="Percent (0) 4 3 2 2 4" xfId="35845" xr:uid="{00000000-0005-0000-0000-0000DA530000}"/>
    <cellStyle name="Percent (0) 4 3 2 3" xfId="14199" xr:uid="{00000000-0005-0000-0000-0000DB530000}"/>
    <cellStyle name="Percent (0) 4 3 2 3 2" xfId="14200" xr:uid="{00000000-0005-0000-0000-0000DC530000}"/>
    <cellStyle name="Percent (0) 4 3 2 3 2 2" xfId="35846" xr:uid="{00000000-0005-0000-0000-0000DD530000}"/>
    <cellStyle name="Percent (0) 4 3 2 3 3" xfId="14201" xr:uid="{00000000-0005-0000-0000-0000DE530000}"/>
    <cellStyle name="Percent (0) 4 3 2 3 3 2" xfId="35847" xr:uid="{00000000-0005-0000-0000-0000DF530000}"/>
    <cellStyle name="Percent (0) 4 3 2 3 4" xfId="35848" xr:uid="{00000000-0005-0000-0000-0000E0530000}"/>
    <cellStyle name="Percent (0) 4 3 2 4" xfId="14202" xr:uid="{00000000-0005-0000-0000-0000E1530000}"/>
    <cellStyle name="Percent (0) 4 3 2 4 2" xfId="14203" xr:uid="{00000000-0005-0000-0000-0000E2530000}"/>
    <cellStyle name="Percent (0) 4 3 2 4 2 2" xfId="35849" xr:uid="{00000000-0005-0000-0000-0000E3530000}"/>
    <cellStyle name="Percent (0) 4 3 2 4 3" xfId="14204" xr:uid="{00000000-0005-0000-0000-0000E4530000}"/>
    <cellStyle name="Percent (0) 4 3 2 4 3 2" xfId="35850" xr:uid="{00000000-0005-0000-0000-0000E5530000}"/>
    <cellStyle name="Percent (0) 4 3 2 4 4" xfId="35851" xr:uid="{00000000-0005-0000-0000-0000E6530000}"/>
    <cellStyle name="Percent (0) 4 3 2 5" xfId="14205" xr:uid="{00000000-0005-0000-0000-0000E7530000}"/>
    <cellStyle name="Percent (0) 4 3 2 5 2" xfId="14206" xr:uid="{00000000-0005-0000-0000-0000E8530000}"/>
    <cellStyle name="Percent (0) 4 3 2 5 2 2" xfId="35852" xr:uid="{00000000-0005-0000-0000-0000E9530000}"/>
    <cellStyle name="Percent (0) 4 3 2 5 3" xfId="14207" xr:uid="{00000000-0005-0000-0000-0000EA530000}"/>
    <cellStyle name="Percent (0) 4 3 2 5 3 2" xfId="35853" xr:uid="{00000000-0005-0000-0000-0000EB530000}"/>
    <cellStyle name="Percent (0) 4 3 2 5 4" xfId="35854" xr:uid="{00000000-0005-0000-0000-0000EC530000}"/>
    <cellStyle name="Percent (0) 4 3 2 6" xfId="14208" xr:uid="{00000000-0005-0000-0000-0000ED530000}"/>
    <cellStyle name="Percent (0) 4 3 2 6 2" xfId="35855" xr:uid="{00000000-0005-0000-0000-0000EE530000}"/>
    <cellStyle name="Percent (0) 4 3 2 7" xfId="14209" xr:uid="{00000000-0005-0000-0000-0000EF530000}"/>
    <cellStyle name="Percent (0) 4 3 2 7 2" xfId="35856" xr:uid="{00000000-0005-0000-0000-0000F0530000}"/>
    <cellStyle name="Percent (0) 4 3 2 8" xfId="35857" xr:uid="{00000000-0005-0000-0000-0000F1530000}"/>
    <cellStyle name="Percent (0) 4 3 3" xfId="14210" xr:uid="{00000000-0005-0000-0000-0000F2530000}"/>
    <cellStyle name="Percent (0) 4 3 3 2" xfId="14211" xr:uid="{00000000-0005-0000-0000-0000F3530000}"/>
    <cellStyle name="Percent (0) 4 3 3 2 2" xfId="35858" xr:uid="{00000000-0005-0000-0000-0000F4530000}"/>
    <cellStyle name="Percent (0) 4 3 3 3" xfId="14212" xr:uid="{00000000-0005-0000-0000-0000F5530000}"/>
    <cellStyle name="Percent (0) 4 3 3 3 2" xfId="35859" xr:uid="{00000000-0005-0000-0000-0000F6530000}"/>
    <cellStyle name="Percent (0) 4 3 3 4" xfId="35860" xr:uid="{00000000-0005-0000-0000-0000F7530000}"/>
    <cellStyle name="Percent (0) 4 3 4" xfId="14213" xr:uid="{00000000-0005-0000-0000-0000F8530000}"/>
    <cellStyle name="Percent (0) 4 3 4 2" xfId="14214" xr:uid="{00000000-0005-0000-0000-0000F9530000}"/>
    <cellStyle name="Percent (0) 4 3 4 2 2" xfId="35861" xr:uid="{00000000-0005-0000-0000-0000FA530000}"/>
    <cellStyle name="Percent (0) 4 3 4 3" xfId="14215" xr:uid="{00000000-0005-0000-0000-0000FB530000}"/>
    <cellStyle name="Percent (0) 4 3 4 3 2" xfId="35862" xr:uid="{00000000-0005-0000-0000-0000FC530000}"/>
    <cellStyle name="Percent (0) 4 3 4 4" xfId="35863" xr:uid="{00000000-0005-0000-0000-0000FD530000}"/>
    <cellStyle name="Percent (0) 4 3 5" xfId="14216" xr:uid="{00000000-0005-0000-0000-0000FE530000}"/>
    <cellStyle name="Percent (0) 4 3 5 2" xfId="14217" xr:uid="{00000000-0005-0000-0000-0000FF530000}"/>
    <cellStyle name="Percent (0) 4 3 5 2 2" xfId="35864" xr:uid="{00000000-0005-0000-0000-000000540000}"/>
    <cellStyle name="Percent (0) 4 3 5 3" xfId="14218" xr:uid="{00000000-0005-0000-0000-000001540000}"/>
    <cellStyle name="Percent (0) 4 3 5 3 2" xfId="35865" xr:uid="{00000000-0005-0000-0000-000002540000}"/>
    <cellStyle name="Percent (0) 4 3 5 4" xfId="35866" xr:uid="{00000000-0005-0000-0000-000003540000}"/>
    <cellStyle name="Percent (0) 4 3 6" xfId="14219" xr:uid="{00000000-0005-0000-0000-000004540000}"/>
    <cellStyle name="Percent (0) 4 3 6 2" xfId="14220" xr:uid="{00000000-0005-0000-0000-000005540000}"/>
    <cellStyle name="Percent (0) 4 3 6 2 2" xfId="35867" xr:uid="{00000000-0005-0000-0000-000006540000}"/>
    <cellStyle name="Percent (0) 4 3 6 3" xfId="14221" xr:uid="{00000000-0005-0000-0000-000007540000}"/>
    <cellStyle name="Percent (0) 4 3 6 3 2" xfId="35868" xr:uid="{00000000-0005-0000-0000-000008540000}"/>
    <cellStyle name="Percent (0) 4 3 6 4" xfId="35869" xr:uid="{00000000-0005-0000-0000-000009540000}"/>
    <cellStyle name="Percent (0) 4 3 7" xfId="14222" xr:uid="{00000000-0005-0000-0000-00000A540000}"/>
    <cellStyle name="Percent (0) 4 3 7 2" xfId="35870" xr:uid="{00000000-0005-0000-0000-00000B540000}"/>
    <cellStyle name="Percent (0) 4 3 8" xfId="14223" xr:uid="{00000000-0005-0000-0000-00000C540000}"/>
    <cellStyle name="Percent (0) 4 3 8 2" xfId="35871" xr:uid="{00000000-0005-0000-0000-00000D540000}"/>
    <cellStyle name="Percent (0) 4 3 9" xfId="35872" xr:uid="{00000000-0005-0000-0000-00000E540000}"/>
    <cellStyle name="Percent (0) 4 4" xfId="14224" xr:uid="{00000000-0005-0000-0000-00000F540000}"/>
    <cellStyle name="Percent (0) 4 4 2" xfId="14225" xr:uid="{00000000-0005-0000-0000-000010540000}"/>
    <cellStyle name="Percent (0) 4 4 2 2" xfId="14226" xr:uid="{00000000-0005-0000-0000-000011540000}"/>
    <cellStyle name="Percent (0) 4 4 2 2 2" xfId="14227" xr:uid="{00000000-0005-0000-0000-000012540000}"/>
    <cellStyle name="Percent (0) 4 4 2 2 2 2" xfId="35873" xr:uid="{00000000-0005-0000-0000-000013540000}"/>
    <cellStyle name="Percent (0) 4 4 2 2 3" xfId="14228" xr:uid="{00000000-0005-0000-0000-000014540000}"/>
    <cellStyle name="Percent (0) 4 4 2 2 3 2" xfId="35874" xr:uid="{00000000-0005-0000-0000-000015540000}"/>
    <cellStyle name="Percent (0) 4 4 2 2 4" xfId="35875" xr:uid="{00000000-0005-0000-0000-000016540000}"/>
    <cellStyle name="Percent (0) 4 4 2 3" xfId="14229" xr:uid="{00000000-0005-0000-0000-000017540000}"/>
    <cellStyle name="Percent (0) 4 4 2 3 2" xfId="14230" xr:uid="{00000000-0005-0000-0000-000018540000}"/>
    <cellStyle name="Percent (0) 4 4 2 3 2 2" xfId="35876" xr:uid="{00000000-0005-0000-0000-000019540000}"/>
    <cellStyle name="Percent (0) 4 4 2 3 3" xfId="14231" xr:uid="{00000000-0005-0000-0000-00001A540000}"/>
    <cellStyle name="Percent (0) 4 4 2 3 3 2" xfId="35877" xr:uid="{00000000-0005-0000-0000-00001B540000}"/>
    <cellStyle name="Percent (0) 4 4 2 3 4" xfId="35878" xr:uid="{00000000-0005-0000-0000-00001C540000}"/>
    <cellStyle name="Percent (0) 4 4 2 4" xfId="14232" xr:uid="{00000000-0005-0000-0000-00001D540000}"/>
    <cellStyle name="Percent (0) 4 4 2 4 2" xfId="14233" xr:uid="{00000000-0005-0000-0000-00001E540000}"/>
    <cellStyle name="Percent (0) 4 4 2 4 2 2" xfId="35879" xr:uid="{00000000-0005-0000-0000-00001F540000}"/>
    <cellStyle name="Percent (0) 4 4 2 4 3" xfId="14234" xr:uid="{00000000-0005-0000-0000-000020540000}"/>
    <cellStyle name="Percent (0) 4 4 2 4 3 2" xfId="35880" xr:uid="{00000000-0005-0000-0000-000021540000}"/>
    <cellStyle name="Percent (0) 4 4 2 4 4" xfId="35881" xr:uid="{00000000-0005-0000-0000-000022540000}"/>
    <cellStyle name="Percent (0) 4 4 2 5" xfId="14235" xr:uid="{00000000-0005-0000-0000-000023540000}"/>
    <cellStyle name="Percent (0) 4 4 2 5 2" xfId="14236" xr:uid="{00000000-0005-0000-0000-000024540000}"/>
    <cellStyle name="Percent (0) 4 4 2 5 2 2" xfId="35882" xr:uid="{00000000-0005-0000-0000-000025540000}"/>
    <cellStyle name="Percent (0) 4 4 2 5 3" xfId="14237" xr:uid="{00000000-0005-0000-0000-000026540000}"/>
    <cellStyle name="Percent (0) 4 4 2 5 3 2" xfId="35883" xr:uid="{00000000-0005-0000-0000-000027540000}"/>
    <cellStyle name="Percent (0) 4 4 2 5 4" xfId="35884" xr:uid="{00000000-0005-0000-0000-000028540000}"/>
    <cellStyle name="Percent (0) 4 4 2 6" xfId="14238" xr:uid="{00000000-0005-0000-0000-000029540000}"/>
    <cellStyle name="Percent (0) 4 4 2 6 2" xfId="35885" xr:uid="{00000000-0005-0000-0000-00002A540000}"/>
    <cellStyle name="Percent (0) 4 4 2 7" xfId="14239" xr:uid="{00000000-0005-0000-0000-00002B540000}"/>
    <cellStyle name="Percent (0) 4 4 2 7 2" xfId="35886" xr:uid="{00000000-0005-0000-0000-00002C540000}"/>
    <cellStyle name="Percent (0) 4 4 2 8" xfId="35887" xr:uid="{00000000-0005-0000-0000-00002D540000}"/>
    <cellStyle name="Percent (0) 4 4 3" xfId="14240" xr:uid="{00000000-0005-0000-0000-00002E540000}"/>
    <cellStyle name="Percent (0) 4 4 3 2" xfId="14241" xr:uid="{00000000-0005-0000-0000-00002F540000}"/>
    <cellStyle name="Percent (0) 4 4 3 2 2" xfId="35888" xr:uid="{00000000-0005-0000-0000-000030540000}"/>
    <cellStyle name="Percent (0) 4 4 3 3" xfId="14242" xr:uid="{00000000-0005-0000-0000-000031540000}"/>
    <cellStyle name="Percent (0) 4 4 3 3 2" xfId="35889" xr:uid="{00000000-0005-0000-0000-000032540000}"/>
    <cellStyle name="Percent (0) 4 4 3 4" xfId="35890" xr:uid="{00000000-0005-0000-0000-000033540000}"/>
    <cellStyle name="Percent (0) 4 4 4" xfId="14243" xr:uid="{00000000-0005-0000-0000-000034540000}"/>
    <cellStyle name="Percent (0) 4 4 4 2" xfId="14244" xr:uid="{00000000-0005-0000-0000-000035540000}"/>
    <cellStyle name="Percent (0) 4 4 4 2 2" xfId="35891" xr:uid="{00000000-0005-0000-0000-000036540000}"/>
    <cellStyle name="Percent (0) 4 4 4 3" xfId="14245" xr:uid="{00000000-0005-0000-0000-000037540000}"/>
    <cellStyle name="Percent (0) 4 4 4 3 2" xfId="35892" xr:uid="{00000000-0005-0000-0000-000038540000}"/>
    <cellStyle name="Percent (0) 4 4 4 4" xfId="35893" xr:uid="{00000000-0005-0000-0000-000039540000}"/>
    <cellStyle name="Percent (0) 4 4 5" xfId="14246" xr:uid="{00000000-0005-0000-0000-00003A540000}"/>
    <cellStyle name="Percent (0) 4 4 5 2" xfId="14247" xr:uid="{00000000-0005-0000-0000-00003B540000}"/>
    <cellStyle name="Percent (0) 4 4 5 2 2" xfId="35894" xr:uid="{00000000-0005-0000-0000-00003C540000}"/>
    <cellStyle name="Percent (0) 4 4 5 3" xfId="14248" xr:uid="{00000000-0005-0000-0000-00003D540000}"/>
    <cellStyle name="Percent (0) 4 4 5 3 2" xfId="35895" xr:uid="{00000000-0005-0000-0000-00003E540000}"/>
    <cellStyle name="Percent (0) 4 4 5 4" xfId="35896" xr:uid="{00000000-0005-0000-0000-00003F540000}"/>
    <cellStyle name="Percent (0) 4 4 6" xfId="14249" xr:uid="{00000000-0005-0000-0000-000040540000}"/>
    <cellStyle name="Percent (0) 4 4 6 2" xfId="14250" xr:uid="{00000000-0005-0000-0000-000041540000}"/>
    <cellStyle name="Percent (0) 4 4 6 2 2" xfId="35897" xr:uid="{00000000-0005-0000-0000-000042540000}"/>
    <cellStyle name="Percent (0) 4 4 6 3" xfId="14251" xr:uid="{00000000-0005-0000-0000-000043540000}"/>
    <cellStyle name="Percent (0) 4 4 6 3 2" xfId="35898" xr:uid="{00000000-0005-0000-0000-000044540000}"/>
    <cellStyle name="Percent (0) 4 4 6 4" xfId="35899" xr:uid="{00000000-0005-0000-0000-000045540000}"/>
    <cellStyle name="Percent (0) 4 4 7" xfId="14252" xr:uid="{00000000-0005-0000-0000-000046540000}"/>
    <cellStyle name="Percent (0) 4 4 7 2" xfId="35900" xr:uid="{00000000-0005-0000-0000-000047540000}"/>
    <cellStyle name="Percent (0) 4 4 8" xfId="14253" xr:uid="{00000000-0005-0000-0000-000048540000}"/>
    <cellStyle name="Percent (0) 4 4 8 2" xfId="35901" xr:uid="{00000000-0005-0000-0000-000049540000}"/>
    <cellStyle name="Percent (0) 4 4 9" xfId="35902" xr:uid="{00000000-0005-0000-0000-00004A540000}"/>
    <cellStyle name="Percent (0) 4 5" xfId="14254" xr:uid="{00000000-0005-0000-0000-00004B540000}"/>
    <cellStyle name="Percent (0) 4 5 2" xfId="14255" xr:uid="{00000000-0005-0000-0000-00004C540000}"/>
    <cellStyle name="Percent (0) 4 5 2 2" xfId="14256" xr:uid="{00000000-0005-0000-0000-00004D540000}"/>
    <cellStyle name="Percent (0) 4 5 2 2 2" xfId="35903" xr:uid="{00000000-0005-0000-0000-00004E540000}"/>
    <cellStyle name="Percent (0) 4 5 2 3" xfId="14257" xr:uid="{00000000-0005-0000-0000-00004F540000}"/>
    <cellStyle name="Percent (0) 4 5 2 3 2" xfId="35904" xr:uid="{00000000-0005-0000-0000-000050540000}"/>
    <cellStyle name="Percent (0) 4 5 2 4" xfId="35905" xr:uid="{00000000-0005-0000-0000-000051540000}"/>
    <cellStyle name="Percent (0) 4 5 3" xfId="14258" xr:uid="{00000000-0005-0000-0000-000052540000}"/>
    <cellStyle name="Percent (0) 4 5 3 2" xfId="14259" xr:uid="{00000000-0005-0000-0000-000053540000}"/>
    <cellStyle name="Percent (0) 4 5 3 2 2" xfId="35906" xr:uid="{00000000-0005-0000-0000-000054540000}"/>
    <cellStyle name="Percent (0) 4 5 3 3" xfId="14260" xr:uid="{00000000-0005-0000-0000-000055540000}"/>
    <cellStyle name="Percent (0) 4 5 3 3 2" xfId="35907" xr:uid="{00000000-0005-0000-0000-000056540000}"/>
    <cellStyle name="Percent (0) 4 5 3 4" xfId="35908" xr:uid="{00000000-0005-0000-0000-000057540000}"/>
    <cellStyle name="Percent (0) 4 5 4" xfId="14261" xr:uid="{00000000-0005-0000-0000-000058540000}"/>
    <cellStyle name="Percent (0) 4 5 4 2" xfId="14262" xr:uid="{00000000-0005-0000-0000-000059540000}"/>
    <cellStyle name="Percent (0) 4 5 4 2 2" xfId="35909" xr:uid="{00000000-0005-0000-0000-00005A540000}"/>
    <cellStyle name="Percent (0) 4 5 4 3" xfId="14263" xr:uid="{00000000-0005-0000-0000-00005B540000}"/>
    <cellStyle name="Percent (0) 4 5 4 3 2" xfId="35910" xr:uid="{00000000-0005-0000-0000-00005C540000}"/>
    <cellStyle name="Percent (0) 4 5 4 4" xfId="35911" xr:uid="{00000000-0005-0000-0000-00005D540000}"/>
    <cellStyle name="Percent (0) 4 5 5" xfId="14264" xr:uid="{00000000-0005-0000-0000-00005E540000}"/>
    <cellStyle name="Percent (0) 4 5 5 2" xfId="14265" xr:uid="{00000000-0005-0000-0000-00005F540000}"/>
    <cellStyle name="Percent (0) 4 5 5 2 2" xfId="35912" xr:uid="{00000000-0005-0000-0000-000060540000}"/>
    <cellStyle name="Percent (0) 4 5 5 3" xfId="14266" xr:uid="{00000000-0005-0000-0000-000061540000}"/>
    <cellStyle name="Percent (0) 4 5 5 3 2" xfId="35913" xr:uid="{00000000-0005-0000-0000-000062540000}"/>
    <cellStyle name="Percent (0) 4 5 5 4" xfId="35914" xr:uid="{00000000-0005-0000-0000-000063540000}"/>
    <cellStyle name="Percent (0) 4 5 6" xfId="14267" xr:uid="{00000000-0005-0000-0000-000064540000}"/>
    <cellStyle name="Percent (0) 4 5 6 2" xfId="35915" xr:uid="{00000000-0005-0000-0000-000065540000}"/>
    <cellStyle name="Percent (0) 4 5 7" xfId="14268" xr:uid="{00000000-0005-0000-0000-000066540000}"/>
    <cellStyle name="Percent (0) 4 5 7 2" xfId="35916" xr:uid="{00000000-0005-0000-0000-000067540000}"/>
    <cellStyle name="Percent (0) 4 5 8" xfId="35917" xr:uid="{00000000-0005-0000-0000-000068540000}"/>
    <cellStyle name="Percent (0) 4 6" xfId="14269" xr:uid="{00000000-0005-0000-0000-000069540000}"/>
    <cellStyle name="Percent (0) 4 6 2" xfId="14270" xr:uid="{00000000-0005-0000-0000-00006A540000}"/>
    <cellStyle name="Percent (0) 4 6 2 2" xfId="14271" xr:uid="{00000000-0005-0000-0000-00006B540000}"/>
    <cellStyle name="Percent (0) 4 6 2 2 2" xfId="35918" xr:uid="{00000000-0005-0000-0000-00006C540000}"/>
    <cellStyle name="Percent (0) 4 6 2 3" xfId="14272" xr:uid="{00000000-0005-0000-0000-00006D540000}"/>
    <cellStyle name="Percent (0) 4 6 2 3 2" xfId="35919" xr:uid="{00000000-0005-0000-0000-00006E540000}"/>
    <cellStyle name="Percent (0) 4 6 2 4" xfId="35920" xr:uid="{00000000-0005-0000-0000-00006F540000}"/>
    <cellStyle name="Percent (0) 4 6 3" xfId="14273" xr:uid="{00000000-0005-0000-0000-000070540000}"/>
    <cellStyle name="Percent (0) 4 6 3 2" xfId="14274" xr:uid="{00000000-0005-0000-0000-000071540000}"/>
    <cellStyle name="Percent (0) 4 6 3 2 2" xfId="35921" xr:uid="{00000000-0005-0000-0000-000072540000}"/>
    <cellStyle name="Percent (0) 4 6 3 3" xfId="14275" xr:uid="{00000000-0005-0000-0000-000073540000}"/>
    <cellStyle name="Percent (0) 4 6 3 3 2" xfId="35922" xr:uid="{00000000-0005-0000-0000-000074540000}"/>
    <cellStyle name="Percent (0) 4 6 3 4" xfId="35923" xr:uid="{00000000-0005-0000-0000-000075540000}"/>
    <cellStyle name="Percent (0) 4 6 4" xfId="14276" xr:uid="{00000000-0005-0000-0000-000076540000}"/>
    <cellStyle name="Percent (0) 4 6 4 2" xfId="14277" xr:uid="{00000000-0005-0000-0000-000077540000}"/>
    <cellStyle name="Percent (0) 4 6 4 2 2" xfId="35924" xr:uid="{00000000-0005-0000-0000-000078540000}"/>
    <cellStyle name="Percent (0) 4 6 4 3" xfId="14278" xr:uid="{00000000-0005-0000-0000-000079540000}"/>
    <cellStyle name="Percent (0) 4 6 4 3 2" xfId="35925" xr:uid="{00000000-0005-0000-0000-00007A540000}"/>
    <cellStyle name="Percent (0) 4 6 4 4" xfId="35926" xr:uid="{00000000-0005-0000-0000-00007B540000}"/>
    <cellStyle name="Percent (0) 4 6 5" xfId="14279" xr:uid="{00000000-0005-0000-0000-00007C540000}"/>
    <cellStyle name="Percent (0) 4 6 5 2" xfId="14280" xr:uid="{00000000-0005-0000-0000-00007D540000}"/>
    <cellStyle name="Percent (0) 4 6 5 2 2" xfId="35927" xr:uid="{00000000-0005-0000-0000-00007E540000}"/>
    <cellStyle name="Percent (0) 4 6 5 3" xfId="14281" xr:uid="{00000000-0005-0000-0000-00007F540000}"/>
    <cellStyle name="Percent (0) 4 6 5 3 2" xfId="35928" xr:uid="{00000000-0005-0000-0000-000080540000}"/>
    <cellStyle name="Percent (0) 4 6 5 4" xfId="35929" xr:uid="{00000000-0005-0000-0000-000081540000}"/>
    <cellStyle name="Percent (0) 4 6 6" xfId="14282" xr:uid="{00000000-0005-0000-0000-000082540000}"/>
    <cellStyle name="Percent (0) 4 6 6 2" xfId="35930" xr:uid="{00000000-0005-0000-0000-000083540000}"/>
    <cellStyle name="Percent (0) 4 6 7" xfId="14283" xr:uid="{00000000-0005-0000-0000-000084540000}"/>
    <cellStyle name="Percent (0) 4 6 7 2" xfId="35931" xr:uid="{00000000-0005-0000-0000-000085540000}"/>
    <cellStyle name="Percent (0) 4 6 8" xfId="35932" xr:uid="{00000000-0005-0000-0000-000086540000}"/>
    <cellStyle name="Percent (0) 4 7" xfId="14284" xr:uid="{00000000-0005-0000-0000-000087540000}"/>
    <cellStyle name="Percent (0) 4 7 2" xfId="14285" xr:uid="{00000000-0005-0000-0000-000088540000}"/>
    <cellStyle name="Percent (0) 4 7 2 2" xfId="35933" xr:uid="{00000000-0005-0000-0000-000089540000}"/>
    <cellStyle name="Percent (0) 4 7 3" xfId="14286" xr:uid="{00000000-0005-0000-0000-00008A540000}"/>
    <cellStyle name="Percent (0) 4 7 3 2" xfId="35934" xr:uid="{00000000-0005-0000-0000-00008B540000}"/>
    <cellStyle name="Percent (0) 4 7 4" xfId="35935" xr:uid="{00000000-0005-0000-0000-00008C540000}"/>
    <cellStyle name="Percent (0) 4 8" xfId="14287" xr:uid="{00000000-0005-0000-0000-00008D540000}"/>
    <cellStyle name="Percent (0) 4 8 2" xfId="14288" xr:uid="{00000000-0005-0000-0000-00008E540000}"/>
    <cellStyle name="Percent (0) 4 8 2 2" xfId="35936" xr:uid="{00000000-0005-0000-0000-00008F540000}"/>
    <cellStyle name="Percent (0) 4 8 3" xfId="14289" xr:uid="{00000000-0005-0000-0000-000090540000}"/>
    <cellStyle name="Percent (0) 4 8 3 2" xfId="35937" xr:uid="{00000000-0005-0000-0000-000091540000}"/>
    <cellStyle name="Percent (0) 4 8 4" xfId="35938" xr:uid="{00000000-0005-0000-0000-000092540000}"/>
    <cellStyle name="Percent (0) 4 9" xfId="14290" xr:uid="{00000000-0005-0000-0000-000093540000}"/>
    <cellStyle name="Percent (0) 4 9 2" xfId="14291" xr:uid="{00000000-0005-0000-0000-000094540000}"/>
    <cellStyle name="Percent (0) 4 9 2 2" xfId="35939" xr:uid="{00000000-0005-0000-0000-000095540000}"/>
    <cellStyle name="Percent (0) 4 9 3" xfId="14292" xr:uid="{00000000-0005-0000-0000-000096540000}"/>
    <cellStyle name="Percent (0) 4 9 3 2" xfId="35940" xr:uid="{00000000-0005-0000-0000-000097540000}"/>
    <cellStyle name="Percent (0) 4 9 4" xfId="35941" xr:uid="{00000000-0005-0000-0000-000098540000}"/>
    <cellStyle name="Percent (0) 4_ActiFijos" xfId="14293" xr:uid="{00000000-0005-0000-0000-000099540000}"/>
    <cellStyle name="Percent (0) 40" xfId="14294" xr:uid="{00000000-0005-0000-0000-00009A540000}"/>
    <cellStyle name="Percent (0) 40 2" xfId="14295" xr:uid="{00000000-0005-0000-0000-00009B540000}"/>
    <cellStyle name="Percent (0) 40 2 2" xfId="35942" xr:uid="{00000000-0005-0000-0000-00009C540000}"/>
    <cellStyle name="Percent (0) 40 3" xfId="14296" xr:uid="{00000000-0005-0000-0000-00009D540000}"/>
    <cellStyle name="Percent (0) 40 3 2" xfId="35943" xr:uid="{00000000-0005-0000-0000-00009E540000}"/>
    <cellStyle name="Percent (0) 40 4" xfId="35944" xr:uid="{00000000-0005-0000-0000-00009F540000}"/>
    <cellStyle name="Percent (0) 41" xfId="14297" xr:uid="{00000000-0005-0000-0000-0000A0540000}"/>
    <cellStyle name="Percent (0) 41 2" xfId="14298" xr:uid="{00000000-0005-0000-0000-0000A1540000}"/>
    <cellStyle name="Percent (0) 41 2 2" xfId="35945" xr:uid="{00000000-0005-0000-0000-0000A2540000}"/>
    <cellStyle name="Percent (0) 41 3" xfId="14299" xr:uid="{00000000-0005-0000-0000-0000A3540000}"/>
    <cellStyle name="Percent (0) 41 3 2" xfId="35946" xr:uid="{00000000-0005-0000-0000-0000A4540000}"/>
    <cellStyle name="Percent (0) 41 4" xfId="35947" xr:uid="{00000000-0005-0000-0000-0000A5540000}"/>
    <cellStyle name="Percent (0) 42" xfId="14300" xr:uid="{00000000-0005-0000-0000-0000A6540000}"/>
    <cellStyle name="Percent (0) 42 2" xfId="14301" xr:uid="{00000000-0005-0000-0000-0000A7540000}"/>
    <cellStyle name="Percent (0) 42 2 2" xfId="35948" xr:uid="{00000000-0005-0000-0000-0000A8540000}"/>
    <cellStyle name="Percent (0) 42 3" xfId="14302" xr:uid="{00000000-0005-0000-0000-0000A9540000}"/>
    <cellStyle name="Percent (0) 42 3 2" xfId="35949" xr:uid="{00000000-0005-0000-0000-0000AA540000}"/>
    <cellStyle name="Percent (0) 42 4" xfId="35950" xr:uid="{00000000-0005-0000-0000-0000AB540000}"/>
    <cellStyle name="Percent (0) 43" xfId="14303" xr:uid="{00000000-0005-0000-0000-0000AC540000}"/>
    <cellStyle name="Percent (0) 43 2" xfId="14304" xr:uid="{00000000-0005-0000-0000-0000AD540000}"/>
    <cellStyle name="Percent (0) 43 2 2" xfId="35951" xr:uid="{00000000-0005-0000-0000-0000AE540000}"/>
    <cellStyle name="Percent (0) 43 3" xfId="14305" xr:uid="{00000000-0005-0000-0000-0000AF540000}"/>
    <cellStyle name="Percent (0) 43 3 2" xfId="35952" xr:uid="{00000000-0005-0000-0000-0000B0540000}"/>
    <cellStyle name="Percent (0) 43 4" xfId="35953" xr:uid="{00000000-0005-0000-0000-0000B1540000}"/>
    <cellStyle name="Percent (0) 44" xfId="14306" xr:uid="{00000000-0005-0000-0000-0000B2540000}"/>
    <cellStyle name="Percent (0) 44 2" xfId="14307" xr:uid="{00000000-0005-0000-0000-0000B3540000}"/>
    <cellStyle name="Percent (0) 44 2 2" xfId="35954" xr:uid="{00000000-0005-0000-0000-0000B4540000}"/>
    <cellStyle name="Percent (0) 44 3" xfId="14308" xr:uid="{00000000-0005-0000-0000-0000B5540000}"/>
    <cellStyle name="Percent (0) 44 3 2" xfId="35955" xr:uid="{00000000-0005-0000-0000-0000B6540000}"/>
    <cellStyle name="Percent (0) 44 4" xfId="35956" xr:uid="{00000000-0005-0000-0000-0000B7540000}"/>
    <cellStyle name="Percent (0) 45" xfId="14309" xr:uid="{00000000-0005-0000-0000-0000B8540000}"/>
    <cellStyle name="Percent (0) 45 2" xfId="14310" xr:uid="{00000000-0005-0000-0000-0000B9540000}"/>
    <cellStyle name="Percent (0) 45 2 2" xfId="35957" xr:uid="{00000000-0005-0000-0000-0000BA540000}"/>
    <cellStyle name="Percent (0) 45 3" xfId="14311" xr:uid="{00000000-0005-0000-0000-0000BB540000}"/>
    <cellStyle name="Percent (0) 45 3 2" xfId="35958" xr:uid="{00000000-0005-0000-0000-0000BC540000}"/>
    <cellStyle name="Percent (0) 45 4" xfId="35959" xr:uid="{00000000-0005-0000-0000-0000BD540000}"/>
    <cellStyle name="Percent (0) 46" xfId="14312" xr:uid="{00000000-0005-0000-0000-0000BE540000}"/>
    <cellStyle name="Percent (0) 46 2" xfId="14313" xr:uid="{00000000-0005-0000-0000-0000BF540000}"/>
    <cellStyle name="Percent (0) 46 2 2" xfId="35960" xr:uid="{00000000-0005-0000-0000-0000C0540000}"/>
    <cellStyle name="Percent (0) 46 3" xfId="14314" xr:uid="{00000000-0005-0000-0000-0000C1540000}"/>
    <cellStyle name="Percent (0) 46 3 2" xfId="35961" xr:uid="{00000000-0005-0000-0000-0000C2540000}"/>
    <cellStyle name="Percent (0) 46 4" xfId="35962" xr:uid="{00000000-0005-0000-0000-0000C3540000}"/>
    <cellStyle name="Percent (0) 47" xfId="14315" xr:uid="{00000000-0005-0000-0000-0000C4540000}"/>
    <cellStyle name="Percent (0) 47 2" xfId="14316" xr:uid="{00000000-0005-0000-0000-0000C5540000}"/>
    <cellStyle name="Percent (0) 47 2 2" xfId="35963" xr:uid="{00000000-0005-0000-0000-0000C6540000}"/>
    <cellStyle name="Percent (0) 47 3" xfId="14317" xr:uid="{00000000-0005-0000-0000-0000C7540000}"/>
    <cellStyle name="Percent (0) 47 3 2" xfId="35964" xr:uid="{00000000-0005-0000-0000-0000C8540000}"/>
    <cellStyle name="Percent (0) 47 4" xfId="35965" xr:uid="{00000000-0005-0000-0000-0000C9540000}"/>
    <cellStyle name="Percent (0) 48" xfId="14318" xr:uid="{00000000-0005-0000-0000-0000CA540000}"/>
    <cellStyle name="Percent (0) 48 2" xfId="14319" xr:uid="{00000000-0005-0000-0000-0000CB540000}"/>
    <cellStyle name="Percent (0) 48 2 2" xfId="35966" xr:uid="{00000000-0005-0000-0000-0000CC540000}"/>
    <cellStyle name="Percent (0) 48 3" xfId="14320" xr:uid="{00000000-0005-0000-0000-0000CD540000}"/>
    <cellStyle name="Percent (0) 48 3 2" xfId="35967" xr:uid="{00000000-0005-0000-0000-0000CE540000}"/>
    <cellStyle name="Percent (0) 48 4" xfId="35968" xr:uid="{00000000-0005-0000-0000-0000CF540000}"/>
    <cellStyle name="Percent (0) 49" xfId="14321" xr:uid="{00000000-0005-0000-0000-0000D0540000}"/>
    <cellStyle name="Percent (0) 49 2" xfId="14322" xr:uid="{00000000-0005-0000-0000-0000D1540000}"/>
    <cellStyle name="Percent (0) 49 2 2" xfId="35969" xr:uid="{00000000-0005-0000-0000-0000D2540000}"/>
    <cellStyle name="Percent (0) 49 3" xfId="14323" xr:uid="{00000000-0005-0000-0000-0000D3540000}"/>
    <cellStyle name="Percent (0) 49 3 2" xfId="35970" xr:uid="{00000000-0005-0000-0000-0000D4540000}"/>
    <cellStyle name="Percent (0) 49 4" xfId="35971" xr:uid="{00000000-0005-0000-0000-0000D5540000}"/>
    <cellStyle name="Percent (0) 5" xfId="14324" xr:uid="{00000000-0005-0000-0000-0000D6540000}"/>
    <cellStyle name="Percent (0) 5 2" xfId="14325" xr:uid="{00000000-0005-0000-0000-0000D7540000}"/>
    <cellStyle name="Percent (0) 5 2 2" xfId="14326" xr:uid="{00000000-0005-0000-0000-0000D8540000}"/>
    <cellStyle name="Percent (0) 5 2 2 2" xfId="35972" xr:uid="{00000000-0005-0000-0000-0000D9540000}"/>
    <cellStyle name="Percent (0) 5 2 3" xfId="14327" xr:uid="{00000000-0005-0000-0000-0000DA540000}"/>
    <cellStyle name="Percent (0) 5 2 3 2" xfId="35973" xr:uid="{00000000-0005-0000-0000-0000DB540000}"/>
    <cellStyle name="Percent (0) 5 2 4" xfId="35974" xr:uid="{00000000-0005-0000-0000-0000DC540000}"/>
    <cellStyle name="Percent (0) 5 3" xfId="14328" xr:uid="{00000000-0005-0000-0000-0000DD540000}"/>
    <cellStyle name="Percent (0) 5 3 2" xfId="14329" xr:uid="{00000000-0005-0000-0000-0000DE540000}"/>
    <cellStyle name="Percent (0) 5 3 2 2" xfId="35975" xr:uid="{00000000-0005-0000-0000-0000DF540000}"/>
    <cellStyle name="Percent (0) 5 3 3" xfId="14330" xr:uid="{00000000-0005-0000-0000-0000E0540000}"/>
    <cellStyle name="Percent (0) 5 3 3 2" xfId="35976" xr:uid="{00000000-0005-0000-0000-0000E1540000}"/>
    <cellStyle name="Percent (0) 5 3 4" xfId="35977" xr:uid="{00000000-0005-0000-0000-0000E2540000}"/>
    <cellStyle name="Percent (0) 5 4" xfId="14331" xr:uid="{00000000-0005-0000-0000-0000E3540000}"/>
    <cellStyle name="Percent (0) 5 4 2" xfId="14332" xr:uid="{00000000-0005-0000-0000-0000E4540000}"/>
    <cellStyle name="Percent (0) 5 4 2 2" xfId="35978" xr:uid="{00000000-0005-0000-0000-0000E5540000}"/>
    <cellStyle name="Percent (0) 5 4 3" xfId="14333" xr:uid="{00000000-0005-0000-0000-0000E6540000}"/>
    <cellStyle name="Percent (0) 5 4 3 2" xfId="35979" xr:uid="{00000000-0005-0000-0000-0000E7540000}"/>
    <cellStyle name="Percent (0) 5 4 4" xfId="35980" xr:uid="{00000000-0005-0000-0000-0000E8540000}"/>
    <cellStyle name="Percent (0) 5 5" xfId="14334" xr:uid="{00000000-0005-0000-0000-0000E9540000}"/>
    <cellStyle name="Percent (0) 5 5 2" xfId="14335" xr:uid="{00000000-0005-0000-0000-0000EA540000}"/>
    <cellStyle name="Percent (0) 5 5 2 2" xfId="35981" xr:uid="{00000000-0005-0000-0000-0000EB540000}"/>
    <cellStyle name="Percent (0) 5 5 3" xfId="14336" xr:uid="{00000000-0005-0000-0000-0000EC540000}"/>
    <cellStyle name="Percent (0) 5 5 3 2" xfId="35982" xr:uid="{00000000-0005-0000-0000-0000ED540000}"/>
    <cellStyle name="Percent (0) 5 5 4" xfId="35983" xr:uid="{00000000-0005-0000-0000-0000EE540000}"/>
    <cellStyle name="Percent (0) 5 6" xfId="14337" xr:uid="{00000000-0005-0000-0000-0000EF540000}"/>
    <cellStyle name="Percent (0) 5 6 2" xfId="35984" xr:uid="{00000000-0005-0000-0000-0000F0540000}"/>
    <cellStyle name="Percent (0) 5 7" xfId="14338" xr:uid="{00000000-0005-0000-0000-0000F1540000}"/>
    <cellStyle name="Percent (0) 5 7 2" xfId="35985" xr:uid="{00000000-0005-0000-0000-0000F2540000}"/>
    <cellStyle name="Percent (0) 5 8" xfId="35986" xr:uid="{00000000-0005-0000-0000-0000F3540000}"/>
    <cellStyle name="Percent (0) 50" xfId="14339" xr:uid="{00000000-0005-0000-0000-0000F4540000}"/>
    <cellStyle name="Percent (0) 50 2" xfId="14340" xr:uid="{00000000-0005-0000-0000-0000F5540000}"/>
    <cellStyle name="Percent (0) 50 2 2" xfId="35987" xr:uid="{00000000-0005-0000-0000-0000F6540000}"/>
    <cellStyle name="Percent (0) 50 3" xfId="14341" xr:uid="{00000000-0005-0000-0000-0000F7540000}"/>
    <cellStyle name="Percent (0) 50 3 2" xfId="35988" xr:uid="{00000000-0005-0000-0000-0000F8540000}"/>
    <cellStyle name="Percent (0) 50 4" xfId="35989" xr:uid="{00000000-0005-0000-0000-0000F9540000}"/>
    <cellStyle name="Percent (0) 51" xfId="14342" xr:uid="{00000000-0005-0000-0000-0000FA540000}"/>
    <cellStyle name="Percent (0) 51 2" xfId="14343" xr:uid="{00000000-0005-0000-0000-0000FB540000}"/>
    <cellStyle name="Percent (0) 51 2 2" xfId="35990" xr:uid="{00000000-0005-0000-0000-0000FC540000}"/>
    <cellStyle name="Percent (0) 51 3" xfId="14344" xr:uid="{00000000-0005-0000-0000-0000FD540000}"/>
    <cellStyle name="Percent (0) 51 3 2" xfId="35991" xr:uid="{00000000-0005-0000-0000-0000FE540000}"/>
    <cellStyle name="Percent (0) 51 4" xfId="35992" xr:uid="{00000000-0005-0000-0000-0000FF540000}"/>
    <cellStyle name="Percent (0) 52" xfId="14345" xr:uid="{00000000-0005-0000-0000-000000550000}"/>
    <cellStyle name="Percent (0) 52 2" xfId="14346" xr:uid="{00000000-0005-0000-0000-000001550000}"/>
    <cellStyle name="Percent (0) 52 2 2" xfId="35993" xr:uid="{00000000-0005-0000-0000-000002550000}"/>
    <cellStyle name="Percent (0) 52 3" xfId="14347" xr:uid="{00000000-0005-0000-0000-000003550000}"/>
    <cellStyle name="Percent (0) 52 3 2" xfId="35994" xr:uid="{00000000-0005-0000-0000-000004550000}"/>
    <cellStyle name="Percent (0) 52 4" xfId="35995" xr:uid="{00000000-0005-0000-0000-000005550000}"/>
    <cellStyle name="Percent (0) 53" xfId="14348" xr:uid="{00000000-0005-0000-0000-000006550000}"/>
    <cellStyle name="Percent (0) 53 2" xfId="14349" xr:uid="{00000000-0005-0000-0000-000007550000}"/>
    <cellStyle name="Percent (0) 53 2 2" xfId="35996" xr:uid="{00000000-0005-0000-0000-000008550000}"/>
    <cellStyle name="Percent (0) 53 3" xfId="14350" xr:uid="{00000000-0005-0000-0000-000009550000}"/>
    <cellStyle name="Percent (0) 53 3 2" xfId="35997" xr:uid="{00000000-0005-0000-0000-00000A550000}"/>
    <cellStyle name="Percent (0) 53 4" xfId="35998" xr:uid="{00000000-0005-0000-0000-00000B550000}"/>
    <cellStyle name="Percent (0) 54" xfId="14351" xr:uid="{00000000-0005-0000-0000-00000C550000}"/>
    <cellStyle name="Percent (0) 54 2" xfId="14352" xr:uid="{00000000-0005-0000-0000-00000D550000}"/>
    <cellStyle name="Percent (0) 54 2 2" xfId="35999" xr:uid="{00000000-0005-0000-0000-00000E550000}"/>
    <cellStyle name="Percent (0) 54 3" xfId="14353" xr:uid="{00000000-0005-0000-0000-00000F550000}"/>
    <cellStyle name="Percent (0) 54 3 2" xfId="36000" xr:uid="{00000000-0005-0000-0000-000010550000}"/>
    <cellStyle name="Percent (0) 54 4" xfId="36001" xr:uid="{00000000-0005-0000-0000-000011550000}"/>
    <cellStyle name="Percent (0) 55" xfId="14354" xr:uid="{00000000-0005-0000-0000-000012550000}"/>
    <cellStyle name="Percent (0) 55 2" xfId="14355" xr:uid="{00000000-0005-0000-0000-000013550000}"/>
    <cellStyle name="Percent (0) 55 2 2" xfId="36002" xr:uid="{00000000-0005-0000-0000-000014550000}"/>
    <cellStyle name="Percent (0) 55 3" xfId="14356" xr:uid="{00000000-0005-0000-0000-000015550000}"/>
    <cellStyle name="Percent (0) 55 3 2" xfId="36003" xr:uid="{00000000-0005-0000-0000-000016550000}"/>
    <cellStyle name="Percent (0) 55 4" xfId="36004" xr:uid="{00000000-0005-0000-0000-000017550000}"/>
    <cellStyle name="Percent (0) 56" xfId="14357" xr:uid="{00000000-0005-0000-0000-000018550000}"/>
    <cellStyle name="Percent (0) 56 2" xfId="14358" xr:uid="{00000000-0005-0000-0000-000019550000}"/>
    <cellStyle name="Percent (0) 56 2 2" xfId="36005" xr:uid="{00000000-0005-0000-0000-00001A550000}"/>
    <cellStyle name="Percent (0) 56 3" xfId="14359" xr:uid="{00000000-0005-0000-0000-00001B550000}"/>
    <cellStyle name="Percent (0) 56 3 2" xfId="36006" xr:uid="{00000000-0005-0000-0000-00001C550000}"/>
    <cellStyle name="Percent (0) 56 4" xfId="36007" xr:uid="{00000000-0005-0000-0000-00001D550000}"/>
    <cellStyle name="Percent (0) 57" xfId="14360" xr:uid="{00000000-0005-0000-0000-00001E550000}"/>
    <cellStyle name="Percent (0) 57 2" xfId="14361" xr:uid="{00000000-0005-0000-0000-00001F550000}"/>
    <cellStyle name="Percent (0) 57 2 2" xfId="36008" xr:uid="{00000000-0005-0000-0000-000020550000}"/>
    <cellStyle name="Percent (0) 57 3" xfId="14362" xr:uid="{00000000-0005-0000-0000-000021550000}"/>
    <cellStyle name="Percent (0) 57 3 2" xfId="36009" xr:uid="{00000000-0005-0000-0000-000022550000}"/>
    <cellStyle name="Percent (0) 57 4" xfId="36010" xr:uid="{00000000-0005-0000-0000-000023550000}"/>
    <cellStyle name="Percent (0) 58" xfId="14363" xr:uid="{00000000-0005-0000-0000-000024550000}"/>
    <cellStyle name="Percent (0) 58 2" xfId="14364" xr:uid="{00000000-0005-0000-0000-000025550000}"/>
    <cellStyle name="Percent (0) 58 2 2" xfId="36011" xr:uid="{00000000-0005-0000-0000-000026550000}"/>
    <cellStyle name="Percent (0) 58 3" xfId="14365" xr:uid="{00000000-0005-0000-0000-000027550000}"/>
    <cellStyle name="Percent (0) 58 3 2" xfId="36012" xr:uid="{00000000-0005-0000-0000-000028550000}"/>
    <cellStyle name="Percent (0) 58 4" xfId="36013" xr:uid="{00000000-0005-0000-0000-000029550000}"/>
    <cellStyle name="Percent (0) 59" xfId="14366" xr:uid="{00000000-0005-0000-0000-00002A550000}"/>
    <cellStyle name="Percent (0) 59 2" xfId="14367" xr:uid="{00000000-0005-0000-0000-00002B550000}"/>
    <cellStyle name="Percent (0) 59 2 2" xfId="36014" xr:uid="{00000000-0005-0000-0000-00002C550000}"/>
    <cellStyle name="Percent (0) 59 3" xfId="14368" xr:uid="{00000000-0005-0000-0000-00002D550000}"/>
    <cellStyle name="Percent (0) 59 3 2" xfId="36015" xr:uid="{00000000-0005-0000-0000-00002E550000}"/>
    <cellStyle name="Percent (0) 59 4" xfId="36016" xr:uid="{00000000-0005-0000-0000-00002F550000}"/>
    <cellStyle name="Percent (0) 6" xfId="14369" xr:uid="{00000000-0005-0000-0000-000030550000}"/>
    <cellStyle name="Percent (0) 6 2" xfId="14370" xr:uid="{00000000-0005-0000-0000-000031550000}"/>
    <cellStyle name="Percent (0) 6 2 2" xfId="14371" xr:uid="{00000000-0005-0000-0000-000032550000}"/>
    <cellStyle name="Percent (0) 6 2 2 2" xfId="36017" xr:uid="{00000000-0005-0000-0000-000033550000}"/>
    <cellStyle name="Percent (0) 6 2 3" xfId="14372" xr:uid="{00000000-0005-0000-0000-000034550000}"/>
    <cellStyle name="Percent (0) 6 2 3 2" xfId="36018" xr:uid="{00000000-0005-0000-0000-000035550000}"/>
    <cellStyle name="Percent (0) 6 2 4" xfId="36019" xr:uid="{00000000-0005-0000-0000-000036550000}"/>
    <cellStyle name="Percent (0) 6 3" xfId="14373" xr:uid="{00000000-0005-0000-0000-000037550000}"/>
    <cellStyle name="Percent (0) 6 3 2" xfId="14374" xr:uid="{00000000-0005-0000-0000-000038550000}"/>
    <cellStyle name="Percent (0) 6 3 2 2" xfId="36020" xr:uid="{00000000-0005-0000-0000-000039550000}"/>
    <cellStyle name="Percent (0) 6 3 3" xfId="14375" xr:uid="{00000000-0005-0000-0000-00003A550000}"/>
    <cellStyle name="Percent (0) 6 3 3 2" xfId="36021" xr:uid="{00000000-0005-0000-0000-00003B550000}"/>
    <cellStyle name="Percent (0) 6 3 4" xfId="36022" xr:uid="{00000000-0005-0000-0000-00003C550000}"/>
    <cellStyle name="Percent (0) 6 4" xfId="14376" xr:uid="{00000000-0005-0000-0000-00003D550000}"/>
    <cellStyle name="Percent (0) 6 4 2" xfId="14377" xr:uid="{00000000-0005-0000-0000-00003E550000}"/>
    <cellStyle name="Percent (0) 6 4 2 2" xfId="36023" xr:uid="{00000000-0005-0000-0000-00003F550000}"/>
    <cellStyle name="Percent (0) 6 4 3" xfId="14378" xr:uid="{00000000-0005-0000-0000-000040550000}"/>
    <cellStyle name="Percent (0) 6 4 3 2" xfId="36024" xr:uid="{00000000-0005-0000-0000-000041550000}"/>
    <cellStyle name="Percent (0) 6 4 4" xfId="36025" xr:uid="{00000000-0005-0000-0000-000042550000}"/>
    <cellStyle name="Percent (0) 6 5" xfId="14379" xr:uid="{00000000-0005-0000-0000-000043550000}"/>
    <cellStyle name="Percent (0) 6 5 2" xfId="14380" xr:uid="{00000000-0005-0000-0000-000044550000}"/>
    <cellStyle name="Percent (0) 6 5 2 2" xfId="36026" xr:uid="{00000000-0005-0000-0000-000045550000}"/>
    <cellStyle name="Percent (0) 6 5 3" xfId="14381" xr:uid="{00000000-0005-0000-0000-000046550000}"/>
    <cellStyle name="Percent (0) 6 5 3 2" xfId="36027" xr:uid="{00000000-0005-0000-0000-000047550000}"/>
    <cellStyle name="Percent (0) 6 5 4" xfId="36028" xr:uid="{00000000-0005-0000-0000-000048550000}"/>
    <cellStyle name="Percent (0) 6 6" xfId="14382" xr:uid="{00000000-0005-0000-0000-000049550000}"/>
    <cellStyle name="Percent (0) 6 6 2" xfId="36029" xr:uid="{00000000-0005-0000-0000-00004A550000}"/>
    <cellStyle name="Percent (0) 6 7" xfId="14383" xr:uid="{00000000-0005-0000-0000-00004B550000}"/>
    <cellStyle name="Percent (0) 6 7 2" xfId="36030" xr:uid="{00000000-0005-0000-0000-00004C550000}"/>
    <cellStyle name="Percent (0) 6 8" xfId="36031" xr:uid="{00000000-0005-0000-0000-00004D550000}"/>
    <cellStyle name="Percent (0) 60" xfId="14384" xr:uid="{00000000-0005-0000-0000-00004E550000}"/>
    <cellStyle name="Percent (0) 60 2" xfId="14385" xr:uid="{00000000-0005-0000-0000-00004F550000}"/>
    <cellStyle name="Percent (0) 60 2 2" xfId="36032" xr:uid="{00000000-0005-0000-0000-000050550000}"/>
    <cellStyle name="Percent (0) 60 3" xfId="14386" xr:uid="{00000000-0005-0000-0000-000051550000}"/>
    <cellStyle name="Percent (0) 60 3 2" xfId="36033" xr:uid="{00000000-0005-0000-0000-000052550000}"/>
    <cellStyle name="Percent (0) 60 4" xfId="36034" xr:uid="{00000000-0005-0000-0000-000053550000}"/>
    <cellStyle name="Percent (0) 61" xfId="14387" xr:uid="{00000000-0005-0000-0000-000054550000}"/>
    <cellStyle name="Percent (0) 61 2" xfId="14388" xr:uid="{00000000-0005-0000-0000-000055550000}"/>
    <cellStyle name="Percent (0) 61 2 2" xfId="36035" xr:uid="{00000000-0005-0000-0000-000056550000}"/>
    <cellStyle name="Percent (0) 61 3" xfId="14389" xr:uid="{00000000-0005-0000-0000-000057550000}"/>
    <cellStyle name="Percent (0) 61 3 2" xfId="36036" xr:uid="{00000000-0005-0000-0000-000058550000}"/>
    <cellStyle name="Percent (0) 61 4" xfId="36037" xr:uid="{00000000-0005-0000-0000-000059550000}"/>
    <cellStyle name="Percent (0) 62" xfId="14390" xr:uid="{00000000-0005-0000-0000-00005A550000}"/>
    <cellStyle name="Percent (0) 62 2" xfId="14391" xr:uid="{00000000-0005-0000-0000-00005B550000}"/>
    <cellStyle name="Percent (0) 62 2 2" xfId="36038" xr:uid="{00000000-0005-0000-0000-00005C550000}"/>
    <cellStyle name="Percent (0) 62 3" xfId="14392" xr:uid="{00000000-0005-0000-0000-00005D550000}"/>
    <cellStyle name="Percent (0) 62 3 2" xfId="36039" xr:uid="{00000000-0005-0000-0000-00005E550000}"/>
    <cellStyle name="Percent (0) 62 4" xfId="36040" xr:uid="{00000000-0005-0000-0000-00005F550000}"/>
    <cellStyle name="Percent (0) 63" xfId="14393" xr:uid="{00000000-0005-0000-0000-000060550000}"/>
    <cellStyle name="Percent (0) 63 2" xfId="14394" xr:uid="{00000000-0005-0000-0000-000061550000}"/>
    <cellStyle name="Percent (0) 63 2 2" xfId="36041" xr:uid="{00000000-0005-0000-0000-000062550000}"/>
    <cellStyle name="Percent (0) 63 3" xfId="14395" xr:uid="{00000000-0005-0000-0000-000063550000}"/>
    <cellStyle name="Percent (0) 63 3 2" xfId="36042" xr:uid="{00000000-0005-0000-0000-000064550000}"/>
    <cellStyle name="Percent (0) 63 4" xfId="36043" xr:uid="{00000000-0005-0000-0000-000065550000}"/>
    <cellStyle name="Percent (0) 64" xfId="14396" xr:uid="{00000000-0005-0000-0000-000066550000}"/>
    <cellStyle name="Percent (0) 64 2" xfId="14397" xr:uid="{00000000-0005-0000-0000-000067550000}"/>
    <cellStyle name="Percent (0) 64 2 2" xfId="36044" xr:uid="{00000000-0005-0000-0000-000068550000}"/>
    <cellStyle name="Percent (0) 64 3" xfId="14398" xr:uid="{00000000-0005-0000-0000-000069550000}"/>
    <cellStyle name="Percent (0) 64 3 2" xfId="36045" xr:uid="{00000000-0005-0000-0000-00006A550000}"/>
    <cellStyle name="Percent (0) 64 4" xfId="36046" xr:uid="{00000000-0005-0000-0000-00006B550000}"/>
    <cellStyle name="Percent (0) 65" xfId="14399" xr:uid="{00000000-0005-0000-0000-00006C550000}"/>
    <cellStyle name="Percent (0) 65 2" xfId="14400" xr:uid="{00000000-0005-0000-0000-00006D550000}"/>
    <cellStyle name="Percent (0) 65 2 2" xfId="36047" xr:uid="{00000000-0005-0000-0000-00006E550000}"/>
    <cellStyle name="Percent (0) 65 3" xfId="14401" xr:uid="{00000000-0005-0000-0000-00006F550000}"/>
    <cellStyle name="Percent (0) 65 3 2" xfId="36048" xr:uid="{00000000-0005-0000-0000-000070550000}"/>
    <cellStyle name="Percent (0) 65 4" xfId="36049" xr:uid="{00000000-0005-0000-0000-000071550000}"/>
    <cellStyle name="Percent (0) 66" xfId="14402" xr:uid="{00000000-0005-0000-0000-000072550000}"/>
    <cellStyle name="Percent (0) 66 2" xfId="14403" xr:uid="{00000000-0005-0000-0000-000073550000}"/>
    <cellStyle name="Percent (0) 66 2 2" xfId="36050" xr:uid="{00000000-0005-0000-0000-000074550000}"/>
    <cellStyle name="Percent (0) 66 3" xfId="14404" xr:uid="{00000000-0005-0000-0000-000075550000}"/>
    <cellStyle name="Percent (0) 66 3 2" xfId="36051" xr:uid="{00000000-0005-0000-0000-000076550000}"/>
    <cellStyle name="Percent (0) 66 4" xfId="36052" xr:uid="{00000000-0005-0000-0000-000077550000}"/>
    <cellStyle name="Percent (0) 67" xfId="14405" xr:uid="{00000000-0005-0000-0000-000078550000}"/>
    <cellStyle name="Percent (0) 67 2" xfId="14406" xr:uid="{00000000-0005-0000-0000-000079550000}"/>
    <cellStyle name="Percent (0) 67 2 2" xfId="36053" xr:uid="{00000000-0005-0000-0000-00007A550000}"/>
    <cellStyle name="Percent (0) 67 3" xfId="14407" xr:uid="{00000000-0005-0000-0000-00007B550000}"/>
    <cellStyle name="Percent (0) 67 3 2" xfId="36054" xr:uid="{00000000-0005-0000-0000-00007C550000}"/>
    <cellStyle name="Percent (0) 67 4" xfId="36055" xr:uid="{00000000-0005-0000-0000-00007D550000}"/>
    <cellStyle name="Percent (0) 68" xfId="14408" xr:uid="{00000000-0005-0000-0000-00007E550000}"/>
    <cellStyle name="Percent (0) 68 2" xfId="14409" xr:uid="{00000000-0005-0000-0000-00007F550000}"/>
    <cellStyle name="Percent (0) 68 2 2" xfId="36056" xr:uid="{00000000-0005-0000-0000-000080550000}"/>
    <cellStyle name="Percent (0) 68 3" xfId="14410" xr:uid="{00000000-0005-0000-0000-000081550000}"/>
    <cellStyle name="Percent (0) 68 3 2" xfId="36057" xr:uid="{00000000-0005-0000-0000-000082550000}"/>
    <cellStyle name="Percent (0) 68 4" xfId="36058" xr:uid="{00000000-0005-0000-0000-000083550000}"/>
    <cellStyle name="Percent (0) 69" xfId="14411" xr:uid="{00000000-0005-0000-0000-000084550000}"/>
    <cellStyle name="Percent (0) 69 2" xfId="14412" xr:uid="{00000000-0005-0000-0000-000085550000}"/>
    <cellStyle name="Percent (0) 69 2 2" xfId="36059" xr:uid="{00000000-0005-0000-0000-000086550000}"/>
    <cellStyle name="Percent (0) 69 3" xfId="14413" xr:uid="{00000000-0005-0000-0000-000087550000}"/>
    <cellStyle name="Percent (0) 69 3 2" xfId="36060" xr:uid="{00000000-0005-0000-0000-000088550000}"/>
    <cellStyle name="Percent (0) 69 4" xfId="36061" xr:uid="{00000000-0005-0000-0000-000089550000}"/>
    <cellStyle name="Percent (0) 7" xfId="14414" xr:uid="{00000000-0005-0000-0000-00008A550000}"/>
    <cellStyle name="Percent (0) 7 2" xfId="14415" xr:uid="{00000000-0005-0000-0000-00008B550000}"/>
    <cellStyle name="Percent (0) 7 2 2" xfId="14416" xr:uid="{00000000-0005-0000-0000-00008C550000}"/>
    <cellStyle name="Percent (0) 7 2 2 2" xfId="36062" xr:uid="{00000000-0005-0000-0000-00008D550000}"/>
    <cellStyle name="Percent (0) 7 2 3" xfId="14417" xr:uid="{00000000-0005-0000-0000-00008E550000}"/>
    <cellStyle name="Percent (0) 7 2 3 2" xfId="36063" xr:uid="{00000000-0005-0000-0000-00008F550000}"/>
    <cellStyle name="Percent (0) 7 2 4" xfId="36064" xr:uid="{00000000-0005-0000-0000-000090550000}"/>
    <cellStyle name="Percent (0) 7 3" xfId="14418" xr:uid="{00000000-0005-0000-0000-000091550000}"/>
    <cellStyle name="Percent (0) 7 3 2" xfId="14419" xr:uid="{00000000-0005-0000-0000-000092550000}"/>
    <cellStyle name="Percent (0) 7 3 2 2" xfId="36065" xr:uid="{00000000-0005-0000-0000-000093550000}"/>
    <cellStyle name="Percent (0) 7 3 3" xfId="14420" xr:uid="{00000000-0005-0000-0000-000094550000}"/>
    <cellStyle name="Percent (0) 7 3 3 2" xfId="36066" xr:uid="{00000000-0005-0000-0000-000095550000}"/>
    <cellStyle name="Percent (0) 7 3 4" xfId="36067" xr:uid="{00000000-0005-0000-0000-000096550000}"/>
    <cellStyle name="Percent (0) 7 4" xfId="14421" xr:uid="{00000000-0005-0000-0000-000097550000}"/>
    <cellStyle name="Percent (0) 7 4 2" xfId="14422" xr:uid="{00000000-0005-0000-0000-000098550000}"/>
    <cellStyle name="Percent (0) 7 4 2 2" xfId="36068" xr:uid="{00000000-0005-0000-0000-000099550000}"/>
    <cellStyle name="Percent (0) 7 4 3" xfId="14423" xr:uid="{00000000-0005-0000-0000-00009A550000}"/>
    <cellStyle name="Percent (0) 7 4 3 2" xfId="36069" xr:uid="{00000000-0005-0000-0000-00009B550000}"/>
    <cellStyle name="Percent (0) 7 4 4" xfId="36070" xr:uid="{00000000-0005-0000-0000-00009C550000}"/>
    <cellStyle name="Percent (0) 7 5" xfId="14424" xr:uid="{00000000-0005-0000-0000-00009D550000}"/>
    <cellStyle name="Percent (0) 7 5 2" xfId="14425" xr:uid="{00000000-0005-0000-0000-00009E550000}"/>
    <cellStyle name="Percent (0) 7 5 2 2" xfId="36071" xr:uid="{00000000-0005-0000-0000-00009F550000}"/>
    <cellStyle name="Percent (0) 7 5 3" xfId="14426" xr:uid="{00000000-0005-0000-0000-0000A0550000}"/>
    <cellStyle name="Percent (0) 7 5 3 2" xfId="36072" xr:uid="{00000000-0005-0000-0000-0000A1550000}"/>
    <cellStyle name="Percent (0) 7 5 4" xfId="36073" xr:uid="{00000000-0005-0000-0000-0000A2550000}"/>
    <cellStyle name="Percent (0) 7 6" xfId="14427" xr:uid="{00000000-0005-0000-0000-0000A3550000}"/>
    <cellStyle name="Percent (0) 7 6 2" xfId="36074" xr:uid="{00000000-0005-0000-0000-0000A4550000}"/>
    <cellStyle name="Percent (0) 7 7" xfId="14428" xr:uid="{00000000-0005-0000-0000-0000A5550000}"/>
    <cellStyle name="Percent (0) 7 7 2" xfId="36075" xr:uid="{00000000-0005-0000-0000-0000A6550000}"/>
    <cellStyle name="Percent (0) 7 8" xfId="36076" xr:uid="{00000000-0005-0000-0000-0000A7550000}"/>
    <cellStyle name="Percent (0) 70" xfId="14429" xr:uid="{00000000-0005-0000-0000-0000A8550000}"/>
    <cellStyle name="Percent (0) 70 2" xfId="14430" xr:uid="{00000000-0005-0000-0000-0000A9550000}"/>
    <cellStyle name="Percent (0) 70 2 2" xfId="36077" xr:uid="{00000000-0005-0000-0000-0000AA550000}"/>
    <cellStyle name="Percent (0) 70 3" xfId="14431" xr:uid="{00000000-0005-0000-0000-0000AB550000}"/>
    <cellStyle name="Percent (0) 70 3 2" xfId="36078" xr:uid="{00000000-0005-0000-0000-0000AC550000}"/>
    <cellStyle name="Percent (0) 70 4" xfId="36079" xr:uid="{00000000-0005-0000-0000-0000AD550000}"/>
    <cellStyle name="Percent (0) 71" xfId="14432" xr:uid="{00000000-0005-0000-0000-0000AE550000}"/>
    <cellStyle name="Percent (0) 71 2" xfId="14433" xr:uid="{00000000-0005-0000-0000-0000AF550000}"/>
    <cellStyle name="Percent (0) 71 2 2" xfId="36080" xr:uid="{00000000-0005-0000-0000-0000B0550000}"/>
    <cellStyle name="Percent (0) 71 3" xfId="14434" xr:uid="{00000000-0005-0000-0000-0000B1550000}"/>
    <cellStyle name="Percent (0) 71 3 2" xfId="36081" xr:uid="{00000000-0005-0000-0000-0000B2550000}"/>
    <cellStyle name="Percent (0) 71 4" xfId="36082" xr:uid="{00000000-0005-0000-0000-0000B3550000}"/>
    <cellStyle name="Percent (0) 72" xfId="14435" xr:uid="{00000000-0005-0000-0000-0000B4550000}"/>
    <cellStyle name="Percent (0) 72 2" xfId="14436" xr:uid="{00000000-0005-0000-0000-0000B5550000}"/>
    <cellStyle name="Percent (0) 72 2 2" xfId="36083" xr:uid="{00000000-0005-0000-0000-0000B6550000}"/>
    <cellStyle name="Percent (0) 72 3" xfId="14437" xr:uid="{00000000-0005-0000-0000-0000B7550000}"/>
    <cellStyle name="Percent (0) 72 3 2" xfId="36084" xr:uid="{00000000-0005-0000-0000-0000B8550000}"/>
    <cellStyle name="Percent (0) 72 4" xfId="36085" xr:uid="{00000000-0005-0000-0000-0000B9550000}"/>
    <cellStyle name="Percent (0) 73" xfId="14438" xr:uid="{00000000-0005-0000-0000-0000BA550000}"/>
    <cellStyle name="Percent (0) 73 2" xfId="14439" xr:uid="{00000000-0005-0000-0000-0000BB550000}"/>
    <cellStyle name="Percent (0) 73 2 2" xfId="36086" xr:uid="{00000000-0005-0000-0000-0000BC550000}"/>
    <cellStyle name="Percent (0) 73 3" xfId="14440" xr:uid="{00000000-0005-0000-0000-0000BD550000}"/>
    <cellStyle name="Percent (0) 73 3 2" xfId="36087" xr:uid="{00000000-0005-0000-0000-0000BE550000}"/>
    <cellStyle name="Percent (0) 73 4" xfId="36088" xr:uid="{00000000-0005-0000-0000-0000BF550000}"/>
    <cellStyle name="Percent (0) 74" xfId="14441" xr:uid="{00000000-0005-0000-0000-0000C0550000}"/>
    <cellStyle name="Percent (0) 74 2" xfId="14442" xr:uid="{00000000-0005-0000-0000-0000C1550000}"/>
    <cellStyle name="Percent (0) 74 2 2" xfId="36089" xr:uid="{00000000-0005-0000-0000-0000C2550000}"/>
    <cellStyle name="Percent (0) 74 3" xfId="14443" xr:uid="{00000000-0005-0000-0000-0000C3550000}"/>
    <cellStyle name="Percent (0) 74 3 2" xfId="36090" xr:uid="{00000000-0005-0000-0000-0000C4550000}"/>
    <cellStyle name="Percent (0) 74 4" xfId="36091" xr:uid="{00000000-0005-0000-0000-0000C5550000}"/>
    <cellStyle name="Percent (0) 75" xfId="14444" xr:uid="{00000000-0005-0000-0000-0000C6550000}"/>
    <cellStyle name="Percent (0) 75 2" xfId="14445" xr:uid="{00000000-0005-0000-0000-0000C7550000}"/>
    <cellStyle name="Percent (0) 75 2 2" xfId="36092" xr:uid="{00000000-0005-0000-0000-0000C8550000}"/>
    <cellStyle name="Percent (0) 75 3" xfId="14446" xr:uid="{00000000-0005-0000-0000-0000C9550000}"/>
    <cellStyle name="Percent (0) 75 3 2" xfId="36093" xr:uid="{00000000-0005-0000-0000-0000CA550000}"/>
    <cellStyle name="Percent (0) 75 4" xfId="36094" xr:uid="{00000000-0005-0000-0000-0000CB550000}"/>
    <cellStyle name="Percent (0) 76" xfId="14447" xr:uid="{00000000-0005-0000-0000-0000CC550000}"/>
    <cellStyle name="Percent (0) 76 2" xfId="14448" xr:uid="{00000000-0005-0000-0000-0000CD550000}"/>
    <cellStyle name="Percent (0) 76 2 2" xfId="36095" xr:uid="{00000000-0005-0000-0000-0000CE550000}"/>
    <cellStyle name="Percent (0) 76 3" xfId="14449" xr:uid="{00000000-0005-0000-0000-0000CF550000}"/>
    <cellStyle name="Percent (0) 76 3 2" xfId="36096" xr:uid="{00000000-0005-0000-0000-0000D0550000}"/>
    <cellStyle name="Percent (0) 76 4" xfId="36097" xr:uid="{00000000-0005-0000-0000-0000D1550000}"/>
    <cellStyle name="Percent (0) 77" xfId="14450" xr:uid="{00000000-0005-0000-0000-0000D2550000}"/>
    <cellStyle name="Percent (0) 77 2" xfId="14451" xr:uid="{00000000-0005-0000-0000-0000D3550000}"/>
    <cellStyle name="Percent (0) 77 2 2" xfId="36098" xr:uid="{00000000-0005-0000-0000-0000D4550000}"/>
    <cellStyle name="Percent (0) 77 3" xfId="14452" xr:uid="{00000000-0005-0000-0000-0000D5550000}"/>
    <cellStyle name="Percent (0) 77 3 2" xfId="36099" xr:uid="{00000000-0005-0000-0000-0000D6550000}"/>
    <cellStyle name="Percent (0) 77 4" xfId="36100" xr:uid="{00000000-0005-0000-0000-0000D7550000}"/>
    <cellStyle name="Percent (0) 78" xfId="14453" xr:uid="{00000000-0005-0000-0000-0000D8550000}"/>
    <cellStyle name="Percent (0) 78 2" xfId="14454" xr:uid="{00000000-0005-0000-0000-0000D9550000}"/>
    <cellStyle name="Percent (0) 78 2 2" xfId="36101" xr:uid="{00000000-0005-0000-0000-0000DA550000}"/>
    <cellStyle name="Percent (0) 78 3" xfId="14455" xr:uid="{00000000-0005-0000-0000-0000DB550000}"/>
    <cellStyle name="Percent (0) 78 3 2" xfId="36102" xr:uid="{00000000-0005-0000-0000-0000DC550000}"/>
    <cellStyle name="Percent (0) 78 4" xfId="36103" xr:uid="{00000000-0005-0000-0000-0000DD550000}"/>
    <cellStyle name="Percent (0) 79" xfId="14456" xr:uid="{00000000-0005-0000-0000-0000DE550000}"/>
    <cellStyle name="Percent (0) 79 2" xfId="14457" xr:uid="{00000000-0005-0000-0000-0000DF550000}"/>
    <cellStyle name="Percent (0) 79 2 2" xfId="36104" xr:uid="{00000000-0005-0000-0000-0000E0550000}"/>
    <cellStyle name="Percent (0) 79 3" xfId="14458" xr:uid="{00000000-0005-0000-0000-0000E1550000}"/>
    <cellStyle name="Percent (0) 79 3 2" xfId="36105" xr:uid="{00000000-0005-0000-0000-0000E2550000}"/>
    <cellStyle name="Percent (0) 79 4" xfId="36106" xr:uid="{00000000-0005-0000-0000-0000E3550000}"/>
    <cellStyle name="Percent (0) 8" xfId="14459" xr:uid="{00000000-0005-0000-0000-0000E4550000}"/>
    <cellStyle name="Percent (0) 8 2" xfId="14460" xr:uid="{00000000-0005-0000-0000-0000E5550000}"/>
    <cellStyle name="Percent (0) 8 2 2" xfId="36107" xr:uid="{00000000-0005-0000-0000-0000E6550000}"/>
    <cellStyle name="Percent (0) 8 3" xfId="14461" xr:uid="{00000000-0005-0000-0000-0000E7550000}"/>
    <cellStyle name="Percent (0) 8 3 2" xfId="36108" xr:uid="{00000000-0005-0000-0000-0000E8550000}"/>
    <cellStyle name="Percent (0) 8 4" xfId="36109" xr:uid="{00000000-0005-0000-0000-0000E9550000}"/>
    <cellStyle name="Percent (0) 80" xfId="14462" xr:uid="{00000000-0005-0000-0000-0000EA550000}"/>
    <cellStyle name="Percent (0) 80 2" xfId="14463" xr:uid="{00000000-0005-0000-0000-0000EB550000}"/>
    <cellStyle name="Percent (0) 80 2 2" xfId="36110" xr:uid="{00000000-0005-0000-0000-0000EC550000}"/>
    <cellStyle name="Percent (0) 80 3" xfId="14464" xr:uid="{00000000-0005-0000-0000-0000ED550000}"/>
    <cellStyle name="Percent (0) 80 3 2" xfId="36111" xr:uid="{00000000-0005-0000-0000-0000EE550000}"/>
    <cellStyle name="Percent (0) 80 4" xfId="36112" xr:uid="{00000000-0005-0000-0000-0000EF550000}"/>
    <cellStyle name="Percent (0) 81" xfId="14465" xr:uid="{00000000-0005-0000-0000-0000F0550000}"/>
    <cellStyle name="Percent (0) 81 2" xfId="14466" xr:uid="{00000000-0005-0000-0000-0000F1550000}"/>
    <cellStyle name="Percent (0) 81 2 2" xfId="36113" xr:uid="{00000000-0005-0000-0000-0000F2550000}"/>
    <cellStyle name="Percent (0) 81 3" xfId="14467" xr:uid="{00000000-0005-0000-0000-0000F3550000}"/>
    <cellStyle name="Percent (0) 81 3 2" xfId="36114" xr:uid="{00000000-0005-0000-0000-0000F4550000}"/>
    <cellStyle name="Percent (0) 81 4" xfId="36115" xr:uid="{00000000-0005-0000-0000-0000F5550000}"/>
    <cellStyle name="Percent (0) 82" xfId="14468" xr:uid="{00000000-0005-0000-0000-0000F6550000}"/>
    <cellStyle name="Percent (0) 82 2" xfId="14469" xr:uid="{00000000-0005-0000-0000-0000F7550000}"/>
    <cellStyle name="Percent (0) 82 2 2" xfId="36116" xr:uid="{00000000-0005-0000-0000-0000F8550000}"/>
    <cellStyle name="Percent (0) 82 3" xfId="14470" xr:uid="{00000000-0005-0000-0000-0000F9550000}"/>
    <cellStyle name="Percent (0) 82 3 2" xfId="36117" xr:uid="{00000000-0005-0000-0000-0000FA550000}"/>
    <cellStyle name="Percent (0) 82 4" xfId="36118" xr:uid="{00000000-0005-0000-0000-0000FB550000}"/>
    <cellStyle name="Percent (0) 83" xfId="14471" xr:uid="{00000000-0005-0000-0000-0000FC550000}"/>
    <cellStyle name="Percent (0) 83 2" xfId="14472" xr:uid="{00000000-0005-0000-0000-0000FD550000}"/>
    <cellStyle name="Percent (0) 83 2 2" xfId="36119" xr:uid="{00000000-0005-0000-0000-0000FE550000}"/>
    <cellStyle name="Percent (0) 83 3" xfId="14473" xr:uid="{00000000-0005-0000-0000-0000FF550000}"/>
    <cellStyle name="Percent (0) 83 3 2" xfId="36120" xr:uid="{00000000-0005-0000-0000-000000560000}"/>
    <cellStyle name="Percent (0) 83 4" xfId="36121" xr:uid="{00000000-0005-0000-0000-000001560000}"/>
    <cellStyle name="Percent (0) 84" xfId="14474" xr:uid="{00000000-0005-0000-0000-000002560000}"/>
    <cellStyle name="Percent (0) 84 2" xfId="14475" xr:uid="{00000000-0005-0000-0000-000003560000}"/>
    <cellStyle name="Percent (0) 84 2 2" xfId="36122" xr:uid="{00000000-0005-0000-0000-000004560000}"/>
    <cellStyle name="Percent (0) 84 3" xfId="14476" xr:uid="{00000000-0005-0000-0000-000005560000}"/>
    <cellStyle name="Percent (0) 84 3 2" xfId="36123" xr:uid="{00000000-0005-0000-0000-000006560000}"/>
    <cellStyle name="Percent (0) 84 4" xfId="36124" xr:uid="{00000000-0005-0000-0000-000007560000}"/>
    <cellStyle name="Percent (0) 85" xfId="14477" xr:uid="{00000000-0005-0000-0000-000008560000}"/>
    <cellStyle name="Percent (0) 85 2" xfId="14478" xr:uid="{00000000-0005-0000-0000-000009560000}"/>
    <cellStyle name="Percent (0) 85 2 2" xfId="36125" xr:uid="{00000000-0005-0000-0000-00000A560000}"/>
    <cellStyle name="Percent (0) 85 3" xfId="14479" xr:uid="{00000000-0005-0000-0000-00000B560000}"/>
    <cellStyle name="Percent (0) 85 3 2" xfId="36126" xr:uid="{00000000-0005-0000-0000-00000C560000}"/>
    <cellStyle name="Percent (0) 85 4" xfId="36127" xr:uid="{00000000-0005-0000-0000-00000D560000}"/>
    <cellStyle name="Percent (0) 86" xfId="14480" xr:uid="{00000000-0005-0000-0000-00000E560000}"/>
    <cellStyle name="Percent (0) 86 2" xfId="14481" xr:uid="{00000000-0005-0000-0000-00000F560000}"/>
    <cellStyle name="Percent (0) 86 2 2" xfId="36128" xr:uid="{00000000-0005-0000-0000-000010560000}"/>
    <cellStyle name="Percent (0) 86 3" xfId="14482" xr:uid="{00000000-0005-0000-0000-000011560000}"/>
    <cellStyle name="Percent (0) 86 3 2" xfId="36129" xr:uid="{00000000-0005-0000-0000-000012560000}"/>
    <cellStyle name="Percent (0) 86 4" xfId="36130" xr:uid="{00000000-0005-0000-0000-000013560000}"/>
    <cellStyle name="Percent (0) 87" xfId="14483" xr:uid="{00000000-0005-0000-0000-000014560000}"/>
    <cellStyle name="Percent (0) 87 2" xfId="14484" xr:uid="{00000000-0005-0000-0000-000015560000}"/>
    <cellStyle name="Percent (0) 87 2 2" xfId="36131" xr:uid="{00000000-0005-0000-0000-000016560000}"/>
    <cellStyle name="Percent (0) 87 3" xfId="14485" xr:uid="{00000000-0005-0000-0000-000017560000}"/>
    <cellStyle name="Percent (0) 87 3 2" xfId="36132" xr:uid="{00000000-0005-0000-0000-000018560000}"/>
    <cellStyle name="Percent (0) 87 4" xfId="36133" xr:uid="{00000000-0005-0000-0000-000019560000}"/>
    <cellStyle name="Percent (0) 88" xfId="14486" xr:uid="{00000000-0005-0000-0000-00001A560000}"/>
    <cellStyle name="Percent (0) 88 2" xfId="14487" xr:uid="{00000000-0005-0000-0000-00001B560000}"/>
    <cellStyle name="Percent (0) 88 2 2" xfId="36134" xr:uid="{00000000-0005-0000-0000-00001C560000}"/>
    <cellStyle name="Percent (0) 88 3" xfId="14488" xr:uid="{00000000-0005-0000-0000-00001D560000}"/>
    <cellStyle name="Percent (0) 88 3 2" xfId="36135" xr:uid="{00000000-0005-0000-0000-00001E560000}"/>
    <cellStyle name="Percent (0) 88 4" xfId="36136" xr:uid="{00000000-0005-0000-0000-00001F560000}"/>
    <cellStyle name="Percent (0) 89" xfId="14489" xr:uid="{00000000-0005-0000-0000-000020560000}"/>
    <cellStyle name="Percent (0) 89 2" xfId="14490" xr:uid="{00000000-0005-0000-0000-000021560000}"/>
    <cellStyle name="Percent (0) 89 2 2" xfId="36137" xr:uid="{00000000-0005-0000-0000-000022560000}"/>
    <cellStyle name="Percent (0) 89 3" xfId="14491" xr:uid="{00000000-0005-0000-0000-000023560000}"/>
    <cellStyle name="Percent (0) 89 3 2" xfId="36138" xr:uid="{00000000-0005-0000-0000-000024560000}"/>
    <cellStyle name="Percent (0) 89 4" xfId="36139" xr:uid="{00000000-0005-0000-0000-000025560000}"/>
    <cellStyle name="Percent (0) 9" xfId="14492" xr:uid="{00000000-0005-0000-0000-000026560000}"/>
    <cellStyle name="Percent (0) 9 2" xfId="14493" xr:uid="{00000000-0005-0000-0000-000027560000}"/>
    <cellStyle name="Percent (0) 9 2 2" xfId="36140" xr:uid="{00000000-0005-0000-0000-000028560000}"/>
    <cellStyle name="Percent (0) 9 3" xfId="14494" xr:uid="{00000000-0005-0000-0000-000029560000}"/>
    <cellStyle name="Percent (0) 9 3 2" xfId="36141" xr:uid="{00000000-0005-0000-0000-00002A560000}"/>
    <cellStyle name="Percent (0) 9 4" xfId="36142" xr:uid="{00000000-0005-0000-0000-00002B560000}"/>
    <cellStyle name="Percent (0) 90" xfId="14495" xr:uid="{00000000-0005-0000-0000-00002C560000}"/>
    <cellStyle name="Percent (0) 90 2" xfId="14496" xr:uid="{00000000-0005-0000-0000-00002D560000}"/>
    <cellStyle name="Percent (0) 90 2 2" xfId="36143" xr:uid="{00000000-0005-0000-0000-00002E560000}"/>
    <cellStyle name="Percent (0) 90 3" xfId="14497" xr:uid="{00000000-0005-0000-0000-00002F560000}"/>
    <cellStyle name="Percent (0) 90 3 2" xfId="36144" xr:uid="{00000000-0005-0000-0000-000030560000}"/>
    <cellStyle name="Percent (0) 90 4" xfId="36145" xr:uid="{00000000-0005-0000-0000-000031560000}"/>
    <cellStyle name="Percent (0) 91" xfId="14498" xr:uid="{00000000-0005-0000-0000-000032560000}"/>
    <cellStyle name="Percent (0) 91 2" xfId="14499" xr:uid="{00000000-0005-0000-0000-000033560000}"/>
    <cellStyle name="Percent (0) 91 2 2" xfId="36146" xr:uid="{00000000-0005-0000-0000-000034560000}"/>
    <cellStyle name="Percent (0) 91 3" xfId="14500" xr:uid="{00000000-0005-0000-0000-000035560000}"/>
    <cellStyle name="Percent (0) 91 3 2" xfId="36147" xr:uid="{00000000-0005-0000-0000-000036560000}"/>
    <cellStyle name="Percent (0) 91 4" xfId="36148" xr:uid="{00000000-0005-0000-0000-000037560000}"/>
    <cellStyle name="Percent (0) 92" xfId="14501" xr:uid="{00000000-0005-0000-0000-000038560000}"/>
    <cellStyle name="Percent (0) 92 2" xfId="14502" xr:uid="{00000000-0005-0000-0000-000039560000}"/>
    <cellStyle name="Percent (0) 92 2 2" xfId="36149" xr:uid="{00000000-0005-0000-0000-00003A560000}"/>
    <cellStyle name="Percent (0) 92 3" xfId="14503" xr:uid="{00000000-0005-0000-0000-00003B560000}"/>
    <cellStyle name="Percent (0) 92 3 2" xfId="36150" xr:uid="{00000000-0005-0000-0000-00003C560000}"/>
    <cellStyle name="Percent (0) 92 4" xfId="36151" xr:uid="{00000000-0005-0000-0000-00003D560000}"/>
    <cellStyle name="Percent (0) 93" xfId="14504" xr:uid="{00000000-0005-0000-0000-00003E560000}"/>
    <cellStyle name="Percent (0) 93 2" xfId="14505" xr:uid="{00000000-0005-0000-0000-00003F560000}"/>
    <cellStyle name="Percent (0) 93 2 2" xfId="36152" xr:uid="{00000000-0005-0000-0000-000040560000}"/>
    <cellStyle name="Percent (0) 93 3" xfId="14506" xr:uid="{00000000-0005-0000-0000-000041560000}"/>
    <cellStyle name="Percent (0) 93 3 2" xfId="36153" xr:uid="{00000000-0005-0000-0000-000042560000}"/>
    <cellStyle name="Percent (0) 93 4" xfId="36154" xr:uid="{00000000-0005-0000-0000-000043560000}"/>
    <cellStyle name="Percent (0) 94" xfId="14507" xr:uid="{00000000-0005-0000-0000-000044560000}"/>
    <cellStyle name="Percent (0) 94 2" xfId="14508" xr:uid="{00000000-0005-0000-0000-000045560000}"/>
    <cellStyle name="Percent (0) 94 2 2" xfId="36155" xr:uid="{00000000-0005-0000-0000-000046560000}"/>
    <cellStyle name="Percent (0) 94 3" xfId="14509" xr:uid="{00000000-0005-0000-0000-000047560000}"/>
    <cellStyle name="Percent (0) 94 3 2" xfId="36156" xr:uid="{00000000-0005-0000-0000-000048560000}"/>
    <cellStyle name="Percent (0) 94 4" xfId="36157" xr:uid="{00000000-0005-0000-0000-000049560000}"/>
    <cellStyle name="Percent (0) 95" xfId="14510" xr:uid="{00000000-0005-0000-0000-00004A560000}"/>
    <cellStyle name="Percent (0) 95 2" xfId="14511" xr:uid="{00000000-0005-0000-0000-00004B560000}"/>
    <cellStyle name="Percent (0) 95 2 2" xfId="36158" xr:uid="{00000000-0005-0000-0000-00004C560000}"/>
    <cellStyle name="Percent (0) 95 3" xfId="14512" xr:uid="{00000000-0005-0000-0000-00004D560000}"/>
    <cellStyle name="Percent (0) 95 3 2" xfId="36159" xr:uid="{00000000-0005-0000-0000-00004E560000}"/>
    <cellStyle name="Percent (0) 95 4" xfId="36160" xr:uid="{00000000-0005-0000-0000-00004F560000}"/>
    <cellStyle name="Percent (0) 96" xfId="14513" xr:uid="{00000000-0005-0000-0000-000050560000}"/>
    <cellStyle name="Percent (0) 96 2" xfId="14514" xr:uid="{00000000-0005-0000-0000-000051560000}"/>
    <cellStyle name="Percent (0) 96 2 2" xfId="36161" xr:uid="{00000000-0005-0000-0000-000052560000}"/>
    <cellStyle name="Percent (0) 96 3" xfId="14515" xr:uid="{00000000-0005-0000-0000-000053560000}"/>
    <cellStyle name="Percent (0) 96 3 2" xfId="36162" xr:uid="{00000000-0005-0000-0000-000054560000}"/>
    <cellStyle name="Percent (0) 96 4" xfId="36163" xr:uid="{00000000-0005-0000-0000-000055560000}"/>
    <cellStyle name="Percent (0) 97" xfId="14516" xr:uid="{00000000-0005-0000-0000-000056560000}"/>
    <cellStyle name="Percent (0) 97 2" xfId="14517" xr:uid="{00000000-0005-0000-0000-000057560000}"/>
    <cellStyle name="Percent (0) 97 2 2" xfId="36164" xr:uid="{00000000-0005-0000-0000-000058560000}"/>
    <cellStyle name="Percent (0) 97 3" xfId="14518" xr:uid="{00000000-0005-0000-0000-000059560000}"/>
    <cellStyle name="Percent (0) 97 3 2" xfId="36165" xr:uid="{00000000-0005-0000-0000-00005A560000}"/>
    <cellStyle name="Percent (0) 97 4" xfId="36166" xr:uid="{00000000-0005-0000-0000-00005B560000}"/>
    <cellStyle name="Percent (0) 98" xfId="14519" xr:uid="{00000000-0005-0000-0000-00005C560000}"/>
    <cellStyle name="Percent (0) 98 2" xfId="14520" xr:uid="{00000000-0005-0000-0000-00005D560000}"/>
    <cellStyle name="Percent (0) 98 2 2" xfId="36167" xr:uid="{00000000-0005-0000-0000-00005E560000}"/>
    <cellStyle name="Percent (0) 98 3" xfId="14521" xr:uid="{00000000-0005-0000-0000-00005F560000}"/>
    <cellStyle name="Percent (0) 98 3 2" xfId="36168" xr:uid="{00000000-0005-0000-0000-000060560000}"/>
    <cellStyle name="Percent (0) 98 4" xfId="36169" xr:uid="{00000000-0005-0000-0000-000061560000}"/>
    <cellStyle name="Percent (0) 99" xfId="14522" xr:uid="{00000000-0005-0000-0000-000062560000}"/>
    <cellStyle name="Percent (0) 99 2" xfId="14523" xr:uid="{00000000-0005-0000-0000-000063560000}"/>
    <cellStyle name="Percent (0) 99 2 2" xfId="36170" xr:uid="{00000000-0005-0000-0000-000064560000}"/>
    <cellStyle name="Percent (0) 99 3" xfId="14524" xr:uid="{00000000-0005-0000-0000-000065560000}"/>
    <cellStyle name="Percent (0) 99 3 2" xfId="36171" xr:uid="{00000000-0005-0000-0000-000066560000}"/>
    <cellStyle name="Percent (0) 99 4" xfId="36172" xr:uid="{00000000-0005-0000-0000-000067560000}"/>
    <cellStyle name="Percent (0)_Bases_Generales" xfId="14525" xr:uid="{00000000-0005-0000-0000-000068560000}"/>
    <cellStyle name="Percent [0]" xfId="14526" xr:uid="{00000000-0005-0000-0000-000069560000}"/>
    <cellStyle name="Percent [0] 2" xfId="14527" xr:uid="{00000000-0005-0000-0000-00006A560000}"/>
    <cellStyle name="Percent [0] 2 2" xfId="14528" xr:uid="{00000000-0005-0000-0000-00006B560000}"/>
    <cellStyle name="Percent [0] 3" xfId="14529" xr:uid="{00000000-0005-0000-0000-00006C560000}"/>
    <cellStyle name="Percent [0] 3 2" xfId="14530" xr:uid="{00000000-0005-0000-0000-00006D560000}"/>
    <cellStyle name="Percent [0] 4" xfId="14531" xr:uid="{00000000-0005-0000-0000-00006E560000}"/>
    <cellStyle name="Percent [0] 4 2" xfId="14532" xr:uid="{00000000-0005-0000-0000-00006F560000}"/>
    <cellStyle name="Percent [0] 5" xfId="14533" xr:uid="{00000000-0005-0000-0000-000070560000}"/>
    <cellStyle name="Percent [0] 5 2" xfId="14534" xr:uid="{00000000-0005-0000-0000-000071560000}"/>
    <cellStyle name="Percent [0] 6" xfId="14535" xr:uid="{00000000-0005-0000-0000-000072560000}"/>
    <cellStyle name="Percent [0] 6 2" xfId="14536" xr:uid="{00000000-0005-0000-0000-000073560000}"/>
    <cellStyle name="Percent [0] 7" xfId="14537" xr:uid="{00000000-0005-0000-0000-000074560000}"/>
    <cellStyle name="Percent [0] 7 2" xfId="14538" xr:uid="{00000000-0005-0000-0000-000075560000}"/>
    <cellStyle name="Percent [0] 8" xfId="14539" xr:uid="{00000000-0005-0000-0000-000076560000}"/>
    <cellStyle name="Percent [0] 8 2" xfId="14540" xr:uid="{00000000-0005-0000-0000-000077560000}"/>
    <cellStyle name="Percent [0] 9" xfId="14541" xr:uid="{00000000-0005-0000-0000-000078560000}"/>
    <cellStyle name="Percent [1]" xfId="14542" xr:uid="{00000000-0005-0000-0000-000079560000}"/>
    <cellStyle name="Percent [1] 2" xfId="14543" xr:uid="{00000000-0005-0000-0000-00007A560000}"/>
    <cellStyle name="Percent [1] 2 2" xfId="14544" xr:uid="{00000000-0005-0000-0000-00007B560000}"/>
    <cellStyle name="Percent [1] 3" xfId="14545" xr:uid="{00000000-0005-0000-0000-00007C560000}"/>
    <cellStyle name="Percent [1] 3 2" xfId="14546" xr:uid="{00000000-0005-0000-0000-00007D560000}"/>
    <cellStyle name="Percent [1] 4" xfId="14547" xr:uid="{00000000-0005-0000-0000-00007E560000}"/>
    <cellStyle name="Percent [1] 4 2" xfId="14548" xr:uid="{00000000-0005-0000-0000-00007F560000}"/>
    <cellStyle name="Percent [1] 5" xfId="14549" xr:uid="{00000000-0005-0000-0000-000080560000}"/>
    <cellStyle name="Percent [1] 5 2" xfId="14550" xr:uid="{00000000-0005-0000-0000-000081560000}"/>
    <cellStyle name="Percent [1] 6" xfId="14551" xr:uid="{00000000-0005-0000-0000-000082560000}"/>
    <cellStyle name="Percent [1] 6 2" xfId="14552" xr:uid="{00000000-0005-0000-0000-000083560000}"/>
    <cellStyle name="Percent [1] 7" xfId="14553" xr:uid="{00000000-0005-0000-0000-000084560000}"/>
    <cellStyle name="Percent [1] 7 2" xfId="14554" xr:uid="{00000000-0005-0000-0000-000085560000}"/>
    <cellStyle name="Percent [1] 8" xfId="14555" xr:uid="{00000000-0005-0000-0000-000086560000}"/>
    <cellStyle name="Percent [1] 8 2" xfId="14556" xr:uid="{00000000-0005-0000-0000-000087560000}"/>
    <cellStyle name="Percent [1] 9" xfId="14557" xr:uid="{00000000-0005-0000-0000-000088560000}"/>
    <cellStyle name="Percent [2]" xfId="14558" xr:uid="{00000000-0005-0000-0000-000089560000}"/>
    <cellStyle name="Percent [2] 10" xfId="14559" xr:uid="{00000000-0005-0000-0000-00008A560000}"/>
    <cellStyle name="Percent [2] 10 2" xfId="14560" xr:uid="{00000000-0005-0000-0000-00008B560000}"/>
    <cellStyle name="Percent [2] 11" xfId="14561" xr:uid="{00000000-0005-0000-0000-00008C560000}"/>
    <cellStyle name="Percent [2] 11 2" xfId="14562" xr:uid="{00000000-0005-0000-0000-00008D560000}"/>
    <cellStyle name="Percent [2] 12" xfId="14563" xr:uid="{00000000-0005-0000-0000-00008E560000}"/>
    <cellStyle name="Percent [2] 12 2" xfId="14564" xr:uid="{00000000-0005-0000-0000-00008F560000}"/>
    <cellStyle name="Percent [2] 13" xfId="14565" xr:uid="{00000000-0005-0000-0000-000090560000}"/>
    <cellStyle name="Percent [2] 13 2" xfId="14566" xr:uid="{00000000-0005-0000-0000-000091560000}"/>
    <cellStyle name="Percent [2] 13 2 2" xfId="14567" xr:uid="{00000000-0005-0000-0000-000092560000}"/>
    <cellStyle name="Percent [2] 13 3" xfId="14568" xr:uid="{00000000-0005-0000-0000-000093560000}"/>
    <cellStyle name="Percent [2] 13 3 2" xfId="14569" xr:uid="{00000000-0005-0000-0000-000094560000}"/>
    <cellStyle name="Percent [2] 13 4" xfId="14570" xr:uid="{00000000-0005-0000-0000-000095560000}"/>
    <cellStyle name="Percent [2] 14" xfId="14571" xr:uid="{00000000-0005-0000-0000-000096560000}"/>
    <cellStyle name="Percent [2] 14 2" xfId="14572" xr:uid="{00000000-0005-0000-0000-000097560000}"/>
    <cellStyle name="Percent [2] 14 2 2" xfId="14573" xr:uid="{00000000-0005-0000-0000-000098560000}"/>
    <cellStyle name="Percent [2] 14 3" xfId="14574" xr:uid="{00000000-0005-0000-0000-000099560000}"/>
    <cellStyle name="Percent [2] 14 3 2" xfId="14575" xr:uid="{00000000-0005-0000-0000-00009A560000}"/>
    <cellStyle name="Percent [2] 14 4" xfId="14576" xr:uid="{00000000-0005-0000-0000-00009B560000}"/>
    <cellStyle name="Percent [2] 15" xfId="14577" xr:uid="{00000000-0005-0000-0000-00009C560000}"/>
    <cellStyle name="Percent [2] 15 2" xfId="14578" xr:uid="{00000000-0005-0000-0000-00009D560000}"/>
    <cellStyle name="Percent [2] 15 2 2" xfId="14579" xr:uid="{00000000-0005-0000-0000-00009E560000}"/>
    <cellStyle name="Percent [2] 15 3" xfId="14580" xr:uid="{00000000-0005-0000-0000-00009F560000}"/>
    <cellStyle name="Percent [2] 15 3 2" xfId="14581" xr:uid="{00000000-0005-0000-0000-0000A0560000}"/>
    <cellStyle name="Percent [2] 15 4" xfId="14582" xr:uid="{00000000-0005-0000-0000-0000A1560000}"/>
    <cellStyle name="Percent [2] 16" xfId="14583" xr:uid="{00000000-0005-0000-0000-0000A2560000}"/>
    <cellStyle name="Percent [2] 16 2" xfId="14584" xr:uid="{00000000-0005-0000-0000-0000A3560000}"/>
    <cellStyle name="Percent [2] 16 2 2" xfId="14585" xr:uid="{00000000-0005-0000-0000-0000A4560000}"/>
    <cellStyle name="Percent [2] 16 3" xfId="14586" xr:uid="{00000000-0005-0000-0000-0000A5560000}"/>
    <cellStyle name="Percent [2] 16 3 2" xfId="14587" xr:uid="{00000000-0005-0000-0000-0000A6560000}"/>
    <cellStyle name="Percent [2] 16 4" xfId="14588" xr:uid="{00000000-0005-0000-0000-0000A7560000}"/>
    <cellStyle name="Percent [2] 17" xfId="14589" xr:uid="{00000000-0005-0000-0000-0000A8560000}"/>
    <cellStyle name="Percent [2] 17 2" xfId="14590" xr:uid="{00000000-0005-0000-0000-0000A9560000}"/>
    <cellStyle name="Percent [2] 17 2 2" xfId="14591" xr:uid="{00000000-0005-0000-0000-0000AA560000}"/>
    <cellStyle name="Percent [2] 17 3" xfId="14592" xr:uid="{00000000-0005-0000-0000-0000AB560000}"/>
    <cellStyle name="Percent [2] 17 3 2" xfId="14593" xr:uid="{00000000-0005-0000-0000-0000AC560000}"/>
    <cellStyle name="Percent [2] 17 4" xfId="14594" xr:uid="{00000000-0005-0000-0000-0000AD560000}"/>
    <cellStyle name="Percent [2] 18" xfId="14595" xr:uid="{00000000-0005-0000-0000-0000AE560000}"/>
    <cellStyle name="Percent [2] 18 2" xfId="14596" xr:uid="{00000000-0005-0000-0000-0000AF560000}"/>
    <cellStyle name="Percent [2] 18 2 2" xfId="14597" xr:uid="{00000000-0005-0000-0000-0000B0560000}"/>
    <cellStyle name="Percent [2] 18 3" xfId="14598" xr:uid="{00000000-0005-0000-0000-0000B1560000}"/>
    <cellStyle name="Percent [2] 18 3 2" xfId="14599" xr:uid="{00000000-0005-0000-0000-0000B2560000}"/>
    <cellStyle name="Percent [2] 18 4" xfId="14600" xr:uid="{00000000-0005-0000-0000-0000B3560000}"/>
    <cellStyle name="Percent [2] 19" xfId="14601" xr:uid="{00000000-0005-0000-0000-0000B4560000}"/>
    <cellStyle name="Percent [2] 19 2" xfId="14602" xr:uid="{00000000-0005-0000-0000-0000B5560000}"/>
    <cellStyle name="Percent [2] 19 2 2" xfId="14603" xr:uid="{00000000-0005-0000-0000-0000B6560000}"/>
    <cellStyle name="Percent [2] 19 3" xfId="14604" xr:uid="{00000000-0005-0000-0000-0000B7560000}"/>
    <cellStyle name="Percent [2] 19 3 2" xfId="14605" xr:uid="{00000000-0005-0000-0000-0000B8560000}"/>
    <cellStyle name="Percent [2] 19 4" xfId="14606" xr:uid="{00000000-0005-0000-0000-0000B9560000}"/>
    <cellStyle name="Percent [2] 2" xfId="14607" xr:uid="{00000000-0005-0000-0000-0000BA560000}"/>
    <cellStyle name="Percent [2] 2 10" xfId="14608" xr:uid="{00000000-0005-0000-0000-0000BB560000}"/>
    <cellStyle name="Percent [2] 2 10 2" xfId="14609" xr:uid="{00000000-0005-0000-0000-0000BC560000}"/>
    <cellStyle name="Percent [2] 2 11" xfId="14610" xr:uid="{00000000-0005-0000-0000-0000BD560000}"/>
    <cellStyle name="Percent [2] 2 11 2" xfId="14611" xr:uid="{00000000-0005-0000-0000-0000BE560000}"/>
    <cellStyle name="Percent [2] 2 12" xfId="14612" xr:uid="{00000000-0005-0000-0000-0000BF560000}"/>
    <cellStyle name="Percent [2] 2 12 2" xfId="14613" xr:uid="{00000000-0005-0000-0000-0000C0560000}"/>
    <cellStyle name="Percent [2] 2 13" xfId="14614" xr:uid="{00000000-0005-0000-0000-0000C1560000}"/>
    <cellStyle name="Percent [2] 2 2" xfId="14615" xr:uid="{00000000-0005-0000-0000-0000C2560000}"/>
    <cellStyle name="Percent [2] 2 2 2" xfId="14616" xr:uid="{00000000-0005-0000-0000-0000C3560000}"/>
    <cellStyle name="Percent [2] 2 3" xfId="14617" xr:uid="{00000000-0005-0000-0000-0000C4560000}"/>
    <cellStyle name="Percent [2] 2 3 2" xfId="14618" xr:uid="{00000000-0005-0000-0000-0000C5560000}"/>
    <cellStyle name="Percent [2] 2 4" xfId="14619" xr:uid="{00000000-0005-0000-0000-0000C6560000}"/>
    <cellStyle name="Percent [2] 2 4 2" xfId="14620" xr:uid="{00000000-0005-0000-0000-0000C7560000}"/>
    <cellStyle name="Percent [2] 2 5" xfId="14621" xr:uid="{00000000-0005-0000-0000-0000C8560000}"/>
    <cellStyle name="Percent [2] 2 5 2" xfId="14622" xr:uid="{00000000-0005-0000-0000-0000C9560000}"/>
    <cellStyle name="Percent [2] 2 6" xfId="14623" xr:uid="{00000000-0005-0000-0000-0000CA560000}"/>
    <cellStyle name="Percent [2] 2 6 2" xfId="14624" xr:uid="{00000000-0005-0000-0000-0000CB560000}"/>
    <cellStyle name="Percent [2] 2 7" xfId="14625" xr:uid="{00000000-0005-0000-0000-0000CC560000}"/>
    <cellStyle name="Percent [2] 2 7 2" xfId="14626" xr:uid="{00000000-0005-0000-0000-0000CD560000}"/>
    <cellStyle name="Percent [2] 2 8" xfId="14627" xr:uid="{00000000-0005-0000-0000-0000CE560000}"/>
    <cellStyle name="Percent [2] 2 8 2" xfId="14628" xr:uid="{00000000-0005-0000-0000-0000CF560000}"/>
    <cellStyle name="Percent [2] 2 9" xfId="14629" xr:uid="{00000000-0005-0000-0000-0000D0560000}"/>
    <cellStyle name="Percent [2] 2 9 2" xfId="14630" xr:uid="{00000000-0005-0000-0000-0000D1560000}"/>
    <cellStyle name="Percent [2] 20" xfId="14631" xr:uid="{00000000-0005-0000-0000-0000D2560000}"/>
    <cellStyle name="Percent [2] 20 2" xfId="14632" xr:uid="{00000000-0005-0000-0000-0000D3560000}"/>
    <cellStyle name="Percent [2] 20 2 2" xfId="14633" xr:uid="{00000000-0005-0000-0000-0000D4560000}"/>
    <cellStyle name="Percent [2] 20 3" xfId="14634" xr:uid="{00000000-0005-0000-0000-0000D5560000}"/>
    <cellStyle name="Percent [2] 20 3 2" xfId="14635" xr:uid="{00000000-0005-0000-0000-0000D6560000}"/>
    <cellStyle name="Percent [2] 20 4" xfId="14636" xr:uid="{00000000-0005-0000-0000-0000D7560000}"/>
    <cellStyle name="Percent [2] 21" xfId="14637" xr:uid="{00000000-0005-0000-0000-0000D8560000}"/>
    <cellStyle name="Percent [2] 21 2" xfId="14638" xr:uid="{00000000-0005-0000-0000-0000D9560000}"/>
    <cellStyle name="Percent [2] 21 2 2" xfId="14639" xr:uid="{00000000-0005-0000-0000-0000DA560000}"/>
    <cellStyle name="Percent [2] 21 3" xfId="14640" xr:uid="{00000000-0005-0000-0000-0000DB560000}"/>
    <cellStyle name="Percent [2] 21 3 2" xfId="14641" xr:uid="{00000000-0005-0000-0000-0000DC560000}"/>
    <cellStyle name="Percent [2] 21 4" xfId="14642" xr:uid="{00000000-0005-0000-0000-0000DD560000}"/>
    <cellStyle name="Percent [2] 22" xfId="14643" xr:uid="{00000000-0005-0000-0000-0000DE560000}"/>
    <cellStyle name="Percent [2] 3" xfId="14644" xr:uid="{00000000-0005-0000-0000-0000DF560000}"/>
    <cellStyle name="Percent [2] 3 10" xfId="14645" xr:uid="{00000000-0005-0000-0000-0000E0560000}"/>
    <cellStyle name="Percent [2] 3 10 2" xfId="14646" xr:uid="{00000000-0005-0000-0000-0000E1560000}"/>
    <cellStyle name="Percent [2] 3 11" xfId="14647" xr:uid="{00000000-0005-0000-0000-0000E2560000}"/>
    <cellStyle name="Percent [2] 3 11 2" xfId="14648" xr:uid="{00000000-0005-0000-0000-0000E3560000}"/>
    <cellStyle name="Percent [2] 3 12" xfId="14649" xr:uid="{00000000-0005-0000-0000-0000E4560000}"/>
    <cellStyle name="Percent [2] 3 12 2" xfId="14650" xr:uid="{00000000-0005-0000-0000-0000E5560000}"/>
    <cellStyle name="Percent [2] 3 13" xfId="14651" xr:uid="{00000000-0005-0000-0000-0000E6560000}"/>
    <cellStyle name="Percent [2] 3 2" xfId="14652" xr:uid="{00000000-0005-0000-0000-0000E7560000}"/>
    <cellStyle name="Percent [2] 3 2 2" xfId="14653" xr:uid="{00000000-0005-0000-0000-0000E8560000}"/>
    <cellStyle name="Percent [2] 3 3" xfId="14654" xr:uid="{00000000-0005-0000-0000-0000E9560000}"/>
    <cellStyle name="Percent [2] 3 3 2" xfId="14655" xr:uid="{00000000-0005-0000-0000-0000EA560000}"/>
    <cellStyle name="Percent [2] 3 4" xfId="14656" xr:uid="{00000000-0005-0000-0000-0000EB560000}"/>
    <cellStyle name="Percent [2] 3 4 2" xfId="14657" xr:uid="{00000000-0005-0000-0000-0000EC560000}"/>
    <cellStyle name="Percent [2] 3 5" xfId="14658" xr:uid="{00000000-0005-0000-0000-0000ED560000}"/>
    <cellStyle name="Percent [2] 3 5 2" xfId="14659" xr:uid="{00000000-0005-0000-0000-0000EE560000}"/>
    <cellStyle name="Percent [2] 3 6" xfId="14660" xr:uid="{00000000-0005-0000-0000-0000EF560000}"/>
    <cellStyle name="Percent [2] 3 6 2" xfId="14661" xr:uid="{00000000-0005-0000-0000-0000F0560000}"/>
    <cellStyle name="Percent [2] 3 7" xfId="14662" xr:uid="{00000000-0005-0000-0000-0000F1560000}"/>
    <cellStyle name="Percent [2] 3 7 2" xfId="14663" xr:uid="{00000000-0005-0000-0000-0000F2560000}"/>
    <cellStyle name="Percent [2] 3 8" xfId="14664" xr:uid="{00000000-0005-0000-0000-0000F3560000}"/>
    <cellStyle name="Percent [2] 3 8 2" xfId="14665" xr:uid="{00000000-0005-0000-0000-0000F4560000}"/>
    <cellStyle name="Percent [2] 3 9" xfId="14666" xr:uid="{00000000-0005-0000-0000-0000F5560000}"/>
    <cellStyle name="Percent [2] 3 9 2" xfId="14667" xr:uid="{00000000-0005-0000-0000-0000F6560000}"/>
    <cellStyle name="Percent [2] 4" xfId="14668" xr:uid="{00000000-0005-0000-0000-0000F7560000}"/>
    <cellStyle name="Percent [2] 4 10" xfId="14669" xr:uid="{00000000-0005-0000-0000-0000F8560000}"/>
    <cellStyle name="Percent [2] 4 10 2" xfId="14670" xr:uid="{00000000-0005-0000-0000-0000F9560000}"/>
    <cellStyle name="Percent [2] 4 11" xfId="14671" xr:uid="{00000000-0005-0000-0000-0000FA560000}"/>
    <cellStyle name="Percent [2] 4 11 2" xfId="14672" xr:uid="{00000000-0005-0000-0000-0000FB560000}"/>
    <cellStyle name="Percent [2] 4 12" xfId="14673" xr:uid="{00000000-0005-0000-0000-0000FC560000}"/>
    <cellStyle name="Percent [2] 4 12 2" xfId="14674" xr:uid="{00000000-0005-0000-0000-0000FD560000}"/>
    <cellStyle name="Percent [2] 4 13" xfId="14675" xr:uid="{00000000-0005-0000-0000-0000FE560000}"/>
    <cellStyle name="Percent [2] 4 2" xfId="14676" xr:uid="{00000000-0005-0000-0000-0000FF560000}"/>
    <cellStyle name="Percent [2] 4 2 2" xfId="14677" xr:uid="{00000000-0005-0000-0000-000000570000}"/>
    <cellStyle name="Percent [2] 4 3" xfId="14678" xr:uid="{00000000-0005-0000-0000-000001570000}"/>
    <cellStyle name="Percent [2] 4 3 2" xfId="14679" xr:uid="{00000000-0005-0000-0000-000002570000}"/>
    <cellStyle name="Percent [2] 4 4" xfId="14680" xr:uid="{00000000-0005-0000-0000-000003570000}"/>
    <cellStyle name="Percent [2] 4 4 2" xfId="14681" xr:uid="{00000000-0005-0000-0000-000004570000}"/>
    <cellStyle name="Percent [2] 4 5" xfId="14682" xr:uid="{00000000-0005-0000-0000-000005570000}"/>
    <cellStyle name="Percent [2] 4 5 2" xfId="14683" xr:uid="{00000000-0005-0000-0000-000006570000}"/>
    <cellStyle name="Percent [2] 4 6" xfId="14684" xr:uid="{00000000-0005-0000-0000-000007570000}"/>
    <cellStyle name="Percent [2] 4 6 2" xfId="14685" xr:uid="{00000000-0005-0000-0000-000008570000}"/>
    <cellStyle name="Percent [2] 4 7" xfId="14686" xr:uid="{00000000-0005-0000-0000-000009570000}"/>
    <cellStyle name="Percent [2] 4 7 2" xfId="14687" xr:uid="{00000000-0005-0000-0000-00000A570000}"/>
    <cellStyle name="Percent [2] 4 8" xfId="14688" xr:uid="{00000000-0005-0000-0000-00000B570000}"/>
    <cellStyle name="Percent [2] 4 8 2" xfId="14689" xr:uid="{00000000-0005-0000-0000-00000C570000}"/>
    <cellStyle name="Percent [2] 4 9" xfId="14690" xr:uid="{00000000-0005-0000-0000-00000D570000}"/>
    <cellStyle name="Percent [2] 4 9 2" xfId="14691" xr:uid="{00000000-0005-0000-0000-00000E570000}"/>
    <cellStyle name="Percent [2] 5" xfId="14692" xr:uid="{00000000-0005-0000-0000-00000F570000}"/>
    <cellStyle name="Percent [2] 5 2" xfId="14693" xr:uid="{00000000-0005-0000-0000-000010570000}"/>
    <cellStyle name="Percent [2] 5 2 2" xfId="14694" xr:uid="{00000000-0005-0000-0000-000011570000}"/>
    <cellStyle name="Percent [2] 5 3" xfId="14695" xr:uid="{00000000-0005-0000-0000-000012570000}"/>
    <cellStyle name="Percent [2] 5 3 2" xfId="14696" xr:uid="{00000000-0005-0000-0000-000013570000}"/>
    <cellStyle name="Percent [2] 5 4" xfId="14697" xr:uid="{00000000-0005-0000-0000-000014570000}"/>
    <cellStyle name="Percent [2] 6" xfId="14698" xr:uid="{00000000-0005-0000-0000-000015570000}"/>
    <cellStyle name="Percent [2] 6 2" xfId="14699" xr:uid="{00000000-0005-0000-0000-000016570000}"/>
    <cellStyle name="Percent [2] 6 2 2" xfId="14700" xr:uid="{00000000-0005-0000-0000-000017570000}"/>
    <cellStyle name="Percent [2] 6 3" xfId="14701" xr:uid="{00000000-0005-0000-0000-000018570000}"/>
    <cellStyle name="Percent [2] 6 3 2" xfId="14702" xr:uid="{00000000-0005-0000-0000-000019570000}"/>
    <cellStyle name="Percent [2] 6 4" xfId="14703" xr:uid="{00000000-0005-0000-0000-00001A570000}"/>
    <cellStyle name="Percent [2] 7" xfId="14704" xr:uid="{00000000-0005-0000-0000-00001B570000}"/>
    <cellStyle name="Percent [2] 7 2" xfId="14705" xr:uid="{00000000-0005-0000-0000-00001C570000}"/>
    <cellStyle name="Percent [2] 7 2 2" xfId="14706" xr:uid="{00000000-0005-0000-0000-00001D570000}"/>
    <cellStyle name="Percent [2] 7 3" xfId="14707" xr:uid="{00000000-0005-0000-0000-00001E570000}"/>
    <cellStyle name="Percent [2] 7 3 2" xfId="14708" xr:uid="{00000000-0005-0000-0000-00001F570000}"/>
    <cellStyle name="Percent [2] 7 4" xfId="14709" xr:uid="{00000000-0005-0000-0000-000020570000}"/>
    <cellStyle name="Percent [2] 8" xfId="14710" xr:uid="{00000000-0005-0000-0000-000021570000}"/>
    <cellStyle name="Percent [2] 8 2" xfId="14711" xr:uid="{00000000-0005-0000-0000-000022570000}"/>
    <cellStyle name="Percent [2] 9" xfId="14712" xr:uid="{00000000-0005-0000-0000-000023570000}"/>
    <cellStyle name="Percent [2] 9 2" xfId="14713" xr:uid="{00000000-0005-0000-0000-000024570000}"/>
    <cellStyle name="Percent 2" xfId="14714" xr:uid="{00000000-0005-0000-0000-000025570000}"/>
    <cellStyle name="Percent 2 10" xfId="14715" xr:uid="{00000000-0005-0000-0000-000026570000}"/>
    <cellStyle name="Percent 2 11" xfId="14716" xr:uid="{00000000-0005-0000-0000-000027570000}"/>
    <cellStyle name="Percent 2 12" xfId="14717" xr:uid="{00000000-0005-0000-0000-000028570000}"/>
    <cellStyle name="Percent 2 2" xfId="14718" xr:uid="{00000000-0005-0000-0000-000029570000}"/>
    <cellStyle name="Percent 2 3" xfId="14719" xr:uid="{00000000-0005-0000-0000-00002A570000}"/>
    <cellStyle name="Percent 2 4" xfId="14720" xr:uid="{00000000-0005-0000-0000-00002B570000}"/>
    <cellStyle name="Percent 2 5" xfId="14721" xr:uid="{00000000-0005-0000-0000-00002C570000}"/>
    <cellStyle name="Percent 2 6" xfId="14722" xr:uid="{00000000-0005-0000-0000-00002D570000}"/>
    <cellStyle name="Percent 2 7" xfId="14723" xr:uid="{00000000-0005-0000-0000-00002E570000}"/>
    <cellStyle name="Percent 2 8" xfId="14724" xr:uid="{00000000-0005-0000-0000-00002F570000}"/>
    <cellStyle name="Percent 2 9" xfId="14725" xr:uid="{00000000-0005-0000-0000-000030570000}"/>
    <cellStyle name="Percent 2_ActiFijos" xfId="14726" xr:uid="{00000000-0005-0000-0000-000031570000}"/>
    <cellStyle name="Percent 3" xfId="14727" xr:uid="{00000000-0005-0000-0000-000032570000}"/>
    <cellStyle name="Percent 3 10" xfId="14728" xr:uid="{00000000-0005-0000-0000-000033570000}"/>
    <cellStyle name="Percent 3 11" xfId="14729" xr:uid="{00000000-0005-0000-0000-000034570000}"/>
    <cellStyle name="Percent 3 12" xfId="14730" xr:uid="{00000000-0005-0000-0000-000035570000}"/>
    <cellStyle name="Percent 3 2" xfId="14731" xr:uid="{00000000-0005-0000-0000-000036570000}"/>
    <cellStyle name="Percent 3 3" xfId="14732" xr:uid="{00000000-0005-0000-0000-000037570000}"/>
    <cellStyle name="Percent 3 4" xfId="14733" xr:uid="{00000000-0005-0000-0000-000038570000}"/>
    <cellStyle name="Percent 3 5" xfId="14734" xr:uid="{00000000-0005-0000-0000-000039570000}"/>
    <cellStyle name="Percent 3 6" xfId="14735" xr:uid="{00000000-0005-0000-0000-00003A570000}"/>
    <cellStyle name="Percent 3 7" xfId="14736" xr:uid="{00000000-0005-0000-0000-00003B570000}"/>
    <cellStyle name="Percent 3 8" xfId="14737" xr:uid="{00000000-0005-0000-0000-00003C570000}"/>
    <cellStyle name="Percent 3 9" xfId="14738" xr:uid="{00000000-0005-0000-0000-00003D570000}"/>
    <cellStyle name="Percent 3_ActiFijos" xfId="14739" xr:uid="{00000000-0005-0000-0000-00003E570000}"/>
    <cellStyle name="Percent 4" xfId="14740" xr:uid="{00000000-0005-0000-0000-00003F570000}"/>
    <cellStyle name="Percent 4 10" xfId="14741" xr:uid="{00000000-0005-0000-0000-000040570000}"/>
    <cellStyle name="Percent 4 11" xfId="14742" xr:uid="{00000000-0005-0000-0000-000041570000}"/>
    <cellStyle name="Percent 4 12" xfId="14743" xr:uid="{00000000-0005-0000-0000-000042570000}"/>
    <cellStyle name="Percent 4 2" xfId="14744" xr:uid="{00000000-0005-0000-0000-000043570000}"/>
    <cellStyle name="Percent 4 3" xfId="14745" xr:uid="{00000000-0005-0000-0000-000044570000}"/>
    <cellStyle name="Percent 4 4" xfId="14746" xr:uid="{00000000-0005-0000-0000-000045570000}"/>
    <cellStyle name="Percent 4 5" xfId="14747" xr:uid="{00000000-0005-0000-0000-000046570000}"/>
    <cellStyle name="Percent 4 6" xfId="14748" xr:uid="{00000000-0005-0000-0000-000047570000}"/>
    <cellStyle name="Percent 4 7" xfId="14749" xr:uid="{00000000-0005-0000-0000-000048570000}"/>
    <cellStyle name="Percent 4 8" xfId="14750" xr:uid="{00000000-0005-0000-0000-000049570000}"/>
    <cellStyle name="Percent 4 9" xfId="14751" xr:uid="{00000000-0005-0000-0000-00004A570000}"/>
    <cellStyle name="Percent 4_ActiFijos" xfId="14752" xr:uid="{00000000-0005-0000-0000-00004B570000}"/>
    <cellStyle name="Percent 5" xfId="36173" xr:uid="{00000000-0005-0000-0000-00004C570000}"/>
    <cellStyle name="Percent(0)" xfId="14753" xr:uid="{00000000-0005-0000-0000-00004D570000}"/>
    <cellStyle name="Percent(0) 10" xfId="14754" xr:uid="{00000000-0005-0000-0000-00004E570000}"/>
    <cellStyle name="Percent(0) 10 2" xfId="14755" xr:uid="{00000000-0005-0000-0000-00004F570000}"/>
    <cellStyle name="Percent(0) 10 2 2" xfId="36174" xr:uid="{00000000-0005-0000-0000-000050570000}"/>
    <cellStyle name="Percent(0) 10 3" xfId="14756" xr:uid="{00000000-0005-0000-0000-000051570000}"/>
    <cellStyle name="Percent(0) 10 3 2" xfId="36175" xr:uid="{00000000-0005-0000-0000-000052570000}"/>
    <cellStyle name="Percent(0) 10 4" xfId="36176" xr:uid="{00000000-0005-0000-0000-000053570000}"/>
    <cellStyle name="Percent(0) 100" xfId="14757" xr:uid="{00000000-0005-0000-0000-000054570000}"/>
    <cellStyle name="Percent(0) 100 2" xfId="14758" xr:uid="{00000000-0005-0000-0000-000055570000}"/>
    <cellStyle name="Percent(0) 100 2 2" xfId="36177" xr:uid="{00000000-0005-0000-0000-000056570000}"/>
    <cellStyle name="Percent(0) 100 3" xfId="14759" xr:uid="{00000000-0005-0000-0000-000057570000}"/>
    <cellStyle name="Percent(0) 100 3 2" xfId="36178" xr:uid="{00000000-0005-0000-0000-000058570000}"/>
    <cellStyle name="Percent(0) 100 4" xfId="36179" xr:uid="{00000000-0005-0000-0000-000059570000}"/>
    <cellStyle name="Percent(0) 101" xfId="14760" xr:uid="{00000000-0005-0000-0000-00005A570000}"/>
    <cellStyle name="Percent(0) 101 2" xfId="14761" xr:uid="{00000000-0005-0000-0000-00005B570000}"/>
    <cellStyle name="Percent(0) 101 2 2" xfId="36180" xr:uid="{00000000-0005-0000-0000-00005C570000}"/>
    <cellStyle name="Percent(0) 101 3" xfId="14762" xr:uid="{00000000-0005-0000-0000-00005D570000}"/>
    <cellStyle name="Percent(0) 101 3 2" xfId="36181" xr:uid="{00000000-0005-0000-0000-00005E570000}"/>
    <cellStyle name="Percent(0) 101 4" xfId="36182" xr:uid="{00000000-0005-0000-0000-00005F570000}"/>
    <cellStyle name="Percent(0) 102" xfId="14763" xr:uid="{00000000-0005-0000-0000-000060570000}"/>
    <cellStyle name="Percent(0) 102 2" xfId="14764" xr:uid="{00000000-0005-0000-0000-000061570000}"/>
    <cellStyle name="Percent(0) 102 2 2" xfId="36183" xr:uid="{00000000-0005-0000-0000-000062570000}"/>
    <cellStyle name="Percent(0) 102 3" xfId="14765" xr:uid="{00000000-0005-0000-0000-000063570000}"/>
    <cellStyle name="Percent(0) 102 3 2" xfId="36184" xr:uid="{00000000-0005-0000-0000-000064570000}"/>
    <cellStyle name="Percent(0) 102 4" xfId="36185" xr:uid="{00000000-0005-0000-0000-000065570000}"/>
    <cellStyle name="Percent(0) 103" xfId="14766" xr:uid="{00000000-0005-0000-0000-000066570000}"/>
    <cellStyle name="Percent(0) 103 2" xfId="14767" xr:uid="{00000000-0005-0000-0000-000067570000}"/>
    <cellStyle name="Percent(0) 103 2 2" xfId="36186" xr:uid="{00000000-0005-0000-0000-000068570000}"/>
    <cellStyle name="Percent(0) 103 3" xfId="14768" xr:uid="{00000000-0005-0000-0000-000069570000}"/>
    <cellStyle name="Percent(0) 103 3 2" xfId="36187" xr:uid="{00000000-0005-0000-0000-00006A570000}"/>
    <cellStyle name="Percent(0) 103 4" xfId="36188" xr:uid="{00000000-0005-0000-0000-00006B570000}"/>
    <cellStyle name="Percent(0) 104" xfId="14769" xr:uid="{00000000-0005-0000-0000-00006C570000}"/>
    <cellStyle name="Percent(0) 104 2" xfId="14770" xr:uid="{00000000-0005-0000-0000-00006D570000}"/>
    <cellStyle name="Percent(0) 104 2 2" xfId="36189" xr:uid="{00000000-0005-0000-0000-00006E570000}"/>
    <cellStyle name="Percent(0) 104 3" xfId="14771" xr:uid="{00000000-0005-0000-0000-00006F570000}"/>
    <cellStyle name="Percent(0) 104 3 2" xfId="36190" xr:uid="{00000000-0005-0000-0000-000070570000}"/>
    <cellStyle name="Percent(0) 104 4" xfId="36191" xr:uid="{00000000-0005-0000-0000-000071570000}"/>
    <cellStyle name="Percent(0) 105" xfId="14772" xr:uid="{00000000-0005-0000-0000-000072570000}"/>
    <cellStyle name="Percent(0) 105 2" xfId="14773" xr:uid="{00000000-0005-0000-0000-000073570000}"/>
    <cellStyle name="Percent(0) 105 2 2" xfId="36192" xr:uid="{00000000-0005-0000-0000-000074570000}"/>
    <cellStyle name="Percent(0) 105 3" xfId="14774" xr:uid="{00000000-0005-0000-0000-000075570000}"/>
    <cellStyle name="Percent(0) 105 3 2" xfId="36193" xr:uid="{00000000-0005-0000-0000-000076570000}"/>
    <cellStyle name="Percent(0) 105 4" xfId="36194" xr:uid="{00000000-0005-0000-0000-000077570000}"/>
    <cellStyle name="Percent(0) 106" xfId="14775" xr:uid="{00000000-0005-0000-0000-000078570000}"/>
    <cellStyle name="Percent(0) 106 2" xfId="14776" xr:uid="{00000000-0005-0000-0000-000079570000}"/>
    <cellStyle name="Percent(0) 106 2 2" xfId="36195" xr:uid="{00000000-0005-0000-0000-00007A570000}"/>
    <cellStyle name="Percent(0) 106 3" xfId="14777" xr:uid="{00000000-0005-0000-0000-00007B570000}"/>
    <cellStyle name="Percent(0) 106 3 2" xfId="36196" xr:uid="{00000000-0005-0000-0000-00007C570000}"/>
    <cellStyle name="Percent(0) 106 4" xfId="36197" xr:uid="{00000000-0005-0000-0000-00007D570000}"/>
    <cellStyle name="Percent(0) 107" xfId="14778" xr:uid="{00000000-0005-0000-0000-00007E570000}"/>
    <cellStyle name="Percent(0) 107 2" xfId="14779" xr:uid="{00000000-0005-0000-0000-00007F570000}"/>
    <cellStyle name="Percent(0) 107 2 2" xfId="36198" xr:uid="{00000000-0005-0000-0000-000080570000}"/>
    <cellStyle name="Percent(0) 107 3" xfId="14780" xr:uid="{00000000-0005-0000-0000-000081570000}"/>
    <cellStyle name="Percent(0) 107 3 2" xfId="36199" xr:uid="{00000000-0005-0000-0000-000082570000}"/>
    <cellStyle name="Percent(0) 107 4" xfId="36200" xr:uid="{00000000-0005-0000-0000-000083570000}"/>
    <cellStyle name="Percent(0) 108" xfId="14781" xr:uid="{00000000-0005-0000-0000-000084570000}"/>
    <cellStyle name="Percent(0) 108 2" xfId="14782" xr:uid="{00000000-0005-0000-0000-000085570000}"/>
    <cellStyle name="Percent(0) 108 2 2" xfId="36201" xr:uid="{00000000-0005-0000-0000-000086570000}"/>
    <cellStyle name="Percent(0) 108 3" xfId="14783" xr:uid="{00000000-0005-0000-0000-000087570000}"/>
    <cellStyle name="Percent(0) 108 3 2" xfId="36202" xr:uid="{00000000-0005-0000-0000-000088570000}"/>
    <cellStyle name="Percent(0) 108 4" xfId="36203" xr:uid="{00000000-0005-0000-0000-000089570000}"/>
    <cellStyle name="Percent(0) 109" xfId="14784" xr:uid="{00000000-0005-0000-0000-00008A570000}"/>
    <cellStyle name="Percent(0) 109 2" xfId="14785" xr:uid="{00000000-0005-0000-0000-00008B570000}"/>
    <cellStyle name="Percent(0) 109 2 2" xfId="36204" xr:uid="{00000000-0005-0000-0000-00008C570000}"/>
    <cellStyle name="Percent(0) 109 3" xfId="14786" xr:uid="{00000000-0005-0000-0000-00008D570000}"/>
    <cellStyle name="Percent(0) 109 3 2" xfId="36205" xr:uid="{00000000-0005-0000-0000-00008E570000}"/>
    <cellStyle name="Percent(0) 109 4" xfId="36206" xr:uid="{00000000-0005-0000-0000-00008F570000}"/>
    <cellStyle name="Percent(0) 11" xfId="14787" xr:uid="{00000000-0005-0000-0000-000090570000}"/>
    <cellStyle name="Percent(0) 11 2" xfId="14788" xr:uid="{00000000-0005-0000-0000-000091570000}"/>
    <cellStyle name="Percent(0) 11 2 2" xfId="36207" xr:uid="{00000000-0005-0000-0000-000092570000}"/>
    <cellStyle name="Percent(0) 11 3" xfId="14789" xr:uid="{00000000-0005-0000-0000-000093570000}"/>
    <cellStyle name="Percent(0) 11 3 2" xfId="36208" xr:uid="{00000000-0005-0000-0000-000094570000}"/>
    <cellStyle name="Percent(0) 11 4" xfId="36209" xr:uid="{00000000-0005-0000-0000-000095570000}"/>
    <cellStyle name="Percent(0) 110" xfId="14790" xr:uid="{00000000-0005-0000-0000-000096570000}"/>
    <cellStyle name="Percent(0) 110 2" xfId="14791" xr:uid="{00000000-0005-0000-0000-000097570000}"/>
    <cellStyle name="Percent(0) 110 2 2" xfId="36210" xr:uid="{00000000-0005-0000-0000-000098570000}"/>
    <cellStyle name="Percent(0) 110 3" xfId="14792" xr:uid="{00000000-0005-0000-0000-000099570000}"/>
    <cellStyle name="Percent(0) 110 3 2" xfId="36211" xr:uid="{00000000-0005-0000-0000-00009A570000}"/>
    <cellStyle name="Percent(0) 110 4" xfId="36212" xr:uid="{00000000-0005-0000-0000-00009B570000}"/>
    <cellStyle name="Percent(0) 111" xfId="14793" xr:uid="{00000000-0005-0000-0000-00009C570000}"/>
    <cellStyle name="Percent(0) 111 2" xfId="14794" xr:uid="{00000000-0005-0000-0000-00009D570000}"/>
    <cellStyle name="Percent(0) 111 2 2" xfId="36213" xr:uid="{00000000-0005-0000-0000-00009E570000}"/>
    <cellStyle name="Percent(0) 111 3" xfId="14795" xr:uid="{00000000-0005-0000-0000-00009F570000}"/>
    <cellStyle name="Percent(0) 111 3 2" xfId="36214" xr:uid="{00000000-0005-0000-0000-0000A0570000}"/>
    <cellStyle name="Percent(0) 111 4" xfId="36215" xr:uid="{00000000-0005-0000-0000-0000A1570000}"/>
    <cellStyle name="Percent(0) 112" xfId="14796" xr:uid="{00000000-0005-0000-0000-0000A2570000}"/>
    <cellStyle name="Percent(0) 112 2" xfId="36216" xr:uid="{00000000-0005-0000-0000-0000A3570000}"/>
    <cellStyle name="Percent(0) 113" xfId="14797" xr:uid="{00000000-0005-0000-0000-0000A4570000}"/>
    <cellStyle name="Percent(0) 113 2" xfId="36217" xr:uid="{00000000-0005-0000-0000-0000A5570000}"/>
    <cellStyle name="Percent(0) 114" xfId="36218" xr:uid="{00000000-0005-0000-0000-0000A6570000}"/>
    <cellStyle name="Percent(0) 114 2" xfId="36219" xr:uid="{00000000-0005-0000-0000-0000A7570000}"/>
    <cellStyle name="Percent(0) 115" xfId="36220" xr:uid="{00000000-0005-0000-0000-0000A8570000}"/>
    <cellStyle name="Percent(0) 12" xfId="14798" xr:uid="{00000000-0005-0000-0000-0000A9570000}"/>
    <cellStyle name="Percent(0) 12 2" xfId="14799" xr:uid="{00000000-0005-0000-0000-0000AA570000}"/>
    <cellStyle name="Percent(0) 12 2 2" xfId="36221" xr:uid="{00000000-0005-0000-0000-0000AB570000}"/>
    <cellStyle name="Percent(0) 12 3" xfId="14800" xr:uid="{00000000-0005-0000-0000-0000AC570000}"/>
    <cellStyle name="Percent(0) 12 3 2" xfId="36222" xr:uid="{00000000-0005-0000-0000-0000AD570000}"/>
    <cellStyle name="Percent(0) 12 4" xfId="36223" xr:uid="{00000000-0005-0000-0000-0000AE570000}"/>
    <cellStyle name="Percent(0) 13" xfId="14801" xr:uid="{00000000-0005-0000-0000-0000AF570000}"/>
    <cellStyle name="Percent(0) 13 2" xfId="14802" xr:uid="{00000000-0005-0000-0000-0000B0570000}"/>
    <cellStyle name="Percent(0) 13 2 2" xfId="36224" xr:uid="{00000000-0005-0000-0000-0000B1570000}"/>
    <cellStyle name="Percent(0) 13 3" xfId="14803" xr:uid="{00000000-0005-0000-0000-0000B2570000}"/>
    <cellStyle name="Percent(0) 13 3 2" xfId="36225" xr:uid="{00000000-0005-0000-0000-0000B3570000}"/>
    <cellStyle name="Percent(0) 13 4" xfId="36226" xr:uid="{00000000-0005-0000-0000-0000B4570000}"/>
    <cellStyle name="Percent(0) 14" xfId="14804" xr:uid="{00000000-0005-0000-0000-0000B5570000}"/>
    <cellStyle name="Percent(0) 14 2" xfId="14805" xr:uid="{00000000-0005-0000-0000-0000B6570000}"/>
    <cellStyle name="Percent(0) 14 2 2" xfId="36227" xr:uid="{00000000-0005-0000-0000-0000B7570000}"/>
    <cellStyle name="Percent(0) 14 3" xfId="14806" xr:uid="{00000000-0005-0000-0000-0000B8570000}"/>
    <cellStyle name="Percent(0) 14 3 2" xfId="36228" xr:uid="{00000000-0005-0000-0000-0000B9570000}"/>
    <cellStyle name="Percent(0) 14 4" xfId="36229" xr:uid="{00000000-0005-0000-0000-0000BA570000}"/>
    <cellStyle name="Percent(0) 15" xfId="14807" xr:uid="{00000000-0005-0000-0000-0000BB570000}"/>
    <cellStyle name="Percent(0) 15 2" xfId="14808" xr:uid="{00000000-0005-0000-0000-0000BC570000}"/>
    <cellStyle name="Percent(0) 15 2 2" xfId="36230" xr:uid="{00000000-0005-0000-0000-0000BD570000}"/>
    <cellStyle name="Percent(0) 15 3" xfId="14809" xr:uid="{00000000-0005-0000-0000-0000BE570000}"/>
    <cellStyle name="Percent(0) 15 3 2" xfId="36231" xr:uid="{00000000-0005-0000-0000-0000BF570000}"/>
    <cellStyle name="Percent(0) 15 4" xfId="36232" xr:uid="{00000000-0005-0000-0000-0000C0570000}"/>
    <cellStyle name="Percent(0) 16" xfId="14810" xr:uid="{00000000-0005-0000-0000-0000C1570000}"/>
    <cellStyle name="Percent(0) 16 2" xfId="14811" xr:uid="{00000000-0005-0000-0000-0000C2570000}"/>
    <cellStyle name="Percent(0) 16 2 2" xfId="36233" xr:uid="{00000000-0005-0000-0000-0000C3570000}"/>
    <cellStyle name="Percent(0) 16 3" xfId="14812" xr:uid="{00000000-0005-0000-0000-0000C4570000}"/>
    <cellStyle name="Percent(0) 16 3 2" xfId="36234" xr:uid="{00000000-0005-0000-0000-0000C5570000}"/>
    <cellStyle name="Percent(0) 16 4" xfId="36235" xr:uid="{00000000-0005-0000-0000-0000C6570000}"/>
    <cellStyle name="Percent(0) 17" xfId="14813" xr:uid="{00000000-0005-0000-0000-0000C7570000}"/>
    <cellStyle name="Percent(0) 17 2" xfId="14814" xr:uid="{00000000-0005-0000-0000-0000C8570000}"/>
    <cellStyle name="Percent(0) 17 2 2" xfId="36236" xr:uid="{00000000-0005-0000-0000-0000C9570000}"/>
    <cellStyle name="Percent(0) 17 3" xfId="14815" xr:uid="{00000000-0005-0000-0000-0000CA570000}"/>
    <cellStyle name="Percent(0) 17 3 2" xfId="36237" xr:uid="{00000000-0005-0000-0000-0000CB570000}"/>
    <cellStyle name="Percent(0) 17 4" xfId="36238" xr:uid="{00000000-0005-0000-0000-0000CC570000}"/>
    <cellStyle name="Percent(0) 18" xfId="14816" xr:uid="{00000000-0005-0000-0000-0000CD570000}"/>
    <cellStyle name="Percent(0) 18 2" xfId="14817" xr:uid="{00000000-0005-0000-0000-0000CE570000}"/>
    <cellStyle name="Percent(0) 18 2 2" xfId="36239" xr:uid="{00000000-0005-0000-0000-0000CF570000}"/>
    <cellStyle name="Percent(0) 18 3" xfId="14818" xr:uid="{00000000-0005-0000-0000-0000D0570000}"/>
    <cellStyle name="Percent(0) 18 3 2" xfId="36240" xr:uid="{00000000-0005-0000-0000-0000D1570000}"/>
    <cellStyle name="Percent(0) 18 4" xfId="36241" xr:uid="{00000000-0005-0000-0000-0000D2570000}"/>
    <cellStyle name="Percent(0) 19" xfId="14819" xr:uid="{00000000-0005-0000-0000-0000D3570000}"/>
    <cellStyle name="Percent(0) 19 2" xfId="14820" xr:uid="{00000000-0005-0000-0000-0000D4570000}"/>
    <cellStyle name="Percent(0) 19 2 2" xfId="36242" xr:uid="{00000000-0005-0000-0000-0000D5570000}"/>
    <cellStyle name="Percent(0) 19 3" xfId="14821" xr:uid="{00000000-0005-0000-0000-0000D6570000}"/>
    <cellStyle name="Percent(0) 19 3 2" xfId="36243" xr:uid="{00000000-0005-0000-0000-0000D7570000}"/>
    <cellStyle name="Percent(0) 19 4" xfId="36244" xr:uid="{00000000-0005-0000-0000-0000D8570000}"/>
    <cellStyle name="Percent(0) 2" xfId="14822" xr:uid="{00000000-0005-0000-0000-0000D9570000}"/>
    <cellStyle name="Percent(0) 2 10" xfId="14823" xr:uid="{00000000-0005-0000-0000-0000DA570000}"/>
    <cellStyle name="Percent(0) 2 10 2" xfId="14824" xr:uid="{00000000-0005-0000-0000-0000DB570000}"/>
    <cellStyle name="Percent(0) 2 10 2 2" xfId="36245" xr:uid="{00000000-0005-0000-0000-0000DC570000}"/>
    <cellStyle name="Percent(0) 2 10 3" xfId="14825" xr:uid="{00000000-0005-0000-0000-0000DD570000}"/>
    <cellStyle name="Percent(0) 2 10 3 2" xfId="36246" xr:uid="{00000000-0005-0000-0000-0000DE570000}"/>
    <cellStyle name="Percent(0) 2 10 4" xfId="36247" xr:uid="{00000000-0005-0000-0000-0000DF570000}"/>
    <cellStyle name="Percent(0) 2 11" xfId="14826" xr:uid="{00000000-0005-0000-0000-0000E0570000}"/>
    <cellStyle name="Percent(0) 2 11 2" xfId="36248" xr:uid="{00000000-0005-0000-0000-0000E1570000}"/>
    <cellStyle name="Percent(0) 2 12" xfId="14827" xr:uid="{00000000-0005-0000-0000-0000E2570000}"/>
    <cellStyle name="Percent(0) 2 12 2" xfId="36249" xr:uid="{00000000-0005-0000-0000-0000E3570000}"/>
    <cellStyle name="Percent(0) 2 13" xfId="36250" xr:uid="{00000000-0005-0000-0000-0000E4570000}"/>
    <cellStyle name="Percent(0) 2 2" xfId="14828" xr:uid="{00000000-0005-0000-0000-0000E5570000}"/>
    <cellStyle name="Percent(0) 2 2 2" xfId="14829" xr:uid="{00000000-0005-0000-0000-0000E6570000}"/>
    <cellStyle name="Percent(0) 2 2 2 2" xfId="14830" xr:uid="{00000000-0005-0000-0000-0000E7570000}"/>
    <cellStyle name="Percent(0) 2 2 2 2 2" xfId="14831" xr:uid="{00000000-0005-0000-0000-0000E8570000}"/>
    <cellStyle name="Percent(0) 2 2 2 2 2 2" xfId="36251" xr:uid="{00000000-0005-0000-0000-0000E9570000}"/>
    <cellStyle name="Percent(0) 2 2 2 2 3" xfId="14832" xr:uid="{00000000-0005-0000-0000-0000EA570000}"/>
    <cellStyle name="Percent(0) 2 2 2 2 3 2" xfId="36252" xr:uid="{00000000-0005-0000-0000-0000EB570000}"/>
    <cellStyle name="Percent(0) 2 2 2 2 4" xfId="36253" xr:uid="{00000000-0005-0000-0000-0000EC570000}"/>
    <cellStyle name="Percent(0) 2 2 2 3" xfId="14833" xr:uid="{00000000-0005-0000-0000-0000ED570000}"/>
    <cellStyle name="Percent(0) 2 2 2 3 2" xfId="14834" xr:uid="{00000000-0005-0000-0000-0000EE570000}"/>
    <cellStyle name="Percent(0) 2 2 2 3 2 2" xfId="36254" xr:uid="{00000000-0005-0000-0000-0000EF570000}"/>
    <cellStyle name="Percent(0) 2 2 2 3 3" xfId="14835" xr:uid="{00000000-0005-0000-0000-0000F0570000}"/>
    <cellStyle name="Percent(0) 2 2 2 3 3 2" xfId="36255" xr:uid="{00000000-0005-0000-0000-0000F1570000}"/>
    <cellStyle name="Percent(0) 2 2 2 3 4" xfId="36256" xr:uid="{00000000-0005-0000-0000-0000F2570000}"/>
    <cellStyle name="Percent(0) 2 2 2 4" xfId="14836" xr:uid="{00000000-0005-0000-0000-0000F3570000}"/>
    <cellStyle name="Percent(0) 2 2 2 4 2" xfId="14837" xr:uid="{00000000-0005-0000-0000-0000F4570000}"/>
    <cellStyle name="Percent(0) 2 2 2 4 2 2" xfId="36257" xr:uid="{00000000-0005-0000-0000-0000F5570000}"/>
    <cellStyle name="Percent(0) 2 2 2 4 3" xfId="14838" xr:uid="{00000000-0005-0000-0000-0000F6570000}"/>
    <cellStyle name="Percent(0) 2 2 2 4 3 2" xfId="36258" xr:uid="{00000000-0005-0000-0000-0000F7570000}"/>
    <cellStyle name="Percent(0) 2 2 2 4 4" xfId="36259" xr:uid="{00000000-0005-0000-0000-0000F8570000}"/>
    <cellStyle name="Percent(0) 2 2 2 5" xfId="14839" xr:uid="{00000000-0005-0000-0000-0000F9570000}"/>
    <cellStyle name="Percent(0) 2 2 2 5 2" xfId="14840" xr:uid="{00000000-0005-0000-0000-0000FA570000}"/>
    <cellStyle name="Percent(0) 2 2 2 5 2 2" xfId="36260" xr:uid="{00000000-0005-0000-0000-0000FB570000}"/>
    <cellStyle name="Percent(0) 2 2 2 5 3" xfId="14841" xr:uid="{00000000-0005-0000-0000-0000FC570000}"/>
    <cellStyle name="Percent(0) 2 2 2 5 3 2" xfId="36261" xr:uid="{00000000-0005-0000-0000-0000FD570000}"/>
    <cellStyle name="Percent(0) 2 2 2 5 4" xfId="36262" xr:uid="{00000000-0005-0000-0000-0000FE570000}"/>
    <cellStyle name="Percent(0) 2 2 2 6" xfId="14842" xr:uid="{00000000-0005-0000-0000-0000FF570000}"/>
    <cellStyle name="Percent(0) 2 2 2 6 2" xfId="36263" xr:uid="{00000000-0005-0000-0000-000000580000}"/>
    <cellStyle name="Percent(0) 2 2 2 7" xfId="14843" xr:uid="{00000000-0005-0000-0000-000001580000}"/>
    <cellStyle name="Percent(0) 2 2 2 7 2" xfId="36264" xr:uid="{00000000-0005-0000-0000-000002580000}"/>
    <cellStyle name="Percent(0) 2 2 2 8" xfId="36265" xr:uid="{00000000-0005-0000-0000-000003580000}"/>
    <cellStyle name="Percent(0) 2 2 3" xfId="14844" xr:uid="{00000000-0005-0000-0000-000004580000}"/>
    <cellStyle name="Percent(0) 2 2 3 2" xfId="14845" xr:uid="{00000000-0005-0000-0000-000005580000}"/>
    <cellStyle name="Percent(0) 2 2 3 2 2" xfId="36266" xr:uid="{00000000-0005-0000-0000-000006580000}"/>
    <cellStyle name="Percent(0) 2 2 3 3" xfId="14846" xr:uid="{00000000-0005-0000-0000-000007580000}"/>
    <cellStyle name="Percent(0) 2 2 3 3 2" xfId="36267" xr:uid="{00000000-0005-0000-0000-000008580000}"/>
    <cellStyle name="Percent(0) 2 2 3 4" xfId="36268" xr:uid="{00000000-0005-0000-0000-000009580000}"/>
    <cellStyle name="Percent(0) 2 2 4" xfId="14847" xr:uid="{00000000-0005-0000-0000-00000A580000}"/>
    <cellStyle name="Percent(0) 2 2 4 2" xfId="14848" xr:uid="{00000000-0005-0000-0000-00000B580000}"/>
    <cellStyle name="Percent(0) 2 2 4 2 2" xfId="36269" xr:uid="{00000000-0005-0000-0000-00000C580000}"/>
    <cellStyle name="Percent(0) 2 2 4 3" xfId="14849" xr:uid="{00000000-0005-0000-0000-00000D580000}"/>
    <cellStyle name="Percent(0) 2 2 4 3 2" xfId="36270" xr:uid="{00000000-0005-0000-0000-00000E580000}"/>
    <cellStyle name="Percent(0) 2 2 4 4" xfId="36271" xr:uid="{00000000-0005-0000-0000-00000F580000}"/>
    <cellStyle name="Percent(0) 2 2 5" xfId="14850" xr:uid="{00000000-0005-0000-0000-000010580000}"/>
    <cellStyle name="Percent(0) 2 2 5 2" xfId="14851" xr:uid="{00000000-0005-0000-0000-000011580000}"/>
    <cellStyle name="Percent(0) 2 2 5 2 2" xfId="36272" xr:uid="{00000000-0005-0000-0000-000012580000}"/>
    <cellStyle name="Percent(0) 2 2 5 3" xfId="14852" xr:uid="{00000000-0005-0000-0000-000013580000}"/>
    <cellStyle name="Percent(0) 2 2 5 3 2" xfId="36273" xr:uid="{00000000-0005-0000-0000-000014580000}"/>
    <cellStyle name="Percent(0) 2 2 5 4" xfId="36274" xr:uid="{00000000-0005-0000-0000-000015580000}"/>
    <cellStyle name="Percent(0) 2 2 6" xfId="14853" xr:uid="{00000000-0005-0000-0000-000016580000}"/>
    <cellStyle name="Percent(0) 2 2 6 2" xfId="14854" xr:uid="{00000000-0005-0000-0000-000017580000}"/>
    <cellStyle name="Percent(0) 2 2 6 2 2" xfId="36275" xr:uid="{00000000-0005-0000-0000-000018580000}"/>
    <cellStyle name="Percent(0) 2 2 6 3" xfId="14855" xr:uid="{00000000-0005-0000-0000-000019580000}"/>
    <cellStyle name="Percent(0) 2 2 6 3 2" xfId="36276" xr:uid="{00000000-0005-0000-0000-00001A580000}"/>
    <cellStyle name="Percent(0) 2 2 6 4" xfId="36277" xr:uid="{00000000-0005-0000-0000-00001B580000}"/>
    <cellStyle name="Percent(0) 2 2 7" xfId="14856" xr:uid="{00000000-0005-0000-0000-00001C580000}"/>
    <cellStyle name="Percent(0) 2 2 7 2" xfId="36278" xr:uid="{00000000-0005-0000-0000-00001D580000}"/>
    <cellStyle name="Percent(0) 2 2 8" xfId="14857" xr:uid="{00000000-0005-0000-0000-00001E580000}"/>
    <cellStyle name="Percent(0) 2 2 8 2" xfId="36279" xr:uid="{00000000-0005-0000-0000-00001F580000}"/>
    <cellStyle name="Percent(0) 2 2 9" xfId="36280" xr:uid="{00000000-0005-0000-0000-000020580000}"/>
    <cellStyle name="Percent(0) 2 3" xfId="14858" xr:uid="{00000000-0005-0000-0000-000021580000}"/>
    <cellStyle name="Percent(0) 2 3 2" xfId="14859" xr:uid="{00000000-0005-0000-0000-000022580000}"/>
    <cellStyle name="Percent(0) 2 3 2 2" xfId="14860" xr:uid="{00000000-0005-0000-0000-000023580000}"/>
    <cellStyle name="Percent(0) 2 3 2 2 2" xfId="14861" xr:uid="{00000000-0005-0000-0000-000024580000}"/>
    <cellStyle name="Percent(0) 2 3 2 2 2 2" xfId="36281" xr:uid="{00000000-0005-0000-0000-000025580000}"/>
    <cellStyle name="Percent(0) 2 3 2 2 3" xfId="14862" xr:uid="{00000000-0005-0000-0000-000026580000}"/>
    <cellStyle name="Percent(0) 2 3 2 2 3 2" xfId="36282" xr:uid="{00000000-0005-0000-0000-000027580000}"/>
    <cellStyle name="Percent(0) 2 3 2 2 4" xfId="36283" xr:uid="{00000000-0005-0000-0000-000028580000}"/>
    <cellStyle name="Percent(0) 2 3 2 3" xfId="14863" xr:uid="{00000000-0005-0000-0000-000029580000}"/>
    <cellStyle name="Percent(0) 2 3 2 3 2" xfId="14864" xr:uid="{00000000-0005-0000-0000-00002A580000}"/>
    <cellStyle name="Percent(0) 2 3 2 3 2 2" xfId="36284" xr:uid="{00000000-0005-0000-0000-00002B580000}"/>
    <cellStyle name="Percent(0) 2 3 2 3 3" xfId="14865" xr:uid="{00000000-0005-0000-0000-00002C580000}"/>
    <cellStyle name="Percent(0) 2 3 2 3 3 2" xfId="36285" xr:uid="{00000000-0005-0000-0000-00002D580000}"/>
    <cellStyle name="Percent(0) 2 3 2 3 4" xfId="36286" xr:uid="{00000000-0005-0000-0000-00002E580000}"/>
    <cellStyle name="Percent(0) 2 3 2 4" xfId="14866" xr:uid="{00000000-0005-0000-0000-00002F580000}"/>
    <cellStyle name="Percent(0) 2 3 2 4 2" xfId="14867" xr:uid="{00000000-0005-0000-0000-000030580000}"/>
    <cellStyle name="Percent(0) 2 3 2 4 2 2" xfId="36287" xr:uid="{00000000-0005-0000-0000-000031580000}"/>
    <cellStyle name="Percent(0) 2 3 2 4 3" xfId="14868" xr:uid="{00000000-0005-0000-0000-000032580000}"/>
    <cellStyle name="Percent(0) 2 3 2 4 3 2" xfId="36288" xr:uid="{00000000-0005-0000-0000-000033580000}"/>
    <cellStyle name="Percent(0) 2 3 2 4 4" xfId="36289" xr:uid="{00000000-0005-0000-0000-000034580000}"/>
    <cellStyle name="Percent(0) 2 3 2 5" xfId="14869" xr:uid="{00000000-0005-0000-0000-000035580000}"/>
    <cellStyle name="Percent(0) 2 3 2 5 2" xfId="14870" xr:uid="{00000000-0005-0000-0000-000036580000}"/>
    <cellStyle name="Percent(0) 2 3 2 5 2 2" xfId="36290" xr:uid="{00000000-0005-0000-0000-000037580000}"/>
    <cellStyle name="Percent(0) 2 3 2 5 3" xfId="14871" xr:uid="{00000000-0005-0000-0000-000038580000}"/>
    <cellStyle name="Percent(0) 2 3 2 5 3 2" xfId="36291" xr:uid="{00000000-0005-0000-0000-000039580000}"/>
    <cellStyle name="Percent(0) 2 3 2 5 4" xfId="36292" xr:uid="{00000000-0005-0000-0000-00003A580000}"/>
    <cellStyle name="Percent(0) 2 3 2 6" xfId="14872" xr:uid="{00000000-0005-0000-0000-00003B580000}"/>
    <cellStyle name="Percent(0) 2 3 2 6 2" xfId="36293" xr:uid="{00000000-0005-0000-0000-00003C580000}"/>
    <cellStyle name="Percent(0) 2 3 2 7" xfId="14873" xr:uid="{00000000-0005-0000-0000-00003D580000}"/>
    <cellStyle name="Percent(0) 2 3 2 7 2" xfId="36294" xr:uid="{00000000-0005-0000-0000-00003E580000}"/>
    <cellStyle name="Percent(0) 2 3 2 8" xfId="36295" xr:uid="{00000000-0005-0000-0000-00003F580000}"/>
    <cellStyle name="Percent(0) 2 3 3" xfId="14874" xr:uid="{00000000-0005-0000-0000-000040580000}"/>
    <cellStyle name="Percent(0) 2 3 3 2" xfId="14875" xr:uid="{00000000-0005-0000-0000-000041580000}"/>
    <cellStyle name="Percent(0) 2 3 3 2 2" xfId="36296" xr:uid="{00000000-0005-0000-0000-000042580000}"/>
    <cellStyle name="Percent(0) 2 3 3 3" xfId="14876" xr:uid="{00000000-0005-0000-0000-000043580000}"/>
    <cellStyle name="Percent(0) 2 3 3 3 2" xfId="36297" xr:uid="{00000000-0005-0000-0000-000044580000}"/>
    <cellStyle name="Percent(0) 2 3 3 4" xfId="36298" xr:uid="{00000000-0005-0000-0000-000045580000}"/>
    <cellStyle name="Percent(0) 2 3 4" xfId="14877" xr:uid="{00000000-0005-0000-0000-000046580000}"/>
    <cellStyle name="Percent(0) 2 3 4 2" xfId="14878" xr:uid="{00000000-0005-0000-0000-000047580000}"/>
    <cellStyle name="Percent(0) 2 3 4 2 2" xfId="36299" xr:uid="{00000000-0005-0000-0000-000048580000}"/>
    <cellStyle name="Percent(0) 2 3 4 3" xfId="14879" xr:uid="{00000000-0005-0000-0000-000049580000}"/>
    <cellStyle name="Percent(0) 2 3 4 3 2" xfId="36300" xr:uid="{00000000-0005-0000-0000-00004A580000}"/>
    <cellStyle name="Percent(0) 2 3 4 4" xfId="36301" xr:uid="{00000000-0005-0000-0000-00004B580000}"/>
    <cellStyle name="Percent(0) 2 3 5" xfId="14880" xr:uid="{00000000-0005-0000-0000-00004C580000}"/>
    <cellStyle name="Percent(0) 2 3 5 2" xfId="14881" xr:uid="{00000000-0005-0000-0000-00004D580000}"/>
    <cellStyle name="Percent(0) 2 3 5 2 2" xfId="36302" xr:uid="{00000000-0005-0000-0000-00004E580000}"/>
    <cellStyle name="Percent(0) 2 3 5 3" xfId="14882" xr:uid="{00000000-0005-0000-0000-00004F580000}"/>
    <cellStyle name="Percent(0) 2 3 5 3 2" xfId="36303" xr:uid="{00000000-0005-0000-0000-000050580000}"/>
    <cellStyle name="Percent(0) 2 3 5 4" xfId="36304" xr:uid="{00000000-0005-0000-0000-000051580000}"/>
    <cellStyle name="Percent(0) 2 3 6" xfId="14883" xr:uid="{00000000-0005-0000-0000-000052580000}"/>
    <cellStyle name="Percent(0) 2 3 6 2" xfId="14884" xr:uid="{00000000-0005-0000-0000-000053580000}"/>
    <cellStyle name="Percent(0) 2 3 6 2 2" xfId="36305" xr:uid="{00000000-0005-0000-0000-000054580000}"/>
    <cellStyle name="Percent(0) 2 3 6 3" xfId="14885" xr:uid="{00000000-0005-0000-0000-000055580000}"/>
    <cellStyle name="Percent(0) 2 3 6 3 2" xfId="36306" xr:uid="{00000000-0005-0000-0000-000056580000}"/>
    <cellStyle name="Percent(0) 2 3 6 4" xfId="36307" xr:uid="{00000000-0005-0000-0000-000057580000}"/>
    <cellStyle name="Percent(0) 2 3 7" xfId="14886" xr:uid="{00000000-0005-0000-0000-000058580000}"/>
    <cellStyle name="Percent(0) 2 3 7 2" xfId="36308" xr:uid="{00000000-0005-0000-0000-000059580000}"/>
    <cellStyle name="Percent(0) 2 3 8" xfId="14887" xr:uid="{00000000-0005-0000-0000-00005A580000}"/>
    <cellStyle name="Percent(0) 2 3 8 2" xfId="36309" xr:uid="{00000000-0005-0000-0000-00005B580000}"/>
    <cellStyle name="Percent(0) 2 3 9" xfId="36310" xr:uid="{00000000-0005-0000-0000-00005C580000}"/>
    <cellStyle name="Percent(0) 2 4" xfId="14888" xr:uid="{00000000-0005-0000-0000-00005D580000}"/>
    <cellStyle name="Percent(0) 2 4 2" xfId="14889" xr:uid="{00000000-0005-0000-0000-00005E580000}"/>
    <cellStyle name="Percent(0) 2 4 2 2" xfId="14890" xr:uid="{00000000-0005-0000-0000-00005F580000}"/>
    <cellStyle name="Percent(0) 2 4 2 2 2" xfId="14891" xr:uid="{00000000-0005-0000-0000-000060580000}"/>
    <cellStyle name="Percent(0) 2 4 2 2 2 2" xfId="36311" xr:uid="{00000000-0005-0000-0000-000061580000}"/>
    <cellStyle name="Percent(0) 2 4 2 2 3" xfId="14892" xr:uid="{00000000-0005-0000-0000-000062580000}"/>
    <cellStyle name="Percent(0) 2 4 2 2 3 2" xfId="36312" xr:uid="{00000000-0005-0000-0000-000063580000}"/>
    <cellStyle name="Percent(0) 2 4 2 2 4" xfId="36313" xr:uid="{00000000-0005-0000-0000-000064580000}"/>
    <cellStyle name="Percent(0) 2 4 2 3" xfId="14893" xr:uid="{00000000-0005-0000-0000-000065580000}"/>
    <cellStyle name="Percent(0) 2 4 2 3 2" xfId="14894" xr:uid="{00000000-0005-0000-0000-000066580000}"/>
    <cellStyle name="Percent(0) 2 4 2 3 2 2" xfId="36314" xr:uid="{00000000-0005-0000-0000-000067580000}"/>
    <cellStyle name="Percent(0) 2 4 2 3 3" xfId="14895" xr:uid="{00000000-0005-0000-0000-000068580000}"/>
    <cellStyle name="Percent(0) 2 4 2 3 3 2" xfId="36315" xr:uid="{00000000-0005-0000-0000-000069580000}"/>
    <cellStyle name="Percent(0) 2 4 2 3 4" xfId="36316" xr:uid="{00000000-0005-0000-0000-00006A580000}"/>
    <cellStyle name="Percent(0) 2 4 2 4" xfId="14896" xr:uid="{00000000-0005-0000-0000-00006B580000}"/>
    <cellStyle name="Percent(0) 2 4 2 4 2" xfId="14897" xr:uid="{00000000-0005-0000-0000-00006C580000}"/>
    <cellStyle name="Percent(0) 2 4 2 4 2 2" xfId="36317" xr:uid="{00000000-0005-0000-0000-00006D580000}"/>
    <cellStyle name="Percent(0) 2 4 2 4 3" xfId="14898" xr:uid="{00000000-0005-0000-0000-00006E580000}"/>
    <cellStyle name="Percent(0) 2 4 2 4 3 2" xfId="36318" xr:uid="{00000000-0005-0000-0000-00006F580000}"/>
    <cellStyle name="Percent(0) 2 4 2 4 4" xfId="36319" xr:uid="{00000000-0005-0000-0000-000070580000}"/>
    <cellStyle name="Percent(0) 2 4 2 5" xfId="14899" xr:uid="{00000000-0005-0000-0000-000071580000}"/>
    <cellStyle name="Percent(0) 2 4 2 5 2" xfId="14900" xr:uid="{00000000-0005-0000-0000-000072580000}"/>
    <cellStyle name="Percent(0) 2 4 2 5 2 2" xfId="36320" xr:uid="{00000000-0005-0000-0000-000073580000}"/>
    <cellStyle name="Percent(0) 2 4 2 5 3" xfId="14901" xr:uid="{00000000-0005-0000-0000-000074580000}"/>
    <cellStyle name="Percent(0) 2 4 2 5 3 2" xfId="36321" xr:uid="{00000000-0005-0000-0000-000075580000}"/>
    <cellStyle name="Percent(0) 2 4 2 5 4" xfId="36322" xr:uid="{00000000-0005-0000-0000-000076580000}"/>
    <cellStyle name="Percent(0) 2 4 2 6" xfId="14902" xr:uid="{00000000-0005-0000-0000-000077580000}"/>
    <cellStyle name="Percent(0) 2 4 2 6 2" xfId="36323" xr:uid="{00000000-0005-0000-0000-000078580000}"/>
    <cellStyle name="Percent(0) 2 4 2 7" xfId="14903" xr:uid="{00000000-0005-0000-0000-000079580000}"/>
    <cellStyle name="Percent(0) 2 4 2 7 2" xfId="36324" xr:uid="{00000000-0005-0000-0000-00007A580000}"/>
    <cellStyle name="Percent(0) 2 4 2 8" xfId="36325" xr:uid="{00000000-0005-0000-0000-00007B580000}"/>
    <cellStyle name="Percent(0) 2 4 3" xfId="14904" xr:uid="{00000000-0005-0000-0000-00007C580000}"/>
    <cellStyle name="Percent(0) 2 4 3 2" xfId="14905" xr:uid="{00000000-0005-0000-0000-00007D580000}"/>
    <cellStyle name="Percent(0) 2 4 3 2 2" xfId="36326" xr:uid="{00000000-0005-0000-0000-00007E580000}"/>
    <cellStyle name="Percent(0) 2 4 3 3" xfId="14906" xr:uid="{00000000-0005-0000-0000-00007F580000}"/>
    <cellStyle name="Percent(0) 2 4 3 3 2" xfId="36327" xr:uid="{00000000-0005-0000-0000-000080580000}"/>
    <cellStyle name="Percent(0) 2 4 3 4" xfId="36328" xr:uid="{00000000-0005-0000-0000-000081580000}"/>
    <cellStyle name="Percent(0) 2 4 4" xfId="14907" xr:uid="{00000000-0005-0000-0000-000082580000}"/>
    <cellStyle name="Percent(0) 2 4 4 2" xfId="14908" xr:uid="{00000000-0005-0000-0000-000083580000}"/>
    <cellStyle name="Percent(0) 2 4 4 2 2" xfId="36329" xr:uid="{00000000-0005-0000-0000-000084580000}"/>
    <cellStyle name="Percent(0) 2 4 4 3" xfId="14909" xr:uid="{00000000-0005-0000-0000-000085580000}"/>
    <cellStyle name="Percent(0) 2 4 4 3 2" xfId="36330" xr:uid="{00000000-0005-0000-0000-000086580000}"/>
    <cellStyle name="Percent(0) 2 4 4 4" xfId="36331" xr:uid="{00000000-0005-0000-0000-000087580000}"/>
    <cellStyle name="Percent(0) 2 4 5" xfId="14910" xr:uid="{00000000-0005-0000-0000-000088580000}"/>
    <cellStyle name="Percent(0) 2 4 5 2" xfId="14911" xr:uid="{00000000-0005-0000-0000-000089580000}"/>
    <cellStyle name="Percent(0) 2 4 5 2 2" xfId="36332" xr:uid="{00000000-0005-0000-0000-00008A580000}"/>
    <cellStyle name="Percent(0) 2 4 5 3" xfId="14912" xr:uid="{00000000-0005-0000-0000-00008B580000}"/>
    <cellStyle name="Percent(0) 2 4 5 3 2" xfId="36333" xr:uid="{00000000-0005-0000-0000-00008C580000}"/>
    <cellStyle name="Percent(0) 2 4 5 4" xfId="36334" xr:uid="{00000000-0005-0000-0000-00008D580000}"/>
    <cellStyle name="Percent(0) 2 4 6" xfId="14913" xr:uid="{00000000-0005-0000-0000-00008E580000}"/>
    <cellStyle name="Percent(0) 2 4 6 2" xfId="14914" xr:uid="{00000000-0005-0000-0000-00008F580000}"/>
    <cellStyle name="Percent(0) 2 4 6 2 2" xfId="36335" xr:uid="{00000000-0005-0000-0000-000090580000}"/>
    <cellStyle name="Percent(0) 2 4 6 3" xfId="14915" xr:uid="{00000000-0005-0000-0000-000091580000}"/>
    <cellStyle name="Percent(0) 2 4 6 3 2" xfId="36336" xr:uid="{00000000-0005-0000-0000-000092580000}"/>
    <cellStyle name="Percent(0) 2 4 6 4" xfId="36337" xr:uid="{00000000-0005-0000-0000-000093580000}"/>
    <cellStyle name="Percent(0) 2 4 7" xfId="14916" xr:uid="{00000000-0005-0000-0000-000094580000}"/>
    <cellStyle name="Percent(0) 2 4 7 2" xfId="36338" xr:uid="{00000000-0005-0000-0000-000095580000}"/>
    <cellStyle name="Percent(0) 2 4 8" xfId="14917" xr:uid="{00000000-0005-0000-0000-000096580000}"/>
    <cellStyle name="Percent(0) 2 4 8 2" xfId="36339" xr:uid="{00000000-0005-0000-0000-000097580000}"/>
    <cellStyle name="Percent(0) 2 4 9" xfId="36340" xr:uid="{00000000-0005-0000-0000-000098580000}"/>
    <cellStyle name="Percent(0) 2 5" xfId="14918" xr:uid="{00000000-0005-0000-0000-000099580000}"/>
    <cellStyle name="Percent(0) 2 5 2" xfId="14919" xr:uid="{00000000-0005-0000-0000-00009A580000}"/>
    <cellStyle name="Percent(0) 2 5 2 2" xfId="14920" xr:uid="{00000000-0005-0000-0000-00009B580000}"/>
    <cellStyle name="Percent(0) 2 5 2 2 2" xfId="36341" xr:uid="{00000000-0005-0000-0000-00009C580000}"/>
    <cellStyle name="Percent(0) 2 5 2 3" xfId="14921" xr:uid="{00000000-0005-0000-0000-00009D580000}"/>
    <cellStyle name="Percent(0) 2 5 2 3 2" xfId="36342" xr:uid="{00000000-0005-0000-0000-00009E580000}"/>
    <cellStyle name="Percent(0) 2 5 2 4" xfId="36343" xr:uid="{00000000-0005-0000-0000-00009F580000}"/>
    <cellStyle name="Percent(0) 2 5 3" xfId="14922" xr:uid="{00000000-0005-0000-0000-0000A0580000}"/>
    <cellStyle name="Percent(0) 2 5 3 2" xfId="14923" xr:uid="{00000000-0005-0000-0000-0000A1580000}"/>
    <cellStyle name="Percent(0) 2 5 3 2 2" xfId="36344" xr:uid="{00000000-0005-0000-0000-0000A2580000}"/>
    <cellStyle name="Percent(0) 2 5 3 3" xfId="14924" xr:uid="{00000000-0005-0000-0000-0000A3580000}"/>
    <cellStyle name="Percent(0) 2 5 3 3 2" xfId="36345" xr:uid="{00000000-0005-0000-0000-0000A4580000}"/>
    <cellStyle name="Percent(0) 2 5 3 4" xfId="36346" xr:uid="{00000000-0005-0000-0000-0000A5580000}"/>
    <cellStyle name="Percent(0) 2 5 4" xfId="14925" xr:uid="{00000000-0005-0000-0000-0000A6580000}"/>
    <cellStyle name="Percent(0) 2 5 4 2" xfId="14926" xr:uid="{00000000-0005-0000-0000-0000A7580000}"/>
    <cellStyle name="Percent(0) 2 5 4 2 2" xfId="36347" xr:uid="{00000000-0005-0000-0000-0000A8580000}"/>
    <cellStyle name="Percent(0) 2 5 4 3" xfId="14927" xr:uid="{00000000-0005-0000-0000-0000A9580000}"/>
    <cellStyle name="Percent(0) 2 5 4 3 2" xfId="36348" xr:uid="{00000000-0005-0000-0000-0000AA580000}"/>
    <cellStyle name="Percent(0) 2 5 4 4" xfId="36349" xr:uid="{00000000-0005-0000-0000-0000AB580000}"/>
    <cellStyle name="Percent(0) 2 5 5" xfId="14928" xr:uid="{00000000-0005-0000-0000-0000AC580000}"/>
    <cellStyle name="Percent(0) 2 5 5 2" xfId="14929" xr:uid="{00000000-0005-0000-0000-0000AD580000}"/>
    <cellStyle name="Percent(0) 2 5 5 2 2" xfId="36350" xr:uid="{00000000-0005-0000-0000-0000AE580000}"/>
    <cellStyle name="Percent(0) 2 5 5 3" xfId="14930" xr:uid="{00000000-0005-0000-0000-0000AF580000}"/>
    <cellStyle name="Percent(0) 2 5 5 3 2" xfId="36351" xr:uid="{00000000-0005-0000-0000-0000B0580000}"/>
    <cellStyle name="Percent(0) 2 5 5 4" xfId="36352" xr:uid="{00000000-0005-0000-0000-0000B1580000}"/>
    <cellStyle name="Percent(0) 2 5 6" xfId="14931" xr:uid="{00000000-0005-0000-0000-0000B2580000}"/>
    <cellStyle name="Percent(0) 2 5 6 2" xfId="36353" xr:uid="{00000000-0005-0000-0000-0000B3580000}"/>
    <cellStyle name="Percent(0) 2 5 7" xfId="14932" xr:uid="{00000000-0005-0000-0000-0000B4580000}"/>
    <cellStyle name="Percent(0) 2 5 7 2" xfId="36354" xr:uid="{00000000-0005-0000-0000-0000B5580000}"/>
    <cellStyle name="Percent(0) 2 5 8" xfId="36355" xr:uid="{00000000-0005-0000-0000-0000B6580000}"/>
    <cellStyle name="Percent(0) 2 6" xfId="14933" xr:uid="{00000000-0005-0000-0000-0000B7580000}"/>
    <cellStyle name="Percent(0) 2 6 2" xfId="14934" xr:uid="{00000000-0005-0000-0000-0000B8580000}"/>
    <cellStyle name="Percent(0) 2 6 2 2" xfId="14935" xr:uid="{00000000-0005-0000-0000-0000B9580000}"/>
    <cellStyle name="Percent(0) 2 6 2 2 2" xfId="36356" xr:uid="{00000000-0005-0000-0000-0000BA580000}"/>
    <cellStyle name="Percent(0) 2 6 2 3" xfId="14936" xr:uid="{00000000-0005-0000-0000-0000BB580000}"/>
    <cellStyle name="Percent(0) 2 6 2 3 2" xfId="36357" xr:uid="{00000000-0005-0000-0000-0000BC580000}"/>
    <cellStyle name="Percent(0) 2 6 2 4" xfId="36358" xr:uid="{00000000-0005-0000-0000-0000BD580000}"/>
    <cellStyle name="Percent(0) 2 6 3" xfId="14937" xr:uid="{00000000-0005-0000-0000-0000BE580000}"/>
    <cellStyle name="Percent(0) 2 6 3 2" xfId="14938" xr:uid="{00000000-0005-0000-0000-0000BF580000}"/>
    <cellStyle name="Percent(0) 2 6 3 2 2" xfId="36359" xr:uid="{00000000-0005-0000-0000-0000C0580000}"/>
    <cellStyle name="Percent(0) 2 6 3 3" xfId="14939" xr:uid="{00000000-0005-0000-0000-0000C1580000}"/>
    <cellStyle name="Percent(0) 2 6 3 3 2" xfId="36360" xr:uid="{00000000-0005-0000-0000-0000C2580000}"/>
    <cellStyle name="Percent(0) 2 6 3 4" xfId="36361" xr:uid="{00000000-0005-0000-0000-0000C3580000}"/>
    <cellStyle name="Percent(0) 2 6 4" xfId="14940" xr:uid="{00000000-0005-0000-0000-0000C4580000}"/>
    <cellStyle name="Percent(0) 2 6 4 2" xfId="14941" xr:uid="{00000000-0005-0000-0000-0000C5580000}"/>
    <cellStyle name="Percent(0) 2 6 4 2 2" xfId="36362" xr:uid="{00000000-0005-0000-0000-0000C6580000}"/>
    <cellStyle name="Percent(0) 2 6 4 3" xfId="14942" xr:uid="{00000000-0005-0000-0000-0000C7580000}"/>
    <cellStyle name="Percent(0) 2 6 4 3 2" xfId="36363" xr:uid="{00000000-0005-0000-0000-0000C8580000}"/>
    <cellStyle name="Percent(0) 2 6 4 4" xfId="36364" xr:uid="{00000000-0005-0000-0000-0000C9580000}"/>
    <cellStyle name="Percent(0) 2 6 5" xfId="14943" xr:uid="{00000000-0005-0000-0000-0000CA580000}"/>
    <cellStyle name="Percent(0) 2 6 5 2" xfId="14944" xr:uid="{00000000-0005-0000-0000-0000CB580000}"/>
    <cellStyle name="Percent(0) 2 6 5 2 2" xfId="36365" xr:uid="{00000000-0005-0000-0000-0000CC580000}"/>
    <cellStyle name="Percent(0) 2 6 5 3" xfId="14945" xr:uid="{00000000-0005-0000-0000-0000CD580000}"/>
    <cellStyle name="Percent(0) 2 6 5 3 2" xfId="36366" xr:uid="{00000000-0005-0000-0000-0000CE580000}"/>
    <cellStyle name="Percent(0) 2 6 5 4" xfId="36367" xr:uid="{00000000-0005-0000-0000-0000CF580000}"/>
    <cellStyle name="Percent(0) 2 6 6" xfId="14946" xr:uid="{00000000-0005-0000-0000-0000D0580000}"/>
    <cellStyle name="Percent(0) 2 6 6 2" xfId="36368" xr:uid="{00000000-0005-0000-0000-0000D1580000}"/>
    <cellStyle name="Percent(0) 2 6 7" xfId="14947" xr:uid="{00000000-0005-0000-0000-0000D2580000}"/>
    <cellStyle name="Percent(0) 2 6 7 2" xfId="36369" xr:uid="{00000000-0005-0000-0000-0000D3580000}"/>
    <cellStyle name="Percent(0) 2 6 8" xfId="36370" xr:uid="{00000000-0005-0000-0000-0000D4580000}"/>
    <cellStyle name="Percent(0) 2 7" xfId="14948" xr:uid="{00000000-0005-0000-0000-0000D5580000}"/>
    <cellStyle name="Percent(0) 2 7 2" xfId="14949" xr:uid="{00000000-0005-0000-0000-0000D6580000}"/>
    <cellStyle name="Percent(0) 2 7 2 2" xfId="36371" xr:uid="{00000000-0005-0000-0000-0000D7580000}"/>
    <cellStyle name="Percent(0) 2 7 3" xfId="14950" xr:uid="{00000000-0005-0000-0000-0000D8580000}"/>
    <cellStyle name="Percent(0) 2 7 3 2" xfId="36372" xr:uid="{00000000-0005-0000-0000-0000D9580000}"/>
    <cellStyle name="Percent(0) 2 7 4" xfId="36373" xr:uid="{00000000-0005-0000-0000-0000DA580000}"/>
    <cellStyle name="Percent(0) 2 8" xfId="14951" xr:uid="{00000000-0005-0000-0000-0000DB580000}"/>
    <cellStyle name="Percent(0) 2 8 2" xfId="14952" xr:uid="{00000000-0005-0000-0000-0000DC580000}"/>
    <cellStyle name="Percent(0) 2 8 2 2" xfId="36374" xr:uid="{00000000-0005-0000-0000-0000DD580000}"/>
    <cellStyle name="Percent(0) 2 8 3" xfId="14953" xr:uid="{00000000-0005-0000-0000-0000DE580000}"/>
    <cellStyle name="Percent(0) 2 8 3 2" xfId="36375" xr:uid="{00000000-0005-0000-0000-0000DF580000}"/>
    <cellStyle name="Percent(0) 2 8 4" xfId="36376" xr:uid="{00000000-0005-0000-0000-0000E0580000}"/>
    <cellStyle name="Percent(0) 2 9" xfId="14954" xr:uid="{00000000-0005-0000-0000-0000E1580000}"/>
    <cellStyle name="Percent(0) 2 9 2" xfId="14955" xr:uid="{00000000-0005-0000-0000-0000E2580000}"/>
    <cellStyle name="Percent(0) 2 9 2 2" xfId="36377" xr:uid="{00000000-0005-0000-0000-0000E3580000}"/>
    <cellStyle name="Percent(0) 2 9 3" xfId="14956" xr:uid="{00000000-0005-0000-0000-0000E4580000}"/>
    <cellStyle name="Percent(0) 2 9 3 2" xfId="36378" xr:uid="{00000000-0005-0000-0000-0000E5580000}"/>
    <cellStyle name="Percent(0) 2 9 4" xfId="36379" xr:uid="{00000000-0005-0000-0000-0000E6580000}"/>
    <cellStyle name="Percent(0) 2_ActiFijos" xfId="14957" xr:uid="{00000000-0005-0000-0000-0000E7580000}"/>
    <cellStyle name="Percent(0) 20" xfId="14958" xr:uid="{00000000-0005-0000-0000-0000E8580000}"/>
    <cellStyle name="Percent(0) 20 2" xfId="14959" xr:uid="{00000000-0005-0000-0000-0000E9580000}"/>
    <cellStyle name="Percent(0) 20 2 2" xfId="36380" xr:uid="{00000000-0005-0000-0000-0000EA580000}"/>
    <cellStyle name="Percent(0) 20 3" xfId="14960" xr:uid="{00000000-0005-0000-0000-0000EB580000}"/>
    <cellStyle name="Percent(0) 20 3 2" xfId="36381" xr:uid="{00000000-0005-0000-0000-0000EC580000}"/>
    <cellStyle name="Percent(0) 20 4" xfId="36382" xr:uid="{00000000-0005-0000-0000-0000ED580000}"/>
    <cellStyle name="Percent(0) 21" xfId="14961" xr:uid="{00000000-0005-0000-0000-0000EE580000}"/>
    <cellStyle name="Percent(0) 21 2" xfId="14962" xr:uid="{00000000-0005-0000-0000-0000EF580000}"/>
    <cellStyle name="Percent(0) 21 2 2" xfId="36383" xr:uid="{00000000-0005-0000-0000-0000F0580000}"/>
    <cellStyle name="Percent(0) 21 3" xfId="14963" xr:uid="{00000000-0005-0000-0000-0000F1580000}"/>
    <cellStyle name="Percent(0) 21 3 2" xfId="36384" xr:uid="{00000000-0005-0000-0000-0000F2580000}"/>
    <cellStyle name="Percent(0) 21 4" xfId="36385" xr:uid="{00000000-0005-0000-0000-0000F3580000}"/>
    <cellStyle name="Percent(0) 22" xfId="14964" xr:uid="{00000000-0005-0000-0000-0000F4580000}"/>
    <cellStyle name="Percent(0) 22 2" xfId="14965" xr:uid="{00000000-0005-0000-0000-0000F5580000}"/>
    <cellStyle name="Percent(0) 22 2 2" xfId="36386" xr:uid="{00000000-0005-0000-0000-0000F6580000}"/>
    <cellStyle name="Percent(0) 22 3" xfId="14966" xr:uid="{00000000-0005-0000-0000-0000F7580000}"/>
    <cellStyle name="Percent(0) 22 3 2" xfId="36387" xr:uid="{00000000-0005-0000-0000-0000F8580000}"/>
    <cellStyle name="Percent(0) 22 4" xfId="36388" xr:uid="{00000000-0005-0000-0000-0000F9580000}"/>
    <cellStyle name="Percent(0) 23" xfId="14967" xr:uid="{00000000-0005-0000-0000-0000FA580000}"/>
    <cellStyle name="Percent(0) 23 2" xfId="14968" xr:uid="{00000000-0005-0000-0000-0000FB580000}"/>
    <cellStyle name="Percent(0) 23 2 2" xfId="36389" xr:uid="{00000000-0005-0000-0000-0000FC580000}"/>
    <cellStyle name="Percent(0) 23 3" xfId="14969" xr:uid="{00000000-0005-0000-0000-0000FD580000}"/>
    <cellStyle name="Percent(0) 23 3 2" xfId="36390" xr:uid="{00000000-0005-0000-0000-0000FE580000}"/>
    <cellStyle name="Percent(0) 23 4" xfId="36391" xr:uid="{00000000-0005-0000-0000-0000FF580000}"/>
    <cellStyle name="Percent(0) 24" xfId="14970" xr:uid="{00000000-0005-0000-0000-000000590000}"/>
    <cellStyle name="Percent(0) 24 2" xfId="14971" xr:uid="{00000000-0005-0000-0000-000001590000}"/>
    <cellStyle name="Percent(0) 24 2 2" xfId="36392" xr:uid="{00000000-0005-0000-0000-000002590000}"/>
    <cellStyle name="Percent(0) 24 3" xfId="14972" xr:uid="{00000000-0005-0000-0000-000003590000}"/>
    <cellStyle name="Percent(0) 24 3 2" xfId="36393" xr:uid="{00000000-0005-0000-0000-000004590000}"/>
    <cellStyle name="Percent(0) 24 4" xfId="36394" xr:uid="{00000000-0005-0000-0000-000005590000}"/>
    <cellStyle name="Percent(0) 25" xfId="14973" xr:uid="{00000000-0005-0000-0000-000006590000}"/>
    <cellStyle name="Percent(0) 25 2" xfId="14974" xr:uid="{00000000-0005-0000-0000-000007590000}"/>
    <cellStyle name="Percent(0) 25 2 2" xfId="36395" xr:uid="{00000000-0005-0000-0000-000008590000}"/>
    <cellStyle name="Percent(0) 25 3" xfId="14975" xr:uid="{00000000-0005-0000-0000-000009590000}"/>
    <cellStyle name="Percent(0) 25 3 2" xfId="36396" xr:uid="{00000000-0005-0000-0000-00000A590000}"/>
    <cellStyle name="Percent(0) 25 4" xfId="36397" xr:uid="{00000000-0005-0000-0000-00000B590000}"/>
    <cellStyle name="Percent(0) 26" xfId="14976" xr:uid="{00000000-0005-0000-0000-00000C590000}"/>
    <cellStyle name="Percent(0) 26 2" xfId="14977" xr:uid="{00000000-0005-0000-0000-00000D590000}"/>
    <cellStyle name="Percent(0) 26 2 2" xfId="36398" xr:uid="{00000000-0005-0000-0000-00000E590000}"/>
    <cellStyle name="Percent(0) 26 3" xfId="14978" xr:uid="{00000000-0005-0000-0000-00000F590000}"/>
    <cellStyle name="Percent(0) 26 3 2" xfId="36399" xr:uid="{00000000-0005-0000-0000-000010590000}"/>
    <cellStyle name="Percent(0) 26 4" xfId="36400" xr:uid="{00000000-0005-0000-0000-000011590000}"/>
    <cellStyle name="Percent(0) 27" xfId="14979" xr:uid="{00000000-0005-0000-0000-000012590000}"/>
    <cellStyle name="Percent(0) 27 2" xfId="14980" xr:uid="{00000000-0005-0000-0000-000013590000}"/>
    <cellStyle name="Percent(0) 27 2 2" xfId="36401" xr:uid="{00000000-0005-0000-0000-000014590000}"/>
    <cellStyle name="Percent(0) 27 3" xfId="14981" xr:uid="{00000000-0005-0000-0000-000015590000}"/>
    <cellStyle name="Percent(0) 27 3 2" xfId="36402" xr:uid="{00000000-0005-0000-0000-000016590000}"/>
    <cellStyle name="Percent(0) 27 4" xfId="36403" xr:uid="{00000000-0005-0000-0000-000017590000}"/>
    <cellStyle name="Percent(0) 28" xfId="14982" xr:uid="{00000000-0005-0000-0000-000018590000}"/>
    <cellStyle name="Percent(0) 28 2" xfId="14983" xr:uid="{00000000-0005-0000-0000-000019590000}"/>
    <cellStyle name="Percent(0) 28 2 2" xfId="36404" xr:uid="{00000000-0005-0000-0000-00001A590000}"/>
    <cellStyle name="Percent(0) 28 3" xfId="14984" xr:uid="{00000000-0005-0000-0000-00001B590000}"/>
    <cellStyle name="Percent(0) 28 3 2" xfId="36405" xr:uid="{00000000-0005-0000-0000-00001C590000}"/>
    <cellStyle name="Percent(0) 28 4" xfId="36406" xr:uid="{00000000-0005-0000-0000-00001D590000}"/>
    <cellStyle name="Percent(0) 29" xfId="14985" xr:uid="{00000000-0005-0000-0000-00001E590000}"/>
    <cellStyle name="Percent(0) 29 2" xfId="14986" xr:uid="{00000000-0005-0000-0000-00001F590000}"/>
    <cellStyle name="Percent(0) 29 2 2" xfId="36407" xr:uid="{00000000-0005-0000-0000-000020590000}"/>
    <cellStyle name="Percent(0) 29 3" xfId="14987" xr:uid="{00000000-0005-0000-0000-000021590000}"/>
    <cellStyle name="Percent(0) 29 3 2" xfId="36408" xr:uid="{00000000-0005-0000-0000-000022590000}"/>
    <cellStyle name="Percent(0) 29 4" xfId="36409" xr:uid="{00000000-0005-0000-0000-000023590000}"/>
    <cellStyle name="Percent(0) 3" xfId="14988" xr:uid="{00000000-0005-0000-0000-000024590000}"/>
    <cellStyle name="Percent(0) 3 10" xfId="14989" xr:uid="{00000000-0005-0000-0000-000025590000}"/>
    <cellStyle name="Percent(0) 3 10 2" xfId="14990" xr:uid="{00000000-0005-0000-0000-000026590000}"/>
    <cellStyle name="Percent(0) 3 10 2 2" xfId="36410" xr:uid="{00000000-0005-0000-0000-000027590000}"/>
    <cellStyle name="Percent(0) 3 10 3" xfId="14991" xr:uid="{00000000-0005-0000-0000-000028590000}"/>
    <cellStyle name="Percent(0) 3 10 3 2" xfId="36411" xr:uid="{00000000-0005-0000-0000-000029590000}"/>
    <cellStyle name="Percent(0) 3 10 4" xfId="36412" xr:uid="{00000000-0005-0000-0000-00002A590000}"/>
    <cellStyle name="Percent(0) 3 11" xfId="14992" xr:uid="{00000000-0005-0000-0000-00002B590000}"/>
    <cellStyle name="Percent(0) 3 11 2" xfId="36413" xr:uid="{00000000-0005-0000-0000-00002C590000}"/>
    <cellStyle name="Percent(0) 3 12" xfId="14993" xr:uid="{00000000-0005-0000-0000-00002D590000}"/>
    <cellStyle name="Percent(0) 3 12 2" xfId="36414" xr:uid="{00000000-0005-0000-0000-00002E590000}"/>
    <cellStyle name="Percent(0) 3 13" xfId="36415" xr:uid="{00000000-0005-0000-0000-00002F590000}"/>
    <cellStyle name="Percent(0) 3 2" xfId="14994" xr:uid="{00000000-0005-0000-0000-000030590000}"/>
    <cellStyle name="Percent(0) 3 2 2" xfId="14995" xr:uid="{00000000-0005-0000-0000-000031590000}"/>
    <cellStyle name="Percent(0) 3 2 2 2" xfId="14996" xr:uid="{00000000-0005-0000-0000-000032590000}"/>
    <cellStyle name="Percent(0) 3 2 2 2 2" xfId="14997" xr:uid="{00000000-0005-0000-0000-000033590000}"/>
    <cellStyle name="Percent(0) 3 2 2 2 2 2" xfId="36416" xr:uid="{00000000-0005-0000-0000-000034590000}"/>
    <cellStyle name="Percent(0) 3 2 2 2 3" xfId="14998" xr:uid="{00000000-0005-0000-0000-000035590000}"/>
    <cellStyle name="Percent(0) 3 2 2 2 3 2" xfId="36417" xr:uid="{00000000-0005-0000-0000-000036590000}"/>
    <cellStyle name="Percent(0) 3 2 2 2 4" xfId="36418" xr:uid="{00000000-0005-0000-0000-000037590000}"/>
    <cellStyle name="Percent(0) 3 2 2 3" xfId="14999" xr:uid="{00000000-0005-0000-0000-000038590000}"/>
    <cellStyle name="Percent(0) 3 2 2 3 2" xfId="15000" xr:uid="{00000000-0005-0000-0000-000039590000}"/>
    <cellStyle name="Percent(0) 3 2 2 3 2 2" xfId="36419" xr:uid="{00000000-0005-0000-0000-00003A590000}"/>
    <cellStyle name="Percent(0) 3 2 2 3 3" xfId="15001" xr:uid="{00000000-0005-0000-0000-00003B590000}"/>
    <cellStyle name="Percent(0) 3 2 2 3 3 2" xfId="36420" xr:uid="{00000000-0005-0000-0000-00003C590000}"/>
    <cellStyle name="Percent(0) 3 2 2 3 4" xfId="36421" xr:uid="{00000000-0005-0000-0000-00003D590000}"/>
    <cellStyle name="Percent(0) 3 2 2 4" xfId="15002" xr:uid="{00000000-0005-0000-0000-00003E590000}"/>
    <cellStyle name="Percent(0) 3 2 2 4 2" xfId="15003" xr:uid="{00000000-0005-0000-0000-00003F590000}"/>
    <cellStyle name="Percent(0) 3 2 2 4 2 2" xfId="36422" xr:uid="{00000000-0005-0000-0000-000040590000}"/>
    <cellStyle name="Percent(0) 3 2 2 4 3" xfId="15004" xr:uid="{00000000-0005-0000-0000-000041590000}"/>
    <cellStyle name="Percent(0) 3 2 2 4 3 2" xfId="36423" xr:uid="{00000000-0005-0000-0000-000042590000}"/>
    <cellStyle name="Percent(0) 3 2 2 4 4" xfId="36424" xr:uid="{00000000-0005-0000-0000-000043590000}"/>
    <cellStyle name="Percent(0) 3 2 2 5" xfId="15005" xr:uid="{00000000-0005-0000-0000-000044590000}"/>
    <cellStyle name="Percent(0) 3 2 2 5 2" xfId="15006" xr:uid="{00000000-0005-0000-0000-000045590000}"/>
    <cellStyle name="Percent(0) 3 2 2 5 2 2" xfId="36425" xr:uid="{00000000-0005-0000-0000-000046590000}"/>
    <cellStyle name="Percent(0) 3 2 2 5 3" xfId="15007" xr:uid="{00000000-0005-0000-0000-000047590000}"/>
    <cellStyle name="Percent(0) 3 2 2 5 3 2" xfId="36426" xr:uid="{00000000-0005-0000-0000-000048590000}"/>
    <cellStyle name="Percent(0) 3 2 2 5 4" xfId="36427" xr:uid="{00000000-0005-0000-0000-000049590000}"/>
    <cellStyle name="Percent(0) 3 2 2 6" xfId="15008" xr:uid="{00000000-0005-0000-0000-00004A590000}"/>
    <cellStyle name="Percent(0) 3 2 2 6 2" xfId="36428" xr:uid="{00000000-0005-0000-0000-00004B590000}"/>
    <cellStyle name="Percent(0) 3 2 2 7" xfId="15009" xr:uid="{00000000-0005-0000-0000-00004C590000}"/>
    <cellStyle name="Percent(0) 3 2 2 7 2" xfId="36429" xr:uid="{00000000-0005-0000-0000-00004D590000}"/>
    <cellStyle name="Percent(0) 3 2 2 8" xfId="36430" xr:uid="{00000000-0005-0000-0000-00004E590000}"/>
    <cellStyle name="Percent(0) 3 2 3" xfId="15010" xr:uid="{00000000-0005-0000-0000-00004F590000}"/>
    <cellStyle name="Percent(0) 3 2 3 2" xfId="15011" xr:uid="{00000000-0005-0000-0000-000050590000}"/>
    <cellStyle name="Percent(0) 3 2 3 2 2" xfId="36431" xr:uid="{00000000-0005-0000-0000-000051590000}"/>
    <cellStyle name="Percent(0) 3 2 3 3" xfId="15012" xr:uid="{00000000-0005-0000-0000-000052590000}"/>
    <cellStyle name="Percent(0) 3 2 3 3 2" xfId="36432" xr:uid="{00000000-0005-0000-0000-000053590000}"/>
    <cellStyle name="Percent(0) 3 2 3 4" xfId="36433" xr:uid="{00000000-0005-0000-0000-000054590000}"/>
    <cellStyle name="Percent(0) 3 2 4" xfId="15013" xr:uid="{00000000-0005-0000-0000-000055590000}"/>
    <cellStyle name="Percent(0) 3 2 4 2" xfId="15014" xr:uid="{00000000-0005-0000-0000-000056590000}"/>
    <cellStyle name="Percent(0) 3 2 4 2 2" xfId="36434" xr:uid="{00000000-0005-0000-0000-000057590000}"/>
    <cellStyle name="Percent(0) 3 2 4 3" xfId="15015" xr:uid="{00000000-0005-0000-0000-000058590000}"/>
    <cellStyle name="Percent(0) 3 2 4 3 2" xfId="36435" xr:uid="{00000000-0005-0000-0000-000059590000}"/>
    <cellStyle name="Percent(0) 3 2 4 4" xfId="36436" xr:uid="{00000000-0005-0000-0000-00005A590000}"/>
    <cellStyle name="Percent(0) 3 2 5" xfId="15016" xr:uid="{00000000-0005-0000-0000-00005B590000}"/>
    <cellStyle name="Percent(0) 3 2 5 2" xfId="15017" xr:uid="{00000000-0005-0000-0000-00005C590000}"/>
    <cellStyle name="Percent(0) 3 2 5 2 2" xfId="36437" xr:uid="{00000000-0005-0000-0000-00005D590000}"/>
    <cellStyle name="Percent(0) 3 2 5 3" xfId="15018" xr:uid="{00000000-0005-0000-0000-00005E590000}"/>
    <cellStyle name="Percent(0) 3 2 5 3 2" xfId="36438" xr:uid="{00000000-0005-0000-0000-00005F590000}"/>
    <cellStyle name="Percent(0) 3 2 5 4" xfId="36439" xr:uid="{00000000-0005-0000-0000-000060590000}"/>
    <cellStyle name="Percent(0) 3 2 6" xfId="15019" xr:uid="{00000000-0005-0000-0000-000061590000}"/>
    <cellStyle name="Percent(0) 3 2 6 2" xfId="15020" xr:uid="{00000000-0005-0000-0000-000062590000}"/>
    <cellStyle name="Percent(0) 3 2 6 2 2" xfId="36440" xr:uid="{00000000-0005-0000-0000-000063590000}"/>
    <cellStyle name="Percent(0) 3 2 6 3" xfId="15021" xr:uid="{00000000-0005-0000-0000-000064590000}"/>
    <cellStyle name="Percent(0) 3 2 6 3 2" xfId="36441" xr:uid="{00000000-0005-0000-0000-000065590000}"/>
    <cellStyle name="Percent(0) 3 2 6 4" xfId="36442" xr:uid="{00000000-0005-0000-0000-000066590000}"/>
    <cellStyle name="Percent(0) 3 2 7" xfId="15022" xr:uid="{00000000-0005-0000-0000-000067590000}"/>
    <cellStyle name="Percent(0) 3 2 7 2" xfId="36443" xr:uid="{00000000-0005-0000-0000-000068590000}"/>
    <cellStyle name="Percent(0) 3 2 8" xfId="15023" xr:uid="{00000000-0005-0000-0000-000069590000}"/>
    <cellStyle name="Percent(0) 3 2 8 2" xfId="36444" xr:uid="{00000000-0005-0000-0000-00006A590000}"/>
    <cellStyle name="Percent(0) 3 2 9" xfId="36445" xr:uid="{00000000-0005-0000-0000-00006B590000}"/>
    <cellStyle name="Percent(0) 3 3" xfId="15024" xr:uid="{00000000-0005-0000-0000-00006C590000}"/>
    <cellStyle name="Percent(0) 3 3 2" xfId="15025" xr:uid="{00000000-0005-0000-0000-00006D590000}"/>
    <cellStyle name="Percent(0) 3 3 2 2" xfId="15026" xr:uid="{00000000-0005-0000-0000-00006E590000}"/>
    <cellStyle name="Percent(0) 3 3 2 2 2" xfId="15027" xr:uid="{00000000-0005-0000-0000-00006F590000}"/>
    <cellStyle name="Percent(0) 3 3 2 2 2 2" xfId="36446" xr:uid="{00000000-0005-0000-0000-000070590000}"/>
    <cellStyle name="Percent(0) 3 3 2 2 3" xfId="15028" xr:uid="{00000000-0005-0000-0000-000071590000}"/>
    <cellStyle name="Percent(0) 3 3 2 2 3 2" xfId="36447" xr:uid="{00000000-0005-0000-0000-000072590000}"/>
    <cellStyle name="Percent(0) 3 3 2 2 4" xfId="36448" xr:uid="{00000000-0005-0000-0000-000073590000}"/>
    <cellStyle name="Percent(0) 3 3 2 3" xfId="15029" xr:uid="{00000000-0005-0000-0000-000074590000}"/>
    <cellStyle name="Percent(0) 3 3 2 3 2" xfId="15030" xr:uid="{00000000-0005-0000-0000-000075590000}"/>
    <cellStyle name="Percent(0) 3 3 2 3 2 2" xfId="36449" xr:uid="{00000000-0005-0000-0000-000076590000}"/>
    <cellStyle name="Percent(0) 3 3 2 3 3" xfId="15031" xr:uid="{00000000-0005-0000-0000-000077590000}"/>
    <cellStyle name="Percent(0) 3 3 2 3 3 2" xfId="36450" xr:uid="{00000000-0005-0000-0000-000078590000}"/>
    <cellStyle name="Percent(0) 3 3 2 3 4" xfId="36451" xr:uid="{00000000-0005-0000-0000-000079590000}"/>
    <cellStyle name="Percent(0) 3 3 2 4" xfId="15032" xr:uid="{00000000-0005-0000-0000-00007A590000}"/>
    <cellStyle name="Percent(0) 3 3 2 4 2" xfId="15033" xr:uid="{00000000-0005-0000-0000-00007B590000}"/>
    <cellStyle name="Percent(0) 3 3 2 4 2 2" xfId="36452" xr:uid="{00000000-0005-0000-0000-00007C590000}"/>
    <cellStyle name="Percent(0) 3 3 2 4 3" xfId="15034" xr:uid="{00000000-0005-0000-0000-00007D590000}"/>
    <cellStyle name="Percent(0) 3 3 2 4 3 2" xfId="36453" xr:uid="{00000000-0005-0000-0000-00007E590000}"/>
    <cellStyle name="Percent(0) 3 3 2 4 4" xfId="36454" xr:uid="{00000000-0005-0000-0000-00007F590000}"/>
    <cellStyle name="Percent(0) 3 3 2 5" xfId="15035" xr:uid="{00000000-0005-0000-0000-000080590000}"/>
    <cellStyle name="Percent(0) 3 3 2 5 2" xfId="15036" xr:uid="{00000000-0005-0000-0000-000081590000}"/>
    <cellStyle name="Percent(0) 3 3 2 5 2 2" xfId="36455" xr:uid="{00000000-0005-0000-0000-000082590000}"/>
    <cellStyle name="Percent(0) 3 3 2 5 3" xfId="15037" xr:uid="{00000000-0005-0000-0000-000083590000}"/>
    <cellStyle name="Percent(0) 3 3 2 5 3 2" xfId="36456" xr:uid="{00000000-0005-0000-0000-000084590000}"/>
    <cellStyle name="Percent(0) 3 3 2 5 4" xfId="36457" xr:uid="{00000000-0005-0000-0000-000085590000}"/>
    <cellStyle name="Percent(0) 3 3 2 6" xfId="15038" xr:uid="{00000000-0005-0000-0000-000086590000}"/>
    <cellStyle name="Percent(0) 3 3 2 6 2" xfId="36458" xr:uid="{00000000-0005-0000-0000-000087590000}"/>
    <cellStyle name="Percent(0) 3 3 2 7" xfId="15039" xr:uid="{00000000-0005-0000-0000-000088590000}"/>
    <cellStyle name="Percent(0) 3 3 2 7 2" xfId="36459" xr:uid="{00000000-0005-0000-0000-000089590000}"/>
    <cellStyle name="Percent(0) 3 3 2 8" xfId="36460" xr:uid="{00000000-0005-0000-0000-00008A590000}"/>
    <cellStyle name="Percent(0) 3 3 3" xfId="15040" xr:uid="{00000000-0005-0000-0000-00008B590000}"/>
    <cellStyle name="Percent(0) 3 3 3 2" xfId="15041" xr:uid="{00000000-0005-0000-0000-00008C590000}"/>
    <cellStyle name="Percent(0) 3 3 3 2 2" xfId="36461" xr:uid="{00000000-0005-0000-0000-00008D590000}"/>
    <cellStyle name="Percent(0) 3 3 3 3" xfId="15042" xr:uid="{00000000-0005-0000-0000-00008E590000}"/>
    <cellStyle name="Percent(0) 3 3 3 3 2" xfId="36462" xr:uid="{00000000-0005-0000-0000-00008F590000}"/>
    <cellStyle name="Percent(0) 3 3 3 4" xfId="36463" xr:uid="{00000000-0005-0000-0000-000090590000}"/>
    <cellStyle name="Percent(0) 3 3 4" xfId="15043" xr:uid="{00000000-0005-0000-0000-000091590000}"/>
    <cellStyle name="Percent(0) 3 3 4 2" xfId="15044" xr:uid="{00000000-0005-0000-0000-000092590000}"/>
    <cellStyle name="Percent(0) 3 3 4 2 2" xfId="36464" xr:uid="{00000000-0005-0000-0000-000093590000}"/>
    <cellStyle name="Percent(0) 3 3 4 3" xfId="15045" xr:uid="{00000000-0005-0000-0000-000094590000}"/>
    <cellStyle name="Percent(0) 3 3 4 3 2" xfId="36465" xr:uid="{00000000-0005-0000-0000-000095590000}"/>
    <cellStyle name="Percent(0) 3 3 4 4" xfId="36466" xr:uid="{00000000-0005-0000-0000-000096590000}"/>
    <cellStyle name="Percent(0) 3 3 5" xfId="15046" xr:uid="{00000000-0005-0000-0000-000097590000}"/>
    <cellStyle name="Percent(0) 3 3 5 2" xfId="15047" xr:uid="{00000000-0005-0000-0000-000098590000}"/>
    <cellStyle name="Percent(0) 3 3 5 2 2" xfId="36467" xr:uid="{00000000-0005-0000-0000-000099590000}"/>
    <cellStyle name="Percent(0) 3 3 5 3" xfId="15048" xr:uid="{00000000-0005-0000-0000-00009A590000}"/>
    <cellStyle name="Percent(0) 3 3 5 3 2" xfId="36468" xr:uid="{00000000-0005-0000-0000-00009B590000}"/>
    <cellStyle name="Percent(0) 3 3 5 4" xfId="36469" xr:uid="{00000000-0005-0000-0000-00009C590000}"/>
    <cellStyle name="Percent(0) 3 3 6" xfId="15049" xr:uid="{00000000-0005-0000-0000-00009D590000}"/>
    <cellStyle name="Percent(0) 3 3 6 2" xfId="15050" xr:uid="{00000000-0005-0000-0000-00009E590000}"/>
    <cellStyle name="Percent(0) 3 3 6 2 2" xfId="36470" xr:uid="{00000000-0005-0000-0000-00009F590000}"/>
    <cellStyle name="Percent(0) 3 3 6 3" xfId="15051" xr:uid="{00000000-0005-0000-0000-0000A0590000}"/>
    <cellStyle name="Percent(0) 3 3 6 3 2" xfId="36471" xr:uid="{00000000-0005-0000-0000-0000A1590000}"/>
    <cellStyle name="Percent(0) 3 3 6 4" xfId="36472" xr:uid="{00000000-0005-0000-0000-0000A2590000}"/>
    <cellStyle name="Percent(0) 3 3 7" xfId="15052" xr:uid="{00000000-0005-0000-0000-0000A3590000}"/>
    <cellStyle name="Percent(0) 3 3 7 2" xfId="36473" xr:uid="{00000000-0005-0000-0000-0000A4590000}"/>
    <cellStyle name="Percent(0) 3 3 8" xfId="15053" xr:uid="{00000000-0005-0000-0000-0000A5590000}"/>
    <cellStyle name="Percent(0) 3 3 8 2" xfId="36474" xr:uid="{00000000-0005-0000-0000-0000A6590000}"/>
    <cellStyle name="Percent(0) 3 3 9" xfId="36475" xr:uid="{00000000-0005-0000-0000-0000A7590000}"/>
    <cellStyle name="Percent(0) 3 4" xfId="15054" xr:uid="{00000000-0005-0000-0000-0000A8590000}"/>
    <cellStyle name="Percent(0) 3 4 2" xfId="15055" xr:uid="{00000000-0005-0000-0000-0000A9590000}"/>
    <cellStyle name="Percent(0) 3 4 2 2" xfId="15056" xr:uid="{00000000-0005-0000-0000-0000AA590000}"/>
    <cellStyle name="Percent(0) 3 4 2 2 2" xfId="15057" xr:uid="{00000000-0005-0000-0000-0000AB590000}"/>
    <cellStyle name="Percent(0) 3 4 2 2 2 2" xfId="36476" xr:uid="{00000000-0005-0000-0000-0000AC590000}"/>
    <cellStyle name="Percent(0) 3 4 2 2 3" xfId="15058" xr:uid="{00000000-0005-0000-0000-0000AD590000}"/>
    <cellStyle name="Percent(0) 3 4 2 2 3 2" xfId="36477" xr:uid="{00000000-0005-0000-0000-0000AE590000}"/>
    <cellStyle name="Percent(0) 3 4 2 2 4" xfId="36478" xr:uid="{00000000-0005-0000-0000-0000AF590000}"/>
    <cellStyle name="Percent(0) 3 4 2 3" xfId="15059" xr:uid="{00000000-0005-0000-0000-0000B0590000}"/>
    <cellStyle name="Percent(0) 3 4 2 3 2" xfId="15060" xr:uid="{00000000-0005-0000-0000-0000B1590000}"/>
    <cellStyle name="Percent(0) 3 4 2 3 2 2" xfId="36479" xr:uid="{00000000-0005-0000-0000-0000B2590000}"/>
    <cellStyle name="Percent(0) 3 4 2 3 3" xfId="15061" xr:uid="{00000000-0005-0000-0000-0000B3590000}"/>
    <cellStyle name="Percent(0) 3 4 2 3 3 2" xfId="36480" xr:uid="{00000000-0005-0000-0000-0000B4590000}"/>
    <cellStyle name="Percent(0) 3 4 2 3 4" xfId="36481" xr:uid="{00000000-0005-0000-0000-0000B5590000}"/>
    <cellStyle name="Percent(0) 3 4 2 4" xfId="15062" xr:uid="{00000000-0005-0000-0000-0000B6590000}"/>
    <cellStyle name="Percent(0) 3 4 2 4 2" xfId="15063" xr:uid="{00000000-0005-0000-0000-0000B7590000}"/>
    <cellStyle name="Percent(0) 3 4 2 4 2 2" xfId="36482" xr:uid="{00000000-0005-0000-0000-0000B8590000}"/>
    <cellStyle name="Percent(0) 3 4 2 4 3" xfId="15064" xr:uid="{00000000-0005-0000-0000-0000B9590000}"/>
    <cellStyle name="Percent(0) 3 4 2 4 3 2" xfId="36483" xr:uid="{00000000-0005-0000-0000-0000BA590000}"/>
    <cellStyle name="Percent(0) 3 4 2 4 4" xfId="36484" xr:uid="{00000000-0005-0000-0000-0000BB590000}"/>
    <cellStyle name="Percent(0) 3 4 2 5" xfId="15065" xr:uid="{00000000-0005-0000-0000-0000BC590000}"/>
    <cellStyle name="Percent(0) 3 4 2 5 2" xfId="15066" xr:uid="{00000000-0005-0000-0000-0000BD590000}"/>
    <cellStyle name="Percent(0) 3 4 2 5 2 2" xfId="36485" xr:uid="{00000000-0005-0000-0000-0000BE590000}"/>
    <cellStyle name="Percent(0) 3 4 2 5 3" xfId="15067" xr:uid="{00000000-0005-0000-0000-0000BF590000}"/>
    <cellStyle name="Percent(0) 3 4 2 5 3 2" xfId="36486" xr:uid="{00000000-0005-0000-0000-0000C0590000}"/>
    <cellStyle name="Percent(0) 3 4 2 5 4" xfId="36487" xr:uid="{00000000-0005-0000-0000-0000C1590000}"/>
    <cellStyle name="Percent(0) 3 4 2 6" xfId="15068" xr:uid="{00000000-0005-0000-0000-0000C2590000}"/>
    <cellStyle name="Percent(0) 3 4 2 6 2" xfId="36488" xr:uid="{00000000-0005-0000-0000-0000C3590000}"/>
    <cellStyle name="Percent(0) 3 4 2 7" xfId="15069" xr:uid="{00000000-0005-0000-0000-0000C4590000}"/>
    <cellStyle name="Percent(0) 3 4 2 7 2" xfId="36489" xr:uid="{00000000-0005-0000-0000-0000C5590000}"/>
    <cellStyle name="Percent(0) 3 4 2 8" xfId="36490" xr:uid="{00000000-0005-0000-0000-0000C6590000}"/>
    <cellStyle name="Percent(0) 3 4 3" xfId="15070" xr:uid="{00000000-0005-0000-0000-0000C7590000}"/>
    <cellStyle name="Percent(0) 3 4 3 2" xfId="15071" xr:uid="{00000000-0005-0000-0000-0000C8590000}"/>
    <cellStyle name="Percent(0) 3 4 3 2 2" xfId="36491" xr:uid="{00000000-0005-0000-0000-0000C9590000}"/>
    <cellStyle name="Percent(0) 3 4 3 3" xfId="15072" xr:uid="{00000000-0005-0000-0000-0000CA590000}"/>
    <cellStyle name="Percent(0) 3 4 3 3 2" xfId="36492" xr:uid="{00000000-0005-0000-0000-0000CB590000}"/>
    <cellStyle name="Percent(0) 3 4 3 4" xfId="36493" xr:uid="{00000000-0005-0000-0000-0000CC590000}"/>
    <cellStyle name="Percent(0) 3 4 4" xfId="15073" xr:uid="{00000000-0005-0000-0000-0000CD590000}"/>
    <cellStyle name="Percent(0) 3 4 4 2" xfId="15074" xr:uid="{00000000-0005-0000-0000-0000CE590000}"/>
    <cellStyle name="Percent(0) 3 4 4 2 2" xfId="36494" xr:uid="{00000000-0005-0000-0000-0000CF590000}"/>
    <cellStyle name="Percent(0) 3 4 4 3" xfId="15075" xr:uid="{00000000-0005-0000-0000-0000D0590000}"/>
    <cellStyle name="Percent(0) 3 4 4 3 2" xfId="36495" xr:uid="{00000000-0005-0000-0000-0000D1590000}"/>
    <cellStyle name="Percent(0) 3 4 4 4" xfId="36496" xr:uid="{00000000-0005-0000-0000-0000D2590000}"/>
    <cellStyle name="Percent(0) 3 4 5" xfId="15076" xr:uid="{00000000-0005-0000-0000-0000D3590000}"/>
    <cellStyle name="Percent(0) 3 4 5 2" xfId="15077" xr:uid="{00000000-0005-0000-0000-0000D4590000}"/>
    <cellStyle name="Percent(0) 3 4 5 2 2" xfId="36497" xr:uid="{00000000-0005-0000-0000-0000D5590000}"/>
    <cellStyle name="Percent(0) 3 4 5 3" xfId="15078" xr:uid="{00000000-0005-0000-0000-0000D6590000}"/>
    <cellStyle name="Percent(0) 3 4 5 3 2" xfId="36498" xr:uid="{00000000-0005-0000-0000-0000D7590000}"/>
    <cellStyle name="Percent(0) 3 4 5 4" xfId="36499" xr:uid="{00000000-0005-0000-0000-0000D8590000}"/>
    <cellStyle name="Percent(0) 3 4 6" xfId="15079" xr:uid="{00000000-0005-0000-0000-0000D9590000}"/>
    <cellStyle name="Percent(0) 3 4 6 2" xfId="15080" xr:uid="{00000000-0005-0000-0000-0000DA590000}"/>
    <cellStyle name="Percent(0) 3 4 6 2 2" xfId="36500" xr:uid="{00000000-0005-0000-0000-0000DB590000}"/>
    <cellStyle name="Percent(0) 3 4 6 3" xfId="15081" xr:uid="{00000000-0005-0000-0000-0000DC590000}"/>
    <cellStyle name="Percent(0) 3 4 6 3 2" xfId="36501" xr:uid="{00000000-0005-0000-0000-0000DD590000}"/>
    <cellStyle name="Percent(0) 3 4 6 4" xfId="36502" xr:uid="{00000000-0005-0000-0000-0000DE590000}"/>
    <cellStyle name="Percent(0) 3 4 7" xfId="15082" xr:uid="{00000000-0005-0000-0000-0000DF590000}"/>
    <cellStyle name="Percent(0) 3 4 7 2" xfId="36503" xr:uid="{00000000-0005-0000-0000-0000E0590000}"/>
    <cellStyle name="Percent(0) 3 4 8" xfId="15083" xr:uid="{00000000-0005-0000-0000-0000E1590000}"/>
    <cellStyle name="Percent(0) 3 4 8 2" xfId="36504" xr:uid="{00000000-0005-0000-0000-0000E2590000}"/>
    <cellStyle name="Percent(0) 3 4 9" xfId="36505" xr:uid="{00000000-0005-0000-0000-0000E3590000}"/>
    <cellStyle name="Percent(0) 3 5" xfId="15084" xr:uid="{00000000-0005-0000-0000-0000E4590000}"/>
    <cellStyle name="Percent(0) 3 5 2" xfId="15085" xr:uid="{00000000-0005-0000-0000-0000E5590000}"/>
    <cellStyle name="Percent(0) 3 5 2 2" xfId="15086" xr:uid="{00000000-0005-0000-0000-0000E6590000}"/>
    <cellStyle name="Percent(0) 3 5 2 2 2" xfId="36506" xr:uid="{00000000-0005-0000-0000-0000E7590000}"/>
    <cellStyle name="Percent(0) 3 5 2 3" xfId="15087" xr:uid="{00000000-0005-0000-0000-0000E8590000}"/>
    <cellStyle name="Percent(0) 3 5 2 3 2" xfId="36507" xr:uid="{00000000-0005-0000-0000-0000E9590000}"/>
    <cellStyle name="Percent(0) 3 5 2 4" xfId="36508" xr:uid="{00000000-0005-0000-0000-0000EA590000}"/>
    <cellStyle name="Percent(0) 3 5 3" xfId="15088" xr:uid="{00000000-0005-0000-0000-0000EB590000}"/>
    <cellStyle name="Percent(0) 3 5 3 2" xfId="15089" xr:uid="{00000000-0005-0000-0000-0000EC590000}"/>
    <cellStyle name="Percent(0) 3 5 3 2 2" xfId="36509" xr:uid="{00000000-0005-0000-0000-0000ED590000}"/>
    <cellStyle name="Percent(0) 3 5 3 3" xfId="15090" xr:uid="{00000000-0005-0000-0000-0000EE590000}"/>
    <cellStyle name="Percent(0) 3 5 3 3 2" xfId="36510" xr:uid="{00000000-0005-0000-0000-0000EF590000}"/>
    <cellStyle name="Percent(0) 3 5 3 4" xfId="36511" xr:uid="{00000000-0005-0000-0000-0000F0590000}"/>
    <cellStyle name="Percent(0) 3 5 4" xfId="15091" xr:uid="{00000000-0005-0000-0000-0000F1590000}"/>
    <cellStyle name="Percent(0) 3 5 4 2" xfId="15092" xr:uid="{00000000-0005-0000-0000-0000F2590000}"/>
    <cellStyle name="Percent(0) 3 5 4 2 2" xfId="36512" xr:uid="{00000000-0005-0000-0000-0000F3590000}"/>
    <cellStyle name="Percent(0) 3 5 4 3" xfId="15093" xr:uid="{00000000-0005-0000-0000-0000F4590000}"/>
    <cellStyle name="Percent(0) 3 5 4 3 2" xfId="36513" xr:uid="{00000000-0005-0000-0000-0000F5590000}"/>
    <cellStyle name="Percent(0) 3 5 4 4" xfId="36514" xr:uid="{00000000-0005-0000-0000-0000F6590000}"/>
    <cellStyle name="Percent(0) 3 5 5" xfId="15094" xr:uid="{00000000-0005-0000-0000-0000F7590000}"/>
    <cellStyle name="Percent(0) 3 5 5 2" xfId="15095" xr:uid="{00000000-0005-0000-0000-0000F8590000}"/>
    <cellStyle name="Percent(0) 3 5 5 2 2" xfId="36515" xr:uid="{00000000-0005-0000-0000-0000F9590000}"/>
    <cellStyle name="Percent(0) 3 5 5 3" xfId="15096" xr:uid="{00000000-0005-0000-0000-0000FA590000}"/>
    <cellStyle name="Percent(0) 3 5 5 3 2" xfId="36516" xr:uid="{00000000-0005-0000-0000-0000FB590000}"/>
    <cellStyle name="Percent(0) 3 5 5 4" xfId="36517" xr:uid="{00000000-0005-0000-0000-0000FC590000}"/>
    <cellStyle name="Percent(0) 3 5 6" xfId="15097" xr:uid="{00000000-0005-0000-0000-0000FD590000}"/>
    <cellStyle name="Percent(0) 3 5 6 2" xfId="36518" xr:uid="{00000000-0005-0000-0000-0000FE590000}"/>
    <cellStyle name="Percent(0) 3 5 7" xfId="15098" xr:uid="{00000000-0005-0000-0000-0000FF590000}"/>
    <cellStyle name="Percent(0) 3 5 7 2" xfId="36519" xr:uid="{00000000-0005-0000-0000-0000005A0000}"/>
    <cellStyle name="Percent(0) 3 5 8" xfId="36520" xr:uid="{00000000-0005-0000-0000-0000015A0000}"/>
    <cellStyle name="Percent(0) 3 6" xfId="15099" xr:uid="{00000000-0005-0000-0000-0000025A0000}"/>
    <cellStyle name="Percent(0) 3 6 2" xfId="15100" xr:uid="{00000000-0005-0000-0000-0000035A0000}"/>
    <cellStyle name="Percent(0) 3 6 2 2" xfId="15101" xr:uid="{00000000-0005-0000-0000-0000045A0000}"/>
    <cellStyle name="Percent(0) 3 6 2 2 2" xfId="36521" xr:uid="{00000000-0005-0000-0000-0000055A0000}"/>
    <cellStyle name="Percent(0) 3 6 2 3" xfId="15102" xr:uid="{00000000-0005-0000-0000-0000065A0000}"/>
    <cellStyle name="Percent(0) 3 6 2 3 2" xfId="36522" xr:uid="{00000000-0005-0000-0000-0000075A0000}"/>
    <cellStyle name="Percent(0) 3 6 2 4" xfId="36523" xr:uid="{00000000-0005-0000-0000-0000085A0000}"/>
    <cellStyle name="Percent(0) 3 6 3" xfId="15103" xr:uid="{00000000-0005-0000-0000-0000095A0000}"/>
    <cellStyle name="Percent(0) 3 6 3 2" xfId="15104" xr:uid="{00000000-0005-0000-0000-00000A5A0000}"/>
    <cellStyle name="Percent(0) 3 6 3 2 2" xfId="36524" xr:uid="{00000000-0005-0000-0000-00000B5A0000}"/>
    <cellStyle name="Percent(0) 3 6 3 3" xfId="15105" xr:uid="{00000000-0005-0000-0000-00000C5A0000}"/>
    <cellStyle name="Percent(0) 3 6 3 3 2" xfId="36525" xr:uid="{00000000-0005-0000-0000-00000D5A0000}"/>
    <cellStyle name="Percent(0) 3 6 3 4" xfId="36526" xr:uid="{00000000-0005-0000-0000-00000E5A0000}"/>
    <cellStyle name="Percent(0) 3 6 4" xfId="15106" xr:uid="{00000000-0005-0000-0000-00000F5A0000}"/>
    <cellStyle name="Percent(0) 3 6 4 2" xfId="15107" xr:uid="{00000000-0005-0000-0000-0000105A0000}"/>
    <cellStyle name="Percent(0) 3 6 4 2 2" xfId="36527" xr:uid="{00000000-0005-0000-0000-0000115A0000}"/>
    <cellStyle name="Percent(0) 3 6 4 3" xfId="15108" xr:uid="{00000000-0005-0000-0000-0000125A0000}"/>
    <cellStyle name="Percent(0) 3 6 4 3 2" xfId="36528" xr:uid="{00000000-0005-0000-0000-0000135A0000}"/>
    <cellStyle name="Percent(0) 3 6 4 4" xfId="36529" xr:uid="{00000000-0005-0000-0000-0000145A0000}"/>
    <cellStyle name="Percent(0) 3 6 5" xfId="15109" xr:uid="{00000000-0005-0000-0000-0000155A0000}"/>
    <cellStyle name="Percent(0) 3 6 5 2" xfId="15110" xr:uid="{00000000-0005-0000-0000-0000165A0000}"/>
    <cellStyle name="Percent(0) 3 6 5 2 2" xfId="36530" xr:uid="{00000000-0005-0000-0000-0000175A0000}"/>
    <cellStyle name="Percent(0) 3 6 5 3" xfId="15111" xr:uid="{00000000-0005-0000-0000-0000185A0000}"/>
    <cellStyle name="Percent(0) 3 6 5 3 2" xfId="36531" xr:uid="{00000000-0005-0000-0000-0000195A0000}"/>
    <cellStyle name="Percent(0) 3 6 5 4" xfId="36532" xr:uid="{00000000-0005-0000-0000-00001A5A0000}"/>
    <cellStyle name="Percent(0) 3 6 6" xfId="15112" xr:uid="{00000000-0005-0000-0000-00001B5A0000}"/>
    <cellStyle name="Percent(0) 3 6 6 2" xfId="36533" xr:uid="{00000000-0005-0000-0000-00001C5A0000}"/>
    <cellStyle name="Percent(0) 3 6 7" xfId="15113" xr:uid="{00000000-0005-0000-0000-00001D5A0000}"/>
    <cellStyle name="Percent(0) 3 6 7 2" xfId="36534" xr:uid="{00000000-0005-0000-0000-00001E5A0000}"/>
    <cellStyle name="Percent(0) 3 6 8" xfId="36535" xr:uid="{00000000-0005-0000-0000-00001F5A0000}"/>
    <cellStyle name="Percent(0) 3 7" xfId="15114" xr:uid="{00000000-0005-0000-0000-0000205A0000}"/>
    <cellStyle name="Percent(0) 3 7 2" xfId="15115" xr:uid="{00000000-0005-0000-0000-0000215A0000}"/>
    <cellStyle name="Percent(0) 3 7 2 2" xfId="36536" xr:uid="{00000000-0005-0000-0000-0000225A0000}"/>
    <cellStyle name="Percent(0) 3 7 3" xfId="15116" xr:uid="{00000000-0005-0000-0000-0000235A0000}"/>
    <cellStyle name="Percent(0) 3 7 3 2" xfId="36537" xr:uid="{00000000-0005-0000-0000-0000245A0000}"/>
    <cellStyle name="Percent(0) 3 7 4" xfId="36538" xr:uid="{00000000-0005-0000-0000-0000255A0000}"/>
    <cellStyle name="Percent(0) 3 8" xfId="15117" xr:uid="{00000000-0005-0000-0000-0000265A0000}"/>
    <cellStyle name="Percent(0) 3 8 2" xfId="15118" xr:uid="{00000000-0005-0000-0000-0000275A0000}"/>
    <cellStyle name="Percent(0) 3 8 2 2" xfId="36539" xr:uid="{00000000-0005-0000-0000-0000285A0000}"/>
    <cellStyle name="Percent(0) 3 8 3" xfId="15119" xr:uid="{00000000-0005-0000-0000-0000295A0000}"/>
    <cellStyle name="Percent(0) 3 8 3 2" xfId="36540" xr:uid="{00000000-0005-0000-0000-00002A5A0000}"/>
    <cellStyle name="Percent(0) 3 8 4" xfId="36541" xr:uid="{00000000-0005-0000-0000-00002B5A0000}"/>
    <cellStyle name="Percent(0) 3 9" xfId="15120" xr:uid="{00000000-0005-0000-0000-00002C5A0000}"/>
    <cellStyle name="Percent(0) 3 9 2" xfId="15121" xr:uid="{00000000-0005-0000-0000-00002D5A0000}"/>
    <cellStyle name="Percent(0) 3 9 2 2" xfId="36542" xr:uid="{00000000-0005-0000-0000-00002E5A0000}"/>
    <cellStyle name="Percent(0) 3 9 3" xfId="15122" xr:uid="{00000000-0005-0000-0000-00002F5A0000}"/>
    <cellStyle name="Percent(0) 3 9 3 2" xfId="36543" xr:uid="{00000000-0005-0000-0000-0000305A0000}"/>
    <cellStyle name="Percent(0) 3 9 4" xfId="36544" xr:uid="{00000000-0005-0000-0000-0000315A0000}"/>
    <cellStyle name="Percent(0) 3_ActiFijos" xfId="15123" xr:uid="{00000000-0005-0000-0000-0000325A0000}"/>
    <cellStyle name="Percent(0) 30" xfId="15124" xr:uid="{00000000-0005-0000-0000-0000335A0000}"/>
    <cellStyle name="Percent(0) 30 2" xfId="15125" xr:uid="{00000000-0005-0000-0000-0000345A0000}"/>
    <cellStyle name="Percent(0) 30 2 2" xfId="36545" xr:uid="{00000000-0005-0000-0000-0000355A0000}"/>
    <cellStyle name="Percent(0) 30 3" xfId="15126" xr:uid="{00000000-0005-0000-0000-0000365A0000}"/>
    <cellStyle name="Percent(0) 30 3 2" xfId="36546" xr:uid="{00000000-0005-0000-0000-0000375A0000}"/>
    <cellStyle name="Percent(0) 30 4" xfId="36547" xr:uid="{00000000-0005-0000-0000-0000385A0000}"/>
    <cellStyle name="Percent(0) 31" xfId="15127" xr:uid="{00000000-0005-0000-0000-0000395A0000}"/>
    <cellStyle name="Percent(0) 31 2" xfId="15128" xr:uid="{00000000-0005-0000-0000-00003A5A0000}"/>
    <cellStyle name="Percent(0) 31 2 2" xfId="36548" xr:uid="{00000000-0005-0000-0000-00003B5A0000}"/>
    <cellStyle name="Percent(0) 31 3" xfId="15129" xr:uid="{00000000-0005-0000-0000-00003C5A0000}"/>
    <cellStyle name="Percent(0) 31 3 2" xfId="36549" xr:uid="{00000000-0005-0000-0000-00003D5A0000}"/>
    <cellStyle name="Percent(0) 31 4" xfId="36550" xr:uid="{00000000-0005-0000-0000-00003E5A0000}"/>
    <cellStyle name="Percent(0) 32" xfId="15130" xr:uid="{00000000-0005-0000-0000-00003F5A0000}"/>
    <cellStyle name="Percent(0) 32 2" xfId="15131" xr:uid="{00000000-0005-0000-0000-0000405A0000}"/>
    <cellStyle name="Percent(0) 32 2 2" xfId="36551" xr:uid="{00000000-0005-0000-0000-0000415A0000}"/>
    <cellStyle name="Percent(0) 32 3" xfId="15132" xr:uid="{00000000-0005-0000-0000-0000425A0000}"/>
    <cellStyle name="Percent(0) 32 3 2" xfId="36552" xr:uid="{00000000-0005-0000-0000-0000435A0000}"/>
    <cellStyle name="Percent(0) 32 4" xfId="36553" xr:uid="{00000000-0005-0000-0000-0000445A0000}"/>
    <cellStyle name="Percent(0) 33" xfId="15133" xr:uid="{00000000-0005-0000-0000-0000455A0000}"/>
    <cellStyle name="Percent(0) 33 2" xfId="15134" xr:uid="{00000000-0005-0000-0000-0000465A0000}"/>
    <cellStyle name="Percent(0) 33 2 2" xfId="36554" xr:uid="{00000000-0005-0000-0000-0000475A0000}"/>
    <cellStyle name="Percent(0) 33 3" xfId="15135" xr:uid="{00000000-0005-0000-0000-0000485A0000}"/>
    <cellStyle name="Percent(0) 33 3 2" xfId="36555" xr:uid="{00000000-0005-0000-0000-0000495A0000}"/>
    <cellStyle name="Percent(0) 33 4" xfId="36556" xr:uid="{00000000-0005-0000-0000-00004A5A0000}"/>
    <cellStyle name="Percent(0) 34" xfId="15136" xr:uid="{00000000-0005-0000-0000-00004B5A0000}"/>
    <cellStyle name="Percent(0) 34 2" xfId="15137" xr:uid="{00000000-0005-0000-0000-00004C5A0000}"/>
    <cellStyle name="Percent(0) 34 2 2" xfId="36557" xr:uid="{00000000-0005-0000-0000-00004D5A0000}"/>
    <cellStyle name="Percent(0) 34 3" xfId="15138" xr:uid="{00000000-0005-0000-0000-00004E5A0000}"/>
    <cellStyle name="Percent(0) 34 3 2" xfId="36558" xr:uid="{00000000-0005-0000-0000-00004F5A0000}"/>
    <cellStyle name="Percent(0) 34 4" xfId="36559" xr:uid="{00000000-0005-0000-0000-0000505A0000}"/>
    <cellStyle name="Percent(0) 35" xfId="15139" xr:uid="{00000000-0005-0000-0000-0000515A0000}"/>
    <cellStyle name="Percent(0) 35 2" xfId="15140" xr:uid="{00000000-0005-0000-0000-0000525A0000}"/>
    <cellStyle name="Percent(0) 35 2 2" xfId="36560" xr:uid="{00000000-0005-0000-0000-0000535A0000}"/>
    <cellStyle name="Percent(0) 35 3" xfId="15141" xr:uid="{00000000-0005-0000-0000-0000545A0000}"/>
    <cellStyle name="Percent(0) 35 3 2" xfId="36561" xr:uid="{00000000-0005-0000-0000-0000555A0000}"/>
    <cellStyle name="Percent(0) 35 4" xfId="36562" xr:uid="{00000000-0005-0000-0000-0000565A0000}"/>
    <cellStyle name="Percent(0) 36" xfId="15142" xr:uid="{00000000-0005-0000-0000-0000575A0000}"/>
    <cellStyle name="Percent(0) 36 2" xfId="15143" xr:uid="{00000000-0005-0000-0000-0000585A0000}"/>
    <cellStyle name="Percent(0) 36 2 2" xfId="36563" xr:uid="{00000000-0005-0000-0000-0000595A0000}"/>
    <cellStyle name="Percent(0) 36 3" xfId="15144" xr:uid="{00000000-0005-0000-0000-00005A5A0000}"/>
    <cellStyle name="Percent(0) 36 3 2" xfId="36564" xr:uid="{00000000-0005-0000-0000-00005B5A0000}"/>
    <cellStyle name="Percent(0) 36 4" xfId="36565" xr:uid="{00000000-0005-0000-0000-00005C5A0000}"/>
    <cellStyle name="Percent(0) 37" xfId="15145" xr:uid="{00000000-0005-0000-0000-00005D5A0000}"/>
    <cellStyle name="Percent(0) 37 2" xfId="15146" xr:uid="{00000000-0005-0000-0000-00005E5A0000}"/>
    <cellStyle name="Percent(0) 37 2 2" xfId="36566" xr:uid="{00000000-0005-0000-0000-00005F5A0000}"/>
    <cellStyle name="Percent(0) 37 3" xfId="15147" xr:uid="{00000000-0005-0000-0000-0000605A0000}"/>
    <cellStyle name="Percent(0) 37 3 2" xfId="36567" xr:uid="{00000000-0005-0000-0000-0000615A0000}"/>
    <cellStyle name="Percent(0) 37 4" xfId="36568" xr:uid="{00000000-0005-0000-0000-0000625A0000}"/>
    <cellStyle name="Percent(0) 38" xfId="15148" xr:uid="{00000000-0005-0000-0000-0000635A0000}"/>
    <cellStyle name="Percent(0) 38 2" xfId="15149" xr:uid="{00000000-0005-0000-0000-0000645A0000}"/>
    <cellStyle name="Percent(0) 38 2 2" xfId="36569" xr:uid="{00000000-0005-0000-0000-0000655A0000}"/>
    <cellStyle name="Percent(0) 38 3" xfId="15150" xr:uid="{00000000-0005-0000-0000-0000665A0000}"/>
    <cellStyle name="Percent(0) 38 3 2" xfId="36570" xr:uid="{00000000-0005-0000-0000-0000675A0000}"/>
    <cellStyle name="Percent(0) 38 4" xfId="36571" xr:uid="{00000000-0005-0000-0000-0000685A0000}"/>
    <cellStyle name="Percent(0) 39" xfId="15151" xr:uid="{00000000-0005-0000-0000-0000695A0000}"/>
    <cellStyle name="Percent(0) 39 2" xfId="15152" xr:uid="{00000000-0005-0000-0000-00006A5A0000}"/>
    <cellStyle name="Percent(0) 39 2 2" xfId="36572" xr:uid="{00000000-0005-0000-0000-00006B5A0000}"/>
    <cellStyle name="Percent(0) 39 3" xfId="15153" xr:uid="{00000000-0005-0000-0000-00006C5A0000}"/>
    <cellStyle name="Percent(0) 39 3 2" xfId="36573" xr:uid="{00000000-0005-0000-0000-00006D5A0000}"/>
    <cellStyle name="Percent(0) 39 4" xfId="36574" xr:uid="{00000000-0005-0000-0000-00006E5A0000}"/>
    <cellStyle name="Percent(0) 4" xfId="15154" xr:uid="{00000000-0005-0000-0000-00006F5A0000}"/>
    <cellStyle name="Percent(0) 4 10" xfId="15155" xr:uid="{00000000-0005-0000-0000-0000705A0000}"/>
    <cellStyle name="Percent(0) 4 10 2" xfId="15156" xr:uid="{00000000-0005-0000-0000-0000715A0000}"/>
    <cellStyle name="Percent(0) 4 10 2 2" xfId="36575" xr:uid="{00000000-0005-0000-0000-0000725A0000}"/>
    <cellStyle name="Percent(0) 4 10 3" xfId="15157" xr:uid="{00000000-0005-0000-0000-0000735A0000}"/>
    <cellStyle name="Percent(0) 4 10 3 2" xfId="36576" xr:uid="{00000000-0005-0000-0000-0000745A0000}"/>
    <cellStyle name="Percent(0) 4 10 4" xfId="36577" xr:uid="{00000000-0005-0000-0000-0000755A0000}"/>
    <cellStyle name="Percent(0) 4 11" xfId="15158" xr:uid="{00000000-0005-0000-0000-0000765A0000}"/>
    <cellStyle name="Percent(0) 4 11 2" xfId="36578" xr:uid="{00000000-0005-0000-0000-0000775A0000}"/>
    <cellStyle name="Percent(0) 4 12" xfId="15159" xr:uid="{00000000-0005-0000-0000-0000785A0000}"/>
    <cellStyle name="Percent(0) 4 12 2" xfId="36579" xr:uid="{00000000-0005-0000-0000-0000795A0000}"/>
    <cellStyle name="Percent(0) 4 13" xfId="36580" xr:uid="{00000000-0005-0000-0000-00007A5A0000}"/>
    <cellStyle name="Percent(0) 4 2" xfId="15160" xr:uid="{00000000-0005-0000-0000-00007B5A0000}"/>
    <cellStyle name="Percent(0) 4 2 2" xfId="15161" xr:uid="{00000000-0005-0000-0000-00007C5A0000}"/>
    <cellStyle name="Percent(0) 4 2 2 2" xfId="15162" xr:uid="{00000000-0005-0000-0000-00007D5A0000}"/>
    <cellStyle name="Percent(0) 4 2 2 2 2" xfId="15163" xr:uid="{00000000-0005-0000-0000-00007E5A0000}"/>
    <cellStyle name="Percent(0) 4 2 2 2 2 2" xfId="36581" xr:uid="{00000000-0005-0000-0000-00007F5A0000}"/>
    <cellStyle name="Percent(0) 4 2 2 2 3" xfId="15164" xr:uid="{00000000-0005-0000-0000-0000805A0000}"/>
    <cellStyle name="Percent(0) 4 2 2 2 3 2" xfId="36582" xr:uid="{00000000-0005-0000-0000-0000815A0000}"/>
    <cellStyle name="Percent(0) 4 2 2 2 4" xfId="36583" xr:uid="{00000000-0005-0000-0000-0000825A0000}"/>
    <cellStyle name="Percent(0) 4 2 2 3" xfId="15165" xr:uid="{00000000-0005-0000-0000-0000835A0000}"/>
    <cellStyle name="Percent(0) 4 2 2 3 2" xfId="15166" xr:uid="{00000000-0005-0000-0000-0000845A0000}"/>
    <cellStyle name="Percent(0) 4 2 2 3 2 2" xfId="36584" xr:uid="{00000000-0005-0000-0000-0000855A0000}"/>
    <cellStyle name="Percent(0) 4 2 2 3 3" xfId="15167" xr:uid="{00000000-0005-0000-0000-0000865A0000}"/>
    <cellStyle name="Percent(0) 4 2 2 3 3 2" xfId="36585" xr:uid="{00000000-0005-0000-0000-0000875A0000}"/>
    <cellStyle name="Percent(0) 4 2 2 3 4" xfId="36586" xr:uid="{00000000-0005-0000-0000-0000885A0000}"/>
    <cellStyle name="Percent(0) 4 2 2 4" xfId="15168" xr:uid="{00000000-0005-0000-0000-0000895A0000}"/>
    <cellStyle name="Percent(0) 4 2 2 4 2" xfId="15169" xr:uid="{00000000-0005-0000-0000-00008A5A0000}"/>
    <cellStyle name="Percent(0) 4 2 2 4 2 2" xfId="36587" xr:uid="{00000000-0005-0000-0000-00008B5A0000}"/>
    <cellStyle name="Percent(0) 4 2 2 4 3" xfId="15170" xr:uid="{00000000-0005-0000-0000-00008C5A0000}"/>
    <cellStyle name="Percent(0) 4 2 2 4 3 2" xfId="36588" xr:uid="{00000000-0005-0000-0000-00008D5A0000}"/>
    <cellStyle name="Percent(0) 4 2 2 4 4" xfId="36589" xr:uid="{00000000-0005-0000-0000-00008E5A0000}"/>
    <cellStyle name="Percent(0) 4 2 2 5" xfId="15171" xr:uid="{00000000-0005-0000-0000-00008F5A0000}"/>
    <cellStyle name="Percent(0) 4 2 2 5 2" xfId="15172" xr:uid="{00000000-0005-0000-0000-0000905A0000}"/>
    <cellStyle name="Percent(0) 4 2 2 5 2 2" xfId="36590" xr:uid="{00000000-0005-0000-0000-0000915A0000}"/>
    <cellStyle name="Percent(0) 4 2 2 5 3" xfId="15173" xr:uid="{00000000-0005-0000-0000-0000925A0000}"/>
    <cellStyle name="Percent(0) 4 2 2 5 3 2" xfId="36591" xr:uid="{00000000-0005-0000-0000-0000935A0000}"/>
    <cellStyle name="Percent(0) 4 2 2 5 4" xfId="36592" xr:uid="{00000000-0005-0000-0000-0000945A0000}"/>
    <cellStyle name="Percent(0) 4 2 2 6" xfId="15174" xr:uid="{00000000-0005-0000-0000-0000955A0000}"/>
    <cellStyle name="Percent(0) 4 2 2 6 2" xfId="36593" xr:uid="{00000000-0005-0000-0000-0000965A0000}"/>
    <cellStyle name="Percent(0) 4 2 2 7" xfId="15175" xr:uid="{00000000-0005-0000-0000-0000975A0000}"/>
    <cellStyle name="Percent(0) 4 2 2 7 2" xfId="36594" xr:uid="{00000000-0005-0000-0000-0000985A0000}"/>
    <cellStyle name="Percent(0) 4 2 2 8" xfId="36595" xr:uid="{00000000-0005-0000-0000-0000995A0000}"/>
    <cellStyle name="Percent(0) 4 2 3" xfId="15176" xr:uid="{00000000-0005-0000-0000-00009A5A0000}"/>
    <cellStyle name="Percent(0) 4 2 3 2" xfId="15177" xr:uid="{00000000-0005-0000-0000-00009B5A0000}"/>
    <cellStyle name="Percent(0) 4 2 3 2 2" xfId="36596" xr:uid="{00000000-0005-0000-0000-00009C5A0000}"/>
    <cellStyle name="Percent(0) 4 2 3 3" xfId="15178" xr:uid="{00000000-0005-0000-0000-00009D5A0000}"/>
    <cellStyle name="Percent(0) 4 2 3 3 2" xfId="36597" xr:uid="{00000000-0005-0000-0000-00009E5A0000}"/>
    <cellStyle name="Percent(0) 4 2 3 4" xfId="36598" xr:uid="{00000000-0005-0000-0000-00009F5A0000}"/>
    <cellStyle name="Percent(0) 4 2 4" xfId="15179" xr:uid="{00000000-0005-0000-0000-0000A05A0000}"/>
    <cellStyle name="Percent(0) 4 2 4 2" xfId="15180" xr:uid="{00000000-0005-0000-0000-0000A15A0000}"/>
    <cellStyle name="Percent(0) 4 2 4 2 2" xfId="36599" xr:uid="{00000000-0005-0000-0000-0000A25A0000}"/>
    <cellStyle name="Percent(0) 4 2 4 3" xfId="15181" xr:uid="{00000000-0005-0000-0000-0000A35A0000}"/>
    <cellStyle name="Percent(0) 4 2 4 3 2" xfId="36600" xr:uid="{00000000-0005-0000-0000-0000A45A0000}"/>
    <cellStyle name="Percent(0) 4 2 4 4" xfId="36601" xr:uid="{00000000-0005-0000-0000-0000A55A0000}"/>
    <cellStyle name="Percent(0) 4 2 5" xfId="15182" xr:uid="{00000000-0005-0000-0000-0000A65A0000}"/>
    <cellStyle name="Percent(0) 4 2 5 2" xfId="15183" xr:uid="{00000000-0005-0000-0000-0000A75A0000}"/>
    <cellStyle name="Percent(0) 4 2 5 2 2" xfId="36602" xr:uid="{00000000-0005-0000-0000-0000A85A0000}"/>
    <cellStyle name="Percent(0) 4 2 5 3" xfId="15184" xr:uid="{00000000-0005-0000-0000-0000A95A0000}"/>
    <cellStyle name="Percent(0) 4 2 5 3 2" xfId="36603" xr:uid="{00000000-0005-0000-0000-0000AA5A0000}"/>
    <cellStyle name="Percent(0) 4 2 5 4" xfId="36604" xr:uid="{00000000-0005-0000-0000-0000AB5A0000}"/>
    <cellStyle name="Percent(0) 4 2 6" xfId="15185" xr:uid="{00000000-0005-0000-0000-0000AC5A0000}"/>
    <cellStyle name="Percent(0) 4 2 6 2" xfId="15186" xr:uid="{00000000-0005-0000-0000-0000AD5A0000}"/>
    <cellStyle name="Percent(0) 4 2 6 2 2" xfId="36605" xr:uid="{00000000-0005-0000-0000-0000AE5A0000}"/>
    <cellStyle name="Percent(0) 4 2 6 3" xfId="15187" xr:uid="{00000000-0005-0000-0000-0000AF5A0000}"/>
    <cellStyle name="Percent(0) 4 2 6 3 2" xfId="36606" xr:uid="{00000000-0005-0000-0000-0000B05A0000}"/>
    <cellStyle name="Percent(0) 4 2 6 4" xfId="36607" xr:uid="{00000000-0005-0000-0000-0000B15A0000}"/>
    <cellStyle name="Percent(0) 4 2 7" xfId="15188" xr:uid="{00000000-0005-0000-0000-0000B25A0000}"/>
    <cellStyle name="Percent(0) 4 2 7 2" xfId="36608" xr:uid="{00000000-0005-0000-0000-0000B35A0000}"/>
    <cellStyle name="Percent(0) 4 2 8" xfId="15189" xr:uid="{00000000-0005-0000-0000-0000B45A0000}"/>
    <cellStyle name="Percent(0) 4 2 8 2" xfId="36609" xr:uid="{00000000-0005-0000-0000-0000B55A0000}"/>
    <cellStyle name="Percent(0) 4 2 9" xfId="36610" xr:uid="{00000000-0005-0000-0000-0000B65A0000}"/>
    <cellStyle name="Percent(0) 4 3" xfId="15190" xr:uid="{00000000-0005-0000-0000-0000B75A0000}"/>
    <cellStyle name="Percent(0) 4 3 2" xfId="15191" xr:uid="{00000000-0005-0000-0000-0000B85A0000}"/>
    <cellStyle name="Percent(0) 4 3 2 2" xfId="15192" xr:uid="{00000000-0005-0000-0000-0000B95A0000}"/>
    <cellStyle name="Percent(0) 4 3 2 2 2" xfId="15193" xr:uid="{00000000-0005-0000-0000-0000BA5A0000}"/>
    <cellStyle name="Percent(0) 4 3 2 2 2 2" xfId="36611" xr:uid="{00000000-0005-0000-0000-0000BB5A0000}"/>
    <cellStyle name="Percent(0) 4 3 2 2 3" xfId="15194" xr:uid="{00000000-0005-0000-0000-0000BC5A0000}"/>
    <cellStyle name="Percent(0) 4 3 2 2 3 2" xfId="36612" xr:uid="{00000000-0005-0000-0000-0000BD5A0000}"/>
    <cellStyle name="Percent(0) 4 3 2 2 4" xfId="36613" xr:uid="{00000000-0005-0000-0000-0000BE5A0000}"/>
    <cellStyle name="Percent(0) 4 3 2 3" xfId="15195" xr:uid="{00000000-0005-0000-0000-0000BF5A0000}"/>
    <cellStyle name="Percent(0) 4 3 2 3 2" xfId="15196" xr:uid="{00000000-0005-0000-0000-0000C05A0000}"/>
    <cellStyle name="Percent(0) 4 3 2 3 2 2" xfId="36614" xr:uid="{00000000-0005-0000-0000-0000C15A0000}"/>
    <cellStyle name="Percent(0) 4 3 2 3 3" xfId="15197" xr:uid="{00000000-0005-0000-0000-0000C25A0000}"/>
    <cellStyle name="Percent(0) 4 3 2 3 3 2" xfId="36615" xr:uid="{00000000-0005-0000-0000-0000C35A0000}"/>
    <cellStyle name="Percent(0) 4 3 2 3 4" xfId="36616" xr:uid="{00000000-0005-0000-0000-0000C45A0000}"/>
    <cellStyle name="Percent(0) 4 3 2 4" xfId="15198" xr:uid="{00000000-0005-0000-0000-0000C55A0000}"/>
    <cellStyle name="Percent(0) 4 3 2 4 2" xfId="15199" xr:uid="{00000000-0005-0000-0000-0000C65A0000}"/>
    <cellStyle name="Percent(0) 4 3 2 4 2 2" xfId="36617" xr:uid="{00000000-0005-0000-0000-0000C75A0000}"/>
    <cellStyle name="Percent(0) 4 3 2 4 3" xfId="15200" xr:uid="{00000000-0005-0000-0000-0000C85A0000}"/>
    <cellStyle name="Percent(0) 4 3 2 4 3 2" xfId="36618" xr:uid="{00000000-0005-0000-0000-0000C95A0000}"/>
    <cellStyle name="Percent(0) 4 3 2 4 4" xfId="36619" xr:uid="{00000000-0005-0000-0000-0000CA5A0000}"/>
    <cellStyle name="Percent(0) 4 3 2 5" xfId="15201" xr:uid="{00000000-0005-0000-0000-0000CB5A0000}"/>
    <cellStyle name="Percent(0) 4 3 2 5 2" xfId="15202" xr:uid="{00000000-0005-0000-0000-0000CC5A0000}"/>
    <cellStyle name="Percent(0) 4 3 2 5 2 2" xfId="36620" xr:uid="{00000000-0005-0000-0000-0000CD5A0000}"/>
    <cellStyle name="Percent(0) 4 3 2 5 3" xfId="15203" xr:uid="{00000000-0005-0000-0000-0000CE5A0000}"/>
    <cellStyle name="Percent(0) 4 3 2 5 3 2" xfId="36621" xr:uid="{00000000-0005-0000-0000-0000CF5A0000}"/>
    <cellStyle name="Percent(0) 4 3 2 5 4" xfId="36622" xr:uid="{00000000-0005-0000-0000-0000D05A0000}"/>
    <cellStyle name="Percent(0) 4 3 2 6" xfId="15204" xr:uid="{00000000-0005-0000-0000-0000D15A0000}"/>
    <cellStyle name="Percent(0) 4 3 2 6 2" xfId="36623" xr:uid="{00000000-0005-0000-0000-0000D25A0000}"/>
    <cellStyle name="Percent(0) 4 3 2 7" xfId="15205" xr:uid="{00000000-0005-0000-0000-0000D35A0000}"/>
    <cellStyle name="Percent(0) 4 3 2 7 2" xfId="36624" xr:uid="{00000000-0005-0000-0000-0000D45A0000}"/>
    <cellStyle name="Percent(0) 4 3 2 8" xfId="36625" xr:uid="{00000000-0005-0000-0000-0000D55A0000}"/>
    <cellStyle name="Percent(0) 4 3 3" xfId="15206" xr:uid="{00000000-0005-0000-0000-0000D65A0000}"/>
    <cellStyle name="Percent(0) 4 3 3 2" xfId="15207" xr:uid="{00000000-0005-0000-0000-0000D75A0000}"/>
    <cellStyle name="Percent(0) 4 3 3 2 2" xfId="36626" xr:uid="{00000000-0005-0000-0000-0000D85A0000}"/>
    <cellStyle name="Percent(0) 4 3 3 3" xfId="15208" xr:uid="{00000000-0005-0000-0000-0000D95A0000}"/>
    <cellStyle name="Percent(0) 4 3 3 3 2" xfId="36627" xr:uid="{00000000-0005-0000-0000-0000DA5A0000}"/>
    <cellStyle name="Percent(0) 4 3 3 4" xfId="36628" xr:uid="{00000000-0005-0000-0000-0000DB5A0000}"/>
    <cellStyle name="Percent(0) 4 3 4" xfId="15209" xr:uid="{00000000-0005-0000-0000-0000DC5A0000}"/>
    <cellStyle name="Percent(0) 4 3 4 2" xfId="15210" xr:uid="{00000000-0005-0000-0000-0000DD5A0000}"/>
    <cellStyle name="Percent(0) 4 3 4 2 2" xfId="36629" xr:uid="{00000000-0005-0000-0000-0000DE5A0000}"/>
    <cellStyle name="Percent(0) 4 3 4 3" xfId="15211" xr:uid="{00000000-0005-0000-0000-0000DF5A0000}"/>
    <cellStyle name="Percent(0) 4 3 4 3 2" xfId="36630" xr:uid="{00000000-0005-0000-0000-0000E05A0000}"/>
    <cellStyle name="Percent(0) 4 3 4 4" xfId="36631" xr:uid="{00000000-0005-0000-0000-0000E15A0000}"/>
    <cellStyle name="Percent(0) 4 3 5" xfId="15212" xr:uid="{00000000-0005-0000-0000-0000E25A0000}"/>
    <cellStyle name="Percent(0) 4 3 5 2" xfId="15213" xr:uid="{00000000-0005-0000-0000-0000E35A0000}"/>
    <cellStyle name="Percent(0) 4 3 5 2 2" xfId="36632" xr:uid="{00000000-0005-0000-0000-0000E45A0000}"/>
    <cellStyle name="Percent(0) 4 3 5 3" xfId="15214" xr:uid="{00000000-0005-0000-0000-0000E55A0000}"/>
    <cellStyle name="Percent(0) 4 3 5 3 2" xfId="36633" xr:uid="{00000000-0005-0000-0000-0000E65A0000}"/>
    <cellStyle name="Percent(0) 4 3 5 4" xfId="36634" xr:uid="{00000000-0005-0000-0000-0000E75A0000}"/>
    <cellStyle name="Percent(0) 4 3 6" xfId="15215" xr:uid="{00000000-0005-0000-0000-0000E85A0000}"/>
    <cellStyle name="Percent(0) 4 3 6 2" xfId="15216" xr:uid="{00000000-0005-0000-0000-0000E95A0000}"/>
    <cellStyle name="Percent(0) 4 3 6 2 2" xfId="36635" xr:uid="{00000000-0005-0000-0000-0000EA5A0000}"/>
    <cellStyle name="Percent(0) 4 3 6 3" xfId="15217" xr:uid="{00000000-0005-0000-0000-0000EB5A0000}"/>
    <cellStyle name="Percent(0) 4 3 6 3 2" xfId="36636" xr:uid="{00000000-0005-0000-0000-0000EC5A0000}"/>
    <cellStyle name="Percent(0) 4 3 6 4" xfId="36637" xr:uid="{00000000-0005-0000-0000-0000ED5A0000}"/>
    <cellStyle name="Percent(0) 4 3 7" xfId="15218" xr:uid="{00000000-0005-0000-0000-0000EE5A0000}"/>
    <cellStyle name="Percent(0) 4 3 7 2" xfId="36638" xr:uid="{00000000-0005-0000-0000-0000EF5A0000}"/>
    <cellStyle name="Percent(0) 4 3 8" xfId="15219" xr:uid="{00000000-0005-0000-0000-0000F05A0000}"/>
    <cellStyle name="Percent(0) 4 3 8 2" xfId="36639" xr:uid="{00000000-0005-0000-0000-0000F15A0000}"/>
    <cellStyle name="Percent(0) 4 3 9" xfId="36640" xr:uid="{00000000-0005-0000-0000-0000F25A0000}"/>
    <cellStyle name="Percent(0) 4 4" xfId="15220" xr:uid="{00000000-0005-0000-0000-0000F35A0000}"/>
    <cellStyle name="Percent(0) 4 4 2" xfId="15221" xr:uid="{00000000-0005-0000-0000-0000F45A0000}"/>
    <cellStyle name="Percent(0) 4 4 2 2" xfId="15222" xr:uid="{00000000-0005-0000-0000-0000F55A0000}"/>
    <cellStyle name="Percent(0) 4 4 2 2 2" xfId="15223" xr:uid="{00000000-0005-0000-0000-0000F65A0000}"/>
    <cellStyle name="Percent(0) 4 4 2 2 2 2" xfId="36641" xr:uid="{00000000-0005-0000-0000-0000F75A0000}"/>
    <cellStyle name="Percent(0) 4 4 2 2 3" xfId="15224" xr:uid="{00000000-0005-0000-0000-0000F85A0000}"/>
    <cellStyle name="Percent(0) 4 4 2 2 3 2" xfId="36642" xr:uid="{00000000-0005-0000-0000-0000F95A0000}"/>
    <cellStyle name="Percent(0) 4 4 2 2 4" xfId="36643" xr:uid="{00000000-0005-0000-0000-0000FA5A0000}"/>
    <cellStyle name="Percent(0) 4 4 2 3" xfId="15225" xr:uid="{00000000-0005-0000-0000-0000FB5A0000}"/>
    <cellStyle name="Percent(0) 4 4 2 3 2" xfId="15226" xr:uid="{00000000-0005-0000-0000-0000FC5A0000}"/>
    <cellStyle name="Percent(0) 4 4 2 3 2 2" xfId="36644" xr:uid="{00000000-0005-0000-0000-0000FD5A0000}"/>
    <cellStyle name="Percent(0) 4 4 2 3 3" xfId="15227" xr:uid="{00000000-0005-0000-0000-0000FE5A0000}"/>
    <cellStyle name="Percent(0) 4 4 2 3 3 2" xfId="36645" xr:uid="{00000000-0005-0000-0000-0000FF5A0000}"/>
    <cellStyle name="Percent(0) 4 4 2 3 4" xfId="36646" xr:uid="{00000000-0005-0000-0000-0000005B0000}"/>
    <cellStyle name="Percent(0) 4 4 2 4" xfId="15228" xr:uid="{00000000-0005-0000-0000-0000015B0000}"/>
    <cellStyle name="Percent(0) 4 4 2 4 2" xfId="15229" xr:uid="{00000000-0005-0000-0000-0000025B0000}"/>
    <cellStyle name="Percent(0) 4 4 2 4 2 2" xfId="36647" xr:uid="{00000000-0005-0000-0000-0000035B0000}"/>
    <cellStyle name="Percent(0) 4 4 2 4 3" xfId="15230" xr:uid="{00000000-0005-0000-0000-0000045B0000}"/>
    <cellStyle name="Percent(0) 4 4 2 4 3 2" xfId="36648" xr:uid="{00000000-0005-0000-0000-0000055B0000}"/>
    <cellStyle name="Percent(0) 4 4 2 4 4" xfId="36649" xr:uid="{00000000-0005-0000-0000-0000065B0000}"/>
    <cellStyle name="Percent(0) 4 4 2 5" xfId="15231" xr:uid="{00000000-0005-0000-0000-0000075B0000}"/>
    <cellStyle name="Percent(0) 4 4 2 5 2" xfId="15232" xr:uid="{00000000-0005-0000-0000-0000085B0000}"/>
    <cellStyle name="Percent(0) 4 4 2 5 2 2" xfId="36650" xr:uid="{00000000-0005-0000-0000-0000095B0000}"/>
    <cellStyle name="Percent(0) 4 4 2 5 3" xfId="15233" xr:uid="{00000000-0005-0000-0000-00000A5B0000}"/>
    <cellStyle name="Percent(0) 4 4 2 5 3 2" xfId="36651" xr:uid="{00000000-0005-0000-0000-00000B5B0000}"/>
    <cellStyle name="Percent(0) 4 4 2 5 4" xfId="36652" xr:uid="{00000000-0005-0000-0000-00000C5B0000}"/>
    <cellStyle name="Percent(0) 4 4 2 6" xfId="15234" xr:uid="{00000000-0005-0000-0000-00000D5B0000}"/>
    <cellStyle name="Percent(0) 4 4 2 6 2" xfId="36653" xr:uid="{00000000-0005-0000-0000-00000E5B0000}"/>
    <cellStyle name="Percent(0) 4 4 2 7" xfId="15235" xr:uid="{00000000-0005-0000-0000-00000F5B0000}"/>
    <cellStyle name="Percent(0) 4 4 2 7 2" xfId="36654" xr:uid="{00000000-0005-0000-0000-0000105B0000}"/>
    <cellStyle name="Percent(0) 4 4 2 8" xfId="36655" xr:uid="{00000000-0005-0000-0000-0000115B0000}"/>
    <cellStyle name="Percent(0) 4 4 3" xfId="15236" xr:uid="{00000000-0005-0000-0000-0000125B0000}"/>
    <cellStyle name="Percent(0) 4 4 3 2" xfId="15237" xr:uid="{00000000-0005-0000-0000-0000135B0000}"/>
    <cellStyle name="Percent(0) 4 4 3 2 2" xfId="36656" xr:uid="{00000000-0005-0000-0000-0000145B0000}"/>
    <cellStyle name="Percent(0) 4 4 3 3" xfId="15238" xr:uid="{00000000-0005-0000-0000-0000155B0000}"/>
    <cellStyle name="Percent(0) 4 4 3 3 2" xfId="36657" xr:uid="{00000000-0005-0000-0000-0000165B0000}"/>
    <cellStyle name="Percent(0) 4 4 3 4" xfId="36658" xr:uid="{00000000-0005-0000-0000-0000175B0000}"/>
    <cellStyle name="Percent(0) 4 4 4" xfId="15239" xr:uid="{00000000-0005-0000-0000-0000185B0000}"/>
    <cellStyle name="Percent(0) 4 4 4 2" xfId="15240" xr:uid="{00000000-0005-0000-0000-0000195B0000}"/>
    <cellStyle name="Percent(0) 4 4 4 2 2" xfId="36659" xr:uid="{00000000-0005-0000-0000-00001A5B0000}"/>
    <cellStyle name="Percent(0) 4 4 4 3" xfId="15241" xr:uid="{00000000-0005-0000-0000-00001B5B0000}"/>
    <cellStyle name="Percent(0) 4 4 4 3 2" xfId="36660" xr:uid="{00000000-0005-0000-0000-00001C5B0000}"/>
    <cellStyle name="Percent(0) 4 4 4 4" xfId="36661" xr:uid="{00000000-0005-0000-0000-00001D5B0000}"/>
    <cellStyle name="Percent(0) 4 4 5" xfId="15242" xr:uid="{00000000-0005-0000-0000-00001E5B0000}"/>
    <cellStyle name="Percent(0) 4 4 5 2" xfId="15243" xr:uid="{00000000-0005-0000-0000-00001F5B0000}"/>
    <cellStyle name="Percent(0) 4 4 5 2 2" xfId="36662" xr:uid="{00000000-0005-0000-0000-0000205B0000}"/>
    <cellStyle name="Percent(0) 4 4 5 3" xfId="15244" xr:uid="{00000000-0005-0000-0000-0000215B0000}"/>
    <cellStyle name="Percent(0) 4 4 5 3 2" xfId="36663" xr:uid="{00000000-0005-0000-0000-0000225B0000}"/>
    <cellStyle name="Percent(0) 4 4 5 4" xfId="36664" xr:uid="{00000000-0005-0000-0000-0000235B0000}"/>
    <cellStyle name="Percent(0) 4 4 6" xfId="15245" xr:uid="{00000000-0005-0000-0000-0000245B0000}"/>
    <cellStyle name="Percent(0) 4 4 6 2" xfId="15246" xr:uid="{00000000-0005-0000-0000-0000255B0000}"/>
    <cellStyle name="Percent(0) 4 4 6 2 2" xfId="36665" xr:uid="{00000000-0005-0000-0000-0000265B0000}"/>
    <cellStyle name="Percent(0) 4 4 6 3" xfId="15247" xr:uid="{00000000-0005-0000-0000-0000275B0000}"/>
    <cellStyle name="Percent(0) 4 4 6 3 2" xfId="36666" xr:uid="{00000000-0005-0000-0000-0000285B0000}"/>
    <cellStyle name="Percent(0) 4 4 6 4" xfId="36667" xr:uid="{00000000-0005-0000-0000-0000295B0000}"/>
    <cellStyle name="Percent(0) 4 4 7" xfId="15248" xr:uid="{00000000-0005-0000-0000-00002A5B0000}"/>
    <cellStyle name="Percent(0) 4 4 7 2" xfId="36668" xr:uid="{00000000-0005-0000-0000-00002B5B0000}"/>
    <cellStyle name="Percent(0) 4 4 8" xfId="15249" xr:uid="{00000000-0005-0000-0000-00002C5B0000}"/>
    <cellStyle name="Percent(0) 4 4 8 2" xfId="36669" xr:uid="{00000000-0005-0000-0000-00002D5B0000}"/>
    <cellStyle name="Percent(0) 4 4 9" xfId="36670" xr:uid="{00000000-0005-0000-0000-00002E5B0000}"/>
    <cellStyle name="Percent(0) 4 5" xfId="15250" xr:uid="{00000000-0005-0000-0000-00002F5B0000}"/>
    <cellStyle name="Percent(0) 4 5 2" xfId="15251" xr:uid="{00000000-0005-0000-0000-0000305B0000}"/>
    <cellStyle name="Percent(0) 4 5 2 2" xfId="15252" xr:uid="{00000000-0005-0000-0000-0000315B0000}"/>
    <cellStyle name="Percent(0) 4 5 2 2 2" xfId="36671" xr:uid="{00000000-0005-0000-0000-0000325B0000}"/>
    <cellStyle name="Percent(0) 4 5 2 3" xfId="15253" xr:uid="{00000000-0005-0000-0000-0000335B0000}"/>
    <cellStyle name="Percent(0) 4 5 2 3 2" xfId="36672" xr:uid="{00000000-0005-0000-0000-0000345B0000}"/>
    <cellStyle name="Percent(0) 4 5 2 4" xfId="36673" xr:uid="{00000000-0005-0000-0000-0000355B0000}"/>
    <cellStyle name="Percent(0) 4 5 3" xfId="15254" xr:uid="{00000000-0005-0000-0000-0000365B0000}"/>
    <cellStyle name="Percent(0) 4 5 3 2" xfId="15255" xr:uid="{00000000-0005-0000-0000-0000375B0000}"/>
    <cellStyle name="Percent(0) 4 5 3 2 2" xfId="36674" xr:uid="{00000000-0005-0000-0000-0000385B0000}"/>
    <cellStyle name="Percent(0) 4 5 3 3" xfId="15256" xr:uid="{00000000-0005-0000-0000-0000395B0000}"/>
    <cellStyle name="Percent(0) 4 5 3 3 2" xfId="36675" xr:uid="{00000000-0005-0000-0000-00003A5B0000}"/>
    <cellStyle name="Percent(0) 4 5 3 4" xfId="36676" xr:uid="{00000000-0005-0000-0000-00003B5B0000}"/>
    <cellStyle name="Percent(0) 4 5 4" xfId="15257" xr:uid="{00000000-0005-0000-0000-00003C5B0000}"/>
    <cellStyle name="Percent(0) 4 5 4 2" xfId="15258" xr:uid="{00000000-0005-0000-0000-00003D5B0000}"/>
    <cellStyle name="Percent(0) 4 5 4 2 2" xfId="36677" xr:uid="{00000000-0005-0000-0000-00003E5B0000}"/>
    <cellStyle name="Percent(0) 4 5 4 3" xfId="15259" xr:uid="{00000000-0005-0000-0000-00003F5B0000}"/>
    <cellStyle name="Percent(0) 4 5 4 3 2" xfId="36678" xr:uid="{00000000-0005-0000-0000-0000405B0000}"/>
    <cellStyle name="Percent(0) 4 5 4 4" xfId="36679" xr:uid="{00000000-0005-0000-0000-0000415B0000}"/>
    <cellStyle name="Percent(0) 4 5 5" xfId="15260" xr:uid="{00000000-0005-0000-0000-0000425B0000}"/>
    <cellStyle name="Percent(0) 4 5 5 2" xfId="15261" xr:uid="{00000000-0005-0000-0000-0000435B0000}"/>
    <cellStyle name="Percent(0) 4 5 5 2 2" xfId="36680" xr:uid="{00000000-0005-0000-0000-0000445B0000}"/>
    <cellStyle name="Percent(0) 4 5 5 3" xfId="15262" xr:uid="{00000000-0005-0000-0000-0000455B0000}"/>
    <cellStyle name="Percent(0) 4 5 5 3 2" xfId="36681" xr:uid="{00000000-0005-0000-0000-0000465B0000}"/>
    <cellStyle name="Percent(0) 4 5 5 4" xfId="36682" xr:uid="{00000000-0005-0000-0000-0000475B0000}"/>
    <cellStyle name="Percent(0) 4 5 6" xfId="15263" xr:uid="{00000000-0005-0000-0000-0000485B0000}"/>
    <cellStyle name="Percent(0) 4 5 6 2" xfId="36683" xr:uid="{00000000-0005-0000-0000-0000495B0000}"/>
    <cellStyle name="Percent(0) 4 5 7" xfId="15264" xr:uid="{00000000-0005-0000-0000-00004A5B0000}"/>
    <cellStyle name="Percent(0) 4 5 7 2" xfId="36684" xr:uid="{00000000-0005-0000-0000-00004B5B0000}"/>
    <cellStyle name="Percent(0) 4 5 8" xfId="36685" xr:uid="{00000000-0005-0000-0000-00004C5B0000}"/>
    <cellStyle name="Percent(0) 4 6" xfId="15265" xr:uid="{00000000-0005-0000-0000-00004D5B0000}"/>
    <cellStyle name="Percent(0) 4 6 2" xfId="15266" xr:uid="{00000000-0005-0000-0000-00004E5B0000}"/>
    <cellStyle name="Percent(0) 4 6 2 2" xfId="15267" xr:uid="{00000000-0005-0000-0000-00004F5B0000}"/>
    <cellStyle name="Percent(0) 4 6 2 2 2" xfId="36686" xr:uid="{00000000-0005-0000-0000-0000505B0000}"/>
    <cellStyle name="Percent(0) 4 6 2 3" xfId="15268" xr:uid="{00000000-0005-0000-0000-0000515B0000}"/>
    <cellStyle name="Percent(0) 4 6 2 3 2" xfId="36687" xr:uid="{00000000-0005-0000-0000-0000525B0000}"/>
    <cellStyle name="Percent(0) 4 6 2 4" xfId="36688" xr:uid="{00000000-0005-0000-0000-0000535B0000}"/>
    <cellStyle name="Percent(0) 4 6 3" xfId="15269" xr:uid="{00000000-0005-0000-0000-0000545B0000}"/>
    <cellStyle name="Percent(0) 4 6 3 2" xfId="15270" xr:uid="{00000000-0005-0000-0000-0000555B0000}"/>
    <cellStyle name="Percent(0) 4 6 3 2 2" xfId="36689" xr:uid="{00000000-0005-0000-0000-0000565B0000}"/>
    <cellStyle name="Percent(0) 4 6 3 3" xfId="15271" xr:uid="{00000000-0005-0000-0000-0000575B0000}"/>
    <cellStyle name="Percent(0) 4 6 3 3 2" xfId="36690" xr:uid="{00000000-0005-0000-0000-0000585B0000}"/>
    <cellStyle name="Percent(0) 4 6 3 4" xfId="36691" xr:uid="{00000000-0005-0000-0000-0000595B0000}"/>
    <cellStyle name="Percent(0) 4 6 4" xfId="15272" xr:uid="{00000000-0005-0000-0000-00005A5B0000}"/>
    <cellStyle name="Percent(0) 4 6 4 2" xfId="15273" xr:uid="{00000000-0005-0000-0000-00005B5B0000}"/>
    <cellStyle name="Percent(0) 4 6 4 2 2" xfId="36692" xr:uid="{00000000-0005-0000-0000-00005C5B0000}"/>
    <cellStyle name="Percent(0) 4 6 4 3" xfId="15274" xr:uid="{00000000-0005-0000-0000-00005D5B0000}"/>
    <cellStyle name="Percent(0) 4 6 4 3 2" xfId="36693" xr:uid="{00000000-0005-0000-0000-00005E5B0000}"/>
    <cellStyle name="Percent(0) 4 6 4 4" xfId="36694" xr:uid="{00000000-0005-0000-0000-00005F5B0000}"/>
    <cellStyle name="Percent(0) 4 6 5" xfId="15275" xr:uid="{00000000-0005-0000-0000-0000605B0000}"/>
    <cellStyle name="Percent(0) 4 6 5 2" xfId="15276" xr:uid="{00000000-0005-0000-0000-0000615B0000}"/>
    <cellStyle name="Percent(0) 4 6 5 2 2" xfId="36695" xr:uid="{00000000-0005-0000-0000-0000625B0000}"/>
    <cellStyle name="Percent(0) 4 6 5 3" xfId="15277" xr:uid="{00000000-0005-0000-0000-0000635B0000}"/>
    <cellStyle name="Percent(0) 4 6 5 3 2" xfId="36696" xr:uid="{00000000-0005-0000-0000-0000645B0000}"/>
    <cellStyle name="Percent(0) 4 6 5 4" xfId="36697" xr:uid="{00000000-0005-0000-0000-0000655B0000}"/>
    <cellStyle name="Percent(0) 4 6 6" xfId="15278" xr:uid="{00000000-0005-0000-0000-0000665B0000}"/>
    <cellStyle name="Percent(0) 4 6 6 2" xfId="36698" xr:uid="{00000000-0005-0000-0000-0000675B0000}"/>
    <cellStyle name="Percent(0) 4 6 7" xfId="15279" xr:uid="{00000000-0005-0000-0000-0000685B0000}"/>
    <cellStyle name="Percent(0) 4 6 7 2" xfId="36699" xr:uid="{00000000-0005-0000-0000-0000695B0000}"/>
    <cellStyle name="Percent(0) 4 6 8" xfId="36700" xr:uid="{00000000-0005-0000-0000-00006A5B0000}"/>
    <cellStyle name="Percent(0) 4 7" xfId="15280" xr:uid="{00000000-0005-0000-0000-00006B5B0000}"/>
    <cellStyle name="Percent(0) 4 7 2" xfId="15281" xr:uid="{00000000-0005-0000-0000-00006C5B0000}"/>
    <cellStyle name="Percent(0) 4 7 2 2" xfId="36701" xr:uid="{00000000-0005-0000-0000-00006D5B0000}"/>
    <cellStyle name="Percent(0) 4 7 3" xfId="15282" xr:uid="{00000000-0005-0000-0000-00006E5B0000}"/>
    <cellStyle name="Percent(0) 4 7 3 2" xfId="36702" xr:uid="{00000000-0005-0000-0000-00006F5B0000}"/>
    <cellStyle name="Percent(0) 4 7 4" xfId="36703" xr:uid="{00000000-0005-0000-0000-0000705B0000}"/>
    <cellStyle name="Percent(0) 4 8" xfId="15283" xr:uid="{00000000-0005-0000-0000-0000715B0000}"/>
    <cellStyle name="Percent(0) 4 8 2" xfId="15284" xr:uid="{00000000-0005-0000-0000-0000725B0000}"/>
    <cellStyle name="Percent(0) 4 8 2 2" xfId="36704" xr:uid="{00000000-0005-0000-0000-0000735B0000}"/>
    <cellStyle name="Percent(0) 4 8 3" xfId="15285" xr:uid="{00000000-0005-0000-0000-0000745B0000}"/>
    <cellStyle name="Percent(0) 4 8 3 2" xfId="36705" xr:uid="{00000000-0005-0000-0000-0000755B0000}"/>
    <cellStyle name="Percent(0) 4 8 4" xfId="36706" xr:uid="{00000000-0005-0000-0000-0000765B0000}"/>
    <cellStyle name="Percent(0) 4 9" xfId="15286" xr:uid="{00000000-0005-0000-0000-0000775B0000}"/>
    <cellStyle name="Percent(0) 4 9 2" xfId="15287" xr:uid="{00000000-0005-0000-0000-0000785B0000}"/>
    <cellStyle name="Percent(0) 4 9 2 2" xfId="36707" xr:uid="{00000000-0005-0000-0000-0000795B0000}"/>
    <cellStyle name="Percent(0) 4 9 3" xfId="15288" xr:uid="{00000000-0005-0000-0000-00007A5B0000}"/>
    <cellStyle name="Percent(0) 4 9 3 2" xfId="36708" xr:uid="{00000000-0005-0000-0000-00007B5B0000}"/>
    <cellStyle name="Percent(0) 4 9 4" xfId="36709" xr:uid="{00000000-0005-0000-0000-00007C5B0000}"/>
    <cellStyle name="Percent(0) 4_ActiFijos" xfId="15289" xr:uid="{00000000-0005-0000-0000-00007D5B0000}"/>
    <cellStyle name="Percent(0) 40" xfId="15290" xr:uid="{00000000-0005-0000-0000-00007E5B0000}"/>
    <cellStyle name="Percent(0) 40 2" xfId="15291" xr:uid="{00000000-0005-0000-0000-00007F5B0000}"/>
    <cellStyle name="Percent(0) 40 2 2" xfId="36710" xr:uid="{00000000-0005-0000-0000-0000805B0000}"/>
    <cellStyle name="Percent(0) 40 3" xfId="15292" xr:uid="{00000000-0005-0000-0000-0000815B0000}"/>
    <cellStyle name="Percent(0) 40 3 2" xfId="36711" xr:uid="{00000000-0005-0000-0000-0000825B0000}"/>
    <cellStyle name="Percent(0) 40 4" xfId="36712" xr:uid="{00000000-0005-0000-0000-0000835B0000}"/>
    <cellStyle name="Percent(0) 41" xfId="15293" xr:uid="{00000000-0005-0000-0000-0000845B0000}"/>
    <cellStyle name="Percent(0) 41 2" xfId="15294" xr:uid="{00000000-0005-0000-0000-0000855B0000}"/>
    <cellStyle name="Percent(0) 41 2 2" xfId="36713" xr:uid="{00000000-0005-0000-0000-0000865B0000}"/>
    <cellStyle name="Percent(0) 41 3" xfId="15295" xr:uid="{00000000-0005-0000-0000-0000875B0000}"/>
    <cellStyle name="Percent(0) 41 3 2" xfId="36714" xr:uid="{00000000-0005-0000-0000-0000885B0000}"/>
    <cellStyle name="Percent(0) 41 4" xfId="36715" xr:uid="{00000000-0005-0000-0000-0000895B0000}"/>
    <cellStyle name="Percent(0) 42" xfId="15296" xr:uid="{00000000-0005-0000-0000-00008A5B0000}"/>
    <cellStyle name="Percent(0) 42 2" xfId="15297" xr:uid="{00000000-0005-0000-0000-00008B5B0000}"/>
    <cellStyle name="Percent(0) 42 2 2" xfId="36716" xr:uid="{00000000-0005-0000-0000-00008C5B0000}"/>
    <cellStyle name="Percent(0) 42 3" xfId="15298" xr:uid="{00000000-0005-0000-0000-00008D5B0000}"/>
    <cellStyle name="Percent(0) 42 3 2" xfId="36717" xr:uid="{00000000-0005-0000-0000-00008E5B0000}"/>
    <cellStyle name="Percent(0) 42 4" xfId="36718" xr:uid="{00000000-0005-0000-0000-00008F5B0000}"/>
    <cellStyle name="Percent(0) 43" xfId="15299" xr:uid="{00000000-0005-0000-0000-0000905B0000}"/>
    <cellStyle name="Percent(0) 43 2" xfId="15300" xr:uid="{00000000-0005-0000-0000-0000915B0000}"/>
    <cellStyle name="Percent(0) 43 2 2" xfId="36719" xr:uid="{00000000-0005-0000-0000-0000925B0000}"/>
    <cellStyle name="Percent(0) 43 3" xfId="15301" xr:uid="{00000000-0005-0000-0000-0000935B0000}"/>
    <cellStyle name="Percent(0) 43 3 2" xfId="36720" xr:uid="{00000000-0005-0000-0000-0000945B0000}"/>
    <cellStyle name="Percent(0) 43 4" xfId="36721" xr:uid="{00000000-0005-0000-0000-0000955B0000}"/>
    <cellStyle name="Percent(0) 44" xfId="15302" xr:uid="{00000000-0005-0000-0000-0000965B0000}"/>
    <cellStyle name="Percent(0) 44 2" xfId="15303" xr:uid="{00000000-0005-0000-0000-0000975B0000}"/>
    <cellStyle name="Percent(0) 44 2 2" xfId="36722" xr:uid="{00000000-0005-0000-0000-0000985B0000}"/>
    <cellStyle name="Percent(0) 44 3" xfId="15304" xr:uid="{00000000-0005-0000-0000-0000995B0000}"/>
    <cellStyle name="Percent(0) 44 3 2" xfId="36723" xr:uid="{00000000-0005-0000-0000-00009A5B0000}"/>
    <cellStyle name="Percent(0) 44 4" xfId="36724" xr:uid="{00000000-0005-0000-0000-00009B5B0000}"/>
    <cellStyle name="Percent(0) 45" xfId="15305" xr:uid="{00000000-0005-0000-0000-00009C5B0000}"/>
    <cellStyle name="Percent(0) 45 2" xfId="15306" xr:uid="{00000000-0005-0000-0000-00009D5B0000}"/>
    <cellStyle name="Percent(0) 45 2 2" xfId="36725" xr:uid="{00000000-0005-0000-0000-00009E5B0000}"/>
    <cellStyle name="Percent(0) 45 3" xfId="15307" xr:uid="{00000000-0005-0000-0000-00009F5B0000}"/>
    <cellStyle name="Percent(0) 45 3 2" xfId="36726" xr:uid="{00000000-0005-0000-0000-0000A05B0000}"/>
    <cellStyle name="Percent(0) 45 4" xfId="36727" xr:uid="{00000000-0005-0000-0000-0000A15B0000}"/>
    <cellStyle name="Percent(0) 46" xfId="15308" xr:uid="{00000000-0005-0000-0000-0000A25B0000}"/>
    <cellStyle name="Percent(0) 46 2" xfId="15309" xr:uid="{00000000-0005-0000-0000-0000A35B0000}"/>
    <cellStyle name="Percent(0) 46 2 2" xfId="36728" xr:uid="{00000000-0005-0000-0000-0000A45B0000}"/>
    <cellStyle name="Percent(0) 46 3" xfId="15310" xr:uid="{00000000-0005-0000-0000-0000A55B0000}"/>
    <cellStyle name="Percent(0) 46 3 2" xfId="36729" xr:uid="{00000000-0005-0000-0000-0000A65B0000}"/>
    <cellStyle name="Percent(0) 46 4" xfId="36730" xr:uid="{00000000-0005-0000-0000-0000A75B0000}"/>
    <cellStyle name="Percent(0) 47" xfId="15311" xr:uid="{00000000-0005-0000-0000-0000A85B0000}"/>
    <cellStyle name="Percent(0) 47 2" xfId="15312" xr:uid="{00000000-0005-0000-0000-0000A95B0000}"/>
    <cellStyle name="Percent(0) 47 2 2" xfId="36731" xr:uid="{00000000-0005-0000-0000-0000AA5B0000}"/>
    <cellStyle name="Percent(0) 47 3" xfId="15313" xr:uid="{00000000-0005-0000-0000-0000AB5B0000}"/>
    <cellStyle name="Percent(0) 47 3 2" xfId="36732" xr:uid="{00000000-0005-0000-0000-0000AC5B0000}"/>
    <cellStyle name="Percent(0) 47 4" xfId="36733" xr:uid="{00000000-0005-0000-0000-0000AD5B0000}"/>
    <cellStyle name="Percent(0) 48" xfId="15314" xr:uid="{00000000-0005-0000-0000-0000AE5B0000}"/>
    <cellStyle name="Percent(0) 48 2" xfId="15315" xr:uid="{00000000-0005-0000-0000-0000AF5B0000}"/>
    <cellStyle name="Percent(0) 48 2 2" xfId="36734" xr:uid="{00000000-0005-0000-0000-0000B05B0000}"/>
    <cellStyle name="Percent(0) 48 3" xfId="15316" xr:uid="{00000000-0005-0000-0000-0000B15B0000}"/>
    <cellStyle name="Percent(0) 48 3 2" xfId="36735" xr:uid="{00000000-0005-0000-0000-0000B25B0000}"/>
    <cellStyle name="Percent(0) 48 4" xfId="36736" xr:uid="{00000000-0005-0000-0000-0000B35B0000}"/>
    <cellStyle name="Percent(0) 49" xfId="15317" xr:uid="{00000000-0005-0000-0000-0000B45B0000}"/>
    <cellStyle name="Percent(0) 49 2" xfId="15318" xr:uid="{00000000-0005-0000-0000-0000B55B0000}"/>
    <cellStyle name="Percent(0) 49 2 2" xfId="36737" xr:uid="{00000000-0005-0000-0000-0000B65B0000}"/>
    <cellStyle name="Percent(0) 49 3" xfId="15319" xr:uid="{00000000-0005-0000-0000-0000B75B0000}"/>
    <cellStyle name="Percent(0) 49 3 2" xfId="36738" xr:uid="{00000000-0005-0000-0000-0000B85B0000}"/>
    <cellStyle name="Percent(0) 49 4" xfId="36739" xr:uid="{00000000-0005-0000-0000-0000B95B0000}"/>
    <cellStyle name="Percent(0) 5" xfId="15320" xr:uid="{00000000-0005-0000-0000-0000BA5B0000}"/>
    <cellStyle name="Percent(0) 5 2" xfId="15321" xr:uid="{00000000-0005-0000-0000-0000BB5B0000}"/>
    <cellStyle name="Percent(0) 5 2 2" xfId="15322" xr:uid="{00000000-0005-0000-0000-0000BC5B0000}"/>
    <cellStyle name="Percent(0) 5 2 2 2" xfId="36740" xr:uid="{00000000-0005-0000-0000-0000BD5B0000}"/>
    <cellStyle name="Percent(0) 5 2 3" xfId="15323" xr:uid="{00000000-0005-0000-0000-0000BE5B0000}"/>
    <cellStyle name="Percent(0) 5 2 3 2" xfId="36741" xr:uid="{00000000-0005-0000-0000-0000BF5B0000}"/>
    <cellStyle name="Percent(0) 5 2 4" xfId="36742" xr:uid="{00000000-0005-0000-0000-0000C05B0000}"/>
    <cellStyle name="Percent(0) 5 3" xfId="15324" xr:uid="{00000000-0005-0000-0000-0000C15B0000}"/>
    <cellStyle name="Percent(0) 5 3 2" xfId="15325" xr:uid="{00000000-0005-0000-0000-0000C25B0000}"/>
    <cellStyle name="Percent(0) 5 3 2 2" xfId="36743" xr:uid="{00000000-0005-0000-0000-0000C35B0000}"/>
    <cellStyle name="Percent(0) 5 3 3" xfId="15326" xr:uid="{00000000-0005-0000-0000-0000C45B0000}"/>
    <cellStyle name="Percent(0) 5 3 3 2" xfId="36744" xr:uid="{00000000-0005-0000-0000-0000C55B0000}"/>
    <cellStyle name="Percent(0) 5 3 4" xfId="36745" xr:uid="{00000000-0005-0000-0000-0000C65B0000}"/>
    <cellStyle name="Percent(0) 5 4" xfId="15327" xr:uid="{00000000-0005-0000-0000-0000C75B0000}"/>
    <cellStyle name="Percent(0) 5 4 2" xfId="15328" xr:uid="{00000000-0005-0000-0000-0000C85B0000}"/>
    <cellStyle name="Percent(0) 5 4 2 2" xfId="36746" xr:uid="{00000000-0005-0000-0000-0000C95B0000}"/>
    <cellStyle name="Percent(0) 5 4 3" xfId="15329" xr:uid="{00000000-0005-0000-0000-0000CA5B0000}"/>
    <cellStyle name="Percent(0) 5 4 3 2" xfId="36747" xr:uid="{00000000-0005-0000-0000-0000CB5B0000}"/>
    <cellStyle name="Percent(0) 5 4 4" xfId="36748" xr:uid="{00000000-0005-0000-0000-0000CC5B0000}"/>
    <cellStyle name="Percent(0) 5 5" xfId="15330" xr:uid="{00000000-0005-0000-0000-0000CD5B0000}"/>
    <cellStyle name="Percent(0) 5 5 2" xfId="15331" xr:uid="{00000000-0005-0000-0000-0000CE5B0000}"/>
    <cellStyle name="Percent(0) 5 5 2 2" xfId="36749" xr:uid="{00000000-0005-0000-0000-0000CF5B0000}"/>
    <cellStyle name="Percent(0) 5 5 3" xfId="15332" xr:uid="{00000000-0005-0000-0000-0000D05B0000}"/>
    <cellStyle name="Percent(0) 5 5 3 2" xfId="36750" xr:uid="{00000000-0005-0000-0000-0000D15B0000}"/>
    <cellStyle name="Percent(0) 5 5 4" xfId="36751" xr:uid="{00000000-0005-0000-0000-0000D25B0000}"/>
    <cellStyle name="Percent(0) 5 6" xfId="15333" xr:uid="{00000000-0005-0000-0000-0000D35B0000}"/>
    <cellStyle name="Percent(0) 5 6 2" xfId="36752" xr:uid="{00000000-0005-0000-0000-0000D45B0000}"/>
    <cellStyle name="Percent(0) 5 7" xfId="15334" xr:uid="{00000000-0005-0000-0000-0000D55B0000}"/>
    <cellStyle name="Percent(0) 5 7 2" xfId="36753" xr:uid="{00000000-0005-0000-0000-0000D65B0000}"/>
    <cellStyle name="Percent(0) 5 8" xfId="36754" xr:uid="{00000000-0005-0000-0000-0000D75B0000}"/>
    <cellStyle name="Percent(0) 50" xfId="15335" xr:uid="{00000000-0005-0000-0000-0000D85B0000}"/>
    <cellStyle name="Percent(0) 50 2" xfId="15336" xr:uid="{00000000-0005-0000-0000-0000D95B0000}"/>
    <cellStyle name="Percent(0) 50 2 2" xfId="36755" xr:uid="{00000000-0005-0000-0000-0000DA5B0000}"/>
    <cellStyle name="Percent(0) 50 3" xfId="15337" xr:uid="{00000000-0005-0000-0000-0000DB5B0000}"/>
    <cellStyle name="Percent(0) 50 3 2" xfId="36756" xr:uid="{00000000-0005-0000-0000-0000DC5B0000}"/>
    <cellStyle name="Percent(0) 50 4" xfId="36757" xr:uid="{00000000-0005-0000-0000-0000DD5B0000}"/>
    <cellStyle name="Percent(0) 51" xfId="15338" xr:uid="{00000000-0005-0000-0000-0000DE5B0000}"/>
    <cellStyle name="Percent(0) 51 2" xfId="15339" xr:uid="{00000000-0005-0000-0000-0000DF5B0000}"/>
    <cellStyle name="Percent(0) 51 2 2" xfId="36758" xr:uid="{00000000-0005-0000-0000-0000E05B0000}"/>
    <cellStyle name="Percent(0) 51 3" xfId="15340" xr:uid="{00000000-0005-0000-0000-0000E15B0000}"/>
    <cellStyle name="Percent(0) 51 3 2" xfId="36759" xr:uid="{00000000-0005-0000-0000-0000E25B0000}"/>
    <cellStyle name="Percent(0) 51 4" xfId="36760" xr:uid="{00000000-0005-0000-0000-0000E35B0000}"/>
    <cellStyle name="Percent(0) 52" xfId="15341" xr:uid="{00000000-0005-0000-0000-0000E45B0000}"/>
    <cellStyle name="Percent(0) 52 2" xfId="15342" xr:uid="{00000000-0005-0000-0000-0000E55B0000}"/>
    <cellStyle name="Percent(0) 52 2 2" xfId="36761" xr:uid="{00000000-0005-0000-0000-0000E65B0000}"/>
    <cellStyle name="Percent(0) 52 3" xfId="15343" xr:uid="{00000000-0005-0000-0000-0000E75B0000}"/>
    <cellStyle name="Percent(0) 52 3 2" xfId="36762" xr:uid="{00000000-0005-0000-0000-0000E85B0000}"/>
    <cellStyle name="Percent(0) 52 4" xfId="36763" xr:uid="{00000000-0005-0000-0000-0000E95B0000}"/>
    <cellStyle name="Percent(0) 53" xfId="15344" xr:uid="{00000000-0005-0000-0000-0000EA5B0000}"/>
    <cellStyle name="Percent(0) 53 2" xfId="15345" xr:uid="{00000000-0005-0000-0000-0000EB5B0000}"/>
    <cellStyle name="Percent(0) 53 2 2" xfId="36764" xr:uid="{00000000-0005-0000-0000-0000EC5B0000}"/>
    <cellStyle name="Percent(0) 53 3" xfId="15346" xr:uid="{00000000-0005-0000-0000-0000ED5B0000}"/>
    <cellStyle name="Percent(0) 53 3 2" xfId="36765" xr:uid="{00000000-0005-0000-0000-0000EE5B0000}"/>
    <cellStyle name="Percent(0) 53 4" xfId="36766" xr:uid="{00000000-0005-0000-0000-0000EF5B0000}"/>
    <cellStyle name="Percent(0) 54" xfId="15347" xr:uid="{00000000-0005-0000-0000-0000F05B0000}"/>
    <cellStyle name="Percent(0) 54 2" xfId="15348" xr:uid="{00000000-0005-0000-0000-0000F15B0000}"/>
    <cellStyle name="Percent(0) 54 2 2" xfId="36767" xr:uid="{00000000-0005-0000-0000-0000F25B0000}"/>
    <cellStyle name="Percent(0) 54 3" xfId="15349" xr:uid="{00000000-0005-0000-0000-0000F35B0000}"/>
    <cellStyle name="Percent(0) 54 3 2" xfId="36768" xr:uid="{00000000-0005-0000-0000-0000F45B0000}"/>
    <cellStyle name="Percent(0) 54 4" xfId="36769" xr:uid="{00000000-0005-0000-0000-0000F55B0000}"/>
    <cellStyle name="Percent(0) 55" xfId="15350" xr:uid="{00000000-0005-0000-0000-0000F65B0000}"/>
    <cellStyle name="Percent(0) 55 2" xfId="15351" xr:uid="{00000000-0005-0000-0000-0000F75B0000}"/>
    <cellStyle name="Percent(0) 55 2 2" xfId="36770" xr:uid="{00000000-0005-0000-0000-0000F85B0000}"/>
    <cellStyle name="Percent(0) 55 3" xfId="15352" xr:uid="{00000000-0005-0000-0000-0000F95B0000}"/>
    <cellStyle name="Percent(0) 55 3 2" xfId="36771" xr:uid="{00000000-0005-0000-0000-0000FA5B0000}"/>
    <cellStyle name="Percent(0) 55 4" xfId="36772" xr:uid="{00000000-0005-0000-0000-0000FB5B0000}"/>
    <cellStyle name="Percent(0) 56" xfId="15353" xr:uid="{00000000-0005-0000-0000-0000FC5B0000}"/>
    <cellStyle name="Percent(0) 56 2" xfId="15354" xr:uid="{00000000-0005-0000-0000-0000FD5B0000}"/>
    <cellStyle name="Percent(0) 56 2 2" xfId="36773" xr:uid="{00000000-0005-0000-0000-0000FE5B0000}"/>
    <cellStyle name="Percent(0) 56 3" xfId="15355" xr:uid="{00000000-0005-0000-0000-0000FF5B0000}"/>
    <cellStyle name="Percent(0) 56 3 2" xfId="36774" xr:uid="{00000000-0005-0000-0000-0000005C0000}"/>
    <cellStyle name="Percent(0) 56 4" xfId="36775" xr:uid="{00000000-0005-0000-0000-0000015C0000}"/>
    <cellStyle name="Percent(0) 57" xfId="15356" xr:uid="{00000000-0005-0000-0000-0000025C0000}"/>
    <cellStyle name="Percent(0) 57 2" xfId="15357" xr:uid="{00000000-0005-0000-0000-0000035C0000}"/>
    <cellStyle name="Percent(0) 57 2 2" xfId="36776" xr:uid="{00000000-0005-0000-0000-0000045C0000}"/>
    <cellStyle name="Percent(0) 57 3" xfId="15358" xr:uid="{00000000-0005-0000-0000-0000055C0000}"/>
    <cellStyle name="Percent(0) 57 3 2" xfId="36777" xr:uid="{00000000-0005-0000-0000-0000065C0000}"/>
    <cellStyle name="Percent(0) 57 4" xfId="36778" xr:uid="{00000000-0005-0000-0000-0000075C0000}"/>
    <cellStyle name="Percent(0) 58" xfId="15359" xr:uid="{00000000-0005-0000-0000-0000085C0000}"/>
    <cellStyle name="Percent(0) 58 2" xfId="15360" xr:uid="{00000000-0005-0000-0000-0000095C0000}"/>
    <cellStyle name="Percent(0) 58 2 2" xfId="36779" xr:uid="{00000000-0005-0000-0000-00000A5C0000}"/>
    <cellStyle name="Percent(0) 58 3" xfId="15361" xr:uid="{00000000-0005-0000-0000-00000B5C0000}"/>
    <cellStyle name="Percent(0) 58 3 2" xfId="36780" xr:uid="{00000000-0005-0000-0000-00000C5C0000}"/>
    <cellStyle name="Percent(0) 58 4" xfId="36781" xr:uid="{00000000-0005-0000-0000-00000D5C0000}"/>
    <cellStyle name="Percent(0) 59" xfId="15362" xr:uid="{00000000-0005-0000-0000-00000E5C0000}"/>
    <cellStyle name="Percent(0) 59 2" xfId="15363" xr:uid="{00000000-0005-0000-0000-00000F5C0000}"/>
    <cellStyle name="Percent(0) 59 2 2" xfId="36782" xr:uid="{00000000-0005-0000-0000-0000105C0000}"/>
    <cellStyle name="Percent(0) 59 3" xfId="15364" xr:uid="{00000000-0005-0000-0000-0000115C0000}"/>
    <cellStyle name="Percent(0) 59 3 2" xfId="36783" xr:uid="{00000000-0005-0000-0000-0000125C0000}"/>
    <cellStyle name="Percent(0) 59 4" xfId="36784" xr:uid="{00000000-0005-0000-0000-0000135C0000}"/>
    <cellStyle name="Percent(0) 6" xfId="15365" xr:uid="{00000000-0005-0000-0000-0000145C0000}"/>
    <cellStyle name="Percent(0) 6 2" xfId="15366" xr:uid="{00000000-0005-0000-0000-0000155C0000}"/>
    <cellStyle name="Percent(0) 6 2 2" xfId="15367" xr:uid="{00000000-0005-0000-0000-0000165C0000}"/>
    <cellStyle name="Percent(0) 6 2 2 2" xfId="36785" xr:uid="{00000000-0005-0000-0000-0000175C0000}"/>
    <cellStyle name="Percent(0) 6 2 3" xfId="15368" xr:uid="{00000000-0005-0000-0000-0000185C0000}"/>
    <cellStyle name="Percent(0) 6 2 3 2" xfId="36786" xr:uid="{00000000-0005-0000-0000-0000195C0000}"/>
    <cellStyle name="Percent(0) 6 2 4" xfId="36787" xr:uid="{00000000-0005-0000-0000-00001A5C0000}"/>
    <cellStyle name="Percent(0) 6 3" xfId="15369" xr:uid="{00000000-0005-0000-0000-00001B5C0000}"/>
    <cellStyle name="Percent(0) 6 3 2" xfId="15370" xr:uid="{00000000-0005-0000-0000-00001C5C0000}"/>
    <cellStyle name="Percent(0) 6 3 2 2" xfId="36788" xr:uid="{00000000-0005-0000-0000-00001D5C0000}"/>
    <cellStyle name="Percent(0) 6 3 3" xfId="15371" xr:uid="{00000000-0005-0000-0000-00001E5C0000}"/>
    <cellStyle name="Percent(0) 6 3 3 2" xfId="36789" xr:uid="{00000000-0005-0000-0000-00001F5C0000}"/>
    <cellStyle name="Percent(0) 6 3 4" xfId="36790" xr:uid="{00000000-0005-0000-0000-0000205C0000}"/>
    <cellStyle name="Percent(0) 6 4" xfId="15372" xr:uid="{00000000-0005-0000-0000-0000215C0000}"/>
    <cellStyle name="Percent(0) 6 4 2" xfId="15373" xr:uid="{00000000-0005-0000-0000-0000225C0000}"/>
    <cellStyle name="Percent(0) 6 4 2 2" xfId="36791" xr:uid="{00000000-0005-0000-0000-0000235C0000}"/>
    <cellStyle name="Percent(0) 6 4 3" xfId="15374" xr:uid="{00000000-0005-0000-0000-0000245C0000}"/>
    <cellStyle name="Percent(0) 6 4 3 2" xfId="36792" xr:uid="{00000000-0005-0000-0000-0000255C0000}"/>
    <cellStyle name="Percent(0) 6 4 4" xfId="36793" xr:uid="{00000000-0005-0000-0000-0000265C0000}"/>
    <cellStyle name="Percent(0) 6 5" xfId="15375" xr:uid="{00000000-0005-0000-0000-0000275C0000}"/>
    <cellStyle name="Percent(0) 6 5 2" xfId="15376" xr:uid="{00000000-0005-0000-0000-0000285C0000}"/>
    <cellStyle name="Percent(0) 6 5 2 2" xfId="36794" xr:uid="{00000000-0005-0000-0000-0000295C0000}"/>
    <cellStyle name="Percent(0) 6 5 3" xfId="15377" xr:uid="{00000000-0005-0000-0000-00002A5C0000}"/>
    <cellStyle name="Percent(0) 6 5 3 2" xfId="36795" xr:uid="{00000000-0005-0000-0000-00002B5C0000}"/>
    <cellStyle name="Percent(0) 6 5 4" xfId="36796" xr:uid="{00000000-0005-0000-0000-00002C5C0000}"/>
    <cellStyle name="Percent(0) 6 6" xfId="15378" xr:uid="{00000000-0005-0000-0000-00002D5C0000}"/>
    <cellStyle name="Percent(0) 6 6 2" xfId="36797" xr:uid="{00000000-0005-0000-0000-00002E5C0000}"/>
    <cellStyle name="Percent(0) 6 7" xfId="15379" xr:uid="{00000000-0005-0000-0000-00002F5C0000}"/>
    <cellStyle name="Percent(0) 6 7 2" xfId="36798" xr:uid="{00000000-0005-0000-0000-0000305C0000}"/>
    <cellStyle name="Percent(0) 6 8" xfId="36799" xr:uid="{00000000-0005-0000-0000-0000315C0000}"/>
    <cellStyle name="Percent(0) 60" xfId="15380" xr:uid="{00000000-0005-0000-0000-0000325C0000}"/>
    <cellStyle name="Percent(0) 60 2" xfId="15381" xr:uid="{00000000-0005-0000-0000-0000335C0000}"/>
    <cellStyle name="Percent(0) 60 2 2" xfId="36800" xr:uid="{00000000-0005-0000-0000-0000345C0000}"/>
    <cellStyle name="Percent(0) 60 3" xfId="15382" xr:uid="{00000000-0005-0000-0000-0000355C0000}"/>
    <cellStyle name="Percent(0) 60 3 2" xfId="36801" xr:uid="{00000000-0005-0000-0000-0000365C0000}"/>
    <cellStyle name="Percent(0) 60 4" xfId="36802" xr:uid="{00000000-0005-0000-0000-0000375C0000}"/>
    <cellStyle name="Percent(0) 61" xfId="15383" xr:uid="{00000000-0005-0000-0000-0000385C0000}"/>
    <cellStyle name="Percent(0) 61 2" xfId="15384" xr:uid="{00000000-0005-0000-0000-0000395C0000}"/>
    <cellStyle name="Percent(0) 61 2 2" xfId="36803" xr:uid="{00000000-0005-0000-0000-00003A5C0000}"/>
    <cellStyle name="Percent(0) 61 3" xfId="15385" xr:uid="{00000000-0005-0000-0000-00003B5C0000}"/>
    <cellStyle name="Percent(0) 61 3 2" xfId="36804" xr:uid="{00000000-0005-0000-0000-00003C5C0000}"/>
    <cellStyle name="Percent(0) 61 4" xfId="36805" xr:uid="{00000000-0005-0000-0000-00003D5C0000}"/>
    <cellStyle name="Percent(0) 62" xfId="15386" xr:uid="{00000000-0005-0000-0000-00003E5C0000}"/>
    <cellStyle name="Percent(0) 62 2" xfId="15387" xr:uid="{00000000-0005-0000-0000-00003F5C0000}"/>
    <cellStyle name="Percent(0) 62 2 2" xfId="36806" xr:uid="{00000000-0005-0000-0000-0000405C0000}"/>
    <cellStyle name="Percent(0) 62 3" xfId="15388" xr:uid="{00000000-0005-0000-0000-0000415C0000}"/>
    <cellStyle name="Percent(0) 62 3 2" xfId="36807" xr:uid="{00000000-0005-0000-0000-0000425C0000}"/>
    <cellStyle name="Percent(0) 62 4" xfId="36808" xr:uid="{00000000-0005-0000-0000-0000435C0000}"/>
    <cellStyle name="Percent(0) 63" xfId="15389" xr:uid="{00000000-0005-0000-0000-0000445C0000}"/>
    <cellStyle name="Percent(0) 63 2" xfId="15390" xr:uid="{00000000-0005-0000-0000-0000455C0000}"/>
    <cellStyle name="Percent(0) 63 2 2" xfId="36809" xr:uid="{00000000-0005-0000-0000-0000465C0000}"/>
    <cellStyle name="Percent(0) 63 3" xfId="15391" xr:uid="{00000000-0005-0000-0000-0000475C0000}"/>
    <cellStyle name="Percent(0) 63 3 2" xfId="36810" xr:uid="{00000000-0005-0000-0000-0000485C0000}"/>
    <cellStyle name="Percent(0) 63 4" xfId="36811" xr:uid="{00000000-0005-0000-0000-0000495C0000}"/>
    <cellStyle name="Percent(0) 64" xfId="15392" xr:uid="{00000000-0005-0000-0000-00004A5C0000}"/>
    <cellStyle name="Percent(0) 64 2" xfId="15393" xr:uid="{00000000-0005-0000-0000-00004B5C0000}"/>
    <cellStyle name="Percent(0) 64 2 2" xfId="36812" xr:uid="{00000000-0005-0000-0000-00004C5C0000}"/>
    <cellStyle name="Percent(0) 64 3" xfId="15394" xr:uid="{00000000-0005-0000-0000-00004D5C0000}"/>
    <cellStyle name="Percent(0) 64 3 2" xfId="36813" xr:uid="{00000000-0005-0000-0000-00004E5C0000}"/>
    <cellStyle name="Percent(0) 64 4" xfId="36814" xr:uid="{00000000-0005-0000-0000-00004F5C0000}"/>
    <cellStyle name="Percent(0) 65" xfId="15395" xr:uid="{00000000-0005-0000-0000-0000505C0000}"/>
    <cellStyle name="Percent(0) 65 2" xfId="15396" xr:uid="{00000000-0005-0000-0000-0000515C0000}"/>
    <cellStyle name="Percent(0) 65 2 2" xfId="36815" xr:uid="{00000000-0005-0000-0000-0000525C0000}"/>
    <cellStyle name="Percent(0) 65 3" xfId="15397" xr:uid="{00000000-0005-0000-0000-0000535C0000}"/>
    <cellStyle name="Percent(0) 65 3 2" xfId="36816" xr:uid="{00000000-0005-0000-0000-0000545C0000}"/>
    <cellStyle name="Percent(0) 65 4" xfId="36817" xr:uid="{00000000-0005-0000-0000-0000555C0000}"/>
    <cellStyle name="Percent(0) 66" xfId="15398" xr:uid="{00000000-0005-0000-0000-0000565C0000}"/>
    <cellStyle name="Percent(0) 66 2" xfId="15399" xr:uid="{00000000-0005-0000-0000-0000575C0000}"/>
    <cellStyle name="Percent(0) 66 2 2" xfId="36818" xr:uid="{00000000-0005-0000-0000-0000585C0000}"/>
    <cellStyle name="Percent(0) 66 3" xfId="15400" xr:uid="{00000000-0005-0000-0000-0000595C0000}"/>
    <cellStyle name="Percent(0) 66 3 2" xfId="36819" xr:uid="{00000000-0005-0000-0000-00005A5C0000}"/>
    <cellStyle name="Percent(0) 66 4" xfId="36820" xr:uid="{00000000-0005-0000-0000-00005B5C0000}"/>
    <cellStyle name="Percent(0) 67" xfId="15401" xr:uid="{00000000-0005-0000-0000-00005C5C0000}"/>
    <cellStyle name="Percent(0) 67 2" xfId="15402" xr:uid="{00000000-0005-0000-0000-00005D5C0000}"/>
    <cellStyle name="Percent(0) 67 2 2" xfId="36821" xr:uid="{00000000-0005-0000-0000-00005E5C0000}"/>
    <cellStyle name="Percent(0) 67 3" xfId="15403" xr:uid="{00000000-0005-0000-0000-00005F5C0000}"/>
    <cellStyle name="Percent(0) 67 3 2" xfId="36822" xr:uid="{00000000-0005-0000-0000-0000605C0000}"/>
    <cellStyle name="Percent(0) 67 4" xfId="36823" xr:uid="{00000000-0005-0000-0000-0000615C0000}"/>
    <cellStyle name="Percent(0) 68" xfId="15404" xr:uid="{00000000-0005-0000-0000-0000625C0000}"/>
    <cellStyle name="Percent(0) 68 2" xfId="15405" xr:uid="{00000000-0005-0000-0000-0000635C0000}"/>
    <cellStyle name="Percent(0) 68 2 2" xfId="36824" xr:uid="{00000000-0005-0000-0000-0000645C0000}"/>
    <cellStyle name="Percent(0) 68 3" xfId="15406" xr:uid="{00000000-0005-0000-0000-0000655C0000}"/>
    <cellStyle name="Percent(0) 68 3 2" xfId="36825" xr:uid="{00000000-0005-0000-0000-0000665C0000}"/>
    <cellStyle name="Percent(0) 68 4" xfId="36826" xr:uid="{00000000-0005-0000-0000-0000675C0000}"/>
    <cellStyle name="Percent(0) 69" xfId="15407" xr:uid="{00000000-0005-0000-0000-0000685C0000}"/>
    <cellStyle name="Percent(0) 69 2" xfId="15408" xr:uid="{00000000-0005-0000-0000-0000695C0000}"/>
    <cellStyle name="Percent(0) 69 2 2" xfId="36827" xr:uid="{00000000-0005-0000-0000-00006A5C0000}"/>
    <cellStyle name="Percent(0) 69 3" xfId="15409" xr:uid="{00000000-0005-0000-0000-00006B5C0000}"/>
    <cellStyle name="Percent(0) 69 3 2" xfId="36828" xr:uid="{00000000-0005-0000-0000-00006C5C0000}"/>
    <cellStyle name="Percent(0) 69 4" xfId="36829" xr:uid="{00000000-0005-0000-0000-00006D5C0000}"/>
    <cellStyle name="Percent(0) 7" xfId="15410" xr:uid="{00000000-0005-0000-0000-00006E5C0000}"/>
    <cellStyle name="Percent(0) 7 2" xfId="15411" xr:uid="{00000000-0005-0000-0000-00006F5C0000}"/>
    <cellStyle name="Percent(0) 7 2 2" xfId="15412" xr:uid="{00000000-0005-0000-0000-0000705C0000}"/>
    <cellStyle name="Percent(0) 7 2 2 2" xfId="36830" xr:uid="{00000000-0005-0000-0000-0000715C0000}"/>
    <cellStyle name="Percent(0) 7 2 3" xfId="15413" xr:uid="{00000000-0005-0000-0000-0000725C0000}"/>
    <cellStyle name="Percent(0) 7 2 3 2" xfId="36831" xr:uid="{00000000-0005-0000-0000-0000735C0000}"/>
    <cellStyle name="Percent(0) 7 2 4" xfId="36832" xr:uid="{00000000-0005-0000-0000-0000745C0000}"/>
    <cellStyle name="Percent(0) 7 3" xfId="15414" xr:uid="{00000000-0005-0000-0000-0000755C0000}"/>
    <cellStyle name="Percent(0) 7 3 2" xfId="15415" xr:uid="{00000000-0005-0000-0000-0000765C0000}"/>
    <cellStyle name="Percent(0) 7 3 2 2" xfId="36833" xr:uid="{00000000-0005-0000-0000-0000775C0000}"/>
    <cellStyle name="Percent(0) 7 3 3" xfId="15416" xr:uid="{00000000-0005-0000-0000-0000785C0000}"/>
    <cellStyle name="Percent(0) 7 3 3 2" xfId="36834" xr:uid="{00000000-0005-0000-0000-0000795C0000}"/>
    <cellStyle name="Percent(0) 7 3 4" xfId="36835" xr:uid="{00000000-0005-0000-0000-00007A5C0000}"/>
    <cellStyle name="Percent(0) 7 4" xfId="15417" xr:uid="{00000000-0005-0000-0000-00007B5C0000}"/>
    <cellStyle name="Percent(0) 7 4 2" xfId="15418" xr:uid="{00000000-0005-0000-0000-00007C5C0000}"/>
    <cellStyle name="Percent(0) 7 4 2 2" xfId="36836" xr:uid="{00000000-0005-0000-0000-00007D5C0000}"/>
    <cellStyle name="Percent(0) 7 4 3" xfId="15419" xr:uid="{00000000-0005-0000-0000-00007E5C0000}"/>
    <cellStyle name="Percent(0) 7 4 3 2" xfId="36837" xr:uid="{00000000-0005-0000-0000-00007F5C0000}"/>
    <cellStyle name="Percent(0) 7 4 4" xfId="36838" xr:uid="{00000000-0005-0000-0000-0000805C0000}"/>
    <cellStyle name="Percent(0) 7 5" xfId="15420" xr:uid="{00000000-0005-0000-0000-0000815C0000}"/>
    <cellStyle name="Percent(0) 7 5 2" xfId="15421" xr:uid="{00000000-0005-0000-0000-0000825C0000}"/>
    <cellStyle name="Percent(0) 7 5 2 2" xfId="36839" xr:uid="{00000000-0005-0000-0000-0000835C0000}"/>
    <cellStyle name="Percent(0) 7 5 3" xfId="15422" xr:uid="{00000000-0005-0000-0000-0000845C0000}"/>
    <cellStyle name="Percent(0) 7 5 3 2" xfId="36840" xr:uid="{00000000-0005-0000-0000-0000855C0000}"/>
    <cellStyle name="Percent(0) 7 5 4" xfId="36841" xr:uid="{00000000-0005-0000-0000-0000865C0000}"/>
    <cellStyle name="Percent(0) 7 6" xfId="15423" xr:uid="{00000000-0005-0000-0000-0000875C0000}"/>
    <cellStyle name="Percent(0) 7 6 2" xfId="36842" xr:uid="{00000000-0005-0000-0000-0000885C0000}"/>
    <cellStyle name="Percent(0) 7 7" xfId="15424" xr:uid="{00000000-0005-0000-0000-0000895C0000}"/>
    <cellStyle name="Percent(0) 7 7 2" xfId="36843" xr:uid="{00000000-0005-0000-0000-00008A5C0000}"/>
    <cellStyle name="Percent(0) 7 8" xfId="36844" xr:uid="{00000000-0005-0000-0000-00008B5C0000}"/>
    <cellStyle name="Percent(0) 70" xfId="15425" xr:uid="{00000000-0005-0000-0000-00008C5C0000}"/>
    <cellStyle name="Percent(0) 70 2" xfId="15426" xr:uid="{00000000-0005-0000-0000-00008D5C0000}"/>
    <cellStyle name="Percent(0) 70 2 2" xfId="36845" xr:uid="{00000000-0005-0000-0000-00008E5C0000}"/>
    <cellStyle name="Percent(0) 70 3" xfId="15427" xr:uid="{00000000-0005-0000-0000-00008F5C0000}"/>
    <cellStyle name="Percent(0) 70 3 2" xfId="36846" xr:uid="{00000000-0005-0000-0000-0000905C0000}"/>
    <cellStyle name="Percent(0) 70 4" xfId="36847" xr:uid="{00000000-0005-0000-0000-0000915C0000}"/>
    <cellStyle name="Percent(0) 71" xfId="15428" xr:uid="{00000000-0005-0000-0000-0000925C0000}"/>
    <cellStyle name="Percent(0) 71 2" xfId="15429" xr:uid="{00000000-0005-0000-0000-0000935C0000}"/>
    <cellStyle name="Percent(0) 71 2 2" xfId="36848" xr:uid="{00000000-0005-0000-0000-0000945C0000}"/>
    <cellStyle name="Percent(0) 71 3" xfId="15430" xr:uid="{00000000-0005-0000-0000-0000955C0000}"/>
    <cellStyle name="Percent(0) 71 3 2" xfId="36849" xr:uid="{00000000-0005-0000-0000-0000965C0000}"/>
    <cellStyle name="Percent(0) 71 4" xfId="36850" xr:uid="{00000000-0005-0000-0000-0000975C0000}"/>
    <cellStyle name="Percent(0) 72" xfId="15431" xr:uid="{00000000-0005-0000-0000-0000985C0000}"/>
    <cellStyle name="Percent(0) 72 2" xfId="15432" xr:uid="{00000000-0005-0000-0000-0000995C0000}"/>
    <cellStyle name="Percent(0) 72 2 2" xfId="36851" xr:uid="{00000000-0005-0000-0000-00009A5C0000}"/>
    <cellStyle name="Percent(0) 72 3" xfId="15433" xr:uid="{00000000-0005-0000-0000-00009B5C0000}"/>
    <cellStyle name="Percent(0) 72 3 2" xfId="36852" xr:uid="{00000000-0005-0000-0000-00009C5C0000}"/>
    <cellStyle name="Percent(0) 72 4" xfId="36853" xr:uid="{00000000-0005-0000-0000-00009D5C0000}"/>
    <cellStyle name="Percent(0) 73" xfId="15434" xr:uid="{00000000-0005-0000-0000-00009E5C0000}"/>
    <cellStyle name="Percent(0) 73 2" xfId="15435" xr:uid="{00000000-0005-0000-0000-00009F5C0000}"/>
    <cellStyle name="Percent(0) 73 2 2" xfId="36854" xr:uid="{00000000-0005-0000-0000-0000A05C0000}"/>
    <cellStyle name="Percent(0) 73 3" xfId="15436" xr:uid="{00000000-0005-0000-0000-0000A15C0000}"/>
    <cellStyle name="Percent(0) 73 3 2" xfId="36855" xr:uid="{00000000-0005-0000-0000-0000A25C0000}"/>
    <cellStyle name="Percent(0) 73 4" xfId="36856" xr:uid="{00000000-0005-0000-0000-0000A35C0000}"/>
    <cellStyle name="Percent(0) 74" xfId="15437" xr:uid="{00000000-0005-0000-0000-0000A45C0000}"/>
    <cellStyle name="Percent(0) 74 2" xfId="15438" xr:uid="{00000000-0005-0000-0000-0000A55C0000}"/>
    <cellStyle name="Percent(0) 74 2 2" xfId="36857" xr:uid="{00000000-0005-0000-0000-0000A65C0000}"/>
    <cellStyle name="Percent(0) 74 3" xfId="15439" xr:uid="{00000000-0005-0000-0000-0000A75C0000}"/>
    <cellStyle name="Percent(0) 74 3 2" xfId="36858" xr:uid="{00000000-0005-0000-0000-0000A85C0000}"/>
    <cellStyle name="Percent(0) 74 4" xfId="36859" xr:uid="{00000000-0005-0000-0000-0000A95C0000}"/>
    <cellStyle name="Percent(0) 75" xfId="15440" xr:uid="{00000000-0005-0000-0000-0000AA5C0000}"/>
    <cellStyle name="Percent(0) 75 2" xfId="15441" xr:uid="{00000000-0005-0000-0000-0000AB5C0000}"/>
    <cellStyle name="Percent(0) 75 2 2" xfId="36860" xr:uid="{00000000-0005-0000-0000-0000AC5C0000}"/>
    <cellStyle name="Percent(0) 75 3" xfId="15442" xr:uid="{00000000-0005-0000-0000-0000AD5C0000}"/>
    <cellStyle name="Percent(0) 75 3 2" xfId="36861" xr:uid="{00000000-0005-0000-0000-0000AE5C0000}"/>
    <cellStyle name="Percent(0) 75 4" xfId="36862" xr:uid="{00000000-0005-0000-0000-0000AF5C0000}"/>
    <cellStyle name="Percent(0) 76" xfId="15443" xr:uid="{00000000-0005-0000-0000-0000B05C0000}"/>
    <cellStyle name="Percent(0) 76 2" xfId="15444" xr:uid="{00000000-0005-0000-0000-0000B15C0000}"/>
    <cellStyle name="Percent(0) 76 2 2" xfId="36863" xr:uid="{00000000-0005-0000-0000-0000B25C0000}"/>
    <cellStyle name="Percent(0) 76 3" xfId="15445" xr:uid="{00000000-0005-0000-0000-0000B35C0000}"/>
    <cellStyle name="Percent(0) 76 3 2" xfId="36864" xr:uid="{00000000-0005-0000-0000-0000B45C0000}"/>
    <cellStyle name="Percent(0) 76 4" xfId="36865" xr:uid="{00000000-0005-0000-0000-0000B55C0000}"/>
    <cellStyle name="Percent(0) 77" xfId="15446" xr:uid="{00000000-0005-0000-0000-0000B65C0000}"/>
    <cellStyle name="Percent(0) 77 2" xfId="15447" xr:uid="{00000000-0005-0000-0000-0000B75C0000}"/>
    <cellStyle name="Percent(0) 77 2 2" xfId="36866" xr:uid="{00000000-0005-0000-0000-0000B85C0000}"/>
    <cellStyle name="Percent(0) 77 3" xfId="15448" xr:uid="{00000000-0005-0000-0000-0000B95C0000}"/>
    <cellStyle name="Percent(0) 77 3 2" xfId="36867" xr:uid="{00000000-0005-0000-0000-0000BA5C0000}"/>
    <cellStyle name="Percent(0) 77 4" xfId="36868" xr:uid="{00000000-0005-0000-0000-0000BB5C0000}"/>
    <cellStyle name="Percent(0) 78" xfId="15449" xr:uid="{00000000-0005-0000-0000-0000BC5C0000}"/>
    <cellStyle name="Percent(0) 78 2" xfId="15450" xr:uid="{00000000-0005-0000-0000-0000BD5C0000}"/>
    <cellStyle name="Percent(0) 78 2 2" xfId="36869" xr:uid="{00000000-0005-0000-0000-0000BE5C0000}"/>
    <cellStyle name="Percent(0) 78 3" xfId="15451" xr:uid="{00000000-0005-0000-0000-0000BF5C0000}"/>
    <cellStyle name="Percent(0) 78 3 2" xfId="36870" xr:uid="{00000000-0005-0000-0000-0000C05C0000}"/>
    <cellStyle name="Percent(0) 78 4" xfId="36871" xr:uid="{00000000-0005-0000-0000-0000C15C0000}"/>
    <cellStyle name="Percent(0) 79" xfId="15452" xr:uid="{00000000-0005-0000-0000-0000C25C0000}"/>
    <cellStyle name="Percent(0) 79 2" xfId="15453" xr:uid="{00000000-0005-0000-0000-0000C35C0000}"/>
    <cellStyle name="Percent(0) 79 2 2" xfId="36872" xr:uid="{00000000-0005-0000-0000-0000C45C0000}"/>
    <cellStyle name="Percent(0) 79 3" xfId="15454" xr:uid="{00000000-0005-0000-0000-0000C55C0000}"/>
    <cellStyle name="Percent(0) 79 3 2" xfId="36873" xr:uid="{00000000-0005-0000-0000-0000C65C0000}"/>
    <cellStyle name="Percent(0) 79 4" xfId="36874" xr:uid="{00000000-0005-0000-0000-0000C75C0000}"/>
    <cellStyle name="Percent(0) 8" xfId="15455" xr:uid="{00000000-0005-0000-0000-0000C85C0000}"/>
    <cellStyle name="Percent(0) 8 2" xfId="15456" xr:uid="{00000000-0005-0000-0000-0000C95C0000}"/>
    <cellStyle name="Percent(0) 8 2 2" xfId="36875" xr:uid="{00000000-0005-0000-0000-0000CA5C0000}"/>
    <cellStyle name="Percent(0) 8 3" xfId="15457" xr:uid="{00000000-0005-0000-0000-0000CB5C0000}"/>
    <cellStyle name="Percent(0) 8 3 2" xfId="36876" xr:uid="{00000000-0005-0000-0000-0000CC5C0000}"/>
    <cellStyle name="Percent(0) 8 4" xfId="36877" xr:uid="{00000000-0005-0000-0000-0000CD5C0000}"/>
    <cellStyle name="Percent(0) 80" xfId="15458" xr:uid="{00000000-0005-0000-0000-0000CE5C0000}"/>
    <cellStyle name="Percent(0) 80 2" xfId="15459" xr:uid="{00000000-0005-0000-0000-0000CF5C0000}"/>
    <cellStyle name="Percent(0) 80 2 2" xfId="36878" xr:uid="{00000000-0005-0000-0000-0000D05C0000}"/>
    <cellStyle name="Percent(0) 80 3" xfId="15460" xr:uid="{00000000-0005-0000-0000-0000D15C0000}"/>
    <cellStyle name="Percent(0) 80 3 2" xfId="36879" xr:uid="{00000000-0005-0000-0000-0000D25C0000}"/>
    <cellStyle name="Percent(0) 80 4" xfId="36880" xr:uid="{00000000-0005-0000-0000-0000D35C0000}"/>
    <cellStyle name="Percent(0) 81" xfId="15461" xr:uid="{00000000-0005-0000-0000-0000D45C0000}"/>
    <cellStyle name="Percent(0) 81 2" xfId="15462" xr:uid="{00000000-0005-0000-0000-0000D55C0000}"/>
    <cellStyle name="Percent(0) 81 2 2" xfId="36881" xr:uid="{00000000-0005-0000-0000-0000D65C0000}"/>
    <cellStyle name="Percent(0) 81 3" xfId="15463" xr:uid="{00000000-0005-0000-0000-0000D75C0000}"/>
    <cellStyle name="Percent(0) 81 3 2" xfId="36882" xr:uid="{00000000-0005-0000-0000-0000D85C0000}"/>
    <cellStyle name="Percent(0) 81 4" xfId="36883" xr:uid="{00000000-0005-0000-0000-0000D95C0000}"/>
    <cellStyle name="Percent(0) 82" xfId="15464" xr:uid="{00000000-0005-0000-0000-0000DA5C0000}"/>
    <cellStyle name="Percent(0) 82 2" xfId="15465" xr:uid="{00000000-0005-0000-0000-0000DB5C0000}"/>
    <cellStyle name="Percent(0) 82 2 2" xfId="36884" xr:uid="{00000000-0005-0000-0000-0000DC5C0000}"/>
    <cellStyle name="Percent(0) 82 3" xfId="15466" xr:uid="{00000000-0005-0000-0000-0000DD5C0000}"/>
    <cellStyle name="Percent(0) 82 3 2" xfId="36885" xr:uid="{00000000-0005-0000-0000-0000DE5C0000}"/>
    <cellStyle name="Percent(0) 82 4" xfId="36886" xr:uid="{00000000-0005-0000-0000-0000DF5C0000}"/>
    <cellStyle name="Percent(0) 83" xfId="15467" xr:uid="{00000000-0005-0000-0000-0000E05C0000}"/>
    <cellStyle name="Percent(0) 83 2" xfId="15468" xr:uid="{00000000-0005-0000-0000-0000E15C0000}"/>
    <cellStyle name="Percent(0) 83 2 2" xfId="36887" xr:uid="{00000000-0005-0000-0000-0000E25C0000}"/>
    <cellStyle name="Percent(0) 83 3" xfId="15469" xr:uid="{00000000-0005-0000-0000-0000E35C0000}"/>
    <cellStyle name="Percent(0) 83 3 2" xfId="36888" xr:uid="{00000000-0005-0000-0000-0000E45C0000}"/>
    <cellStyle name="Percent(0) 83 4" xfId="36889" xr:uid="{00000000-0005-0000-0000-0000E55C0000}"/>
    <cellStyle name="Percent(0) 84" xfId="15470" xr:uid="{00000000-0005-0000-0000-0000E65C0000}"/>
    <cellStyle name="Percent(0) 84 2" xfId="15471" xr:uid="{00000000-0005-0000-0000-0000E75C0000}"/>
    <cellStyle name="Percent(0) 84 2 2" xfId="36890" xr:uid="{00000000-0005-0000-0000-0000E85C0000}"/>
    <cellStyle name="Percent(0) 84 3" xfId="15472" xr:uid="{00000000-0005-0000-0000-0000E95C0000}"/>
    <cellStyle name="Percent(0) 84 3 2" xfId="36891" xr:uid="{00000000-0005-0000-0000-0000EA5C0000}"/>
    <cellStyle name="Percent(0) 84 4" xfId="36892" xr:uid="{00000000-0005-0000-0000-0000EB5C0000}"/>
    <cellStyle name="Percent(0) 85" xfId="15473" xr:uid="{00000000-0005-0000-0000-0000EC5C0000}"/>
    <cellStyle name="Percent(0) 85 2" xfId="15474" xr:uid="{00000000-0005-0000-0000-0000ED5C0000}"/>
    <cellStyle name="Percent(0) 85 2 2" xfId="36893" xr:uid="{00000000-0005-0000-0000-0000EE5C0000}"/>
    <cellStyle name="Percent(0) 85 3" xfId="15475" xr:uid="{00000000-0005-0000-0000-0000EF5C0000}"/>
    <cellStyle name="Percent(0) 85 3 2" xfId="36894" xr:uid="{00000000-0005-0000-0000-0000F05C0000}"/>
    <cellStyle name="Percent(0) 85 4" xfId="36895" xr:uid="{00000000-0005-0000-0000-0000F15C0000}"/>
    <cellStyle name="Percent(0) 86" xfId="15476" xr:uid="{00000000-0005-0000-0000-0000F25C0000}"/>
    <cellStyle name="Percent(0) 86 2" xfId="15477" xr:uid="{00000000-0005-0000-0000-0000F35C0000}"/>
    <cellStyle name="Percent(0) 86 2 2" xfId="36896" xr:uid="{00000000-0005-0000-0000-0000F45C0000}"/>
    <cellStyle name="Percent(0) 86 3" xfId="15478" xr:uid="{00000000-0005-0000-0000-0000F55C0000}"/>
    <cellStyle name="Percent(0) 86 3 2" xfId="36897" xr:uid="{00000000-0005-0000-0000-0000F65C0000}"/>
    <cellStyle name="Percent(0) 86 4" xfId="36898" xr:uid="{00000000-0005-0000-0000-0000F75C0000}"/>
    <cellStyle name="Percent(0) 87" xfId="15479" xr:uid="{00000000-0005-0000-0000-0000F85C0000}"/>
    <cellStyle name="Percent(0) 87 2" xfId="15480" xr:uid="{00000000-0005-0000-0000-0000F95C0000}"/>
    <cellStyle name="Percent(0) 87 2 2" xfId="36899" xr:uid="{00000000-0005-0000-0000-0000FA5C0000}"/>
    <cellStyle name="Percent(0) 87 3" xfId="15481" xr:uid="{00000000-0005-0000-0000-0000FB5C0000}"/>
    <cellStyle name="Percent(0) 87 3 2" xfId="36900" xr:uid="{00000000-0005-0000-0000-0000FC5C0000}"/>
    <cellStyle name="Percent(0) 87 4" xfId="36901" xr:uid="{00000000-0005-0000-0000-0000FD5C0000}"/>
    <cellStyle name="Percent(0) 88" xfId="15482" xr:uid="{00000000-0005-0000-0000-0000FE5C0000}"/>
    <cellStyle name="Percent(0) 88 2" xfId="15483" xr:uid="{00000000-0005-0000-0000-0000FF5C0000}"/>
    <cellStyle name="Percent(0) 88 2 2" xfId="36902" xr:uid="{00000000-0005-0000-0000-0000005D0000}"/>
    <cellStyle name="Percent(0) 88 3" xfId="15484" xr:uid="{00000000-0005-0000-0000-0000015D0000}"/>
    <cellStyle name="Percent(0) 88 3 2" xfId="36903" xr:uid="{00000000-0005-0000-0000-0000025D0000}"/>
    <cellStyle name="Percent(0) 88 4" xfId="36904" xr:uid="{00000000-0005-0000-0000-0000035D0000}"/>
    <cellStyle name="Percent(0) 89" xfId="15485" xr:uid="{00000000-0005-0000-0000-0000045D0000}"/>
    <cellStyle name="Percent(0) 89 2" xfId="15486" xr:uid="{00000000-0005-0000-0000-0000055D0000}"/>
    <cellStyle name="Percent(0) 89 2 2" xfId="36905" xr:uid="{00000000-0005-0000-0000-0000065D0000}"/>
    <cellStyle name="Percent(0) 89 3" xfId="15487" xr:uid="{00000000-0005-0000-0000-0000075D0000}"/>
    <cellStyle name="Percent(0) 89 3 2" xfId="36906" xr:uid="{00000000-0005-0000-0000-0000085D0000}"/>
    <cellStyle name="Percent(0) 89 4" xfId="36907" xr:uid="{00000000-0005-0000-0000-0000095D0000}"/>
    <cellStyle name="Percent(0) 9" xfId="15488" xr:uid="{00000000-0005-0000-0000-00000A5D0000}"/>
    <cellStyle name="Percent(0) 9 2" xfId="15489" xr:uid="{00000000-0005-0000-0000-00000B5D0000}"/>
    <cellStyle name="Percent(0) 9 2 2" xfId="36908" xr:uid="{00000000-0005-0000-0000-00000C5D0000}"/>
    <cellStyle name="Percent(0) 9 3" xfId="15490" xr:uid="{00000000-0005-0000-0000-00000D5D0000}"/>
    <cellStyle name="Percent(0) 9 3 2" xfId="36909" xr:uid="{00000000-0005-0000-0000-00000E5D0000}"/>
    <cellStyle name="Percent(0) 9 4" xfId="36910" xr:uid="{00000000-0005-0000-0000-00000F5D0000}"/>
    <cellStyle name="Percent(0) 90" xfId="15491" xr:uid="{00000000-0005-0000-0000-0000105D0000}"/>
    <cellStyle name="Percent(0) 90 2" xfId="15492" xr:uid="{00000000-0005-0000-0000-0000115D0000}"/>
    <cellStyle name="Percent(0) 90 2 2" xfId="36911" xr:uid="{00000000-0005-0000-0000-0000125D0000}"/>
    <cellStyle name="Percent(0) 90 3" xfId="15493" xr:uid="{00000000-0005-0000-0000-0000135D0000}"/>
    <cellStyle name="Percent(0) 90 3 2" xfId="36912" xr:uid="{00000000-0005-0000-0000-0000145D0000}"/>
    <cellStyle name="Percent(0) 90 4" xfId="36913" xr:uid="{00000000-0005-0000-0000-0000155D0000}"/>
    <cellStyle name="Percent(0) 91" xfId="15494" xr:uid="{00000000-0005-0000-0000-0000165D0000}"/>
    <cellStyle name="Percent(0) 91 2" xfId="15495" xr:uid="{00000000-0005-0000-0000-0000175D0000}"/>
    <cellStyle name="Percent(0) 91 2 2" xfId="36914" xr:uid="{00000000-0005-0000-0000-0000185D0000}"/>
    <cellStyle name="Percent(0) 91 3" xfId="15496" xr:uid="{00000000-0005-0000-0000-0000195D0000}"/>
    <cellStyle name="Percent(0) 91 3 2" xfId="36915" xr:uid="{00000000-0005-0000-0000-00001A5D0000}"/>
    <cellStyle name="Percent(0) 91 4" xfId="36916" xr:uid="{00000000-0005-0000-0000-00001B5D0000}"/>
    <cellStyle name="Percent(0) 92" xfId="15497" xr:uid="{00000000-0005-0000-0000-00001C5D0000}"/>
    <cellStyle name="Percent(0) 92 2" xfId="15498" xr:uid="{00000000-0005-0000-0000-00001D5D0000}"/>
    <cellStyle name="Percent(0) 92 2 2" xfId="36917" xr:uid="{00000000-0005-0000-0000-00001E5D0000}"/>
    <cellStyle name="Percent(0) 92 3" xfId="15499" xr:uid="{00000000-0005-0000-0000-00001F5D0000}"/>
    <cellStyle name="Percent(0) 92 3 2" xfId="36918" xr:uid="{00000000-0005-0000-0000-0000205D0000}"/>
    <cellStyle name="Percent(0) 92 4" xfId="36919" xr:uid="{00000000-0005-0000-0000-0000215D0000}"/>
    <cellStyle name="Percent(0) 93" xfId="15500" xr:uid="{00000000-0005-0000-0000-0000225D0000}"/>
    <cellStyle name="Percent(0) 93 2" xfId="15501" xr:uid="{00000000-0005-0000-0000-0000235D0000}"/>
    <cellStyle name="Percent(0) 93 2 2" xfId="36920" xr:uid="{00000000-0005-0000-0000-0000245D0000}"/>
    <cellStyle name="Percent(0) 93 3" xfId="15502" xr:uid="{00000000-0005-0000-0000-0000255D0000}"/>
    <cellStyle name="Percent(0) 93 3 2" xfId="36921" xr:uid="{00000000-0005-0000-0000-0000265D0000}"/>
    <cellStyle name="Percent(0) 93 4" xfId="36922" xr:uid="{00000000-0005-0000-0000-0000275D0000}"/>
    <cellStyle name="Percent(0) 94" xfId="15503" xr:uid="{00000000-0005-0000-0000-0000285D0000}"/>
    <cellStyle name="Percent(0) 94 2" xfId="15504" xr:uid="{00000000-0005-0000-0000-0000295D0000}"/>
    <cellStyle name="Percent(0) 94 2 2" xfId="36923" xr:uid="{00000000-0005-0000-0000-00002A5D0000}"/>
    <cellStyle name="Percent(0) 94 3" xfId="15505" xr:uid="{00000000-0005-0000-0000-00002B5D0000}"/>
    <cellStyle name="Percent(0) 94 3 2" xfId="36924" xr:uid="{00000000-0005-0000-0000-00002C5D0000}"/>
    <cellStyle name="Percent(0) 94 4" xfId="36925" xr:uid="{00000000-0005-0000-0000-00002D5D0000}"/>
    <cellStyle name="Percent(0) 95" xfId="15506" xr:uid="{00000000-0005-0000-0000-00002E5D0000}"/>
    <cellStyle name="Percent(0) 95 2" xfId="15507" xr:uid="{00000000-0005-0000-0000-00002F5D0000}"/>
    <cellStyle name="Percent(0) 95 2 2" xfId="36926" xr:uid="{00000000-0005-0000-0000-0000305D0000}"/>
    <cellStyle name="Percent(0) 95 3" xfId="15508" xr:uid="{00000000-0005-0000-0000-0000315D0000}"/>
    <cellStyle name="Percent(0) 95 3 2" xfId="36927" xr:uid="{00000000-0005-0000-0000-0000325D0000}"/>
    <cellStyle name="Percent(0) 95 4" xfId="36928" xr:uid="{00000000-0005-0000-0000-0000335D0000}"/>
    <cellStyle name="Percent(0) 96" xfId="15509" xr:uid="{00000000-0005-0000-0000-0000345D0000}"/>
    <cellStyle name="Percent(0) 96 2" xfId="15510" xr:uid="{00000000-0005-0000-0000-0000355D0000}"/>
    <cellStyle name="Percent(0) 96 2 2" xfId="36929" xr:uid="{00000000-0005-0000-0000-0000365D0000}"/>
    <cellStyle name="Percent(0) 96 3" xfId="15511" xr:uid="{00000000-0005-0000-0000-0000375D0000}"/>
    <cellStyle name="Percent(0) 96 3 2" xfId="36930" xr:uid="{00000000-0005-0000-0000-0000385D0000}"/>
    <cellStyle name="Percent(0) 96 4" xfId="36931" xr:uid="{00000000-0005-0000-0000-0000395D0000}"/>
    <cellStyle name="Percent(0) 97" xfId="15512" xr:uid="{00000000-0005-0000-0000-00003A5D0000}"/>
    <cellStyle name="Percent(0) 97 2" xfId="15513" xr:uid="{00000000-0005-0000-0000-00003B5D0000}"/>
    <cellStyle name="Percent(0) 97 2 2" xfId="36932" xr:uid="{00000000-0005-0000-0000-00003C5D0000}"/>
    <cellStyle name="Percent(0) 97 3" xfId="15514" xr:uid="{00000000-0005-0000-0000-00003D5D0000}"/>
    <cellStyle name="Percent(0) 97 3 2" xfId="36933" xr:uid="{00000000-0005-0000-0000-00003E5D0000}"/>
    <cellStyle name="Percent(0) 97 4" xfId="36934" xr:uid="{00000000-0005-0000-0000-00003F5D0000}"/>
    <cellStyle name="Percent(0) 98" xfId="15515" xr:uid="{00000000-0005-0000-0000-0000405D0000}"/>
    <cellStyle name="Percent(0) 98 2" xfId="15516" xr:uid="{00000000-0005-0000-0000-0000415D0000}"/>
    <cellStyle name="Percent(0) 98 2 2" xfId="36935" xr:uid="{00000000-0005-0000-0000-0000425D0000}"/>
    <cellStyle name="Percent(0) 98 3" xfId="15517" xr:uid="{00000000-0005-0000-0000-0000435D0000}"/>
    <cellStyle name="Percent(0) 98 3 2" xfId="36936" xr:uid="{00000000-0005-0000-0000-0000445D0000}"/>
    <cellStyle name="Percent(0) 98 4" xfId="36937" xr:uid="{00000000-0005-0000-0000-0000455D0000}"/>
    <cellStyle name="Percent(0) 99" xfId="15518" xr:uid="{00000000-0005-0000-0000-0000465D0000}"/>
    <cellStyle name="Percent(0) 99 2" xfId="15519" xr:uid="{00000000-0005-0000-0000-0000475D0000}"/>
    <cellStyle name="Percent(0) 99 2 2" xfId="36938" xr:uid="{00000000-0005-0000-0000-0000485D0000}"/>
    <cellStyle name="Percent(0) 99 3" xfId="15520" xr:uid="{00000000-0005-0000-0000-0000495D0000}"/>
    <cellStyle name="Percent(0) 99 3 2" xfId="36939" xr:uid="{00000000-0005-0000-0000-00004A5D0000}"/>
    <cellStyle name="Percent(0) 99 4" xfId="36940" xr:uid="{00000000-0005-0000-0000-00004B5D0000}"/>
    <cellStyle name="Percent(0)_Bases_Generales" xfId="15521" xr:uid="{00000000-0005-0000-0000-00004C5D0000}"/>
    <cellStyle name="Percent_7+5 graficos" xfId="15522" xr:uid="{00000000-0005-0000-0000-00004D5D0000}"/>
    <cellStyle name="Porcentagem" xfId="27617" builtinId="5"/>
    <cellStyle name="Porcentagem 10" xfId="15523" xr:uid="{00000000-0005-0000-0000-00004F5D0000}"/>
    <cellStyle name="Porcentagem 10 2" xfId="27627" xr:uid="{00000000-0005-0000-0000-0000505D0000}"/>
    <cellStyle name="Porcentagem 10 2 2" xfId="29866" xr:uid="{00000000-0005-0000-0000-0000515D0000}"/>
    <cellStyle name="Porcentagem 10 3" xfId="28919" xr:uid="{00000000-0005-0000-0000-0000525D0000}"/>
    <cellStyle name="Porcentagem 11" xfId="15524" xr:uid="{00000000-0005-0000-0000-0000535D0000}"/>
    <cellStyle name="Porcentagem 12" xfId="27616" xr:uid="{00000000-0005-0000-0000-0000545D0000}"/>
    <cellStyle name="Porcentagem 12 2" xfId="29860" xr:uid="{00000000-0005-0000-0000-0000555D0000}"/>
    <cellStyle name="Porcentagem 13" xfId="27630" xr:uid="{00000000-0005-0000-0000-0000565D0000}"/>
    <cellStyle name="Porcentagem 13 2" xfId="29869" xr:uid="{00000000-0005-0000-0000-0000575D0000}"/>
    <cellStyle name="Porcentagem 14" xfId="27636" xr:uid="{00000000-0005-0000-0000-0000585D0000}"/>
    <cellStyle name="Porcentagem 14 2" xfId="29875" xr:uid="{00000000-0005-0000-0000-0000595D0000}"/>
    <cellStyle name="Porcentagem 15" xfId="37061" xr:uid="{5A427527-19E5-4892-8F4A-00F809A9E691}"/>
    <cellStyle name="Porcentagem 16" xfId="37077" xr:uid="{C9F6EF93-2B10-4E76-97CC-ADAA15DF8DD8}"/>
    <cellStyle name="Porcentagem 17" xfId="37082" xr:uid="{758CD285-8EC7-4C76-951B-9622C8AFA4A6}"/>
    <cellStyle name="Porcentagem 2" xfId="3" xr:uid="{00000000-0005-0000-0000-00005A5D0000}"/>
    <cellStyle name="Porcentagem 2 2" xfId="15525" xr:uid="{00000000-0005-0000-0000-00005B5D0000}"/>
    <cellStyle name="Porcentagem 2 2 2" xfId="15526" xr:uid="{00000000-0005-0000-0000-00005C5D0000}"/>
    <cellStyle name="Porcentagem 2 3" xfId="15527" xr:uid="{00000000-0005-0000-0000-00005D5D0000}"/>
    <cellStyle name="Porcentagem 2 3 2" xfId="15528" xr:uid="{00000000-0005-0000-0000-00005E5D0000}"/>
    <cellStyle name="Porcentagem 2 4" xfId="15529" xr:uid="{00000000-0005-0000-0000-00005F5D0000}"/>
    <cellStyle name="Porcentagem 3" xfId="15530" xr:uid="{00000000-0005-0000-0000-0000605D0000}"/>
    <cellStyle name="Porcentagem 3 2" xfId="15531" xr:uid="{00000000-0005-0000-0000-0000615D0000}"/>
    <cellStyle name="Porcentagem 3 2 2" xfId="15532" xr:uid="{00000000-0005-0000-0000-0000625D0000}"/>
    <cellStyle name="Porcentagem 3 2 2 2" xfId="15533" xr:uid="{00000000-0005-0000-0000-0000635D0000}"/>
    <cellStyle name="Porcentagem 3 2 3" xfId="27625" xr:uid="{00000000-0005-0000-0000-0000645D0000}"/>
    <cellStyle name="Porcentagem 3 2 3 2" xfId="29864" xr:uid="{00000000-0005-0000-0000-0000655D0000}"/>
    <cellStyle name="Porcentagem 3 2 4" xfId="28921" xr:uid="{00000000-0005-0000-0000-0000665D0000}"/>
    <cellStyle name="Porcentagem 3 3" xfId="15534" xr:uid="{00000000-0005-0000-0000-0000675D0000}"/>
    <cellStyle name="Porcentagem 3 3 2" xfId="15535" xr:uid="{00000000-0005-0000-0000-0000685D0000}"/>
    <cellStyle name="Porcentagem 3 4" xfId="15536" xr:uid="{00000000-0005-0000-0000-0000695D0000}"/>
    <cellStyle name="Porcentagem 3 5" xfId="15537" xr:uid="{00000000-0005-0000-0000-00006A5D0000}"/>
    <cellStyle name="Porcentagem 3 5 2" xfId="28922" xr:uid="{00000000-0005-0000-0000-00006B5D0000}"/>
    <cellStyle name="Porcentagem 3 6" xfId="28920" xr:uid="{00000000-0005-0000-0000-00006C5D0000}"/>
    <cellStyle name="Porcentagem 3 7" xfId="37069" xr:uid="{994870AB-BBC8-44A5-9EB4-170252FEF4D1}"/>
    <cellStyle name="Porcentagem 3 8" xfId="37079" xr:uid="{28508631-9E3A-497F-AC6B-CD3282363175}"/>
    <cellStyle name="Porcentagem 4" xfId="15538" xr:uid="{00000000-0005-0000-0000-00006D5D0000}"/>
    <cellStyle name="Porcentagem 4 2" xfId="15539" xr:uid="{00000000-0005-0000-0000-00006E5D0000}"/>
    <cellStyle name="Porcentagem 4 2 2" xfId="15540" xr:uid="{00000000-0005-0000-0000-00006F5D0000}"/>
    <cellStyle name="Porcentagem 4 3" xfId="15541" xr:uid="{00000000-0005-0000-0000-0000705D0000}"/>
    <cellStyle name="Porcentagem 4 3 2" xfId="15542" xr:uid="{00000000-0005-0000-0000-0000715D0000}"/>
    <cellStyle name="Porcentagem 4 4" xfId="15543" xr:uid="{00000000-0005-0000-0000-0000725D0000}"/>
    <cellStyle name="Porcentagem 4 4 2" xfId="15544" xr:uid="{00000000-0005-0000-0000-0000735D0000}"/>
    <cellStyle name="Porcentagem 4 5" xfId="15545" xr:uid="{00000000-0005-0000-0000-0000745D0000}"/>
    <cellStyle name="Porcentagem 4 5 2" xfId="15546" xr:uid="{00000000-0005-0000-0000-0000755D0000}"/>
    <cellStyle name="Porcentagem 4 6" xfId="28923" xr:uid="{00000000-0005-0000-0000-0000765D0000}"/>
    <cellStyle name="Porcentagem 4 7" xfId="37071" xr:uid="{9A697681-7138-4285-9810-2748F302182C}"/>
    <cellStyle name="Porcentagem 5" xfId="15547" xr:uid="{00000000-0005-0000-0000-0000775D0000}"/>
    <cellStyle name="Porcentagem 5 2" xfId="28924" xr:uid="{00000000-0005-0000-0000-0000785D0000}"/>
    <cellStyle name="Porcentagem 5 3" xfId="37076" xr:uid="{7234AA0D-66EA-48AB-8526-0E5ADAF08FAF}"/>
    <cellStyle name="Porcentagem 6" xfId="15548" xr:uid="{00000000-0005-0000-0000-0000795D0000}"/>
    <cellStyle name="Porcentagem 6 2" xfId="28925" xr:uid="{00000000-0005-0000-0000-00007A5D0000}"/>
    <cellStyle name="Porcentagem 7" xfId="15549" xr:uid="{00000000-0005-0000-0000-00007B5D0000}"/>
    <cellStyle name="Porcentagem 7 2" xfId="28926" xr:uid="{00000000-0005-0000-0000-00007C5D0000}"/>
    <cellStyle name="Porcentagem 8" xfId="15550" xr:uid="{00000000-0005-0000-0000-00007D5D0000}"/>
    <cellStyle name="Porcentagem 8 2" xfId="15551" xr:uid="{00000000-0005-0000-0000-00007E5D0000}"/>
    <cellStyle name="Porcentagem 8 2 2" xfId="28928" xr:uid="{00000000-0005-0000-0000-00007F5D0000}"/>
    <cellStyle name="Porcentagem 8 3" xfId="28927" xr:uid="{00000000-0005-0000-0000-0000805D0000}"/>
    <cellStyle name="Porcentagem 9" xfId="15552" xr:uid="{00000000-0005-0000-0000-0000815D0000}"/>
    <cellStyle name="Porcentagem 9 2" xfId="28929" xr:uid="{00000000-0005-0000-0000-0000825D0000}"/>
    <cellStyle name="Porcentaje 2" xfId="36941" xr:uid="{00000000-0005-0000-0000-0000835D0000}"/>
    <cellStyle name="Porcentaje 7" xfId="36942" xr:uid="{00000000-0005-0000-0000-0000845D0000}"/>
    <cellStyle name="Porcentual 2" xfId="15553" xr:uid="{00000000-0005-0000-0000-0000855D0000}"/>
    <cellStyle name="Porcentual 3" xfId="15554" xr:uid="{00000000-0005-0000-0000-0000865D0000}"/>
    <cellStyle name="Porcentual 3 10" xfId="15555" xr:uid="{00000000-0005-0000-0000-0000875D0000}"/>
    <cellStyle name="Porcentual 3 10 2" xfId="15556" xr:uid="{00000000-0005-0000-0000-0000885D0000}"/>
    <cellStyle name="Porcentual 3 11" xfId="15557" xr:uid="{00000000-0005-0000-0000-0000895D0000}"/>
    <cellStyle name="Porcentual 3 11 2" xfId="15558" xr:uid="{00000000-0005-0000-0000-00008A5D0000}"/>
    <cellStyle name="Porcentual 3 12" xfId="15559" xr:uid="{00000000-0005-0000-0000-00008B5D0000}"/>
    <cellStyle name="Porcentual 3 12 2" xfId="15560" xr:uid="{00000000-0005-0000-0000-00008C5D0000}"/>
    <cellStyle name="Porcentual 3 13" xfId="15561" xr:uid="{00000000-0005-0000-0000-00008D5D0000}"/>
    <cellStyle name="Porcentual 3 2" xfId="15562" xr:uid="{00000000-0005-0000-0000-00008E5D0000}"/>
    <cellStyle name="Porcentual 3 2 2" xfId="15563" xr:uid="{00000000-0005-0000-0000-00008F5D0000}"/>
    <cellStyle name="Porcentual 3 3" xfId="15564" xr:uid="{00000000-0005-0000-0000-0000905D0000}"/>
    <cellStyle name="Porcentual 3 3 2" xfId="15565" xr:uid="{00000000-0005-0000-0000-0000915D0000}"/>
    <cellStyle name="Porcentual 3 4" xfId="15566" xr:uid="{00000000-0005-0000-0000-0000925D0000}"/>
    <cellStyle name="Porcentual 3 4 2" xfId="15567" xr:uid="{00000000-0005-0000-0000-0000935D0000}"/>
    <cellStyle name="Porcentual 3 5" xfId="15568" xr:uid="{00000000-0005-0000-0000-0000945D0000}"/>
    <cellStyle name="Porcentual 3 5 2" xfId="15569" xr:uid="{00000000-0005-0000-0000-0000955D0000}"/>
    <cellStyle name="Porcentual 3 6" xfId="15570" xr:uid="{00000000-0005-0000-0000-0000965D0000}"/>
    <cellStyle name="Porcentual 3 6 2" xfId="15571" xr:uid="{00000000-0005-0000-0000-0000975D0000}"/>
    <cellStyle name="Porcentual 3 7" xfId="15572" xr:uid="{00000000-0005-0000-0000-0000985D0000}"/>
    <cellStyle name="Porcentual 3 7 2" xfId="15573" xr:uid="{00000000-0005-0000-0000-0000995D0000}"/>
    <cellStyle name="Porcentual 3 8" xfId="15574" xr:uid="{00000000-0005-0000-0000-00009A5D0000}"/>
    <cellStyle name="Porcentual 3 8 2" xfId="15575" xr:uid="{00000000-0005-0000-0000-00009B5D0000}"/>
    <cellStyle name="Porcentual 3 9" xfId="15576" xr:uid="{00000000-0005-0000-0000-00009C5D0000}"/>
    <cellStyle name="Porcentual 3 9 2" xfId="15577" xr:uid="{00000000-0005-0000-0000-00009D5D0000}"/>
    <cellStyle name="Porcentual 4" xfId="15578" xr:uid="{00000000-0005-0000-0000-00009E5D0000}"/>
    <cellStyle name="Porcentual 4 2" xfId="15579" xr:uid="{00000000-0005-0000-0000-00009F5D0000}"/>
    <cellStyle name="Porcentual 4 2 2" xfId="28931" xr:uid="{00000000-0005-0000-0000-0000A05D0000}"/>
    <cellStyle name="Porcentual 4 3" xfId="15580" xr:uid="{00000000-0005-0000-0000-0000A15D0000}"/>
    <cellStyle name="Porcentual 4 3 2" xfId="28932" xr:uid="{00000000-0005-0000-0000-0000A25D0000}"/>
    <cellStyle name="Porcentual 4 4" xfId="28930" xr:uid="{00000000-0005-0000-0000-0000A35D0000}"/>
    <cellStyle name="Premissas" xfId="15581" xr:uid="{00000000-0005-0000-0000-0000A45D0000}"/>
    <cellStyle name="Projeções" xfId="15582" xr:uid="{00000000-0005-0000-0000-0000A55D0000}"/>
    <cellStyle name="propio" xfId="15583" xr:uid="{00000000-0005-0000-0000-0000A65D0000}"/>
    <cellStyle name="propio 2" xfId="15584" xr:uid="{00000000-0005-0000-0000-0000A75D0000}"/>
    <cellStyle name="propio 2 10" xfId="15585" xr:uid="{00000000-0005-0000-0000-0000A85D0000}"/>
    <cellStyle name="propio 2 10 2" xfId="15586" xr:uid="{00000000-0005-0000-0000-0000A95D0000}"/>
    <cellStyle name="propio 2 11" xfId="15587" xr:uid="{00000000-0005-0000-0000-0000AA5D0000}"/>
    <cellStyle name="propio 2 11 2" xfId="15588" xr:uid="{00000000-0005-0000-0000-0000AB5D0000}"/>
    <cellStyle name="propio 2 12" xfId="15589" xr:uid="{00000000-0005-0000-0000-0000AC5D0000}"/>
    <cellStyle name="propio 2 12 2" xfId="15590" xr:uid="{00000000-0005-0000-0000-0000AD5D0000}"/>
    <cellStyle name="propio 2 13" xfId="15591" xr:uid="{00000000-0005-0000-0000-0000AE5D0000}"/>
    <cellStyle name="propio 2 2" xfId="15592" xr:uid="{00000000-0005-0000-0000-0000AF5D0000}"/>
    <cellStyle name="propio 2 2 2" xfId="15593" xr:uid="{00000000-0005-0000-0000-0000B05D0000}"/>
    <cellStyle name="propio 2 3" xfId="15594" xr:uid="{00000000-0005-0000-0000-0000B15D0000}"/>
    <cellStyle name="propio 2 3 2" xfId="15595" xr:uid="{00000000-0005-0000-0000-0000B25D0000}"/>
    <cellStyle name="propio 2 4" xfId="15596" xr:uid="{00000000-0005-0000-0000-0000B35D0000}"/>
    <cellStyle name="propio 2 4 2" xfId="15597" xr:uid="{00000000-0005-0000-0000-0000B45D0000}"/>
    <cellStyle name="propio 2 5" xfId="15598" xr:uid="{00000000-0005-0000-0000-0000B55D0000}"/>
    <cellStyle name="propio 2 5 2" xfId="15599" xr:uid="{00000000-0005-0000-0000-0000B65D0000}"/>
    <cellStyle name="propio 2 6" xfId="15600" xr:uid="{00000000-0005-0000-0000-0000B75D0000}"/>
    <cellStyle name="propio 2 6 2" xfId="15601" xr:uid="{00000000-0005-0000-0000-0000B85D0000}"/>
    <cellStyle name="propio 2 7" xfId="15602" xr:uid="{00000000-0005-0000-0000-0000B95D0000}"/>
    <cellStyle name="propio 2 7 2" xfId="15603" xr:uid="{00000000-0005-0000-0000-0000BA5D0000}"/>
    <cellStyle name="propio 2 8" xfId="15604" xr:uid="{00000000-0005-0000-0000-0000BB5D0000}"/>
    <cellStyle name="propio 2 8 2" xfId="15605" xr:uid="{00000000-0005-0000-0000-0000BC5D0000}"/>
    <cellStyle name="propio 2 9" xfId="15606" xr:uid="{00000000-0005-0000-0000-0000BD5D0000}"/>
    <cellStyle name="propio 2 9 2" xfId="15607" xr:uid="{00000000-0005-0000-0000-0000BE5D0000}"/>
    <cellStyle name="propio 2_ActiFijos" xfId="15608" xr:uid="{00000000-0005-0000-0000-0000BF5D0000}"/>
    <cellStyle name="propio 3" xfId="15609" xr:uid="{00000000-0005-0000-0000-0000C05D0000}"/>
    <cellStyle name="propio 3 10" xfId="15610" xr:uid="{00000000-0005-0000-0000-0000C15D0000}"/>
    <cellStyle name="propio 3 10 2" xfId="15611" xr:uid="{00000000-0005-0000-0000-0000C25D0000}"/>
    <cellStyle name="propio 3 11" xfId="15612" xr:uid="{00000000-0005-0000-0000-0000C35D0000}"/>
    <cellStyle name="propio 3 11 2" xfId="15613" xr:uid="{00000000-0005-0000-0000-0000C45D0000}"/>
    <cellStyle name="propio 3 12" xfId="15614" xr:uid="{00000000-0005-0000-0000-0000C55D0000}"/>
    <cellStyle name="propio 3 12 2" xfId="15615" xr:uid="{00000000-0005-0000-0000-0000C65D0000}"/>
    <cellStyle name="propio 3 13" xfId="15616" xr:uid="{00000000-0005-0000-0000-0000C75D0000}"/>
    <cellStyle name="propio 3 2" xfId="15617" xr:uid="{00000000-0005-0000-0000-0000C85D0000}"/>
    <cellStyle name="propio 3 2 2" xfId="15618" xr:uid="{00000000-0005-0000-0000-0000C95D0000}"/>
    <cellStyle name="propio 3 3" xfId="15619" xr:uid="{00000000-0005-0000-0000-0000CA5D0000}"/>
    <cellStyle name="propio 3 3 2" xfId="15620" xr:uid="{00000000-0005-0000-0000-0000CB5D0000}"/>
    <cellStyle name="propio 3 4" xfId="15621" xr:uid="{00000000-0005-0000-0000-0000CC5D0000}"/>
    <cellStyle name="propio 3 4 2" xfId="15622" xr:uid="{00000000-0005-0000-0000-0000CD5D0000}"/>
    <cellStyle name="propio 3 5" xfId="15623" xr:uid="{00000000-0005-0000-0000-0000CE5D0000}"/>
    <cellStyle name="propio 3 5 2" xfId="15624" xr:uid="{00000000-0005-0000-0000-0000CF5D0000}"/>
    <cellStyle name="propio 3 6" xfId="15625" xr:uid="{00000000-0005-0000-0000-0000D05D0000}"/>
    <cellStyle name="propio 3 6 2" xfId="15626" xr:uid="{00000000-0005-0000-0000-0000D15D0000}"/>
    <cellStyle name="propio 3 7" xfId="15627" xr:uid="{00000000-0005-0000-0000-0000D25D0000}"/>
    <cellStyle name="propio 3 7 2" xfId="15628" xr:uid="{00000000-0005-0000-0000-0000D35D0000}"/>
    <cellStyle name="propio 3 8" xfId="15629" xr:uid="{00000000-0005-0000-0000-0000D45D0000}"/>
    <cellStyle name="propio 3 8 2" xfId="15630" xr:uid="{00000000-0005-0000-0000-0000D55D0000}"/>
    <cellStyle name="propio 3 9" xfId="15631" xr:uid="{00000000-0005-0000-0000-0000D65D0000}"/>
    <cellStyle name="propio 3 9 2" xfId="15632" xr:uid="{00000000-0005-0000-0000-0000D75D0000}"/>
    <cellStyle name="propio 3_ActiFijos" xfId="15633" xr:uid="{00000000-0005-0000-0000-0000D85D0000}"/>
    <cellStyle name="propio 4" xfId="15634" xr:uid="{00000000-0005-0000-0000-0000D95D0000}"/>
    <cellStyle name="propio 4 10" xfId="15635" xr:uid="{00000000-0005-0000-0000-0000DA5D0000}"/>
    <cellStyle name="propio 4 10 2" xfId="15636" xr:uid="{00000000-0005-0000-0000-0000DB5D0000}"/>
    <cellStyle name="propio 4 11" xfId="15637" xr:uid="{00000000-0005-0000-0000-0000DC5D0000}"/>
    <cellStyle name="propio 4 11 2" xfId="15638" xr:uid="{00000000-0005-0000-0000-0000DD5D0000}"/>
    <cellStyle name="propio 4 12" xfId="15639" xr:uid="{00000000-0005-0000-0000-0000DE5D0000}"/>
    <cellStyle name="propio 4 12 2" xfId="15640" xr:uid="{00000000-0005-0000-0000-0000DF5D0000}"/>
    <cellStyle name="propio 4 13" xfId="15641" xr:uid="{00000000-0005-0000-0000-0000E05D0000}"/>
    <cellStyle name="propio 4 2" xfId="15642" xr:uid="{00000000-0005-0000-0000-0000E15D0000}"/>
    <cellStyle name="propio 4 2 2" xfId="15643" xr:uid="{00000000-0005-0000-0000-0000E25D0000}"/>
    <cellStyle name="propio 4 3" xfId="15644" xr:uid="{00000000-0005-0000-0000-0000E35D0000}"/>
    <cellStyle name="propio 4 3 2" xfId="15645" xr:uid="{00000000-0005-0000-0000-0000E45D0000}"/>
    <cellStyle name="propio 4 4" xfId="15646" xr:uid="{00000000-0005-0000-0000-0000E55D0000}"/>
    <cellStyle name="propio 4 4 2" xfId="15647" xr:uid="{00000000-0005-0000-0000-0000E65D0000}"/>
    <cellStyle name="propio 4 5" xfId="15648" xr:uid="{00000000-0005-0000-0000-0000E75D0000}"/>
    <cellStyle name="propio 4 5 2" xfId="15649" xr:uid="{00000000-0005-0000-0000-0000E85D0000}"/>
    <cellStyle name="propio 4 6" xfId="15650" xr:uid="{00000000-0005-0000-0000-0000E95D0000}"/>
    <cellStyle name="propio 4 6 2" xfId="15651" xr:uid="{00000000-0005-0000-0000-0000EA5D0000}"/>
    <cellStyle name="propio 4 7" xfId="15652" xr:uid="{00000000-0005-0000-0000-0000EB5D0000}"/>
    <cellStyle name="propio 4 7 2" xfId="15653" xr:uid="{00000000-0005-0000-0000-0000EC5D0000}"/>
    <cellStyle name="propio 4 8" xfId="15654" xr:uid="{00000000-0005-0000-0000-0000ED5D0000}"/>
    <cellStyle name="propio 4 8 2" xfId="15655" xr:uid="{00000000-0005-0000-0000-0000EE5D0000}"/>
    <cellStyle name="propio 4 9" xfId="15656" xr:uid="{00000000-0005-0000-0000-0000EF5D0000}"/>
    <cellStyle name="propio 4 9 2" xfId="15657" xr:uid="{00000000-0005-0000-0000-0000F05D0000}"/>
    <cellStyle name="propio 4_ActiFijos" xfId="15658" xr:uid="{00000000-0005-0000-0000-0000F15D0000}"/>
    <cellStyle name="propio 5" xfId="15659" xr:uid="{00000000-0005-0000-0000-0000F25D0000}"/>
    <cellStyle name="propio 5 2" xfId="15660" xr:uid="{00000000-0005-0000-0000-0000F35D0000}"/>
    <cellStyle name="propio 5 2 2" xfId="15661" xr:uid="{00000000-0005-0000-0000-0000F45D0000}"/>
    <cellStyle name="propio 5 3" xfId="15662" xr:uid="{00000000-0005-0000-0000-0000F55D0000}"/>
    <cellStyle name="propio 5 3 2" xfId="15663" xr:uid="{00000000-0005-0000-0000-0000F65D0000}"/>
    <cellStyle name="propio 5 4" xfId="15664" xr:uid="{00000000-0005-0000-0000-0000F75D0000}"/>
    <cellStyle name="propio 6" xfId="15665" xr:uid="{00000000-0005-0000-0000-0000F85D0000}"/>
    <cellStyle name="propio 6 2" xfId="15666" xr:uid="{00000000-0005-0000-0000-0000F95D0000}"/>
    <cellStyle name="propio 6 2 2" xfId="15667" xr:uid="{00000000-0005-0000-0000-0000FA5D0000}"/>
    <cellStyle name="propio 6 3" xfId="15668" xr:uid="{00000000-0005-0000-0000-0000FB5D0000}"/>
    <cellStyle name="propio 6 3 2" xfId="15669" xr:uid="{00000000-0005-0000-0000-0000FC5D0000}"/>
    <cellStyle name="propio 6 4" xfId="15670" xr:uid="{00000000-0005-0000-0000-0000FD5D0000}"/>
    <cellStyle name="propio 7" xfId="15671" xr:uid="{00000000-0005-0000-0000-0000FE5D0000}"/>
    <cellStyle name="propio 7 2" xfId="15672" xr:uid="{00000000-0005-0000-0000-0000FF5D0000}"/>
    <cellStyle name="propio 7 2 2" xfId="15673" xr:uid="{00000000-0005-0000-0000-0000005E0000}"/>
    <cellStyle name="propio 7 3" xfId="15674" xr:uid="{00000000-0005-0000-0000-0000015E0000}"/>
    <cellStyle name="propio 7 3 2" xfId="15675" xr:uid="{00000000-0005-0000-0000-0000025E0000}"/>
    <cellStyle name="propio 7 4" xfId="15676" xr:uid="{00000000-0005-0000-0000-0000035E0000}"/>
    <cellStyle name="propio 8" xfId="15677" xr:uid="{00000000-0005-0000-0000-0000045E0000}"/>
    <cellStyle name="propio_Balance" xfId="15678" xr:uid="{00000000-0005-0000-0000-0000055E0000}"/>
    <cellStyle name="proyeccion" xfId="15679" xr:uid="{00000000-0005-0000-0000-0000065E0000}"/>
    <cellStyle name="PSChar" xfId="15680" xr:uid="{00000000-0005-0000-0000-0000075E0000}"/>
    <cellStyle name="PSChar 2" xfId="15681" xr:uid="{00000000-0005-0000-0000-0000085E0000}"/>
    <cellStyle name="PSChar 2 10" xfId="15682" xr:uid="{00000000-0005-0000-0000-0000095E0000}"/>
    <cellStyle name="PSChar 2 11" xfId="15683" xr:uid="{00000000-0005-0000-0000-00000A5E0000}"/>
    <cellStyle name="PSChar 2 12" xfId="15684" xr:uid="{00000000-0005-0000-0000-00000B5E0000}"/>
    <cellStyle name="PSChar 2 2" xfId="15685" xr:uid="{00000000-0005-0000-0000-00000C5E0000}"/>
    <cellStyle name="PSChar 2 3" xfId="15686" xr:uid="{00000000-0005-0000-0000-00000D5E0000}"/>
    <cellStyle name="PSChar 2 4" xfId="15687" xr:uid="{00000000-0005-0000-0000-00000E5E0000}"/>
    <cellStyle name="PSChar 2 5" xfId="15688" xr:uid="{00000000-0005-0000-0000-00000F5E0000}"/>
    <cellStyle name="PSChar 2 6" xfId="15689" xr:uid="{00000000-0005-0000-0000-0000105E0000}"/>
    <cellStyle name="PSChar 2 7" xfId="15690" xr:uid="{00000000-0005-0000-0000-0000115E0000}"/>
    <cellStyle name="PSChar 2 8" xfId="15691" xr:uid="{00000000-0005-0000-0000-0000125E0000}"/>
    <cellStyle name="PSChar 2 9" xfId="15692" xr:uid="{00000000-0005-0000-0000-0000135E0000}"/>
    <cellStyle name="PSChar 3" xfId="15693" xr:uid="{00000000-0005-0000-0000-0000145E0000}"/>
    <cellStyle name="PSChar 3 10" xfId="15694" xr:uid="{00000000-0005-0000-0000-0000155E0000}"/>
    <cellStyle name="PSChar 3 11" xfId="15695" xr:uid="{00000000-0005-0000-0000-0000165E0000}"/>
    <cellStyle name="PSChar 3 12" xfId="15696" xr:uid="{00000000-0005-0000-0000-0000175E0000}"/>
    <cellStyle name="PSChar 3 2" xfId="15697" xr:uid="{00000000-0005-0000-0000-0000185E0000}"/>
    <cellStyle name="PSChar 3 3" xfId="15698" xr:uid="{00000000-0005-0000-0000-0000195E0000}"/>
    <cellStyle name="PSChar 3 4" xfId="15699" xr:uid="{00000000-0005-0000-0000-00001A5E0000}"/>
    <cellStyle name="PSChar 3 5" xfId="15700" xr:uid="{00000000-0005-0000-0000-00001B5E0000}"/>
    <cellStyle name="PSChar 3 6" xfId="15701" xr:uid="{00000000-0005-0000-0000-00001C5E0000}"/>
    <cellStyle name="PSChar 3 7" xfId="15702" xr:uid="{00000000-0005-0000-0000-00001D5E0000}"/>
    <cellStyle name="PSChar 3 8" xfId="15703" xr:uid="{00000000-0005-0000-0000-00001E5E0000}"/>
    <cellStyle name="PSChar 3 9" xfId="15704" xr:uid="{00000000-0005-0000-0000-00001F5E0000}"/>
    <cellStyle name="PSChar 4" xfId="15705" xr:uid="{00000000-0005-0000-0000-0000205E0000}"/>
    <cellStyle name="PSChar 4 10" xfId="15706" xr:uid="{00000000-0005-0000-0000-0000215E0000}"/>
    <cellStyle name="PSChar 4 11" xfId="15707" xr:uid="{00000000-0005-0000-0000-0000225E0000}"/>
    <cellStyle name="PSChar 4 12" xfId="15708" xr:uid="{00000000-0005-0000-0000-0000235E0000}"/>
    <cellStyle name="PSChar 4 2" xfId="15709" xr:uid="{00000000-0005-0000-0000-0000245E0000}"/>
    <cellStyle name="PSChar 4 3" xfId="15710" xr:uid="{00000000-0005-0000-0000-0000255E0000}"/>
    <cellStyle name="PSChar 4 4" xfId="15711" xr:uid="{00000000-0005-0000-0000-0000265E0000}"/>
    <cellStyle name="PSChar 4 5" xfId="15712" xr:uid="{00000000-0005-0000-0000-0000275E0000}"/>
    <cellStyle name="PSChar 4 6" xfId="15713" xr:uid="{00000000-0005-0000-0000-0000285E0000}"/>
    <cellStyle name="PSChar 4 7" xfId="15714" xr:uid="{00000000-0005-0000-0000-0000295E0000}"/>
    <cellStyle name="PSChar 4 8" xfId="15715" xr:uid="{00000000-0005-0000-0000-00002A5E0000}"/>
    <cellStyle name="PSChar 4 9" xfId="15716" xr:uid="{00000000-0005-0000-0000-00002B5E0000}"/>
    <cellStyle name="puntos" xfId="15717" xr:uid="{00000000-0005-0000-0000-00002C5E0000}"/>
    <cellStyle name="puntos 2" xfId="15718" xr:uid="{00000000-0005-0000-0000-00002D5E0000}"/>
    <cellStyle name="puntos 2 10" xfId="15719" xr:uid="{00000000-0005-0000-0000-00002E5E0000}"/>
    <cellStyle name="puntos 2 10 2" xfId="15720" xr:uid="{00000000-0005-0000-0000-00002F5E0000}"/>
    <cellStyle name="puntos 2 11" xfId="15721" xr:uid="{00000000-0005-0000-0000-0000305E0000}"/>
    <cellStyle name="puntos 2 11 2" xfId="15722" xr:uid="{00000000-0005-0000-0000-0000315E0000}"/>
    <cellStyle name="puntos 2 12" xfId="15723" xr:uid="{00000000-0005-0000-0000-0000325E0000}"/>
    <cellStyle name="puntos 2 12 2" xfId="15724" xr:uid="{00000000-0005-0000-0000-0000335E0000}"/>
    <cellStyle name="puntos 2 13" xfId="15725" xr:uid="{00000000-0005-0000-0000-0000345E0000}"/>
    <cellStyle name="puntos 2 2" xfId="15726" xr:uid="{00000000-0005-0000-0000-0000355E0000}"/>
    <cellStyle name="puntos 2 2 2" xfId="15727" xr:uid="{00000000-0005-0000-0000-0000365E0000}"/>
    <cellStyle name="puntos 2 3" xfId="15728" xr:uid="{00000000-0005-0000-0000-0000375E0000}"/>
    <cellStyle name="puntos 2 3 2" xfId="15729" xr:uid="{00000000-0005-0000-0000-0000385E0000}"/>
    <cellStyle name="puntos 2 4" xfId="15730" xr:uid="{00000000-0005-0000-0000-0000395E0000}"/>
    <cellStyle name="puntos 2 4 2" xfId="15731" xr:uid="{00000000-0005-0000-0000-00003A5E0000}"/>
    <cellStyle name="puntos 2 5" xfId="15732" xr:uid="{00000000-0005-0000-0000-00003B5E0000}"/>
    <cellStyle name="puntos 2 5 2" xfId="15733" xr:uid="{00000000-0005-0000-0000-00003C5E0000}"/>
    <cellStyle name="puntos 2 6" xfId="15734" xr:uid="{00000000-0005-0000-0000-00003D5E0000}"/>
    <cellStyle name="puntos 2 6 2" xfId="15735" xr:uid="{00000000-0005-0000-0000-00003E5E0000}"/>
    <cellStyle name="puntos 2 7" xfId="15736" xr:uid="{00000000-0005-0000-0000-00003F5E0000}"/>
    <cellStyle name="puntos 2 7 2" xfId="15737" xr:uid="{00000000-0005-0000-0000-0000405E0000}"/>
    <cellStyle name="puntos 2 8" xfId="15738" xr:uid="{00000000-0005-0000-0000-0000415E0000}"/>
    <cellStyle name="puntos 2 8 2" xfId="15739" xr:uid="{00000000-0005-0000-0000-0000425E0000}"/>
    <cellStyle name="puntos 2 9" xfId="15740" xr:uid="{00000000-0005-0000-0000-0000435E0000}"/>
    <cellStyle name="puntos 2 9 2" xfId="15741" xr:uid="{00000000-0005-0000-0000-0000445E0000}"/>
    <cellStyle name="puntos 3" xfId="15742" xr:uid="{00000000-0005-0000-0000-0000455E0000}"/>
    <cellStyle name="puntos 3 10" xfId="15743" xr:uid="{00000000-0005-0000-0000-0000465E0000}"/>
    <cellStyle name="puntos 3 10 2" xfId="15744" xr:uid="{00000000-0005-0000-0000-0000475E0000}"/>
    <cellStyle name="puntos 3 11" xfId="15745" xr:uid="{00000000-0005-0000-0000-0000485E0000}"/>
    <cellStyle name="puntos 3 11 2" xfId="15746" xr:uid="{00000000-0005-0000-0000-0000495E0000}"/>
    <cellStyle name="puntos 3 12" xfId="15747" xr:uid="{00000000-0005-0000-0000-00004A5E0000}"/>
    <cellStyle name="puntos 3 12 2" xfId="15748" xr:uid="{00000000-0005-0000-0000-00004B5E0000}"/>
    <cellStyle name="puntos 3 13" xfId="15749" xr:uid="{00000000-0005-0000-0000-00004C5E0000}"/>
    <cellStyle name="puntos 3 2" xfId="15750" xr:uid="{00000000-0005-0000-0000-00004D5E0000}"/>
    <cellStyle name="puntos 3 2 2" xfId="15751" xr:uid="{00000000-0005-0000-0000-00004E5E0000}"/>
    <cellStyle name="puntos 3 3" xfId="15752" xr:uid="{00000000-0005-0000-0000-00004F5E0000}"/>
    <cellStyle name="puntos 3 3 2" xfId="15753" xr:uid="{00000000-0005-0000-0000-0000505E0000}"/>
    <cellStyle name="puntos 3 4" xfId="15754" xr:uid="{00000000-0005-0000-0000-0000515E0000}"/>
    <cellStyle name="puntos 3 4 2" xfId="15755" xr:uid="{00000000-0005-0000-0000-0000525E0000}"/>
    <cellStyle name="puntos 3 5" xfId="15756" xr:uid="{00000000-0005-0000-0000-0000535E0000}"/>
    <cellStyle name="puntos 3 5 2" xfId="15757" xr:uid="{00000000-0005-0000-0000-0000545E0000}"/>
    <cellStyle name="puntos 3 6" xfId="15758" xr:uid="{00000000-0005-0000-0000-0000555E0000}"/>
    <cellStyle name="puntos 3 6 2" xfId="15759" xr:uid="{00000000-0005-0000-0000-0000565E0000}"/>
    <cellStyle name="puntos 3 7" xfId="15760" xr:uid="{00000000-0005-0000-0000-0000575E0000}"/>
    <cellStyle name="puntos 3 7 2" xfId="15761" xr:uid="{00000000-0005-0000-0000-0000585E0000}"/>
    <cellStyle name="puntos 3 8" xfId="15762" xr:uid="{00000000-0005-0000-0000-0000595E0000}"/>
    <cellStyle name="puntos 3 8 2" xfId="15763" xr:uid="{00000000-0005-0000-0000-00005A5E0000}"/>
    <cellStyle name="puntos 3 9" xfId="15764" xr:uid="{00000000-0005-0000-0000-00005B5E0000}"/>
    <cellStyle name="puntos 3 9 2" xfId="15765" xr:uid="{00000000-0005-0000-0000-00005C5E0000}"/>
    <cellStyle name="puntos 4" xfId="15766" xr:uid="{00000000-0005-0000-0000-00005D5E0000}"/>
    <cellStyle name="puntos 4 10" xfId="15767" xr:uid="{00000000-0005-0000-0000-00005E5E0000}"/>
    <cellStyle name="puntos 4 10 2" xfId="15768" xr:uid="{00000000-0005-0000-0000-00005F5E0000}"/>
    <cellStyle name="puntos 4 11" xfId="15769" xr:uid="{00000000-0005-0000-0000-0000605E0000}"/>
    <cellStyle name="puntos 4 11 2" xfId="15770" xr:uid="{00000000-0005-0000-0000-0000615E0000}"/>
    <cellStyle name="puntos 4 12" xfId="15771" xr:uid="{00000000-0005-0000-0000-0000625E0000}"/>
    <cellStyle name="puntos 4 12 2" xfId="15772" xr:uid="{00000000-0005-0000-0000-0000635E0000}"/>
    <cellStyle name="puntos 4 13" xfId="15773" xr:uid="{00000000-0005-0000-0000-0000645E0000}"/>
    <cellStyle name="puntos 4 2" xfId="15774" xr:uid="{00000000-0005-0000-0000-0000655E0000}"/>
    <cellStyle name="puntos 4 2 2" xfId="15775" xr:uid="{00000000-0005-0000-0000-0000665E0000}"/>
    <cellStyle name="puntos 4 3" xfId="15776" xr:uid="{00000000-0005-0000-0000-0000675E0000}"/>
    <cellStyle name="puntos 4 3 2" xfId="15777" xr:uid="{00000000-0005-0000-0000-0000685E0000}"/>
    <cellStyle name="puntos 4 4" xfId="15778" xr:uid="{00000000-0005-0000-0000-0000695E0000}"/>
    <cellStyle name="puntos 4 4 2" xfId="15779" xr:uid="{00000000-0005-0000-0000-00006A5E0000}"/>
    <cellStyle name="puntos 4 5" xfId="15780" xr:uid="{00000000-0005-0000-0000-00006B5E0000}"/>
    <cellStyle name="puntos 4 5 2" xfId="15781" xr:uid="{00000000-0005-0000-0000-00006C5E0000}"/>
    <cellStyle name="puntos 4 6" xfId="15782" xr:uid="{00000000-0005-0000-0000-00006D5E0000}"/>
    <cellStyle name="puntos 4 6 2" xfId="15783" xr:uid="{00000000-0005-0000-0000-00006E5E0000}"/>
    <cellStyle name="puntos 4 7" xfId="15784" xr:uid="{00000000-0005-0000-0000-00006F5E0000}"/>
    <cellStyle name="puntos 4 7 2" xfId="15785" xr:uid="{00000000-0005-0000-0000-0000705E0000}"/>
    <cellStyle name="puntos 4 8" xfId="15786" xr:uid="{00000000-0005-0000-0000-0000715E0000}"/>
    <cellStyle name="puntos 4 8 2" xfId="15787" xr:uid="{00000000-0005-0000-0000-0000725E0000}"/>
    <cellStyle name="puntos 4 9" xfId="15788" xr:uid="{00000000-0005-0000-0000-0000735E0000}"/>
    <cellStyle name="puntos 4 9 2" xfId="15789" xr:uid="{00000000-0005-0000-0000-0000745E0000}"/>
    <cellStyle name="puntos 5" xfId="15790" xr:uid="{00000000-0005-0000-0000-0000755E0000}"/>
    <cellStyle name="Red" xfId="15791" xr:uid="{00000000-0005-0000-0000-0000765E0000}"/>
    <cellStyle name="Red Heading" xfId="15792" xr:uid="{00000000-0005-0000-0000-0000775E0000}"/>
    <cellStyle name="Resaltar" xfId="15793" xr:uid="{00000000-0005-0000-0000-0000785E0000}"/>
    <cellStyle name="Resaltar 2" xfId="15794" xr:uid="{00000000-0005-0000-0000-0000795E0000}"/>
    <cellStyle name="Resaltar 2 10" xfId="15795" xr:uid="{00000000-0005-0000-0000-00007A5E0000}"/>
    <cellStyle name="Resaltar 2 11" xfId="15796" xr:uid="{00000000-0005-0000-0000-00007B5E0000}"/>
    <cellStyle name="Resaltar 2 12" xfId="15797" xr:uid="{00000000-0005-0000-0000-00007C5E0000}"/>
    <cellStyle name="Resaltar 2 2" xfId="15798" xr:uid="{00000000-0005-0000-0000-00007D5E0000}"/>
    <cellStyle name="Resaltar 2 3" xfId="15799" xr:uid="{00000000-0005-0000-0000-00007E5E0000}"/>
    <cellStyle name="Resaltar 2 4" xfId="15800" xr:uid="{00000000-0005-0000-0000-00007F5E0000}"/>
    <cellStyle name="Resaltar 2 5" xfId="15801" xr:uid="{00000000-0005-0000-0000-0000805E0000}"/>
    <cellStyle name="Resaltar 2 6" xfId="15802" xr:uid="{00000000-0005-0000-0000-0000815E0000}"/>
    <cellStyle name="Resaltar 2 7" xfId="15803" xr:uid="{00000000-0005-0000-0000-0000825E0000}"/>
    <cellStyle name="Resaltar 2 8" xfId="15804" xr:uid="{00000000-0005-0000-0000-0000835E0000}"/>
    <cellStyle name="Resaltar 2 9" xfId="15805" xr:uid="{00000000-0005-0000-0000-0000845E0000}"/>
    <cellStyle name="Resaltar 2_ActiFijos" xfId="15806" xr:uid="{00000000-0005-0000-0000-0000855E0000}"/>
    <cellStyle name="Resaltar 3" xfId="15807" xr:uid="{00000000-0005-0000-0000-0000865E0000}"/>
    <cellStyle name="Resaltar 3 10" xfId="15808" xr:uid="{00000000-0005-0000-0000-0000875E0000}"/>
    <cellStyle name="Resaltar 3 11" xfId="15809" xr:uid="{00000000-0005-0000-0000-0000885E0000}"/>
    <cellStyle name="Resaltar 3 12" xfId="15810" xr:uid="{00000000-0005-0000-0000-0000895E0000}"/>
    <cellStyle name="Resaltar 3 2" xfId="15811" xr:uid="{00000000-0005-0000-0000-00008A5E0000}"/>
    <cellStyle name="Resaltar 3 3" xfId="15812" xr:uid="{00000000-0005-0000-0000-00008B5E0000}"/>
    <cellStyle name="Resaltar 3 4" xfId="15813" xr:uid="{00000000-0005-0000-0000-00008C5E0000}"/>
    <cellStyle name="Resaltar 3 5" xfId="15814" xr:uid="{00000000-0005-0000-0000-00008D5E0000}"/>
    <cellStyle name="Resaltar 3 6" xfId="15815" xr:uid="{00000000-0005-0000-0000-00008E5E0000}"/>
    <cellStyle name="Resaltar 3 7" xfId="15816" xr:uid="{00000000-0005-0000-0000-00008F5E0000}"/>
    <cellStyle name="Resaltar 3 8" xfId="15817" xr:uid="{00000000-0005-0000-0000-0000905E0000}"/>
    <cellStyle name="Resaltar 3 9" xfId="15818" xr:uid="{00000000-0005-0000-0000-0000915E0000}"/>
    <cellStyle name="Resaltar 3_ActiFijos" xfId="15819" xr:uid="{00000000-0005-0000-0000-0000925E0000}"/>
    <cellStyle name="Resaltar 4" xfId="15820" xr:uid="{00000000-0005-0000-0000-0000935E0000}"/>
    <cellStyle name="Resaltar 4 10" xfId="15821" xr:uid="{00000000-0005-0000-0000-0000945E0000}"/>
    <cellStyle name="Resaltar 4 11" xfId="15822" xr:uid="{00000000-0005-0000-0000-0000955E0000}"/>
    <cellStyle name="Resaltar 4 12" xfId="15823" xr:uid="{00000000-0005-0000-0000-0000965E0000}"/>
    <cellStyle name="Resaltar 4 2" xfId="15824" xr:uid="{00000000-0005-0000-0000-0000975E0000}"/>
    <cellStyle name="Resaltar 4 3" xfId="15825" xr:uid="{00000000-0005-0000-0000-0000985E0000}"/>
    <cellStyle name="Resaltar 4 4" xfId="15826" xr:uid="{00000000-0005-0000-0000-0000995E0000}"/>
    <cellStyle name="Resaltar 4 5" xfId="15827" xr:uid="{00000000-0005-0000-0000-00009A5E0000}"/>
    <cellStyle name="Resaltar 4 6" xfId="15828" xr:uid="{00000000-0005-0000-0000-00009B5E0000}"/>
    <cellStyle name="Resaltar 4 7" xfId="15829" xr:uid="{00000000-0005-0000-0000-00009C5E0000}"/>
    <cellStyle name="Resaltar 4 8" xfId="15830" xr:uid="{00000000-0005-0000-0000-00009D5E0000}"/>
    <cellStyle name="Resaltar 4 9" xfId="15831" xr:uid="{00000000-0005-0000-0000-00009E5E0000}"/>
    <cellStyle name="Resaltar 4_ActiFijos" xfId="15832" xr:uid="{00000000-0005-0000-0000-00009F5E0000}"/>
    <cellStyle name="Resaltar_Bases_Generales" xfId="15833" xr:uid="{00000000-0005-0000-0000-0000A05E0000}"/>
    <cellStyle name="Resaltar1" xfId="15834" xr:uid="{00000000-0005-0000-0000-0000A15E0000}"/>
    <cellStyle name="Resaltar1 2" xfId="15835" xr:uid="{00000000-0005-0000-0000-0000A25E0000}"/>
    <cellStyle name="Resaltar1 2 10" xfId="15836" xr:uid="{00000000-0005-0000-0000-0000A35E0000}"/>
    <cellStyle name="Resaltar1 2 11" xfId="15837" xr:uid="{00000000-0005-0000-0000-0000A45E0000}"/>
    <cellStyle name="Resaltar1 2 12" xfId="15838" xr:uid="{00000000-0005-0000-0000-0000A55E0000}"/>
    <cellStyle name="Resaltar1 2 2" xfId="15839" xr:uid="{00000000-0005-0000-0000-0000A65E0000}"/>
    <cellStyle name="Resaltar1 2 3" xfId="15840" xr:uid="{00000000-0005-0000-0000-0000A75E0000}"/>
    <cellStyle name="Resaltar1 2 4" xfId="15841" xr:uid="{00000000-0005-0000-0000-0000A85E0000}"/>
    <cellStyle name="Resaltar1 2 5" xfId="15842" xr:uid="{00000000-0005-0000-0000-0000A95E0000}"/>
    <cellStyle name="Resaltar1 2 6" xfId="15843" xr:uid="{00000000-0005-0000-0000-0000AA5E0000}"/>
    <cellStyle name="Resaltar1 2 7" xfId="15844" xr:uid="{00000000-0005-0000-0000-0000AB5E0000}"/>
    <cellStyle name="Resaltar1 2 8" xfId="15845" xr:uid="{00000000-0005-0000-0000-0000AC5E0000}"/>
    <cellStyle name="Resaltar1 2 9" xfId="15846" xr:uid="{00000000-0005-0000-0000-0000AD5E0000}"/>
    <cellStyle name="Resaltar1 2_ActiFijos" xfId="15847" xr:uid="{00000000-0005-0000-0000-0000AE5E0000}"/>
    <cellStyle name="Resaltar1 3" xfId="15848" xr:uid="{00000000-0005-0000-0000-0000AF5E0000}"/>
    <cellStyle name="Resaltar1 3 10" xfId="15849" xr:uid="{00000000-0005-0000-0000-0000B05E0000}"/>
    <cellStyle name="Resaltar1 3 11" xfId="15850" xr:uid="{00000000-0005-0000-0000-0000B15E0000}"/>
    <cellStyle name="Resaltar1 3 12" xfId="15851" xr:uid="{00000000-0005-0000-0000-0000B25E0000}"/>
    <cellStyle name="Resaltar1 3 2" xfId="15852" xr:uid="{00000000-0005-0000-0000-0000B35E0000}"/>
    <cellStyle name="Resaltar1 3 3" xfId="15853" xr:uid="{00000000-0005-0000-0000-0000B45E0000}"/>
    <cellStyle name="Resaltar1 3 4" xfId="15854" xr:uid="{00000000-0005-0000-0000-0000B55E0000}"/>
    <cellStyle name="Resaltar1 3 5" xfId="15855" xr:uid="{00000000-0005-0000-0000-0000B65E0000}"/>
    <cellStyle name="Resaltar1 3 6" xfId="15856" xr:uid="{00000000-0005-0000-0000-0000B75E0000}"/>
    <cellStyle name="Resaltar1 3 7" xfId="15857" xr:uid="{00000000-0005-0000-0000-0000B85E0000}"/>
    <cellStyle name="Resaltar1 3 8" xfId="15858" xr:uid="{00000000-0005-0000-0000-0000B95E0000}"/>
    <cellStyle name="Resaltar1 3 9" xfId="15859" xr:uid="{00000000-0005-0000-0000-0000BA5E0000}"/>
    <cellStyle name="Resaltar1 3_ActiFijos" xfId="15860" xr:uid="{00000000-0005-0000-0000-0000BB5E0000}"/>
    <cellStyle name="Resaltar1 4" xfId="15861" xr:uid="{00000000-0005-0000-0000-0000BC5E0000}"/>
    <cellStyle name="Resaltar1 4 10" xfId="15862" xr:uid="{00000000-0005-0000-0000-0000BD5E0000}"/>
    <cellStyle name="Resaltar1 4 11" xfId="15863" xr:uid="{00000000-0005-0000-0000-0000BE5E0000}"/>
    <cellStyle name="Resaltar1 4 12" xfId="15864" xr:uid="{00000000-0005-0000-0000-0000BF5E0000}"/>
    <cellStyle name="Resaltar1 4 2" xfId="15865" xr:uid="{00000000-0005-0000-0000-0000C05E0000}"/>
    <cellStyle name="Resaltar1 4 3" xfId="15866" xr:uid="{00000000-0005-0000-0000-0000C15E0000}"/>
    <cellStyle name="Resaltar1 4 4" xfId="15867" xr:uid="{00000000-0005-0000-0000-0000C25E0000}"/>
    <cellStyle name="Resaltar1 4 5" xfId="15868" xr:uid="{00000000-0005-0000-0000-0000C35E0000}"/>
    <cellStyle name="Resaltar1 4 6" xfId="15869" xr:uid="{00000000-0005-0000-0000-0000C45E0000}"/>
    <cellStyle name="Resaltar1 4 7" xfId="15870" xr:uid="{00000000-0005-0000-0000-0000C55E0000}"/>
    <cellStyle name="Resaltar1 4 8" xfId="15871" xr:uid="{00000000-0005-0000-0000-0000C65E0000}"/>
    <cellStyle name="Resaltar1 4 9" xfId="15872" xr:uid="{00000000-0005-0000-0000-0000C75E0000}"/>
    <cellStyle name="Resaltar1 4_ActiFijos" xfId="15873" xr:uid="{00000000-0005-0000-0000-0000C85E0000}"/>
    <cellStyle name="Resaltar1_Bases_Generales" xfId="15874" xr:uid="{00000000-0005-0000-0000-0000C95E0000}"/>
    <cellStyle name="Result" xfId="15875" xr:uid="{00000000-0005-0000-0000-0000CA5E0000}"/>
    <cellStyle name="RISKbigPercent" xfId="15876" xr:uid="{00000000-0005-0000-0000-0000CB5E0000}"/>
    <cellStyle name="RISKbigPercent 2" xfId="15877" xr:uid="{00000000-0005-0000-0000-0000CC5E0000}"/>
    <cellStyle name="RISKbigPercent 2 10" xfId="15878" xr:uid="{00000000-0005-0000-0000-0000CD5E0000}"/>
    <cellStyle name="RISKbigPercent 2 10 2" xfId="15879" xr:uid="{00000000-0005-0000-0000-0000CE5E0000}"/>
    <cellStyle name="RISKbigPercent 2 11" xfId="15880" xr:uid="{00000000-0005-0000-0000-0000CF5E0000}"/>
    <cellStyle name="RISKbigPercent 2 11 2" xfId="15881" xr:uid="{00000000-0005-0000-0000-0000D05E0000}"/>
    <cellStyle name="RISKbigPercent 2 12" xfId="15882" xr:uid="{00000000-0005-0000-0000-0000D15E0000}"/>
    <cellStyle name="RISKbigPercent 2 12 2" xfId="15883" xr:uid="{00000000-0005-0000-0000-0000D25E0000}"/>
    <cellStyle name="RISKbigPercent 2 13" xfId="15884" xr:uid="{00000000-0005-0000-0000-0000D35E0000}"/>
    <cellStyle name="RISKbigPercent 2 2" xfId="15885" xr:uid="{00000000-0005-0000-0000-0000D45E0000}"/>
    <cellStyle name="RISKbigPercent 2 2 2" xfId="15886" xr:uid="{00000000-0005-0000-0000-0000D55E0000}"/>
    <cellStyle name="RISKbigPercent 2 3" xfId="15887" xr:uid="{00000000-0005-0000-0000-0000D65E0000}"/>
    <cellStyle name="RISKbigPercent 2 3 2" xfId="15888" xr:uid="{00000000-0005-0000-0000-0000D75E0000}"/>
    <cellStyle name="RISKbigPercent 2 4" xfId="15889" xr:uid="{00000000-0005-0000-0000-0000D85E0000}"/>
    <cellStyle name="RISKbigPercent 2 4 2" xfId="15890" xr:uid="{00000000-0005-0000-0000-0000D95E0000}"/>
    <cellStyle name="RISKbigPercent 2 5" xfId="15891" xr:uid="{00000000-0005-0000-0000-0000DA5E0000}"/>
    <cellStyle name="RISKbigPercent 2 5 2" xfId="15892" xr:uid="{00000000-0005-0000-0000-0000DB5E0000}"/>
    <cellStyle name="RISKbigPercent 2 6" xfId="15893" xr:uid="{00000000-0005-0000-0000-0000DC5E0000}"/>
    <cellStyle name="RISKbigPercent 2 6 2" xfId="15894" xr:uid="{00000000-0005-0000-0000-0000DD5E0000}"/>
    <cellStyle name="RISKbigPercent 2 7" xfId="15895" xr:uid="{00000000-0005-0000-0000-0000DE5E0000}"/>
    <cellStyle name="RISKbigPercent 2 7 2" xfId="15896" xr:uid="{00000000-0005-0000-0000-0000DF5E0000}"/>
    <cellStyle name="RISKbigPercent 2 8" xfId="15897" xr:uid="{00000000-0005-0000-0000-0000E05E0000}"/>
    <cellStyle name="RISKbigPercent 2 8 2" xfId="15898" xr:uid="{00000000-0005-0000-0000-0000E15E0000}"/>
    <cellStyle name="RISKbigPercent 2 9" xfId="15899" xr:uid="{00000000-0005-0000-0000-0000E25E0000}"/>
    <cellStyle name="RISKbigPercent 2 9 2" xfId="15900" xr:uid="{00000000-0005-0000-0000-0000E35E0000}"/>
    <cellStyle name="RISKbigPercent 3" xfId="15901" xr:uid="{00000000-0005-0000-0000-0000E45E0000}"/>
    <cellStyle name="RISKbigPercent 3 10" xfId="15902" xr:uid="{00000000-0005-0000-0000-0000E55E0000}"/>
    <cellStyle name="RISKbigPercent 3 10 2" xfId="15903" xr:uid="{00000000-0005-0000-0000-0000E65E0000}"/>
    <cellStyle name="RISKbigPercent 3 11" xfId="15904" xr:uid="{00000000-0005-0000-0000-0000E75E0000}"/>
    <cellStyle name="RISKbigPercent 3 11 2" xfId="15905" xr:uid="{00000000-0005-0000-0000-0000E85E0000}"/>
    <cellStyle name="RISKbigPercent 3 12" xfId="15906" xr:uid="{00000000-0005-0000-0000-0000E95E0000}"/>
    <cellStyle name="RISKbigPercent 3 12 2" xfId="15907" xr:uid="{00000000-0005-0000-0000-0000EA5E0000}"/>
    <cellStyle name="RISKbigPercent 3 13" xfId="15908" xr:uid="{00000000-0005-0000-0000-0000EB5E0000}"/>
    <cellStyle name="RISKbigPercent 3 2" xfId="15909" xr:uid="{00000000-0005-0000-0000-0000EC5E0000}"/>
    <cellStyle name="RISKbigPercent 3 2 2" xfId="15910" xr:uid="{00000000-0005-0000-0000-0000ED5E0000}"/>
    <cellStyle name="RISKbigPercent 3 3" xfId="15911" xr:uid="{00000000-0005-0000-0000-0000EE5E0000}"/>
    <cellStyle name="RISKbigPercent 3 3 2" xfId="15912" xr:uid="{00000000-0005-0000-0000-0000EF5E0000}"/>
    <cellStyle name="RISKbigPercent 3 4" xfId="15913" xr:uid="{00000000-0005-0000-0000-0000F05E0000}"/>
    <cellStyle name="RISKbigPercent 3 4 2" xfId="15914" xr:uid="{00000000-0005-0000-0000-0000F15E0000}"/>
    <cellStyle name="RISKbigPercent 3 5" xfId="15915" xr:uid="{00000000-0005-0000-0000-0000F25E0000}"/>
    <cellStyle name="RISKbigPercent 3 5 2" xfId="15916" xr:uid="{00000000-0005-0000-0000-0000F35E0000}"/>
    <cellStyle name="RISKbigPercent 3 6" xfId="15917" xr:uid="{00000000-0005-0000-0000-0000F45E0000}"/>
    <cellStyle name="RISKbigPercent 3 6 2" xfId="15918" xr:uid="{00000000-0005-0000-0000-0000F55E0000}"/>
    <cellStyle name="RISKbigPercent 3 7" xfId="15919" xr:uid="{00000000-0005-0000-0000-0000F65E0000}"/>
    <cellStyle name="RISKbigPercent 3 7 2" xfId="15920" xr:uid="{00000000-0005-0000-0000-0000F75E0000}"/>
    <cellStyle name="RISKbigPercent 3 8" xfId="15921" xr:uid="{00000000-0005-0000-0000-0000F85E0000}"/>
    <cellStyle name="RISKbigPercent 3 8 2" xfId="15922" xr:uid="{00000000-0005-0000-0000-0000F95E0000}"/>
    <cellStyle name="RISKbigPercent 3 9" xfId="15923" xr:uid="{00000000-0005-0000-0000-0000FA5E0000}"/>
    <cellStyle name="RISKbigPercent 3 9 2" xfId="15924" xr:uid="{00000000-0005-0000-0000-0000FB5E0000}"/>
    <cellStyle name="RISKbigPercent 4" xfId="15925" xr:uid="{00000000-0005-0000-0000-0000FC5E0000}"/>
    <cellStyle name="RISKbigPercent 4 10" xfId="15926" xr:uid="{00000000-0005-0000-0000-0000FD5E0000}"/>
    <cellStyle name="RISKbigPercent 4 10 2" xfId="15927" xr:uid="{00000000-0005-0000-0000-0000FE5E0000}"/>
    <cellStyle name="RISKbigPercent 4 11" xfId="15928" xr:uid="{00000000-0005-0000-0000-0000FF5E0000}"/>
    <cellStyle name="RISKbigPercent 4 11 2" xfId="15929" xr:uid="{00000000-0005-0000-0000-0000005F0000}"/>
    <cellStyle name="RISKbigPercent 4 12" xfId="15930" xr:uid="{00000000-0005-0000-0000-0000015F0000}"/>
    <cellStyle name="RISKbigPercent 4 12 2" xfId="15931" xr:uid="{00000000-0005-0000-0000-0000025F0000}"/>
    <cellStyle name="RISKbigPercent 4 13" xfId="15932" xr:uid="{00000000-0005-0000-0000-0000035F0000}"/>
    <cellStyle name="RISKbigPercent 4 2" xfId="15933" xr:uid="{00000000-0005-0000-0000-0000045F0000}"/>
    <cellStyle name="RISKbigPercent 4 2 2" xfId="15934" xr:uid="{00000000-0005-0000-0000-0000055F0000}"/>
    <cellStyle name="RISKbigPercent 4 3" xfId="15935" xr:uid="{00000000-0005-0000-0000-0000065F0000}"/>
    <cellStyle name="RISKbigPercent 4 3 2" xfId="15936" xr:uid="{00000000-0005-0000-0000-0000075F0000}"/>
    <cellStyle name="RISKbigPercent 4 4" xfId="15937" xr:uid="{00000000-0005-0000-0000-0000085F0000}"/>
    <cellStyle name="RISKbigPercent 4 4 2" xfId="15938" xr:uid="{00000000-0005-0000-0000-0000095F0000}"/>
    <cellStyle name="RISKbigPercent 4 5" xfId="15939" xr:uid="{00000000-0005-0000-0000-00000A5F0000}"/>
    <cellStyle name="RISKbigPercent 4 5 2" xfId="15940" xr:uid="{00000000-0005-0000-0000-00000B5F0000}"/>
    <cellStyle name="RISKbigPercent 4 6" xfId="15941" xr:uid="{00000000-0005-0000-0000-00000C5F0000}"/>
    <cellStyle name="RISKbigPercent 4 6 2" xfId="15942" xr:uid="{00000000-0005-0000-0000-00000D5F0000}"/>
    <cellStyle name="RISKbigPercent 4 7" xfId="15943" xr:uid="{00000000-0005-0000-0000-00000E5F0000}"/>
    <cellStyle name="RISKbigPercent 4 7 2" xfId="15944" xr:uid="{00000000-0005-0000-0000-00000F5F0000}"/>
    <cellStyle name="RISKbigPercent 4 8" xfId="15945" xr:uid="{00000000-0005-0000-0000-0000105F0000}"/>
    <cellStyle name="RISKbigPercent 4 8 2" xfId="15946" xr:uid="{00000000-0005-0000-0000-0000115F0000}"/>
    <cellStyle name="RISKbigPercent 4 9" xfId="15947" xr:uid="{00000000-0005-0000-0000-0000125F0000}"/>
    <cellStyle name="RISKbigPercent 4 9 2" xfId="15948" xr:uid="{00000000-0005-0000-0000-0000135F0000}"/>
    <cellStyle name="RISKbigPercent 5" xfId="15949" xr:uid="{00000000-0005-0000-0000-0000145F0000}"/>
    <cellStyle name="RISKblandrEdge" xfId="15950" xr:uid="{00000000-0005-0000-0000-0000155F0000}"/>
    <cellStyle name="RISKblandrEdge 2" xfId="15951" xr:uid="{00000000-0005-0000-0000-0000165F0000}"/>
    <cellStyle name="RISKblandrEdge 2 10" xfId="15952" xr:uid="{00000000-0005-0000-0000-0000175F0000}"/>
    <cellStyle name="RISKblandrEdge 2 10 2" xfId="15953" xr:uid="{00000000-0005-0000-0000-0000185F0000}"/>
    <cellStyle name="RISKblandrEdge 2 11" xfId="15954" xr:uid="{00000000-0005-0000-0000-0000195F0000}"/>
    <cellStyle name="RISKblandrEdge 2 11 2" xfId="15955" xr:uid="{00000000-0005-0000-0000-00001A5F0000}"/>
    <cellStyle name="RISKblandrEdge 2 12" xfId="15956" xr:uid="{00000000-0005-0000-0000-00001B5F0000}"/>
    <cellStyle name="RISKblandrEdge 2 12 2" xfId="15957" xr:uid="{00000000-0005-0000-0000-00001C5F0000}"/>
    <cellStyle name="RISKblandrEdge 2 13" xfId="15958" xr:uid="{00000000-0005-0000-0000-00001D5F0000}"/>
    <cellStyle name="RISKblandrEdge 2 2" xfId="15959" xr:uid="{00000000-0005-0000-0000-00001E5F0000}"/>
    <cellStyle name="RISKblandrEdge 2 2 2" xfId="15960" xr:uid="{00000000-0005-0000-0000-00001F5F0000}"/>
    <cellStyle name="RISKblandrEdge 2 3" xfId="15961" xr:uid="{00000000-0005-0000-0000-0000205F0000}"/>
    <cellStyle name="RISKblandrEdge 2 3 2" xfId="15962" xr:uid="{00000000-0005-0000-0000-0000215F0000}"/>
    <cellStyle name="RISKblandrEdge 2 4" xfId="15963" xr:uid="{00000000-0005-0000-0000-0000225F0000}"/>
    <cellStyle name="RISKblandrEdge 2 4 2" xfId="15964" xr:uid="{00000000-0005-0000-0000-0000235F0000}"/>
    <cellStyle name="RISKblandrEdge 2 5" xfId="15965" xr:uid="{00000000-0005-0000-0000-0000245F0000}"/>
    <cellStyle name="RISKblandrEdge 2 5 2" xfId="15966" xr:uid="{00000000-0005-0000-0000-0000255F0000}"/>
    <cellStyle name="RISKblandrEdge 2 6" xfId="15967" xr:uid="{00000000-0005-0000-0000-0000265F0000}"/>
    <cellStyle name="RISKblandrEdge 2 6 2" xfId="15968" xr:uid="{00000000-0005-0000-0000-0000275F0000}"/>
    <cellStyle name="RISKblandrEdge 2 7" xfId="15969" xr:uid="{00000000-0005-0000-0000-0000285F0000}"/>
    <cellStyle name="RISKblandrEdge 2 7 2" xfId="15970" xr:uid="{00000000-0005-0000-0000-0000295F0000}"/>
    <cellStyle name="RISKblandrEdge 2 8" xfId="15971" xr:uid="{00000000-0005-0000-0000-00002A5F0000}"/>
    <cellStyle name="RISKblandrEdge 2 8 2" xfId="15972" xr:uid="{00000000-0005-0000-0000-00002B5F0000}"/>
    <cellStyle name="RISKblandrEdge 2 9" xfId="15973" xr:uid="{00000000-0005-0000-0000-00002C5F0000}"/>
    <cellStyle name="RISKblandrEdge 2 9 2" xfId="15974" xr:uid="{00000000-0005-0000-0000-00002D5F0000}"/>
    <cellStyle name="RISKblandrEdge 3" xfId="15975" xr:uid="{00000000-0005-0000-0000-00002E5F0000}"/>
    <cellStyle name="RISKblandrEdge 3 10" xfId="15976" xr:uid="{00000000-0005-0000-0000-00002F5F0000}"/>
    <cellStyle name="RISKblandrEdge 3 10 2" xfId="15977" xr:uid="{00000000-0005-0000-0000-0000305F0000}"/>
    <cellStyle name="RISKblandrEdge 3 11" xfId="15978" xr:uid="{00000000-0005-0000-0000-0000315F0000}"/>
    <cellStyle name="RISKblandrEdge 3 11 2" xfId="15979" xr:uid="{00000000-0005-0000-0000-0000325F0000}"/>
    <cellStyle name="RISKblandrEdge 3 12" xfId="15980" xr:uid="{00000000-0005-0000-0000-0000335F0000}"/>
    <cellStyle name="RISKblandrEdge 3 12 2" xfId="15981" xr:uid="{00000000-0005-0000-0000-0000345F0000}"/>
    <cellStyle name="RISKblandrEdge 3 13" xfId="15982" xr:uid="{00000000-0005-0000-0000-0000355F0000}"/>
    <cellStyle name="RISKblandrEdge 3 2" xfId="15983" xr:uid="{00000000-0005-0000-0000-0000365F0000}"/>
    <cellStyle name="RISKblandrEdge 3 2 2" xfId="15984" xr:uid="{00000000-0005-0000-0000-0000375F0000}"/>
    <cellStyle name="RISKblandrEdge 3 3" xfId="15985" xr:uid="{00000000-0005-0000-0000-0000385F0000}"/>
    <cellStyle name="RISKblandrEdge 3 3 2" xfId="15986" xr:uid="{00000000-0005-0000-0000-0000395F0000}"/>
    <cellStyle name="RISKblandrEdge 3 4" xfId="15987" xr:uid="{00000000-0005-0000-0000-00003A5F0000}"/>
    <cellStyle name="RISKblandrEdge 3 4 2" xfId="15988" xr:uid="{00000000-0005-0000-0000-00003B5F0000}"/>
    <cellStyle name="RISKblandrEdge 3 5" xfId="15989" xr:uid="{00000000-0005-0000-0000-00003C5F0000}"/>
    <cellStyle name="RISKblandrEdge 3 5 2" xfId="15990" xr:uid="{00000000-0005-0000-0000-00003D5F0000}"/>
    <cellStyle name="RISKblandrEdge 3 6" xfId="15991" xr:uid="{00000000-0005-0000-0000-00003E5F0000}"/>
    <cellStyle name="RISKblandrEdge 3 6 2" xfId="15992" xr:uid="{00000000-0005-0000-0000-00003F5F0000}"/>
    <cellStyle name="RISKblandrEdge 3 7" xfId="15993" xr:uid="{00000000-0005-0000-0000-0000405F0000}"/>
    <cellStyle name="RISKblandrEdge 3 7 2" xfId="15994" xr:uid="{00000000-0005-0000-0000-0000415F0000}"/>
    <cellStyle name="RISKblandrEdge 3 8" xfId="15995" xr:uid="{00000000-0005-0000-0000-0000425F0000}"/>
    <cellStyle name="RISKblandrEdge 3 8 2" xfId="15996" xr:uid="{00000000-0005-0000-0000-0000435F0000}"/>
    <cellStyle name="RISKblandrEdge 3 9" xfId="15997" xr:uid="{00000000-0005-0000-0000-0000445F0000}"/>
    <cellStyle name="RISKblandrEdge 3 9 2" xfId="15998" xr:uid="{00000000-0005-0000-0000-0000455F0000}"/>
    <cellStyle name="RISKblandrEdge 4" xfId="15999" xr:uid="{00000000-0005-0000-0000-0000465F0000}"/>
    <cellStyle name="RISKblandrEdge 4 10" xfId="16000" xr:uid="{00000000-0005-0000-0000-0000475F0000}"/>
    <cellStyle name="RISKblandrEdge 4 10 2" xfId="16001" xr:uid="{00000000-0005-0000-0000-0000485F0000}"/>
    <cellStyle name="RISKblandrEdge 4 11" xfId="16002" xr:uid="{00000000-0005-0000-0000-0000495F0000}"/>
    <cellStyle name="RISKblandrEdge 4 11 2" xfId="16003" xr:uid="{00000000-0005-0000-0000-00004A5F0000}"/>
    <cellStyle name="RISKblandrEdge 4 12" xfId="16004" xr:uid="{00000000-0005-0000-0000-00004B5F0000}"/>
    <cellStyle name="RISKblandrEdge 4 12 2" xfId="16005" xr:uid="{00000000-0005-0000-0000-00004C5F0000}"/>
    <cellStyle name="RISKblandrEdge 4 13" xfId="16006" xr:uid="{00000000-0005-0000-0000-00004D5F0000}"/>
    <cellStyle name="RISKblandrEdge 4 2" xfId="16007" xr:uid="{00000000-0005-0000-0000-00004E5F0000}"/>
    <cellStyle name="RISKblandrEdge 4 2 2" xfId="16008" xr:uid="{00000000-0005-0000-0000-00004F5F0000}"/>
    <cellStyle name="RISKblandrEdge 4 3" xfId="16009" xr:uid="{00000000-0005-0000-0000-0000505F0000}"/>
    <cellStyle name="RISKblandrEdge 4 3 2" xfId="16010" xr:uid="{00000000-0005-0000-0000-0000515F0000}"/>
    <cellStyle name="RISKblandrEdge 4 4" xfId="16011" xr:uid="{00000000-0005-0000-0000-0000525F0000}"/>
    <cellStyle name="RISKblandrEdge 4 4 2" xfId="16012" xr:uid="{00000000-0005-0000-0000-0000535F0000}"/>
    <cellStyle name="RISKblandrEdge 4 5" xfId="16013" xr:uid="{00000000-0005-0000-0000-0000545F0000}"/>
    <cellStyle name="RISKblandrEdge 4 5 2" xfId="16014" xr:uid="{00000000-0005-0000-0000-0000555F0000}"/>
    <cellStyle name="RISKblandrEdge 4 6" xfId="16015" xr:uid="{00000000-0005-0000-0000-0000565F0000}"/>
    <cellStyle name="RISKblandrEdge 4 6 2" xfId="16016" xr:uid="{00000000-0005-0000-0000-0000575F0000}"/>
    <cellStyle name="RISKblandrEdge 4 7" xfId="16017" xr:uid="{00000000-0005-0000-0000-0000585F0000}"/>
    <cellStyle name="RISKblandrEdge 4 7 2" xfId="16018" xr:uid="{00000000-0005-0000-0000-0000595F0000}"/>
    <cellStyle name="RISKblandrEdge 4 8" xfId="16019" xr:uid="{00000000-0005-0000-0000-00005A5F0000}"/>
    <cellStyle name="RISKblandrEdge 4 8 2" xfId="16020" xr:uid="{00000000-0005-0000-0000-00005B5F0000}"/>
    <cellStyle name="RISKblandrEdge 4 9" xfId="16021" xr:uid="{00000000-0005-0000-0000-00005C5F0000}"/>
    <cellStyle name="RISKblandrEdge 4 9 2" xfId="16022" xr:uid="{00000000-0005-0000-0000-00005D5F0000}"/>
    <cellStyle name="RISKblandrEdge 5" xfId="16023" xr:uid="{00000000-0005-0000-0000-00005E5F0000}"/>
    <cellStyle name="RISKblCorner" xfId="16024" xr:uid="{00000000-0005-0000-0000-00005F5F0000}"/>
    <cellStyle name="RISKblCorner 2" xfId="16025" xr:uid="{00000000-0005-0000-0000-0000605F0000}"/>
    <cellStyle name="RISKblCorner 2 10" xfId="16026" xr:uid="{00000000-0005-0000-0000-0000615F0000}"/>
    <cellStyle name="RISKblCorner 2 10 2" xfId="16027" xr:uid="{00000000-0005-0000-0000-0000625F0000}"/>
    <cellStyle name="RISKblCorner 2 11" xfId="16028" xr:uid="{00000000-0005-0000-0000-0000635F0000}"/>
    <cellStyle name="RISKblCorner 2 11 2" xfId="16029" xr:uid="{00000000-0005-0000-0000-0000645F0000}"/>
    <cellStyle name="RISKblCorner 2 12" xfId="16030" xr:uid="{00000000-0005-0000-0000-0000655F0000}"/>
    <cellStyle name="RISKblCorner 2 12 2" xfId="16031" xr:uid="{00000000-0005-0000-0000-0000665F0000}"/>
    <cellStyle name="RISKblCorner 2 13" xfId="16032" xr:uid="{00000000-0005-0000-0000-0000675F0000}"/>
    <cellStyle name="RISKblCorner 2 2" xfId="16033" xr:uid="{00000000-0005-0000-0000-0000685F0000}"/>
    <cellStyle name="RISKblCorner 2 2 2" xfId="16034" xr:uid="{00000000-0005-0000-0000-0000695F0000}"/>
    <cellStyle name="RISKblCorner 2 3" xfId="16035" xr:uid="{00000000-0005-0000-0000-00006A5F0000}"/>
    <cellStyle name="RISKblCorner 2 3 2" xfId="16036" xr:uid="{00000000-0005-0000-0000-00006B5F0000}"/>
    <cellStyle name="RISKblCorner 2 4" xfId="16037" xr:uid="{00000000-0005-0000-0000-00006C5F0000}"/>
    <cellStyle name="RISKblCorner 2 4 2" xfId="16038" xr:uid="{00000000-0005-0000-0000-00006D5F0000}"/>
    <cellStyle name="RISKblCorner 2 5" xfId="16039" xr:uid="{00000000-0005-0000-0000-00006E5F0000}"/>
    <cellStyle name="RISKblCorner 2 5 2" xfId="16040" xr:uid="{00000000-0005-0000-0000-00006F5F0000}"/>
    <cellStyle name="RISKblCorner 2 6" xfId="16041" xr:uid="{00000000-0005-0000-0000-0000705F0000}"/>
    <cellStyle name="RISKblCorner 2 6 2" xfId="16042" xr:uid="{00000000-0005-0000-0000-0000715F0000}"/>
    <cellStyle name="RISKblCorner 2 7" xfId="16043" xr:uid="{00000000-0005-0000-0000-0000725F0000}"/>
    <cellStyle name="RISKblCorner 2 7 2" xfId="16044" xr:uid="{00000000-0005-0000-0000-0000735F0000}"/>
    <cellStyle name="RISKblCorner 2 8" xfId="16045" xr:uid="{00000000-0005-0000-0000-0000745F0000}"/>
    <cellStyle name="RISKblCorner 2 8 2" xfId="16046" xr:uid="{00000000-0005-0000-0000-0000755F0000}"/>
    <cellStyle name="RISKblCorner 2 9" xfId="16047" xr:uid="{00000000-0005-0000-0000-0000765F0000}"/>
    <cellStyle name="RISKblCorner 2 9 2" xfId="16048" xr:uid="{00000000-0005-0000-0000-0000775F0000}"/>
    <cellStyle name="RISKblCorner 3" xfId="16049" xr:uid="{00000000-0005-0000-0000-0000785F0000}"/>
    <cellStyle name="RISKblCorner 3 10" xfId="16050" xr:uid="{00000000-0005-0000-0000-0000795F0000}"/>
    <cellStyle name="RISKblCorner 3 10 2" xfId="16051" xr:uid="{00000000-0005-0000-0000-00007A5F0000}"/>
    <cellStyle name="RISKblCorner 3 11" xfId="16052" xr:uid="{00000000-0005-0000-0000-00007B5F0000}"/>
    <cellStyle name="RISKblCorner 3 11 2" xfId="16053" xr:uid="{00000000-0005-0000-0000-00007C5F0000}"/>
    <cellStyle name="RISKblCorner 3 12" xfId="16054" xr:uid="{00000000-0005-0000-0000-00007D5F0000}"/>
    <cellStyle name="RISKblCorner 3 12 2" xfId="16055" xr:uid="{00000000-0005-0000-0000-00007E5F0000}"/>
    <cellStyle name="RISKblCorner 3 13" xfId="16056" xr:uid="{00000000-0005-0000-0000-00007F5F0000}"/>
    <cellStyle name="RISKblCorner 3 2" xfId="16057" xr:uid="{00000000-0005-0000-0000-0000805F0000}"/>
    <cellStyle name="RISKblCorner 3 2 2" xfId="16058" xr:uid="{00000000-0005-0000-0000-0000815F0000}"/>
    <cellStyle name="RISKblCorner 3 3" xfId="16059" xr:uid="{00000000-0005-0000-0000-0000825F0000}"/>
    <cellStyle name="RISKblCorner 3 3 2" xfId="16060" xr:uid="{00000000-0005-0000-0000-0000835F0000}"/>
    <cellStyle name="RISKblCorner 3 4" xfId="16061" xr:uid="{00000000-0005-0000-0000-0000845F0000}"/>
    <cellStyle name="RISKblCorner 3 4 2" xfId="16062" xr:uid="{00000000-0005-0000-0000-0000855F0000}"/>
    <cellStyle name="RISKblCorner 3 5" xfId="16063" xr:uid="{00000000-0005-0000-0000-0000865F0000}"/>
    <cellStyle name="RISKblCorner 3 5 2" xfId="16064" xr:uid="{00000000-0005-0000-0000-0000875F0000}"/>
    <cellStyle name="RISKblCorner 3 6" xfId="16065" xr:uid="{00000000-0005-0000-0000-0000885F0000}"/>
    <cellStyle name="RISKblCorner 3 6 2" xfId="16066" xr:uid="{00000000-0005-0000-0000-0000895F0000}"/>
    <cellStyle name="RISKblCorner 3 7" xfId="16067" xr:uid="{00000000-0005-0000-0000-00008A5F0000}"/>
    <cellStyle name="RISKblCorner 3 7 2" xfId="16068" xr:uid="{00000000-0005-0000-0000-00008B5F0000}"/>
    <cellStyle name="RISKblCorner 3 8" xfId="16069" xr:uid="{00000000-0005-0000-0000-00008C5F0000}"/>
    <cellStyle name="RISKblCorner 3 8 2" xfId="16070" xr:uid="{00000000-0005-0000-0000-00008D5F0000}"/>
    <cellStyle name="RISKblCorner 3 9" xfId="16071" xr:uid="{00000000-0005-0000-0000-00008E5F0000}"/>
    <cellStyle name="RISKblCorner 3 9 2" xfId="16072" xr:uid="{00000000-0005-0000-0000-00008F5F0000}"/>
    <cellStyle name="RISKblCorner 4" xfId="16073" xr:uid="{00000000-0005-0000-0000-0000905F0000}"/>
    <cellStyle name="RISKblCorner 4 10" xfId="16074" xr:uid="{00000000-0005-0000-0000-0000915F0000}"/>
    <cellStyle name="RISKblCorner 4 10 2" xfId="16075" xr:uid="{00000000-0005-0000-0000-0000925F0000}"/>
    <cellStyle name="RISKblCorner 4 11" xfId="16076" xr:uid="{00000000-0005-0000-0000-0000935F0000}"/>
    <cellStyle name="RISKblCorner 4 11 2" xfId="16077" xr:uid="{00000000-0005-0000-0000-0000945F0000}"/>
    <cellStyle name="RISKblCorner 4 12" xfId="16078" xr:uid="{00000000-0005-0000-0000-0000955F0000}"/>
    <cellStyle name="RISKblCorner 4 12 2" xfId="16079" xr:uid="{00000000-0005-0000-0000-0000965F0000}"/>
    <cellStyle name="RISKblCorner 4 13" xfId="16080" xr:uid="{00000000-0005-0000-0000-0000975F0000}"/>
    <cellStyle name="RISKblCorner 4 2" xfId="16081" xr:uid="{00000000-0005-0000-0000-0000985F0000}"/>
    <cellStyle name="RISKblCorner 4 2 2" xfId="16082" xr:uid="{00000000-0005-0000-0000-0000995F0000}"/>
    <cellStyle name="RISKblCorner 4 3" xfId="16083" xr:uid="{00000000-0005-0000-0000-00009A5F0000}"/>
    <cellStyle name="RISKblCorner 4 3 2" xfId="16084" xr:uid="{00000000-0005-0000-0000-00009B5F0000}"/>
    <cellStyle name="RISKblCorner 4 4" xfId="16085" xr:uid="{00000000-0005-0000-0000-00009C5F0000}"/>
    <cellStyle name="RISKblCorner 4 4 2" xfId="16086" xr:uid="{00000000-0005-0000-0000-00009D5F0000}"/>
    <cellStyle name="RISKblCorner 4 5" xfId="16087" xr:uid="{00000000-0005-0000-0000-00009E5F0000}"/>
    <cellStyle name="RISKblCorner 4 5 2" xfId="16088" xr:uid="{00000000-0005-0000-0000-00009F5F0000}"/>
    <cellStyle name="RISKblCorner 4 6" xfId="16089" xr:uid="{00000000-0005-0000-0000-0000A05F0000}"/>
    <cellStyle name="RISKblCorner 4 6 2" xfId="16090" xr:uid="{00000000-0005-0000-0000-0000A15F0000}"/>
    <cellStyle name="RISKblCorner 4 7" xfId="16091" xr:uid="{00000000-0005-0000-0000-0000A25F0000}"/>
    <cellStyle name="RISKblCorner 4 7 2" xfId="16092" xr:uid="{00000000-0005-0000-0000-0000A35F0000}"/>
    <cellStyle name="RISKblCorner 4 8" xfId="16093" xr:uid="{00000000-0005-0000-0000-0000A45F0000}"/>
    <cellStyle name="RISKblCorner 4 8 2" xfId="16094" xr:uid="{00000000-0005-0000-0000-0000A55F0000}"/>
    <cellStyle name="RISKblCorner 4 9" xfId="16095" xr:uid="{00000000-0005-0000-0000-0000A65F0000}"/>
    <cellStyle name="RISKblCorner 4 9 2" xfId="16096" xr:uid="{00000000-0005-0000-0000-0000A75F0000}"/>
    <cellStyle name="RISKblCorner 5" xfId="16097" xr:uid="{00000000-0005-0000-0000-0000A85F0000}"/>
    <cellStyle name="RISKbottomEdge" xfId="16098" xr:uid="{00000000-0005-0000-0000-0000A95F0000}"/>
    <cellStyle name="RISKbottomEdge 2" xfId="16099" xr:uid="{00000000-0005-0000-0000-0000AA5F0000}"/>
    <cellStyle name="RISKbottomEdge 2 10" xfId="16100" xr:uid="{00000000-0005-0000-0000-0000AB5F0000}"/>
    <cellStyle name="RISKbottomEdge 2 10 2" xfId="16101" xr:uid="{00000000-0005-0000-0000-0000AC5F0000}"/>
    <cellStyle name="RISKbottomEdge 2 11" xfId="16102" xr:uid="{00000000-0005-0000-0000-0000AD5F0000}"/>
    <cellStyle name="RISKbottomEdge 2 11 2" xfId="16103" xr:uid="{00000000-0005-0000-0000-0000AE5F0000}"/>
    <cellStyle name="RISKbottomEdge 2 12" xfId="16104" xr:uid="{00000000-0005-0000-0000-0000AF5F0000}"/>
    <cellStyle name="RISKbottomEdge 2 12 2" xfId="16105" xr:uid="{00000000-0005-0000-0000-0000B05F0000}"/>
    <cellStyle name="RISKbottomEdge 2 13" xfId="16106" xr:uid="{00000000-0005-0000-0000-0000B15F0000}"/>
    <cellStyle name="RISKbottomEdge 2 2" xfId="16107" xr:uid="{00000000-0005-0000-0000-0000B25F0000}"/>
    <cellStyle name="RISKbottomEdge 2 2 2" xfId="16108" xr:uid="{00000000-0005-0000-0000-0000B35F0000}"/>
    <cellStyle name="RISKbottomEdge 2 3" xfId="16109" xr:uid="{00000000-0005-0000-0000-0000B45F0000}"/>
    <cellStyle name="RISKbottomEdge 2 3 2" xfId="16110" xr:uid="{00000000-0005-0000-0000-0000B55F0000}"/>
    <cellStyle name="RISKbottomEdge 2 4" xfId="16111" xr:uid="{00000000-0005-0000-0000-0000B65F0000}"/>
    <cellStyle name="RISKbottomEdge 2 4 2" xfId="16112" xr:uid="{00000000-0005-0000-0000-0000B75F0000}"/>
    <cellStyle name="RISKbottomEdge 2 5" xfId="16113" xr:uid="{00000000-0005-0000-0000-0000B85F0000}"/>
    <cellStyle name="RISKbottomEdge 2 5 2" xfId="16114" xr:uid="{00000000-0005-0000-0000-0000B95F0000}"/>
    <cellStyle name="RISKbottomEdge 2 6" xfId="16115" xr:uid="{00000000-0005-0000-0000-0000BA5F0000}"/>
    <cellStyle name="RISKbottomEdge 2 6 2" xfId="16116" xr:uid="{00000000-0005-0000-0000-0000BB5F0000}"/>
    <cellStyle name="RISKbottomEdge 2 7" xfId="16117" xr:uid="{00000000-0005-0000-0000-0000BC5F0000}"/>
    <cellStyle name="RISKbottomEdge 2 7 2" xfId="16118" xr:uid="{00000000-0005-0000-0000-0000BD5F0000}"/>
    <cellStyle name="RISKbottomEdge 2 8" xfId="16119" xr:uid="{00000000-0005-0000-0000-0000BE5F0000}"/>
    <cellStyle name="RISKbottomEdge 2 8 2" xfId="16120" xr:uid="{00000000-0005-0000-0000-0000BF5F0000}"/>
    <cellStyle name="RISKbottomEdge 2 9" xfId="16121" xr:uid="{00000000-0005-0000-0000-0000C05F0000}"/>
    <cellStyle name="RISKbottomEdge 2 9 2" xfId="16122" xr:uid="{00000000-0005-0000-0000-0000C15F0000}"/>
    <cellStyle name="RISKbottomEdge 3" xfId="16123" xr:uid="{00000000-0005-0000-0000-0000C25F0000}"/>
    <cellStyle name="RISKbottomEdge 3 10" xfId="16124" xr:uid="{00000000-0005-0000-0000-0000C35F0000}"/>
    <cellStyle name="RISKbottomEdge 3 10 2" xfId="16125" xr:uid="{00000000-0005-0000-0000-0000C45F0000}"/>
    <cellStyle name="RISKbottomEdge 3 11" xfId="16126" xr:uid="{00000000-0005-0000-0000-0000C55F0000}"/>
    <cellStyle name="RISKbottomEdge 3 11 2" xfId="16127" xr:uid="{00000000-0005-0000-0000-0000C65F0000}"/>
    <cellStyle name="RISKbottomEdge 3 12" xfId="16128" xr:uid="{00000000-0005-0000-0000-0000C75F0000}"/>
    <cellStyle name="RISKbottomEdge 3 12 2" xfId="16129" xr:uid="{00000000-0005-0000-0000-0000C85F0000}"/>
    <cellStyle name="RISKbottomEdge 3 13" xfId="16130" xr:uid="{00000000-0005-0000-0000-0000C95F0000}"/>
    <cellStyle name="RISKbottomEdge 3 2" xfId="16131" xr:uid="{00000000-0005-0000-0000-0000CA5F0000}"/>
    <cellStyle name="RISKbottomEdge 3 2 2" xfId="16132" xr:uid="{00000000-0005-0000-0000-0000CB5F0000}"/>
    <cellStyle name="RISKbottomEdge 3 3" xfId="16133" xr:uid="{00000000-0005-0000-0000-0000CC5F0000}"/>
    <cellStyle name="RISKbottomEdge 3 3 2" xfId="16134" xr:uid="{00000000-0005-0000-0000-0000CD5F0000}"/>
    <cellStyle name="RISKbottomEdge 3 4" xfId="16135" xr:uid="{00000000-0005-0000-0000-0000CE5F0000}"/>
    <cellStyle name="RISKbottomEdge 3 4 2" xfId="16136" xr:uid="{00000000-0005-0000-0000-0000CF5F0000}"/>
    <cellStyle name="RISKbottomEdge 3 5" xfId="16137" xr:uid="{00000000-0005-0000-0000-0000D05F0000}"/>
    <cellStyle name="RISKbottomEdge 3 5 2" xfId="16138" xr:uid="{00000000-0005-0000-0000-0000D15F0000}"/>
    <cellStyle name="RISKbottomEdge 3 6" xfId="16139" xr:uid="{00000000-0005-0000-0000-0000D25F0000}"/>
    <cellStyle name="RISKbottomEdge 3 6 2" xfId="16140" xr:uid="{00000000-0005-0000-0000-0000D35F0000}"/>
    <cellStyle name="RISKbottomEdge 3 7" xfId="16141" xr:uid="{00000000-0005-0000-0000-0000D45F0000}"/>
    <cellStyle name="RISKbottomEdge 3 7 2" xfId="16142" xr:uid="{00000000-0005-0000-0000-0000D55F0000}"/>
    <cellStyle name="RISKbottomEdge 3 8" xfId="16143" xr:uid="{00000000-0005-0000-0000-0000D65F0000}"/>
    <cellStyle name="RISKbottomEdge 3 8 2" xfId="16144" xr:uid="{00000000-0005-0000-0000-0000D75F0000}"/>
    <cellStyle name="RISKbottomEdge 3 9" xfId="16145" xr:uid="{00000000-0005-0000-0000-0000D85F0000}"/>
    <cellStyle name="RISKbottomEdge 3 9 2" xfId="16146" xr:uid="{00000000-0005-0000-0000-0000D95F0000}"/>
    <cellStyle name="RISKbottomEdge 4" xfId="16147" xr:uid="{00000000-0005-0000-0000-0000DA5F0000}"/>
    <cellStyle name="RISKbottomEdge 4 10" xfId="16148" xr:uid="{00000000-0005-0000-0000-0000DB5F0000}"/>
    <cellStyle name="RISKbottomEdge 4 10 2" xfId="16149" xr:uid="{00000000-0005-0000-0000-0000DC5F0000}"/>
    <cellStyle name="RISKbottomEdge 4 11" xfId="16150" xr:uid="{00000000-0005-0000-0000-0000DD5F0000}"/>
    <cellStyle name="RISKbottomEdge 4 11 2" xfId="16151" xr:uid="{00000000-0005-0000-0000-0000DE5F0000}"/>
    <cellStyle name="RISKbottomEdge 4 12" xfId="16152" xr:uid="{00000000-0005-0000-0000-0000DF5F0000}"/>
    <cellStyle name="RISKbottomEdge 4 12 2" xfId="16153" xr:uid="{00000000-0005-0000-0000-0000E05F0000}"/>
    <cellStyle name="RISKbottomEdge 4 13" xfId="16154" xr:uid="{00000000-0005-0000-0000-0000E15F0000}"/>
    <cellStyle name="RISKbottomEdge 4 2" xfId="16155" xr:uid="{00000000-0005-0000-0000-0000E25F0000}"/>
    <cellStyle name="RISKbottomEdge 4 2 2" xfId="16156" xr:uid="{00000000-0005-0000-0000-0000E35F0000}"/>
    <cellStyle name="RISKbottomEdge 4 3" xfId="16157" xr:uid="{00000000-0005-0000-0000-0000E45F0000}"/>
    <cellStyle name="RISKbottomEdge 4 3 2" xfId="16158" xr:uid="{00000000-0005-0000-0000-0000E55F0000}"/>
    <cellStyle name="RISKbottomEdge 4 4" xfId="16159" xr:uid="{00000000-0005-0000-0000-0000E65F0000}"/>
    <cellStyle name="RISKbottomEdge 4 4 2" xfId="16160" xr:uid="{00000000-0005-0000-0000-0000E75F0000}"/>
    <cellStyle name="RISKbottomEdge 4 5" xfId="16161" xr:uid="{00000000-0005-0000-0000-0000E85F0000}"/>
    <cellStyle name="RISKbottomEdge 4 5 2" xfId="16162" xr:uid="{00000000-0005-0000-0000-0000E95F0000}"/>
    <cellStyle name="RISKbottomEdge 4 6" xfId="16163" xr:uid="{00000000-0005-0000-0000-0000EA5F0000}"/>
    <cellStyle name="RISKbottomEdge 4 6 2" xfId="16164" xr:uid="{00000000-0005-0000-0000-0000EB5F0000}"/>
    <cellStyle name="RISKbottomEdge 4 7" xfId="16165" xr:uid="{00000000-0005-0000-0000-0000EC5F0000}"/>
    <cellStyle name="RISKbottomEdge 4 7 2" xfId="16166" xr:uid="{00000000-0005-0000-0000-0000ED5F0000}"/>
    <cellStyle name="RISKbottomEdge 4 8" xfId="16167" xr:uid="{00000000-0005-0000-0000-0000EE5F0000}"/>
    <cellStyle name="RISKbottomEdge 4 8 2" xfId="16168" xr:uid="{00000000-0005-0000-0000-0000EF5F0000}"/>
    <cellStyle name="RISKbottomEdge 4 9" xfId="16169" xr:uid="{00000000-0005-0000-0000-0000F05F0000}"/>
    <cellStyle name="RISKbottomEdge 4 9 2" xfId="16170" xr:uid="{00000000-0005-0000-0000-0000F15F0000}"/>
    <cellStyle name="RISKbottomEdge 5" xfId="16171" xr:uid="{00000000-0005-0000-0000-0000F25F0000}"/>
    <cellStyle name="RISKbrCorner" xfId="16172" xr:uid="{00000000-0005-0000-0000-0000F35F0000}"/>
    <cellStyle name="RISKbrCorner 2" xfId="16173" xr:uid="{00000000-0005-0000-0000-0000F45F0000}"/>
    <cellStyle name="RISKbrCorner 2 10" xfId="16174" xr:uid="{00000000-0005-0000-0000-0000F55F0000}"/>
    <cellStyle name="RISKbrCorner 2 10 2" xfId="16175" xr:uid="{00000000-0005-0000-0000-0000F65F0000}"/>
    <cellStyle name="RISKbrCorner 2 11" xfId="16176" xr:uid="{00000000-0005-0000-0000-0000F75F0000}"/>
    <cellStyle name="RISKbrCorner 2 11 2" xfId="16177" xr:uid="{00000000-0005-0000-0000-0000F85F0000}"/>
    <cellStyle name="RISKbrCorner 2 12" xfId="16178" xr:uid="{00000000-0005-0000-0000-0000F95F0000}"/>
    <cellStyle name="RISKbrCorner 2 12 2" xfId="16179" xr:uid="{00000000-0005-0000-0000-0000FA5F0000}"/>
    <cellStyle name="RISKbrCorner 2 13" xfId="16180" xr:uid="{00000000-0005-0000-0000-0000FB5F0000}"/>
    <cellStyle name="RISKbrCorner 2 2" xfId="16181" xr:uid="{00000000-0005-0000-0000-0000FC5F0000}"/>
    <cellStyle name="RISKbrCorner 2 2 2" xfId="16182" xr:uid="{00000000-0005-0000-0000-0000FD5F0000}"/>
    <cellStyle name="RISKbrCorner 2 3" xfId="16183" xr:uid="{00000000-0005-0000-0000-0000FE5F0000}"/>
    <cellStyle name="RISKbrCorner 2 3 2" xfId="16184" xr:uid="{00000000-0005-0000-0000-0000FF5F0000}"/>
    <cellStyle name="RISKbrCorner 2 4" xfId="16185" xr:uid="{00000000-0005-0000-0000-000000600000}"/>
    <cellStyle name="RISKbrCorner 2 4 2" xfId="16186" xr:uid="{00000000-0005-0000-0000-000001600000}"/>
    <cellStyle name="RISKbrCorner 2 5" xfId="16187" xr:uid="{00000000-0005-0000-0000-000002600000}"/>
    <cellStyle name="RISKbrCorner 2 5 2" xfId="16188" xr:uid="{00000000-0005-0000-0000-000003600000}"/>
    <cellStyle name="RISKbrCorner 2 6" xfId="16189" xr:uid="{00000000-0005-0000-0000-000004600000}"/>
    <cellStyle name="RISKbrCorner 2 6 2" xfId="16190" xr:uid="{00000000-0005-0000-0000-000005600000}"/>
    <cellStyle name="RISKbrCorner 2 7" xfId="16191" xr:uid="{00000000-0005-0000-0000-000006600000}"/>
    <cellStyle name="RISKbrCorner 2 7 2" xfId="16192" xr:uid="{00000000-0005-0000-0000-000007600000}"/>
    <cellStyle name="RISKbrCorner 2 8" xfId="16193" xr:uid="{00000000-0005-0000-0000-000008600000}"/>
    <cellStyle name="RISKbrCorner 2 8 2" xfId="16194" xr:uid="{00000000-0005-0000-0000-000009600000}"/>
    <cellStyle name="RISKbrCorner 2 9" xfId="16195" xr:uid="{00000000-0005-0000-0000-00000A600000}"/>
    <cellStyle name="RISKbrCorner 2 9 2" xfId="16196" xr:uid="{00000000-0005-0000-0000-00000B600000}"/>
    <cellStyle name="RISKbrCorner 3" xfId="16197" xr:uid="{00000000-0005-0000-0000-00000C600000}"/>
    <cellStyle name="RISKbrCorner 3 10" xfId="16198" xr:uid="{00000000-0005-0000-0000-00000D600000}"/>
    <cellStyle name="RISKbrCorner 3 10 2" xfId="16199" xr:uid="{00000000-0005-0000-0000-00000E600000}"/>
    <cellStyle name="RISKbrCorner 3 11" xfId="16200" xr:uid="{00000000-0005-0000-0000-00000F600000}"/>
    <cellStyle name="RISKbrCorner 3 11 2" xfId="16201" xr:uid="{00000000-0005-0000-0000-000010600000}"/>
    <cellStyle name="RISKbrCorner 3 12" xfId="16202" xr:uid="{00000000-0005-0000-0000-000011600000}"/>
    <cellStyle name="RISKbrCorner 3 12 2" xfId="16203" xr:uid="{00000000-0005-0000-0000-000012600000}"/>
    <cellStyle name="RISKbrCorner 3 13" xfId="16204" xr:uid="{00000000-0005-0000-0000-000013600000}"/>
    <cellStyle name="RISKbrCorner 3 2" xfId="16205" xr:uid="{00000000-0005-0000-0000-000014600000}"/>
    <cellStyle name="RISKbrCorner 3 2 2" xfId="16206" xr:uid="{00000000-0005-0000-0000-000015600000}"/>
    <cellStyle name="RISKbrCorner 3 3" xfId="16207" xr:uid="{00000000-0005-0000-0000-000016600000}"/>
    <cellStyle name="RISKbrCorner 3 3 2" xfId="16208" xr:uid="{00000000-0005-0000-0000-000017600000}"/>
    <cellStyle name="RISKbrCorner 3 4" xfId="16209" xr:uid="{00000000-0005-0000-0000-000018600000}"/>
    <cellStyle name="RISKbrCorner 3 4 2" xfId="16210" xr:uid="{00000000-0005-0000-0000-000019600000}"/>
    <cellStyle name="RISKbrCorner 3 5" xfId="16211" xr:uid="{00000000-0005-0000-0000-00001A600000}"/>
    <cellStyle name="RISKbrCorner 3 5 2" xfId="16212" xr:uid="{00000000-0005-0000-0000-00001B600000}"/>
    <cellStyle name="RISKbrCorner 3 6" xfId="16213" xr:uid="{00000000-0005-0000-0000-00001C600000}"/>
    <cellStyle name="RISKbrCorner 3 6 2" xfId="16214" xr:uid="{00000000-0005-0000-0000-00001D600000}"/>
    <cellStyle name="RISKbrCorner 3 7" xfId="16215" xr:uid="{00000000-0005-0000-0000-00001E600000}"/>
    <cellStyle name="RISKbrCorner 3 7 2" xfId="16216" xr:uid="{00000000-0005-0000-0000-00001F600000}"/>
    <cellStyle name="RISKbrCorner 3 8" xfId="16217" xr:uid="{00000000-0005-0000-0000-000020600000}"/>
    <cellStyle name="RISKbrCorner 3 8 2" xfId="16218" xr:uid="{00000000-0005-0000-0000-000021600000}"/>
    <cellStyle name="RISKbrCorner 3 9" xfId="16219" xr:uid="{00000000-0005-0000-0000-000022600000}"/>
    <cellStyle name="RISKbrCorner 3 9 2" xfId="16220" xr:uid="{00000000-0005-0000-0000-000023600000}"/>
    <cellStyle name="RISKbrCorner 4" xfId="16221" xr:uid="{00000000-0005-0000-0000-000024600000}"/>
    <cellStyle name="RISKbrCorner 4 10" xfId="16222" xr:uid="{00000000-0005-0000-0000-000025600000}"/>
    <cellStyle name="RISKbrCorner 4 10 2" xfId="16223" xr:uid="{00000000-0005-0000-0000-000026600000}"/>
    <cellStyle name="RISKbrCorner 4 11" xfId="16224" xr:uid="{00000000-0005-0000-0000-000027600000}"/>
    <cellStyle name="RISKbrCorner 4 11 2" xfId="16225" xr:uid="{00000000-0005-0000-0000-000028600000}"/>
    <cellStyle name="RISKbrCorner 4 12" xfId="16226" xr:uid="{00000000-0005-0000-0000-000029600000}"/>
    <cellStyle name="RISKbrCorner 4 12 2" xfId="16227" xr:uid="{00000000-0005-0000-0000-00002A600000}"/>
    <cellStyle name="RISKbrCorner 4 13" xfId="16228" xr:uid="{00000000-0005-0000-0000-00002B600000}"/>
    <cellStyle name="RISKbrCorner 4 2" xfId="16229" xr:uid="{00000000-0005-0000-0000-00002C600000}"/>
    <cellStyle name="RISKbrCorner 4 2 2" xfId="16230" xr:uid="{00000000-0005-0000-0000-00002D600000}"/>
    <cellStyle name="RISKbrCorner 4 3" xfId="16231" xr:uid="{00000000-0005-0000-0000-00002E600000}"/>
    <cellStyle name="RISKbrCorner 4 3 2" xfId="16232" xr:uid="{00000000-0005-0000-0000-00002F600000}"/>
    <cellStyle name="RISKbrCorner 4 4" xfId="16233" xr:uid="{00000000-0005-0000-0000-000030600000}"/>
    <cellStyle name="RISKbrCorner 4 4 2" xfId="16234" xr:uid="{00000000-0005-0000-0000-000031600000}"/>
    <cellStyle name="RISKbrCorner 4 5" xfId="16235" xr:uid="{00000000-0005-0000-0000-000032600000}"/>
    <cellStyle name="RISKbrCorner 4 5 2" xfId="16236" xr:uid="{00000000-0005-0000-0000-000033600000}"/>
    <cellStyle name="RISKbrCorner 4 6" xfId="16237" xr:uid="{00000000-0005-0000-0000-000034600000}"/>
    <cellStyle name="RISKbrCorner 4 6 2" xfId="16238" xr:uid="{00000000-0005-0000-0000-000035600000}"/>
    <cellStyle name="RISKbrCorner 4 7" xfId="16239" xr:uid="{00000000-0005-0000-0000-000036600000}"/>
    <cellStyle name="RISKbrCorner 4 7 2" xfId="16240" xr:uid="{00000000-0005-0000-0000-000037600000}"/>
    <cellStyle name="RISKbrCorner 4 8" xfId="16241" xr:uid="{00000000-0005-0000-0000-000038600000}"/>
    <cellStyle name="RISKbrCorner 4 8 2" xfId="16242" xr:uid="{00000000-0005-0000-0000-000039600000}"/>
    <cellStyle name="RISKbrCorner 4 9" xfId="16243" xr:uid="{00000000-0005-0000-0000-00003A600000}"/>
    <cellStyle name="RISKbrCorner 4 9 2" xfId="16244" xr:uid="{00000000-0005-0000-0000-00003B600000}"/>
    <cellStyle name="RISKbrCorner 5" xfId="16245" xr:uid="{00000000-0005-0000-0000-00003C600000}"/>
    <cellStyle name="RISKdarkBoxed" xfId="16246" xr:uid="{00000000-0005-0000-0000-00003D600000}"/>
    <cellStyle name="RISKdarkBoxed 10" xfId="16247" xr:uid="{00000000-0005-0000-0000-00003E600000}"/>
    <cellStyle name="RISKdarkBoxed 10 2" xfId="16248" xr:uid="{00000000-0005-0000-0000-00003F600000}"/>
    <cellStyle name="RISKdarkBoxed 10 2 2" xfId="28935" xr:uid="{00000000-0005-0000-0000-000040600000}"/>
    <cellStyle name="RISKdarkBoxed 10 3" xfId="28934" xr:uid="{00000000-0005-0000-0000-000041600000}"/>
    <cellStyle name="RISKdarkBoxed 11" xfId="16249" xr:uid="{00000000-0005-0000-0000-000042600000}"/>
    <cellStyle name="RISKdarkBoxed 11 2" xfId="16250" xr:uid="{00000000-0005-0000-0000-000043600000}"/>
    <cellStyle name="RISKdarkBoxed 11 2 2" xfId="28937" xr:uid="{00000000-0005-0000-0000-000044600000}"/>
    <cellStyle name="RISKdarkBoxed 11 3" xfId="28936" xr:uid="{00000000-0005-0000-0000-000045600000}"/>
    <cellStyle name="RISKdarkBoxed 12" xfId="16251" xr:uid="{00000000-0005-0000-0000-000046600000}"/>
    <cellStyle name="RISKdarkBoxed 12 2" xfId="28938" xr:uid="{00000000-0005-0000-0000-000047600000}"/>
    <cellStyle name="RISKdarkBoxed 13" xfId="28933" xr:uid="{00000000-0005-0000-0000-000048600000}"/>
    <cellStyle name="RISKdarkBoxed 2" xfId="16252" xr:uid="{00000000-0005-0000-0000-000049600000}"/>
    <cellStyle name="RISKdarkBoxed 2 10" xfId="16253" xr:uid="{00000000-0005-0000-0000-00004A600000}"/>
    <cellStyle name="RISKdarkBoxed 2 10 2" xfId="16254" xr:uid="{00000000-0005-0000-0000-00004B600000}"/>
    <cellStyle name="RISKdarkBoxed 2 10 2 2" xfId="16255" xr:uid="{00000000-0005-0000-0000-00004C600000}"/>
    <cellStyle name="RISKdarkBoxed 2 10 2 2 2" xfId="28942" xr:uid="{00000000-0005-0000-0000-00004D600000}"/>
    <cellStyle name="RISKdarkBoxed 2 10 2 3" xfId="28941" xr:uid="{00000000-0005-0000-0000-00004E600000}"/>
    <cellStyle name="RISKdarkBoxed 2 10 3" xfId="16256" xr:uid="{00000000-0005-0000-0000-00004F600000}"/>
    <cellStyle name="RISKdarkBoxed 2 10 3 2" xfId="16257" xr:uid="{00000000-0005-0000-0000-000050600000}"/>
    <cellStyle name="RISKdarkBoxed 2 10 3 2 2" xfId="28944" xr:uid="{00000000-0005-0000-0000-000051600000}"/>
    <cellStyle name="RISKdarkBoxed 2 10 3 3" xfId="28943" xr:uid="{00000000-0005-0000-0000-000052600000}"/>
    <cellStyle name="RISKdarkBoxed 2 10 4" xfId="16258" xr:uid="{00000000-0005-0000-0000-000053600000}"/>
    <cellStyle name="RISKdarkBoxed 2 10 4 2" xfId="28945" xr:uid="{00000000-0005-0000-0000-000054600000}"/>
    <cellStyle name="RISKdarkBoxed 2 10 5" xfId="28940" xr:uid="{00000000-0005-0000-0000-000055600000}"/>
    <cellStyle name="RISKdarkBoxed 2 11" xfId="16259" xr:uid="{00000000-0005-0000-0000-000056600000}"/>
    <cellStyle name="RISKdarkBoxed 2 11 2" xfId="16260" xr:uid="{00000000-0005-0000-0000-000057600000}"/>
    <cellStyle name="RISKdarkBoxed 2 11 2 2" xfId="28947" xr:uid="{00000000-0005-0000-0000-000058600000}"/>
    <cellStyle name="RISKdarkBoxed 2 11 3" xfId="28946" xr:uid="{00000000-0005-0000-0000-000059600000}"/>
    <cellStyle name="RISKdarkBoxed 2 12" xfId="16261" xr:uid="{00000000-0005-0000-0000-00005A600000}"/>
    <cellStyle name="RISKdarkBoxed 2 12 2" xfId="16262" xr:uid="{00000000-0005-0000-0000-00005B600000}"/>
    <cellStyle name="RISKdarkBoxed 2 12 2 2" xfId="28949" xr:uid="{00000000-0005-0000-0000-00005C600000}"/>
    <cellStyle name="RISKdarkBoxed 2 12 3" xfId="28948" xr:uid="{00000000-0005-0000-0000-00005D600000}"/>
    <cellStyle name="RISKdarkBoxed 2 13" xfId="16263" xr:uid="{00000000-0005-0000-0000-00005E600000}"/>
    <cellStyle name="RISKdarkBoxed 2 13 2" xfId="28950" xr:uid="{00000000-0005-0000-0000-00005F600000}"/>
    <cellStyle name="RISKdarkBoxed 2 14" xfId="28939" xr:uid="{00000000-0005-0000-0000-000060600000}"/>
    <cellStyle name="RISKdarkBoxed 2 2" xfId="16264" xr:uid="{00000000-0005-0000-0000-000061600000}"/>
    <cellStyle name="RISKdarkBoxed 2 2 10" xfId="28951" xr:uid="{00000000-0005-0000-0000-000062600000}"/>
    <cellStyle name="RISKdarkBoxed 2 2 2" xfId="16265" xr:uid="{00000000-0005-0000-0000-000063600000}"/>
    <cellStyle name="RISKdarkBoxed 2 2 2 2" xfId="16266" xr:uid="{00000000-0005-0000-0000-000064600000}"/>
    <cellStyle name="RISKdarkBoxed 2 2 2 2 2" xfId="16267" xr:uid="{00000000-0005-0000-0000-000065600000}"/>
    <cellStyle name="RISKdarkBoxed 2 2 2 2 2 2" xfId="16268" xr:uid="{00000000-0005-0000-0000-000066600000}"/>
    <cellStyle name="RISKdarkBoxed 2 2 2 2 2 2 2" xfId="28955" xr:uid="{00000000-0005-0000-0000-000067600000}"/>
    <cellStyle name="RISKdarkBoxed 2 2 2 2 2 3" xfId="28954" xr:uid="{00000000-0005-0000-0000-000068600000}"/>
    <cellStyle name="RISKdarkBoxed 2 2 2 2 3" xfId="16269" xr:uid="{00000000-0005-0000-0000-000069600000}"/>
    <cellStyle name="RISKdarkBoxed 2 2 2 2 3 2" xfId="16270" xr:uid="{00000000-0005-0000-0000-00006A600000}"/>
    <cellStyle name="RISKdarkBoxed 2 2 2 2 3 2 2" xfId="28957" xr:uid="{00000000-0005-0000-0000-00006B600000}"/>
    <cellStyle name="RISKdarkBoxed 2 2 2 2 3 3" xfId="28956" xr:uid="{00000000-0005-0000-0000-00006C600000}"/>
    <cellStyle name="RISKdarkBoxed 2 2 2 2 4" xfId="16271" xr:uid="{00000000-0005-0000-0000-00006D600000}"/>
    <cellStyle name="RISKdarkBoxed 2 2 2 2 4 2" xfId="28958" xr:uid="{00000000-0005-0000-0000-00006E600000}"/>
    <cellStyle name="RISKdarkBoxed 2 2 2 2 5" xfId="28953" xr:uid="{00000000-0005-0000-0000-00006F600000}"/>
    <cellStyle name="RISKdarkBoxed 2 2 2 3" xfId="16272" xr:uid="{00000000-0005-0000-0000-000070600000}"/>
    <cellStyle name="RISKdarkBoxed 2 2 2 3 2" xfId="16273" xr:uid="{00000000-0005-0000-0000-000071600000}"/>
    <cellStyle name="RISKdarkBoxed 2 2 2 3 2 2" xfId="16274" xr:uid="{00000000-0005-0000-0000-000072600000}"/>
    <cellStyle name="RISKdarkBoxed 2 2 2 3 2 2 2" xfId="28961" xr:uid="{00000000-0005-0000-0000-000073600000}"/>
    <cellStyle name="RISKdarkBoxed 2 2 2 3 2 3" xfId="28960" xr:uid="{00000000-0005-0000-0000-000074600000}"/>
    <cellStyle name="RISKdarkBoxed 2 2 2 3 3" xfId="16275" xr:uid="{00000000-0005-0000-0000-000075600000}"/>
    <cellStyle name="RISKdarkBoxed 2 2 2 3 3 2" xfId="16276" xr:uid="{00000000-0005-0000-0000-000076600000}"/>
    <cellStyle name="RISKdarkBoxed 2 2 2 3 3 2 2" xfId="28963" xr:uid="{00000000-0005-0000-0000-000077600000}"/>
    <cellStyle name="RISKdarkBoxed 2 2 2 3 3 3" xfId="28962" xr:uid="{00000000-0005-0000-0000-000078600000}"/>
    <cellStyle name="RISKdarkBoxed 2 2 2 3 4" xfId="16277" xr:uid="{00000000-0005-0000-0000-000079600000}"/>
    <cellStyle name="RISKdarkBoxed 2 2 2 3 4 2" xfId="28964" xr:uid="{00000000-0005-0000-0000-00007A600000}"/>
    <cellStyle name="RISKdarkBoxed 2 2 2 3 5" xfId="28959" xr:uid="{00000000-0005-0000-0000-00007B600000}"/>
    <cellStyle name="RISKdarkBoxed 2 2 2 4" xfId="16278" xr:uid="{00000000-0005-0000-0000-00007C600000}"/>
    <cellStyle name="RISKdarkBoxed 2 2 2 4 2" xfId="16279" xr:uid="{00000000-0005-0000-0000-00007D600000}"/>
    <cellStyle name="RISKdarkBoxed 2 2 2 4 2 2" xfId="16280" xr:uid="{00000000-0005-0000-0000-00007E600000}"/>
    <cellStyle name="RISKdarkBoxed 2 2 2 4 2 2 2" xfId="28967" xr:uid="{00000000-0005-0000-0000-00007F600000}"/>
    <cellStyle name="RISKdarkBoxed 2 2 2 4 2 3" xfId="28966" xr:uid="{00000000-0005-0000-0000-000080600000}"/>
    <cellStyle name="RISKdarkBoxed 2 2 2 4 3" xfId="16281" xr:uid="{00000000-0005-0000-0000-000081600000}"/>
    <cellStyle name="RISKdarkBoxed 2 2 2 4 3 2" xfId="16282" xr:uid="{00000000-0005-0000-0000-000082600000}"/>
    <cellStyle name="RISKdarkBoxed 2 2 2 4 3 2 2" xfId="28969" xr:uid="{00000000-0005-0000-0000-000083600000}"/>
    <cellStyle name="RISKdarkBoxed 2 2 2 4 3 3" xfId="28968" xr:uid="{00000000-0005-0000-0000-000084600000}"/>
    <cellStyle name="RISKdarkBoxed 2 2 2 4 4" xfId="16283" xr:uid="{00000000-0005-0000-0000-000085600000}"/>
    <cellStyle name="RISKdarkBoxed 2 2 2 4 4 2" xfId="28970" xr:uid="{00000000-0005-0000-0000-000086600000}"/>
    <cellStyle name="RISKdarkBoxed 2 2 2 4 5" xfId="28965" xr:uid="{00000000-0005-0000-0000-000087600000}"/>
    <cellStyle name="RISKdarkBoxed 2 2 2 5" xfId="16284" xr:uid="{00000000-0005-0000-0000-000088600000}"/>
    <cellStyle name="RISKdarkBoxed 2 2 2 5 2" xfId="16285" xr:uid="{00000000-0005-0000-0000-000089600000}"/>
    <cellStyle name="RISKdarkBoxed 2 2 2 5 2 2" xfId="16286" xr:uid="{00000000-0005-0000-0000-00008A600000}"/>
    <cellStyle name="RISKdarkBoxed 2 2 2 5 2 2 2" xfId="28973" xr:uid="{00000000-0005-0000-0000-00008B600000}"/>
    <cellStyle name="RISKdarkBoxed 2 2 2 5 2 3" xfId="28972" xr:uid="{00000000-0005-0000-0000-00008C600000}"/>
    <cellStyle name="RISKdarkBoxed 2 2 2 5 3" xfId="16287" xr:uid="{00000000-0005-0000-0000-00008D600000}"/>
    <cellStyle name="RISKdarkBoxed 2 2 2 5 3 2" xfId="16288" xr:uid="{00000000-0005-0000-0000-00008E600000}"/>
    <cellStyle name="RISKdarkBoxed 2 2 2 5 3 2 2" xfId="28975" xr:uid="{00000000-0005-0000-0000-00008F600000}"/>
    <cellStyle name="RISKdarkBoxed 2 2 2 5 3 3" xfId="28974" xr:uid="{00000000-0005-0000-0000-000090600000}"/>
    <cellStyle name="RISKdarkBoxed 2 2 2 5 4" xfId="16289" xr:uid="{00000000-0005-0000-0000-000091600000}"/>
    <cellStyle name="RISKdarkBoxed 2 2 2 5 4 2" xfId="28976" xr:uid="{00000000-0005-0000-0000-000092600000}"/>
    <cellStyle name="RISKdarkBoxed 2 2 2 5 5" xfId="28971" xr:uid="{00000000-0005-0000-0000-000093600000}"/>
    <cellStyle name="RISKdarkBoxed 2 2 2 6" xfId="16290" xr:uid="{00000000-0005-0000-0000-000094600000}"/>
    <cellStyle name="RISKdarkBoxed 2 2 2 6 2" xfId="16291" xr:uid="{00000000-0005-0000-0000-000095600000}"/>
    <cellStyle name="RISKdarkBoxed 2 2 2 6 2 2" xfId="28978" xr:uid="{00000000-0005-0000-0000-000096600000}"/>
    <cellStyle name="RISKdarkBoxed 2 2 2 6 3" xfId="28977" xr:uid="{00000000-0005-0000-0000-000097600000}"/>
    <cellStyle name="RISKdarkBoxed 2 2 2 7" xfId="16292" xr:uid="{00000000-0005-0000-0000-000098600000}"/>
    <cellStyle name="RISKdarkBoxed 2 2 2 7 2" xfId="16293" xr:uid="{00000000-0005-0000-0000-000099600000}"/>
    <cellStyle name="RISKdarkBoxed 2 2 2 7 2 2" xfId="28980" xr:uid="{00000000-0005-0000-0000-00009A600000}"/>
    <cellStyle name="RISKdarkBoxed 2 2 2 7 3" xfId="28979" xr:uid="{00000000-0005-0000-0000-00009B600000}"/>
    <cellStyle name="RISKdarkBoxed 2 2 2 8" xfId="16294" xr:uid="{00000000-0005-0000-0000-00009C600000}"/>
    <cellStyle name="RISKdarkBoxed 2 2 2 8 2" xfId="28981" xr:uid="{00000000-0005-0000-0000-00009D600000}"/>
    <cellStyle name="RISKdarkBoxed 2 2 2 9" xfId="28952" xr:uid="{00000000-0005-0000-0000-00009E600000}"/>
    <cellStyle name="RISKdarkBoxed 2 2 3" xfId="16295" xr:uid="{00000000-0005-0000-0000-00009F600000}"/>
    <cellStyle name="RISKdarkBoxed 2 2 3 2" xfId="16296" xr:uid="{00000000-0005-0000-0000-0000A0600000}"/>
    <cellStyle name="RISKdarkBoxed 2 2 3 2 2" xfId="16297" xr:uid="{00000000-0005-0000-0000-0000A1600000}"/>
    <cellStyle name="RISKdarkBoxed 2 2 3 2 2 2" xfId="28984" xr:uid="{00000000-0005-0000-0000-0000A2600000}"/>
    <cellStyle name="RISKdarkBoxed 2 2 3 2 3" xfId="28983" xr:uid="{00000000-0005-0000-0000-0000A3600000}"/>
    <cellStyle name="RISKdarkBoxed 2 2 3 3" xfId="16298" xr:uid="{00000000-0005-0000-0000-0000A4600000}"/>
    <cellStyle name="RISKdarkBoxed 2 2 3 3 2" xfId="16299" xr:uid="{00000000-0005-0000-0000-0000A5600000}"/>
    <cellStyle name="RISKdarkBoxed 2 2 3 3 2 2" xfId="28986" xr:uid="{00000000-0005-0000-0000-0000A6600000}"/>
    <cellStyle name="RISKdarkBoxed 2 2 3 3 3" xfId="28985" xr:uid="{00000000-0005-0000-0000-0000A7600000}"/>
    <cellStyle name="RISKdarkBoxed 2 2 3 4" xfId="16300" xr:uid="{00000000-0005-0000-0000-0000A8600000}"/>
    <cellStyle name="RISKdarkBoxed 2 2 3 4 2" xfId="28987" xr:uid="{00000000-0005-0000-0000-0000A9600000}"/>
    <cellStyle name="RISKdarkBoxed 2 2 3 5" xfId="28982" xr:uid="{00000000-0005-0000-0000-0000AA600000}"/>
    <cellStyle name="RISKdarkBoxed 2 2 4" xfId="16301" xr:uid="{00000000-0005-0000-0000-0000AB600000}"/>
    <cellStyle name="RISKdarkBoxed 2 2 4 2" xfId="16302" xr:uid="{00000000-0005-0000-0000-0000AC600000}"/>
    <cellStyle name="RISKdarkBoxed 2 2 4 2 2" xfId="16303" xr:uid="{00000000-0005-0000-0000-0000AD600000}"/>
    <cellStyle name="RISKdarkBoxed 2 2 4 2 2 2" xfId="28990" xr:uid="{00000000-0005-0000-0000-0000AE600000}"/>
    <cellStyle name="RISKdarkBoxed 2 2 4 2 3" xfId="28989" xr:uid="{00000000-0005-0000-0000-0000AF600000}"/>
    <cellStyle name="RISKdarkBoxed 2 2 4 3" xfId="16304" xr:uid="{00000000-0005-0000-0000-0000B0600000}"/>
    <cellStyle name="RISKdarkBoxed 2 2 4 3 2" xfId="16305" xr:uid="{00000000-0005-0000-0000-0000B1600000}"/>
    <cellStyle name="RISKdarkBoxed 2 2 4 3 2 2" xfId="28992" xr:uid="{00000000-0005-0000-0000-0000B2600000}"/>
    <cellStyle name="RISKdarkBoxed 2 2 4 3 3" xfId="28991" xr:uid="{00000000-0005-0000-0000-0000B3600000}"/>
    <cellStyle name="RISKdarkBoxed 2 2 4 4" xfId="16306" xr:uid="{00000000-0005-0000-0000-0000B4600000}"/>
    <cellStyle name="RISKdarkBoxed 2 2 4 4 2" xfId="28993" xr:uid="{00000000-0005-0000-0000-0000B5600000}"/>
    <cellStyle name="RISKdarkBoxed 2 2 4 5" xfId="28988" xr:uid="{00000000-0005-0000-0000-0000B6600000}"/>
    <cellStyle name="RISKdarkBoxed 2 2 5" xfId="16307" xr:uid="{00000000-0005-0000-0000-0000B7600000}"/>
    <cellStyle name="RISKdarkBoxed 2 2 5 2" xfId="16308" xr:uid="{00000000-0005-0000-0000-0000B8600000}"/>
    <cellStyle name="RISKdarkBoxed 2 2 5 2 2" xfId="16309" xr:uid="{00000000-0005-0000-0000-0000B9600000}"/>
    <cellStyle name="RISKdarkBoxed 2 2 5 2 2 2" xfId="28996" xr:uid="{00000000-0005-0000-0000-0000BA600000}"/>
    <cellStyle name="RISKdarkBoxed 2 2 5 2 3" xfId="28995" xr:uid="{00000000-0005-0000-0000-0000BB600000}"/>
    <cellStyle name="RISKdarkBoxed 2 2 5 3" xfId="16310" xr:uid="{00000000-0005-0000-0000-0000BC600000}"/>
    <cellStyle name="RISKdarkBoxed 2 2 5 3 2" xfId="16311" xr:uid="{00000000-0005-0000-0000-0000BD600000}"/>
    <cellStyle name="RISKdarkBoxed 2 2 5 3 2 2" xfId="28998" xr:uid="{00000000-0005-0000-0000-0000BE600000}"/>
    <cellStyle name="RISKdarkBoxed 2 2 5 3 3" xfId="28997" xr:uid="{00000000-0005-0000-0000-0000BF600000}"/>
    <cellStyle name="RISKdarkBoxed 2 2 5 4" xfId="16312" xr:uid="{00000000-0005-0000-0000-0000C0600000}"/>
    <cellStyle name="RISKdarkBoxed 2 2 5 4 2" xfId="28999" xr:uid="{00000000-0005-0000-0000-0000C1600000}"/>
    <cellStyle name="RISKdarkBoxed 2 2 5 5" xfId="28994" xr:uid="{00000000-0005-0000-0000-0000C2600000}"/>
    <cellStyle name="RISKdarkBoxed 2 2 6" xfId="16313" xr:uid="{00000000-0005-0000-0000-0000C3600000}"/>
    <cellStyle name="RISKdarkBoxed 2 2 6 2" xfId="16314" xr:uid="{00000000-0005-0000-0000-0000C4600000}"/>
    <cellStyle name="RISKdarkBoxed 2 2 6 2 2" xfId="16315" xr:uid="{00000000-0005-0000-0000-0000C5600000}"/>
    <cellStyle name="RISKdarkBoxed 2 2 6 2 2 2" xfId="29002" xr:uid="{00000000-0005-0000-0000-0000C6600000}"/>
    <cellStyle name="RISKdarkBoxed 2 2 6 2 3" xfId="29001" xr:uid="{00000000-0005-0000-0000-0000C7600000}"/>
    <cellStyle name="RISKdarkBoxed 2 2 6 3" xfId="16316" xr:uid="{00000000-0005-0000-0000-0000C8600000}"/>
    <cellStyle name="RISKdarkBoxed 2 2 6 3 2" xfId="16317" xr:uid="{00000000-0005-0000-0000-0000C9600000}"/>
    <cellStyle name="RISKdarkBoxed 2 2 6 3 2 2" xfId="29004" xr:uid="{00000000-0005-0000-0000-0000CA600000}"/>
    <cellStyle name="RISKdarkBoxed 2 2 6 3 3" xfId="29003" xr:uid="{00000000-0005-0000-0000-0000CB600000}"/>
    <cellStyle name="RISKdarkBoxed 2 2 6 4" xfId="16318" xr:uid="{00000000-0005-0000-0000-0000CC600000}"/>
    <cellStyle name="RISKdarkBoxed 2 2 6 4 2" xfId="29005" xr:uid="{00000000-0005-0000-0000-0000CD600000}"/>
    <cellStyle name="RISKdarkBoxed 2 2 6 5" xfId="29000" xr:uid="{00000000-0005-0000-0000-0000CE600000}"/>
    <cellStyle name="RISKdarkBoxed 2 2 7" xfId="16319" xr:uid="{00000000-0005-0000-0000-0000CF600000}"/>
    <cellStyle name="RISKdarkBoxed 2 2 7 2" xfId="16320" xr:uid="{00000000-0005-0000-0000-0000D0600000}"/>
    <cellStyle name="RISKdarkBoxed 2 2 7 2 2" xfId="29007" xr:uid="{00000000-0005-0000-0000-0000D1600000}"/>
    <cellStyle name="RISKdarkBoxed 2 2 7 3" xfId="29006" xr:uid="{00000000-0005-0000-0000-0000D2600000}"/>
    <cellStyle name="RISKdarkBoxed 2 2 8" xfId="16321" xr:uid="{00000000-0005-0000-0000-0000D3600000}"/>
    <cellStyle name="RISKdarkBoxed 2 2 8 2" xfId="16322" xr:uid="{00000000-0005-0000-0000-0000D4600000}"/>
    <cellStyle name="RISKdarkBoxed 2 2 8 2 2" xfId="29009" xr:uid="{00000000-0005-0000-0000-0000D5600000}"/>
    <cellStyle name="RISKdarkBoxed 2 2 8 3" xfId="29008" xr:uid="{00000000-0005-0000-0000-0000D6600000}"/>
    <cellStyle name="RISKdarkBoxed 2 2 9" xfId="16323" xr:uid="{00000000-0005-0000-0000-0000D7600000}"/>
    <cellStyle name="RISKdarkBoxed 2 2 9 2" xfId="29010" xr:uid="{00000000-0005-0000-0000-0000D8600000}"/>
    <cellStyle name="RISKdarkBoxed 2 2_Balance" xfId="16324" xr:uid="{00000000-0005-0000-0000-0000D9600000}"/>
    <cellStyle name="RISKdarkBoxed 2 3" xfId="16325" xr:uid="{00000000-0005-0000-0000-0000DA600000}"/>
    <cellStyle name="RISKdarkBoxed 2 3 10" xfId="29011" xr:uid="{00000000-0005-0000-0000-0000DB600000}"/>
    <cellStyle name="RISKdarkBoxed 2 3 2" xfId="16326" xr:uid="{00000000-0005-0000-0000-0000DC600000}"/>
    <cellStyle name="RISKdarkBoxed 2 3 2 2" xfId="16327" xr:uid="{00000000-0005-0000-0000-0000DD600000}"/>
    <cellStyle name="RISKdarkBoxed 2 3 2 2 2" xfId="16328" xr:uid="{00000000-0005-0000-0000-0000DE600000}"/>
    <cellStyle name="RISKdarkBoxed 2 3 2 2 2 2" xfId="16329" xr:uid="{00000000-0005-0000-0000-0000DF600000}"/>
    <cellStyle name="RISKdarkBoxed 2 3 2 2 2 2 2" xfId="29015" xr:uid="{00000000-0005-0000-0000-0000E0600000}"/>
    <cellStyle name="RISKdarkBoxed 2 3 2 2 2 3" xfId="29014" xr:uid="{00000000-0005-0000-0000-0000E1600000}"/>
    <cellStyle name="RISKdarkBoxed 2 3 2 2 3" xfId="16330" xr:uid="{00000000-0005-0000-0000-0000E2600000}"/>
    <cellStyle name="RISKdarkBoxed 2 3 2 2 3 2" xfId="16331" xr:uid="{00000000-0005-0000-0000-0000E3600000}"/>
    <cellStyle name="RISKdarkBoxed 2 3 2 2 3 2 2" xfId="29017" xr:uid="{00000000-0005-0000-0000-0000E4600000}"/>
    <cellStyle name="RISKdarkBoxed 2 3 2 2 3 3" xfId="29016" xr:uid="{00000000-0005-0000-0000-0000E5600000}"/>
    <cellStyle name="RISKdarkBoxed 2 3 2 2 4" xfId="16332" xr:uid="{00000000-0005-0000-0000-0000E6600000}"/>
    <cellStyle name="RISKdarkBoxed 2 3 2 2 4 2" xfId="29018" xr:uid="{00000000-0005-0000-0000-0000E7600000}"/>
    <cellStyle name="RISKdarkBoxed 2 3 2 2 5" xfId="29013" xr:uid="{00000000-0005-0000-0000-0000E8600000}"/>
    <cellStyle name="RISKdarkBoxed 2 3 2 3" xfId="16333" xr:uid="{00000000-0005-0000-0000-0000E9600000}"/>
    <cellStyle name="RISKdarkBoxed 2 3 2 3 2" xfId="16334" xr:uid="{00000000-0005-0000-0000-0000EA600000}"/>
    <cellStyle name="RISKdarkBoxed 2 3 2 3 2 2" xfId="16335" xr:uid="{00000000-0005-0000-0000-0000EB600000}"/>
    <cellStyle name="RISKdarkBoxed 2 3 2 3 2 2 2" xfId="29021" xr:uid="{00000000-0005-0000-0000-0000EC600000}"/>
    <cellStyle name="RISKdarkBoxed 2 3 2 3 2 3" xfId="29020" xr:uid="{00000000-0005-0000-0000-0000ED600000}"/>
    <cellStyle name="RISKdarkBoxed 2 3 2 3 3" xfId="16336" xr:uid="{00000000-0005-0000-0000-0000EE600000}"/>
    <cellStyle name="RISKdarkBoxed 2 3 2 3 3 2" xfId="16337" xr:uid="{00000000-0005-0000-0000-0000EF600000}"/>
    <cellStyle name="RISKdarkBoxed 2 3 2 3 3 2 2" xfId="29023" xr:uid="{00000000-0005-0000-0000-0000F0600000}"/>
    <cellStyle name="RISKdarkBoxed 2 3 2 3 3 3" xfId="29022" xr:uid="{00000000-0005-0000-0000-0000F1600000}"/>
    <cellStyle name="RISKdarkBoxed 2 3 2 3 4" xfId="16338" xr:uid="{00000000-0005-0000-0000-0000F2600000}"/>
    <cellStyle name="RISKdarkBoxed 2 3 2 3 4 2" xfId="29024" xr:uid="{00000000-0005-0000-0000-0000F3600000}"/>
    <cellStyle name="RISKdarkBoxed 2 3 2 3 5" xfId="29019" xr:uid="{00000000-0005-0000-0000-0000F4600000}"/>
    <cellStyle name="RISKdarkBoxed 2 3 2 4" xfId="16339" xr:uid="{00000000-0005-0000-0000-0000F5600000}"/>
    <cellStyle name="RISKdarkBoxed 2 3 2 4 2" xfId="16340" xr:uid="{00000000-0005-0000-0000-0000F6600000}"/>
    <cellStyle name="RISKdarkBoxed 2 3 2 4 2 2" xfId="16341" xr:uid="{00000000-0005-0000-0000-0000F7600000}"/>
    <cellStyle name="RISKdarkBoxed 2 3 2 4 2 2 2" xfId="29027" xr:uid="{00000000-0005-0000-0000-0000F8600000}"/>
    <cellStyle name="RISKdarkBoxed 2 3 2 4 2 3" xfId="29026" xr:uid="{00000000-0005-0000-0000-0000F9600000}"/>
    <cellStyle name="RISKdarkBoxed 2 3 2 4 3" xfId="16342" xr:uid="{00000000-0005-0000-0000-0000FA600000}"/>
    <cellStyle name="RISKdarkBoxed 2 3 2 4 3 2" xfId="16343" xr:uid="{00000000-0005-0000-0000-0000FB600000}"/>
    <cellStyle name="RISKdarkBoxed 2 3 2 4 3 2 2" xfId="29029" xr:uid="{00000000-0005-0000-0000-0000FC600000}"/>
    <cellStyle name="RISKdarkBoxed 2 3 2 4 3 3" xfId="29028" xr:uid="{00000000-0005-0000-0000-0000FD600000}"/>
    <cellStyle name="RISKdarkBoxed 2 3 2 4 4" xfId="16344" xr:uid="{00000000-0005-0000-0000-0000FE600000}"/>
    <cellStyle name="RISKdarkBoxed 2 3 2 4 4 2" xfId="29030" xr:uid="{00000000-0005-0000-0000-0000FF600000}"/>
    <cellStyle name="RISKdarkBoxed 2 3 2 4 5" xfId="29025" xr:uid="{00000000-0005-0000-0000-000000610000}"/>
    <cellStyle name="RISKdarkBoxed 2 3 2 5" xfId="16345" xr:uid="{00000000-0005-0000-0000-000001610000}"/>
    <cellStyle name="RISKdarkBoxed 2 3 2 5 2" xfId="16346" xr:uid="{00000000-0005-0000-0000-000002610000}"/>
    <cellStyle name="RISKdarkBoxed 2 3 2 5 2 2" xfId="16347" xr:uid="{00000000-0005-0000-0000-000003610000}"/>
    <cellStyle name="RISKdarkBoxed 2 3 2 5 2 2 2" xfId="29033" xr:uid="{00000000-0005-0000-0000-000004610000}"/>
    <cellStyle name="RISKdarkBoxed 2 3 2 5 2 3" xfId="29032" xr:uid="{00000000-0005-0000-0000-000005610000}"/>
    <cellStyle name="RISKdarkBoxed 2 3 2 5 3" xfId="16348" xr:uid="{00000000-0005-0000-0000-000006610000}"/>
    <cellStyle name="RISKdarkBoxed 2 3 2 5 3 2" xfId="16349" xr:uid="{00000000-0005-0000-0000-000007610000}"/>
    <cellStyle name="RISKdarkBoxed 2 3 2 5 3 2 2" xfId="29035" xr:uid="{00000000-0005-0000-0000-000008610000}"/>
    <cellStyle name="RISKdarkBoxed 2 3 2 5 3 3" xfId="29034" xr:uid="{00000000-0005-0000-0000-000009610000}"/>
    <cellStyle name="RISKdarkBoxed 2 3 2 5 4" xfId="16350" xr:uid="{00000000-0005-0000-0000-00000A610000}"/>
    <cellStyle name="RISKdarkBoxed 2 3 2 5 4 2" xfId="29036" xr:uid="{00000000-0005-0000-0000-00000B610000}"/>
    <cellStyle name="RISKdarkBoxed 2 3 2 5 5" xfId="29031" xr:uid="{00000000-0005-0000-0000-00000C610000}"/>
    <cellStyle name="RISKdarkBoxed 2 3 2 6" xfId="16351" xr:uid="{00000000-0005-0000-0000-00000D610000}"/>
    <cellStyle name="RISKdarkBoxed 2 3 2 6 2" xfId="16352" xr:uid="{00000000-0005-0000-0000-00000E610000}"/>
    <cellStyle name="RISKdarkBoxed 2 3 2 6 2 2" xfId="29038" xr:uid="{00000000-0005-0000-0000-00000F610000}"/>
    <cellStyle name="RISKdarkBoxed 2 3 2 6 3" xfId="29037" xr:uid="{00000000-0005-0000-0000-000010610000}"/>
    <cellStyle name="RISKdarkBoxed 2 3 2 7" xfId="16353" xr:uid="{00000000-0005-0000-0000-000011610000}"/>
    <cellStyle name="RISKdarkBoxed 2 3 2 7 2" xfId="16354" xr:uid="{00000000-0005-0000-0000-000012610000}"/>
    <cellStyle name="RISKdarkBoxed 2 3 2 7 2 2" xfId="29040" xr:uid="{00000000-0005-0000-0000-000013610000}"/>
    <cellStyle name="RISKdarkBoxed 2 3 2 7 3" xfId="29039" xr:uid="{00000000-0005-0000-0000-000014610000}"/>
    <cellStyle name="RISKdarkBoxed 2 3 2 8" xfId="16355" xr:uid="{00000000-0005-0000-0000-000015610000}"/>
    <cellStyle name="RISKdarkBoxed 2 3 2 8 2" xfId="29041" xr:uid="{00000000-0005-0000-0000-000016610000}"/>
    <cellStyle name="RISKdarkBoxed 2 3 2 9" xfId="29012" xr:uid="{00000000-0005-0000-0000-000017610000}"/>
    <cellStyle name="RISKdarkBoxed 2 3 3" xfId="16356" xr:uid="{00000000-0005-0000-0000-000018610000}"/>
    <cellStyle name="RISKdarkBoxed 2 3 3 2" xfId="16357" xr:uid="{00000000-0005-0000-0000-000019610000}"/>
    <cellStyle name="RISKdarkBoxed 2 3 3 2 2" xfId="16358" xr:uid="{00000000-0005-0000-0000-00001A610000}"/>
    <cellStyle name="RISKdarkBoxed 2 3 3 2 2 2" xfId="29044" xr:uid="{00000000-0005-0000-0000-00001B610000}"/>
    <cellStyle name="RISKdarkBoxed 2 3 3 2 3" xfId="29043" xr:uid="{00000000-0005-0000-0000-00001C610000}"/>
    <cellStyle name="RISKdarkBoxed 2 3 3 3" xfId="16359" xr:uid="{00000000-0005-0000-0000-00001D610000}"/>
    <cellStyle name="RISKdarkBoxed 2 3 3 3 2" xfId="16360" xr:uid="{00000000-0005-0000-0000-00001E610000}"/>
    <cellStyle name="RISKdarkBoxed 2 3 3 3 2 2" xfId="29046" xr:uid="{00000000-0005-0000-0000-00001F610000}"/>
    <cellStyle name="RISKdarkBoxed 2 3 3 3 3" xfId="29045" xr:uid="{00000000-0005-0000-0000-000020610000}"/>
    <cellStyle name="RISKdarkBoxed 2 3 3 4" xfId="16361" xr:uid="{00000000-0005-0000-0000-000021610000}"/>
    <cellStyle name="RISKdarkBoxed 2 3 3 4 2" xfId="29047" xr:uid="{00000000-0005-0000-0000-000022610000}"/>
    <cellStyle name="RISKdarkBoxed 2 3 3 5" xfId="29042" xr:uid="{00000000-0005-0000-0000-000023610000}"/>
    <cellStyle name="RISKdarkBoxed 2 3 4" xfId="16362" xr:uid="{00000000-0005-0000-0000-000024610000}"/>
    <cellStyle name="RISKdarkBoxed 2 3 4 2" xfId="16363" xr:uid="{00000000-0005-0000-0000-000025610000}"/>
    <cellStyle name="RISKdarkBoxed 2 3 4 2 2" xfId="16364" xr:uid="{00000000-0005-0000-0000-000026610000}"/>
    <cellStyle name="RISKdarkBoxed 2 3 4 2 2 2" xfId="29050" xr:uid="{00000000-0005-0000-0000-000027610000}"/>
    <cellStyle name="RISKdarkBoxed 2 3 4 2 3" xfId="29049" xr:uid="{00000000-0005-0000-0000-000028610000}"/>
    <cellStyle name="RISKdarkBoxed 2 3 4 3" xfId="16365" xr:uid="{00000000-0005-0000-0000-000029610000}"/>
    <cellStyle name="RISKdarkBoxed 2 3 4 3 2" xfId="16366" xr:uid="{00000000-0005-0000-0000-00002A610000}"/>
    <cellStyle name="RISKdarkBoxed 2 3 4 3 2 2" xfId="29052" xr:uid="{00000000-0005-0000-0000-00002B610000}"/>
    <cellStyle name="RISKdarkBoxed 2 3 4 3 3" xfId="29051" xr:uid="{00000000-0005-0000-0000-00002C610000}"/>
    <cellStyle name="RISKdarkBoxed 2 3 4 4" xfId="16367" xr:uid="{00000000-0005-0000-0000-00002D610000}"/>
    <cellStyle name="RISKdarkBoxed 2 3 4 4 2" xfId="29053" xr:uid="{00000000-0005-0000-0000-00002E610000}"/>
    <cellStyle name="RISKdarkBoxed 2 3 4 5" xfId="29048" xr:uid="{00000000-0005-0000-0000-00002F610000}"/>
    <cellStyle name="RISKdarkBoxed 2 3 5" xfId="16368" xr:uid="{00000000-0005-0000-0000-000030610000}"/>
    <cellStyle name="RISKdarkBoxed 2 3 5 2" xfId="16369" xr:uid="{00000000-0005-0000-0000-000031610000}"/>
    <cellStyle name="RISKdarkBoxed 2 3 5 2 2" xfId="16370" xr:uid="{00000000-0005-0000-0000-000032610000}"/>
    <cellStyle name="RISKdarkBoxed 2 3 5 2 2 2" xfId="29056" xr:uid="{00000000-0005-0000-0000-000033610000}"/>
    <cellStyle name="RISKdarkBoxed 2 3 5 2 3" xfId="29055" xr:uid="{00000000-0005-0000-0000-000034610000}"/>
    <cellStyle name="RISKdarkBoxed 2 3 5 3" xfId="16371" xr:uid="{00000000-0005-0000-0000-000035610000}"/>
    <cellStyle name="RISKdarkBoxed 2 3 5 3 2" xfId="16372" xr:uid="{00000000-0005-0000-0000-000036610000}"/>
    <cellStyle name="RISKdarkBoxed 2 3 5 3 2 2" xfId="29058" xr:uid="{00000000-0005-0000-0000-000037610000}"/>
    <cellStyle name="RISKdarkBoxed 2 3 5 3 3" xfId="29057" xr:uid="{00000000-0005-0000-0000-000038610000}"/>
    <cellStyle name="RISKdarkBoxed 2 3 5 4" xfId="16373" xr:uid="{00000000-0005-0000-0000-000039610000}"/>
    <cellStyle name="RISKdarkBoxed 2 3 5 4 2" xfId="29059" xr:uid="{00000000-0005-0000-0000-00003A610000}"/>
    <cellStyle name="RISKdarkBoxed 2 3 5 5" xfId="29054" xr:uid="{00000000-0005-0000-0000-00003B610000}"/>
    <cellStyle name="RISKdarkBoxed 2 3 6" xfId="16374" xr:uid="{00000000-0005-0000-0000-00003C610000}"/>
    <cellStyle name="RISKdarkBoxed 2 3 6 2" xfId="16375" xr:uid="{00000000-0005-0000-0000-00003D610000}"/>
    <cellStyle name="RISKdarkBoxed 2 3 6 2 2" xfId="16376" xr:uid="{00000000-0005-0000-0000-00003E610000}"/>
    <cellStyle name="RISKdarkBoxed 2 3 6 2 2 2" xfId="29062" xr:uid="{00000000-0005-0000-0000-00003F610000}"/>
    <cellStyle name="RISKdarkBoxed 2 3 6 2 3" xfId="29061" xr:uid="{00000000-0005-0000-0000-000040610000}"/>
    <cellStyle name="RISKdarkBoxed 2 3 6 3" xfId="16377" xr:uid="{00000000-0005-0000-0000-000041610000}"/>
    <cellStyle name="RISKdarkBoxed 2 3 6 3 2" xfId="16378" xr:uid="{00000000-0005-0000-0000-000042610000}"/>
    <cellStyle name="RISKdarkBoxed 2 3 6 3 2 2" xfId="29064" xr:uid="{00000000-0005-0000-0000-000043610000}"/>
    <cellStyle name="RISKdarkBoxed 2 3 6 3 3" xfId="29063" xr:uid="{00000000-0005-0000-0000-000044610000}"/>
    <cellStyle name="RISKdarkBoxed 2 3 6 4" xfId="16379" xr:uid="{00000000-0005-0000-0000-000045610000}"/>
    <cellStyle name="RISKdarkBoxed 2 3 6 4 2" xfId="29065" xr:uid="{00000000-0005-0000-0000-000046610000}"/>
    <cellStyle name="RISKdarkBoxed 2 3 6 5" xfId="29060" xr:uid="{00000000-0005-0000-0000-000047610000}"/>
    <cellStyle name="RISKdarkBoxed 2 3 7" xfId="16380" xr:uid="{00000000-0005-0000-0000-000048610000}"/>
    <cellStyle name="RISKdarkBoxed 2 3 7 2" xfId="16381" xr:uid="{00000000-0005-0000-0000-000049610000}"/>
    <cellStyle name="RISKdarkBoxed 2 3 7 2 2" xfId="29067" xr:uid="{00000000-0005-0000-0000-00004A610000}"/>
    <cellStyle name="RISKdarkBoxed 2 3 7 3" xfId="29066" xr:uid="{00000000-0005-0000-0000-00004B610000}"/>
    <cellStyle name="RISKdarkBoxed 2 3 8" xfId="16382" xr:uid="{00000000-0005-0000-0000-00004C610000}"/>
    <cellStyle name="RISKdarkBoxed 2 3 8 2" xfId="16383" xr:uid="{00000000-0005-0000-0000-00004D610000}"/>
    <cellStyle name="RISKdarkBoxed 2 3 8 2 2" xfId="29069" xr:uid="{00000000-0005-0000-0000-00004E610000}"/>
    <cellStyle name="RISKdarkBoxed 2 3 8 3" xfId="29068" xr:uid="{00000000-0005-0000-0000-00004F610000}"/>
    <cellStyle name="RISKdarkBoxed 2 3 9" xfId="16384" xr:uid="{00000000-0005-0000-0000-000050610000}"/>
    <cellStyle name="RISKdarkBoxed 2 3 9 2" xfId="29070" xr:uid="{00000000-0005-0000-0000-000051610000}"/>
    <cellStyle name="RISKdarkBoxed 2 3_Balance" xfId="16385" xr:uid="{00000000-0005-0000-0000-000052610000}"/>
    <cellStyle name="RISKdarkBoxed 2 4" xfId="16386" xr:uid="{00000000-0005-0000-0000-000053610000}"/>
    <cellStyle name="RISKdarkBoxed 2 4 10" xfId="29071" xr:uid="{00000000-0005-0000-0000-000054610000}"/>
    <cellStyle name="RISKdarkBoxed 2 4 2" xfId="16387" xr:uid="{00000000-0005-0000-0000-000055610000}"/>
    <cellStyle name="RISKdarkBoxed 2 4 2 2" xfId="16388" xr:uid="{00000000-0005-0000-0000-000056610000}"/>
    <cellStyle name="RISKdarkBoxed 2 4 2 2 2" xfId="16389" xr:uid="{00000000-0005-0000-0000-000057610000}"/>
    <cellStyle name="RISKdarkBoxed 2 4 2 2 2 2" xfId="16390" xr:uid="{00000000-0005-0000-0000-000058610000}"/>
    <cellStyle name="RISKdarkBoxed 2 4 2 2 2 2 2" xfId="29075" xr:uid="{00000000-0005-0000-0000-000059610000}"/>
    <cellStyle name="RISKdarkBoxed 2 4 2 2 2 3" xfId="29074" xr:uid="{00000000-0005-0000-0000-00005A610000}"/>
    <cellStyle name="RISKdarkBoxed 2 4 2 2 3" xfId="16391" xr:uid="{00000000-0005-0000-0000-00005B610000}"/>
    <cellStyle name="RISKdarkBoxed 2 4 2 2 3 2" xfId="16392" xr:uid="{00000000-0005-0000-0000-00005C610000}"/>
    <cellStyle name="RISKdarkBoxed 2 4 2 2 3 2 2" xfId="29077" xr:uid="{00000000-0005-0000-0000-00005D610000}"/>
    <cellStyle name="RISKdarkBoxed 2 4 2 2 3 3" xfId="29076" xr:uid="{00000000-0005-0000-0000-00005E610000}"/>
    <cellStyle name="RISKdarkBoxed 2 4 2 2 4" xfId="16393" xr:uid="{00000000-0005-0000-0000-00005F610000}"/>
    <cellStyle name="RISKdarkBoxed 2 4 2 2 4 2" xfId="29078" xr:uid="{00000000-0005-0000-0000-000060610000}"/>
    <cellStyle name="RISKdarkBoxed 2 4 2 2 5" xfId="29073" xr:uid="{00000000-0005-0000-0000-000061610000}"/>
    <cellStyle name="RISKdarkBoxed 2 4 2 3" xfId="16394" xr:uid="{00000000-0005-0000-0000-000062610000}"/>
    <cellStyle name="RISKdarkBoxed 2 4 2 3 2" xfId="16395" xr:uid="{00000000-0005-0000-0000-000063610000}"/>
    <cellStyle name="RISKdarkBoxed 2 4 2 3 2 2" xfId="16396" xr:uid="{00000000-0005-0000-0000-000064610000}"/>
    <cellStyle name="RISKdarkBoxed 2 4 2 3 2 2 2" xfId="29081" xr:uid="{00000000-0005-0000-0000-000065610000}"/>
    <cellStyle name="RISKdarkBoxed 2 4 2 3 2 3" xfId="29080" xr:uid="{00000000-0005-0000-0000-000066610000}"/>
    <cellStyle name="RISKdarkBoxed 2 4 2 3 3" xfId="16397" xr:uid="{00000000-0005-0000-0000-000067610000}"/>
    <cellStyle name="RISKdarkBoxed 2 4 2 3 3 2" xfId="16398" xr:uid="{00000000-0005-0000-0000-000068610000}"/>
    <cellStyle name="RISKdarkBoxed 2 4 2 3 3 2 2" xfId="29083" xr:uid="{00000000-0005-0000-0000-000069610000}"/>
    <cellStyle name="RISKdarkBoxed 2 4 2 3 3 3" xfId="29082" xr:uid="{00000000-0005-0000-0000-00006A610000}"/>
    <cellStyle name="RISKdarkBoxed 2 4 2 3 4" xfId="16399" xr:uid="{00000000-0005-0000-0000-00006B610000}"/>
    <cellStyle name="RISKdarkBoxed 2 4 2 3 4 2" xfId="29084" xr:uid="{00000000-0005-0000-0000-00006C610000}"/>
    <cellStyle name="RISKdarkBoxed 2 4 2 3 5" xfId="29079" xr:uid="{00000000-0005-0000-0000-00006D610000}"/>
    <cellStyle name="RISKdarkBoxed 2 4 2 4" xfId="16400" xr:uid="{00000000-0005-0000-0000-00006E610000}"/>
    <cellStyle name="RISKdarkBoxed 2 4 2 4 2" xfId="16401" xr:uid="{00000000-0005-0000-0000-00006F610000}"/>
    <cellStyle name="RISKdarkBoxed 2 4 2 4 2 2" xfId="16402" xr:uid="{00000000-0005-0000-0000-000070610000}"/>
    <cellStyle name="RISKdarkBoxed 2 4 2 4 2 2 2" xfId="29087" xr:uid="{00000000-0005-0000-0000-000071610000}"/>
    <cellStyle name="RISKdarkBoxed 2 4 2 4 2 3" xfId="29086" xr:uid="{00000000-0005-0000-0000-000072610000}"/>
    <cellStyle name="RISKdarkBoxed 2 4 2 4 3" xfId="16403" xr:uid="{00000000-0005-0000-0000-000073610000}"/>
    <cellStyle name="RISKdarkBoxed 2 4 2 4 3 2" xfId="16404" xr:uid="{00000000-0005-0000-0000-000074610000}"/>
    <cellStyle name="RISKdarkBoxed 2 4 2 4 3 2 2" xfId="29089" xr:uid="{00000000-0005-0000-0000-000075610000}"/>
    <cellStyle name="RISKdarkBoxed 2 4 2 4 3 3" xfId="29088" xr:uid="{00000000-0005-0000-0000-000076610000}"/>
    <cellStyle name="RISKdarkBoxed 2 4 2 4 4" xfId="16405" xr:uid="{00000000-0005-0000-0000-000077610000}"/>
    <cellStyle name="RISKdarkBoxed 2 4 2 4 4 2" xfId="29090" xr:uid="{00000000-0005-0000-0000-000078610000}"/>
    <cellStyle name="RISKdarkBoxed 2 4 2 4 5" xfId="29085" xr:uid="{00000000-0005-0000-0000-000079610000}"/>
    <cellStyle name="RISKdarkBoxed 2 4 2 5" xfId="16406" xr:uid="{00000000-0005-0000-0000-00007A610000}"/>
    <cellStyle name="RISKdarkBoxed 2 4 2 5 2" xfId="16407" xr:uid="{00000000-0005-0000-0000-00007B610000}"/>
    <cellStyle name="RISKdarkBoxed 2 4 2 5 2 2" xfId="16408" xr:uid="{00000000-0005-0000-0000-00007C610000}"/>
    <cellStyle name="RISKdarkBoxed 2 4 2 5 2 2 2" xfId="29093" xr:uid="{00000000-0005-0000-0000-00007D610000}"/>
    <cellStyle name="RISKdarkBoxed 2 4 2 5 2 3" xfId="29092" xr:uid="{00000000-0005-0000-0000-00007E610000}"/>
    <cellStyle name="RISKdarkBoxed 2 4 2 5 3" xfId="16409" xr:uid="{00000000-0005-0000-0000-00007F610000}"/>
    <cellStyle name="RISKdarkBoxed 2 4 2 5 3 2" xfId="16410" xr:uid="{00000000-0005-0000-0000-000080610000}"/>
    <cellStyle name="RISKdarkBoxed 2 4 2 5 3 2 2" xfId="29095" xr:uid="{00000000-0005-0000-0000-000081610000}"/>
    <cellStyle name="RISKdarkBoxed 2 4 2 5 3 3" xfId="29094" xr:uid="{00000000-0005-0000-0000-000082610000}"/>
    <cellStyle name="RISKdarkBoxed 2 4 2 5 4" xfId="16411" xr:uid="{00000000-0005-0000-0000-000083610000}"/>
    <cellStyle name="RISKdarkBoxed 2 4 2 5 4 2" xfId="29096" xr:uid="{00000000-0005-0000-0000-000084610000}"/>
    <cellStyle name="RISKdarkBoxed 2 4 2 5 5" xfId="29091" xr:uid="{00000000-0005-0000-0000-000085610000}"/>
    <cellStyle name="RISKdarkBoxed 2 4 2 6" xfId="16412" xr:uid="{00000000-0005-0000-0000-000086610000}"/>
    <cellStyle name="RISKdarkBoxed 2 4 2 6 2" xfId="16413" xr:uid="{00000000-0005-0000-0000-000087610000}"/>
    <cellStyle name="RISKdarkBoxed 2 4 2 6 2 2" xfId="29098" xr:uid="{00000000-0005-0000-0000-000088610000}"/>
    <cellStyle name="RISKdarkBoxed 2 4 2 6 3" xfId="29097" xr:uid="{00000000-0005-0000-0000-000089610000}"/>
    <cellStyle name="RISKdarkBoxed 2 4 2 7" xfId="16414" xr:uid="{00000000-0005-0000-0000-00008A610000}"/>
    <cellStyle name="RISKdarkBoxed 2 4 2 7 2" xfId="16415" xr:uid="{00000000-0005-0000-0000-00008B610000}"/>
    <cellStyle name="RISKdarkBoxed 2 4 2 7 2 2" xfId="29100" xr:uid="{00000000-0005-0000-0000-00008C610000}"/>
    <cellStyle name="RISKdarkBoxed 2 4 2 7 3" xfId="29099" xr:uid="{00000000-0005-0000-0000-00008D610000}"/>
    <cellStyle name="RISKdarkBoxed 2 4 2 8" xfId="16416" xr:uid="{00000000-0005-0000-0000-00008E610000}"/>
    <cellStyle name="RISKdarkBoxed 2 4 2 8 2" xfId="29101" xr:uid="{00000000-0005-0000-0000-00008F610000}"/>
    <cellStyle name="RISKdarkBoxed 2 4 2 9" xfId="29072" xr:uid="{00000000-0005-0000-0000-000090610000}"/>
    <cellStyle name="RISKdarkBoxed 2 4 3" xfId="16417" xr:uid="{00000000-0005-0000-0000-000091610000}"/>
    <cellStyle name="RISKdarkBoxed 2 4 3 2" xfId="16418" xr:uid="{00000000-0005-0000-0000-000092610000}"/>
    <cellStyle name="RISKdarkBoxed 2 4 3 2 2" xfId="16419" xr:uid="{00000000-0005-0000-0000-000093610000}"/>
    <cellStyle name="RISKdarkBoxed 2 4 3 2 2 2" xfId="29104" xr:uid="{00000000-0005-0000-0000-000094610000}"/>
    <cellStyle name="RISKdarkBoxed 2 4 3 2 3" xfId="29103" xr:uid="{00000000-0005-0000-0000-000095610000}"/>
    <cellStyle name="RISKdarkBoxed 2 4 3 3" xfId="16420" xr:uid="{00000000-0005-0000-0000-000096610000}"/>
    <cellStyle name="RISKdarkBoxed 2 4 3 3 2" xfId="16421" xr:uid="{00000000-0005-0000-0000-000097610000}"/>
    <cellStyle name="RISKdarkBoxed 2 4 3 3 2 2" xfId="29106" xr:uid="{00000000-0005-0000-0000-000098610000}"/>
    <cellStyle name="RISKdarkBoxed 2 4 3 3 3" xfId="29105" xr:uid="{00000000-0005-0000-0000-000099610000}"/>
    <cellStyle name="RISKdarkBoxed 2 4 3 4" xfId="16422" xr:uid="{00000000-0005-0000-0000-00009A610000}"/>
    <cellStyle name="RISKdarkBoxed 2 4 3 4 2" xfId="29107" xr:uid="{00000000-0005-0000-0000-00009B610000}"/>
    <cellStyle name="RISKdarkBoxed 2 4 3 5" xfId="29102" xr:uid="{00000000-0005-0000-0000-00009C610000}"/>
    <cellStyle name="RISKdarkBoxed 2 4 4" xfId="16423" xr:uid="{00000000-0005-0000-0000-00009D610000}"/>
    <cellStyle name="RISKdarkBoxed 2 4 4 2" xfId="16424" xr:uid="{00000000-0005-0000-0000-00009E610000}"/>
    <cellStyle name="RISKdarkBoxed 2 4 4 2 2" xfId="16425" xr:uid="{00000000-0005-0000-0000-00009F610000}"/>
    <cellStyle name="RISKdarkBoxed 2 4 4 2 2 2" xfId="29110" xr:uid="{00000000-0005-0000-0000-0000A0610000}"/>
    <cellStyle name="RISKdarkBoxed 2 4 4 2 3" xfId="29109" xr:uid="{00000000-0005-0000-0000-0000A1610000}"/>
    <cellStyle name="RISKdarkBoxed 2 4 4 3" xfId="16426" xr:uid="{00000000-0005-0000-0000-0000A2610000}"/>
    <cellStyle name="RISKdarkBoxed 2 4 4 3 2" xfId="16427" xr:uid="{00000000-0005-0000-0000-0000A3610000}"/>
    <cellStyle name="RISKdarkBoxed 2 4 4 3 2 2" xfId="29112" xr:uid="{00000000-0005-0000-0000-0000A4610000}"/>
    <cellStyle name="RISKdarkBoxed 2 4 4 3 3" xfId="29111" xr:uid="{00000000-0005-0000-0000-0000A5610000}"/>
    <cellStyle name="RISKdarkBoxed 2 4 4 4" xfId="16428" xr:uid="{00000000-0005-0000-0000-0000A6610000}"/>
    <cellStyle name="RISKdarkBoxed 2 4 4 4 2" xfId="29113" xr:uid="{00000000-0005-0000-0000-0000A7610000}"/>
    <cellStyle name="RISKdarkBoxed 2 4 4 5" xfId="29108" xr:uid="{00000000-0005-0000-0000-0000A8610000}"/>
    <cellStyle name="RISKdarkBoxed 2 4 5" xfId="16429" xr:uid="{00000000-0005-0000-0000-0000A9610000}"/>
    <cellStyle name="RISKdarkBoxed 2 4 5 2" xfId="16430" xr:uid="{00000000-0005-0000-0000-0000AA610000}"/>
    <cellStyle name="RISKdarkBoxed 2 4 5 2 2" xfId="16431" xr:uid="{00000000-0005-0000-0000-0000AB610000}"/>
    <cellStyle name="RISKdarkBoxed 2 4 5 2 2 2" xfId="29116" xr:uid="{00000000-0005-0000-0000-0000AC610000}"/>
    <cellStyle name="RISKdarkBoxed 2 4 5 2 3" xfId="29115" xr:uid="{00000000-0005-0000-0000-0000AD610000}"/>
    <cellStyle name="RISKdarkBoxed 2 4 5 3" xfId="16432" xr:uid="{00000000-0005-0000-0000-0000AE610000}"/>
    <cellStyle name="RISKdarkBoxed 2 4 5 3 2" xfId="16433" xr:uid="{00000000-0005-0000-0000-0000AF610000}"/>
    <cellStyle name="RISKdarkBoxed 2 4 5 3 2 2" xfId="29118" xr:uid="{00000000-0005-0000-0000-0000B0610000}"/>
    <cellStyle name="RISKdarkBoxed 2 4 5 3 3" xfId="29117" xr:uid="{00000000-0005-0000-0000-0000B1610000}"/>
    <cellStyle name="RISKdarkBoxed 2 4 5 4" xfId="16434" xr:uid="{00000000-0005-0000-0000-0000B2610000}"/>
    <cellStyle name="RISKdarkBoxed 2 4 5 4 2" xfId="29119" xr:uid="{00000000-0005-0000-0000-0000B3610000}"/>
    <cellStyle name="RISKdarkBoxed 2 4 5 5" xfId="29114" xr:uid="{00000000-0005-0000-0000-0000B4610000}"/>
    <cellStyle name="RISKdarkBoxed 2 4 6" xfId="16435" xr:uid="{00000000-0005-0000-0000-0000B5610000}"/>
    <cellStyle name="RISKdarkBoxed 2 4 6 2" xfId="16436" xr:uid="{00000000-0005-0000-0000-0000B6610000}"/>
    <cellStyle name="RISKdarkBoxed 2 4 6 2 2" xfId="16437" xr:uid="{00000000-0005-0000-0000-0000B7610000}"/>
    <cellStyle name="RISKdarkBoxed 2 4 6 2 2 2" xfId="29122" xr:uid="{00000000-0005-0000-0000-0000B8610000}"/>
    <cellStyle name="RISKdarkBoxed 2 4 6 2 3" xfId="29121" xr:uid="{00000000-0005-0000-0000-0000B9610000}"/>
    <cellStyle name="RISKdarkBoxed 2 4 6 3" xfId="16438" xr:uid="{00000000-0005-0000-0000-0000BA610000}"/>
    <cellStyle name="RISKdarkBoxed 2 4 6 3 2" xfId="16439" xr:uid="{00000000-0005-0000-0000-0000BB610000}"/>
    <cellStyle name="RISKdarkBoxed 2 4 6 3 2 2" xfId="29124" xr:uid="{00000000-0005-0000-0000-0000BC610000}"/>
    <cellStyle name="RISKdarkBoxed 2 4 6 3 3" xfId="29123" xr:uid="{00000000-0005-0000-0000-0000BD610000}"/>
    <cellStyle name="RISKdarkBoxed 2 4 6 4" xfId="16440" xr:uid="{00000000-0005-0000-0000-0000BE610000}"/>
    <cellStyle name="RISKdarkBoxed 2 4 6 4 2" xfId="29125" xr:uid="{00000000-0005-0000-0000-0000BF610000}"/>
    <cellStyle name="RISKdarkBoxed 2 4 6 5" xfId="29120" xr:uid="{00000000-0005-0000-0000-0000C0610000}"/>
    <cellStyle name="RISKdarkBoxed 2 4 7" xfId="16441" xr:uid="{00000000-0005-0000-0000-0000C1610000}"/>
    <cellStyle name="RISKdarkBoxed 2 4 7 2" xfId="16442" xr:uid="{00000000-0005-0000-0000-0000C2610000}"/>
    <cellStyle name="RISKdarkBoxed 2 4 7 2 2" xfId="29127" xr:uid="{00000000-0005-0000-0000-0000C3610000}"/>
    <cellStyle name="RISKdarkBoxed 2 4 7 3" xfId="29126" xr:uid="{00000000-0005-0000-0000-0000C4610000}"/>
    <cellStyle name="RISKdarkBoxed 2 4 8" xfId="16443" xr:uid="{00000000-0005-0000-0000-0000C5610000}"/>
    <cellStyle name="RISKdarkBoxed 2 4 8 2" xfId="16444" xr:uid="{00000000-0005-0000-0000-0000C6610000}"/>
    <cellStyle name="RISKdarkBoxed 2 4 8 2 2" xfId="29129" xr:uid="{00000000-0005-0000-0000-0000C7610000}"/>
    <cellStyle name="RISKdarkBoxed 2 4 8 3" xfId="29128" xr:uid="{00000000-0005-0000-0000-0000C8610000}"/>
    <cellStyle name="RISKdarkBoxed 2 4 9" xfId="16445" xr:uid="{00000000-0005-0000-0000-0000C9610000}"/>
    <cellStyle name="RISKdarkBoxed 2 4 9 2" xfId="29130" xr:uid="{00000000-0005-0000-0000-0000CA610000}"/>
    <cellStyle name="RISKdarkBoxed 2 4_Balance" xfId="16446" xr:uid="{00000000-0005-0000-0000-0000CB610000}"/>
    <cellStyle name="RISKdarkBoxed 2 5" xfId="16447" xr:uid="{00000000-0005-0000-0000-0000CC610000}"/>
    <cellStyle name="RISKdarkBoxed 2 5 2" xfId="16448" xr:uid="{00000000-0005-0000-0000-0000CD610000}"/>
    <cellStyle name="RISKdarkBoxed 2 5 2 2" xfId="16449" xr:uid="{00000000-0005-0000-0000-0000CE610000}"/>
    <cellStyle name="RISKdarkBoxed 2 5 2 2 2" xfId="16450" xr:uid="{00000000-0005-0000-0000-0000CF610000}"/>
    <cellStyle name="RISKdarkBoxed 2 5 2 2 2 2" xfId="29134" xr:uid="{00000000-0005-0000-0000-0000D0610000}"/>
    <cellStyle name="RISKdarkBoxed 2 5 2 2 3" xfId="29133" xr:uid="{00000000-0005-0000-0000-0000D1610000}"/>
    <cellStyle name="RISKdarkBoxed 2 5 2 3" xfId="16451" xr:uid="{00000000-0005-0000-0000-0000D2610000}"/>
    <cellStyle name="RISKdarkBoxed 2 5 2 3 2" xfId="16452" xr:uid="{00000000-0005-0000-0000-0000D3610000}"/>
    <cellStyle name="RISKdarkBoxed 2 5 2 3 2 2" xfId="29136" xr:uid="{00000000-0005-0000-0000-0000D4610000}"/>
    <cellStyle name="RISKdarkBoxed 2 5 2 3 3" xfId="29135" xr:uid="{00000000-0005-0000-0000-0000D5610000}"/>
    <cellStyle name="RISKdarkBoxed 2 5 2 4" xfId="16453" xr:uid="{00000000-0005-0000-0000-0000D6610000}"/>
    <cellStyle name="RISKdarkBoxed 2 5 2 4 2" xfId="29137" xr:uid="{00000000-0005-0000-0000-0000D7610000}"/>
    <cellStyle name="RISKdarkBoxed 2 5 2 5" xfId="29132" xr:uid="{00000000-0005-0000-0000-0000D8610000}"/>
    <cellStyle name="RISKdarkBoxed 2 5 3" xfId="16454" xr:uid="{00000000-0005-0000-0000-0000D9610000}"/>
    <cellStyle name="RISKdarkBoxed 2 5 3 2" xfId="16455" xr:uid="{00000000-0005-0000-0000-0000DA610000}"/>
    <cellStyle name="RISKdarkBoxed 2 5 3 2 2" xfId="16456" xr:uid="{00000000-0005-0000-0000-0000DB610000}"/>
    <cellStyle name="RISKdarkBoxed 2 5 3 2 2 2" xfId="29140" xr:uid="{00000000-0005-0000-0000-0000DC610000}"/>
    <cellStyle name="RISKdarkBoxed 2 5 3 2 3" xfId="29139" xr:uid="{00000000-0005-0000-0000-0000DD610000}"/>
    <cellStyle name="RISKdarkBoxed 2 5 3 3" xfId="16457" xr:uid="{00000000-0005-0000-0000-0000DE610000}"/>
    <cellStyle name="RISKdarkBoxed 2 5 3 3 2" xfId="16458" xr:uid="{00000000-0005-0000-0000-0000DF610000}"/>
    <cellStyle name="RISKdarkBoxed 2 5 3 3 2 2" xfId="29142" xr:uid="{00000000-0005-0000-0000-0000E0610000}"/>
    <cellStyle name="RISKdarkBoxed 2 5 3 3 3" xfId="29141" xr:uid="{00000000-0005-0000-0000-0000E1610000}"/>
    <cellStyle name="RISKdarkBoxed 2 5 3 4" xfId="16459" xr:uid="{00000000-0005-0000-0000-0000E2610000}"/>
    <cellStyle name="RISKdarkBoxed 2 5 3 4 2" xfId="29143" xr:uid="{00000000-0005-0000-0000-0000E3610000}"/>
    <cellStyle name="RISKdarkBoxed 2 5 3 5" xfId="29138" xr:uid="{00000000-0005-0000-0000-0000E4610000}"/>
    <cellStyle name="RISKdarkBoxed 2 5 4" xfId="16460" xr:uid="{00000000-0005-0000-0000-0000E5610000}"/>
    <cellStyle name="RISKdarkBoxed 2 5 4 2" xfId="16461" xr:uid="{00000000-0005-0000-0000-0000E6610000}"/>
    <cellStyle name="RISKdarkBoxed 2 5 4 2 2" xfId="16462" xr:uid="{00000000-0005-0000-0000-0000E7610000}"/>
    <cellStyle name="RISKdarkBoxed 2 5 4 2 2 2" xfId="29146" xr:uid="{00000000-0005-0000-0000-0000E8610000}"/>
    <cellStyle name="RISKdarkBoxed 2 5 4 2 3" xfId="29145" xr:uid="{00000000-0005-0000-0000-0000E9610000}"/>
    <cellStyle name="RISKdarkBoxed 2 5 4 3" xfId="16463" xr:uid="{00000000-0005-0000-0000-0000EA610000}"/>
    <cellStyle name="RISKdarkBoxed 2 5 4 3 2" xfId="16464" xr:uid="{00000000-0005-0000-0000-0000EB610000}"/>
    <cellStyle name="RISKdarkBoxed 2 5 4 3 2 2" xfId="29148" xr:uid="{00000000-0005-0000-0000-0000EC610000}"/>
    <cellStyle name="RISKdarkBoxed 2 5 4 3 3" xfId="29147" xr:uid="{00000000-0005-0000-0000-0000ED610000}"/>
    <cellStyle name="RISKdarkBoxed 2 5 4 4" xfId="16465" xr:uid="{00000000-0005-0000-0000-0000EE610000}"/>
    <cellStyle name="RISKdarkBoxed 2 5 4 4 2" xfId="29149" xr:uid="{00000000-0005-0000-0000-0000EF610000}"/>
    <cellStyle name="RISKdarkBoxed 2 5 4 5" xfId="29144" xr:uid="{00000000-0005-0000-0000-0000F0610000}"/>
    <cellStyle name="RISKdarkBoxed 2 5 5" xfId="16466" xr:uid="{00000000-0005-0000-0000-0000F1610000}"/>
    <cellStyle name="RISKdarkBoxed 2 5 5 2" xfId="16467" xr:uid="{00000000-0005-0000-0000-0000F2610000}"/>
    <cellStyle name="RISKdarkBoxed 2 5 5 2 2" xfId="16468" xr:uid="{00000000-0005-0000-0000-0000F3610000}"/>
    <cellStyle name="RISKdarkBoxed 2 5 5 2 2 2" xfId="29152" xr:uid="{00000000-0005-0000-0000-0000F4610000}"/>
    <cellStyle name="RISKdarkBoxed 2 5 5 2 3" xfId="29151" xr:uid="{00000000-0005-0000-0000-0000F5610000}"/>
    <cellStyle name="RISKdarkBoxed 2 5 5 3" xfId="16469" xr:uid="{00000000-0005-0000-0000-0000F6610000}"/>
    <cellStyle name="RISKdarkBoxed 2 5 5 3 2" xfId="16470" xr:uid="{00000000-0005-0000-0000-0000F7610000}"/>
    <cellStyle name="RISKdarkBoxed 2 5 5 3 2 2" xfId="29154" xr:uid="{00000000-0005-0000-0000-0000F8610000}"/>
    <cellStyle name="RISKdarkBoxed 2 5 5 3 3" xfId="29153" xr:uid="{00000000-0005-0000-0000-0000F9610000}"/>
    <cellStyle name="RISKdarkBoxed 2 5 5 4" xfId="16471" xr:uid="{00000000-0005-0000-0000-0000FA610000}"/>
    <cellStyle name="RISKdarkBoxed 2 5 5 4 2" xfId="29155" xr:uid="{00000000-0005-0000-0000-0000FB610000}"/>
    <cellStyle name="RISKdarkBoxed 2 5 5 5" xfId="29150" xr:uid="{00000000-0005-0000-0000-0000FC610000}"/>
    <cellStyle name="RISKdarkBoxed 2 5 6" xfId="16472" xr:uid="{00000000-0005-0000-0000-0000FD610000}"/>
    <cellStyle name="RISKdarkBoxed 2 5 6 2" xfId="16473" xr:uid="{00000000-0005-0000-0000-0000FE610000}"/>
    <cellStyle name="RISKdarkBoxed 2 5 6 2 2" xfId="29157" xr:uid="{00000000-0005-0000-0000-0000FF610000}"/>
    <cellStyle name="RISKdarkBoxed 2 5 6 3" xfId="29156" xr:uid="{00000000-0005-0000-0000-000000620000}"/>
    <cellStyle name="RISKdarkBoxed 2 5 7" xfId="16474" xr:uid="{00000000-0005-0000-0000-000001620000}"/>
    <cellStyle name="RISKdarkBoxed 2 5 7 2" xfId="16475" xr:uid="{00000000-0005-0000-0000-000002620000}"/>
    <cellStyle name="RISKdarkBoxed 2 5 7 2 2" xfId="29159" xr:uid="{00000000-0005-0000-0000-000003620000}"/>
    <cellStyle name="RISKdarkBoxed 2 5 7 3" xfId="29158" xr:uid="{00000000-0005-0000-0000-000004620000}"/>
    <cellStyle name="RISKdarkBoxed 2 5 8" xfId="16476" xr:uid="{00000000-0005-0000-0000-000005620000}"/>
    <cellStyle name="RISKdarkBoxed 2 5 8 2" xfId="29160" xr:uid="{00000000-0005-0000-0000-000006620000}"/>
    <cellStyle name="RISKdarkBoxed 2 5 9" xfId="29131" xr:uid="{00000000-0005-0000-0000-000007620000}"/>
    <cellStyle name="RISKdarkBoxed 2 6" xfId="16477" xr:uid="{00000000-0005-0000-0000-000008620000}"/>
    <cellStyle name="RISKdarkBoxed 2 6 2" xfId="16478" xr:uid="{00000000-0005-0000-0000-000009620000}"/>
    <cellStyle name="RISKdarkBoxed 2 6 2 2" xfId="16479" xr:uid="{00000000-0005-0000-0000-00000A620000}"/>
    <cellStyle name="RISKdarkBoxed 2 6 2 2 2" xfId="16480" xr:uid="{00000000-0005-0000-0000-00000B620000}"/>
    <cellStyle name="RISKdarkBoxed 2 6 2 2 2 2" xfId="29164" xr:uid="{00000000-0005-0000-0000-00000C620000}"/>
    <cellStyle name="RISKdarkBoxed 2 6 2 2 3" xfId="29163" xr:uid="{00000000-0005-0000-0000-00000D620000}"/>
    <cellStyle name="RISKdarkBoxed 2 6 2 3" xfId="16481" xr:uid="{00000000-0005-0000-0000-00000E620000}"/>
    <cellStyle name="RISKdarkBoxed 2 6 2 3 2" xfId="16482" xr:uid="{00000000-0005-0000-0000-00000F620000}"/>
    <cellStyle name="RISKdarkBoxed 2 6 2 3 2 2" xfId="29166" xr:uid="{00000000-0005-0000-0000-000010620000}"/>
    <cellStyle name="RISKdarkBoxed 2 6 2 3 3" xfId="29165" xr:uid="{00000000-0005-0000-0000-000011620000}"/>
    <cellStyle name="RISKdarkBoxed 2 6 2 4" xfId="16483" xr:uid="{00000000-0005-0000-0000-000012620000}"/>
    <cellStyle name="RISKdarkBoxed 2 6 2 4 2" xfId="29167" xr:uid="{00000000-0005-0000-0000-000013620000}"/>
    <cellStyle name="RISKdarkBoxed 2 6 2 5" xfId="29162" xr:uid="{00000000-0005-0000-0000-000014620000}"/>
    <cellStyle name="RISKdarkBoxed 2 6 3" xfId="16484" xr:uid="{00000000-0005-0000-0000-000015620000}"/>
    <cellStyle name="RISKdarkBoxed 2 6 3 2" xfId="16485" xr:uid="{00000000-0005-0000-0000-000016620000}"/>
    <cellStyle name="RISKdarkBoxed 2 6 3 2 2" xfId="16486" xr:uid="{00000000-0005-0000-0000-000017620000}"/>
    <cellStyle name="RISKdarkBoxed 2 6 3 2 2 2" xfId="29170" xr:uid="{00000000-0005-0000-0000-000018620000}"/>
    <cellStyle name="RISKdarkBoxed 2 6 3 2 3" xfId="29169" xr:uid="{00000000-0005-0000-0000-000019620000}"/>
    <cellStyle name="RISKdarkBoxed 2 6 3 3" xfId="16487" xr:uid="{00000000-0005-0000-0000-00001A620000}"/>
    <cellStyle name="RISKdarkBoxed 2 6 3 3 2" xfId="16488" xr:uid="{00000000-0005-0000-0000-00001B620000}"/>
    <cellStyle name="RISKdarkBoxed 2 6 3 3 2 2" xfId="29172" xr:uid="{00000000-0005-0000-0000-00001C620000}"/>
    <cellStyle name="RISKdarkBoxed 2 6 3 3 3" xfId="29171" xr:uid="{00000000-0005-0000-0000-00001D620000}"/>
    <cellStyle name="RISKdarkBoxed 2 6 3 4" xfId="16489" xr:uid="{00000000-0005-0000-0000-00001E620000}"/>
    <cellStyle name="RISKdarkBoxed 2 6 3 4 2" xfId="29173" xr:uid="{00000000-0005-0000-0000-00001F620000}"/>
    <cellStyle name="RISKdarkBoxed 2 6 3 5" xfId="29168" xr:uid="{00000000-0005-0000-0000-000020620000}"/>
    <cellStyle name="RISKdarkBoxed 2 6 4" xfId="16490" xr:uid="{00000000-0005-0000-0000-000021620000}"/>
    <cellStyle name="RISKdarkBoxed 2 6 4 2" xfId="16491" xr:uid="{00000000-0005-0000-0000-000022620000}"/>
    <cellStyle name="RISKdarkBoxed 2 6 4 2 2" xfId="16492" xr:uid="{00000000-0005-0000-0000-000023620000}"/>
    <cellStyle name="RISKdarkBoxed 2 6 4 2 2 2" xfId="29176" xr:uid="{00000000-0005-0000-0000-000024620000}"/>
    <cellStyle name="RISKdarkBoxed 2 6 4 2 3" xfId="29175" xr:uid="{00000000-0005-0000-0000-000025620000}"/>
    <cellStyle name="RISKdarkBoxed 2 6 4 3" xfId="16493" xr:uid="{00000000-0005-0000-0000-000026620000}"/>
    <cellStyle name="RISKdarkBoxed 2 6 4 3 2" xfId="16494" xr:uid="{00000000-0005-0000-0000-000027620000}"/>
    <cellStyle name="RISKdarkBoxed 2 6 4 3 2 2" xfId="29178" xr:uid="{00000000-0005-0000-0000-000028620000}"/>
    <cellStyle name="RISKdarkBoxed 2 6 4 3 3" xfId="29177" xr:uid="{00000000-0005-0000-0000-000029620000}"/>
    <cellStyle name="RISKdarkBoxed 2 6 4 4" xfId="16495" xr:uid="{00000000-0005-0000-0000-00002A620000}"/>
    <cellStyle name="RISKdarkBoxed 2 6 4 4 2" xfId="29179" xr:uid="{00000000-0005-0000-0000-00002B620000}"/>
    <cellStyle name="RISKdarkBoxed 2 6 4 5" xfId="29174" xr:uid="{00000000-0005-0000-0000-00002C620000}"/>
    <cellStyle name="RISKdarkBoxed 2 6 5" xfId="16496" xr:uid="{00000000-0005-0000-0000-00002D620000}"/>
    <cellStyle name="RISKdarkBoxed 2 6 5 2" xfId="16497" xr:uid="{00000000-0005-0000-0000-00002E620000}"/>
    <cellStyle name="RISKdarkBoxed 2 6 5 2 2" xfId="16498" xr:uid="{00000000-0005-0000-0000-00002F620000}"/>
    <cellStyle name="RISKdarkBoxed 2 6 5 2 2 2" xfId="29182" xr:uid="{00000000-0005-0000-0000-000030620000}"/>
    <cellStyle name="RISKdarkBoxed 2 6 5 2 3" xfId="29181" xr:uid="{00000000-0005-0000-0000-000031620000}"/>
    <cellStyle name="RISKdarkBoxed 2 6 5 3" xfId="16499" xr:uid="{00000000-0005-0000-0000-000032620000}"/>
    <cellStyle name="RISKdarkBoxed 2 6 5 3 2" xfId="16500" xr:uid="{00000000-0005-0000-0000-000033620000}"/>
    <cellStyle name="RISKdarkBoxed 2 6 5 3 2 2" xfId="29184" xr:uid="{00000000-0005-0000-0000-000034620000}"/>
    <cellStyle name="RISKdarkBoxed 2 6 5 3 3" xfId="29183" xr:uid="{00000000-0005-0000-0000-000035620000}"/>
    <cellStyle name="RISKdarkBoxed 2 6 5 4" xfId="16501" xr:uid="{00000000-0005-0000-0000-000036620000}"/>
    <cellStyle name="RISKdarkBoxed 2 6 5 4 2" xfId="29185" xr:uid="{00000000-0005-0000-0000-000037620000}"/>
    <cellStyle name="RISKdarkBoxed 2 6 5 5" xfId="29180" xr:uid="{00000000-0005-0000-0000-000038620000}"/>
    <cellStyle name="RISKdarkBoxed 2 6 6" xfId="16502" xr:uid="{00000000-0005-0000-0000-000039620000}"/>
    <cellStyle name="RISKdarkBoxed 2 6 6 2" xfId="16503" xr:uid="{00000000-0005-0000-0000-00003A620000}"/>
    <cellStyle name="RISKdarkBoxed 2 6 6 2 2" xfId="29187" xr:uid="{00000000-0005-0000-0000-00003B620000}"/>
    <cellStyle name="RISKdarkBoxed 2 6 6 3" xfId="29186" xr:uid="{00000000-0005-0000-0000-00003C620000}"/>
    <cellStyle name="RISKdarkBoxed 2 6 7" xfId="16504" xr:uid="{00000000-0005-0000-0000-00003D620000}"/>
    <cellStyle name="RISKdarkBoxed 2 6 7 2" xfId="16505" xr:uid="{00000000-0005-0000-0000-00003E620000}"/>
    <cellStyle name="RISKdarkBoxed 2 6 7 2 2" xfId="29189" xr:uid="{00000000-0005-0000-0000-00003F620000}"/>
    <cellStyle name="RISKdarkBoxed 2 6 7 3" xfId="29188" xr:uid="{00000000-0005-0000-0000-000040620000}"/>
    <cellStyle name="RISKdarkBoxed 2 6 8" xfId="16506" xr:uid="{00000000-0005-0000-0000-000041620000}"/>
    <cellStyle name="RISKdarkBoxed 2 6 8 2" xfId="29190" xr:uid="{00000000-0005-0000-0000-000042620000}"/>
    <cellStyle name="RISKdarkBoxed 2 6 9" xfId="29161" xr:uid="{00000000-0005-0000-0000-000043620000}"/>
    <cellStyle name="RISKdarkBoxed 2 7" xfId="16507" xr:uid="{00000000-0005-0000-0000-000044620000}"/>
    <cellStyle name="RISKdarkBoxed 2 7 2" xfId="16508" xr:uid="{00000000-0005-0000-0000-000045620000}"/>
    <cellStyle name="RISKdarkBoxed 2 7 2 2" xfId="16509" xr:uid="{00000000-0005-0000-0000-000046620000}"/>
    <cellStyle name="RISKdarkBoxed 2 7 2 2 2" xfId="29193" xr:uid="{00000000-0005-0000-0000-000047620000}"/>
    <cellStyle name="RISKdarkBoxed 2 7 2 3" xfId="29192" xr:uid="{00000000-0005-0000-0000-000048620000}"/>
    <cellStyle name="RISKdarkBoxed 2 7 3" xfId="16510" xr:uid="{00000000-0005-0000-0000-000049620000}"/>
    <cellStyle name="RISKdarkBoxed 2 7 3 2" xfId="16511" xr:uid="{00000000-0005-0000-0000-00004A620000}"/>
    <cellStyle name="RISKdarkBoxed 2 7 3 2 2" xfId="29195" xr:uid="{00000000-0005-0000-0000-00004B620000}"/>
    <cellStyle name="RISKdarkBoxed 2 7 3 3" xfId="29194" xr:uid="{00000000-0005-0000-0000-00004C620000}"/>
    <cellStyle name="RISKdarkBoxed 2 7 4" xfId="16512" xr:uid="{00000000-0005-0000-0000-00004D620000}"/>
    <cellStyle name="RISKdarkBoxed 2 7 4 2" xfId="29196" xr:uid="{00000000-0005-0000-0000-00004E620000}"/>
    <cellStyle name="RISKdarkBoxed 2 7 5" xfId="29191" xr:uid="{00000000-0005-0000-0000-00004F620000}"/>
    <cellStyle name="RISKdarkBoxed 2 8" xfId="16513" xr:uid="{00000000-0005-0000-0000-000050620000}"/>
    <cellStyle name="RISKdarkBoxed 2 8 2" xfId="16514" xr:uid="{00000000-0005-0000-0000-000051620000}"/>
    <cellStyle name="RISKdarkBoxed 2 8 2 2" xfId="16515" xr:uid="{00000000-0005-0000-0000-000052620000}"/>
    <cellStyle name="RISKdarkBoxed 2 8 2 2 2" xfId="29199" xr:uid="{00000000-0005-0000-0000-000053620000}"/>
    <cellStyle name="RISKdarkBoxed 2 8 2 3" xfId="29198" xr:uid="{00000000-0005-0000-0000-000054620000}"/>
    <cellStyle name="RISKdarkBoxed 2 8 3" xfId="16516" xr:uid="{00000000-0005-0000-0000-000055620000}"/>
    <cellStyle name="RISKdarkBoxed 2 8 3 2" xfId="16517" xr:uid="{00000000-0005-0000-0000-000056620000}"/>
    <cellStyle name="RISKdarkBoxed 2 8 3 2 2" xfId="29201" xr:uid="{00000000-0005-0000-0000-000057620000}"/>
    <cellStyle name="RISKdarkBoxed 2 8 3 3" xfId="29200" xr:uid="{00000000-0005-0000-0000-000058620000}"/>
    <cellStyle name="RISKdarkBoxed 2 8 4" xfId="16518" xr:uid="{00000000-0005-0000-0000-000059620000}"/>
    <cellStyle name="RISKdarkBoxed 2 8 4 2" xfId="29202" xr:uid="{00000000-0005-0000-0000-00005A620000}"/>
    <cellStyle name="RISKdarkBoxed 2 8 5" xfId="29197" xr:uid="{00000000-0005-0000-0000-00005B620000}"/>
    <cellStyle name="RISKdarkBoxed 2 9" xfId="16519" xr:uid="{00000000-0005-0000-0000-00005C620000}"/>
    <cellStyle name="RISKdarkBoxed 2 9 2" xfId="16520" xr:uid="{00000000-0005-0000-0000-00005D620000}"/>
    <cellStyle name="RISKdarkBoxed 2 9 2 2" xfId="16521" xr:uid="{00000000-0005-0000-0000-00005E620000}"/>
    <cellStyle name="RISKdarkBoxed 2 9 2 2 2" xfId="29205" xr:uid="{00000000-0005-0000-0000-00005F620000}"/>
    <cellStyle name="RISKdarkBoxed 2 9 2 3" xfId="29204" xr:uid="{00000000-0005-0000-0000-000060620000}"/>
    <cellStyle name="RISKdarkBoxed 2 9 3" xfId="16522" xr:uid="{00000000-0005-0000-0000-000061620000}"/>
    <cellStyle name="RISKdarkBoxed 2 9 3 2" xfId="16523" xr:uid="{00000000-0005-0000-0000-000062620000}"/>
    <cellStyle name="RISKdarkBoxed 2 9 3 2 2" xfId="29207" xr:uid="{00000000-0005-0000-0000-000063620000}"/>
    <cellStyle name="RISKdarkBoxed 2 9 3 3" xfId="29206" xr:uid="{00000000-0005-0000-0000-000064620000}"/>
    <cellStyle name="RISKdarkBoxed 2 9 4" xfId="16524" xr:uid="{00000000-0005-0000-0000-000065620000}"/>
    <cellStyle name="RISKdarkBoxed 2 9 4 2" xfId="29208" xr:uid="{00000000-0005-0000-0000-000066620000}"/>
    <cellStyle name="RISKdarkBoxed 2 9 5" xfId="29203" xr:uid="{00000000-0005-0000-0000-000067620000}"/>
    <cellStyle name="RISKdarkBoxed 2_Balance" xfId="16525" xr:uid="{00000000-0005-0000-0000-000068620000}"/>
    <cellStyle name="RISKdarkBoxed 3" xfId="16526" xr:uid="{00000000-0005-0000-0000-000069620000}"/>
    <cellStyle name="RISKdarkBoxed 3 10" xfId="16527" xr:uid="{00000000-0005-0000-0000-00006A620000}"/>
    <cellStyle name="RISKdarkBoxed 3 10 2" xfId="16528" xr:uid="{00000000-0005-0000-0000-00006B620000}"/>
    <cellStyle name="RISKdarkBoxed 3 10 2 2" xfId="16529" xr:uid="{00000000-0005-0000-0000-00006C620000}"/>
    <cellStyle name="RISKdarkBoxed 3 10 2 2 2" xfId="29212" xr:uid="{00000000-0005-0000-0000-00006D620000}"/>
    <cellStyle name="RISKdarkBoxed 3 10 2 3" xfId="29211" xr:uid="{00000000-0005-0000-0000-00006E620000}"/>
    <cellStyle name="RISKdarkBoxed 3 10 3" xfId="16530" xr:uid="{00000000-0005-0000-0000-00006F620000}"/>
    <cellStyle name="RISKdarkBoxed 3 10 3 2" xfId="16531" xr:uid="{00000000-0005-0000-0000-000070620000}"/>
    <cellStyle name="RISKdarkBoxed 3 10 3 2 2" xfId="29214" xr:uid="{00000000-0005-0000-0000-000071620000}"/>
    <cellStyle name="RISKdarkBoxed 3 10 3 3" xfId="29213" xr:uid="{00000000-0005-0000-0000-000072620000}"/>
    <cellStyle name="RISKdarkBoxed 3 10 4" xfId="16532" xr:uid="{00000000-0005-0000-0000-000073620000}"/>
    <cellStyle name="RISKdarkBoxed 3 10 4 2" xfId="29215" xr:uid="{00000000-0005-0000-0000-000074620000}"/>
    <cellStyle name="RISKdarkBoxed 3 10 5" xfId="29210" xr:uid="{00000000-0005-0000-0000-000075620000}"/>
    <cellStyle name="RISKdarkBoxed 3 11" xfId="16533" xr:uid="{00000000-0005-0000-0000-000076620000}"/>
    <cellStyle name="RISKdarkBoxed 3 11 2" xfId="16534" xr:uid="{00000000-0005-0000-0000-000077620000}"/>
    <cellStyle name="RISKdarkBoxed 3 11 2 2" xfId="29217" xr:uid="{00000000-0005-0000-0000-000078620000}"/>
    <cellStyle name="RISKdarkBoxed 3 11 3" xfId="29216" xr:uid="{00000000-0005-0000-0000-000079620000}"/>
    <cellStyle name="RISKdarkBoxed 3 12" xfId="16535" xr:uid="{00000000-0005-0000-0000-00007A620000}"/>
    <cellStyle name="RISKdarkBoxed 3 12 2" xfId="16536" xr:uid="{00000000-0005-0000-0000-00007B620000}"/>
    <cellStyle name="RISKdarkBoxed 3 12 2 2" xfId="29219" xr:uid="{00000000-0005-0000-0000-00007C620000}"/>
    <cellStyle name="RISKdarkBoxed 3 12 3" xfId="29218" xr:uid="{00000000-0005-0000-0000-00007D620000}"/>
    <cellStyle name="RISKdarkBoxed 3 13" xfId="16537" xr:uid="{00000000-0005-0000-0000-00007E620000}"/>
    <cellStyle name="RISKdarkBoxed 3 13 2" xfId="29220" xr:uid="{00000000-0005-0000-0000-00007F620000}"/>
    <cellStyle name="RISKdarkBoxed 3 14" xfId="29209" xr:uid="{00000000-0005-0000-0000-000080620000}"/>
    <cellStyle name="RISKdarkBoxed 3 2" xfId="16538" xr:uid="{00000000-0005-0000-0000-000081620000}"/>
    <cellStyle name="RISKdarkBoxed 3 2 10" xfId="29221" xr:uid="{00000000-0005-0000-0000-000082620000}"/>
    <cellStyle name="RISKdarkBoxed 3 2 2" xfId="16539" xr:uid="{00000000-0005-0000-0000-000083620000}"/>
    <cellStyle name="RISKdarkBoxed 3 2 2 2" xfId="16540" xr:uid="{00000000-0005-0000-0000-000084620000}"/>
    <cellStyle name="RISKdarkBoxed 3 2 2 2 2" xfId="16541" xr:uid="{00000000-0005-0000-0000-000085620000}"/>
    <cellStyle name="RISKdarkBoxed 3 2 2 2 2 2" xfId="16542" xr:uid="{00000000-0005-0000-0000-000086620000}"/>
    <cellStyle name="RISKdarkBoxed 3 2 2 2 2 2 2" xfId="29225" xr:uid="{00000000-0005-0000-0000-000087620000}"/>
    <cellStyle name="RISKdarkBoxed 3 2 2 2 2 3" xfId="29224" xr:uid="{00000000-0005-0000-0000-000088620000}"/>
    <cellStyle name="RISKdarkBoxed 3 2 2 2 3" xfId="16543" xr:uid="{00000000-0005-0000-0000-000089620000}"/>
    <cellStyle name="RISKdarkBoxed 3 2 2 2 3 2" xfId="16544" xr:uid="{00000000-0005-0000-0000-00008A620000}"/>
    <cellStyle name="RISKdarkBoxed 3 2 2 2 3 2 2" xfId="29227" xr:uid="{00000000-0005-0000-0000-00008B620000}"/>
    <cellStyle name="RISKdarkBoxed 3 2 2 2 3 3" xfId="29226" xr:uid="{00000000-0005-0000-0000-00008C620000}"/>
    <cellStyle name="RISKdarkBoxed 3 2 2 2 4" xfId="16545" xr:uid="{00000000-0005-0000-0000-00008D620000}"/>
    <cellStyle name="RISKdarkBoxed 3 2 2 2 4 2" xfId="29228" xr:uid="{00000000-0005-0000-0000-00008E620000}"/>
    <cellStyle name="RISKdarkBoxed 3 2 2 2 5" xfId="29223" xr:uid="{00000000-0005-0000-0000-00008F620000}"/>
    <cellStyle name="RISKdarkBoxed 3 2 2 3" xfId="16546" xr:uid="{00000000-0005-0000-0000-000090620000}"/>
    <cellStyle name="RISKdarkBoxed 3 2 2 3 2" xfId="16547" xr:uid="{00000000-0005-0000-0000-000091620000}"/>
    <cellStyle name="RISKdarkBoxed 3 2 2 3 2 2" xfId="16548" xr:uid="{00000000-0005-0000-0000-000092620000}"/>
    <cellStyle name="RISKdarkBoxed 3 2 2 3 2 2 2" xfId="29231" xr:uid="{00000000-0005-0000-0000-000093620000}"/>
    <cellStyle name="RISKdarkBoxed 3 2 2 3 2 3" xfId="29230" xr:uid="{00000000-0005-0000-0000-000094620000}"/>
    <cellStyle name="RISKdarkBoxed 3 2 2 3 3" xfId="16549" xr:uid="{00000000-0005-0000-0000-000095620000}"/>
    <cellStyle name="RISKdarkBoxed 3 2 2 3 3 2" xfId="16550" xr:uid="{00000000-0005-0000-0000-000096620000}"/>
    <cellStyle name="RISKdarkBoxed 3 2 2 3 3 2 2" xfId="29233" xr:uid="{00000000-0005-0000-0000-000097620000}"/>
    <cellStyle name="RISKdarkBoxed 3 2 2 3 3 3" xfId="29232" xr:uid="{00000000-0005-0000-0000-000098620000}"/>
    <cellStyle name="RISKdarkBoxed 3 2 2 3 4" xfId="16551" xr:uid="{00000000-0005-0000-0000-000099620000}"/>
    <cellStyle name="RISKdarkBoxed 3 2 2 3 4 2" xfId="29234" xr:uid="{00000000-0005-0000-0000-00009A620000}"/>
    <cellStyle name="RISKdarkBoxed 3 2 2 3 5" xfId="29229" xr:uid="{00000000-0005-0000-0000-00009B620000}"/>
    <cellStyle name="RISKdarkBoxed 3 2 2 4" xfId="16552" xr:uid="{00000000-0005-0000-0000-00009C620000}"/>
    <cellStyle name="RISKdarkBoxed 3 2 2 4 2" xfId="16553" xr:uid="{00000000-0005-0000-0000-00009D620000}"/>
    <cellStyle name="RISKdarkBoxed 3 2 2 4 2 2" xfId="16554" xr:uid="{00000000-0005-0000-0000-00009E620000}"/>
    <cellStyle name="RISKdarkBoxed 3 2 2 4 2 2 2" xfId="29237" xr:uid="{00000000-0005-0000-0000-00009F620000}"/>
    <cellStyle name="RISKdarkBoxed 3 2 2 4 2 3" xfId="29236" xr:uid="{00000000-0005-0000-0000-0000A0620000}"/>
    <cellStyle name="RISKdarkBoxed 3 2 2 4 3" xfId="16555" xr:uid="{00000000-0005-0000-0000-0000A1620000}"/>
    <cellStyle name="RISKdarkBoxed 3 2 2 4 3 2" xfId="16556" xr:uid="{00000000-0005-0000-0000-0000A2620000}"/>
    <cellStyle name="RISKdarkBoxed 3 2 2 4 3 2 2" xfId="29239" xr:uid="{00000000-0005-0000-0000-0000A3620000}"/>
    <cellStyle name="RISKdarkBoxed 3 2 2 4 3 3" xfId="29238" xr:uid="{00000000-0005-0000-0000-0000A4620000}"/>
    <cellStyle name="RISKdarkBoxed 3 2 2 4 4" xfId="16557" xr:uid="{00000000-0005-0000-0000-0000A5620000}"/>
    <cellStyle name="RISKdarkBoxed 3 2 2 4 4 2" xfId="29240" xr:uid="{00000000-0005-0000-0000-0000A6620000}"/>
    <cellStyle name="RISKdarkBoxed 3 2 2 4 5" xfId="29235" xr:uid="{00000000-0005-0000-0000-0000A7620000}"/>
    <cellStyle name="RISKdarkBoxed 3 2 2 5" xfId="16558" xr:uid="{00000000-0005-0000-0000-0000A8620000}"/>
    <cellStyle name="RISKdarkBoxed 3 2 2 5 2" xfId="16559" xr:uid="{00000000-0005-0000-0000-0000A9620000}"/>
    <cellStyle name="RISKdarkBoxed 3 2 2 5 2 2" xfId="16560" xr:uid="{00000000-0005-0000-0000-0000AA620000}"/>
    <cellStyle name="RISKdarkBoxed 3 2 2 5 2 2 2" xfId="29243" xr:uid="{00000000-0005-0000-0000-0000AB620000}"/>
    <cellStyle name="RISKdarkBoxed 3 2 2 5 2 3" xfId="29242" xr:uid="{00000000-0005-0000-0000-0000AC620000}"/>
    <cellStyle name="RISKdarkBoxed 3 2 2 5 3" xfId="16561" xr:uid="{00000000-0005-0000-0000-0000AD620000}"/>
    <cellStyle name="RISKdarkBoxed 3 2 2 5 3 2" xfId="16562" xr:uid="{00000000-0005-0000-0000-0000AE620000}"/>
    <cellStyle name="RISKdarkBoxed 3 2 2 5 3 2 2" xfId="29245" xr:uid="{00000000-0005-0000-0000-0000AF620000}"/>
    <cellStyle name="RISKdarkBoxed 3 2 2 5 3 3" xfId="29244" xr:uid="{00000000-0005-0000-0000-0000B0620000}"/>
    <cellStyle name="RISKdarkBoxed 3 2 2 5 4" xfId="16563" xr:uid="{00000000-0005-0000-0000-0000B1620000}"/>
    <cellStyle name="RISKdarkBoxed 3 2 2 5 4 2" xfId="29246" xr:uid="{00000000-0005-0000-0000-0000B2620000}"/>
    <cellStyle name="RISKdarkBoxed 3 2 2 5 5" xfId="29241" xr:uid="{00000000-0005-0000-0000-0000B3620000}"/>
    <cellStyle name="RISKdarkBoxed 3 2 2 6" xfId="16564" xr:uid="{00000000-0005-0000-0000-0000B4620000}"/>
    <cellStyle name="RISKdarkBoxed 3 2 2 6 2" xfId="16565" xr:uid="{00000000-0005-0000-0000-0000B5620000}"/>
    <cellStyle name="RISKdarkBoxed 3 2 2 6 2 2" xfId="29248" xr:uid="{00000000-0005-0000-0000-0000B6620000}"/>
    <cellStyle name="RISKdarkBoxed 3 2 2 6 3" xfId="29247" xr:uid="{00000000-0005-0000-0000-0000B7620000}"/>
    <cellStyle name="RISKdarkBoxed 3 2 2 7" xfId="16566" xr:uid="{00000000-0005-0000-0000-0000B8620000}"/>
    <cellStyle name="RISKdarkBoxed 3 2 2 7 2" xfId="16567" xr:uid="{00000000-0005-0000-0000-0000B9620000}"/>
    <cellStyle name="RISKdarkBoxed 3 2 2 7 2 2" xfId="29250" xr:uid="{00000000-0005-0000-0000-0000BA620000}"/>
    <cellStyle name="RISKdarkBoxed 3 2 2 7 3" xfId="29249" xr:uid="{00000000-0005-0000-0000-0000BB620000}"/>
    <cellStyle name="RISKdarkBoxed 3 2 2 8" xfId="16568" xr:uid="{00000000-0005-0000-0000-0000BC620000}"/>
    <cellStyle name="RISKdarkBoxed 3 2 2 8 2" xfId="29251" xr:uid="{00000000-0005-0000-0000-0000BD620000}"/>
    <cellStyle name="RISKdarkBoxed 3 2 2 9" xfId="29222" xr:uid="{00000000-0005-0000-0000-0000BE620000}"/>
    <cellStyle name="RISKdarkBoxed 3 2 3" xfId="16569" xr:uid="{00000000-0005-0000-0000-0000BF620000}"/>
    <cellStyle name="RISKdarkBoxed 3 2 3 2" xfId="16570" xr:uid="{00000000-0005-0000-0000-0000C0620000}"/>
    <cellStyle name="RISKdarkBoxed 3 2 3 2 2" xfId="16571" xr:uid="{00000000-0005-0000-0000-0000C1620000}"/>
    <cellStyle name="RISKdarkBoxed 3 2 3 2 2 2" xfId="29254" xr:uid="{00000000-0005-0000-0000-0000C2620000}"/>
    <cellStyle name="RISKdarkBoxed 3 2 3 2 3" xfId="29253" xr:uid="{00000000-0005-0000-0000-0000C3620000}"/>
    <cellStyle name="RISKdarkBoxed 3 2 3 3" xfId="16572" xr:uid="{00000000-0005-0000-0000-0000C4620000}"/>
    <cellStyle name="RISKdarkBoxed 3 2 3 3 2" xfId="16573" xr:uid="{00000000-0005-0000-0000-0000C5620000}"/>
    <cellStyle name="RISKdarkBoxed 3 2 3 3 2 2" xfId="29256" xr:uid="{00000000-0005-0000-0000-0000C6620000}"/>
    <cellStyle name="RISKdarkBoxed 3 2 3 3 3" xfId="29255" xr:uid="{00000000-0005-0000-0000-0000C7620000}"/>
    <cellStyle name="RISKdarkBoxed 3 2 3 4" xfId="16574" xr:uid="{00000000-0005-0000-0000-0000C8620000}"/>
    <cellStyle name="RISKdarkBoxed 3 2 3 4 2" xfId="29257" xr:uid="{00000000-0005-0000-0000-0000C9620000}"/>
    <cellStyle name="RISKdarkBoxed 3 2 3 5" xfId="29252" xr:uid="{00000000-0005-0000-0000-0000CA620000}"/>
    <cellStyle name="RISKdarkBoxed 3 2 4" xfId="16575" xr:uid="{00000000-0005-0000-0000-0000CB620000}"/>
    <cellStyle name="RISKdarkBoxed 3 2 4 2" xfId="16576" xr:uid="{00000000-0005-0000-0000-0000CC620000}"/>
    <cellStyle name="RISKdarkBoxed 3 2 4 2 2" xfId="16577" xr:uid="{00000000-0005-0000-0000-0000CD620000}"/>
    <cellStyle name="RISKdarkBoxed 3 2 4 2 2 2" xfId="29260" xr:uid="{00000000-0005-0000-0000-0000CE620000}"/>
    <cellStyle name="RISKdarkBoxed 3 2 4 2 3" xfId="29259" xr:uid="{00000000-0005-0000-0000-0000CF620000}"/>
    <cellStyle name="RISKdarkBoxed 3 2 4 3" xfId="16578" xr:uid="{00000000-0005-0000-0000-0000D0620000}"/>
    <cellStyle name="RISKdarkBoxed 3 2 4 3 2" xfId="16579" xr:uid="{00000000-0005-0000-0000-0000D1620000}"/>
    <cellStyle name="RISKdarkBoxed 3 2 4 3 2 2" xfId="29262" xr:uid="{00000000-0005-0000-0000-0000D2620000}"/>
    <cellStyle name="RISKdarkBoxed 3 2 4 3 3" xfId="29261" xr:uid="{00000000-0005-0000-0000-0000D3620000}"/>
    <cellStyle name="RISKdarkBoxed 3 2 4 4" xfId="16580" xr:uid="{00000000-0005-0000-0000-0000D4620000}"/>
    <cellStyle name="RISKdarkBoxed 3 2 4 4 2" xfId="29263" xr:uid="{00000000-0005-0000-0000-0000D5620000}"/>
    <cellStyle name="RISKdarkBoxed 3 2 4 5" xfId="29258" xr:uid="{00000000-0005-0000-0000-0000D6620000}"/>
    <cellStyle name="RISKdarkBoxed 3 2 5" xfId="16581" xr:uid="{00000000-0005-0000-0000-0000D7620000}"/>
    <cellStyle name="RISKdarkBoxed 3 2 5 2" xfId="16582" xr:uid="{00000000-0005-0000-0000-0000D8620000}"/>
    <cellStyle name="RISKdarkBoxed 3 2 5 2 2" xfId="16583" xr:uid="{00000000-0005-0000-0000-0000D9620000}"/>
    <cellStyle name="RISKdarkBoxed 3 2 5 2 2 2" xfId="29266" xr:uid="{00000000-0005-0000-0000-0000DA620000}"/>
    <cellStyle name="RISKdarkBoxed 3 2 5 2 3" xfId="29265" xr:uid="{00000000-0005-0000-0000-0000DB620000}"/>
    <cellStyle name="RISKdarkBoxed 3 2 5 3" xfId="16584" xr:uid="{00000000-0005-0000-0000-0000DC620000}"/>
    <cellStyle name="RISKdarkBoxed 3 2 5 3 2" xfId="16585" xr:uid="{00000000-0005-0000-0000-0000DD620000}"/>
    <cellStyle name="RISKdarkBoxed 3 2 5 3 2 2" xfId="29268" xr:uid="{00000000-0005-0000-0000-0000DE620000}"/>
    <cellStyle name="RISKdarkBoxed 3 2 5 3 3" xfId="29267" xr:uid="{00000000-0005-0000-0000-0000DF620000}"/>
    <cellStyle name="RISKdarkBoxed 3 2 5 4" xfId="16586" xr:uid="{00000000-0005-0000-0000-0000E0620000}"/>
    <cellStyle name="RISKdarkBoxed 3 2 5 4 2" xfId="29269" xr:uid="{00000000-0005-0000-0000-0000E1620000}"/>
    <cellStyle name="RISKdarkBoxed 3 2 5 5" xfId="29264" xr:uid="{00000000-0005-0000-0000-0000E2620000}"/>
    <cellStyle name="RISKdarkBoxed 3 2 6" xfId="16587" xr:uid="{00000000-0005-0000-0000-0000E3620000}"/>
    <cellStyle name="RISKdarkBoxed 3 2 6 2" xfId="16588" xr:uid="{00000000-0005-0000-0000-0000E4620000}"/>
    <cellStyle name="RISKdarkBoxed 3 2 6 2 2" xfId="16589" xr:uid="{00000000-0005-0000-0000-0000E5620000}"/>
    <cellStyle name="RISKdarkBoxed 3 2 6 2 2 2" xfId="29272" xr:uid="{00000000-0005-0000-0000-0000E6620000}"/>
    <cellStyle name="RISKdarkBoxed 3 2 6 2 3" xfId="29271" xr:uid="{00000000-0005-0000-0000-0000E7620000}"/>
    <cellStyle name="RISKdarkBoxed 3 2 6 3" xfId="16590" xr:uid="{00000000-0005-0000-0000-0000E8620000}"/>
    <cellStyle name="RISKdarkBoxed 3 2 6 3 2" xfId="16591" xr:uid="{00000000-0005-0000-0000-0000E9620000}"/>
    <cellStyle name="RISKdarkBoxed 3 2 6 3 2 2" xfId="29274" xr:uid="{00000000-0005-0000-0000-0000EA620000}"/>
    <cellStyle name="RISKdarkBoxed 3 2 6 3 3" xfId="29273" xr:uid="{00000000-0005-0000-0000-0000EB620000}"/>
    <cellStyle name="RISKdarkBoxed 3 2 6 4" xfId="16592" xr:uid="{00000000-0005-0000-0000-0000EC620000}"/>
    <cellStyle name="RISKdarkBoxed 3 2 6 4 2" xfId="29275" xr:uid="{00000000-0005-0000-0000-0000ED620000}"/>
    <cellStyle name="RISKdarkBoxed 3 2 6 5" xfId="29270" xr:uid="{00000000-0005-0000-0000-0000EE620000}"/>
    <cellStyle name="RISKdarkBoxed 3 2 7" xfId="16593" xr:uid="{00000000-0005-0000-0000-0000EF620000}"/>
    <cellStyle name="RISKdarkBoxed 3 2 7 2" xfId="16594" xr:uid="{00000000-0005-0000-0000-0000F0620000}"/>
    <cellStyle name="RISKdarkBoxed 3 2 7 2 2" xfId="29277" xr:uid="{00000000-0005-0000-0000-0000F1620000}"/>
    <cellStyle name="RISKdarkBoxed 3 2 7 3" xfId="29276" xr:uid="{00000000-0005-0000-0000-0000F2620000}"/>
    <cellStyle name="RISKdarkBoxed 3 2 8" xfId="16595" xr:uid="{00000000-0005-0000-0000-0000F3620000}"/>
    <cellStyle name="RISKdarkBoxed 3 2 8 2" xfId="16596" xr:uid="{00000000-0005-0000-0000-0000F4620000}"/>
    <cellStyle name="RISKdarkBoxed 3 2 8 2 2" xfId="29279" xr:uid="{00000000-0005-0000-0000-0000F5620000}"/>
    <cellStyle name="RISKdarkBoxed 3 2 8 3" xfId="29278" xr:uid="{00000000-0005-0000-0000-0000F6620000}"/>
    <cellStyle name="RISKdarkBoxed 3 2 9" xfId="16597" xr:uid="{00000000-0005-0000-0000-0000F7620000}"/>
    <cellStyle name="RISKdarkBoxed 3 2 9 2" xfId="29280" xr:uid="{00000000-0005-0000-0000-0000F8620000}"/>
    <cellStyle name="RISKdarkBoxed 3 2_Balance" xfId="16598" xr:uid="{00000000-0005-0000-0000-0000F9620000}"/>
    <cellStyle name="RISKdarkBoxed 3 3" xfId="16599" xr:uid="{00000000-0005-0000-0000-0000FA620000}"/>
    <cellStyle name="RISKdarkBoxed 3 3 10" xfId="29281" xr:uid="{00000000-0005-0000-0000-0000FB620000}"/>
    <cellStyle name="RISKdarkBoxed 3 3 2" xfId="16600" xr:uid="{00000000-0005-0000-0000-0000FC620000}"/>
    <cellStyle name="RISKdarkBoxed 3 3 2 2" xfId="16601" xr:uid="{00000000-0005-0000-0000-0000FD620000}"/>
    <cellStyle name="RISKdarkBoxed 3 3 2 2 2" xfId="16602" xr:uid="{00000000-0005-0000-0000-0000FE620000}"/>
    <cellStyle name="RISKdarkBoxed 3 3 2 2 2 2" xfId="16603" xr:uid="{00000000-0005-0000-0000-0000FF620000}"/>
    <cellStyle name="RISKdarkBoxed 3 3 2 2 2 2 2" xfId="29285" xr:uid="{00000000-0005-0000-0000-000000630000}"/>
    <cellStyle name="RISKdarkBoxed 3 3 2 2 2 3" xfId="29284" xr:uid="{00000000-0005-0000-0000-000001630000}"/>
    <cellStyle name="RISKdarkBoxed 3 3 2 2 3" xfId="16604" xr:uid="{00000000-0005-0000-0000-000002630000}"/>
    <cellStyle name="RISKdarkBoxed 3 3 2 2 3 2" xfId="16605" xr:uid="{00000000-0005-0000-0000-000003630000}"/>
    <cellStyle name="RISKdarkBoxed 3 3 2 2 3 2 2" xfId="29287" xr:uid="{00000000-0005-0000-0000-000004630000}"/>
    <cellStyle name="RISKdarkBoxed 3 3 2 2 3 3" xfId="29286" xr:uid="{00000000-0005-0000-0000-000005630000}"/>
    <cellStyle name="RISKdarkBoxed 3 3 2 2 4" xfId="16606" xr:uid="{00000000-0005-0000-0000-000006630000}"/>
    <cellStyle name="RISKdarkBoxed 3 3 2 2 4 2" xfId="29288" xr:uid="{00000000-0005-0000-0000-000007630000}"/>
    <cellStyle name="RISKdarkBoxed 3 3 2 2 5" xfId="29283" xr:uid="{00000000-0005-0000-0000-000008630000}"/>
    <cellStyle name="RISKdarkBoxed 3 3 2 3" xfId="16607" xr:uid="{00000000-0005-0000-0000-000009630000}"/>
    <cellStyle name="RISKdarkBoxed 3 3 2 3 2" xfId="16608" xr:uid="{00000000-0005-0000-0000-00000A630000}"/>
    <cellStyle name="RISKdarkBoxed 3 3 2 3 2 2" xfId="16609" xr:uid="{00000000-0005-0000-0000-00000B630000}"/>
    <cellStyle name="RISKdarkBoxed 3 3 2 3 2 2 2" xfId="29291" xr:uid="{00000000-0005-0000-0000-00000C630000}"/>
    <cellStyle name="RISKdarkBoxed 3 3 2 3 2 3" xfId="29290" xr:uid="{00000000-0005-0000-0000-00000D630000}"/>
    <cellStyle name="RISKdarkBoxed 3 3 2 3 3" xfId="16610" xr:uid="{00000000-0005-0000-0000-00000E630000}"/>
    <cellStyle name="RISKdarkBoxed 3 3 2 3 3 2" xfId="16611" xr:uid="{00000000-0005-0000-0000-00000F630000}"/>
    <cellStyle name="RISKdarkBoxed 3 3 2 3 3 2 2" xfId="29293" xr:uid="{00000000-0005-0000-0000-000010630000}"/>
    <cellStyle name="RISKdarkBoxed 3 3 2 3 3 3" xfId="29292" xr:uid="{00000000-0005-0000-0000-000011630000}"/>
    <cellStyle name="RISKdarkBoxed 3 3 2 3 4" xfId="16612" xr:uid="{00000000-0005-0000-0000-000012630000}"/>
    <cellStyle name="RISKdarkBoxed 3 3 2 3 4 2" xfId="29294" xr:uid="{00000000-0005-0000-0000-000013630000}"/>
    <cellStyle name="RISKdarkBoxed 3 3 2 3 5" xfId="29289" xr:uid="{00000000-0005-0000-0000-000014630000}"/>
    <cellStyle name="RISKdarkBoxed 3 3 2 4" xfId="16613" xr:uid="{00000000-0005-0000-0000-000015630000}"/>
    <cellStyle name="RISKdarkBoxed 3 3 2 4 2" xfId="16614" xr:uid="{00000000-0005-0000-0000-000016630000}"/>
    <cellStyle name="RISKdarkBoxed 3 3 2 4 2 2" xfId="16615" xr:uid="{00000000-0005-0000-0000-000017630000}"/>
    <cellStyle name="RISKdarkBoxed 3 3 2 4 2 2 2" xfId="29297" xr:uid="{00000000-0005-0000-0000-000018630000}"/>
    <cellStyle name="RISKdarkBoxed 3 3 2 4 2 3" xfId="29296" xr:uid="{00000000-0005-0000-0000-000019630000}"/>
    <cellStyle name="RISKdarkBoxed 3 3 2 4 3" xfId="16616" xr:uid="{00000000-0005-0000-0000-00001A630000}"/>
    <cellStyle name="RISKdarkBoxed 3 3 2 4 3 2" xfId="16617" xr:uid="{00000000-0005-0000-0000-00001B630000}"/>
    <cellStyle name="RISKdarkBoxed 3 3 2 4 3 2 2" xfId="29299" xr:uid="{00000000-0005-0000-0000-00001C630000}"/>
    <cellStyle name="RISKdarkBoxed 3 3 2 4 3 3" xfId="29298" xr:uid="{00000000-0005-0000-0000-00001D630000}"/>
    <cellStyle name="RISKdarkBoxed 3 3 2 4 4" xfId="16618" xr:uid="{00000000-0005-0000-0000-00001E630000}"/>
    <cellStyle name="RISKdarkBoxed 3 3 2 4 4 2" xfId="29300" xr:uid="{00000000-0005-0000-0000-00001F630000}"/>
    <cellStyle name="RISKdarkBoxed 3 3 2 4 5" xfId="29295" xr:uid="{00000000-0005-0000-0000-000020630000}"/>
    <cellStyle name="RISKdarkBoxed 3 3 2 5" xfId="16619" xr:uid="{00000000-0005-0000-0000-000021630000}"/>
    <cellStyle name="RISKdarkBoxed 3 3 2 5 2" xfId="16620" xr:uid="{00000000-0005-0000-0000-000022630000}"/>
    <cellStyle name="RISKdarkBoxed 3 3 2 5 2 2" xfId="16621" xr:uid="{00000000-0005-0000-0000-000023630000}"/>
    <cellStyle name="RISKdarkBoxed 3 3 2 5 2 2 2" xfId="29303" xr:uid="{00000000-0005-0000-0000-000024630000}"/>
    <cellStyle name="RISKdarkBoxed 3 3 2 5 2 3" xfId="29302" xr:uid="{00000000-0005-0000-0000-000025630000}"/>
    <cellStyle name="RISKdarkBoxed 3 3 2 5 3" xfId="16622" xr:uid="{00000000-0005-0000-0000-000026630000}"/>
    <cellStyle name="RISKdarkBoxed 3 3 2 5 3 2" xfId="16623" xr:uid="{00000000-0005-0000-0000-000027630000}"/>
    <cellStyle name="RISKdarkBoxed 3 3 2 5 3 2 2" xfId="29305" xr:uid="{00000000-0005-0000-0000-000028630000}"/>
    <cellStyle name="RISKdarkBoxed 3 3 2 5 3 3" xfId="29304" xr:uid="{00000000-0005-0000-0000-000029630000}"/>
    <cellStyle name="RISKdarkBoxed 3 3 2 5 4" xfId="16624" xr:uid="{00000000-0005-0000-0000-00002A630000}"/>
    <cellStyle name="RISKdarkBoxed 3 3 2 5 4 2" xfId="29306" xr:uid="{00000000-0005-0000-0000-00002B630000}"/>
    <cellStyle name="RISKdarkBoxed 3 3 2 5 5" xfId="29301" xr:uid="{00000000-0005-0000-0000-00002C630000}"/>
    <cellStyle name="RISKdarkBoxed 3 3 2 6" xfId="16625" xr:uid="{00000000-0005-0000-0000-00002D630000}"/>
    <cellStyle name="RISKdarkBoxed 3 3 2 6 2" xfId="16626" xr:uid="{00000000-0005-0000-0000-00002E630000}"/>
    <cellStyle name="RISKdarkBoxed 3 3 2 6 2 2" xfId="29308" xr:uid="{00000000-0005-0000-0000-00002F630000}"/>
    <cellStyle name="RISKdarkBoxed 3 3 2 6 3" xfId="29307" xr:uid="{00000000-0005-0000-0000-000030630000}"/>
    <cellStyle name="RISKdarkBoxed 3 3 2 7" xfId="16627" xr:uid="{00000000-0005-0000-0000-000031630000}"/>
    <cellStyle name="RISKdarkBoxed 3 3 2 7 2" xfId="16628" xr:uid="{00000000-0005-0000-0000-000032630000}"/>
    <cellStyle name="RISKdarkBoxed 3 3 2 7 2 2" xfId="29310" xr:uid="{00000000-0005-0000-0000-000033630000}"/>
    <cellStyle name="RISKdarkBoxed 3 3 2 7 3" xfId="29309" xr:uid="{00000000-0005-0000-0000-000034630000}"/>
    <cellStyle name="RISKdarkBoxed 3 3 2 8" xfId="16629" xr:uid="{00000000-0005-0000-0000-000035630000}"/>
    <cellStyle name="RISKdarkBoxed 3 3 2 8 2" xfId="29311" xr:uid="{00000000-0005-0000-0000-000036630000}"/>
    <cellStyle name="RISKdarkBoxed 3 3 2 9" xfId="29282" xr:uid="{00000000-0005-0000-0000-000037630000}"/>
    <cellStyle name="RISKdarkBoxed 3 3 3" xfId="16630" xr:uid="{00000000-0005-0000-0000-000038630000}"/>
    <cellStyle name="RISKdarkBoxed 3 3 3 2" xfId="16631" xr:uid="{00000000-0005-0000-0000-000039630000}"/>
    <cellStyle name="RISKdarkBoxed 3 3 3 2 2" xfId="16632" xr:uid="{00000000-0005-0000-0000-00003A630000}"/>
    <cellStyle name="RISKdarkBoxed 3 3 3 2 2 2" xfId="29314" xr:uid="{00000000-0005-0000-0000-00003B630000}"/>
    <cellStyle name="RISKdarkBoxed 3 3 3 2 3" xfId="29313" xr:uid="{00000000-0005-0000-0000-00003C630000}"/>
    <cellStyle name="RISKdarkBoxed 3 3 3 3" xfId="16633" xr:uid="{00000000-0005-0000-0000-00003D630000}"/>
    <cellStyle name="RISKdarkBoxed 3 3 3 3 2" xfId="16634" xr:uid="{00000000-0005-0000-0000-00003E630000}"/>
    <cellStyle name="RISKdarkBoxed 3 3 3 3 2 2" xfId="29316" xr:uid="{00000000-0005-0000-0000-00003F630000}"/>
    <cellStyle name="RISKdarkBoxed 3 3 3 3 3" xfId="29315" xr:uid="{00000000-0005-0000-0000-000040630000}"/>
    <cellStyle name="RISKdarkBoxed 3 3 3 4" xfId="16635" xr:uid="{00000000-0005-0000-0000-000041630000}"/>
    <cellStyle name="RISKdarkBoxed 3 3 3 4 2" xfId="29317" xr:uid="{00000000-0005-0000-0000-000042630000}"/>
    <cellStyle name="RISKdarkBoxed 3 3 3 5" xfId="29312" xr:uid="{00000000-0005-0000-0000-000043630000}"/>
    <cellStyle name="RISKdarkBoxed 3 3 4" xfId="16636" xr:uid="{00000000-0005-0000-0000-000044630000}"/>
    <cellStyle name="RISKdarkBoxed 3 3 4 2" xfId="16637" xr:uid="{00000000-0005-0000-0000-000045630000}"/>
    <cellStyle name="RISKdarkBoxed 3 3 4 2 2" xfId="16638" xr:uid="{00000000-0005-0000-0000-000046630000}"/>
    <cellStyle name="RISKdarkBoxed 3 3 4 2 2 2" xfId="29320" xr:uid="{00000000-0005-0000-0000-000047630000}"/>
    <cellStyle name="RISKdarkBoxed 3 3 4 2 3" xfId="29319" xr:uid="{00000000-0005-0000-0000-000048630000}"/>
    <cellStyle name="RISKdarkBoxed 3 3 4 3" xfId="16639" xr:uid="{00000000-0005-0000-0000-000049630000}"/>
    <cellStyle name="RISKdarkBoxed 3 3 4 3 2" xfId="16640" xr:uid="{00000000-0005-0000-0000-00004A630000}"/>
    <cellStyle name="RISKdarkBoxed 3 3 4 3 2 2" xfId="29322" xr:uid="{00000000-0005-0000-0000-00004B630000}"/>
    <cellStyle name="RISKdarkBoxed 3 3 4 3 3" xfId="29321" xr:uid="{00000000-0005-0000-0000-00004C630000}"/>
    <cellStyle name="RISKdarkBoxed 3 3 4 4" xfId="16641" xr:uid="{00000000-0005-0000-0000-00004D630000}"/>
    <cellStyle name="RISKdarkBoxed 3 3 4 4 2" xfId="29323" xr:uid="{00000000-0005-0000-0000-00004E630000}"/>
    <cellStyle name="RISKdarkBoxed 3 3 4 5" xfId="29318" xr:uid="{00000000-0005-0000-0000-00004F630000}"/>
    <cellStyle name="RISKdarkBoxed 3 3 5" xfId="16642" xr:uid="{00000000-0005-0000-0000-000050630000}"/>
    <cellStyle name="RISKdarkBoxed 3 3 5 2" xfId="16643" xr:uid="{00000000-0005-0000-0000-000051630000}"/>
    <cellStyle name="RISKdarkBoxed 3 3 5 2 2" xfId="16644" xr:uid="{00000000-0005-0000-0000-000052630000}"/>
    <cellStyle name="RISKdarkBoxed 3 3 5 2 2 2" xfId="29326" xr:uid="{00000000-0005-0000-0000-000053630000}"/>
    <cellStyle name="RISKdarkBoxed 3 3 5 2 3" xfId="29325" xr:uid="{00000000-0005-0000-0000-000054630000}"/>
    <cellStyle name="RISKdarkBoxed 3 3 5 3" xfId="16645" xr:uid="{00000000-0005-0000-0000-000055630000}"/>
    <cellStyle name="RISKdarkBoxed 3 3 5 3 2" xfId="16646" xr:uid="{00000000-0005-0000-0000-000056630000}"/>
    <cellStyle name="RISKdarkBoxed 3 3 5 3 2 2" xfId="29328" xr:uid="{00000000-0005-0000-0000-000057630000}"/>
    <cellStyle name="RISKdarkBoxed 3 3 5 3 3" xfId="29327" xr:uid="{00000000-0005-0000-0000-000058630000}"/>
    <cellStyle name="RISKdarkBoxed 3 3 5 4" xfId="16647" xr:uid="{00000000-0005-0000-0000-000059630000}"/>
    <cellStyle name="RISKdarkBoxed 3 3 5 4 2" xfId="29329" xr:uid="{00000000-0005-0000-0000-00005A630000}"/>
    <cellStyle name="RISKdarkBoxed 3 3 5 5" xfId="29324" xr:uid="{00000000-0005-0000-0000-00005B630000}"/>
    <cellStyle name="RISKdarkBoxed 3 3 6" xfId="16648" xr:uid="{00000000-0005-0000-0000-00005C630000}"/>
    <cellStyle name="RISKdarkBoxed 3 3 6 2" xfId="16649" xr:uid="{00000000-0005-0000-0000-00005D630000}"/>
    <cellStyle name="RISKdarkBoxed 3 3 6 2 2" xfId="16650" xr:uid="{00000000-0005-0000-0000-00005E630000}"/>
    <cellStyle name="RISKdarkBoxed 3 3 6 2 2 2" xfId="29332" xr:uid="{00000000-0005-0000-0000-00005F630000}"/>
    <cellStyle name="RISKdarkBoxed 3 3 6 2 3" xfId="29331" xr:uid="{00000000-0005-0000-0000-000060630000}"/>
    <cellStyle name="RISKdarkBoxed 3 3 6 3" xfId="16651" xr:uid="{00000000-0005-0000-0000-000061630000}"/>
    <cellStyle name="RISKdarkBoxed 3 3 6 3 2" xfId="16652" xr:uid="{00000000-0005-0000-0000-000062630000}"/>
    <cellStyle name="RISKdarkBoxed 3 3 6 3 2 2" xfId="29334" xr:uid="{00000000-0005-0000-0000-000063630000}"/>
    <cellStyle name="RISKdarkBoxed 3 3 6 3 3" xfId="29333" xr:uid="{00000000-0005-0000-0000-000064630000}"/>
    <cellStyle name="RISKdarkBoxed 3 3 6 4" xfId="16653" xr:uid="{00000000-0005-0000-0000-000065630000}"/>
    <cellStyle name="RISKdarkBoxed 3 3 6 4 2" xfId="29335" xr:uid="{00000000-0005-0000-0000-000066630000}"/>
    <cellStyle name="RISKdarkBoxed 3 3 6 5" xfId="29330" xr:uid="{00000000-0005-0000-0000-000067630000}"/>
    <cellStyle name="RISKdarkBoxed 3 3 7" xfId="16654" xr:uid="{00000000-0005-0000-0000-000068630000}"/>
    <cellStyle name="RISKdarkBoxed 3 3 7 2" xfId="16655" xr:uid="{00000000-0005-0000-0000-000069630000}"/>
    <cellStyle name="RISKdarkBoxed 3 3 7 2 2" xfId="29337" xr:uid="{00000000-0005-0000-0000-00006A630000}"/>
    <cellStyle name="RISKdarkBoxed 3 3 7 3" xfId="29336" xr:uid="{00000000-0005-0000-0000-00006B630000}"/>
    <cellStyle name="RISKdarkBoxed 3 3 8" xfId="16656" xr:uid="{00000000-0005-0000-0000-00006C630000}"/>
    <cellStyle name="RISKdarkBoxed 3 3 8 2" xfId="16657" xr:uid="{00000000-0005-0000-0000-00006D630000}"/>
    <cellStyle name="RISKdarkBoxed 3 3 8 2 2" xfId="29339" xr:uid="{00000000-0005-0000-0000-00006E630000}"/>
    <cellStyle name="RISKdarkBoxed 3 3 8 3" xfId="29338" xr:uid="{00000000-0005-0000-0000-00006F630000}"/>
    <cellStyle name="RISKdarkBoxed 3 3 9" xfId="16658" xr:uid="{00000000-0005-0000-0000-000070630000}"/>
    <cellStyle name="RISKdarkBoxed 3 3 9 2" xfId="29340" xr:uid="{00000000-0005-0000-0000-000071630000}"/>
    <cellStyle name="RISKdarkBoxed 3 3_Balance" xfId="16659" xr:uid="{00000000-0005-0000-0000-000072630000}"/>
    <cellStyle name="RISKdarkBoxed 3 4" xfId="16660" xr:uid="{00000000-0005-0000-0000-000073630000}"/>
    <cellStyle name="RISKdarkBoxed 3 4 10" xfId="29341" xr:uid="{00000000-0005-0000-0000-000074630000}"/>
    <cellStyle name="RISKdarkBoxed 3 4 2" xfId="16661" xr:uid="{00000000-0005-0000-0000-000075630000}"/>
    <cellStyle name="RISKdarkBoxed 3 4 2 2" xfId="16662" xr:uid="{00000000-0005-0000-0000-000076630000}"/>
    <cellStyle name="RISKdarkBoxed 3 4 2 2 2" xfId="16663" xr:uid="{00000000-0005-0000-0000-000077630000}"/>
    <cellStyle name="RISKdarkBoxed 3 4 2 2 2 2" xfId="16664" xr:uid="{00000000-0005-0000-0000-000078630000}"/>
    <cellStyle name="RISKdarkBoxed 3 4 2 2 2 2 2" xfId="29345" xr:uid="{00000000-0005-0000-0000-000079630000}"/>
    <cellStyle name="RISKdarkBoxed 3 4 2 2 2 3" xfId="29344" xr:uid="{00000000-0005-0000-0000-00007A630000}"/>
    <cellStyle name="RISKdarkBoxed 3 4 2 2 3" xfId="16665" xr:uid="{00000000-0005-0000-0000-00007B630000}"/>
    <cellStyle name="RISKdarkBoxed 3 4 2 2 3 2" xfId="16666" xr:uid="{00000000-0005-0000-0000-00007C630000}"/>
    <cellStyle name="RISKdarkBoxed 3 4 2 2 3 2 2" xfId="29347" xr:uid="{00000000-0005-0000-0000-00007D630000}"/>
    <cellStyle name="RISKdarkBoxed 3 4 2 2 3 3" xfId="29346" xr:uid="{00000000-0005-0000-0000-00007E630000}"/>
    <cellStyle name="RISKdarkBoxed 3 4 2 2 4" xfId="16667" xr:uid="{00000000-0005-0000-0000-00007F630000}"/>
    <cellStyle name="RISKdarkBoxed 3 4 2 2 4 2" xfId="29348" xr:uid="{00000000-0005-0000-0000-000080630000}"/>
    <cellStyle name="RISKdarkBoxed 3 4 2 2 5" xfId="29343" xr:uid="{00000000-0005-0000-0000-000081630000}"/>
    <cellStyle name="RISKdarkBoxed 3 4 2 3" xfId="16668" xr:uid="{00000000-0005-0000-0000-000082630000}"/>
    <cellStyle name="RISKdarkBoxed 3 4 2 3 2" xfId="16669" xr:uid="{00000000-0005-0000-0000-000083630000}"/>
    <cellStyle name="RISKdarkBoxed 3 4 2 3 2 2" xfId="16670" xr:uid="{00000000-0005-0000-0000-000084630000}"/>
    <cellStyle name="RISKdarkBoxed 3 4 2 3 2 2 2" xfId="29351" xr:uid="{00000000-0005-0000-0000-000085630000}"/>
    <cellStyle name="RISKdarkBoxed 3 4 2 3 2 3" xfId="29350" xr:uid="{00000000-0005-0000-0000-000086630000}"/>
    <cellStyle name="RISKdarkBoxed 3 4 2 3 3" xfId="16671" xr:uid="{00000000-0005-0000-0000-000087630000}"/>
    <cellStyle name="RISKdarkBoxed 3 4 2 3 3 2" xfId="16672" xr:uid="{00000000-0005-0000-0000-000088630000}"/>
    <cellStyle name="RISKdarkBoxed 3 4 2 3 3 2 2" xfId="29353" xr:uid="{00000000-0005-0000-0000-000089630000}"/>
    <cellStyle name="RISKdarkBoxed 3 4 2 3 3 3" xfId="29352" xr:uid="{00000000-0005-0000-0000-00008A630000}"/>
    <cellStyle name="RISKdarkBoxed 3 4 2 3 4" xfId="16673" xr:uid="{00000000-0005-0000-0000-00008B630000}"/>
    <cellStyle name="RISKdarkBoxed 3 4 2 3 4 2" xfId="29354" xr:uid="{00000000-0005-0000-0000-00008C630000}"/>
    <cellStyle name="RISKdarkBoxed 3 4 2 3 5" xfId="29349" xr:uid="{00000000-0005-0000-0000-00008D630000}"/>
    <cellStyle name="RISKdarkBoxed 3 4 2 4" xfId="16674" xr:uid="{00000000-0005-0000-0000-00008E630000}"/>
    <cellStyle name="RISKdarkBoxed 3 4 2 4 2" xfId="16675" xr:uid="{00000000-0005-0000-0000-00008F630000}"/>
    <cellStyle name="RISKdarkBoxed 3 4 2 4 2 2" xfId="16676" xr:uid="{00000000-0005-0000-0000-000090630000}"/>
    <cellStyle name="RISKdarkBoxed 3 4 2 4 2 2 2" xfId="29357" xr:uid="{00000000-0005-0000-0000-000091630000}"/>
    <cellStyle name="RISKdarkBoxed 3 4 2 4 2 3" xfId="29356" xr:uid="{00000000-0005-0000-0000-000092630000}"/>
    <cellStyle name="RISKdarkBoxed 3 4 2 4 3" xfId="16677" xr:uid="{00000000-0005-0000-0000-000093630000}"/>
    <cellStyle name="RISKdarkBoxed 3 4 2 4 3 2" xfId="16678" xr:uid="{00000000-0005-0000-0000-000094630000}"/>
    <cellStyle name="RISKdarkBoxed 3 4 2 4 3 2 2" xfId="29359" xr:uid="{00000000-0005-0000-0000-000095630000}"/>
    <cellStyle name="RISKdarkBoxed 3 4 2 4 3 3" xfId="29358" xr:uid="{00000000-0005-0000-0000-000096630000}"/>
    <cellStyle name="RISKdarkBoxed 3 4 2 4 4" xfId="16679" xr:uid="{00000000-0005-0000-0000-000097630000}"/>
    <cellStyle name="RISKdarkBoxed 3 4 2 4 4 2" xfId="29360" xr:uid="{00000000-0005-0000-0000-000098630000}"/>
    <cellStyle name="RISKdarkBoxed 3 4 2 4 5" xfId="29355" xr:uid="{00000000-0005-0000-0000-000099630000}"/>
    <cellStyle name="RISKdarkBoxed 3 4 2 5" xfId="16680" xr:uid="{00000000-0005-0000-0000-00009A630000}"/>
    <cellStyle name="RISKdarkBoxed 3 4 2 5 2" xfId="16681" xr:uid="{00000000-0005-0000-0000-00009B630000}"/>
    <cellStyle name="RISKdarkBoxed 3 4 2 5 2 2" xfId="16682" xr:uid="{00000000-0005-0000-0000-00009C630000}"/>
    <cellStyle name="RISKdarkBoxed 3 4 2 5 2 2 2" xfId="29363" xr:uid="{00000000-0005-0000-0000-00009D630000}"/>
    <cellStyle name="RISKdarkBoxed 3 4 2 5 2 3" xfId="29362" xr:uid="{00000000-0005-0000-0000-00009E630000}"/>
    <cellStyle name="RISKdarkBoxed 3 4 2 5 3" xfId="16683" xr:uid="{00000000-0005-0000-0000-00009F630000}"/>
    <cellStyle name="RISKdarkBoxed 3 4 2 5 3 2" xfId="16684" xr:uid="{00000000-0005-0000-0000-0000A0630000}"/>
    <cellStyle name="RISKdarkBoxed 3 4 2 5 3 2 2" xfId="29365" xr:uid="{00000000-0005-0000-0000-0000A1630000}"/>
    <cellStyle name="RISKdarkBoxed 3 4 2 5 3 3" xfId="29364" xr:uid="{00000000-0005-0000-0000-0000A2630000}"/>
    <cellStyle name="RISKdarkBoxed 3 4 2 5 4" xfId="16685" xr:uid="{00000000-0005-0000-0000-0000A3630000}"/>
    <cellStyle name="RISKdarkBoxed 3 4 2 5 4 2" xfId="29366" xr:uid="{00000000-0005-0000-0000-0000A4630000}"/>
    <cellStyle name="RISKdarkBoxed 3 4 2 5 5" xfId="29361" xr:uid="{00000000-0005-0000-0000-0000A5630000}"/>
    <cellStyle name="RISKdarkBoxed 3 4 2 6" xfId="16686" xr:uid="{00000000-0005-0000-0000-0000A6630000}"/>
    <cellStyle name="RISKdarkBoxed 3 4 2 6 2" xfId="16687" xr:uid="{00000000-0005-0000-0000-0000A7630000}"/>
    <cellStyle name="RISKdarkBoxed 3 4 2 6 2 2" xfId="29368" xr:uid="{00000000-0005-0000-0000-0000A8630000}"/>
    <cellStyle name="RISKdarkBoxed 3 4 2 6 3" xfId="29367" xr:uid="{00000000-0005-0000-0000-0000A9630000}"/>
    <cellStyle name="RISKdarkBoxed 3 4 2 7" xfId="16688" xr:uid="{00000000-0005-0000-0000-0000AA630000}"/>
    <cellStyle name="RISKdarkBoxed 3 4 2 7 2" xfId="16689" xr:uid="{00000000-0005-0000-0000-0000AB630000}"/>
    <cellStyle name="RISKdarkBoxed 3 4 2 7 2 2" xfId="29370" xr:uid="{00000000-0005-0000-0000-0000AC630000}"/>
    <cellStyle name="RISKdarkBoxed 3 4 2 7 3" xfId="29369" xr:uid="{00000000-0005-0000-0000-0000AD630000}"/>
    <cellStyle name="RISKdarkBoxed 3 4 2 8" xfId="16690" xr:uid="{00000000-0005-0000-0000-0000AE630000}"/>
    <cellStyle name="RISKdarkBoxed 3 4 2 8 2" xfId="29371" xr:uid="{00000000-0005-0000-0000-0000AF630000}"/>
    <cellStyle name="RISKdarkBoxed 3 4 2 9" xfId="29342" xr:uid="{00000000-0005-0000-0000-0000B0630000}"/>
    <cellStyle name="RISKdarkBoxed 3 4 3" xfId="16691" xr:uid="{00000000-0005-0000-0000-0000B1630000}"/>
    <cellStyle name="RISKdarkBoxed 3 4 3 2" xfId="16692" xr:uid="{00000000-0005-0000-0000-0000B2630000}"/>
    <cellStyle name="RISKdarkBoxed 3 4 3 2 2" xfId="16693" xr:uid="{00000000-0005-0000-0000-0000B3630000}"/>
    <cellStyle name="RISKdarkBoxed 3 4 3 2 2 2" xfId="29374" xr:uid="{00000000-0005-0000-0000-0000B4630000}"/>
    <cellStyle name="RISKdarkBoxed 3 4 3 2 3" xfId="29373" xr:uid="{00000000-0005-0000-0000-0000B5630000}"/>
    <cellStyle name="RISKdarkBoxed 3 4 3 3" xfId="16694" xr:uid="{00000000-0005-0000-0000-0000B6630000}"/>
    <cellStyle name="RISKdarkBoxed 3 4 3 3 2" xfId="16695" xr:uid="{00000000-0005-0000-0000-0000B7630000}"/>
    <cellStyle name="RISKdarkBoxed 3 4 3 3 2 2" xfId="29376" xr:uid="{00000000-0005-0000-0000-0000B8630000}"/>
    <cellStyle name="RISKdarkBoxed 3 4 3 3 3" xfId="29375" xr:uid="{00000000-0005-0000-0000-0000B9630000}"/>
    <cellStyle name="RISKdarkBoxed 3 4 3 4" xfId="16696" xr:uid="{00000000-0005-0000-0000-0000BA630000}"/>
    <cellStyle name="RISKdarkBoxed 3 4 3 4 2" xfId="29377" xr:uid="{00000000-0005-0000-0000-0000BB630000}"/>
    <cellStyle name="RISKdarkBoxed 3 4 3 5" xfId="29372" xr:uid="{00000000-0005-0000-0000-0000BC630000}"/>
    <cellStyle name="RISKdarkBoxed 3 4 4" xfId="16697" xr:uid="{00000000-0005-0000-0000-0000BD630000}"/>
    <cellStyle name="RISKdarkBoxed 3 4 4 2" xfId="16698" xr:uid="{00000000-0005-0000-0000-0000BE630000}"/>
    <cellStyle name="RISKdarkBoxed 3 4 4 2 2" xfId="16699" xr:uid="{00000000-0005-0000-0000-0000BF630000}"/>
    <cellStyle name="RISKdarkBoxed 3 4 4 2 2 2" xfId="29380" xr:uid="{00000000-0005-0000-0000-0000C0630000}"/>
    <cellStyle name="RISKdarkBoxed 3 4 4 2 3" xfId="29379" xr:uid="{00000000-0005-0000-0000-0000C1630000}"/>
    <cellStyle name="RISKdarkBoxed 3 4 4 3" xfId="16700" xr:uid="{00000000-0005-0000-0000-0000C2630000}"/>
    <cellStyle name="RISKdarkBoxed 3 4 4 3 2" xfId="16701" xr:uid="{00000000-0005-0000-0000-0000C3630000}"/>
    <cellStyle name="RISKdarkBoxed 3 4 4 3 2 2" xfId="29382" xr:uid="{00000000-0005-0000-0000-0000C4630000}"/>
    <cellStyle name="RISKdarkBoxed 3 4 4 3 3" xfId="29381" xr:uid="{00000000-0005-0000-0000-0000C5630000}"/>
    <cellStyle name="RISKdarkBoxed 3 4 4 4" xfId="16702" xr:uid="{00000000-0005-0000-0000-0000C6630000}"/>
    <cellStyle name="RISKdarkBoxed 3 4 4 4 2" xfId="29383" xr:uid="{00000000-0005-0000-0000-0000C7630000}"/>
    <cellStyle name="RISKdarkBoxed 3 4 4 5" xfId="29378" xr:uid="{00000000-0005-0000-0000-0000C8630000}"/>
    <cellStyle name="RISKdarkBoxed 3 4 5" xfId="16703" xr:uid="{00000000-0005-0000-0000-0000C9630000}"/>
    <cellStyle name="RISKdarkBoxed 3 4 5 2" xfId="16704" xr:uid="{00000000-0005-0000-0000-0000CA630000}"/>
    <cellStyle name="RISKdarkBoxed 3 4 5 2 2" xfId="16705" xr:uid="{00000000-0005-0000-0000-0000CB630000}"/>
    <cellStyle name="RISKdarkBoxed 3 4 5 2 2 2" xfId="29386" xr:uid="{00000000-0005-0000-0000-0000CC630000}"/>
    <cellStyle name="RISKdarkBoxed 3 4 5 2 3" xfId="29385" xr:uid="{00000000-0005-0000-0000-0000CD630000}"/>
    <cellStyle name="RISKdarkBoxed 3 4 5 3" xfId="16706" xr:uid="{00000000-0005-0000-0000-0000CE630000}"/>
    <cellStyle name="RISKdarkBoxed 3 4 5 3 2" xfId="16707" xr:uid="{00000000-0005-0000-0000-0000CF630000}"/>
    <cellStyle name="RISKdarkBoxed 3 4 5 3 2 2" xfId="29388" xr:uid="{00000000-0005-0000-0000-0000D0630000}"/>
    <cellStyle name="RISKdarkBoxed 3 4 5 3 3" xfId="29387" xr:uid="{00000000-0005-0000-0000-0000D1630000}"/>
    <cellStyle name="RISKdarkBoxed 3 4 5 4" xfId="16708" xr:uid="{00000000-0005-0000-0000-0000D2630000}"/>
    <cellStyle name="RISKdarkBoxed 3 4 5 4 2" xfId="29389" xr:uid="{00000000-0005-0000-0000-0000D3630000}"/>
    <cellStyle name="RISKdarkBoxed 3 4 5 5" xfId="29384" xr:uid="{00000000-0005-0000-0000-0000D4630000}"/>
    <cellStyle name="RISKdarkBoxed 3 4 6" xfId="16709" xr:uid="{00000000-0005-0000-0000-0000D5630000}"/>
    <cellStyle name="RISKdarkBoxed 3 4 6 2" xfId="16710" xr:uid="{00000000-0005-0000-0000-0000D6630000}"/>
    <cellStyle name="RISKdarkBoxed 3 4 6 2 2" xfId="16711" xr:uid="{00000000-0005-0000-0000-0000D7630000}"/>
    <cellStyle name="RISKdarkBoxed 3 4 6 2 2 2" xfId="29392" xr:uid="{00000000-0005-0000-0000-0000D8630000}"/>
    <cellStyle name="RISKdarkBoxed 3 4 6 2 3" xfId="29391" xr:uid="{00000000-0005-0000-0000-0000D9630000}"/>
    <cellStyle name="RISKdarkBoxed 3 4 6 3" xfId="16712" xr:uid="{00000000-0005-0000-0000-0000DA630000}"/>
    <cellStyle name="RISKdarkBoxed 3 4 6 3 2" xfId="16713" xr:uid="{00000000-0005-0000-0000-0000DB630000}"/>
    <cellStyle name="RISKdarkBoxed 3 4 6 3 2 2" xfId="29394" xr:uid="{00000000-0005-0000-0000-0000DC630000}"/>
    <cellStyle name="RISKdarkBoxed 3 4 6 3 3" xfId="29393" xr:uid="{00000000-0005-0000-0000-0000DD630000}"/>
    <cellStyle name="RISKdarkBoxed 3 4 6 4" xfId="16714" xr:uid="{00000000-0005-0000-0000-0000DE630000}"/>
    <cellStyle name="RISKdarkBoxed 3 4 6 4 2" xfId="29395" xr:uid="{00000000-0005-0000-0000-0000DF630000}"/>
    <cellStyle name="RISKdarkBoxed 3 4 6 5" xfId="29390" xr:uid="{00000000-0005-0000-0000-0000E0630000}"/>
    <cellStyle name="RISKdarkBoxed 3 4 7" xfId="16715" xr:uid="{00000000-0005-0000-0000-0000E1630000}"/>
    <cellStyle name="RISKdarkBoxed 3 4 7 2" xfId="16716" xr:uid="{00000000-0005-0000-0000-0000E2630000}"/>
    <cellStyle name="RISKdarkBoxed 3 4 7 2 2" xfId="29397" xr:uid="{00000000-0005-0000-0000-0000E3630000}"/>
    <cellStyle name="RISKdarkBoxed 3 4 7 3" xfId="29396" xr:uid="{00000000-0005-0000-0000-0000E4630000}"/>
    <cellStyle name="RISKdarkBoxed 3 4 8" xfId="16717" xr:uid="{00000000-0005-0000-0000-0000E5630000}"/>
    <cellStyle name="RISKdarkBoxed 3 4 8 2" xfId="16718" xr:uid="{00000000-0005-0000-0000-0000E6630000}"/>
    <cellStyle name="RISKdarkBoxed 3 4 8 2 2" xfId="29399" xr:uid="{00000000-0005-0000-0000-0000E7630000}"/>
    <cellStyle name="RISKdarkBoxed 3 4 8 3" xfId="29398" xr:uid="{00000000-0005-0000-0000-0000E8630000}"/>
    <cellStyle name="RISKdarkBoxed 3 4 9" xfId="16719" xr:uid="{00000000-0005-0000-0000-0000E9630000}"/>
    <cellStyle name="RISKdarkBoxed 3 4 9 2" xfId="29400" xr:uid="{00000000-0005-0000-0000-0000EA630000}"/>
    <cellStyle name="RISKdarkBoxed 3 4_Balance" xfId="16720" xr:uid="{00000000-0005-0000-0000-0000EB630000}"/>
    <cellStyle name="RISKdarkBoxed 3 5" xfId="16721" xr:uid="{00000000-0005-0000-0000-0000EC630000}"/>
    <cellStyle name="RISKdarkBoxed 3 5 2" xfId="16722" xr:uid="{00000000-0005-0000-0000-0000ED630000}"/>
    <cellStyle name="RISKdarkBoxed 3 5 2 2" xfId="16723" xr:uid="{00000000-0005-0000-0000-0000EE630000}"/>
    <cellStyle name="RISKdarkBoxed 3 5 2 2 2" xfId="16724" xr:uid="{00000000-0005-0000-0000-0000EF630000}"/>
    <cellStyle name="RISKdarkBoxed 3 5 2 2 2 2" xfId="29404" xr:uid="{00000000-0005-0000-0000-0000F0630000}"/>
    <cellStyle name="RISKdarkBoxed 3 5 2 2 3" xfId="29403" xr:uid="{00000000-0005-0000-0000-0000F1630000}"/>
    <cellStyle name="RISKdarkBoxed 3 5 2 3" xfId="16725" xr:uid="{00000000-0005-0000-0000-0000F2630000}"/>
    <cellStyle name="RISKdarkBoxed 3 5 2 3 2" xfId="16726" xr:uid="{00000000-0005-0000-0000-0000F3630000}"/>
    <cellStyle name="RISKdarkBoxed 3 5 2 3 2 2" xfId="29406" xr:uid="{00000000-0005-0000-0000-0000F4630000}"/>
    <cellStyle name="RISKdarkBoxed 3 5 2 3 3" xfId="29405" xr:uid="{00000000-0005-0000-0000-0000F5630000}"/>
    <cellStyle name="RISKdarkBoxed 3 5 2 4" xfId="16727" xr:uid="{00000000-0005-0000-0000-0000F6630000}"/>
    <cellStyle name="RISKdarkBoxed 3 5 2 4 2" xfId="29407" xr:uid="{00000000-0005-0000-0000-0000F7630000}"/>
    <cellStyle name="RISKdarkBoxed 3 5 2 5" xfId="29402" xr:uid="{00000000-0005-0000-0000-0000F8630000}"/>
    <cellStyle name="RISKdarkBoxed 3 5 3" xfId="16728" xr:uid="{00000000-0005-0000-0000-0000F9630000}"/>
    <cellStyle name="RISKdarkBoxed 3 5 3 2" xfId="16729" xr:uid="{00000000-0005-0000-0000-0000FA630000}"/>
    <cellStyle name="RISKdarkBoxed 3 5 3 2 2" xfId="16730" xr:uid="{00000000-0005-0000-0000-0000FB630000}"/>
    <cellStyle name="RISKdarkBoxed 3 5 3 2 2 2" xfId="29410" xr:uid="{00000000-0005-0000-0000-0000FC630000}"/>
    <cellStyle name="RISKdarkBoxed 3 5 3 2 3" xfId="29409" xr:uid="{00000000-0005-0000-0000-0000FD630000}"/>
    <cellStyle name="RISKdarkBoxed 3 5 3 3" xfId="16731" xr:uid="{00000000-0005-0000-0000-0000FE630000}"/>
    <cellStyle name="RISKdarkBoxed 3 5 3 3 2" xfId="16732" xr:uid="{00000000-0005-0000-0000-0000FF630000}"/>
    <cellStyle name="RISKdarkBoxed 3 5 3 3 2 2" xfId="29412" xr:uid="{00000000-0005-0000-0000-000000640000}"/>
    <cellStyle name="RISKdarkBoxed 3 5 3 3 3" xfId="29411" xr:uid="{00000000-0005-0000-0000-000001640000}"/>
    <cellStyle name="RISKdarkBoxed 3 5 3 4" xfId="16733" xr:uid="{00000000-0005-0000-0000-000002640000}"/>
    <cellStyle name="RISKdarkBoxed 3 5 3 4 2" xfId="29413" xr:uid="{00000000-0005-0000-0000-000003640000}"/>
    <cellStyle name="RISKdarkBoxed 3 5 3 5" xfId="29408" xr:uid="{00000000-0005-0000-0000-000004640000}"/>
    <cellStyle name="RISKdarkBoxed 3 5 4" xfId="16734" xr:uid="{00000000-0005-0000-0000-000005640000}"/>
    <cellStyle name="RISKdarkBoxed 3 5 4 2" xfId="16735" xr:uid="{00000000-0005-0000-0000-000006640000}"/>
    <cellStyle name="RISKdarkBoxed 3 5 4 2 2" xfId="16736" xr:uid="{00000000-0005-0000-0000-000007640000}"/>
    <cellStyle name="RISKdarkBoxed 3 5 4 2 2 2" xfId="29416" xr:uid="{00000000-0005-0000-0000-000008640000}"/>
    <cellStyle name="RISKdarkBoxed 3 5 4 2 3" xfId="29415" xr:uid="{00000000-0005-0000-0000-000009640000}"/>
    <cellStyle name="RISKdarkBoxed 3 5 4 3" xfId="16737" xr:uid="{00000000-0005-0000-0000-00000A640000}"/>
    <cellStyle name="RISKdarkBoxed 3 5 4 3 2" xfId="16738" xr:uid="{00000000-0005-0000-0000-00000B640000}"/>
    <cellStyle name="RISKdarkBoxed 3 5 4 3 2 2" xfId="29418" xr:uid="{00000000-0005-0000-0000-00000C640000}"/>
    <cellStyle name="RISKdarkBoxed 3 5 4 3 3" xfId="29417" xr:uid="{00000000-0005-0000-0000-00000D640000}"/>
    <cellStyle name="RISKdarkBoxed 3 5 4 4" xfId="16739" xr:uid="{00000000-0005-0000-0000-00000E640000}"/>
    <cellStyle name="RISKdarkBoxed 3 5 4 4 2" xfId="29419" xr:uid="{00000000-0005-0000-0000-00000F640000}"/>
    <cellStyle name="RISKdarkBoxed 3 5 4 5" xfId="29414" xr:uid="{00000000-0005-0000-0000-000010640000}"/>
    <cellStyle name="RISKdarkBoxed 3 5 5" xfId="16740" xr:uid="{00000000-0005-0000-0000-000011640000}"/>
    <cellStyle name="RISKdarkBoxed 3 5 5 2" xfId="16741" xr:uid="{00000000-0005-0000-0000-000012640000}"/>
    <cellStyle name="RISKdarkBoxed 3 5 5 2 2" xfId="16742" xr:uid="{00000000-0005-0000-0000-000013640000}"/>
    <cellStyle name="RISKdarkBoxed 3 5 5 2 2 2" xfId="29422" xr:uid="{00000000-0005-0000-0000-000014640000}"/>
    <cellStyle name="RISKdarkBoxed 3 5 5 2 3" xfId="29421" xr:uid="{00000000-0005-0000-0000-000015640000}"/>
    <cellStyle name="RISKdarkBoxed 3 5 5 3" xfId="16743" xr:uid="{00000000-0005-0000-0000-000016640000}"/>
    <cellStyle name="RISKdarkBoxed 3 5 5 3 2" xfId="16744" xr:uid="{00000000-0005-0000-0000-000017640000}"/>
    <cellStyle name="RISKdarkBoxed 3 5 5 3 2 2" xfId="29424" xr:uid="{00000000-0005-0000-0000-000018640000}"/>
    <cellStyle name="RISKdarkBoxed 3 5 5 3 3" xfId="29423" xr:uid="{00000000-0005-0000-0000-000019640000}"/>
    <cellStyle name="RISKdarkBoxed 3 5 5 4" xfId="16745" xr:uid="{00000000-0005-0000-0000-00001A640000}"/>
    <cellStyle name="RISKdarkBoxed 3 5 5 4 2" xfId="29425" xr:uid="{00000000-0005-0000-0000-00001B640000}"/>
    <cellStyle name="RISKdarkBoxed 3 5 5 5" xfId="29420" xr:uid="{00000000-0005-0000-0000-00001C640000}"/>
    <cellStyle name="RISKdarkBoxed 3 5 6" xfId="16746" xr:uid="{00000000-0005-0000-0000-00001D640000}"/>
    <cellStyle name="RISKdarkBoxed 3 5 6 2" xfId="16747" xr:uid="{00000000-0005-0000-0000-00001E640000}"/>
    <cellStyle name="RISKdarkBoxed 3 5 6 2 2" xfId="29427" xr:uid="{00000000-0005-0000-0000-00001F640000}"/>
    <cellStyle name="RISKdarkBoxed 3 5 6 3" xfId="29426" xr:uid="{00000000-0005-0000-0000-000020640000}"/>
    <cellStyle name="RISKdarkBoxed 3 5 7" xfId="16748" xr:uid="{00000000-0005-0000-0000-000021640000}"/>
    <cellStyle name="RISKdarkBoxed 3 5 7 2" xfId="16749" xr:uid="{00000000-0005-0000-0000-000022640000}"/>
    <cellStyle name="RISKdarkBoxed 3 5 7 2 2" xfId="29429" xr:uid="{00000000-0005-0000-0000-000023640000}"/>
    <cellStyle name="RISKdarkBoxed 3 5 7 3" xfId="29428" xr:uid="{00000000-0005-0000-0000-000024640000}"/>
    <cellStyle name="RISKdarkBoxed 3 5 8" xfId="16750" xr:uid="{00000000-0005-0000-0000-000025640000}"/>
    <cellStyle name="RISKdarkBoxed 3 5 8 2" xfId="29430" xr:uid="{00000000-0005-0000-0000-000026640000}"/>
    <cellStyle name="RISKdarkBoxed 3 5 9" xfId="29401" xr:uid="{00000000-0005-0000-0000-000027640000}"/>
    <cellStyle name="RISKdarkBoxed 3 6" xfId="16751" xr:uid="{00000000-0005-0000-0000-000028640000}"/>
    <cellStyle name="RISKdarkBoxed 3 6 2" xfId="16752" xr:uid="{00000000-0005-0000-0000-000029640000}"/>
    <cellStyle name="RISKdarkBoxed 3 6 2 2" xfId="16753" xr:uid="{00000000-0005-0000-0000-00002A640000}"/>
    <cellStyle name="RISKdarkBoxed 3 6 2 2 2" xfId="16754" xr:uid="{00000000-0005-0000-0000-00002B640000}"/>
    <cellStyle name="RISKdarkBoxed 3 6 2 2 2 2" xfId="29434" xr:uid="{00000000-0005-0000-0000-00002C640000}"/>
    <cellStyle name="RISKdarkBoxed 3 6 2 2 3" xfId="29433" xr:uid="{00000000-0005-0000-0000-00002D640000}"/>
    <cellStyle name="RISKdarkBoxed 3 6 2 3" xfId="16755" xr:uid="{00000000-0005-0000-0000-00002E640000}"/>
    <cellStyle name="RISKdarkBoxed 3 6 2 3 2" xfId="16756" xr:uid="{00000000-0005-0000-0000-00002F640000}"/>
    <cellStyle name="RISKdarkBoxed 3 6 2 3 2 2" xfId="29436" xr:uid="{00000000-0005-0000-0000-000030640000}"/>
    <cellStyle name="RISKdarkBoxed 3 6 2 3 3" xfId="29435" xr:uid="{00000000-0005-0000-0000-000031640000}"/>
    <cellStyle name="RISKdarkBoxed 3 6 2 4" xfId="16757" xr:uid="{00000000-0005-0000-0000-000032640000}"/>
    <cellStyle name="RISKdarkBoxed 3 6 2 4 2" xfId="29437" xr:uid="{00000000-0005-0000-0000-000033640000}"/>
    <cellStyle name="RISKdarkBoxed 3 6 2 5" xfId="29432" xr:uid="{00000000-0005-0000-0000-000034640000}"/>
    <cellStyle name="RISKdarkBoxed 3 6 3" xfId="16758" xr:uid="{00000000-0005-0000-0000-000035640000}"/>
    <cellStyle name="RISKdarkBoxed 3 6 3 2" xfId="16759" xr:uid="{00000000-0005-0000-0000-000036640000}"/>
    <cellStyle name="RISKdarkBoxed 3 6 3 2 2" xfId="16760" xr:uid="{00000000-0005-0000-0000-000037640000}"/>
    <cellStyle name="RISKdarkBoxed 3 6 3 2 2 2" xfId="29440" xr:uid="{00000000-0005-0000-0000-000038640000}"/>
    <cellStyle name="RISKdarkBoxed 3 6 3 2 3" xfId="29439" xr:uid="{00000000-0005-0000-0000-000039640000}"/>
    <cellStyle name="RISKdarkBoxed 3 6 3 3" xfId="16761" xr:uid="{00000000-0005-0000-0000-00003A640000}"/>
    <cellStyle name="RISKdarkBoxed 3 6 3 3 2" xfId="16762" xr:uid="{00000000-0005-0000-0000-00003B640000}"/>
    <cellStyle name="RISKdarkBoxed 3 6 3 3 2 2" xfId="29442" xr:uid="{00000000-0005-0000-0000-00003C640000}"/>
    <cellStyle name="RISKdarkBoxed 3 6 3 3 3" xfId="29441" xr:uid="{00000000-0005-0000-0000-00003D640000}"/>
    <cellStyle name="RISKdarkBoxed 3 6 3 4" xfId="16763" xr:uid="{00000000-0005-0000-0000-00003E640000}"/>
    <cellStyle name="RISKdarkBoxed 3 6 3 4 2" xfId="29443" xr:uid="{00000000-0005-0000-0000-00003F640000}"/>
    <cellStyle name="RISKdarkBoxed 3 6 3 5" xfId="29438" xr:uid="{00000000-0005-0000-0000-000040640000}"/>
    <cellStyle name="RISKdarkBoxed 3 6 4" xfId="16764" xr:uid="{00000000-0005-0000-0000-000041640000}"/>
    <cellStyle name="RISKdarkBoxed 3 6 4 2" xfId="16765" xr:uid="{00000000-0005-0000-0000-000042640000}"/>
    <cellStyle name="RISKdarkBoxed 3 6 4 2 2" xfId="16766" xr:uid="{00000000-0005-0000-0000-000043640000}"/>
    <cellStyle name="RISKdarkBoxed 3 6 4 2 2 2" xfId="29446" xr:uid="{00000000-0005-0000-0000-000044640000}"/>
    <cellStyle name="RISKdarkBoxed 3 6 4 2 3" xfId="29445" xr:uid="{00000000-0005-0000-0000-000045640000}"/>
    <cellStyle name="RISKdarkBoxed 3 6 4 3" xfId="16767" xr:uid="{00000000-0005-0000-0000-000046640000}"/>
    <cellStyle name="RISKdarkBoxed 3 6 4 3 2" xfId="16768" xr:uid="{00000000-0005-0000-0000-000047640000}"/>
    <cellStyle name="RISKdarkBoxed 3 6 4 3 2 2" xfId="29448" xr:uid="{00000000-0005-0000-0000-000048640000}"/>
    <cellStyle name="RISKdarkBoxed 3 6 4 3 3" xfId="29447" xr:uid="{00000000-0005-0000-0000-000049640000}"/>
    <cellStyle name="RISKdarkBoxed 3 6 4 4" xfId="16769" xr:uid="{00000000-0005-0000-0000-00004A640000}"/>
    <cellStyle name="RISKdarkBoxed 3 6 4 4 2" xfId="29449" xr:uid="{00000000-0005-0000-0000-00004B640000}"/>
    <cellStyle name="RISKdarkBoxed 3 6 4 5" xfId="29444" xr:uid="{00000000-0005-0000-0000-00004C640000}"/>
    <cellStyle name="RISKdarkBoxed 3 6 5" xfId="16770" xr:uid="{00000000-0005-0000-0000-00004D640000}"/>
    <cellStyle name="RISKdarkBoxed 3 6 5 2" xfId="16771" xr:uid="{00000000-0005-0000-0000-00004E640000}"/>
    <cellStyle name="RISKdarkBoxed 3 6 5 2 2" xfId="16772" xr:uid="{00000000-0005-0000-0000-00004F640000}"/>
    <cellStyle name="RISKdarkBoxed 3 6 5 2 2 2" xfId="29452" xr:uid="{00000000-0005-0000-0000-000050640000}"/>
    <cellStyle name="RISKdarkBoxed 3 6 5 2 3" xfId="29451" xr:uid="{00000000-0005-0000-0000-000051640000}"/>
    <cellStyle name="RISKdarkBoxed 3 6 5 3" xfId="16773" xr:uid="{00000000-0005-0000-0000-000052640000}"/>
    <cellStyle name="RISKdarkBoxed 3 6 5 3 2" xfId="16774" xr:uid="{00000000-0005-0000-0000-000053640000}"/>
    <cellStyle name="RISKdarkBoxed 3 6 5 3 2 2" xfId="29454" xr:uid="{00000000-0005-0000-0000-000054640000}"/>
    <cellStyle name="RISKdarkBoxed 3 6 5 3 3" xfId="29453" xr:uid="{00000000-0005-0000-0000-000055640000}"/>
    <cellStyle name="RISKdarkBoxed 3 6 5 4" xfId="16775" xr:uid="{00000000-0005-0000-0000-000056640000}"/>
    <cellStyle name="RISKdarkBoxed 3 6 5 4 2" xfId="29455" xr:uid="{00000000-0005-0000-0000-000057640000}"/>
    <cellStyle name="RISKdarkBoxed 3 6 5 5" xfId="29450" xr:uid="{00000000-0005-0000-0000-000058640000}"/>
    <cellStyle name="RISKdarkBoxed 3 6 6" xfId="16776" xr:uid="{00000000-0005-0000-0000-000059640000}"/>
    <cellStyle name="RISKdarkBoxed 3 6 6 2" xfId="16777" xr:uid="{00000000-0005-0000-0000-00005A640000}"/>
    <cellStyle name="RISKdarkBoxed 3 6 6 2 2" xfId="29457" xr:uid="{00000000-0005-0000-0000-00005B640000}"/>
    <cellStyle name="RISKdarkBoxed 3 6 6 3" xfId="29456" xr:uid="{00000000-0005-0000-0000-00005C640000}"/>
    <cellStyle name="RISKdarkBoxed 3 6 7" xfId="16778" xr:uid="{00000000-0005-0000-0000-00005D640000}"/>
    <cellStyle name="RISKdarkBoxed 3 6 7 2" xfId="16779" xr:uid="{00000000-0005-0000-0000-00005E640000}"/>
    <cellStyle name="RISKdarkBoxed 3 6 7 2 2" xfId="29459" xr:uid="{00000000-0005-0000-0000-00005F640000}"/>
    <cellStyle name="RISKdarkBoxed 3 6 7 3" xfId="29458" xr:uid="{00000000-0005-0000-0000-000060640000}"/>
    <cellStyle name="RISKdarkBoxed 3 6 8" xfId="16780" xr:uid="{00000000-0005-0000-0000-000061640000}"/>
    <cellStyle name="RISKdarkBoxed 3 6 8 2" xfId="29460" xr:uid="{00000000-0005-0000-0000-000062640000}"/>
    <cellStyle name="RISKdarkBoxed 3 6 9" xfId="29431" xr:uid="{00000000-0005-0000-0000-000063640000}"/>
    <cellStyle name="RISKdarkBoxed 3 7" xfId="16781" xr:uid="{00000000-0005-0000-0000-000064640000}"/>
    <cellStyle name="RISKdarkBoxed 3 7 2" xfId="16782" xr:uid="{00000000-0005-0000-0000-000065640000}"/>
    <cellStyle name="RISKdarkBoxed 3 7 2 2" xfId="16783" xr:uid="{00000000-0005-0000-0000-000066640000}"/>
    <cellStyle name="RISKdarkBoxed 3 7 2 2 2" xfId="29463" xr:uid="{00000000-0005-0000-0000-000067640000}"/>
    <cellStyle name="RISKdarkBoxed 3 7 2 3" xfId="29462" xr:uid="{00000000-0005-0000-0000-000068640000}"/>
    <cellStyle name="RISKdarkBoxed 3 7 3" xfId="16784" xr:uid="{00000000-0005-0000-0000-000069640000}"/>
    <cellStyle name="RISKdarkBoxed 3 7 3 2" xfId="16785" xr:uid="{00000000-0005-0000-0000-00006A640000}"/>
    <cellStyle name="RISKdarkBoxed 3 7 3 2 2" xfId="29465" xr:uid="{00000000-0005-0000-0000-00006B640000}"/>
    <cellStyle name="RISKdarkBoxed 3 7 3 3" xfId="29464" xr:uid="{00000000-0005-0000-0000-00006C640000}"/>
    <cellStyle name="RISKdarkBoxed 3 7 4" xfId="16786" xr:uid="{00000000-0005-0000-0000-00006D640000}"/>
    <cellStyle name="RISKdarkBoxed 3 7 4 2" xfId="29466" xr:uid="{00000000-0005-0000-0000-00006E640000}"/>
    <cellStyle name="RISKdarkBoxed 3 7 5" xfId="29461" xr:uid="{00000000-0005-0000-0000-00006F640000}"/>
    <cellStyle name="RISKdarkBoxed 3 8" xfId="16787" xr:uid="{00000000-0005-0000-0000-000070640000}"/>
    <cellStyle name="RISKdarkBoxed 3 8 2" xfId="16788" xr:uid="{00000000-0005-0000-0000-000071640000}"/>
    <cellStyle name="RISKdarkBoxed 3 8 2 2" xfId="16789" xr:uid="{00000000-0005-0000-0000-000072640000}"/>
    <cellStyle name="RISKdarkBoxed 3 8 2 2 2" xfId="29469" xr:uid="{00000000-0005-0000-0000-000073640000}"/>
    <cellStyle name="RISKdarkBoxed 3 8 2 3" xfId="29468" xr:uid="{00000000-0005-0000-0000-000074640000}"/>
    <cellStyle name="RISKdarkBoxed 3 8 3" xfId="16790" xr:uid="{00000000-0005-0000-0000-000075640000}"/>
    <cellStyle name="RISKdarkBoxed 3 8 3 2" xfId="16791" xr:uid="{00000000-0005-0000-0000-000076640000}"/>
    <cellStyle name="RISKdarkBoxed 3 8 3 2 2" xfId="29471" xr:uid="{00000000-0005-0000-0000-000077640000}"/>
    <cellStyle name="RISKdarkBoxed 3 8 3 3" xfId="29470" xr:uid="{00000000-0005-0000-0000-000078640000}"/>
    <cellStyle name="RISKdarkBoxed 3 8 4" xfId="16792" xr:uid="{00000000-0005-0000-0000-000079640000}"/>
    <cellStyle name="RISKdarkBoxed 3 8 4 2" xfId="29472" xr:uid="{00000000-0005-0000-0000-00007A640000}"/>
    <cellStyle name="RISKdarkBoxed 3 8 5" xfId="29467" xr:uid="{00000000-0005-0000-0000-00007B640000}"/>
    <cellStyle name="RISKdarkBoxed 3 9" xfId="16793" xr:uid="{00000000-0005-0000-0000-00007C640000}"/>
    <cellStyle name="RISKdarkBoxed 3 9 2" xfId="16794" xr:uid="{00000000-0005-0000-0000-00007D640000}"/>
    <cellStyle name="RISKdarkBoxed 3 9 2 2" xfId="16795" xr:uid="{00000000-0005-0000-0000-00007E640000}"/>
    <cellStyle name="RISKdarkBoxed 3 9 2 2 2" xfId="29475" xr:uid="{00000000-0005-0000-0000-00007F640000}"/>
    <cellStyle name="RISKdarkBoxed 3 9 2 3" xfId="29474" xr:uid="{00000000-0005-0000-0000-000080640000}"/>
    <cellStyle name="RISKdarkBoxed 3 9 3" xfId="16796" xr:uid="{00000000-0005-0000-0000-000081640000}"/>
    <cellStyle name="RISKdarkBoxed 3 9 3 2" xfId="16797" xr:uid="{00000000-0005-0000-0000-000082640000}"/>
    <cellStyle name="RISKdarkBoxed 3 9 3 2 2" xfId="29477" xr:uid="{00000000-0005-0000-0000-000083640000}"/>
    <cellStyle name="RISKdarkBoxed 3 9 3 3" xfId="29476" xr:uid="{00000000-0005-0000-0000-000084640000}"/>
    <cellStyle name="RISKdarkBoxed 3 9 4" xfId="16798" xr:uid="{00000000-0005-0000-0000-000085640000}"/>
    <cellStyle name="RISKdarkBoxed 3 9 4 2" xfId="29478" xr:uid="{00000000-0005-0000-0000-000086640000}"/>
    <cellStyle name="RISKdarkBoxed 3 9 5" xfId="29473" xr:uid="{00000000-0005-0000-0000-000087640000}"/>
    <cellStyle name="RISKdarkBoxed 3_Balance" xfId="16799" xr:uid="{00000000-0005-0000-0000-000088640000}"/>
    <cellStyle name="RISKdarkBoxed 4" xfId="16800" xr:uid="{00000000-0005-0000-0000-000089640000}"/>
    <cellStyle name="RISKdarkBoxed 4 10" xfId="16801" xr:uid="{00000000-0005-0000-0000-00008A640000}"/>
    <cellStyle name="RISKdarkBoxed 4 10 2" xfId="16802" xr:uid="{00000000-0005-0000-0000-00008B640000}"/>
    <cellStyle name="RISKdarkBoxed 4 10 2 2" xfId="16803" xr:uid="{00000000-0005-0000-0000-00008C640000}"/>
    <cellStyle name="RISKdarkBoxed 4 10 2 2 2" xfId="29482" xr:uid="{00000000-0005-0000-0000-00008D640000}"/>
    <cellStyle name="RISKdarkBoxed 4 10 2 3" xfId="29481" xr:uid="{00000000-0005-0000-0000-00008E640000}"/>
    <cellStyle name="RISKdarkBoxed 4 10 3" xfId="16804" xr:uid="{00000000-0005-0000-0000-00008F640000}"/>
    <cellStyle name="RISKdarkBoxed 4 10 3 2" xfId="16805" xr:uid="{00000000-0005-0000-0000-000090640000}"/>
    <cellStyle name="RISKdarkBoxed 4 10 3 2 2" xfId="29484" xr:uid="{00000000-0005-0000-0000-000091640000}"/>
    <cellStyle name="RISKdarkBoxed 4 10 3 3" xfId="29483" xr:uid="{00000000-0005-0000-0000-000092640000}"/>
    <cellStyle name="RISKdarkBoxed 4 10 4" xfId="16806" xr:uid="{00000000-0005-0000-0000-000093640000}"/>
    <cellStyle name="RISKdarkBoxed 4 10 4 2" xfId="29485" xr:uid="{00000000-0005-0000-0000-000094640000}"/>
    <cellStyle name="RISKdarkBoxed 4 10 5" xfId="29480" xr:uid="{00000000-0005-0000-0000-000095640000}"/>
    <cellStyle name="RISKdarkBoxed 4 11" xfId="16807" xr:uid="{00000000-0005-0000-0000-000096640000}"/>
    <cellStyle name="RISKdarkBoxed 4 11 2" xfId="16808" xr:uid="{00000000-0005-0000-0000-000097640000}"/>
    <cellStyle name="RISKdarkBoxed 4 11 2 2" xfId="29487" xr:uid="{00000000-0005-0000-0000-000098640000}"/>
    <cellStyle name="RISKdarkBoxed 4 11 3" xfId="29486" xr:uid="{00000000-0005-0000-0000-000099640000}"/>
    <cellStyle name="RISKdarkBoxed 4 12" xfId="16809" xr:uid="{00000000-0005-0000-0000-00009A640000}"/>
    <cellStyle name="RISKdarkBoxed 4 12 2" xfId="16810" xr:uid="{00000000-0005-0000-0000-00009B640000}"/>
    <cellStyle name="RISKdarkBoxed 4 12 2 2" xfId="29489" xr:uid="{00000000-0005-0000-0000-00009C640000}"/>
    <cellStyle name="RISKdarkBoxed 4 12 3" xfId="29488" xr:uid="{00000000-0005-0000-0000-00009D640000}"/>
    <cellStyle name="RISKdarkBoxed 4 13" xfId="16811" xr:uid="{00000000-0005-0000-0000-00009E640000}"/>
    <cellStyle name="RISKdarkBoxed 4 13 2" xfId="29490" xr:uid="{00000000-0005-0000-0000-00009F640000}"/>
    <cellStyle name="RISKdarkBoxed 4 14" xfId="29479" xr:uid="{00000000-0005-0000-0000-0000A0640000}"/>
    <cellStyle name="RISKdarkBoxed 4 2" xfId="16812" xr:uid="{00000000-0005-0000-0000-0000A1640000}"/>
    <cellStyle name="RISKdarkBoxed 4 2 10" xfId="29491" xr:uid="{00000000-0005-0000-0000-0000A2640000}"/>
    <cellStyle name="RISKdarkBoxed 4 2 2" xfId="16813" xr:uid="{00000000-0005-0000-0000-0000A3640000}"/>
    <cellStyle name="RISKdarkBoxed 4 2 2 2" xfId="16814" xr:uid="{00000000-0005-0000-0000-0000A4640000}"/>
    <cellStyle name="RISKdarkBoxed 4 2 2 2 2" xfId="16815" xr:uid="{00000000-0005-0000-0000-0000A5640000}"/>
    <cellStyle name="RISKdarkBoxed 4 2 2 2 2 2" xfId="16816" xr:uid="{00000000-0005-0000-0000-0000A6640000}"/>
    <cellStyle name="RISKdarkBoxed 4 2 2 2 2 2 2" xfId="29495" xr:uid="{00000000-0005-0000-0000-0000A7640000}"/>
    <cellStyle name="RISKdarkBoxed 4 2 2 2 2 3" xfId="29494" xr:uid="{00000000-0005-0000-0000-0000A8640000}"/>
    <cellStyle name="RISKdarkBoxed 4 2 2 2 3" xfId="16817" xr:uid="{00000000-0005-0000-0000-0000A9640000}"/>
    <cellStyle name="RISKdarkBoxed 4 2 2 2 3 2" xfId="16818" xr:uid="{00000000-0005-0000-0000-0000AA640000}"/>
    <cellStyle name="RISKdarkBoxed 4 2 2 2 3 2 2" xfId="29497" xr:uid="{00000000-0005-0000-0000-0000AB640000}"/>
    <cellStyle name="RISKdarkBoxed 4 2 2 2 3 3" xfId="29496" xr:uid="{00000000-0005-0000-0000-0000AC640000}"/>
    <cellStyle name="RISKdarkBoxed 4 2 2 2 4" xfId="16819" xr:uid="{00000000-0005-0000-0000-0000AD640000}"/>
    <cellStyle name="RISKdarkBoxed 4 2 2 2 4 2" xfId="29498" xr:uid="{00000000-0005-0000-0000-0000AE640000}"/>
    <cellStyle name="RISKdarkBoxed 4 2 2 2 5" xfId="29493" xr:uid="{00000000-0005-0000-0000-0000AF640000}"/>
    <cellStyle name="RISKdarkBoxed 4 2 2 3" xfId="16820" xr:uid="{00000000-0005-0000-0000-0000B0640000}"/>
    <cellStyle name="RISKdarkBoxed 4 2 2 3 2" xfId="16821" xr:uid="{00000000-0005-0000-0000-0000B1640000}"/>
    <cellStyle name="RISKdarkBoxed 4 2 2 3 2 2" xfId="16822" xr:uid="{00000000-0005-0000-0000-0000B2640000}"/>
    <cellStyle name="RISKdarkBoxed 4 2 2 3 2 2 2" xfId="29501" xr:uid="{00000000-0005-0000-0000-0000B3640000}"/>
    <cellStyle name="RISKdarkBoxed 4 2 2 3 2 3" xfId="29500" xr:uid="{00000000-0005-0000-0000-0000B4640000}"/>
    <cellStyle name="RISKdarkBoxed 4 2 2 3 3" xfId="16823" xr:uid="{00000000-0005-0000-0000-0000B5640000}"/>
    <cellStyle name="RISKdarkBoxed 4 2 2 3 3 2" xfId="16824" xr:uid="{00000000-0005-0000-0000-0000B6640000}"/>
    <cellStyle name="RISKdarkBoxed 4 2 2 3 3 2 2" xfId="29503" xr:uid="{00000000-0005-0000-0000-0000B7640000}"/>
    <cellStyle name="RISKdarkBoxed 4 2 2 3 3 3" xfId="29502" xr:uid="{00000000-0005-0000-0000-0000B8640000}"/>
    <cellStyle name="RISKdarkBoxed 4 2 2 3 4" xfId="16825" xr:uid="{00000000-0005-0000-0000-0000B9640000}"/>
    <cellStyle name="RISKdarkBoxed 4 2 2 3 4 2" xfId="29504" xr:uid="{00000000-0005-0000-0000-0000BA640000}"/>
    <cellStyle name="RISKdarkBoxed 4 2 2 3 5" xfId="29499" xr:uid="{00000000-0005-0000-0000-0000BB640000}"/>
    <cellStyle name="RISKdarkBoxed 4 2 2 4" xfId="16826" xr:uid="{00000000-0005-0000-0000-0000BC640000}"/>
    <cellStyle name="RISKdarkBoxed 4 2 2 4 2" xfId="16827" xr:uid="{00000000-0005-0000-0000-0000BD640000}"/>
    <cellStyle name="RISKdarkBoxed 4 2 2 4 2 2" xfId="16828" xr:uid="{00000000-0005-0000-0000-0000BE640000}"/>
    <cellStyle name="RISKdarkBoxed 4 2 2 4 2 2 2" xfId="29507" xr:uid="{00000000-0005-0000-0000-0000BF640000}"/>
    <cellStyle name="RISKdarkBoxed 4 2 2 4 2 3" xfId="29506" xr:uid="{00000000-0005-0000-0000-0000C0640000}"/>
    <cellStyle name="RISKdarkBoxed 4 2 2 4 3" xfId="16829" xr:uid="{00000000-0005-0000-0000-0000C1640000}"/>
    <cellStyle name="RISKdarkBoxed 4 2 2 4 3 2" xfId="16830" xr:uid="{00000000-0005-0000-0000-0000C2640000}"/>
    <cellStyle name="RISKdarkBoxed 4 2 2 4 3 2 2" xfId="29509" xr:uid="{00000000-0005-0000-0000-0000C3640000}"/>
    <cellStyle name="RISKdarkBoxed 4 2 2 4 3 3" xfId="29508" xr:uid="{00000000-0005-0000-0000-0000C4640000}"/>
    <cellStyle name="RISKdarkBoxed 4 2 2 4 4" xfId="16831" xr:uid="{00000000-0005-0000-0000-0000C5640000}"/>
    <cellStyle name="RISKdarkBoxed 4 2 2 4 4 2" xfId="29510" xr:uid="{00000000-0005-0000-0000-0000C6640000}"/>
    <cellStyle name="RISKdarkBoxed 4 2 2 4 5" xfId="29505" xr:uid="{00000000-0005-0000-0000-0000C7640000}"/>
    <cellStyle name="RISKdarkBoxed 4 2 2 5" xfId="16832" xr:uid="{00000000-0005-0000-0000-0000C8640000}"/>
    <cellStyle name="RISKdarkBoxed 4 2 2 5 2" xfId="16833" xr:uid="{00000000-0005-0000-0000-0000C9640000}"/>
    <cellStyle name="RISKdarkBoxed 4 2 2 5 2 2" xfId="16834" xr:uid="{00000000-0005-0000-0000-0000CA640000}"/>
    <cellStyle name="RISKdarkBoxed 4 2 2 5 2 2 2" xfId="29513" xr:uid="{00000000-0005-0000-0000-0000CB640000}"/>
    <cellStyle name="RISKdarkBoxed 4 2 2 5 2 3" xfId="29512" xr:uid="{00000000-0005-0000-0000-0000CC640000}"/>
    <cellStyle name="RISKdarkBoxed 4 2 2 5 3" xfId="16835" xr:uid="{00000000-0005-0000-0000-0000CD640000}"/>
    <cellStyle name="RISKdarkBoxed 4 2 2 5 3 2" xfId="16836" xr:uid="{00000000-0005-0000-0000-0000CE640000}"/>
    <cellStyle name="RISKdarkBoxed 4 2 2 5 3 2 2" xfId="29515" xr:uid="{00000000-0005-0000-0000-0000CF640000}"/>
    <cellStyle name="RISKdarkBoxed 4 2 2 5 3 3" xfId="29514" xr:uid="{00000000-0005-0000-0000-0000D0640000}"/>
    <cellStyle name="RISKdarkBoxed 4 2 2 5 4" xfId="16837" xr:uid="{00000000-0005-0000-0000-0000D1640000}"/>
    <cellStyle name="RISKdarkBoxed 4 2 2 5 4 2" xfId="29516" xr:uid="{00000000-0005-0000-0000-0000D2640000}"/>
    <cellStyle name="RISKdarkBoxed 4 2 2 5 5" xfId="29511" xr:uid="{00000000-0005-0000-0000-0000D3640000}"/>
    <cellStyle name="RISKdarkBoxed 4 2 2 6" xfId="16838" xr:uid="{00000000-0005-0000-0000-0000D4640000}"/>
    <cellStyle name="RISKdarkBoxed 4 2 2 6 2" xfId="16839" xr:uid="{00000000-0005-0000-0000-0000D5640000}"/>
    <cellStyle name="RISKdarkBoxed 4 2 2 6 2 2" xfId="29518" xr:uid="{00000000-0005-0000-0000-0000D6640000}"/>
    <cellStyle name="RISKdarkBoxed 4 2 2 6 3" xfId="29517" xr:uid="{00000000-0005-0000-0000-0000D7640000}"/>
    <cellStyle name="RISKdarkBoxed 4 2 2 7" xfId="16840" xr:uid="{00000000-0005-0000-0000-0000D8640000}"/>
    <cellStyle name="RISKdarkBoxed 4 2 2 7 2" xfId="16841" xr:uid="{00000000-0005-0000-0000-0000D9640000}"/>
    <cellStyle name="RISKdarkBoxed 4 2 2 7 2 2" xfId="29520" xr:uid="{00000000-0005-0000-0000-0000DA640000}"/>
    <cellStyle name="RISKdarkBoxed 4 2 2 7 3" xfId="29519" xr:uid="{00000000-0005-0000-0000-0000DB640000}"/>
    <cellStyle name="RISKdarkBoxed 4 2 2 8" xfId="16842" xr:uid="{00000000-0005-0000-0000-0000DC640000}"/>
    <cellStyle name="RISKdarkBoxed 4 2 2 8 2" xfId="29521" xr:uid="{00000000-0005-0000-0000-0000DD640000}"/>
    <cellStyle name="RISKdarkBoxed 4 2 2 9" xfId="29492" xr:uid="{00000000-0005-0000-0000-0000DE640000}"/>
    <cellStyle name="RISKdarkBoxed 4 2 3" xfId="16843" xr:uid="{00000000-0005-0000-0000-0000DF640000}"/>
    <cellStyle name="RISKdarkBoxed 4 2 3 2" xfId="16844" xr:uid="{00000000-0005-0000-0000-0000E0640000}"/>
    <cellStyle name="RISKdarkBoxed 4 2 3 2 2" xfId="16845" xr:uid="{00000000-0005-0000-0000-0000E1640000}"/>
    <cellStyle name="RISKdarkBoxed 4 2 3 2 2 2" xfId="29524" xr:uid="{00000000-0005-0000-0000-0000E2640000}"/>
    <cellStyle name="RISKdarkBoxed 4 2 3 2 3" xfId="29523" xr:uid="{00000000-0005-0000-0000-0000E3640000}"/>
    <cellStyle name="RISKdarkBoxed 4 2 3 3" xfId="16846" xr:uid="{00000000-0005-0000-0000-0000E4640000}"/>
    <cellStyle name="RISKdarkBoxed 4 2 3 3 2" xfId="16847" xr:uid="{00000000-0005-0000-0000-0000E5640000}"/>
    <cellStyle name="RISKdarkBoxed 4 2 3 3 2 2" xfId="29526" xr:uid="{00000000-0005-0000-0000-0000E6640000}"/>
    <cellStyle name="RISKdarkBoxed 4 2 3 3 3" xfId="29525" xr:uid="{00000000-0005-0000-0000-0000E7640000}"/>
    <cellStyle name="RISKdarkBoxed 4 2 3 4" xfId="16848" xr:uid="{00000000-0005-0000-0000-0000E8640000}"/>
    <cellStyle name="RISKdarkBoxed 4 2 3 4 2" xfId="29527" xr:uid="{00000000-0005-0000-0000-0000E9640000}"/>
    <cellStyle name="RISKdarkBoxed 4 2 3 5" xfId="29522" xr:uid="{00000000-0005-0000-0000-0000EA640000}"/>
    <cellStyle name="RISKdarkBoxed 4 2 4" xfId="16849" xr:uid="{00000000-0005-0000-0000-0000EB640000}"/>
    <cellStyle name="RISKdarkBoxed 4 2 4 2" xfId="16850" xr:uid="{00000000-0005-0000-0000-0000EC640000}"/>
    <cellStyle name="RISKdarkBoxed 4 2 4 2 2" xfId="16851" xr:uid="{00000000-0005-0000-0000-0000ED640000}"/>
    <cellStyle name="RISKdarkBoxed 4 2 4 2 2 2" xfId="29530" xr:uid="{00000000-0005-0000-0000-0000EE640000}"/>
    <cellStyle name="RISKdarkBoxed 4 2 4 2 3" xfId="29529" xr:uid="{00000000-0005-0000-0000-0000EF640000}"/>
    <cellStyle name="RISKdarkBoxed 4 2 4 3" xfId="16852" xr:uid="{00000000-0005-0000-0000-0000F0640000}"/>
    <cellStyle name="RISKdarkBoxed 4 2 4 3 2" xfId="16853" xr:uid="{00000000-0005-0000-0000-0000F1640000}"/>
    <cellStyle name="RISKdarkBoxed 4 2 4 3 2 2" xfId="29532" xr:uid="{00000000-0005-0000-0000-0000F2640000}"/>
    <cellStyle name="RISKdarkBoxed 4 2 4 3 3" xfId="29531" xr:uid="{00000000-0005-0000-0000-0000F3640000}"/>
    <cellStyle name="RISKdarkBoxed 4 2 4 4" xfId="16854" xr:uid="{00000000-0005-0000-0000-0000F4640000}"/>
    <cellStyle name="RISKdarkBoxed 4 2 4 4 2" xfId="29533" xr:uid="{00000000-0005-0000-0000-0000F5640000}"/>
    <cellStyle name="RISKdarkBoxed 4 2 4 5" xfId="29528" xr:uid="{00000000-0005-0000-0000-0000F6640000}"/>
    <cellStyle name="RISKdarkBoxed 4 2 5" xfId="16855" xr:uid="{00000000-0005-0000-0000-0000F7640000}"/>
    <cellStyle name="RISKdarkBoxed 4 2 5 2" xfId="16856" xr:uid="{00000000-0005-0000-0000-0000F8640000}"/>
    <cellStyle name="RISKdarkBoxed 4 2 5 2 2" xfId="16857" xr:uid="{00000000-0005-0000-0000-0000F9640000}"/>
    <cellStyle name="RISKdarkBoxed 4 2 5 2 2 2" xfId="29536" xr:uid="{00000000-0005-0000-0000-0000FA640000}"/>
    <cellStyle name="RISKdarkBoxed 4 2 5 2 3" xfId="29535" xr:uid="{00000000-0005-0000-0000-0000FB640000}"/>
    <cellStyle name="RISKdarkBoxed 4 2 5 3" xfId="16858" xr:uid="{00000000-0005-0000-0000-0000FC640000}"/>
    <cellStyle name="RISKdarkBoxed 4 2 5 3 2" xfId="16859" xr:uid="{00000000-0005-0000-0000-0000FD640000}"/>
    <cellStyle name="RISKdarkBoxed 4 2 5 3 2 2" xfId="29538" xr:uid="{00000000-0005-0000-0000-0000FE640000}"/>
    <cellStyle name="RISKdarkBoxed 4 2 5 3 3" xfId="29537" xr:uid="{00000000-0005-0000-0000-0000FF640000}"/>
    <cellStyle name="RISKdarkBoxed 4 2 5 4" xfId="16860" xr:uid="{00000000-0005-0000-0000-000000650000}"/>
    <cellStyle name="RISKdarkBoxed 4 2 5 4 2" xfId="29539" xr:uid="{00000000-0005-0000-0000-000001650000}"/>
    <cellStyle name="RISKdarkBoxed 4 2 5 5" xfId="29534" xr:uid="{00000000-0005-0000-0000-000002650000}"/>
    <cellStyle name="RISKdarkBoxed 4 2 6" xfId="16861" xr:uid="{00000000-0005-0000-0000-000003650000}"/>
    <cellStyle name="RISKdarkBoxed 4 2 6 2" xfId="16862" xr:uid="{00000000-0005-0000-0000-000004650000}"/>
    <cellStyle name="RISKdarkBoxed 4 2 6 2 2" xfId="16863" xr:uid="{00000000-0005-0000-0000-000005650000}"/>
    <cellStyle name="RISKdarkBoxed 4 2 6 2 2 2" xfId="29542" xr:uid="{00000000-0005-0000-0000-000006650000}"/>
    <cellStyle name="RISKdarkBoxed 4 2 6 2 3" xfId="29541" xr:uid="{00000000-0005-0000-0000-000007650000}"/>
    <cellStyle name="RISKdarkBoxed 4 2 6 3" xfId="16864" xr:uid="{00000000-0005-0000-0000-000008650000}"/>
    <cellStyle name="RISKdarkBoxed 4 2 6 3 2" xfId="16865" xr:uid="{00000000-0005-0000-0000-000009650000}"/>
    <cellStyle name="RISKdarkBoxed 4 2 6 3 2 2" xfId="29544" xr:uid="{00000000-0005-0000-0000-00000A650000}"/>
    <cellStyle name="RISKdarkBoxed 4 2 6 3 3" xfId="29543" xr:uid="{00000000-0005-0000-0000-00000B650000}"/>
    <cellStyle name="RISKdarkBoxed 4 2 6 4" xfId="16866" xr:uid="{00000000-0005-0000-0000-00000C650000}"/>
    <cellStyle name="RISKdarkBoxed 4 2 6 4 2" xfId="29545" xr:uid="{00000000-0005-0000-0000-00000D650000}"/>
    <cellStyle name="RISKdarkBoxed 4 2 6 5" xfId="29540" xr:uid="{00000000-0005-0000-0000-00000E650000}"/>
    <cellStyle name="RISKdarkBoxed 4 2 7" xfId="16867" xr:uid="{00000000-0005-0000-0000-00000F650000}"/>
    <cellStyle name="RISKdarkBoxed 4 2 7 2" xfId="16868" xr:uid="{00000000-0005-0000-0000-000010650000}"/>
    <cellStyle name="RISKdarkBoxed 4 2 7 2 2" xfId="29547" xr:uid="{00000000-0005-0000-0000-000011650000}"/>
    <cellStyle name="RISKdarkBoxed 4 2 7 3" xfId="29546" xr:uid="{00000000-0005-0000-0000-000012650000}"/>
    <cellStyle name="RISKdarkBoxed 4 2 8" xfId="16869" xr:uid="{00000000-0005-0000-0000-000013650000}"/>
    <cellStyle name="RISKdarkBoxed 4 2 8 2" xfId="16870" xr:uid="{00000000-0005-0000-0000-000014650000}"/>
    <cellStyle name="RISKdarkBoxed 4 2 8 2 2" xfId="29549" xr:uid="{00000000-0005-0000-0000-000015650000}"/>
    <cellStyle name="RISKdarkBoxed 4 2 8 3" xfId="29548" xr:uid="{00000000-0005-0000-0000-000016650000}"/>
    <cellStyle name="RISKdarkBoxed 4 2 9" xfId="16871" xr:uid="{00000000-0005-0000-0000-000017650000}"/>
    <cellStyle name="RISKdarkBoxed 4 2 9 2" xfId="29550" xr:uid="{00000000-0005-0000-0000-000018650000}"/>
    <cellStyle name="RISKdarkBoxed 4 2_Balance" xfId="16872" xr:uid="{00000000-0005-0000-0000-000019650000}"/>
    <cellStyle name="RISKdarkBoxed 4 3" xfId="16873" xr:uid="{00000000-0005-0000-0000-00001A650000}"/>
    <cellStyle name="RISKdarkBoxed 4 3 10" xfId="29551" xr:uid="{00000000-0005-0000-0000-00001B650000}"/>
    <cellStyle name="RISKdarkBoxed 4 3 2" xfId="16874" xr:uid="{00000000-0005-0000-0000-00001C650000}"/>
    <cellStyle name="RISKdarkBoxed 4 3 2 2" xfId="16875" xr:uid="{00000000-0005-0000-0000-00001D650000}"/>
    <cellStyle name="RISKdarkBoxed 4 3 2 2 2" xfId="16876" xr:uid="{00000000-0005-0000-0000-00001E650000}"/>
    <cellStyle name="RISKdarkBoxed 4 3 2 2 2 2" xfId="16877" xr:uid="{00000000-0005-0000-0000-00001F650000}"/>
    <cellStyle name="RISKdarkBoxed 4 3 2 2 2 2 2" xfId="29555" xr:uid="{00000000-0005-0000-0000-000020650000}"/>
    <cellStyle name="RISKdarkBoxed 4 3 2 2 2 3" xfId="29554" xr:uid="{00000000-0005-0000-0000-000021650000}"/>
    <cellStyle name="RISKdarkBoxed 4 3 2 2 3" xfId="16878" xr:uid="{00000000-0005-0000-0000-000022650000}"/>
    <cellStyle name="RISKdarkBoxed 4 3 2 2 3 2" xfId="16879" xr:uid="{00000000-0005-0000-0000-000023650000}"/>
    <cellStyle name="RISKdarkBoxed 4 3 2 2 3 2 2" xfId="29557" xr:uid="{00000000-0005-0000-0000-000024650000}"/>
    <cellStyle name="RISKdarkBoxed 4 3 2 2 3 3" xfId="29556" xr:uid="{00000000-0005-0000-0000-000025650000}"/>
    <cellStyle name="RISKdarkBoxed 4 3 2 2 4" xfId="16880" xr:uid="{00000000-0005-0000-0000-000026650000}"/>
    <cellStyle name="RISKdarkBoxed 4 3 2 2 4 2" xfId="29558" xr:uid="{00000000-0005-0000-0000-000027650000}"/>
    <cellStyle name="RISKdarkBoxed 4 3 2 2 5" xfId="29553" xr:uid="{00000000-0005-0000-0000-000028650000}"/>
    <cellStyle name="RISKdarkBoxed 4 3 2 3" xfId="16881" xr:uid="{00000000-0005-0000-0000-000029650000}"/>
    <cellStyle name="RISKdarkBoxed 4 3 2 3 2" xfId="16882" xr:uid="{00000000-0005-0000-0000-00002A650000}"/>
    <cellStyle name="RISKdarkBoxed 4 3 2 3 2 2" xfId="16883" xr:uid="{00000000-0005-0000-0000-00002B650000}"/>
    <cellStyle name="RISKdarkBoxed 4 3 2 3 2 2 2" xfId="29561" xr:uid="{00000000-0005-0000-0000-00002C650000}"/>
    <cellStyle name="RISKdarkBoxed 4 3 2 3 2 3" xfId="29560" xr:uid="{00000000-0005-0000-0000-00002D650000}"/>
    <cellStyle name="RISKdarkBoxed 4 3 2 3 3" xfId="16884" xr:uid="{00000000-0005-0000-0000-00002E650000}"/>
    <cellStyle name="RISKdarkBoxed 4 3 2 3 3 2" xfId="16885" xr:uid="{00000000-0005-0000-0000-00002F650000}"/>
    <cellStyle name="RISKdarkBoxed 4 3 2 3 3 2 2" xfId="29563" xr:uid="{00000000-0005-0000-0000-000030650000}"/>
    <cellStyle name="RISKdarkBoxed 4 3 2 3 3 3" xfId="29562" xr:uid="{00000000-0005-0000-0000-000031650000}"/>
    <cellStyle name="RISKdarkBoxed 4 3 2 3 4" xfId="16886" xr:uid="{00000000-0005-0000-0000-000032650000}"/>
    <cellStyle name="RISKdarkBoxed 4 3 2 3 4 2" xfId="29564" xr:uid="{00000000-0005-0000-0000-000033650000}"/>
    <cellStyle name="RISKdarkBoxed 4 3 2 3 5" xfId="29559" xr:uid="{00000000-0005-0000-0000-000034650000}"/>
    <cellStyle name="RISKdarkBoxed 4 3 2 4" xfId="16887" xr:uid="{00000000-0005-0000-0000-000035650000}"/>
    <cellStyle name="RISKdarkBoxed 4 3 2 4 2" xfId="16888" xr:uid="{00000000-0005-0000-0000-000036650000}"/>
    <cellStyle name="RISKdarkBoxed 4 3 2 4 2 2" xfId="16889" xr:uid="{00000000-0005-0000-0000-000037650000}"/>
    <cellStyle name="RISKdarkBoxed 4 3 2 4 2 2 2" xfId="29567" xr:uid="{00000000-0005-0000-0000-000038650000}"/>
    <cellStyle name="RISKdarkBoxed 4 3 2 4 2 3" xfId="29566" xr:uid="{00000000-0005-0000-0000-000039650000}"/>
    <cellStyle name="RISKdarkBoxed 4 3 2 4 3" xfId="16890" xr:uid="{00000000-0005-0000-0000-00003A650000}"/>
    <cellStyle name="RISKdarkBoxed 4 3 2 4 3 2" xfId="16891" xr:uid="{00000000-0005-0000-0000-00003B650000}"/>
    <cellStyle name="RISKdarkBoxed 4 3 2 4 3 2 2" xfId="29569" xr:uid="{00000000-0005-0000-0000-00003C650000}"/>
    <cellStyle name="RISKdarkBoxed 4 3 2 4 3 3" xfId="29568" xr:uid="{00000000-0005-0000-0000-00003D650000}"/>
    <cellStyle name="RISKdarkBoxed 4 3 2 4 4" xfId="16892" xr:uid="{00000000-0005-0000-0000-00003E650000}"/>
    <cellStyle name="RISKdarkBoxed 4 3 2 4 4 2" xfId="29570" xr:uid="{00000000-0005-0000-0000-00003F650000}"/>
    <cellStyle name="RISKdarkBoxed 4 3 2 4 5" xfId="29565" xr:uid="{00000000-0005-0000-0000-000040650000}"/>
    <cellStyle name="RISKdarkBoxed 4 3 2 5" xfId="16893" xr:uid="{00000000-0005-0000-0000-000041650000}"/>
    <cellStyle name="RISKdarkBoxed 4 3 2 5 2" xfId="16894" xr:uid="{00000000-0005-0000-0000-000042650000}"/>
    <cellStyle name="RISKdarkBoxed 4 3 2 5 2 2" xfId="16895" xr:uid="{00000000-0005-0000-0000-000043650000}"/>
    <cellStyle name="RISKdarkBoxed 4 3 2 5 2 2 2" xfId="29573" xr:uid="{00000000-0005-0000-0000-000044650000}"/>
    <cellStyle name="RISKdarkBoxed 4 3 2 5 2 3" xfId="29572" xr:uid="{00000000-0005-0000-0000-000045650000}"/>
    <cellStyle name="RISKdarkBoxed 4 3 2 5 3" xfId="16896" xr:uid="{00000000-0005-0000-0000-000046650000}"/>
    <cellStyle name="RISKdarkBoxed 4 3 2 5 3 2" xfId="16897" xr:uid="{00000000-0005-0000-0000-000047650000}"/>
    <cellStyle name="RISKdarkBoxed 4 3 2 5 3 2 2" xfId="29575" xr:uid="{00000000-0005-0000-0000-000048650000}"/>
    <cellStyle name="RISKdarkBoxed 4 3 2 5 3 3" xfId="29574" xr:uid="{00000000-0005-0000-0000-000049650000}"/>
    <cellStyle name="RISKdarkBoxed 4 3 2 5 4" xfId="16898" xr:uid="{00000000-0005-0000-0000-00004A650000}"/>
    <cellStyle name="RISKdarkBoxed 4 3 2 5 4 2" xfId="29576" xr:uid="{00000000-0005-0000-0000-00004B650000}"/>
    <cellStyle name="RISKdarkBoxed 4 3 2 5 5" xfId="29571" xr:uid="{00000000-0005-0000-0000-00004C650000}"/>
    <cellStyle name="RISKdarkBoxed 4 3 2 6" xfId="16899" xr:uid="{00000000-0005-0000-0000-00004D650000}"/>
    <cellStyle name="RISKdarkBoxed 4 3 2 6 2" xfId="16900" xr:uid="{00000000-0005-0000-0000-00004E650000}"/>
    <cellStyle name="RISKdarkBoxed 4 3 2 6 2 2" xfId="29578" xr:uid="{00000000-0005-0000-0000-00004F650000}"/>
    <cellStyle name="RISKdarkBoxed 4 3 2 6 3" xfId="29577" xr:uid="{00000000-0005-0000-0000-000050650000}"/>
    <cellStyle name="RISKdarkBoxed 4 3 2 7" xfId="16901" xr:uid="{00000000-0005-0000-0000-000051650000}"/>
    <cellStyle name="RISKdarkBoxed 4 3 2 7 2" xfId="16902" xr:uid="{00000000-0005-0000-0000-000052650000}"/>
    <cellStyle name="RISKdarkBoxed 4 3 2 7 2 2" xfId="29580" xr:uid="{00000000-0005-0000-0000-000053650000}"/>
    <cellStyle name="RISKdarkBoxed 4 3 2 7 3" xfId="29579" xr:uid="{00000000-0005-0000-0000-000054650000}"/>
    <cellStyle name="RISKdarkBoxed 4 3 2 8" xfId="16903" xr:uid="{00000000-0005-0000-0000-000055650000}"/>
    <cellStyle name="RISKdarkBoxed 4 3 2 8 2" xfId="29581" xr:uid="{00000000-0005-0000-0000-000056650000}"/>
    <cellStyle name="RISKdarkBoxed 4 3 2 9" xfId="29552" xr:uid="{00000000-0005-0000-0000-000057650000}"/>
    <cellStyle name="RISKdarkBoxed 4 3 3" xfId="16904" xr:uid="{00000000-0005-0000-0000-000058650000}"/>
    <cellStyle name="RISKdarkBoxed 4 3 3 2" xfId="16905" xr:uid="{00000000-0005-0000-0000-000059650000}"/>
    <cellStyle name="RISKdarkBoxed 4 3 3 2 2" xfId="16906" xr:uid="{00000000-0005-0000-0000-00005A650000}"/>
    <cellStyle name="RISKdarkBoxed 4 3 3 2 2 2" xfId="29584" xr:uid="{00000000-0005-0000-0000-00005B650000}"/>
    <cellStyle name="RISKdarkBoxed 4 3 3 2 3" xfId="29583" xr:uid="{00000000-0005-0000-0000-00005C650000}"/>
    <cellStyle name="RISKdarkBoxed 4 3 3 3" xfId="16907" xr:uid="{00000000-0005-0000-0000-00005D650000}"/>
    <cellStyle name="RISKdarkBoxed 4 3 3 3 2" xfId="16908" xr:uid="{00000000-0005-0000-0000-00005E650000}"/>
    <cellStyle name="RISKdarkBoxed 4 3 3 3 2 2" xfId="29586" xr:uid="{00000000-0005-0000-0000-00005F650000}"/>
    <cellStyle name="RISKdarkBoxed 4 3 3 3 3" xfId="29585" xr:uid="{00000000-0005-0000-0000-000060650000}"/>
    <cellStyle name="RISKdarkBoxed 4 3 3 4" xfId="16909" xr:uid="{00000000-0005-0000-0000-000061650000}"/>
    <cellStyle name="RISKdarkBoxed 4 3 3 4 2" xfId="29587" xr:uid="{00000000-0005-0000-0000-000062650000}"/>
    <cellStyle name="RISKdarkBoxed 4 3 3 5" xfId="29582" xr:uid="{00000000-0005-0000-0000-000063650000}"/>
    <cellStyle name="RISKdarkBoxed 4 3 4" xfId="16910" xr:uid="{00000000-0005-0000-0000-000064650000}"/>
    <cellStyle name="RISKdarkBoxed 4 3 4 2" xfId="16911" xr:uid="{00000000-0005-0000-0000-000065650000}"/>
    <cellStyle name="RISKdarkBoxed 4 3 4 2 2" xfId="16912" xr:uid="{00000000-0005-0000-0000-000066650000}"/>
    <cellStyle name="RISKdarkBoxed 4 3 4 2 2 2" xfId="29590" xr:uid="{00000000-0005-0000-0000-000067650000}"/>
    <cellStyle name="RISKdarkBoxed 4 3 4 2 3" xfId="29589" xr:uid="{00000000-0005-0000-0000-000068650000}"/>
    <cellStyle name="RISKdarkBoxed 4 3 4 3" xfId="16913" xr:uid="{00000000-0005-0000-0000-000069650000}"/>
    <cellStyle name="RISKdarkBoxed 4 3 4 3 2" xfId="16914" xr:uid="{00000000-0005-0000-0000-00006A650000}"/>
    <cellStyle name="RISKdarkBoxed 4 3 4 3 2 2" xfId="29592" xr:uid="{00000000-0005-0000-0000-00006B650000}"/>
    <cellStyle name="RISKdarkBoxed 4 3 4 3 3" xfId="29591" xr:uid="{00000000-0005-0000-0000-00006C650000}"/>
    <cellStyle name="RISKdarkBoxed 4 3 4 4" xfId="16915" xr:uid="{00000000-0005-0000-0000-00006D650000}"/>
    <cellStyle name="RISKdarkBoxed 4 3 4 4 2" xfId="29593" xr:uid="{00000000-0005-0000-0000-00006E650000}"/>
    <cellStyle name="RISKdarkBoxed 4 3 4 5" xfId="29588" xr:uid="{00000000-0005-0000-0000-00006F650000}"/>
    <cellStyle name="RISKdarkBoxed 4 3 5" xfId="16916" xr:uid="{00000000-0005-0000-0000-000070650000}"/>
    <cellStyle name="RISKdarkBoxed 4 3 5 2" xfId="16917" xr:uid="{00000000-0005-0000-0000-000071650000}"/>
    <cellStyle name="RISKdarkBoxed 4 3 5 2 2" xfId="16918" xr:uid="{00000000-0005-0000-0000-000072650000}"/>
    <cellStyle name="RISKdarkBoxed 4 3 5 2 2 2" xfId="29596" xr:uid="{00000000-0005-0000-0000-000073650000}"/>
    <cellStyle name="RISKdarkBoxed 4 3 5 2 3" xfId="29595" xr:uid="{00000000-0005-0000-0000-000074650000}"/>
    <cellStyle name="RISKdarkBoxed 4 3 5 3" xfId="16919" xr:uid="{00000000-0005-0000-0000-000075650000}"/>
    <cellStyle name="RISKdarkBoxed 4 3 5 3 2" xfId="16920" xr:uid="{00000000-0005-0000-0000-000076650000}"/>
    <cellStyle name="RISKdarkBoxed 4 3 5 3 2 2" xfId="29598" xr:uid="{00000000-0005-0000-0000-000077650000}"/>
    <cellStyle name="RISKdarkBoxed 4 3 5 3 3" xfId="29597" xr:uid="{00000000-0005-0000-0000-000078650000}"/>
    <cellStyle name="RISKdarkBoxed 4 3 5 4" xfId="16921" xr:uid="{00000000-0005-0000-0000-000079650000}"/>
    <cellStyle name="RISKdarkBoxed 4 3 5 4 2" xfId="29599" xr:uid="{00000000-0005-0000-0000-00007A650000}"/>
    <cellStyle name="RISKdarkBoxed 4 3 5 5" xfId="29594" xr:uid="{00000000-0005-0000-0000-00007B650000}"/>
    <cellStyle name="RISKdarkBoxed 4 3 6" xfId="16922" xr:uid="{00000000-0005-0000-0000-00007C650000}"/>
    <cellStyle name="RISKdarkBoxed 4 3 6 2" xfId="16923" xr:uid="{00000000-0005-0000-0000-00007D650000}"/>
    <cellStyle name="RISKdarkBoxed 4 3 6 2 2" xfId="16924" xr:uid="{00000000-0005-0000-0000-00007E650000}"/>
    <cellStyle name="RISKdarkBoxed 4 3 6 2 2 2" xfId="29602" xr:uid="{00000000-0005-0000-0000-00007F650000}"/>
    <cellStyle name="RISKdarkBoxed 4 3 6 2 3" xfId="29601" xr:uid="{00000000-0005-0000-0000-000080650000}"/>
    <cellStyle name="RISKdarkBoxed 4 3 6 3" xfId="16925" xr:uid="{00000000-0005-0000-0000-000081650000}"/>
    <cellStyle name="RISKdarkBoxed 4 3 6 3 2" xfId="16926" xr:uid="{00000000-0005-0000-0000-000082650000}"/>
    <cellStyle name="RISKdarkBoxed 4 3 6 3 2 2" xfId="29604" xr:uid="{00000000-0005-0000-0000-000083650000}"/>
    <cellStyle name="RISKdarkBoxed 4 3 6 3 3" xfId="29603" xr:uid="{00000000-0005-0000-0000-000084650000}"/>
    <cellStyle name="RISKdarkBoxed 4 3 6 4" xfId="16927" xr:uid="{00000000-0005-0000-0000-000085650000}"/>
    <cellStyle name="RISKdarkBoxed 4 3 6 4 2" xfId="29605" xr:uid="{00000000-0005-0000-0000-000086650000}"/>
    <cellStyle name="RISKdarkBoxed 4 3 6 5" xfId="29600" xr:uid="{00000000-0005-0000-0000-000087650000}"/>
    <cellStyle name="RISKdarkBoxed 4 3 7" xfId="16928" xr:uid="{00000000-0005-0000-0000-000088650000}"/>
    <cellStyle name="RISKdarkBoxed 4 3 7 2" xfId="16929" xr:uid="{00000000-0005-0000-0000-000089650000}"/>
    <cellStyle name="RISKdarkBoxed 4 3 7 2 2" xfId="29607" xr:uid="{00000000-0005-0000-0000-00008A650000}"/>
    <cellStyle name="RISKdarkBoxed 4 3 7 3" xfId="29606" xr:uid="{00000000-0005-0000-0000-00008B650000}"/>
    <cellStyle name="RISKdarkBoxed 4 3 8" xfId="16930" xr:uid="{00000000-0005-0000-0000-00008C650000}"/>
    <cellStyle name="RISKdarkBoxed 4 3 8 2" xfId="16931" xr:uid="{00000000-0005-0000-0000-00008D650000}"/>
    <cellStyle name="RISKdarkBoxed 4 3 8 2 2" xfId="29609" xr:uid="{00000000-0005-0000-0000-00008E650000}"/>
    <cellStyle name="RISKdarkBoxed 4 3 8 3" xfId="29608" xr:uid="{00000000-0005-0000-0000-00008F650000}"/>
    <cellStyle name="RISKdarkBoxed 4 3 9" xfId="16932" xr:uid="{00000000-0005-0000-0000-000090650000}"/>
    <cellStyle name="RISKdarkBoxed 4 3 9 2" xfId="29610" xr:uid="{00000000-0005-0000-0000-000091650000}"/>
    <cellStyle name="RISKdarkBoxed 4 3_Balance" xfId="16933" xr:uid="{00000000-0005-0000-0000-000092650000}"/>
    <cellStyle name="RISKdarkBoxed 4 4" xfId="16934" xr:uid="{00000000-0005-0000-0000-000093650000}"/>
    <cellStyle name="RISKdarkBoxed 4 4 10" xfId="29611" xr:uid="{00000000-0005-0000-0000-000094650000}"/>
    <cellStyle name="RISKdarkBoxed 4 4 2" xfId="16935" xr:uid="{00000000-0005-0000-0000-000095650000}"/>
    <cellStyle name="RISKdarkBoxed 4 4 2 2" xfId="16936" xr:uid="{00000000-0005-0000-0000-000096650000}"/>
    <cellStyle name="RISKdarkBoxed 4 4 2 2 2" xfId="16937" xr:uid="{00000000-0005-0000-0000-000097650000}"/>
    <cellStyle name="RISKdarkBoxed 4 4 2 2 2 2" xfId="16938" xr:uid="{00000000-0005-0000-0000-000098650000}"/>
    <cellStyle name="RISKdarkBoxed 4 4 2 2 2 2 2" xfId="29615" xr:uid="{00000000-0005-0000-0000-000099650000}"/>
    <cellStyle name="RISKdarkBoxed 4 4 2 2 2 3" xfId="29614" xr:uid="{00000000-0005-0000-0000-00009A650000}"/>
    <cellStyle name="RISKdarkBoxed 4 4 2 2 3" xfId="16939" xr:uid="{00000000-0005-0000-0000-00009B650000}"/>
    <cellStyle name="RISKdarkBoxed 4 4 2 2 3 2" xfId="16940" xr:uid="{00000000-0005-0000-0000-00009C650000}"/>
    <cellStyle name="RISKdarkBoxed 4 4 2 2 3 2 2" xfId="29617" xr:uid="{00000000-0005-0000-0000-00009D650000}"/>
    <cellStyle name="RISKdarkBoxed 4 4 2 2 3 3" xfId="29616" xr:uid="{00000000-0005-0000-0000-00009E650000}"/>
    <cellStyle name="RISKdarkBoxed 4 4 2 2 4" xfId="16941" xr:uid="{00000000-0005-0000-0000-00009F650000}"/>
    <cellStyle name="RISKdarkBoxed 4 4 2 2 4 2" xfId="29618" xr:uid="{00000000-0005-0000-0000-0000A0650000}"/>
    <cellStyle name="RISKdarkBoxed 4 4 2 2 5" xfId="29613" xr:uid="{00000000-0005-0000-0000-0000A1650000}"/>
    <cellStyle name="RISKdarkBoxed 4 4 2 3" xfId="16942" xr:uid="{00000000-0005-0000-0000-0000A2650000}"/>
    <cellStyle name="RISKdarkBoxed 4 4 2 3 2" xfId="16943" xr:uid="{00000000-0005-0000-0000-0000A3650000}"/>
    <cellStyle name="RISKdarkBoxed 4 4 2 3 2 2" xfId="16944" xr:uid="{00000000-0005-0000-0000-0000A4650000}"/>
    <cellStyle name="RISKdarkBoxed 4 4 2 3 2 2 2" xfId="29621" xr:uid="{00000000-0005-0000-0000-0000A5650000}"/>
    <cellStyle name="RISKdarkBoxed 4 4 2 3 2 3" xfId="29620" xr:uid="{00000000-0005-0000-0000-0000A6650000}"/>
    <cellStyle name="RISKdarkBoxed 4 4 2 3 3" xfId="16945" xr:uid="{00000000-0005-0000-0000-0000A7650000}"/>
    <cellStyle name="RISKdarkBoxed 4 4 2 3 3 2" xfId="16946" xr:uid="{00000000-0005-0000-0000-0000A8650000}"/>
    <cellStyle name="RISKdarkBoxed 4 4 2 3 3 2 2" xfId="29623" xr:uid="{00000000-0005-0000-0000-0000A9650000}"/>
    <cellStyle name="RISKdarkBoxed 4 4 2 3 3 3" xfId="29622" xr:uid="{00000000-0005-0000-0000-0000AA650000}"/>
    <cellStyle name="RISKdarkBoxed 4 4 2 3 4" xfId="16947" xr:uid="{00000000-0005-0000-0000-0000AB650000}"/>
    <cellStyle name="RISKdarkBoxed 4 4 2 3 4 2" xfId="29624" xr:uid="{00000000-0005-0000-0000-0000AC650000}"/>
    <cellStyle name="RISKdarkBoxed 4 4 2 3 5" xfId="29619" xr:uid="{00000000-0005-0000-0000-0000AD650000}"/>
    <cellStyle name="RISKdarkBoxed 4 4 2 4" xfId="16948" xr:uid="{00000000-0005-0000-0000-0000AE650000}"/>
    <cellStyle name="RISKdarkBoxed 4 4 2 4 2" xfId="16949" xr:uid="{00000000-0005-0000-0000-0000AF650000}"/>
    <cellStyle name="RISKdarkBoxed 4 4 2 4 2 2" xfId="16950" xr:uid="{00000000-0005-0000-0000-0000B0650000}"/>
    <cellStyle name="RISKdarkBoxed 4 4 2 4 2 2 2" xfId="29627" xr:uid="{00000000-0005-0000-0000-0000B1650000}"/>
    <cellStyle name="RISKdarkBoxed 4 4 2 4 2 3" xfId="29626" xr:uid="{00000000-0005-0000-0000-0000B2650000}"/>
    <cellStyle name="RISKdarkBoxed 4 4 2 4 3" xfId="16951" xr:uid="{00000000-0005-0000-0000-0000B3650000}"/>
    <cellStyle name="RISKdarkBoxed 4 4 2 4 3 2" xfId="16952" xr:uid="{00000000-0005-0000-0000-0000B4650000}"/>
    <cellStyle name="RISKdarkBoxed 4 4 2 4 3 2 2" xfId="29629" xr:uid="{00000000-0005-0000-0000-0000B5650000}"/>
    <cellStyle name="RISKdarkBoxed 4 4 2 4 3 3" xfId="29628" xr:uid="{00000000-0005-0000-0000-0000B6650000}"/>
    <cellStyle name="RISKdarkBoxed 4 4 2 4 4" xfId="16953" xr:uid="{00000000-0005-0000-0000-0000B7650000}"/>
    <cellStyle name="RISKdarkBoxed 4 4 2 4 4 2" xfId="29630" xr:uid="{00000000-0005-0000-0000-0000B8650000}"/>
    <cellStyle name="RISKdarkBoxed 4 4 2 4 5" xfId="29625" xr:uid="{00000000-0005-0000-0000-0000B9650000}"/>
    <cellStyle name="RISKdarkBoxed 4 4 2 5" xfId="16954" xr:uid="{00000000-0005-0000-0000-0000BA650000}"/>
    <cellStyle name="RISKdarkBoxed 4 4 2 5 2" xfId="16955" xr:uid="{00000000-0005-0000-0000-0000BB650000}"/>
    <cellStyle name="RISKdarkBoxed 4 4 2 5 2 2" xfId="16956" xr:uid="{00000000-0005-0000-0000-0000BC650000}"/>
    <cellStyle name="RISKdarkBoxed 4 4 2 5 2 2 2" xfId="29633" xr:uid="{00000000-0005-0000-0000-0000BD650000}"/>
    <cellStyle name="RISKdarkBoxed 4 4 2 5 2 3" xfId="29632" xr:uid="{00000000-0005-0000-0000-0000BE650000}"/>
    <cellStyle name="RISKdarkBoxed 4 4 2 5 3" xfId="16957" xr:uid="{00000000-0005-0000-0000-0000BF650000}"/>
    <cellStyle name="RISKdarkBoxed 4 4 2 5 3 2" xfId="16958" xr:uid="{00000000-0005-0000-0000-0000C0650000}"/>
    <cellStyle name="RISKdarkBoxed 4 4 2 5 3 2 2" xfId="29635" xr:uid="{00000000-0005-0000-0000-0000C1650000}"/>
    <cellStyle name="RISKdarkBoxed 4 4 2 5 3 3" xfId="29634" xr:uid="{00000000-0005-0000-0000-0000C2650000}"/>
    <cellStyle name="RISKdarkBoxed 4 4 2 5 4" xfId="16959" xr:uid="{00000000-0005-0000-0000-0000C3650000}"/>
    <cellStyle name="RISKdarkBoxed 4 4 2 5 4 2" xfId="29636" xr:uid="{00000000-0005-0000-0000-0000C4650000}"/>
    <cellStyle name="RISKdarkBoxed 4 4 2 5 5" xfId="29631" xr:uid="{00000000-0005-0000-0000-0000C5650000}"/>
    <cellStyle name="RISKdarkBoxed 4 4 2 6" xfId="16960" xr:uid="{00000000-0005-0000-0000-0000C6650000}"/>
    <cellStyle name="RISKdarkBoxed 4 4 2 6 2" xfId="16961" xr:uid="{00000000-0005-0000-0000-0000C7650000}"/>
    <cellStyle name="RISKdarkBoxed 4 4 2 6 2 2" xfId="29638" xr:uid="{00000000-0005-0000-0000-0000C8650000}"/>
    <cellStyle name="RISKdarkBoxed 4 4 2 6 3" xfId="29637" xr:uid="{00000000-0005-0000-0000-0000C9650000}"/>
    <cellStyle name="RISKdarkBoxed 4 4 2 7" xfId="16962" xr:uid="{00000000-0005-0000-0000-0000CA650000}"/>
    <cellStyle name="RISKdarkBoxed 4 4 2 7 2" xfId="16963" xr:uid="{00000000-0005-0000-0000-0000CB650000}"/>
    <cellStyle name="RISKdarkBoxed 4 4 2 7 2 2" xfId="29640" xr:uid="{00000000-0005-0000-0000-0000CC650000}"/>
    <cellStyle name="RISKdarkBoxed 4 4 2 7 3" xfId="29639" xr:uid="{00000000-0005-0000-0000-0000CD650000}"/>
    <cellStyle name="RISKdarkBoxed 4 4 2 8" xfId="16964" xr:uid="{00000000-0005-0000-0000-0000CE650000}"/>
    <cellStyle name="RISKdarkBoxed 4 4 2 8 2" xfId="29641" xr:uid="{00000000-0005-0000-0000-0000CF650000}"/>
    <cellStyle name="RISKdarkBoxed 4 4 2 9" xfId="29612" xr:uid="{00000000-0005-0000-0000-0000D0650000}"/>
    <cellStyle name="RISKdarkBoxed 4 4 3" xfId="16965" xr:uid="{00000000-0005-0000-0000-0000D1650000}"/>
    <cellStyle name="RISKdarkBoxed 4 4 3 2" xfId="16966" xr:uid="{00000000-0005-0000-0000-0000D2650000}"/>
    <cellStyle name="RISKdarkBoxed 4 4 3 2 2" xfId="16967" xr:uid="{00000000-0005-0000-0000-0000D3650000}"/>
    <cellStyle name="RISKdarkBoxed 4 4 3 2 2 2" xfId="29644" xr:uid="{00000000-0005-0000-0000-0000D4650000}"/>
    <cellStyle name="RISKdarkBoxed 4 4 3 2 3" xfId="29643" xr:uid="{00000000-0005-0000-0000-0000D5650000}"/>
    <cellStyle name="RISKdarkBoxed 4 4 3 3" xfId="16968" xr:uid="{00000000-0005-0000-0000-0000D6650000}"/>
    <cellStyle name="RISKdarkBoxed 4 4 3 3 2" xfId="16969" xr:uid="{00000000-0005-0000-0000-0000D7650000}"/>
    <cellStyle name="RISKdarkBoxed 4 4 3 3 2 2" xfId="29646" xr:uid="{00000000-0005-0000-0000-0000D8650000}"/>
    <cellStyle name="RISKdarkBoxed 4 4 3 3 3" xfId="29645" xr:uid="{00000000-0005-0000-0000-0000D9650000}"/>
    <cellStyle name="RISKdarkBoxed 4 4 3 4" xfId="16970" xr:uid="{00000000-0005-0000-0000-0000DA650000}"/>
    <cellStyle name="RISKdarkBoxed 4 4 3 4 2" xfId="29647" xr:uid="{00000000-0005-0000-0000-0000DB650000}"/>
    <cellStyle name="RISKdarkBoxed 4 4 3 5" xfId="29642" xr:uid="{00000000-0005-0000-0000-0000DC650000}"/>
    <cellStyle name="RISKdarkBoxed 4 4 4" xfId="16971" xr:uid="{00000000-0005-0000-0000-0000DD650000}"/>
    <cellStyle name="RISKdarkBoxed 4 4 4 2" xfId="16972" xr:uid="{00000000-0005-0000-0000-0000DE650000}"/>
    <cellStyle name="RISKdarkBoxed 4 4 4 2 2" xfId="16973" xr:uid="{00000000-0005-0000-0000-0000DF650000}"/>
    <cellStyle name="RISKdarkBoxed 4 4 4 2 2 2" xfId="29650" xr:uid="{00000000-0005-0000-0000-0000E0650000}"/>
    <cellStyle name="RISKdarkBoxed 4 4 4 2 3" xfId="29649" xr:uid="{00000000-0005-0000-0000-0000E1650000}"/>
    <cellStyle name="RISKdarkBoxed 4 4 4 3" xfId="16974" xr:uid="{00000000-0005-0000-0000-0000E2650000}"/>
    <cellStyle name="RISKdarkBoxed 4 4 4 3 2" xfId="16975" xr:uid="{00000000-0005-0000-0000-0000E3650000}"/>
    <cellStyle name="RISKdarkBoxed 4 4 4 3 2 2" xfId="29652" xr:uid="{00000000-0005-0000-0000-0000E4650000}"/>
    <cellStyle name="RISKdarkBoxed 4 4 4 3 3" xfId="29651" xr:uid="{00000000-0005-0000-0000-0000E5650000}"/>
    <cellStyle name="RISKdarkBoxed 4 4 4 4" xfId="16976" xr:uid="{00000000-0005-0000-0000-0000E6650000}"/>
    <cellStyle name="RISKdarkBoxed 4 4 4 4 2" xfId="29653" xr:uid="{00000000-0005-0000-0000-0000E7650000}"/>
    <cellStyle name="RISKdarkBoxed 4 4 4 5" xfId="29648" xr:uid="{00000000-0005-0000-0000-0000E8650000}"/>
    <cellStyle name="RISKdarkBoxed 4 4 5" xfId="16977" xr:uid="{00000000-0005-0000-0000-0000E9650000}"/>
    <cellStyle name="RISKdarkBoxed 4 4 5 2" xfId="16978" xr:uid="{00000000-0005-0000-0000-0000EA650000}"/>
    <cellStyle name="RISKdarkBoxed 4 4 5 2 2" xfId="16979" xr:uid="{00000000-0005-0000-0000-0000EB650000}"/>
    <cellStyle name="RISKdarkBoxed 4 4 5 2 2 2" xfId="29656" xr:uid="{00000000-0005-0000-0000-0000EC650000}"/>
    <cellStyle name="RISKdarkBoxed 4 4 5 2 3" xfId="29655" xr:uid="{00000000-0005-0000-0000-0000ED650000}"/>
    <cellStyle name="RISKdarkBoxed 4 4 5 3" xfId="16980" xr:uid="{00000000-0005-0000-0000-0000EE650000}"/>
    <cellStyle name="RISKdarkBoxed 4 4 5 3 2" xfId="16981" xr:uid="{00000000-0005-0000-0000-0000EF650000}"/>
    <cellStyle name="RISKdarkBoxed 4 4 5 3 2 2" xfId="29658" xr:uid="{00000000-0005-0000-0000-0000F0650000}"/>
    <cellStyle name="RISKdarkBoxed 4 4 5 3 3" xfId="29657" xr:uid="{00000000-0005-0000-0000-0000F1650000}"/>
    <cellStyle name="RISKdarkBoxed 4 4 5 4" xfId="16982" xr:uid="{00000000-0005-0000-0000-0000F2650000}"/>
    <cellStyle name="RISKdarkBoxed 4 4 5 4 2" xfId="29659" xr:uid="{00000000-0005-0000-0000-0000F3650000}"/>
    <cellStyle name="RISKdarkBoxed 4 4 5 5" xfId="29654" xr:uid="{00000000-0005-0000-0000-0000F4650000}"/>
    <cellStyle name="RISKdarkBoxed 4 4 6" xfId="16983" xr:uid="{00000000-0005-0000-0000-0000F5650000}"/>
    <cellStyle name="RISKdarkBoxed 4 4 6 2" xfId="16984" xr:uid="{00000000-0005-0000-0000-0000F6650000}"/>
    <cellStyle name="RISKdarkBoxed 4 4 6 2 2" xfId="16985" xr:uid="{00000000-0005-0000-0000-0000F7650000}"/>
    <cellStyle name="RISKdarkBoxed 4 4 6 2 2 2" xfId="29662" xr:uid="{00000000-0005-0000-0000-0000F8650000}"/>
    <cellStyle name="RISKdarkBoxed 4 4 6 2 3" xfId="29661" xr:uid="{00000000-0005-0000-0000-0000F9650000}"/>
    <cellStyle name="RISKdarkBoxed 4 4 6 3" xfId="16986" xr:uid="{00000000-0005-0000-0000-0000FA650000}"/>
    <cellStyle name="RISKdarkBoxed 4 4 6 3 2" xfId="16987" xr:uid="{00000000-0005-0000-0000-0000FB650000}"/>
    <cellStyle name="RISKdarkBoxed 4 4 6 3 2 2" xfId="29664" xr:uid="{00000000-0005-0000-0000-0000FC650000}"/>
    <cellStyle name="RISKdarkBoxed 4 4 6 3 3" xfId="29663" xr:uid="{00000000-0005-0000-0000-0000FD650000}"/>
    <cellStyle name="RISKdarkBoxed 4 4 6 4" xfId="16988" xr:uid="{00000000-0005-0000-0000-0000FE650000}"/>
    <cellStyle name="RISKdarkBoxed 4 4 6 4 2" xfId="29665" xr:uid="{00000000-0005-0000-0000-0000FF650000}"/>
    <cellStyle name="RISKdarkBoxed 4 4 6 5" xfId="29660" xr:uid="{00000000-0005-0000-0000-000000660000}"/>
    <cellStyle name="RISKdarkBoxed 4 4 7" xfId="16989" xr:uid="{00000000-0005-0000-0000-000001660000}"/>
    <cellStyle name="RISKdarkBoxed 4 4 7 2" xfId="16990" xr:uid="{00000000-0005-0000-0000-000002660000}"/>
    <cellStyle name="RISKdarkBoxed 4 4 7 2 2" xfId="29667" xr:uid="{00000000-0005-0000-0000-000003660000}"/>
    <cellStyle name="RISKdarkBoxed 4 4 7 3" xfId="29666" xr:uid="{00000000-0005-0000-0000-000004660000}"/>
    <cellStyle name="RISKdarkBoxed 4 4 8" xfId="16991" xr:uid="{00000000-0005-0000-0000-000005660000}"/>
    <cellStyle name="RISKdarkBoxed 4 4 8 2" xfId="16992" xr:uid="{00000000-0005-0000-0000-000006660000}"/>
    <cellStyle name="RISKdarkBoxed 4 4 8 2 2" xfId="29669" xr:uid="{00000000-0005-0000-0000-000007660000}"/>
    <cellStyle name="RISKdarkBoxed 4 4 8 3" xfId="29668" xr:uid="{00000000-0005-0000-0000-000008660000}"/>
    <cellStyle name="RISKdarkBoxed 4 4 9" xfId="16993" xr:uid="{00000000-0005-0000-0000-000009660000}"/>
    <cellStyle name="RISKdarkBoxed 4 4 9 2" xfId="29670" xr:uid="{00000000-0005-0000-0000-00000A660000}"/>
    <cellStyle name="RISKdarkBoxed 4 4_Balance" xfId="16994" xr:uid="{00000000-0005-0000-0000-00000B660000}"/>
    <cellStyle name="RISKdarkBoxed 4 5" xfId="16995" xr:uid="{00000000-0005-0000-0000-00000C660000}"/>
    <cellStyle name="RISKdarkBoxed 4 5 2" xfId="16996" xr:uid="{00000000-0005-0000-0000-00000D660000}"/>
    <cellStyle name="RISKdarkBoxed 4 5 2 2" xfId="16997" xr:uid="{00000000-0005-0000-0000-00000E660000}"/>
    <cellStyle name="RISKdarkBoxed 4 5 2 2 2" xfId="16998" xr:uid="{00000000-0005-0000-0000-00000F660000}"/>
    <cellStyle name="RISKdarkBoxed 4 5 2 2 2 2" xfId="29674" xr:uid="{00000000-0005-0000-0000-000010660000}"/>
    <cellStyle name="RISKdarkBoxed 4 5 2 2 3" xfId="29673" xr:uid="{00000000-0005-0000-0000-000011660000}"/>
    <cellStyle name="RISKdarkBoxed 4 5 2 3" xfId="16999" xr:uid="{00000000-0005-0000-0000-000012660000}"/>
    <cellStyle name="RISKdarkBoxed 4 5 2 3 2" xfId="17000" xr:uid="{00000000-0005-0000-0000-000013660000}"/>
    <cellStyle name="RISKdarkBoxed 4 5 2 3 2 2" xfId="29676" xr:uid="{00000000-0005-0000-0000-000014660000}"/>
    <cellStyle name="RISKdarkBoxed 4 5 2 3 3" xfId="29675" xr:uid="{00000000-0005-0000-0000-000015660000}"/>
    <cellStyle name="RISKdarkBoxed 4 5 2 4" xfId="17001" xr:uid="{00000000-0005-0000-0000-000016660000}"/>
    <cellStyle name="RISKdarkBoxed 4 5 2 4 2" xfId="29677" xr:uid="{00000000-0005-0000-0000-000017660000}"/>
    <cellStyle name="RISKdarkBoxed 4 5 2 5" xfId="29672" xr:uid="{00000000-0005-0000-0000-000018660000}"/>
    <cellStyle name="RISKdarkBoxed 4 5 3" xfId="17002" xr:uid="{00000000-0005-0000-0000-000019660000}"/>
    <cellStyle name="RISKdarkBoxed 4 5 3 2" xfId="17003" xr:uid="{00000000-0005-0000-0000-00001A660000}"/>
    <cellStyle name="RISKdarkBoxed 4 5 3 2 2" xfId="17004" xr:uid="{00000000-0005-0000-0000-00001B660000}"/>
    <cellStyle name="RISKdarkBoxed 4 5 3 2 2 2" xfId="29680" xr:uid="{00000000-0005-0000-0000-00001C660000}"/>
    <cellStyle name="RISKdarkBoxed 4 5 3 2 3" xfId="29679" xr:uid="{00000000-0005-0000-0000-00001D660000}"/>
    <cellStyle name="RISKdarkBoxed 4 5 3 3" xfId="17005" xr:uid="{00000000-0005-0000-0000-00001E660000}"/>
    <cellStyle name="RISKdarkBoxed 4 5 3 3 2" xfId="17006" xr:uid="{00000000-0005-0000-0000-00001F660000}"/>
    <cellStyle name="RISKdarkBoxed 4 5 3 3 2 2" xfId="29682" xr:uid="{00000000-0005-0000-0000-000020660000}"/>
    <cellStyle name="RISKdarkBoxed 4 5 3 3 3" xfId="29681" xr:uid="{00000000-0005-0000-0000-000021660000}"/>
    <cellStyle name="RISKdarkBoxed 4 5 3 4" xfId="17007" xr:uid="{00000000-0005-0000-0000-000022660000}"/>
    <cellStyle name="RISKdarkBoxed 4 5 3 4 2" xfId="29683" xr:uid="{00000000-0005-0000-0000-000023660000}"/>
    <cellStyle name="RISKdarkBoxed 4 5 3 5" xfId="29678" xr:uid="{00000000-0005-0000-0000-000024660000}"/>
    <cellStyle name="RISKdarkBoxed 4 5 4" xfId="17008" xr:uid="{00000000-0005-0000-0000-000025660000}"/>
    <cellStyle name="RISKdarkBoxed 4 5 4 2" xfId="17009" xr:uid="{00000000-0005-0000-0000-000026660000}"/>
    <cellStyle name="RISKdarkBoxed 4 5 4 2 2" xfId="17010" xr:uid="{00000000-0005-0000-0000-000027660000}"/>
    <cellStyle name="RISKdarkBoxed 4 5 4 2 2 2" xfId="29686" xr:uid="{00000000-0005-0000-0000-000028660000}"/>
    <cellStyle name="RISKdarkBoxed 4 5 4 2 3" xfId="29685" xr:uid="{00000000-0005-0000-0000-000029660000}"/>
    <cellStyle name="RISKdarkBoxed 4 5 4 3" xfId="17011" xr:uid="{00000000-0005-0000-0000-00002A660000}"/>
    <cellStyle name="RISKdarkBoxed 4 5 4 3 2" xfId="17012" xr:uid="{00000000-0005-0000-0000-00002B660000}"/>
    <cellStyle name="RISKdarkBoxed 4 5 4 3 2 2" xfId="29688" xr:uid="{00000000-0005-0000-0000-00002C660000}"/>
    <cellStyle name="RISKdarkBoxed 4 5 4 3 3" xfId="29687" xr:uid="{00000000-0005-0000-0000-00002D660000}"/>
    <cellStyle name="RISKdarkBoxed 4 5 4 4" xfId="17013" xr:uid="{00000000-0005-0000-0000-00002E660000}"/>
    <cellStyle name="RISKdarkBoxed 4 5 4 4 2" xfId="29689" xr:uid="{00000000-0005-0000-0000-00002F660000}"/>
    <cellStyle name="RISKdarkBoxed 4 5 4 5" xfId="29684" xr:uid="{00000000-0005-0000-0000-000030660000}"/>
    <cellStyle name="RISKdarkBoxed 4 5 5" xfId="17014" xr:uid="{00000000-0005-0000-0000-000031660000}"/>
    <cellStyle name="RISKdarkBoxed 4 5 5 2" xfId="17015" xr:uid="{00000000-0005-0000-0000-000032660000}"/>
    <cellStyle name="RISKdarkBoxed 4 5 5 2 2" xfId="17016" xr:uid="{00000000-0005-0000-0000-000033660000}"/>
    <cellStyle name="RISKdarkBoxed 4 5 5 2 2 2" xfId="29692" xr:uid="{00000000-0005-0000-0000-000034660000}"/>
    <cellStyle name="RISKdarkBoxed 4 5 5 2 3" xfId="29691" xr:uid="{00000000-0005-0000-0000-000035660000}"/>
    <cellStyle name="RISKdarkBoxed 4 5 5 3" xfId="17017" xr:uid="{00000000-0005-0000-0000-000036660000}"/>
    <cellStyle name="RISKdarkBoxed 4 5 5 3 2" xfId="17018" xr:uid="{00000000-0005-0000-0000-000037660000}"/>
    <cellStyle name="RISKdarkBoxed 4 5 5 3 2 2" xfId="29694" xr:uid="{00000000-0005-0000-0000-000038660000}"/>
    <cellStyle name="RISKdarkBoxed 4 5 5 3 3" xfId="29693" xr:uid="{00000000-0005-0000-0000-000039660000}"/>
    <cellStyle name="RISKdarkBoxed 4 5 5 4" xfId="17019" xr:uid="{00000000-0005-0000-0000-00003A660000}"/>
    <cellStyle name="RISKdarkBoxed 4 5 5 4 2" xfId="29695" xr:uid="{00000000-0005-0000-0000-00003B660000}"/>
    <cellStyle name="RISKdarkBoxed 4 5 5 5" xfId="29690" xr:uid="{00000000-0005-0000-0000-00003C660000}"/>
    <cellStyle name="RISKdarkBoxed 4 5 6" xfId="17020" xr:uid="{00000000-0005-0000-0000-00003D660000}"/>
    <cellStyle name="RISKdarkBoxed 4 5 6 2" xfId="17021" xr:uid="{00000000-0005-0000-0000-00003E660000}"/>
    <cellStyle name="RISKdarkBoxed 4 5 6 2 2" xfId="29697" xr:uid="{00000000-0005-0000-0000-00003F660000}"/>
    <cellStyle name="RISKdarkBoxed 4 5 6 3" xfId="29696" xr:uid="{00000000-0005-0000-0000-000040660000}"/>
    <cellStyle name="RISKdarkBoxed 4 5 7" xfId="17022" xr:uid="{00000000-0005-0000-0000-000041660000}"/>
    <cellStyle name="RISKdarkBoxed 4 5 7 2" xfId="17023" xr:uid="{00000000-0005-0000-0000-000042660000}"/>
    <cellStyle name="RISKdarkBoxed 4 5 7 2 2" xfId="29699" xr:uid="{00000000-0005-0000-0000-000043660000}"/>
    <cellStyle name="RISKdarkBoxed 4 5 7 3" xfId="29698" xr:uid="{00000000-0005-0000-0000-000044660000}"/>
    <cellStyle name="RISKdarkBoxed 4 5 8" xfId="17024" xr:uid="{00000000-0005-0000-0000-000045660000}"/>
    <cellStyle name="RISKdarkBoxed 4 5 8 2" xfId="29700" xr:uid="{00000000-0005-0000-0000-000046660000}"/>
    <cellStyle name="RISKdarkBoxed 4 5 9" xfId="29671" xr:uid="{00000000-0005-0000-0000-000047660000}"/>
    <cellStyle name="RISKdarkBoxed 4 6" xfId="17025" xr:uid="{00000000-0005-0000-0000-000048660000}"/>
    <cellStyle name="RISKdarkBoxed 4 6 2" xfId="17026" xr:uid="{00000000-0005-0000-0000-000049660000}"/>
    <cellStyle name="RISKdarkBoxed 4 6 2 2" xfId="17027" xr:uid="{00000000-0005-0000-0000-00004A660000}"/>
    <cellStyle name="RISKdarkBoxed 4 6 2 2 2" xfId="17028" xr:uid="{00000000-0005-0000-0000-00004B660000}"/>
    <cellStyle name="RISKdarkBoxed 4 6 2 2 2 2" xfId="29704" xr:uid="{00000000-0005-0000-0000-00004C660000}"/>
    <cellStyle name="RISKdarkBoxed 4 6 2 2 3" xfId="29703" xr:uid="{00000000-0005-0000-0000-00004D660000}"/>
    <cellStyle name="RISKdarkBoxed 4 6 2 3" xfId="17029" xr:uid="{00000000-0005-0000-0000-00004E660000}"/>
    <cellStyle name="RISKdarkBoxed 4 6 2 3 2" xfId="17030" xr:uid="{00000000-0005-0000-0000-00004F660000}"/>
    <cellStyle name="RISKdarkBoxed 4 6 2 3 2 2" xfId="29706" xr:uid="{00000000-0005-0000-0000-000050660000}"/>
    <cellStyle name="RISKdarkBoxed 4 6 2 3 3" xfId="29705" xr:uid="{00000000-0005-0000-0000-000051660000}"/>
    <cellStyle name="RISKdarkBoxed 4 6 2 4" xfId="17031" xr:uid="{00000000-0005-0000-0000-000052660000}"/>
    <cellStyle name="RISKdarkBoxed 4 6 2 4 2" xfId="29707" xr:uid="{00000000-0005-0000-0000-000053660000}"/>
    <cellStyle name="RISKdarkBoxed 4 6 2 5" xfId="29702" xr:uid="{00000000-0005-0000-0000-000054660000}"/>
    <cellStyle name="RISKdarkBoxed 4 6 3" xfId="17032" xr:uid="{00000000-0005-0000-0000-000055660000}"/>
    <cellStyle name="RISKdarkBoxed 4 6 3 2" xfId="17033" xr:uid="{00000000-0005-0000-0000-000056660000}"/>
    <cellStyle name="RISKdarkBoxed 4 6 3 2 2" xfId="17034" xr:uid="{00000000-0005-0000-0000-000057660000}"/>
    <cellStyle name="RISKdarkBoxed 4 6 3 2 2 2" xfId="29710" xr:uid="{00000000-0005-0000-0000-000058660000}"/>
    <cellStyle name="RISKdarkBoxed 4 6 3 2 3" xfId="29709" xr:uid="{00000000-0005-0000-0000-000059660000}"/>
    <cellStyle name="RISKdarkBoxed 4 6 3 3" xfId="17035" xr:uid="{00000000-0005-0000-0000-00005A660000}"/>
    <cellStyle name="RISKdarkBoxed 4 6 3 3 2" xfId="17036" xr:uid="{00000000-0005-0000-0000-00005B660000}"/>
    <cellStyle name="RISKdarkBoxed 4 6 3 3 2 2" xfId="29712" xr:uid="{00000000-0005-0000-0000-00005C660000}"/>
    <cellStyle name="RISKdarkBoxed 4 6 3 3 3" xfId="29711" xr:uid="{00000000-0005-0000-0000-00005D660000}"/>
    <cellStyle name="RISKdarkBoxed 4 6 3 4" xfId="17037" xr:uid="{00000000-0005-0000-0000-00005E660000}"/>
    <cellStyle name="RISKdarkBoxed 4 6 3 4 2" xfId="29713" xr:uid="{00000000-0005-0000-0000-00005F660000}"/>
    <cellStyle name="RISKdarkBoxed 4 6 3 5" xfId="29708" xr:uid="{00000000-0005-0000-0000-000060660000}"/>
    <cellStyle name="RISKdarkBoxed 4 6 4" xfId="17038" xr:uid="{00000000-0005-0000-0000-000061660000}"/>
    <cellStyle name="RISKdarkBoxed 4 6 4 2" xfId="17039" xr:uid="{00000000-0005-0000-0000-000062660000}"/>
    <cellStyle name="RISKdarkBoxed 4 6 4 2 2" xfId="17040" xr:uid="{00000000-0005-0000-0000-000063660000}"/>
    <cellStyle name="RISKdarkBoxed 4 6 4 2 2 2" xfId="29716" xr:uid="{00000000-0005-0000-0000-000064660000}"/>
    <cellStyle name="RISKdarkBoxed 4 6 4 2 3" xfId="29715" xr:uid="{00000000-0005-0000-0000-000065660000}"/>
    <cellStyle name="RISKdarkBoxed 4 6 4 3" xfId="17041" xr:uid="{00000000-0005-0000-0000-000066660000}"/>
    <cellStyle name="RISKdarkBoxed 4 6 4 3 2" xfId="17042" xr:uid="{00000000-0005-0000-0000-000067660000}"/>
    <cellStyle name="RISKdarkBoxed 4 6 4 3 2 2" xfId="29718" xr:uid="{00000000-0005-0000-0000-000068660000}"/>
    <cellStyle name="RISKdarkBoxed 4 6 4 3 3" xfId="29717" xr:uid="{00000000-0005-0000-0000-000069660000}"/>
    <cellStyle name="RISKdarkBoxed 4 6 4 4" xfId="17043" xr:uid="{00000000-0005-0000-0000-00006A660000}"/>
    <cellStyle name="RISKdarkBoxed 4 6 4 4 2" xfId="29719" xr:uid="{00000000-0005-0000-0000-00006B660000}"/>
    <cellStyle name="RISKdarkBoxed 4 6 4 5" xfId="29714" xr:uid="{00000000-0005-0000-0000-00006C660000}"/>
    <cellStyle name="RISKdarkBoxed 4 6 5" xfId="17044" xr:uid="{00000000-0005-0000-0000-00006D660000}"/>
    <cellStyle name="RISKdarkBoxed 4 6 5 2" xfId="17045" xr:uid="{00000000-0005-0000-0000-00006E660000}"/>
    <cellStyle name="RISKdarkBoxed 4 6 5 2 2" xfId="17046" xr:uid="{00000000-0005-0000-0000-00006F660000}"/>
    <cellStyle name="RISKdarkBoxed 4 6 5 2 2 2" xfId="29722" xr:uid="{00000000-0005-0000-0000-000070660000}"/>
    <cellStyle name="RISKdarkBoxed 4 6 5 2 3" xfId="29721" xr:uid="{00000000-0005-0000-0000-000071660000}"/>
    <cellStyle name="RISKdarkBoxed 4 6 5 3" xfId="17047" xr:uid="{00000000-0005-0000-0000-000072660000}"/>
    <cellStyle name="RISKdarkBoxed 4 6 5 3 2" xfId="17048" xr:uid="{00000000-0005-0000-0000-000073660000}"/>
    <cellStyle name="RISKdarkBoxed 4 6 5 3 2 2" xfId="29724" xr:uid="{00000000-0005-0000-0000-000074660000}"/>
    <cellStyle name="RISKdarkBoxed 4 6 5 3 3" xfId="29723" xr:uid="{00000000-0005-0000-0000-000075660000}"/>
    <cellStyle name="RISKdarkBoxed 4 6 5 4" xfId="17049" xr:uid="{00000000-0005-0000-0000-000076660000}"/>
    <cellStyle name="RISKdarkBoxed 4 6 5 4 2" xfId="29725" xr:uid="{00000000-0005-0000-0000-000077660000}"/>
    <cellStyle name="RISKdarkBoxed 4 6 5 5" xfId="29720" xr:uid="{00000000-0005-0000-0000-000078660000}"/>
    <cellStyle name="RISKdarkBoxed 4 6 6" xfId="17050" xr:uid="{00000000-0005-0000-0000-000079660000}"/>
    <cellStyle name="RISKdarkBoxed 4 6 6 2" xfId="17051" xr:uid="{00000000-0005-0000-0000-00007A660000}"/>
    <cellStyle name="RISKdarkBoxed 4 6 6 2 2" xfId="29727" xr:uid="{00000000-0005-0000-0000-00007B660000}"/>
    <cellStyle name="RISKdarkBoxed 4 6 6 3" xfId="29726" xr:uid="{00000000-0005-0000-0000-00007C660000}"/>
    <cellStyle name="RISKdarkBoxed 4 6 7" xfId="17052" xr:uid="{00000000-0005-0000-0000-00007D660000}"/>
    <cellStyle name="RISKdarkBoxed 4 6 7 2" xfId="17053" xr:uid="{00000000-0005-0000-0000-00007E660000}"/>
    <cellStyle name="RISKdarkBoxed 4 6 7 2 2" xfId="29729" xr:uid="{00000000-0005-0000-0000-00007F660000}"/>
    <cellStyle name="RISKdarkBoxed 4 6 7 3" xfId="29728" xr:uid="{00000000-0005-0000-0000-000080660000}"/>
    <cellStyle name="RISKdarkBoxed 4 6 8" xfId="17054" xr:uid="{00000000-0005-0000-0000-000081660000}"/>
    <cellStyle name="RISKdarkBoxed 4 6 8 2" xfId="29730" xr:uid="{00000000-0005-0000-0000-000082660000}"/>
    <cellStyle name="RISKdarkBoxed 4 6 9" xfId="29701" xr:uid="{00000000-0005-0000-0000-000083660000}"/>
    <cellStyle name="RISKdarkBoxed 4 7" xfId="17055" xr:uid="{00000000-0005-0000-0000-000084660000}"/>
    <cellStyle name="RISKdarkBoxed 4 7 2" xfId="17056" xr:uid="{00000000-0005-0000-0000-000085660000}"/>
    <cellStyle name="RISKdarkBoxed 4 7 2 2" xfId="17057" xr:uid="{00000000-0005-0000-0000-000086660000}"/>
    <cellStyle name="RISKdarkBoxed 4 7 2 2 2" xfId="29733" xr:uid="{00000000-0005-0000-0000-000087660000}"/>
    <cellStyle name="RISKdarkBoxed 4 7 2 3" xfId="29732" xr:uid="{00000000-0005-0000-0000-000088660000}"/>
    <cellStyle name="RISKdarkBoxed 4 7 3" xfId="17058" xr:uid="{00000000-0005-0000-0000-000089660000}"/>
    <cellStyle name="RISKdarkBoxed 4 7 3 2" xfId="17059" xr:uid="{00000000-0005-0000-0000-00008A660000}"/>
    <cellStyle name="RISKdarkBoxed 4 7 3 2 2" xfId="29735" xr:uid="{00000000-0005-0000-0000-00008B660000}"/>
    <cellStyle name="RISKdarkBoxed 4 7 3 3" xfId="29734" xr:uid="{00000000-0005-0000-0000-00008C660000}"/>
    <cellStyle name="RISKdarkBoxed 4 7 4" xfId="17060" xr:uid="{00000000-0005-0000-0000-00008D660000}"/>
    <cellStyle name="RISKdarkBoxed 4 7 4 2" xfId="29736" xr:uid="{00000000-0005-0000-0000-00008E660000}"/>
    <cellStyle name="RISKdarkBoxed 4 7 5" xfId="29731" xr:uid="{00000000-0005-0000-0000-00008F660000}"/>
    <cellStyle name="RISKdarkBoxed 4 8" xfId="17061" xr:uid="{00000000-0005-0000-0000-000090660000}"/>
    <cellStyle name="RISKdarkBoxed 4 8 2" xfId="17062" xr:uid="{00000000-0005-0000-0000-000091660000}"/>
    <cellStyle name="RISKdarkBoxed 4 8 2 2" xfId="17063" xr:uid="{00000000-0005-0000-0000-000092660000}"/>
    <cellStyle name="RISKdarkBoxed 4 8 2 2 2" xfId="29739" xr:uid="{00000000-0005-0000-0000-000093660000}"/>
    <cellStyle name="RISKdarkBoxed 4 8 2 3" xfId="29738" xr:uid="{00000000-0005-0000-0000-000094660000}"/>
    <cellStyle name="RISKdarkBoxed 4 8 3" xfId="17064" xr:uid="{00000000-0005-0000-0000-000095660000}"/>
    <cellStyle name="RISKdarkBoxed 4 8 3 2" xfId="17065" xr:uid="{00000000-0005-0000-0000-000096660000}"/>
    <cellStyle name="RISKdarkBoxed 4 8 3 2 2" xfId="29741" xr:uid="{00000000-0005-0000-0000-000097660000}"/>
    <cellStyle name="RISKdarkBoxed 4 8 3 3" xfId="29740" xr:uid="{00000000-0005-0000-0000-000098660000}"/>
    <cellStyle name="RISKdarkBoxed 4 8 4" xfId="17066" xr:uid="{00000000-0005-0000-0000-000099660000}"/>
    <cellStyle name="RISKdarkBoxed 4 8 4 2" xfId="29742" xr:uid="{00000000-0005-0000-0000-00009A660000}"/>
    <cellStyle name="RISKdarkBoxed 4 8 5" xfId="29737" xr:uid="{00000000-0005-0000-0000-00009B660000}"/>
    <cellStyle name="RISKdarkBoxed 4 9" xfId="17067" xr:uid="{00000000-0005-0000-0000-00009C660000}"/>
    <cellStyle name="RISKdarkBoxed 4 9 2" xfId="17068" xr:uid="{00000000-0005-0000-0000-00009D660000}"/>
    <cellStyle name="RISKdarkBoxed 4 9 2 2" xfId="17069" xr:uid="{00000000-0005-0000-0000-00009E660000}"/>
    <cellStyle name="RISKdarkBoxed 4 9 2 2 2" xfId="29745" xr:uid="{00000000-0005-0000-0000-00009F660000}"/>
    <cellStyle name="RISKdarkBoxed 4 9 2 3" xfId="29744" xr:uid="{00000000-0005-0000-0000-0000A0660000}"/>
    <cellStyle name="RISKdarkBoxed 4 9 3" xfId="17070" xr:uid="{00000000-0005-0000-0000-0000A1660000}"/>
    <cellStyle name="RISKdarkBoxed 4 9 3 2" xfId="17071" xr:uid="{00000000-0005-0000-0000-0000A2660000}"/>
    <cellStyle name="RISKdarkBoxed 4 9 3 2 2" xfId="29747" xr:uid="{00000000-0005-0000-0000-0000A3660000}"/>
    <cellStyle name="RISKdarkBoxed 4 9 3 3" xfId="29746" xr:uid="{00000000-0005-0000-0000-0000A4660000}"/>
    <cellStyle name="RISKdarkBoxed 4 9 4" xfId="17072" xr:uid="{00000000-0005-0000-0000-0000A5660000}"/>
    <cellStyle name="RISKdarkBoxed 4 9 4 2" xfId="29748" xr:uid="{00000000-0005-0000-0000-0000A6660000}"/>
    <cellStyle name="RISKdarkBoxed 4 9 5" xfId="29743" xr:uid="{00000000-0005-0000-0000-0000A7660000}"/>
    <cellStyle name="RISKdarkBoxed 4_Balance" xfId="17073" xr:uid="{00000000-0005-0000-0000-0000A8660000}"/>
    <cellStyle name="RISKdarkBoxed 5" xfId="17074" xr:uid="{00000000-0005-0000-0000-0000A9660000}"/>
    <cellStyle name="RISKdarkBoxed 5 2" xfId="17075" xr:uid="{00000000-0005-0000-0000-0000AA660000}"/>
    <cellStyle name="RISKdarkBoxed 5 2 2" xfId="17076" xr:uid="{00000000-0005-0000-0000-0000AB660000}"/>
    <cellStyle name="RISKdarkBoxed 5 2 2 2" xfId="17077" xr:uid="{00000000-0005-0000-0000-0000AC660000}"/>
    <cellStyle name="RISKdarkBoxed 5 2 2 2 2" xfId="29752" xr:uid="{00000000-0005-0000-0000-0000AD660000}"/>
    <cellStyle name="RISKdarkBoxed 5 2 2 3" xfId="29751" xr:uid="{00000000-0005-0000-0000-0000AE660000}"/>
    <cellStyle name="RISKdarkBoxed 5 2 3" xfId="17078" xr:uid="{00000000-0005-0000-0000-0000AF660000}"/>
    <cellStyle name="RISKdarkBoxed 5 2 3 2" xfId="17079" xr:uid="{00000000-0005-0000-0000-0000B0660000}"/>
    <cellStyle name="RISKdarkBoxed 5 2 3 2 2" xfId="29754" xr:uid="{00000000-0005-0000-0000-0000B1660000}"/>
    <cellStyle name="RISKdarkBoxed 5 2 3 3" xfId="29753" xr:uid="{00000000-0005-0000-0000-0000B2660000}"/>
    <cellStyle name="RISKdarkBoxed 5 2 4" xfId="17080" xr:uid="{00000000-0005-0000-0000-0000B3660000}"/>
    <cellStyle name="RISKdarkBoxed 5 2 4 2" xfId="29755" xr:uid="{00000000-0005-0000-0000-0000B4660000}"/>
    <cellStyle name="RISKdarkBoxed 5 2 5" xfId="29750" xr:uid="{00000000-0005-0000-0000-0000B5660000}"/>
    <cellStyle name="RISKdarkBoxed 5 3" xfId="17081" xr:uid="{00000000-0005-0000-0000-0000B6660000}"/>
    <cellStyle name="RISKdarkBoxed 5 3 2" xfId="17082" xr:uid="{00000000-0005-0000-0000-0000B7660000}"/>
    <cellStyle name="RISKdarkBoxed 5 3 2 2" xfId="17083" xr:uid="{00000000-0005-0000-0000-0000B8660000}"/>
    <cellStyle name="RISKdarkBoxed 5 3 2 2 2" xfId="29758" xr:uid="{00000000-0005-0000-0000-0000B9660000}"/>
    <cellStyle name="RISKdarkBoxed 5 3 2 3" xfId="29757" xr:uid="{00000000-0005-0000-0000-0000BA660000}"/>
    <cellStyle name="RISKdarkBoxed 5 3 3" xfId="17084" xr:uid="{00000000-0005-0000-0000-0000BB660000}"/>
    <cellStyle name="RISKdarkBoxed 5 3 3 2" xfId="17085" xr:uid="{00000000-0005-0000-0000-0000BC660000}"/>
    <cellStyle name="RISKdarkBoxed 5 3 3 2 2" xfId="29760" xr:uid="{00000000-0005-0000-0000-0000BD660000}"/>
    <cellStyle name="RISKdarkBoxed 5 3 3 3" xfId="29759" xr:uid="{00000000-0005-0000-0000-0000BE660000}"/>
    <cellStyle name="RISKdarkBoxed 5 3 4" xfId="17086" xr:uid="{00000000-0005-0000-0000-0000BF660000}"/>
    <cellStyle name="RISKdarkBoxed 5 3 4 2" xfId="29761" xr:uid="{00000000-0005-0000-0000-0000C0660000}"/>
    <cellStyle name="RISKdarkBoxed 5 3 5" xfId="29756" xr:uid="{00000000-0005-0000-0000-0000C1660000}"/>
    <cellStyle name="RISKdarkBoxed 5 4" xfId="17087" xr:uid="{00000000-0005-0000-0000-0000C2660000}"/>
    <cellStyle name="RISKdarkBoxed 5 4 2" xfId="17088" xr:uid="{00000000-0005-0000-0000-0000C3660000}"/>
    <cellStyle name="RISKdarkBoxed 5 4 2 2" xfId="17089" xr:uid="{00000000-0005-0000-0000-0000C4660000}"/>
    <cellStyle name="RISKdarkBoxed 5 4 2 2 2" xfId="29764" xr:uid="{00000000-0005-0000-0000-0000C5660000}"/>
    <cellStyle name="RISKdarkBoxed 5 4 2 3" xfId="29763" xr:uid="{00000000-0005-0000-0000-0000C6660000}"/>
    <cellStyle name="RISKdarkBoxed 5 4 3" xfId="17090" xr:uid="{00000000-0005-0000-0000-0000C7660000}"/>
    <cellStyle name="RISKdarkBoxed 5 4 3 2" xfId="17091" xr:uid="{00000000-0005-0000-0000-0000C8660000}"/>
    <cellStyle name="RISKdarkBoxed 5 4 3 2 2" xfId="29766" xr:uid="{00000000-0005-0000-0000-0000C9660000}"/>
    <cellStyle name="RISKdarkBoxed 5 4 3 3" xfId="29765" xr:uid="{00000000-0005-0000-0000-0000CA660000}"/>
    <cellStyle name="RISKdarkBoxed 5 4 4" xfId="17092" xr:uid="{00000000-0005-0000-0000-0000CB660000}"/>
    <cellStyle name="RISKdarkBoxed 5 4 4 2" xfId="29767" xr:uid="{00000000-0005-0000-0000-0000CC660000}"/>
    <cellStyle name="RISKdarkBoxed 5 4 5" xfId="29762" xr:uid="{00000000-0005-0000-0000-0000CD660000}"/>
    <cellStyle name="RISKdarkBoxed 5 5" xfId="17093" xr:uid="{00000000-0005-0000-0000-0000CE660000}"/>
    <cellStyle name="RISKdarkBoxed 5 5 2" xfId="17094" xr:uid="{00000000-0005-0000-0000-0000CF660000}"/>
    <cellStyle name="RISKdarkBoxed 5 5 2 2" xfId="17095" xr:uid="{00000000-0005-0000-0000-0000D0660000}"/>
    <cellStyle name="RISKdarkBoxed 5 5 2 2 2" xfId="29770" xr:uid="{00000000-0005-0000-0000-0000D1660000}"/>
    <cellStyle name="RISKdarkBoxed 5 5 2 3" xfId="29769" xr:uid="{00000000-0005-0000-0000-0000D2660000}"/>
    <cellStyle name="RISKdarkBoxed 5 5 3" xfId="17096" xr:uid="{00000000-0005-0000-0000-0000D3660000}"/>
    <cellStyle name="RISKdarkBoxed 5 5 3 2" xfId="17097" xr:uid="{00000000-0005-0000-0000-0000D4660000}"/>
    <cellStyle name="RISKdarkBoxed 5 5 3 2 2" xfId="29772" xr:uid="{00000000-0005-0000-0000-0000D5660000}"/>
    <cellStyle name="RISKdarkBoxed 5 5 3 3" xfId="29771" xr:uid="{00000000-0005-0000-0000-0000D6660000}"/>
    <cellStyle name="RISKdarkBoxed 5 5 4" xfId="17098" xr:uid="{00000000-0005-0000-0000-0000D7660000}"/>
    <cellStyle name="RISKdarkBoxed 5 5 4 2" xfId="29773" xr:uid="{00000000-0005-0000-0000-0000D8660000}"/>
    <cellStyle name="RISKdarkBoxed 5 5 5" xfId="29768" xr:uid="{00000000-0005-0000-0000-0000D9660000}"/>
    <cellStyle name="RISKdarkBoxed 5 6" xfId="17099" xr:uid="{00000000-0005-0000-0000-0000DA660000}"/>
    <cellStyle name="RISKdarkBoxed 5 6 2" xfId="17100" xr:uid="{00000000-0005-0000-0000-0000DB660000}"/>
    <cellStyle name="RISKdarkBoxed 5 6 2 2" xfId="29775" xr:uid="{00000000-0005-0000-0000-0000DC660000}"/>
    <cellStyle name="RISKdarkBoxed 5 6 3" xfId="29774" xr:uid="{00000000-0005-0000-0000-0000DD660000}"/>
    <cellStyle name="RISKdarkBoxed 5 7" xfId="17101" xr:uid="{00000000-0005-0000-0000-0000DE660000}"/>
    <cellStyle name="RISKdarkBoxed 5 7 2" xfId="17102" xr:uid="{00000000-0005-0000-0000-0000DF660000}"/>
    <cellStyle name="RISKdarkBoxed 5 7 2 2" xfId="29777" xr:uid="{00000000-0005-0000-0000-0000E0660000}"/>
    <cellStyle name="RISKdarkBoxed 5 7 3" xfId="29776" xr:uid="{00000000-0005-0000-0000-0000E1660000}"/>
    <cellStyle name="RISKdarkBoxed 5 8" xfId="17103" xr:uid="{00000000-0005-0000-0000-0000E2660000}"/>
    <cellStyle name="RISKdarkBoxed 5 8 2" xfId="29778" xr:uid="{00000000-0005-0000-0000-0000E3660000}"/>
    <cellStyle name="RISKdarkBoxed 5 9" xfId="29749" xr:uid="{00000000-0005-0000-0000-0000E4660000}"/>
    <cellStyle name="RISKdarkBoxed 6" xfId="17104" xr:uid="{00000000-0005-0000-0000-0000E5660000}"/>
    <cellStyle name="RISKdarkBoxed 6 2" xfId="17105" xr:uid="{00000000-0005-0000-0000-0000E6660000}"/>
    <cellStyle name="RISKdarkBoxed 6 2 2" xfId="17106" xr:uid="{00000000-0005-0000-0000-0000E7660000}"/>
    <cellStyle name="RISKdarkBoxed 6 2 2 2" xfId="29781" xr:uid="{00000000-0005-0000-0000-0000E8660000}"/>
    <cellStyle name="RISKdarkBoxed 6 2 3" xfId="29780" xr:uid="{00000000-0005-0000-0000-0000E9660000}"/>
    <cellStyle name="RISKdarkBoxed 6 3" xfId="17107" xr:uid="{00000000-0005-0000-0000-0000EA660000}"/>
    <cellStyle name="RISKdarkBoxed 6 3 2" xfId="17108" xr:uid="{00000000-0005-0000-0000-0000EB660000}"/>
    <cellStyle name="RISKdarkBoxed 6 3 2 2" xfId="29783" xr:uid="{00000000-0005-0000-0000-0000EC660000}"/>
    <cellStyle name="RISKdarkBoxed 6 3 3" xfId="29782" xr:uid="{00000000-0005-0000-0000-0000ED660000}"/>
    <cellStyle name="RISKdarkBoxed 6 4" xfId="17109" xr:uid="{00000000-0005-0000-0000-0000EE660000}"/>
    <cellStyle name="RISKdarkBoxed 6 4 2" xfId="29784" xr:uid="{00000000-0005-0000-0000-0000EF660000}"/>
    <cellStyle name="RISKdarkBoxed 6 5" xfId="29779" xr:uid="{00000000-0005-0000-0000-0000F0660000}"/>
    <cellStyle name="RISKdarkBoxed 7" xfId="17110" xr:uid="{00000000-0005-0000-0000-0000F1660000}"/>
    <cellStyle name="RISKdarkBoxed 7 2" xfId="17111" xr:uid="{00000000-0005-0000-0000-0000F2660000}"/>
    <cellStyle name="RISKdarkBoxed 7 2 2" xfId="17112" xr:uid="{00000000-0005-0000-0000-0000F3660000}"/>
    <cellStyle name="RISKdarkBoxed 7 2 2 2" xfId="29787" xr:uid="{00000000-0005-0000-0000-0000F4660000}"/>
    <cellStyle name="RISKdarkBoxed 7 2 3" xfId="29786" xr:uid="{00000000-0005-0000-0000-0000F5660000}"/>
    <cellStyle name="RISKdarkBoxed 7 3" xfId="17113" xr:uid="{00000000-0005-0000-0000-0000F6660000}"/>
    <cellStyle name="RISKdarkBoxed 7 3 2" xfId="17114" xr:uid="{00000000-0005-0000-0000-0000F7660000}"/>
    <cellStyle name="RISKdarkBoxed 7 3 2 2" xfId="29789" xr:uid="{00000000-0005-0000-0000-0000F8660000}"/>
    <cellStyle name="RISKdarkBoxed 7 3 3" xfId="29788" xr:uid="{00000000-0005-0000-0000-0000F9660000}"/>
    <cellStyle name="RISKdarkBoxed 7 4" xfId="17115" xr:uid="{00000000-0005-0000-0000-0000FA660000}"/>
    <cellStyle name="RISKdarkBoxed 7 4 2" xfId="29790" xr:uid="{00000000-0005-0000-0000-0000FB660000}"/>
    <cellStyle name="RISKdarkBoxed 7 5" xfId="29785" xr:uid="{00000000-0005-0000-0000-0000FC660000}"/>
    <cellStyle name="RISKdarkBoxed 8" xfId="17116" xr:uid="{00000000-0005-0000-0000-0000FD660000}"/>
    <cellStyle name="RISKdarkBoxed 8 2" xfId="17117" xr:uid="{00000000-0005-0000-0000-0000FE660000}"/>
    <cellStyle name="RISKdarkBoxed 8 2 2" xfId="17118" xr:uid="{00000000-0005-0000-0000-0000FF660000}"/>
    <cellStyle name="RISKdarkBoxed 8 2 2 2" xfId="29793" xr:uid="{00000000-0005-0000-0000-000000670000}"/>
    <cellStyle name="RISKdarkBoxed 8 2 3" xfId="29792" xr:uid="{00000000-0005-0000-0000-000001670000}"/>
    <cellStyle name="RISKdarkBoxed 8 3" xfId="17119" xr:uid="{00000000-0005-0000-0000-000002670000}"/>
    <cellStyle name="RISKdarkBoxed 8 3 2" xfId="17120" xr:uid="{00000000-0005-0000-0000-000003670000}"/>
    <cellStyle name="RISKdarkBoxed 8 3 2 2" xfId="29795" xr:uid="{00000000-0005-0000-0000-000004670000}"/>
    <cellStyle name="RISKdarkBoxed 8 3 3" xfId="29794" xr:uid="{00000000-0005-0000-0000-000005670000}"/>
    <cellStyle name="RISKdarkBoxed 8 4" xfId="17121" xr:uid="{00000000-0005-0000-0000-000006670000}"/>
    <cellStyle name="RISKdarkBoxed 8 4 2" xfId="29796" xr:uid="{00000000-0005-0000-0000-000007670000}"/>
    <cellStyle name="RISKdarkBoxed 8 5" xfId="29791" xr:uid="{00000000-0005-0000-0000-000008670000}"/>
    <cellStyle name="RISKdarkBoxed 9" xfId="17122" xr:uid="{00000000-0005-0000-0000-000009670000}"/>
    <cellStyle name="RISKdarkBoxed 9 2" xfId="17123" xr:uid="{00000000-0005-0000-0000-00000A670000}"/>
    <cellStyle name="RISKdarkBoxed 9 2 2" xfId="17124" xr:uid="{00000000-0005-0000-0000-00000B670000}"/>
    <cellStyle name="RISKdarkBoxed 9 2 2 2" xfId="29799" xr:uid="{00000000-0005-0000-0000-00000C670000}"/>
    <cellStyle name="RISKdarkBoxed 9 2 3" xfId="29798" xr:uid="{00000000-0005-0000-0000-00000D670000}"/>
    <cellStyle name="RISKdarkBoxed 9 3" xfId="17125" xr:uid="{00000000-0005-0000-0000-00000E670000}"/>
    <cellStyle name="RISKdarkBoxed 9 3 2" xfId="17126" xr:uid="{00000000-0005-0000-0000-00000F670000}"/>
    <cellStyle name="RISKdarkBoxed 9 3 2 2" xfId="29801" xr:uid="{00000000-0005-0000-0000-000010670000}"/>
    <cellStyle name="RISKdarkBoxed 9 3 3" xfId="29800" xr:uid="{00000000-0005-0000-0000-000011670000}"/>
    <cellStyle name="RISKdarkBoxed 9 4" xfId="17127" xr:uid="{00000000-0005-0000-0000-000012670000}"/>
    <cellStyle name="RISKdarkBoxed 9 4 2" xfId="29802" xr:uid="{00000000-0005-0000-0000-000013670000}"/>
    <cellStyle name="RISKdarkBoxed 9 5" xfId="29797" xr:uid="{00000000-0005-0000-0000-000014670000}"/>
    <cellStyle name="RISKdarkBoxed_Balance" xfId="17128" xr:uid="{00000000-0005-0000-0000-000015670000}"/>
    <cellStyle name="RISKdarkShade" xfId="17129" xr:uid="{00000000-0005-0000-0000-000016670000}"/>
    <cellStyle name="RISKdarkShade 2" xfId="17130" xr:uid="{00000000-0005-0000-0000-000017670000}"/>
    <cellStyle name="RISKdarkShade 2 10" xfId="17131" xr:uid="{00000000-0005-0000-0000-000018670000}"/>
    <cellStyle name="RISKdarkShade 2 10 2" xfId="17132" xr:uid="{00000000-0005-0000-0000-000019670000}"/>
    <cellStyle name="RISKdarkShade 2 11" xfId="17133" xr:uid="{00000000-0005-0000-0000-00001A670000}"/>
    <cellStyle name="RISKdarkShade 2 11 2" xfId="17134" xr:uid="{00000000-0005-0000-0000-00001B670000}"/>
    <cellStyle name="RISKdarkShade 2 12" xfId="17135" xr:uid="{00000000-0005-0000-0000-00001C670000}"/>
    <cellStyle name="RISKdarkShade 2 12 2" xfId="17136" xr:uid="{00000000-0005-0000-0000-00001D670000}"/>
    <cellStyle name="RISKdarkShade 2 13" xfId="17137" xr:uid="{00000000-0005-0000-0000-00001E670000}"/>
    <cellStyle name="RISKdarkShade 2 2" xfId="17138" xr:uid="{00000000-0005-0000-0000-00001F670000}"/>
    <cellStyle name="RISKdarkShade 2 2 2" xfId="17139" xr:uid="{00000000-0005-0000-0000-000020670000}"/>
    <cellStyle name="RISKdarkShade 2 3" xfId="17140" xr:uid="{00000000-0005-0000-0000-000021670000}"/>
    <cellStyle name="RISKdarkShade 2 3 2" xfId="17141" xr:uid="{00000000-0005-0000-0000-000022670000}"/>
    <cellStyle name="RISKdarkShade 2 4" xfId="17142" xr:uid="{00000000-0005-0000-0000-000023670000}"/>
    <cellStyle name="RISKdarkShade 2 4 2" xfId="17143" xr:uid="{00000000-0005-0000-0000-000024670000}"/>
    <cellStyle name="RISKdarkShade 2 5" xfId="17144" xr:uid="{00000000-0005-0000-0000-000025670000}"/>
    <cellStyle name="RISKdarkShade 2 5 2" xfId="17145" xr:uid="{00000000-0005-0000-0000-000026670000}"/>
    <cellStyle name="RISKdarkShade 2 6" xfId="17146" xr:uid="{00000000-0005-0000-0000-000027670000}"/>
    <cellStyle name="RISKdarkShade 2 6 2" xfId="17147" xr:uid="{00000000-0005-0000-0000-000028670000}"/>
    <cellStyle name="RISKdarkShade 2 7" xfId="17148" xr:uid="{00000000-0005-0000-0000-000029670000}"/>
    <cellStyle name="RISKdarkShade 2 7 2" xfId="17149" xr:uid="{00000000-0005-0000-0000-00002A670000}"/>
    <cellStyle name="RISKdarkShade 2 8" xfId="17150" xr:uid="{00000000-0005-0000-0000-00002B670000}"/>
    <cellStyle name="RISKdarkShade 2 8 2" xfId="17151" xr:uid="{00000000-0005-0000-0000-00002C670000}"/>
    <cellStyle name="RISKdarkShade 2 9" xfId="17152" xr:uid="{00000000-0005-0000-0000-00002D670000}"/>
    <cellStyle name="RISKdarkShade 2 9 2" xfId="17153" xr:uid="{00000000-0005-0000-0000-00002E670000}"/>
    <cellStyle name="RISKdarkShade 3" xfId="17154" xr:uid="{00000000-0005-0000-0000-00002F670000}"/>
    <cellStyle name="RISKdarkShade 3 10" xfId="17155" xr:uid="{00000000-0005-0000-0000-000030670000}"/>
    <cellStyle name="RISKdarkShade 3 10 2" xfId="17156" xr:uid="{00000000-0005-0000-0000-000031670000}"/>
    <cellStyle name="RISKdarkShade 3 11" xfId="17157" xr:uid="{00000000-0005-0000-0000-000032670000}"/>
    <cellStyle name="RISKdarkShade 3 11 2" xfId="17158" xr:uid="{00000000-0005-0000-0000-000033670000}"/>
    <cellStyle name="RISKdarkShade 3 12" xfId="17159" xr:uid="{00000000-0005-0000-0000-000034670000}"/>
    <cellStyle name="RISKdarkShade 3 12 2" xfId="17160" xr:uid="{00000000-0005-0000-0000-000035670000}"/>
    <cellStyle name="RISKdarkShade 3 13" xfId="17161" xr:uid="{00000000-0005-0000-0000-000036670000}"/>
    <cellStyle name="RISKdarkShade 3 2" xfId="17162" xr:uid="{00000000-0005-0000-0000-000037670000}"/>
    <cellStyle name="RISKdarkShade 3 2 2" xfId="17163" xr:uid="{00000000-0005-0000-0000-000038670000}"/>
    <cellStyle name="RISKdarkShade 3 3" xfId="17164" xr:uid="{00000000-0005-0000-0000-000039670000}"/>
    <cellStyle name="RISKdarkShade 3 3 2" xfId="17165" xr:uid="{00000000-0005-0000-0000-00003A670000}"/>
    <cellStyle name="RISKdarkShade 3 4" xfId="17166" xr:uid="{00000000-0005-0000-0000-00003B670000}"/>
    <cellStyle name="RISKdarkShade 3 4 2" xfId="17167" xr:uid="{00000000-0005-0000-0000-00003C670000}"/>
    <cellStyle name="RISKdarkShade 3 5" xfId="17168" xr:uid="{00000000-0005-0000-0000-00003D670000}"/>
    <cellStyle name="RISKdarkShade 3 5 2" xfId="17169" xr:uid="{00000000-0005-0000-0000-00003E670000}"/>
    <cellStyle name="RISKdarkShade 3 6" xfId="17170" xr:uid="{00000000-0005-0000-0000-00003F670000}"/>
    <cellStyle name="RISKdarkShade 3 6 2" xfId="17171" xr:uid="{00000000-0005-0000-0000-000040670000}"/>
    <cellStyle name="RISKdarkShade 3 7" xfId="17172" xr:uid="{00000000-0005-0000-0000-000041670000}"/>
    <cellStyle name="RISKdarkShade 3 7 2" xfId="17173" xr:uid="{00000000-0005-0000-0000-000042670000}"/>
    <cellStyle name="RISKdarkShade 3 8" xfId="17174" xr:uid="{00000000-0005-0000-0000-000043670000}"/>
    <cellStyle name="RISKdarkShade 3 8 2" xfId="17175" xr:uid="{00000000-0005-0000-0000-000044670000}"/>
    <cellStyle name="RISKdarkShade 3 9" xfId="17176" xr:uid="{00000000-0005-0000-0000-000045670000}"/>
    <cellStyle name="RISKdarkShade 3 9 2" xfId="17177" xr:uid="{00000000-0005-0000-0000-000046670000}"/>
    <cellStyle name="RISKdarkShade 4" xfId="17178" xr:uid="{00000000-0005-0000-0000-000047670000}"/>
    <cellStyle name="RISKdarkShade 4 10" xfId="17179" xr:uid="{00000000-0005-0000-0000-000048670000}"/>
    <cellStyle name="RISKdarkShade 4 10 2" xfId="17180" xr:uid="{00000000-0005-0000-0000-000049670000}"/>
    <cellStyle name="RISKdarkShade 4 11" xfId="17181" xr:uid="{00000000-0005-0000-0000-00004A670000}"/>
    <cellStyle name="RISKdarkShade 4 11 2" xfId="17182" xr:uid="{00000000-0005-0000-0000-00004B670000}"/>
    <cellStyle name="RISKdarkShade 4 12" xfId="17183" xr:uid="{00000000-0005-0000-0000-00004C670000}"/>
    <cellStyle name="RISKdarkShade 4 12 2" xfId="17184" xr:uid="{00000000-0005-0000-0000-00004D670000}"/>
    <cellStyle name="RISKdarkShade 4 13" xfId="17185" xr:uid="{00000000-0005-0000-0000-00004E670000}"/>
    <cellStyle name="RISKdarkShade 4 2" xfId="17186" xr:uid="{00000000-0005-0000-0000-00004F670000}"/>
    <cellStyle name="RISKdarkShade 4 2 2" xfId="17187" xr:uid="{00000000-0005-0000-0000-000050670000}"/>
    <cellStyle name="RISKdarkShade 4 3" xfId="17188" xr:uid="{00000000-0005-0000-0000-000051670000}"/>
    <cellStyle name="RISKdarkShade 4 3 2" xfId="17189" xr:uid="{00000000-0005-0000-0000-000052670000}"/>
    <cellStyle name="RISKdarkShade 4 4" xfId="17190" xr:uid="{00000000-0005-0000-0000-000053670000}"/>
    <cellStyle name="RISKdarkShade 4 4 2" xfId="17191" xr:uid="{00000000-0005-0000-0000-000054670000}"/>
    <cellStyle name="RISKdarkShade 4 5" xfId="17192" xr:uid="{00000000-0005-0000-0000-000055670000}"/>
    <cellStyle name="RISKdarkShade 4 5 2" xfId="17193" xr:uid="{00000000-0005-0000-0000-000056670000}"/>
    <cellStyle name="RISKdarkShade 4 6" xfId="17194" xr:uid="{00000000-0005-0000-0000-000057670000}"/>
    <cellStyle name="RISKdarkShade 4 6 2" xfId="17195" xr:uid="{00000000-0005-0000-0000-000058670000}"/>
    <cellStyle name="RISKdarkShade 4 7" xfId="17196" xr:uid="{00000000-0005-0000-0000-000059670000}"/>
    <cellStyle name="RISKdarkShade 4 7 2" xfId="17197" xr:uid="{00000000-0005-0000-0000-00005A670000}"/>
    <cellStyle name="RISKdarkShade 4 8" xfId="17198" xr:uid="{00000000-0005-0000-0000-00005B670000}"/>
    <cellStyle name="RISKdarkShade 4 8 2" xfId="17199" xr:uid="{00000000-0005-0000-0000-00005C670000}"/>
    <cellStyle name="RISKdarkShade 4 9" xfId="17200" xr:uid="{00000000-0005-0000-0000-00005D670000}"/>
    <cellStyle name="RISKdarkShade 4 9 2" xfId="17201" xr:uid="{00000000-0005-0000-0000-00005E670000}"/>
    <cellStyle name="RISKdarkShade 5" xfId="17202" xr:uid="{00000000-0005-0000-0000-00005F670000}"/>
    <cellStyle name="RISKdbottomEdge" xfId="17203" xr:uid="{00000000-0005-0000-0000-000060670000}"/>
    <cellStyle name="RISKdbottomEdge 2" xfId="17204" xr:uid="{00000000-0005-0000-0000-000061670000}"/>
    <cellStyle name="RISKdbottomEdge 2 10" xfId="17205" xr:uid="{00000000-0005-0000-0000-000062670000}"/>
    <cellStyle name="RISKdbottomEdge 2 10 2" xfId="17206" xr:uid="{00000000-0005-0000-0000-000063670000}"/>
    <cellStyle name="RISKdbottomEdge 2 11" xfId="17207" xr:uid="{00000000-0005-0000-0000-000064670000}"/>
    <cellStyle name="RISKdbottomEdge 2 11 2" xfId="17208" xr:uid="{00000000-0005-0000-0000-000065670000}"/>
    <cellStyle name="RISKdbottomEdge 2 12" xfId="17209" xr:uid="{00000000-0005-0000-0000-000066670000}"/>
    <cellStyle name="RISKdbottomEdge 2 12 2" xfId="17210" xr:uid="{00000000-0005-0000-0000-000067670000}"/>
    <cellStyle name="RISKdbottomEdge 2 13" xfId="17211" xr:uid="{00000000-0005-0000-0000-000068670000}"/>
    <cellStyle name="RISKdbottomEdge 2 2" xfId="17212" xr:uid="{00000000-0005-0000-0000-000069670000}"/>
    <cellStyle name="RISKdbottomEdge 2 2 2" xfId="17213" xr:uid="{00000000-0005-0000-0000-00006A670000}"/>
    <cellStyle name="RISKdbottomEdge 2 3" xfId="17214" xr:uid="{00000000-0005-0000-0000-00006B670000}"/>
    <cellStyle name="RISKdbottomEdge 2 3 2" xfId="17215" xr:uid="{00000000-0005-0000-0000-00006C670000}"/>
    <cellStyle name="RISKdbottomEdge 2 4" xfId="17216" xr:uid="{00000000-0005-0000-0000-00006D670000}"/>
    <cellStyle name="RISKdbottomEdge 2 4 2" xfId="17217" xr:uid="{00000000-0005-0000-0000-00006E670000}"/>
    <cellStyle name="RISKdbottomEdge 2 5" xfId="17218" xr:uid="{00000000-0005-0000-0000-00006F670000}"/>
    <cellStyle name="RISKdbottomEdge 2 5 2" xfId="17219" xr:uid="{00000000-0005-0000-0000-000070670000}"/>
    <cellStyle name="RISKdbottomEdge 2 6" xfId="17220" xr:uid="{00000000-0005-0000-0000-000071670000}"/>
    <cellStyle name="RISKdbottomEdge 2 6 2" xfId="17221" xr:uid="{00000000-0005-0000-0000-000072670000}"/>
    <cellStyle name="RISKdbottomEdge 2 7" xfId="17222" xr:uid="{00000000-0005-0000-0000-000073670000}"/>
    <cellStyle name="RISKdbottomEdge 2 7 2" xfId="17223" xr:uid="{00000000-0005-0000-0000-000074670000}"/>
    <cellStyle name="RISKdbottomEdge 2 8" xfId="17224" xr:uid="{00000000-0005-0000-0000-000075670000}"/>
    <cellStyle name="RISKdbottomEdge 2 8 2" xfId="17225" xr:uid="{00000000-0005-0000-0000-000076670000}"/>
    <cellStyle name="RISKdbottomEdge 2 9" xfId="17226" xr:uid="{00000000-0005-0000-0000-000077670000}"/>
    <cellStyle name="RISKdbottomEdge 2 9 2" xfId="17227" xr:uid="{00000000-0005-0000-0000-000078670000}"/>
    <cellStyle name="RISKdbottomEdge 3" xfId="17228" xr:uid="{00000000-0005-0000-0000-000079670000}"/>
    <cellStyle name="RISKdbottomEdge 3 10" xfId="17229" xr:uid="{00000000-0005-0000-0000-00007A670000}"/>
    <cellStyle name="RISKdbottomEdge 3 10 2" xfId="17230" xr:uid="{00000000-0005-0000-0000-00007B670000}"/>
    <cellStyle name="RISKdbottomEdge 3 11" xfId="17231" xr:uid="{00000000-0005-0000-0000-00007C670000}"/>
    <cellStyle name="RISKdbottomEdge 3 11 2" xfId="17232" xr:uid="{00000000-0005-0000-0000-00007D670000}"/>
    <cellStyle name="RISKdbottomEdge 3 12" xfId="17233" xr:uid="{00000000-0005-0000-0000-00007E670000}"/>
    <cellStyle name="RISKdbottomEdge 3 12 2" xfId="17234" xr:uid="{00000000-0005-0000-0000-00007F670000}"/>
    <cellStyle name="RISKdbottomEdge 3 13" xfId="17235" xr:uid="{00000000-0005-0000-0000-000080670000}"/>
    <cellStyle name="RISKdbottomEdge 3 2" xfId="17236" xr:uid="{00000000-0005-0000-0000-000081670000}"/>
    <cellStyle name="RISKdbottomEdge 3 2 2" xfId="17237" xr:uid="{00000000-0005-0000-0000-000082670000}"/>
    <cellStyle name="RISKdbottomEdge 3 3" xfId="17238" xr:uid="{00000000-0005-0000-0000-000083670000}"/>
    <cellStyle name="RISKdbottomEdge 3 3 2" xfId="17239" xr:uid="{00000000-0005-0000-0000-000084670000}"/>
    <cellStyle name="RISKdbottomEdge 3 4" xfId="17240" xr:uid="{00000000-0005-0000-0000-000085670000}"/>
    <cellStyle name="RISKdbottomEdge 3 4 2" xfId="17241" xr:uid="{00000000-0005-0000-0000-000086670000}"/>
    <cellStyle name="RISKdbottomEdge 3 5" xfId="17242" xr:uid="{00000000-0005-0000-0000-000087670000}"/>
    <cellStyle name="RISKdbottomEdge 3 5 2" xfId="17243" xr:uid="{00000000-0005-0000-0000-000088670000}"/>
    <cellStyle name="RISKdbottomEdge 3 6" xfId="17244" xr:uid="{00000000-0005-0000-0000-000089670000}"/>
    <cellStyle name="RISKdbottomEdge 3 6 2" xfId="17245" xr:uid="{00000000-0005-0000-0000-00008A670000}"/>
    <cellStyle name="RISKdbottomEdge 3 7" xfId="17246" xr:uid="{00000000-0005-0000-0000-00008B670000}"/>
    <cellStyle name="RISKdbottomEdge 3 7 2" xfId="17247" xr:uid="{00000000-0005-0000-0000-00008C670000}"/>
    <cellStyle name="RISKdbottomEdge 3 8" xfId="17248" xr:uid="{00000000-0005-0000-0000-00008D670000}"/>
    <cellStyle name="RISKdbottomEdge 3 8 2" xfId="17249" xr:uid="{00000000-0005-0000-0000-00008E670000}"/>
    <cellStyle name="RISKdbottomEdge 3 9" xfId="17250" xr:uid="{00000000-0005-0000-0000-00008F670000}"/>
    <cellStyle name="RISKdbottomEdge 3 9 2" xfId="17251" xr:uid="{00000000-0005-0000-0000-000090670000}"/>
    <cellStyle name="RISKdbottomEdge 4" xfId="17252" xr:uid="{00000000-0005-0000-0000-000091670000}"/>
    <cellStyle name="RISKdbottomEdge 4 10" xfId="17253" xr:uid="{00000000-0005-0000-0000-000092670000}"/>
    <cellStyle name="RISKdbottomEdge 4 10 2" xfId="17254" xr:uid="{00000000-0005-0000-0000-000093670000}"/>
    <cellStyle name="RISKdbottomEdge 4 11" xfId="17255" xr:uid="{00000000-0005-0000-0000-000094670000}"/>
    <cellStyle name="RISKdbottomEdge 4 11 2" xfId="17256" xr:uid="{00000000-0005-0000-0000-000095670000}"/>
    <cellStyle name="RISKdbottomEdge 4 12" xfId="17257" xr:uid="{00000000-0005-0000-0000-000096670000}"/>
    <cellStyle name="RISKdbottomEdge 4 12 2" xfId="17258" xr:uid="{00000000-0005-0000-0000-000097670000}"/>
    <cellStyle name="RISKdbottomEdge 4 13" xfId="17259" xr:uid="{00000000-0005-0000-0000-000098670000}"/>
    <cellStyle name="RISKdbottomEdge 4 2" xfId="17260" xr:uid="{00000000-0005-0000-0000-000099670000}"/>
    <cellStyle name="RISKdbottomEdge 4 2 2" xfId="17261" xr:uid="{00000000-0005-0000-0000-00009A670000}"/>
    <cellStyle name="RISKdbottomEdge 4 3" xfId="17262" xr:uid="{00000000-0005-0000-0000-00009B670000}"/>
    <cellStyle name="RISKdbottomEdge 4 3 2" xfId="17263" xr:uid="{00000000-0005-0000-0000-00009C670000}"/>
    <cellStyle name="RISKdbottomEdge 4 4" xfId="17264" xr:uid="{00000000-0005-0000-0000-00009D670000}"/>
    <cellStyle name="RISKdbottomEdge 4 4 2" xfId="17265" xr:uid="{00000000-0005-0000-0000-00009E670000}"/>
    <cellStyle name="RISKdbottomEdge 4 5" xfId="17266" xr:uid="{00000000-0005-0000-0000-00009F670000}"/>
    <cellStyle name="RISKdbottomEdge 4 5 2" xfId="17267" xr:uid="{00000000-0005-0000-0000-0000A0670000}"/>
    <cellStyle name="RISKdbottomEdge 4 6" xfId="17268" xr:uid="{00000000-0005-0000-0000-0000A1670000}"/>
    <cellStyle name="RISKdbottomEdge 4 6 2" xfId="17269" xr:uid="{00000000-0005-0000-0000-0000A2670000}"/>
    <cellStyle name="RISKdbottomEdge 4 7" xfId="17270" xr:uid="{00000000-0005-0000-0000-0000A3670000}"/>
    <cellStyle name="RISKdbottomEdge 4 7 2" xfId="17271" xr:uid="{00000000-0005-0000-0000-0000A4670000}"/>
    <cellStyle name="RISKdbottomEdge 4 8" xfId="17272" xr:uid="{00000000-0005-0000-0000-0000A5670000}"/>
    <cellStyle name="RISKdbottomEdge 4 8 2" xfId="17273" xr:uid="{00000000-0005-0000-0000-0000A6670000}"/>
    <cellStyle name="RISKdbottomEdge 4 9" xfId="17274" xr:uid="{00000000-0005-0000-0000-0000A7670000}"/>
    <cellStyle name="RISKdbottomEdge 4 9 2" xfId="17275" xr:uid="{00000000-0005-0000-0000-0000A8670000}"/>
    <cellStyle name="RISKdbottomEdge 5" xfId="17276" xr:uid="{00000000-0005-0000-0000-0000A9670000}"/>
    <cellStyle name="RISKdrightEdge" xfId="17277" xr:uid="{00000000-0005-0000-0000-0000AA670000}"/>
    <cellStyle name="RISKdrightEdge 2" xfId="17278" xr:uid="{00000000-0005-0000-0000-0000AB670000}"/>
    <cellStyle name="RISKdrightEdge 2 10" xfId="17279" xr:uid="{00000000-0005-0000-0000-0000AC670000}"/>
    <cellStyle name="RISKdrightEdge 2 10 2" xfId="17280" xr:uid="{00000000-0005-0000-0000-0000AD670000}"/>
    <cellStyle name="RISKdrightEdge 2 11" xfId="17281" xr:uid="{00000000-0005-0000-0000-0000AE670000}"/>
    <cellStyle name="RISKdrightEdge 2 11 2" xfId="17282" xr:uid="{00000000-0005-0000-0000-0000AF670000}"/>
    <cellStyle name="RISKdrightEdge 2 12" xfId="17283" xr:uid="{00000000-0005-0000-0000-0000B0670000}"/>
    <cellStyle name="RISKdrightEdge 2 12 2" xfId="17284" xr:uid="{00000000-0005-0000-0000-0000B1670000}"/>
    <cellStyle name="RISKdrightEdge 2 13" xfId="17285" xr:uid="{00000000-0005-0000-0000-0000B2670000}"/>
    <cellStyle name="RISKdrightEdge 2 2" xfId="17286" xr:uid="{00000000-0005-0000-0000-0000B3670000}"/>
    <cellStyle name="RISKdrightEdge 2 2 2" xfId="17287" xr:uid="{00000000-0005-0000-0000-0000B4670000}"/>
    <cellStyle name="RISKdrightEdge 2 3" xfId="17288" xr:uid="{00000000-0005-0000-0000-0000B5670000}"/>
    <cellStyle name="RISKdrightEdge 2 3 2" xfId="17289" xr:uid="{00000000-0005-0000-0000-0000B6670000}"/>
    <cellStyle name="RISKdrightEdge 2 4" xfId="17290" xr:uid="{00000000-0005-0000-0000-0000B7670000}"/>
    <cellStyle name="RISKdrightEdge 2 4 2" xfId="17291" xr:uid="{00000000-0005-0000-0000-0000B8670000}"/>
    <cellStyle name="RISKdrightEdge 2 5" xfId="17292" xr:uid="{00000000-0005-0000-0000-0000B9670000}"/>
    <cellStyle name="RISKdrightEdge 2 5 2" xfId="17293" xr:uid="{00000000-0005-0000-0000-0000BA670000}"/>
    <cellStyle name="RISKdrightEdge 2 6" xfId="17294" xr:uid="{00000000-0005-0000-0000-0000BB670000}"/>
    <cellStyle name="RISKdrightEdge 2 6 2" xfId="17295" xr:uid="{00000000-0005-0000-0000-0000BC670000}"/>
    <cellStyle name="RISKdrightEdge 2 7" xfId="17296" xr:uid="{00000000-0005-0000-0000-0000BD670000}"/>
    <cellStyle name="RISKdrightEdge 2 7 2" xfId="17297" xr:uid="{00000000-0005-0000-0000-0000BE670000}"/>
    <cellStyle name="RISKdrightEdge 2 8" xfId="17298" xr:uid="{00000000-0005-0000-0000-0000BF670000}"/>
    <cellStyle name="RISKdrightEdge 2 8 2" xfId="17299" xr:uid="{00000000-0005-0000-0000-0000C0670000}"/>
    <cellStyle name="RISKdrightEdge 2 9" xfId="17300" xr:uid="{00000000-0005-0000-0000-0000C1670000}"/>
    <cellStyle name="RISKdrightEdge 2 9 2" xfId="17301" xr:uid="{00000000-0005-0000-0000-0000C2670000}"/>
    <cellStyle name="RISKdrightEdge 3" xfId="17302" xr:uid="{00000000-0005-0000-0000-0000C3670000}"/>
    <cellStyle name="RISKdrightEdge 3 10" xfId="17303" xr:uid="{00000000-0005-0000-0000-0000C4670000}"/>
    <cellStyle name="RISKdrightEdge 3 10 2" xfId="17304" xr:uid="{00000000-0005-0000-0000-0000C5670000}"/>
    <cellStyle name="RISKdrightEdge 3 11" xfId="17305" xr:uid="{00000000-0005-0000-0000-0000C6670000}"/>
    <cellStyle name="RISKdrightEdge 3 11 2" xfId="17306" xr:uid="{00000000-0005-0000-0000-0000C7670000}"/>
    <cellStyle name="RISKdrightEdge 3 12" xfId="17307" xr:uid="{00000000-0005-0000-0000-0000C8670000}"/>
    <cellStyle name="RISKdrightEdge 3 12 2" xfId="17308" xr:uid="{00000000-0005-0000-0000-0000C9670000}"/>
    <cellStyle name="RISKdrightEdge 3 13" xfId="17309" xr:uid="{00000000-0005-0000-0000-0000CA670000}"/>
    <cellStyle name="RISKdrightEdge 3 2" xfId="17310" xr:uid="{00000000-0005-0000-0000-0000CB670000}"/>
    <cellStyle name="RISKdrightEdge 3 2 2" xfId="17311" xr:uid="{00000000-0005-0000-0000-0000CC670000}"/>
    <cellStyle name="RISKdrightEdge 3 3" xfId="17312" xr:uid="{00000000-0005-0000-0000-0000CD670000}"/>
    <cellStyle name="RISKdrightEdge 3 3 2" xfId="17313" xr:uid="{00000000-0005-0000-0000-0000CE670000}"/>
    <cellStyle name="RISKdrightEdge 3 4" xfId="17314" xr:uid="{00000000-0005-0000-0000-0000CF670000}"/>
    <cellStyle name="RISKdrightEdge 3 4 2" xfId="17315" xr:uid="{00000000-0005-0000-0000-0000D0670000}"/>
    <cellStyle name="RISKdrightEdge 3 5" xfId="17316" xr:uid="{00000000-0005-0000-0000-0000D1670000}"/>
    <cellStyle name="RISKdrightEdge 3 5 2" xfId="17317" xr:uid="{00000000-0005-0000-0000-0000D2670000}"/>
    <cellStyle name="RISKdrightEdge 3 6" xfId="17318" xr:uid="{00000000-0005-0000-0000-0000D3670000}"/>
    <cellStyle name="RISKdrightEdge 3 6 2" xfId="17319" xr:uid="{00000000-0005-0000-0000-0000D4670000}"/>
    <cellStyle name="RISKdrightEdge 3 7" xfId="17320" xr:uid="{00000000-0005-0000-0000-0000D5670000}"/>
    <cellStyle name="RISKdrightEdge 3 7 2" xfId="17321" xr:uid="{00000000-0005-0000-0000-0000D6670000}"/>
    <cellStyle name="RISKdrightEdge 3 8" xfId="17322" xr:uid="{00000000-0005-0000-0000-0000D7670000}"/>
    <cellStyle name="RISKdrightEdge 3 8 2" xfId="17323" xr:uid="{00000000-0005-0000-0000-0000D8670000}"/>
    <cellStyle name="RISKdrightEdge 3 9" xfId="17324" xr:uid="{00000000-0005-0000-0000-0000D9670000}"/>
    <cellStyle name="RISKdrightEdge 3 9 2" xfId="17325" xr:uid="{00000000-0005-0000-0000-0000DA670000}"/>
    <cellStyle name="RISKdrightEdge 4" xfId="17326" xr:uid="{00000000-0005-0000-0000-0000DB670000}"/>
    <cellStyle name="RISKdrightEdge 4 10" xfId="17327" xr:uid="{00000000-0005-0000-0000-0000DC670000}"/>
    <cellStyle name="RISKdrightEdge 4 10 2" xfId="17328" xr:uid="{00000000-0005-0000-0000-0000DD670000}"/>
    <cellStyle name="RISKdrightEdge 4 11" xfId="17329" xr:uid="{00000000-0005-0000-0000-0000DE670000}"/>
    <cellStyle name="RISKdrightEdge 4 11 2" xfId="17330" xr:uid="{00000000-0005-0000-0000-0000DF670000}"/>
    <cellStyle name="RISKdrightEdge 4 12" xfId="17331" xr:uid="{00000000-0005-0000-0000-0000E0670000}"/>
    <cellStyle name="RISKdrightEdge 4 12 2" xfId="17332" xr:uid="{00000000-0005-0000-0000-0000E1670000}"/>
    <cellStyle name="RISKdrightEdge 4 13" xfId="17333" xr:uid="{00000000-0005-0000-0000-0000E2670000}"/>
    <cellStyle name="RISKdrightEdge 4 2" xfId="17334" xr:uid="{00000000-0005-0000-0000-0000E3670000}"/>
    <cellStyle name="RISKdrightEdge 4 2 2" xfId="17335" xr:uid="{00000000-0005-0000-0000-0000E4670000}"/>
    <cellStyle name="RISKdrightEdge 4 3" xfId="17336" xr:uid="{00000000-0005-0000-0000-0000E5670000}"/>
    <cellStyle name="RISKdrightEdge 4 3 2" xfId="17337" xr:uid="{00000000-0005-0000-0000-0000E6670000}"/>
    <cellStyle name="RISKdrightEdge 4 4" xfId="17338" xr:uid="{00000000-0005-0000-0000-0000E7670000}"/>
    <cellStyle name="RISKdrightEdge 4 4 2" xfId="17339" xr:uid="{00000000-0005-0000-0000-0000E8670000}"/>
    <cellStyle name="RISKdrightEdge 4 5" xfId="17340" xr:uid="{00000000-0005-0000-0000-0000E9670000}"/>
    <cellStyle name="RISKdrightEdge 4 5 2" xfId="17341" xr:uid="{00000000-0005-0000-0000-0000EA670000}"/>
    <cellStyle name="RISKdrightEdge 4 6" xfId="17342" xr:uid="{00000000-0005-0000-0000-0000EB670000}"/>
    <cellStyle name="RISKdrightEdge 4 6 2" xfId="17343" xr:uid="{00000000-0005-0000-0000-0000EC670000}"/>
    <cellStyle name="RISKdrightEdge 4 7" xfId="17344" xr:uid="{00000000-0005-0000-0000-0000ED670000}"/>
    <cellStyle name="RISKdrightEdge 4 7 2" xfId="17345" xr:uid="{00000000-0005-0000-0000-0000EE670000}"/>
    <cellStyle name="RISKdrightEdge 4 8" xfId="17346" xr:uid="{00000000-0005-0000-0000-0000EF670000}"/>
    <cellStyle name="RISKdrightEdge 4 8 2" xfId="17347" xr:uid="{00000000-0005-0000-0000-0000F0670000}"/>
    <cellStyle name="RISKdrightEdge 4 9" xfId="17348" xr:uid="{00000000-0005-0000-0000-0000F1670000}"/>
    <cellStyle name="RISKdrightEdge 4 9 2" xfId="17349" xr:uid="{00000000-0005-0000-0000-0000F2670000}"/>
    <cellStyle name="RISKdrightEdge 5" xfId="17350" xr:uid="{00000000-0005-0000-0000-0000F3670000}"/>
    <cellStyle name="RISKdurationTime" xfId="17351" xr:uid="{00000000-0005-0000-0000-0000F4670000}"/>
    <cellStyle name="RISKdurationTime 2" xfId="17352" xr:uid="{00000000-0005-0000-0000-0000F5670000}"/>
    <cellStyle name="RISKdurationTime 2 10" xfId="17353" xr:uid="{00000000-0005-0000-0000-0000F6670000}"/>
    <cellStyle name="RISKdurationTime 2 10 2" xfId="17354" xr:uid="{00000000-0005-0000-0000-0000F7670000}"/>
    <cellStyle name="RISKdurationTime 2 11" xfId="17355" xr:uid="{00000000-0005-0000-0000-0000F8670000}"/>
    <cellStyle name="RISKdurationTime 2 11 2" xfId="17356" xr:uid="{00000000-0005-0000-0000-0000F9670000}"/>
    <cellStyle name="RISKdurationTime 2 12" xfId="17357" xr:uid="{00000000-0005-0000-0000-0000FA670000}"/>
    <cellStyle name="RISKdurationTime 2 12 2" xfId="17358" xr:uid="{00000000-0005-0000-0000-0000FB670000}"/>
    <cellStyle name="RISKdurationTime 2 13" xfId="17359" xr:uid="{00000000-0005-0000-0000-0000FC670000}"/>
    <cellStyle name="RISKdurationTime 2 2" xfId="17360" xr:uid="{00000000-0005-0000-0000-0000FD670000}"/>
    <cellStyle name="RISKdurationTime 2 2 2" xfId="17361" xr:uid="{00000000-0005-0000-0000-0000FE670000}"/>
    <cellStyle name="RISKdurationTime 2 3" xfId="17362" xr:uid="{00000000-0005-0000-0000-0000FF670000}"/>
    <cellStyle name="RISKdurationTime 2 3 2" xfId="17363" xr:uid="{00000000-0005-0000-0000-000000680000}"/>
    <cellStyle name="RISKdurationTime 2 4" xfId="17364" xr:uid="{00000000-0005-0000-0000-000001680000}"/>
    <cellStyle name="RISKdurationTime 2 4 2" xfId="17365" xr:uid="{00000000-0005-0000-0000-000002680000}"/>
    <cellStyle name="RISKdurationTime 2 5" xfId="17366" xr:uid="{00000000-0005-0000-0000-000003680000}"/>
    <cellStyle name="RISKdurationTime 2 5 2" xfId="17367" xr:uid="{00000000-0005-0000-0000-000004680000}"/>
    <cellStyle name="RISKdurationTime 2 6" xfId="17368" xr:uid="{00000000-0005-0000-0000-000005680000}"/>
    <cellStyle name="RISKdurationTime 2 6 2" xfId="17369" xr:uid="{00000000-0005-0000-0000-000006680000}"/>
    <cellStyle name="RISKdurationTime 2 7" xfId="17370" xr:uid="{00000000-0005-0000-0000-000007680000}"/>
    <cellStyle name="RISKdurationTime 2 7 2" xfId="17371" xr:uid="{00000000-0005-0000-0000-000008680000}"/>
    <cellStyle name="RISKdurationTime 2 8" xfId="17372" xr:uid="{00000000-0005-0000-0000-000009680000}"/>
    <cellStyle name="RISKdurationTime 2 8 2" xfId="17373" xr:uid="{00000000-0005-0000-0000-00000A680000}"/>
    <cellStyle name="RISKdurationTime 2 9" xfId="17374" xr:uid="{00000000-0005-0000-0000-00000B680000}"/>
    <cellStyle name="RISKdurationTime 2 9 2" xfId="17375" xr:uid="{00000000-0005-0000-0000-00000C680000}"/>
    <cellStyle name="RISKdurationTime 3" xfId="17376" xr:uid="{00000000-0005-0000-0000-00000D680000}"/>
    <cellStyle name="RISKdurationTime 3 10" xfId="17377" xr:uid="{00000000-0005-0000-0000-00000E680000}"/>
    <cellStyle name="RISKdurationTime 3 10 2" xfId="17378" xr:uid="{00000000-0005-0000-0000-00000F680000}"/>
    <cellStyle name="RISKdurationTime 3 11" xfId="17379" xr:uid="{00000000-0005-0000-0000-000010680000}"/>
    <cellStyle name="RISKdurationTime 3 11 2" xfId="17380" xr:uid="{00000000-0005-0000-0000-000011680000}"/>
    <cellStyle name="RISKdurationTime 3 12" xfId="17381" xr:uid="{00000000-0005-0000-0000-000012680000}"/>
    <cellStyle name="RISKdurationTime 3 12 2" xfId="17382" xr:uid="{00000000-0005-0000-0000-000013680000}"/>
    <cellStyle name="RISKdurationTime 3 13" xfId="17383" xr:uid="{00000000-0005-0000-0000-000014680000}"/>
    <cellStyle name="RISKdurationTime 3 2" xfId="17384" xr:uid="{00000000-0005-0000-0000-000015680000}"/>
    <cellStyle name="RISKdurationTime 3 2 2" xfId="17385" xr:uid="{00000000-0005-0000-0000-000016680000}"/>
    <cellStyle name="RISKdurationTime 3 3" xfId="17386" xr:uid="{00000000-0005-0000-0000-000017680000}"/>
    <cellStyle name="RISKdurationTime 3 3 2" xfId="17387" xr:uid="{00000000-0005-0000-0000-000018680000}"/>
    <cellStyle name="RISKdurationTime 3 4" xfId="17388" xr:uid="{00000000-0005-0000-0000-000019680000}"/>
    <cellStyle name="RISKdurationTime 3 4 2" xfId="17389" xr:uid="{00000000-0005-0000-0000-00001A680000}"/>
    <cellStyle name="RISKdurationTime 3 5" xfId="17390" xr:uid="{00000000-0005-0000-0000-00001B680000}"/>
    <cellStyle name="RISKdurationTime 3 5 2" xfId="17391" xr:uid="{00000000-0005-0000-0000-00001C680000}"/>
    <cellStyle name="RISKdurationTime 3 6" xfId="17392" xr:uid="{00000000-0005-0000-0000-00001D680000}"/>
    <cellStyle name="RISKdurationTime 3 6 2" xfId="17393" xr:uid="{00000000-0005-0000-0000-00001E680000}"/>
    <cellStyle name="RISKdurationTime 3 7" xfId="17394" xr:uid="{00000000-0005-0000-0000-00001F680000}"/>
    <cellStyle name="RISKdurationTime 3 7 2" xfId="17395" xr:uid="{00000000-0005-0000-0000-000020680000}"/>
    <cellStyle name="RISKdurationTime 3 8" xfId="17396" xr:uid="{00000000-0005-0000-0000-000021680000}"/>
    <cellStyle name="RISKdurationTime 3 8 2" xfId="17397" xr:uid="{00000000-0005-0000-0000-000022680000}"/>
    <cellStyle name="RISKdurationTime 3 9" xfId="17398" xr:uid="{00000000-0005-0000-0000-000023680000}"/>
    <cellStyle name="RISKdurationTime 3 9 2" xfId="17399" xr:uid="{00000000-0005-0000-0000-000024680000}"/>
    <cellStyle name="RISKdurationTime 4" xfId="17400" xr:uid="{00000000-0005-0000-0000-000025680000}"/>
    <cellStyle name="RISKdurationTime 4 10" xfId="17401" xr:uid="{00000000-0005-0000-0000-000026680000}"/>
    <cellStyle name="RISKdurationTime 4 10 2" xfId="17402" xr:uid="{00000000-0005-0000-0000-000027680000}"/>
    <cellStyle name="RISKdurationTime 4 11" xfId="17403" xr:uid="{00000000-0005-0000-0000-000028680000}"/>
    <cellStyle name="RISKdurationTime 4 11 2" xfId="17404" xr:uid="{00000000-0005-0000-0000-000029680000}"/>
    <cellStyle name="RISKdurationTime 4 12" xfId="17405" xr:uid="{00000000-0005-0000-0000-00002A680000}"/>
    <cellStyle name="RISKdurationTime 4 12 2" xfId="17406" xr:uid="{00000000-0005-0000-0000-00002B680000}"/>
    <cellStyle name="RISKdurationTime 4 13" xfId="17407" xr:uid="{00000000-0005-0000-0000-00002C680000}"/>
    <cellStyle name="RISKdurationTime 4 2" xfId="17408" xr:uid="{00000000-0005-0000-0000-00002D680000}"/>
    <cellStyle name="RISKdurationTime 4 2 2" xfId="17409" xr:uid="{00000000-0005-0000-0000-00002E680000}"/>
    <cellStyle name="RISKdurationTime 4 3" xfId="17410" xr:uid="{00000000-0005-0000-0000-00002F680000}"/>
    <cellStyle name="RISKdurationTime 4 3 2" xfId="17411" xr:uid="{00000000-0005-0000-0000-000030680000}"/>
    <cellStyle name="RISKdurationTime 4 4" xfId="17412" xr:uid="{00000000-0005-0000-0000-000031680000}"/>
    <cellStyle name="RISKdurationTime 4 4 2" xfId="17413" xr:uid="{00000000-0005-0000-0000-000032680000}"/>
    <cellStyle name="RISKdurationTime 4 5" xfId="17414" xr:uid="{00000000-0005-0000-0000-000033680000}"/>
    <cellStyle name="RISKdurationTime 4 5 2" xfId="17415" xr:uid="{00000000-0005-0000-0000-000034680000}"/>
    <cellStyle name="RISKdurationTime 4 6" xfId="17416" xr:uid="{00000000-0005-0000-0000-000035680000}"/>
    <cellStyle name="RISKdurationTime 4 6 2" xfId="17417" xr:uid="{00000000-0005-0000-0000-000036680000}"/>
    <cellStyle name="RISKdurationTime 4 7" xfId="17418" xr:uid="{00000000-0005-0000-0000-000037680000}"/>
    <cellStyle name="RISKdurationTime 4 7 2" xfId="17419" xr:uid="{00000000-0005-0000-0000-000038680000}"/>
    <cellStyle name="RISKdurationTime 4 8" xfId="17420" xr:uid="{00000000-0005-0000-0000-000039680000}"/>
    <cellStyle name="RISKdurationTime 4 8 2" xfId="17421" xr:uid="{00000000-0005-0000-0000-00003A680000}"/>
    <cellStyle name="RISKdurationTime 4 9" xfId="17422" xr:uid="{00000000-0005-0000-0000-00003B680000}"/>
    <cellStyle name="RISKdurationTime 4 9 2" xfId="17423" xr:uid="{00000000-0005-0000-0000-00003C680000}"/>
    <cellStyle name="RISKdurationTime 5" xfId="17424" xr:uid="{00000000-0005-0000-0000-00003D680000}"/>
    <cellStyle name="RISKinNumber" xfId="17425" xr:uid="{00000000-0005-0000-0000-00003E680000}"/>
    <cellStyle name="RISKinNumber 2" xfId="17426" xr:uid="{00000000-0005-0000-0000-00003F680000}"/>
    <cellStyle name="RISKinNumber 2 10" xfId="17427" xr:uid="{00000000-0005-0000-0000-000040680000}"/>
    <cellStyle name="RISKinNumber 2 11" xfId="17428" xr:uid="{00000000-0005-0000-0000-000041680000}"/>
    <cellStyle name="RISKinNumber 2 12" xfId="17429" xr:uid="{00000000-0005-0000-0000-000042680000}"/>
    <cellStyle name="RISKinNumber 2 2" xfId="17430" xr:uid="{00000000-0005-0000-0000-000043680000}"/>
    <cellStyle name="RISKinNumber 2 3" xfId="17431" xr:uid="{00000000-0005-0000-0000-000044680000}"/>
    <cellStyle name="RISKinNumber 2 4" xfId="17432" xr:uid="{00000000-0005-0000-0000-000045680000}"/>
    <cellStyle name="RISKinNumber 2 5" xfId="17433" xr:uid="{00000000-0005-0000-0000-000046680000}"/>
    <cellStyle name="RISKinNumber 2 6" xfId="17434" xr:uid="{00000000-0005-0000-0000-000047680000}"/>
    <cellStyle name="RISKinNumber 2 7" xfId="17435" xr:uid="{00000000-0005-0000-0000-000048680000}"/>
    <cellStyle name="RISKinNumber 2 8" xfId="17436" xr:uid="{00000000-0005-0000-0000-000049680000}"/>
    <cellStyle name="RISKinNumber 2 9" xfId="17437" xr:uid="{00000000-0005-0000-0000-00004A680000}"/>
    <cellStyle name="RISKinNumber 2_ActiFijos" xfId="17438" xr:uid="{00000000-0005-0000-0000-00004B680000}"/>
    <cellStyle name="RISKinNumber 3" xfId="17439" xr:uid="{00000000-0005-0000-0000-00004C680000}"/>
    <cellStyle name="RISKinNumber 3 10" xfId="17440" xr:uid="{00000000-0005-0000-0000-00004D680000}"/>
    <cellStyle name="RISKinNumber 3 11" xfId="17441" xr:uid="{00000000-0005-0000-0000-00004E680000}"/>
    <cellStyle name="RISKinNumber 3 12" xfId="17442" xr:uid="{00000000-0005-0000-0000-00004F680000}"/>
    <cellStyle name="RISKinNumber 3 2" xfId="17443" xr:uid="{00000000-0005-0000-0000-000050680000}"/>
    <cellStyle name="RISKinNumber 3 3" xfId="17444" xr:uid="{00000000-0005-0000-0000-000051680000}"/>
    <cellStyle name="RISKinNumber 3 4" xfId="17445" xr:uid="{00000000-0005-0000-0000-000052680000}"/>
    <cellStyle name="RISKinNumber 3 5" xfId="17446" xr:uid="{00000000-0005-0000-0000-000053680000}"/>
    <cellStyle name="RISKinNumber 3 6" xfId="17447" xr:uid="{00000000-0005-0000-0000-000054680000}"/>
    <cellStyle name="RISKinNumber 3 7" xfId="17448" xr:uid="{00000000-0005-0000-0000-000055680000}"/>
    <cellStyle name="RISKinNumber 3 8" xfId="17449" xr:uid="{00000000-0005-0000-0000-000056680000}"/>
    <cellStyle name="RISKinNumber 3 9" xfId="17450" xr:uid="{00000000-0005-0000-0000-000057680000}"/>
    <cellStyle name="RISKinNumber 3_ActiFijos" xfId="17451" xr:uid="{00000000-0005-0000-0000-000058680000}"/>
    <cellStyle name="RISKinNumber 4" xfId="17452" xr:uid="{00000000-0005-0000-0000-000059680000}"/>
    <cellStyle name="RISKinNumber 4 10" xfId="17453" xr:uid="{00000000-0005-0000-0000-00005A680000}"/>
    <cellStyle name="RISKinNumber 4 11" xfId="17454" xr:uid="{00000000-0005-0000-0000-00005B680000}"/>
    <cellStyle name="RISKinNumber 4 12" xfId="17455" xr:uid="{00000000-0005-0000-0000-00005C680000}"/>
    <cellStyle name="RISKinNumber 4 2" xfId="17456" xr:uid="{00000000-0005-0000-0000-00005D680000}"/>
    <cellStyle name="RISKinNumber 4 3" xfId="17457" xr:uid="{00000000-0005-0000-0000-00005E680000}"/>
    <cellStyle name="RISKinNumber 4 4" xfId="17458" xr:uid="{00000000-0005-0000-0000-00005F680000}"/>
    <cellStyle name="RISKinNumber 4 5" xfId="17459" xr:uid="{00000000-0005-0000-0000-000060680000}"/>
    <cellStyle name="RISKinNumber 4 6" xfId="17460" xr:uid="{00000000-0005-0000-0000-000061680000}"/>
    <cellStyle name="RISKinNumber 4 7" xfId="17461" xr:uid="{00000000-0005-0000-0000-000062680000}"/>
    <cellStyle name="RISKinNumber 4 8" xfId="17462" xr:uid="{00000000-0005-0000-0000-000063680000}"/>
    <cellStyle name="RISKinNumber 4 9" xfId="17463" xr:uid="{00000000-0005-0000-0000-000064680000}"/>
    <cellStyle name="RISKinNumber 4_ActiFijos" xfId="17464" xr:uid="{00000000-0005-0000-0000-000065680000}"/>
    <cellStyle name="RISKinNumber_Bases_Generales" xfId="17465" xr:uid="{00000000-0005-0000-0000-000066680000}"/>
    <cellStyle name="RISKlandrEdge" xfId="17466" xr:uid="{00000000-0005-0000-0000-000067680000}"/>
    <cellStyle name="RISKlandrEdge 2" xfId="17467" xr:uid="{00000000-0005-0000-0000-000068680000}"/>
    <cellStyle name="RISKlandrEdge 2 10" xfId="17468" xr:uid="{00000000-0005-0000-0000-000069680000}"/>
    <cellStyle name="RISKlandrEdge 2 10 2" xfId="17469" xr:uid="{00000000-0005-0000-0000-00006A680000}"/>
    <cellStyle name="RISKlandrEdge 2 11" xfId="17470" xr:uid="{00000000-0005-0000-0000-00006B680000}"/>
    <cellStyle name="RISKlandrEdge 2 11 2" xfId="17471" xr:uid="{00000000-0005-0000-0000-00006C680000}"/>
    <cellStyle name="RISKlandrEdge 2 12" xfId="17472" xr:uid="{00000000-0005-0000-0000-00006D680000}"/>
    <cellStyle name="RISKlandrEdge 2 12 2" xfId="17473" xr:uid="{00000000-0005-0000-0000-00006E680000}"/>
    <cellStyle name="RISKlandrEdge 2 13" xfId="17474" xr:uid="{00000000-0005-0000-0000-00006F680000}"/>
    <cellStyle name="RISKlandrEdge 2 2" xfId="17475" xr:uid="{00000000-0005-0000-0000-000070680000}"/>
    <cellStyle name="RISKlandrEdge 2 2 2" xfId="17476" xr:uid="{00000000-0005-0000-0000-000071680000}"/>
    <cellStyle name="RISKlandrEdge 2 3" xfId="17477" xr:uid="{00000000-0005-0000-0000-000072680000}"/>
    <cellStyle name="RISKlandrEdge 2 3 2" xfId="17478" xr:uid="{00000000-0005-0000-0000-000073680000}"/>
    <cellStyle name="RISKlandrEdge 2 4" xfId="17479" xr:uid="{00000000-0005-0000-0000-000074680000}"/>
    <cellStyle name="RISKlandrEdge 2 4 2" xfId="17480" xr:uid="{00000000-0005-0000-0000-000075680000}"/>
    <cellStyle name="RISKlandrEdge 2 5" xfId="17481" xr:uid="{00000000-0005-0000-0000-000076680000}"/>
    <cellStyle name="RISKlandrEdge 2 5 2" xfId="17482" xr:uid="{00000000-0005-0000-0000-000077680000}"/>
    <cellStyle name="RISKlandrEdge 2 6" xfId="17483" xr:uid="{00000000-0005-0000-0000-000078680000}"/>
    <cellStyle name="RISKlandrEdge 2 6 2" xfId="17484" xr:uid="{00000000-0005-0000-0000-000079680000}"/>
    <cellStyle name="RISKlandrEdge 2 7" xfId="17485" xr:uid="{00000000-0005-0000-0000-00007A680000}"/>
    <cellStyle name="RISKlandrEdge 2 7 2" xfId="17486" xr:uid="{00000000-0005-0000-0000-00007B680000}"/>
    <cellStyle name="RISKlandrEdge 2 8" xfId="17487" xr:uid="{00000000-0005-0000-0000-00007C680000}"/>
    <cellStyle name="RISKlandrEdge 2 8 2" xfId="17488" xr:uid="{00000000-0005-0000-0000-00007D680000}"/>
    <cellStyle name="RISKlandrEdge 2 9" xfId="17489" xr:uid="{00000000-0005-0000-0000-00007E680000}"/>
    <cellStyle name="RISKlandrEdge 2 9 2" xfId="17490" xr:uid="{00000000-0005-0000-0000-00007F680000}"/>
    <cellStyle name="RISKlandrEdge 3" xfId="17491" xr:uid="{00000000-0005-0000-0000-000080680000}"/>
    <cellStyle name="RISKlandrEdge 3 10" xfId="17492" xr:uid="{00000000-0005-0000-0000-000081680000}"/>
    <cellStyle name="RISKlandrEdge 3 10 2" xfId="17493" xr:uid="{00000000-0005-0000-0000-000082680000}"/>
    <cellStyle name="RISKlandrEdge 3 11" xfId="17494" xr:uid="{00000000-0005-0000-0000-000083680000}"/>
    <cellStyle name="RISKlandrEdge 3 11 2" xfId="17495" xr:uid="{00000000-0005-0000-0000-000084680000}"/>
    <cellStyle name="RISKlandrEdge 3 12" xfId="17496" xr:uid="{00000000-0005-0000-0000-000085680000}"/>
    <cellStyle name="RISKlandrEdge 3 12 2" xfId="17497" xr:uid="{00000000-0005-0000-0000-000086680000}"/>
    <cellStyle name="RISKlandrEdge 3 13" xfId="17498" xr:uid="{00000000-0005-0000-0000-000087680000}"/>
    <cellStyle name="RISKlandrEdge 3 2" xfId="17499" xr:uid="{00000000-0005-0000-0000-000088680000}"/>
    <cellStyle name="RISKlandrEdge 3 2 2" xfId="17500" xr:uid="{00000000-0005-0000-0000-000089680000}"/>
    <cellStyle name="RISKlandrEdge 3 3" xfId="17501" xr:uid="{00000000-0005-0000-0000-00008A680000}"/>
    <cellStyle name="RISKlandrEdge 3 3 2" xfId="17502" xr:uid="{00000000-0005-0000-0000-00008B680000}"/>
    <cellStyle name="RISKlandrEdge 3 4" xfId="17503" xr:uid="{00000000-0005-0000-0000-00008C680000}"/>
    <cellStyle name="RISKlandrEdge 3 4 2" xfId="17504" xr:uid="{00000000-0005-0000-0000-00008D680000}"/>
    <cellStyle name="RISKlandrEdge 3 5" xfId="17505" xr:uid="{00000000-0005-0000-0000-00008E680000}"/>
    <cellStyle name="RISKlandrEdge 3 5 2" xfId="17506" xr:uid="{00000000-0005-0000-0000-00008F680000}"/>
    <cellStyle name="RISKlandrEdge 3 6" xfId="17507" xr:uid="{00000000-0005-0000-0000-000090680000}"/>
    <cellStyle name="RISKlandrEdge 3 6 2" xfId="17508" xr:uid="{00000000-0005-0000-0000-000091680000}"/>
    <cellStyle name="RISKlandrEdge 3 7" xfId="17509" xr:uid="{00000000-0005-0000-0000-000092680000}"/>
    <cellStyle name="RISKlandrEdge 3 7 2" xfId="17510" xr:uid="{00000000-0005-0000-0000-000093680000}"/>
    <cellStyle name="RISKlandrEdge 3 8" xfId="17511" xr:uid="{00000000-0005-0000-0000-000094680000}"/>
    <cellStyle name="RISKlandrEdge 3 8 2" xfId="17512" xr:uid="{00000000-0005-0000-0000-000095680000}"/>
    <cellStyle name="RISKlandrEdge 3 9" xfId="17513" xr:uid="{00000000-0005-0000-0000-000096680000}"/>
    <cellStyle name="RISKlandrEdge 3 9 2" xfId="17514" xr:uid="{00000000-0005-0000-0000-000097680000}"/>
    <cellStyle name="RISKlandrEdge 4" xfId="17515" xr:uid="{00000000-0005-0000-0000-000098680000}"/>
    <cellStyle name="RISKlandrEdge 4 10" xfId="17516" xr:uid="{00000000-0005-0000-0000-000099680000}"/>
    <cellStyle name="RISKlandrEdge 4 10 2" xfId="17517" xr:uid="{00000000-0005-0000-0000-00009A680000}"/>
    <cellStyle name="RISKlandrEdge 4 11" xfId="17518" xr:uid="{00000000-0005-0000-0000-00009B680000}"/>
    <cellStyle name="RISKlandrEdge 4 11 2" xfId="17519" xr:uid="{00000000-0005-0000-0000-00009C680000}"/>
    <cellStyle name="RISKlandrEdge 4 12" xfId="17520" xr:uid="{00000000-0005-0000-0000-00009D680000}"/>
    <cellStyle name="RISKlandrEdge 4 12 2" xfId="17521" xr:uid="{00000000-0005-0000-0000-00009E680000}"/>
    <cellStyle name="RISKlandrEdge 4 13" xfId="17522" xr:uid="{00000000-0005-0000-0000-00009F680000}"/>
    <cellStyle name="RISKlandrEdge 4 2" xfId="17523" xr:uid="{00000000-0005-0000-0000-0000A0680000}"/>
    <cellStyle name="RISKlandrEdge 4 2 2" xfId="17524" xr:uid="{00000000-0005-0000-0000-0000A1680000}"/>
    <cellStyle name="RISKlandrEdge 4 3" xfId="17525" xr:uid="{00000000-0005-0000-0000-0000A2680000}"/>
    <cellStyle name="RISKlandrEdge 4 3 2" xfId="17526" xr:uid="{00000000-0005-0000-0000-0000A3680000}"/>
    <cellStyle name="RISKlandrEdge 4 4" xfId="17527" xr:uid="{00000000-0005-0000-0000-0000A4680000}"/>
    <cellStyle name="RISKlandrEdge 4 4 2" xfId="17528" xr:uid="{00000000-0005-0000-0000-0000A5680000}"/>
    <cellStyle name="RISKlandrEdge 4 5" xfId="17529" xr:uid="{00000000-0005-0000-0000-0000A6680000}"/>
    <cellStyle name="RISKlandrEdge 4 5 2" xfId="17530" xr:uid="{00000000-0005-0000-0000-0000A7680000}"/>
    <cellStyle name="RISKlandrEdge 4 6" xfId="17531" xr:uid="{00000000-0005-0000-0000-0000A8680000}"/>
    <cellStyle name="RISKlandrEdge 4 6 2" xfId="17532" xr:uid="{00000000-0005-0000-0000-0000A9680000}"/>
    <cellStyle name="RISKlandrEdge 4 7" xfId="17533" xr:uid="{00000000-0005-0000-0000-0000AA680000}"/>
    <cellStyle name="RISKlandrEdge 4 7 2" xfId="17534" xr:uid="{00000000-0005-0000-0000-0000AB680000}"/>
    <cellStyle name="RISKlandrEdge 4 8" xfId="17535" xr:uid="{00000000-0005-0000-0000-0000AC680000}"/>
    <cellStyle name="RISKlandrEdge 4 8 2" xfId="17536" xr:uid="{00000000-0005-0000-0000-0000AD680000}"/>
    <cellStyle name="RISKlandrEdge 4 9" xfId="17537" xr:uid="{00000000-0005-0000-0000-0000AE680000}"/>
    <cellStyle name="RISKlandrEdge 4 9 2" xfId="17538" xr:uid="{00000000-0005-0000-0000-0000AF680000}"/>
    <cellStyle name="RISKlandrEdge 5" xfId="17539" xr:uid="{00000000-0005-0000-0000-0000B0680000}"/>
    <cellStyle name="RISKleftEdge" xfId="17540" xr:uid="{00000000-0005-0000-0000-0000B1680000}"/>
    <cellStyle name="RISKleftEdge 2" xfId="17541" xr:uid="{00000000-0005-0000-0000-0000B2680000}"/>
    <cellStyle name="RISKleftEdge 2 10" xfId="17542" xr:uid="{00000000-0005-0000-0000-0000B3680000}"/>
    <cellStyle name="RISKleftEdge 2 10 2" xfId="17543" xr:uid="{00000000-0005-0000-0000-0000B4680000}"/>
    <cellStyle name="RISKleftEdge 2 11" xfId="17544" xr:uid="{00000000-0005-0000-0000-0000B5680000}"/>
    <cellStyle name="RISKleftEdge 2 11 2" xfId="17545" xr:uid="{00000000-0005-0000-0000-0000B6680000}"/>
    <cellStyle name="RISKleftEdge 2 12" xfId="17546" xr:uid="{00000000-0005-0000-0000-0000B7680000}"/>
    <cellStyle name="RISKleftEdge 2 12 2" xfId="17547" xr:uid="{00000000-0005-0000-0000-0000B8680000}"/>
    <cellStyle name="RISKleftEdge 2 13" xfId="17548" xr:uid="{00000000-0005-0000-0000-0000B9680000}"/>
    <cellStyle name="RISKleftEdge 2 2" xfId="17549" xr:uid="{00000000-0005-0000-0000-0000BA680000}"/>
    <cellStyle name="RISKleftEdge 2 2 2" xfId="17550" xr:uid="{00000000-0005-0000-0000-0000BB680000}"/>
    <cellStyle name="RISKleftEdge 2 3" xfId="17551" xr:uid="{00000000-0005-0000-0000-0000BC680000}"/>
    <cellStyle name="RISKleftEdge 2 3 2" xfId="17552" xr:uid="{00000000-0005-0000-0000-0000BD680000}"/>
    <cellStyle name="RISKleftEdge 2 4" xfId="17553" xr:uid="{00000000-0005-0000-0000-0000BE680000}"/>
    <cellStyle name="RISKleftEdge 2 4 2" xfId="17554" xr:uid="{00000000-0005-0000-0000-0000BF680000}"/>
    <cellStyle name="RISKleftEdge 2 5" xfId="17555" xr:uid="{00000000-0005-0000-0000-0000C0680000}"/>
    <cellStyle name="RISKleftEdge 2 5 2" xfId="17556" xr:uid="{00000000-0005-0000-0000-0000C1680000}"/>
    <cellStyle name="RISKleftEdge 2 6" xfId="17557" xr:uid="{00000000-0005-0000-0000-0000C2680000}"/>
    <cellStyle name="RISKleftEdge 2 6 2" xfId="17558" xr:uid="{00000000-0005-0000-0000-0000C3680000}"/>
    <cellStyle name="RISKleftEdge 2 7" xfId="17559" xr:uid="{00000000-0005-0000-0000-0000C4680000}"/>
    <cellStyle name="RISKleftEdge 2 7 2" xfId="17560" xr:uid="{00000000-0005-0000-0000-0000C5680000}"/>
    <cellStyle name="RISKleftEdge 2 8" xfId="17561" xr:uid="{00000000-0005-0000-0000-0000C6680000}"/>
    <cellStyle name="RISKleftEdge 2 8 2" xfId="17562" xr:uid="{00000000-0005-0000-0000-0000C7680000}"/>
    <cellStyle name="RISKleftEdge 2 9" xfId="17563" xr:uid="{00000000-0005-0000-0000-0000C8680000}"/>
    <cellStyle name="RISKleftEdge 2 9 2" xfId="17564" xr:uid="{00000000-0005-0000-0000-0000C9680000}"/>
    <cellStyle name="RISKleftEdge 3" xfId="17565" xr:uid="{00000000-0005-0000-0000-0000CA680000}"/>
    <cellStyle name="RISKleftEdge 3 10" xfId="17566" xr:uid="{00000000-0005-0000-0000-0000CB680000}"/>
    <cellStyle name="RISKleftEdge 3 10 2" xfId="17567" xr:uid="{00000000-0005-0000-0000-0000CC680000}"/>
    <cellStyle name="RISKleftEdge 3 11" xfId="17568" xr:uid="{00000000-0005-0000-0000-0000CD680000}"/>
    <cellStyle name="RISKleftEdge 3 11 2" xfId="17569" xr:uid="{00000000-0005-0000-0000-0000CE680000}"/>
    <cellStyle name="RISKleftEdge 3 12" xfId="17570" xr:uid="{00000000-0005-0000-0000-0000CF680000}"/>
    <cellStyle name="RISKleftEdge 3 12 2" xfId="17571" xr:uid="{00000000-0005-0000-0000-0000D0680000}"/>
    <cellStyle name="RISKleftEdge 3 13" xfId="17572" xr:uid="{00000000-0005-0000-0000-0000D1680000}"/>
    <cellStyle name="RISKleftEdge 3 2" xfId="17573" xr:uid="{00000000-0005-0000-0000-0000D2680000}"/>
    <cellStyle name="RISKleftEdge 3 2 2" xfId="17574" xr:uid="{00000000-0005-0000-0000-0000D3680000}"/>
    <cellStyle name="RISKleftEdge 3 3" xfId="17575" xr:uid="{00000000-0005-0000-0000-0000D4680000}"/>
    <cellStyle name="RISKleftEdge 3 3 2" xfId="17576" xr:uid="{00000000-0005-0000-0000-0000D5680000}"/>
    <cellStyle name="RISKleftEdge 3 4" xfId="17577" xr:uid="{00000000-0005-0000-0000-0000D6680000}"/>
    <cellStyle name="RISKleftEdge 3 4 2" xfId="17578" xr:uid="{00000000-0005-0000-0000-0000D7680000}"/>
    <cellStyle name="RISKleftEdge 3 5" xfId="17579" xr:uid="{00000000-0005-0000-0000-0000D8680000}"/>
    <cellStyle name="RISKleftEdge 3 5 2" xfId="17580" xr:uid="{00000000-0005-0000-0000-0000D9680000}"/>
    <cellStyle name="RISKleftEdge 3 6" xfId="17581" xr:uid="{00000000-0005-0000-0000-0000DA680000}"/>
    <cellStyle name="RISKleftEdge 3 6 2" xfId="17582" xr:uid="{00000000-0005-0000-0000-0000DB680000}"/>
    <cellStyle name="RISKleftEdge 3 7" xfId="17583" xr:uid="{00000000-0005-0000-0000-0000DC680000}"/>
    <cellStyle name="RISKleftEdge 3 7 2" xfId="17584" xr:uid="{00000000-0005-0000-0000-0000DD680000}"/>
    <cellStyle name="RISKleftEdge 3 8" xfId="17585" xr:uid="{00000000-0005-0000-0000-0000DE680000}"/>
    <cellStyle name="RISKleftEdge 3 8 2" xfId="17586" xr:uid="{00000000-0005-0000-0000-0000DF680000}"/>
    <cellStyle name="RISKleftEdge 3 9" xfId="17587" xr:uid="{00000000-0005-0000-0000-0000E0680000}"/>
    <cellStyle name="RISKleftEdge 3 9 2" xfId="17588" xr:uid="{00000000-0005-0000-0000-0000E1680000}"/>
    <cellStyle name="RISKleftEdge 4" xfId="17589" xr:uid="{00000000-0005-0000-0000-0000E2680000}"/>
    <cellStyle name="RISKleftEdge 4 10" xfId="17590" xr:uid="{00000000-0005-0000-0000-0000E3680000}"/>
    <cellStyle name="RISKleftEdge 4 10 2" xfId="17591" xr:uid="{00000000-0005-0000-0000-0000E4680000}"/>
    <cellStyle name="RISKleftEdge 4 11" xfId="17592" xr:uid="{00000000-0005-0000-0000-0000E5680000}"/>
    <cellStyle name="RISKleftEdge 4 11 2" xfId="17593" xr:uid="{00000000-0005-0000-0000-0000E6680000}"/>
    <cellStyle name="RISKleftEdge 4 12" xfId="17594" xr:uid="{00000000-0005-0000-0000-0000E7680000}"/>
    <cellStyle name="RISKleftEdge 4 12 2" xfId="17595" xr:uid="{00000000-0005-0000-0000-0000E8680000}"/>
    <cellStyle name="RISKleftEdge 4 13" xfId="17596" xr:uid="{00000000-0005-0000-0000-0000E9680000}"/>
    <cellStyle name="RISKleftEdge 4 2" xfId="17597" xr:uid="{00000000-0005-0000-0000-0000EA680000}"/>
    <cellStyle name="RISKleftEdge 4 2 2" xfId="17598" xr:uid="{00000000-0005-0000-0000-0000EB680000}"/>
    <cellStyle name="RISKleftEdge 4 3" xfId="17599" xr:uid="{00000000-0005-0000-0000-0000EC680000}"/>
    <cellStyle name="RISKleftEdge 4 3 2" xfId="17600" xr:uid="{00000000-0005-0000-0000-0000ED680000}"/>
    <cellStyle name="RISKleftEdge 4 4" xfId="17601" xr:uid="{00000000-0005-0000-0000-0000EE680000}"/>
    <cellStyle name="RISKleftEdge 4 4 2" xfId="17602" xr:uid="{00000000-0005-0000-0000-0000EF680000}"/>
    <cellStyle name="RISKleftEdge 4 5" xfId="17603" xr:uid="{00000000-0005-0000-0000-0000F0680000}"/>
    <cellStyle name="RISKleftEdge 4 5 2" xfId="17604" xr:uid="{00000000-0005-0000-0000-0000F1680000}"/>
    <cellStyle name="RISKleftEdge 4 6" xfId="17605" xr:uid="{00000000-0005-0000-0000-0000F2680000}"/>
    <cellStyle name="RISKleftEdge 4 6 2" xfId="17606" xr:uid="{00000000-0005-0000-0000-0000F3680000}"/>
    <cellStyle name="RISKleftEdge 4 7" xfId="17607" xr:uid="{00000000-0005-0000-0000-0000F4680000}"/>
    <cellStyle name="RISKleftEdge 4 7 2" xfId="17608" xr:uid="{00000000-0005-0000-0000-0000F5680000}"/>
    <cellStyle name="RISKleftEdge 4 8" xfId="17609" xr:uid="{00000000-0005-0000-0000-0000F6680000}"/>
    <cellStyle name="RISKleftEdge 4 8 2" xfId="17610" xr:uid="{00000000-0005-0000-0000-0000F7680000}"/>
    <cellStyle name="RISKleftEdge 4 9" xfId="17611" xr:uid="{00000000-0005-0000-0000-0000F8680000}"/>
    <cellStyle name="RISKleftEdge 4 9 2" xfId="17612" xr:uid="{00000000-0005-0000-0000-0000F9680000}"/>
    <cellStyle name="RISKleftEdge 5" xfId="17613" xr:uid="{00000000-0005-0000-0000-0000FA680000}"/>
    <cellStyle name="RISKlightBoxed" xfId="17614" xr:uid="{00000000-0005-0000-0000-0000FB680000}"/>
    <cellStyle name="RISKlightBoxed 10" xfId="17615" xr:uid="{00000000-0005-0000-0000-0000FC680000}"/>
    <cellStyle name="RISKlightBoxed 10 2" xfId="17616" xr:uid="{00000000-0005-0000-0000-0000FD680000}"/>
    <cellStyle name="RISKlightBoxed 11" xfId="17617" xr:uid="{00000000-0005-0000-0000-0000FE680000}"/>
    <cellStyle name="RISKlightBoxed 11 2" xfId="17618" xr:uid="{00000000-0005-0000-0000-0000FF680000}"/>
    <cellStyle name="RISKlightBoxed 12" xfId="17619" xr:uid="{00000000-0005-0000-0000-000000690000}"/>
    <cellStyle name="RISKlightBoxed 2" xfId="17620" xr:uid="{00000000-0005-0000-0000-000001690000}"/>
    <cellStyle name="RISKlightBoxed 2 10" xfId="17621" xr:uid="{00000000-0005-0000-0000-000002690000}"/>
    <cellStyle name="RISKlightBoxed 2 10 2" xfId="17622" xr:uid="{00000000-0005-0000-0000-000003690000}"/>
    <cellStyle name="RISKlightBoxed 2 10 2 2" xfId="17623" xr:uid="{00000000-0005-0000-0000-000004690000}"/>
    <cellStyle name="RISKlightBoxed 2 10 3" xfId="17624" xr:uid="{00000000-0005-0000-0000-000005690000}"/>
    <cellStyle name="RISKlightBoxed 2 10 3 2" xfId="17625" xr:uid="{00000000-0005-0000-0000-000006690000}"/>
    <cellStyle name="RISKlightBoxed 2 10 4" xfId="17626" xr:uid="{00000000-0005-0000-0000-000007690000}"/>
    <cellStyle name="RISKlightBoxed 2 11" xfId="17627" xr:uid="{00000000-0005-0000-0000-000008690000}"/>
    <cellStyle name="RISKlightBoxed 2 11 2" xfId="17628" xr:uid="{00000000-0005-0000-0000-000009690000}"/>
    <cellStyle name="RISKlightBoxed 2 12" xfId="17629" xr:uid="{00000000-0005-0000-0000-00000A690000}"/>
    <cellStyle name="RISKlightBoxed 2 12 2" xfId="17630" xr:uid="{00000000-0005-0000-0000-00000B690000}"/>
    <cellStyle name="RISKlightBoxed 2 13" xfId="17631" xr:uid="{00000000-0005-0000-0000-00000C690000}"/>
    <cellStyle name="RISKlightBoxed 2 2" xfId="17632" xr:uid="{00000000-0005-0000-0000-00000D690000}"/>
    <cellStyle name="RISKlightBoxed 2 2 2" xfId="17633" xr:uid="{00000000-0005-0000-0000-00000E690000}"/>
    <cellStyle name="RISKlightBoxed 2 2 2 2" xfId="17634" xr:uid="{00000000-0005-0000-0000-00000F690000}"/>
    <cellStyle name="RISKlightBoxed 2 2 2 2 2" xfId="17635" xr:uid="{00000000-0005-0000-0000-000010690000}"/>
    <cellStyle name="RISKlightBoxed 2 2 2 2 2 2" xfId="17636" xr:uid="{00000000-0005-0000-0000-000011690000}"/>
    <cellStyle name="RISKlightBoxed 2 2 2 2 3" xfId="17637" xr:uid="{00000000-0005-0000-0000-000012690000}"/>
    <cellStyle name="RISKlightBoxed 2 2 2 2 3 2" xfId="17638" xr:uid="{00000000-0005-0000-0000-000013690000}"/>
    <cellStyle name="RISKlightBoxed 2 2 2 2 4" xfId="17639" xr:uid="{00000000-0005-0000-0000-000014690000}"/>
    <cellStyle name="RISKlightBoxed 2 2 2 3" xfId="17640" xr:uid="{00000000-0005-0000-0000-000015690000}"/>
    <cellStyle name="RISKlightBoxed 2 2 2 3 2" xfId="17641" xr:uid="{00000000-0005-0000-0000-000016690000}"/>
    <cellStyle name="RISKlightBoxed 2 2 2 3 2 2" xfId="17642" xr:uid="{00000000-0005-0000-0000-000017690000}"/>
    <cellStyle name="RISKlightBoxed 2 2 2 3 3" xfId="17643" xr:uid="{00000000-0005-0000-0000-000018690000}"/>
    <cellStyle name="RISKlightBoxed 2 2 2 3 3 2" xfId="17644" xr:uid="{00000000-0005-0000-0000-000019690000}"/>
    <cellStyle name="RISKlightBoxed 2 2 2 3 4" xfId="17645" xr:uid="{00000000-0005-0000-0000-00001A690000}"/>
    <cellStyle name="RISKlightBoxed 2 2 2 4" xfId="17646" xr:uid="{00000000-0005-0000-0000-00001B690000}"/>
    <cellStyle name="RISKlightBoxed 2 2 2 4 2" xfId="17647" xr:uid="{00000000-0005-0000-0000-00001C690000}"/>
    <cellStyle name="RISKlightBoxed 2 2 2 4 2 2" xfId="17648" xr:uid="{00000000-0005-0000-0000-00001D690000}"/>
    <cellStyle name="RISKlightBoxed 2 2 2 4 3" xfId="17649" xr:uid="{00000000-0005-0000-0000-00001E690000}"/>
    <cellStyle name="RISKlightBoxed 2 2 2 4 3 2" xfId="17650" xr:uid="{00000000-0005-0000-0000-00001F690000}"/>
    <cellStyle name="RISKlightBoxed 2 2 2 4 4" xfId="17651" xr:uid="{00000000-0005-0000-0000-000020690000}"/>
    <cellStyle name="RISKlightBoxed 2 2 2 5" xfId="17652" xr:uid="{00000000-0005-0000-0000-000021690000}"/>
    <cellStyle name="RISKlightBoxed 2 2 2 5 2" xfId="17653" xr:uid="{00000000-0005-0000-0000-000022690000}"/>
    <cellStyle name="RISKlightBoxed 2 2 2 5 2 2" xfId="17654" xr:uid="{00000000-0005-0000-0000-000023690000}"/>
    <cellStyle name="RISKlightBoxed 2 2 2 5 3" xfId="17655" xr:uid="{00000000-0005-0000-0000-000024690000}"/>
    <cellStyle name="RISKlightBoxed 2 2 2 5 3 2" xfId="17656" xr:uid="{00000000-0005-0000-0000-000025690000}"/>
    <cellStyle name="RISKlightBoxed 2 2 2 5 4" xfId="17657" xr:uid="{00000000-0005-0000-0000-000026690000}"/>
    <cellStyle name="RISKlightBoxed 2 2 2 6" xfId="17658" xr:uid="{00000000-0005-0000-0000-000027690000}"/>
    <cellStyle name="RISKlightBoxed 2 2 2 6 2" xfId="17659" xr:uid="{00000000-0005-0000-0000-000028690000}"/>
    <cellStyle name="RISKlightBoxed 2 2 2 7" xfId="17660" xr:uid="{00000000-0005-0000-0000-000029690000}"/>
    <cellStyle name="RISKlightBoxed 2 2 2 7 2" xfId="17661" xr:uid="{00000000-0005-0000-0000-00002A690000}"/>
    <cellStyle name="RISKlightBoxed 2 2 2 8" xfId="17662" xr:uid="{00000000-0005-0000-0000-00002B690000}"/>
    <cellStyle name="RISKlightBoxed 2 2 3" xfId="17663" xr:uid="{00000000-0005-0000-0000-00002C690000}"/>
    <cellStyle name="RISKlightBoxed 2 2 3 2" xfId="17664" xr:uid="{00000000-0005-0000-0000-00002D690000}"/>
    <cellStyle name="RISKlightBoxed 2 2 3 2 2" xfId="17665" xr:uid="{00000000-0005-0000-0000-00002E690000}"/>
    <cellStyle name="RISKlightBoxed 2 2 3 3" xfId="17666" xr:uid="{00000000-0005-0000-0000-00002F690000}"/>
    <cellStyle name="RISKlightBoxed 2 2 3 3 2" xfId="17667" xr:uid="{00000000-0005-0000-0000-000030690000}"/>
    <cellStyle name="RISKlightBoxed 2 2 3 4" xfId="17668" xr:uid="{00000000-0005-0000-0000-000031690000}"/>
    <cellStyle name="RISKlightBoxed 2 2 4" xfId="17669" xr:uid="{00000000-0005-0000-0000-000032690000}"/>
    <cellStyle name="RISKlightBoxed 2 2 4 2" xfId="17670" xr:uid="{00000000-0005-0000-0000-000033690000}"/>
    <cellStyle name="RISKlightBoxed 2 2 4 2 2" xfId="17671" xr:uid="{00000000-0005-0000-0000-000034690000}"/>
    <cellStyle name="RISKlightBoxed 2 2 4 3" xfId="17672" xr:uid="{00000000-0005-0000-0000-000035690000}"/>
    <cellStyle name="RISKlightBoxed 2 2 4 3 2" xfId="17673" xr:uid="{00000000-0005-0000-0000-000036690000}"/>
    <cellStyle name="RISKlightBoxed 2 2 4 4" xfId="17674" xr:uid="{00000000-0005-0000-0000-000037690000}"/>
    <cellStyle name="RISKlightBoxed 2 2 5" xfId="17675" xr:uid="{00000000-0005-0000-0000-000038690000}"/>
    <cellStyle name="RISKlightBoxed 2 2 5 2" xfId="17676" xr:uid="{00000000-0005-0000-0000-000039690000}"/>
    <cellStyle name="RISKlightBoxed 2 2 5 2 2" xfId="17677" xr:uid="{00000000-0005-0000-0000-00003A690000}"/>
    <cellStyle name="RISKlightBoxed 2 2 5 3" xfId="17678" xr:uid="{00000000-0005-0000-0000-00003B690000}"/>
    <cellStyle name="RISKlightBoxed 2 2 5 3 2" xfId="17679" xr:uid="{00000000-0005-0000-0000-00003C690000}"/>
    <cellStyle name="RISKlightBoxed 2 2 5 4" xfId="17680" xr:uid="{00000000-0005-0000-0000-00003D690000}"/>
    <cellStyle name="RISKlightBoxed 2 2 6" xfId="17681" xr:uid="{00000000-0005-0000-0000-00003E690000}"/>
    <cellStyle name="RISKlightBoxed 2 2 6 2" xfId="17682" xr:uid="{00000000-0005-0000-0000-00003F690000}"/>
    <cellStyle name="RISKlightBoxed 2 2 6 2 2" xfId="17683" xr:uid="{00000000-0005-0000-0000-000040690000}"/>
    <cellStyle name="RISKlightBoxed 2 2 6 3" xfId="17684" xr:uid="{00000000-0005-0000-0000-000041690000}"/>
    <cellStyle name="RISKlightBoxed 2 2 6 3 2" xfId="17685" xr:uid="{00000000-0005-0000-0000-000042690000}"/>
    <cellStyle name="RISKlightBoxed 2 2 6 4" xfId="17686" xr:uid="{00000000-0005-0000-0000-000043690000}"/>
    <cellStyle name="RISKlightBoxed 2 2 7" xfId="17687" xr:uid="{00000000-0005-0000-0000-000044690000}"/>
    <cellStyle name="RISKlightBoxed 2 2 7 2" xfId="17688" xr:uid="{00000000-0005-0000-0000-000045690000}"/>
    <cellStyle name="RISKlightBoxed 2 2 8" xfId="17689" xr:uid="{00000000-0005-0000-0000-000046690000}"/>
    <cellStyle name="RISKlightBoxed 2 2 8 2" xfId="17690" xr:uid="{00000000-0005-0000-0000-000047690000}"/>
    <cellStyle name="RISKlightBoxed 2 2 9" xfId="17691" xr:uid="{00000000-0005-0000-0000-000048690000}"/>
    <cellStyle name="RISKlightBoxed 2 2_Balance" xfId="17692" xr:uid="{00000000-0005-0000-0000-000049690000}"/>
    <cellStyle name="RISKlightBoxed 2 3" xfId="17693" xr:uid="{00000000-0005-0000-0000-00004A690000}"/>
    <cellStyle name="RISKlightBoxed 2 3 2" xfId="17694" xr:uid="{00000000-0005-0000-0000-00004B690000}"/>
    <cellStyle name="RISKlightBoxed 2 3 2 2" xfId="17695" xr:uid="{00000000-0005-0000-0000-00004C690000}"/>
    <cellStyle name="RISKlightBoxed 2 3 2 2 2" xfId="17696" xr:uid="{00000000-0005-0000-0000-00004D690000}"/>
    <cellStyle name="RISKlightBoxed 2 3 2 2 2 2" xfId="17697" xr:uid="{00000000-0005-0000-0000-00004E690000}"/>
    <cellStyle name="RISKlightBoxed 2 3 2 2 3" xfId="17698" xr:uid="{00000000-0005-0000-0000-00004F690000}"/>
    <cellStyle name="RISKlightBoxed 2 3 2 2 3 2" xfId="17699" xr:uid="{00000000-0005-0000-0000-000050690000}"/>
    <cellStyle name="RISKlightBoxed 2 3 2 2 4" xfId="17700" xr:uid="{00000000-0005-0000-0000-000051690000}"/>
    <cellStyle name="RISKlightBoxed 2 3 2 3" xfId="17701" xr:uid="{00000000-0005-0000-0000-000052690000}"/>
    <cellStyle name="RISKlightBoxed 2 3 2 3 2" xfId="17702" xr:uid="{00000000-0005-0000-0000-000053690000}"/>
    <cellStyle name="RISKlightBoxed 2 3 2 3 2 2" xfId="17703" xr:uid="{00000000-0005-0000-0000-000054690000}"/>
    <cellStyle name="RISKlightBoxed 2 3 2 3 3" xfId="17704" xr:uid="{00000000-0005-0000-0000-000055690000}"/>
    <cellStyle name="RISKlightBoxed 2 3 2 3 3 2" xfId="17705" xr:uid="{00000000-0005-0000-0000-000056690000}"/>
    <cellStyle name="RISKlightBoxed 2 3 2 3 4" xfId="17706" xr:uid="{00000000-0005-0000-0000-000057690000}"/>
    <cellStyle name="RISKlightBoxed 2 3 2 4" xfId="17707" xr:uid="{00000000-0005-0000-0000-000058690000}"/>
    <cellStyle name="RISKlightBoxed 2 3 2 4 2" xfId="17708" xr:uid="{00000000-0005-0000-0000-000059690000}"/>
    <cellStyle name="RISKlightBoxed 2 3 2 4 2 2" xfId="17709" xr:uid="{00000000-0005-0000-0000-00005A690000}"/>
    <cellStyle name="RISKlightBoxed 2 3 2 4 3" xfId="17710" xr:uid="{00000000-0005-0000-0000-00005B690000}"/>
    <cellStyle name="RISKlightBoxed 2 3 2 4 3 2" xfId="17711" xr:uid="{00000000-0005-0000-0000-00005C690000}"/>
    <cellStyle name="RISKlightBoxed 2 3 2 4 4" xfId="17712" xr:uid="{00000000-0005-0000-0000-00005D690000}"/>
    <cellStyle name="RISKlightBoxed 2 3 2 5" xfId="17713" xr:uid="{00000000-0005-0000-0000-00005E690000}"/>
    <cellStyle name="RISKlightBoxed 2 3 2 5 2" xfId="17714" xr:uid="{00000000-0005-0000-0000-00005F690000}"/>
    <cellStyle name="RISKlightBoxed 2 3 2 5 2 2" xfId="17715" xr:uid="{00000000-0005-0000-0000-000060690000}"/>
    <cellStyle name="RISKlightBoxed 2 3 2 5 3" xfId="17716" xr:uid="{00000000-0005-0000-0000-000061690000}"/>
    <cellStyle name="RISKlightBoxed 2 3 2 5 3 2" xfId="17717" xr:uid="{00000000-0005-0000-0000-000062690000}"/>
    <cellStyle name="RISKlightBoxed 2 3 2 5 4" xfId="17718" xr:uid="{00000000-0005-0000-0000-000063690000}"/>
    <cellStyle name="RISKlightBoxed 2 3 2 6" xfId="17719" xr:uid="{00000000-0005-0000-0000-000064690000}"/>
    <cellStyle name="RISKlightBoxed 2 3 2 6 2" xfId="17720" xr:uid="{00000000-0005-0000-0000-000065690000}"/>
    <cellStyle name="RISKlightBoxed 2 3 2 7" xfId="17721" xr:uid="{00000000-0005-0000-0000-000066690000}"/>
    <cellStyle name="RISKlightBoxed 2 3 2 7 2" xfId="17722" xr:uid="{00000000-0005-0000-0000-000067690000}"/>
    <cellStyle name="RISKlightBoxed 2 3 2 8" xfId="17723" xr:uid="{00000000-0005-0000-0000-000068690000}"/>
    <cellStyle name="RISKlightBoxed 2 3 3" xfId="17724" xr:uid="{00000000-0005-0000-0000-000069690000}"/>
    <cellStyle name="RISKlightBoxed 2 3 3 2" xfId="17725" xr:uid="{00000000-0005-0000-0000-00006A690000}"/>
    <cellStyle name="RISKlightBoxed 2 3 3 2 2" xfId="17726" xr:uid="{00000000-0005-0000-0000-00006B690000}"/>
    <cellStyle name="RISKlightBoxed 2 3 3 3" xfId="17727" xr:uid="{00000000-0005-0000-0000-00006C690000}"/>
    <cellStyle name="RISKlightBoxed 2 3 3 3 2" xfId="17728" xr:uid="{00000000-0005-0000-0000-00006D690000}"/>
    <cellStyle name="RISKlightBoxed 2 3 3 4" xfId="17729" xr:uid="{00000000-0005-0000-0000-00006E690000}"/>
    <cellStyle name="RISKlightBoxed 2 3 4" xfId="17730" xr:uid="{00000000-0005-0000-0000-00006F690000}"/>
    <cellStyle name="RISKlightBoxed 2 3 4 2" xfId="17731" xr:uid="{00000000-0005-0000-0000-000070690000}"/>
    <cellStyle name="RISKlightBoxed 2 3 4 2 2" xfId="17732" xr:uid="{00000000-0005-0000-0000-000071690000}"/>
    <cellStyle name="RISKlightBoxed 2 3 4 3" xfId="17733" xr:uid="{00000000-0005-0000-0000-000072690000}"/>
    <cellStyle name="RISKlightBoxed 2 3 4 3 2" xfId="17734" xr:uid="{00000000-0005-0000-0000-000073690000}"/>
    <cellStyle name="RISKlightBoxed 2 3 4 4" xfId="17735" xr:uid="{00000000-0005-0000-0000-000074690000}"/>
    <cellStyle name="RISKlightBoxed 2 3 5" xfId="17736" xr:uid="{00000000-0005-0000-0000-000075690000}"/>
    <cellStyle name="RISKlightBoxed 2 3 5 2" xfId="17737" xr:uid="{00000000-0005-0000-0000-000076690000}"/>
    <cellStyle name="RISKlightBoxed 2 3 5 2 2" xfId="17738" xr:uid="{00000000-0005-0000-0000-000077690000}"/>
    <cellStyle name="RISKlightBoxed 2 3 5 3" xfId="17739" xr:uid="{00000000-0005-0000-0000-000078690000}"/>
    <cellStyle name="RISKlightBoxed 2 3 5 3 2" xfId="17740" xr:uid="{00000000-0005-0000-0000-000079690000}"/>
    <cellStyle name="RISKlightBoxed 2 3 5 4" xfId="17741" xr:uid="{00000000-0005-0000-0000-00007A690000}"/>
    <cellStyle name="RISKlightBoxed 2 3 6" xfId="17742" xr:uid="{00000000-0005-0000-0000-00007B690000}"/>
    <cellStyle name="RISKlightBoxed 2 3 6 2" xfId="17743" xr:uid="{00000000-0005-0000-0000-00007C690000}"/>
    <cellStyle name="RISKlightBoxed 2 3 6 2 2" xfId="17744" xr:uid="{00000000-0005-0000-0000-00007D690000}"/>
    <cellStyle name="RISKlightBoxed 2 3 6 3" xfId="17745" xr:uid="{00000000-0005-0000-0000-00007E690000}"/>
    <cellStyle name="RISKlightBoxed 2 3 6 3 2" xfId="17746" xr:uid="{00000000-0005-0000-0000-00007F690000}"/>
    <cellStyle name="RISKlightBoxed 2 3 6 4" xfId="17747" xr:uid="{00000000-0005-0000-0000-000080690000}"/>
    <cellStyle name="RISKlightBoxed 2 3 7" xfId="17748" xr:uid="{00000000-0005-0000-0000-000081690000}"/>
    <cellStyle name="RISKlightBoxed 2 3 7 2" xfId="17749" xr:uid="{00000000-0005-0000-0000-000082690000}"/>
    <cellStyle name="RISKlightBoxed 2 3 8" xfId="17750" xr:uid="{00000000-0005-0000-0000-000083690000}"/>
    <cellStyle name="RISKlightBoxed 2 3 8 2" xfId="17751" xr:uid="{00000000-0005-0000-0000-000084690000}"/>
    <cellStyle name="RISKlightBoxed 2 3 9" xfId="17752" xr:uid="{00000000-0005-0000-0000-000085690000}"/>
    <cellStyle name="RISKlightBoxed 2 3_Balance" xfId="17753" xr:uid="{00000000-0005-0000-0000-000086690000}"/>
    <cellStyle name="RISKlightBoxed 2 4" xfId="17754" xr:uid="{00000000-0005-0000-0000-000087690000}"/>
    <cellStyle name="RISKlightBoxed 2 4 2" xfId="17755" xr:uid="{00000000-0005-0000-0000-000088690000}"/>
    <cellStyle name="RISKlightBoxed 2 4 2 2" xfId="17756" xr:uid="{00000000-0005-0000-0000-000089690000}"/>
    <cellStyle name="RISKlightBoxed 2 4 2 2 2" xfId="17757" xr:uid="{00000000-0005-0000-0000-00008A690000}"/>
    <cellStyle name="RISKlightBoxed 2 4 2 2 2 2" xfId="17758" xr:uid="{00000000-0005-0000-0000-00008B690000}"/>
    <cellStyle name="RISKlightBoxed 2 4 2 2 3" xfId="17759" xr:uid="{00000000-0005-0000-0000-00008C690000}"/>
    <cellStyle name="RISKlightBoxed 2 4 2 2 3 2" xfId="17760" xr:uid="{00000000-0005-0000-0000-00008D690000}"/>
    <cellStyle name="RISKlightBoxed 2 4 2 2 4" xfId="17761" xr:uid="{00000000-0005-0000-0000-00008E690000}"/>
    <cellStyle name="RISKlightBoxed 2 4 2 3" xfId="17762" xr:uid="{00000000-0005-0000-0000-00008F690000}"/>
    <cellStyle name="RISKlightBoxed 2 4 2 3 2" xfId="17763" xr:uid="{00000000-0005-0000-0000-000090690000}"/>
    <cellStyle name="RISKlightBoxed 2 4 2 3 2 2" xfId="17764" xr:uid="{00000000-0005-0000-0000-000091690000}"/>
    <cellStyle name="RISKlightBoxed 2 4 2 3 3" xfId="17765" xr:uid="{00000000-0005-0000-0000-000092690000}"/>
    <cellStyle name="RISKlightBoxed 2 4 2 3 3 2" xfId="17766" xr:uid="{00000000-0005-0000-0000-000093690000}"/>
    <cellStyle name="RISKlightBoxed 2 4 2 3 4" xfId="17767" xr:uid="{00000000-0005-0000-0000-000094690000}"/>
    <cellStyle name="RISKlightBoxed 2 4 2 4" xfId="17768" xr:uid="{00000000-0005-0000-0000-000095690000}"/>
    <cellStyle name="RISKlightBoxed 2 4 2 4 2" xfId="17769" xr:uid="{00000000-0005-0000-0000-000096690000}"/>
    <cellStyle name="RISKlightBoxed 2 4 2 4 2 2" xfId="17770" xr:uid="{00000000-0005-0000-0000-000097690000}"/>
    <cellStyle name="RISKlightBoxed 2 4 2 4 3" xfId="17771" xr:uid="{00000000-0005-0000-0000-000098690000}"/>
    <cellStyle name="RISKlightBoxed 2 4 2 4 3 2" xfId="17772" xr:uid="{00000000-0005-0000-0000-000099690000}"/>
    <cellStyle name="RISKlightBoxed 2 4 2 4 4" xfId="17773" xr:uid="{00000000-0005-0000-0000-00009A690000}"/>
    <cellStyle name="RISKlightBoxed 2 4 2 5" xfId="17774" xr:uid="{00000000-0005-0000-0000-00009B690000}"/>
    <cellStyle name="RISKlightBoxed 2 4 2 5 2" xfId="17775" xr:uid="{00000000-0005-0000-0000-00009C690000}"/>
    <cellStyle name="RISKlightBoxed 2 4 2 5 2 2" xfId="17776" xr:uid="{00000000-0005-0000-0000-00009D690000}"/>
    <cellStyle name="RISKlightBoxed 2 4 2 5 3" xfId="17777" xr:uid="{00000000-0005-0000-0000-00009E690000}"/>
    <cellStyle name="RISKlightBoxed 2 4 2 5 3 2" xfId="17778" xr:uid="{00000000-0005-0000-0000-00009F690000}"/>
    <cellStyle name="RISKlightBoxed 2 4 2 5 4" xfId="17779" xr:uid="{00000000-0005-0000-0000-0000A0690000}"/>
    <cellStyle name="RISKlightBoxed 2 4 2 6" xfId="17780" xr:uid="{00000000-0005-0000-0000-0000A1690000}"/>
    <cellStyle name="RISKlightBoxed 2 4 2 6 2" xfId="17781" xr:uid="{00000000-0005-0000-0000-0000A2690000}"/>
    <cellStyle name="RISKlightBoxed 2 4 2 7" xfId="17782" xr:uid="{00000000-0005-0000-0000-0000A3690000}"/>
    <cellStyle name="RISKlightBoxed 2 4 2 7 2" xfId="17783" xr:uid="{00000000-0005-0000-0000-0000A4690000}"/>
    <cellStyle name="RISKlightBoxed 2 4 2 8" xfId="17784" xr:uid="{00000000-0005-0000-0000-0000A5690000}"/>
    <cellStyle name="RISKlightBoxed 2 4 3" xfId="17785" xr:uid="{00000000-0005-0000-0000-0000A6690000}"/>
    <cellStyle name="RISKlightBoxed 2 4 3 2" xfId="17786" xr:uid="{00000000-0005-0000-0000-0000A7690000}"/>
    <cellStyle name="RISKlightBoxed 2 4 3 2 2" xfId="17787" xr:uid="{00000000-0005-0000-0000-0000A8690000}"/>
    <cellStyle name="RISKlightBoxed 2 4 3 3" xfId="17788" xr:uid="{00000000-0005-0000-0000-0000A9690000}"/>
    <cellStyle name="RISKlightBoxed 2 4 3 3 2" xfId="17789" xr:uid="{00000000-0005-0000-0000-0000AA690000}"/>
    <cellStyle name="RISKlightBoxed 2 4 3 4" xfId="17790" xr:uid="{00000000-0005-0000-0000-0000AB690000}"/>
    <cellStyle name="RISKlightBoxed 2 4 4" xfId="17791" xr:uid="{00000000-0005-0000-0000-0000AC690000}"/>
    <cellStyle name="RISKlightBoxed 2 4 4 2" xfId="17792" xr:uid="{00000000-0005-0000-0000-0000AD690000}"/>
    <cellStyle name="RISKlightBoxed 2 4 4 2 2" xfId="17793" xr:uid="{00000000-0005-0000-0000-0000AE690000}"/>
    <cellStyle name="RISKlightBoxed 2 4 4 3" xfId="17794" xr:uid="{00000000-0005-0000-0000-0000AF690000}"/>
    <cellStyle name="RISKlightBoxed 2 4 4 3 2" xfId="17795" xr:uid="{00000000-0005-0000-0000-0000B0690000}"/>
    <cellStyle name="RISKlightBoxed 2 4 4 4" xfId="17796" xr:uid="{00000000-0005-0000-0000-0000B1690000}"/>
    <cellStyle name="RISKlightBoxed 2 4 5" xfId="17797" xr:uid="{00000000-0005-0000-0000-0000B2690000}"/>
    <cellStyle name="RISKlightBoxed 2 4 5 2" xfId="17798" xr:uid="{00000000-0005-0000-0000-0000B3690000}"/>
    <cellStyle name="RISKlightBoxed 2 4 5 2 2" xfId="17799" xr:uid="{00000000-0005-0000-0000-0000B4690000}"/>
    <cellStyle name="RISKlightBoxed 2 4 5 3" xfId="17800" xr:uid="{00000000-0005-0000-0000-0000B5690000}"/>
    <cellStyle name="RISKlightBoxed 2 4 5 3 2" xfId="17801" xr:uid="{00000000-0005-0000-0000-0000B6690000}"/>
    <cellStyle name="RISKlightBoxed 2 4 5 4" xfId="17802" xr:uid="{00000000-0005-0000-0000-0000B7690000}"/>
    <cellStyle name="RISKlightBoxed 2 4 6" xfId="17803" xr:uid="{00000000-0005-0000-0000-0000B8690000}"/>
    <cellStyle name="RISKlightBoxed 2 4 6 2" xfId="17804" xr:uid="{00000000-0005-0000-0000-0000B9690000}"/>
    <cellStyle name="RISKlightBoxed 2 4 6 2 2" xfId="17805" xr:uid="{00000000-0005-0000-0000-0000BA690000}"/>
    <cellStyle name="RISKlightBoxed 2 4 6 3" xfId="17806" xr:uid="{00000000-0005-0000-0000-0000BB690000}"/>
    <cellStyle name="RISKlightBoxed 2 4 6 3 2" xfId="17807" xr:uid="{00000000-0005-0000-0000-0000BC690000}"/>
    <cellStyle name="RISKlightBoxed 2 4 6 4" xfId="17808" xr:uid="{00000000-0005-0000-0000-0000BD690000}"/>
    <cellStyle name="RISKlightBoxed 2 4 7" xfId="17809" xr:uid="{00000000-0005-0000-0000-0000BE690000}"/>
    <cellStyle name="RISKlightBoxed 2 4 7 2" xfId="17810" xr:uid="{00000000-0005-0000-0000-0000BF690000}"/>
    <cellStyle name="RISKlightBoxed 2 4 8" xfId="17811" xr:uid="{00000000-0005-0000-0000-0000C0690000}"/>
    <cellStyle name="RISKlightBoxed 2 4 8 2" xfId="17812" xr:uid="{00000000-0005-0000-0000-0000C1690000}"/>
    <cellStyle name="RISKlightBoxed 2 4 9" xfId="17813" xr:uid="{00000000-0005-0000-0000-0000C2690000}"/>
    <cellStyle name="RISKlightBoxed 2 4_Balance" xfId="17814" xr:uid="{00000000-0005-0000-0000-0000C3690000}"/>
    <cellStyle name="RISKlightBoxed 2 5" xfId="17815" xr:uid="{00000000-0005-0000-0000-0000C4690000}"/>
    <cellStyle name="RISKlightBoxed 2 5 2" xfId="17816" xr:uid="{00000000-0005-0000-0000-0000C5690000}"/>
    <cellStyle name="RISKlightBoxed 2 5 2 2" xfId="17817" xr:uid="{00000000-0005-0000-0000-0000C6690000}"/>
    <cellStyle name="RISKlightBoxed 2 5 2 2 2" xfId="17818" xr:uid="{00000000-0005-0000-0000-0000C7690000}"/>
    <cellStyle name="RISKlightBoxed 2 5 2 3" xfId="17819" xr:uid="{00000000-0005-0000-0000-0000C8690000}"/>
    <cellStyle name="RISKlightBoxed 2 5 2 3 2" xfId="17820" xr:uid="{00000000-0005-0000-0000-0000C9690000}"/>
    <cellStyle name="RISKlightBoxed 2 5 2 4" xfId="17821" xr:uid="{00000000-0005-0000-0000-0000CA690000}"/>
    <cellStyle name="RISKlightBoxed 2 5 3" xfId="17822" xr:uid="{00000000-0005-0000-0000-0000CB690000}"/>
    <cellStyle name="RISKlightBoxed 2 5 3 2" xfId="17823" xr:uid="{00000000-0005-0000-0000-0000CC690000}"/>
    <cellStyle name="RISKlightBoxed 2 5 3 2 2" xfId="17824" xr:uid="{00000000-0005-0000-0000-0000CD690000}"/>
    <cellStyle name="RISKlightBoxed 2 5 3 3" xfId="17825" xr:uid="{00000000-0005-0000-0000-0000CE690000}"/>
    <cellStyle name="RISKlightBoxed 2 5 3 3 2" xfId="17826" xr:uid="{00000000-0005-0000-0000-0000CF690000}"/>
    <cellStyle name="RISKlightBoxed 2 5 3 4" xfId="17827" xr:uid="{00000000-0005-0000-0000-0000D0690000}"/>
    <cellStyle name="RISKlightBoxed 2 5 4" xfId="17828" xr:uid="{00000000-0005-0000-0000-0000D1690000}"/>
    <cellStyle name="RISKlightBoxed 2 5 4 2" xfId="17829" xr:uid="{00000000-0005-0000-0000-0000D2690000}"/>
    <cellStyle name="RISKlightBoxed 2 5 4 2 2" xfId="17830" xr:uid="{00000000-0005-0000-0000-0000D3690000}"/>
    <cellStyle name="RISKlightBoxed 2 5 4 3" xfId="17831" xr:uid="{00000000-0005-0000-0000-0000D4690000}"/>
    <cellStyle name="RISKlightBoxed 2 5 4 3 2" xfId="17832" xr:uid="{00000000-0005-0000-0000-0000D5690000}"/>
    <cellStyle name="RISKlightBoxed 2 5 4 4" xfId="17833" xr:uid="{00000000-0005-0000-0000-0000D6690000}"/>
    <cellStyle name="RISKlightBoxed 2 5 5" xfId="17834" xr:uid="{00000000-0005-0000-0000-0000D7690000}"/>
    <cellStyle name="RISKlightBoxed 2 5 5 2" xfId="17835" xr:uid="{00000000-0005-0000-0000-0000D8690000}"/>
    <cellStyle name="RISKlightBoxed 2 5 5 2 2" xfId="17836" xr:uid="{00000000-0005-0000-0000-0000D9690000}"/>
    <cellStyle name="RISKlightBoxed 2 5 5 3" xfId="17837" xr:uid="{00000000-0005-0000-0000-0000DA690000}"/>
    <cellStyle name="RISKlightBoxed 2 5 5 3 2" xfId="17838" xr:uid="{00000000-0005-0000-0000-0000DB690000}"/>
    <cellStyle name="RISKlightBoxed 2 5 5 4" xfId="17839" xr:uid="{00000000-0005-0000-0000-0000DC690000}"/>
    <cellStyle name="RISKlightBoxed 2 5 6" xfId="17840" xr:uid="{00000000-0005-0000-0000-0000DD690000}"/>
    <cellStyle name="RISKlightBoxed 2 5 6 2" xfId="17841" xr:uid="{00000000-0005-0000-0000-0000DE690000}"/>
    <cellStyle name="RISKlightBoxed 2 5 7" xfId="17842" xr:uid="{00000000-0005-0000-0000-0000DF690000}"/>
    <cellStyle name="RISKlightBoxed 2 5 7 2" xfId="17843" xr:uid="{00000000-0005-0000-0000-0000E0690000}"/>
    <cellStyle name="RISKlightBoxed 2 5 8" xfId="17844" xr:uid="{00000000-0005-0000-0000-0000E1690000}"/>
    <cellStyle name="RISKlightBoxed 2 6" xfId="17845" xr:uid="{00000000-0005-0000-0000-0000E2690000}"/>
    <cellStyle name="RISKlightBoxed 2 6 2" xfId="17846" xr:uid="{00000000-0005-0000-0000-0000E3690000}"/>
    <cellStyle name="RISKlightBoxed 2 6 2 2" xfId="17847" xr:uid="{00000000-0005-0000-0000-0000E4690000}"/>
    <cellStyle name="RISKlightBoxed 2 6 2 2 2" xfId="17848" xr:uid="{00000000-0005-0000-0000-0000E5690000}"/>
    <cellStyle name="RISKlightBoxed 2 6 2 3" xfId="17849" xr:uid="{00000000-0005-0000-0000-0000E6690000}"/>
    <cellStyle name="RISKlightBoxed 2 6 2 3 2" xfId="17850" xr:uid="{00000000-0005-0000-0000-0000E7690000}"/>
    <cellStyle name="RISKlightBoxed 2 6 2 4" xfId="17851" xr:uid="{00000000-0005-0000-0000-0000E8690000}"/>
    <cellStyle name="RISKlightBoxed 2 6 3" xfId="17852" xr:uid="{00000000-0005-0000-0000-0000E9690000}"/>
    <cellStyle name="RISKlightBoxed 2 6 3 2" xfId="17853" xr:uid="{00000000-0005-0000-0000-0000EA690000}"/>
    <cellStyle name="RISKlightBoxed 2 6 3 2 2" xfId="17854" xr:uid="{00000000-0005-0000-0000-0000EB690000}"/>
    <cellStyle name="RISKlightBoxed 2 6 3 3" xfId="17855" xr:uid="{00000000-0005-0000-0000-0000EC690000}"/>
    <cellStyle name="RISKlightBoxed 2 6 3 3 2" xfId="17856" xr:uid="{00000000-0005-0000-0000-0000ED690000}"/>
    <cellStyle name="RISKlightBoxed 2 6 3 4" xfId="17857" xr:uid="{00000000-0005-0000-0000-0000EE690000}"/>
    <cellStyle name="RISKlightBoxed 2 6 4" xfId="17858" xr:uid="{00000000-0005-0000-0000-0000EF690000}"/>
    <cellStyle name="RISKlightBoxed 2 6 4 2" xfId="17859" xr:uid="{00000000-0005-0000-0000-0000F0690000}"/>
    <cellStyle name="RISKlightBoxed 2 6 4 2 2" xfId="17860" xr:uid="{00000000-0005-0000-0000-0000F1690000}"/>
    <cellStyle name="RISKlightBoxed 2 6 4 3" xfId="17861" xr:uid="{00000000-0005-0000-0000-0000F2690000}"/>
    <cellStyle name="RISKlightBoxed 2 6 4 3 2" xfId="17862" xr:uid="{00000000-0005-0000-0000-0000F3690000}"/>
    <cellStyle name="RISKlightBoxed 2 6 4 4" xfId="17863" xr:uid="{00000000-0005-0000-0000-0000F4690000}"/>
    <cellStyle name="RISKlightBoxed 2 6 5" xfId="17864" xr:uid="{00000000-0005-0000-0000-0000F5690000}"/>
    <cellStyle name="RISKlightBoxed 2 6 5 2" xfId="17865" xr:uid="{00000000-0005-0000-0000-0000F6690000}"/>
    <cellStyle name="RISKlightBoxed 2 6 5 2 2" xfId="17866" xr:uid="{00000000-0005-0000-0000-0000F7690000}"/>
    <cellStyle name="RISKlightBoxed 2 6 5 3" xfId="17867" xr:uid="{00000000-0005-0000-0000-0000F8690000}"/>
    <cellStyle name="RISKlightBoxed 2 6 5 3 2" xfId="17868" xr:uid="{00000000-0005-0000-0000-0000F9690000}"/>
    <cellStyle name="RISKlightBoxed 2 6 5 4" xfId="17869" xr:uid="{00000000-0005-0000-0000-0000FA690000}"/>
    <cellStyle name="RISKlightBoxed 2 6 6" xfId="17870" xr:uid="{00000000-0005-0000-0000-0000FB690000}"/>
    <cellStyle name="RISKlightBoxed 2 6 6 2" xfId="17871" xr:uid="{00000000-0005-0000-0000-0000FC690000}"/>
    <cellStyle name="RISKlightBoxed 2 6 7" xfId="17872" xr:uid="{00000000-0005-0000-0000-0000FD690000}"/>
    <cellStyle name="RISKlightBoxed 2 6 7 2" xfId="17873" xr:uid="{00000000-0005-0000-0000-0000FE690000}"/>
    <cellStyle name="RISKlightBoxed 2 6 8" xfId="17874" xr:uid="{00000000-0005-0000-0000-0000FF690000}"/>
    <cellStyle name="RISKlightBoxed 2 7" xfId="17875" xr:uid="{00000000-0005-0000-0000-0000006A0000}"/>
    <cellStyle name="RISKlightBoxed 2 7 2" xfId="17876" xr:uid="{00000000-0005-0000-0000-0000016A0000}"/>
    <cellStyle name="RISKlightBoxed 2 7 2 2" xfId="17877" xr:uid="{00000000-0005-0000-0000-0000026A0000}"/>
    <cellStyle name="RISKlightBoxed 2 7 3" xfId="17878" xr:uid="{00000000-0005-0000-0000-0000036A0000}"/>
    <cellStyle name="RISKlightBoxed 2 7 3 2" xfId="17879" xr:uid="{00000000-0005-0000-0000-0000046A0000}"/>
    <cellStyle name="RISKlightBoxed 2 7 4" xfId="17880" xr:uid="{00000000-0005-0000-0000-0000056A0000}"/>
    <cellStyle name="RISKlightBoxed 2 8" xfId="17881" xr:uid="{00000000-0005-0000-0000-0000066A0000}"/>
    <cellStyle name="RISKlightBoxed 2 8 2" xfId="17882" xr:uid="{00000000-0005-0000-0000-0000076A0000}"/>
    <cellStyle name="RISKlightBoxed 2 8 2 2" xfId="17883" xr:uid="{00000000-0005-0000-0000-0000086A0000}"/>
    <cellStyle name="RISKlightBoxed 2 8 3" xfId="17884" xr:uid="{00000000-0005-0000-0000-0000096A0000}"/>
    <cellStyle name="RISKlightBoxed 2 8 3 2" xfId="17885" xr:uid="{00000000-0005-0000-0000-00000A6A0000}"/>
    <cellStyle name="RISKlightBoxed 2 8 4" xfId="17886" xr:uid="{00000000-0005-0000-0000-00000B6A0000}"/>
    <cellStyle name="RISKlightBoxed 2 9" xfId="17887" xr:uid="{00000000-0005-0000-0000-00000C6A0000}"/>
    <cellStyle name="RISKlightBoxed 2 9 2" xfId="17888" xr:uid="{00000000-0005-0000-0000-00000D6A0000}"/>
    <cellStyle name="RISKlightBoxed 2 9 2 2" xfId="17889" xr:uid="{00000000-0005-0000-0000-00000E6A0000}"/>
    <cellStyle name="RISKlightBoxed 2 9 3" xfId="17890" xr:uid="{00000000-0005-0000-0000-00000F6A0000}"/>
    <cellStyle name="RISKlightBoxed 2 9 3 2" xfId="17891" xr:uid="{00000000-0005-0000-0000-0000106A0000}"/>
    <cellStyle name="RISKlightBoxed 2 9 4" xfId="17892" xr:uid="{00000000-0005-0000-0000-0000116A0000}"/>
    <cellStyle name="RISKlightBoxed 2_Balance" xfId="17893" xr:uid="{00000000-0005-0000-0000-0000126A0000}"/>
    <cellStyle name="RISKlightBoxed 3" xfId="17894" xr:uid="{00000000-0005-0000-0000-0000136A0000}"/>
    <cellStyle name="RISKlightBoxed 3 10" xfId="17895" xr:uid="{00000000-0005-0000-0000-0000146A0000}"/>
    <cellStyle name="RISKlightBoxed 3 10 2" xfId="17896" xr:uid="{00000000-0005-0000-0000-0000156A0000}"/>
    <cellStyle name="RISKlightBoxed 3 10 2 2" xfId="17897" xr:uid="{00000000-0005-0000-0000-0000166A0000}"/>
    <cellStyle name="RISKlightBoxed 3 10 3" xfId="17898" xr:uid="{00000000-0005-0000-0000-0000176A0000}"/>
    <cellStyle name="RISKlightBoxed 3 10 3 2" xfId="17899" xr:uid="{00000000-0005-0000-0000-0000186A0000}"/>
    <cellStyle name="RISKlightBoxed 3 10 4" xfId="17900" xr:uid="{00000000-0005-0000-0000-0000196A0000}"/>
    <cellStyle name="RISKlightBoxed 3 11" xfId="17901" xr:uid="{00000000-0005-0000-0000-00001A6A0000}"/>
    <cellStyle name="RISKlightBoxed 3 11 2" xfId="17902" xr:uid="{00000000-0005-0000-0000-00001B6A0000}"/>
    <cellStyle name="RISKlightBoxed 3 12" xfId="17903" xr:uid="{00000000-0005-0000-0000-00001C6A0000}"/>
    <cellStyle name="RISKlightBoxed 3 12 2" xfId="17904" xr:uid="{00000000-0005-0000-0000-00001D6A0000}"/>
    <cellStyle name="RISKlightBoxed 3 13" xfId="17905" xr:uid="{00000000-0005-0000-0000-00001E6A0000}"/>
    <cellStyle name="RISKlightBoxed 3 2" xfId="17906" xr:uid="{00000000-0005-0000-0000-00001F6A0000}"/>
    <cellStyle name="RISKlightBoxed 3 2 2" xfId="17907" xr:uid="{00000000-0005-0000-0000-0000206A0000}"/>
    <cellStyle name="RISKlightBoxed 3 2 2 2" xfId="17908" xr:uid="{00000000-0005-0000-0000-0000216A0000}"/>
    <cellStyle name="RISKlightBoxed 3 2 2 2 2" xfId="17909" xr:uid="{00000000-0005-0000-0000-0000226A0000}"/>
    <cellStyle name="RISKlightBoxed 3 2 2 2 2 2" xfId="17910" xr:uid="{00000000-0005-0000-0000-0000236A0000}"/>
    <cellStyle name="RISKlightBoxed 3 2 2 2 3" xfId="17911" xr:uid="{00000000-0005-0000-0000-0000246A0000}"/>
    <cellStyle name="RISKlightBoxed 3 2 2 2 3 2" xfId="17912" xr:uid="{00000000-0005-0000-0000-0000256A0000}"/>
    <cellStyle name="RISKlightBoxed 3 2 2 2 4" xfId="17913" xr:uid="{00000000-0005-0000-0000-0000266A0000}"/>
    <cellStyle name="RISKlightBoxed 3 2 2 3" xfId="17914" xr:uid="{00000000-0005-0000-0000-0000276A0000}"/>
    <cellStyle name="RISKlightBoxed 3 2 2 3 2" xfId="17915" xr:uid="{00000000-0005-0000-0000-0000286A0000}"/>
    <cellStyle name="RISKlightBoxed 3 2 2 3 2 2" xfId="17916" xr:uid="{00000000-0005-0000-0000-0000296A0000}"/>
    <cellStyle name="RISKlightBoxed 3 2 2 3 3" xfId="17917" xr:uid="{00000000-0005-0000-0000-00002A6A0000}"/>
    <cellStyle name="RISKlightBoxed 3 2 2 3 3 2" xfId="17918" xr:uid="{00000000-0005-0000-0000-00002B6A0000}"/>
    <cellStyle name="RISKlightBoxed 3 2 2 3 4" xfId="17919" xr:uid="{00000000-0005-0000-0000-00002C6A0000}"/>
    <cellStyle name="RISKlightBoxed 3 2 2 4" xfId="17920" xr:uid="{00000000-0005-0000-0000-00002D6A0000}"/>
    <cellStyle name="RISKlightBoxed 3 2 2 4 2" xfId="17921" xr:uid="{00000000-0005-0000-0000-00002E6A0000}"/>
    <cellStyle name="RISKlightBoxed 3 2 2 4 2 2" xfId="17922" xr:uid="{00000000-0005-0000-0000-00002F6A0000}"/>
    <cellStyle name="RISKlightBoxed 3 2 2 4 3" xfId="17923" xr:uid="{00000000-0005-0000-0000-0000306A0000}"/>
    <cellStyle name="RISKlightBoxed 3 2 2 4 3 2" xfId="17924" xr:uid="{00000000-0005-0000-0000-0000316A0000}"/>
    <cellStyle name="RISKlightBoxed 3 2 2 4 4" xfId="17925" xr:uid="{00000000-0005-0000-0000-0000326A0000}"/>
    <cellStyle name="RISKlightBoxed 3 2 2 5" xfId="17926" xr:uid="{00000000-0005-0000-0000-0000336A0000}"/>
    <cellStyle name="RISKlightBoxed 3 2 2 5 2" xfId="17927" xr:uid="{00000000-0005-0000-0000-0000346A0000}"/>
    <cellStyle name="RISKlightBoxed 3 2 2 5 2 2" xfId="17928" xr:uid="{00000000-0005-0000-0000-0000356A0000}"/>
    <cellStyle name="RISKlightBoxed 3 2 2 5 3" xfId="17929" xr:uid="{00000000-0005-0000-0000-0000366A0000}"/>
    <cellStyle name="RISKlightBoxed 3 2 2 5 3 2" xfId="17930" xr:uid="{00000000-0005-0000-0000-0000376A0000}"/>
    <cellStyle name="RISKlightBoxed 3 2 2 5 4" xfId="17931" xr:uid="{00000000-0005-0000-0000-0000386A0000}"/>
    <cellStyle name="RISKlightBoxed 3 2 2 6" xfId="17932" xr:uid="{00000000-0005-0000-0000-0000396A0000}"/>
    <cellStyle name="RISKlightBoxed 3 2 2 6 2" xfId="17933" xr:uid="{00000000-0005-0000-0000-00003A6A0000}"/>
    <cellStyle name="RISKlightBoxed 3 2 2 7" xfId="17934" xr:uid="{00000000-0005-0000-0000-00003B6A0000}"/>
    <cellStyle name="RISKlightBoxed 3 2 2 7 2" xfId="17935" xr:uid="{00000000-0005-0000-0000-00003C6A0000}"/>
    <cellStyle name="RISKlightBoxed 3 2 2 8" xfId="17936" xr:uid="{00000000-0005-0000-0000-00003D6A0000}"/>
    <cellStyle name="RISKlightBoxed 3 2 3" xfId="17937" xr:uid="{00000000-0005-0000-0000-00003E6A0000}"/>
    <cellStyle name="RISKlightBoxed 3 2 3 2" xfId="17938" xr:uid="{00000000-0005-0000-0000-00003F6A0000}"/>
    <cellStyle name="RISKlightBoxed 3 2 3 2 2" xfId="17939" xr:uid="{00000000-0005-0000-0000-0000406A0000}"/>
    <cellStyle name="RISKlightBoxed 3 2 3 3" xfId="17940" xr:uid="{00000000-0005-0000-0000-0000416A0000}"/>
    <cellStyle name="RISKlightBoxed 3 2 3 3 2" xfId="17941" xr:uid="{00000000-0005-0000-0000-0000426A0000}"/>
    <cellStyle name="RISKlightBoxed 3 2 3 4" xfId="17942" xr:uid="{00000000-0005-0000-0000-0000436A0000}"/>
    <cellStyle name="RISKlightBoxed 3 2 4" xfId="17943" xr:uid="{00000000-0005-0000-0000-0000446A0000}"/>
    <cellStyle name="RISKlightBoxed 3 2 4 2" xfId="17944" xr:uid="{00000000-0005-0000-0000-0000456A0000}"/>
    <cellStyle name="RISKlightBoxed 3 2 4 2 2" xfId="17945" xr:uid="{00000000-0005-0000-0000-0000466A0000}"/>
    <cellStyle name="RISKlightBoxed 3 2 4 3" xfId="17946" xr:uid="{00000000-0005-0000-0000-0000476A0000}"/>
    <cellStyle name="RISKlightBoxed 3 2 4 3 2" xfId="17947" xr:uid="{00000000-0005-0000-0000-0000486A0000}"/>
    <cellStyle name="RISKlightBoxed 3 2 4 4" xfId="17948" xr:uid="{00000000-0005-0000-0000-0000496A0000}"/>
    <cellStyle name="RISKlightBoxed 3 2 5" xfId="17949" xr:uid="{00000000-0005-0000-0000-00004A6A0000}"/>
    <cellStyle name="RISKlightBoxed 3 2 5 2" xfId="17950" xr:uid="{00000000-0005-0000-0000-00004B6A0000}"/>
    <cellStyle name="RISKlightBoxed 3 2 5 2 2" xfId="17951" xr:uid="{00000000-0005-0000-0000-00004C6A0000}"/>
    <cellStyle name="RISKlightBoxed 3 2 5 3" xfId="17952" xr:uid="{00000000-0005-0000-0000-00004D6A0000}"/>
    <cellStyle name="RISKlightBoxed 3 2 5 3 2" xfId="17953" xr:uid="{00000000-0005-0000-0000-00004E6A0000}"/>
    <cellStyle name="RISKlightBoxed 3 2 5 4" xfId="17954" xr:uid="{00000000-0005-0000-0000-00004F6A0000}"/>
    <cellStyle name="RISKlightBoxed 3 2 6" xfId="17955" xr:uid="{00000000-0005-0000-0000-0000506A0000}"/>
    <cellStyle name="RISKlightBoxed 3 2 6 2" xfId="17956" xr:uid="{00000000-0005-0000-0000-0000516A0000}"/>
    <cellStyle name="RISKlightBoxed 3 2 6 2 2" xfId="17957" xr:uid="{00000000-0005-0000-0000-0000526A0000}"/>
    <cellStyle name="RISKlightBoxed 3 2 6 3" xfId="17958" xr:uid="{00000000-0005-0000-0000-0000536A0000}"/>
    <cellStyle name="RISKlightBoxed 3 2 6 3 2" xfId="17959" xr:uid="{00000000-0005-0000-0000-0000546A0000}"/>
    <cellStyle name="RISKlightBoxed 3 2 6 4" xfId="17960" xr:uid="{00000000-0005-0000-0000-0000556A0000}"/>
    <cellStyle name="RISKlightBoxed 3 2 7" xfId="17961" xr:uid="{00000000-0005-0000-0000-0000566A0000}"/>
    <cellStyle name="RISKlightBoxed 3 2 7 2" xfId="17962" xr:uid="{00000000-0005-0000-0000-0000576A0000}"/>
    <cellStyle name="RISKlightBoxed 3 2 8" xfId="17963" xr:uid="{00000000-0005-0000-0000-0000586A0000}"/>
    <cellStyle name="RISKlightBoxed 3 2 8 2" xfId="17964" xr:uid="{00000000-0005-0000-0000-0000596A0000}"/>
    <cellStyle name="RISKlightBoxed 3 2 9" xfId="17965" xr:uid="{00000000-0005-0000-0000-00005A6A0000}"/>
    <cellStyle name="RISKlightBoxed 3 2_Balance" xfId="17966" xr:uid="{00000000-0005-0000-0000-00005B6A0000}"/>
    <cellStyle name="RISKlightBoxed 3 3" xfId="17967" xr:uid="{00000000-0005-0000-0000-00005C6A0000}"/>
    <cellStyle name="RISKlightBoxed 3 3 2" xfId="17968" xr:uid="{00000000-0005-0000-0000-00005D6A0000}"/>
    <cellStyle name="RISKlightBoxed 3 3 2 2" xfId="17969" xr:uid="{00000000-0005-0000-0000-00005E6A0000}"/>
    <cellStyle name="RISKlightBoxed 3 3 2 2 2" xfId="17970" xr:uid="{00000000-0005-0000-0000-00005F6A0000}"/>
    <cellStyle name="RISKlightBoxed 3 3 2 2 2 2" xfId="17971" xr:uid="{00000000-0005-0000-0000-0000606A0000}"/>
    <cellStyle name="RISKlightBoxed 3 3 2 2 3" xfId="17972" xr:uid="{00000000-0005-0000-0000-0000616A0000}"/>
    <cellStyle name="RISKlightBoxed 3 3 2 2 3 2" xfId="17973" xr:uid="{00000000-0005-0000-0000-0000626A0000}"/>
    <cellStyle name="RISKlightBoxed 3 3 2 2 4" xfId="17974" xr:uid="{00000000-0005-0000-0000-0000636A0000}"/>
    <cellStyle name="RISKlightBoxed 3 3 2 3" xfId="17975" xr:uid="{00000000-0005-0000-0000-0000646A0000}"/>
    <cellStyle name="RISKlightBoxed 3 3 2 3 2" xfId="17976" xr:uid="{00000000-0005-0000-0000-0000656A0000}"/>
    <cellStyle name="RISKlightBoxed 3 3 2 3 2 2" xfId="17977" xr:uid="{00000000-0005-0000-0000-0000666A0000}"/>
    <cellStyle name="RISKlightBoxed 3 3 2 3 3" xfId="17978" xr:uid="{00000000-0005-0000-0000-0000676A0000}"/>
    <cellStyle name="RISKlightBoxed 3 3 2 3 3 2" xfId="17979" xr:uid="{00000000-0005-0000-0000-0000686A0000}"/>
    <cellStyle name="RISKlightBoxed 3 3 2 3 4" xfId="17980" xr:uid="{00000000-0005-0000-0000-0000696A0000}"/>
    <cellStyle name="RISKlightBoxed 3 3 2 4" xfId="17981" xr:uid="{00000000-0005-0000-0000-00006A6A0000}"/>
    <cellStyle name="RISKlightBoxed 3 3 2 4 2" xfId="17982" xr:uid="{00000000-0005-0000-0000-00006B6A0000}"/>
    <cellStyle name="RISKlightBoxed 3 3 2 4 2 2" xfId="17983" xr:uid="{00000000-0005-0000-0000-00006C6A0000}"/>
    <cellStyle name="RISKlightBoxed 3 3 2 4 3" xfId="17984" xr:uid="{00000000-0005-0000-0000-00006D6A0000}"/>
    <cellStyle name="RISKlightBoxed 3 3 2 4 3 2" xfId="17985" xr:uid="{00000000-0005-0000-0000-00006E6A0000}"/>
    <cellStyle name="RISKlightBoxed 3 3 2 4 4" xfId="17986" xr:uid="{00000000-0005-0000-0000-00006F6A0000}"/>
    <cellStyle name="RISKlightBoxed 3 3 2 5" xfId="17987" xr:uid="{00000000-0005-0000-0000-0000706A0000}"/>
    <cellStyle name="RISKlightBoxed 3 3 2 5 2" xfId="17988" xr:uid="{00000000-0005-0000-0000-0000716A0000}"/>
    <cellStyle name="RISKlightBoxed 3 3 2 5 2 2" xfId="17989" xr:uid="{00000000-0005-0000-0000-0000726A0000}"/>
    <cellStyle name="RISKlightBoxed 3 3 2 5 3" xfId="17990" xr:uid="{00000000-0005-0000-0000-0000736A0000}"/>
    <cellStyle name="RISKlightBoxed 3 3 2 5 3 2" xfId="17991" xr:uid="{00000000-0005-0000-0000-0000746A0000}"/>
    <cellStyle name="RISKlightBoxed 3 3 2 5 4" xfId="17992" xr:uid="{00000000-0005-0000-0000-0000756A0000}"/>
    <cellStyle name="RISKlightBoxed 3 3 2 6" xfId="17993" xr:uid="{00000000-0005-0000-0000-0000766A0000}"/>
    <cellStyle name="RISKlightBoxed 3 3 2 6 2" xfId="17994" xr:uid="{00000000-0005-0000-0000-0000776A0000}"/>
    <cellStyle name="RISKlightBoxed 3 3 2 7" xfId="17995" xr:uid="{00000000-0005-0000-0000-0000786A0000}"/>
    <cellStyle name="RISKlightBoxed 3 3 2 7 2" xfId="17996" xr:uid="{00000000-0005-0000-0000-0000796A0000}"/>
    <cellStyle name="RISKlightBoxed 3 3 2 8" xfId="17997" xr:uid="{00000000-0005-0000-0000-00007A6A0000}"/>
    <cellStyle name="RISKlightBoxed 3 3 3" xfId="17998" xr:uid="{00000000-0005-0000-0000-00007B6A0000}"/>
    <cellStyle name="RISKlightBoxed 3 3 3 2" xfId="17999" xr:uid="{00000000-0005-0000-0000-00007C6A0000}"/>
    <cellStyle name="RISKlightBoxed 3 3 3 2 2" xfId="18000" xr:uid="{00000000-0005-0000-0000-00007D6A0000}"/>
    <cellStyle name="RISKlightBoxed 3 3 3 3" xfId="18001" xr:uid="{00000000-0005-0000-0000-00007E6A0000}"/>
    <cellStyle name="RISKlightBoxed 3 3 3 3 2" xfId="18002" xr:uid="{00000000-0005-0000-0000-00007F6A0000}"/>
    <cellStyle name="RISKlightBoxed 3 3 3 4" xfId="18003" xr:uid="{00000000-0005-0000-0000-0000806A0000}"/>
    <cellStyle name="RISKlightBoxed 3 3 4" xfId="18004" xr:uid="{00000000-0005-0000-0000-0000816A0000}"/>
    <cellStyle name="RISKlightBoxed 3 3 4 2" xfId="18005" xr:uid="{00000000-0005-0000-0000-0000826A0000}"/>
    <cellStyle name="RISKlightBoxed 3 3 4 2 2" xfId="18006" xr:uid="{00000000-0005-0000-0000-0000836A0000}"/>
    <cellStyle name="RISKlightBoxed 3 3 4 3" xfId="18007" xr:uid="{00000000-0005-0000-0000-0000846A0000}"/>
    <cellStyle name="RISKlightBoxed 3 3 4 3 2" xfId="18008" xr:uid="{00000000-0005-0000-0000-0000856A0000}"/>
    <cellStyle name="RISKlightBoxed 3 3 4 4" xfId="18009" xr:uid="{00000000-0005-0000-0000-0000866A0000}"/>
    <cellStyle name="RISKlightBoxed 3 3 5" xfId="18010" xr:uid="{00000000-0005-0000-0000-0000876A0000}"/>
    <cellStyle name="RISKlightBoxed 3 3 5 2" xfId="18011" xr:uid="{00000000-0005-0000-0000-0000886A0000}"/>
    <cellStyle name="RISKlightBoxed 3 3 5 2 2" xfId="18012" xr:uid="{00000000-0005-0000-0000-0000896A0000}"/>
    <cellStyle name="RISKlightBoxed 3 3 5 3" xfId="18013" xr:uid="{00000000-0005-0000-0000-00008A6A0000}"/>
    <cellStyle name="RISKlightBoxed 3 3 5 3 2" xfId="18014" xr:uid="{00000000-0005-0000-0000-00008B6A0000}"/>
    <cellStyle name="RISKlightBoxed 3 3 5 4" xfId="18015" xr:uid="{00000000-0005-0000-0000-00008C6A0000}"/>
    <cellStyle name="RISKlightBoxed 3 3 6" xfId="18016" xr:uid="{00000000-0005-0000-0000-00008D6A0000}"/>
    <cellStyle name="RISKlightBoxed 3 3 6 2" xfId="18017" xr:uid="{00000000-0005-0000-0000-00008E6A0000}"/>
    <cellStyle name="RISKlightBoxed 3 3 6 2 2" xfId="18018" xr:uid="{00000000-0005-0000-0000-00008F6A0000}"/>
    <cellStyle name="RISKlightBoxed 3 3 6 3" xfId="18019" xr:uid="{00000000-0005-0000-0000-0000906A0000}"/>
    <cellStyle name="RISKlightBoxed 3 3 6 3 2" xfId="18020" xr:uid="{00000000-0005-0000-0000-0000916A0000}"/>
    <cellStyle name="RISKlightBoxed 3 3 6 4" xfId="18021" xr:uid="{00000000-0005-0000-0000-0000926A0000}"/>
    <cellStyle name="RISKlightBoxed 3 3 7" xfId="18022" xr:uid="{00000000-0005-0000-0000-0000936A0000}"/>
    <cellStyle name="RISKlightBoxed 3 3 7 2" xfId="18023" xr:uid="{00000000-0005-0000-0000-0000946A0000}"/>
    <cellStyle name="RISKlightBoxed 3 3 8" xfId="18024" xr:uid="{00000000-0005-0000-0000-0000956A0000}"/>
    <cellStyle name="RISKlightBoxed 3 3 8 2" xfId="18025" xr:uid="{00000000-0005-0000-0000-0000966A0000}"/>
    <cellStyle name="RISKlightBoxed 3 3 9" xfId="18026" xr:uid="{00000000-0005-0000-0000-0000976A0000}"/>
    <cellStyle name="RISKlightBoxed 3 3_Balance" xfId="18027" xr:uid="{00000000-0005-0000-0000-0000986A0000}"/>
    <cellStyle name="RISKlightBoxed 3 4" xfId="18028" xr:uid="{00000000-0005-0000-0000-0000996A0000}"/>
    <cellStyle name="RISKlightBoxed 3 4 2" xfId="18029" xr:uid="{00000000-0005-0000-0000-00009A6A0000}"/>
    <cellStyle name="RISKlightBoxed 3 4 2 2" xfId="18030" xr:uid="{00000000-0005-0000-0000-00009B6A0000}"/>
    <cellStyle name="RISKlightBoxed 3 4 2 2 2" xfId="18031" xr:uid="{00000000-0005-0000-0000-00009C6A0000}"/>
    <cellStyle name="RISKlightBoxed 3 4 2 2 2 2" xfId="18032" xr:uid="{00000000-0005-0000-0000-00009D6A0000}"/>
    <cellStyle name="RISKlightBoxed 3 4 2 2 3" xfId="18033" xr:uid="{00000000-0005-0000-0000-00009E6A0000}"/>
    <cellStyle name="RISKlightBoxed 3 4 2 2 3 2" xfId="18034" xr:uid="{00000000-0005-0000-0000-00009F6A0000}"/>
    <cellStyle name="RISKlightBoxed 3 4 2 2 4" xfId="18035" xr:uid="{00000000-0005-0000-0000-0000A06A0000}"/>
    <cellStyle name="RISKlightBoxed 3 4 2 3" xfId="18036" xr:uid="{00000000-0005-0000-0000-0000A16A0000}"/>
    <cellStyle name="RISKlightBoxed 3 4 2 3 2" xfId="18037" xr:uid="{00000000-0005-0000-0000-0000A26A0000}"/>
    <cellStyle name="RISKlightBoxed 3 4 2 3 2 2" xfId="18038" xr:uid="{00000000-0005-0000-0000-0000A36A0000}"/>
    <cellStyle name="RISKlightBoxed 3 4 2 3 3" xfId="18039" xr:uid="{00000000-0005-0000-0000-0000A46A0000}"/>
    <cellStyle name="RISKlightBoxed 3 4 2 3 3 2" xfId="18040" xr:uid="{00000000-0005-0000-0000-0000A56A0000}"/>
    <cellStyle name="RISKlightBoxed 3 4 2 3 4" xfId="18041" xr:uid="{00000000-0005-0000-0000-0000A66A0000}"/>
    <cellStyle name="RISKlightBoxed 3 4 2 4" xfId="18042" xr:uid="{00000000-0005-0000-0000-0000A76A0000}"/>
    <cellStyle name="RISKlightBoxed 3 4 2 4 2" xfId="18043" xr:uid="{00000000-0005-0000-0000-0000A86A0000}"/>
    <cellStyle name="RISKlightBoxed 3 4 2 4 2 2" xfId="18044" xr:uid="{00000000-0005-0000-0000-0000A96A0000}"/>
    <cellStyle name="RISKlightBoxed 3 4 2 4 3" xfId="18045" xr:uid="{00000000-0005-0000-0000-0000AA6A0000}"/>
    <cellStyle name="RISKlightBoxed 3 4 2 4 3 2" xfId="18046" xr:uid="{00000000-0005-0000-0000-0000AB6A0000}"/>
    <cellStyle name="RISKlightBoxed 3 4 2 4 4" xfId="18047" xr:uid="{00000000-0005-0000-0000-0000AC6A0000}"/>
    <cellStyle name="RISKlightBoxed 3 4 2 5" xfId="18048" xr:uid="{00000000-0005-0000-0000-0000AD6A0000}"/>
    <cellStyle name="RISKlightBoxed 3 4 2 5 2" xfId="18049" xr:uid="{00000000-0005-0000-0000-0000AE6A0000}"/>
    <cellStyle name="RISKlightBoxed 3 4 2 5 2 2" xfId="18050" xr:uid="{00000000-0005-0000-0000-0000AF6A0000}"/>
    <cellStyle name="RISKlightBoxed 3 4 2 5 3" xfId="18051" xr:uid="{00000000-0005-0000-0000-0000B06A0000}"/>
    <cellStyle name="RISKlightBoxed 3 4 2 5 3 2" xfId="18052" xr:uid="{00000000-0005-0000-0000-0000B16A0000}"/>
    <cellStyle name="RISKlightBoxed 3 4 2 5 4" xfId="18053" xr:uid="{00000000-0005-0000-0000-0000B26A0000}"/>
    <cellStyle name="RISKlightBoxed 3 4 2 6" xfId="18054" xr:uid="{00000000-0005-0000-0000-0000B36A0000}"/>
    <cellStyle name="RISKlightBoxed 3 4 2 6 2" xfId="18055" xr:uid="{00000000-0005-0000-0000-0000B46A0000}"/>
    <cellStyle name="RISKlightBoxed 3 4 2 7" xfId="18056" xr:uid="{00000000-0005-0000-0000-0000B56A0000}"/>
    <cellStyle name="RISKlightBoxed 3 4 2 7 2" xfId="18057" xr:uid="{00000000-0005-0000-0000-0000B66A0000}"/>
    <cellStyle name="RISKlightBoxed 3 4 2 8" xfId="18058" xr:uid="{00000000-0005-0000-0000-0000B76A0000}"/>
    <cellStyle name="RISKlightBoxed 3 4 3" xfId="18059" xr:uid="{00000000-0005-0000-0000-0000B86A0000}"/>
    <cellStyle name="RISKlightBoxed 3 4 3 2" xfId="18060" xr:uid="{00000000-0005-0000-0000-0000B96A0000}"/>
    <cellStyle name="RISKlightBoxed 3 4 3 2 2" xfId="18061" xr:uid="{00000000-0005-0000-0000-0000BA6A0000}"/>
    <cellStyle name="RISKlightBoxed 3 4 3 3" xfId="18062" xr:uid="{00000000-0005-0000-0000-0000BB6A0000}"/>
    <cellStyle name="RISKlightBoxed 3 4 3 3 2" xfId="18063" xr:uid="{00000000-0005-0000-0000-0000BC6A0000}"/>
    <cellStyle name="RISKlightBoxed 3 4 3 4" xfId="18064" xr:uid="{00000000-0005-0000-0000-0000BD6A0000}"/>
    <cellStyle name="RISKlightBoxed 3 4 4" xfId="18065" xr:uid="{00000000-0005-0000-0000-0000BE6A0000}"/>
    <cellStyle name="RISKlightBoxed 3 4 4 2" xfId="18066" xr:uid="{00000000-0005-0000-0000-0000BF6A0000}"/>
    <cellStyle name="RISKlightBoxed 3 4 4 2 2" xfId="18067" xr:uid="{00000000-0005-0000-0000-0000C06A0000}"/>
    <cellStyle name="RISKlightBoxed 3 4 4 3" xfId="18068" xr:uid="{00000000-0005-0000-0000-0000C16A0000}"/>
    <cellStyle name="RISKlightBoxed 3 4 4 3 2" xfId="18069" xr:uid="{00000000-0005-0000-0000-0000C26A0000}"/>
    <cellStyle name="RISKlightBoxed 3 4 4 4" xfId="18070" xr:uid="{00000000-0005-0000-0000-0000C36A0000}"/>
    <cellStyle name="RISKlightBoxed 3 4 5" xfId="18071" xr:uid="{00000000-0005-0000-0000-0000C46A0000}"/>
    <cellStyle name="RISKlightBoxed 3 4 5 2" xfId="18072" xr:uid="{00000000-0005-0000-0000-0000C56A0000}"/>
    <cellStyle name="RISKlightBoxed 3 4 5 2 2" xfId="18073" xr:uid="{00000000-0005-0000-0000-0000C66A0000}"/>
    <cellStyle name="RISKlightBoxed 3 4 5 3" xfId="18074" xr:uid="{00000000-0005-0000-0000-0000C76A0000}"/>
    <cellStyle name="RISKlightBoxed 3 4 5 3 2" xfId="18075" xr:uid="{00000000-0005-0000-0000-0000C86A0000}"/>
    <cellStyle name="RISKlightBoxed 3 4 5 4" xfId="18076" xr:uid="{00000000-0005-0000-0000-0000C96A0000}"/>
    <cellStyle name="RISKlightBoxed 3 4 6" xfId="18077" xr:uid="{00000000-0005-0000-0000-0000CA6A0000}"/>
    <cellStyle name="RISKlightBoxed 3 4 6 2" xfId="18078" xr:uid="{00000000-0005-0000-0000-0000CB6A0000}"/>
    <cellStyle name="RISKlightBoxed 3 4 6 2 2" xfId="18079" xr:uid="{00000000-0005-0000-0000-0000CC6A0000}"/>
    <cellStyle name="RISKlightBoxed 3 4 6 3" xfId="18080" xr:uid="{00000000-0005-0000-0000-0000CD6A0000}"/>
    <cellStyle name="RISKlightBoxed 3 4 6 3 2" xfId="18081" xr:uid="{00000000-0005-0000-0000-0000CE6A0000}"/>
    <cellStyle name="RISKlightBoxed 3 4 6 4" xfId="18082" xr:uid="{00000000-0005-0000-0000-0000CF6A0000}"/>
    <cellStyle name="RISKlightBoxed 3 4 7" xfId="18083" xr:uid="{00000000-0005-0000-0000-0000D06A0000}"/>
    <cellStyle name="RISKlightBoxed 3 4 7 2" xfId="18084" xr:uid="{00000000-0005-0000-0000-0000D16A0000}"/>
    <cellStyle name="RISKlightBoxed 3 4 8" xfId="18085" xr:uid="{00000000-0005-0000-0000-0000D26A0000}"/>
    <cellStyle name="RISKlightBoxed 3 4 8 2" xfId="18086" xr:uid="{00000000-0005-0000-0000-0000D36A0000}"/>
    <cellStyle name="RISKlightBoxed 3 4 9" xfId="18087" xr:uid="{00000000-0005-0000-0000-0000D46A0000}"/>
    <cellStyle name="RISKlightBoxed 3 4_Balance" xfId="18088" xr:uid="{00000000-0005-0000-0000-0000D56A0000}"/>
    <cellStyle name="RISKlightBoxed 3 5" xfId="18089" xr:uid="{00000000-0005-0000-0000-0000D66A0000}"/>
    <cellStyle name="RISKlightBoxed 3 5 2" xfId="18090" xr:uid="{00000000-0005-0000-0000-0000D76A0000}"/>
    <cellStyle name="RISKlightBoxed 3 5 2 2" xfId="18091" xr:uid="{00000000-0005-0000-0000-0000D86A0000}"/>
    <cellStyle name="RISKlightBoxed 3 5 2 2 2" xfId="18092" xr:uid="{00000000-0005-0000-0000-0000D96A0000}"/>
    <cellStyle name="RISKlightBoxed 3 5 2 3" xfId="18093" xr:uid="{00000000-0005-0000-0000-0000DA6A0000}"/>
    <cellStyle name="RISKlightBoxed 3 5 2 3 2" xfId="18094" xr:uid="{00000000-0005-0000-0000-0000DB6A0000}"/>
    <cellStyle name="RISKlightBoxed 3 5 2 4" xfId="18095" xr:uid="{00000000-0005-0000-0000-0000DC6A0000}"/>
    <cellStyle name="RISKlightBoxed 3 5 3" xfId="18096" xr:uid="{00000000-0005-0000-0000-0000DD6A0000}"/>
    <cellStyle name="RISKlightBoxed 3 5 3 2" xfId="18097" xr:uid="{00000000-0005-0000-0000-0000DE6A0000}"/>
    <cellStyle name="RISKlightBoxed 3 5 3 2 2" xfId="18098" xr:uid="{00000000-0005-0000-0000-0000DF6A0000}"/>
    <cellStyle name="RISKlightBoxed 3 5 3 3" xfId="18099" xr:uid="{00000000-0005-0000-0000-0000E06A0000}"/>
    <cellStyle name="RISKlightBoxed 3 5 3 3 2" xfId="18100" xr:uid="{00000000-0005-0000-0000-0000E16A0000}"/>
    <cellStyle name="RISKlightBoxed 3 5 3 4" xfId="18101" xr:uid="{00000000-0005-0000-0000-0000E26A0000}"/>
    <cellStyle name="RISKlightBoxed 3 5 4" xfId="18102" xr:uid="{00000000-0005-0000-0000-0000E36A0000}"/>
    <cellStyle name="RISKlightBoxed 3 5 4 2" xfId="18103" xr:uid="{00000000-0005-0000-0000-0000E46A0000}"/>
    <cellStyle name="RISKlightBoxed 3 5 4 2 2" xfId="18104" xr:uid="{00000000-0005-0000-0000-0000E56A0000}"/>
    <cellStyle name="RISKlightBoxed 3 5 4 3" xfId="18105" xr:uid="{00000000-0005-0000-0000-0000E66A0000}"/>
    <cellStyle name="RISKlightBoxed 3 5 4 3 2" xfId="18106" xr:uid="{00000000-0005-0000-0000-0000E76A0000}"/>
    <cellStyle name="RISKlightBoxed 3 5 4 4" xfId="18107" xr:uid="{00000000-0005-0000-0000-0000E86A0000}"/>
    <cellStyle name="RISKlightBoxed 3 5 5" xfId="18108" xr:uid="{00000000-0005-0000-0000-0000E96A0000}"/>
    <cellStyle name="RISKlightBoxed 3 5 5 2" xfId="18109" xr:uid="{00000000-0005-0000-0000-0000EA6A0000}"/>
    <cellStyle name="RISKlightBoxed 3 5 5 2 2" xfId="18110" xr:uid="{00000000-0005-0000-0000-0000EB6A0000}"/>
    <cellStyle name="RISKlightBoxed 3 5 5 3" xfId="18111" xr:uid="{00000000-0005-0000-0000-0000EC6A0000}"/>
    <cellStyle name="RISKlightBoxed 3 5 5 3 2" xfId="18112" xr:uid="{00000000-0005-0000-0000-0000ED6A0000}"/>
    <cellStyle name="RISKlightBoxed 3 5 5 4" xfId="18113" xr:uid="{00000000-0005-0000-0000-0000EE6A0000}"/>
    <cellStyle name="RISKlightBoxed 3 5 6" xfId="18114" xr:uid="{00000000-0005-0000-0000-0000EF6A0000}"/>
    <cellStyle name="RISKlightBoxed 3 5 6 2" xfId="18115" xr:uid="{00000000-0005-0000-0000-0000F06A0000}"/>
    <cellStyle name="RISKlightBoxed 3 5 7" xfId="18116" xr:uid="{00000000-0005-0000-0000-0000F16A0000}"/>
    <cellStyle name="RISKlightBoxed 3 5 7 2" xfId="18117" xr:uid="{00000000-0005-0000-0000-0000F26A0000}"/>
    <cellStyle name="RISKlightBoxed 3 5 8" xfId="18118" xr:uid="{00000000-0005-0000-0000-0000F36A0000}"/>
    <cellStyle name="RISKlightBoxed 3 6" xfId="18119" xr:uid="{00000000-0005-0000-0000-0000F46A0000}"/>
    <cellStyle name="RISKlightBoxed 3 6 2" xfId="18120" xr:uid="{00000000-0005-0000-0000-0000F56A0000}"/>
    <cellStyle name="RISKlightBoxed 3 6 2 2" xfId="18121" xr:uid="{00000000-0005-0000-0000-0000F66A0000}"/>
    <cellStyle name="RISKlightBoxed 3 6 2 2 2" xfId="18122" xr:uid="{00000000-0005-0000-0000-0000F76A0000}"/>
    <cellStyle name="RISKlightBoxed 3 6 2 3" xfId="18123" xr:uid="{00000000-0005-0000-0000-0000F86A0000}"/>
    <cellStyle name="RISKlightBoxed 3 6 2 3 2" xfId="18124" xr:uid="{00000000-0005-0000-0000-0000F96A0000}"/>
    <cellStyle name="RISKlightBoxed 3 6 2 4" xfId="18125" xr:uid="{00000000-0005-0000-0000-0000FA6A0000}"/>
    <cellStyle name="RISKlightBoxed 3 6 3" xfId="18126" xr:uid="{00000000-0005-0000-0000-0000FB6A0000}"/>
    <cellStyle name="RISKlightBoxed 3 6 3 2" xfId="18127" xr:uid="{00000000-0005-0000-0000-0000FC6A0000}"/>
    <cellStyle name="RISKlightBoxed 3 6 3 2 2" xfId="18128" xr:uid="{00000000-0005-0000-0000-0000FD6A0000}"/>
    <cellStyle name="RISKlightBoxed 3 6 3 3" xfId="18129" xr:uid="{00000000-0005-0000-0000-0000FE6A0000}"/>
    <cellStyle name="RISKlightBoxed 3 6 3 3 2" xfId="18130" xr:uid="{00000000-0005-0000-0000-0000FF6A0000}"/>
    <cellStyle name="RISKlightBoxed 3 6 3 4" xfId="18131" xr:uid="{00000000-0005-0000-0000-0000006B0000}"/>
    <cellStyle name="RISKlightBoxed 3 6 4" xfId="18132" xr:uid="{00000000-0005-0000-0000-0000016B0000}"/>
    <cellStyle name="RISKlightBoxed 3 6 4 2" xfId="18133" xr:uid="{00000000-0005-0000-0000-0000026B0000}"/>
    <cellStyle name="RISKlightBoxed 3 6 4 2 2" xfId="18134" xr:uid="{00000000-0005-0000-0000-0000036B0000}"/>
    <cellStyle name="RISKlightBoxed 3 6 4 3" xfId="18135" xr:uid="{00000000-0005-0000-0000-0000046B0000}"/>
    <cellStyle name="RISKlightBoxed 3 6 4 3 2" xfId="18136" xr:uid="{00000000-0005-0000-0000-0000056B0000}"/>
    <cellStyle name="RISKlightBoxed 3 6 4 4" xfId="18137" xr:uid="{00000000-0005-0000-0000-0000066B0000}"/>
    <cellStyle name="RISKlightBoxed 3 6 5" xfId="18138" xr:uid="{00000000-0005-0000-0000-0000076B0000}"/>
    <cellStyle name="RISKlightBoxed 3 6 5 2" xfId="18139" xr:uid="{00000000-0005-0000-0000-0000086B0000}"/>
    <cellStyle name="RISKlightBoxed 3 6 5 2 2" xfId="18140" xr:uid="{00000000-0005-0000-0000-0000096B0000}"/>
    <cellStyle name="RISKlightBoxed 3 6 5 3" xfId="18141" xr:uid="{00000000-0005-0000-0000-00000A6B0000}"/>
    <cellStyle name="RISKlightBoxed 3 6 5 3 2" xfId="18142" xr:uid="{00000000-0005-0000-0000-00000B6B0000}"/>
    <cellStyle name="RISKlightBoxed 3 6 5 4" xfId="18143" xr:uid="{00000000-0005-0000-0000-00000C6B0000}"/>
    <cellStyle name="RISKlightBoxed 3 6 6" xfId="18144" xr:uid="{00000000-0005-0000-0000-00000D6B0000}"/>
    <cellStyle name="RISKlightBoxed 3 6 6 2" xfId="18145" xr:uid="{00000000-0005-0000-0000-00000E6B0000}"/>
    <cellStyle name="RISKlightBoxed 3 6 7" xfId="18146" xr:uid="{00000000-0005-0000-0000-00000F6B0000}"/>
    <cellStyle name="RISKlightBoxed 3 6 7 2" xfId="18147" xr:uid="{00000000-0005-0000-0000-0000106B0000}"/>
    <cellStyle name="RISKlightBoxed 3 6 8" xfId="18148" xr:uid="{00000000-0005-0000-0000-0000116B0000}"/>
    <cellStyle name="RISKlightBoxed 3 7" xfId="18149" xr:uid="{00000000-0005-0000-0000-0000126B0000}"/>
    <cellStyle name="RISKlightBoxed 3 7 2" xfId="18150" xr:uid="{00000000-0005-0000-0000-0000136B0000}"/>
    <cellStyle name="RISKlightBoxed 3 7 2 2" xfId="18151" xr:uid="{00000000-0005-0000-0000-0000146B0000}"/>
    <cellStyle name="RISKlightBoxed 3 7 3" xfId="18152" xr:uid="{00000000-0005-0000-0000-0000156B0000}"/>
    <cellStyle name="RISKlightBoxed 3 7 3 2" xfId="18153" xr:uid="{00000000-0005-0000-0000-0000166B0000}"/>
    <cellStyle name="RISKlightBoxed 3 7 4" xfId="18154" xr:uid="{00000000-0005-0000-0000-0000176B0000}"/>
    <cellStyle name="RISKlightBoxed 3 8" xfId="18155" xr:uid="{00000000-0005-0000-0000-0000186B0000}"/>
    <cellStyle name="RISKlightBoxed 3 8 2" xfId="18156" xr:uid="{00000000-0005-0000-0000-0000196B0000}"/>
    <cellStyle name="RISKlightBoxed 3 8 2 2" xfId="18157" xr:uid="{00000000-0005-0000-0000-00001A6B0000}"/>
    <cellStyle name="RISKlightBoxed 3 8 3" xfId="18158" xr:uid="{00000000-0005-0000-0000-00001B6B0000}"/>
    <cellStyle name="RISKlightBoxed 3 8 3 2" xfId="18159" xr:uid="{00000000-0005-0000-0000-00001C6B0000}"/>
    <cellStyle name="RISKlightBoxed 3 8 4" xfId="18160" xr:uid="{00000000-0005-0000-0000-00001D6B0000}"/>
    <cellStyle name="RISKlightBoxed 3 9" xfId="18161" xr:uid="{00000000-0005-0000-0000-00001E6B0000}"/>
    <cellStyle name="RISKlightBoxed 3 9 2" xfId="18162" xr:uid="{00000000-0005-0000-0000-00001F6B0000}"/>
    <cellStyle name="RISKlightBoxed 3 9 2 2" xfId="18163" xr:uid="{00000000-0005-0000-0000-0000206B0000}"/>
    <cellStyle name="RISKlightBoxed 3 9 3" xfId="18164" xr:uid="{00000000-0005-0000-0000-0000216B0000}"/>
    <cellStyle name="RISKlightBoxed 3 9 3 2" xfId="18165" xr:uid="{00000000-0005-0000-0000-0000226B0000}"/>
    <cellStyle name="RISKlightBoxed 3 9 4" xfId="18166" xr:uid="{00000000-0005-0000-0000-0000236B0000}"/>
    <cellStyle name="RISKlightBoxed 3_Balance" xfId="18167" xr:uid="{00000000-0005-0000-0000-0000246B0000}"/>
    <cellStyle name="RISKlightBoxed 4" xfId="18168" xr:uid="{00000000-0005-0000-0000-0000256B0000}"/>
    <cellStyle name="RISKlightBoxed 4 10" xfId="18169" xr:uid="{00000000-0005-0000-0000-0000266B0000}"/>
    <cellStyle name="RISKlightBoxed 4 10 2" xfId="18170" xr:uid="{00000000-0005-0000-0000-0000276B0000}"/>
    <cellStyle name="RISKlightBoxed 4 10 2 2" xfId="18171" xr:uid="{00000000-0005-0000-0000-0000286B0000}"/>
    <cellStyle name="RISKlightBoxed 4 10 3" xfId="18172" xr:uid="{00000000-0005-0000-0000-0000296B0000}"/>
    <cellStyle name="RISKlightBoxed 4 10 3 2" xfId="18173" xr:uid="{00000000-0005-0000-0000-00002A6B0000}"/>
    <cellStyle name="RISKlightBoxed 4 10 4" xfId="18174" xr:uid="{00000000-0005-0000-0000-00002B6B0000}"/>
    <cellStyle name="RISKlightBoxed 4 11" xfId="18175" xr:uid="{00000000-0005-0000-0000-00002C6B0000}"/>
    <cellStyle name="RISKlightBoxed 4 11 2" xfId="18176" xr:uid="{00000000-0005-0000-0000-00002D6B0000}"/>
    <cellStyle name="RISKlightBoxed 4 12" xfId="18177" xr:uid="{00000000-0005-0000-0000-00002E6B0000}"/>
    <cellStyle name="RISKlightBoxed 4 12 2" xfId="18178" xr:uid="{00000000-0005-0000-0000-00002F6B0000}"/>
    <cellStyle name="RISKlightBoxed 4 13" xfId="18179" xr:uid="{00000000-0005-0000-0000-0000306B0000}"/>
    <cellStyle name="RISKlightBoxed 4 2" xfId="18180" xr:uid="{00000000-0005-0000-0000-0000316B0000}"/>
    <cellStyle name="RISKlightBoxed 4 2 2" xfId="18181" xr:uid="{00000000-0005-0000-0000-0000326B0000}"/>
    <cellStyle name="RISKlightBoxed 4 2 2 2" xfId="18182" xr:uid="{00000000-0005-0000-0000-0000336B0000}"/>
    <cellStyle name="RISKlightBoxed 4 2 2 2 2" xfId="18183" xr:uid="{00000000-0005-0000-0000-0000346B0000}"/>
    <cellStyle name="RISKlightBoxed 4 2 2 2 2 2" xfId="18184" xr:uid="{00000000-0005-0000-0000-0000356B0000}"/>
    <cellStyle name="RISKlightBoxed 4 2 2 2 3" xfId="18185" xr:uid="{00000000-0005-0000-0000-0000366B0000}"/>
    <cellStyle name="RISKlightBoxed 4 2 2 2 3 2" xfId="18186" xr:uid="{00000000-0005-0000-0000-0000376B0000}"/>
    <cellStyle name="RISKlightBoxed 4 2 2 2 4" xfId="18187" xr:uid="{00000000-0005-0000-0000-0000386B0000}"/>
    <cellStyle name="RISKlightBoxed 4 2 2 3" xfId="18188" xr:uid="{00000000-0005-0000-0000-0000396B0000}"/>
    <cellStyle name="RISKlightBoxed 4 2 2 3 2" xfId="18189" xr:uid="{00000000-0005-0000-0000-00003A6B0000}"/>
    <cellStyle name="RISKlightBoxed 4 2 2 3 2 2" xfId="18190" xr:uid="{00000000-0005-0000-0000-00003B6B0000}"/>
    <cellStyle name="RISKlightBoxed 4 2 2 3 3" xfId="18191" xr:uid="{00000000-0005-0000-0000-00003C6B0000}"/>
    <cellStyle name="RISKlightBoxed 4 2 2 3 3 2" xfId="18192" xr:uid="{00000000-0005-0000-0000-00003D6B0000}"/>
    <cellStyle name="RISKlightBoxed 4 2 2 3 4" xfId="18193" xr:uid="{00000000-0005-0000-0000-00003E6B0000}"/>
    <cellStyle name="RISKlightBoxed 4 2 2 4" xfId="18194" xr:uid="{00000000-0005-0000-0000-00003F6B0000}"/>
    <cellStyle name="RISKlightBoxed 4 2 2 4 2" xfId="18195" xr:uid="{00000000-0005-0000-0000-0000406B0000}"/>
    <cellStyle name="RISKlightBoxed 4 2 2 4 2 2" xfId="18196" xr:uid="{00000000-0005-0000-0000-0000416B0000}"/>
    <cellStyle name="RISKlightBoxed 4 2 2 4 3" xfId="18197" xr:uid="{00000000-0005-0000-0000-0000426B0000}"/>
    <cellStyle name="RISKlightBoxed 4 2 2 4 3 2" xfId="18198" xr:uid="{00000000-0005-0000-0000-0000436B0000}"/>
    <cellStyle name="RISKlightBoxed 4 2 2 4 4" xfId="18199" xr:uid="{00000000-0005-0000-0000-0000446B0000}"/>
    <cellStyle name="RISKlightBoxed 4 2 2 5" xfId="18200" xr:uid="{00000000-0005-0000-0000-0000456B0000}"/>
    <cellStyle name="RISKlightBoxed 4 2 2 5 2" xfId="18201" xr:uid="{00000000-0005-0000-0000-0000466B0000}"/>
    <cellStyle name="RISKlightBoxed 4 2 2 5 2 2" xfId="18202" xr:uid="{00000000-0005-0000-0000-0000476B0000}"/>
    <cellStyle name="RISKlightBoxed 4 2 2 5 3" xfId="18203" xr:uid="{00000000-0005-0000-0000-0000486B0000}"/>
    <cellStyle name="RISKlightBoxed 4 2 2 5 3 2" xfId="18204" xr:uid="{00000000-0005-0000-0000-0000496B0000}"/>
    <cellStyle name="RISKlightBoxed 4 2 2 5 4" xfId="18205" xr:uid="{00000000-0005-0000-0000-00004A6B0000}"/>
    <cellStyle name="RISKlightBoxed 4 2 2 6" xfId="18206" xr:uid="{00000000-0005-0000-0000-00004B6B0000}"/>
    <cellStyle name="RISKlightBoxed 4 2 2 6 2" xfId="18207" xr:uid="{00000000-0005-0000-0000-00004C6B0000}"/>
    <cellStyle name="RISKlightBoxed 4 2 2 7" xfId="18208" xr:uid="{00000000-0005-0000-0000-00004D6B0000}"/>
    <cellStyle name="RISKlightBoxed 4 2 2 7 2" xfId="18209" xr:uid="{00000000-0005-0000-0000-00004E6B0000}"/>
    <cellStyle name="RISKlightBoxed 4 2 2 8" xfId="18210" xr:uid="{00000000-0005-0000-0000-00004F6B0000}"/>
    <cellStyle name="RISKlightBoxed 4 2 3" xfId="18211" xr:uid="{00000000-0005-0000-0000-0000506B0000}"/>
    <cellStyle name="RISKlightBoxed 4 2 3 2" xfId="18212" xr:uid="{00000000-0005-0000-0000-0000516B0000}"/>
    <cellStyle name="RISKlightBoxed 4 2 3 2 2" xfId="18213" xr:uid="{00000000-0005-0000-0000-0000526B0000}"/>
    <cellStyle name="RISKlightBoxed 4 2 3 3" xfId="18214" xr:uid="{00000000-0005-0000-0000-0000536B0000}"/>
    <cellStyle name="RISKlightBoxed 4 2 3 3 2" xfId="18215" xr:uid="{00000000-0005-0000-0000-0000546B0000}"/>
    <cellStyle name="RISKlightBoxed 4 2 3 4" xfId="18216" xr:uid="{00000000-0005-0000-0000-0000556B0000}"/>
    <cellStyle name="RISKlightBoxed 4 2 4" xfId="18217" xr:uid="{00000000-0005-0000-0000-0000566B0000}"/>
    <cellStyle name="RISKlightBoxed 4 2 4 2" xfId="18218" xr:uid="{00000000-0005-0000-0000-0000576B0000}"/>
    <cellStyle name="RISKlightBoxed 4 2 4 2 2" xfId="18219" xr:uid="{00000000-0005-0000-0000-0000586B0000}"/>
    <cellStyle name="RISKlightBoxed 4 2 4 3" xfId="18220" xr:uid="{00000000-0005-0000-0000-0000596B0000}"/>
    <cellStyle name="RISKlightBoxed 4 2 4 3 2" xfId="18221" xr:uid="{00000000-0005-0000-0000-00005A6B0000}"/>
    <cellStyle name="RISKlightBoxed 4 2 4 4" xfId="18222" xr:uid="{00000000-0005-0000-0000-00005B6B0000}"/>
    <cellStyle name="RISKlightBoxed 4 2 5" xfId="18223" xr:uid="{00000000-0005-0000-0000-00005C6B0000}"/>
    <cellStyle name="RISKlightBoxed 4 2 5 2" xfId="18224" xr:uid="{00000000-0005-0000-0000-00005D6B0000}"/>
    <cellStyle name="RISKlightBoxed 4 2 5 2 2" xfId="18225" xr:uid="{00000000-0005-0000-0000-00005E6B0000}"/>
    <cellStyle name="RISKlightBoxed 4 2 5 3" xfId="18226" xr:uid="{00000000-0005-0000-0000-00005F6B0000}"/>
    <cellStyle name="RISKlightBoxed 4 2 5 3 2" xfId="18227" xr:uid="{00000000-0005-0000-0000-0000606B0000}"/>
    <cellStyle name="RISKlightBoxed 4 2 5 4" xfId="18228" xr:uid="{00000000-0005-0000-0000-0000616B0000}"/>
    <cellStyle name="RISKlightBoxed 4 2 6" xfId="18229" xr:uid="{00000000-0005-0000-0000-0000626B0000}"/>
    <cellStyle name="RISKlightBoxed 4 2 6 2" xfId="18230" xr:uid="{00000000-0005-0000-0000-0000636B0000}"/>
    <cellStyle name="RISKlightBoxed 4 2 6 2 2" xfId="18231" xr:uid="{00000000-0005-0000-0000-0000646B0000}"/>
    <cellStyle name="RISKlightBoxed 4 2 6 3" xfId="18232" xr:uid="{00000000-0005-0000-0000-0000656B0000}"/>
    <cellStyle name="RISKlightBoxed 4 2 6 3 2" xfId="18233" xr:uid="{00000000-0005-0000-0000-0000666B0000}"/>
    <cellStyle name="RISKlightBoxed 4 2 6 4" xfId="18234" xr:uid="{00000000-0005-0000-0000-0000676B0000}"/>
    <cellStyle name="RISKlightBoxed 4 2 7" xfId="18235" xr:uid="{00000000-0005-0000-0000-0000686B0000}"/>
    <cellStyle name="RISKlightBoxed 4 2 7 2" xfId="18236" xr:uid="{00000000-0005-0000-0000-0000696B0000}"/>
    <cellStyle name="RISKlightBoxed 4 2 8" xfId="18237" xr:uid="{00000000-0005-0000-0000-00006A6B0000}"/>
    <cellStyle name="RISKlightBoxed 4 2 8 2" xfId="18238" xr:uid="{00000000-0005-0000-0000-00006B6B0000}"/>
    <cellStyle name="RISKlightBoxed 4 2 9" xfId="18239" xr:uid="{00000000-0005-0000-0000-00006C6B0000}"/>
    <cellStyle name="RISKlightBoxed 4 2_Balance" xfId="18240" xr:uid="{00000000-0005-0000-0000-00006D6B0000}"/>
    <cellStyle name="RISKlightBoxed 4 3" xfId="18241" xr:uid="{00000000-0005-0000-0000-00006E6B0000}"/>
    <cellStyle name="RISKlightBoxed 4 3 2" xfId="18242" xr:uid="{00000000-0005-0000-0000-00006F6B0000}"/>
    <cellStyle name="RISKlightBoxed 4 3 2 2" xfId="18243" xr:uid="{00000000-0005-0000-0000-0000706B0000}"/>
    <cellStyle name="RISKlightBoxed 4 3 2 2 2" xfId="18244" xr:uid="{00000000-0005-0000-0000-0000716B0000}"/>
    <cellStyle name="RISKlightBoxed 4 3 2 2 2 2" xfId="18245" xr:uid="{00000000-0005-0000-0000-0000726B0000}"/>
    <cellStyle name="RISKlightBoxed 4 3 2 2 3" xfId="18246" xr:uid="{00000000-0005-0000-0000-0000736B0000}"/>
    <cellStyle name="RISKlightBoxed 4 3 2 2 3 2" xfId="18247" xr:uid="{00000000-0005-0000-0000-0000746B0000}"/>
    <cellStyle name="RISKlightBoxed 4 3 2 2 4" xfId="18248" xr:uid="{00000000-0005-0000-0000-0000756B0000}"/>
    <cellStyle name="RISKlightBoxed 4 3 2 3" xfId="18249" xr:uid="{00000000-0005-0000-0000-0000766B0000}"/>
    <cellStyle name="RISKlightBoxed 4 3 2 3 2" xfId="18250" xr:uid="{00000000-0005-0000-0000-0000776B0000}"/>
    <cellStyle name="RISKlightBoxed 4 3 2 3 2 2" xfId="18251" xr:uid="{00000000-0005-0000-0000-0000786B0000}"/>
    <cellStyle name="RISKlightBoxed 4 3 2 3 3" xfId="18252" xr:uid="{00000000-0005-0000-0000-0000796B0000}"/>
    <cellStyle name="RISKlightBoxed 4 3 2 3 3 2" xfId="18253" xr:uid="{00000000-0005-0000-0000-00007A6B0000}"/>
    <cellStyle name="RISKlightBoxed 4 3 2 3 4" xfId="18254" xr:uid="{00000000-0005-0000-0000-00007B6B0000}"/>
    <cellStyle name="RISKlightBoxed 4 3 2 4" xfId="18255" xr:uid="{00000000-0005-0000-0000-00007C6B0000}"/>
    <cellStyle name="RISKlightBoxed 4 3 2 4 2" xfId="18256" xr:uid="{00000000-0005-0000-0000-00007D6B0000}"/>
    <cellStyle name="RISKlightBoxed 4 3 2 4 2 2" xfId="18257" xr:uid="{00000000-0005-0000-0000-00007E6B0000}"/>
    <cellStyle name="RISKlightBoxed 4 3 2 4 3" xfId="18258" xr:uid="{00000000-0005-0000-0000-00007F6B0000}"/>
    <cellStyle name="RISKlightBoxed 4 3 2 4 3 2" xfId="18259" xr:uid="{00000000-0005-0000-0000-0000806B0000}"/>
    <cellStyle name="RISKlightBoxed 4 3 2 4 4" xfId="18260" xr:uid="{00000000-0005-0000-0000-0000816B0000}"/>
    <cellStyle name="RISKlightBoxed 4 3 2 5" xfId="18261" xr:uid="{00000000-0005-0000-0000-0000826B0000}"/>
    <cellStyle name="RISKlightBoxed 4 3 2 5 2" xfId="18262" xr:uid="{00000000-0005-0000-0000-0000836B0000}"/>
    <cellStyle name="RISKlightBoxed 4 3 2 5 2 2" xfId="18263" xr:uid="{00000000-0005-0000-0000-0000846B0000}"/>
    <cellStyle name="RISKlightBoxed 4 3 2 5 3" xfId="18264" xr:uid="{00000000-0005-0000-0000-0000856B0000}"/>
    <cellStyle name="RISKlightBoxed 4 3 2 5 3 2" xfId="18265" xr:uid="{00000000-0005-0000-0000-0000866B0000}"/>
    <cellStyle name="RISKlightBoxed 4 3 2 5 4" xfId="18266" xr:uid="{00000000-0005-0000-0000-0000876B0000}"/>
    <cellStyle name="RISKlightBoxed 4 3 2 6" xfId="18267" xr:uid="{00000000-0005-0000-0000-0000886B0000}"/>
    <cellStyle name="RISKlightBoxed 4 3 2 6 2" xfId="18268" xr:uid="{00000000-0005-0000-0000-0000896B0000}"/>
    <cellStyle name="RISKlightBoxed 4 3 2 7" xfId="18269" xr:uid="{00000000-0005-0000-0000-00008A6B0000}"/>
    <cellStyle name="RISKlightBoxed 4 3 2 7 2" xfId="18270" xr:uid="{00000000-0005-0000-0000-00008B6B0000}"/>
    <cellStyle name="RISKlightBoxed 4 3 2 8" xfId="18271" xr:uid="{00000000-0005-0000-0000-00008C6B0000}"/>
    <cellStyle name="RISKlightBoxed 4 3 3" xfId="18272" xr:uid="{00000000-0005-0000-0000-00008D6B0000}"/>
    <cellStyle name="RISKlightBoxed 4 3 3 2" xfId="18273" xr:uid="{00000000-0005-0000-0000-00008E6B0000}"/>
    <cellStyle name="RISKlightBoxed 4 3 3 2 2" xfId="18274" xr:uid="{00000000-0005-0000-0000-00008F6B0000}"/>
    <cellStyle name="RISKlightBoxed 4 3 3 3" xfId="18275" xr:uid="{00000000-0005-0000-0000-0000906B0000}"/>
    <cellStyle name="RISKlightBoxed 4 3 3 3 2" xfId="18276" xr:uid="{00000000-0005-0000-0000-0000916B0000}"/>
    <cellStyle name="RISKlightBoxed 4 3 3 4" xfId="18277" xr:uid="{00000000-0005-0000-0000-0000926B0000}"/>
    <cellStyle name="RISKlightBoxed 4 3 4" xfId="18278" xr:uid="{00000000-0005-0000-0000-0000936B0000}"/>
    <cellStyle name="RISKlightBoxed 4 3 4 2" xfId="18279" xr:uid="{00000000-0005-0000-0000-0000946B0000}"/>
    <cellStyle name="RISKlightBoxed 4 3 4 2 2" xfId="18280" xr:uid="{00000000-0005-0000-0000-0000956B0000}"/>
    <cellStyle name="RISKlightBoxed 4 3 4 3" xfId="18281" xr:uid="{00000000-0005-0000-0000-0000966B0000}"/>
    <cellStyle name="RISKlightBoxed 4 3 4 3 2" xfId="18282" xr:uid="{00000000-0005-0000-0000-0000976B0000}"/>
    <cellStyle name="RISKlightBoxed 4 3 4 4" xfId="18283" xr:uid="{00000000-0005-0000-0000-0000986B0000}"/>
    <cellStyle name="RISKlightBoxed 4 3 5" xfId="18284" xr:uid="{00000000-0005-0000-0000-0000996B0000}"/>
    <cellStyle name="RISKlightBoxed 4 3 5 2" xfId="18285" xr:uid="{00000000-0005-0000-0000-00009A6B0000}"/>
    <cellStyle name="RISKlightBoxed 4 3 5 2 2" xfId="18286" xr:uid="{00000000-0005-0000-0000-00009B6B0000}"/>
    <cellStyle name="RISKlightBoxed 4 3 5 3" xfId="18287" xr:uid="{00000000-0005-0000-0000-00009C6B0000}"/>
    <cellStyle name="RISKlightBoxed 4 3 5 3 2" xfId="18288" xr:uid="{00000000-0005-0000-0000-00009D6B0000}"/>
    <cellStyle name="RISKlightBoxed 4 3 5 4" xfId="18289" xr:uid="{00000000-0005-0000-0000-00009E6B0000}"/>
    <cellStyle name="RISKlightBoxed 4 3 6" xfId="18290" xr:uid="{00000000-0005-0000-0000-00009F6B0000}"/>
    <cellStyle name="RISKlightBoxed 4 3 6 2" xfId="18291" xr:uid="{00000000-0005-0000-0000-0000A06B0000}"/>
    <cellStyle name="RISKlightBoxed 4 3 6 2 2" xfId="18292" xr:uid="{00000000-0005-0000-0000-0000A16B0000}"/>
    <cellStyle name="RISKlightBoxed 4 3 6 3" xfId="18293" xr:uid="{00000000-0005-0000-0000-0000A26B0000}"/>
    <cellStyle name="RISKlightBoxed 4 3 6 3 2" xfId="18294" xr:uid="{00000000-0005-0000-0000-0000A36B0000}"/>
    <cellStyle name="RISKlightBoxed 4 3 6 4" xfId="18295" xr:uid="{00000000-0005-0000-0000-0000A46B0000}"/>
    <cellStyle name="RISKlightBoxed 4 3 7" xfId="18296" xr:uid="{00000000-0005-0000-0000-0000A56B0000}"/>
    <cellStyle name="RISKlightBoxed 4 3 7 2" xfId="18297" xr:uid="{00000000-0005-0000-0000-0000A66B0000}"/>
    <cellStyle name="RISKlightBoxed 4 3 8" xfId="18298" xr:uid="{00000000-0005-0000-0000-0000A76B0000}"/>
    <cellStyle name="RISKlightBoxed 4 3 8 2" xfId="18299" xr:uid="{00000000-0005-0000-0000-0000A86B0000}"/>
    <cellStyle name="RISKlightBoxed 4 3 9" xfId="18300" xr:uid="{00000000-0005-0000-0000-0000A96B0000}"/>
    <cellStyle name="RISKlightBoxed 4 3_Balance" xfId="18301" xr:uid="{00000000-0005-0000-0000-0000AA6B0000}"/>
    <cellStyle name="RISKlightBoxed 4 4" xfId="18302" xr:uid="{00000000-0005-0000-0000-0000AB6B0000}"/>
    <cellStyle name="RISKlightBoxed 4 4 2" xfId="18303" xr:uid="{00000000-0005-0000-0000-0000AC6B0000}"/>
    <cellStyle name="RISKlightBoxed 4 4 2 2" xfId="18304" xr:uid="{00000000-0005-0000-0000-0000AD6B0000}"/>
    <cellStyle name="RISKlightBoxed 4 4 2 2 2" xfId="18305" xr:uid="{00000000-0005-0000-0000-0000AE6B0000}"/>
    <cellStyle name="RISKlightBoxed 4 4 2 2 2 2" xfId="18306" xr:uid="{00000000-0005-0000-0000-0000AF6B0000}"/>
    <cellStyle name="RISKlightBoxed 4 4 2 2 3" xfId="18307" xr:uid="{00000000-0005-0000-0000-0000B06B0000}"/>
    <cellStyle name="RISKlightBoxed 4 4 2 2 3 2" xfId="18308" xr:uid="{00000000-0005-0000-0000-0000B16B0000}"/>
    <cellStyle name="RISKlightBoxed 4 4 2 2 4" xfId="18309" xr:uid="{00000000-0005-0000-0000-0000B26B0000}"/>
    <cellStyle name="RISKlightBoxed 4 4 2 3" xfId="18310" xr:uid="{00000000-0005-0000-0000-0000B36B0000}"/>
    <cellStyle name="RISKlightBoxed 4 4 2 3 2" xfId="18311" xr:uid="{00000000-0005-0000-0000-0000B46B0000}"/>
    <cellStyle name="RISKlightBoxed 4 4 2 3 2 2" xfId="18312" xr:uid="{00000000-0005-0000-0000-0000B56B0000}"/>
    <cellStyle name="RISKlightBoxed 4 4 2 3 3" xfId="18313" xr:uid="{00000000-0005-0000-0000-0000B66B0000}"/>
    <cellStyle name="RISKlightBoxed 4 4 2 3 3 2" xfId="18314" xr:uid="{00000000-0005-0000-0000-0000B76B0000}"/>
    <cellStyle name="RISKlightBoxed 4 4 2 3 4" xfId="18315" xr:uid="{00000000-0005-0000-0000-0000B86B0000}"/>
    <cellStyle name="RISKlightBoxed 4 4 2 4" xfId="18316" xr:uid="{00000000-0005-0000-0000-0000B96B0000}"/>
    <cellStyle name="RISKlightBoxed 4 4 2 4 2" xfId="18317" xr:uid="{00000000-0005-0000-0000-0000BA6B0000}"/>
    <cellStyle name="RISKlightBoxed 4 4 2 4 2 2" xfId="18318" xr:uid="{00000000-0005-0000-0000-0000BB6B0000}"/>
    <cellStyle name="RISKlightBoxed 4 4 2 4 3" xfId="18319" xr:uid="{00000000-0005-0000-0000-0000BC6B0000}"/>
    <cellStyle name="RISKlightBoxed 4 4 2 4 3 2" xfId="18320" xr:uid="{00000000-0005-0000-0000-0000BD6B0000}"/>
    <cellStyle name="RISKlightBoxed 4 4 2 4 4" xfId="18321" xr:uid="{00000000-0005-0000-0000-0000BE6B0000}"/>
    <cellStyle name="RISKlightBoxed 4 4 2 5" xfId="18322" xr:uid="{00000000-0005-0000-0000-0000BF6B0000}"/>
    <cellStyle name="RISKlightBoxed 4 4 2 5 2" xfId="18323" xr:uid="{00000000-0005-0000-0000-0000C06B0000}"/>
    <cellStyle name="RISKlightBoxed 4 4 2 5 2 2" xfId="18324" xr:uid="{00000000-0005-0000-0000-0000C16B0000}"/>
    <cellStyle name="RISKlightBoxed 4 4 2 5 3" xfId="18325" xr:uid="{00000000-0005-0000-0000-0000C26B0000}"/>
    <cellStyle name="RISKlightBoxed 4 4 2 5 3 2" xfId="18326" xr:uid="{00000000-0005-0000-0000-0000C36B0000}"/>
    <cellStyle name="RISKlightBoxed 4 4 2 5 4" xfId="18327" xr:uid="{00000000-0005-0000-0000-0000C46B0000}"/>
    <cellStyle name="RISKlightBoxed 4 4 2 6" xfId="18328" xr:uid="{00000000-0005-0000-0000-0000C56B0000}"/>
    <cellStyle name="RISKlightBoxed 4 4 2 6 2" xfId="18329" xr:uid="{00000000-0005-0000-0000-0000C66B0000}"/>
    <cellStyle name="RISKlightBoxed 4 4 2 7" xfId="18330" xr:uid="{00000000-0005-0000-0000-0000C76B0000}"/>
    <cellStyle name="RISKlightBoxed 4 4 2 7 2" xfId="18331" xr:uid="{00000000-0005-0000-0000-0000C86B0000}"/>
    <cellStyle name="RISKlightBoxed 4 4 2 8" xfId="18332" xr:uid="{00000000-0005-0000-0000-0000C96B0000}"/>
    <cellStyle name="RISKlightBoxed 4 4 3" xfId="18333" xr:uid="{00000000-0005-0000-0000-0000CA6B0000}"/>
    <cellStyle name="RISKlightBoxed 4 4 3 2" xfId="18334" xr:uid="{00000000-0005-0000-0000-0000CB6B0000}"/>
    <cellStyle name="RISKlightBoxed 4 4 3 2 2" xfId="18335" xr:uid="{00000000-0005-0000-0000-0000CC6B0000}"/>
    <cellStyle name="RISKlightBoxed 4 4 3 3" xfId="18336" xr:uid="{00000000-0005-0000-0000-0000CD6B0000}"/>
    <cellStyle name="RISKlightBoxed 4 4 3 3 2" xfId="18337" xr:uid="{00000000-0005-0000-0000-0000CE6B0000}"/>
    <cellStyle name="RISKlightBoxed 4 4 3 4" xfId="18338" xr:uid="{00000000-0005-0000-0000-0000CF6B0000}"/>
    <cellStyle name="RISKlightBoxed 4 4 4" xfId="18339" xr:uid="{00000000-0005-0000-0000-0000D06B0000}"/>
    <cellStyle name="RISKlightBoxed 4 4 4 2" xfId="18340" xr:uid="{00000000-0005-0000-0000-0000D16B0000}"/>
    <cellStyle name="RISKlightBoxed 4 4 4 2 2" xfId="18341" xr:uid="{00000000-0005-0000-0000-0000D26B0000}"/>
    <cellStyle name="RISKlightBoxed 4 4 4 3" xfId="18342" xr:uid="{00000000-0005-0000-0000-0000D36B0000}"/>
    <cellStyle name="RISKlightBoxed 4 4 4 3 2" xfId="18343" xr:uid="{00000000-0005-0000-0000-0000D46B0000}"/>
    <cellStyle name="RISKlightBoxed 4 4 4 4" xfId="18344" xr:uid="{00000000-0005-0000-0000-0000D56B0000}"/>
    <cellStyle name="RISKlightBoxed 4 4 5" xfId="18345" xr:uid="{00000000-0005-0000-0000-0000D66B0000}"/>
    <cellStyle name="RISKlightBoxed 4 4 5 2" xfId="18346" xr:uid="{00000000-0005-0000-0000-0000D76B0000}"/>
    <cellStyle name="RISKlightBoxed 4 4 5 2 2" xfId="18347" xr:uid="{00000000-0005-0000-0000-0000D86B0000}"/>
    <cellStyle name="RISKlightBoxed 4 4 5 3" xfId="18348" xr:uid="{00000000-0005-0000-0000-0000D96B0000}"/>
    <cellStyle name="RISKlightBoxed 4 4 5 3 2" xfId="18349" xr:uid="{00000000-0005-0000-0000-0000DA6B0000}"/>
    <cellStyle name="RISKlightBoxed 4 4 5 4" xfId="18350" xr:uid="{00000000-0005-0000-0000-0000DB6B0000}"/>
    <cellStyle name="RISKlightBoxed 4 4 6" xfId="18351" xr:uid="{00000000-0005-0000-0000-0000DC6B0000}"/>
    <cellStyle name="RISKlightBoxed 4 4 6 2" xfId="18352" xr:uid="{00000000-0005-0000-0000-0000DD6B0000}"/>
    <cellStyle name="RISKlightBoxed 4 4 6 2 2" xfId="18353" xr:uid="{00000000-0005-0000-0000-0000DE6B0000}"/>
    <cellStyle name="RISKlightBoxed 4 4 6 3" xfId="18354" xr:uid="{00000000-0005-0000-0000-0000DF6B0000}"/>
    <cellStyle name="RISKlightBoxed 4 4 6 3 2" xfId="18355" xr:uid="{00000000-0005-0000-0000-0000E06B0000}"/>
    <cellStyle name="RISKlightBoxed 4 4 6 4" xfId="18356" xr:uid="{00000000-0005-0000-0000-0000E16B0000}"/>
    <cellStyle name="RISKlightBoxed 4 4 7" xfId="18357" xr:uid="{00000000-0005-0000-0000-0000E26B0000}"/>
    <cellStyle name="RISKlightBoxed 4 4 7 2" xfId="18358" xr:uid="{00000000-0005-0000-0000-0000E36B0000}"/>
    <cellStyle name="RISKlightBoxed 4 4 8" xfId="18359" xr:uid="{00000000-0005-0000-0000-0000E46B0000}"/>
    <cellStyle name="RISKlightBoxed 4 4 8 2" xfId="18360" xr:uid="{00000000-0005-0000-0000-0000E56B0000}"/>
    <cellStyle name="RISKlightBoxed 4 4 9" xfId="18361" xr:uid="{00000000-0005-0000-0000-0000E66B0000}"/>
    <cellStyle name="RISKlightBoxed 4 4_Balance" xfId="18362" xr:uid="{00000000-0005-0000-0000-0000E76B0000}"/>
    <cellStyle name="RISKlightBoxed 4 5" xfId="18363" xr:uid="{00000000-0005-0000-0000-0000E86B0000}"/>
    <cellStyle name="RISKlightBoxed 4 5 2" xfId="18364" xr:uid="{00000000-0005-0000-0000-0000E96B0000}"/>
    <cellStyle name="RISKlightBoxed 4 5 2 2" xfId="18365" xr:uid="{00000000-0005-0000-0000-0000EA6B0000}"/>
    <cellStyle name="RISKlightBoxed 4 5 2 2 2" xfId="18366" xr:uid="{00000000-0005-0000-0000-0000EB6B0000}"/>
    <cellStyle name="RISKlightBoxed 4 5 2 3" xfId="18367" xr:uid="{00000000-0005-0000-0000-0000EC6B0000}"/>
    <cellStyle name="RISKlightBoxed 4 5 2 3 2" xfId="18368" xr:uid="{00000000-0005-0000-0000-0000ED6B0000}"/>
    <cellStyle name="RISKlightBoxed 4 5 2 4" xfId="18369" xr:uid="{00000000-0005-0000-0000-0000EE6B0000}"/>
    <cellStyle name="RISKlightBoxed 4 5 3" xfId="18370" xr:uid="{00000000-0005-0000-0000-0000EF6B0000}"/>
    <cellStyle name="RISKlightBoxed 4 5 3 2" xfId="18371" xr:uid="{00000000-0005-0000-0000-0000F06B0000}"/>
    <cellStyle name="RISKlightBoxed 4 5 3 2 2" xfId="18372" xr:uid="{00000000-0005-0000-0000-0000F16B0000}"/>
    <cellStyle name="RISKlightBoxed 4 5 3 3" xfId="18373" xr:uid="{00000000-0005-0000-0000-0000F26B0000}"/>
    <cellStyle name="RISKlightBoxed 4 5 3 3 2" xfId="18374" xr:uid="{00000000-0005-0000-0000-0000F36B0000}"/>
    <cellStyle name="RISKlightBoxed 4 5 3 4" xfId="18375" xr:uid="{00000000-0005-0000-0000-0000F46B0000}"/>
    <cellStyle name="RISKlightBoxed 4 5 4" xfId="18376" xr:uid="{00000000-0005-0000-0000-0000F56B0000}"/>
    <cellStyle name="RISKlightBoxed 4 5 4 2" xfId="18377" xr:uid="{00000000-0005-0000-0000-0000F66B0000}"/>
    <cellStyle name="RISKlightBoxed 4 5 4 2 2" xfId="18378" xr:uid="{00000000-0005-0000-0000-0000F76B0000}"/>
    <cellStyle name="RISKlightBoxed 4 5 4 3" xfId="18379" xr:uid="{00000000-0005-0000-0000-0000F86B0000}"/>
    <cellStyle name="RISKlightBoxed 4 5 4 3 2" xfId="18380" xr:uid="{00000000-0005-0000-0000-0000F96B0000}"/>
    <cellStyle name="RISKlightBoxed 4 5 4 4" xfId="18381" xr:uid="{00000000-0005-0000-0000-0000FA6B0000}"/>
    <cellStyle name="RISKlightBoxed 4 5 5" xfId="18382" xr:uid="{00000000-0005-0000-0000-0000FB6B0000}"/>
    <cellStyle name="RISKlightBoxed 4 5 5 2" xfId="18383" xr:uid="{00000000-0005-0000-0000-0000FC6B0000}"/>
    <cellStyle name="RISKlightBoxed 4 5 5 2 2" xfId="18384" xr:uid="{00000000-0005-0000-0000-0000FD6B0000}"/>
    <cellStyle name="RISKlightBoxed 4 5 5 3" xfId="18385" xr:uid="{00000000-0005-0000-0000-0000FE6B0000}"/>
    <cellStyle name="RISKlightBoxed 4 5 5 3 2" xfId="18386" xr:uid="{00000000-0005-0000-0000-0000FF6B0000}"/>
    <cellStyle name="RISKlightBoxed 4 5 5 4" xfId="18387" xr:uid="{00000000-0005-0000-0000-0000006C0000}"/>
    <cellStyle name="RISKlightBoxed 4 5 6" xfId="18388" xr:uid="{00000000-0005-0000-0000-0000016C0000}"/>
    <cellStyle name="RISKlightBoxed 4 5 6 2" xfId="18389" xr:uid="{00000000-0005-0000-0000-0000026C0000}"/>
    <cellStyle name="RISKlightBoxed 4 5 7" xfId="18390" xr:uid="{00000000-0005-0000-0000-0000036C0000}"/>
    <cellStyle name="RISKlightBoxed 4 5 7 2" xfId="18391" xr:uid="{00000000-0005-0000-0000-0000046C0000}"/>
    <cellStyle name="RISKlightBoxed 4 5 8" xfId="18392" xr:uid="{00000000-0005-0000-0000-0000056C0000}"/>
    <cellStyle name="RISKlightBoxed 4 6" xfId="18393" xr:uid="{00000000-0005-0000-0000-0000066C0000}"/>
    <cellStyle name="RISKlightBoxed 4 6 2" xfId="18394" xr:uid="{00000000-0005-0000-0000-0000076C0000}"/>
    <cellStyle name="RISKlightBoxed 4 6 2 2" xfId="18395" xr:uid="{00000000-0005-0000-0000-0000086C0000}"/>
    <cellStyle name="RISKlightBoxed 4 6 2 2 2" xfId="18396" xr:uid="{00000000-0005-0000-0000-0000096C0000}"/>
    <cellStyle name="RISKlightBoxed 4 6 2 3" xfId="18397" xr:uid="{00000000-0005-0000-0000-00000A6C0000}"/>
    <cellStyle name="RISKlightBoxed 4 6 2 3 2" xfId="18398" xr:uid="{00000000-0005-0000-0000-00000B6C0000}"/>
    <cellStyle name="RISKlightBoxed 4 6 2 4" xfId="18399" xr:uid="{00000000-0005-0000-0000-00000C6C0000}"/>
    <cellStyle name="RISKlightBoxed 4 6 3" xfId="18400" xr:uid="{00000000-0005-0000-0000-00000D6C0000}"/>
    <cellStyle name="RISKlightBoxed 4 6 3 2" xfId="18401" xr:uid="{00000000-0005-0000-0000-00000E6C0000}"/>
    <cellStyle name="RISKlightBoxed 4 6 3 2 2" xfId="18402" xr:uid="{00000000-0005-0000-0000-00000F6C0000}"/>
    <cellStyle name="RISKlightBoxed 4 6 3 3" xfId="18403" xr:uid="{00000000-0005-0000-0000-0000106C0000}"/>
    <cellStyle name="RISKlightBoxed 4 6 3 3 2" xfId="18404" xr:uid="{00000000-0005-0000-0000-0000116C0000}"/>
    <cellStyle name="RISKlightBoxed 4 6 3 4" xfId="18405" xr:uid="{00000000-0005-0000-0000-0000126C0000}"/>
    <cellStyle name="RISKlightBoxed 4 6 4" xfId="18406" xr:uid="{00000000-0005-0000-0000-0000136C0000}"/>
    <cellStyle name="RISKlightBoxed 4 6 4 2" xfId="18407" xr:uid="{00000000-0005-0000-0000-0000146C0000}"/>
    <cellStyle name="RISKlightBoxed 4 6 4 2 2" xfId="18408" xr:uid="{00000000-0005-0000-0000-0000156C0000}"/>
    <cellStyle name="RISKlightBoxed 4 6 4 3" xfId="18409" xr:uid="{00000000-0005-0000-0000-0000166C0000}"/>
    <cellStyle name="RISKlightBoxed 4 6 4 3 2" xfId="18410" xr:uid="{00000000-0005-0000-0000-0000176C0000}"/>
    <cellStyle name="RISKlightBoxed 4 6 4 4" xfId="18411" xr:uid="{00000000-0005-0000-0000-0000186C0000}"/>
    <cellStyle name="RISKlightBoxed 4 6 5" xfId="18412" xr:uid="{00000000-0005-0000-0000-0000196C0000}"/>
    <cellStyle name="RISKlightBoxed 4 6 5 2" xfId="18413" xr:uid="{00000000-0005-0000-0000-00001A6C0000}"/>
    <cellStyle name="RISKlightBoxed 4 6 5 2 2" xfId="18414" xr:uid="{00000000-0005-0000-0000-00001B6C0000}"/>
    <cellStyle name="RISKlightBoxed 4 6 5 3" xfId="18415" xr:uid="{00000000-0005-0000-0000-00001C6C0000}"/>
    <cellStyle name="RISKlightBoxed 4 6 5 3 2" xfId="18416" xr:uid="{00000000-0005-0000-0000-00001D6C0000}"/>
    <cellStyle name="RISKlightBoxed 4 6 5 4" xfId="18417" xr:uid="{00000000-0005-0000-0000-00001E6C0000}"/>
    <cellStyle name="RISKlightBoxed 4 6 6" xfId="18418" xr:uid="{00000000-0005-0000-0000-00001F6C0000}"/>
    <cellStyle name="RISKlightBoxed 4 6 6 2" xfId="18419" xr:uid="{00000000-0005-0000-0000-0000206C0000}"/>
    <cellStyle name="RISKlightBoxed 4 6 7" xfId="18420" xr:uid="{00000000-0005-0000-0000-0000216C0000}"/>
    <cellStyle name="RISKlightBoxed 4 6 7 2" xfId="18421" xr:uid="{00000000-0005-0000-0000-0000226C0000}"/>
    <cellStyle name="RISKlightBoxed 4 6 8" xfId="18422" xr:uid="{00000000-0005-0000-0000-0000236C0000}"/>
    <cellStyle name="RISKlightBoxed 4 7" xfId="18423" xr:uid="{00000000-0005-0000-0000-0000246C0000}"/>
    <cellStyle name="RISKlightBoxed 4 7 2" xfId="18424" xr:uid="{00000000-0005-0000-0000-0000256C0000}"/>
    <cellStyle name="RISKlightBoxed 4 7 2 2" xfId="18425" xr:uid="{00000000-0005-0000-0000-0000266C0000}"/>
    <cellStyle name="RISKlightBoxed 4 7 3" xfId="18426" xr:uid="{00000000-0005-0000-0000-0000276C0000}"/>
    <cellStyle name="RISKlightBoxed 4 7 3 2" xfId="18427" xr:uid="{00000000-0005-0000-0000-0000286C0000}"/>
    <cellStyle name="RISKlightBoxed 4 7 4" xfId="18428" xr:uid="{00000000-0005-0000-0000-0000296C0000}"/>
    <cellStyle name="RISKlightBoxed 4 8" xfId="18429" xr:uid="{00000000-0005-0000-0000-00002A6C0000}"/>
    <cellStyle name="RISKlightBoxed 4 8 2" xfId="18430" xr:uid="{00000000-0005-0000-0000-00002B6C0000}"/>
    <cellStyle name="RISKlightBoxed 4 8 2 2" xfId="18431" xr:uid="{00000000-0005-0000-0000-00002C6C0000}"/>
    <cellStyle name="RISKlightBoxed 4 8 3" xfId="18432" xr:uid="{00000000-0005-0000-0000-00002D6C0000}"/>
    <cellStyle name="RISKlightBoxed 4 8 3 2" xfId="18433" xr:uid="{00000000-0005-0000-0000-00002E6C0000}"/>
    <cellStyle name="RISKlightBoxed 4 8 4" xfId="18434" xr:uid="{00000000-0005-0000-0000-00002F6C0000}"/>
    <cellStyle name="RISKlightBoxed 4 9" xfId="18435" xr:uid="{00000000-0005-0000-0000-0000306C0000}"/>
    <cellStyle name="RISKlightBoxed 4 9 2" xfId="18436" xr:uid="{00000000-0005-0000-0000-0000316C0000}"/>
    <cellStyle name="RISKlightBoxed 4 9 2 2" xfId="18437" xr:uid="{00000000-0005-0000-0000-0000326C0000}"/>
    <cellStyle name="RISKlightBoxed 4 9 3" xfId="18438" xr:uid="{00000000-0005-0000-0000-0000336C0000}"/>
    <cellStyle name="RISKlightBoxed 4 9 3 2" xfId="18439" xr:uid="{00000000-0005-0000-0000-0000346C0000}"/>
    <cellStyle name="RISKlightBoxed 4 9 4" xfId="18440" xr:uid="{00000000-0005-0000-0000-0000356C0000}"/>
    <cellStyle name="RISKlightBoxed 4_Balance" xfId="18441" xr:uid="{00000000-0005-0000-0000-0000366C0000}"/>
    <cellStyle name="RISKlightBoxed 5" xfId="18442" xr:uid="{00000000-0005-0000-0000-0000376C0000}"/>
    <cellStyle name="RISKlightBoxed 5 2" xfId="18443" xr:uid="{00000000-0005-0000-0000-0000386C0000}"/>
    <cellStyle name="RISKlightBoxed 5 2 2" xfId="18444" xr:uid="{00000000-0005-0000-0000-0000396C0000}"/>
    <cellStyle name="RISKlightBoxed 5 2 2 2" xfId="18445" xr:uid="{00000000-0005-0000-0000-00003A6C0000}"/>
    <cellStyle name="RISKlightBoxed 5 2 3" xfId="18446" xr:uid="{00000000-0005-0000-0000-00003B6C0000}"/>
    <cellStyle name="RISKlightBoxed 5 2 3 2" xfId="18447" xr:uid="{00000000-0005-0000-0000-00003C6C0000}"/>
    <cellStyle name="RISKlightBoxed 5 2 4" xfId="18448" xr:uid="{00000000-0005-0000-0000-00003D6C0000}"/>
    <cellStyle name="RISKlightBoxed 5 3" xfId="18449" xr:uid="{00000000-0005-0000-0000-00003E6C0000}"/>
    <cellStyle name="RISKlightBoxed 5 3 2" xfId="18450" xr:uid="{00000000-0005-0000-0000-00003F6C0000}"/>
    <cellStyle name="RISKlightBoxed 5 3 2 2" xfId="18451" xr:uid="{00000000-0005-0000-0000-0000406C0000}"/>
    <cellStyle name="RISKlightBoxed 5 3 3" xfId="18452" xr:uid="{00000000-0005-0000-0000-0000416C0000}"/>
    <cellStyle name="RISKlightBoxed 5 3 3 2" xfId="18453" xr:uid="{00000000-0005-0000-0000-0000426C0000}"/>
    <cellStyle name="RISKlightBoxed 5 3 4" xfId="18454" xr:uid="{00000000-0005-0000-0000-0000436C0000}"/>
    <cellStyle name="RISKlightBoxed 5 4" xfId="18455" xr:uid="{00000000-0005-0000-0000-0000446C0000}"/>
    <cellStyle name="RISKlightBoxed 5 4 2" xfId="18456" xr:uid="{00000000-0005-0000-0000-0000456C0000}"/>
    <cellStyle name="RISKlightBoxed 5 4 2 2" xfId="18457" xr:uid="{00000000-0005-0000-0000-0000466C0000}"/>
    <cellStyle name="RISKlightBoxed 5 4 3" xfId="18458" xr:uid="{00000000-0005-0000-0000-0000476C0000}"/>
    <cellStyle name="RISKlightBoxed 5 4 3 2" xfId="18459" xr:uid="{00000000-0005-0000-0000-0000486C0000}"/>
    <cellStyle name="RISKlightBoxed 5 4 4" xfId="18460" xr:uid="{00000000-0005-0000-0000-0000496C0000}"/>
    <cellStyle name="RISKlightBoxed 5 5" xfId="18461" xr:uid="{00000000-0005-0000-0000-00004A6C0000}"/>
    <cellStyle name="RISKlightBoxed 5 5 2" xfId="18462" xr:uid="{00000000-0005-0000-0000-00004B6C0000}"/>
    <cellStyle name="RISKlightBoxed 5 5 2 2" xfId="18463" xr:uid="{00000000-0005-0000-0000-00004C6C0000}"/>
    <cellStyle name="RISKlightBoxed 5 5 3" xfId="18464" xr:uid="{00000000-0005-0000-0000-00004D6C0000}"/>
    <cellStyle name="RISKlightBoxed 5 5 3 2" xfId="18465" xr:uid="{00000000-0005-0000-0000-00004E6C0000}"/>
    <cellStyle name="RISKlightBoxed 5 5 4" xfId="18466" xr:uid="{00000000-0005-0000-0000-00004F6C0000}"/>
    <cellStyle name="RISKlightBoxed 5 6" xfId="18467" xr:uid="{00000000-0005-0000-0000-0000506C0000}"/>
    <cellStyle name="RISKlightBoxed 5 6 2" xfId="18468" xr:uid="{00000000-0005-0000-0000-0000516C0000}"/>
    <cellStyle name="RISKlightBoxed 5 7" xfId="18469" xr:uid="{00000000-0005-0000-0000-0000526C0000}"/>
    <cellStyle name="RISKlightBoxed 5 7 2" xfId="18470" xr:uid="{00000000-0005-0000-0000-0000536C0000}"/>
    <cellStyle name="RISKlightBoxed 5 8" xfId="18471" xr:uid="{00000000-0005-0000-0000-0000546C0000}"/>
    <cellStyle name="RISKlightBoxed 6" xfId="18472" xr:uid="{00000000-0005-0000-0000-0000556C0000}"/>
    <cellStyle name="RISKlightBoxed 6 2" xfId="18473" xr:uid="{00000000-0005-0000-0000-0000566C0000}"/>
    <cellStyle name="RISKlightBoxed 6 2 2" xfId="18474" xr:uid="{00000000-0005-0000-0000-0000576C0000}"/>
    <cellStyle name="RISKlightBoxed 6 3" xfId="18475" xr:uid="{00000000-0005-0000-0000-0000586C0000}"/>
    <cellStyle name="RISKlightBoxed 6 3 2" xfId="18476" xr:uid="{00000000-0005-0000-0000-0000596C0000}"/>
    <cellStyle name="RISKlightBoxed 6 4" xfId="18477" xr:uid="{00000000-0005-0000-0000-00005A6C0000}"/>
    <cellStyle name="RISKlightBoxed 7" xfId="18478" xr:uid="{00000000-0005-0000-0000-00005B6C0000}"/>
    <cellStyle name="RISKlightBoxed 7 2" xfId="18479" xr:uid="{00000000-0005-0000-0000-00005C6C0000}"/>
    <cellStyle name="RISKlightBoxed 7 2 2" xfId="18480" xr:uid="{00000000-0005-0000-0000-00005D6C0000}"/>
    <cellStyle name="RISKlightBoxed 7 3" xfId="18481" xr:uid="{00000000-0005-0000-0000-00005E6C0000}"/>
    <cellStyle name="RISKlightBoxed 7 3 2" xfId="18482" xr:uid="{00000000-0005-0000-0000-00005F6C0000}"/>
    <cellStyle name="RISKlightBoxed 7 4" xfId="18483" xr:uid="{00000000-0005-0000-0000-0000606C0000}"/>
    <cellStyle name="RISKlightBoxed 8" xfId="18484" xr:uid="{00000000-0005-0000-0000-0000616C0000}"/>
    <cellStyle name="RISKlightBoxed 8 2" xfId="18485" xr:uid="{00000000-0005-0000-0000-0000626C0000}"/>
    <cellStyle name="RISKlightBoxed 8 2 2" xfId="18486" xr:uid="{00000000-0005-0000-0000-0000636C0000}"/>
    <cellStyle name="RISKlightBoxed 8 3" xfId="18487" xr:uid="{00000000-0005-0000-0000-0000646C0000}"/>
    <cellStyle name="RISKlightBoxed 8 3 2" xfId="18488" xr:uid="{00000000-0005-0000-0000-0000656C0000}"/>
    <cellStyle name="RISKlightBoxed 8 4" xfId="18489" xr:uid="{00000000-0005-0000-0000-0000666C0000}"/>
    <cellStyle name="RISKlightBoxed 9" xfId="18490" xr:uid="{00000000-0005-0000-0000-0000676C0000}"/>
    <cellStyle name="RISKlightBoxed 9 2" xfId="18491" xr:uid="{00000000-0005-0000-0000-0000686C0000}"/>
    <cellStyle name="RISKlightBoxed 9 2 2" xfId="18492" xr:uid="{00000000-0005-0000-0000-0000696C0000}"/>
    <cellStyle name="RISKlightBoxed 9 3" xfId="18493" xr:uid="{00000000-0005-0000-0000-00006A6C0000}"/>
    <cellStyle name="RISKlightBoxed 9 3 2" xfId="18494" xr:uid="{00000000-0005-0000-0000-00006B6C0000}"/>
    <cellStyle name="RISKlightBoxed 9 4" xfId="18495" xr:uid="{00000000-0005-0000-0000-00006C6C0000}"/>
    <cellStyle name="RISKlightBoxed_Balance" xfId="18496" xr:uid="{00000000-0005-0000-0000-00006D6C0000}"/>
    <cellStyle name="RISKltandbEdge" xfId="18497" xr:uid="{00000000-0005-0000-0000-00006E6C0000}"/>
    <cellStyle name="RISKltandbEdge 10" xfId="18498" xr:uid="{00000000-0005-0000-0000-00006F6C0000}"/>
    <cellStyle name="RISKltandbEdge 10 2" xfId="18499" xr:uid="{00000000-0005-0000-0000-0000706C0000}"/>
    <cellStyle name="RISKltandbEdge 11" xfId="18500" xr:uid="{00000000-0005-0000-0000-0000716C0000}"/>
    <cellStyle name="RISKltandbEdge 11 2" xfId="18501" xr:uid="{00000000-0005-0000-0000-0000726C0000}"/>
    <cellStyle name="RISKltandbEdge 12" xfId="18502" xr:uid="{00000000-0005-0000-0000-0000736C0000}"/>
    <cellStyle name="RISKltandbEdge 2" xfId="18503" xr:uid="{00000000-0005-0000-0000-0000746C0000}"/>
    <cellStyle name="RISKltandbEdge 2 10" xfId="18504" xr:uid="{00000000-0005-0000-0000-0000756C0000}"/>
    <cellStyle name="RISKltandbEdge 2 10 2" xfId="18505" xr:uid="{00000000-0005-0000-0000-0000766C0000}"/>
    <cellStyle name="RISKltandbEdge 2 10 2 2" xfId="18506" xr:uid="{00000000-0005-0000-0000-0000776C0000}"/>
    <cellStyle name="RISKltandbEdge 2 10 3" xfId="18507" xr:uid="{00000000-0005-0000-0000-0000786C0000}"/>
    <cellStyle name="RISKltandbEdge 2 10 3 2" xfId="18508" xr:uid="{00000000-0005-0000-0000-0000796C0000}"/>
    <cellStyle name="RISKltandbEdge 2 10 4" xfId="18509" xr:uid="{00000000-0005-0000-0000-00007A6C0000}"/>
    <cellStyle name="RISKltandbEdge 2 11" xfId="18510" xr:uid="{00000000-0005-0000-0000-00007B6C0000}"/>
    <cellStyle name="RISKltandbEdge 2 11 2" xfId="18511" xr:uid="{00000000-0005-0000-0000-00007C6C0000}"/>
    <cellStyle name="RISKltandbEdge 2 12" xfId="18512" xr:uid="{00000000-0005-0000-0000-00007D6C0000}"/>
    <cellStyle name="RISKltandbEdge 2 12 2" xfId="18513" xr:uid="{00000000-0005-0000-0000-00007E6C0000}"/>
    <cellStyle name="RISKltandbEdge 2 13" xfId="18514" xr:uid="{00000000-0005-0000-0000-00007F6C0000}"/>
    <cellStyle name="RISKltandbEdge 2 2" xfId="18515" xr:uid="{00000000-0005-0000-0000-0000806C0000}"/>
    <cellStyle name="RISKltandbEdge 2 2 2" xfId="18516" xr:uid="{00000000-0005-0000-0000-0000816C0000}"/>
    <cellStyle name="RISKltandbEdge 2 2 2 2" xfId="18517" xr:uid="{00000000-0005-0000-0000-0000826C0000}"/>
    <cellStyle name="RISKltandbEdge 2 2 2 2 2" xfId="18518" xr:uid="{00000000-0005-0000-0000-0000836C0000}"/>
    <cellStyle name="RISKltandbEdge 2 2 2 2 2 2" xfId="18519" xr:uid="{00000000-0005-0000-0000-0000846C0000}"/>
    <cellStyle name="RISKltandbEdge 2 2 2 2 3" xfId="18520" xr:uid="{00000000-0005-0000-0000-0000856C0000}"/>
    <cellStyle name="RISKltandbEdge 2 2 2 2 3 2" xfId="18521" xr:uid="{00000000-0005-0000-0000-0000866C0000}"/>
    <cellStyle name="RISKltandbEdge 2 2 2 2 4" xfId="18522" xr:uid="{00000000-0005-0000-0000-0000876C0000}"/>
    <cellStyle name="RISKltandbEdge 2 2 2 3" xfId="18523" xr:uid="{00000000-0005-0000-0000-0000886C0000}"/>
    <cellStyle name="RISKltandbEdge 2 2 2 3 2" xfId="18524" xr:uid="{00000000-0005-0000-0000-0000896C0000}"/>
    <cellStyle name="RISKltandbEdge 2 2 2 3 2 2" xfId="18525" xr:uid="{00000000-0005-0000-0000-00008A6C0000}"/>
    <cellStyle name="RISKltandbEdge 2 2 2 3 3" xfId="18526" xr:uid="{00000000-0005-0000-0000-00008B6C0000}"/>
    <cellStyle name="RISKltandbEdge 2 2 2 3 3 2" xfId="18527" xr:uid="{00000000-0005-0000-0000-00008C6C0000}"/>
    <cellStyle name="RISKltandbEdge 2 2 2 3 4" xfId="18528" xr:uid="{00000000-0005-0000-0000-00008D6C0000}"/>
    <cellStyle name="RISKltandbEdge 2 2 2 4" xfId="18529" xr:uid="{00000000-0005-0000-0000-00008E6C0000}"/>
    <cellStyle name="RISKltandbEdge 2 2 2 4 2" xfId="18530" xr:uid="{00000000-0005-0000-0000-00008F6C0000}"/>
    <cellStyle name="RISKltandbEdge 2 2 2 4 2 2" xfId="18531" xr:uid="{00000000-0005-0000-0000-0000906C0000}"/>
    <cellStyle name="RISKltandbEdge 2 2 2 4 3" xfId="18532" xr:uid="{00000000-0005-0000-0000-0000916C0000}"/>
    <cellStyle name="RISKltandbEdge 2 2 2 4 3 2" xfId="18533" xr:uid="{00000000-0005-0000-0000-0000926C0000}"/>
    <cellStyle name="RISKltandbEdge 2 2 2 4 4" xfId="18534" xr:uid="{00000000-0005-0000-0000-0000936C0000}"/>
    <cellStyle name="RISKltandbEdge 2 2 2 5" xfId="18535" xr:uid="{00000000-0005-0000-0000-0000946C0000}"/>
    <cellStyle name="RISKltandbEdge 2 2 2 5 2" xfId="18536" xr:uid="{00000000-0005-0000-0000-0000956C0000}"/>
    <cellStyle name="RISKltandbEdge 2 2 2 5 2 2" xfId="18537" xr:uid="{00000000-0005-0000-0000-0000966C0000}"/>
    <cellStyle name="RISKltandbEdge 2 2 2 5 3" xfId="18538" xr:uid="{00000000-0005-0000-0000-0000976C0000}"/>
    <cellStyle name="RISKltandbEdge 2 2 2 5 3 2" xfId="18539" xr:uid="{00000000-0005-0000-0000-0000986C0000}"/>
    <cellStyle name="RISKltandbEdge 2 2 2 5 4" xfId="18540" xr:uid="{00000000-0005-0000-0000-0000996C0000}"/>
    <cellStyle name="RISKltandbEdge 2 2 2 6" xfId="18541" xr:uid="{00000000-0005-0000-0000-00009A6C0000}"/>
    <cellStyle name="RISKltandbEdge 2 2 2 6 2" xfId="18542" xr:uid="{00000000-0005-0000-0000-00009B6C0000}"/>
    <cellStyle name="RISKltandbEdge 2 2 2 7" xfId="18543" xr:uid="{00000000-0005-0000-0000-00009C6C0000}"/>
    <cellStyle name="RISKltandbEdge 2 2 2 7 2" xfId="18544" xr:uid="{00000000-0005-0000-0000-00009D6C0000}"/>
    <cellStyle name="RISKltandbEdge 2 2 2 8" xfId="18545" xr:uid="{00000000-0005-0000-0000-00009E6C0000}"/>
    <cellStyle name="RISKltandbEdge 2 2 3" xfId="18546" xr:uid="{00000000-0005-0000-0000-00009F6C0000}"/>
    <cellStyle name="RISKltandbEdge 2 2 3 2" xfId="18547" xr:uid="{00000000-0005-0000-0000-0000A06C0000}"/>
    <cellStyle name="RISKltandbEdge 2 2 3 2 2" xfId="18548" xr:uid="{00000000-0005-0000-0000-0000A16C0000}"/>
    <cellStyle name="RISKltandbEdge 2 2 3 3" xfId="18549" xr:uid="{00000000-0005-0000-0000-0000A26C0000}"/>
    <cellStyle name="RISKltandbEdge 2 2 3 3 2" xfId="18550" xr:uid="{00000000-0005-0000-0000-0000A36C0000}"/>
    <cellStyle name="RISKltandbEdge 2 2 3 4" xfId="18551" xr:uid="{00000000-0005-0000-0000-0000A46C0000}"/>
    <cellStyle name="RISKltandbEdge 2 2 4" xfId="18552" xr:uid="{00000000-0005-0000-0000-0000A56C0000}"/>
    <cellStyle name="RISKltandbEdge 2 2 4 2" xfId="18553" xr:uid="{00000000-0005-0000-0000-0000A66C0000}"/>
    <cellStyle name="RISKltandbEdge 2 2 4 2 2" xfId="18554" xr:uid="{00000000-0005-0000-0000-0000A76C0000}"/>
    <cellStyle name="RISKltandbEdge 2 2 4 3" xfId="18555" xr:uid="{00000000-0005-0000-0000-0000A86C0000}"/>
    <cellStyle name="RISKltandbEdge 2 2 4 3 2" xfId="18556" xr:uid="{00000000-0005-0000-0000-0000A96C0000}"/>
    <cellStyle name="RISKltandbEdge 2 2 4 4" xfId="18557" xr:uid="{00000000-0005-0000-0000-0000AA6C0000}"/>
    <cellStyle name="RISKltandbEdge 2 2 5" xfId="18558" xr:uid="{00000000-0005-0000-0000-0000AB6C0000}"/>
    <cellStyle name="RISKltandbEdge 2 2 5 2" xfId="18559" xr:uid="{00000000-0005-0000-0000-0000AC6C0000}"/>
    <cellStyle name="RISKltandbEdge 2 2 5 2 2" xfId="18560" xr:uid="{00000000-0005-0000-0000-0000AD6C0000}"/>
    <cellStyle name="RISKltandbEdge 2 2 5 3" xfId="18561" xr:uid="{00000000-0005-0000-0000-0000AE6C0000}"/>
    <cellStyle name="RISKltandbEdge 2 2 5 3 2" xfId="18562" xr:uid="{00000000-0005-0000-0000-0000AF6C0000}"/>
    <cellStyle name="RISKltandbEdge 2 2 5 4" xfId="18563" xr:uid="{00000000-0005-0000-0000-0000B06C0000}"/>
    <cellStyle name="RISKltandbEdge 2 2 6" xfId="18564" xr:uid="{00000000-0005-0000-0000-0000B16C0000}"/>
    <cellStyle name="RISKltandbEdge 2 2 6 2" xfId="18565" xr:uid="{00000000-0005-0000-0000-0000B26C0000}"/>
    <cellStyle name="RISKltandbEdge 2 2 6 2 2" xfId="18566" xr:uid="{00000000-0005-0000-0000-0000B36C0000}"/>
    <cellStyle name="RISKltandbEdge 2 2 6 3" xfId="18567" xr:uid="{00000000-0005-0000-0000-0000B46C0000}"/>
    <cellStyle name="RISKltandbEdge 2 2 6 3 2" xfId="18568" xr:uid="{00000000-0005-0000-0000-0000B56C0000}"/>
    <cellStyle name="RISKltandbEdge 2 2 6 4" xfId="18569" xr:uid="{00000000-0005-0000-0000-0000B66C0000}"/>
    <cellStyle name="RISKltandbEdge 2 2 7" xfId="18570" xr:uid="{00000000-0005-0000-0000-0000B76C0000}"/>
    <cellStyle name="RISKltandbEdge 2 2 7 2" xfId="18571" xr:uid="{00000000-0005-0000-0000-0000B86C0000}"/>
    <cellStyle name="RISKltandbEdge 2 2 8" xfId="18572" xr:uid="{00000000-0005-0000-0000-0000B96C0000}"/>
    <cellStyle name="RISKltandbEdge 2 2 8 2" xfId="18573" xr:uid="{00000000-0005-0000-0000-0000BA6C0000}"/>
    <cellStyle name="RISKltandbEdge 2 2 9" xfId="18574" xr:uid="{00000000-0005-0000-0000-0000BB6C0000}"/>
    <cellStyle name="RISKltandbEdge 2 2_Balance" xfId="18575" xr:uid="{00000000-0005-0000-0000-0000BC6C0000}"/>
    <cellStyle name="RISKltandbEdge 2 3" xfId="18576" xr:uid="{00000000-0005-0000-0000-0000BD6C0000}"/>
    <cellStyle name="RISKltandbEdge 2 3 2" xfId="18577" xr:uid="{00000000-0005-0000-0000-0000BE6C0000}"/>
    <cellStyle name="RISKltandbEdge 2 3 2 2" xfId="18578" xr:uid="{00000000-0005-0000-0000-0000BF6C0000}"/>
    <cellStyle name="RISKltandbEdge 2 3 2 2 2" xfId="18579" xr:uid="{00000000-0005-0000-0000-0000C06C0000}"/>
    <cellStyle name="RISKltandbEdge 2 3 2 2 2 2" xfId="18580" xr:uid="{00000000-0005-0000-0000-0000C16C0000}"/>
    <cellStyle name="RISKltandbEdge 2 3 2 2 3" xfId="18581" xr:uid="{00000000-0005-0000-0000-0000C26C0000}"/>
    <cellStyle name="RISKltandbEdge 2 3 2 2 3 2" xfId="18582" xr:uid="{00000000-0005-0000-0000-0000C36C0000}"/>
    <cellStyle name="RISKltandbEdge 2 3 2 2 4" xfId="18583" xr:uid="{00000000-0005-0000-0000-0000C46C0000}"/>
    <cellStyle name="RISKltandbEdge 2 3 2 3" xfId="18584" xr:uid="{00000000-0005-0000-0000-0000C56C0000}"/>
    <cellStyle name="RISKltandbEdge 2 3 2 3 2" xfId="18585" xr:uid="{00000000-0005-0000-0000-0000C66C0000}"/>
    <cellStyle name="RISKltandbEdge 2 3 2 3 2 2" xfId="18586" xr:uid="{00000000-0005-0000-0000-0000C76C0000}"/>
    <cellStyle name="RISKltandbEdge 2 3 2 3 3" xfId="18587" xr:uid="{00000000-0005-0000-0000-0000C86C0000}"/>
    <cellStyle name="RISKltandbEdge 2 3 2 3 3 2" xfId="18588" xr:uid="{00000000-0005-0000-0000-0000C96C0000}"/>
    <cellStyle name="RISKltandbEdge 2 3 2 3 4" xfId="18589" xr:uid="{00000000-0005-0000-0000-0000CA6C0000}"/>
    <cellStyle name="RISKltandbEdge 2 3 2 4" xfId="18590" xr:uid="{00000000-0005-0000-0000-0000CB6C0000}"/>
    <cellStyle name="RISKltandbEdge 2 3 2 4 2" xfId="18591" xr:uid="{00000000-0005-0000-0000-0000CC6C0000}"/>
    <cellStyle name="RISKltandbEdge 2 3 2 4 2 2" xfId="18592" xr:uid="{00000000-0005-0000-0000-0000CD6C0000}"/>
    <cellStyle name="RISKltandbEdge 2 3 2 4 3" xfId="18593" xr:uid="{00000000-0005-0000-0000-0000CE6C0000}"/>
    <cellStyle name="RISKltandbEdge 2 3 2 4 3 2" xfId="18594" xr:uid="{00000000-0005-0000-0000-0000CF6C0000}"/>
    <cellStyle name="RISKltandbEdge 2 3 2 4 4" xfId="18595" xr:uid="{00000000-0005-0000-0000-0000D06C0000}"/>
    <cellStyle name="RISKltandbEdge 2 3 2 5" xfId="18596" xr:uid="{00000000-0005-0000-0000-0000D16C0000}"/>
    <cellStyle name="RISKltandbEdge 2 3 2 5 2" xfId="18597" xr:uid="{00000000-0005-0000-0000-0000D26C0000}"/>
    <cellStyle name="RISKltandbEdge 2 3 2 5 2 2" xfId="18598" xr:uid="{00000000-0005-0000-0000-0000D36C0000}"/>
    <cellStyle name="RISKltandbEdge 2 3 2 5 3" xfId="18599" xr:uid="{00000000-0005-0000-0000-0000D46C0000}"/>
    <cellStyle name="RISKltandbEdge 2 3 2 5 3 2" xfId="18600" xr:uid="{00000000-0005-0000-0000-0000D56C0000}"/>
    <cellStyle name="RISKltandbEdge 2 3 2 5 4" xfId="18601" xr:uid="{00000000-0005-0000-0000-0000D66C0000}"/>
    <cellStyle name="RISKltandbEdge 2 3 2 6" xfId="18602" xr:uid="{00000000-0005-0000-0000-0000D76C0000}"/>
    <cellStyle name="RISKltandbEdge 2 3 2 6 2" xfId="18603" xr:uid="{00000000-0005-0000-0000-0000D86C0000}"/>
    <cellStyle name="RISKltandbEdge 2 3 2 7" xfId="18604" xr:uid="{00000000-0005-0000-0000-0000D96C0000}"/>
    <cellStyle name="RISKltandbEdge 2 3 2 7 2" xfId="18605" xr:uid="{00000000-0005-0000-0000-0000DA6C0000}"/>
    <cellStyle name="RISKltandbEdge 2 3 2 8" xfId="18606" xr:uid="{00000000-0005-0000-0000-0000DB6C0000}"/>
    <cellStyle name="RISKltandbEdge 2 3 3" xfId="18607" xr:uid="{00000000-0005-0000-0000-0000DC6C0000}"/>
    <cellStyle name="RISKltandbEdge 2 3 3 2" xfId="18608" xr:uid="{00000000-0005-0000-0000-0000DD6C0000}"/>
    <cellStyle name="RISKltandbEdge 2 3 3 2 2" xfId="18609" xr:uid="{00000000-0005-0000-0000-0000DE6C0000}"/>
    <cellStyle name="RISKltandbEdge 2 3 3 3" xfId="18610" xr:uid="{00000000-0005-0000-0000-0000DF6C0000}"/>
    <cellStyle name="RISKltandbEdge 2 3 3 3 2" xfId="18611" xr:uid="{00000000-0005-0000-0000-0000E06C0000}"/>
    <cellStyle name="RISKltandbEdge 2 3 3 4" xfId="18612" xr:uid="{00000000-0005-0000-0000-0000E16C0000}"/>
    <cellStyle name="RISKltandbEdge 2 3 4" xfId="18613" xr:uid="{00000000-0005-0000-0000-0000E26C0000}"/>
    <cellStyle name="RISKltandbEdge 2 3 4 2" xfId="18614" xr:uid="{00000000-0005-0000-0000-0000E36C0000}"/>
    <cellStyle name="RISKltandbEdge 2 3 4 2 2" xfId="18615" xr:uid="{00000000-0005-0000-0000-0000E46C0000}"/>
    <cellStyle name="RISKltandbEdge 2 3 4 3" xfId="18616" xr:uid="{00000000-0005-0000-0000-0000E56C0000}"/>
    <cellStyle name="RISKltandbEdge 2 3 4 3 2" xfId="18617" xr:uid="{00000000-0005-0000-0000-0000E66C0000}"/>
    <cellStyle name="RISKltandbEdge 2 3 4 4" xfId="18618" xr:uid="{00000000-0005-0000-0000-0000E76C0000}"/>
    <cellStyle name="RISKltandbEdge 2 3 5" xfId="18619" xr:uid="{00000000-0005-0000-0000-0000E86C0000}"/>
    <cellStyle name="RISKltandbEdge 2 3 5 2" xfId="18620" xr:uid="{00000000-0005-0000-0000-0000E96C0000}"/>
    <cellStyle name="RISKltandbEdge 2 3 5 2 2" xfId="18621" xr:uid="{00000000-0005-0000-0000-0000EA6C0000}"/>
    <cellStyle name="RISKltandbEdge 2 3 5 3" xfId="18622" xr:uid="{00000000-0005-0000-0000-0000EB6C0000}"/>
    <cellStyle name="RISKltandbEdge 2 3 5 3 2" xfId="18623" xr:uid="{00000000-0005-0000-0000-0000EC6C0000}"/>
    <cellStyle name="RISKltandbEdge 2 3 5 4" xfId="18624" xr:uid="{00000000-0005-0000-0000-0000ED6C0000}"/>
    <cellStyle name="RISKltandbEdge 2 3 6" xfId="18625" xr:uid="{00000000-0005-0000-0000-0000EE6C0000}"/>
    <cellStyle name="RISKltandbEdge 2 3 6 2" xfId="18626" xr:uid="{00000000-0005-0000-0000-0000EF6C0000}"/>
    <cellStyle name="RISKltandbEdge 2 3 6 2 2" xfId="18627" xr:uid="{00000000-0005-0000-0000-0000F06C0000}"/>
    <cellStyle name="RISKltandbEdge 2 3 6 3" xfId="18628" xr:uid="{00000000-0005-0000-0000-0000F16C0000}"/>
    <cellStyle name="RISKltandbEdge 2 3 6 3 2" xfId="18629" xr:uid="{00000000-0005-0000-0000-0000F26C0000}"/>
    <cellStyle name="RISKltandbEdge 2 3 6 4" xfId="18630" xr:uid="{00000000-0005-0000-0000-0000F36C0000}"/>
    <cellStyle name="RISKltandbEdge 2 3 7" xfId="18631" xr:uid="{00000000-0005-0000-0000-0000F46C0000}"/>
    <cellStyle name="RISKltandbEdge 2 3 7 2" xfId="18632" xr:uid="{00000000-0005-0000-0000-0000F56C0000}"/>
    <cellStyle name="RISKltandbEdge 2 3 8" xfId="18633" xr:uid="{00000000-0005-0000-0000-0000F66C0000}"/>
    <cellStyle name="RISKltandbEdge 2 3 8 2" xfId="18634" xr:uid="{00000000-0005-0000-0000-0000F76C0000}"/>
    <cellStyle name="RISKltandbEdge 2 3 9" xfId="18635" xr:uid="{00000000-0005-0000-0000-0000F86C0000}"/>
    <cellStyle name="RISKltandbEdge 2 3_Balance" xfId="18636" xr:uid="{00000000-0005-0000-0000-0000F96C0000}"/>
    <cellStyle name="RISKltandbEdge 2 4" xfId="18637" xr:uid="{00000000-0005-0000-0000-0000FA6C0000}"/>
    <cellStyle name="RISKltandbEdge 2 4 2" xfId="18638" xr:uid="{00000000-0005-0000-0000-0000FB6C0000}"/>
    <cellStyle name="RISKltandbEdge 2 4 2 2" xfId="18639" xr:uid="{00000000-0005-0000-0000-0000FC6C0000}"/>
    <cellStyle name="RISKltandbEdge 2 4 2 2 2" xfId="18640" xr:uid="{00000000-0005-0000-0000-0000FD6C0000}"/>
    <cellStyle name="RISKltandbEdge 2 4 2 2 2 2" xfId="18641" xr:uid="{00000000-0005-0000-0000-0000FE6C0000}"/>
    <cellStyle name="RISKltandbEdge 2 4 2 2 3" xfId="18642" xr:uid="{00000000-0005-0000-0000-0000FF6C0000}"/>
    <cellStyle name="RISKltandbEdge 2 4 2 2 3 2" xfId="18643" xr:uid="{00000000-0005-0000-0000-0000006D0000}"/>
    <cellStyle name="RISKltandbEdge 2 4 2 2 4" xfId="18644" xr:uid="{00000000-0005-0000-0000-0000016D0000}"/>
    <cellStyle name="RISKltandbEdge 2 4 2 3" xfId="18645" xr:uid="{00000000-0005-0000-0000-0000026D0000}"/>
    <cellStyle name="RISKltandbEdge 2 4 2 3 2" xfId="18646" xr:uid="{00000000-0005-0000-0000-0000036D0000}"/>
    <cellStyle name="RISKltandbEdge 2 4 2 3 2 2" xfId="18647" xr:uid="{00000000-0005-0000-0000-0000046D0000}"/>
    <cellStyle name="RISKltandbEdge 2 4 2 3 3" xfId="18648" xr:uid="{00000000-0005-0000-0000-0000056D0000}"/>
    <cellStyle name="RISKltandbEdge 2 4 2 3 3 2" xfId="18649" xr:uid="{00000000-0005-0000-0000-0000066D0000}"/>
    <cellStyle name="RISKltandbEdge 2 4 2 3 4" xfId="18650" xr:uid="{00000000-0005-0000-0000-0000076D0000}"/>
    <cellStyle name="RISKltandbEdge 2 4 2 4" xfId="18651" xr:uid="{00000000-0005-0000-0000-0000086D0000}"/>
    <cellStyle name="RISKltandbEdge 2 4 2 4 2" xfId="18652" xr:uid="{00000000-0005-0000-0000-0000096D0000}"/>
    <cellStyle name="RISKltandbEdge 2 4 2 4 2 2" xfId="18653" xr:uid="{00000000-0005-0000-0000-00000A6D0000}"/>
    <cellStyle name="RISKltandbEdge 2 4 2 4 3" xfId="18654" xr:uid="{00000000-0005-0000-0000-00000B6D0000}"/>
    <cellStyle name="RISKltandbEdge 2 4 2 4 3 2" xfId="18655" xr:uid="{00000000-0005-0000-0000-00000C6D0000}"/>
    <cellStyle name="RISKltandbEdge 2 4 2 4 4" xfId="18656" xr:uid="{00000000-0005-0000-0000-00000D6D0000}"/>
    <cellStyle name="RISKltandbEdge 2 4 2 5" xfId="18657" xr:uid="{00000000-0005-0000-0000-00000E6D0000}"/>
    <cellStyle name="RISKltandbEdge 2 4 2 5 2" xfId="18658" xr:uid="{00000000-0005-0000-0000-00000F6D0000}"/>
    <cellStyle name="RISKltandbEdge 2 4 2 5 2 2" xfId="18659" xr:uid="{00000000-0005-0000-0000-0000106D0000}"/>
    <cellStyle name="RISKltandbEdge 2 4 2 5 3" xfId="18660" xr:uid="{00000000-0005-0000-0000-0000116D0000}"/>
    <cellStyle name="RISKltandbEdge 2 4 2 5 3 2" xfId="18661" xr:uid="{00000000-0005-0000-0000-0000126D0000}"/>
    <cellStyle name="RISKltandbEdge 2 4 2 5 4" xfId="18662" xr:uid="{00000000-0005-0000-0000-0000136D0000}"/>
    <cellStyle name="RISKltandbEdge 2 4 2 6" xfId="18663" xr:uid="{00000000-0005-0000-0000-0000146D0000}"/>
    <cellStyle name="RISKltandbEdge 2 4 2 6 2" xfId="18664" xr:uid="{00000000-0005-0000-0000-0000156D0000}"/>
    <cellStyle name="RISKltandbEdge 2 4 2 7" xfId="18665" xr:uid="{00000000-0005-0000-0000-0000166D0000}"/>
    <cellStyle name="RISKltandbEdge 2 4 2 7 2" xfId="18666" xr:uid="{00000000-0005-0000-0000-0000176D0000}"/>
    <cellStyle name="RISKltandbEdge 2 4 2 8" xfId="18667" xr:uid="{00000000-0005-0000-0000-0000186D0000}"/>
    <cellStyle name="RISKltandbEdge 2 4 3" xfId="18668" xr:uid="{00000000-0005-0000-0000-0000196D0000}"/>
    <cellStyle name="RISKltandbEdge 2 4 3 2" xfId="18669" xr:uid="{00000000-0005-0000-0000-00001A6D0000}"/>
    <cellStyle name="RISKltandbEdge 2 4 3 2 2" xfId="18670" xr:uid="{00000000-0005-0000-0000-00001B6D0000}"/>
    <cellStyle name="RISKltandbEdge 2 4 3 3" xfId="18671" xr:uid="{00000000-0005-0000-0000-00001C6D0000}"/>
    <cellStyle name="RISKltandbEdge 2 4 3 3 2" xfId="18672" xr:uid="{00000000-0005-0000-0000-00001D6D0000}"/>
    <cellStyle name="RISKltandbEdge 2 4 3 4" xfId="18673" xr:uid="{00000000-0005-0000-0000-00001E6D0000}"/>
    <cellStyle name="RISKltandbEdge 2 4 4" xfId="18674" xr:uid="{00000000-0005-0000-0000-00001F6D0000}"/>
    <cellStyle name="RISKltandbEdge 2 4 4 2" xfId="18675" xr:uid="{00000000-0005-0000-0000-0000206D0000}"/>
    <cellStyle name="RISKltandbEdge 2 4 4 2 2" xfId="18676" xr:uid="{00000000-0005-0000-0000-0000216D0000}"/>
    <cellStyle name="RISKltandbEdge 2 4 4 3" xfId="18677" xr:uid="{00000000-0005-0000-0000-0000226D0000}"/>
    <cellStyle name="RISKltandbEdge 2 4 4 3 2" xfId="18678" xr:uid="{00000000-0005-0000-0000-0000236D0000}"/>
    <cellStyle name="RISKltandbEdge 2 4 4 4" xfId="18679" xr:uid="{00000000-0005-0000-0000-0000246D0000}"/>
    <cellStyle name="RISKltandbEdge 2 4 5" xfId="18680" xr:uid="{00000000-0005-0000-0000-0000256D0000}"/>
    <cellStyle name="RISKltandbEdge 2 4 5 2" xfId="18681" xr:uid="{00000000-0005-0000-0000-0000266D0000}"/>
    <cellStyle name="RISKltandbEdge 2 4 5 2 2" xfId="18682" xr:uid="{00000000-0005-0000-0000-0000276D0000}"/>
    <cellStyle name="RISKltandbEdge 2 4 5 3" xfId="18683" xr:uid="{00000000-0005-0000-0000-0000286D0000}"/>
    <cellStyle name="RISKltandbEdge 2 4 5 3 2" xfId="18684" xr:uid="{00000000-0005-0000-0000-0000296D0000}"/>
    <cellStyle name="RISKltandbEdge 2 4 5 4" xfId="18685" xr:uid="{00000000-0005-0000-0000-00002A6D0000}"/>
    <cellStyle name="RISKltandbEdge 2 4 6" xfId="18686" xr:uid="{00000000-0005-0000-0000-00002B6D0000}"/>
    <cellStyle name="RISKltandbEdge 2 4 6 2" xfId="18687" xr:uid="{00000000-0005-0000-0000-00002C6D0000}"/>
    <cellStyle name="RISKltandbEdge 2 4 6 2 2" xfId="18688" xr:uid="{00000000-0005-0000-0000-00002D6D0000}"/>
    <cellStyle name="RISKltandbEdge 2 4 6 3" xfId="18689" xr:uid="{00000000-0005-0000-0000-00002E6D0000}"/>
    <cellStyle name="RISKltandbEdge 2 4 6 3 2" xfId="18690" xr:uid="{00000000-0005-0000-0000-00002F6D0000}"/>
    <cellStyle name="RISKltandbEdge 2 4 6 4" xfId="18691" xr:uid="{00000000-0005-0000-0000-0000306D0000}"/>
    <cellStyle name="RISKltandbEdge 2 4 7" xfId="18692" xr:uid="{00000000-0005-0000-0000-0000316D0000}"/>
    <cellStyle name="RISKltandbEdge 2 4 7 2" xfId="18693" xr:uid="{00000000-0005-0000-0000-0000326D0000}"/>
    <cellStyle name="RISKltandbEdge 2 4 8" xfId="18694" xr:uid="{00000000-0005-0000-0000-0000336D0000}"/>
    <cellStyle name="RISKltandbEdge 2 4 8 2" xfId="18695" xr:uid="{00000000-0005-0000-0000-0000346D0000}"/>
    <cellStyle name="RISKltandbEdge 2 4 9" xfId="18696" xr:uid="{00000000-0005-0000-0000-0000356D0000}"/>
    <cellStyle name="RISKltandbEdge 2 4_Balance" xfId="18697" xr:uid="{00000000-0005-0000-0000-0000366D0000}"/>
    <cellStyle name="RISKltandbEdge 2 5" xfId="18698" xr:uid="{00000000-0005-0000-0000-0000376D0000}"/>
    <cellStyle name="RISKltandbEdge 2 5 2" xfId="18699" xr:uid="{00000000-0005-0000-0000-0000386D0000}"/>
    <cellStyle name="RISKltandbEdge 2 5 2 2" xfId="18700" xr:uid="{00000000-0005-0000-0000-0000396D0000}"/>
    <cellStyle name="RISKltandbEdge 2 5 2 2 2" xfId="18701" xr:uid="{00000000-0005-0000-0000-00003A6D0000}"/>
    <cellStyle name="RISKltandbEdge 2 5 2 3" xfId="18702" xr:uid="{00000000-0005-0000-0000-00003B6D0000}"/>
    <cellStyle name="RISKltandbEdge 2 5 2 3 2" xfId="18703" xr:uid="{00000000-0005-0000-0000-00003C6D0000}"/>
    <cellStyle name="RISKltandbEdge 2 5 2 4" xfId="18704" xr:uid="{00000000-0005-0000-0000-00003D6D0000}"/>
    <cellStyle name="RISKltandbEdge 2 5 3" xfId="18705" xr:uid="{00000000-0005-0000-0000-00003E6D0000}"/>
    <cellStyle name="RISKltandbEdge 2 5 3 2" xfId="18706" xr:uid="{00000000-0005-0000-0000-00003F6D0000}"/>
    <cellStyle name="RISKltandbEdge 2 5 3 2 2" xfId="18707" xr:uid="{00000000-0005-0000-0000-0000406D0000}"/>
    <cellStyle name="RISKltandbEdge 2 5 3 3" xfId="18708" xr:uid="{00000000-0005-0000-0000-0000416D0000}"/>
    <cellStyle name="RISKltandbEdge 2 5 3 3 2" xfId="18709" xr:uid="{00000000-0005-0000-0000-0000426D0000}"/>
    <cellStyle name="RISKltandbEdge 2 5 3 4" xfId="18710" xr:uid="{00000000-0005-0000-0000-0000436D0000}"/>
    <cellStyle name="RISKltandbEdge 2 5 4" xfId="18711" xr:uid="{00000000-0005-0000-0000-0000446D0000}"/>
    <cellStyle name="RISKltandbEdge 2 5 4 2" xfId="18712" xr:uid="{00000000-0005-0000-0000-0000456D0000}"/>
    <cellStyle name="RISKltandbEdge 2 5 4 2 2" xfId="18713" xr:uid="{00000000-0005-0000-0000-0000466D0000}"/>
    <cellStyle name="RISKltandbEdge 2 5 4 3" xfId="18714" xr:uid="{00000000-0005-0000-0000-0000476D0000}"/>
    <cellStyle name="RISKltandbEdge 2 5 4 3 2" xfId="18715" xr:uid="{00000000-0005-0000-0000-0000486D0000}"/>
    <cellStyle name="RISKltandbEdge 2 5 4 4" xfId="18716" xr:uid="{00000000-0005-0000-0000-0000496D0000}"/>
    <cellStyle name="RISKltandbEdge 2 5 5" xfId="18717" xr:uid="{00000000-0005-0000-0000-00004A6D0000}"/>
    <cellStyle name="RISKltandbEdge 2 5 5 2" xfId="18718" xr:uid="{00000000-0005-0000-0000-00004B6D0000}"/>
    <cellStyle name="RISKltandbEdge 2 5 5 2 2" xfId="18719" xr:uid="{00000000-0005-0000-0000-00004C6D0000}"/>
    <cellStyle name="RISKltandbEdge 2 5 5 3" xfId="18720" xr:uid="{00000000-0005-0000-0000-00004D6D0000}"/>
    <cellStyle name="RISKltandbEdge 2 5 5 3 2" xfId="18721" xr:uid="{00000000-0005-0000-0000-00004E6D0000}"/>
    <cellStyle name="RISKltandbEdge 2 5 5 4" xfId="18722" xr:uid="{00000000-0005-0000-0000-00004F6D0000}"/>
    <cellStyle name="RISKltandbEdge 2 5 6" xfId="18723" xr:uid="{00000000-0005-0000-0000-0000506D0000}"/>
    <cellStyle name="RISKltandbEdge 2 5 6 2" xfId="18724" xr:uid="{00000000-0005-0000-0000-0000516D0000}"/>
    <cellStyle name="RISKltandbEdge 2 5 7" xfId="18725" xr:uid="{00000000-0005-0000-0000-0000526D0000}"/>
    <cellStyle name="RISKltandbEdge 2 5 7 2" xfId="18726" xr:uid="{00000000-0005-0000-0000-0000536D0000}"/>
    <cellStyle name="RISKltandbEdge 2 5 8" xfId="18727" xr:uid="{00000000-0005-0000-0000-0000546D0000}"/>
    <cellStyle name="RISKltandbEdge 2 6" xfId="18728" xr:uid="{00000000-0005-0000-0000-0000556D0000}"/>
    <cellStyle name="RISKltandbEdge 2 6 2" xfId="18729" xr:uid="{00000000-0005-0000-0000-0000566D0000}"/>
    <cellStyle name="RISKltandbEdge 2 6 2 2" xfId="18730" xr:uid="{00000000-0005-0000-0000-0000576D0000}"/>
    <cellStyle name="RISKltandbEdge 2 6 2 2 2" xfId="18731" xr:uid="{00000000-0005-0000-0000-0000586D0000}"/>
    <cellStyle name="RISKltandbEdge 2 6 2 3" xfId="18732" xr:uid="{00000000-0005-0000-0000-0000596D0000}"/>
    <cellStyle name="RISKltandbEdge 2 6 2 3 2" xfId="18733" xr:uid="{00000000-0005-0000-0000-00005A6D0000}"/>
    <cellStyle name="RISKltandbEdge 2 6 2 4" xfId="18734" xr:uid="{00000000-0005-0000-0000-00005B6D0000}"/>
    <cellStyle name="RISKltandbEdge 2 6 3" xfId="18735" xr:uid="{00000000-0005-0000-0000-00005C6D0000}"/>
    <cellStyle name="RISKltandbEdge 2 6 3 2" xfId="18736" xr:uid="{00000000-0005-0000-0000-00005D6D0000}"/>
    <cellStyle name="RISKltandbEdge 2 6 3 2 2" xfId="18737" xr:uid="{00000000-0005-0000-0000-00005E6D0000}"/>
    <cellStyle name="RISKltandbEdge 2 6 3 3" xfId="18738" xr:uid="{00000000-0005-0000-0000-00005F6D0000}"/>
    <cellStyle name="RISKltandbEdge 2 6 3 3 2" xfId="18739" xr:uid="{00000000-0005-0000-0000-0000606D0000}"/>
    <cellStyle name="RISKltandbEdge 2 6 3 4" xfId="18740" xr:uid="{00000000-0005-0000-0000-0000616D0000}"/>
    <cellStyle name="RISKltandbEdge 2 6 4" xfId="18741" xr:uid="{00000000-0005-0000-0000-0000626D0000}"/>
    <cellStyle name="RISKltandbEdge 2 6 4 2" xfId="18742" xr:uid="{00000000-0005-0000-0000-0000636D0000}"/>
    <cellStyle name="RISKltandbEdge 2 6 4 2 2" xfId="18743" xr:uid="{00000000-0005-0000-0000-0000646D0000}"/>
    <cellStyle name="RISKltandbEdge 2 6 4 3" xfId="18744" xr:uid="{00000000-0005-0000-0000-0000656D0000}"/>
    <cellStyle name="RISKltandbEdge 2 6 4 3 2" xfId="18745" xr:uid="{00000000-0005-0000-0000-0000666D0000}"/>
    <cellStyle name="RISKltandbEdge 2 6 4 4" xfId="18746" xr:uid="{00000000-0005-0000-0000-0000676D0000}"/>
    <cellStyle name="RISKltandbEdge 2 6 5" xfId="18747" xr:uid="{00000000-0005-0000-0000-0000686D0000}"/>
    <cellStyle name="RISKltandbEdge 2 6 5 2" xfId="18748" xr:uid="{00000000-0005-0000-0000-0000696D0000}"/>
    <cellStyle name="RISKltandbEdge 2 6 5 2 2" xfId="18749" xr:uid="{00000000-0005-0000-0000-00006A6D0000}"/>
    <cellStyle name="RISKltandbEdge 2 6 5 3" xfId="18750" xr:uid="{00000000-0005-0000-0000-00006B6D0000}"/>
    <cellStyle name="RISKltandbEdge 2 6 5 3 2" xfId="18751" xr:uid="{00000000-0005-0000-0000-00006C6D0000}"/>
    <cellStyle name="RISKltandbEdge 2 6 5 4" xfId="18752" xr:uid="{00000000-0005-0000-0000-00006D6D0000}"/>
    <cellStyle name="RISKltandbEdge 2 6 6" xfId="18753" xr:uid="{00000000-0005-0000-0000-00006E6D0000}"/>
    <cellStyle name="RISKltandbEdge 2 6 6 2" xfId="18754" xr:uid="{00000000-0005-0000-0000-00006F6D0000}"/>
    <cellStyle name="RISKltandbEdge 2 6 7" xfId="18755" xr:uid="{00000000-0005-0000-0000-0000706D0000}"/>
    <cellStyle name="RISKltandbEdge 2 6 7 2" xfId="18756" xr:uid="{00000000-0005-0000-0000-0000716D0000}"/>
    <cellStyle name="RISKltandbEdge 2 6 8" xfId="18757" xr:uid="{00000000-0005-0000-0000-0000726D0000}"/>
    <cellStyle name="RISKltandbEdge 2 7" xfId="18758" xr:uid="{00000000-0005-0000-0000-0000736D0000}"/>
    <cellStyle name="RISKltandbEdge 2 7 2" xfId="18759" xr:uid="{00000000-0005-0000-0000-0000746D0000}"/>
    <cellStyle name="RISKltandbEdge 2 7 2 2" xfId="18760" xr:uid="{00000000-0005-0000-0000-0000756D0000}"/>
    <cellStyle name="RISKltandbEdge 2 7 3" xfId="18761" xr:uid="{00000000-0005-0000-0000-0000766D0000}"/>
    <cellStyle name="RISKltandbEdge 2 7 3 2" xfId="18762" xr:uid="{00000000-0005-0000-0000-0000776D0000}"/>
    <cellStyle name="RISKltandbEdge 2 7 4" xfId="18763" xr:uid="{00000000-0005-0000-0000-0000786D0000}"/>
    <cellStyle name="RISKltandbEdge 2 8" xfId="18764" xr:uid="{00000000-0005-0000-0000-0000796D0000}"/>
    <cellStyle name="RISKltandbEdge 2 8 2" xfId="18765" xr:uid="{00000000-0005-0000-0000-00007A6D0000}"/>
    <cellStyle name="RISKltandbEdge 2 8 2 2" xfId="18766" xr:uid="{00000000-0005-0000-0000-00007B6D0000}"/>
    <cellStyle name="RISKltandbEdge 2 8 3" xfId="18767" xr:uid="{00000000-0005-0000-0000-00007C6D0000}"/>
    <cellStyle name="RISKltandbEdge 2 8 3 2" xfId="18768" xr:uid="{00000000-0005-0000-0000-00007D6D0000}"/>
    <cellStyle name="RISKltandbEdge 2 8 4" xfId="18769" xr:uid="{00000000-0005-0000-0000-00007E6D0000}"/>
    <cellStyle name="RISKltandbEdge 2 9" xfId="18770" xr:uid="{00000000-0005-0000-0000-00007F6D0000}"/>
    <cellStyle name="RISKltandbEdge 2 9 2" xfId="18771" xr:uid="{00000000-0005-0000-0000-0000806D0000}"/>
    <cellStyle name="RISKltandbEdge 2 9 2 2" xfId="18772" xr:uid="{00000000-0005-0000-0000-0000816D0000}"/>
    <cellStyle name="RISKltandbEdge 2 9 3" xfId="18773" xr:uid="{00000000-0005-0000-0000-0000826D0000}"/>
    <cellStyle name="RISKltandbEdge 2 9 3 2" xfId="18774" xr:uid="{00000000-0005-0000-0000-0000836D0000}"/>
    <cellStyle name="RISKltandbEdge 2 9 4" xfId="18775" xr:uid="{00000000-0005-0000-0000-0000846D0000}"/>
    <cellStyle name="RISKltandbEdge 2_Balance" xfId="18776" xr:uid="{00000000-0005-0000-0000-0000856D0000}"/>
    <cellStyle name="RISKltandbEdge 3" xfId="18777" xr:uid="{00000000-0005-0000-0000-0000866D0000}"/>
    <cellStyle name="RISKltandbEdge 3 10" xfId="18778" xr:uid="{00000000-0005-0000-0000-0000876D0000}"/>
    <cellStyle name="RISKltandbEdge 3 10 2" xfId="18779" xr:uid="{00000000-0005-0000-0000-0000886D0000}"/>
    <cellStyle name="RISKltandbEdge 3 10 2 2" xfId="18780" xr:uid="{00000000-0005-0000-0000-0000896D0000}"/>
    <cellStyle name="RISKltandbEdge 3 10 3" xfId="18781" xr:uid="{00000000-0005-0000-0000-00008A6D0000}"/>
    <cellStyle name="RISKltandbEdge 3 10 3 2" xfId="18782" xr:uid="{00000000-0005-0000-0000-00008B6D0000}"/>
    <cellStyle name="RISKltandbEdge 3 10 4" xfId="18783" xr:uid="{00000000-0005-0000-0000-00008C6D0000}"/>
    <cellStyle name="RISKltandbEdge 3 11" xfId="18784" xr:uid="{00000000-0005-0000-0000-00008D6D0000}"/>
    <cellStyle name="RISKltandbEdge 3 11 2" xfId="18785" xr:uid="{00000000-0005-0000-0000-00008E6D0000}"/>
    <cellStyle name="RISKltandbEdge 3 12" xfId="18786" xr:uid="{00000000-0005-0000-0000-00008F6D0000}"/>
    <cellStyle name="RISKltandbEdge 3 12 2" xfId="18787" xr:uid="{00000000-0005-0000-0000-0000906D0000}"/>
    <cellStyle name="RISKltandbEdge 3 13" xfId="18788" xr:uid="{00000000-0005-0000-0000-0000916D0000}"/>
    <cellStyle name="RISKltandbEdge 3 2" xfId="18789" xr:uid="{00000000-0005-0000-0000-0000926D0000}"/>
    <cellStyle name="RISKltandbEdge 3 2 2" xfId="18790" xr:uid="{00000000-0005-0000-0000-0000936D0000}"/>
    <cellStyle name="RISKltandbEdge 3 2 2 2" xfId="18791" xr:uid="{00000000-0005-0000-0000-0000946D0000}"/>
    <cellStyle name="RISKltandbEdge 3 2 2 2 2" xfId="18792" xr:uid="{00000000-0005-0000-0000-0000956D0000}"/>
    <cellStyle name="RISKltandbEdge 3 2 2 2 2 2" xfId="18793" xr:uid="{00000000-0005-0000-0000-0000966D0000}"/>
    <cellStyle name="RISKltandbEdge 3 2 2 2 3" xfId="18794" xr:uid="{00000000-0005-0000-0000-0000976D0000}"/>
    <cellStyle name="RISKltandbEdge 3 2 2 2 3 2" xfId="18795" xr:uid="{00000000-0005-0000-0000-0000986D0000}"/>
    <cellStyle name="RISKltandbEdge 3 2 2 2 4" xfId="18796" xr:uid="{00000000-0005-0000-0000-0000996D0000}"/>
    <cellStyle name="RISKltandbEdge 3 2 2 3" xfId="18797" xr:uid="{00000000-0005-0000-0000-00009A6D0000}"/>
    <cellStyle name="RISKltandbEdge 3 2 2 3 2" xfId="18798" xr:uid="{00000000-0005-0000-0000-00009B6D0000}"/>
    <cellStyle name="RISKltandbEdge 3 2 2 3 2 2" xfId="18799" xr:uid="{00000000-0005-0000-0000-00009C6D0000}"/>
    <cellStyle name="RISKltandbEdge 3 2 2 3 3" xfId="18800" xr:uid="{00000000-0005-0000-0000-00009D6D0000}"/>
    <cellStyle name="RISKltandbEdge 3 2 2 3 3 2" xfId="18801" xr:uid="{00000000-0005-0000-0000-00009E6D0000}"/>
    <cellStyle name="RISKltandbEdge 3 2 2 3 4" xfId="18802" xr:uid="{00000000-0005-0000-0000-00009F6D0000}"/>
    <cellStyle name="RISKltandbEdge 3 2 2 4" xfId="18803" xr:uid="{00000000-0005-0000-0000-0000A06D0000}"/>
    <cellStyle name="RISKltandbEdge 3 2 2 4 2" xfId="18804" xr:uid="{00000000-0005-0000-0000-0000A16D0000}"/>
    <cellStyle name="RISKltandbEdge 3 2 2 4 2 2" xfId="18805" xr:uid="{00000000-0005-0000-0000-0000A26D0000}"/>
    <cellStyle name="RISKltandbEdge 3 2 2 4 3" xfId="18806" xr:uid="{00000000-0005-0000-0000-0000A36D0000}"/>
    <cellStyle name="RISKltandbEdge 3 2 2 4 3 2" xfId="18807" xr:uid="{00000000-0005-0000-0000-0000A46D0000}"/>
    <cellStyle name="RISKltandbEdge 3 2 2 4 4" xfId="18808" xr:uid="{00000000-0005-0000-0000-0000A56D0000}"/>
    <cellStyle name="RISKltandbEdge 3 2 2 5" xfId="18809" xr:uid="{00000000-0005-0000-0000-0000A66D0000}"/>
    <cellStyle name="RISKltandbEdge 3 2 2 5 2" xfId="18810" xr:uid="{00000000-0005-0000-0000-0000A76D0000}"/>
    <cellStyle name="RISKltandbEdge 3 2 2 5 2 2" xfId="18811" xr:uid="{00000000-0005-0000-0000-0000A86D0000}"/>
    <cellStyle name="RISKltandbEdge 3 2 2 5 3" xfId="18812" xr:uid="{00000000-0005-0000-0000-0000A96D0000}"/>
    <cellStyle name="RISKltandbEdge 3 2 2 5 3 2" xfId="18813" xr:uid="{00000000-0005-0000-0000-0000AA6D0000}"/>
    <cellStyle name="RISKltandbEdge 3 2 2 5 4" xfId="18814" xr:uid="{00000000-0005-0000-0000-0000AB6D0000}"/>
    <cellStyle name="RISKltandbEdge 3 2 2 6" xfId="18815" xr:uid="{00000000-0005-0000-0000-0000AC6D0000}"/>
    <cellStyle name="RISKltandbEdge 3 2 2 6 2" xfId="18816" xr:uid="{00000000-0005-0000-0000-0000AD6D0000}"/>
    <cellStyle name="RISKltandbEdge 3 2 2 7" xfId="18817" xr:uid="{00000000-0005-0000-0000-0000AE6D0000}"/>
    <cellStyle name="RISKltandbEdge 3 2 2 7 2" xfId="18818" xr:uid="{00000000-0005-0000-0000-0000AF6D0000}"/>
    <cellStyle name="RISKltandbEdge 3 2 2 8" xfId="18819" xr:uid="{00000000-0005-0000-0000-0000B06D0000}"/>
    <cellStyle name="RISKltandbEdge 3 2 3" xfId="18820" xr:uid="{00000000-0005-0000-0000-0000B16D0000}"/>
    <cellStyle name="RISKltandbEdge 3 2 3 2" xfId="18821" xr:uid="{00000000-0005-0000-0000-0000B26D0000}"/>
    <cellStyle name="RISKltandbEdge 3 2 3 2 2" xfId="18822" xr:uid="{00000000-0005-0000-0000-0000B36D0000}"/>
    <cellStyle name="RISKltandbEdge 3 2 3 3" xfId="18823" xr:uid="{00000000-0005-0000-0000-0000B46D0000}"/>
    <cellStyle name="RISKltandbEdge 3 2 3 3 2" xfId="18824" xr:uid="{00000000-0005-0000-0000-0000B56D0000}"/>
    <cellStyle name="RISKltandbEdge 3 2 3 4" xfId="18825" xr:uid="{00000000-0005-0000-0000-0000B66D0000}"/>
    <cellStyle name="RISKltandbEdge 3 2 4" xfId="18826" xr:uid="{00000000-0005-0000-0000-0000B76D0000}"/>
    <cellStyle name="RISKltandbEdge 3 2 4 2" xfId="18827" xr:uid="{00000000-0005-0000-0000-0000B86D0000}"/>
    <cellStyle name="RISKltandbEdge 3 2 4 2 2" xfId="18828" xr:uid="{00000000-0005-0000-0000-0000B96D0000}"/>
    <cellStyle name="RISKltandbEdge 3 2 4 3" xfId="18829" xr:uid="{00000000-0005-0000-0000-0000BA6D0000}"/>
    <cellStyle name="RISKltandbEdge 3 2 4 3 2" xfId="18830" xr:uid="{00000000-0005-0000-0000-0000BB6D0000}"/>
    <cellStyle name="RISKltandbEdge 3 2 4 4" xfId="18831" xr:uid="{00000000-0005-0000-0000-0000BC6D0000}"/>
    <cellStyle name="RISKltandbEdge 3 2 5" xfId="18832" xr:uid="{00000000-0005-0000-0000-0000BD6D0000}"/>
    <cellStyle name="RISKltandbEdge 3 2 5 2" xfId="18833" xr:uid="{00000000-0005-0000-0000-0000BE6D0000}"/>
    <cellStyle name="RISKltandbEdge 3 2 5 2 2" xfId="18834" xr:uid="{00000000-0005-0000-0000-0000BF6D0000}"/>
    <cellStyle name="RISKltandbEdge 3 2 5 3" xfId="18835" xr:uid="{00000000-0005-0000-0000-0000C06D0000}"/>
    <cellStyle name="RISKltandbEdge 3 2 5 3 2" xfId="18836" xr:uid="{00000000-0005-0000-0000-0000C16D0000}"/>
    <cellStyle name="RISKltandbEdge 3 2 5 4" xfId="18837" xr:uid="{00000000-0005-0000-0000-0000C26D0000}"/>
    <cellStyle name="RISKltandbEdge 3 2 6" xfId="18838" xr:uid="{00000000-0005-0000-0000-0000C36D0000}"/>
    <cellStyle name="RISKltandbEdge 3 2 6 2" xfId="18839" xr:uid="{00000000-0005-0000-0000-0000C46D0000}"/>
    <cellStyle name="RISKltandbEdge 3 2 6 2 2" xfId="18840" xr:uid="{00000000-0005-0000-0000-0000C56D0000}"/>
    <cellStyle name="RISKltandbEdge 3 2 6 3" xfId="18841" xr:uid="{00000000-0005-0000-0000-0000C66D0000}"/>
    <cellStyle name="RISKltandbEdge 3 2 6 3 2" xfId="18842" xr:uid="{00000000-0005-0000-0000-0000C76D0000}"/>
    <cellStyle name="RISKltandbEdge 3 2 6 4" xfId="18843" xr:uid="{00000000-0005-0000-0000-0000C86D0000}"/>
    <cellStyle name="RISKltandbEdge 3 2 7" xfId="18844" xr:uid="{00000000-0005-0000-0000-0000C96D0000}"/>
    <cellStyle name="RISKltandbEdge 3 2 7 2" xfId="18845" xr:uid="{00000000-0005-0000-0000-0000CA6D0000}"/>
    <cellStyle name="RISKltandbEdge 3 2 8" xfId="18846" xr:uid="{00000000-0005-0000-0000-0000CB6D0000}"/>
    <cellStyle name="RISKltandbEdge 3 2 8 2" xfId="18847" xr:uid="{00000000-0005-0000-0000-0000CC6D0000}"/>
    <cellStyle name="RISKltandbEdge 3 2 9" xfId="18848" xr:uid="{00000000-0005-0000-0000-0000CD6D0000}"/>
    <cellStyle name="RISKltandbEdge 3 2_Balance" xfId="18849" xr:uid="{00000000-0005-0000-0000-0000CE6D0000}"/>
    <cellStyle name="RISKltandbEdge 3 3" xfId="18850" xr:uid="{00000000-0005-0000-0000-0000CF6D0000}"/>
    <cellStyle name="RISKltandbEdge 3 3 2" xfId="18851" xr:uid="{00000000-0005-0000-0000-0000D06D0000}"/>
    <cellStyle name="RISKltandbEdge 3 3 2 2" xfId="18852" xr:uid="{00000000-0005-0000-0000-0000D16D0000}"/>
    <cellStyle name="RISKltandbEdge 3 3 2 2 2" xfId="18853" xr:uid="{00000000-0005-0000-0000-0000D26D0000}"/>
    <cellStyle name="RISKltandbEdge 3 3 2 2 2 2" xfId="18854" xr:uid="{00000000-0005-0000-0000-0000D36D0000}"/>
    <cellStyle name="RISKltandbEdge 3 3 2 2 3" xfId="18855" xr:uid="{00000000-0005-0000-0000-0000D46D0000}"/>
    <cellStyle name="RISKltandbEdge 3 3 2 2 3 2" xfId="18856" xr:uid="{00000000-0005-0000-0000-0000D56D0000}"/>
    <cellStyle name="RISKltandbEdge 3 3 2 2 4" xfId="18857" xr:uid="{00000000-0005-0000-0000-0000D66D0000}"/>
    <cellStyle name="RISKltandbEdge 3 3 2 3" xfId="18858" xr:uid="{00000000-0005-0000-0000-0000D76D0000}"/>
    <cellStyle name="RISKltandbEdge 3 3 2 3 2" xfId="18859" xr:uid="{00000000-0005-0000-0000-0000D86D0000}"/>
    <cellStyle name="RISKltandbEdge 3 3 2 3 2 2" xfId="18860" xr:uid="{00000000-0005-0000-0000-0000D96D0000}"/>
    <cellStyle name="RISKltandbEdge 3 3 2 3 3" xfId="18861" xr:uid="{00000000-0005-0000-0000-0000DA6D0000}"/>
    <cellStyle name="RISKltandbEdge 3 3 2 3 3 2" xfId="18862" xr:uid="{00000000-0005-0000-0000-0000DB6D0000}"/>
    <cellStyle name="RISKltandbEdge 3 3 2 3 4" xfId="18863" xr:uid="{00000000-0005-0000-0000-0000DC6D0000}"/>
    <cellStyle name="RISKltandbEdge 3 3 2 4" xfId="18864" xr:uid="{00000000-0005-0000-0000-0000DD6D0000}"/>
    <cellStyle name="RISKltandbEdge 3 3 2 4 2" xfId="18865" xr:uid="{00000000-0005-0000-0000-0000DE6D0000}"/>
    <cellStyle name="RISKltandbEdge 3 3 2 4 2 2" xfId="18866" xr:uid="{00000000-0005-0000-0000-0000DF6D0000}"/>
    <cellStyle name="RISKltandbEdge 3 3 2 4 3" xfId="18867" xr:uid="{00000000-0005-0000-0000-0000E06D0000}"/>
    <cellStyle name="RISKltandbEdge 3 3 2 4 3 2" xfId="18868" xr:uid="{00000000-0005-0000-0000-0000E16D0000}"/>
    <cellStyle name="RISKltandbEdge 3 3 2 4 4" xfId="18869" xr:uid="{00000000-0005-0000-0000-0000E26D0000}"/>
    <cellStyle name="RISKltandbEdge 3 3 2 5" xfId="18870" xr:uid="{00000000-0005-0000-0000-0000E36D0000}"/>
    <cellStyle name="RISKltandbEdge 3 3 2 5 2" xfId="18871" xr:uid="{00000000-0005-0000-0000-0000E46D0000}"/>
    <cellStyle name="RISKltandbEdge 3 3 2 5 2 2" xfId="18872" xr:uid="{00000000-0005-0000-0000-0000E56D0000}"/>
    <cellStyle name="RISKltandbEdge 3 3 2 5 3" xfId="18873" xr:uid="{00000000-0005-0000-0000-0000E66D0000}"/>
    <cellStyle name="RISKltandbEdge 3 3 2 5 3 2" xfId="18874" xr:uid="{00000000-0005-0000-0000-0000E76D0000}"/>
    <cellStyle name="RISKltandbEdge 3 3 2 5 4" xfId="18875" xr:uid="{00000000-0005-0000-0000-0000E86D0000}"/>
    <cellStyle name="RISKltandbEdge 3 3 2 6" xfId="18876" xr:uid="{00000000-0005-0000-0000-0000E96D0000}"/>
    <cellStyle name="RISKltandbEdge 3 3 2 6 2" xfId="18877" xr:uid="{00000000-0005-0000-0000-0000EA6D0000}"/>
    <cellStyle name="RISKltandbEdge 3 3 2 7" xfId="18878" xr:uid="{00000000-0005-0000-0000-0000EB6D0000}"/>
    <cellStyle name="RISKltandbEdge 3 3 2 7 2" xfId="18879" xr:uid="{00000000-0005-0000-0000-0000EC6D0000}"/>
    <cellStyle name="RISKltandbEdge 3 3 2 8" xfId="18880" xr:uid="{00000000-0005-0000-0000-0000ED6D0000}"/>
    <cellStyle name="RISKltandbEdge 3 3 3" xfId="18881" xr:uid="{00000000-0005-0000-0000-0000EE6D0000}"/>
    <cellStyle name="RISKltandbEdge 3 3 3 2" xfId="18882" xr:uid="{00000000-0005-0000-0000-0000EF6D0000}"/>
    <cellStyle name="RISKltandbEdge 3 3 3 2 2" xfId="18883" xr:uid="{00000000-0005-0000-0000-0000F06D0000}"/>
    <cellStyle name="RISKltandbEdge 3 3 3 3" xfId="18884" xr:uid="{00000000-0005-0000-0000-0000F16D0000}"/>
    <cellStyle name="RISKltandbEdge 3 3 3 3 2" xfId="18885" xr:uid="{00000000-0005-0000-0000-0000F26D0000}"/>
    <cellStyle name="RISKltandbEdge 3 3 3 4" xfId="18886" xr:uid="{00000000-0005-0000-0000-0000F36D0000}"/>
    <cellStyle name="RISKltandbEdge 3 3 4" xfId="18887" xr:uid="{00000000-0005-0000-0000-0000F46D0000}"/>
    <cellStyle name="RISKltandbEdge 3 3 4 2" xfId="18888" xr:uid="{00000000-0005-0000-0000-0000F56D0000}"/>
    <cellStyle name="RISKltandbEdge 3 3 4 2 2" xfId="18889" xr:uid="{00000000-0005-0000-0000-0000F66D0000}"/>
    <cellStyle name="RISKltandbEdge 3 3 4 3" xfId="18890" xr:uid="{00000000-0005-0000-0000-0000F76D0000}"/>
    <cellStyle name="RISKltandbEdge 3 3 4 3 2" xfId="18891" xr:uid="{00000000-0005-0000-0000-0000F86D0000}"/>
    <cellStyle name="RISKltandbEdge 3 3 4 4" xfId="18892" xr:uid="{00000000-0005-0000-0000-0000F96D0000}"/>
    <cellStyle name="RISKltandbEdge 3 3 5" xfId="18893" xr:uid="{00000000-0005-0000-0000-0000FA6D0000}"/>
    <cellStyle name="RISKltandbEdge 3 3 5 2" xfId="18894" xr:uid="{00000000-0005-0000-0000-0000FB6D0000}"/>
    <cellStyle name="RISKltandbEdge 3 3 5 2 2" xfId="18895" xr:uid="{00000000-0005-0000-0000-0000FC6D0000}"/>
    <cellStyle name="RISKltandbEdge 3 3 5 3" xfId="18896" xr:uid="{00000000-0005-0000-0000-0000FD6D0000}"/>
    <cellStyle name="RISKltandbEdge 3 3 5 3 2" xfId="18897" xr:uid="{00000000-0005-0000-0000-0000FE6D0000}"/>
    <cellStyle name="RISKltandbEdge 3 3 5 4" xfId="18898" xr:uid="{00000000-0005-0000-0000-0000FF6D0000}"/>
    <cellStyle name="RISKltandbEdge 3 3 6" xfId="18899" xr:uid="{00000000-0005-0000-0000-0000006E0000}"/>
    <cellStyle name="RISKltandbEdge 3 3 6 2" xfId="18900" xr:uid="{00000000-0005-0000-0000-0000016E0000}"/>
    <cellStyle name="RISKltandbEdge 3 3 6 2 2" xfId="18901" xr:uid="{00000000-0005-0000-0000-0000026E0000}"/>
    <cellStyle name="RISKltandbEdge 3 3 6 3" xfId="18902" xr:uid="{00000000-0005-0000-0000-0000036E0000}"/>
    <cellStyle name="RISKltandbEdge 3 3 6 3 2" xfId="18903" xr:uid="{00000000-0005-0000-0000-0000046E0000}"/>
    <cellStyle name="RISKltandbEdge 3 3 6 4" xfId="18904" xr:uid="{00000000-0005-0000-0000-0000056E0000}"/>
    <cellStyle name="RISKltandbEdge 3 3 7" xfId="18905" xr:uid="{00000000-0005-0000-0000-0000066E0000}"/>
    <cellStyle name="RISKltandbEdge 3 3 7 2" xfId="18906" xr:uid="{00000000-0005-0000-0000-0000076E0000}"/>
    <cellStyle name="RISKltandbEdge 3 3 8" xfId="18907" xr:uid="{00000000-0005-0000-0000-0000086E0000}"/>
    <cellStyle name="RISKltandbEdge 3 3 8 2" xfId="18908" xr:uid="{00000000-0005-0000-0000-0000096E0000}"/>
    <cellStyle name="RISKltandbEdge 3 3 9" xfId="18909" xr:uid="{00000000-0005-0000-0000-00000A6E0000}"/>
    <cellStyle name="RISKltandbEdge 3 3_Balance" xfId="18910" xr:uid="{00000000-0005-0000-0000-00000B6E0000}"/>
    <cellStyle name="RISKltandbEdge 3 4" xfId="18911" xr:uid="{00000000-0005-0000-0000-00000C6E0000}"/>
    <cellStyle name="RISKltandbEdge 3 4 2" xfId="18912" xr:uid="{00000000-0005-0000-0000-00000D6E0000}"/>
    <cellStyle name="RISKltandbEdge 3 4 2 2" xfId="18913" xr:uid="{00000000-0005-0000-0000-00000E6E0000}"/>
    <cellStyle name="RISKltandbEdge 3 4 2 2 2" xfId="18914" xr:uid="{00000000-0005-0000-0000-00000F6E0000}"/>
    <cellStyle name="RISKltandbEdge 3 4 2 2 2 2" xfId="18915" xr:uid="{00000000-0005-0000-0000-0000106E0000}"/>
    <cellStyle name="RISKltandbEdge 3 4 2 2 3" xfId="18916" xr:uid="{00000000-0005-0000-0000-0000116E0000}"/>
    <cellStyle name="RISKltandbEdge 3 4 2 2 3 2" xfId="18917" xr:uid="{00000000-0005-0000-0000-0000126E0000}"/>
    <cellStyle name="RISKltandbEdge 3 4 2 2 4" xfId="18918" xr:uid="{00000000-0005-0000-0000-0000136E0000}"/>
    <cellStyle name="RISKltandbEdge 3 4 2 3" xfId="18919" xr:uid="{00000000-0005-0000-0000-0000146E0000}"/>
    <cellStyle name="RISKltandbEdge 3 4 2 3 2" xfId="18920" xr:uid="{00000000-0005-0000-0000-0000156E0000}"/>
    <cellStyle name="RISKltandbEdge 3 4 2 3 2 2" xfId="18921" xr:uid="{00000000-0005-0000-0000-0000166E0000}"/>
    <cellStyle name="RISKltandbEdge 3 4 2 3 3" xfId="18922" xr:uid="{00000000-0005-0000-0000-0000176E0000}"/>
    <cellStyle name="RISKltandbEdge 3 4 2 3 3 2" xfId="18923" xr:uid="{00000000-0005-0000-0000-0000186E0000}"/>
    <cellStyle name="RISKltandbEdge 3 4 2 3 4" xfId="18924" xr:uid="{00000000-0005-0000-0000-0000196E0000}"/>
    <cellStyle name="RISKltandbEdge 3 4 2 4" xfId="18925" xr:uid="{00000000-0005-0000-0000-00001A6E0000}"/>
    <cellStyle name="RISKltandbEdge 3 4 2 4 2" xfId="18926" xr:uid="{00000000-0005-0000-0000-00001B6E0000}"/>
    <cellStyle name="RISKltandbEdge 3 4 2 4 2 2" xfId="18927" xr:uid="{00000000-0005-0000-0000-00001C6E0000}"/>
    <cellStyle name="RISKltandbEdge 3 4 2 4 3" xfId="18928" xr:uid="{00000000-0005-0000-0000-00001D6E0000}"/>
    <cellStyle name="RISKltandbEdge 3 4 2 4 3 2" xfId="18929" xr:uid="{00000000-0005-0000-0000-00001E6E0000}"/>
    <cellStyle name="RISKltandbEdge 3 4 2 4 4" xfId="18930" xr:uid="{00000000-0005-0000-0000-00001F6E0000}"/>
    <cellStyle name="RISKltandbEdge 3 4 2 5" xfId="18931" xr:uid="{00000000-0005-0000-0000-0000206E0000}"/>
    <cellStyle name="RISKltandbEdge 3 4 2 5 2" xfId="18932" xr:uid="{00000000-0005-0000-0000-0000216E0000}"/>
    <cellStyle name="RISKltandbEdge 3 4 2 5 2 2" xfId="18933" xr:uid="{00000000-0005-0000-0000-0000226E0000}"/>
    <cellStyle name="RISKltandbEdge 3 4 2 5 3" xfId="18934" xr:uid="{00000000-0005-0000-0000-0000236E0000}"/>
    <cellStyle name="RISKltandbEdge 3 4 2 5 3 2" xfId="18935" xr:uid="{00000000-0005-0000-0000-0000246E0000}"/>
    <cellStyle name="RISKltandbEdge 3 4 2 5 4" xfId="18936" xr:uid="{00000000-0005-0000-0000-0000256E0000}"/>
    <cellStyle name="RISKltandbEdge 3 4 2 6" xfId="18937" xr:uid="{00000000-0005-0000-0000-0000266E0000}"/>
    <cellStyle name="RISKltandbEdge 3 4 2 6 2" xfId="18938" xr:uid="{00000000-0005-0000-0000-0000276E0000}"/>
    <cellStyle name="RISKltandbEdge 3 4 2 7" xfId="18939" xr:uid="{00000000-0005-0000-0000-0000286E0000}"/>
    <cellStyle name="RISKltandbEdge 3 4 2 7 2" xfId="18940" xr:uid="{00000000-0005-0000-0000-0000296E0000}"/>
    <cellStyle name="RISKltandbEdge 3 4 2 8" xfId="18941" xr:uid="{00000000-0005-0000-0000-00002A6E0000}"/>
    <cellStyle name="RISKltandbEdge 3 4 3" xfId="18942" xr:uid="{00000000-0005-0000-0000-00002B6E0000}"/>
    <cellStyle name="RISKltandbEdge 3 4 3 2" xfId="18943" xr:uid="{00000000-0005-0000-0000-00002C6E0000}"/>
    <cellStyle name="RISKltandbEdge 3 4 3 2 2" xfId="18944" xr:uid="{00000000-0005-0000-0000-00002D6E0000}"/>
    <cellStyle name="RISKltandbEdge 3 4 3 3" xfId="18945" xr:uid="{00000000-0005-0000-0000-00002E6E0000}"/>
    <cellStyle name="RISKltandbEdge 3 4 3 3 2" xfId="18946" xr:uid="{00000000-0005-0000-0000-00002F6E0000}"/>
    <cellStyle name="RISKltandbEdge 3 4 3 4" xfId="18947" xr:uid="{00000000-0005-0000-0000-0000306E0000}"/>
    <cellStyle name="RISKltandbEdge 3 4 4" xfId="18948" xr:uid="{00000000-0005-0000-0000-0000316E0000}"/>
    <cellStyle name="RISKltandbEdge 3 4 4 2" xfId="18949" xr:uid="{00000000-0005-0000-0000-0000326E0000}"/>
    <cellStyle name="RISKltandbEdge 3 4 4 2 2" xfId="18950" xr:uid="{00000000-0005-0000-0000-0000336E0000}"/>
    <cellStyle name="RISKltandbEdge 3 4 4 3" xfId="18951" xr:uid="{00000000-0005-0000-0000-0000346E0000}"/>
    <cellStyle name="RISKltandbEdge 3 4 4 3 2" xfId="18952" xr:uid="{00000000-0005-0000-0000-0000356E0000}"/>
    <cellStyle name="RISKltandbEdge 3 4 4 4" xfId="18953" xr:uid="{00000000-0005-0000-0000-0000366E0000}"/>
    <cellStyle name="RISKltandbEdge 3 4 5" xfId="18954" xr:uid="{00000000-0005-0000-0000-0000376E0000}"/>
    <cellStyle name="RISKltandbEdge 3 4 5 2" xfId="18955" xr:uid="{00000000-0005-0000-0000-0000386E0000}"/>
    <cellStyle name="RISKltandbEdge 3 4 5 2 2" xfId="18956" xr:uid="{00000000-0005-0000-0000-0000396E0000}"/>
    <cellStyle name="RISKltandbEdge 3 4 5 3" xfId="18957" xr:uid="{00000000-0005-0000-0000-00003A6E0000}"/>
    <cellStyle name="RISKltandbEdge 3 4 5 3 2" xfId="18958" xr:uid="{00000000-0005-0000-0000-00003B6E0000}"/>
    <cellStyle name="RISKltandbEdge 3 4 5 4" xfId="18959" xr:uid="{00000000-0005-0000-0000-00003C6E0000}"/>
    <cellStyle name="RISKltandbEdge 3 4 6" xfId="18960" xr:uid="{00000000-0005-0000-0000-00003D6E0000}"/>
    <cellStyle name="RISKltandbEdge 3 4 6 2" xfId="18961" xr:uid="{00000000-0005-0000-0000-00003E6E0000}"/>
    <cellStyle name="RISKltandbEdge 3 4 6 2 2" xfId="18962" xr:uid="{00000000-0005-0000-0000-00003F6E0000}"/>
    <cellStyle name="RISKltandbEdge 3 4 6 3" xfId="18963" xr:uid="{00000000-0005-0000-0000-0000406E0000}"/>
    <cellStyle name="RISKltandbEdge 3 4 6 3 2" xfId="18964" xr:uid="{00000000-0005-0000-0000-0000416E0000}"/>
    <cellStyle name="RISKltandbEdge 3 4 6 4" xfId="18965" xr:uid="{00000000-0005-0000-0000-0000426E0000}"/>
    <cellStyle name="RISKltandbEdge 3 4 7" xfId="18966" xr:uid="{00000000-0005-0000-0000-0000436E0000}"/>
    <cellStyle name="RISKltandbEdge 3 4 7 2" xfId="18967" xr:uid="{00000000-0005-0000-0000-0000446E0000}"/>
    <cellStyle name="RISKltandbEdge 3 4 8" xfId="18968" xr:uid="{00000000-0005-0000-0000-0000456E0000}"/>
    <cellStyle name="RISKltandbEdge 3 4 8 2" xfId="18969" xr:uid="{00000000-0005-0000-0000-0000466E0000}"/>
    <cellStyle name="RISKltandbEdge 3 4 9" xfId="18970" xr:uid="{00000000-0005-0000-0000-0000476E0000}"/>
    <cellStyle name="RISKltandbEdge 3 4_Balance" xfId="18971" xr:uid="{00000000-0005-0000-0000-0000486E0000}"/>
    <cellStyle name="RISKltandbEdge 3 5" xfId="18972" xr:uid="{00000000-0005-0000-0000-0000496E0000}"/>
    <cellStyle name="RISKltandbEdge 3 5 2" xfId="18973" xr:uid="{00000000-0005-0000-0000-00004A6E0000}"/>
    <cellStyle name="RISKltandbEdge 3 5 2 2" xfId="18974" xr:uid="{00000000-0005-0000-0000-00004B6E0000}"/>
    <cellStyle name="RISKltandbEdge 3 5 2 2 2" xfId="18975" xr:uid="{00000000-0005-0000-0000-00004C6E0000}"/>
    <cellStyle name="RISKltandbEdge 3 5 2 3" xfId="18976" xr:uid="{00000000-0005-0000-0000-00004D6E0000}"/>
    <cellStyle name="RISKltandbEdge 3 5 2 3 2" xfId="18977" xr:uid="{00000000-0005-0000-0000-00004E6E0000}"/>
    <cellStyle name="RISKltandbEdge 3 5 2 4" xfId="18978" xr:uid="{00000000-0005-0000-0000-00004F6E0000}"/>
    <cellStyle name="RISKltandbEdge 3 5 3" xfId="18979" xr:uid="{00000000-0005-0000-0000-0000506E0000}"/>
    <cellStyle name="RISKltandbEdge 3 5 3 2" xfId="18980" xr:uid="{00000000-0005-0000-0000-0000516E0000}"/>
    <cellStyle name="RISKltandbEdge 3 5 3 2 2" xfId="18981" xr:uid="{00000000-0005-0000-0000-0000526E0000}"/>
    <cellStyle name="RISKltandbEdge 3 5 3 3" xfId="18982" xr:uid="{00000000-0005-0000-0000-0000536E0000}"/>
    <cellStyle name="RISKltandbEdge 3 5 3 3 2" xfId="18983" xr:uid="{00000000-0005-0000-0000-0000546E0000}"/>
    <cellStyle name="RISKltandbEdge 3 5 3 4" xfId="18984" xr:uid="{00000000-0005-0000-0000-0000556E0000}"/>
    <cellStyle name="RISKltandbEdge 3 5 4" xfId="18985" xr:uid="{00000000-0005-0000-0000-0000566E0000}"/>
    <cellStyle name="RISKltandbEdge 3 5 4 2" xfId="18986" xr:uid="{00000000-0005-0000-0000-0000576E0000}"/>
    <cellStyle name="RISKltandbEdge 3 5 4 2 2" xfId="18987" xr:uid="{00000000-0005-0000-0000-0000586E0000}"/>
    <cellStyle name="RISKltandbEdge 3 5 4 3" xfId="18988" xr:uid="{00000000-0005-0000-0000-0000596E0000}"/>
    <cellStyle name="RISKltandbEdge 3 5 4 3 2" xfId="18989" xr:uid="{00000000-0005-0000-0000-00005A6E0000}"/>
    <cellStyle name="RISKltandbEdge 3 5 4 4" xfId="18990" xr:uid="{00000000-0005-0000-0000-00005B6E0000}"/>
    <cellStyle name="RISKltandbEdge 3 5 5" xfId="18991" xr:uid="{00000000-0005-0000-0000-00005C6E0000}"/>
    <cellStyle name="RISKltandbEdge 3 5 5 2" xfId="18992" xr:uid="{00000000-0005-0000-0000-00005D6E0000}"/>
    <cellStyle name="RISKltandbEdge 3 5 5 2 2" xfId="18993" xr:uid="{00000000-0005-0000-0000-00005E6E0000}"/>
    <cellStyle name="RISKltandbEdge 3 5 5 3" xfId="18994" xr:uid="{00000000-0005-0000-0000-00005F6E0000}"/>
    <cellStyle name="RISKltandbEdge 3 5 5 3 2" xfId="18995" xr:uid="{00000000-0005-0000-0000-0000606E0000}"/>
    <cellStyle name="RISKltandbEdge 3 5 5 4" xfId="18996" xr:uid="{00000000-0005-0000-0000-0000616E0000}"/>
    <cellStyle name="RISKltandbEdge 3 5 6" xfId="18997" xr:uid="{00000000-0005-0000-0000-0000626E0000}"/>
    <cellStyle name="RISKltandbEdge 3 5 6 2" xfId="18998" xr:uid="{00000000-0005-0000-0000-0000636E0000}"/>
    <cellStyle name="RISKltandbEdge 3 5 7" xfId="18999" xr:uid="{00000000-0005-0000-0000-0000646E0000}"/>
    <cellStyle name="RISKltandbEdge 3 5 7 2" xfId="19000" xr:uid="{00000000-0005-0000-0000-0000656E0000}"/>
    <cellStyle name="RISKltandbEdge 3 5 8" xfId="19001" xr:uid="{00000000-0005-0000-0000-0000666E0000}"/>
    <cellStyle name="RISKltandbEdge 3 6" xfId="19002" xr:uid="{00000000-0005-0000-0000-0000676E0000}"/>
    <cellStyle name="RISKltandbEdge 3 6 2" xfId="19003" xr:uid="{00000000-0005-0000-0000-0000686E0000}"/>
    <cellStyle name="RISKltandbEdge 3 6 2 2" xfId="19004" xr:uid="{00000000-0005-0000-0000-0000696E0000}"/>
    <cellStyle name="RISKltandbEdge 3 6 2 2 2" xfId="19005" xr:uid="{00000000-0005-0000-0000-00006A6E0000}"/>
    <cellStyle name="RISKltandbEdge 3 6 2 3" xfId="19006" xr:uid="{00000000-0005-0000-0000-00006B6E0000}"/>
    <cellStyle name="RISKltandbEdge 3 6 2 3 2" xfId="19007" xr:uid="{00000000-0005-0000-0000-00006C6E0000}"/>
    <cellStyle name="RISKltandbEdge 3 6 2 4" xfId="19008" xr:uid="{00000000-0005-0000-0000-00006D6E0000}"/>
    <cellStyle name="RISKltandbEdge 3 6 3" xfId="19009" xr:uid="{00000000-0005-0000-0000-00006E6E0000}"/>
    <cellStyle name="RISKltandbEdge 3 6 3 2" xfId="19010" xr:uid="{00000000-0005-0000-0000-00006F6E0000}"/>
    <cellStyle name="RISKltandbEdge 3 6 3 2 2" xfId="19011" xr:uid="{00000000-0005-0000-0000-0000706E0000}"/>
    <cellStyle name="RISKltandbEdge 3 6 3 3" xfId="19012" xr:uid="{00000000-0005-0000-0000-0000716E0000}"/>
    <cellStyle name="RISKltandbEdge 3 6 3 3 2" xfId="19013" xr:uid="{00000000-0005-0000-0000-0000726E0000}"/>
    <cellStyle name="RISKltandbEdge 3 6 3 4" xfId="19014" xr:uid="{00000000-0005-0000-0000-0000736E0000}"/>
    <cellStyle name="RISKltandbEdge 3 6 4" xfId="19015" xr:uid="{00000000-0005-0000-0000-0000746E0000}"/>
    <cellStyle name="RISKltandbEdge 3 6 4 2" xfId="19016" xr:uid="{00000000-0005-0000-0000-0000756E0000}"/>
    <cellStyle name="RISKltandbEdge 3 6 4 2 2" xfId="19017" xr:uid="{00000000-0005-0000-0000-0000766E0000}"/>
    <cellStyle name="RISKltandbEdge 3 6 4 3" xfId="19018" xr:uid="{00000000-0005-0000-0000-0000776E0000}"/>
    <cellStyle name="RISKltandbEdge 3 6 4 3 2" xfId="19019" xr:uid="{00000000-0005-0000-0000-0000786E0000}"/>
    <cellStyle name="RISKltandbEdge 3 6 4 4" xfId="19020" xr:uid="{00000000-0005-0000-0000-0000796E0000}"/>
    <cellStyle name="RISKltandbEdge 3 6 5" xfId="19021" xr:uid="{00000000-0005-0000-0000-00007A6E0000}"/>
    <cellStyle name="RISKltandbEdge 3 6 5 2" xfId="19022" xr:uid="{00000000-0005-0000-0000-00007B6E0000}"/>
    <cellStyle name="RISKltandbEdge 3 6 5 2 2" xfId="19023" xr:uid="{00000000-0005-0000-0000-00007C6E0000}"/>
    <cellStyle name="RISKltandbEdge 3 6 5 3" xfId="19024" xr:uid="{00000000-0005-0000-0000-00007D6E0000}"/>
    <cellStyle name="RISKltandbEdge 3 6 5 3 2" xfId="19025" xr:uid="{00000000-0005-0000-0000-00007E6E0000}"/>
    <cellStyle name="RISKltandbEdge 3 6 5 4" xfId="19026" xr:uid="{00000000-0005-0000-0000-00007F6E0000}"/>
    <cellStyle name="RISKltandbEdge 3 6 6" xfId="19027" xr:uid="{00000000-0005-0000-0000-0000806E0000}"/>
    <cellStyle name="RISKltandbEdge 3 6 6 2" xfId="19028" xr:uid="{00000000-0005-0000-0000-0000816E0000}"/>
    <cellStyle name="RISKltandbEdge 3 6 7" xfId="19029" xr:uid="{00000000-0005-0000-0000-0000826E0000}"/>
    <cellStyle name="RISKltandbEdge 3 6 7 2" xfId="19030" xr:uid="{00000000-0005-0000-0000-0000836E0000}"/>
    <cellStyle name="RISKltandbEdge 3 6 8" xfId="19031" xr:uid="{00000000-0005-0000-0000-0000846E0000}"/>
    <cellStyle name="RISKltandbEdge 3 7" xfId="19032" xr:uid="{00000000-0005-0000-0000-0000856E0000}"/>
    <cellStyle name="RISKltandbEdge 3 7 2" xfId="19033" xr:uid="{00000000-0005-0000-0000-0000866E0000}"/>
    <cellStyle name="RISKltandbEdge 3 7 2 2" xfId="19034" xr:uid="{00000000-0005-0000-0000-0000876E0000}"/>
    <cellStyle name="RISKltandbEdge 3 7 3" xfId="19035" xr:uid="{00000000-0005-0000-0000-0000886E0000}"/>
    <cellStyle name="RISKltandbEdge 3 7 3 2" xfId="19036" xr:uid="{00000000-0005-0000-0000-0000896E0000}"/>
    <cellStyle name="RISKltandbEdge 3 7 4" xfId="19037" xr:uid="{00000000-0005-0000-0000-00008A6E0000}"/>
    <cellStyle name="RISKltandbEdge 3 8" xfId="19038" xr:uid="{00000000-0005-0000-0000-00008B6E0000}"/>
    <cellStyle name="RISKltandbEdge 3 8 2" xfId="19039" xr:uid="{00000000-0005-0000-0000-00008C6E0000}"/>
    <cellStyle name="RISKltandbEdge 3 8 2 2" xfId="19040" xr:uid="{00000000-0005-0000-0000-00008D6E0000}"/>
    <cellStyle name="RISKltandbEdge 3 8 3" xfId="19041" xr:uid="{00000000-0005-0000-0000-00008E6E0000}"/>
    <cellStyle name="RISKltandbEdge 3 8 3 2" xfId="19042" xr:uid="{00000000-0005-0000-0000-00008F6E0000}"/>
    <cellStyle name="RISKltandbEdge 3 8 4" xfId="19043" xr:uid="{00000000-0005-0000-0000-0000906E0000}"/>
    <cellStyle name="RISKltandbEdge 3 9" xfId="19044" xr:uid="{00000000-0005-0000-0000-0000916E0000}"/>
    <cellStyle name="RISKltandbEdge 3 9 2" xfId="19045" xr:uid="{00000000-0005-0000-0000-0000926E0000}"/>
    <cellStyle name="RISKltandbEdge 3 9 2 2" xfId="19046" xr:uid="{00000000-0005-0000-0000-0000936E0000}"/>
    <cellStyle name="RISKltandbEdge 3 9 3" xfId="19047" xr:uid="{00000000-0005-0000-0000-0000946E0000}"/>
    <cellStyle name="RISKltandbEdge 3 9 3 2" xfId="19048" xr:uid="{00000000-0005-0000-0000-0000956E0000}"/>
    <cellStyle name="RISKltandbEdge 3 9 4" xfId="19049" xr:uid="{00000000-0005-0000-0000-0000966E0000}"/>
    <cellStyle name="RISKltandbEdge 3_Balance" xfId="19050" xr:uid="{00000000-0005-0000-0000-0000976E0000}"/>
    <cellStyle name="RISKltandbEdge 4" xfId="19051" xr:uid="{00000000-0005-0000-0000-0000986E0000}"/>
    <cellStyle name="RISKltandbEdge 4 10" xfId="19052" xr:uid="{00000000-0005-0000-0000-0000996E0000}"/>
    <cellStyle name="RISKltandbEdge 4 10 2" xfId="19053" xr:uid="{00000000-0005-0000-0000-00009A6E0000}"/>
    <cellStyle name="RISKltandbEdge 4 10 2 2" xfId="19054" xr:uid="{00000000-0005-0000-0000-00009B6E0000}"/>
    <cellStyle name="RISKltandbEdge 4 10 3" xfId="19055" xr:uid="{00000000-0005-0000-0000-00009C6E0000}"/>
    <cellStyle name="RISKltandbEdge 4 10 3 2" xfId="19056" xr:uid="{00000000-0005-0000-0000-00009D6E0000}"/>
    <cellStyle name="RISKltandbEdge 4 10 4" xfId="19057" xr:uid="{00000000-0005-0000-0000-00009E6E0000}"/>
    <cellStyle name="RISKltandbEdge 4 11" xfId="19058" xr:uid="{00000000-0005-0000-0000-00009F6E0000}"/>
    <cellStyle name="RISKltandbEdge 4 11 2" xfId="19059" xr:uid="{00000000-0005-0000-0000-0000A06E0000}"/>
    <cellStyle name="RISKltandbEdge 4 12" xfId="19060" xr:uid="{00000000-0005-0000-0000-0000A16E0000}"/>
    <cellStyle name="RISKltandbEdge 4 12 2" xfId="19061" xr:uid="{00000000-0005-0000-0000-0000A26E0000}"/>
    <cellStyle name="RISKltandbEdge 4 13" xfId="19062" xr:uid="{00000000-0005-0000-0000-0000A36E0000}"/>
    <cellStyle name="RISKltandbEdge 4 2" xfId="19063" xr:uid="{00000000-0005-0000-0000-0000A46E0000}"/>
    <cellStyle name="RISKltandbEdge 4 2 2" xfId="19064" xr:uid="{00000000-0005-0000-0000-0000A56E0000}"/>
    <cellStyle name="RISKltandbEdge 4 2 2 2" xfId="19065" xr:uid="{00000000-0005-0000-0000-0000A66E0000}"/>
    <cellStyle name="RISKltandbEdge 4 2 2 2 2" xfId="19066" xr:uid="{00000000-0005-0000-0000-0000A76E0000}"/>
    <cellStyle name="RISKltandbEdge 4 2 2 2 2 2" xfId="19067" xr:uid="{00000000-0005-0000-0000-0000A86E0000}"/>
    <cellStyle name="RISKltandbEdge 4 2 2 2 3" xfId="19068" xr:uid="{00000000-0005-0000-0000-0000A96E0000}"/>
    <cellStyle name="RISKltandbEdge 4 2 2 2 3 2" xfId="19069" xr:uid="{00000000-0005-0000-0000-0000AA6E0000}"/>
    <cellStyle name="RISKltandbEdge 4 2 2 2 4" xfId="19070" xr:uid="{00000000-0005-0000-0000-0000AB6E0000}"/>
    <cellStyle name="RISKltandbEdge 4 2 2 3" xfId="19071" xr:uid="{00000000-0005-0000-0000-0000AC6E0000}"/>
    <cellStyle name="RISKltandbEdge 4 2 2 3 2" xfId="19072" xr:uid="{00000000-0005-0000-0000-0000AD6E0000}"/>
    <cellStyle name="RISKltandbEdge 4 2 2 3 2 2" xfId="19073" xr:uid="{00000000-0005-0000-0000-0000AE6E0000}"/>
    <cellStyle name="RISKltandbEdge 4 2 2 3 3" xfId="19074" xr:uid="{00000000-0005-0000-0000-0000AF6E0000}"/>
    <cellStyle name="RISKltandbEdge 4 2 2 3 3 2" xfId="19075" xr:uid="{00000000-0005-0000-0000-0000B06E0000}"/>
    <cellStyle name="RISKltandbEdge 4 2 2 3 4" xfId="19076" xr:uid="{00000000-0005-0000-0000-0000B16E0000}"/>
    <cellStyle name="RISKltandbEdge 4 2 2 4" xfId="19077" xr:uid="{00000000-0005-0000-0000-0000B26E0000}"/>
    <cellStyle name="RISKltandbEdge 4 2 2 4 2" xfId="19078" xr:uid="{00000000-0005-0000-0000-0000B36E0000}"/>
    <cellStyle name="RISKltandbEdge 4 2 2 4 2 2" xfId="19079" xr:uid="{00000000-0005-0000-0000-0000B46E0000}"/>
    <cellStyle name="RISKltandbEdge 4 2 2 4 3" xfId="19080" xr:uid="{00000000-0005-0000-0000-0000B56E0000}"/>
    <cellStyle name="RISKltandbEdge 4 2 2 4 3 2" xfId="19081" xr:uid="{00000000-0005-0000-0000-0000B66E0000}"/>
    <cellStyle name="RISKltandbEdge 4 2 2 4 4" xfId="19082" xr:uid="{00000000-0005-0000-0000-0000B76E0000}"/>
    <cellStyle name="RISKltandbEdge 4 2 2 5" xfId="19083" xr:uid="{00000000-0005-0000-0000-0000B86E0000}"/>
    <cellStyle name="RISKltandbEdge 4 2 2 5 2" xfId="19084" xr:uid="{00000000-0005-0000-0000-0000B96E0000}"/>
    <cellStyle name="RISKltandbEdge 4 2 2 5 2 2" xfId="19085" xr:uid="{00000000-0005-0000-0000-0000BA6E0000}"/>
    <cellStyle name="RISKltandbEdge 4 2 2 5 3" xfId="19086" xr:uid="{00000000-0005-0000-0000-0000BB6E0000}"/>
    <cellStyle name="RISKltandbEdge 4 2 2 5 3 2" xfId="19087" xr:uid="{00000000-0005-0000-0000-0000BC6E0000}"/>
    <cellStyle name="RISKltandbEdge 4 2 2 5 4" xfId="19088" xr:uid="{00000000-0005-0000-0000-0000BD6E0000}"/>
    <cellStyle name="RISKltandbEdge 4 2 2 6" xfId="19089" xr:uid="{00000000-0005-0000-0000-0000BE6E0000}"/>
    <cellStyle name="RISKltandbEdge 4 2 2 6 2" xfId="19090" xr:uid="{00000000-0005-0000-0000-0000BF6E0000}"/>
    <cellStyle name="RISKltandbEdge 4 2 2 7" xfId="19091" xr:uid="{00000000-0005-0000-0000-0000C06E0000}"/>
    <cellStyle name="RISKltandbEdge 4 2 2 7 2" xfId="19092" xr:uid="{00000000-0005-0000-0000-0000C16E0000}"/>
    <cellStyle name="RISKltandbEdge 4 2 2 8" xfId="19093" xr:uid="{00000000-0005-0000-0000-0000C26E0000}"/>
    <cellStyle name="RISKltandbEdge 4 2 3" xfId="19094" xr:uid="{00000000-0005-0000-0000-0000C36E0000}"/>
    <cellStyle name="RISKltandbEdge 4 2 3 2" xfId="19095" xr:uid="{00000000-0005-0000-0000-0000C46E0000}"/>
    <cellStyle name="RISKltandbEdge 4 2 3 2 2" xfId="19096" xr:uid="{00000000-0005-0000-0000-0000C56E0000}"/>
    <cellStyle name="RISKltandbEdge 4 2 3 3" xfId="19097" xr:uid="{00000000-0005-0000-0000-0000C66E0000}"/>
    <cellStyle name="RISKltandbEdge 4 2 3 3 2" xfId="19098" xr:uid="{00000000-0005-0000-0000-0000C76E0000}"/>
    <cellStyle name="RISKltandbEdge 4 2 3 4" xfId="19099" xr:uid="{00000000-0005-0000-0000-0000C86E0000}"/>
    <cellStyle name="RISKltandbEdge 4 2 4" xfId="19100" xr:uid="{00000000-0005-0000-0000-0000C96E0000}"/>
    <cellStyle name="RISKltandbEdge 4 2 4 2" xfId="19101" xr:uid="{00000000-0005-0000-0000-0000CA6E0000}"/>
    <cellStyle name="RISKltandbEdge 4 2 4 2 2" xfId="19102" xr:uid="{00000000-0005-0000-0000-0000CB6E0000}"/>
    <cellStyle name="RISKltandbEdge 4 2 4 3" xfId="19103" xr:uid="{00000000-0005-0000-0000-0000CC6E0000}"/>
    <cellStyle name="RISKltandbEdge 4 2 4 3 2" xfId="19104" xr:uid="{00000000-0005-0000-0000-0000CD6E0000}"/>
    <cellStyle name="RISKltandbEdge 4 2 4 4" xfId="19105" xr:uid="{00000000-0005-0000-0000-0000CE6E0000}"/>
    <cellStyle name="RISKltandbEdge 4 2 5" xfId="19106" xr:uid="{00000000-0005-0000-0000-0000CF6E0000}"/>
    <cellStyle name="RISKltandbEdge 4 2 5 2" xfId="19107" xr:uid="{00000000-0005-0000-0000-0000D06E0000}"/>
    <cellStyle name="RISKltandbEdge 4 2 5 2 2" xfId="19108" xr:uid="{00000000-0005-0000-0000-0000D16E0000}"/>
    <cellStyle name="RISKltandbEdge 4 2 5 3" xfId="19109" xr:uid="{00000000-0005-0000-0000-0000D26E0000}"/>
    <cellStyle name="RISKltandbEdge 4 2 5 3 2" xfId="19110" xr:uid="{00000000-0005-0000-0000-0000D36E0000}"/>
    <cellStyle name="RISKltandbEdge 4 2 5 4" xfId="19111" xr:uid="{00000000-0005-0000-0000-0000D46E0000}"/>
    <cellStyle name="RISKltandbEdge 4 2 6" xfId="19112" xr:uid="{00000000-0005-0000-0000-0000D56E0000}"/>
    <cellStyle name="RISKltandbEdge 4 2 6 2" xfId="19113" xr:uid="{00000000-0005-0000-0000-0000D66E0000}"/>
    <cellStyle name="RISKltandbEdge 4 2 6 2 2" xfId="19114" xr:uid="{00000000-0005-0000-0000-0000D76E0000}"/>
    <cellStyle name="RISKltandbEdge 4 2 6 3" xfId="19115" xr:uid="{00000000-0005-0000-0000-0000D86E0000}"/>
    <cellStyle name="RISKltandbEdge 4 2 6 3 2" xfId="19116" xr:uid="{00000000-0005-0000-0000-0000D96E0000}"/>
    <cellStyle name="RISKltandbEdge 4 2 6 4" xfId="19117" xr:uid="{00000000-0005-0000-0000-0000DA6E0000}"/>
    <cellStyle name="RISKltandbEdge 4 2 7" xfId="19118" xr:uid="{00000000-0005-0000-0000-0000DB6E0000}"/>
    <cellStyle name="RISKltandbEdge 4 2 7 2" xfId="19119" xr:uid="{00000000-0005-0000-0000-0000DC6E0000}"/>
    <cellStyle name="RISKltandbEdge 4 2 8" xfId="19120" xr:uid="{00000000-0005-0000-0000-0000DD6E0000}"/>
    <cellStyle name="RISKltandbEdge 4 2 8 2" xfId="19121" xr:uid="{00000000-0005-0000-0000-0000DE6E0000}"/>
    <cellStyle name="RISKltandbEdge 4 2 9" xfId="19122" xr:uid="{00000000-0005-0000-0000-0000DF6E0000}"/>
    <cellStyle name="RISKltandbEdge 4 2_Balance" xfId="19123" xr:uid="{00000000-0005-0000-0000-0000E06E0000}"/>
    <cellStyle name="RISKltandbEdge 4 3" xfId="19124" xr:uid="{00000000-0005-0000-0000-0000E16E0000}"/>
    <cellStyle name="RISKltandbEdge 4 3 2" xfId="19125" xr:uid="{00000000-0005-0000-0000-0000E26E0000}"/>
    <cellStyle name="RISKltandbEdge 4 3 2 2" xfId="19126" xr:uid="{00000000-0005-0000-0000-0000E36E0000}"/>
    <cellStyle name="RISKltandbEdge 4 3 2 2 2" xfId="19127" xr:uid="{00000000-0005-0000-0000-0000E46E0000}"/>
    <cellStyle name="RISKltandbEdge 4 3 2 2 2 2" xfId="19128" xr:uid="{00000000-0005-0000-0000-0000E56E0000}"/>
    <cellStyle name="RISKltandbEdge 4 3 2 2 3" xfId="19129" xr:uid="{00000000-0005-0000-0000-0000E66E0000}"/>
    <cellStyle name="RISKltandbEdge 4 3 2 2 3 2" xfId="19130" xr:uid="{00000000-0005-0000-0000-0000E76E0000}"/>
    <cellStyle name="RISKltandbEdge 4 3 2 2 4" xfId="19131" xr:uid="{00000000-0005-0000-0000-0000E86E0000}"/>
    <cellStyle name="RISKltandbEdge 4 3 2 3" xfId="19132" xr:uid="{00000000-0005-0000-0000-0000E96E0000}"/>
    <cellStyle name="RISKltandbEdge 4 3 2 3 2" xfId="19133" xr:uid="{00000000-0005-0000-0000-0000EA6E0000}"/>
    <cellStyle name="RISKltandbEdge 4 3 2 3 2 2" xfId="19134" xr:uid="{00000000-0005-0000-0000-0000EB6E0000}"/>
    <cellStyle name="RISKltandbEdge 4 3 2 3 3" xfId="19135" xr:uid="{00000000-0005-0000-0000-0000EC6E0000}"/>
    <cellStyle name="RISKltandbEdge 4 3 2 3 3 2" xfId="19136" xr:uid="{00000000-0005-0000-0000-0000ED6E0000}"/>
    <cellStyle name="RISKltandbEdge 4 3 2 3 4" xfId="19137" xr:uid="{00000000-0005-0000-0000-0000EE6E0000}"/>
    <cellStyle name="RISKltandbEdge 4 3 2 4" xfId="19138" xr:uid="{00000000-0005-0000-0000-0000EF6E0000}"/>
    <cellStyle name="RISKltandbEdge 4 3 2 4 2" xfId="19139" xr:uid="{00000000-0005-0000-0000-0000F06E0000}"/>
    <cellStyle name="RISKltandbEdge 4 3 2 4 2 2" xfId="19140" xr:uid="{00000000-0005-0000-0000-0000F16E0000}"/>
    <cellStyle name="RISKltandbEdge 4 3 2 4 3" xfId="19141" xr:uid="{00000000-0005-0000-0000-0000F26E0000}"/>
    <cellStyle name="RISKltandbEdge 4 3 2 4 3 2" xfId="19142" xr:uid="{00000000-0005-0000-0000-0000F36E0000}"/>
    <cellStyle name="RISKltandbEdge 4 3 2 4 4" xfId="19143" xr:uid="{00000000-0005-0000-0000-0000F46E0000}"/>
    <cellStyle name="RISKltandbEdge 4 3 2 5" xfId="19144" xr:uid="{00000000-0005-0000-0000-0000F56E0000}"/>
    <cellStyle name="RISKltandbEdge 4 3 2 5 2" xfId="19145" xr:uid="{00000000-0005-0000-0000-0000F66E0000}"/>
    <cellStyle name="RISKltandbEdge 4 3 2 5 2 2" xfId="19146" xr:uid="{00000000-0005-0000-0000-0000F76E0000}"/>
    <cellStyle name="RISKltandbEdge 4 3 2 5 3" xfId="19147" xr:uid="{00000000-0005-0000-0000-0000F86E0000}"/>
    <cellStyle name="RISKltandbEdge 4 3 2 5 3 2" xfId="19148" xr:uid="{00000000-0005-0000-0000-0000F96E0000}"/>
    <cellStyle name="RISKltandbEdge 4 3 2 5 4" xfId="19149" xr:uid="{00000000-0005-0000-0000-0000FA6E0000}"/>
    <cellStyle name="RISKltandbEdge 4 3 2 6" xfId="19150" xr:uid="{00000000-0005-0000-0000-0000FB6E0000}"/>
    <cellStyle name="RISKltandbEdge 4 3 2 6 2" xfId="19151" xr:uid="{00000000-0005-0000-0000-0000FC6E0000}"/>
    <cellStyle name="RISKltandbEdge 4 3 2 7" xfId="19152" xr:uid="{00000000-0005-0000-0000-0000FD6E0000}"/>
    <cellStyle name="RISKltandbEdge 4 3 2 7 2" xfId="19153" xr:uid="{00000000-0005-0000-0000-0000FE6E0000}"/>
    <cellStyle name="RISKltandbEdge 4 3 2 8" xfId="19154" xr:uid="{00000000-0005-0000-0000-0000FF6E0000}"/>
    <cellStyle name="RISKltandbEdge 4 3 3" xfId="19155" xr:uid="{00000000-0005-0000-0000-0000006F0000}"/>
    <cellStyle name="RISKltandbEdge 4 3 3 2" xfId="19156" xr:uid="{00000000-0005-0000-0000-0000016F0000}"/>
    <cellStyle name="RISKltandbEdge 4 3 3 2 2" xfId="19157" xr:uid="{00000000-0005-0000-0000-0000026F0000}"/>
    <cellStyle name="RISKltandbEdge 4 3 3 3" xfId="19158" xr:uid="{00000000-0005-0000-0000-0000036F0000}"/>
    <cellStyle name="RISKltandbEdge 4 3 3 3 2" xfId="19159" xr:uid="{00000000-0005-0000-0000-0000046F0000}"/>
    <cellStyle name="RISKltandbEdge 4 3 3 4" xfId="19160" xr:uid="{00000000-0005-0000-0000-0000056F0000}"/>
    <cellStyle name="RISKltandbEdge 4 3 4" xfId="19161" xr:uid="{00000000-0005-0000-0000-0000066F0000}"/>
    <cellStyle name="RISKltandbEdge 4 3 4 2" xfId="19162" xr:uid="{00000000-0005-0000-0000-0000076F0000}"/>
    <cellStyle name="RISKltandbEdge 4 3 4 2 2" xfId="19163" xr:uid="{00000000-0005-0000-0000-0000086F0000}"/>
    <cellStyle name="RISKltandbEdge 4 3 4 3" xfId="19164" xr:uid="{00000000-0005-0000-0000-0000096F0000}"/>
    <cellStyle name="RISKltandbEdge 4 3 4 3 2" xfId="19165" xr:uid="{00000000-0005-0000-0000-00000A6F0000}"/>
    <cellStyle name="RISKltandbEdge 4 3 4 4" xfId="19166" xr:uid="{00000000-0005-0000-0000-00000B6F0000}"/>
    <cellStyle name="RISKltandbEdge 4 3 5" xfId="19167" xr:uid="{00000000-0005-0000-0000-00000C6F0000}"/>
    <cellStyle name="RISKltandbEdge 4 3 5 2" xfId="19168" xr:uid="{00000000-0005-0000-0000-00000D6F0000}"/>
    <cellStyle name="RISKltandbEdge 4 3 5 2 2" xfId="19169" xr:uid="{00000000-0005-0000-0000-00000E6F0000}"/>
    <cellStyle name="RISKltandbEdge 4 3 5 3" xfId="19170" xr:uid="{00000000-0005-0000-0000-00000F6F0000}"/>
    <cellStyle name="RISKltandbEdge 4 3 5 3 2" xfId="19171" xr:uid="{00000000-0005-0000-0000-0000106F0000}"/>
    <cellStyle name="RISKltandbEdge 4 3 5 4" xfId="19172" xr:uid="{00000000-0005-0000-0000-0000116F0000}"/>
    <cellStyle name="RISKltandbEdge 4 3 6" xfId="19173" xr:uid="{00000000-0005-0000-0000-0000126F0000}"/>
    <cellStyle name="RISKltandbEdge 4 3 6 2" xfId="19174" xr:uid="{00000000-0005-0000-0000-0000136F0000}"/>
    <cellStyle name="RISKltandbEdge 4 3 6 2 2" xfId="19175" xr:uid="{00000000-0005-0000-0000-0000146F0000}"/>
    <cellStyle name="RISKltandbEdge 4 3 6 3" xfId="19176" xr:uid="{00000000-0005-0000-0000-0000156F0000}"/>
    <cellStyle name="RISKltandbEdge 4 3 6 3 2" xfId="19177" xr:uid="{00000000-0005-0000-0000-0000166F0000}"/>
    <cellStyle name="RISKltandbEdge 4 3 6 4" xfId="19178" xr:uid="{00000000-0005-0000-0000-0000176F0000}"/>
    <cellStyle name="RISKltandbEdge 4 3 7" xfId="19179" xr:uid="{00000000-0005-0000-0000-0000186F0000}"/>
    <cellStyle name="RISKltandbEdge 4 3 7 2" xfId="19180" xr:uid="{00000000-0005-0000-0000-0000196F0000}"/>
    <cellStyle name="RISKltandbEdge 4 3 8" xfId="19181" xr:uid="{00000000-0005-0000-0000-00001A6F0000}"/>
    <cellStyle name="RISKltandbEdge 4 3 8 2" xfId="19182" xr:uid="{00000000-0005-0000-0000-00001B6F0000}"/>
    <cellStyle name="RISKltandbEdge 4 3 9" xfId="19183" xr:uid="{00000000-0005-0000-0000-00001C6F0000}"/>
    <cellStyle name="RISKltandbEdge 4 3_Balance" xfId="19184" xr:uid="{00000000-0005-0000-0000-00001D6F0000}"/>
    <cellStyle name="RISKltandbEdge 4 4" xfId="19185" xr:uid="{00000000-0005-0000-0000-00001E6F0000}"/>
    <cellStyle name="RISKltandbEdge 4 4 2" xfId="19186" xr:uid="{00000000-0005-0000-0000-00001F6F0000}"/>
    <cellStyle name="RISKltandbEdge 4 4 2 2" xfId="19187" xr:uid="{00000000-0005-0000-0000-0000206F0000}"/>
    <cellStyle name="RISKltandbEdge 4 4 2 2 2" xfId="19188" xr:uid="{00000000-0005-0000-0000-0000216F0000}"/>
    <cellStyle name="RISKltandbEdge 4 4 2 2 2 2" xfId="19189" xr:uid="{00000000-0005-0000-0000-0000226F0000}"/>
    <cellStyle name="RISKltandbEdge 4 4 2 2 3" xfId="19190" xr:uid="{00000000-0005-0000-0000-0000236F0000}"/>
    <cellStyle name="RISKltandbEdge 4 4 2 2 3 2" xfId="19191" xr:uid="{00000000-0005-0000-0000-0000246F0000}"/>
    <cellStyle name="RISKltandbEdge 4 4 2 2 4" xfId="19192" xr:uid="{00000000-0005-0000-0000-0000256F0000}"/>
    <cellStyle name="RISKltandbEdge 4 4 2 3" xfId="19193" xr:uid="{00000000-0005-0000-0000-0000266F0000}"/>
    <cellStyle name="RISKltandbEdge 4 4 2 3 2" xfId="19194" xr:uid="{00000000-0005-0000-0000-0000276F0000}"/>
    <cellStyle name="RISKltandbEdge 4 4 2 3 2 2" xfId="19195" xr:uid="{00000000-0005-0000-0000-0000286F0000}"/>
    <cellStyle name="RISKltandbEdge 4 4 2 3 3" xfId="19196" xr:uid="{00000000-0005-0000-0000-0000296F0000}"/>
    <cellStyle name="RISKltandbEdge 4 4 2 3 3 2" xfId="19197" xr:uid="{00000000-0005-0000-0000-00002A6F0000}"/>
    <cellStyle name="RISKltandbEdge 4 4 2 3 4" xfId="19198" xr:uid="{00000000-0005-0000-0000-00002B6F0000}"/>
    <cellStyle name="RISKltandbEdge 4 4 2 4" xfId="19199" xr:uid="{00000000-0005-0000-0000-00002C6F0000}"/>
    <cellStyle name="RISKltandbEdge 4 4 2 4 2" xfId="19200" xr:uid="{00000000-0005-0000-0000-00002D6F0000}"/>
    <cellStyle name="RISKltandbEdge 4 4 2 4 2 2" xfId="19201" xr:uid="{00000000-0005-0000-0000-00002E6F0000}"/>
    <cellStyle name="RISKltandbEdge 4 4 2 4 3" xfId="19202" xr:uid="{00000000-0005-0000-0000-00002F6F0000}"/>
    <cellStyle name="RISKltandbEdge 4 4 2 4 3 2" xfId="19203" xr:uid="{00000000-0005-0000-0000-0000306F0000}"/>
    <cellStyle name="RISKltandbEdge 4 4 2 4 4" xfId="19204" xr:uid="{00000000-0005-0000-0000-0000316F0000}"/>
    <cellStyle name="RISKltandbEdge 4 4 2 5" xfId="19205" xr:uid="{00000000-0005-0000-0000-0000326F0000}"/>
    <cellStyle name="RISKltandbEdge 4 4 2 5 2" xfId="19206" xr:uid="{00000000-0005-0000-0000-0000336F0000}"/>
    <cellStyle name="RISKltandbEdge 4 4 2 5 2 2" xfId="19207" xr:uid="{00000000-0005-0000-0000-0000346F0000}"/>
    <cellStyle name="RISKltandbEdge 4 4 2 5 3" xfId="19208" xr:uid="{00000000-0005-0000-0000-0000356F0000}"/>
    <cellStyle name="RISKltandbEdge 4 4 2 5 3 2" xfId="19209" xr:uid="{00000000-0005-0000-0000-0000366F0000}"/>
    <cellStyle name="RISKltandbEdge 4 4 2 5 4" xfId="19210" xr:uid="{00000000-0005-0000-0000-0000376F0000}"/>
    <cellStyle name="RISKltandbEdge 4 4 2 6" xfId="19211" xr:uid="{00000000-0005-0000-0000-0000386F0000}"/>
    <cellStyle name="RISKltandbEdge 4 4 2 6 2" xfId="19212" xr:uid="{00000000-0005-0000-0000-0000396F0000}"/>
    <cellStyle name="RISKltandbEdge 4 4 2 7" xfId="19213" xr:uid="{00000000-0005-0000-0000-00003A6F0000}"/>
    <cellStyle name="RISKltandbEdge 4 4 2 7 2" xfId="19214" xr:uid="{00000000-0005-0000-0000-00003B6F0000}"/>
    <cellStyle name="RISKltandbEdge 4 4 2 8" xfId="19215" xr:uid="{00000000-0005-0000-0000-00003C6F0000}"/>
    <cellStyle name="RISKltandbEdge 4 4 3" xfId="19216" xr:uid="{00000000-0005-0000-0000-00003D6F0000}"/>
    <cellStyle name="RISKltandbEdge 4 4 3 2" xfId="19217" xr:uid="{00000000-0005-0000-0000-00003E6F0000}"/>
    <cellStyle name="RISKltandbEdge 4 4 3 2 2" xfId="19218" xr:uid="{00000000-0005-0000-0000-00003F6F0000}"/>
    <cellStyle name="RISKltandbEdge 4 4 3 3" xfId="19219" xr:uid="{00000000-0005-0000-0000-0000406F0000}"/>
    <cellStyle name="RISKltandbEdge 4 4 3 3 2" xfId="19220" xr:uid="{00000000-0005-0000-0000-0000416F0000}"/>
    <cellStyle name="RISKltandbEdge 4 4 3 4" xfId="19221" xr:uid="{00000000-0005-0000-0000-0000426F0000}"/>
    <cellStyle name="RISKltandbEdge 4 4 4" xfId="19222" xr:uid="{00000000-0005-0000-0000-0000436F0000}"/>
    <cellStyle name="RISKltandbEdge 4 4 4 2" xfId="19223" xr:uid="{00000000-0005-0000-0000-0000446F0000}"/>
    <cellStyle name="RISKltandbEdge 4 4 4 2 2" xfId="19224" xr:uid="{00000000-0005-0000-0000-0000456F0000}"/>
    <cellStyle name="RISKltandbEdge 4 4 4 3" xfId="19225" xr:uid="{00000000-0005-0000-0000-0000466F0000}"/>
    <cellStyle name="RISKltandbEdge 4 4 4 3 2" xfId="19226" xr:uid="{00000000-0005-0000-0000-0000476F0000}"/>
    <cellStyle name="RISKltandbEdge 4 4 4 4" xfId="19227" xr:uid="{00000000-0005-0000-0000-0000486F0000}"/>
    <cellStyle name="RISKltandbEdge 4 4 5" xfId="19228" xr:uid="{00000000-0005-0000-0000-0000496F0000}"/>
    <cellStyle name="RISKltandbEdge 4 4 5 2" xfId="19229" xr:uid="{00000000-0005-0000-0000-00004A6F0000}"/>
    <cellStyle name="RISKltandbEdge 4 4 5 2 2" xfId="19230" xr:uid="{00000000-0005-0000-0000-00004B6F0000}"/>
    <cellStyle name="RISKltandbEdge 4 4 5 3" xfId="19231" xr:uid="{00000000-0005-0000-0000-00004C6F0000}"/>
    <cellStyle name="RISKltandbEdge 4 4 5 3 2" xfId="19232" xr:uid="{00000000-0005-0000-0000-00004D6F0000}"/>
    <cellStyle name="RISKltandbEdge 4 4 5 4" xfId="19233" xr:uid="{00000000-0005-0000-0000-00004E6F0000}"/>
    <cellStyle name="RISKltandbEdge 4 4 6" xfId="19234" xr:uid="{00000000-0005-0000-0000-00004F6F0000}"/>
    <cellStyle name="RISKltandbEdge 4 4 6 2" xfId="19235" xr:uid="{00000000-0005-0000-0000-0000506F0000}"/>
    <cellStyle name="RISKltandbEdge 4 4 6 2 2" xfId="19236" xr:uid="{00000000-0005-0000-0000-0000516F0000}"/>
    <cellStyle name="RISKltandbEdge 4 4 6 3" xfId="19237" xr:uid="{00000000-0005-0000-0000-0000526F0000}"/>
    <cellStyle name="RISKltandbEdge 4 4 6 3 2" xfId="19238" xr:uid="{00000000-0005-0000-0000-0000536F0000}"/>
    <cellStyle name="RISKltandbEdge 4 4 6 4" xfId="19239" xr:uid="{00000000-0005-0000-0000-0000546F0000}"/>
    <cellStyle name="RISKltandbEdge 4 4 7" xfId="19240" xr:uid="{00000000-0005-0000-0000-0000556F0000}"/>
    <cellStyle name="RISKltandbEdge 4 4 7 2" xfId="19241" xr:uid="{00000000-0005-0000-0000-0000566F0000}"/>
    <cellStyle name="RISKltandbEdge 4 4 8" xfId="19242" xr:uid="{00000000-0005-0000-0000-0000576F0000}"/>
    <cellStyle name="RISKltandbEdge 4 4 8 2" xfId="19243" xr:uid="{00000000-0005-0000-0000-0000586F0000}"/>
    <cellStyle name="RISKltandbEdge 4 4 9" xfId="19244" xr:uid="{00000000-0005-0000-0000-0000596F0000}"/>
    <cellStyle name="RISKltandbEdge 4 4_Balance" xfId="19245" xr:uid="{00000000-0005-0000-0000-00005A6F0000}"/>
    <cellStyle name="RISKltandbEdge 4 5" xfId="19246" xr:uid="{00000000-0005-0000-0000-00005B6F0000}"/>
    <cellStyle name="RISKltandbEdge 4 5 2" xfId="19247" xr:uid="{00000000-0005-0000-0000-00005C6F0000}"/>
    <cellStyle name="RISKltandbEdge 4 5 2 2" xfId="19248" xr:uid="{00000000-0005-0000-0000-00005D6F0000}"/>
    <cellStyle name="RISKltandbEdge 4 5 2 2 2" xfId="19249" xr:uid="{00000000-0005-0000-0000-00005E6F0000}"/>
    <cellStyle name="RISKltandbEdge 4 5 2 3" xfId="19250" xr:uid="{00000000-0005-0000-0000-00005F6F0000}"/>
    <cellStyle name="RISKltandbEdge 4 5 2 3 2" xfId="19251" xr:uid="{00000000-0005-0000-0000-0000606F0000}"/>
    <cellStyle name="RISKltandbEdge 4 5 2 4" xfId="19252" xr:uid="{00000000-0005-0000-0000-0000616F0000}"/>
    <cellStyle name="RISKltandbEdge 4 5 3" xfId="19253" xr:uid="{00000000-0005-0000-0000-0000626F0000}"/>
    <cellStyle name="RISKltandbEdge 4 5 3 2" xfId="19254" xr:uid="{00000000-0005-0000-0000-0000636F0000}"/>
    <cellStyle name="RISKltandbEdge 4 5 3 2 2" xfId="19255" xr:uid="{00000000-0005-0000-0000-0000646F0000}"/>
    <cellStyle name="RISKltandbEdge 4 5 3 3" xfId="19256" xr:uid="{00000000-0005-0000-0000-0000656F0000}"/>
    <cellStyle name="RISKltandbEdge 4 5 3 3 2" xfId="19257" xr:uid="{00000000-0005-0000-0000-0000666F0000}"/>
    <cellStyle name="RISKltandbEdge 4 5 3 4" xfId="19258" xr:uid="{00000000-0005-0000-0000-0000676F0000}"/>
    <cellStyle name="RISKltandbEdge 4 5 4" xfId="19259" xr:uid="{00000000-0005-0000-0000-0000686F0000}"/>
    <cellStyle name="RISKltandbEdge 4 5 4 2" xfId="19260" xr:uid="{00000000-0005-0000-0000-0000696F0000}"/>
    <cellStyle name="RISKltandbEdge 4 5 4 2 2" xfId="19261" xr:uid="{00000000-0005-0000-0000-00006A6F0000}"/>
    <cellStyle name="RISKltandbEdge 4 5 4 3" xfId="19262" xr:uid="{00000000-0005-0000-0000-00006B6F0000}"/>
    <cellStyle name="RISKltandbEdge 4 5 4 3 2" xfId="19263" xr:uid="{00000000-0005-0000-0000-00006C6F0000}"/>
    <cellStyle name="RISKltandbEdge 4 5 4 4" xfId="19264" xr:uid="{00000000-0005-0000-0000-00006D6F0000}"/>
    <cellStyle name="RISKltandbEdge 4 5 5" xfId="19265" xr:uid="{00000000-0005-0000-0000-00006E6F0000}"/>
    <cellStyle name="RISKltandbEdge 4 5 5 2" xfId="19266" xr:uid="{00000000-0005-0000-0000-00006F6F0000}"/>
    <cellStyle name="RISKltandbEdge 4 5 5 2 2" xfId="19267" xr:uid="{00000000-0005-0000-0000-0000706F0000}"/>
    <cellStyle name="RISKltandbEdge 4 5 5 3" xfId="19268" xr:uid="{00000000-0005-0000-0000-0000716F0000}"/>
    <cellStyle name="RISKltandbEdge 4 5 5 3 2" xfId="19269" xr:uid="{00000000-0005-0000-0000-0000726F0000}"/>
    <cellStyle name="RISKltandbEdge 4 5 5 4" xfId="19270" xr:uid="{00000000-0005-0000-0000-0000736F0000}"/>
    <cellStyle name="RISKltandbEdge 4 5 6" xfId="19271" xr:uid="{00000000-0005-0000-0000-0000746F0000}"/>
    <cellStyle name="RISKltandbEdge 4 5 6 2" xfId="19272" xr:uid="{00000000-0005-0000-0000-0000756F0000}"/>
    <cellStyle name="RISKltandbEdge 4 5 7" xfId="19273" xr:uid="{00000000-0005-0000-0000-0000766F0000}"/>
    <cellStyle name="RISKltandbEdge 4 5 7 2" xfId="19274" xr:uid="{00000000-0005-0000-0000-0000776F0000}"/>
    <cellStyle name="RISKltandbEdge 4 5 8" xfId="19275" xr:uid="{00000000-0005-0000-0000-0000786F0000}"/>
    <cellStyle name="RISKltandbEdge 4 6" xfId="19276" xr:uid="{00000000-0005-0000-0000-0000796F0000}"/>
    <cellStyle name="RISKltandbEdge 4 6 2" xfId="19277" xr:uid="{00000000-0005-0000-0000-00007A6F0000}"/>
    <cellStyle name="RISKltandbEdge 4 6 2 2" xfId="19278" xr:uid="{00000000-0005-0000-0000-00007B6F0000}"/>
    <cellStyle name="RISKltandbEdge 4 6 2 2 2" xfId="19279" xr:uid="{00000000-0005-0000-0000-00007C6F0000}"/>
    <cellStyle name="RISKltandbEdge 4 6 2 3" xfId="19280" xr:uid="{00000000-0005-0000-0000-00007D6F0000}"/>
    <cellStyle name="RISKltandbEdge 4 6 2 3 2" xfId="19281" xr:uid="{00000000-0005-0000-0000-00007E6F0000}"/>
    <cellStyle name="RISKltandbEdge 4 6 2 4" xfId="19282" xr:uid="{00000000-0005-0000-0000-00007F6F0000}"/>
    <cellStyle name="RISKltandbEdge 4 6 3" xfId="19283" xr:uid="{00000000-0005-0000-0000-0000806F0000}"/>
    <cellStyle name="RISKltandbEdge 4 6 3 2" xfId="19284" xr:uid="{00000000-0005-0000-0000-0000816F0000}"/>
    <cellStyle name="RISKltandbEdge 4 6 3 2 2" xfId="19285" xr:uid="{00000000-0005-0000-0000-0000826F0000}"/>
    <cellStyle name="RISKltandbEdge 4 6 3 3" xfId="19286" xr:uid="{00000000-0005-0000-0000-0000836F0000}"/>
    <cellStyle name="RISKltandbEdge 4 6 3 3 2" xfId="19287" xr:uid="{00000000-0005-0000-0000-0000846F0000}"/>
    <cellStyle name="RISKltandbEdge 4 6 3 4" xfId="19288" xr:uid="{00000000-0005-0000-0000-0000856F0000}"/>
    <cellStyle name="RISKltandbEdge 4 6 4" xfId="19289" xr:uid="{00000000-0005-0000-0000-0000866F0000}"/>
    <cellStyle name="RISKltandbEdge 4 6 4 2" xfId="19290" xr:uid="{00000000-0005-0000-0000-0000876F0000}"/>
    <cellStyle name="RISKltandbEdge 4 6 4 2 2" xfId="19291" xr:uid="{00000000-0005-0000-0000-0000886F0000}"/>
    <cellStyle name="RISKltandbEdge 4 6 4 3" xfId="19292" xr:uid="{00000000-0005-0000-0000-0000896F0000}"/>
    <cellStyle name="RISKltandbEdge 4 6 4 3 2" xfId="19293" xr:uid="{00000000-0005-0000-0000-00008A6F0000}"/>
    <cellStyle name="RISKltandbEdge 4 6 4 4" xfId="19294" xr:uid="{00000000-0005-0000-0000-00008B6F0000}"/>
    <cellStyle name="RISKltandbEdge 4 6 5" xfId="19295" xr:uid="{00000000-0005-0000-0000-00008C6F0000}"/>
    <cellStyle name="RISKltandbEdge 4 6 5 2" xfId="19296" xr:uid="{00000000-0005-0000-0000-00008D6F0000}"/>
    <cellStyle name="RISKltandbEdge 4 6 5 2 2" xfId="19297" xr:uid="{00000000-0005-0000-0000-00008E6F0000}"/>
    <cellStyle name="RISKltandbEdge 4 6 5 3" xfId="19298" xr:uid="{00000000-0005-0000-0000-00008F6F0000}"/>
    <cellStyle name="RISKltandbEdge 4 6 5 3 2" xfId="19299" xr:uid="{00000000-0005-0000-0000-0000906F0000}"/>
    <cellStyle name="RISKltandbEdge 4 6 5 4" xfId="19300" xr:uid="{00000000-0005-0000-0000-0000916F0000}"/>
    <cellStyle name="RISKltandbEdge 4 6 6" xfId="19301" xr:uid="{00000000-0005-0000-0000-0000926F0000}"/>
    <cellStyle name="RISKltandbEdge 4 6 6 2" xfId="19302" xr:uid="{00000000-0005-0000-0000-0000936F0000}"/>
    <cellStyle name="RISKltandbEdge 4 6 7" xfId="19303" xr:uid="{00000000-0005-0000-0000-0000946F0000}"/>
    <cellStyle name="RISKltandbEdge 4 6 7 2" xfId="19304" xr:uid="{00000000-0005-0000-0000-0000956F0000}"/>
    <cellStyle name="RISKltandbEdge 4 6 8" xfId="19305" xr:uid="{00000000-0005-0000-0000-0000966F0000}"/>
    <cellStyle name="RISKltandbEdge 4 7" xfId="19306" xr:uid="{00000000-0005-0000-0000-0000976F0000}"/>
    <cellStyle name="RISKltandbEdge 4 7 2" xfId="19307" xr:uid="{00000000-0005-0000-0000-0000986F0000}"/>
    <cellStyle name="RISKltandbEdge 4 7 2 2" xfId="19308" xr:uid="{00000000-0005-0000-0000-0000996F0000}"/>
    <cellStyle name="RISKltandbEdge 4 7 3" xfId="19309" xr:uid="{00000000-0005-0000-0000-00009A6F0000}"/>
    <cellStyle name="RISKltandbEdge 4 7 3 2" xfId="19310" xr:uid="{00000000-0005-0000-0000-00009B6F0000}"/>
    <cellStyle name="RISKltandbEdge 4 7 4" xfId="19311" xr:uid="{00000000-0005-0000-0000-00009C6F0000}"/>
    <cellStyle name="RISKltandbEdge 4 8" xfId="19312" xr:uid="{00000000-0005-0000-0000-00009D6F0000}"/>
    <cellStyle name="RISKltandbEdge 4 8 2" xfId="19313" xr:uid="{00000000-0005-0000-0000-00009E6F0000}"/>
    <cellStyle name="RISKltandbEdge 4 8 2 2" xfId="19314" xr:uid="{00000000-0005-0000-0000-00009F6F0000}"/>
    <cellStyle name="RISKltandbEdge 4 8 3" xfId="19315" xr:uid="{00000000-0005-0000-0000-0000A06F0000}"/>
    <cellStyle name="RISKltandbEdge 4 8 3 2" xfId="19316" xr:uid="{00000000-0005-0000-0000-0000A16F0000}"/>
    <cellStyle name="RISKltandbEdge 4 8 4" xfId="19317" xr:uid="{00000000-0005-0000-0000-0000A26F0000}"/>
    <cellStyle name="RISKltandbEdge 4 9" xfId="19318" xr:uid="{00000000-0005-0000-0000-0000A36F0000}"/>
    <cellStyle name="RISKltandbEdge 4 9 2" xfId="19319" xr:uid="{00000000-0005-0000-0000-0000A46F0000}"/>
    <cellStyle name="RISKltandbEdge 4 9 2 2" xfId="19320" xr:uid="{00000000-0005-0000-0000-0000A56F0000}"/>
    <cellStyle name="RISKltandbEdge 4 9 3" xfId="19321" xr:uid="{00000000-0005-0000-0000-0000A66F0000}"/>
    <cellStyle name="RISKltandbEdge 4 9 3 2" xfId="19322" xr:uid="{00000000-0005-0000-0000-0000A76F0000}"/>
    <cellStyle name="RISKltandbEdge 4 9 4" xfId="19323" xr:uid="{00000000-0005-0000-0000-0000A86F0000}"/>
    <cellStyle name="RISKltandbEdge 4_Balance" xfId="19324" xr:uid="{00000000-0005-0000-0000-0000A96F0000}"/>
    <cellStyle name="RISKltandbEdge 5" xfId="19325" xr:uid="{00000000-0005-0000-0000-0000AA6F0000}"/>
    <cellStyle name="RISKltandbEdge 5 2" xfId="19326" xr:uid="{00000000-0005-0000-0000-0000AB6F0000}"/>
    <cellStyle name="RISKltandbEdge 5 2 2" xfId="19327" xr:uid="{00000000-0005-0000-0000-0000AC6F0000}"/>
    <cellStyle name="RISKltandbEdge 5 2 2 2" xfId="19328" xr:uid="{00000000-0005-0000-0000-0000AD6F0000}"/>
    <cellStyle name="RISKltandbEdge 5 2 3" xfId="19329" xr:uid="{00000000-0005-0000-0000-0000AE6F0000}"/>
    <cellStyle name="RISKltandbEdge 5 2 3 2" xfId="19330" xr:uid="{00000000-0005-0000-0000-0000AF6F0000}"/>
    <cellStyle name="RISKltandbEdge 5 2 4" xfId="19331" xr:uid="{00000000-0005-0000-0000-0000B06F0000}"/>
    <cellStyle name="RISKltandbEdge 5 3" xfId="19332" xr:uid="{00000000-0005-0000-0000-0000B16F0000}"/>
    <cellStyle name="RISKltandbEdge 5 3 2" xfId="19333" xr:uid="{00000000-0005-0000-0000-0000B26F0000}"/>
    <cellStyle name="RISKltandbEdge 5 3 2 2" xfId="19334" xr:uid="{00000000-0005-0000-0000-0000B36F0000}"/>
    <cellStyle name="RISKltandbEdge 5 3 3" xfId="19335" xr:uid="{00000000-0005-0000-0000-0000B46F0000}"/>
    <cellStyle name="RISKltandbEdge 5 3 3 2" xfId="19336" xr:uid="{00000000-0005-0000-0000-0000B56F0000}"/>
    <cellStyle name="RISKltandbEdge 5 3 4" xfId="19337" xr:uid="{00000000-0005-0000-0000-0000B66F0000}"/>
    <cellStyle name="RISKltandbEdge 5 4" xfId="19338" xr:uid="{00000000-0005-0000-0000-0000B76F0000}"/>
    <cellStyle name="RISKltandbEdge 5 4 2" xfId="19339" xr:uid="{00000000-0005-0000-0000-0000B86F0000}"/>
    <cellStyle name="RISKltandbEdge 5 4 2 2" xfId="19340" xr:uid="{00000000-0005-0000-0000-0000B96F0000}"/>
    <cellStyle name="RISKltandbEdge 5 4 3" xfId="19341" xr:uid="{00000000-0005-0000-0000-0000BA6F0000}"/>
    <cellStyle name="RISKltandbEdge 5 4 3 2" xfId="19342" xr:uid="{00000000-0005-0000-0000-0000BB6F0000}"/>
    <cellStyle name="RISKltandbEdge 5 4 4" xfId="19343" xr:uid="{00000000-0005-0000-0000-0000BC6F0000}"/>
    <cellStyle name="RISKltandbEdge 5 5" xfId="19344" xr:uid="{00000000-0005-0000-0000-0000BD6F0000}"/>
    <cellStyle name="RISKltandbEdge 5 5 2" xfId="19345" xr:uid="{00000000-0005-0000-0000-0000BE6F0000}"/>
    <cellStyle name="RISKltandbEdge 5 5 2 2" xfId="19346" xr:uid="{00000000-0005-0000-0000-0000BF6F0000}"/>
    <cellStyle name="RISKltandbEdge 5 5 3" xfId="19347" xr:uid="{00000000-0005-0000-0000-0000C06F0000}"/>
    <cellStyle name="RISKltandbEdge 5 5 3 2" xfId="19348" xr:uid="{00000000-0005-0000-0000-0000C16F0000}"/>
    <cellStyle name="RISKltandbEdge 5 5 4" xfId="19349" xr:uid="{00000000-0005-0000-0000-0000C26F0000}"/>
    <cellStyle name="RISKltandbEdge 5 6" xfId="19350" xr:uid="{00000000-0005-0000-0000-0000C36F0000}"/>
    <cellStyle name="RISKltandbEdge 5 6 2" xfId="19351" xr:uid="{00000000-0005-0000-0000-0000C46F0000}"/>
    <cellStyle name="RISKltandbEdge 5 7" xfId="19352" xr:uid="{00000000-0005-0000-0000-0000C56F0000}"/>
    <cellStyle name="RISKltandbEdge 5 7 2" xfId="19353" xr:uid="{00000000-0005-0000-0000-0000C66F0000}"/>
    <cellStyle name="RISKltandbEdge 5 8" xfId="19354" xr:uid="{00000000-0005-0000-0000-0000C76F0000}"/>
    <cellStyle name="RISKltandbEdge 6" xfId="19355" xr:uid="{00000000-0005-0000-0000-0000C86F0000}"/>
    <cellStyle name="RISKltandbEdge 6 2" xfId="19356" xr:uid="{00000000-0005-0000-0000-0000C96F0000}"/>
    <cellStyle name="RISKltandbEdge 6 2 2" xfId="19357" xr:uid="{00000000-0005-0000-0000-0000CA6F0000}"/>
    <cellStyle name="RISKltandbEdge 6 3" xfId="19358" xr:uid="{00000000-0005-0000-0000-0000CB6F0000}"/>
    <cellStyle name="RISKltandbEdge 6 3 2" xfId="19359" xr:uid="{00000000-0005-0000-0000-0000CC6F0000}"/>
    <cellStyle name="RISKltandbEdge 6 4" xfId="19360" xr:uid="{00000000-0005-0000-0000-0000CD6F0000}"/>
    <cellStyle name="RISKltandbEdge 7" xfId="19361" xr:uid="{00000000-0005-0000-0000-0000CE6F0000}"/>
    <cellStyle name="RISKltandbEdge 7 2" xfId="19362" xr:uid="{00000000-0005-0000-0000-0000CF6F0000}"/>
    <cellStyle name="RISKltandbEdge 7 2 2" xfId="19363" xr:uid="{00000000-0005-0000-0000-0000D06F0000}"/>
    <cellStyle name="RISKltandbEdge 7 3" xfId="19364" xr:uid="{00000000-0005-0000-0000-0000D16F0000}"/>
    <cellStyle name="RISKltandbEdge 7 3 2" xfId="19365" xr:uid="{00000000-0005-0000-0000-0000D26F0000}"/>
    <cellStyle name="RISKltandbEdge 7 4" xfId="19366" xr:uid="{00000000-0005-0000-0000-0000D36F0000}"/>
    <cellStyle name="RISKltandbEdge 8" xfId="19367" xr:uid="{00000000-0005-0000-0000-0000D46F0000}"/>
    <cellStyle name="RISKltandbEdge 8 2" xfId="19368" xr:uid="{00000000-0005-0000-0000-0000D56F0000}"/>
    <cellStyle name="RISKltandbEdge 8 2 2" xfId="19369" xr:uid="{00000000-0005-0000-0000-0000D66F0000}"/>
    <cellStyle name="RISKltandbEdge 8 3" xfId="19370" xr:uid="{00000000-0005-0000-0000-0000D76F0000}"/>
    <cellStyle name="RISKltandbEdge 8 3 2" xfId="19371" xr:uid="{00000000-0005-0000-0000-0000D86F0000}"/>
    <cellStyle name="RISKltandbEdge 8 4" xfId="19372" xr:uid="{00000000-0005-0000-0000-0000D96F0000}"/>
    <cellStyle name="RISKltandbEdge 9" xfId="19373" xr:uid="{00000000-0005-0000-0000-0000DA6F0000}"/>
    <cellStyle name="RISKltandbEdge 9 2" xfId="19374" xr:uid="{00000000-0005-0000-0000-0000DB6F0000}"/>
    <cellStyle name="RISKltandbEdge 9 2 2" xfId="19375" xr:uid="{00000000-0005-0000-0000-0000DC6F0000}"/>
    <cellStyle name="RISKltandbEdge 9 3" xfId="19376" xr:uid="{00000000-0005-0000-0000-0000DD6F0000}"/>
    <cellStyle name="RISKltandbEdge 9 3 2" xfId="19377" xr:uid="{00000000-0005-0000-0000-0000DE6F0000}"/>
    <cellStyle name="RISKltandbEdge 9 4" xfId="19378" xr:uid="{00000000-0005-0000-0000-0000DF6F0000}"/>
    <cellStyle name="RISKltandbEdge_Balance" xfId="19379" xr:uid="{00000000-0005-0000-0000-0000E06F0000}"/>
    <cellStyle name="RISKnormBoxed" xfId="19380" xr:uid="{00000000-0005-0000-0000-0000E16F0000}"/>
    <cellStyle name="RISKnormBoxed 10" xfId="19381" xr:uid="{00000000-0005-0000-0000-0000E26F0000}"/>
    <cellStyle name="RISKnormBoxed 10 2" xfId="19382" xr:uid="{00000000-0005-0000-0000-0000E36F0000}"/>
    <cellStyle name="RISKnormBoxed 11" xfId="19383" xr:uid="{00000000-0005-0000-0000-0000E46F0000}"/>
    <cellStyle name="RISKnormBoxed 11 2" xfId="19384" xr:uid="{00000000-0005-0000-0000-0000E56F0000}"/>
    <cellStyle name="RISKnormBoxed 12" xfId="19385" xr:uid="{00000000-0005-0000-0000-0000E66F0000}"/>
    <cellStyle name="RISKnormBoxed 2" xfId="19386" xr:uid="{00000000-0005-0000-0000-0000E76F0000}"/>
    <cellStyle name="RISKnormBoxed 2 10" xfId="19387" xr:uid="{00000000-0005-0000-0000-0000E86F0000}"/>
    <cellStyle name="RISKnormBoxed 2 10 2" xfId="19388" xr:uid="{00000000-0005-0000-0000-0000E96F0000}"/>
    <cellStyle name="RISKnormBoxed 2 10 2 2" xfId="19389" xr:uid="{00000000-0005-0000-0000-0000EA6F0000}"/>
    <cellStyle name="RISKnormBoxed 2 10 3" xfId="19390" xr:uid="{00000000-0005-0000-0000-0000EB6F0000}"/>
    <cellStyle name="RISKnormBoxed 2 10 3 2" xfId="19391" xr:uid="{00000000-0005-0000-0000-0000EC6F0000}"/>
    <cellStyle name="RISKnormBoxed 2 10 4" xfId="19392" xr:uid="{00000000-0005-0000-0000-0000ED6F0000}"/>
    <cellStyle name="RISKnormBoxed 2 11" xfId="19393" xr:uid="{00000000-0005-0000-0000-0000EE6F0000}"/>
    <cellStyle name="RISKnormBoxed 2 11 2" xfId="19394" xr:uid="{00000000-0005-0000-0000-0000EF6F0000}"/>
    <cellStyle name="RISKnormBoxed 2 12" xfId="19395" xr:uid="{00000000-0005-0000-0000-0000F06F0000}"/>
    <cellStyle name="RISKnormBoxed 2 12 2" xfId="19396" xr:uid="{00000000-0005-0000-0000-0000F16F0000}"/>
    <cellStyle name="RISKnormBoxed 2 13" xfId="19397" xr:uid="{00000000-0005-0000-0000-0000F26F0000}"/>
    <cellStyle name="RISKnormBoxed 2 2" xfId="19398" xr:uid="{00000000-0005-0000-0000-0000F36F0000}"/>
    <cellStyle name="RISKnormBoxed 2 2 2" xfId="19399" xr:uid="{00000000-0005-0000-0000-0000F46F0000}"/>
    <cellStyle name="RISKnormBoxed 2 2 2 2" xfId="19400" xr:uid="{00000000-0005-0000-0000-0000F56F0000}"/>
    <cellStyle name="RISKnormBoxed 2 2 2 2 2" xfId="19401" xr:uid="{00000000-0005-0000-0000-0000F66F0000}"/>
    <cellStyle name="RISKnormBoxed 2 2 2 2 2 2" xfId="19402" xr:uid="{00000000-0005-0000-0000-0000F76F0000}"/>
    <cellStyle name="RISKnormBoxed 2 2 2 2 3" xfId="19403" xr:uid="{00000000-0005-0000-0000-0000F86F0000}"/>
    <cellStyle name="RISKnormBoxed 2 2 2 2 3 2" xfId="19404" xr:uid="{00000000-0005-0000-0000-0000F96F0000}"/>
    <cellStyle name="RISKnormBoxed 2 2 2 2 4" xfId="19405" xr:uid="{00000000-0005-0000-0000-0000FA6F0000}"/>
    <cellStyle name="RISKnormBoxed 2 2 2 3" xfId="19406" xr:uid="{00000000-0005-0000-0000-0000FB6F0000}"/>
    <cellStyle name="RISKnormBoxed 2 2 2 3 2" xfId="19407" xr:uid="{00000000-0005-0000-0000-0000FC6F0000}"/>
    <cellStyle name="RISKnormBoxed 2 2 2 3 2 2" xfId="19408" xr:uid="{00000000-0005-0000-0000-0000FD6F0000}"/>
    <cellStyle name="RISKnormBoxed 2 2 2 3 3" xfId="19409" xr:uid="{00000000-0005-0000-0000-0000FE6F0000}"/>
    <cellStyle name="RISKnormBoxed 2 2 2 3 3 2" xfId="19410" xr:uid="{00000000-0005-0000-0000-0000FF6F0000}"/>
    <cellStyle name="RISKnormBoxed 2 2 2 3 4" xfId="19411" xr:uid="{00000000-0005-0000-0000-000000700000}"/>
    <cellStyle name="RISKnormBoxed 2 2 2 4" xfId="19412" xr:uid="{00000000-0005-0000-0000-000001700000}"/>
    <cellStyle name="RISKnormBoxed 2 2 2 4 2" xfId="19413" xr:uid="{00000000-0005-0000-0000-000002700000}"/>
    <cellStyle name="RISKnormBoxed 2 2 2 4 2 2" xfId="19414" xr:uid="{00000000-0005-0000-0000-000003700000}"/>
    <cellStyle name="RISKnormBoxed 2 2 2 4 3" xfId="19415" xr:uid="{00000000-0005-0000-0000-000004700000}"/>
    <cellStyle name="RISKnormBoxed 2 2 2 4 3 2" xfId="19416" xr:uid="{00000000-0005-0000-0000-000005700000}"/>
    <cellStyle name="RISKnormBoxed 2 2 2 4 4" xfId="19417" xr:uid="{00000000-0005-0000-0000-000006700000}"/>
    <cellStyle name="RISKnormBoxed 2 2 2 5" xfId="19418" xr:uid="{00000000-0005-0000-0000-000007700000}"/>
    <cellStyle name="RISKnormBoxed 2 2 2 5 2" xfId="19419" xr:uid="{00000000-0005-0000-0000-000008700000}"/>
    <cellStyle name="RISKnormBoxed 2 2 2 5 2 2" xfId="19420" xr:uid="{00000000-0005-0000-0000-000009700000}"/>
    <cellStyle name="RISKnormBoxed 2 2 2 5 3" xfId="19421" xr:uid="{00000000-0005-0000-0000-00000A700000}"/>
    <cellStyle name="RISKnormBoxed 2 2 2 5 3 2" xfId="19422" xr:uid="{00000000-0005-0000-0000-00000B700000}"/>
    <cellStyle name="RISKnormBoxed 2 2 2 5 4" xfId="19423" xr:uid="{00000000-0005-0000-0000-00000C700000}"/>
    <cellStyle name="RISKnormBoxed 2 2 2 6" xfId="19424" xr:uid="{00000000-0005-0000-0000-00000D700000}"/>
    <cellStyle name="RISKnormBoxed 2 2 2 6 2" xfId="19425" xr:uid="{00000000-0005-0000-0000-00000E700000}"/>
    <cellStyle name="RISKnormBoxed 2 2 2 7" xfId="19426" xr:uid="{00000000-0005-0000-0000-00000F700000}"/>
    <cellStyle name="RISKnormBoxed 2 2 2 7 2" xfId="19427" xr:uid="{00000000-0005-0000-0000-000010700000}"/>
    <cellStyle name="RISKnormBoxed 2 2 2 8" xfId="19428" xr:uid="{00000000-0005-0000-0000-000011700000}"/>
    <cellStyle name="RISKnormBoxed 2 2 3" xfId="19429" xr:uid="{00000000-0005-0000-0000-000012700000}"/>
    <cellStyle name="RISKnormBoxed 2 2 3 2" xfId="19430" xr:uid="{00000000-0005-0000-0000-000013700000}"/>
    <cellStyle name="RISKnormBoxed 2 2 3 2 2" xfId="19431" xr:uid="{00000000-0005-0000-0000-000014700000}"/>
    <cellStyle name="RISKnormBoxed 2 2 3 3" xfId="19432" xr:uid="{00000000-0005-0000-0000-000015700000}"/>
    <cellStyle name="RISKnormBoxed 2 2 3 3 2" xfId="19433" xr:uid="{00000000-0005-0000-0000-000016700000}"/>
    <cellStyle name="RISKnormBoxed 2 2 3 4" xfId="19434" xr:uid="{00000000-0005-0000-0000-000017700000}"/>
    <cellStyle name="RISKnormBoxed 2 2 4" xfId="19435" xr:uid="{00000000-0005-0000-0000-000018700000}"/>
    <cellStyle name="RISKnormBoxed 2 2 4 2" xfId="19436" xr:uid="{00000000-0005-0000-0000-000019700000}"/>
    <cellStyle name="RISKnormBoxed 2 2 4 2 2" xfId="19437" xr:uid="{00000000-0005-0000-0000-00001A700000}"/>
    <cellStyle name="RISKnormBoxed 2 2 4 3" xfId="19438" xr:uid="{00000000-0005-0000-0000-00001B700000}"/>
    <cellStyle name="RISKnormBoxed 2 2 4 3 2" xfId="19439" xr:uid="{00000000-0005-0000-0000-00001C700000}"/>
    <cellStyle name="RISKnormBoxed 2 2 4 4" xfId="19440" xr:uid="{00000000-0005-0000-0000-00001D700000}"/>
    <cellStyle name="RISKnormBoxed 2 2 5" xfId="19441" xr:uid="{00000000-0005-0000-0000-00001E700000}"/>
    <cellStyle name="RISKnormBoxed 2 2 5 2" xfId="19442" xr:uid="{00000000-0005-0000-0000-00001F700000}"/>
    <cellStyle name="RISKnormBoxed 2 2 5 2 2" xfId="19443" xr:uid="{00000000-0005-0000-0000-000020700000}"/>
    <cellStyle name="RISKnormBoxed 2 2 5 3" xfId="19444" xr:uid="{00000000-0005-0000-0000-000021700000}"/>
    <cellStyle name="RISKnormBoxed 2 2 5 3 2" xfId="19445" xr:uid="{00000000-0005-0000-0000-000022700000}"/>
    <cellStyle name="RISKnormBoxed 2 2 5 4" xfId="19446" xr:uid="{00000000-0005-0000-0000-000023700000}"/>
    <cellStyle name="RISKnormBoxed 2 2 6" xfId="19447" xr:uid="{00000000-0005-0000-0000-000024700000}"/>
    <cellStyle name="RISKnormBoxed 2 2 6 2" xfId="19448" xr:uid="{00000000-0005-0000-0000-000025700000}"/>
    <cellStyle name="RISKnormBoxed 2 2 6 2 2" xfId="19449" xr:uid="{00000000-0005-0000-0000-000026700000}"/>
    <cellStyle name="RISKnormBoxed 2 2 6 3" xfId="19450" xr:uid="{00000000-0005-0000-0000-000027700000}"/>
    <cellStyle name="RISKnormBoxed 2 2 6 3 2" xfId="19451" xr:uid="{00000000-0005-0000-0000-000028700000}"/>
    <cellStyle name="RISKnormBoxed 2 2 6 4" xfId="19452" xr:uid="{00000000-0005-0000-0000-000029700000}"/>
    <cellStyle name="RISKnormBoxed 2 2 7" xfId="19453" xr:uid="{00000000-0005-0000-0000-00002A700000}"/>
    <cellStyle name="RISKnormBoxed 2 2 7 2" xfId="19454" xr:uid="{00000000-0005-0000-0000-00002B700000}"/>
    <cellStyle name="RISKnormBoxed 2 2 8" xfId="19455" xr:uid="{00000000-0005-0000-0000-00002C700000}"/>
    <cellStyle name="RISKnormBoxed 2 2 8 2" xfId="19456" xr:uid="{00000000-0005-0000-0000-00002D700000}"/>
    <cellStyle name="RISKnormBoxed 2 2 9" xfId="19457" xr:uid="{00000000-0005-0000-0000-00002E700000}"/>
    <cellStyle name="RISKnormBoxed 2 2_Balance" xfId="19458" xr:uid="{00000000-0005-0000-0000-00002F700000}"/>
    <cellStyle name="RISKnormBoxed 2 3" xfId="19459" xr:uid="{00000000-0005-0000-0000-000030700000}"/>
    <cellStyle name="RISKnormBoxed 2 3 2" xfId="19460" xr:uid="{00000000-0005-0000-0000-000031700000}"/>
    <cellStyle name="RISKnormBoxed 2 3 2 2" xfId="19461" xr:uid="{00000000-0005-0000-0000-000032700000}"/>
    <cellStyle name="RISKnormBoxed 2 3 2 2 2" xfId="19462" xr:uid="{00000000-0005-0000-0000-000033700000}"/>
    <cellStyle name="RISKnormBoxed 2 3 2 2 2 2" xfId="19463" xr:uid="{00000000-0005-0000-0000-000034700000}"/>
    <cellStyle name="RISKnormBoxed 2 3 2 2 3" xfId="19464" xr:uid="{00000000-0005-0000-0000-000035700000}"/>
    <cellStyle name="RISKnormBoxed 2 3 2 2 3 2" xfId="19465" xr:uid="{00000000-0005-0000-0000-000036700000}"/>
    <cellStyle name="RISKnormBoxed 2 3 2 2 4" xfId="19466" xr:uid="{00000000-0005-0000-0000-000037700000}"/>
    <cellStyle name="RISKnormBoxed 2 3 2 3" xfId="19467" xr:uid="{00000000-0005-0000-0000-000038700000}"/>
    <cellStyle name="RISKnormBoxed 2 3 2 3 2" xfId="19468" xr:uid="{00000000-0005-0000-0000-000039700000}"/>
    <cellStyle name="RISKnormBoxed 2 3 2 3 2 2" xfId="19469" xr:uid="{00000000-0005-0000-0000-00003A700000}"/>
    <cellStyle name="RISKnormBoxed 2 3 2 3 3" xfId="19470" xr:uid="{00000000-0005-0000-0000-00003B700000}"/>
    <cellStyle name="RISKnormBoxed 2 3 2 3 3 2" xfId="19471" xr:uid="{00000000-0005-0000-0000-00003C700000}"/>
    <cellStyle name="RISKnormBoxed 2 3 2 3 4" xfId="19472" xr:uid="{00000000-0005-0000-0000-00003D700000}"/>
    <cellStyle name="RISKnormBoxed 2 3 2 4" xfId="19473" xr:uid="{00000000-0005-0000-0000-00003E700000}"/>
    <cellStyle name="RISKnormBoxed 2 3 2 4 2" xfId="19474" xr:uid="{00000000-0005-0000-0000-00003F700000}"/>
    <cellStyle name="RISKnormBoxed 2 3 2 4 2 2" xfId="19475" xr:uid="{00000000-0005-0000-0000-000040700000}"/>
    <cellStyle name="RISKnormBoxed 2 3 2 4 3" xfId="19476" xr:uid="{00000000-0005-0000-0000-000041700000}"/>
    <cellStyle name="RISKnormBoxed 2 3 2 4 3 2" xfId="19477" xr:uid="{00000000-0005-0000-0000-000042700000}"/>
    <cellStyle name="RISKnormBoxed 2 3 2 4 4" xfId="19478" xr:uid="{00000000-0005-0000-0000-000043700000}"/>
    <cellStyle name="RISKnormBoxed 2 3 2 5" xfId="19479" xr:uid="{00000000-0005-0000-0000-000044700000}"/>
    <cellStyle name="RISKnormBoxed 2 3 2 5 2" xfId="19480" xr:uid="{00000000-0005-0000-0000-000045700000}"/>
    <cellStyle name="RISKnormBoxed 2 3 2 5 2 2" xfId="19481" xr:uid="{00000000-0005-0000-0000-000046700000}"/>
    <cellStyle name="RISKnormBoxed 2 3 2 5 3" xfId="19482" xr:uid="{00000000-0005-0000-0000-000047700000}"/>
    <cellStyle name="RISKnormBoxed 2 3 2 5 3 2" xfId="19483" xr:uid="{00000000-0005-0000-0000-000048700000}"/>
    <cellStyle name="RISKnormBoxed 2 3 2 5 4" xfId="19484" xr:uid="{00000000-0005-0000-0000-000049700000}"/>
    <cellStyle name="RISKnormBoxed 2 3 2 6" xfId="19485" xr:uid="{00000000-0005-0000-0000-00004A700000}"/>
    <cellStyle name="RISKnormBoxed 2 3 2 6 2" xfId="19486" xr:uid="{00000000-0005-0000-0000-00004B700000}"/>
    <cellStyle name="RISKnormBoxed 2 3 2 7" xfId="19487" xr:uid="{00000000-0005-0000-0000-00004C700000}"/>
    <cellStyle name="RISKnormBoxed 2 3 2 7 2" xfId="19488" xr:uid="{00000000-0005-0000-0000-00004D700000}"/>
    <cellStyle name="RISKnormBoxed 2 3 2 8" xfId="19489" xr:uid="{00000000-0005-0000-0000-00004E700000}"/>
    <cellStyle name="RISKnormBoxed 2 3 3" xfId="19490" xr:uid="{00000000-0005-0000-0000-00004F700000}"/>
    <cellStyle name="RISKnormBoxed 2 3 3 2" xfId="19491" xr:uid="{00000000-0005-0000-0000-000050700000}"/>
    <cellStyle name="RISKnormBoxed 2 3 3 2 2" xfId="19492" xr:uid="{00000000-0005-0000-0000-000051700000}"/>
    <cellStyle name="RISKnormBoxed 2 3 3 3" xfId="19493" xr:uid="{00000000-0005-0000-0000-000052700000}"/>
    <cellStyle name="RISKnormBoxed 2 3 3 3 2" xfId="19494" xr:uid="{00000000-0005-0000-0000-000053700000}"/>
    <cellStyle name="RISKnormBoxed 2 3 3 4" xfId="19495" xr:uid="{00000000-0005-0000-0000-000054700000}"/>
    <cellStyle name="RISKnormBoxed 2 3 4" xfId="19496" xr:uid="{00000000-0005-0000-0000-000055700000}"/>
    <cellStyle name="RISKnormBoxed 2 3 4 2" xfId="19497" xr:uid="{00000000-0005-0000-0000-000056700000}"/>
    <cellStyle name="RISKnormBoxed 2 3 4 2 2" xfId="19498" xr:uid="{00000000-0005-0000-0000-000057700000}"/>
    <cellStyle name="RISKnormBoxed 2 3 4 3" xfId="19499" xr:uid="{00000000-0005-0000-0000-000058700000}"/>
    <cellStyle name="RISKnormBoxed 2 3 4 3 2" xfId="19500" xr:uid="{00000000-0005-0000-0000-000059700000}"/>
    <cellStyle name="RISKnormBoxed 2 3 4 4" xfId="19501" xr:uid="{00000000-0005-0000-0000-00005A700000}"/>
    <cellStyle name="RISKnormBoxed 2 3 5" xfId="19502" xr:uid="{00000000-0005-0000-0000-00005B700000}"/>
    <cellStyle name="RISKnormBoxed 2 3 5 2" xfId="19503" xr:uid="{00000000-0005-0000-0000-00005C700000}"/>
    <cellStyle name="RISKnormBoxed 2 3 5 2 2" xfId="19504" xr:uid="{00000000-0005-0000-0000-00005D700000}"/>
    <cellStyle name="RISKnormBoxed 2 3 5 3" xfId="19505" xr:uid="{00000000-0005-0000-0000-00005E700000}"/>
    <cellStyle name="RISKnormBoxed 2 3 5 3 2" xfId="19506" xr:uid="{00000000-0005-0000-0000-00005F700000}"/>
    <cellStyle name="RISKnormBoxed 2 3 5 4" xfId="19507" xr:uid="{00000000-0005-0000-0000-000060700000}"/>
    <cellStyle name="RISKnormBoxed 2 3 6" xfId="19508" xr:uid="{00000000-0005-0000-0000-000061700000}"/>
    <cellStyle name="RISKnormBoxed 2 3 6 2" xfId="19509" xr:uid="{00000000-0005-0000-0000-000062700000}"/>
    <cellStyle name="RISKnormBoxed 2 3 6 2 2" xfId="19510" xr:uid="{00000000-0005-0000-0000-000063700000}"/>
    <cellStyle name="RISKnormBoxed 2 3 6 3" xfId="19511" xr:uid="{00000000-0005-0000-0000-000064700000}"/>
    <cellStyle name="RISKnormBoxed 2 3 6 3 2" xfId="19512" xr:uid="{00000000-0005-0000-0000-000065700000}"/>
    <cellStyle name="RISKnormBoxed 2 3 6 4" xfId="19513" xr:uid="{00000000-0005-0000-0000-000066700000}"/>
    <cellStyle name="RISKnormBoxed 2 3 7" xfId="19514" xr:uid="{00000000-0005-0000-0000-000067700000}"/>
    <cellStyle name="RISKnormBoxed 2 3 7 2" xfId="19515" xr:uid="{00000000-0005-0000-0000-000068700000}"/>
    <cellStyle name="RISKnormBoxed 2 3 8" xfId="19516" xr:uid="{00000000-0005-0000-0000-000069700000}"/>
    <cellStyle name="RISKnormBoxed 2 3 8 2" xfId="19517" xr:uid="{00000000-0005-0000-0000-00006A700000}"/>
    <cellStyle name="RISKnormBoxed 2 3 9" xfId="19518" xr:uid="{00000000-0005-0000-0000-00006B700000}"/>
    <cellStyle name="RISKnormBoxed 2 3_Balance" xfId="19519" xr:uid="{00000000-0005-0000-0000-00006C700000}"/>
    <cellStyle name="RISKnormBoxed 2 4" xfId="19520" xr:uid="{00000000-0005-0000-0000-00006D700000}"/>
    <cellStyle name="RISKnormBoxed 2 4 2" xfId="19521" xr:uid="{00000000-0005-0000-0000-00006E700000}"/>
    <cellStyle name="RISKnormBoxed 2 4 2 2" xfId="19522" xr:uid="{00000000-0005-0000-0000-00006F700000}"/>
    <cellStyle name="RISKnormBoxed 2 4 2 2 2" xfId="19523" xr:uid="{00000000-0005-0000-0000-000070700000}"/>
    <cellStyle name="RISKnormBoxed 2 4 2 2 2 2" xfId="19524" xr:uid="{00000000-0005-0000-0000-000071700000}"/>
    <cellStyle name="RISKnormBoxed 2 4 2 2 3" xfId="19525" xr:uid="{00000000-0005-0000-0000-000072700000}"/>
    <cellStyle name="RISKnormBoxed 2 4 2 2 3 2" xfId="19526" xr:uid="{00000000-0005-0000-0000-000073700000}"/>
    <cellStyle name="RISKnormBoxed 2 4 2 2 4" xfId="19527" xr:uid="{00000000-0005-0000-0000-000074700000}"/>
    <cellStyle name="RISKnormBoxed 2 4 2 3" xfId="19528" xr:uid="{00000000-0005-0000-0000-000075700000}"/>
    <cellStyle name="RISKnormBoxed 2 4 2 3 2" xfId="19529" xr:uid="{00000000-0005-0000-0000-000076700000}"/>
    <cellStyle name="RISKnormBoxed 2 4 2 3 2 2" xfId="19530" xr:uid="{00000000-0005-0000-0000-000077700000}"/>
    <cellStyle name="RISKnormBoxed 2 4 2 3 3" xfId="19531" xr:uid="{00000000-0005-0000-0000-000078700000}"/>
    <cellStyle name="RISKnormBoxed 2 4 2 3 3 2" xfId="19532" xr:uid="{00000000-0005-0000-0000-000079700000}"/>
    <cellStyle name="RISKnormBoxed 2 4 2 3 4" xfId="19533" xr:uid="{00000000-0005-0000-0000-00007A700000}"/>
    <cellStyle name="RISKnormBoxed 2 4 2 4" xfId="19534" xr:uid="{00000000-0005-0000-0000-00007B700000}"/>
    <cellStyle name="RISKnormBoxed 2 4 2 4 2" xfId="19535" xr:uid="{00000000-0005-0000-0000-00007C700000}"/>
    <cellStyle name="RISKnormBoxed 2 4 2 4 2 2" xfId="19536" xr:uid="{00000000-0005-0000-0000-00007D700000}"/>
    <cellStyle name="RISKnormBoxed 2 4 2 4 3" xfId="19537" xr:uid="{00000000-0005-0000-0000-00007E700000}"/>
    <cellStyle name="RISKnormBoxed 2 4 2 4 3 2" xfId="19538" xr:uid="{00000000-0005-0000-0000-00007F700000}"/>
    <cellStyle name="RISKnormBoxed 2 4 2 4 4" xfId="19539" xr:uid="{00000000-0005-0000-0000-000080700000}"/>
    <cellStyle name="RISKnormBoxed 2 4 2 5" xfId="19540" xr:uid="{00000000-0005-0000-0000-000081700000}"/>
    <cellStyle name="RISKnormBoxed 2 4 2 5 2" xfId="19541" xr:uid="{00000000-0005-0000-0000-000082700000}"/>
    <cellStyle name="RISKnormBoxed 2 4 2 5 2 2" xfId="19542" xr:uid="{00000000-0005-0000-0000-000083700000}"/>
    <cellStyle name="RISKnormBoxed 2 4 2 5 3" xfId="19543" xr:uid="{00000000-0005-0000-0000-000084700000}"/>
    <cellStyle name="RISKnormBoxed 2 4 2 5 3 2" xfId="19544" xr:uid="{00000000-0005-0000-0000-000085700000}"/>
    <cellStyle name="RISKnormBoxed 2 4 2 5 4" xfId="19545" xr:uid="{00000000-0005-0000-0000-000086700000}"/>
    <cellStyle name="RISKnormBoxed 2 4 2 6" xfId="19546" xr:uid="{00000000-0005-0000-0000-000087700000}"/>
    <cellStyle name="RISKnormBoxed 2 4 2 6 2" xfId="19547" xr:uid="{00000000-0005-0000-0000-000088700000}"/>
    <cellStyle name="RISKnormBoxed 2 4 2 7" xfId="19548" xr:uid="{00000000-0005-0000-0000-000089700000}"/>
    <cellStyle name="RISKnormBoxed 2 4 2 7 2" xfId="19549" xr:uid="{00000000-0005-0000-0000-00008A700000}"/>
    <cellStyle name="RISKnormBoxed 2 4 2 8" xfId="19550" xr:uid="{00000000-0005-0000-0000-00008B700000}"/>
    <cellStyle name="RISKnormBoxed 2 4 3" xfId="19551" xr:uid="{00000000-0005-0000-0000-00008C700000}"/>
    <cellStyle name="RISKnormBoxed 2 4 3 2" xfId="19552" xr:uid="{00000000-0005-0000-0000-00008D700000}"/>
    <cellStyle name="RISKnormBoxed 2 4 3 2 2" xfId="19553" xr:uid="{00000000-0005-0000-0000-00008E700000}"/>
    <cellStyle name="RISKnormBoxed 2 4 3 3" xfId="19554" xr:uid="{00000000-0005-0000-0000-00008F700000}"/>
    <cellStyle name="RISKnormBoxed 2 4 3 3 2" xfId="19555" xr:uid="{00000000-0005-0000-0000-000090700000}"/>
    <cellStyle name="RISKnormBoxed 2 4 3 4" xfId="19556" xr:uid="{00000000-0005-0000-0000-000091700000}"/>
    <cellStyle name="RISKnormBoxed 2 4 4" xfId="19557" xr:uid="{00000000-0005-0000-0000-000092700000}"/>
    <cellStyle name="RISKnormBoxed 2 4 4 2" xfId="19558" xr:uid="{00000000-0005-0000-0000-000093700000}"/>
    <cellStyle name="RISKnormBoxed 2 4 4 2 2" xfId="19559" xr:uid="{00000000-0005-0000-0000-000094700000}"/>
    <cellStyle name="RISKnormBoxed 2 4 4 3" xfId="19560" xr:uid="{00000000-0005-0000-0000-000095700000}"/>
    <cellStyle name="RISKnormBoxed 2 4 4 3 2" xfId="19561" xr:uid="{00000000-0005-0000-0000-000096700000}"/>
    <cellStyle name="RISKnormBoxed 2 4 4 4" xfId="19562" xr:uid="{00000000-0005-0000-0000-000097700000}"/>
    <cellStyle name="RISKnormBoxed 2 4 5" xfId="19563" xr:uid="{00000000-0005-0000-0000-000098700000}"/>
    <cellStyle name="RISKnormBoxed 2 4 5 2" xfId="19564" xr:uid="{00000000-0005-0000-0000-000099700000}"/>
    <cellStyle name="RISKnormBoxed 2 4 5 2 2" xfId="19565" xr:uid="{00000000-0005-0000-0000-00009A700000}"/>
    <cellStyle name="RISKnormBoxed 2 4 5 3" xfId="19566" xr:uid="{00000000-0005-0000-0000-00009B700000}"/>
    <cellStyle name="RISKnormBoxed 2 4 5 3 2" xfId="19567" xr:uid="{00000000-0005-0000-0000-00009C700000}"/>
    <cellStyle name="RISKnormBoxed 2 4 5 4" xfId="19568" xr:uid="{00000000-0005-0000-0000-00009D700000}"/>
    <cellStyle name="RISKnormBoxed 2 4 6" xfId="19569" xr:uid="{00000000-0005-0000-0000-00009E700000}"/>
    <cellStyle name="RISKnormBoxed 2 4 6 2" xfId="19570" xr:uid="{00000000-0005-0000-0000-00009F700000}"/>
    <cellStyle name="RISKnormBoxed 2 4 6 2 2" xfId="19571" xr:uid="{00000000-0005-0000-0000-0000A0700000}"/>
    <cellStyle name="RISKnormBoxed 2 4 6 3" xfId="19572" xr:uid="{00000000-0005-0000-0000-0000A1700000}"/>
    <cellStyle name="RISKnormBoxed 2 4 6 3 2" xfId="19573" xr:uid="{00000000-0005-0000-0000-0000A2700000}"/>
    <cellStyle name="RISKnormBoxed 2 4 6 4" xfId="19574" xr:uid="{00000000-0005-0000-0000-0000A3700000}"/>
    <cellStyle name="RISKnormBoxed 2 4 7" xfId="19575" xr:uid="{00000000-0005-0000-0000-0000A4700000}"/>
    <cellStyle name="RISKnormBoxed 2 4 7 2" xfId="19576" xr:uid="{00000000-0005-0000-0000-0000A5700000}"/>
    <cellStyle name="RISKnormBoxed 2 4 8" xfId="19577" xr:uid="{00000000-0005-0000-0000-0000A6700000}"/>
    <cellStyle name="RISKnormBoxed 2 4 8 2" xfId="19578" xr:uid="{00000000-0005-0000-0000-0000A7700000}"/>
    <cellStyle name="RISKnormBoxed 2 4 9" xfId="19579" xr:uid="{00000000-0005-0000-0000-0000A8700000}"/>
    <cellStyle name="RISKnormBoxed 2 4_Balance" xfId="19580" xr:uid="{00000000-0005-0000-0000-0000A9700000}"/>
    <cellStyle name="RISKnormBoxed 2 5" xfId="19581" xr:uid="{00000000-0005-0000-0000-0000AA700000}"/>
    <cellStyle name="RISKnormBoxed 2 5 2" xfId="19582" xr:uid="{00000000-0005-0000-0000-0000AB700000}"/>
    <cellStyle name="RISKnormBoxed 2 5 2 2" xfId="19583" xr:uid="{00000000-0005-0000-0000-0000AC700000}"/>
    <cellStyle name="RISKnormBoxed 2 5 2 2 2" xfId="19584" xr:uid="{00000000-0005-0000-0000-0000AD700000}"/>
    <cellStyle name="RISKnormBoxed 2 5 2 3" xfId="19585" xr:uid="{00000000-0005-0000-0000-0000AE700000}"/>
    <cellStyle name="RISKnormBoxed 2 5 2 3 2" xfId="19586" xr:uid="{00000000-0005-0000-0000-0000AF700000}"/>
    <cellStyle name="RISKnormBoxed 2 5 2 4" xfId="19587" xr:uid="{00000000-0005-0000-0000-0000B0700000}"/>
    <cellStyle name="RISKnormBoxed 2 5 3" xfId="19588" xr:uid="{00000000-0005-0000-0000-0000B1700000}"/>
    <cellStyle name="RISKnormBoxed 2 5 3 2" xfId="19589" xr:uid="{00000000-0005-0000-0000-0000B2700000}"/>
    <cellStyle name="RISKnormBoxed 2 5 3 2 2" xfId="19590" xr:uid="{00000000-0005-0000-0000-0000B3700000}"/>
    <cellStyle name="RISKnormBoxed 2 5 3 3" xfId="19591" xr:uid="{00000000-0005-0000-0000-0000B4700000}"/>
    <cellStyle name="RISKnormBoxed 2 5 3 3 2" xfId="19592" xr:uid="{00000000-0005-0000-0000-0000B5700000}"/>
    <cellStyle name="RISKnormBoxed 2 5 3 4" xfId="19593" xr:uid="{00000000-0005-0000-0000-0000B6700000}"/>
    <cellStyle name="RISKnormBoxed 2 5 4" xfId="19594" xr:uid="{00000000-0005-0000-0000-0000B7700000}"/>
    <cellStyle name="RISKnormBoxed 2 5 4 2" xfId="19595" xr:uid="{00000000-0005-0000-0000-0000B8700000}"/>
    <cellStyle name="RISKnormBoxed 2 5 4 2 2" xfId="19596" xr:uid="{00000000-0005-0000-0000-0000B9700000}"/>
    <cellStyle name="RISKnormBoxed 2 5 4 3" xfId="19597" xr:uid="{00000000-0005-0000-0000-0000BA700000}"/>
    <cellStyle name="RISKnormBoxed 2 5 4 3 2" xfId="19598" xr:uid="{00000000-0005-0000-0000-0000BB700000}"/>
    <cellStyle name="RISKnormBoxed 2 5 4 4" xfId="19599" xr:uid="{00000000-0005-0000-0000-0000BC700000}"/>
    <cellStyle name="RISKnormBoxed 2 5 5" xfId="19600" xr:uid="{00000000-0005-0000-0000-0000BD700000}"/>
    <cellStyle name="RISKnormBoxed 2 5 5 2" xfId="19601" xr:uid="{00000000-0005-0000-0000-0000BE700000}"/>
    <cellStyle name="RISKnormBoxed 2 5 5 2 2" xfId="19602" xr:uid="{00000000-0005-0000-0000-0000BF700000}"/>
    <cellStyle name="RISKnormBoxed 2 5 5 3" xfId="19603" xr:uid="{00000000-0005-0000-0000-0000C0700000}"/>
    <cellStyle name="RISKnormBoxed 2 5 5 3 2" xfId="19604" xr:uid="{00000000-0005-0000-0000-0000C1700000}"/>
    <cellStyle name="RISKnormBoxed 2 5 5 4" xfId="19605" xr:uid="{00000000-0005-0000-0000-0000C2700000}"/>
    <cellStyle name="RISKnormBoxed 2 5 6" xfId="19606" xr:uid="{00000000-0005-0000-0000-0000C3700000}"/>
    <cellStyle name="RISKnormBoxed 2 5 6 2" xfId="19607" xr:uid="{00000000-0005-0000-0000-0000C4700000}"/>
    <cellStyle name="RISKnormBoxed 2 5 7" xfId="19608" xr:uid="{00000000-0005-0000-0000-0000C5700000}"/>
    <cellStyle name="RISKnormBoxed 2 5 7 2" xfId="19609" xr:uid="{00000000-0005-0000-0000-0000C6700000}"/>
    <cellStyle name="RISKnormBoxed 2 5 8" xfId="19610" xr:uid="{00000000-0005-0000-0000-0000C7700000}"/>
    <cellStyle name="RISKnormBoxed 2 6" xfId="19611" xr:uid="{00000000-0005-0000-0000-0000C8700000}"/>
    <cellStyle name="RISKnormBoxed 2 6 2" xfId="19612" xr:uid="{00000000-0005-0000-0000-0000C9700000}"/>
    <cellStyle name="RISKnormBoxed 2 6 2 2" xfId="19613" xr:uid="{00000000-0005-0000-0000-0000CA700000}"/>
    <cellStyle name="RISKnormBoxed 2 6 2 2 2" xfId="19614" xr:uid="{00000000-0005-0000-0000-0000CB700000}"/>
    <cellStyle name="RISKnormBoxed 2 6 2 3" xfId="19615" xr:uid="{00000000-0005-0000-0000-0000CC700000}"/>
    <cellStyle name="RISKnormBoxed 2 6 2 3 2" xfId="19616" xr:uid="{00000000-0005-0000-0000-0000CD700000}"/>
    <cellStyle name="RISKnormBoxed 2 6 2 4" xfId="19617" xr:uid="{00000000-0005-0000-0000-0000CE700000}"/>
    <cellStyle name="RISKnormBoxed 2 6 3" xfId="19618" xr:uid="{00000000-0005-0000-0000-0000CF700000}"/>
    <cellStyle name="RISKnormBoxed 2 6 3 2" xfId="19619" xr:uid="{00000000-0005-0000-0000-0000D0700000}"/>
    <cellStyle name="RISKnormBoxed 2 6 3 2 2" xfId="19620" xr:uid="{00000000-0005-0000-0000-0000D1700000}"/>
    <cellStyle name="RISKnormBoxed 2 6 3 3" xfId="19621" xr:uid="{00000000-0005-0000-0000-0000D2700000}"/>
    <cellStyle name="RISKnormBoxed 2 6 3 3 2" xfId="19622" xr:uid="{00000000-0005-0000-0000-0000D3700000}"/>
    <cellStyle name="RISKnormBoxed 2 6 3 4" xfId="19623" xr:uid="{00000000-0005-0000-0000-0000D4700000}"/>
    <cellStyle name="RISKnormBoxed 2 6 4" xfId="19624" xr:uid="{00000000-0005-0000-0000-0000D5700000}"/>
    <cellStyle name="RISKnormBoxed 2 6 4 2" xfId="19625" xr:uid="{00000000-0005-0000-0000-0000D6700000}"/>
    <cellStyle name="RISKnormBoxed 2 6 4 2 2" xfId="19626" xr:uid="{00000000-0005-0000-0000-0000D7700000}"/>
    <cellStyle name="RISKnormBoxed 2 6 4 3" xfId="19627" xr:uid="{00000000-0005-0000-0000-0000D8700000}"/>
    <cellStyle name="RISKnormBoxed 2 6 4 3 2" xfId="19628" xr:uid="{00000000-0005-0000-0000-0000D9700000}"/>
    <cellStyle name="RISKnormBoxed 2 6 4 4" xfId="19629" xr:uid="{00000000-0005-0000-0000-0000DA700000}"/>
    <cellStyle name="RISKnormBoxed 2 6 5" xfId="19630" xr:uid="{00000000-0005-0000-0000-0000DB700000}"/>
    <cellStyle name="RISKnormBoxed 2 6 5 2" xfId="19631" xr:uid="{00000000-0005-0000-0000-0000DC700000}"/>
    <cellStyle name="RISKnormBoxed 2 6 5 2 2" xfId="19632" xr:uid="{00000000-0005-0000-0000-0000DD700000}"/>
    <cellStyle name="RISKnormBoxed 2 6 5 3" xfId="19633" xr:uid="{00000000-0005-0000-0000-0000DE700000}"/>
    <cellStyle name="RISKnormBoxed 2 6 5 3 2" xfId="19634" xr:uid="{00000000-0005-0000-0000-0000DF700000}"/>
    <cellStyle name="RISKnormBoxed 2 6 5 4" xfId="19635" xr:uid="{00000000-0005-0000-0000-0000E0700000}"/>
    <cellStyle name="RISKnormBoxed 2 6 6" xfId="19636" xr:uid="{00000000-0005-0000-0000-0000E1700000}"/>
    <cellStyle name="RISKnormBoxed 2 6 6 2" xfId="19637" xr:uid="{00000000-0005-0000-0000-0000E2700000}"/>
    <cellStyle name="RISKnormBoxed 2 6 7" xfId="19638" xr:uid="{00000000-0005-0000-0000-0000E3700000}"/>
    <cellStyle name="RISKnormBoxed 2 6 7 2" xfId="19639" xr:uid="{00000000-0005-0000-0000-0000E4700000}"/>
    <cellStyle name="RISKnormBoxed 2 6 8" xfId="19640" xr:uid="{00000000-0005-0000-0000-0000E5700000}"/>
    <cellStyle name="RISKnormBoxed 2 7" xfId="19641" xr:uid="{00000000-0005-0000-0000-0000E6700000}"/>
    <cellStyle name="RISKnormBoxed 2 7 2" xfId="19642" xr:uid="{00000000-0005-0000-0000-0000E7700000}"/>
    <cellStyle name="RISKnormBoxed 2 7 2 2" xfId="19643" xr:uid="{00000000-0005-0000-0000-0000E8700000}"/>
    <cellStyle name="RISKnormBoxed 2 7 3" xfId="19644" xr:uid="{00000000-0005-0000-0000-0000E9700000}"/>
    <cellStyle name="RISKnormBoxed 2 7 3 2" xfId="19645" xr:uid="{00000000-0005-0000-0000-0000EA700000}"/>
    <cellStyle name="RISKnormBoxed 2 7 4" xfId="19646" xr:uid="{00000000-0005-0000-0000-0000EB700000}"/>
    <cellStyle name="RISKnormBoxed 2 8" xfId="19647" xr:uid="{00000000-0005-0000-0000-0000EC700000}"/>
    <cellStyle name="RISKnormBoxed 2 8 2" xfId="19648" xr:uid="{00000000-0005-0000-0000-0000ED700000}"/>
    <cellStyle name="RISKnormBoxed 2 8 2 2" xfId="19649" xr:uid="{00000000-0005-0000-0000-0000EE700000}"/>
    <cellStyle name="RISKnormBoxed 2 8 3" xfId="19650" xr:uid="{00000000-0005-0000-0000-0000EF700000}"/>
    <cellStyle name="RISKnormBoxed 2 8 3 2" xfId="19651" xr:uid="{00000000-0005-0000-0000-0000F0700000}"/>
    <cellStyle name="RISKnormBoxed 2 8 4" xfId="19652" xr:uid="{00000000-0005-0000-0000-0000F1700000}"/>
    <cellStyle name="RISKnormBoxed 2 9" xfId="19653" xr:uid="{00000000-0005-0000-0000-0000F2700000}"/>
    <cellStyle name="RISKnormBoxed 2 9 2" xfId="19654" xr:uid="{00000000-0005-0000-0000-0000F3700000}"/>
    <cellStyle name="RISKnormBoxed 2 9 2 2" xfId="19655" xr:uid="{00000000-0005-0000-0000-0000F4700000}"/>
    <cellStyle name="RISKnormBoxed 2 9 3" xfId="19656" xr:uid="{00000000-0005-0000-0000-0000F5700000}"/>
    <cellStyle name="RISKnormBoxed 2 9 3 2" xfId="19657" xr:uid="{00000000-0005-0000-0000-0000F6700000}"/>
    <cellStyle name="RISKnormBoxed 2 9 4" xfId="19658" xr:uid="{00000000-0005-0000-0000-0000F7700000}"/>
    <cellStyle name="RISKnormBoxed 2_Balance" xfId="19659" xr:uid="{00000000-0005-0000-0000-0000F8700000}"/>
    <cellStyle name="RISKnormBoxed 3" xfId="19660" xr:uid="{00000000-0005-0000-0000-0000F9700000}"/>
    <cellStyle name="RISKnormBoxed 3 10" xfId="19661" xr:uid="{00000000-0005-0000-0000-0000FA700000}"/>
    <cellStyle name="RISKnormBoxed 3 10 2" xfId="19662" xr:uid="{00000000-0005-0000-0000-0000FB700000}"/>
    <cellStyle name="RISKnormBoxed 3 10 2 2" xfId="19663" xr:uid="{00000000-0005-0000-0000-0000FC700000}"/>
    <cellStyle name="RISKnormBoxed 3 10 3" xfId="19664" xr:uid="{00000000-0005-0000-0000-0000FD700000}"/>
    <cellStyle name="RISKnormBoxed 3 10 3 2" xfId="19665" xr:uid="{00000000-0005-0000-0000-0000FE700000}"/>
    <cellStyle name="RISKnormBoxed 3 10 4" xfId="19666" xr:uid="{00000000-0005-0000-0000-0000FF700000}"/>
    <cellStyle name="RISKnormBoxed 3 11" xfId="19667" xr:uid="{00000000-0005-0000-0000-000000710000}"/>
    <cellStyle name="RISKnormBoxed 3 11 2" xfId="19668" xr:uid="{00000000-0005-0000-0000-000001710000}"/>
    <cellStyle name="RISKnormBoxed 3 12" xfId="19669" xr:uid="{00000000-0005-0000-0000-000002710000}"/>
    <cellStyle name="RISKnormBoxed 3 12 2" xfId="19670" xr:uid="{00000000-0005-0000-0000-000003710000}"/>
    <cellStyle name="RISKnormBoxed 3 13" xfId="19671" xr:uid="{00000000-0005-0000-0000-000004710000}"/>
    <cellStyle name="RISKnormBoxed 3 2" xfId="19672" xr:uid="{00000000-0005-0000-0000-000005710000}"/>
    <cellStyle name="RISKnormBoxed 3 2 2" xfId="19673" xr:uid="{00000000-0005-0000-0000-000006710000}"/>
    <cellStyle name="RISKnormBoxed 3 2 2 2" xfId="19674" xr:uid="{00000000-0005-0000-0000-000007710000}"/>
    <cellStyle name="RISKnormBoxed 3 2 2 2 2" xfId="19675" xr:uid="{00000000-0005-0000-0000-000008710000}"/>
    <cellStyle name="RISKnormBoxed 3 2 2 2 2 2" xfId="19676" xr:uid="{00000000-0005-0000-0000-000009710000}"/>
    <cellStyle name="RISKnormBoxed 3 2 2 2 3" xfId="19677" xr:uid="{00000000-0005-0000-0000-00000A710000}"/>
    <cellStyle name="RISKnormBoxed 3 2 2 2 3 2" xfId="19678" xr:uid="{00000000-0005-0000-0000-00000B710000}"/>
    <cellStyle name="RISKnormBoxed 3 2 2 2 4" xfId="19679" xr:uid="{00000000-0005-0000-0000-00000C710000}"/>
    <cellStyle name="RISKnormBoxed 3 2 2 3" xfId="19680" xr:uid="{00000000-0005-0000-0000-00000D710000}"/>
    <cellStyle name="RISKnormBoxed 3 2 2 3 2" xfId="19681" xr:uid="{00000000-0005-0000-0000-00000E710000}"/>
    <cellStyle name="RISKnormBoxed 3 2 2 3 2 2" xfId="19682" xr:uid="{00000000-0005-0000-0000-00000F710000}"/>
    <cellStyle name="RISKnormBoxed 3 2 2 3 3" xfId="19683" xr:uid="{00000000-0005-0000-0000-000010710000}"/>
    <cellStyle name="RISKnormBoxed 3 2 2 3 3 2" xfId="19684" xr:uid="{00000000-0005-0000-0000-000011710000}"/>
    <cellStyle name="RISKnormBoxed 3 2 2 3 4" xfId="19685" xr:uid="{00000000-0005-0000-0000-000012710000}"/>
    <cellStyle name="RISKnormBoxed 3 2 2 4" xfId="19686" xr:uid="{00000000-0005-0000-0000-000013710000}"/>
    <cellStyle name="RISKnormBoxed 3 2 2 4 2" xfId="19687" xr:uid="{00000000-0005-0000-0000-000014710000}"/>
    <cellStyle name="RISKnormBoxed 3 2 2 4 2 2" xfId="19688" xr:uid="{00000000-0005-0000-0000-000015710000}"/>
    <cellStyle name="RISKnormBoxed 3 2 2 4 3" xfId="19689" xr:uid="{00000000-0005-0000-0000-000016710000}"/>
    <cellStyle name="RISKnormBoxed 3 2 2 4 3 2" xfId="19690" xr:uid="{00000000-0005-0000-0000-000017710000}"/>
    <cellStyle name="RISKnormBoxed 3 2 2 4 4" xfId="19691" xr:uid="{00000000-0005-0000-0000-000018710000}"/>
    <cellStyle name="RISKnormBoxed 3 2 2 5" xfId="19692" xr:uid="{00000000-0005-0000-0000-000019710000}"/>
    <cellStyle name="RISKnormBoxed 3 2 2 5 2" xfId="19693" xr:uid="{00000000-0005-0000-0000-00001A710000}"/>
    <cellStyle name="RISKnormBoxed 3 2 2 5 2 2" xfId="19694" xr:uid="{00000000-0005-0000-0000-00001B710000}"/>
    <cellStyle name="RISKnormBoxed 3 2 2 5 3" xfId="19695" xr:uid="{00000000-0005-0000-0000-00001C710000}"/>
    <cellStyle name="RISKnormBoxed 3 2 2 5 3 2" xfId="19696" xr:uid="{00000000-0005-0000-0000-00001D710000}"/>
    <cellStyle name="RISKnormBoxed 3 2 2 5 4" xfId="19697" xr:uid="{00000000-0005-0000-0000-00001E710000}"/>
    <cellStyle name="RISKnormBoxed 3 2 2 6" xfId="19698" xr:uid="{00000000-0005-0000-0000-00001F710000}"/>
    <cellStyle name="RISKnormBoxed 3 2 2 6 2" xfId="19699" xr:uid="{00000000-0005-0000-0000-000020710000}"/>
    <cellStyle name="RISKnormBoxed 3 2 2 7" xfId="19700" xr:uid="{00000000-0005-0000-0000-000021710000}"/>
    <cellStyle name="RISKnormBoxed 3 2 2 7 2" xfId="19701" xr:uid="{00000000-0005-0000-0000-000022710000}"/>
    <cellStyle name="RISKnormBoxed 3 2 2 8" xfId="19702" xr:uid="{00000000-0005-0000-0000-000023710000}"/>
    <cellStyle name="RISKnormBoxed 3 2 3" xfId="19703" xr:uid="{00000000-0005-0000-0000-000024710000}"/>
    <cellStyle name="RISKnormBoxed 3 2 3 2" xfId="19704" xr:uid="{00000000-0005-0000-0000-000025710000}"/>
    <cellStyle name="RISKnormBoxed 3 2 3 2 2" xfId="19705" xr:uid="{00000000-0005-0000-0000-000026710000}"/>
    <cellStyle name="RISKnormBoxed 3 2 3 3" xfId="19706" xr:uid="{00000000-0005-0000-0000-000027710000}"/>
    <cellStyle name="RISKnormBoxed 3 2 3 3 2" xfId="19707" xr:uid="{00000000-0005-0000-0000-000028710000}"/>
    <cellStyle name="RISKnormBoxed 3 2 3 4" xfId="19708" xr:uid="{00000000-0005-0000-0000-000029710000}"/>
    <cellStyle name="RISKnormBoxed 3 2 4" xfId="19709" xr:uid="{00000000-0005-0000-0000-00002A710000}"/>
    <cellStyle name="RISKnormBoxed 3 2 4 2" xfId="19710" xr:uid="{00000000-0005-0000-0000-00002B710000}"/>
    <cellStyle name="RISKnormBoxed 3 2 4 2 2" xfId="19711" xr:uid="{00000000-0005-0000-0000-00002C710000}"/>
    <cellStyle name="RISKnormBoxed 3 2 4 3" xfId="19712" xr:uid="{00000000-0005-0000-0000-00002D710000}"/>
    <cellStyle name="RISKnormBoxed 3 2 4 3 2" xfId="19713" xr:uid="{00000000-0005-0000-0000-00002E710000}"/>
    <cellStyle name="RISKnormBoxed 3 2 4 4" xfId="19714" xr:uid="{00000000-0005-0000-0000-00002F710000}"/>
    <cellStyle name="RISKnormBoxed 3 2 5" xfId="19715" xr:uid="{00000000-0005-0000-0000-000030710000}"/>
    <cellStyle name="RISKnormBoxed 3 2 5 2" xfId="19716" xr:uid="{00000000-0005-0000-0000-000031710000}"/>
    <cellStyle name="RISKnormBoxed 3 2 5 2 2" xfId="19717" xr:uid="{00000000-0005-0000-0000-000032710000}"/>
    <cellStyle name="RISKnormBoxed 3 2 5 3" xfId="19718" xr:uid="{00000000-0005-0000-0000-000033710000}"/>
    <cellStyle name="RISKnormBoxed 3 2 5 3 2" xfId="19719" xr:uid="{00000000-0005-0000-0000-000034710000}"/>
    <cellStyle name="RISKnormBoxed 3 2 5 4" xfId="19720" xr:uid="{00000000-0005-0000-0000-000035710000}"/>
    <cellStyle name="RISKnormBoxed 3 2 6" xfId="19721" xr:uid="{00000000-0005-0000-0000-000036710000}"/>
    <cellStyle name="RISKnormBoxed 3 2 6 2" xfId="19722" xr:uid="{00000000-0005-0000-0000-000037710000}"/>
    <cellStyle name="RISKnormBoxed 3 2 6 2 2" xfId="19723" xr:uid="{00000000-0005-0000-0000-000038710000}"/>
    <cellStyle name="RISKnormBoxed 3 2 6 3" xfId="19724" xr:uid="{00000000-0005-0000-0000-000039710000}"/>
    <cellStyle name="RISKnormBoxed 3 2 6 3 2" xfId="19725" xr:uid="{00000000-0005-0000-0000-00003A710000}"/>
    <cellStyle name="RISKnormBoxed 3 2 6 4" xfId="19726" xr:uid="{00000000-0005-0000-0000-00003B710000}"/>
    <cellStyle name="RISKnormBoxed 3 2 7" xfId="19727" xr:uid="{00000000-0005-0000-0000-00003C710000}"/>
    <cellStyle name="RISKnormBoxed 3 2 7 2" xfId="19728" xr:uid="{00000000-0005-0000-0000-00003D710000}"/>
    <cellStyle name="RISKnormBoxed 3 2 8" xfId="19729" xr:uid="{00000000-0005-0000-0000-00003E710000}"/>
    <cellStyle name="RISKnormBoxed 3 2 8 2" xfId="19730" xr:uid="{00000000-0005-0000-0000-00003F710000}"/>
    <cellStyle name="RISKnormBoxed 3 2 9" xfId="19731" xr:uid="{00000000-0005-0000-0000-000040710000}"/>
    <cellStyle name="RISKnormBoxed 3 2_Balance" xfId="19732" xr:uid="{00000000-0005-0000-0000-000041710000}"/>
    <cellStyle name="RISKnormBoxed 3 3" xfId="19733" xr:uid="{00000000-0005-0000-0000-000042710000}"/>
    <cellStyle name="RISKnormBoxed 3 3 2" xfId="19734" xr:uid="{00000000-0005-0000-0000-000043710000}"/>
    <cellStyle name="RISKnormBoxed 3 3 2 2" xfId="19735" xr:uid="{00000000-0005-0000-0000-000044710000}"/>
    <cellStyle name="RISKnormBoxed 3 3 2 2 2" xfId="19736" xr:uid="{00000000-0005-0000-0000-000045710000}"/>
    <cellStyle name="RISKnormBoxed 3 3 2 2 2 2" xfId="19737" xr:uid="{00000000-0005-0000-0000-000046710000}"/>
    <cellStyle name="RISKnormBoxed 3 3 2 2 3" xfId="19738" xr:uid="{00000000-0005-0000-0000-000047710000}"/>
    <cellStyle name="RISKnormBoxed 3 3 2 2 3 2" xfId="19739" xr:uid="{00000000-0005-0000-0000-000048710000}"/>
    <cellStyle name="RISKnormBoxed 3 3 2 2 4" xfId="19740" xr:uid="{00000000-0005-0000-0000-000049710000}"/>
    <cellStyle name="RISKnormBoxed 3 3 2 3" xfId="19741" xr:uid="{00000000-0005-0000-0000-00004A710000}"/>
    <cellStyle name="RISKnormBoxed 3 3 2 3 2" xfId="19742" xr:uid="{00000000-0005-0000-0000-00004B710000}"/>
    <cellStyle name="RISKnormBoxed 3 3 2 3 2 2" xfId="19743" xr:uid="{00000000-0005-0000-0000-00004C710000}"/>
    <cellStyle name="RISKnormBoxed 3 3 2 3 3" xfId="19744" xr:uid="{00000000-0005-0000-0000-00004D710000}"/>
    <cellStyle name="RISKnormBoxed 3 3 2 3 3 2" xfId="19745" xr:uid="{00000000-0005-0000-0000-00004E710000}"/>
    <cellStyle name="RISKnormBoxed 3 3 2 3 4" xfId="19746" xr:uid="{00000000-0005-0000-0000-00004F710000}"/>
    <cellStyle name="RISKnormBoxed 3 3 2 4" xfId="19747" xr:uid="{00000000-0005-0000-0000-000050710000}"/>
    <cellStyle name="RISKnormBoxed 3 3 2 4 2" xfId="19748" xr:uid="{00000000-0005-0000-0000-000051710000}"/>
    <cellStyle name="RISKnormBoxed 3 3 2 4 2 2" xfId="19749" xr:uid="{00000000-0005-0000-0000-000052710000}"/>
    <cellStyle name="RISKnormBoxed 3 3 2 4 3" xfId="19750" xr:uid="{00000000-0005-0000-0000-000053710000}"/>
    <cellStyle name="RISKnormBoxed 3 3 2 4 3 2" xfId="19751" xr:uid="{00000000-0005-0000-0000-000054710000}"/>
    <cellStyle name="RISKnormBoxed 3 3 2 4 4" xfId="19752" xr:uid="{00000000-0005-0000-0000-000055710000}"/>
    <cellStyle name="RISKnormBoxed 3 3 2 5" xfId="19753" xr:uid="{00000000-0005-0000-0000-000056710000}"/>
    <cellStyle name="RISKnormBoxed 3 3 2 5 2" xfId="19754" xr:uid="{00000000-0005-0000-0000-000057710000}"/>
    <cellStyle name="RISKnormBoxed 3 3 2 5 2 2" xfId="19755" xr:uid="{00000000-0005-0000-0000-000058710000}"/>
    <cellStyle name="RISKnormBoxed 3 3 2 5 3" xfId="19756" xr:uid="{00000000-0005-0000-0000-000059710000}"/>
    <cellStyle name="RISKnormBoxed 3 3 2 5 3 2" xfId="19757" xr:uid="{00000000-0005-0000-0000-00005A710000}"/>
    <cellStyle name="RISKnormBoxed 3 3 2 5 4" xfId="19758" xr:uid="{00000000-0005-0000-0000-00005B710000}"/>
    <cellStyle name="RISKnormBoxed 3 3 2 6" xfId="19759" xr:uid="{00000000-0005-0000-0000-00005C710000}"/>
    <cellStyle name="RISKnormBoxed 3 3 2 6 2" xfId="19760" xr:uid="{00000000-0005-0000-0000-00005D710000}"/>
    <cellStyle name="RISKnormBoxed 3 3 2 7" xfId="19761" xr:uid="{00000000-0005-0000-0000-00005E710000}"/>
    <cellStyle name="RISKnormBoxed 3 3 2 7 2" xfId="19762" xr:uid="{00000000-0005-0000-0000-00005F710000}"/>
    <cellStyle name="RISKnormBoxed 3 3 2 8" xfId="19763" xr:uid="{00000000-0005-0000-0000-000060710000}"/>
    <cellStyle name="RISKnormBoxed 3 3 3" xfId="19764" xr:uid="{00000000-0005-0000-0000-000061710000}"/>
    <cellStyle name="RISKnormBoxed 3 3 3 2" xfId="19765" xr:uid="{00000000-0005-0000-0000-000062710000}"/>
    <cellStyle name="RISKnormBoxed 3 3 3 2 2" xfId="19766" xr:uid="{00000000-0005-0000-0000-000063710000}"/>
    <cellStyle name="RISKnormBoxed 3 3 3 3" xfId="19767" xr:uid="{00000000-0005-0000-0000-000064710000}"/>
    <cellStyle name="RISKnormBoxed 3 3 3 3 2" xfId="19768" xr:uid="{00000000-0005-0000-0000-000065710000}"/>
    <cellStyle name="RISKnormBoxed 3 3 3 4" xfId="19769" xr:uid="{00000000-0005-0000-0000-000066710000}"/>
    <cellStyle name="RISKnormBoxed 3 3 4" xfId="19770" xr:uid="{00000000-0005-0000-0000-000067710000}"/>
    <cellStyle name="RISKnormBoxed 3 3 4 2" xfId="19771" xr:uid="{00000000-0005-0000-0000-000068710000}"/>
    <cellStyle name="RISKnormBoxed 3 3 4 2 2" xfId="19772" xr:uid="{00000000-0005-0000-0000-000069710000}"/>
    <cellStyle name="RISKnormBoxed 3 3 4 3" xfId="19773" xr:uid="{00000000-0005-0000-0000-00006A710000}"/>
    <cellStyle name="RISKnormBoxed 3 3 4 3 2" xfId="19774" xr:uid="{00000000-0005-0000-0000-00006B710000}"/>
    <cellStyle name="RISKnormBoxed 3 3 4 4" xfId="19775" xr:uid="{00000000-0005-0000-0000-00006C710000}"/>
    <cellStyle name="RISKnormBoxed 3 3 5" xfId="19776" xr:uid="{00000000-0005-0000-0000-00006D710000}"/>
    <cellStyle name="RISKnormBoxed 3 3 5 2" xfId="19777" xr:uid="{00000000-0005-0000-0000-00006E710000}"/>
    <cellStyle name="RISKnormBoxed 3 3 5 2 2" xfId="19778" xr:uid="{00000000-0005-0000-0000-00006F710000}"/>
    <cellStyle name="RISKnormBoxed 3 3 5 3" xfId="19779" xr:uid="{00000000-0005-0000-0000-000070710000}"/>
    <cellStyle name="RISKnormBoxed 3 3 5 3 2" xfId="19780" xr:uid="{00000000-0005-0000-0000-000071710000}"/>
    <cellStyle name="RISKnormBoxed 3 3 5 4" xfId="19781" xr:uid="{00000000-0005-0000-0000-000072710000}"/>
    <cellStyle name="RISKnormBoxed 3 3 6" xfId="19782" xr:uid="{00000000-0005-0000-0000-000073710000}"/>
    <cellStyle name="RISKnormBoxed 3 3 6 2" xfId="19783" xr:uid="{00000000-0005-0000-0000-000074710000}"/>
    <cellStyle name="RISKnormBoxed 3 3 6 2 2" xfId="19784" xr:uid="{00000000-0005-0000-0000-000075710000}"/>
    <cellStyle name="RISKnormBoxed 3 3 6 3" xfId="19785" xr:uid="{00000000-0005-0000-0000-000076710000}"/>
    <cellStyle name="RISKnormBoxed 3 3 6 3 2" xfId="19786" xr:uid="{00000000-0005-0000-0000-000077710000}"/>
    <cellStyle name="RISKnormBoxed 3 3 6 4" xfId="19787" xr:uid="{00000000-0005-0000-0000-000078710000}"/>
    <cellStyle name="RISKnormBoxed 3 3 7" xfId="19788" xr:uid="{00000000-0005-0000-0000-000079710000}"/>
    <cellStyle name="RISKnormBoxed 3 3 7 2" xfId="19789" xr:uid="{00000000-0005-0000-0000-00007A710000}"/>
    <cellStyle name="RISKnormBoxed 3 3 8" xfId="19790" xr:uid="{00000000-0005-0000-0000-00007B710000}"/>
    <cellStyle name="RISKnormBoxed 3 3 8 2" xfId="19791" xr:uid="{00000000-0005-0000-0000-00007C710000}"/>
    <cellStyle name="RISKnormBoxed 3 3 9" xfId="19792" xr:uid="{00000000-0005-0000-0000-00007D710000}"/>
    <cellStyle name="RISKnormBoxed 3 3_Balance" xfId="19793" xr:uid="{00000000-0005-0000-0000-00007E710000}"/>
    <cellStyle name="RISKnormBoxed 3 4" xfId="19794" xr:uid="{00000000-0005-0000-0000-00007F710000}"/>
    <cellStyle name="RISKnormBoxed 3 4 2" xfId="19795" xr:uid="{00000000-0005-0000-0000-000080710000}"/>
    <cellStyle name="RISKnormBoxed 3 4 2 2" xfId="19796" xr:uid="{00000000-0005-0000-0000-000081710000}"/>
    <cellStyle name="RISKnormBoxed 3 4 2 2 2" xfId="19797" xr:uid="{00000000-0005-0000-0000-000082710000}"/>
    <cellStyle name="RISKnormBoxed 3 4 2 2 2 2" xfId="19798" xr:uid="{00000000-0005-0000-0000-000083710000}"/>
    <cellStyle name="RISKnormBoxed 3 4 2 2 3" xfId="19799" xr:uid="{00000000-0005-0000-0000-000084710000}"/>
    <cellStyle name="RISKnormBoxed 3 4 2 2 3 2" xfId="19800" xr:uid="{00000000-0005-0000-0000-000085710000}"/>
    <cellStyle name="RISKnormBoxed 3 4 2 2 4" xfId="19801" xr:uid="{00000000-0005-0000-0000-000086710000}"/>
    <cellStyle name="RISKnormBoxed 3 4 2 3" xfId="19802" xr:uid="{00000000-0005-0000-0000-000087710000}"/>
    <cellStyle name="RISKnormBoxed 3 4 2 3 2" xfId="19803" xr:uid="{00000000-0005-0000-0000-000088710000}"/>
    <cellStyle name="RISKnormBoxed 3 4 2 3 2 2" xfId="19804" xr:uid="{00000000-0005-0000-0000-000089710000}"/>
    <cellStyle name="RISKnormBoxed 3 4 2 3 3" xfId="19805" xr:uid="{00000000-0005-0000-0000-00008A710000}"/>
    <cellStyle name="RISKnormBoxed 3 4 2 3 3 2" xfId="19806" xr:uid="{00000000-0005-0000-0000-00008B710000}"/>
    <cellStyle name="RISKnormBoxed 3 4 2 3 4" xfId="19807" xr:uid="{00000000-0005-0000-0000-00008C710000}"/>
    <cellStyle name="RISKnormBoxed 3 4 2 4" xfId="19808" xr:uid="{00000000-0005-0000-0000-00008D710000}"/>
    <cellStyle name="RISKnormBoxed 3 4 2 4 2" xfId="19809" xr:uid="{00000000-0005-0000-0000-00008E710000}"/>
    <cellStyle name="RISKnormBoxed 3 4 2 4 2 2" xfId="19810" xr:uid="{00000000-0005-0000-0000-00008F710000}"/>
    <cellStyle name="RISKnormBoxed 3 4 2 4 3" xfId="19811" xr:uid="{00000000-0005-0000-0000-000090710000}"/>
    <cellStyle name="RISKnormBoxed 3 4 2 4 3 2" xfId="19812" xr:uid="{00000000-0005-0000-0000-000091710000}"/>
    <cellStyle name="RISKnormBoxed 3 4 2 4 4" xfId="19813" xr:uid="{00000000-0005-0000-0000-000092710000}"/>
    <cellStyle name="RISKnormBoxed 3 4 2 5" xfId="19814" xr:uid="{00000000-0005-0000-0000-000093710000}"/>
    <cellStyle name="RISKnormBoxed 3 4 2 5 2" xfId="19815" xr:uid="{00000000-0005-0000-0000-000094710000}"/>
    <cellStyle name="RISKnormBoxed 3 4 2 5 2 2" xfId="19816" xr:uid="{00000000-0005-0000-0000-000095710000}"/>
    <cellStyle name="RISKnormBoxed 3 4 2 5 3" xfId="19817" xr:uid="{00000000-0005-0000-0000-000096710000}"/>
    <cellStyle name="RISKnormBoxed 3 4 2 5 3 2" xfId="19818" xr:uid="{00000000-0005-0000-0000-000097710000}"/>
    <cellStyle name="RISKnormBoxed 3 4 2 5 4" xfId="19819" xr:uid="{00000000-0005-0000-0000-000098710000}"/>
    <cellStyle name="RISKnormBoxed 3 4 2 6" xfId="19820" xr:uid="{00000000-0005-0000-0000-000099710000}"/>
    <cellStyle name="RISKnormBoxed 3 4 2 6 2" xfId="19821" xr:uid="{00000000-0005-0000-0000-00009A710000}"/>
    <cellStyle name="RISKnormBoxed 3 4 2 7" xfId="19822" xr:uid="{00000000-0005-0000-0000-00009B710000}"/>
    <cellStyle name="RISKnormBoxed 3 4 2 7 2" xfId="19823" xr:uid="{00000000-0005-0000-0000-00009C710000}"/>
    <cellStyle name="RISKnormBoxed 3 4 2 8" xfId="19824" xr:uid="{00000000-0005-0000-0000-00009D710000}"/>
    <cellStyle name="RISKnormBoxed 3 4 3" xfId="19825" xr:uid="{00000000-0005-0000-0000-00009E710000}"/>
    <cellStyle name="RISKnormBoxed 3 4 3 2" xfId="19826" xr:uid="{00000000-0005-0000-0000-00009F710000}"/>
    <cellStyle name="RISKnormBoxed 3 4 3 2 2" xfId="19827" xr:uid="{00000000-0005-0000-0000-0000A0710000}"/>
    <cellStyle name="RISKnormBoxed 3 4 3 3" xfId="19828" xr:uid="{00000000-0005-0000-0000-0000A1710000}"/>
    <cellStyle name="RISKnormBoxed 3 4 3 3 2" xfId="19829" xr:uid="{00000000-0005-0000-0000-0000A2710000}"/>
    <cellStyle name="RISKnormBoxed 3 4 3 4" xfId="19830" xr:uid="{00000000-0005-0000-0000-0000A3710000}"/>
    <cellStyle name="RISKnormBoxed 3 4 4" xfId="19831" xr:uid="{00000000-0005-0000-0000-0000A4710000}"/>
    <cellStyle name="RISKnormBoxed 3 4 4 2" xfId="19832" xr:uid="{00000000-0005-0000-0000-0000A5710000}"/>
    <cellStyle name="RISKnormBoxed 3 4 4 2 2" xfId="19833" xr:uid="{00000000-0005-0000-0000-0000A6710000}"/>
    <cellStyle name="RISKnormBoxed 3 4 4 3" xfId="19834" xr:uid="{00000000-0005-0000-0000-0000A7710000}"/>
    <cellStyle name="RISKnormBoxed 3 4 4 3 2" xfId="19835" xr:uid="{00000000-0005-0000-0000-0000A8710000}"/>
    <cellStyle name="RISKnormBoxed 3 4 4 4" xfId="19836" xr:uid="{00000000-0005-0000-0000-0000A9710000}"/>
    <cellStyle name="RISKnormBoxed 3 4 5" xfId="19837" xr:uid="{00000000-0005-0000-0000-0000AA710000}"/>
    <cellStyle name="RISKnormBoxed 3 4 5 2" xfId="19838" xr:uid="{00000000-0005-0000-0000-0000AB710000}"/>
    <cellStyle name="RISKnormBoxed 3 4 5 2 2" xfId="19839" xr:uid="{00000000-0005-0000-0000-0000AC710000}"/>
    <cellStyle name="RISKnormBoxed 3 4 5 3" xfId="19840" xr:uid="{00000000-0005-0000-0000-0000AD710000}"/>
    <cellStyle name="RISKnormBoxed 3 4 5 3 2" xfId="19841" xr:uid="{00000000-0005-0000-0000-0000AE710000}"/>
    <cellStyle name="RISKnormBoxed 3 4 5 4" xfId="19842" xr:uid="{00000000-0005-0000-0000-0000AF710000}"/>
    <cellStyle name="RISKnormBoxed 3 4 6" xfId="19843" xr:uid="{00000000-0005-0000-0000-0000B0710000}"/>
    <cellStyle name="RISKnormBoxed 3 4 6 2" xfId="19844" xr:uid="{00000000-0005-0000-0000-0000B1710000}"/>
    <cellStyle name="RISKnormBoxed 3 4 6 2 2" xfId="19845" xr:uid="{00000000-0005-0000-0000-0000B2710000}"/>
    <cellStyle name="RISKnormBoxed 3 4 6 3" xfId="19846" xr:uid="{00000000-0005-0000-0000-0000B3710000}"/>
    <cellStyle name="RISKnormBoxed 3 4 6 3 2" xfId="19847" xr:uid="{00000000-0005-0000-0000-0000B4710000}"/>
    <cellStyle name="RISKnormBoxed 3 4 6 4" xfId="19848" xr:uid="{00000000-0005-0000-0000-0000B5710000}"/>
    <cellStyle name="RISKnormBoxed 3 4 7" xfId="19849" xr:uid="{00000000-0005-0000-0000-0000B6710000}"/>
    <cellStyle name="RISKnormBoxed 3 4 7 2" xfId="19850" xr:uid="{00000000-0005-0000-0000-0000B7710000}"/>
    <cellStyle name="RISKnormBoxed 3 4 8" xfId="19851" xr:uid="{00000000-0005-0000-0000-0000B8710000}"/>
    <cellStyle name="RISKnormBoxed 3 4 8 2" xfId="19852" xr:uid="{00000000-0005-0000-0000-0000B9710000}"/>
    <cellStyle name="RISKnormBoxed 3 4 9" xfId="19853" xr:uid="{00000000-0005-0000-0000-0000BA710000}"/>
    <cellStyle name="RISKnormBoxed 3 4_Balance" xfId="19854" xr:uid="{00000000-0005-0000-0000-0000BB710000}"/>
    <cellStyle name="RISKnormBoxed 3 5" xfId="19855" xr:uid="{00000000-0005-0000-0000-0000BC710000}"/>
    <cellStyle name="RISKnormBoxed 3 5 2" xfId="19856" xr:uid="{00000000-0005-0000-0000-0000BD710000}"/>
    <cellStyle name="RISKnormBoxed 3 5 2 2" xfId="19857" xr:uid="{00000000-0005-0000-0000-0000BE710000}"/>
    <cellStyle name="RISKnormBoxed 3 5 2 2 2" xfId="19858" xr:uid="{00000000-0005-0000-0000-0000BF710000}"/>
    <cellStyle name="RISKnormBoxed 3 5 2 3" xfId="19859" xr:uid="{00000000-0005-0000-0000-0000C0710000}"/>
    <cellStyle name="RISKnormBoxed 3 5 2 3 2" xfId="19860" xr:uid="{00000000-0005-0000-0000-0000C1710000}"/>
    <cellStyle name="RISKnormBoxed 3 5 2 4" xfId="19861" xr:uid="{00000000-0005-0000-0000-0000C2710000}"/>
    <cellStyle name="RISKnormBoxed 3 5 3" xfId="19862" xr:uid="{00000000-0005-0000-0000-0000C3710000}"/>
    <cellStyle name="RISKnormBoxed 3 5 3 2" xfId="19863" xr:uid="{00000000-0005-0000-0000-0000C4710000}"/>
    <cellStyle name="RISKnormBoxed 3 5 3 2 2" xfId="19864" xr:uid="{00000000-0005-0000-0000-0000C5710000}"/>
    <cellStyle name="RISKnormBoxed 3 5 3 3" xfId="19865" xr:uid="{00000000-0005-0000-0000-0000C6710000}"/>
    <cellStyle name="RISKnormBoxed 3 5 3 3 2" xfId="19866" xr:uid="{00000000-0005-0000-0000-0000C7710000}"/>
    <cellStyle name="RISKnormBoxed 3 5 3 4" xfId="19867" xr:uid="{00000000-0005-0000-0000-0000C8710000}"/>
    <cellStyle name="RISKnormBoxed 3 5 4" xfId="19868" xr:uid="{00000000-0005-0000-0000-0000C9710000}"/>
    <cellStyle name="RISKnormBoxed 3 5 4 2" xfId="19869" xr:uid="{00000000-0005-0000-0000-0000CA710000}"/>
    <cellStyle name="RISKnormBoxed 3 5 4 2 2" xfId="19870" xr:uid="{00000000-0005-0000-0000-0000CB710000}"/>
    <cellStyle name="RISKnormBoxed 3 5 4 3" xfId="19871" xr:uid="{00000000-0005-0000-0000-0000CC710000}"/>
    <cellStyle name="RISKnormBoxed 3 5 4 3 2" xfId="19872" xr:uid="{00000000-0005-0000-0000-0000CD710000}"/>
    <cellStyle name="RISKnormBoxed 3 5 4 4" xfId="19873" xr:uid="{00000000-0005-0000-0000-0000CE710000}"/>
    <cellStyle name="RISKnormBoxed 3 5 5" xfId="19874" xr:uid="{00000000-0005-0000-0000-0000CF710000}"/>
    <cellStyle name="RISKnormBoxed 3 5 5 2" xfId="19875" xr:uid="{00000000-0005-0000-0000-0000D0710000}"/>
    <cellStyle name="RISKnormBoxed 3 5 5 2 2" xfId="19876" xr:uid="{00000000-0005-0000-0000-0000D1710000}"/>
    <cellStyle name="RISKnormBoxed 3 5 5 3" xfId="19877" xr:uid="{00000000-0005-0000-0000-0000D2710000}"/>
    <cellStyle name="RISKnormBoxed 3 5 5 3 2" xfId="19878" xr:uid="{00000000-0005-0000-0000-0000D3710000}"/>
    <cellStyle name="RISKnormBoxed 3 5 5 4" xfId="19879" xr:uid="{00000000-0005-0000-0000-0000D4710000}"/>
    <cellStyle name="RISKnormBoxed 3 5 6" xfId="19880" xr:uid="{00000000-0005-0000-0000-0000D5710000}"/>
    <cellStyle name="RISKnormBoxed 3 5 6 2" xfId="19881" xr:uid="{00000000-0005-0000-0000-0000D6710000}"/>
    <cellStyle name="RISKnormBoxed 3 5 7" xfId="19882" xr:uid="{00000000-0005-0000-0000-0000D7710000}"/>
    <cellStyle name="RISKnormBoxed 3 5 7 2" xfId="19883" xr:uid="{00000000-0005-0000-0000-0000D8710000}"/>
    <cellStyle name="RISKnormBoxed 3 5 8" xfId="19884" xr:uid="{00000000-0005-0000-0000-0000D9710000}"/>
    <cellStyle name="RISKnormBoxed 3 6" xfId="19885" xr:uid="{00000000-0005-0000-0000-0000DA710000}"/>
    <cellStyle name="RISKnormBoxed 3 6 2" xfId="19886" xr:uid="{00000000-0005-0000-0000-0000DB710000}"/>
    <cellStyle name="RISKnormBoxed 3 6 2 2" xfId="19887" xr:uid="{00000000-0005-0000-0000-0000DC710000}"/>
    <cellStyle name="RISKnormBoxed 3 6 2 2 2" xfId="19888" xr:uid="{00000000-0005-0000-0000-0000DD710000}"/>
    <cellStyle name="RISKnormBoxed 3 6 2 3" xfId="19889" xr:uid="{00000000-0005-0000-0000-0000DE710000}"/>
    <cellStyle name="RISKnormBoxed 3 6 2 3 2" xfId="19890" xr:uid="{00000000-0005-0000-0000-0000DF710000}"/>
    <cellStyle name="RISKnormBoxed 3 6 2 4" xfId="19891" xr:uid="{00000000-0005-0000-0000-0000E0710000}"/>
    <cellStyle name="RISKnormBoxed 3 6 3" xfId="19892" xr:uid="{00000000-0005-0000-0000-0000E1710000}"/>
    <cellStyle name="RISKnormBoxed 3 6 3 2" xfId="19893" xr:uid="{00000000-0005-0000-0000-0000E2710000}"/>
    <cellStyle name="RISKnormBoxed 3 6 3 2 2" xfId="19894" xr:uid="{00000000-0005-0000-0000-0000E3710000}"/>
    <cellStyle name="RISKnormBoxed 3 6 3 3" xfId="19895" xr:uid="{00000000-0005-0000-0000-0000E4710000}"/>
    <cellStyle name="RISKnormBoxed 3 6 3 3 2" xfId="19896" xr:uid="{00000000-0005-0000-0000-0000E5710000}"/>
    <cellStyle name="RISKnormBoxed 3 6 3 4" xfId="19897" xr:uid="{00000000-0005-0000-0000-0000E6710000}"/>
    <cellStyle name="RISKnormBoxed 3 6 4" xfId="19898" xr:uid="{00000000-0005-0000-0000-0000E7710000}"/>
    <cellStyle name="RISKnormBoxed 3 6 4 2" xfId="19899" xr:uid="{00000000-0005-0000-0000-0000E8710000}"/>
    <cellStyle name="RISKnormBoxed 3 6 4 2 2" xfId="19900" xr:uid="{00000000-0005-0000-0000-0000E9710000}"/>
    <cellStyle name="RISKnormBoxed 3 6 4 3" xfId="19901" xr:uid="{00000000-0005-0000-0000-0000EA710000}"/>
    <cellStyle name="RISKnormBoxed 3 6 4 3 2" xfId="19902" xr:uid="{00000000-0005-0000-0000-0000EB710000}"/>
    <cellStyle name="RISKnormBoxed 3 6 4 4" xfId="19903" xr:uid="{00000000-0005-0000-0000-0000EC710000}"/>
    <cellStyle name="RISKnormBoxed 3 6 5" xfId="19904" xr:uid="{00000000-0005-0000-0000-0000ED710000}"/>
    <cellStyle name="RISKnormBoxed 3 6 5 2" xfId="19905" xr:uid="{00000000-0005-0000-0000-0000EE710000}"/>
    <cellStyle name="RISKnormBoxed 3 6 5 2 2" xfId="19906" xr:uid="{00000000-0005-0000-0000-0000EF710000}"/>
    <cellStyle name="RISKnormBoxed 3 6 5 3" xfId="19907" xr:uid="{00000000-0005-0000-0000-0000F0710000}"/>
    <cellStyle name="RISKnormBoxed 3 6 5 3 2" xfId="19908" xr:uid="{00000000-0005-0000-0000-0000F1710000}"/>
    <cellStyle name="RISKnormBoxed 3 6 5 4" xfId="19909" xr:uid="{00000000-0005-0000-0000-0000F2710000}"/>
    <cellStyle name="RISKnormBoxed 3 6 6" xfId="19910" xr:uid="{00000000-0005-0000-0000-0000F3710000}"/>
    <cellStyle name="RISKnormBoxed 3 6 6 2" xfId="19911" xr:uid="{00000000-0005-0000-0000-0000F4710000}"/>
    <cellStyle name="RISKnormBoxed 3 6 7" xfId="19912" xr:uid="{00000000-0005-0000-0000-0000F5710000}"/>
    <cellStyle name="RISKnormBoxed 3 6 7 2" xfId="19913" xr:uid="{00000000-0005-0000-0000-0000F6710000}"/>
    <cellStyle name="RISKnormBoxed 3 6 8" xfId="19914" xr:uid="{00000000-0005-0000-0000-0000F7710000}"/>
    <cellStyle name="RISKnormBoxed 3 7" xfId="19915" xr:uid="{00000000-0005-0000-0000-0000F8710000}"/>
    <cellStyle name="RISKnormBoxed 3 7 2" xfId="19916" xr:uid="{00000000-0005-0000-0000-0000F9710000}"/>
    <cellStyle name="RISKnormBoxed 3 7 2 2" xfId="19917" xr:uid="{00000000-0005-0000-0000-0000FA710000}"/>
    <cellStyle name="RISKnormBoxed 3 7 3" xfId="19918" xr:uid="{00000000-0005-0000-0000-0000FB710000}"/>
    <cellStyle name="RISKnormBoxed 3 7 3 2" xfId="19919" xr:uid="{00000000-0005-0000-0000-0000FC710000}"/>
    <cellStyle name="RISKnormBoxed 3 7 4" xfId="19920" xr:uid="{00000000-0005-0000-0000-0000FD710000}"/>
    <cellStyle name="RISKnormBoxed 3 8" xfId="19921" xr:uid="{00000000-0005-0000-0000-0000FE710000}"/>
    <cellStyle name="RISKnormBoxed 3 8 2" xfId="19922" xr:uid="{00000000-0005-0000-0000-0000FF710000}"/>
    <cellStyle name="RISKnormBoxed 3 8 2 2" xfId="19923" xr:uid="{00000000-0005-0000-0000-000000720000}"/>
    <cellStyle name="RISKnormBoxed 3 8 3" xfId="19924" xr:uid="{00000000-0005-0000-0000-000001720000}"/>
    <cellStyle name="RISKnormBoxed 3 8 3 2" xfId="19925" xr:uid="{00000000-0005-0000-0000-000002720000}"/>
    <cellStyle name="RISKnormBoxed 3 8 4" xfId="19926" xr:uid="{00000000-0005-0000-0000-000003720000}"/>
    <cellStyle name="RISKnormBoxed 3 9" xfId="19927" xr:uid="{00000000-0005-0000-0000-000004720000}"/>
    <cellStyle name="RISKnormBoxed 3 9 2" xfId="19928" xr:uid="{00000000-0005-0000-0000-000005720000}"/>
    <cellStyle name="RISKnormBoxed 3 9 2 2" xfId="19929" xr:uid="{00000000-0005-0000-0000-000006720000}"/>
    <cellStyle name="RISKnormBoxed 3 9 3" xfId="19930" xr:uid="{00000000-0005-0000-0000-000007720000}"/>
    <cellStyle name="RISKnormBoxed 3 9 3 2" xfId="19931" xr:uid="{00000000-0005-0000-0000-000008720000}"/>
    <cellStyle name="RISKnormBoxed 3 9 4" xfId="19932" xr:uid="{00000000-0005-0000-0000-000009720000}"/>
    <cellStyle name="RISKnormBoxed 3_Balance" xfId="19933" xr:uid="{00000000-0005-0000-0000-00000A720000}"/>
    <cellStyle name="RISKnormBoxed 4" xfId="19934" xr:uid="{00000000-0005-0000-0000-00000B720000}"/>
    <cellStyle name="RISKnormBoxed 4 10" xfId="19935" xr:uid="{00000000-0005-0000-0000-00000C720000}"/>
    <cellStyle name="RISKnormBoxed 4 10 2" xfId="19936" xr:uid="{00000000-0005-0000-0000-00000D720000}"/>
    <cellStyle name="RISKnormBoxed 4 10 2 2" xfId="19937" xr:uid="{00000000-0005-0000-0000-00000E720000}"/>
    <cellStyle name="RISKnormBoxed 4 10 3" xfId="19938" xr:uid="{00000000-0005-0000-0000-00000F720000}"/>
    <cellStyle name="RISKnormBoxed 4 10 3 2" xfId="19939" xr:uid="{00000000-0005-0000-0000-000010720000}"/>
    <cellStyle name="RISKnormBoxed 4 10 4" xfId="19940" xr:uid="{00000000-0005-0000-0000-000011720000}"/>
    <cellStyle name="RISKnormBoxed 4 11" xfId="19941" xr:uid="{00000000-0005-0000-0000-000012720000}"/>
    <cellStyle name="RISKnormBoxed 4 11 2" xfId="19942" xr:uid="{00000000-0005-0000-0000-000013720000}"/>
    <cellStyle name="RISKnormBoxed 4 12" xfId="19943" xr:uid="{00000000-0005-0000-0000-000014720000}"/>
    <cellStyle name="RISKnormBoxed 4 12 2" xfId="19944" xr:uid="{00000000-0005-0000-0000-000015720000}"/>
    <cellStyle name="RISKnormBoxed 4 13" xfId="19945" xr:uid="{00000000-0005-0000-0000-000016720000}"/>
    <cellStyle name="RISKnormBoxed 4 2" xfId="19946" xr:uid="{00000000-0005-0000-0000-000017720000}"/>
    <cellStyle name="RISKnormBoxed 4 2 2" xfId="19947" xr:uid="{00000000-0005-0000-0000-000018720000}"/>
    <cellStyle name="RISKnormBoxed 4 2 2 2" xfId="19948" xr:uid="{00000000-0005-0000-0000-000019720000}"/>
    <cellStyle name="RISKnormBoxed 4 2 2 2 2" xfId="19949" xr:uid="{00000000-0005-0000-0000-00001A720000}"/>
    <cellStyle name="RISKnormBoxed 4 2 2 2 2 2" xfId="19950" xr:uid="{00000000-0005-0000-0000-00001B720000}"/>
    <cellStyle name="RISKnormBoxed 4 2 2 2 3" xfId="19951" xr:uid="{00000000-0005-0000-0000-00001C720000}"/>
    <cellStyle name="RISKnormBoxed 4 2 2 2 3 2" xfId="19952" xr:uid="{00000000-0005-0000-0000-00001D720000}"/>
    <cellStyle name="RISKnormBoxed 4 2 2 2 4" xfId="19953" xr:uid="{00000000-0005-0000-0000-00001E720000}"/>
    <cellStyle name="RISKnormBoxed 4 2 2 3" xfId="19954" xr:uid="{00000000-0005-0000-0000-00001F720000}"/>
    <cellStyle name="RISKnormBoxed 4 2 2 3 2" xfId="19955" xr:uid="{00000000-0005-0000-0000-000020720000}"/>
    <cellStyle name="RISKnormBoxed 4 2 2 3 2 2" xfId="19956" xr:uid="{00000000-0005-0000-0000-000021720000}"/>
    <cellStyle name="RISKnormBoxed 4 2 2 3 3" xfId="19957" xr:uid="{00000000-0005-0000-0000-000022720000}"/>
    <cellStyle name="RISKnormBoxed 4 2 2 3 3 2" xfId="19958" xr:uid="{00000000-0005-0000-0000-000023720000}"/>
    <cellStyle name="RISKnormBoxed 4 2 2 3 4" xfId="19959" xr:uid="{00000000-0005-0000-0000-000024720000}"/>
    <cellStyle name="RISKnormBoxed 4 2 2 4" xfId="19960" xr:uid="{00000000-0005-0000-0000-000025720000}"/>
    <cellStyle name="RISKnormBoxed 4 2 2 4 2" xfId="19961" xr:uid="{00000000-0005-0000-0000-000026720000}"/>
    <cellStyle name="RISKnormBoxed 4 2 2 4 2 2" xfId="19962" xr:uid="{00000000-0005-0000-0000-000027720000}"/>
    <cellStyle name="RISKnormBoxed 4 2 2 4 3" xfId="19963" xr:uid="{00000000-0005-0000-0000-000028720000}"/>
    <cellStyle name="RISKnormBoxed 4 2 2 4 3 2" xfId="19964" xr:uid="{00000000-0005-0000-0000-000029720000}"/>
    <cellStyle name="RISKnormBoxed 4 2 2 4 4" xfId="19965" xr:uid="{00000000-0005-0000-0000-00002A720000}"/>
    <cellStyle name="RISKnormBoxed 4 2 2 5" xfId="19966" xr:uid="{00000000-0005-0000-0000-00002B720000}"/>
    <cellStyle name="RISKnormBoxed 4 2 2 5 2" xfId="19967" xr:uid="{00000000-0005-0000-0000-00002C720000}"/>
    <cellStyle name="RISKnormBoxed 4 2 2 5 2 2" xfId="19968" xr:uid="{00000000-0005-0000-0000-00002D720000}"/>
    <cellStyle name="RISKnormBoxed 4 2 2 5 3" xfId="19969" xr:uid="{00000000-0005-0000-0000-00002E720000}"/>
    <cellStyle name="RISKnormBoxed 4 2 2 5 3 2" xfId="19970" xr:uid="{00000000-0005-0000-0000-00002F720000}"/>
    <cellStyle name="RISKnormBoxed 4 2 2 5 4" xfId="19971" xr:uid="{00000000-0005-0000-0000-000030720000}"/>
    <cellStyle name="RISKnormBoxed 4 2 2 6" xfId="19972" xr:uid="{00000000-0005-0000-0000-000031720000}"/>
    <cellStyle name="RISKnormBoxed 4 2 2 6 2" xfId="19973" xr:uid="{00000000-0005-0000-0000-000032720000}"/>
    <cellStyle name="RISKnormBoxed 4 2 2 7" xfId="19974" xr:uid="{00000000-0005-0000-0000-000033720000}"/>
    <cellStyle name="RISKnormBoxed 4 2 2 7 2" xfId="19975" xr:uid="{00000000-0005-0000-0000-000034720000}"/>
    <cellStyle name="RISKnormBoxed 4 2 2 8" xfId="19976" xr:uid="{00000000-0005-0000-0000-000035720000}"/>
    <cellStyle name="RISKnormBoxed 4 2 3" xfId="19977" xr:uid="{00000000-0005-0000-0000-000036720000}"/>
    <cellStyle name="RISKnormBoxed 4 2 3 2" xfId="19978" xr:uid="{00000000-0005-0000-0000-000037720000}"/>
    <cellStyle name="RISKnormBoxed 4 2 3 2 2" xfId="19979" xr:uid="{00000000-0005-0000-0000-000038720000}"/>
    <cellStyle name="RISKnormBoxed 4 2 3 3" xfId="19980" xr:uid="{00000000-0005-0000-0000-000039720000}"/>
    <cellStyle name="RISKnormBoxed 4 2 3 3 2" xfId="19981" xr:uid="{00000000-0005-0000-0000-00003A720000}"/>
    <cellStyle name="RISKnormBoxed 4 2 3 4" xfId="19982" xr:uid="{00000000-0005-0000-0000-00003B720000}"/>
    <cellStyle name="RISKnormBoxed 4 2 4" xfId="19983" xr:uid="{00000000-0005-0000-0000-00003C720000}"/>
    <cellStyle name="RISKnormBoxed 4 2 4 2" xfId="19984" xr:uid="{00000000-0005-0000-0000-00003D720000}"/>
    <cellStyle name="RISKnormBoxed 4 2 4 2 2" xfId="19985" xr:uid="{00000000-0005-0000-0000-00003E720000}"/>
    <cellStyle name="RISKnormBoxed 4 2 4 3" xfId="19986" xr:uid="{00000000-0005-0000-0000-00003F720000}"/>
    <cellStyle name="RISKnormBoxed 4 2 4 3 2" xfId="19987" xr:uid="{00000000-0005-0000-0000-000040720000}"/>
    <cellStyle name="RISKnormBoxed 4 2 4 4" xfId="19988" xr:uid="{00000000-0005-0000-0000-000041720000}"/>
    <cellStyle name="RISKnormBoxed 4 2 5" xfId="19989" xr:uid="{00000000-0005-0000-0000-000042720000}"/>
    <cellStyle name="RISKnormBoxed 4 2 5 2" xfId="19990" xr:uid="{00000000-0005-0000-0000-000043720000}"/>
    <cellStyle name="RISKnormBoxed 4 2 5 2 2" xfId="19991" xr:uid="{00000000-0005-0000-0000-000044720000}"/>
    <cellStyle name="RISKnormBoxed 4 2 5 3" xfId="19992" xr:uid="{00000000-0005-0000-0000-000045720000}"/>
    <cellStyle name="RISKnormBoxed 4 2 5 3 2" xfId="19993" xr:uid="{00000000-0005-0000-0000-000046720000}"/>
    <cellStyle name="RISKnormBoxed 4 2 5 4" xfId="19994" xr:uid="{00000000-0005-0000-0000-000047720000}"/>
    <cellStyle name="RISKnormBoxed 4 2 6" xfId="19995" xr:uid="{00000000-0005-0000-0000-000048720000}"/>
    <cellStyle name="RISKnormBoxed 4 2 6 2" xfId="19996" xr:uid="{00000000-0005-0000-0000-000049720000}"/>
    <cellStyle name="RISKnormBoxed 4 2 6 2 2" xfId="19997" xr:uid="{00000000-0005-0000-0000-00004A720000}"/>
    <cellStyle name="RISKnormBoxed 4 2 6 3" xfId="19998" xr:uid="{00000000-0005-0000-0000-00004B720000}"/>
    <cellStyle name="RISKnormBoxed 4 2 6 3 2" xfId="19999" xr:uid="{00000000-0005-0000-0000-00004C720000}"/>
    <cellStyle name="RISKnormBoxed 4 2 6 4" xfId="20000" xr:uid="{00000000-0005-0000-0000-00004D720000}"/>
    <cellStyle name="RISKnormBoxed 4 2 7" xfId="20001" xr:uid="{00000000-0005-0000-0000-00004E720000}"/>
    <cellStyle name="RISKnormBoxed 4 2 7 2" xfId="20002" xr:uid="{00000000-0005-0000-0000-00004F720000}"/>
    <cellStyle name="RISKnormBoxed 4 2 8" xfId="20003" xr:uid="{00000000-0005-0000-0000-000050720000}"/>
    <cellStyle name="RISKnormBoxed 4 2 8 2" xfId="20004" xr:uid="{00000000-0005-0000-0000-000051720000}"/>
    <cellStyle name="RISKnormBoxed 4 2 9" xfId="20005" xr:uid="{00000000-0005-0000-0000-000052720000}"/>
    <cellStyle name="RISKnormBoxed 4 2_Balance" xfId="20006" xr:uid="{00000000-0005-0000-0000-000053720000}"/>
    <cellStyle name="RISKnormBoxed 4 3" xfId="20007" xr:uid="{00000000-0005-0000-0000-000054720000}"/>
    <cellStyle name="RISKnormBoxed 4 3 2" xfId="20008" xr:uid="{00000000-0005-0000-0000-000055720000}"/>
    <cellStyle name="RISKnormBoxed 4 3 2 2" xfId="20009" xr:uid="{00000000-0005-0000-0000-000056720000}"/>
    <cellStyle name="RISKnormBoxed 4 3 2 2 2" xfId="20010" xr:uid="{00000000-0005-0000-0000-000057720000}"/>
    <cellStyle name="RISKnormBoxed 4 3 2 2 2 2" xfId="20011" xr:uid="{00000000-0005-0000-0000-000058720000}"/>
    <cellStyle name="RISKnormBoxed 4 3 2 2 3" xfId="20012" xr:uid="{00000000-0005-0000-0000-000059720000}"/>
    <cellStyle name="RISKnormBoxed 4 3 2 2 3 2" xfId="20013" xr:uid="{00000000-0005-0000-0000-00005A720000}"/>
    <cellStyle name="RISKnormBoxed 4 3 2 2 4" xfId="20014" xr:uid="{00000000-0005-0000-0000-00005B720000}"/>
    <cellStyle name="RISKnormBoxed 4 3 2 3" xfId="20015" xr:uid="{00000000-0005-0000-0000-00005C720000}"/>
    <cellStyle name="RISKnormBoxed 4 3 2 3 2" xfId="20016" xr:uid="{00000000-0005-0000-0000-00005D720000}"/>
    <cellStyle name="RISKnormBoxed 4 3 2 3 2 2" xfId="20017" xr:uid="{00000000-0005-0000-0000-00005E720000}"/>
    <cellStyle name="RISKnormBoxed 4 3 2 3 3" xfId="20018" xr:uid="{00000000-0005-0000-0000-00005F720000}"/>
    <cellStyle name="RISKnormBoxed 4 3 2 3 3 2" xfId="20019" xr:uid="{00000000-0005-0000-0000-000060720000}"/>
    <cellStyle name="RISKnormBoxed 4 3 2 3 4" xfId="20020" xr:uid="{00000000-0005-0000-0000-000061720000}"/>
    <cellStyle name="RISKnormBoxed 4 3 2 4" xfId="20021" xr:uid="{00000000-0005-0000-0000-000062720000}"/>
    <cellStyle name="RISKnormBoxed 4 3 2 4 2" xfId="20022" xr:uid="{00000000-0005-0000-0000-000063720000}"/>
    <cellStyle name="RISKnormBoxed 4 3 2 4 2 2" xfId="20023" xr:uid="{00000000-0005-0000-0000-000064720000}"/>
    <cellStyle name="RISKnormBoxed 4 3 2 4 3" xfId="20024" xr:uid="{00000000-0005-0000-0000-000065720000}"/>
    <cellStyle name="RISKnormBoxed 4 3 2 4 3 2" xfId="20025" xr:uid="{00000000-0005-0000-0000-000066720000}"/>
    <cellStyle name="RISKnormBoxed 4 3 2 4 4" xfId="20026" xr:uid="{00000000-0005-0000-0000-000067720000}"/>
    <cellStyle name="RISKnormBoxed 4 3 2 5" xfId="20027" xr:uid="{00000000-0005-0000-0000-000068720000}"/>
    <cellStyle name="RISKnormBoxed 4 3 2 5 2" xfId="20028" xr:uid="{00000000-0005-0000-0000-000069720000}"/>
    <cellStyle name="RISKnormBoxed 4 3 2 5 2 2" xfId="20029" xr:uid="{00000000-0005-0000-0000-00006A720000}"/>
    <cellStyle name="RISKnormBoxed 4 3 2 5 3" xfId="20030" xr:uid="{00000000-0005-0000-0000-00006B720000}"/>
    <cellStyle name="RISKnormBoxed 4 3 2 5 3 2" xfId="20031" xr:uid="{00000000-0005-0000-0000-00006C720000}"/>
    <cellStyle name="RISKnormBoxed 4 3 2 5 4" xfId="20032" xr:uid="{00000000-0005-0000-0000-00006D720000}"/>
    <cellStyle name="RISKnormBoxed 4 3 2 6" xfId="20033" xr:uid="{00000000-0005-0000-0000-00006E720000}"/>
    <cellStyle name="RISKnormBoxed 4 3 2 6 2" xfId="20034" xr:uid="{00000000-0005-0000-0000-00006F720000}"/>
    <cellStyle name="RISKnormBoxed 4 3 2 7" xfId="20035" xr:uid="{00000000-0005-0000-0000-000070720000}"/>
    <cellStyle name="RISKnormBoxed 4 3 2 7 2" xfId="20036" xr:uid="{00000000-0005-0000-0000-000071720000}"/>
    <cellStyle name="RISKnormBoxed 4 3 2 8" xfId="20037" xr:uid="{00000000-0005-0000-0000-000072720000}"/>
    <cellStyle name="RISKnormBoxed 4 3 3" xfId="20038" xr:uid="{00000000-0005-0000-0000-000073720000}"/>
    <cellStyle name="RISKnormBoxed 4 3 3 2" xfId="20039" xr:uid="{00000000-0005-0000-0000-000074720000}"/>
    <cellStyle name="RISKnormBoxed 4 3 3 2 2" xfId="20040" xr:uid="{00000000-0005-0000-0000-000075720000}"/>
    <cellStyle name="RISKnormBoxed 4 3 3 3" xfId="20041" xr:uid="{00000000-0005-0000-0000-000076720000}"/>
    <cellStyle name="RISKnormBoxed 4 3 3 3 2" xfId="20042" xr:uid="{00000000-0005-0000-0000-000077720000}"/>
    <cellStyle name="RISKnormBoxed 4 3 3 4" xfId="20043" xr:uid="{00000000-0005-0000-0000-000078720000}"/>
    <cellStyle name="RISKnormBoxed 4 3 4" xfId="20044" xr:uid="{00000000-0005-0000-0000-000079720000}"/>
    <cellStyle name="RISKnormBoxed 4 3 4 2" xfId="20045" xr:uid="{00000000-0005-0000-0000-00007A720000}"/>
    <cellStyle name="RISKnormBoxed 4 3 4 2 2" xfId="20046" xr:uid="{00000000-0005-0000-0000-00007B720000}"/>
    <cellStyle name="RISKnormBoxed 4 3 4 3" xfId="20047" xr:uid="{00000000-0005-0000-0000-00007C720000}"/>
    <cellStyle name="RISKnormBoxed 4 3 4 3 2" xfId="20048" xr:uid="{00000000-0005-0000-0000-00007D720000}"/>
    <cellStyle name="RISKnormBoxed 4 3 4 4" xfId="20049" xr:uid="{00000000-0005-0000-0000-00007E720000}"/>
    <cellStyle name="RISKnormBoxed 4 3 5" xfId="20050" xr:uid="{00000000-0005-0000-0000-00007F720000}"/>
    <cellStyle name="RISKnormBoxed 4 3 5 2" xfId="20051" xr:uid="{00000000-0005-0000-0000-000080720000}"/>
    <cellStyle name="RISKnormBoxed 4 3 5 2 2" xfId="20052" xr:uid="{00000000-0005-0000-0000-000081720000}"/>
    <cellStyle name="RISKnormBoxed 4 3 5 3" xfId="20053" xr:uid="{00000000-0005-0000-0000-000082720000}"/>
    <cellStyle name="RISKnormBoxed 4 3 5 3 2" xfId="20054" xr:uid="{00000000-0005-0000-0000-000083720000}"/>
    <cellStyle name="RISKnormBoxed 4 3 5 4" xfId="20055" xr:uid="{00000000-0005-0000-0000-000084720000}"/>
    <cellStyle name="RISKnormBoxed 4 3 6" xfId="20056" xr:uid="{00000000-0005-0000-0000-000085720000}"/>
    <cellStyle name="RISKnormBoxed 4 3 6 2" xfId="20057" xr:uid="{00000000-0005-0000-0000-000086720000}"/>
    <cellStyle name="RISKnormBoxed 4 3 6 2 2" xfId="20058" xr:uid="{00000000-0005-0000-0000-000087720000}"/>
    <cellStyle name="RISKnormBoxed 4 3 6 3" xfId="20059" xr:uid="{00000000-0005-0000-0000-000088720000}"/>
    <cellStyle name="RISKnormBoxed 4 3 6 3 2" xfId="20060" xr:uid="{00000000-0005-0000-0000-000089720000}"/>
    <cellStyle name="RISKnormBoxed 4 3 6 4" xfId="20061" xr:uid="{00000000-0005-0000-0000-00008A720000}"/>
    <cellStyle name="RISKnormBoxed 4 3 7" xfId="20062" xr:uid="{00000000-0005-0000-0000-00008B720000}"/>
    <cellStyle name="RISKnormBoxed 4 3 7 2" xfId="20063" xr:uid="{00000000-0005-0000-0000-00008C720000}"/>
    <cellStyle name="RISKnormBoxed 4 3 8" xfId="20064" xr:uid="{00000000-0005-0000-0000-00008D720000}"/>
    <cellStyle name="RISKnormBoxed 4 3 8 2" xfId="20065" xr:uid="{00000000-0005-0000-0000-00008E720000}"/>
    <cellStyle name="RISKnormBoxed 4 3 9" xfId="20066" xr:uid="{00000000-0005-0000-0000-00008F720000}"/>
    <cellStyle name="RISKnormBoxed 4 3_Balance" xfId="20067" xr:uid="{00000000-0005-0000-0000-000090720000}"/>
    <cellStyle name="RISKnormBoxed 4 4" xfId="20068" xr:uid="{00000000-0005-0000-0000-000091720000}"/>
    <cellStyle name="RISKnormBoxed 4 4 2" xfId="20069" xr:uid="{00000000-0005-0000-0000-000092720000}"/>
    <cellStyle name="RISKnormBoxed 4 4 2 2" xfId="20070" xr:uid="{00000000-0005-0000-0000-000093720000}"/>
    <cellStyle name="RISKnormBoxed 4 4 2 2 2" xfId="20071" xr:uid="{00000000-0005-0000-0000-000094720000}"/>
    <cellStyle name="RISKnormBoxed 4 4 2 2 2 2" xfId="20072" xr:uid="{00000000-0005-0000-0000-000095720000}"/>
    <cellStyle name="RISKnormBoxed 4 4 2 2 3" xfId="20073" xr:uid="{00000000-0005-0000-0000-000096720000}"/>
    <cellStyle name="RISKnormBoxed 4 4 2 2 3 2" xfId="20074" xr:uid="{00000000-0005-0000-0000-000097720000}"/>
    <cellStyle name="RISKnormBoxed 4 4 2 2 4" xfId="20075" xr:uid="{00000000-0005-0000-0000-000098720000}"/>
    <cellStyle name="RISKnormBoxed 4 4 2 3" xfId="20076" xr:uid="{00000000-0005-0000-0000-000099720000}"/>
    <cellStyle name="RISKnormBoxed 4 4 2 3 2" xfId="20077" xr:uid="{00000000-0005-0000-0000-00009A720000}"/>
    <cellStyle name="RISKnormBoxed 4 4 2 3 2 2" xfId="20078" xr:uid="{00000000-0005-0000-0000-00009B720000}"/>
    <cellStyle name="RISKnormBoxed 4 4 2 3 3" xfId="20079" xr:uid="{00000000-0005-0000-0000-00009C720000}"/>
    <cellStyle name="RISKnormBoxed 4 4 2 3 3 2" xfId="20080" xr:uid="{00000000-0005-0000-0000-00009D720000}"/>
    <cellStyle name="RISKnormBoxed 4 4 2 3 4" xfId="20081" xr:uid="{00000000-0005-0000-0000-00009E720000}"/>
    <cellStyle name="RISKnormBoxed 4 4 2 4" xfId="20082" xr:uid="{00000000-0005-0000-0000-00009F720000}"/>
    <cellStyle name="RISKnormBoxed 4 4 2 4 2" xfId="20083" xr:uid="{00000000-0005-0000-0000-0000A0720000}"/>
    <cellStyle name="RISKnormBoxed 4 4 2 4 2 2" xfId="20084" xr:uid="{00000000-0005-0000-0000-0000A1720000}"/>
    <cellStyle name="RISKnormBoxed 4 4 2 4 3" xfId="20085" xr:uid="{00000000-0005-0000-0000-0000A2720000}"/>
    <cellStyle name="RISKnormBoxed 4 4 2 4 3 2" xfId="20086" xr:uid="{00000000-0005-0000-0000-0000A3720000}"/>
    <cellStyle name="RISKnormBoxed 4 4 2 4 4" xfId="20087" xr:uid="{00000000-0005-0000-0000-0000A4720000}"/>
    <cellStyle name="RISKnormBoxed 4 4 2 5" xfId="20088" xr:uid="{00000000-0005-0000-0000-0000A5720000}"/>
    <cellStyle name="RISKnormBoxed 4 4 2 5 2" xfId="20089" xr:uid="{00000000-0005-0000-0000-0000A6720000}"/>
    <cellStyle name="RISKnormBoxed 4 4 2 5 2 2" xfId="20090" xr:uid="{00000000-0005-0000-0000-0000A7720000}"/>
    <cellStyle name="RISKnormBoxed 4 4 2 5 3" xfId="20091" xr:uid="{00000000-0005-0000-0000-0000A8720000}"/>
    <cellStyle name="RISKnormBoxed 4 4 2 5 3 2" xfId="20092" xr:uid="{00000000-0005-0000-0000-0000A9720000}"/>
    <cellStyle name="RISKnormBoxed 4 4 2 5 4" xfId="20093" xr:uid="{00000000-0005-0000-0000-0000AA720000}"/>
    <cellStyle name="RISKnormBoxed 4 4 2 6" xfId="20094" xr:uid="{00000000-0005-0000-0000-0000AB720000}"/>
    <cellStyle name="RISKnormBoxed 4 4 2 6 2" xfId="20095" xr:uid="{00000000-0005-0000-0000-0000AC720000}"/>
    <cellStyle name="RISKnormBoxed 4 4 2 7" xfId="20096" xr:uid="{00000000-0005-0000-0000-0000AD720000}"/>
    <cellStyle name="RISKnormBoxed 4 4 2 7 2" xfId="20097" xr:uid="{00000000-0005-0000-0000-0000AE720000}"/>
    <cellStyle name="RISKnormBoxed 4 4 2 8" xfId="20098" xr:uid="{00000000-0005-0000-0000-0000AF720000}"/>
    <cellStyle name="RISKnormBoxed 4 4 3" xfId="20099" xr:uid="{00000000-0005-0000-0000-0000B0720000}"/>
    <cellStyle name="RISKnormBoxed 4 4 3 2" xfId="20100" xr:uid="{00000000-0005-0000-0000-0000B1720000}"/>
    <cellStyle name="RISKnormBoxed 4 4 3 2 2" xfId="20101" xr:uid="{00000000-0005-0000-0000-0000B2720000}"/>
    <cellStyle name="RISKnormBoxed 4 4 3 3" xfId="20102" xr:uid="{00000000-0005-0000-0000-0000B3720000}"/>
    <cellStyle name="RISKnormBoxed 4 4 3 3 2" xfId="20103" xr:uid="{00000000-0005-0000-0000-0000B4720000}"/>
    <cellStyle name="RISKnormBoxed 4 4 3 4" xfId="20104" xr:uid="{00000000-0005-0000-0000-0000B5720000}"/>
    <cellStyle name="RISKnormBoxed 4 4 4" xfId="20105" xr:uid="{00000000-0005-0000-0000-0000B6720000}"/>
    <cellStyle name="RISKnormBoxed 4 4 4 2" xfId="20106" xr:uid="{00000000-0005-0000-0000-0000B7720000}"/>
    <cellStyle name="RISKnormBoxed 4 4 4 2 2" xfId="20107" xr:uid="{00000000-0005-0000-0000-0000B8720000}"/>
    <cellStyle name="RISKnormBoxed 4 4 4 3" xfId="20108" xr:uid="{00000000-0005-0000-0000-0000B9720000}"/>
    <cellStyle name="RISKnormBoxed 4 4 4 3 2" xfId="20109" xr:uid="{00000000-0005-0000-0000-0000BA720000}"/>
    <cellStyle name="RISKnormBoxed 4 4 4 4" xfId="20110" xr:uid="{00000000-0005-0000-0000-0000BB720000}"/>
    <cellStyle name="RISKnormBoxed 4 4 5" xfId="20111" xr:uid="{00000000-0005-0000-0000-0000BC720000}"/>
    <cellStyle name="RISKnormBoxed 4 4 5 2" xfId="20112" xr:uid="{00000000-0005-0000-0000-0000BD720000}"/>
    <cellStyle name="RISKnormBoxed 4 4 5 2 2" xfId="20113" xr:uid="{00000000-0005-0000-0000-0000BE720000}"/>
    <cellStyle name="RISKnormBoxed 4 4 5 3" xfId="20114" xr:uid="{00000000-0005-0000-0000-0000BF720000}"/>
    <cellStyle name="RISKnormBoxed 4 4 5 3 2" xfId="20115" xr:uid="{00000000-0005-0000-0000-0000C0720000}"/>
    <cellStyle name="RISKnormBoxed 4 4 5 4" xfId="20116" xr:uid="{00000000-0005-0000-0000-0000C1720000}"/>
    <cellStyle name="RISKnormBoxed 4 4 6" xfId="20117" xr:uid="{00000000-0005-0000-0000-0000C2720000}"/>
    <cellStyle name="RISKnormBoxed 4 4 6 2" xfId="20118" xr:uid="{00000000-0005-0000-0000-0000C3720000}"/>
    <cellStyle name="RISKnormBoxed 4 4 6 2 2" xfId="20119" xr:uid="{00000000-0005-0000-0000-0000C4720000}"/>
    <cellStyle name="RISKnormBoxed 4 4 6 3" xfId="20120" xr:uid="{00000000-0005-0000-0000-0000C5720000}"/>
    <cellStyle name="RISKnormBoxed 4 4 6 3 2" xfId="20121" xr:uid="{00000000-0005-0000-0000-0000C6720000}"/>
    <cellStyle name="RISKnormBoxed 4 4 6 4" xfId="20122" xr:uid="{00000000-0005-0000-0000-0000C7720000}"/>
    <cellStyle name="RISKnormBoxed 4 4 7" xfId="20123" xr:uid="{00000000-0005-0000-0000-0000C8720000}"/>
    <cellStyle name="RISKnormBoxed 4 4 7 2" xfId="20124" xr:uid="{00000000-0005-0000-0000-0000C9720000}"/>
    <cellStyle name="RISKnormBoxed 4 4 8" xfId="20125" xr:uid="{00000000-0005-0000-0000-0000CA720000}"/>
    <cellStyle name="RISKnormBoxed 4 4 8 2" xfId="20126" xr:uid="{00000000-0005-0000-0000-0000CB720000}"/>
    <cellStyle name="RISKnormBoxed 4 4 9" xfId="20127" xr:uid="{00000000-0005-0000-0000-0000CC720000}"/>
    <cellStyle name="RISKnormBoxed 4 4_Balance" xfId="20128" xr:uid="{00000000-0005-0000-0000-0000CD720000}"/>
    <cellStyle name="RISKnormBoxed 4 5" xfId="20129" xr:uid="{00000000-0005-0000-0000-0000CE720000}"/>
    <cellStyle name="RISKnormBoxed 4 5 2" xfId="20130" xr:uid="{00000000-0005-0000-0000-0000CF720000}"/>
    <cellStyle name="RISKnormBoxed 4 5 2 2" xfId="20131" xr:uid="{00000000-0005-0000-0000-0000D0720000}"/>
    <cellStyle name="RISKnormBoxed 4 5 2 2 2" xfId="20132" xr:uid="{00000000-0005-0000-0000-0000D1720000}"/>
    <cellStyle name="RISKnormBoxed 4 5 2 3" xfId="20133" xr:uid="{00000000-0005-0000-0000-0000D2720000}"/>
    <cellStyle name="RISKnormBoxed 4 5 2 3 2" xfId="20134" xr:uid="{00000000-0005-0000-0000-0000D3720000}"/>
    <cellStyle name="RISKnormBoxed 4 5 2 4" xfId="20135" xr:uid="{00000000-0005-0000-0000-0000D4720000}"/>
    <cellStyle name="RISKnormBoxed 4 5 3" xfId="20136" xr:uid="{00000000-0005-0000-0000-0000D5720000}"/>
    <cellStyle name="RISKnormBoxed 4 5 3 2" xfId="20137" xr:uid="{00000000-0005-0000-0000-0000D6720000}"/>
    <cellStyle name="RISKnormBoxed 4 5 3 2 2" xfId="20138" xr:uid="{00000000-0005-0000-0000-0000D7720000}"/>
    <cellStyle name="RISKnormBoxed 4 5 3 3" xfId="20139" xr:uid="{00000000-0005-0000-0000-0000D8720000}"/>
    <cellStyle name="RISKnormBoxed 4 5 3 3 2" xfId="20140" xr:uid="{00000000-0005-0000-0000-0000D9720000}"/>
    <cellStyle name="RISKnormBoxed 4 5 3 4" xfId="20141" xr:uid="{00000000-0005-0000-0000-0000DA720000}"/>
    <cellStyle name="RISKnormBoxed 4 5 4" xfId="20142" xr:uid="{00000000-0005-0000-0000-0000DB720000}"/>
    <cellStyle name="RISKnormBoxed 4 5 4 2" xfId="20143" xr:uid="{00000000-0005-0000-0000-0000DC720000}"/>
    <cellStyle name="RISKnormBoxed 4 5 4 2 2" xfId="20144" xr:uid="{00000000-0005-0000-0000-0000DD720000}"/>
    <cellStyle name="RISKnormBoxed 4 5 4 3" xfId="20145" xr:uid="{00000000-0005-0000-0000-0000DE720000}"/>
    <cellStyle name="RISKnormBoxed 4 5 4 3 2" xfId="20146" xr:uid="{00000000-0005-0000-0000-0000DF720000}"/>
    <cellStyle name="RISKnormBoxed 4 5 4 4" xfId="20147" xr:uid="{00000000-0005-0000-0000-0000E0720000}"/>
    <cellStyle name="RISKnormBoxed 4 5 5" xfId="20148" xr:uid="{00000000-0005-0000-0000-0000E1720000}"/>
    <cellStyle name="RISKnormBoxed 4 5 5 2" xfId="20149" xr:uid="{00000000-0005-0000-0000-0000E2720000}"/>
    <cellStyle name="RISKnormBoxed 4 5 5 2 2" xfId="20150" xr:uid="{00000000-0005-0000-0000-0000E3720000}"/>
    <cellStyle name="RISKnormBoxed 4 5 5 3" xfId="20151" xr:uid="{00000000-0005-0000-0000-0000E4720000}"/>
    <cellStyle name="RISKnormBoxed 4 5 5 3 2" xfId="20152" xr:uid="{00000000-0005-0000-0000-0000E5720000}"/>
    <cellStyle name="RISKnormBoxed 4 5 5 4" xfId="20153" xr:uid="{00000000-0005-0000-0000-0000E6720000}"/>
    <cellStyle name="RISKnormBoxed 4 5 6" xfId="20154" xr:uid="{00000000-0005-0000-0000-0000E7720000}"/>
    <cellStyle name="RISKnormBoxed 4 5 6 2" xfId="20155" xr:uid="{00000000-0005-0000-0000-0000E8720000}"/>
    <cellStyle name="RISKnormBoxed 4 5 7" xfId="20156" xr:uid="{00000000-0005-0000-0000-0000E9720000}"/>
    <cellStyle name="RISKnormBoxed 4 5 7 2" xfId="20157" xr:uid="{00000000-0005-0000-0000-0000EA720000}"/>
    <cellStyle name="RISKnormBoxed 4 5 8" xfId="20158" xr:uid="{00000000-0005-0000-0000-0000EB720000}"/>
    <cellStyle name="RISKnormBoxed 4 6" xfId="20159" xr:uid="{00000000-0005-0000-0000-0000EC720000}"/>
    <cellStyle name="RISKnormBoxed 4 6 2" xfId="20160" xr:uid="{00000000-0005-0000-0000-0000ED720000}"/>
    <cellStyle name="RISKnormBoxed 4 6 2 2" xfId="20161" xr:uid="{00000000-0005-0000-0000-0000EE720000}"/>
    <cellStyle name="RISKnormBoxed 4 6 2 2 2" xfId="20162" xr:uid="{00000000-0005-0000-0000-0000EF720000}"/>
    <cellStyle name="RISKnormBoxed 4 6 2 3" xfId="20163" xr:uid="{00000000-0005-0000-0000-0000F0720000}"/>
    <cellStyle name="RISKnormBoxed 4 6 2 3 2" xfId="20164" xr:uid="{00000000-0005-0000-0000-0000F1720000}"/>
    <cellStyle name="RISKnormBoxed 4 6 2 4" xfId="20165" xr:uid="{00000000-0005-0000-0000-0000F2720000}"/>
    <cellStyle name="RISKnormBoxed 4 6 3" xfId="20166" xr:uid="{00000000-0005-0000-0000-0000F3720000}"/>
    <cellStyle name="RISKnormBoxed 4 6 3 2" xfId="20167" xr:uid="{00000000-0005-0000-0000-0000F4720000}"/>
    <cellStyle name="RISKnormBoxed 4 6 3 2 2" xfId="20168" xr:uid="{00000000-0005-0000-0000-0000F5720000}"/>
    <cellStyle name="RISKnormBoxed 4 6 3 3" xfId="20169" xr:uid="{00000000-0005-0000-0000-0000F6720000}"/>
    <cellStyle name="RISKnormBoxed 4 6 3 3 2" xfId="20170" xr:uid="{00000000-0005-0000-0000-0000F7720000}"/>
    <cellStyle name="RISKnormBoxed 4 6 3 4" xfId="20171" xr:uid="{00000000-0005-0000-0000-0000F8720000}"/>
    <cellStyle name="RISKnormBoxed 4 6 4" xfId="20172" xr:uid="{00000000-0005-0000-0000-0000F9720000}"/>
    <cellStyle name="RISKnormBoxed 4 6 4 2" xfId="20173" xr:uid="{00000000-0005-0000-0000-0000FA720000}"/>
    <cellStyle name="RISKnormBoxed 4 6 4 2 2" xfId="20174" xr:uid="{00000000-0005-0000-0000-0000FB720000}"/>
    <cellStyle name="RISKnormBoxed 4 6 4 3" xfId="20175" xr:uid="{00000000-0005-0000-0000-0000FC720000}"/>
    <cellStyle name="RISKnormBoxed 4 6 4 3 2" xfId="20176" xr:uid="{00000000-0005-0000-0000-0000FD720000}"/>
    <cellStyle name="RISKnormBoxed 4 6 4 4" xfId="20177" xr:uid="{00000000-0005-0000-0000-0000FE720000}"/>
    <cellStyle name="RISKnormBoxed 4 6 5" xfId="20178" xr:uid="{00000000-0005-0000-0000-0000FF720000}"/>
    <cellStyle name="RISKnormBoxed 4 6 5 2" xfId="20179" xr:uid="{00000000-0005-0000-0000-000000730000}"/>
    <cellStyle name="RISKnormBoxed 4 6 5 2 2" xfId="20180" xr:uid="{00000000-0005-0000-0000-000001730000}"/>
    <cellStyle name="RISKnormBoxed 4 6 5 3" xfId="20181" xr:uid="{00000000-0005-0000-0000-000002730000}"/>
    <cellStyle name="RISKnormBoxed 4 6 5 3 2" xfId="20182" xr:uid="{00000000-0005-0000-0000-000003730000}"/>
    <cellStyle name="RISKnormBoxed 4 6 5 4" xfId="20183" xr:uid="{00000000-0005-0000-0000-000004730000}"/>
    <cellStyle name="RISKnormBoxed 4 6 6" xfId="20184" xr:uid="{00000000-0005-0000-0000-000005730000}"/>
    <cellStyle name="RISKnormBoxed 4 6 6 2" xfId="20185" xr:uid="{00000000-0005-0000-0000-000006730000}"/>
    <cellStyle name="RISKnormBoxed 4 6 7" xfId="20186" xr:uid="{00000000-0005-0000-0000-000007730000}"/>
    <cellStyle name="RISKnormBoxed 4 6 7 2" xfId="20187" xr:uid="{00000000-0005-0000-0000-000008730000}"/>
    <cellStyle name="RISKnormBoxed 4 6 8" xfId="20188" xr:uid="{00000000-0005-0000-0000-000009730000}"/>
    <cellStyle name="RISKnormBoxed 4 7" xfId="20189" xr:uid="{00000000-0005-0000-0000-00000A730000}"/>
    <cellStyle name="RISKnormBoxed 4 7 2" xfId="20190" xr:uid="{00000000-0005-0000-0000-00000B730000}"/>
    <cellStyle name="RISKnormBoxed 4 7 2 2" xfId="20191" xr:uid="{00000000-0005-0000-0000-00000C730000}"/>
    <cellStyle name="RISKnormBoxed 4 7 3" xfId="20192" xr:uid="{00000000-0005-0000-0000-00000D730000}"/>
    <cellStyle name="RISKnormBoxed 4 7 3 2" xfId="20193" xr:uid="{00000000-0005-0000-0000-00000E730000}"/>
    <cellStyle name="RISKnormBoxed 4 7 4" xfId="20194" xr:uid="{00000000-0005-0000-0000-00000F730000}"/>
    <cellStyle name="RISKnormBoxed 4 8" xfId="20195" xr:uid="{00000000-0005-0000-0000-000010730000}"/>
    <cellStyle name="RISKnormBoxed 4 8 2" xfId="20196" xr:uid="{00000000-0005-0000-0000-000011730000}"/>
    <cellStyle name="RISKnormBoxed 4 8 2 2" xfId="20197" xr:uid="{00000000-0005-0000-0000-000012730000}"/>
    <cellStyle name="RISKnormBoxed 4 8 3" xfId="20198" xr:uid="{00000000-0005-0000-0000-000013730000}"/>
    <cellStyle name="RISKnormBoxed 4 8 3 2" xfId="20199" xr:uid="{00000000-0005-0000-0000-000014730000}"/>
    <cellStyle name="RISKnormBoxed 4 8 4" xfId="20200" xr:uid="{00000000-0005-0000-0000-000015730000}"/>
    <cellStyle name="RISKnormBoxed 4 9" xfId="20201" xr:uid="{00000000-0005-0000-0000-000016730000}"/>
    <cellStyle name="RISKnormBoxed 4 9 2" xfId="20202" xr:uid="{00000000-0005-0000-0000-000017730000}"/>
    <cellStyle name="RISKnormBoxed 4 9 2 2" xfId="20203" xr:uid="{00000000-0005-0000-0000-000018730000}"/>
    <cellStyle name="RISKnormBoxed 4 9 3" xfId="20204" xr:uid="{00000000-0005-0000-0000-000019730000}"/>
    <cellStyle name="RISKnormBoxed 4 9 3 2" xfId="20205" xr:uid="{00000000-0005-0000-0000-00001A730000}"/>
    <cellStyle name="RISKnormBoxed 4 9 4" xfId="20206" xr:uid="{00000000-0005-0000-0000-00001B730000}"/>
    <cellStyle name="RISKnormBoxed 4_Balance" xfId="20207" xr:uid="{00000000-0005-0000-0000-00001C730000}"/>
    <cellStyle name="RISKnormBoxed 5" xfId="20208" xr:uid="{00000000-0005-0000-0000-00001D730000}"/>
    <cellStyle name="RISKnormBoxed 5 2" xfId="20209" xr:uid="{00000000-0005-0000-0000-00001E730000}"/>
    <cellStyle name="RISKnormBoxed 5 2 2" xfId="20210" xr:uid="{00000000-0005-0000-0000-00001F730000}"/>
    <cellStyle name="RISKnormBoxed 5 2 2 2" xfId="20211" xr:uid="{00000000-0005-0000-0000-000020730000}"/>
    <cellStyle name="RISKnormBoxed 5 2 3" xfId="20212" xr:uid="{00000000-0005-0000-0000-000021730000}"/>
    <cellStyle name="RISKnormBoxed 5 2 3 2" xfId="20213" xr:uid="{00000000-0005-0000-0000-000022730000}"/>
    <cellStyle name="RISKnormBoxed 5 2 4" xfId="20214" xr:uid="{00000000-0005-0000-0000-000023730000}"/>
    <cellStyle name="RISKnormBoxed 5 3" xfId="20215" xr:uid="{00000000-0005-0000-0000-000024730000}"/>
    <cellStyle name="RISKnormBoxed 5 3 2" xfId="20216" xr:uid="{00000000-0005-0000-0000-000025730000}"/>
    <cellStyle name="RISKnormBoxed 5 3 2 2" xfId="20217" xr:uid="{00000000-0005-0000-0000-000026730000}"/>
    <cellStyle name="RISKnormBoxed 5 3 3" xfId="20218" xr:uid="{00000000-0005-0000-0000-000027730000}"/>
    <cellStyle name="RISKnormBoxed 5 3 3 2" xfId="20219" xr:uid="{00000000-0005-0000-0000-000028730000}"/>
    <cellStyle name="RISKnormBoxed 5 3 4" xfId="20220" xr:uid="{00000000-0005-0000-0000-000029730000}"/>
    <cellStyle name="RISKnormBoxed 5 4" xfId="20221" xr:uid="{00000000-0005-0000-0000-00002A730000}"/>
    <cellStyle name="RISKnormBoxed 5 4 2" xfId="20222" xr:uid="{00000000-0005-0000-0000-00002B730000}"/>
    <cellStyle name="RISKnormBoxed 5 4 2 2" xfId="20223" xr:uid="{00000000-0005-0000-0000-00002C730000}"/>
    <cellStyle name="RISKnormBoxed 5 4 3" xfId="20224" xr:uid="{00000000-0005-0000-0000-00002D730000}"/>
    <cellStyle name="RISKnormBoxed 5 4 3 2" xfId="20225" xr:uid="{00000000-0005-0000-0000-00002E730000}"/>
    <cellStyle name="RISKnormBoxed 5 4 4" xfId="20226" xr:uid="{00000000-0005-0000-0000-00002F730000}"/>
    <cellStyle name="RISKnormBoxed 5 5" xfId="20227" xr:uid="{00000000-0005-0000-0000-000030730000}"/>
    <cellStyle name="RISKnormBoxed 5 5 2" xfId="20228" xr:uid="{00000000-0005-0000-0000-000031730000}"/>
    <cellStyle name="RISKnormBoxed 5 5 2 2" xfId="20229" xr:uid="{00000000-0005-0000-0000-000032730000}"/>
    <cellStyle name="RISKnormBoxed 5 5 3" xfId="20230" xr:uid="{00000000-0005-0000-0000-000033730000}"/>
    <cellStyle name="RISKnormBoxed 5 5 3 2" xfId="20231" xr:uid="{00000000-0005-0000-0000-000034730000}"/>
    <cellStyle name="RISKnormBoxed 5 5 4" xfId="20232" xr:uid="{00000000-0005-0000-0000-000035730000}"/>
    <cellStyle name="RISKnormBoxed 5 6" xfId="20233" xr:uid="{00000000-0005-0000-0000-000036730000}"/>
    <cellStyle name="RISKnormBoxed 5 6 2" xfId="20234" xr:uid="{00000000-0005-0000-0000-000037730000}"/>
    <cellStyle name="RISKnormBoxed 5 7" xfId="20235" xr:uid="{00000000-0005-0000-0000-000038730000}"/>
    <cellStyle name="RISKnormBoxed 5 7 2" xfId="20236" xr:uid="{00000000-0005-0000-0000-000039730000}"/>
    <cellStyle name="RISKnormBoxed 5 8" xfId="20237" xr:uid="{00000000-0005-0000-0000-00003A730000}"/>
    <cellStyle name="RISKnormBoxed 6" xfId="20238" xr:uid="{00000000-0005-0000-0000-00003B730000}"/>
    <cellStyle name="RISKnormBoxed 6 2" xfId="20239" xr:uid="{00000000-0005-0000-0000-00003C730000}"/>
    <cellStyle name="RISKnormBoxed 6 2 2" xfId="20240" xr:uid="{00000000-0005-0000-0000-00003D730000}"/>
    <cellStyle name="RISKnormBoxed 6 3" xfId="20241" xr:uid="{00000000-0005-0000-0000-00003E730000}"/>
    <cellStyle name="RISKnormBoxed 6 3 2" xfId="20242" xr:uid="{00000000-0005-0000-0000-00003F730000}"/>
    <cellStyle name="RISKnormBoxed 6 4" xfId="20243" xr:uid="{00000000-0005-0000-0000-000040730000}"/>
    <cellStyle name="RISKnormBoxed 7" xfId="20244" xr:uid="{00000000-0005-0000-0000-000041730000}"/>
    <cellStyle name="RISKnormBoxed 7 2" xfId="20245" xr:uid="{00000000-0005-0000-0000-000042730000}"/>
    <cellStyle name="RISKnormBoxed 7 2 2" xfId="20246" xr:uid="{00000000-0005-0000-0000-000043730000}"/>
    <cellStyle name="RISKnormBoxed 7 3" xfId="20247" xr:uid="{00000000-0005-0000-0000-000044730000}"/>
    <cellStyle name="RISKnormBoxed 7 3 2" xfId="20248" xr:uid="{00000000-0005-0000-0000-000045730000}"/>
    <cellStyle name="RISKnormBoxed 7 4" xfId="20249" xr:uid="{00000000-0005-0000-0000-000046730000}"/>
    <cellStyle name="RISKnormBoxed 8" xfId="20250" xr:uid="{00000000-0005-0000-0000-000047730000}"/>
    <cellStyle name="RISKnormBoxed 8 2" xfId="20251" xr:uid="{00000000-0005-0000-0000-000048730000}"/>
    <cellStyle name="RISKnormBoxed 8 2 2" xfId="20252" xr:uid="{00000000-0005-0000-0000-000049730000}"/>
    <cellStyle name="RISKnormBoxed 8 3" xfId="20253" xr:uid="{00000000-0005-0000-0000-00004A730000}"/>
    <cellStyle name="RISKnormBoxed 8 3 2" xfId="20254" xr:uid="{00000000-0005-0000-0000-00004B730000}"/>
    <cellStyle name="RISKnormBoxed 8 4" xfId="20255" xr:uid="{00000000-0005-0000-0000-00004C730000}"/>
    <cellStyle name="RISKnormBoxed 9" xfId="20256" xr:uid="{00000000-0005-0000-0000-00004D730000}"/>
    <cellStyle name="RISKnormBoxed 9 2" xfId="20257" xr:uid="{00000000-0005-0000-0000-00004E730000}"/>
    <cellStyle name="RISKnormBoxed 9 2 2" xfId="20258" xr:uid="{00000000-0005-0000-0000-00004F730000}"/>
    <cellStyle name="RISKnormBoxed 9 3" xfId="20259" xr:uid="{00000000-0005-0000-0000-000050730000}"/>
    <cellStyle name="RISKnormBoxed 9 3 2" xfId="20260" xr:uid="{00000000-0005-0000-0000-000051730000}"/>
    <cellStyle name="RISKnormBoxed 9 4" xfId="20261" xr:uid="{00000000-0005-0000-0000-000052730000}"/>
    <cellStyle name="RISKnormBoxed_Balance" xfId="20262" xr:uid="{00000000-0005-0000-0000-000053730000}"/>
    <cellStyle name="RISKnormCenter" xfId="20263" xr:uid="{00000000-0005-0000-0000-000054730000}"/>
    <cellStyle name="RISKnormCenter 2" xfId="20264" xr:uid="{00000000-0005-0000-0000-000055730000}"/>
    <cellStyle name="RISKnormCenter 2 10" xfId="20265" xr:uid="{00000000-0005-0000-0000-000056730000}"/>
    <cellStyle name="RISKnormCenter 2 10 2" xfId="20266" xr:uid="{00000000-0005-0000-0000-000057730000}"/>
    <cellStyle name="RISKnormCenter 2 11" xfId="20267" xr:uid="{00000000-0005-0000-0000-000058730000}"/>
    <cellStyle name="RISKnormCenter 2 11 2" xfId="20268" xr:uid="{00000000-0005-0000-0000-000059730000}"/>
    <cellStyle name="RISKnormCenter 2 12" xfId="20269" xr:uid="{00000000-0005-0000-0000-00005A730000}"/>
    <cellStyle name="RISKnormCenter 2 12 2" xfId="20270" xr:uid="{00000000-0005-0000-0000-00005B730000}"/>
    <cellStyle name="RISKnormCenter 2 13" xfId="20271" xr:uid="{00000000-0005-0000-0000-00005C730000}"/>
    <cellStyle name="RISKnormCenter 2 2" xfId="20272" xr:uid="{00000000-0005-0000-0000-00005D730000}"/>
    <cellStyle name="RISKnormCenter 2 2 2" xfId="20273" xr:uid="{00000000-0005-0000-0000-00005E730000}"/>
    <cellStyle name="RISKnormCenter 2 3" xfId="20274" xr:uid="{00000000-0005-0000-0000-00005F730000}"/>
    <cellStyle name="RISKnormCenter 2 3 2" xfId="20275" xr:uid="{00000000-0005-0000-0000-000060730000}"/>
    <cellStyle name="RISKnormCenter 2 4" xfId="20276" xr:uid="{00000000-0005-0000-0000-000061730000}"/>
    <cellStyle name="RISKnormCenter 2 4 2" xfId="20277" xr:uid="{00000000-0005-0000-0000-000062730000}"/>
    <cellStyle name="RISKnormCenter 2 5" xfId="20278" xr:uid="{00000000-0005-0000-0000-000063730000}"/>
    <cellStyle name="RISKnormCenter 2 5 2" xfId="20279" xr:uid="{00000000-0005-0000-0000-000064730000}"/>
    <cellStyle name="RISKnormCenter 2 6" xfId="20280" xr:uid="{00000000-0005-0000-0000-000065730000}"/>
    <cellStyle name="RISKnormCenter 2 6 2" xfId="20281" xr:uid="{00000000-0005-0000-0000-000066730000}"/>
    <cellStyle name="RISKnormCenter 2 7" xfId="20282" xr:uid="{00000000-0005-0000-0000-000067730000}"/>
    <cellStyle name="RISKnormCenter 2 7 2" xfId="20283" xr:uid="{00000000-0005-0000-0000-000068730000}"/>
    <cellStyle name="RISKnormCenter 2 8" xfId="20284" xr:uid="{00000000-0005-0000-0000-000069730000}"/>
    <cellStyle name="RISKnormCenter 2 8 2" xfId="20285" xr:uid="{00000000-0005-0000-0000-00006A730000}"/>
    <cellStyle name="RISKnormCenter 2 9" xfId="20286" xr:uid="{00000000-0005-0000-0000-00006B730000}"/>
    <cellStyle name="RISKnormCenter 2 9 2" xfId="20287" xr:uid="{00000000-0005-0000-0000-00006C730000}"/>
    <cellStyle name="RISKnormCenter 3" xfId="20288" xr:uid="{00000000-0005-0000-0000-00006D730000}"/>
    <cellStyle name="RISKnormCenter 3 10" xfId="20289" xr:uid="{00000000-0005-0000-0000-00006E730000}"/>
    <cellStyle name="RISKnormCenter 3 10 2" xfId="20290" xr:uid="{00000000-0005-0000-0000-00006F730000}"/>
    <cellStyle name="RISKnormCenter 3 11" xfId="20291" xr:uid="{00000000-0005-0000-0000-000070730000}"/>
    <cellStyle name="RISKnormCenter 3 11 2" xfId="20292" xr:uid="{00000000-0005-0000-0000-000071730000}"/>
    <cellStyle name="RISKnormCenter 3 12" xfId="20293" xr:uid="{00000000-0005-0000-0000-000072730000}"/>
    <cellStyle name="RISKnormCenter 3 12 2" xfId="20294" xr:uid="{00000000-0005-0000-0000-000073730000}"/>
    <cellStyle name="RISKnormCenter 3 13" xfId="20295" xr:uid="{00000000-0005-0000-0000-000074730000}"/>
    <cellStyle name="RISKnormCenter 3 2" xfId="20296" xr:uid="{00000000-0005-0000-0000-000075730000}"/>
    <cellStyle name="RISKnormCenter 3 2 2" xfId="20297" xr:uid="{00000000-0005-0000-0000-000076730000}"/>
    <cellStyle name="RISKnormCenter 3 3" xfId="20298" xr:uid="{00000000-0005-0000-0000-000077730000}"/>
    <cellStyle name="RISKnormCenter 3 3 2" xfId="20299" xr:uid="{00000000-0005-0000-0000-000078730000}"/>
    <cellStyle name="RISKnormCenter 3 4" xfId="20300" xr:uid="{00000000-0005-0000-0000-000079730000}"/>
    <cellStyle name="RISKnormCenter 3 4 2" xfId="20301" xr:uid="{00000000-0005-0000-0000-00007A730000}"/>
    <cellStyle name="RISKnormCenter 3 5" xfId="20302" xr:uid="{00000000-0005-0000-0000-00007B730000}"/>
    <cellStyle name="RISKnormCenter 3 5 2" xfId="20303" xr:uid="{00000000-0005-0000-0000-00007C730000}"/>
    <cellStyle name="RISKnormCenter 3 6" xfId="20304" xr:uid="{00000000-0005-0000-0000-00007D730000}"/>
    <cellStyle name="RISKnormCenter 3 6 2" xfId="20305" xr:uid="{00000000-0005-0000-0000-00007E730000}"/>
    <cellStyle name="RISKnormCenter 3 7" xfId="20306" xr:uid="{00000000-0005-0000-0000-00007F730000}"/>
    <cellStyle name="RISKnormCenter 3 7 2" xfId="20307" xr:uid="{00000000-0005-0000-0000-000080730000}"/>
    <cellStyle name="RISKnormCenter 3 8" xfId="20308" xr:uid="{00000000-0005-0000-0000-000081730000}"/>
    <cellStyle name="RISKnormCenter 3 8 2" xfId="20309" xr:uid="{00000000-0005-0000-0000-000082730000}"/>
    <cellStyle name="RISKnormCenter 3 9" xfId="20310" xr:uid="{00000000-0005-0000-0000-000083730000}"/>
    <cellStyle name="RISKnormCenter 3 9 2" xfId="20311" xr:uid="{00000000-0005-0000-0000-000084730000}"/>
    <cellStyle name="RISKnormCenter 4" xfId="20312" xr:uid="{00000000-0005-0000-0000-000085730000}"/>
    <cellStyle name="RISKnormCenter 4 10" xfId="20313" xr:uid="{00000000-0005-0000-0000-000086730000}"/>
    <cellStyle name="RISKnormCenter 4 10 2" xfId="20314" xr:uid="{00000000-0005-0000-0000-000087730000}"/>
    <cellStyle name="RISKnormCenter 4 11" xfId="20315" xr:uid="{00000000-0005-0000-0000-000088730000}"/>
    <cellStyle name="RISKnormCenter 4 11 2" xfId="20316" xr:uid="{00000000-0005-0000-0000-000089730000}"/>
    <cellStyle name="RISKnormCenter 4 12" xfId="20317" xr:uid="{00000000-0005-0000-0000-00008A730000}"/>
    <cellStyle name="RISKnormCenter 4 12 2" xfId="20318" xr:uid="{00000000-0005-0000-0000-00008B730000}"/>
    <cellStyle name="RISKnormCenter 4 13" xfId="20319" xr:uid="{00000000-0005-0000-0000-00008C730000}"/>
    <cellStyle name="RISKnormCenter 4 2" xfId="20320" xr:uid="{00000000-0005-0000-0000-00008D730000}"/>
    <cellStyle name="RISKnormCenter 4 2 2" xfId="20321" xr:uid="{00000000-0005-0000-0000-00008E730000}"/>
    <cellStyle name="RISKnormCenter 4 3" xfId="20322" xr:uid="{00000000-0005-0000-0000-00008F730000}"/>
    <cellStyle name="RISKnormCenter 4 3 2" xfId="20323" xr:uid="{00000000-0005-0000-0000-000090730000}"/>
    <cellStyle name="RISKnormCenter 4 4" xfId="20324" xr:uid="{00000000-0005-0000-0000-000091730000}"/>
    <cellStyle name="RISKnormCenter 4 4 2" xfId="20325" xr:uid="{00000000-0005-0000-0000-000092730000}"/>
    <cellStyle name="RISKnormCenter 4 5" xfId="20326" xr:uid="{00000000-0005-0000-0000-000093730000}"/>
    <cellStyle name="RISKnormCenter 4 5 2" xfId="20327" xr:uid="{00000000-0005-0000-0000-000094730000}"/>
    <cellStyle name="RISKnormCenter 4 6" xfId="20328" xr:uid="{00000000-0005-0000-0000-000095730000}"/>
    <cellStyle name="RISKnormCenter 4 6 2" xfId="20329" xr:uid="{00000000-0005-0000-0000-000096730000}"/>
    <cellStyle name="RISKnormCenter 4 7" xfId="20330" xr:uid="{00000000-0005-0000-0000-000097730000}"/>
    <cellStyle name="RISKnormCenter 4 7 2" xfId="20331" xr:uid="{00000000-0005-0000-0000-000098730000}"/>
    <cellStyle name="RISKnormCenter 4 8" xfId="20332" xr:uid="{00000000-0005-0000-0000-000099730000}"/>
    <cellStyle name="RISKnormCenter 4 8 2" xfId="20333" xr:uid="{00000000-0005-0000-0000-00009A730000}"/>
    <cellStyle name="RISKnormCenter 4 9" xfId="20334" xr:uid="{00000000-0005-0000-0000-00009B730000}"/>
    <cellStyle name="RISKnormCenter 4 9 2" xfId="20335" xr:uid="{00000000-0005-0000-0000-00009C730000}"/>
    <cellStyle name="RISKnormCenter 5" xfId="20336" xr:uid="{00000000-0005-0000-0000-00009D730000}"/>
    <cellStyle name="RISKnormHeading" xfId="20337" xr:uid="{00000000-0005-0000-0000-00009E730000}"/>
    <cellStyle name="RISKnormHeading 2" xfId="20338" xr:uid="{00000000-0005-0000-0000-00009F730000}"/>
    <cellStyle name="RISKnormHeading 2 10" xfId="20339" xr:uid="{00000000-0005-0000-0000-0000A0730000}"/>
    <cellStyle name="RISKnormHeading 2 11" xfId="20340" xr:uid="{00000000-0005-0000-0000-0000A1730000}"/>
    <cellStyle name="RISKnormHeading 2 12" xfId="20341" xr:uid="{00000000-0005-0000-0000-0000A2730000}"/>
    <cellStyle name="RISKnormHeading 2 2" xfId="20342" xr:uid="{00000000-0005-0000-0000-0000A3730000}"/>
    <cellStyle name="RISKnormHeading 2 3" xfId="20343" xr:uid="{00000000-0005-0000-0000-0000A4730000}"/>
    <cellStyle name="RISKnormHeading 2 4" xfId="20344" xr:uid="{00000000-0005-0000-0000-0000A5730000}"/>
    <cellStyle name="RISKnormHeading 2 5" xfId="20345" xr:uid="{00000000-0005-0000-0000-0000A6730000}"/>
    <cellStyle name="RISKnormHeading 2 6" xfId="20346" xr:uid="{00000000-0005-0000-0000-0000A7730000}"/>
    <cellStyle name="RISKnormHeading 2 7" xfId="20347" xr:uid="{00000000-0005-0000-0000-0000A8730000}"/>
    <cellStyle name="RISKnormHeading 2 8" xfId="20348" xr:uid="{00000000-0005-0000-0000-0000A9730000}"/>
    <cellStyle name="RISKnormHeading 2 9" xfId="20349" xr:uid="{00000000-0005-0000-0000-0000AA730000}"/>
    <cellStyle name="RISKnormHeading 2_ActiFijos" xfId="20350" xr:uid="{00000000-0005-0000-0000-0000AB730000}"/>
    <cellStyle name="RISKnormHeading 3" xfId="20351" xr:uid="{00000000-0005-0000-0000-0000AC730000}"/>
    <cellStyle name="RISKnormHeading 3 10" xfId="20352" xr:uid="{00000000-0005-0000-0000-0000AD730000}"/>
    <cellStyle name="RISKnormHeading 3 11" xfId="20353" xr:uid="{00000000-0005-0000-0000-0000AE730000}"/>
    <cellStyle name="RISKnormHeading 3 12" xfId="20354" xr:uid="{00000000-0005-0000-0000-0000AF730000}"/>
    <cellStyle name="RISKnormHeading 3 2" xfId="20355" xr:uid="{00000000-0005-0000-0000-0000B0730000}"/>
    <cellStyle name="RISKnormHeading 3 3" xfId="20356" xr:uid="{00000000-0005-0000-0000-0000B1730000}"/>
    <cellStyle name="RISKnormHeading 3 4" xfId="20357" xr:uid="{00000000-0005-0000-0000-0000B2730000}"/>
    <cellStyle name="RISKnormHeading 3 5" xfId="20358" xr:uid="{00000000-0005-0000-0000-0000B3730000}"/>
    <cellStyle name="RISKnormHeading 3 6" xfId="20359" xr:uid="{00000000-0005-0000-0000-0000B4730000}"/>
    <cellStyle name="RISKnormHeading 3 7" xfId="20360" xr:uid="{00000000-0005-0000-0000-0000B5730000}"/>
    <cellStyle name="RISKnormHeading 3 8" xfId="20361" xr:uid="{00000000-0005-0000-0000-0000B6730000}"/>
    <cellStyle name="RISKnormHeading 3 9" xfId="20362" xr:uid="{00000000-0005-0000-0000-0000B7730000}"/>
    <cellStyle name="RISKnormHeading 3_ActiFijos" xfId="20363" xr:uid="{00000000-0005-0000-0000-0000B8730000}"/>
    <cellStyle name="RISKnormHeading 4" xfId="20364" xr:uid="{00000000-0005-0000-0000-0000B9730000}"/>
    <cellStyle name="RISKnormHeading 4 10" xfId="20365" xr:uid="{00000000-0005-0000-0000-0000BA730000}"/>
    <cellStyle name="RISKnormHeading 4 11" xfId="20366" xr:uid="{00000000-0005-0000-0000-0000BB730000}"/>
    <cellStyle name="RISKnormHeading 4 12" xfId="20367" xr:uid="{00000000-0005-0000-0000-0000BC730000}"/>
    <cellStyle name="RISKnormHeading 4 2" xfId="20368" xr:uid="{00000000-0005-0000-0000-0000BD730000}"/>
    <cellStyle name="RISKnormHeading 4 3" xfId="20369" xr:uid="{00000000-0005-0000-0000-0000BE730000}"/>
    <cellStyle name="RISKnormHeading 4 4" xfId="20370" xr:uid="{00000000-0005-0000-0000-0000BF730000}"/>
    <cellStyle name="RISKnormHeading 4 5" xfId="20371" xr:uid="{00000000-0005-0000-0000-0000C0730000}"/>
    <cellStyle name="RISKnormHeading 4 6" xfId="20372" xr:uid="{00000000-0005-0000-0000-0000C1730000}"/>
    <cellStyle name="RISKnormHeading 4 7" xfId="20373" xr:uid="{00000000-0005-0000-0000-0000C2730000}"/>
    <cellStyle name="RISKnormHeading 4 8" xfId="20374" xr:uid="{00000000-0005-0000-0000-0000C3730000}"/>
    <cellStyle name="RISKnormHeading 4 9" xfId="20375" xr:uid="{00000000-0005-0000-0000-0000C4730000}"/>
    <cellStyle name="RISKnormHeading 4_ActiFijos" xfId="20376" xr:uid="{00000000-0005-0000-0000-0000C5730000}"/>
    <cellStyle name="RISKnormHeading_Bases_Generales" xfId="20377" xr:uid="{00000000-0005-0000-0000-0000C6730000}"/>
    <cellStyle name="RISKnormItal" xfId="20378" xr:uid="{00000000-0005-0000-0000-0000C7730000}"/>
    <cellStyle name="RISKnormItal 2" xfId="20379" xr:uid="{00000000-0005-0000-0000-0000C8730000}"/>
    <cellStyle name="RISKnormItal 2 10" xfId="20380" xr:uid="{00000000-0005-0000-0000-0000C9730000}"/>
    <cellStyle name="RISKnormItal 2 11" xfId="20381" xr:uid="{00000000-0005-0000-0000-0000CA730000}"/>
    <cellStyle name="RISKnormItal 2 12" xfId="20382" xr:uid="{00000000-0005-0000-0000-0000CB730000}"/>
    <cellStyle name="RISKnormItal 2 2" xfId="20383" xr:uid="{00000000-0005-0000-0000-0000CC730000}"/>
    <cellStyle name="RISKnormItal 2 3" xfId="20384" xr:uid="{00000000-0005-0000-0000-0000CD730000}"/>
    <cellStyle name="RISKnormItal 2 4" xfId="20385" xr:uid="{00000000-0005-0000-0000-0000CE730000}"/>
    <cellStyle name="RISKnormItal 2 5" xfId="20386" xr:uid="{00000000-0005-0000-0000-0000CF730000}"/>
    <cellStyle name="RISKnormItal 2 6" xfId="20387" xr:uid="{00000000-0005-0000-0000-0000D0730000}"/>
    <cellStyle name="RISKnormItal 2 7" xfId="20388" xr:uid="{00000000-0005-0000-0000-0000D1730000}"/>
    <cellStyle name="RISKnormItal 2 8" xfId="20389" xr:uid="{00000000-0005-0000-0000-0000D2730000}"/>
    <cellStyle name="RISKnormItal 2 9" xfId="20390" xr:uid="{00000000-0005-0000-0000-0000D3730000}"/>
    <cellStyle name="RISKnormItal 2_ActiFijos" xfId="20391" xr:uid="{00000000-0005-0000-0000-0000D4730000}"/>
    <cellStyle name="RISKnormItal 3" xfId="20392" xr:uid="{00000000-0005-0000-0000-0000D5730000}"/>
    <cellStyle name="RISKnormItal 3 10" xfId="20393" xr:uid="{00000000-0005-0000-0000-0000D6730000}"/>
    <cellStyle name="RISKnormItal 3 11" xfId="20394" xr:uid="{00000000-0005-0000-0000-0000D7730000}"/>
    <cellStyle name="RISKnormItal 3 12" xfId="20395" xr:uid="{00000000-0005-0000-0000-0000D8730000}"/>
    <cellStyle name="RISKnormItal 3 2" xfId="20396" xr:uid="{00000000-0005-0000-0000-0000D9730000}"/>
    <cellStyle name="RISKnormItal 3 3" xfId="20397" xr:uid="{00000000-0005-0000-0000-0000DA730000}"/>
    <cellStyle name="RISKnormItal 3 4" xfId="20398" xr:uid="{00000000-0005-0000-0000-0000DB730000}"/>
    <cellStyle name="RISKnormItal 3 5" xfId="20399" xr:uid="{00000000-0005-0000-0000-0000DC730000}"/>
    <cellStyle name="RISKnormItal 3 6" xfId="20400" xr:uid="{00000000-0005-0000-0000-0000DD730000}"/>
    <cellStyle name="RISKnormItal 3 7" xfId="20401" xr:uid="{00000000-0005-0000-0000-0000DE730000}"/>
    <cellStyle name="RISKnormItal 3 8" xfId="20402" xr:uid="{00000000-0005-0000-0000-0000DF730000}"/>
    <cellStyle name="RISKnormItal 3 9" xfId="20403" xr:uid="{00000000-0005-0000-0000-0000E0730000}"/>
    <cellStyle name="RISKnormItal 3_ActiFijos" xfId="20404" xr:uid="{00000000-0005-0000-0000-0000E1730000}"/>
    <cellStyle name="RISKnormItal 4" xfId="20405" xr:uid="{00000000-0005-0000-0000-0000E2730000}"/>
    <cellStyle name="RISKnormItal 4 10" xfId="20406" xr:uid="{00000000-0005-0000-0000-0000E3730000}"/>
    <cellStyle name="RISKnormItal 4 11" xfId="20407" xr:uid="{00000000-0005-0000-0000-0000E4730000}"/>
    <cellStyle name="RISKnormItal 4 12" xfId="20408" xr:uid="{00000000-0005-0000-0000-0000E5730000}"/>
    <cellStyle name="RISKnormItal 4 2" xfId="20409" xr:uid="{00000000-0005-0000-0000-0000E6730000}"/>
    <cellStyle name="RISKnormItal 4 3" xfId="20410" xr:uid="{00000000-0005-0000-0000-0000E7730000}"/>
    <cellStyle name="RISKnormItal 4 4" xfId="20411" xr:uid="{00000000-0005-0000-0000-0000E8730000}"/>
    <cellStyle name="RISKnormItal 4 5" xfId="20412" xr:uid="{00000000-0005-0000-0000-0000E9730000}"/>
    <cellStyle name="RISKnormItal 4 6" xfId="20413" xr:uid="{00000000-0005-0000-0000-0000EA730000}"/>
    <cellStyle name="RISKnormItal 4 7" xfId="20414" xr:uid="{00000000-0005-0000-0000-0000EB730000}"/>
    <cellStyle name="RISKnormItal 4 8" xfId="20415" xr:uid="{00000000-0005-0000-0000-0000EC730000}"/>
    <cellStyle name="RISKnormItal 4 9" xfId="20416" xr:uid="{00000000-0005-0000-0000-0000ED730000}"/>
    <cellStyle name="RISKnormItal 4_ActiFijos" xfId="20417" xr:uid="{00000000-0005-0000-0000-0000EE730000}"/>
    <cellStyle name="RISKnormItal_Bases_Generales" xfId="20418" xr:uid="{00000000-0005-0000-0000-0000EF730000}"/>
    <cellStyle name="RISKnormLabel" xfId="20419" xr:uid="{00000000-0005-0000-0000-0000F0730000}"/>
    <cellStyle name="RISKnormLabel 2" xfId="20420" xr:uid="{00000000-0005-0000-0000-0000F1730000}"/>
    <cellStyle name="RISKnormLabel 2 10" xfId="20421" xr:uid="{00000000-0005-0000-0000-0000F2730000}"/>
    <cellStyle name="RISKnormLabel 2 11" xfId="20422" xr:uid="{00000000-0005-0000-0000-0000F3730000}"/>
    <cellStyle name="RISKnormLabel 2 12" xfId="20423" xr:uid="{00000000-0005-0000-0000-0000F4730000}"/>
    <cellStyle name="RISKnormLabel 2 2" xfId="20424" xr:uid="{00000000-0005-0000-0000-0000F5730000}"/>
    <cellStyle name="RISKnormLabel 2 3" xfId="20425" xr:uid="{00000000-0005-0000-0000-0000F6730000}"/>
    <cellStyle name="RISKnormLabel 2 4" xfId="20426" xr:uid="{00000000-0005-0000-0000-0000F7730000}"/>
    <cellStyle name="RISKnormLabel 2 5" xfId="20427" xr:uid="{00000000-0005-0000-0000-0000F8730000}"/>
    <cellStyle name="RISKnormLabel 2 6" xfId="20428" xr:uid="{00000000-0005-0000-0000-0000F9730000}"/>
    <cellStyle name="RISKnormLabel 2 7" xfId="20429" xr:uid="{00000000-0005-0000-0000-0000FA730000}"/>
    <cellStyle name="RISKnormLabel 2 8" xfId="20430" xr:uid="{00000000-0005-0000-0000-0000FB730000}"/>
    <cellStyle name="RISKnormLabel 2 9" xfId="20431" xr:uid="{00000000-0005-0000-0000-0000FC730000}"/>
    <cellStyle name="RISKnormLabel 2_ActiFijos" xfId="20432" xr:uid="{00000000-0005-0000-0000-0000FD730000}"/>
    <cellStyle name="RISKnormLabel 3" xfId="20433" xr:uid="{00000000-0005-0000-0000-0000FE730000}"/>
    <cellStyle name="RISKnormLabel 3 10" xfId="20434" xr:uid="{00000000-0005-0000-0000-0000FF730000}"/>
    <cellStyle name="RISKnormLabel 3 11" xfId="20435" xr:uid="{00000000-0005-0000-0000-000000740000}"/>
    <cellStyle name="RISKnormLabel 3 12" xfId="20436" xr:uid="{00000000-0005-0000-0000-000001740000}"/>
    <cellStyle name="RISKnormLabel 3 2" xfId="20437" xr:uid="{00000000-0005-0000-0000-000002740000}"/>
    <cellStyle name="RISKnormLabel 3 3" xfId="20438" xr:uid="{00000000-0005-0000-0000-000003740000}"/>
    <cellStyle name="RISKnormLabel 3 4" xfId="20439" xr:uid="{00000000-0005-0000-0000-000004740000}"/>
    <cellStyle name="RISKnormLabel 3 5" xfId="20440" xr:uid="{00000000-0005-0000-0000-000005740000}"/>
    <cellStyle name="RISKnormLabel 3 6" xfId="20441" xr:uid="{00000000-0005-0000-0000-000006740000}"/>
    <cellStyle name="RISKnormLabel 3 7" xfId="20442" xr:uid="{00000000-0005-0000-0000-000007740000}"/>
    <cellStyle name="RISKnormLabel 3 8" xfId="20443" xr:uid="{00000000-0005-0000-0000-000008740000}"/>
    <cellStyle name="RISKnormLabel 3 9" xfId="20444" xr:uid="{00000000-0005-0000-0000-000009740000}"/>
    <cellStyle name="RISKnormLabel 3_ActiFijos" xfId="20445" xr:uid="{00000000-0005-0000-0000-00000A740000}"/>
    <cellStyle name="RISKnormLabel 4" xfId="20446" xr:uid="{00000000-0005-0000-0000-00000B740000}"/>
    <cellStyle name="RISKnormLabel 4 10" xfId="20447" xr:uid="{00000000-0005-0000-0000-00000C740000}"/>
    <cellStyle name="RISKnormLabel 4 11" xfId="20448" xr:uid="{00000000-0005-0000-0000-00000D740000}"/>
    <cellStyle name="RISKnormLabel 4 12" xfId="20449" xr:uid="{00000000-0005-0000-0000-00000E740000}"/>
    <cellStyle name="RISKnormLabel 4 2" xfId="20450" xr:uid="{00000000-0005-0000-0000-00000F740000}"/>
    <cellStyle name="RISKnormLabel 4 3" xfId="20451" xr:uid="{00000000-0005-0000-0000-000010740000}"/>
    <cellStyle name="RISKnormLabel 4 4" xfId="20452" xr:uid="{00000000-0005-0000-0000-000011740000}"/>
    <cellStyle name="RISKnormLabel 4 5" xfId="20453" xr:uid="{00000000-0005-0000-0000-000012740000}"/>
    <cellStyle name="RISKnormLabel 4 6" xfId="20454" xr:uid="{00000000-0005-0000-0000-000013740000}"/>
    <cellStyle name="RISKnormLabel 4 7" xfId="20455" xr:uid="{00000000-0005-0000-0000-000014740000}"/>
    <cellStyle name="RISKnormLabel 4 8" xfId="20456" xr:uid="{00000000-0005-0000-0000-000015740000}"/>
    <cellStyle name="RISKnormLabel 4 9" xfId="20457" xr:uid="{00000000-0005-0000-0000-000016740000}"/>
    <cellStyle name="RISKnormLabel 4_ActiFijos" xfId="20458" xr:uid="{00000000-0005-0000-0000-000017740000}"/>
    <cellStyle name="RISKnormLabel_Bases_Generales" xfId="20459" xr:uid="{00000000-0005-0000-0000-000018740000}"/>
    <cellStyle name="RISKnormShade" xfId="20460" xr:uid="{00000000-0005-0000-0000-000019740000}"/>
    <cellStyle name="RISKnormShade 2" xfId="20461" xr:uid="{00000000-0005-0000-0000-00001A740000}"/>
    <cellStyle name="RISKnormShade 2 10" xfId="20462" xr:uid="{00000000-0005-0000-0000-00001B740000}"/>
    <cellStyle name="RISKnormShade 2 10 2" xfId="20463" xr:uid="{00000000-0005-0000-0000-00001C740000}"/>
    <cellStyle name="RISKnormShade 2 11" xfId="20464" xr:uid="{00000000-0005-0000-0000-00001D740000}"/>
    <cellStyle name="RISKnormShade 2 11 2" xfId="20465" xr:uid="{00000000-0005-0000-0000-00001E740000}"/>
    <cellStyle name="RISKnormShade 2 12" xfId="20466" xr:uid="{00000000-0005-0000-0000-00001F740000}"/>
    <cellStyle name="RISKnormShade 2 12 2" xfId="20467" xr:uid="{00000000-0005-0000-0000-000020740000}"/>
    <cellStyle name="RISKnormShade 2 13" xfId="20468" xr:uid="{00000000-0005-0000-0000-000021740000}"/>
    <cellStyle name="RISKnormShade 2 2" xfId="20469" xr:uid="{00000000-0005-0000-0000-000022740000}"/>
    <cellStyle name="RISKnormShade 2 2 2" xfId="20470" xr:uid="{00000000-0005-0000-0000-000023740000}"/>
    <cellStyle name="RISKnormShade 2 3" xfId="20471" xr:uid="{00000000-0005-0000-0000-000024740000}"/>
    <cellStyle name="RISKnormShade 2 3 2" xfId="20472" xr:uid="{00000000-0005-0000-0000-000025740000}"/>
    <cellStyle name="RISKnormShade 2 4" xfId="20473" xr:uid="{00000000-0005-0000-0000-000026740000}"/>
    <cellStyle name="RISKnormShade 2 4 2" xfId="20474" xr:uid="{00000000-0005-0000-0000-000027740000}"/>
    <cellStyle name="RISKnormShade 2 5" xfId="20475" xr:uid="{00000000-0005-0000-0000-000028740000}"/>
    <cellStyle name="RISKnormShade 2 5 2" xfId="20476" xr:uid="{00000000-0005-0000-0000-000029740000}"/>
    <cellStyle name="RISKnormShade 2 6" xfId="20477" xr:uid="{00000000-0005-0000-0000-00002A740000}"/>
    <cellStyle name="RISKnormShade 2 6 2" xfId="20478" xr:uid="{00000000-0005-0000-0000-00002B740000}"/>
    <cellStyle name="RISKnormShade 2 7" xfId="20479" xr:uid="{00000000-0005-0000-0000-00002C740000}"/>
    <cellStyle name="RISKnormShade 2 7 2" xfId="20480" xr:uid="{00000000-0005-0000-0000-00002D740000}"/>
    <cellStyle name="RISKnormShade 2 8" xfId="20481" xr:uid="{00000000-0005-0000-0000-00002E740000}"/>
    <cellStyle name="RISKnormShade 2 8 2" xfId="20482" xr:uid="{00000000-0005-0000-0000-00002F740000}"/>
    <cellStyle name="RISKnormShade 2 9" xfId="20483" xr:uid="{00000000-0005-0000-0000-000030740000}"/>
    <cellStyle name="RISKnormShade 2 9 2" xfId="20484" xr:uid="{00000000-0005-0000-0000-000031740000}"/>
    <cellStyle name="RISKnormShade 3" xfId="20485" xr:uid="{00000000-0005-0000-0000-000032740000}"/>
    <cellStyle name="RISKnormShade 3 10" xfId="20486" xr:uid="{00000000-0005-0000-0000-000033740000}"/>
    <cellStyle name="RISKnormShade 3 10 2" xfId="20487" xr:uid="{00000000-0005-0000-0000-000034740000}"/>
    <cellStyle name="RISKnormShade 3 11" xfId="20488" xr:uid="{00000000-0005-0000-0000-000035740000}"/>
    <cellStyle name="RISKnormShade 3 11 2" xfId="20489" xr:uid="{00000000-0005-0000-0000-000036740000}"/>
    <cellStyle name="RISKnormShade 3 12" xfId="20490" xr:uid="{00000000-0005-0000-0000-000037740000}"/>
    <cellStyle name="RISKnormShade 3 12 2" xfId="20491" xr:uid="{00000000-0005-0000-0000-000038740000}"/>
    <cellStyle name="RISKnormShade 3 13" xfId="20492" xr:uid="{00000000-0005-0000-0000-000039740000}"/>
    <cellStyle name="RISKnormShade 3 2" xfId="20493" xr:uid="{00000000-0005-0000-0000-00003A740000}"/>
    <cellStyle name="RISKnormShade 3 2 2" xfId="20494" xr:uid="{00000000-0005-0000-0000-00003B740000}"/>
    <cellStyle name="RISKnormShade 3 3" xfId="20495" xr:uid="{00000000-0005-0000-0000-00003C740000}"/>
    <cellStyle name="RISKnormShade 3 3 2" xfId="20496" xr:uid="{00000000-0005-0000-0000-00003D740000}"/>
    <cellStyle name="RISKnormShade 3 4" xfId="20497" xr:uid="{00000000-0005-0000-0000-00003E740000}"/>
    <cellStyle name="RISKnormShade 3 4 2" xfId="20498" xr:uid="{00000000-0005-0000-0000-00003F740000}"/>
    <cellStyle name="RISKnormShade 3 5" xfId="20499" xr:uid="{00000000-0005-0000-0000-000040740000}"/>
    <cellStyle name="RISKnormShade 3 5 2" xfId="20500" xr:uid="{00000000-0005-0000-0000-000041740000}"/>
    <cellStyle name="RISKnormShade 3 6" xfId="20501" xr:uid="{00000000-0005-0000-0000-000042740000}"/>
    <cellStyle name="RISKnormShade 3 6 2" xfId="20502" xr:uid="{00000000-0005-0000-0000-000043740000}"/>
    <cellStyle name="RISKnormShade 3 7" xfId="20503" xr:uid="{00000000-0005-0000-0000-000044740000}"/>
    <cellStyle name="RISKnormShade 3 7 2" xfId="20504" xr:uid="{00000000-0005-0000-0000-000045740000}"/>
    <cellStyle name="RISKnormShade 3 8" xfId="20505" xr:uid="{00000000-0005-0000-0000-000046740000}"/>
    <cellStyle name="RISKnormShade 3 8 2" xfId="20506" xr:uid="{00000000-0005-0000-0000-000047740000}"/>
    <cellStyle name="RISKnormShade 3 9" xfId="20507" xr:uid="{00000000-0005-0000-0000-000048740000}"/>
    <cellStyle name="RISKnormShade 3 9 2" xfId="20508" xr:uid="{00000000-0005-0000-0000-000049740000}"/>
    <cellStyle name="RISKnormShade 4" xfId="20509" xr:uid="{00000000-0005-0000-0000-00004A740000}"/>
    <cellStyle name="RISKnormShade 4 10" xfId="20510" xr:uid="{00000000-0005-0000-0000-00004B740000}"/>
    <cellStyle name="RISKnormShade 4 10 2" xfId="20511" xr:uid="{00000000-0005-0000-0000-00004C740000}"/>
    <cellStyle name="RISKnormShade 4 11" xfId="20512" xr:uid="{00000000-0005-0000-0000-00004D740000}"/>
    <cellStyle name="RISKnormShade 4 11 2" xfId="20513" xr:uid="{00000000-0005-0000-0000-00004E740000}"/>
    <cellStyle name="RISKnormShade 4 12" xfId="20514" xr:uid="{00000000-0005-0000-0000-00004F740000}"/>
    <cellStyle name="RISKnormShade 4 12 2" xfId="20515" xr:uid="{00000000-0005-0000-0000-000050740000}"/>
    <cellStyle name="RISKnormShade 4 13" xfId="20516" xr:uid="{00000000-0005-0000-0000-000051740000}"/>
    <cellStyle name="RISKnormShade 4 2" xfId="20517" xr:uid="{00000000-0005-0000-0000-000052740000}"/>
    <cellStyle name="RISKnormShade 4 2 2" xfId="20518" xr:uid="{00000000-0005-0000-0000-000053740000}"/>
    <cellStyle name="RISKnormShade 4 3" xfId="20519" xr:uid="{00000000-0005-0000-0000-000054740000}"/>
    <cellStyle name="RISKnormShade 4 3 2" xfId="20520" xr:uid="{00000000-0005-0000-0000-000055740000}"/>
    <cellStyle name="RISKnormShade 4 4" xfId="20521" xr:uid="{00000000-0005-0000-0000-000056740000}"/>
    <cellStyle name="RISKnormShade 4 4 2" xfId="20522" xr:uid="{00000000-0005-0000-0000-000057740000}"/>
    <cellStyle name="RISKnormShade 4 5" xfId="20523" xr:uid="{00000000-0005-0000-0000-000058740000}"/>
    <cellStyle name="RISKnormShade 4 5 2" xfId="20524" xr:uid="{00000000-0005-0000-0000-000059740000}"/>
    <cellStyle name="RISKnormShade 4 6" xfId="20525" xr:uid="{00000000-0005-0000-0000-00005A740000}"/>
    <cellStyle name="RISKnormShade 4 6 2" xfId="20526" xr:uid="{00000000-0005-0000-0000-00005B740000}"/>
    <cellStyle name="RISKnormShade 4 7" xfId="20527" xr:uid="{00000000-0005-0000-0000-00005C740000}"/>
    <cellStyle name="RISKnormShade 4 7 2" xfId="20528" xr:uid="{00000000-0005-0000-0000-00005D740000}"/>
    <cellStyle name="RISKnormShade 4 8" xfId="20529" xr:uid="{00000000-0005-0000-0000-00005E740000}"/>
    <cellStyle name="RISKnormShade 4 8 2" xfId="20530" xr:uid="{00000000-0005-0000-0000-00005F740000}"/>
    <cellStyle name="RISKnormShade 4 9" xfId="20531" xr:uid="{00000000-0005-0000-0000-000060740000}"/>
    <cellStyle name="RISKnormShade 4 9 2" xfId="20532" xr:uid="{00000000-0005-0000-0000-000061740000}"/>
    <cellStyle name="RISKnormShade 5" xfId="20533" xr:uid="{00000000-0005-0000-0000-000062740000}"/>
    <cellStyle name="RISKnormTitle" xfId="20534" xr:uid="{00000000-0005-0000-0000-000063740000}"/>
    <cellStyle name="RISKnormTitle 10" xfId="20535" xr:uid="{00000000-0005-0000-0000-000064740000}"/>
    <cellStyle name="RISKnormTitle 11" xfId="20536" xr:uid="{00000000-0005-0000-0000-000065740000}"/>
    <cellStyle name="RISKnormTitle 12" xfId="20537" xr:uid="{00000000-0005-0000-0000-000066740000}"/>
    <cellStyle name="RISKnormTitle 13" xfId="20538" xr:uid="{00000000-0005-0000-0000-000067740000}"/>
    <cellStyle name="RISKnormTitle 14" xfId="20539" xr:uid="{00000000-0005-0000-0000-000068740000}"/>
    <cellStyle name="RISKnormTitle 15" xfId="20540" xr:uid="{00000000-0005-0000-0000-000069740000}"/>
    <cellStyle name="RISKnormTitle 2" xfId="20541" xr:uid="{00000000-0005-0000-0000-00006A740000}"/>
    <cellStyle name="RISKnormTitle 2 10" xfId="20542" xr:uid="{00000000-0005-0000-0000-00006B740000}"/>
    <cellStyle name="RISKnormTitle 2 11" xfId="20543" xr:uid="{00000000-0005-0000-0000-00006C740000}"/>
    <cellStyle name="RISKnormTitle 2 12" xfId="20544" xr:uid="{00000000-0005-0000-0000-00006D740000}"/>
    <cellStyle name="RISKnormTitle 2 2" xfId="20545" xr:uid="{00000000-0005-0000-0000-00006E740000}"/>
    <cellStyle name="RISKnormTitle 2 3" xfId="20546" xr:uid="{00000000-0005-0000-0000-00006F740000}"/>
    <cellStyle name="RISKnormTitle 2 4" xfId="20547" xr:uid="{00000000-0005-0000-0000-000070740000}"/>
    <cellStyle name="RISKnormTitle 2 5" xfId="20548" xr:uid="{00000000-0005-0000-0000-000071740000}"/>
    <cellStyle name="RISKnormTitle 2 6" xfId="20549" xr:uid="{00000000-0005-0000-0000-000072740000}"/>
    <cellStyle name="RISKnormTitle 2 7" xfId="20550" xr:uid="{00000000-0005-0000-0000-000073740000}"/>
    <cellStyle name="RISKnormTitle 2 8" xfId="20551" xr:uid="{00000000-0005-0000-0000-000074740000}"/>
    <cellStyle name="RISKnormTitle 2 9" xfId="20552" xr:uid="{00000000-0005-0000-0000-000075740000}"/>
    <cellStyle name="RISKnormTitle 2_ActiFijos" xfId="20553" xr:uid="{00000000-0005-0000-0000-000076740000}"/>
    <cellStyle name="RISKnormTitle 3" xfId="20554" xr:uid="{00000000-0005-0000-0000-000077740000}"/>
    <cellStyle name="RISKnormTitle 3 10" xfId="20555" xr:uid="{00000000-0005-0000-0000-000078740000}"/>
    <cellStyle name="RISKnormTitle 3 11" xfId="20556" xr:uid="{00000000-0005-0000-0000-000079740000}"/>
    <cellStyle name="RISKnormTitle 3 12" xfId="20557" xr:uid="{00000000-0005-0000-0000-00007A740000}"/>
    <cellStyle name="RISKnormTitle 3 2" xfId="20558" xr:uid="{00000000-0005-0000-0000-00007B740000}"/>
    <cellStyle name="RISKnormTitle 3 3" xfId="20559" xr:uid="{00000000-0005-0000-0000-00007C740000}"/>
    <cellStyle name="RISKnormTitle 3 4" xfId="20560" xr:uid="{00000000-0005-0000-0000-00007D740000}"/>
    <cellStyle name="RISKnormTitle 3 5" xfId="20561" xr:uid="{00000000-0005-0000-0000-00007E740000}"/>
    <cellStyle name="RISKnormTitle 3 6" xfId="20562" xr:uid="{00000000-0005-0000-0000-00007F740000}"/>
    <cellStyle name="RISKnormTitle 3 7" xfId="20563" xr:uid="{00000000-0005-0000-0000-000080740000}"/>
    <cellStyle name="RISKnormTitle 3 8" xfId="20564" xr:uid="{00000000-0005-0000-0000-000081740000}"/>
    <cellStyle name="RISKnormTitle 3 9" xfId="20565" xr:uid="{00000000-0005-0000-0000-000082740000}"/>
    <cellStyle name="RISKnormTitle 3_ActiFijos" xfId="20566" xr:uid="{00000000-0005-0000-0000-000083740000}"/>
    <cellStyle name="RISKnormTitle 4" xfId="20567" xr:uid="{00000000-0005-0000-0000-000084740000}"/>
    <cellStyle name="RISKnormTitle 4 10" xfId="20568" xr:uid="{00000000-0005-0000-0000-000085740000}"/>
    <cellStyle name="RISKnormTitle 4 11" xfId="20569" xr:uid="{00000000-0005-0000-0000-000086740000}"/>
    <cellStyle name="RISKnormTitle 4 12" xfId="20570" xr:uid="{00000000-0005-0000-0000-000087740000}"/>
    <cellStyle name="RISKnormTitle 4 2" xfId="20571" xr:uid="{00000000-0005-0000-0000-000088740000}"/>
    <cellStyle name="RISKnormTitle 4 3" xfId="20572" xr:uid="{00000000-0005-0000-0000-000089740000}"/>
    <cellStyle name="RISKnormTitle 4 4" xfId="20573" xr:uid="{00000000-0005-0000-0000-00008A740000}"/>
    <cellStyle name="RISKnormTitle 4 5" xfId="20574" xr:uid="{00000000-0005-0000-0000-00008B740000}"/>
    <cellStyle name="RISKnormTitle 4 6" xfId="20575" xr:uid="{00000000-0005-0000-0000-00008C740000}"/>
    <cellStyle name="RISKnormTitle 4 7" xfId="20576" xr:uid="{00000000-0005-0000-0000-00008D740000}"/>
    <cellStyle name="RISKnormTitle 4 8" xfId="20577" xr:uid="{00000000-0005-0000-0000-00008E740000}"/>
    <cellStyle name="RISKnormTitle 4 9" xfId="20578" xr:uid="{00000000-0005-0000-0000-00008F740000}"/>
    <cellStyle name="RISKnormTitle 4_ActiFijos" xfId="20579" xr:uid="{00000000-0005-0000-0000-000090740000}"/>
    <cellStyle name="RISKnormTitle 5" xfId="20580" xr:uid="{00000000-0005-0000-0000-000091740000}"/>
    <cellStyle name="RISKnormTitle 6" xfId="20581" xr:uid="{00000000-0005-0000-0000-000092740000}"/>
    <cellStyle name="RISKnormTitle 7" xfId="20582" xr:uid="{00000000-0005-0000-0000-000093740000}"/>
    <cellStyle name="RISKnormTitle 8" xfId="20583" xr:uid="{00000000-0005-0000-0000-000094740000}"/>
    <cellStyle name="RISKnormTitle 9" xfId="20584" xr:uid="{00000000-0005-0000-0000-000095740000}"/>
    <cellStyle name="RISKnormTitle_ActiFijos" xfId="20585" xr:uid="{00000000-0005-0000-0000-000096740000}"/>
    <cellStyle name="RISKoutNumber" xfId="20586" xr:uid="{00000000-0005-0000-0000-000097740000}"/>
    <cellStyle name="RISKoutNumber 2" xfId="20587" xr:uid="{00000000-0005-0000-0000-000098740000}"/>
    <cellStyle name="RISKoutNumber 2 10" xfId="20588" xr:uid="{00000000-0005-0000-0000-000099740000}"/>
    <cellStyle name="RISKoutNumber 2 11" xfId="20589" xr:uid="{00000000-0005-0000-0000-00009A740000}"/>
    <cellStyle name="RISKoutNumber 2 12" xfId="20590" xr:uid="{00000000-0005-0000-0000-00009B740000}"/>
    <cellStyle name="RISKoutNumber 2 2" xfId="20591" xr:uid="{00000000-0005-0000-0000-00009C740000}"/>
    <cellStyle name="RISKoutNumber 2 3" xfId="20592" xr:uid="{00000000-0005-0000-0000-00009D740000}"/>
    <cellStyle name="RISKoutNumber 2 4" xfId="20593" xr:uid="{00000000-0005-0000-0000-00009E740000}"/>
    <cellStyle name="RISKoutNumber 2 5" xfId="20594" xr:uid="{00000000-0005-0000-0000-00009F740000}"/>
    <cellStyle name="RISKoutNumber 2 6" xfId="20595" xr:uid="{00000000-0005-0000-0000-0000A0740000}"/>
    <cellStyle name="RISKoutNumber 2 7" xfId="20596" xr:uid="{00000000-0005-0000-0000-0000A1740000}"/>
    <cellStyle name="RISKoutNumber 2 8" xfId="20597" xr:uid="{00000000-0005-0000-0000-0000A2740000}"/>
    <cellStyle name="RISKoutNumber 2 9" xfId="20598" xr:uid="{00000000-0005-0000-0000-0000A3740000}"/>
    <cellStyle name="RISKoutNumber 2_ActiFijos" xfId="20599" xr:uid="{00000000-0005-0000-0000-0000A4740000}"/>
    <cellStyle name="RISKoutNumber 3" xfId="20600" xr:uid="{00000000-0005-0000-0000-0000A5740000}"/>
    <cellStyle name="RISKoutNumber 3 10" xfId="20601" xr:uid="{00000000-0005-0000-0000-0000A6740000}"/>
    <cellStyle name="RISKoutNumber 3 11" xfId="20602" xr:uid="{00000000-0005-0000-0000-0000A7740000}"/>
    <cellStyle name="RISKoutNumber 3 12" xfId="20603" xr:uid="{00000000-0005-0000-0000-0000A8740000}"/>
    <cellStyle name="RISKoutNumber 3 2" xfId="20604" xr:uid="{00000000-0005-0000-0000-0000A9740000}"/>
    <cellStyle name="RISKoutNumber 3 3" xfId="20605" xr:uid="{00000000-0005-0000-0000-0000AA740000}"/>
    <cellStyle name="RISKoutNumber 3 4" xfId="20606" xr:uid="{00000000-0005-0000-0000-0000AB740000}"/>
    <cellStyle name="RISKoutNumber 3 5" xfId="20607" xr:uid="{00000000-0005-0000-0000-0000AC740000}"/>
    <cellStyle name="RISKoutNumber 3 6" xfId="20608" xr:uid="{00000000-0005-0000-0000-0000AD740000}"/>
    <cellStyle name="RISKoutNumber 3 7" xfId="20609" xr:uid="{00000000-0005-0000-0000-0000AE740000}"/>
    <cellStyle name="RISKoutNumber 3 8" xfId="20610" xr:uid="{00000000-0005-0000-0000-0000AF740000}"/>
    <cellStyle name="RISKoutNumber 3 9" xfId="20611" xr:uid="{00000000-0005-0000-0000-0000B0740000}"/>
    <cellStyle name="RISKoutNumber 3_ActiFijos" xfId="20612" xr:uid="{00000000-0005-0000-0000-0000B1740000}"/>
    <cellStyle name="RISKoutNumber 4" xfId="20613" xr:uid="{00000000-0005-0000-0000-0000B2740000}"/>
    <cellStyle name="RISKoutNumber 4 10" xfId="20614" xr:uid="{00000000-0005-0000-0000-0000B3740000}"/>
    <cellStyle name="RISKoutNumber 4 11" xfId="20615" xr:uid="{00000000-0005-0000-0000-0000B4740000}"/>
    <cellStyle name="RISKoutNumber 4 12" xfId="20616" xr:uid="{00000000-0005-0000-0000-0000B5740000}"/>
    <cellStyle name="RISKoutNumber 4 2" xfId="20617" xr:uid="{00000000-0005-0000-0000-0000B6740000}"/>
    <cellStyle name="RISKoutNumber 4 3" xfId="20618" xr:uid="{00000000-0005-0000-0000-0000B7740000}"/>
    <cellStyle name="RISKoutNumber 4 4" xfId="20619" xr:uid="{00000000-0005-0000-0000-0000B8740000}"/>
    <cellStyle name="RISKoutNumber 4 5" xfId="20620" xr:uid="{00000000-0005-0000-0000-0000B9740000}"/>
    <cellStyle name="RISKoutNumber 4 6" xfId="20621" xr:uid="{00000000-0005-0000-0000-0000BA740000}"/>
    <cellStyle name="RISKoutNumber 4 7" xfId="20622" xr:uid="{00000000-0005-0000-0000-0000BB740000}"/>
    <cellStyle name="RISKoutNumber 4 8" xfId="20623" xr:uid="{00000000-0005-0000-0000-0000BC740000}"/>
    <cellStyle name="RISKoutNumber 4 9" xfId="20624" xr:uid="{00000000-0005-0000-0000-0000BD740000}"/>
    <cellStyle name="RISKoutNumber 4_ActiFijos" xfId="20625" xr:uid="{00000000-0005-0000-0000-0000BE740000}"/>
    <cellStyle name="RISKoutNumber_Bases_Generales" xfId="20626" xr:uid="{00000000-0005-0000-0000-0000BF740000}"/>
    <cellStyle name="RISKrightEdge" xfId="20627" xr:uid="{00000000-0005-0000-0000-0000C0740000}"/>
    <cellStyle name="RISKrightEdge 2" xfId="20628" xr:uid="{00000000-0005-0000-0000-0000C1740000}"/>
    <cellStyle name="RISKrightEdge 2 10" xfId="20629" xr:uid="{00000000-0005-0000-0000-0000C2740000}"/>
    <cellStyle name="RISKrightEdge 2 10 2" xfId="20630" xr:uid="{00000000-0005-0000-0000-0000C3740000}"/>
    <cellStyle name="RISKrightEdge 2 11" xfId="20631" xr:uid="{00000000-0005-0000-0000-0000C4740000}"/>
    <cellStyle name="RISKrightEdge 2 11 2" xfId="20632" xr:uid="{00000000-0005-0000-0000-0000C5740000}"/>
    <cellStyle name="RISKrightEdge 2 12" xfId="20633" xr:uid="{00000000-0005-0000-0000-0000C6740000}"/>
    <cellStyle name="RISKrightEdge 2 12 2" xfId="20634" xr:uid="{00000000-0005-0000-0000-0000C7740000}"/>
    <cellStyle name="RISKrightEdge 2 13" xfId="20635" xr:uid="{00000000-0005-0000-0000-0000C8740000}"/>
    <cellStyle name="RISKrightEdge 2 2" xfId="20636" xr:uid="{00000000-0005-0000-0000-0000C9740000}"/>
    <cellStyle name="RISKrightEdge 2 2 2" xfId="20637" xr:uid="{00000000-0005-0000-0000-0000CA740000}"/>
    <cellStyle name="RISKrightEdge 2 3" xfId="20638" xr:uid="{00000000-0005-0000-0000-0000CB740000}"/>
    <cellStyle name="RISKrightEdge 2 3 2" xfId="20639" xr:uid="{00000000-0005-0000-0000-0000CC740000}"/>
    <cellStyle name="RISKrightEdge 2 4" xfId="20640" xr:uid="{00000000-0005-0000-0000-0000CD740000}"/>
    <cellStyle name="RISKrightEdge 2 4 2" xfId="20641" xr:uid="{00000000-0005-0000-0000-0000CE740000}"/>
    <cellStyle name="RISKrightEdge 2 5" xfId="20642" xr:uid="{00000000-0005-0000-0000-0000CF740000}"/>
    <cellStyle name="RISKrightEdge 2 5 2" xfId="20643" xr:uid="{00000000-0005-0000-0000-0000D0740000}"/>
    <cellStyle name="RISKrightEdge 2 6" xfId="20644" xr:uid="{00000000-0005-0000-0000-0000D1740000}"/>
    <cellStyle name="RISKrightEdge 2 6 2" xfId="20645" xr:uid="{00000000-0005-0000-0000-0000D2740000}"/>
    <cellStyle name="RISKrightEdge 2 7" xfId="20646" xr:uid="{00000000-0005-0000-0000-0000D3740000}"/>
    <cellStyle name="RISKrightEdge 2 7 2" xfId="20647" xr:uid="{00000000-0005-0000-0000-0000D4740000}"/>
    <cellStyle name="RISKrightEdge 2 8" xfId="20648" xr:uid="{00000000-0005-0000-0000-0000D5740000}"/>
    <cellStyle name="RISKrightEdge 2 8 2" xfId="20649" xr:uid="{00000000-0005-0000-0000-0000D6740000}"/>
    <cellStyle name="RISKrightEdge 2 9" xfId="20650" xr:uid="{00000000-0005-0000-0000-0000D7740000}"/>
    <cellStyle name="RISKrightEdge 2 9 2" xfId="20651" xr:uid="{00000000-0005-0000-0000-0000D8740000}"/>
    <cellStyle name="RISKrightEdge 3" xfId="20652" xr:uid="{00000000-0005-0000-0000-0000D9740000}"/>
    <cellStyle name="RISKrightEdge 3 10" xfId="20653" xr:uid="{00000000-0005-0000-0000-0000DA740000}"/>
    <cellStyle name="RISKrightEdge 3 10 2" xfId="20654" xr:uid="{00000000-0005-0000-0000-0000DB740000}"/>
    <cellStyle name="RISKrightEdge 3 11" xfId="20655" xr:uid="{00000000-0005-0000-0000-0000DC740000}"/>
    <cellStyle name="RISKrightEdge 3 11 2" xfId="20656" xr:uid="{00000000-0005-0000-0000-0000DD740000}"/>
    <cellStyle name="RISKrightEdge 3 12" xfId="20657" xr:uid="{00000000-0005-0000-0000-0000DE740000}"/>
    <cellStyle name="RISKrightEdge 3 12 2" xfId="20658" xr:uid="{00000000-0005-0000-0000-0000DF740000}"/>
    <cellStyle name="RISKrightEdge 3 13" xfId="20659" xr:uid="{00000000-0005-0000-0000-0000E0740000}"/>
    <cellStyle name="RISKrightEdge 3 2" xfId="20660" xr:uid="{00000000-0005-0000-0000-0000E1740000}"/>
    <cellStyle name="RISKrightEdge 3 2 2" xfId="20661" xr:uid="{00000000-0005-0000-0000-0000E2740000}"/>
    <cellStyle name="RISKrightEdge 3 3" xfId="20662" xr:uid="{00000000-0005-0000-0000-0000E3740000}"/>
    <cellStyle name="RISKrightEdge 3 3 2" xfId="20663" xr:uid="{00000000-0005-0000-0000-0000E4740000}"/>
    <cellStyle name="RISKrightEdge 3 4" xfId="20664" xr:uid="{00000000-0005-0000-0000-0000E5740000}"/>
    <cellStyle name="RISKrightEdge 3 4 2" xfId="20665" xr:uid="{00000000-0005-0000-0000-0000E6740000}"/>
    <cellStyle name="RISKrightEdge 3 5" xfId="20666" xr:uid="{00000000-0005-0000-0000-0000E7740000}"/>
    <cellStyle name="RISKrightEdge 3 5 2" xfId="20667" xr:uid="{00000000-0005-0000-0000-0000E8740000}"/>
    <cellStyle name="RISKrightEdge 3 6" xfId="20668" xr:uid="{00000000-0005-0000-0000-0000E9740000}"/>
    <cellStyle name="RISKrightEdge 3 6 2" xfId="20669" xr:uid="{00000000-0005-0000-0000-0000EA740000}"/>
    <cellStyle name="RISKrightEdge 3 7" xfId="20670" xr:uid="{00000000-0005-0000-0000-0000EB740000}"/>
    <cellStyle name="RISKrightEdge 3 7 2" xfId="20671" xr:uid="{00000000-0005-0000-0000-0000EC740000}"/>
    <cellStyle name="RISKrightEdge 3 8" xfId="20672" xr:uid="{00000000-0005-0000-0000-0000ED740000}"/>
    <cellStyle name="RISKrightEdge 3 8 2" xfId="20673" xr:uid="{00000000-0005-0000-0000-0000EE740000}"/>
    <cellStyle name="RISKrightEdge 3 9" xfId="20674" xr:uid="{00000000-0005-0000-0000-0000EF740000}"/>
    <cellStyle name="RISKrightEdge 3 9 2" xfId="20675" xr:uid="{00000000-0005-0000-0000-0000F0740000}"/>
    <cellStyle name="RISKrightEdge 4" xfId="20676" xr:uid="{00000000-0005-0000-0000-0000F1740000}"/>
    <cellStyle name="RISKrightEdge 4 10" xfId="20677" xr:uid="{00000000-0005-0000-0000-0000F2740000}"/>
    <cellStyle name="RISKrightEdge 4 10 2" xfId="20678" xr:uid="{00000000-0005-0000-0000-0000F3740000}"/>
    <cellStyle name="RISKrightEdge 4 11" xfId="20679" xr:uid="{00000000-0005-0000-0000-0000F4740000}"/>
    <cellStyle name="RISKrightEdge 4 11 2" xfId="20680" xr:uid="{00000000-0005-0000-0000-0000F5740000}"/>
    <cellStyle name="RISKrightEdge 4 12" xfId="20681" xr:uid="{00000000-0005-0000-0000-0000F6740000}"/>
    <cellStyle name="RISKrightEdge 4 12 2" xfId="20682" xr:uid="{00000000-0005-0000-0000-0000F7740000}"/>
    <cellStyle name="RISKrightEdge 4 13" xfId="20683" xr:uid="{00000000-0005-0000-0000-0000F8740000}"/>
    <cellStyle name="RISKrightEdge 4 2" xfId="20684" xr:uid="{00000000-0005-0000-0000-0000F9740000}"/>
    <cellStyle name="RISKrightEdge 4 2 2" xfId="20685" xr:uid="{00000000-0005-0000-0000-0000FA740000}"/>
    <cellStyle name="RISKrightEdge 4 3" xfId="20686" xr:uid="{00000000-0005-0000-0000-0000FB740000}"/>
    <cellStyle name="RISKrightEdge 4 3 2" xfId="20687" xr:uid="{00000000-0005-0000-0000-0000FC740000}"/>
    <cellStyle name="RISKrightEdge 4 4" xfId="20688" xr:uid="{00000000-0005-0000-0000-0000FD740000}"/>
    <cellStyle name="RISKrightEdge 4 4 2" xfId="20689" xr:uid="{00000000-0005-0000-0000-0000FE740000}"/>
    <cellStyle name="RISKrightEdge 4 5" xfId="20690" xr:uid="{00000000-0005-0000-0000-0000FF740000}"/>
    <cellStyle name="RISKrightEdge 4 5 2" xfId="20691" xr:uid="{00000000-0005-0000-0000-000000750000}"/>
    <cellStyle name="RISKrightEdge 4 6" xfId="20692" xr:uid="{00000000-0005-0000-0000-000001750000}"/>
    <cellStyle name="RISKrightEdge 4 6 2" xfId="20693" xr:uid="{00000000-0005-0000-0000-000002750000}"/>
    <cellStyle name="RISKrightEdge 4 7" xfId="20694" xr:uid="{00000000-0005-0000-0000-000003750000}"/>
    <cellStyle name="RISKrightEdge 4 7 2" xfId="20695" xr:uid="{00000000-0005-0000-0000-000004750000}"/>
    <cellStyle name="RISKrightEdge 4 8" xfId="20696" xr:uid="{00000000-0005-0000-0000-000005750000}"/>
    <cellStyle name="RISKrightEdge 4 8 2" xfId="20697" xr:uid="{00000000-0005-0000-0000-000006750000}"/>
    <cellStyle name="RISKrightEdge 4 9" xfId="20698" xr:uid="{00000000-0005-0000-0000-000007750000}"/>
    <cellStyle name="RISKrightEdge 4 9 2" xfId="20699" xr:uid="{00000000-0005-0000-0000-000008750000}"/>
    <cellStyle name="RISKrightEdge 5" xfId="20700" xr:uid="{00000000-0005-0000-0000-000009750000}"/>
    <cellStyle name="RISKrtandbEdge" xfId="20701" xr:uid="{00000000-0005-0000-0000-00000A750000}"/>
    <cellStyle name="RISKrtandbEdge 10" xfId="20702" xr:uid="{00000000-0005-0000-0000-00000B750000}"/>
    <cellStyle name="RISKrtandbEdge 10 2" xfId="20703" xr:uid="{00000000-0005-0000-0000-00000C750000}"/>
    <cellStyle name="RISKrtandbEdge 11" xfId="20704" xr:uid="{00000000-0005-0000-0000-00000D750000}"/>
    <cellStyle name="RISKrtandbEdge 11 2" xfId="20705" xr:uid="{00000000-0005-0000-0000-00000E750000}"/>
    <cellStyle name="RISKrtandbEdge 12" xfId="20706" xr:uid="{00000000-0005-0000-0000-00000F750000}"/>
    <cellStyle name="RISKrtandbEdge 2" xfId="20707" xr:uid="{00000000-0005-0000-0000-000010750000}"/>
    <cellStyle name="RISKrtandbEdge 2 10" xfId="20708" xr:uid="{00000000-0005-0000-0000-000011750000}"/>
    <cellStyle name="RISKrtandbEdge 2 10 2" xfId="20709" xr:uid="{00000000-0005-0000-0000-000012750000}"/>
    <cellStyle name="RISKrtandbEdge 2 10 2 2" xfId="20710" xr:uid="{00000000-0005-0000-0000-000013750000}"/>
    <cellStyle name="RISKrtandbEdge 2 10 3" xfId="20711" xr:uid="{00000000-0005-0000-0000-000014750000}"/>
    <cellStyle name="RISKrtandbEdge 2 10 3 2" xfId="20712" xr:uid="{00000000-0005-0000-0000-000015750000}"/>
    <cellStyle name="RISKrtandbEdge 2 10 4" xfId="20713" xr:uid="{00000000-0005-0000-0000-000016750000}"/>
    <cellStyle name="RISKrtandbEdge 2 11" xfId="20714" xr:uid="{00000000-0005-0000-0000-000017750000}"/>
    <cellStyle name="RISKrtandbEdge 2 11 2" xfId="20715" xr:uid="{00000000-0005-0000-0000-000018750000}"/>
    <cellStyle name="RISKrtandbEdge 2 12" xfId="20716" xr:uid="{00000000-0005-0000-0000-000019750000}"/>
    <cellStyle name="RISKrtandbEdge 2 12 2" xfId="20717" xr:uid="{00000000-0005-0000-0000-00001A750000}"/>
    <cellStyle name="RISKrtandbEdge 2 13" xfId="20718" xr:uid="{00000000-0005-0000-0000-00001B750000}"/>
    <cellStyle name="RISKrtandbEdge 2 2" xfId="20719" xr:uid="{00000000-0005-0000-0000-00001C750000}"/>
    <cellStyle name="RISKrtandbEdge 2 2 2" xfId="20720" xr:uid="{00000000-0005-0000-0000-00001D750000}"/>
    <cellStyle name="RISKrtandbEdge 2 2 2 2" xfId="20721" xr:uid="{00000000-0005-0000-0000-00001E750000}"/>
    <cellStyle name="RISKrtandbEdge 2 2 2 2 2" xfId="20722" xr:uid="{00000000-0005-0000-0000-00001F750000}"/>
    <cellStyle name="RISKrtandbEdge 2 2 2 2 2 2" xfId="20723" xr:uid="{00000000-0005-0000-0000-000020750000}"/>
    <cellStyle name="RISKrtandbEdge 2 2 2 2 3" xfId="20724" xr:uid="{00000000-0005-0000-0000-000021750000}"/>
    <cellStyle name="RISKrtandbEdge 2 2 2 2 3 2" xfId="20725" xr:uid="{00000000-0005-0000-0000-000022750000}"/>
    <cellStyle name="RISKrtandbEdge 2 2 2 2 4" xfId="20726" xr:uid="{00000000-0005-0000-0000-000023750000}"/>
    <cellStyle name="RISKrtandbEdge 2 2 2 3" xfId="20727" xr:uid="{00000000-0005-0000-0000-000024750000}"/>
    <cellStyle name="RISKrtandbEdge 2 2 2 3 2" xfId="20728" xr:uid="{00000000-0005-0000-0000-000025750000}"/>
    <cellStyle name="RISKrtandbEdge 2 2 2 3 2 2" xfId="20729" xr:uid="{00000000-0005-0000-0000-000026750000}"/>
    <cellStyle name="RISKrtandbEdge 2 2 2 3 3" xfId="20730" xr:uid="{00000000-0005-0000-0000-000027750000}"/>
    <cellStyle name="RISKrtandbEdge 2 2 2 3 3 2" xfId="20731" xr:uid="{00000000-0005-0000-0000-000028750000}"/>
    <cellStyle name="RISKrtandbEdge 2 2 2 3 4" xfId="20732" xr:uid="{00000000-0005-0000-0000-000029750000}"/>
    <cellStyle name="RISKrtandbEdge 2 2 2 4" xfId="20733" xr:uid="{00000000-0005-0000-0000-00002A750000}"/>
    <cellStyle name="RISKrtandbEdge 2 2 2 4 2" xfId="20734" xr:uid="{00000000-0005-0000-0000-00002B750000}"/>
    <cellStyle name="RISKrtandbEdge 2 2 2 4 2 2" xfId="20735" xr:uid="{00000000-0005-0000-0000-00002C750000}"/>
    <cellStyle name="RISKrtandbEdge 2 2 2 4 3" xfId="20736" xr:uid="{00000000-0005-0000-0000-00002D750000}"/>
    <cellStyle name="RISKrtandbEdge 2 2 2 4 3 2" xfId="20737" xr:uid="{00000000-0005-0000-0000-00002E750000}"/>
    <cellStyle name="RISKrtandbEdge 2 2 2 4 4" xfId="20738" xr:uid="{00000000-0005-0000-0000-00002F750000}"/>
    <cellStyle name="RISKrtandbEdge 2 2 2 5" xfId="20739" xr:uid="{00000000-0005-0000-0000-000030750000}"/>
    <cellStyle name="RISKrtandbEdge 2 2 2 5 2" xfId="20740" xr:uid="{00000000-0005-0000-0000-000031750000}"/>
    <cellStyle name="RISKrtandbEdge 2 2 2 5 2 2" xfId="20741" xr:uid="{00000000-0005-0000-0000-000032750000}"/>
    <cellStyle name="RISKrtandbEdge 2 2 2 5 3" xfId="20742" xr:uid="{00000000-0005-0000-0000-000033750000}"/>
    <cellStyle name="RISKrtandbEdge 2 2 2 5 3 2" xfId="20743" xr:uid="{00000000-0005-0000-0000-000034750000}"/>
    <cellStyle name="RISKrtandbEdge 2 2 2 5 4" xfId="20744" xr:uid="{00000000-0005-0000-0000-000035750000}"/>
    <cellStyle name="RISKrtandbEdge 2 2 2 6" xfId="20745" xr:uid="{00000000-0005-0000-0000-000036750000}"/>
    <cellStyle name="RISKrtandbEdge 2 2 2 6 2" xfId="20746" xr:uid="{00000000-0005-0000-0000-000037750000}"/>
    <cellStyle name="RISKrtandbEdge 2 2 2 7" xfId="20747" xr:uid="{00000000-0005-0000-0000-000038750000}"/>
    <cellStyle name="RISKrtandbEdge 2 2 2 7 2" xfId="20748" xr:uid="{00000000-0005-0000-0000-000039750000}"/>
    <cellStyle name="RISKrtandbEdge 2 2 2 8" xfId="20749" xr:uid="{00000000-0005-0000-0000-00003A750000}"/>
    <cellStyle name="RISKrtandbEdge 2 2 3" xfId="20750" xr:uid="{00000000-0005-0000-0000-00003B750000}"/>
    <cellStyle name="RISKrtandbEdge 2 2 3 2" xfId="20751" xr:uid="{00000000-0005-0000-0000-00003C750000}"/>
    <cellStyle name="RISKrtandbEdge 2 2 3 2 2" xfId="20752" xr:uid="{00000000-0005-0000-0000-00003D750000}"/>
    <cellStyle name="RISKrtandbEdge 2 2 3 3" xfId="20753" xr:uid="{00000000-0005-0000-0000-00003E750000}"/>
    <cellStyle name="RISKrtandbEdge 2 2 3 3 2" xfId="20754" xr:uid="{00000000-0005-0000-0000-00003F750000}"/>
    <cellStyle name="RISKrtandbEdge 2 2 3 4" xfId="20755" xr:uid="{00000000-0005-0000-0000-000040750000}"/>
    <cellStyle name="RISKrtandbEdge 2 2 4" xfId="20756" xr:uid="{00000000-0005-0000-0000-000041750000}"/>
    <cellStyle name="RISKrtandbEdge 2 2 4 2" xfId="20757" xr:uid="{00000000-0005-0000-0000-000042750000}"/>
    <cellStyle name="RISKrtandbEdge 2 2 4 2 2" xfId="20758" xr:uid="{00000000-0005-0000-0000-000043750000}"/>
    <cellStyle name="RISKrtandbEdge 2 2 4 3" xfId="20759" xr:uid="{00000000-0005-0000-0000-000044750000}"/>
    <cellStyle name="RISKrtandbEdge 2 2 4 3 2" xfId="20760" xr:uid="{00000000-0005-0000-0000-000045750000}"/>
    <cellStyle name="RISKrtandbEdge 2 2 4 4" xfId="20761" xr:uid="{00000000-0005-0000-0000-000046750000}"/>
    <cellStyle name="RISKrtandbEdge 2 2 5" xfId="20762" xr:uid="{00000000-0005-0000-0000-000047750000}"/>
    <cellStyle name="RISKrtandbEdge 2 2 5 2" xfId="20763" xr:uid="{00000000-0005-0000-0000-000048750000}"/>
    <cellStyle name="RISKrtandbEdge 2 2 5 2 2" xfId="20764" xr:uid="{00000000-0005-0000-0000-000049750000}"/>
    <cellStyle name="RISKrtandbEdge 2 2 5 3" xfId="20765" xr:uid="{00000000-0005-0000-0000-00004A750000}"/>
    <cellStyle name="RISKrtandbEdge 2 2 5 3 2" xfId="20766" xr:uid="{00000000-0005-0000-0000-00004B750000}"/>
    <cellStyle name="RISKrtandbEdge 2 2 5 4" xfId="20767" xr:uid="{00000000-0005-0000-0000-00004C750000}"/>
    <cellStyle name="RISKrtandbEdge 2 2 6" xfId="20768" xr:uid="{00000000-0005-0000-0000-00004D750000}"/>
    <cellStyle name="RISKrtandbEdge 2 2 6 2" xfId="20769" xr:uid="{00000000-0005-0000-0000-00004E750000}"/>
    <cellStyle name="RISKrtandbEdge 2 2 6 2 2" xfId="20770" xr:uid="{00000000-0005-0000-0000-00004F750000}"/>
    <cellStyle name="RISKrtandbEdge 2 2 6 3" xfId="20771" xr:uid="{00000000-0005-0000-0000-000050750000}"/>
    <cellStyle name="RISKrtandbEdge 2 2 6 3 2" xfId="20772" xr:uid="{00000000-0005-0000-0000-000051750000}"/>
    <cellStyle name="RISKrtandbEdge 2 2 6 4" xfId="20773" xr:uid="{00000000-0005-0000-0000-000052750000}"/>
    <cellStyle name="RISKrtandbEdge 2 2 7" xfId="20774" xr:uid="{00000000-0005-0000-0000-000053750000}"/>
    <cellStyle name="RISKrtandbEdge 2 2 7 2" xfId="20775" xr:uid="{00000000-0005-0000-0000-000054750000}"/>
    <cellStyle name="RISKrtandbEdge 2 2 8" xfId="20776" xr:uid="{00000000-0005-0000-0000-000055750000}"/>
    <cellStyle name="RISKrtandbEdge 2 2 8 2" xfId="20777" xr:uid="{00000000-0005-0000-0000-000056750000}"/>
    <cellStyle name="RISKrtandbEdge 2 2 9" xfId="20778" xr:uid="{00000000-0005-0000-0000-000057750000}"/>
    <cellStyle name="RISKrtandbEdge 2 2_Balance" xfId="20779" xr:uid="{00000000-0005-0000-0000-000058750000}"/>
    <cellStyle name="RISKrtandbEdge 2 3" xfId="20780" xr:uid="{00000000-0005-0000-0000-000059750000}"/>
    <cellStyle name="RISKrtandbEdge 2 3 2" xfId="20781" xr:uid="{00000000-0005-0000-0000-00005A750000}"/>
    <cellStyle name="RISKrtandbEdge 2 3 2 2" xfId="20782" xr:uid="{00000000-0005-0000-0000-00005B750000}"/>
    <cellStyle name="RISKrtandbEdge 2 3 2 2 2" xfId="20783" xr:uid="{00000000-0005-0000-0000-00005C750000}"/>
    <cellStyle name="RISKrtandbEdge 2 3 2 2 2 2" xfId="20784" xr:uid="{00000000-0005-0000-0000-00005D750000}"/>
    <cellStyle name="RISKrtandbEdge 2 3 2 2 3" xfId="20785" xr:uid="{00000000-0005-0000-0000-00005E750000}"/>
    <cellStyle name="RISKrtandbEdge 2 3 2 2 3 2" xfId="20786" xr:uid="{00000000-0005-0000-0000-00005F750000}"/>
    <cellStyle name="RISKrtandbEdge 2 3 2 2 4" xfId="20787" xr:uid="{00000000-0005-0000-0000-000060750000}"/>
    <cellStyle name="RISKrtandbEdge 2 3 2 3" xfId="20788" xr:uid="{00000000-0005-0000-0000-000061750000}"/>
    <cellStyle name="RISKrtandbEdge 2 3 2 3 2" xfId="20789" xr:uid="{00000000-0005-0000-0000-000062750000}"/>
    <cellStyle name="RISKrtandbEdge 2 3 2 3 2 2" xfId="20790" xr:uid="{00000000-0005-0000-0000-000063750000}"/>
    <cellStyle name="RISKrtandbEdge 2 3 2 3 3" xfId="20791" xr:uid="{00000000-0005-0000-0000-000064750000}"/>
    <cellStyle name="RISKrtandbEdge 2 3 2 3 3 2" xfId="20792" xr:uid="{00000000-0005-0000-0000-000065750000}"/>
    <cellStyle name="RISKrtandbEdge 2 3 2 3 4" xfId="20793" xr:uid="{00000000-0005-0000-0000-000066750000}"/>
    <cellStyle name="RISKrtandbEdge 2 3 2 4" xfId="20794" xr:uid="{00000000-0005-0000-0000-000067750000}"/>
    <cellStyle name="RISKrtandbEdge 2 3 2 4 2" xfId="20795" xr:uid="{00000000-0005-0000-0000-000068750000}"/>
    <cellStyle name="RISKrtandbEdge 2 3 2 4 2 2" xfId="20796" xr:uid="{00000000-0005-0000-0000-000069750000}"/>
    <cellStyle name="RISKrtandbEdge 2 3 2 4 3" xfId="20797" xr:uid="{00000000-0005-0000-0000-00006A750000}"/>
    <cellStyle name="RISKrtandbEdge 2 3 2 4 3 2" xfId="20798" xr:uid="{00000000-0005-0000-0000-00006B750000}"/>
    <cellStyle name="RISKrtandbEdge 2 3 2 4 4" xfId="20799" xr:uid="{00000000-0005-0000-0000-00006C750000}"/>
    <cellStyle name="RISKrtandbEdge 2 3 2 5" xfId="20800" xr:uid="{00000000-0005-0000-0000-00006D750000}"/>
    <cellStyle name="RISKrtandbEdge 2 3 2 5 2" xfId="20801" xr:uid="{00000000-0005-0000-0000-00006E750000}"/>
    <cellStyle name="RISKrtandbEdge 2 3 2 5 2 2" xfId="20802" xr:uid="{00000000-0005-0000-0000-00006F750000}"/>
    <cellStyle name="RISKrtandbEdge 2 3 2 5 3" xfId="20803" xr:uid="{00000000-0005-0000-0000-000070750000}"/>
    <cellStyle name="RISKrtandbEdge 2 3 2 5 3 2" xfId="20804" xr:uid="{00000000-0005-0000-0000-000071750000}"/>
    <cellStyle name="RISKrtandbEdge 2 3 2 5 4" xfId="20805" xr:uid="{00000000-0005-0000-0000-000072750000}"/>
    <cellStyle name="RISKrtandbEdge 2 3 2 6" xfId="20806" xr:uid="{00000000-0005-0000-0000-000073750000}"/>
    <cellStyle name="RISKrtandbEdge 2 3 2 6 2" xfId="20807" xr:uid="{00000000-0005-0000-0000-000074750000}"/>
    <cellStyle name="RISKrtandbEdge 2 3 2 7" xfId="20808" xr:uid="{00000000-0005-0000-0000-000075750000}"/>
    <cellStyle name="RISKrtandbEdge 2 3 2 7 2" xfId="20809" xr:uid="{00000000-0005-0000-0000-000076750000}"/>
    <cellStyle name="RISKrtandbEdge 2 3 2 8" xfId="20810" xr:uid="{00000000-0005-0000-0000-000077750000}"/>
    <cellStyle name="RISKrtandbEdge 2 3 3" xfId="20811" xr:uid="{00000000-0005-0000-0000-000078750000}"/>
    <cellStyle name="RISKrtandbEdge 2 3 3 2" xfId="20812" xr:uid="{00000000-0005-0000-0000-000079750000}"/>
    <cellStyle name="RISKrtandbEdge 2 3 3 2 2" xfId="20813" xr:uid="{00000000-0005-0000-0000-00007A750000}"/>
    <cellStyle name="RISKrtandbEdge 2 3 3 3" xfId="20814" xr:uid="{00000000-0005-0000-0000-00007B750000}"/>
    <cellStyle name="RISKrtandbEdge 2 3 3 3 2" xfId="20815" xr:uid="{00000000-0005-0000-0000-00007C750000}"/>
    <cellStyle name="RISKrtandbEdge 2 3 3 4" xfId="20816" xr:uid="{00000000-0005-0000-0000-00007D750000}"/>
    <cellStyle name="RISKrtandbEdge 2 3 4" xfId="20817" xr:uid="{00000000-0005-0000-0000-00007E750000}"/>
    <cellStyle name="RISKrtandbEdge 2 3 4 2" xfId="20818" xr:uid="{00000000-0005-0000-0000-00007F750000}"/>
    <cellStyle name="RISKrtandbEdge 2 3 4 2 2" xfId="20819" xr:uid="{00000000-0005-0000-0000-000080750000}"/>
    <cellStyle name="RISKrtandbEdge 2 3 4 3" xfId="20820" xr:uid="{00000000-0005-0000-0000-000081750000}"/>
    <cellStyle name="RISKrtandbEdge 2 3 4 3 2" xfId="20821" xr:uid="{00000000-0005-0000-0000-000082750000}"/>
    <cellStyle name="RISKrtandbEdge 2 3 4 4" xfId="20822" xr:uid="{00000000-0005-0000-0000-000083750000}"/>
    <cellStyle name="RISKrtandbEdge 2 3 5" xfId="20823" xr:uid="{00000000-0005-0000-0000-000084750000}"/>
    <cellStyle name="RISKrtandbEdge 2 3 5 2" xfId="20824" xr:uid="{00000000-0005-0000-0000-000085750000}"/>
    <cellStyle name="RISKrtandbEdge 2 3 5 2 2" xfId="20825" xr:uid="{00000000-0005-0000-0000-000086750000}"/>
    <cellStyle name="RISKrtandbEdge 2 3 5 3" xfId="20826" xr:uid="{00000000-0005-0000-0000-000087750000}"/>
    <cellStyle name="RISKrtandbEdge 2 3 5 3 2" xfId="20827" xr:uid="{00000000-0005-0000-0000-000088750000}"/>
    <cellStyle name="RISKrtandbEdge 2 3 5 4" xfId="20828" xr:uid="{00000000-0005-0000-0000-000089750000}"/>
    <cellStyle name="RISKrtandbEdge 2 3 6" xfId="20829" xr:uid="{00000000-0005-0000-0000-00008A750000}"/>
    <cellStyle name="RISKrtandbEdge 2 3 6 2" xfId="20830" xr:uid="{00000000-0005-0000-0000-00008B750000}"/>
    <cellStyle name="RISKrtandbEdge 2 3 6 2 2" xfId="20831" xr:uid="{00000000-0005-0000-0000-00008C750000}"/>
    <cellStyle name="RISKrtandbEdge 2 3 6 3" xfId="20832" xr:uid="{00000000-0005-0000-0000-00008D750000}"/>
    <cellStyle name="RISKrtandbEdge 2 3 6 3 2" xfId="20833" xr:uid="{00000000-0005-0000-0000-00008E750000}"/>
    <cellStyle name="RISKrtandbEdge 2 3 6 4" xfId="20834" xr:uid="{00000000-0005-0000-0000-00008F750000}"/>
    <cellStyle name="RISKrtandbEdge 2 3 7" xfId="20835" xr:uid="{00000000-0005-0000-0000-000090750000}"/>
    <cellStyle name="RISKrtandbEdge 2 3 7 2" xfId="20836" xr:uid="{00000000-0005-0000-0000-000091750000}"/>
    <cellStyle name="RISKrtandbEdge 2 3 8" xfId="20837" xr:uid="{00000000-0005-0000-0000-000092750000}"/>
    <cellStyle name="RISKrtandbEdge 2 3 8 2" xfId="20838" xr:uid="{00000000-0005-0000-0000-000093750000}"/>
    <cellStyle name="RISKrtandbEdge 2 3 9" xfId="20839" xr:uid="{00000000-0005-0000-0000-000094750000}"/>
    <cellStyle name="RISKrtandbEdge 2 3_Balance" xfId="20840" xr:uid="{00000000-0005-0000-0000-000095750000}"/>
    <cellStyle name="RISKrtandbEdge 2 4" xfId="20841" xr:uid="{00000000-0005-0000-0000-000096750000}"/>
    <cellStyle name="RISKrtandbEdge 2 4 2" xfId="20842" xr:uid="{00000000-0005-0000-0000-000097750000}"/>
    <cellStyle name="RISKrtandbEdge 2 4 2 2" xfId="20843" xr:uid="{00000000-0005-0000-0000-000098750000}"/>
    <cellStyle name="RISKrtandbEdge 2 4 2 2 2" xfId="20844" xr:uid="{00000000-0005-0000-0000-000099750000}"/>
    <cellStyle name="RISKrtandbEdge 2 4 2 2 2 2" xfId="20845" xr:uid="{00000000-0005-0000-0000-00009A750000}"/>
    <cellStyle name="RISKrtandbEdge 2 4 2 2 3" xfId="20846" xr:uid="{00000000-0005-0000-0000-00009B750000}"/>
    <cellStyle name="RISKrtandbEdge 2 4 2 2 3 2" xfId="20847" xr:uid="{00000000-0005-0000-0000-00009C750000}"/>
    <cellStyle name="RISKrtandbEdge 2 4 2 2 4" xfId="20848" xr:uid="{00000000-0005-0000-0000-00009D750000}"/>
    <cellStyle name="RISKrtandbEdge 2 4 2 3" xfId="20849" xr:uid="{00000000-0005-0000-0000-00009E750000}"/>
    <cellStyle name="RISKrtandbEdge 2 4 2 3 2" xfId="20850" xr:uid="{00000000-0005-0000-0000-00009F750000}"/>
    <cellStyle name="RISKrtandbEdge 2 4 2 3 2 2" xfId="20851" xr:uid="{00000000-0005-0000-0000-0000A0750000}"/>
    <cellStyle name="RISKrtandbEdge 2 4 2 3 3" xfId="20852" xr:uid="{00000000-0005-0000-0000-0000A1750000}"/>
    <cellStyle name="RISKrtandbEdge 2 4 2 3 3 2" xfId="20853" xr:uid="{00000000-0005-0000-0000-0000A2750000}"/>
    <cellStyle name="RISKrtandbEdge 2 4 2 3 4" xfId="20854" xr:uid="{00000000-0005-0000-0000-0000A3750000}"/>
    <cellStyle name="RISKrtandbEdge 2 4 2 4" xfId="20855" xr:uid="{00000000-0005-0000-0000-0000A4750000}"/>
    <cellStyle name="RISKrtandbEdge 2 4 2 4 2" xfId="20856" xr:uid="{00000000-0005-0000-0000-0000A5750000}"/>
    <cellStyle name="RISKrtandbEdge 2 4 2 4 2 2" xfId="20857" xr:uid="{00000000-0005-0000-0000-0000A6750000}"/>
    <cellStyle name="RISKrtandbEdge 2 4 2 4 3" xfId="20858" xr:uid="{00000000-0005-0000-0000-0000A7750000}"/>
    <cellStyle name="RISKrtandbEdge 2 4 2 4 3 2" xfId="20859" xr:uid="{00000000-0005-0000-0000-0000A8750000}"/>
    <cellStyle name="RISKrtandbEdge 2 4 2 4 4" xfId="20860" xr:uid="{00000000-0005-0000-0000-0000A9750000}"/>
    <cellStyle name="RISKrtandbEdge 2 4 2 5" xfId="20861" xr:uid="{00000000-0005-0000-0000-0000AA750000}"/>
    <cellStyle name="RISKrtandbEdge 2 4 2 5 2" xfId="20862" xr:uid="{00000000-0005-0000-0000-0000AB750000}"/>
    <cellStyle name="RISKrtandbEdge 2 4 2 5 2 2" xfId="20863" xr:uid="{00000000-0005-0000-0000-0000AC750000}"/>
    <cellStyle name="RISKrtandbEdge 2 4 2 5 3" xfId="20864" xr:uid="{00000000-0005-0000-0000-0000AD750000}"/>
    <cellStyle name="RISKrtandbEdge 2 4 2 5 3 2" xfId="20865" xr:uid="{00000000-0005-0000-0000-0000AE750000}"/>
    <cellStyle name="RISKrtandbEdge 2 4 2 5 4" xfId="20866" xr:uid="{00000000-0005-0000-0000-0000AF750000}"/>
    <cellStyle name="RISKrtandbEdge 2 4 2 6" xfId="20867" xr:uid="{00000000-0005-0000-0000-0000B0750000}"/>
    <cellStyle name="RISKrtandbEdge 2 4 2 6 2" xfId="20868" xr:uid="{00000000-0005-0000-0000-0000B1750000}"/>
    <cellStyle name="RISKrtandbEdge 2 4 2 7" xfId="20869" xr:uid="{00000000-0005-0000-0000-0000B2750000}"/>
    <cellStyle name="RISKrtandbEdge 2 4 2 7 2" xfId="20870" xr:uid="{00000000-0005-0000-0000-0000B3750000}"/>
    <cellStyle name="RISKrtandbEdge 2 4 2 8" xfId="20871" xr:uid="{00000000-0005-0000-0000-0000B4750000}"/>
    <cellStyle name="RISKrtandbEdge 2 4 3" xfId="20872" xr:uid="{00000000-0005-0000-0000-0000B5750000}"/>
    <cellStyle name="RISKrtandbEdge 2 4 3 2" xfId="20873" xr:uid="{00000000-0005-0000-0000-0000B6750000}"/>
    <cellStyle name="RISKrtandbEdge 2 4 3 2 2" xfId="20874" xr:uid="{00000000-0005-0000-0000-0000B7750000}"/>
    <cellStyle name="RISKrtandbEdge 2 4 3 3" xfId="20875" xr:uid="{00000000-0005-0000-0000-0000B8750000}"/>
    <cellStyle name="RISKrtandbEdge 2 4 3 3 2" xfId="20876" xr:uid="{00000000-0005-0000-0000-0000B9750000}"/>
    <cellStyle name="RISKrtandbEdge 2 4 3 4" xfId="20877" xr:uid="{00000000-0005-0000-0000-0000BA750000}"/>
    <cellStyle name="RISKrtandbEdge 2 4 4" xfId="20878" xr:uid="{00000000-0005-0000-0000-0000BB750000}"/>
    <cellStyle name="RISKrtandbEdge 2 4 4 2" xfId="20879" xr:uid="{00000000-0005-0000-0000-0000BC750000}"/>
    <cellStyle name="RISKrtandbEdge 2 4 4 2 2" xfId="20880" xr:uid="{00000000-0005-0000-0000-0000BD750000}"/>
    <cellStyle name="RISKrtandbEdge 2 4 4 3" xfId="20881" xr:uid="{00000000-0005-0000-0000-0000BE750000}"/>
    <cellStyle name="RISKrtandbEdge 2 4 4 3 2" xfId="20882" xr:uid="{00000000-0005-0000-0000-0000BF750000}"/>
    <cellStyle name="RISKrtandbEdge 2 4 4 4" xfId="20883" xr:uid="{00000000-0005-0000-0000-0000C0750000}"/>
    <cellStyle name="RISKrtandbEdge 2 4 5" xfId="20884" xr:uid="{00000000-0005-0000-0000-0000C1750000}"/>
    <cellStyle name="RISKrtandbEdge 2 4 5 2" xfId="20885" xr:uid="{00000000-0005-0000-0000-0000C2750000}"/>
    <cellStyle name="RISKrtandbEdge 2 4 5 2 2" xfId="20886" xr:uid="{00000000-0005-0000-0000-0000C3750000}"/>
    <cellStyle name="RISKrtandbEdge 2 4 5 3" xfId="20887" xr:uid="{00000000-0005-0000-0000-0000C4750000}"/>
    <cellStyle name="RISKrtandbEdge 2 4 5 3 2" xfId="20888" xr:uid="{00000000-0005-0000-0000-0000C5750000}"/>
    <cellStyle name="RISKrtandbEdge 2 4 5 4" xfId="20889" xr:uid="{00000000-0005-0000-0000-0000C6750000}"/>
    <cellStyle name="RISKrtandbEdge 2 4 6" xfId="20890" xr:uid="{00000000-0005-0000-0000-0000C7750000}"/>
    <cellStyle name="RISKrtandbEdge 2 4 6 2" xfId="20891" xr:uid="{00000000-0005-0000-0000-0000C8750000}"/>
    <cellStyle name="RISKrtandbEdge 2 4 6 2 2" xfId="20892" xr:uid="{00000000-0005-0000-0000-0000C9750000}"/>
    <cellStyle name="RISKrtandbEdge 2 4 6 3" xfId="20893" xr:uid="{00000000-0005-0000-0000-0000CA750000}"/>
    <cellStyle name="RISKrtandbEdge 2 4 6 3 2" xfId="20894" xr:uid="{00000000-0005-0000-0000-0000CB750000}"/>
    <cellStyle name="RISKrtandbEdge 2 4 6 4" xfId="20895" xr:uid="{00000000-0005-0000-0000-0000CC750000}"/>
    <cellStyle name="RISKrtandbEdge 2 4 7" xfId="20896" xr:uid="{00000000-0005-0000-0000-0000CD750000}"/>
    <cellStyle name="RISKrtandbEdge 2 4 7 2" xfId="20897" xr:uid="{00000000-0005-0000-0000-0000CE750000}"/>
    <cellStyle name="RISKrtandbEdge 2 4 8" xfId="20898" xr:uid="{00000000-0005-0000-0000-0000CF750000}"/>
    <cellStyle name="RISKrtandbEdge 2 4 8 2" xfId="20899" xr:uid="{00000000-0005-0000-0000-0000D0750000}"/>
    <cellStyle name="RISKrtandbEdge 2 4 9" xfId="20900" xr:uid="{00000000-0005-0000-0000-0000D1750000}"/>
    <cellStyle name="RISKrtandbEdge 2 4_Balance" xfId="20901" xr:uid="{00000000-0005-0000-0000-0000D2750000}"/>
    <cellStyle name="RISKrtandbEdge 2 5" xfId="20902" xr:uid="{00000000-0005-0000-0000-0000D3750000}"/>
    <cellStyle name="RISKrtandbEdge 2 5 2" xfId="20903" xr:uid="{00000000-0005-0000-0000-0000D4750000}"/>
    <cellStyle name="RISKrtandbEdge 2 5 2 2" xfId="20904" xr:uid="{00000000-0005-0000-0000-0000D5750000}"/>
    <cellStyle name="RISKrtandbEdge 2 5 2 2 2" xfId="20905" xr:uid="{00000000-0005-0000-0000-0000D6750000}"/>
    <cellStyle name="RISKrtandbEdge 2 5 2 3" xfId="20906" xr:uid="{00000000-0005-0000-0000-0000D7750000}"/>
    <cellStyle name="RISKrtandbEdge 2 5 2 3 2" xfId="20907" xr:uid="{00000000-0005-0000-0000-0000D8750000}"/>
    <cellStyle name="RISKrtandbEdge 2 5 2 4" xfId="20908" xr:uid="{00000000-0005-0000-0000-0000D9750000}"/>
    <cellStyle name="RISKrtandbEdge 2 5 3" xfId="20909" xr:uid="{00000000-0005-0000-0000-0000DA750000}"/>
    <cellStyle name="RISKrtandbEdge 2 5 3 2" xfId="20910" xr:uid="{00000000-0005-0000-0000-0000DB750000}"/>
    <cellStyle name="RISKrtandbEdge 2 5 3 2 2" xfId="20911" xr:uid="{00000000-0005-0000-0000-0000DC750000}"/>
    <cellStyle name="RISKrtandbEdge 2 5 3 3" xfId="20912" xr:uid="{00000000-0005-0000-0000-0000DD750000}"/>
    <cellStyle name="RISKrtandbEdge 2 5 3 3 2" xfId="20913" xr:uid="{00000000-0005-0000-0000-0000DE750000}"/>
    <cellStyle name="RISKrtandbEdge 2 5 3 4" xfId="20914" xr:uid="{00000000-0005-0000-0000-0000DF750000}"/>
    <cellStyle name="RISKrtandbEdge 2 5 4" xfId="20915" xr:uid="{00000000-0005-0000-0000-0000E0750000}"/>
    <cellStyle name="RISKrtandbEdge 2 5 4 2" xfId="20916" xr:uid="{00000000-0005-0000-0000-0000E1750000}"/>
    <cellStyle name="RISKrtandbEdge 2 5 4 2 2" xfId="20917" xr:uid="{00000000-0005-0000-0000-0000E2750000}"/>
    <cellStyle name="RISKrtandbEdge 2 5 4 3" xfId="20918" xr:uid="{00000000-0005-0000-0000-0000E3750000}"/>
    <cellStyle name="RISKrtandbEdge 2 5 4 3 2" xfId="20919" xr:uid="{00000000-0005-0000-0000-0000E4750000}"/>
    <cellStyle name="RISKrtandbEdge 2 5 4 4" xfId="20920" xr:uid="{00000000-0005-0000-0000-0000E5750000}"/>
    <cellStyle name="RISKrtandbEdge 2 5 5" xfId="20921" xr:uid="{00000000-0005-0000-0000-0000E6750000}"/>
    <cellStyle name="RISKrtandbEdge 2 5 5 2" xfId="20922" xr:uid="{00000000-0005-0000-0000-0000E7750000}"/>
    <cellStyle name="RISKrtandbEdge 2 5 5 2 2" xfId="20923" xr:uid="{00000000-0005-0000-0000-0000E8750000}"/>
    <cellStyle name="RISKrtandbEdge 2 5 5 3" xfId="20924" xr:uid="{00000000-0005-0000-0000-0000E9750000}"/>
    <cellStyle name="RISKrtandbEdge 2 5 5 3 2" xfId="20925" xr:uid="{00000000-0005-0000-0000-0000EA750000}"/>
    <cellStyle name="RISKrtandbEdge 2 5 5 4" xfId="20926" xr:uid="{00000000-0005-0000-0000-0000EB750000}"/>
    <cellStyle name="RISKrtandbEdge 2 5 6" xfId="20927" xr:uid="{00000000-0005-0000-0000-0000EC750000}"/>
    <cellStyle name="RISKrtandbEdge 2 5 6 2" xfId="20928" xr:uid="{00000000-0005-0000-0000-0000ED750000}"/>
    <cellStyle name="RISKrtandbEdge 2 5 7" xfId="20929" xr:uid="{00000000-0005-0000-0000-0000EE750000}"/>
    <cellStyle name="RISKrtandbEdge 2 5 7 2" xfId="20930" xr:uid="{00000000-0005-0000-0000-0000EF750000}"/>
    <cellStyle name="RISKrtandbEdge 2 5 8" xfId="20931" xr:uid="{00000000-0005-0000-0000-0000F0750000}"/>
    <cellStyle name="RISKrtandbEdge 2 6" xfId="20932" xr:uid="{00000000-0005-0000-0000-0000F1750000}"/>
    <cellStyle name="RISKrtandbEdge 2 6 2" xfId="20933" xr:uid="{00000000-0005-0000-0000-0000F2750000}"/>
    <cellStyle name="RISKrtandbEdge 2 6 2 2" xfId="20934" xr:uid="{00000000-0005-0000-0000-0000F3750000}"/>
    <cellStyle name="RISKrtandbEdge 2 6 2 2 2" xfId="20935" xr:uid="{00000000-0005-0000-0000-0000F4750000}"/>
    <cellStyle name="RISKrtandbEdge 2 6 2 3" xfId="20936" xr:uid="{00000000-0005-0000-0000-0000F5750000}"/>
    <cellStyle name="RISKrtandbEdge 2 6 2 3 2" xfId="20937" xr:uid="{00000000-0005-0000-0000-0000F6750000}"/>
    <cellStyle name="RISKrtandbEdge 2 6 2 4" xfId="20938" xr:uid="{00000000-0005-0000-0000-0000F7750000}"/>
    <cellStyle name="RISKrtandbEdge 2 6 3" xfId="20939" xr:uid="{00000000-0005-0000-0000-0000F8750000}"/>
    <cellStyle name="RISKrtandbEdge 2 6 3 2" xfId="20940" xr:uid="{00000000-0005-0000-0000-0000F9750000}"/>
    <cellStyle name="RISKrtandbEdge 2 6 3 2 2" xfId="20941" xr:uid="{00000000-0005-0000-0000-0000FA750000}"/>
    <cellStyle name="RISKrtandbEdge 2 6 3 3" xfId="20942" xr:uid="{00000000-0005-0000-0000-0000FB750000}"/>
    <cellStyle name="RISKrtandbEdge 2 6 3 3 2" xfId="20943" xr:uid="{00000000-0005-0000-0000-0000FC750000}"/>
    <cellStyle name="RISKrtandbEdge 2 6 3 4" xfId="20944" xr:uid="{00000000-0005-0000-0000-0000FD750000}"/>
    <cellStyle name="RISKrtandbEdge 2 6 4" xfId="20945" xr:uid="{00000000-0005-0000-0000-0000FE750000}"/>
    <cellStyle name="RISKrtandbEdge 2 6 4 2" xfId="20946" xr:uid="{00000000-0005-0000-0000-0000FF750000}"/>
    <cellStyle name="RISKrtandbEdge 2 6 4 2 2" xfId="20947" xr:uid="{00000000-0005-0000-0000-000000760000}"/>
    <cellStyle name="RISKrtandbEdge 2 6 4 3" xfId="20948" xr:uid="{00000000-0005-0000-0000-000001760000}"/>
    <cellStyle name="RISKrtandbEdge 2 6 4 3 2" xfId="20949" xr:uid="{00000000-0005-0000-0000-000002760000}"/>
    <cellStyle name="RISKrtandbEdge 2 6 4 4" xfId="20950" xr:uid="{00000000-0005-0000-0000-000003760000}"/>
    <cellStyle name="RISKrtandbEdge 2 6 5" xfId="20951" xr:uid="{00000000-0005-0000-0000-000004760000}"/>
    <cellStyle name="RISKrtandbEdge 2 6 5 2" xfId="20952" xr:uid="{00000000-0005-0000-0000-000005760000}"/>
    <cellStyle name="RISKrtandbEdge 2 6 5 2 2" xfId="20953" xr:uid="{00000000-0005-0000-0000-000006760000}"/>
    <cellStyle name="RISKrtandbEdge 2 6 5 3" xfId="20954" xr:uid="{00000000-0005-0000-0000-000007760000}"/>
    <cellStyle name="RISKrtandbEdge 2 6 5 3 2" xfId="20955" xr:uid="{00000000-0005-0000-0000-000008760000}"/>
    <cellStyle name="RISKrtandbEdge 2 6 5 4" xfId="20956" xr:uid="{00000000-0005-0000-0000-000009760000}"/>
    <cellStyle name="RISKrtandbEdge 2 6 6" xfId="20957" xr:uid="{00000000-0005-0000-0000-00000A760000}"/>
    <cellStyle name="RISKrtandbEdge 2 6 6 2" xfId="20958" xr:uid="{00000000-0005-0000-0000-00000B760000}"/>
    <cellStyle name="RISKrtandbEdge 2 6 7" xfId="20959" xr:uid="{00000000-0005-0000-0000-00000C760000}"/>
    <cellStyle name="RISKrtandbEdge 2 6 7 2" xfId="20960" xr:uid="{00000000-0005-0000-0000-00000D760000}"/>
    <cellStyle name="RISKrtandbEdge 2 6 8" xfId="20961" xr:uid="{00000000-0005-0000-0000-00000E760000}"/>
    <cellStyle name="RISKrtandbEdge 2 7" xfId="20962" xr:uid="{00000000-0005-0000-0000-00000F760000}"/>
    <cellStyle name="RISKrtandbEdge 2 7 2" xfId="20963" xr:uid="{00000000-0005-0000-0000-000010760000}"/>
    <cellStyle name="RISKrtandbEdge 2 7 2 2" xfId="20964" xr:uid="{00000000-0005-0000-0000-000011760000}"/>
    <cellStyle name="RISKrtandbEdge 2 7 3" xfId="20965" xr:uid="{00000000-0005-0000-0000-000012760000}"/>
    <cellStyle name="RISKrtandbEdge 2 7 3 2" xfId="20966" xr:uid="{00000000-0005-0000-0000-000013760000}"/>
    <cellStyle name="RISKrtandbEdge 2 7 4" xfId="20967" xr:uid="{00000000-0005-0000-0000-000014760000}"/>
    <cellStyle name="RISKrtandbEdge 2 8" xfId="20968" xr:uid="{00000000-0005-0000-0000-000015760000}"/>
    <cellStyle name="RISKrtandbEdge 2 8 2" xfId="20969" xr:uid="{00000000-0005-0000-0000-000016760000}"/>
    <cellStyle name="RISKrtandbEdge 2 8 2 2" xfId="20970" xr:uid="{00000000-0005-0000-0000-000017760000}"/>
    <cellStyle name="RISKrtandbEdge 2 8 3" xfId="20971" xr:uid="{00000000-0005-0000-0000-000018760000}"/>
    <cellStyle name="RISKrtandbEdge 2 8 3 2" xfId="20972" xr:uid="{00000000-0005-0000-0000-000019760000}"/>
    <cellStyle name="RISKrtandbEdge 2 8 4" xfId="20973" xr:uid="{00000000-0005-0000-0000-00001A760000}"/>
    <cellStyle name="RISKrtandbEdge 2 9" xfId="20974" xr:uid="{00000000-0005-0000-0000-00001B760000}"/>
    <cellStyle name="RISKrtandbEdge 2 9 2" xfId="20975" xr:uid="{00000000-0005-0000-0000-00001C760000}"/>
    <cellStyle name="RISKrtandbEdge 2 9 2 2" xfId="20976" xr:uid="{00000000-0005-0000-0000-00001D760000}"/>
    <cellStyle name="RISKrtandbEdge 2 9 3" xfId="20977" xr:uid="{00000000-0005-0000-0000-00001E760000}"/>
    <cellStyle name="RISKrtandbEdge 2 9 3 2" xfId="20978" xr:uid="{00000000-0005-0000-0000-00001F760000}"/>
    <cellStyle name="RISKrtandbEdge 2 9 4" xfId="20979" xr:uid="{00000000-0005-0000-0000-000020760000}"/>
    <cellStyle name="RISKrtandbEdge 2_Balance" xfId="20980" xr:uid="{00000000-0005-0000-0000-000021760000}"/>
    <cellStyle name="RISKrtandbEdge 3" xfId="20981" xr:uid="{00000000-0005-0000-0000-000022760000}"/>
    <cellStyle name="RISKrtandbEdge 3 10" xfId="20982" xr:uid="{00000000-0005-0000-0000-000023760000}"/>
    <cellStyle name="RISKrtandbEdge 3 10 2" xfId="20983" xr:uid="{00000000-0005-0000-0000-000024760000}"/>
    <cellStyle name="RISKrtandbEdge 3 10 2 2" xfId="20984" xr:uid="{00000000-0005-0000-0000-000025760000}"/>
    <cellStyle name="RISKrtandbEdge 3 10 3" xfId="20985" xr:uid="{00000000-0005-0000-0000-000026760000}"/>
    <cellStyle name="RISKrtandbEdge 3 10 3 2" xfId="20986" xr:uid="{00000000-0005-0000-0000-000027760000}"/>
    <cellStyle name="RISKrtandbEdge 3 10 4" xfId="20987" xr:uid="{00000000-0005-0000-0000-000028760000}"/>
    <cellStyle name="RISKrtandbEdge 3 11" xfId="20988" xr:uid="{00000000-0005-0000-0000-000029760000}"/>
    <cellStyle name="RISKrtandbEdge 3 11 2" xfId="20989" xr:uid="{00000000-0005-0000-0000-00002A760000}"/>
    <cellStyle name="RISKrtandbEdge 3 12" xfId="20990" xr:uid="{00000000-0005-0000-0000-00002B760000}"/>
    <cellStyle name="RISKrtandbEdge 3 12 2" xfId="20991" xr:uid="{00000000-0005-0000-0000-00002C760000}"/>
    <cellStyle name="RISKrtandbEdge 3 13" xfId="20992" xr:uid="{00000000-0005-0000-0000-00002D760000}"/>
    <cellStyle name="RISKrtandbEdge 3 2" xfId="20993" xr:uid="{00000000-0005-0000-0000-00002E760000}"/>
    <cellStyle name="RISKrtandbEdge 3 2 2" xfId="20994" xr:uid="{00000000-0005-0000-0000-00002F760000}"/>
    <cellStyle name="RISKrtandbEdge 3 2 2 2" xfId="20995" xr:uid="{00000000-0005-0000-0000-000030760000}"/>
    <cellStyle name="RISKrtandbEdge 3 2 2 2 2" xfId="20996" xr:uid="{00000000-0005-0000-0000-000031760000}"/>
    <cellStyle name="RISKrtandbEdge 3 2 2 2 2 2" xfId="20997" xr:uid="{00000000-0005-0000-0000-000032760000}"/>
    <cellStyle name="RISKrtandbEdge 3 2 2 2 3" xfId="20998" xr:uid="{00000000-0005-0000-0000-000033760000}"/>
    <cellStyle name="RISKrtandbEdge 3 2 2 2 3 2" xfId="20999" xr:uid="{00000000-0005-0000-0000-000034760000}"/>
    <cellStyle name="RISKrtandbEdge 3 2 2 2 4" xfId="21000" xr:uid="{00000000-0005-0000-0000-000035760000}"/>
    <cellStyle name="RISKrtandbEdge 3 2 2 3" xfId="21001" xr:uid="{00000000-0005-0000-0000-000036760000}"/>
    <cellStyle name="RISKrtandbEdge 3 2 2 3 2" xfId="21002" xr:uid="{00000000-0005-0000-0000-000037760000}"/>
    <cellStyle name="RISKrtandbEdge 3 2 2 3 2 2" xfId="21003" xr:uid="{00000000-0005-0000-0000-000038760000}"/>
    <cellStyle name="RISKrtandbEdge 3 2 2 3 3" xfId="21004" xr:uid="{00000000-0005-0000-0000-000039760000}"/>
    <cellStyle name="RISKrtandbEdge 3 2 2 3 3 2" xfId="21005" xr:uid="{00000000-0005-0000-0000-00003A760000}"/>
    <cellStyle name="RISKrtandbEdge 3 2 2 3 4" xfId="21006" xr:uid="{00000000-0005-0000-0000-00003B760000}"/>
    <cellStyle name="RISKrtandbEdge 3 2 2 4" xfId="21007" xr:uid="{00000000-0005-0000-0000-00003C760000}"/>
    <cellStyle name="RISKrtandbEdge 3 2 2 4 2" xfId="21008" xr:uid="{00000000-0005-0000-0000-00003D760000}"/>
    <cellStyle name="RISKrtandbEdge 3 2 2 4 2 2" xfId="21009" xr:uid="{00000000-0005-0000-0000-00003E760000}"/>
    <cellStyle name="RISKrtandbEdge 3 2 2 4 3" xfId="21010" xr:uid="{00000000-0005-0000-0000-00003F760000}"/>
    <cellStyle name="RISKrtandbEdge 3 2 2 4 3 2" xfId="21011" xr:uid="{00000000-0005-0000-0000-000040760000}"/>
    <cellStyle name="RISKrtandbEdge 3 2 2 4 4" xfId="21012" xr:uid="{00000000-0005-0000-0000-000041760000}"/>
    <cellStyle name="RISKrtandbEdge 3 2 2 5" xfId="21013" xr:uid="{00000000-0005-0000-0000-000042760000}"/>
    <cellStyle name="RISKrtandbEdge 3 2 2 5 2" xfId="21014" xr:uid="{00000000-0005-0000-0000-000043760000}"/>
    <cellStyle name="RISKrtandbEdge 3 2 2 5 2 2" xfId="21015" xr:uid="{00000000-0005-0000-0000-000044760000}"/>
    <cellStyle name="RISKrtandbEdge 3 2 2 5 3" xfId="21016" xr:uid="{00000000-0005-0000-0000-000045760000}"/>
    <cellStyle name="RISKrtandbEdge 3 2 2 5 3 2" xfId="21017" xr:uid="{00000000-0005-0000-0000-000046760000}"/>
    <cellStyle name="RISKrtandbEdge 3 2 2 5 4" xfId="21018" xr:uid="{00000000-0005-0000-0000-000047760000}"/>
    <cellStyle name="RISKrtandbEdge 3 2 2 6" xfId="21019" xr:uid="{00000000-0005-0000-0000-000048760000}"/>
    <cellStyle name="RISKrtandbEdge 3 2 2 6 2" xfId="21020" xr:uid="{00000000-0005-0000-0000-000049760000}"/>
    <cellStyle name="RISKrtandbEdge 3 2 2 7" xfId="21021" xr:uid="{00000000-0005-0000-0000-00004A760000}"/>
    <cellStyle name="RISKrtandbEdge 3 2 2 7 2" xfId="21022" xr:uid="{00000000-0005-0000-0000-00004B760000}"/>
    <cellStyle name="RISKrtandbEdge 3 2 2 8" xfId="21023" xr:uid="{00000000-0005-0000-0000-00004C760000}"/>
    <cellStyle name="RISKrtandbEdge 3 2 3" xfId="21024" xr:uid="{00000000-0005-0000-0000-00004D760000}"/>
    <cellStyle name="RISKrtandbEdge 3 2 3 2" xfId="21025" xr:uid="{00000000-0005-0000-0000-00004E760000}"/>
    <cellStyle name="RISKrtandbEdge 3 2 3 2 2" xfId="21026" xr:uid="{00000000-0005-0000-0000-00004F760000}"/>
    <cellStyle name="RISKrtandbEdge 3 2 3 3" xfId="21027" xr:uid="{00000000-0005-0000-0000-000050760000}"/>
    <cellStyle name="RISKrtandbEdge 3 2 3 3 2" xfId="21028" xr:uid="{00000000-0005-0000-0000-000051760000}"/>
    <cellStyle name="RISKrtandbEdge 3 2 3 4" xfId="21029" xr:uid="{00000000-0005-0000-0000-000052760000}"/>
    <cellStyle name="RISKrtandbEdge 3 2 4" xfId="21030" xr:uid="{00000000-0005-0000-0000-000053760000}"/>
    <cellStyle name="RISKrtandbEdge 3 2 4 2" xfId="21031" xr:uid="{00000000-0005-0000-0000-000054760000}"/>
    <cellStyle name="RISKrtandbEdge 3 2 4 2 2" xfId="21032" xr:uid="{00000000-0005-0000-0000-000055760000}"/>
    <cellStyle name="RISKrtandbEdge 3 2 4 3" xfId="21033" xr:uid="{00000000-0005-0000-0000-000056760000}"/>
    <cellStyle name="RISKrtandbEdge 3 2 4 3 2" xfId="21034" xr:uid="{00000000-0005-0000-0000-000057760000}"/>
    <cellStyle name="RISKrtandbEdge 3 2 4 4" xfId="21035" xr:uid="{00000000-0005-0000-0000-000058760000}"/>
    <cellStyle name="RISKrtandbEdge 3 2 5" xfId="21036" xr:uid="{00000000-0005-0000-0000-000059760000}"/>
    <cellStyle name="RISKrtandbEdge 3 2 5 2" xfId="21037" xr:uid="{00000000-0005-0000-0000-00005A760000}"/>
    <cellStyle name="RISKrtandbEdge 3 2 5 2 2" xfId="21038" xr:uid="{00000000-0005-0000-0000-00005B760000}"/>
    <cellStyle name="RISKrtandbEdge 3 2 5 3" xfId="21039" xr:uid="{00000000-0005-0000-0000-00005C760000}"/>
    <cellStyle name="RISKrtandbEdge 3 2 5 3 2" xfId="21040" xr:uid="{00000000-0005-0000-0000-00005D760000}"/>
    <cellStyle name="RISKrtandbEdge 3 2 5 4" xfId="21041" xr:uid="{00000000-0005-0000-0000-00005E760000}"/>
    <cellStyle name="RISKrtandbEdge 3 2 6" xfId="21042" xr:uid="{00000000-0005-0000-0000-00005F760000}"/>
    <cellStyle name="RISKrtandbEdge 3 2 6 2" xfId="21043" xr:uid="{00000000-0005-0000-0000-000060760000}"/>
    <cellStyle name="RISKrtandbEdge 3 2 6 2 2" xfId="21044" xr:uid="{00000000-0005-0000-0000-000061760000}"/>
    <cellStyle name="RISKrtandbEdge 3 2 6 3" xfId="21045" xr:uid="{00000000-0005-0000-0000-000062760000}"/>
    <cellStyle name="RISKrtandbEdge 3 2 6 3 2" xfId="21046" xr:uid="{00000000-0005-0000-0000-000063760000}"/>
    <cellStyle name="RISKrtandbEdge 3 2 6 4" xfId="21047" xr:uid="{00000000-0005-0000-0000-000064760000}"/>
    <cellStyle name="RISKrtandbEdge 3 2 7" xfId="21048" xr:uid="{00000000-0005-0000-0000-000065760000}"/>
    <cellStyle name="RISKrtandbEdge 3 2 7 2" xfId="21049" xr:uid="{00000000-0005-0000-0000-000066760000}"/>
    <cellStyle name="RISKrtandbEdge 3 2 8" xfId="21050" xr:uid="{00000000-0005-0000-0000-000067760000}"/>
    <cellStyle name="RISKrtandbEdge 3 2 8 2" xfId="21051" xr:uid="{00000000-0005-0000-0000-000068760000}"/>
    <cellStyle name="RISKrtandbEdge 3 2 9" xfId="21052" xr:uid="{00000000-0005-0000-0000-000069760000}"/>
    <cellStyle name="RISKrtandbEdge 3 2_Balance" xfId="21053" xr:uid="{00000000-0005-0000-0000-00006A760000}"/>
    <cellStyle name="RISKrtandbEdge 3 3" xfId="21054" xr:uid="{00000000-0005-0000-0000-00006B760000}"/>
    <cellStyle name="RISKrtandbEdge 3 3 2" xfId="21055" xr:uid="{00000000-0005-0000-0000-00006C760000}"/>
    <cellStyle name="RISKrtandbEdge 3 3 2 2" xfId="21056" xr:uid="{00000000-0005-0000-0000-00006D760000}"/>
    <cellStyle name="RISKrtandbEdge 3 3 2 2 2" xfId="21057" xr:uid="{00000000-0005-0000-0000-00006E760000}"/>
    <cellStyle name="RISKrtandbEdge 3 3 2 2 2 2" xfId="21058" xr:uid="{00000000-0005-0000-0000-00006F760000}"/>
    <cellStyle name="RISKrtandbEdge 3 3 2 2 3" xfId="21059" xr:uid="{00000000-0005-0000-0000-000070760000}"/>
    <cellStyle name="RISKrtandbEdge 3 3 2 2 3 2" xfId="21060" xr:uid="{00000000-0005-0000-0000-000071760000}"/>
    <cellStyle name="RISKrtandbEdge 3 3 2 2 4" xfId="21061" xr:uid="{00000000-0005-0000-0000-000072760000}"/>
    <cellStyle name="RISKrtandbEdge 3 3 2 3" xfId="21062" xr:uid="{00000000-0005-0000-0000-000073760000}"/>
    <cellStyle name="RISKrtandbEdge 3 3 2 3 2" xfId="21063" xr:uid="{00000000-0005-0000-0000-000074760000}"/>
    <cellStyle name="RISKrtandbEdge 3 3 2 3 2 2" xfId="21064" xr:uid="{00000000-0005-0000-0000-000075760000}"/>
    <cellStyle name="RISKrtandbEdge 3 3 2 3 3" xfId="21065" xr:uid="{00000000-0005-0000-0000-000076760000}"/>
    <cellStyle name="RISKrtandbEdge 3 3 2 3 3 2" xfId="21066" xr:uid="{00000000-0005-0000-0000-000077760000}"/>
    <cellStyle name="RISKrtandbEdge 3 3 2 3 4" xfId="21067" xr:uid="{00000000-0005-0000-0000-000078760000}"/>
    <cellStyle name="RISKrtandbEdge 3 3 2 4" xfId="21068" xr:uid="{00000000-0005-0000-0000-000079760000}"/>
    <cellStyle name="RISKrtandbEdge 3 3 2 4 2" xfId="21069" xr:uid="{00000000-0005-0000-0000-00007A760000}"/>
    <cellStyle name="RISKrtandbEdge 3 3 2 4 2 2" xfId="21070" xr:uid="{00000000-0005-0000-0000-00007B760000}"/>
    <cellStyle name="RISKrtandbEdge 3 3 2 4 3" xfId="21071" xr:uid="{00000000-0005-0000-0000-00007C760000}"/>
    <cellStyle name="RISKrtandbEdge 3 3 2 4 3 2" xfId="21072" xr:uid="{00000000-0005-0000-0000-00007D760000}"/>
    <cellStyle name="RISKrtandbEdge 3 3 2 4 4" xfId="21073" xr:uid="{00000000-0005-0000-0000-00007E760000}"/>
    <cellStyle name="RISKrtandbEdge 3 3 2 5" xfId="21074" xr:uid="{00000000-0005-0000-0000-00007F760000}"/>
    <cellStyle name="RISKrtandbEdge 3 3 2 5 2" xfId="21075" xr:uid="{00000000-0005-0000-0000-000080760000}"/>
    <cellStyle name="RISKrtandbEdge 3 3 2 5 2 2" xfId="21076" xr:uid="{00000000-0005-0000-0000-000081760000}"/>
    <cellStyle name="RISKrtandbEdge 3 3 2 5 3" xfId="21077" xr:uid="{00000000-0005-0000-0000-000082760000}"/>
    <cellStyle name="RISKrtandbEdge 3 3 2 5 3 2" xfId="21078" xr:uid="{00000000-0005-0000-0000-000083760000}"/>
    <cellStyle name="RISKrtandbEdge 3 3 2 5 4" xfId="21079" xr:uid="{00000000-0005-0000-0000-000084760000}"/>
    <cellStyle name="RISKrtandbEdge 3 3 2 6" xfId="21080" xr:uid="{00000000-0005-0000-0000-000085760000}"/>
    <cellStyle name="RISKrtandbEdge 3 3 2 6 2" xfId="21081" xr:uid="{00000000-0005-0000-0000-000086760000}"/>
    <cellStyle name="RISKrtandbEdge 3 3 2 7" xfId="21082" xr:uid="{00000000-0005-0000-0000-000087760000}"/>
    <cellStyle name="RISKrtandbEdge 3 3 2 7 2" xfId="21083" xr:uid="{00000000-0005-0000-0000-000088760000}"/>
    <cellStyle name="RISKrtandbEdge 3 3 2 8" xfId="21084" xr:uid="{00000000-0005-0000-0000-000089760000}"/>
    <cellStyle name="RISKrtandbEdge 3 3 3" xfId="21085" xr:uid="{00000000-0005-0000-0000-00008A760000}"/>
    <cellStyle name="RISKrtandbEdge 3 3 3 2" xfId="21086" xr:uid="{00000000-0005-0000-0000-00008B760000}"/>
    <cellStyle name="RISKrtandbEdge 3 3 3 2 2" xfId="21087" xr:uid="{00000000-0005-0000-0000-00008C760000}"/>
    <cellStyle name="RISKrtandbEdge 3 3 3 3" xfId="21088" xr:uid="{00000000-0005-0000-0000-00008D760000}"/>
    <cellStyle name="RISKrtandbEdge 3 3 3 3 2" xfId="21089" xr:uid="{00000000-0005-0000-0000-00008E760000}"/>
    <cellStyle name="RISKrtandbEdge 3 3 3 4" xfId="21090" xr:uid="{00000000-0005-0000-0000-00008F760000}"/>
    <cellStyle name="RISKrtandbEdge 3 3 4" xfId="21091" xr:uid="{00000000-0005-0000-0000-000090760000}"/>
    <cellStyle name="RISKrtandbEdge 3 3 4 2" xfId="21092" xr:uid="{00000000-0005-0000-0000-000091760000}"/>
    <cellStyle name="RISKrtandbEdge 3 3 4 2 2" xfId="21093" xr:uid="{00000000-0005-0000-0000-000092760000}"/>
    <cellStyle name="RISKrtandbEdge 3 3 4 3" xfId="21094" xr:uid="{00000000-0005-0000-0000-000093760000}"/>
    <cellStyle name="RISKrtandbEdge 3 3 4 3 2" xfId="21095" xr:uid="{00000000-0005-0000-0000-000094760000}"/>
    <cellStyle name="RISKrtandbEdge 3 3 4 4" xfId="21096" xr:uid="{00000000-0005-0000-0000-000095760000}"/>
    <cellStyle name="RISKrtandbEdge 3 3 5" xfId="21097" xr:uid="{00000000-0005-0000-0000-000096760000}"/>
    <cellStyle name="RISKrtandbEdge 3 3 5 2" xfId="21098" xr:uid="{00000000-0005-0000-0000-000097760000}"/>
    <cellStyle name="RISKrtandbEdge 3 3 5 2 2" xfId="21099" xr:uid="{00000000-0005-0000-0000-000098760000}"/>
    <cellStyle name="RISKrtandbEdge 3 3 5 3" xfId="21100" xr:uid="{00000000-0005-0000-0000-000099760000}"/>
    <cellStyle name="RISKrtandbEdge 3 3 5 3 2" xfId="21101" xr:uid="{00000000-0005-0000-0000-00009A760000}"/>
    <cellStyle name="RISKrtandbEdge 3 3 5 4" xfId="21102" xr:uid="{00000000-0005-0000-0000-00009B760000}"/>
    <cellStyle name="RISKrtandbEdge 3 3 6" xfId="21103" xr:uid="{00000000-0005-0000-0000-00009C760000}"/>
    <cellStyle name="RISKrtandbEdge 3 3 6 2" xfId="21104" xr:uid="{00000000-0005-0000-0000-00009D760000}"/>
    <cellStyle name="RISKrtandbEdge 3 3 6 2 2" xfId="21105" xr:uid="{00000000-0005-0000-0000-00009E760000}"/>
    <cellStyle name="RISKrtandbEdge 3 3 6 3" xfId="21106" xr:uid="{00000000-0005-0000-0000-00009F760000}"/>
    <cellStyle name="RISKrtandbEdge 3 3 6 3 2" xfId="21107" xr:uid="{00000000-0005-0000-0000-0000A0760000}"/>
    <cellStyle name="RISKrtandbEdge 3 3 6 4" xfId="21108" xr:uid="{00000000-0005-0000-0000-0000A1760000}"/>
    <cellStyle name="RISKrtandbEdge 3 3 7" xfId="21109" xr:uid="{00000000-0005-0000-0000-0000A2760000}"/>
    <cellStyle name="RISKrtandbEdge 3 3 7 2" xfId="21110" xr:uid="{00000000-0005-0000-0000-0000A3760000}"/>
    <cellStyle name="RISKrtandbEdge 3 3 8" xfId="21111" xr:uid="{00000000-0005-0000-0000-0000A4760000}"/>
    <cellStyle name="RISKrtandbEdge 3 3 8 2" xfId="21112" xr:uid="{00000000-0005-0000-0000-0000A5760000}"/>
    <cellStyle name="RISKrtandbEdge 3 3 9" xfId="21113" xr:uid="{00000000-0005-0000-0000-0000A6760000}"/>
    <cellStyle name="RISKrtandbEdge 3 3_Balance" xfId="21114" xr:uid="{00000000-0005-0000-0000-0000A7760000}"/>
    <cellStyle name="RISKrtandbEdge 3 4" xfId="21115" xr:uid="{00000000-0005-0000-0000-0000A8760000}"/>
    <cellStyle name="RISKrtandbEdge 3 4 2" xfId="21116" xr:uid="{00000000-0005-0000-0000-0000A9760000}"/>
    <cellStyle name="RISKrtandbEdge 3 4 2 2" xfId="21117" xr:uid="{00000000-0005-0000-0000-0000AA760000}"/>
    <cellStyle name="RISKrtandbEdge 3 4 2 2 2" xfId="21118" xr:uid="{00000000-0005-0000-0000-0000AB760000}"/>
    <cellStyle name="RISKrtandbEdge 3 4 2 2 2 2" xfId="21119" xr:uid="{00000000-0005-0000-0000-0000AC760000}"/>
    <cellStyle name="RISKrtandbEdge 3 4 2 2 3" xfId="21120" xr:uid="{00000000-0005-0000-0000-0000AD760000}"/>
    <cellStyle name="RISKrtandbEdge 3 4 2 2 3 2" xfId="21121" xr:uid="{00000000-0005-0000-0000-0000AE760000}"/>
    <cellStyle name="RISKrtandbEdge 3 4 2 2 4" xfId="21122" xr:uid="{00000000-0005-0000-0000-0000AF760000}"/>
    <cellStyle name="RISKrtandbEdge 3 4 2 3" xfId="21123" xr:uid="{00000000-0005-0000-0000-0000B0760000}"/>
    <cellStyle name="RISKrtandbEdge 3 4 2 3 2" xfId="21124" xr:uid="{00000000-0005-0000-0000-0000B1760000}"/>
    <cellStyle name="RISKrtandbEdge 3 4 2 3 2 2" xfId="21125" xr:uid="{00000000-0005-0000-0000-0000B2760000}"/>
    <cellStyle name="RISKrtandbEdge 3 4 2 3 3" xfId="21126" xr:uid="{00000000-0005-0000-0000-0000B3760000}"/>
    <cellStyle name="RISKrtandbEdge 3 4 2 3 3 2" xfId="21127" xr:uid="{00000000-0005-0000-0000-0000B4760000}"/>
    <cellStyle name="RISKrtandbEdge 3 4 2 3 4" xfId="21128" xr:uid="{00000000-0005-0000-0000-0000B5760000}"/>
    <cellStyle name="RISKrtandbEdge 3 4 2 4" xfId="21129" xr:uid="{00000000-0005-0000-0000-0000B6760000}"/>
    <cellStyle name="RISKrtandbEdge 3 4 2 4 2" xfId="21130" xr:uid="{00000000-0005-0000-0000-0000B7760000}"/>
    <cellStyle name="RISKrtandbEdge 3 4 2 4 2 2" xfId="21131" xr:uid="{00000000-0005-0000-0000-0000B8760000}"/>
    <cellStyle name="RISKrtandbEdge 3 4 2 4 3" xfId="21132" xr:uid="{00000000-0005-0000-0000-0000B9760000}"/>
    <cellStyle name="RISKrtandbEdge 3 4 2 4 3 2" xfId="21133" xr:uid="{00000000-0005-0000-0000-0000BA760000}"/>
    <cellStyle name="RISKrtandbEdge 3 4 2 4 4" xfId="21134" xr:uid="{00000000-0005-0000-0000-0000BB760000}"/>
    <cellStyle name="RISKrtandbEdge 3 4 2 5" xfId="21135" xr:uid="{00000000-0005-0000-0000-0000BC760000}"/>
    <cellStyle name="RISKrtandbEdge 3 4 2 5 2" xfId="21136" xr:uid="{00000000-0005-0000-0000-0000BD760000}"/>
    <cellStyle name="RISKrtandbEdge 3 4 2 5 2 2" xfId="21137" xr:uid="{00000000-0005-0000-0000-0000BE760000}"/>
    <cellStyle name="RISKrtandbEdge 3 4 2 5 3" xfId="21138" xr:uid="{00000000-0005-0000-0000-0000BF760000}"/>
    <cellStyle name="RISKrtandbEdge 3 4 2 5 3 2" xfId="21139" xr:uid="{00000000-0005-0000-0000-0000C0760000}"/>
    <cellStyle name="RISKrtandbEdge 3 4 2 5 4" xfId="21140" xr:uid="{00000000-0005-0000-0000-0000C1760000}"/>
    <cellStyle name="RISKrtandbEdge 3 4 2 6" xfId="21141" xr:uid="{00000000-0005-0000-0000-0000C2760000}"/>
    <cellStyle name="RISKrtandbEdge 3 4 2 6 2" xfId="21142" xr:uid="{00000000-0005-0000-0000-0000C3760000}"/>
    <cellStyle name="RISKrtandbEdge 3 4 2 7" xfId="21143" xr:uid="{00000000-0005-0000-0000-0000C4760000}"/>
    <cellStyle name="RISKrtandbEdge 3 4 2 7 2" xfId="21144" xr:uid="{00000000-0005-0000-0000-0000C5760000}"/>
    <cellStyle name="RISKrtandbEdge 3 4 2 8" xfId="21145" xr:uid="{00000000-0005-0000-0000-0000C6760000}"/>
    <cellStyle name="RISKrtandbEdge 3 4 3" xfId="21146" xr:uid="{00000000-0005-0000-0000-0000C7760000}"/>
    <cellStyle name="RISKrtandbEdge 3 4 3 2" xfId="21147" xr:uid="{00000000-0005-0000-0000-0000C8760000}"/>
    <cellStyle name="RISKrtandbEdge 3 4 3 2 2" xfId="21148" xr:uid="{00000000-0005-0000-0000-0000C9760000}"/>
    <cellStyle name="RISKrtandbEdge 3 4 3 3" xfId="21149" xr:uid="{00000000-0005-0000-0000-0000CA760000}"/>
    <cellStyle name="RISKrtandbEdge 3 4 3 3 2" xfId="21150" xr:uid="{00000000-0005-0000-0000-0000CB760000}"/>
    <cellStyle name="RISKrtandbEdge 3 4 3 4" xfId="21151" xr:uid="{00000000-0005-0000-0000-0000CC760000}"/>
    <cellStyle name="RISKrtandbEdge 3 4 4" xfId="21152" xr:uid="{00000000-0005-0000-0000-0000CD760000}"/>
    <cellStyle name="RISKrtandbEdge 3 4 4 2" xfId="21153" xr:uid="{00000000-0005-0000-0000-0000CE760000}"/>
    <cellStyle name="RISKrtandbEdge 3 4 4 2 2" xfId="21154" xr:uid="{00000000-0005-0000-0000-0000CF760000}"/>
    <cellStyle name="RISKrtandbEdge 3 4 4 3" xfId="21155" xr:uid="{00000000-0005-0000-0000-0000D0760000}"/>
    <cellStyle name="RISKrtandbEdge 3 4 4 3 2" xfId="21156" xr:uid="{00000000-0005-0000-0000-0000D1760000}"/>
    <cellStyle name="RISKrtandbEdge 3 4 4 4" xfId="21157" xr:uid="{00000000-0005-0000-0000-0000D2760000}"/>
    <cellStyle name="RISKrtandbEdge 3 4 5" xfId="21158" xr:uid="{00000000-0005-0000-0000-0000D3760000}"/>
    <cellStyle name="RISKrtandbEdge 3 4 5 2" xfId="21159" xr:uid="{00000000-0005-0000-0000-0000D4760000}"/>
    <cellStyle name="RISKrtandbEdge 3 4 5 2 2" xfId="21160" xr:uid="{00000000-0005-0000-0000-0000D5760000}"/>
    <cellStyle name="RISKrtandbEdge 3 4 5 3" xfId="21161" xr:uid="{00000000-0005-0000-0000-0000D6760000}"/>
    <cellStyle name="RISKrtandbEdge 3 4 5 3 2" xfId="21162" xr:uid="{00000000-0005-0000-0000-0000D7760000}"/>
    <cellStyle name="RISKrtandbEdge 3 4 5 4" xfId="21163" xr:uid="{00000000-0005-0000-0000-0000D8760000}"/>
    <cellStyle name="RISKrtandbEdge 3 4 6" xfId="21164" xr:uid="{00000000-0005-0000-0000-0000D9760000}"/>
    <cellStyle name="RISKrtandbEdge 3 4 6 2" xfId="21165" xr:uid="{00000000-0005-0000-0000-0000DA760000}"/>
    <cellStyle name="RISKrtandbEdge 3 4 6 2 2" xfId="21166" xr:uid="{00000000-0005-0000-0000-0000DB760000}"/>
    <cellStyle name="RISKrtandbEdge 3 4 6 3" xfId="21167" xr:uid="{00000000-0005-0000-0000-0000DC760000}"/>
    <cellStyle name="RISKrtandbEdge 3 4 6 3 2" xfId="21168" xr:uid="{00000000-0005-0000-0000-0000DD760000}"/>
    <cellStyle name="RISKrtandbEdge 3 4 6 4" xfId="21169" xr:uid="{00000000-0005-0000-0000-0000DE760000}"/>
    <cellStyle name="RISKrtandbEdge 3 4 7" xfId="21170" xr:uid="{00000000-0005-0000-0000-0000DF760000}"/>
    <cellStyle name="RISKrtandbEdge 3 4 7 2" xfId="21171" xr:uid="{00000000-0005-0000-0000-0000E0760000}"/>
    <cellStyle name="RISKrtandbEdge 3 4 8" xfId="21172" xr:uid="{00000000-0005-0000-0000-0000E1760000}"/>
    <cellStyle name="RISKrtandbEdge 3 4 8 2" xfId="21173" xr:uid="{00000000-0005-0000-0000-0000E2760000}"/>
    <cellStyle name="RISKrtandbEdge 3 4 9" xfId="21174" xr:uid="{00000000-0005-0000-0000-0000E3760000}"/>
    <cellStyle name="RISKrtandbEdge 3 4_Balance" xfId="21175" xr:uid="{00000000-0005-0000-0000-0000E4760000}"/>
    <cellStyle name="RISKrtandbEdge 3 5" xfId="21176" xr:uid="{00000000-0005-0000-0000-0000E5760000}"/>
    <cellStyle name="RISKrtandbEdge 3 5 2" xfId="21177" xr:uid="{00000000-0005-0000-0000-0000E6760000}"/>
    <cellStyle name="RISKrtandbEdge 3 5 2 2" xfId="21178" xr:uid="{00000000-0005-0000-0000-0000E7760000}"/>
    <cellStyle name="RISKrtandbEdge 3 5 2 2 2" xfId="21179" xr:uid="{00000000-0005-0000-0000-0000E8760000}"/>
    <cellStyle name="RISKrtandbEdge 3 5 2 3" xfId="21180" xr:uid="{00000000-0005-0000-0000-0000E9760000}"/>
    <cellStyle name="RISKrtandbEdge 3 5 2 3 2" xfId="21181" xr:uid="{00000000-0005-0000-0000-0000EA760000}"/>
    <cellStyle name="RISKrtandbEdge 3 5 2 4" xfId="21182" xr:uid="{00000000-0005-0000-0000-0000EB760000}"/>
    <cellStyle name="RISKrtandbEdge 3 5 3" xfId="21183" xr:uid="{00000000-0005-0000-0000-0000EC760000}"/>
    <cellStyle name="RISKrtandbEdge 3 5 3 2" xfId="21184" xr:uid="{00000000-0005-0000-0000-0000ED760000}"/>
    <cellStyle name="RISKrtandbEdge 3 5 3 2 2" xfId="21185" xr:uid="{00000000-0005-0000-0000-0000EE760000}"/>
    <cellStyle name="RISKrtandbEdge 3 5 3 3" xfId="21186" xr:uid="{00000000-0005-0000-0000-0000EF760000}"/>
    <cellStyle name="RISKrtandbEdge 3 5 3 3 2" xfId="21187" xr:uid="{00000000-0005-0000-0000-0000F0760000}"/>
    <cellStyle name="RISKrtandbEdge 3 5 3 4" xfId="21188" xr:uid="{00000000-0005-0000-0000-0000F1760000}"/>
    <cellStyle name="RISKrtandbEdge 3 5 4" xfId="21189" xr:uid="{00000000-0005-0000-0000-0000F2760000}"/>
    <cellStyle name="RISKrtandbEdge 3 5 4 2" xfId="21190" xr:uid="{00000000-0005-0000-0000-0000F3760000}"/>
    <cellStyle name="RISKrtandbEdge 3 5 4 2 2" xfId="21191" xr:uid="{00000000-0005-0000-0000-0000F4760000}"/>
    <cellStyle name="RISKrtandbEdge 3 5 4 3" xfId="21192" xr:uid="{00000000-0005-0000-0000-0000F5760000}"/>
    <cellStyle name="RISKrtandbEdge 3 5 4 3 2" xfId="21193" xr:uid="{00000000-0005-0000-0000-0000F6760000}"/>
    <cellStyle name="RISKrtandbEdge 3 5 4 4" xfId="21194" xr:uid="{00000000-0005-0000-0000-0000F7760000}"/>
    <cellStyle name="RISKrtandbEdge 3 5 5" xfId="21195" xr:uid="{00000000-0005-0000-0000-0000F8760000}"/>
    <cellStyle name="RISKrtandbEdge 3 5 5 2" xfId="21196" xr:uid="{00000000-0005-0000-0000-0000F9760000}"/>
    <cellStyle name="RISKrtandbEdge 3 5 5 2 2" xfId="21197" xr:uid="{00000000-0005-0000-0000-0000FA760000}"/>
    <cellStyle name="RISKrtandbEdge 3 5 5 3" xfId="21198" xr:uid="{00000000-0005-0000-0000-0000FB760000}"/>
    <cellStyle name="RISKrtandbEdge 3 5 5 3 2" xfId="21199" xr:uid="{00000000-0005-0000-0000-0000FC760000}"/>
    <cellStyle name="RISKrtandbEdge 3 5 5 4" xfId="21200" xr:uid="{00000000-0005-0000-0000-0000FD760000}"/>
    <cellStyle name="RISKrtandbEdge 3 5 6" xfId="21201" xr:uid="{00000000-0005-0000-0000-0000FE760000}"/>
    <cellStyle name="RISKrtandbEdge 3 5 6 2" xfId="21202" xr:uid="{00000000-0005-0000-0000-0000FF760000}"/>
    <cellStyle name="RISKrtandbEdge 3 5 7" xfId="21203" xr:uid="{00000000-0005-0000-0000-000000770000}"/>
    <cellStyle name="RISKrtandbEdge 3 5 7 2" xfId="21204" xr:uid="{00000000-0005-0000-0000-000001770000}"/>
    <cellStyle name="RISKrtandbEdge 3 5 8" xfId="21205" xr:uid="{00000000-0005-0000-0000-000002770000}"/>
    <cellStyle name="RISKrtandbEdge 3 6" xfId="21206" xr:uid="{00000000-0005-0000-0000-000003770000}"/>
    <cellStyle name="RISKrtandbEdge 3 6 2" xfId="21207" xr:uid="{00000000-0005-0000-0000-000004770000}"/>
    <cellStyle name="RISKrtandbEdge 3 6 2 2" xfId="21208" xr:uid="{00000000-0005-0000-0000-000005770000}"/>
    <cellStyle name="RISKrtandbEdge 3 6 2 2 2" xfId="21209" xr:uid="{00000000-0005-0000-0000-000006770000}"/>
    <cellStyle name="RISKrtandbEdge 3 6 2 3" xfId="21210" xr:uid="{00000000-0005-0000-0000-000007770000}"/>
    <cellStyle name="RISKrtandbEdge 3 6 2 3 2" xfId="21211" xr:uid="{00000000-0005-0000-0000-000008770000}"/>
    <cellStyle name="RISKrtandbEdge 3 6 2 4" xfId="21212" xr:uid="{00000000-0005-0000-0000-000009770000}"/>
    <cellStyle name="RISKrtandbEdge 3 6 3" xfId="21213" xr:uid="{00000000-0005-0000-0000-00000A770000}"/>
    <cellStyle name="RISKrtandbEdge 3 6 3 2" xfId="21214" xr:uid="{00000000-0005-0000-0000-00000B770000}"/>
    <cellStyle name="RISKrtandbEdge 3 6 3 2 2" xfId="21215" xr:uid="{00000000-0005-0000-0000-00000C770000}"/>
    <cellStyle name="RISKrtandbEdge 3 6 3 3" xfId="21216" xr:uid="{00000000-0005-0000-0000-00000D770000}"/>
    <cellStyle name="RISKrtandbEdge 3 6 3 3 2" xfId="21217" xr:uid="{00000000-0005-0000-0000-00000E770000}"/>
    <cellStyle name="RISKrtandbEdge 3 6 3 4" xfId="21218" xr:uid="{00000000-0005-0000-0000-00000F770000}"/>
    <cellStyle name="RISKrtandbEdge 3 6 4" xfId="21219" xr:uid="{00000000-0005-0000-0000-000010770000}"/>
    <cellStyle name="RISKrtandbEdge 3 6 4 2" xfId="21220" xr:uid="{00000000-0005-0000-0000-000011770000}"/>
    <cellStyle name="RISKrtandbEdge 3 6 4 2 2" xfId="21221" xr:uid="{00000000-0005-0000-0000-000012770000}"/>
    <cellStyle name="RISKrtandbEdge 3 6 4 3" xfId="21222" xr:uid="{00000000-0005-0000-0000-000013770000}"/>
    <cellStyle name="RISKrtandbEdge 3 6 4 3 2" xfId="21223" xr:uid="{00000000-0005-0000-0000-000014770000}"/>
    <cellStyle name="RISKrtandbEdge 3 6 4 4" xfId="21224" xr:uid="{00000000-0005-0000-0000-000015770000}"/>
    <cellStyle name="RISKrtandbEdge 3 6 5" xfId="21225" xr:uid="{00000000-0005-0000-0000-000016770000}"/>
    <cellStyle name="RISKrtandbEdge 3 6 5 2" xfId="21226" xr:uid="{00000000-0005-0000-0000-000017770000}"/>
    <cellStyle name="RISKrtandbEdge 3 6 5 2 2" xfId="21227" xr:uid="{00000000-0005-0000-0000-000018770000}"/>
    <cellStyle name="RISKrtandbEdge 3 6 5 3" xfId="21228" xr:uid="{00000000-0005-0000-0000-000019770000}"/>
    <cellStyle name="RISKrtandbEdge 3 6 5 3 2" xfId="21229" xr:uid="{00000000-0005-0000-0000-00001A770000}"/>
    <cellStyle name="RISKrtandbEdge 3 6 5 4" xfId="21230" xr:uid="{00000000-0005-0000-0000-00001B770000}"/>
    <cellStyle name="RISKrtandbEdge 3 6 6" xfId="21231" xr:uid="{00000000-0005-0000-0000-00001C770000}"/>
    <cellStyle name="RISKrtandbEdge 3 6 6 2" xfId="21232" xr:uid="{00000000-0005-0000-0000-00001D770000}"/>
    <cellStyle name="RISKrtandbEdge 3 6 7" xfId="21233" xr:uid="{00000000-0005-0000-0000-00001E770000}"/>
    <cellStyle name="RISKrtandbEdge 3 6 7 2" xfId="21234" xr:uid="{00000000-0005-0000-0000-00001F770000}"/>
    <cellStyle name="RISKrtandbEdge 3 6 8" xfId="21235" xr:uid="{00000000-0005-0000-0000-000020770000}"/>
    <cellStyle name="RISKrtandbEdge 3 7" xfId="21236" xr:uid="{00000000-0005-0000-0000-000021770000}"/>
    <cellStyle name="RISKrtandbEdge 3 7 2" xfId="21237" xr:uid="{00000000-0005-0000-0000-000022770000}"/>
    <cellStyle name="RISKrtandbEdge 3 7 2 2" xfId="21238" xr:uid="{00000000-0005-0000-0000-000023770000}"/>
    <cellStyle name="RISKrtandbEdge 3 7 3" xfId="21239" xr:uid="{00000000-0005-0000-0000-000024770000}"/>
    <cellStyle name="RISKrtandbEdge 3 7 3 2" xfId="21240" xr:uid="{00000000-0005-0000-0000-000025770000}"/>
    <cellStyle name="RISKrtandbEdge 3 7 4" xfId="21241" xr:uid="{00000000-0005-0000-0000-000026770000}"/>
    <cellStyle name="RISKrtandbEdge 3 8" xfId="21242" xr:uid="{00000000-0005-0000-0000-000027770000}"/>
    <cellStyle name="RISKrtandbEdge 3 8 2" xfId="21243" xr:uid="{00000000-0005-0000-0000-000028770000}"/>
    <cellStyle name="RISKrtandbEdge 3 8 2 2" xfId="21244" xr:uid="{00000000-0005-0000-0000-000029770000}"/>
    <cellStyle name="RISKrtandbEdge 3 8 3" xfId="21245" xr:uid="{00000000-0005-0000-0000-00002A770000}"/>
    <cellStyle name="RISKrtandbEdge 3 8 3 2" xfId="21246" xr:uid="{00000000-0005-0000-0000-00002B770000}"/>
    <cellStyle name="RISKrtandbEdge 3 8 4" xfId="21247" xr:uid="{00000000-0005-0000-0000-00002C770000}"/>
    <cellStyle name="RISKrtandbEdge 3 9" xfId="21248" xr:uid="{00000000-0005-0000-0000-00002D770000}"/>
    <cellStyle name="RISKrtandbEdge 3 9 2" xfId="21249" xr:uid="{00000000-0005-0000-0000-00002E770000}"/>
    <cellStyle name="RISKrtandbEdge 3 9 2 2" xfId="21250" xr:uid="{00000000-0005-0000-0000-00002F770000}"/>
    <cellStyle name="RISKrtandbEdge 3 9 3" xfId="21251" xr:uid="{00000000-0005-0000-0000-000030770000}"/>
    <cellStyle name="RISKrtandbEdge 3 9 3 2" xfId="21252" xr:uid="{00000000-0005-0000-0000-000031770000}"/>
    <cellStyle name="RISKrtandbEdge 3 9 4" xfId="21253" xr:uid="{00000000-0005-0000-0000-000032770000}"/>
    <cellStyle name="RISKrtandbEdge 3_Balance" xfId="21254" xr:uid="{00000000-0005-0000-0000-000033770000}"/>
    <cellStyle name="RISKrtandbEdge 4" xfId="21255" xr:uid="{00000000-0005-0000-0000-000034770000}"/>
    <cellStyle name="RISKrtandbEdge 4 10" xfId="21256" xr:uid="{00000000-0005-0000-0000-000035770000}"/>
    <cellStyle name="RISKrtandbEdge 4 10 2" xfId="21257" xr:uid="{00000000-0005-0000-0000-000036770000}"/>
    <cellStyle name="RISKrtandbEdge 4 10 2 2" xfId="21258" xr:uid="{00000000-0005-0000-0000-000037770000}"/>
    <cellStyle name="RISKrtandbEdge 4 10 3" xfId="21259" xr:uid="{00000000-0005-0000-0000-000038770000}"/>
    <cellStyle name="RISKrtandbEdge 4 10 3 2" xfId="21260" xr:uid="{00000000-0005-0000-0000-000039770000}"/>
    <cellStyle name="RISKrtandbEdge 4 10 4" xfId="21261" xr:uid="{00000000-0005-0000-0000-00003A770000}"/>
    <cellStyle name="RISKrtandbEdge 4 11" xfId="21262" xr:uid="{00000000-0005-0000-0000-00003B770000}"/>
    <cellStyle name="RISKrtandbEdge 4 11 2" xfId="21263" xr:uid="{00000000-0005-0000-0000-00003C770000}"/>
    <cellStyle name="RISKrtandbEdge 4 12" xfId="21264" xr:uid="{00000000-0005-0000-0000-00003D770000}"/>
    <cellStyle name="RISKrtandbEdge 4 12 2" xfId="21265" xr:uid="{00000000-0005-0000-0000-00003E770000}"/>
    <cellStyle name="RISKrtandbEdge 4 13" xfId="21266" xr:uid="{00000000-0005-0000-0000-00003F770000}"/>
    <cellStyle name="RISKrtandbEdge 4 2" xfId="21267" xr:uid="{00000000-0005-0000-0000-000040770000}"/>
    <cellStyle name="RISKrtandbEdge 4 2 2" xfId="21268" xr:uid="{00000000-0005-0000-0000-000041770000}"/>
    <cellStyle name="RISKrtandbEdge 4 2 2 2" xfId="21269" xr:uid="{00000000-0005-0000-0000-000042770000}"/>
    <cellStyle name="RISKrtandbEdge 4 2 2 2 2" xfId="21270" xr:uid="{00000000-0005-0000-0000-000043770000}"/>
    <cellStyle name="RISKrtandbEdge 4 2 2 2 2 2" xfId="21271" xr:uid="{00000000-0005-0000-0000-000044770000}"/>
    <cellStyle name="RISKrtandbEdge 4 2 2 2 3" xfId="21272" xr:uid="{00000000-0005-0000-0000-000045770000}"/>
    <cellStyle name="RISKrtandbEdge 4 2 2 2 3 2" xfId="21273" xr:uid="{00000000-0005-0000-0000-000046770000}"/>
    <cellStyle name="RISKrtandbEdge 4 2 2 2 4" xfId="21274" xr:uid="{00000000-0005-0000-0000-000047770000}"/>
    <cellStyle name="RISKrtandbEdge 4 2 2 3" xfId="21275" xr:uid="{00000000-0005-0000-0000-000048770000}"/>
    <cellStyle name="RISKrtandbEdge 4 2 2 3 2" xfId="21276" xr:uid="{00000000-0005-0000-0000-000049770000}"/>
    <cellStyle name="RISKrtandbEdge 4 2 2 3 2 2" xfId="21277" xr:uid="{00000000-0005-0000-0000-00004A770000}"/>
    <cellStyle name="RISKrtandbEdge 4 2 2 3 3" xfId="21278" xr:uid="{00000000-0005-0000-0000-00004B770000}"/>
    <cellStyle name="RISKrtandbEdge 4 2 2 3 3 2" xfId="21279" xr:uid="{00000000-0005-0000-0000-00004C770000}"/>
    <cellStyle name="RISKrtandbEdge 4 2 2 3 4" xfId="21280" xr:uid="{00000000-0005-0000-0000-00004D770000}"/>
    <cellStyle name="RISKrtandbEdge 4 2 2 4" xfId="21281" xr:uid="{00000000-0005-0000-0000-00004E770000}"/>
    <cellStyle name="RISKrtandbEdge 4 2 2 4 2" xfId="21282" xr:uid="{00000000-0005-0000-0000-00004F770000}"/>
    <cellStyle name="RISKrtandbEdge 4 2 2 4 2 2" xfId="21283" xr:uid="{00000000-0005-0000-0000-000050770000}"/>
    <cellStyle name="RISKrtandbEdge 4 2 2 4 3" xfId="21284" xr:uid="{00000000-0005-0000-0000-000051770000}"/>
    <cellStyle name="RISKrtandbEdge 4 2 2 4 3 2" xfId="21285" xr:uid="{00000000-0005-0000-0000-000052770000}"/>
    <cellStyle name="RISKrtandbEdge 4 2 2 4 4" xfId="21286" xr:uid="{00000000-0005-0000-0000-000053770000}"/>
    <cellStyle name="RISKrtandbEdge 4 2 2 5" xfId="21287" xr:uid="{00000000-0005-0000-0000-000054770000}"/>
    <cellStyle name="RISKrtandbEdge 4 2 2 5 2" xfId="21288" xr:uid="{00000000-0005-0000-0000-000055770000}"/>
    <cellStyle name="RISKrtandbEdge 4 2 2 5 2 2" xfId="21289" xr:uid="{00000000-0005-0000-0000-000056770000}"/>
    <cellStyle name="RISKrtandbEdge 4 2 2 5 3" xfId="21290" xr:uid="{00000000-0005-0000-0000-000057770000}"/>
    <cellStyle name="RISKrtandbEdge 4 2 2 5 3 2" xfId="21291" xr:uid="{00000000-0005-0000-0000-000058770000}"/>
    <cellStyle name="RISKrtandbEdge 4 2 2 5 4" xfId="21292" xr:uid="{00000000-0005-0000-0000-000059770000}"/>
    <cellStyle name="RISKrtandbEdge 4 2 2 6" xfId="21293" xr:uid="{00000000-0005-0000-0000-00005A770000}"/>
    <cellStyle name="RISKrtandbEdge 4 2 2 6 2" xfId="21294" xr:uid="{00000000-0005-0000-0000-00005B770000}"/>
    <cellStyle name="RISKrtandbEdge 4 2 2 7" xfId="21295" xr:uid="{00000000-0005-0000-0000-00005C770000}"/>
    <cellStyle name="RISKrtandbEdge 4 2 2 7 2" xfId="21296" xr:uid="{00000000-0005-0000-0000-00005D770000}"/>
    <cellStyle name="RISKrtandbEdge 4 2 2 8" xfId="21297" xr:uid="{00000000-0005-0000-0000-00005E770000}"/>
    <cellStyle name="RISKrtandbEdge 4 2 3" xfId="21298" xr:uid="{00000000-0005-0000-0000-00005F770000}"/>
    <cellStyle name="RISKrtandbEdge 4 2 3 2" xfId="21299" xr:uid="{00000000-0005-0000-0000-000060770000}"/>
    <cellStyle name="RISKrtandbEdge 4 2 3 2 2" xfId="21300" xr:uid="{00000000-0005-0000-0000-000061770000}"/>
    <cellStyle name="RISKrtandbEdge 4 2 3 3" xfId="21301" xr:uid="{00000000-0005-0000-0000-000062770000}"/>
    <cellStyle name="RISKrtandbEdge 4 2 3 3 2" xfId="21302" xr:uid="{00000000-0005-0000-0000-000063770000}"/>
    <cellStyle name="RISKrtandbEdge 4 2 3 4" xfId="21303" xr:uid="{00000000-0005-0000-0000-000064770000}"/>
    <cellStyle name="RISKrtandbEdge 4 2 4" xfId="21304" xr:uid="{00000000-0005-0000-0000-000065770000}"/>
    <cellStyle name="RISKrtandbEdge 4 2 4 2" xfId="21305" xr:uid="{00000000-0005-0000-0000-000066770000}"/>
    <cellStyle name="RISKrtandbEdge 4 2 4 2 2" xfId="21306" xr:uid="{00000000-0005-0000-0000-000067770000}"/>
    <cellStyle name="RISKrtandbEdge 4 2 4 3" xfId="21307" xr:uid="{00000000-0005-0000-0000-000068770000}"/>
    <cellStyle name="RISKrtandbEdge 4 2 4 3 2" xfId="21308" xr:uid="{00000000-0005-0000-0000-000069770000}"/>
    <cellStyle name="RISKrtandbEdge 4 2 4 4" xfId="21309" xr:uid="{00000000-0005-0000-0000-00006A770000}"/>
    <cellStyle name="RISKrtandbEdge 4 2 5" xfId="21310" xr:uid="{00000000-0005-0000-0000-00006B770000}"/>
    <cellStyle name="RISKrtandbEdge 4 2 5 2" xfId="21311" xr:uid="{00000000-0005-0000-0000-00006C770000}"/>
    <cellStyle name="RISKrtandbEdge 4 2 5 2 2" xfId="21312" xr:uid="{00000000-0005-0000-0000-00006D770000}"/>
    <cellStyle name="RISKrtandbEdge 4 2 5 3" xfId="21313" xr:uid="{00000000-0005-0000-0000-00006E770000}"/>
    <cellStyle name="RISKrtandbEdge 4 2 5 3 2" xfId="21314" xr:uid="{00000000-0005-0000-0000-00006F770000}"/>
    <cellStyle name="RISKrtandbEdge 4 2 5 4" xfId="21315" xr:uid="{00000000-0005-0000-0000-000070770000}"/>
    <cellStyle name="RISKrtandbEdge 4 2 6" xfId="21316" xr:uid="{00000000-0005-0000-0000-000071770000}"/>
    <cellStyle name="RISKrtandbEdge 4 2 6 2" xfId="21317" xr:uid="{00000000-0005-0000-0000-000072770000}"/>
    <cellStyle name="RISKrtandbEdge 4 2 6 2 2" xfId="21318" xr:uid="{00000000-0005-0000-0000-000073770000}"/>
    <cellStyle name="RISKrtandbEdge 4 2 6 3" xfId="21319" xr:uid="{00000000-0005-0000-0000-000074770000}"/>
    <cellStyle name="RISKrtandbEdge 4 2 6 3 2" xfId="21320" xr:uid="{00000000-0005-0000-0000-000075770000}"/>
    <cellStyle name="RISKrtandbEdge 4 2 6 4" xfId="21321" xr:uid="{00000000-0005-0000-0000-000076770000}"/>
    <cellStyle name="RISKrtandbEdge 4 2 7" xfId="21322" xr:uid="{00000000-0005-0000-0000-000077770000}"/>
    <cellStyle name="RISKrtandbEdge 4 2 7 2" xfId="21323" xr:uid="{00000000-0005-0000-0000-000078770000}"/>
    <cellStyle name="RISKrtandbEdge 4 2 8" xfId="21324" xr:uid="{00000000-0005-0000-0000-000079770000}"/>
    <cellStyle name="RISKrtandbEdge 4 2 8 2" xfId="21325" xr:uid="{00000000-0005-0000-0000-00007A770000}"/>
    <cellStyle name="RISKrtandbEdge 4 2 9" xfId="21326" xr:uid="{00000000-0005-0000-0000-00007B770000}"/>
    <cellStyle name="RISKrtandbEdge 4 2_Balance" xfId="21327" xr:uid="{00000000-0005-0000-0000-00007C770000}"/>
    <cellStyle name="RISKrtandbEdge 4 3" xfId="21328" xr:uid="{00000000-0005-0000-0000-00007D770000}"/>
    <cellStyle name="RISKrtandbEdge 4 3 2" xfId="21329" xr:uid="{00000000-0005-0000-0000-00007E770000}"/>
    <cellStyle name="RISKrtandbEdge 4 3 2 2" xfId="21330" xr:uid="{00000000-0005-0000-0000-00007F770000}"/>
    <cellStyle name="RISKrtandbEdge 4 3 2 2 2" xfId="21331" xr:uid="{00000000-0005-0000-0000-000080770000}"/>
    <cellStyle name="RISKrtandbEdge 4 3 2 2 2 2" xfId="21332" xr:uid="{00000000-0005-0000-0000-000081770000}"/>
    <cellStyle name="RISKrtandbEdge 4 3 2 2 3" xfId="21333" xr:uid="{00000000-0005-0000-0000-000082770000}"/>
    <cellStyle name="RISKrtandbEdge 4 3 2 2 3 2" xfId="21334" xr:uid="{00000000-0005-0000-0000-000083770000}"/>
    <cellStyle name="RISKrtandbEdge 4 3 2 2 4" xfId="21335" xr:uid="{00000000-0005-0000-0000-000084770000}"/>
    <cellStyle name="RISKrtandbEdge 4 3 2 3" xfId="21336" xr:uid="{00000000-0005-0000-0000-000085770000}"/>
    <cellStyle name="RISKrtandbEdge 4 3 2 3 2" xfId="21337" xr:uid="{00000000-0005-0000-0000-000086770000}"/>
    <cellStyle name="RISKrtandbEdge 4 3 2 3 2 2" xfId="21338" xr:uid="{00000000-0005-0000-0000-000087770000}"/>
    <cellStyle name="RISKrtandbEdge 4 3 2 3 3" xfId="21339" xr:uid="{00000000-0005-0000-0000-000088770000}"/>
    <cellStyle name="RISKrtandbEdge 4 3 2 3 3 2" xfId="21340" xr:uid="{00000000-0005-0000-0000-000089770000}"/>
    <cellStyle name="RISKrtandbEdge 4 3 2 3 4" xfId="21341" xr:uid="{00000000-0005-0000-0000-00008A770000}"/>
    <cellStyle name="RISKrtandbEdge 4 3 2 4" xfId="21342" xr:uid="{00000000-0005-0000-0000-00008B770000}"/>
    <cellStyle name="RISKrtandbEdge 4 3 2 4 2" xfId="21343" xr:uid="{00000000-0005-0000-0000-00008C770000}"/>
    <cellStyle name="RISKrtandbEdge 4 3 2 4 2 2" xfId="21344" xr:uid="{00000000-0005-0000-0000-00008D770000}"/>
    <cellStyle name="RISKrtandbEdge 4 3 2 4 3" xfId="21345" xr:uid="{00000000-0005-0000-0000-00008E770000}"/>
    <cellStyle name="RISKrtandbEdge 4 3 2 4 3 2" xfId="21346" xr:uid="{00000000-0005-0000-0000-00008F770000}"/>
    <cellStyle name="RISKrtandbEdge 4 3 2 4 4" xfId="21347" xr:uid="{00000000-0005-0000-0000-000090770000}"/>
    <cellStyle name="RISKrtandbEdge 4 3 2 5" xfId="21348" xr:uid="{00000000-0005-0000-0000-000091770000}"/>
    <cellStyle name="RISKrtandbEdge 4 3 2 5 2" xfId="21349" xr:uid="{00000000-0005-0000-0000-000092770000}"/>
    <cellStyle name="RISKrtandbEdge 4 3 2 5 2 2" xfId="21350" xr:uid="{00000000-0005-0000-0000-000093770000}"/>
    <cellStyle name="RISKrtandbEdge 4 3 2 5 3" xfId="21351" xr:uid="{00000000-0005-0000-0000-000094770000}"/>
    <cellStyle name="RISKrtandbEdge 4 3 2 5 3 2" xfId="21352" xr:uid="{00000000-0005-0000-0000-000095770000}"/>
    <cellStyle name="RISKrtandbEdge 4 3 2 5 4" xfId="21353" xr:uid="{00000000-0005-0000-0000-000096770000}"/>
    <cellStyle name="RISKrtandbEdge 4 3 2 6" xfId="21354" xr:uid="{00000000-0005-0000-0000-000097770000}"/>
    <cellStyle name="RISKrtandbEdge 4 3 2 6 2" xfId="21355" xr:uid="{00000000-0005-0000-0000-000098770000}"/>
    <cellStyle name="RISKrtandbEdge 4 3 2 7" xfId="21356" xr:uid="{00000000-0005-0000-0000-000099770000}"/>
    <cellStyle name="RISKrtandbEdge 4 3 2 7 2" xfId="21357" xr:uid="{00000000-0005-0000-0000-00009A770000}"/>
    <cellStyle name="RISKrtandbEdge 4 3 2 8" xfId="21358" xr:uid="{00000000-0005-0000-0000-00009B770000}"/>
    <cellStyle name="RISKrtandbEdge 4 3 3" xfId="21359" xr:uid="{00000000-0005-0000-0000-00009C770000}"/>
    <cellStyle name="RISKrtandbEdge 4 3 3 2" xfId="21360" xr:uid="{00000000-0005-0000-0000-00009D770000}"/>
    <cellStyle name="RISKrtandbEdge 4 3 3 2 2" xfId="21361" xr:uid="{00000000-0005-0000-0000-00009E770000}"/>
    <cellStyle name="RISKrtandbEdge 4 3 3 3" xfId="21362" xr:uid="{00000000-0005-0000-0000-00009F770000}"/>
    <cellStyle name="RISKrtandbEdge 4 3 3 3 2" xfId="21363" xr:uid="{00000000-0005-0000-0000-0000A0770000}"/>
    <cellStyle name="RISKrtandbEdge 4 3 3 4" xfId="21364" xr:uid="{00000000-0005-0000-0000-0000A1770000}"/>
    <cellStyle name="RISKrtandbEdge 4 3 4" xfId="21365" xr:uid="{00000000-0005-0000-0000-0000A2770000}"/>
    <cellStyle name="RISKrtandbEdge 4 3 4 2" xfId="21366" xr:uid="{00000000-0005-0000-0000-0000A3770000}"/>
    <cellStyle name="RISKrtandbEdge 4 3 4 2 2" xfId="21367" xr:uid="{00000000-0005-0000-0000-0000A4770000}"/>
    <cellStyle name="RISKrtandbEdge 4 3 4 3" xfId="21368" xr:uid="{00000000-0005-0000-0000-0000A5770000}"/>
    <cellStyle name="RISKrtandbEdge 4 3 4 3 2" xfId="21369" xr:uid="{00000000-0005-0000-0000-0000A6770000}"/>
    <cellStyle name="RISKrtandbEdge 4 3 4 4" xfId="21370" xr:uid="{00000000-0005-0000-0000-0000A7770000}"/>
    <cellStyle name="RISKrtandbEdge 4 3 5" xfId="21371" xr:uid="{00000000-0005-0000-0000-0000A8770000}"/>
    <cellStyle name="RISKrtandbEdge 4 3 5 2" xfId="21372" xr:uid="{00000000-0005-0000-0000-0000A9770000}"/>
    <cellStyle name="RISKrtandbEdge 4 3 5 2 2" xfId="21373" xr:uid="{00000000-0005-0000-0000-0000AA770000}"/>
    <cellStyle name="RISKrtandbEdge 4 3 5 3" xfId="21374" xr:uid="{00000000-0005-0000-0000-0000AB770000}"/>
    <cellStyle name="RISKrtandbEdge 4 3 5 3 2" xfId="21375" xr:uid="{00000000-0005-0000-0000-0000AC770000}"/>
    <cellStyle name="RISKrtandbEdge 4 3 5 4" xfId="21376" xr:uid="{00000000-0005-0000-0000-0000AD770000}"/>
    <cellStyle name="RISKrtandbEdge 4 3 6" xfId="21377" xr:uid="{00000000-0005-0000-0000-0000AE770000}"/>
    <cellStyle name="RISKrtandbEdge 4 3 6 2" xfId="21378" xr:uid="{00000000-0005-0000-0000-0000AF770000}"/>
    <cellStyle name="RISKrtandbEdge 4 3 6 2 2" xfId="21379" xr:uid="{00000000-0005-0000-0000-0000B0770000}"/>
    <cellStyle name="RISKrtandbEdge 4 3 6 3" xfId="21380" xr:uid="{00000000-0005-0000-0000-0000B1770000}"/>
    <cellStyle name="RISKrtandbEdge 4 3 6 3 2" xfId="21381" xr:uid="{00000000-0005-0000-0000-0000B2770000}"/>
    <cellStyle name="RISKrtandbEdge 4 3 6 4" xfId="21382" xr:uid="{00000000-0005-0000-0000-0000B3770000}"/>
    <cellStyle name="RISKrtandbEdge 4 3 7" xfId="21383" xr:uid="{00000000-0005-0000-0000-0000B4770000}"/>
    <cellStyle name="RISKrtandbEdge 4 3 7 2" xfId="21384" xr:uid="{00000000-0005-0000-0000-0000B5770000}"/>
    <cellStyle name="RISKrtandbEdge 4 3 8" xfId="21385" xr:uid="{00000000-0005-0000-0000-0000B6770000}"/>
    <cellStyle name="RISKrtandbEdge 4 3 8 2" xfId="21386" xr:uid="{00000000-0005-0000-0000-0000B7770000}"/>
    <cellStyle name="RISKrtandbEdge 4 3 9" xfId="21387" xr:uid="{00000000-0005-0000-0000-0000B8770000}"/>
    <cellStyle name="RISKrtandbEdge 4 3_Balance" xfId="21388" xr:uid="{00000000-0005-0000-0000-0000B9770000}"/>
    <cellStyle name="RISKrtandbEdge 4 4" xfId="21389" xr:uid="{00000000-0005-0000-0000-0000BA770000}"/>
    <cellStyle name="RISKrtandbEdge 4 4 2" xfId="21390" xr:uid="{00000000-0005-0000-0000-0000BB770000}"/>
    <cellStyle name="RISKrtandbEdge 4 4 2 2" xfId="21391" xr:uid="{00000000-0005-0000-0000-0000BC770000}"/>
    <cellStyle name="RISKrtandbEdge 4 4 2 2 2" xfId="21392" xr:uid="{00000000-0005-0000-0000-0000BD770000}"/>
    <cellStyle name="RISKrtandbEdge 4 4 2 2 2 2" xfId="21393" xr:uid="{00000000-0005-0000-0000-0000BE770000}"/>
    <cellStyle name="RISKrtandbEdge 4 4 2 2 3" xfId="21394" xr:uid="{00000000-0005-0000-0000-0000BF770000}"/>
    <cellStyle name="RISKrtandbEdge 4 4 2 2 3 2" xfId="21395" xr:uid="{00000000-0005-0000-0000-0000C0770000}"/>
    <cellStyle name="RISKrtandbEdge 4 4 2 2 4" xfId="21396" xr:uid="{00000000-0005-0000-0000-0000C1770000}"/>
    <cellStyle name="RISKrtandbEdge 4 4 2 3" xfId="21397" xr:uid="{00000000-0005-0000-0000-0000C2770000}"/>
    <cellStyle name="RISKrtandbEdge 4 4 2 3 2" xfId="21398" xr:uid="{00000000-0005-0000-0000-0000C3770000}"/>
    <cellStyle name="RISKrtandbEdge 4 4 2 3 2 2" xfId="21399" xr:uid="{00000000-0005-0000-0000-0000C4770000}"/>
    <cellStyle name="RISKrtandbEdge 4 4 2 3 3" xfId="21400" xr:uid="{00000000-0005-0000-0000-0000C5770000}"/>
    <cellStyle name="RISKrtandbEdge 4 4 2 3 3 2" xfId="21401" xr:uid="{00000000-0005-0000-0000-0000C6770000}"/>
    <cellStyle name="RISKrtandbEdge 4 4 2 3 4" xfId="21402" xr:uid="{00000000-0005-0000-0000-0000C7770000}"/>
    <cellStyle name="RISKrtandbEdge 4 4 2 4" xfId="21403" xr:uid="{00000000-0005-0000-0000-0000C8770000}"/>
    <cellStyle name="RISKrtandbEdge 4 4 2 4 2" xfId="21404" xr:uid="{00000000-0005-0000-0000-0000C9770000}"/>
    <cellStyle name="RISKrtandbEdge 4 4 2 4 2 2" xfId="21405" xr:uid="{00000000-0005-0000-0000-0000CA770000}"/>
    <cellStyle name="RISKrtandbEdge 4 4 2 4 3" xfId="21406" xr:uid="{00000000-0005-0000-0000-0000CB770000}"/>
    <cellStyle name="RISKrtandbEdge 4 4 2 4 3 2" xfId="21407" xr:uid="{00000000-0005-0000-0000-0000CC770000}"/>
    <cellStyle name="RISKrtandbEdge 4 4 2 4 4" xfId="21408" xr:uid="{00000000-0005-0000-0000-0000CD770000}"/>
    <cellStyle name="RISKrtandbEdge 4 4 2 5" xfId="21409" xr:uid="{00000000-0005-0000-0000-0000CE770000}"/>
    <cellStyle name="RISKrtandbEdge 4 4 2 5 2" xfId="21410" xr:uid="{00000000-0005-0000-0000-0000CF770000}"/>
    <cellStyle name="RISKrtandbEdge 4 4 2 5 2 2" xfId="21411" xr:uid="{00000000-0005-0000-0000-0000D0770000}"/>
    <cellStyle name="RISKrtandbEdge 4 4 2 5 3" xfId="21412" xr:uid="{00000000-0005-0000-0000-0000D1770000}"/>
    <cellStyle name="RISKrtandbEdge 4 4 2 5 3 2" xfId="21413" xr:uid="{00000000-0005-0000-0000-0000D2770000}"/>
    <cellStyle name="RISKrtandbEdge 4 4 2 5 4" xfId="21414" xr:uid="{00000000-0005-0000-0000-0000D3770000}"/>
    <cellStyle name="RISKrtandbEdge 4 4 2 6" xfId="21415" xr:uid="{00000000-0005-0000-0000-0000D4770000}"/>
    <cellStyle name="RISKrtandbEdge 4 4 2 6 2" xfId="21416" xr:uid="{00000000-0005-0000-0000-0000D5770000}"/>
    <cellStyle name="RISKrtandbEdge 4 4 2 7" xfId="21417" xr:uid="{00000000-0005-0000-0000-0000D6770000}"/>
    <cellStyle name="RISKrtandbEdge 4 4 2 7 2" xfId="21418" xr:uid="{00000000-0005-0000-0000-0000D7770000}"/>
    <cellStyle name="RISKrtandbEdge 4 4 2 8" xfId="21419" xr:uid="{00000000-0005-0000-0000-0000D8770000}"/>
    <cellStyle name="RISKrtandbEdge 4 4 3" xfId="21420" xr:uid="{00000000-0005-0000-0000-0000D9770000}"/>
    <cellStyle name="RISKrtandbEdge 4 4 3 2" xfId="21421" xr:uid="{00000000-0005-0000-0000-0000DA770000}"/>
    <cellStyle name="RISKrtandbEdge 4 4 3 2 2" xfId="21422" xr:uid="{00000000-0005-0000-0000-0000DB770000}"/>
    <cellStyle name="RISKrtandbEdge 4 4 3 3" xfId="21423" xr:uid="{00000000-0005-0000-0000-0000DC770000}"/>
    <cellStyle name="RISKrtandbEdge 4 4 3 3 2" xfId="21424" xr:uid="{00000000-0005-0000-0000-0000DD770000}"/>
    <cellStyle name="RISKrtandbEdge 4 4 3 4" xfId="21425" xr:uid="{00000000-0005-0000-0000-0000DE770000}"/>
    <cellStyle name="RISKrtandbEdge 4 4 4" xfId="21426" xr:uid="{00000000-0005-0000-0000-0000DF770000}"/>
    <cellStyle name="RISKrtandbEdge 4 4 4 2" xfId="21427" xr:uid="{00000000-0005-0000-0000-0000E0770000}"/>
    <cellStyle name="RISKrtandbEdge 4 4 4 2 2" xfId="21428" xr:uid="{00000000-0005-0000-0000-0000E1770000}"/>
    <cellStyle name="RISKrtandbEdge 4 4 4 3" xfId="21429" xr:uid="{00000000-0005-0000-0000-0000E2770000}"/>
    <cellStyle name="RISKrtandbEdge 4 4 4 3 2" xfId="21430" xr:uid="{00000000-0005-0000-0000-0000E3770000}"/>
    <cellStyle name="RISKrtandbEdge 4 4 4 4" xfId="21431" xr:uid="{00000000-0005-0000-0000-0000E4770000}"/>
    <cellStyle name="RISKrtandbEdge 4 4 5" xfId="21432" xr:uid="{00000000-0005-0000-0000-0000E5770000}"/>
    <cellStyle name="RISKrtandbEdge 4 4 5 2" xfId="21433" xr:uid="{00000000-0005-0000-0000-0000E6770000}"/>
    <cellStyle name="RISKrtandbEdge 4 4 5 2 2" xfId="21434" xr:uid="{00000000-0005-0000-0000-0000E7770000}"/>
    <cellStyle name="RISKrtandbEdge 4 4 5 3" xfId="21435" xr:uid="{00000000-0005-0000-0000-0000E8770000}"/>
    <cellStyle name="RISKrtandbEdge 4 4 5 3 2" xfId="21436" xr:uid="{00000000-0005-0000-0000-0000E9770000}"/>
    <cellStyle name="RISKrtandbEdge 4 4 5 4" xfId="21437" xr:uid="{00000000-0005-0000-0000-0000EA770000}"/>
    <cellStyle name="RISKrtandbEdge 4 4 6" xfId="21438" xr:uid="{00000000-0005-0000-0000-0000EB770000}"/>
    <cellStyle name="RISKrtandbEdge 4 4 6 2" xfId="21439" xr:uid="{00000000-0005-0000-0000-0000EC770000}"/>
    <cellStyle name="RISKrtandbEdge 4 4 6 2 2" xfId="21440" xr:uid="{00000000-0005-0000-0000-0000ED770000}"/>
    <cellStyle name="RISKrtandbEdge 4 4 6 3" xfId="21441" xr:uid="{00000000-0005-0000-0000-0000EE770000}"/>
    <cellStyle name="RISKrtandbEdge 4 4 6 3 2" xfId="21442" xr:uid="{00000000-0005-0000-0000-0000EF770000}"/>
    <cellStyle name="RISKrtandbEdge 4 4 6 4" xfId="21443" xr:uid="{00000000-0005-0000-0000-0000F0770000}"/>
    <cellStyle name="RISKrtandbEdge 4 4 7" xfId="21444" xr:uid="{00000000-0005-0000-0000-0000F1770000}"/>
    <cellStyle name="RISKrtandbEdge 4 4 7 2" xfId="21445" xr:uid="{00000000-0005-0000-0000-0000F2770000}"/>
    <cellStyle name="RISKrtandbEdge 4 4 8" xfId="21446" xr:uid="{00000000-0005-0000-0000-0000F3770000}"/>
    <cellStyle name="RISKrtandbEdge 4 4 8 2" xfId="21447" xr:uid="{00000000-0005-0000-0000-0000F4770000}"/>
    <cellStyle name="RISKrtandbEdge 4 4 9" xfId="21448" xr:uid="{00000000-0005-0000-0000-0000F5770000}"/>
    <cellStyle name="RISKrtandbEdge 4 4_Balance" xfId="21449" xr:uid="{00000000-0005-0000-0000-0000F6770000}"/>
    <cellStyle name="RISKrtandbEdge 4 5" xfId="21450" xr:uid="{00000000-0005-0000-0000-0000F7770000}"/>
    <cellStyle name="RISKrtandbEdge 4 5 2" xfId="21451" xr:uid="{00000000-0005-0000-0000-0000F8770000}"/>
    <cellStyle name="RISKrtandbEdge 4 5 2 2" xfId="21452" xr:uid="{00000000-0005-0000-0000-0000F9770000}"/>
    <cellStyle name="RISKrtandbEdge 4 5 2 2 2" xfId="21453" xr:uid="{00000000-0005-0000-0000-0000FA770000}"/>
    <cellStyle name="RISKrtandbEdge 4 5 2 3" xfId="21454" xr:uid="{00000000-0005-0000-0000-0000FB770000}"/>
    <cellStyle name="RISKrtandbEdge 4 5 2 3 2" xfId="21455" xr:uid="{00000000-0005-0000-0000-0000FC770000}"/>
    <cellStyle name="RISKrtandbEdge 4 5 2 4" xfId="21456" xr:uid="{00000000-0005-0000-0000-0000FD770000}"/>
    <cellStyle name="RISKrtandbEdge 4 5 3" xfId="21457" xr:uid="{00000000-0005-0000-0000-0000FE770000}"/>
    <cellStyle name="RISKrtandbEdge 4 5 3 2" xfId="21458" xr:uid="{00000000-0005-0000-0000-0000FF770000}"/>
    <cellStyle name="RISKrtandbEdge 4 5 3 2 2" xfId="21459" xr:uid="{00000000-0005-0000-0000-000000780000}"/>
    <cellStyle name="RISKrtandbEdge 4 5 3 3" xfId="21460" xr:uid="{00000000-0005-0000-0000-000001780000}"/>
    <cellStyle name="RISKrtandbEdge 4 5 3 3 2" xfId="21461" xr:uid="{00000000-0005-0000-0000-000002780000}"/>
    <cellStyle name="RISKrtandbEdge 4 5 3 4" xfId="21462" xr:uid="{00000000-0005-0000-0000-000003780000}"/>
    <cellStyle name="RISKrtandbEdge 4 5 4" xfId="21463" xr:uid="{00000000-0005-0000-0000-000004780000}"/>
    <cellStyle name="RISKrtandbEdge 4 5 4 2" xfId="21464" xr:uid="{00000000-0005-0000-0000-000005780000}"/>
    <cellStyle name="RISKrtandbEdge 4 5 4 2 2" xfId="21465" xr:uid="{00000000-0005-0000-0000-000006780000}"/>
    <cellStyle name="RISKrtandbEdge 4 5 4 3" xfId="21466" xr:uid="{00000000-0005-0000-0000-000007780000}"/>
    <cellStyle name="RISKrtandbEdge 4 5 4 3 2" xfId="21467" xr:uid="{00000000-0005-0000-0000-000008780000}"/>
    <cellStyle name="RISKrtandbEdge 4 5 4 4" xfId="21468" xr:uid="{00000000-0005-0000-0000-000009780000}"/>
    <cellStyle name="RISKrtandbEdge 4 5 5" xfId="21469" xr:uid="{00000000-0005-0000-0000-00000A780000}"/>
    <cellStyle name="RISKrtandbEdge 4 5 5 2" xfId="21470" xr:uid="{00000000-0005-0000-0000-00000B780000}"/>
    <cellStyle name="RISKrtandbEdge 4 5 5 2 2" xfId="21471" xr:uid="{00000000-0005-0000-0000-00000C780000}"/>
    <cellStyle name="RISKrtandbEdge 4 5 5 3" xfId="21472" xr:uid="{00000000-0005-0000-0000-00000D780000}"/>
    <cellStyle name="RISKrtandbEdge 4 5 5 3 2" xfId="21473" xr:uid="{00000000-0005-0000-0000-00000E780000}"/>
    <cellStyle name="RISKrtandbEdge 4 5 5 4" xfId="21474" xr:uid="{00000000-0005-0000-0000-00000F780000}"/>
    <cellStyle name="RISKrtandbEdge 4 5 6" xfId="21475" xr:uid="{00000000-0005-0000-0000-000010780000}"/>
    <cellStyle name="RISKrtandbEdge 4 5 6 2" xfId="21476" xr:uid="{00000000-0005-0000-0000-000011780000}"/>
    <cellStyle name="RISKrtandbEdge 4 5 7" xfId="21477" xr:uid="{00000000-0005-0000-0000-000012780000}"/>
    <cellStyle name="RISKrtandbEdge 4 5 7 2" xfId="21478" xr:uid="{00000000-0005-0000-0000-000013780000}"/>
    <cellStyle name="RISKrtandbEdge 4 5 8" xfId="21479" xr:uid="{00000000-0005-0000-0000-000014780000}"/>
    <cellStyle name="RISKrtandbEdge 4 6" xfId="21480" xr:uid="{00000000-0005-0000-0000-000015780000}"/>
    <cellStyle name="RISKrtandbEdge 4 6 2" xfId="21481" xr:uid="{00000000-0005-0000-0000-000016780000}"/>
    <cellStyle name="RISKrtandbEdge 4 6 2 2" xfId="21482" xr:uid="{00000000-0005-0000-0000-000017780000}"/>
    <cellStyle name="RISKrtandbEdge 4 6 2 2 2" xfId="21483" xr:uid="{00000000-0005-0000-0000-000018780000}"/>
    <cellStyle name="RISKrtandbEdge 4 6 2 3" xfId="21484" xr:uid="{00000000-0005-0000-0000-000019780000}"/>
    <cellStyle name="RISKrtandbEdge 4 6 2 3 2" xfId="21485" xr:uid="{00000000-0005-0000-0000-00001A780000}"/>
    <cellStyle name="RISKrtandbEdge 4 6 2 4" xfId="21486" xr:uid="{00000000-0005-0000-0000-00001B780000}"/>
    <cellStyle name="RISKrtandbEdge 4 6 3" xfId="21487" xr:uid="{00000000-0005-0000-0000-00001C780000}"/>
    <cellStyle name="RISKrtandbEdge 4 6 3 2" xfId="21488" xr:uid="{00000000-0005-0000-0000-00001D780000}"/>
    <cellStyle name="RISKrtandbEdge 4 6 3 2 2" xfId="21489" xr:uid="{00000000-0005-0000-0000-00001E780000}"/>
    <cellStyle name="RISKrtandbEdge 4 6 3 3" xfId="21490" xr:uid="{00000000-0005-0000-0000-00001F780000}"/>
    <cellStyle name="RISKrtandbEdge 4 6 3 3 2" xfId="21491" xr:uid="{00000000-0005-0000-0000-000020780000}"/>
    <cellStyle name="RISKrtandbEdge 4 6 3 4" xfId="21492" xr:uid="{00000000-0005-0000-0000-000021780000}"/>
    <cellStyle name="RISKrtandbEdge 4 6 4" xfId="21493" xr:uid="{00000000-0005-0000-0000-000022780000}"/>
    <cellStyle name="RISKrtandbEdge 4 6 4 2" xfId="21494" xr:uid="{00000000-0005-0000-0000-000023780000}"/>
    <cellStyle name="RISKrtandbEdge 4 6 4 2 2" xfId="21495" xr:uid="{00000000-0005-0000-0000-000024780000}"/>
    <cellStyle name="RISKrtandbEdge 4 6 4 3" xfId="21496" xr:uid="{00000000-0005-0000-0000-000025780000}"/>
    <cellStyle name="RISKrtandbEdge 4 6 4 3 2" xfId="21497" xr:uid="{00000000-0005-0000-0000-000026780000}"/>
    <cellStyle name="RISKrtandbEdge 4 6 4 4" xfId="21498" xr:uid="{00000000-0005-0000-0000-000027780000}"/>
    <cellStyle name="RISKrtandbEdge 4 6 5" xfId="21499" xr:uid="{00000000-0005-0000-0000-000028780000}"/>
    <cellStyle name="RISKrtandbEdge 4 6 5 2" xfId="21500" xr:uid="{00000000-0005-0000-0000-000029780000}"/>
    <cellStyle name="RISKrtandbEdge 4 6 5 2 2" xfId="21501" xr:uid="{00000000-0005-0000-0000-00002A780000}"/>
    <cellStyle name="RISKrtandbEdge 4 6 5 3" xfId="21502" xr:uid="{00000000-0005-0000-0000-00002B780000}"/>
    <cellStyle name="RISKrtandbEdge 4 6 5 3 2" xfId="21503" xr:uid="{00000000-0005-0000-0000-00002C780000}"/>
    <cellStyle name="RISKrtandbEdge 4 6 5 4" xfId="21504" xr:uid="{00000000-0005-0000-0000-00002D780000}"/>
    <cellStyle name="RISKrtandbEdge 4 6 6" xfId="21505" xr:uid="{00000000-0005-0000-0000-00002E780000}"/>
    <cellStyle name="RISKrtandbEdge 4 6 6 2" xfId="21506" xr:uid="{00000000-0005-0000-0000-00002F780000}"/>
    <cellStyle name="RISKrtandbEdge 4 6 7" xfId="21507" xr:uid="{00000000-0005-0000-0000-000030780000}"/>
    <cellStyle name="RISKrtandbEdge 4 6 7 2" xfId="21508" xr:uid="{00000000-0005-0000-0000-000031780000}"/>
    <cellStyle name="RISKrtandbEdge 4 6 8" xfId="21509" xr:uid="{00000000-0005-0000-0000-000032780000}"/>
    <cellStyle name="RISKrtandbEdge 4 7" xfId="21510" xr:uid="{00000000-0005-0000-0000-000033780000}"/>
    <cellStyle name="RISKrtandbEdge 4 7 2" xfId="21511" xr:uid="{00000000-0005-0000-0000-000034780000}"/>
    <cellStyle name="RISKrtandbEdge 4 7 2 2" xfId="21512" xr:uid="{00000000-0005-0000-0000-000035780000}"/>
    <cellStyle name="RISKrtandbEdge 4 7 3" xfId="21513" xr:uid="{00000000-0005-0000-0000-000036780000}"/>
    <cellStyle name="RISKrtandbEdge 4 7 3 2" xfId="21514" xr:uid="{00000000-0005-0000-0000-000037780000}"/>
    <cellStyle name="RISKrtandbEdge 4 7 4" xfId="21515" xr:uid="{00000000-0005-0000-0000-000038780000}"/>
    <cellStyle name="RISKrtandbEdge 4 8" xfId="21516" xr:uid="{00000000-0005-0000-0000-000039780000}"/>
    <cellStyle name="RISKrtandbEdge 4 8 2" xfId="21517" xr:uid="{00000000-0005-0000-0000-00003A780000}"/>
    <cellStyle name="RISKrtandbEdge 4 8 2 2" xfId="21518" xr:uid="{00000000-0005-0000-0000-00003B780000}"/>
    <cellStyle name="RISKrtandbEdge 4 8 3" xfId="21519" xr:uid="{00000000-0005-0000-0000-00003C780000}"/>
    <cellStyle name="RISKrtandbEdge 4 8 3 2" xfId="21520" xr:uid="{00000000-0005-0000-0000-00003D780000}"/>
    <cellStyle name="RISKrtandbEdge 4 8 4" xfId="21521" xr:uid="{00000000-0005-0000-0000-00003E780000}"/>
    <cellStyle name="RISKrtandbEdge 4 9" xfId="21522" xr:uid="{00000000-0005-0000-0000-00003F780000}"/>
    <cellStyle name="RISKrtandbEdge 4 9 2" xfId="21523" xr:uid="{00000000-0005-0000-0000-000040780000}"/>
    <cellStyle name="RISKrtandbEdge 4 9 2 2" xfId="21524" xr:uid="{00000000-0005-0000-0000-000041780000}"/>
    <cellStyle name="RISKrtandbEdge 4 9 3" xfId="21525" xr:uid="{00000000-0005-0000-0000-000042780000}"/>
    <cellStyle name="RISKrtandbEdge 4 9 3 2" xfId="21526" xr:uid="{00000000-0005-0000-0000-000043780000}"/>
    <cellStyle name="RISKrtandbEdge 4 9 4" xfId="21527" xr:uid="{00000000-0005-0000-0000-000044780000}"/>
    <cellStyle name="RISKrtandbEdge 4_Balance" xfId="21528" xr:uid="{00000000-0005-0000-0000-000045780000}"/>
    <cellStyle name="RISKrtandbEdge 5" xfId="21529" xr:uid="{00000000-0005-0000-0000-000046780000}"/>
    <cellStyle name="RISKrtandbEdge 5 2" xfId="21530" xr:uid="{00000000-0005-0000-0000-000047780000}"/>
    <cellStyle name="RISKrtandbEdge 5 2 2" xfId="21531" xr:uid="{00000000-0005-0000-0000-000048780000}"/>
    <cellStyle name="RISKrtandbEdge 5 2 2 2" xfId="21532" xr:uid="{00000000-0005-0000-0000-000049780000}"/>
    <cellStyle name="RISKrtandbEdge 5 2 3" xfId="21533" xr:uid="{00000000-0005-0000-0000-00004A780000}"/>
    <cellStyle name="RISKrtandbEdge 5 2 3 2" xfId="21534" xr:uid="{00000000-0005-0000-0000-00004B780000}"/>
    <cellStyle name="RISKrtandbEdge 5 2 4" xfId="21535" xr:uid="{00000000-0005-0000-0000-00004C780000}"/>
    <cellStyle name="RISKrtandbEdge 5 3" xfId="21536" xr:uid="{00000000-0005-0000-0000-00004D780000}"/>
    <cellStyle name="RISKrtandbEdge 5 3 2" xfId="21537" xr:uid="{00000000-0005-0000-0000-00004E780000}"/>
    <cellStyle name="RISKrtandbEdge 5 3 2 2" xfId="21538" xr:uid="{00000000-0005-0000-0000-00004F780000}"/>
    <cellStyle name="RISKrtandbEdge 5 3 3" xfId="21539" xr:uid="{00000000-0005-0000-0000-000050780000}"/>
    <cellStyle name="RISKrtandbEdge 5 3 3 2" xfId="21540" xr:uid="{00000000-0005-0000-0000-000051780000}"/>
    <cellStyle name="RISKrtandbEdge 5 3 4" xfId="21541" xr:uid="{00000000-0005-0000-0000-000052780000}"/>
    <cellStyle name="RISKrtandbEdge 5 4" xfId="21542" xr:uid="{00000000-0005-0000-0000-000053780000}"/>
    <cellStyle name="RISKrtandbEdge 5 4 2" xfId="21543" xr:uid="{00000000-0005-0000-0000-000054780000}"/>
    <cellStyle name="RISKrtandbEdge 5 4 2 2" xfId="21544" xr:uid="{00000000-0005-0000-0000-000055780000}"/>
    <cellStyle name="RISKrtandbEdge 5 4 3" xfId="21545" xr:uid="{00000000-0005-0000-0000-000056780000}"/>
    <cellStyle name="RISKrtandbEdge 5 4 3 2" xfId="21546" xr:uid="{00000000-0005-0000-0000-000057780000}"/>
    <cellStyle name="RISKrtandbEdge 5 4 4" xfId="21547" xr:uid="{00000000-0005-0000-0000-000058780000}"/>
    <cellStyle name="RISKrtandbEdge 5 5" xfId="21548" xr:uid="{00000000-0005-0000-0000-000059780000}"/>
    <cellStyle name="RISKrtandbEdge 5 5 2" xfId="21549" xr:uid="{00000000-0005-0000-0000-00005A780000}"/>
    <cellStyle name="RISKrtandbEdge 5 5 2 2" xfId="21550" xr:uid="{00000000-0005-0000-0000-00005B780000}"/>
    <cellStyle name="RISKrtandbEdge 5 5 3" xfId="21551" xr:uid="{00000000-0005-0000-0000-00005C780000}"/>
    <cellStyle name="RISKrtandbEdge 5 5 3 2" xfId="21552" xr:uid="{00000000-0005-0000-0000-00005D780000}"/>
    <cellStyle name="RISKrtandbEdge 5 5 4" xfId="21553" xr:uid="{00000000-0005-0000-0000-00005E780000}"/>
    <cellStyle name="RISKrtandbEdge 5 6" xfId="21554" xr:uid="{00000000-0005-0000-0000-00005F780000}"/>
    <cellStyle name="RISKrtandbEdge 5 6 2" xfId="21555" xr:uid="{00000000-0005-0000-0000-000060780000}"/>
    <cellStyle name="RISKrtandbEdge 5 7" xfId="21556" xr:uid="{00000000-0005-0000-0000-000061780000}"/>
    <cellStyle name="RISKrtandbEdge 5 7 2" xfId="21557" xr:uid="{00000000-0005-0000-0000-000062780000}"/>
    <cellStyle name="RISKrtandbEdge 5 8" xfId="21558" xr:uid="{00000000-0005-0000-0000-000063780000}"/>
    <cellStyle name="RISKrtandbEdge 6" xfId="21559" xr:uid="{00000000-0005-0000-0000-000064780000}"/>
    <cellStyle name="RISKrtandbEdge 6 2" xfId="21560" xr:uid="{00000000-0005-0000-0000-000065780000}"/>
    <cellStyle name="RISKrtandbEdge 6 2 2" xfId="21561" xr:uid="{00000000-0005-0000-0000-000066780000}"/>
    <cellStyle name="RISKrtandbEdge 6 3" xfId="21562" xr:uid="{00000000-0005-0000-0000-000067780000}"/>
    <cellStyle name="RISKrtandbEdge 6 3 2" xfId="21563" xr:uid="{00000000-0005-0000-0000-000068780000}"/>
    <cellStyle name="RISKrtandbEdge 6 4" xfId="21564" xr:uid="{00000000-0005-0000-0000-000069780000}"/>
    <cellStyle name="RISKrtandbEdge 7" xfId="21565" xr:uid="{00000000-0005-0000-0000-00006A780000}"/>
    <cellStyle name="RISKrtandbEdge 7 2" xfId="21566" xr:uid="{00000000-0005-0000-0000-00006B780000}"/>
    <cellStyle name="RISKrtandbEdge 7 2 2" xfId="21567" xr:uid="{00000000-0005-0000-0000-00006C780000}"/>
    <cellStyle name="RISKrtandbEdge 7 3" xfId="21568" xr:uid="{00000000-0005-0000-0000-00006D780000}"/>
    <cellStyle name="RISKrtandbEdge 7 3 2" xfId="21569" xr:uid="{00000000-0005-0000-0000-00006E780000}"/>
    <cellStyle name="RISKrtandbEdge 7 4" xfId="21570" xr:uid="{00000000-0005-0000-0000-00006F780000}"/>
    <cellStyle name="RISKrtandbEdge 8" xfId="21571" xr:uid="{00000000-0005-0000-0000-000070780000}"/>
    <cellStyle name="RISKrtandbEdge 8 2" xfId="21572" xr:uid="{00000000-0005-0000-0000-000071780000}"/>
    <cellStyle name="RISKrtandbEdge 8 2 2" xfId="21573" xr:uid="{00000000-0005-0000-0000-000072780000}"/>
    <cellStyle name="RISKrtandbEdge 8 3" xfId="21574" xr:uid="{00000000-0005-0000-0000-000073780000}"/>
    <cellStyle name="RISKrtandbEdge 8 3 2" xfId="21575" xr:uid="{00000000-0005-0000-0000-000074780000}"/>
    <cellStyle name="RISKrtandbEdge 8 4" xfId="21576" xr:uid="{00000000-0005-0000-0000-000075780000}"/>
    <cellStyle name="RISKrtandbEdge 9" xfId="21577" xr:uid="{00000000-0005-0000-0000-000076780000}"/>
    <cellStyle name="RISKrtandbEdge 9 2" xfId="21578" xr:uid="{00000000-0005-0000-0000-000077780000}"/>
    <cellStyle name="RISKrtandbEdge 9 2 2" xfId="21579" xr:uid="{00000000-0005-0000-0000-000078780000}"/>
    <cellStyle name="RISKrtandbEdge 9 3" xfId="21580" xr:uid="{00000000-0005-0000-0000-000079780000}"/>
    <cellStyle name="RISKrtandbEdge 9 3 2" xfId="21581" xr:uid="{00000000-0005-0000-0000-00007A780000}"/>
    <cellStyle name="RISKrtandbEdge 9 4" xfId="21582" xr:uid="{00000000-0005-0000-0000-00007B780000}"/>
    <cellStyle name="RISKrtandbEdge_Balance" xfId="21583" xr:uid="{00000000-0005-0000-0000-00007C780000}"/>
    <cellStyle name="RISKssTime" xfId="21584" xr:uid="{00000000-0005-0000-0000-00007D780000}"/>
    <cellStyle name="RISKssTime 2" xfId="21585" xr:uid="{00000000-0005-0000-0000-00007E780000}"/>
    <cellStyle name="RISKssTime 2 10" xfId="21586" xr:uid="{00000000-0005-0000-0000-00007F780000}"/>
    <cellStyle name="RISKssTime 2 10 2" xfId="21587" xr:uid="{00000000-0005-0000-0000-000080780000}"/>
    <cellStyle name="RISKssTime 2 11" xfId="21588" xr:uid="{00000000-0005-0000-0000-000081780000}"/>
    <cellStyle name="RISKssTime 2 11 2" xfId="21589" xr:uid="{00000000-0005-0000-0000-000082780000}"/>
    <cellStyle name="RISKssTime 2 12" xfId="21590" xr:uid="{00000000-0005-0000-0000-000083780000}"/>
    <cellStyle name="RISKssTime 2 12 2" xfId="21591" xr:uid="{00000000-0005-0000-0000-000084780000}"/>
    <cellStyle name="RISKssTime 2 13" xfId="21592" xr:uid="{00000000-0005-0000-0000-000085780000}"/>
    <cellStyle name="RISKssTime 2 2" xfId="21593" xr:uid="{00000000-0005-0000-0000-000086780000}"/>
    <cellStyle name="RISKssTime 2 2 2" xfId="21594" xr:uid="{00000000-0005-0000-0000-000087780000}"/>
    <cellStyle name="RISKssTime 2 3" xfId="21595" xr:uid="{00000000-0005-0000-0000-000088780000}"/>
    <cellStyle name="RISKssTime 2 3 2" xfId="21596" xr:uid="{00000000-0005-0000-0000-000089780000}"/>
    <cellStyle name="RISKssTime 2 4" xfId="21597" xr:uid="{00000000-0005-0000-0000-00008A780000}"/>
    <cellStyle name="RISKssTime 2 4 2" xfId="21598" xr:uid="{00000000-0005-0000-0000-00008B780000}"/>
    <cellStyle name="RISKssTime 2 5" xfId="21599" xr:uid="{00000000-0005-0000-0000-00008C780000}"/>
    <cellStyle name="RISKssTime 2 5 2" xfId="21600" xr:uid="{00000000-0005-0000-0000-00008D780000}"/>
    <cellStyle name="RISKssTime 2 6" xfId="21601" xr:uid="{00000000-0005-0000-0000-00008E780000}"/>
    <cellStyle name="RISKssTime 2 6 2" xfId="21602" xr:uid="{00000000-0005-0000-0000-00008F780000}"/>
    <cellStyle name="RISKssTime 2 7" xfId="21603" xr:uid="{00000000-0005-0000-0000-000090780000}"/>
    <cellStyle name="RISKssTime 2 7 2" xfId="21604" xr:uid="{00000000-0005-0000-0000-000091780000}"/>
    <cellStyle name="RISKssTime 2 8" xfId="21605" xr:uid="{00000000-0005-0000-0000-000092780000}"/>
    <cellStyle name="RISKssTime 2 8 2" xfId="21606" xr:uid="{00000000-0005-0000-0000-000093780000}"/>
    <cellStyle name="RISKssTime 2 9" xfId="21607" xr:uid="{00000000-0005-0000-0000-000094780000}"/>
    <cellStyle name="RISKssTime 2 9 2" xfId="21608" xr:uid="{00000000-0005-0000-0000-000095780000}"/>
    <cellStyle name="RISKssTime 3" xfId="21609" xr:uid="{00000000-0005-0000-0000-000096780000}"/>
    <cellStyle name="RISKssTime 3 10" xfId="21610" xr:uid="{00000000-0005-0000-0000-000097780000}"/>
    <cellStyle name="RISKssTime 3 10 2" xfId="21611" xr:uid="{00000000-0005-0000-0000-000098780000}"/>
    <cellStyle name="RISKssTime 3 11" xfId="21612" xr:uid="{00000000-0005-0000-0000-000099780000}"/>
    <cellStyle name="RISKssTime 3 11 2" xfId="21613" xr:uid="{00000000-0005-0000-0000-00009A780000}"/>
    <cellStyle name="RISKssTime 3 12" xfId="21614" xr:uid="{00000000-0005-0000-0000-00009B780000}"/>
    <cellStyle name="RISKssTime 3 12 2" xfId="21615" xr:uid="{00000000-0005-0000-0000-00009C780000}"/>
    <cellStyle name="RISKssTime 3 13" xfId="21616" xr:uid="{00000000-0005-0000-0000-00009D780000}"/>
    <cellStyle name="RISKssTime 3 2" xfId="21617" xr:uid="{00000000-0005-0000-0000-00009E780000}"/>
    <cellStyle name="RISKssTime 3 2 2" xfId="21618" xr:uid="{00000000-0005-0000-0000-00009F780000}"/>
    <cellStyle name="RISKssTime 3 3" xfId="21619" xr:uid="{00000000-0005-0000-0000-0000A0780000}"/>
    <cellStyle name="RISKssTime 3 3 2" xfId="21620" xr:uid="{00000000-0005-0000-0000-0000A1780000}"/>
    <cellStyle name="RISKssTime 3 4" xfId="21621" xr:uid="{00000000-0005-0000-0000-0000A2780000}"/>
    <cellStyle name="RISKssTime 3 4 2" xfId="21622" xr:uid="{00000000-0005-0000-0000-0000A3780000}"/>
    <cellStyle name="RISKssTime 3 5" xfId="21623" xr:uid="{00000000-0005-0000-0000-0000A4780000}"/>
    <cellStyle name="RISKssTime 3 5 2" xfId="21624" xr:uid="{00000000-0005-0000-0000-0000A5780000}"/>
    <cellStyle name="RISKssTime 3 6" xfId="21625" xr:uid="{00000000-0005-0000-0000-0000A6780000}"/>
    <cellStyle name="RISKssTime 3 6 2" xfId="21626" xr:uid="{00000000-0005-0000-0000-0000A7780000}"/>
    <cellStyle name="RISKssTime 3 7" xfId="21627" xr:uid="{00000000-0005-0000-0000-0000A8780000}"/>
    <cellStyle name="RISKssTime 3 7 2" xfId="21628" xr:uid="{00000000-0005-0000-0000-0000A9780000}"/>
    <cellStyle name="RISKssTime 3 8" xfId="21629" xr:uid="{00000000-0005-0000-0000-0000AA780000}"/>
    <cellStyle name="RISKssTime 3 8 2" xfId="21630" xr:uid="{00000000-0005-0000-0000-0000AB780000}"/>
    <cellStyle name="RISKssTime 3 9" xfId="21631" xr:uid="{00000000-0005-0000-0000-0000AC780000}"/>
    <cellStyle name="RISKssTime 3 9 2" xfId="21632" xr:uid="{00000000-0005-0000-0000-0000AD780000}"/>
    <cellStyle name="RISKssTime 4" xfId="21633" xr:uid="{00000000-0005-0000-0000-0000AE780000}"/>
    <cellStyle name="RISKssTime 4 10" xfId="21634" xr:uid="{00000000-0005-0000-0000-0000AF780000}"/>
    <cellStyle name="RISKssTime 4 10 2" xfId="21635" xr:uid="{00000000-0005-0000-0000-0000B0780000}"/>
    <cellStyle name="RISKssTime 4 11" xfId="21636" xr:uid="{00000000-0005-0000-0000-0000B1780000}"/>
    <cellStyle name="RISKssTime 4 11 2" xfId="21637" xr:uid="{00000000-0005-0000-0000-0000B2780000}"/>
    <cellStyle name="RISKssTime 4 12" xfId="21638" xr:uid="{00000000-0005-0000-0000-0000B3780000}"/>
    <cellStyle name="RISKssTime 4 12 2" xfId="21639" xr:uid="{00000000-0005-0000-0000-0000B4780000}"/>
    <cellStyle name="RISKssTime 4 13" xfId="21640" xr:uid="{00000000-0005-0000-0000-0000B5780000}"/>
    <cellStyle name="RISKssTime 4 2" xfId="21641" xr:uid="{00000000-0005-0000-0000-0000B6780000}"/>
    <cellStyle name="RISKssTime 4 2 2" xfId="21642" xr:uid="{00000000-0005-0000-0000-0000B7780000}"/>
    <cellStyle name="RISKssTime 4 3" xfId="21643" xr:uid="{00000000-0005-0000-0000-0000B8780000}"/>
    <cellStyle name="RISKssTime 4 3 2" xfId="21644" xr:uid="{00000000-0005-0000-0000-0000B9780000}"/>
    <cellStyle name="RISKssTime 4 4" xfId="21645" xr:uid="{00000000-0005-0000-0000-0000BA780000}"/>
    <cellStyle name="RISKssTime 4 4 2" xfId="21646" xr:uid="{00000000-0005-0000-0000-0000BB780000}"/>
    <cellStyle name="RISKssTime 4 5" xfId="21647" xr:uid="{00000000-0005-0000-0000-0000BC780000}"/>
    <cellStyle name="RISKssTime 4 5 2" xfId="21648" xr:uid="{00000000-0005-0000-0000-0000BD780000}"/>
    <cellStyle name="RISKssTime 4 6" xfId="21649" xr:uid="{00000000-0005-0000-0000-0000BE780000}"/>
    <cellStyle name="RISKssTime 4 6 2" xfId="21650" xr:uid="{00000000-0005-0000-0000-0000BF780000}"/>
    <cellStyle name="RISKssTime 4 7" xfId="21651" xr:uid="{00000000-0005-0000-0000-0000C0780000}"/>
    <cellStyle name="RISKssTime 4 7 2" xfId="21652" xr:uid="{00000000-0005-0000-0000-0000C1780000}"/>
    <cellStyle name="RISKssTime 4 8" xfId="21653" xr:uid="{00000000-0005-0000-0000-0000C2780000}"/>
    <cellStyle name="RISKssTime 4 8 2" xfId="21654" xr:uid="{00000000-0005-0000-0000-0000C3780000}"/>
    <cellStyle name="RISKssTime 4 9" xfId="21655" xr:uid="{00000000-0005-0000-0000-0000C4780000}"/>
    <cellStyle name="RISKssTime 4 9 2" xfId="21656" xr:uid="{00000000-0005-0000-0000-0000C5780000}"/>
    <cellStyle name="RISKssTime 5" xfId="21657" xr:uid="{00000000-0005-0000-0000-0000C6780000}"/>
    <cellStyle name="RISKtandbEdge" xfId="21658" xr:uid="{00000000-0005-0000-0000-0000C7780000}"/>
    <cellStyle name="RISKtandbEdge 10" xfId="21659" xr:uid="{00000000-0005-0000-0000-0000C8780000}"/>
    <cellStyle name="RISKtandbEdge 10 2" xfId="21660" xr:uid="{00000000-0005-0000-0000-0000C9780000}"/>
    <cellStyle name="RISKtandbEdge 11" xfId="21661" xr:uid="{00000000-0005-0000-0000-0000CA780000}"/>
    <cellStyle name="RISKtandbEdge 11 2" xfId="21662" xr:uid="{00000000-0005-0000-0000-0000CB780000}"/>
    <cellStyle name="RISKtandbEdge 12" xfId="21663" xr:uid="{00000000-0005-0000-0000-0000CC780000}"/>
    <cellStyle name="RISKtandbEdge 2" xfId="21664" xr:uid="{00000000-0005-0000-0000-0000CD780000}"/>
    <cellStyle name="RISKtandbEdge 2 10" xfId="21665" xr:uid="{00000000-0005-0000-0000-0000CE780000}"/>
    <cellStyle name="RISKtandbEdge 2 10 2" xfId="21666" xr:uid="{00000000-0005-0000-0000-0000CF780000}"/>
    <cellStyle name="RISKtandbEdge 2 10 2 2" xfId="21667" xr:uid="{00000000-0005-0000-0000-0000D0780000}"/>
    <cellStyle name="RISKtandbEdge 2 10 3" xfId="21668" xr:uid="{00000000-0005-0000-0000-0000D1780000}"/>
    <cellStyle name="RISKtandbEdge 2 10 3 2" xfId="21669" xr:uid="{00000000-0005-0000-0000-0000D2780000}"/>
    <cellStyle name="RISKtandbEdge 2 10 4" xfId="21670" xr:uid="{00000000-0005-0000-0000-0000D3780000}"/>
    <cellStyle name="RISKtandbEdge 2 11" xfId="21671" xr:uid="{00000000-0005-0000-0000-0000D4780000}"/>
    <cellStyle name="RISKtandbEdge 2 11 2" xfId="21672" xr:uid="{00000000-0005-0000-0000-0000D5780000}"/>
    <cellStyle name="RISKtandbEdge 2 12" xfId="21673" xr:uid="{00000000-0005-0000-0000-0000D6780000}"/>
    <cellStyle name="RISKtandbEdge 2 12 2" xfId="21674" xr:uid="{00000000-0005-0000-0000-0000D7780000}"/>
    <cellStyle name="RISKtandbEdge 2 13" xfId="21675" xr:uid="{00000000-0005-0000-0000-0000D8780000}"/>
    <cellStyle name="RISKtandbEdge 2 2" xfId="21676" xr:uid="{00000000-0005-0000-0000-0000D9780000}"/>
    <cellStyle name="RISKtandbEdge 2 2 2" xfId="21677" xr:uid="{00000000-0005-0000-0000-0000DA780000}"/>
    <cellStyle name="RISKtandbEdge 2 2 2 2" xfId="21678" xr:uid="{00000000-0005-0000-0000-0000DB780000}"/>
    <cellStyle name="RISKtandbEdge 2 2 2 2 2" xfId="21679" xr:uid="{00000000-0005-0000-0000-0000DC780000}"/>
    <cellStyle name="RISKtandbEdge 2 2 2 2 2 2" xfId="21680" xr:uid="{00000000-0005-0000-0000-0000DD780000}"/>
    <cellStyle name="RISKtandbEdge 2 2 2 2 3" xfId="21681" xr:uid="{00000000-0005-0000-0000-0000DE780000}"/>
    <cellStyle name="RISKtandbEdge 2 2 2 2 3 2" xfId="21682" xr:uid="{00000000-0005-0000-0000-0000DF780000}"/>
    <cellStyle name="RISKtandbEdge 2 2 2 2 4" xfId="21683" xr:uid="{00000000-0005-0000-0000-0000E0780000}"/>
    <cellStyle name="RISKtandbEdge 2 2 2 3" xfId="21684" xr:uid="{00000000-0005-0000-0000-0000E1780000}"/>
    <cellStyle name="RISKtandbEdge 2 2 2 3 2" xfId="21685" xr:uid="{00000000-0005-0000-0000-0000E2780000}"/>
    <cellStyle name="RISKtandbEdge 2 2 2 3 2 2" xfId="21686" xr:uid="{00000000-0005-0000-0000-0000E3780000}"/>
    <cellStyle name="RISKtandbEdge 2 2 2 3 3" xfId="21687" xr:uid="{00000000-0005-0000-0000-0000E4780000}"/>
    <cellStyle name="RISKtandbEdge 2 2 2 3 3 2" xfId="21688" xr:uid="{00000000-0005-0000-0000-0000E5780000}"/>
    <cellStyle name="RISKtandbEdge 2 2 2 3 4" xfId="21689" xr:uid="{00000000-0005-0000-0000-0000E6780000}"/>
    <cellStyle name="RISKtandbEdge 2 2 2 4" xfId="21690" xr:uid="{00000000-0005-0000-0000-0000E7780000}"/>
    <cellStyle name="RISKtandbEdge 2 2 2 4 2" xfId="21691" xr:uid="{00000000-0005-0000-0000-0000E8780000}"/>
    <cellStyle name="RISKtandbEdge 2 2 2 4 2 2" xfId="21692" xr:uid="{00000000-0005-0000-0000-0000E9780000}"/>
    <cellStyle name="RISKtandbEdge 2 2 2 4 3" xfId="21693" xr:uid="{00000000-0005-0000-0000-0000EA780000}"/>
    <cellStyle name="RISKtandbEdge 2 2 2 4 3 2" xfId="21694" xr:uid="{00000000-0005-0000-0000-0000EB780000}"/>
    <cellStyle name="RISKtandbEdge 2 2 2 4 4" xfId="21695" xr:uid="{00000000-0005-0000-0000-0000EC780000}"/>
    <cellStyle name="RISKtandbEdge 2 2 2 5" xfId="21696" xr:uid="{00000000-0005-0000-0000-0000ED780000}"/>
    <cellStyle name="RISKtandbEdge 2 2 2 5 2" xfId="21697" xr:uid="{00000000-0005-0000-0000-0000EE780000}"/>
    <cellStyle name="RISKtandbEdge 2 2 2 5 2 2" xfId="21698" xr:uid="{00000000-0005-0000-0000-0000EF780000}"/>
    <cellStyle name="RISKtandbEdge 2 2 2 5 3" xfId="21699" xr:uid="{00000000-0005-0000-0000-0000F0780000}"/>
    <cellStyle name="RISKtandbEdge 2 2 2 5 3 2" xfId="21700" xr:uid="{00000000-0005-0000-0000-0000F1780000}"/>
    <cellStyle name="RISKtandbEdge 2 2 2 5 4" xfId="21701" xr:uid="{00000000-0005-0000-0000-0000F2780000}"/>
    <cellStyle name="RISKtandbEdge 2 2 2 6" xfId="21702" xr:uid="{00000000-0005-0000-0000-0000F3780000}"/>
    <cellStyle name="RISKtandbEdge 2 2 2 6 2" xfId="21703" xr:uid="{00000000-0005-0000-0000-0000F4780000}"/>
    <cellStyle name="RISKtandbEdge 2 2 2 7" xfId="21704" xr:uid="{00000000-0005-0000-0000-0000F5780000}"/>
    <cellStyle name="RISKtandbEdge 2 2 2 7 2" xfId="21705" xr:uid="{00000000-0005-0000-0000-0000F6780000}"/>
    <cellStyle name="RISKtandbEdge 2 2 2 8" xfId="21706" xr:uid="{00000000-0005-0000-0000-0000F7780000}"/>
    <cellStyle name="RISKtandbEdge 2 2 3" xfId="21707" xr:uid="{00000000-0005-0000-0000-0000F8780000}"/>
    <cellStyle name="RISKtandbEdge 2 2 3 2" xfId="21708" xr:uid="{00000000-0005-0000-0000-0000F9780000}"/>
    <cellStyle name="RISKtandbEdge 2 2 3 2 2" xfId="21709" xr:uid="{00000000-0005-0000-0000-0000FA780000}"/>
    <cellStyle name="RISKtandbEdge 2 2 3 3" xfId="21710" xr:uid="{00000000-0005-0000-0000-0000FB780000}"/>
    <cellStyle name="RISKtandbEdge 2 2 3 3 2" xfId="21711" xr:uid="{00000000-0005-0000-0000-0000FC780000}"/>
    <cellStyle name="RISKtandbEdge 2 2 3 4" xfId="21712" xr:uid="{00000000-0005-0000-0000-0000FD780000}"/>
    <cellStyle name="RISKtandbEdge 2 2 4" xfId="21713" xr:uid="{00000000-0005-0000-0000-0000FE780000}"/>
    <cellStyle name="RISKtandbEdge 2 2 4 2" xfId="21714" xr:uid="{00000000-0005-0000-0000-0000FF780000}"/>
    <cellStyle name="RISKtandbEdge 2 2 4 2 2" xfId="21715" xr:uid="{00000000-0005-0000-0000-000000790000}"/>
    <cellStyle name="RISKtandbEdge 2 2 4 3" xfId="21716" xr:uid="{00000000-0005-0000-0000-000001790000}"/>
    <cellStyle name="RISKtandbEdge 2 2 4 3 2" xfId="21717" xr:uid="{00000000-0005-0000-0000-000002790000}"/>
    <cellStyle name="RISKtandbEdge 2 2 4 4" xfId="21718" xr:uid="{00000000-0005-0000-0000-000003790000}"/>
    <cellStyle name="RISKtandbEdge 2 2 5" xfId="21719" xr:uid="{00000000-0005-0000-0000-000004790000}"/>
    <cellStyle name="RISKtandbEdge 2 2 5 2" xfId="21720" xr:uid="{00000000-0005-0000-0000-000005790000}"/>
    <cellStyle name="RISKtandbEdge 2 2 5 2 2" xfId="21721" xr:uid="{00000000-0005-0000-0000-000006790000}"/>
    <cellStyle name="RISKtandbEdge 2 2 5 3" xfId="21722" xr:uid="{00000000-0005-0000-0000-000007790000}"/>
    <cellStyle name="RISKtandbEdge 2 2 5 3 2" xfId="21723" xr:uid="{00000000-0005-0000-0000-000008790000}"/>
    <cellStyle name="RISKtandbEdge 2 2 5 4" xfId="21724" xr:uid="{00000000-0005-0000-0000-000009790000}"/>
    <cellStyle name="RISKtandbEdge 2 2 6" xfId="21725" xr:uid="{00000000-0005-0000-0000-00000A790000}"/>
    <cellStyle name="RISKtandbEdge 2 2 6 2" xfId="21726" xr:uid="{00000000-0005-0000-0000-00000B790000}"/>
    <cellStyle name="RISKtandbEdge 2 2 6 2 2" xfId="21727" xr:uid="{00000000-0005-0000-0000-00000C790000}"/>
    <cellStyle name="RISKtandbEdge 2 2 6 3" xfId="21728" xr:uid="{00000000-0005-0000-0000-00000D790000}"/>
    <cellStyle name="RISKtandbEdge 2 2 6 3 2" xfId="21729" xr:uid="{00000000-0005-0000-0000-00000E790000}"/>
    <cellStyle name="RISKtandbEdge 2 2 6 4" xfId="21730" xr:uid="{00000000-0005-0000-0000-00000F790000}"/>
    <cellStyle name="RISKtandbEdge 2 2 7" xfId="21731" xr:uid="{00000000-0005-0000-0000-000010790000}"/>
    <cellStyle name="RISKtandbEdge 2 2 7 2" xfId="21732" xr:uid="{00000000-0005-0000-0000-000011790000}"/>
    <cellStyle name="RISKtandbEdge 2 2 8" xfId="21733" xr:uid="{00000000-0005-0000-0000-000012790000}"/>
    <cellStyle name="RISKtandbEdge 2 2 8 2" xfId="21734" xr:uid="{00000000-0005-0000-0000-000013790000}"/>
    <cellStyle name="RISKtandbEdge 2 2 9" xfId="21735" xr:uid="{00000000-0005-0000-0000-000014790000}"/>
    <cellStyle name="RISKtandbEdge 2 2_Balance" xfId="21736" xr:uid="{00000000-0005-0000-0000-000015790000}"/>
    <cellStyle name="RISKtandbEdge 2 3" xfId="21737" xr:uid="{00000000-0005-0000-0000-000016790000}"/>
    <cellStyle name="RISKtandbEdge 2 3 2" xfId="21738" xr:uid="{00000000-0005-0000-0000-000017790000}"/>
    <cellStyle name="RISKtandbEdge 2 3 2 2" xfId="21739" xr:uid="{00000000-0005-0000-0000-000018790000}"/>
    <cellStyle name="RISKtandbEdge 2 3 2 2 2" xfId="21740" xr:uid="{00000000-0005-0000-0000-000019790000}"/>
    <cellStyle name="RISKtandbEdge 2 3 2 2 2 2" xfId="21741" xr:uid="{00000000-0005-0000-0000-00001A790000}"/>
    <cellStyle name="RISKtandbEdge 2 3 2 2 3" xfId="21742" xr:uid="{00000000-0005-0000-0000-00001B790000}"/>
    <cellStyle name="RISKtandbEdge 2 3 2 2 3 2" xfId="21743" xr:uid="{00000000-0005-0000-0000-00001C790000}"/>
    <cellStyle name="RISKtandbEdge 2 3 2 2 4" xfId="21744" xr:uid="{00000000-0005-0000-0000-00001D790000}"/>
    <cellStyle name="RISKtandbEdge 2 3 2 3" xfId="21745" xr:uid="{00000000-0005-0000-0000-00001E790000}"/>
    <cellStyle name="RISKtandbEdge 2 3 2 3 2" xfId="21746" xr:uid="{00000000-0005-0000-0000-00001F790000}"/>
    <cellStyle name="RISKtandbEdge 2 3 2 3 2 2" xfId="21747" xr:uid="{00000000-0005-0000-0000-000020790000}"/>
    <cellStyle name="RISKtandbEdge 2 3 2 3 3" xfId="21748" xr:uid="{00000000-0005-0000-0000-000021790000}"/>
    <cellStyle name="RISKtandbEdge 2 3 2 3 3 2" xfId="21749" xr:uid="{00000000-0005-0000-0000-000022790000}"/>
    <cellStyle name="RISKtandbEdge 2 3 2 3 4" xfId="21750" xr:uid="{00000000-0005-0000-0000-000023790000}"/>
    <cellStyle name="RISKtandbEdge 2 3 2 4" xfId="21751" xr:uid="{00000000-0005-0000-0000-000024790000}"/>
    <cellStyle name="RISKtandbEdge 2 3 2 4 2" xfId="21752" xr:uid="{00000000-0005-0000-0000-000025790000}"/>
    <cellStyle name="RISKtandbEdge 2 3 2 4 2 2" xfId="21753" xr:uid="{00000000-0005-0000-0000-000026790000}"/>
    <cellStyle name="RISKtandbEdge 2 3 2 4 3" xfId="21754" xr:uid="{00000000-0005-0000-0000-000027790000}"/>
    <cellStyle name="RISKtandbEdge 2 3 2 4 3 2" xfId="21755" xr:uid="{00000000-0005-0000-0000-000028790000}"/>
    <cellStyle name="RISKtandbEdge 2 3 2 4 4" xfId="21756" xr:uid="{00000000-0005-0000-0000-000029790000}"/>
    <cellStyle name="RISKtandbEdge 2 3 2 5" xfId="21757" xr:uid="{00000000-0005-0000-0000-00002A790000}"/>
    <cellStyle name="RISKtandbEdge 2 3 2 5 2" xfId="21758" xr:uid="{00000000-0005-0000-0000-00002B790000}"/>
    <cellStyle name="RISKtandbEdge 2 3 2 5 2 2" xfId="21759" xr:uid="{00000000-0005-0000-0000-00002C790000}"/>
    <cellStyle name="RISKtandbEdge 2 3 2 5 3" xfId="21760" xr:uid="{00000000-0005-0000-0000-00002D790000}"/>
    <cellStyle name="RISKtandbEdge 2 3 2 5 3 2" xfId="21761" xr:uid="{00000000-0005-0000-0000-00002E790000}"/>
    <cellStyle name="RISKtandbEdge 2 3 2 5 4" xfId="21762" xr:uid="{00000000-0005-0000-0000-00002F790000}"/>
    <cellStyle name="RISKtandbEdge 2 3 2 6" xfId="21763" xr:uid="{00000000-0005-0000-0000-000030790000}"/>
    <cellStyle name="RISKtandbEdge 2 3 2 6 2" xfId="21764" xr:uid="{00000000-0005-0000-0000-000031790000}"/>
    <cellStyle name="RISKtandbEdge 2 3 2 7" xfId="21765" xr:uid="{00000000-0005-0000-0000-000032790000}"/>
    <cellStyle name="RISKtandbEdge 2 3 2 7 2" xfId="21766" xr:uid="{00000000-0005-0000-0000-000033790000}"/>
    <cellStyle name="RISKtandbEdge 2 3 2 8" xfId="21767" xr:uid="{00000000-0005-0000-0000-000034790000}"/>
    <cellStyle name="RISKtandbEdge 2 3 3" xfId="21768" xr:uid="{00000000-0005-0000-0000-000035790000}"/>
    <cellStyle name="RISKtandbEdge 2 3 3 2" xfId="21769" xr:uid="{00000000-0005-0000-0000-000036790000}"/>
    <cellStyle name="RISKtandbEdge 2 3 3 2 2" xfId="21770" xr:uid="{00000000-0005-0000-0000-000037790000}"/>
    <cellStyle name="RISKtandbEdge 2 3 3 3" xfId="21771" xr:uid="{00000000-0005-0000-0000-000038790000}"/>
    <cellStyle name="RISKtandbEdge 2 3 3 3 2" xfId="21772" xr:uid="{00000000-0005-0000-0000-000039790000}"/>
    <cellStyle name="RISKtandbEdge 2 3 3 4" xfId="21773" xr:uid="{00000000-0005-0000-0000-00003A790000}"/>
    <cellStyle name="RISKtandbEdge 2 3 4" xfId="21774" xr:uid="{00000000-0005-0000-0000-00003B790000}"/>
    <cellStyle name="RISKtandbEdge 2 3 4 2" xfId="21775" xr:uid="{00000000-0005-0000-0000-00003C790000}"/>
    <cellStyle name="RISKtandbEdge 2 3 4 2 2" xfId="21776" xr:uid="{00000000-0005-0000-0000-00003D790000}"/>
    <cellStyle name="RISKtandbEdge 2 3 4 3" xfId="21777" xr:uid="{00000000-0005-0000-0000-00003E790000}"/>
    <cellStyle name="RISKtandbEdge 2 3 4 3 2" xfId="21778" xr:uid="{00000000-0005-0000-0000-00003F790000}"/>
    <cellStyle name="RISKtandbEdge 2 3 4 4" xfId="21779" xr:uid="{00000000-0005-0000-0000-000040790000}"/>
    <cellStyle name="RISKtandbEdge 2 3 5" xfId="21780" xr:uid="{00000000-0005-0000-0000-000041790000}"/>
    <cellStyle name="RISKtandbEdge 2 3 5 2" xfId="21781" xr:uid="{00000000-0005-0000-0000-000042790000}"/>
    <cellStyle name="RISKtandbEdge 2 3 5 2 2" xfId="21782" xr:uid="{00000000-0005-0000-0000-000043790000}"/>
    <cellStyle name="RISKtandbEdge 2 3 5 3" xfId="21783" xr:uid="{00000000-0005-0000-0000-000044790000}"/>
    <cellStyle name="RISKtandbEdge 2 3 5 3 2" xfId="21784" xr:uid="{00000000-0005-0000-0000-000045790000}"/>
    <cellStyle name="RISKtandbEdge 2 3 5 4" xfId="21785" xr:uid="{00000000-0005-0000-0000-000046790000}"/>
    <cellStyle name="RISKtandbEdge 2 3 6" xfId="21786" xr:uid="{00000000-0005-0000-0000-000047790000}"/>
    <cellStyle name="RISKtandbEdge 2 3 6 2" xfId="21787" xr:uid="{00000000-0005-0000-0000-000048790000}"/>
    <cellStyle name="RISKtandbEdge 2 3 6 2 2" xfId="21788" xr:uid="{00000000-0005-0000-0000-000049790000}"/>
    <cellStyle name="RISKtandbEdge 2 3 6 3" xfId="21789" xr:uid="{00000000-0005-0000-0000-00004A790000}"/>
    <cellStyle name="RISKtandbEdge 2 3 6 3 2" xfId="21790" xr:uid="{00000000-0005-0000-0000-00004B790000}"/>
    <cellStyle name="RISKtandbEdge 2 3 6 4" xfId="21791" xr:uid="{00000000-0005-0000-0000-00004C790000}"/>
    <cellStyle name="RISKtandbEdge 2 3 7" xfId="21792" xr:uid="{00000000-0005-0000-0000-00004D790000}"/>
    <cellStyle name="RISKtandbEdge 2 3 7 2" xfId="21793" xr:uid="{00000000-0005-0000-0000-00004E790000}"/>
    <cellStyle name="RISKtandbEdge 2 3 8" xfId="21794" xr:uid="{00000000-0005-0000-0000-00004F790000}"/>
    <cellStyle name="RISKtandbEdge 2 3 8 2" xfId="21795" xr:uid="{00000000-0005-0000-0000-000050790000}"/>
    <cellStyle name="RISKtandbEdge 2 3 9" xfId="21796" xr:uid="{00000000-0005-0000-0000-000051790000}"/>
    <cellStyle name="RISKtandbEdge 2 3_Balance" xfId="21797" xr:uid="{00000000-0005-0000-0000-000052790000}"/>
    <cellStyle name="RISKtandbEdge 2 4" xfId="21798" xr:uid="{00000000-0005-0000-0000-000053790000}"/>
    <cellStyle name="RISKtandbEdge 2 4 2" xfId="21799" xr:uid="{00000000-0005-0000-0000-000054790000}"/>
    <cellStyle name="RISKtandbEdge 2 4 2 2" xfId="21800" xr:uid="{00000000-0005-0000-0000-000055790000}"/>
    <cellStyle name="RISKtandbEdge 2 4 2 2 2" xfId="21801" xr:uid="{00000000-0005-0000-0000-000056790000}"/>
    <cellStyle name="RISKtandbEdge 2 4 2 2 2 2" xfId="21802" xr:uid="{00000000-0005-0000-0000-000057790000}"/>
    <cellStyle name="RISKtandbEdge 2 4 2 2 3" xfId="21803" xr:uid="{00000000-0005-0000-0000-000058790000}"/>
    <cellStyle name="RISKtandbEdge 2 4 2 2 3 2" xfId="21804" xr:uid="{00000000-0005-0000-0000-000059790000}"/>
    <cellStyle name="RISKtandbEdge 2 4 2 2 4" xfId="21805" xr:uid="{00000000-0005-0000-0000-00005A790000}"/>
    <cellStyle name="RISKtandbEdge 2 4 2 3" xfId="21806" xr:uid="{00000000-0005-0000-0000-00005B790000}"/>
    <cellStyle name="RISKtandbEdge 2 4 2 3 2" xfId="21807" xr:uid="{00000000-0005-0000-0000-00005C790000}"/>
    <cellStyle name="RISKtandbEdge 2 4 2 3 2 2" xfId="21808" xr:uid="{00000000-0005-0000-0000-00005D790000}"/>
    <cellStyle name="RISKtandbEdge 2 4 2 3 3" xfId="21809" xr:uid="{00000000-0005-0000-0000-00005E790000}"/>
    <cellStyle name="RISKtandbEdge 2 4 2 3 3 2" xfId="21810" xr:uid="{00000000-0005-0000-0000-00005F790000}"/>
    <cellStyle name="RISKtandbEdge 2 4 2 3 4" xfId="21811" xr:uid="{00000000-0005-0000-0000-000060790000}"/>
    <cellStyle name="RISKtandbEdge 2 4 2 4" xfId="21812" xr:uid="{00000000-0005-0000-0000-000061790000}"/>
    <cellStyle name="RISKtandbEdge 2 4 2 4 2" xfId="21813" xr:uid="{00000000-0005-0000-0000-000062790000}"/>
    <cellStyle name="RISKtandbEdge 2 4 2 4 2 2" xfId="21814" xr:uid="{00000000-0005-0000-0000-000063790000}"/>
    <cellStyle name="RISKtandbEdge 2 4 2 4 3" xfId="21815" xr:uid="{00000000-0005-0000-0000-000064790000}"/>
    <cellStyle name="RISKtandbEdge 2 4 2 4 3 2" xfId="21816" xr:uid="{00000000-0005-0000-0000-000065790000}"/>
    <cellStyle name="RISKtandbEdge 2 4 2 4 4" xfId="21817" xr:uid="{00000000-0005-0000-0000-000066790000}"/>
    <cellStyle name="RISKtandbEdge 2 4 2 5" xfId="21818" xr:uid="{00000000-0005-0000-0000-000067790000}"/>
    <cellStyle name="RISKtandbEdge 2 4 2 5 2" xfId="21819" xr:uid="{00000000-0005-0000-0000-000068790000}"/>
    <cellStyle name="RISKtandbEdge 2 4 2 5 2 2" xfId="21820" xr:uid="{00000000-0005-0000-0000-000069790000}"/>
    <cellStyle name="RISKtandbEdge 2 4 2 5 3" xfId="21821" xr:uid="{00000000-0005-0000-0000-00006A790000}"/>
    <cellStyle name="RISKtandbEdge 2 4 2 5 3 2" xfId="21822" xr:uid="{00000000-0005-0000-0000-00006B790000}"/>
    <cellStyle name="RISKtandbEdge 2 4 2 5 4" xfId="21823" xr:uid="{00000000-0005-0000-0000-00006C790000}"/>
    <cellStyle name="RISKtandbEdge 2 4 2 6" xfId="21824" xr:uid="{00000000-0005-0000-0000-00006D790000}"/>
    <cellStyle name="RISKtandbEdge 2 4 2 6 2" xfId="21825" xr:uid="{00000000-0005-0000-0000-00006E790000}"/>
    <cellStyle name="RISKtandbEdge 2 4 2 7" xfId="21826" xr:uid="{00000000-0005-0000-0000-00006F790000}"/>
    <cellStyle name="RISKtandbEdge 2 4 2 7 2" xfId="21827" xr:uid="{00000000-0005-0000-0000-000070790000}"/>
    <cellStyle name="RISKtandbEdge 2 4 2 8" xfId="21828" xr:uid="{00000000-0005-0000-0000-000071790000}"/>
    <cellStyle name="RISKtandbEdge 2 4 3" xfId="21829" xr:uid="{00000000-0005-0000-0000-000072790000}"/>
    <cellStyle name="RISKtandbEdge 2 4 3 2" xfId="21830" xr:uid="{00000000-0005-0000-0000-000073790000}"/>
    <cellStyle name="RISKtandbEdge 2 4 3 2 2" xfId="21831" xr:uid="{00000000-0005-0000-0000-000074790000}"/>
    <cellStyle name="RISKtandbEdge 2 4 3 3" xfId="21832" xr:uid="{00000000-0005-0000-0000-000075790000}"/>
    <cellStyle name="RISKtandbEdge 2 4 3 3 2" xfId="21833" xr:uid="{00000000-0005-0000-0000-000076790000}"/>
    <cellStyle name="RISKtandbEdge 2 4 3 4" xfId="21834" xr:uid="{00000000-0005-0000-0000-000077790000}"/>
    <cellStyle name="RISKtandbEdge 2 4 4" xfId="21835" xr:uid="{00000000-0005-0000-0000-000078790000}"/>
    <cellStyle name="RISKtandbEdge 2 4 4 2" xfId="21836" xr:uid="{00000000-0005-0000-0000-000079790000}"/>
    <cellStyle name="RISKtandbEdge 2 4 4 2 2" xfId="21837" xr:uid="{00000000-0005-0000-0000-00007A790000}"/>
    <cellStyle name="RISKtandbEdge 2 4 4 3" xfId="21838" xr:uid="{00000000-0005-0000-0000-00007B790000}"/>
    <cellStyle name="RISKtandbEdge 2 4 4 3 2" xfId="21839" xr:uid="{00000000-0005-0000-0000-00007C790000}"/>
    <cellStyle name="RISKtandbEdge 2 4 4 4" xfId="21840" xr:uid="{00000000-0005-0000-0000-00007D790000}"/>
    <cellStyle name="RISKtandbEdge 2 4 5" xfId="21841" xr:uid="{00000000-0005-0000-0000-00007E790000}"/>
    <cellStyle name="RISKtandbEdge 2 4 5 2" xfId="21842" xr:uid="{00000000-0005-0000-0000-00007F790000}"/>
    <cellStyle name="RISKtandbEdge 2 4 5 2 2" xfId="21843" xr:uid="{00000000-0005-0000-0000-000080790000}"/>
    <cellStyle name="RISKtandbEdge 2 4 5 3" xfId="21844" xr:uid="{00000000-0005-0000-0000-000081790000}"/>
    <cellStyle name="RISKtandbEdge 2 4 5 3 2" xfId="21845" xr:uid="{00000000-0005-0000-0000-000082790000}"/>
    <cellStyle name="RISKtandbEdge 2 4 5 4" xfId="21846" xr:uid="{00000000-0005-0000-0000-000083790000}"/>
    <cellStyle name="RISKtandbEdge 2 4 6" xfId="21847" xr:uid="{00000000-0005-0000-0000-000084790000}"/>
    <cellStyle name="RISKtandbEdge 2 4 6 2" xfId="21848" xr:uid="{00000000-0005-0000-0000-000085790000}"/>
    <cellStyle name="RISKtandbEdge 2 4 6 2 2" xfId="21849" xr:uid="{00000000-0005-0000-0000-000086790000}"/>
    <cellStyle name="RISKtandbEdge 2 4 6 3" xfId="21850" xr:uid="{00000000-0005-0000-0000-000087790000}"/>
    <cellStyle name="RISKtandbEdge 2 4 6 3 2" xfId="21851" xr:uid="{00000000-0005-0000-0000-000088790000}"/>
    <cellStyle name="RISKtandbEdge 2 4 6 4" xfId="21852" xr:uid="{00000000-0005-0000-0000-000089790000}"/>
    <cellStyle name="RISKtandbEdge 2 4 7" xfId="21853" xr:uid="{00000000-0005-0000-0000-00008A790000}"/>
    <cellStyle name="RISKtandbEdge 2 4 7 2" xfId="21854" xr:uid="{00000000-0005-0000-0000-00008B790000}"/>
    <cellStyle name="RISKtandbEdge 2 4 8" xfId="21855" xr:uid="{00000000-0005-0000-0000-00008C790000}"/>
    <cellStyle name="RISKtandbEdge 2 4 8 2" xfId="21856" xr:uid="{00000000-0005-0000-0000-00008D790000}"/>
    <cellStyle name="RISKtandbEdge 2 4 9" xfId="21857" xr:uid="{00000000-0005-0000-0000-00008E790000}"/>
    <cellStyle name="RISKtandbEdge 2 4_Balance" xfId="21858" xr:uid="{00000000-0005-0000-0000-00008F790000}"/>
    <cellStyle name="RISKtandbEdge 2 5" xfId="21859" xr:uid="{00000000-0005-0000-0000-000090790000}"/>
    <cellStyle name="RISKtandbEdge 2 5 2" xfId="21860" xr:uid="{00000000-0005-0000-0000-000091790000}"/>
    <cellStyle name="RISKtandbEdge 2 5 2 2" xfId="21861" xr:uid="{00000000-0005-0000-0000-000092790000}"/>
    <cellStyle name="RISKtandbEdge 2 5 2 2 2" xfId="21862" xr:uid="{00000000-0005-0000-0000-000093790000}"/>
    <cellStyle name="RISKtandbEdge 2 5 2 3" xfId="21863" xr:uid="{00000000-0005-0000-0000-000094790000}"/>
    <cellStyle name="RISKtandbEdge 2 5 2 3 2" xfId="21864" xr:uid="{00000000-0005-0000-0000-000095790000}"/>
    <cellStyle name="RISKtandbEdge 2 5 2 4" xfId="21865" xr:uid="{00000000-0005-0000-0000-000096790000}"/>
    <cellStyle name="RISKtandbEdge 2 5 3" xfId="21866" xr:uid="{00000000-0005-0000-0000-000097790000}"/>
    <cellStyle name="RISKtandbEdge 2 5 3 2" xfId="21867" xr:uid="{00000000-0005-0000-0000-000098790000}"/>
    <cellStyle name="RISKtandbEdge 2 5 3 2 2" xfId="21868" xr:uid="{00000000-0005-0000-0000-000099790000}"/>
    <cellStyle name="RISKtandbEdge 2 5 3 3" xfId="21869" xr:uid="{00000000-0005-0000-0000-00009A790000}"/>
    <cellStyle name="RISKtandbEdge 2 5 3 3 2" xfId="21870" xr:uid="{00000000-0005-0000-0000-00009B790000}"/>
    <cellStyle name="RISKtandbEdge 2 5 3 4" xfId="21871" xr:uid="{00000000-0005-0000-0000-00009C790000}"/>
    <cellStyle name="RISKtandbEdge 2 5 4" xfId="21872" xr:uid="{00000000-0005-0000-0000-00009D790000}"/>
    <cellStyle name="RISKtandbEdge 2 5 4 2" xfId="21873" xr:uid="{00000000-0005-0000-0000-00009E790000}"/>
    <cellStyle name="RISKtandbEdge 2 5 4 2 2" xfId="21874" xr:uid="{00000000-0005-0000-0000-00009F790000}"/>
    <cellStyle name="RISKtandbEdge 2 5 4 3" xfId="21875" xr:uid="{00000000-0005-0000-0000-0000A0790000}"/>
    <cellStyle name="RISKtandbEdge 2 5 4 3 2" xfId="21876" xr:uid="{00000000-0005-0000-0000-0000A1790000}"/>
    <cellStyle name="RISKtandbEdge 2 5 4 4" xfId="21877" xr:uid="{00000000-0005-0000-0000-0000A2790000}"/>
    <cellStyle name="RISKtandbEdge 2 5 5" xfId="21878" xr:uid="{00000000-0005-0000-0000-0000A3790000}"/>
    <cellStyle name="RISKtandbEdge 2 5 5 2" xfId="21879" xr:uid="{00000000-0005-0000-0000-0000A4790000}"/>
    <cellStyle name="RISKtandbEdge 2 5 5 2 2" xfId="21880" xr:uid="{00000000-0005-0000-0000-0000A5790000}"/>
    <cellStyle name="RISKtandbEdge 2 5 5 3" xfId="21881" xr:uid="{00000000-0005-0000-0000-0000A6790000}"/>
    <cellStyle name="RISKtandbEdge 2 5 5 3 2" xfId="21882" xr:uid="{00000000-0005-0000-0000-0000A7790000}"/>
    <cellStyle name="RISKtandbEdge 2 5 5 4" xfId="21883" xr:uid="{00000000-0005-0000-0000-0000A8790000}"/>
    <cellStyle name="RISKtandbEdge 2 5 6" xfId="21884" xr:uid="{00000000-0005-0000-0000-0000A9790000}"/>
    <cellStyle name="RISKtandbEdge 2 5 6 2" xfId="21885" xr:uid="{00000000-0005-0000-0000-0000AA790000}"/>
    <cellStyle name="RISKtandbEdge 2 5 7" xfId="21886" xr:uid="{00000000-0005-0000-0000-0000AB790000}"/>
    <cellStyle name="RISKtandbEdge 2 5 7 2" xfId="21887" xr:uid="{00000000-0005-0000-0000-0000AC790000}"/>
    <cellStyle name="RISKtandbEdge 2 5 8" xfId="21888" xr:uid="{00000000-0005-0000-0000-0000AD790000}"/>
    <cellStyle name="RISKtandbEdge 2 6" xfId="21889" xr:uid="{00000000-0005-0000-0000-0000AE790000}"/>
    <cellStyle name="RISKtandbEdge 2 6 2" xfId="21890" xr:uid="{00000000-0005-0000-0000-0000AF790000}"/>
    <cellStyle name="RISKtandbEdge 2 6 2 2" xfId="21891" xr:uid="{00000000-0005-0000-0000-0000B0790000}"/>
    <cellStyle name="RISKtandbEdge 2 6 2 2 2" xfId="21892" xr:uid="{00000000-0005-0000-0000-0000B1790000}"/>
    <cellStyle name="RISKtandbEdge 2 6 2 3" xfId="21893" xr:uid="{00000000-0005-0000-0000-0000B2790000}"/>
    <cellStyle name="RISKtandbEdge 2 6 2 3 2" xfId="21894" xr:uid="{00000000-0005-0000-0000-0000B3790000}"/>
    <cellStyle name="RISKtandbEdge 2 6 2 4" xfId="21895" xr:uid="{00000000-0005-0000-0000-0000B4790000}"/>
    <cellStyle name="RISKtandbEdge 2 6 3" xfId="21896" xr:uid="{00000000-0005-0000-0000-0000B5790000}"/>
    <cellStyle name="RISKtandbEdge 2 6 3 2" xfId="21897" xr:uid="{00000000-0005-0000-0000-0000B6790000}"/>
    <cellStyle name="RISKtandbEdge 2 6 3 2 2" xfId="21898" xr:uid="{00000000-0005-0000-0000-0000B7790000}"/>
    <cellStyle name="RISKtandbEdge 2 6 3 3" xfId="21899" xr:uid="{00000000-0005-0000-0000-0000B8790000}"/>
    <cellStyle name="RISKtandbEdge 2 6 3 3 2" xfId="21900" xr:uid="{00000000-0005-0000-0000-0000B9790000}"/>
    <cellStyle name="RISKtandbEdge 2 6 3 4" xfId="21901" xr:uid="{00000000-0005-0000-0000-0000BA790000}"/>
    <cellStyle name="RISKtandbEdge 2 6 4" xfId="21902" xr:uid="{00000000-0005-0000-0000-0000BB790000}"/>
    <cellStyle name="RISKtandbEdge 2 6 4 2" xfId="21903" xr:uid="{00000000-0005-0000-0000-0000BC790000}"/>
    <cellStyle name="RISKtandbEdge 2 6 4 2 2" xfId="21904" xr:uid="{00000000-0005-0000-0000-0000BD790000}"/>
    <cellStyle name="RISKtandbEdge 2 6 4 3" xfId="21905" xr:uid="{00000000-0005-0000-0000-0000BE790000}"/>
    <cellStyle name="RISKtandbEdge 2 6 4 3 2" xfId="21906" xr:uid="{00000000-0005-0000-0000-0000BF790000}"/>
    <cellStyle name="RISKtandbEdge 2 6 4 4" xfId="21907" xr:uid="{00000000-0005-0000-0000-0000C0790000}"/>
    <cellStyle name="RISKtandbEdge 2 6 5" xfId="21908" xr:uid="{00000000-0005-0000-0000-0000C1790000}"/>
    <cellStyle name="RISKtandbEdge 2 6 5 2" xfId="21909" xr:uid="{00000000-0005-0000-0000-0000C2790000}"/>
    <cellStyle name="RISKtandbEdge 2 6 5 2 2" xfId="21910" xr:uid="{00000000-0005-0000-0000-0000C3790000}"/>
    <cellStyle name="RISKtandbEdge 2 6 5 3" xfId="21911" xr:uid="{00000000-0005-0000-0000-0000C4790000}"/>
    <cellStyle name="RISKtandbEdge 2 6 5 3 2" xfId="21912" xr:uid="{00000000-0005-0000-0000-0000C5790000}"/>
    <cellStyle name="RISKtandbEdge 2 6 5 4" xfId="21913" xr:uid="{00000000-0005-0000-0000-0000C6790000}"/>
    <cellStyle name="RISKtandbEdge 2 6 6" xfId="21914" xr:uid="{00000000-0005-0000-0000-0000C7790000}"/>
    <cellStyle name="RISKtandbEdge 2 6 6 2" xfId="21915" xr:uid="{00000000-0005-0000-0000-0000C8790000}"/>
    <cellStyle name="RISKtandbEdge 2 6 7" xfId="21916" xr:uid="{00000000-0005-0000-0000-0000C9790000}"/>
    <cellStyle name="RISKtandbEdge 2 6 7 2" xfId="21917" xr:uid="{00000000-0005-0000-0000-0000CA790000}"/>
    <cellStyle name="RISKtandbEdge 2 6 8" xfId="21918" xr:uid="{00000000-0005-0000-0000-0000CB790000}"/>
    <cellStyle name="RISKtandbEdge 2 7" xfId="21919" xr:uid="{00000000-0005-0000-0000-0000CC790000}"/>
    <cellStyle name="RISKtandbEdge 2 7 2" xfId="21920" xr:uid="{00000000-0005-0000-0000-0000CD790000}"/>
    <cellStyle name="RISKtandbEdge 2 7 2 2" xfId="21921" xr:uid="{00000000-0005-0000-0000-0000CE790000}"/>
    <cellStyle name="RISKtandbEdge 2 7 3" xfId="21922" xr:uid="{00000000-0005-0000-0000-0000CF790000}"/>
    <cellStyle name="RISKtandbEdge 2 7 3 2" xfId="21923" xr:uid="{00000000-0005-0000-0000-0000D0790000}"/>
    <cellStyle name="RISKtandbEdge 2 7 4" xfId="21924" xr:uid="{00000000-0005-0000-0000-0000D1790000}"/>
    <cellStyle name="RISKtandbEdge 2 8" xfId="21925" xr:uid="{00000000-0005-0000-0000-0000D2790000}"/>
    <cellStyle name="RISKtandbEdge 2 8 2" xfId="21926" xr:uid="{00000000-0005-0000-0000-0000D3790000}"/>
    <cellStyle name="RISKtandbEdge 2 8 2 2" xfId="21927" xr:uid="{00000000-0005-0000-0000-0000D4790000}"/>
    <cellStyle name="RISKtandbEdge 2 8 3" xfId="21928" xr:uid="{00000000-0005-0000-0000-0000D5790000}"/>
    <cellStyle name="RISKtandbEdge 2 8 3 2" xfId="21929" xr:uid="{00000000-0005-0000-0000-0000D6790000}"/>
    <cellStyle name="RISKtandbEdge 2 8 4" xfId="21930" xr:uid="{00000000-0005-0000-0000-0000D7790000}"/>
    <cellStyle name="RISKtandbEdge 2 9" xfId="21931" xr:uid="{00000000-0005-0000-0000-0000D8790000}"/>
    <cellStyle name="RISKtandbEdge 2 9 2" xfId="21932" xr:uid="{00000000-0005-0000-0000-0000D9790000}"/>
    <cellStyle name="RISKtandbEdge 2 9 2 2" xfId="21933" xr:uid="{00000000-0005-0000-0000-0000DA790000}"/>
    <cellStyle name="RISKtandbEdge 2 9 3" xfId="21934" xr:uid="{00000000-0005-0000-0000-0000DB790000}"/>
    <cellStyle name="RISKtandbEdge 2 9 3 2" xfId="21935" xr:uid="{00000000-0005-0000-0000-0000DC790000}"/>
    <cellStyle name="RISKtandbEdge 2 9 4" xfId="21936" xr:uid="{00000000-0005-0000-0000-0000DD790000}"/>
    <cellStyle name="RISKtandbEdge 2_Balance" xfId="21937" xr:uid="{00000000-0005-0000-0000-0000DE790000}"/>
    <cellStyle name="RISKtandbEdge 3" xfId="21938" xr:uid="{00000000-0005-0000-0000-0000DF790000}"/>
    <cellStyle name="RISKtandbEdge 3 10" xfId="21939" xr:uid="{00000000-0005-0000-0000-0000E0790000}"/>
    <cellStyle name="RISKtandbEdge 3 10 2" xfId="21940" xr:uid="{00000000-0005-0000-0000-0000E1790000}"/>
    <cellStyle name="RISKtandbEdge 3 10 2 2" xfId="21941" xr:uid="{00000000-0005-0000-0000-0000E2790000}"/>
    <cellStyle name="RISKtandbEdge 3 10 3" xfId="21942" xr:uid="{00000000-0005-0000-0000-0000E3790000}"/>
    <cellStyle name="RISKtandbEdge 3 10 3 2" xfId="21943" xr:uid="{00000000-0005-0000-0000-0000E4790000}"/>
    <cellStyle name="RISKtandbEdge 3 10 4" xfId="21944" xr:uid="{00000000-0005-0000-0000-0000E5790000}"/>
    <cellStyle name="RISKtandbEdge 3 11" xfId="21945" xr:uid="{00000000-0005-0000-0000-0000E6790000}"/>
    <cellStyle name="RISKtandbEdge 3 11 2" xfId="21946" xr:uid="{00000000-0005-0000-0000-0000E7790000}"/>
    <cellStyle name="RISKtandbEdge 3 12" xfId="21947" xr:uid="{00000000-0005-0000-0000-0000E8790000}"/>
    <cellStyle name="RISKtandbEdge 3 12 2" xfId="21948" xr:uid="{00000000-0005-0000-0000-0000E9790000}"/>
    <cellStyle name="RISKtandbEdge 3 13" xfId="21949" xr:uid="{00000000-0005-0000-0000-0000EA790000}"/>
    <cellStyle name="RISKtandbEdge 3 2" xfId="21950" xr:uid="{00000000-0005-0000-0000-0000EB790000}"/>
    <cellStyle name="RISKtandbEdge 3 2 2" xfId="21951" xr:uid="{00000000-0005-0000-0000-0000EC790000}"/>
    <cellStyle name="RISKtandbEdge 3 2 2 2" xfId="21952" xr:uid="{00000000-0005-0000-0000-0000ED790000}"/>
    <cellStyle name="RISKtandbEdge 3 2 2 2 2" xfId="21953" xr:uid="{00000000-0005-0000-0000-0000EE790000}"/>
    <cellStyle name="RISKtandbEdge 3 2 2 2 2 2" xfId="21954" xr:uid="{00000000-0005-0000-0000-0000EF790000}"/>
    <cellStyle name="RISKtandbEdge 3 2 2 2 3" xfId="21955" xr:uid="{00000000-0005-0000-0000-0000F0790000}"/>
    <cellStyle name="RISKtandbEdge 3 2 2 2 3 2" xfId="21956" xr:uid="{00000000-0005-0000-0000-0000F1790000}"/>
    <cellStyle name="RISKtandbEdge 3 2 2 2 4" xfId="21957" xr:uid="{00000000-0005-0000-0000-0000F2790000}"/>
    <cellStyle name="RISKtandbEdge 3 2 2 3" xfId="21958" xr:uid="{00000000-0005-0000-0000-0000F3790000}"/>
    <cellStyle name="RISKtandbEdge 3 2 2 3 2" xfId="21959" xr:uid="{00000000-0005-0000-0000-0000F4790000}"/>
    <cellStyle name="RISKtandbEdge 3 2 2 3 2 2" xfId="21960" xr:uid="{00000000-0005-0000-0000-0000F5790000}"/>
    <cellStyle name="RISKtandbEdge 3 2 2 3 3" xfId="21961" xr:uid="{00000000-0005-0000-0000-0000F6790000}"/>
    <cellStyle name="RISKtandbEdge 3 2 2 3 3 2" xfId="21962" xr:uid="{00000000-0005-0000-0000-0000F7790000}"/>
    <cellStyle name="RISKtandbEdge 3 2 2 3 4" xfId="21963" xr:uid="{00000000-0005-0000-0000-0000F8790000}"/>
    <cellStyle name="RISKtandbEdge 3 2 2 4" xfId="21964" xr:uid="{00000000-0005-0000-0000-0000F9790000}"/>
    <cellStyle name="RISKtandbEdge 3 2 2 4 2" xfId="21965" xr:uid="{00000000-0005-0000-0000-0000FA790000}"/>
    <cellStyle name="RISKtandbEdge 3 2 2 4 2 2" xfId="21966" xr:uid="{00000000-0005-0000-0000-0000FB790000}"/>
    <cellStyle name="RISKtandbEdge 3 2 2 4 3" xfId="21967" xr:uid="{00000000-0005-0000-0000-0000FC790000}"/>
    <cellStyle name="RISKtandbEdge 3 2 2 4 3 2" xfId="21968" xr:uid="{00000000-0005-0000-0000-0000FD790000}"/>
    <cellStyle name="RISKtandbEdge 3 2 2 4 4" xfId="21969" xr:uid="{00000000-0005-0000-0000-0000FE790000}"/>
    <cellStyle name="RISKtandbEdge 3 2 2 5" xfId="21970" xr:uid="{00000000-0005-0000-0000-0000FF790000}"/>
    <cellStyle name="RISKtandbEdge 3 2 2 5 2" xfId="21971" xr:uid="{00000000-0005-0000-0000-0000007A0000}"/>
    <cellStyle name="RISKtandbEdge 3 2 2 5 2 2" xfId="21972" xr:uid="{00000000-0005-0000-0000-0000017A0000}"/>
    <cellStyle name="RISKtandbEdge 3 2 2 5 3" xfId="21973" xr:uid="{00000000-0005-0000-0000-0000027A0000}"/>
    <cellStyle name="RISKtandbEdge 3 2 2 5 3 2" xfId="21974" xr:uid="{00000000-0005-0000-0000-0000037A0000}"/>
    <cellStyle name="RISKtandbEdge 3 2 2 5 4" xfId="21975" xr:uid="{00000000-0005-0000-0000-0000047A0000}"/>
    <cellStyle name="RISKtandbEdge 3 2 2 6" xfId="21976" xr:uid="{00000000-0005-0000-0000-0000057A0000}"/>
    <cellStyle name="RISKtandbEdge 3 2 2 6 2" xfId="21977" xr:uid="{00000000-0005-0000-0000-0000067A0000}"/>
    <cellStyle name="RISKtandbEdge 3 2 2 7" xfId="21978" xr:uid="{00000000-0005-0000-0000-0000077A0000}"/>
    <cellStyle name="RISKtandbEdge 3 2 2 7 2" xfId="21979" xr:uid="{00000000-0005-0000-0000-0000087A0000}"/>
    <cellStyle name="RISKtandbEdge 3 2 2 8" xfId="21980" xr:uid="{00000000-0005-0000-0000-0000097A0000}"/>
    <cellStyle name="RISKtandbEdge 3 2 3" xfId="21981" xr:uid="{00000000-0005-0000-0000-00000A7A0000}"/>
    <cellStyle name="RISKtandbEdge 3 2 3 2" xfId="21982" xr:uid="{00000000-0005-0000-0000-00000B7A0000}"/>
    <cellStyle name="RISKtandbEdge 3 2 3 2 2" xfId="21983" xr:uid="{00000000-0005-0000-0000-00000C7A0000}"/>
    <cellStyle name="RISKtandbEdge 3 2 3 3" xfId="21984" xr:uid="{00000000-0005-0000-0000-00000D7A0000}"/>
    <cellStyle name="RISKtandbEdge 3 2 3 3 2" xfId="21985" xr:uid="{00000000-0005-0000-0000-00000E7A0000}"/>
    <cellStyle name="RISKtandbEdge 3 2 3 4" xfId="21986" xr:uid="{00000000-0005-0000-0000-00000F7A0000}"/>
    <cellStyle name="RISKtandbEdge 3 2 4" xfId="21987" xr:uid="{00000000-0005-0000-0000-0000107A0000}"/>
    <cellStyle name="RISKtandbEdge 3 2 4 2" xfId="21988" xr:uid="{00000000-0005-0000-0000-0000117A0000}"/>
    <cellStyle name="RISKtandbEdge 3 2 4 2 2" xfId="21989" xr:uid="{00000000-0005-0000-0000-0000127A0000}"/>
    <cellStyle name="RISKtandbEdge 3 2 4 3" xfId="21990" xr:uid="{00000000-0005-0000-0000-0000137A0000}"/>
    <cellStyle name="RISKtandbEdge 3 2 4 3 2" xfId="21991" xr:uid="{00000000-0005-0000-0000-0000147A0000}"/>
    <cellStyle name="RISKtandbEdge 3 2 4 4" xfId="21992" xr:uid="{00000000-0005-0000-0000-0000157A0000}"/>
    <cellStyle name="RISKtandbEdge 3 2 5" xfId="21993" xr:uid="{00000000-0005-0000-0000-0000167A0000}"/>
    <cellStyle name="RISKtandbEdge 3 2 5 2" xfId="21994" xr:uid="{00000000-0005-0000-0000-0000177A0000}"/>
    <cellStyle name="RISKtandbEdge 3 2 5 2 2" xfId="21995" xr:uid="{00000000-0005-0000-0000-0000187A0000}"/>
    <cellStyle name="RISKtandbEdge 3 2 5 3" xfId="21996" xr:uid="{00000000-0005-0000-0000-0000197A0000}"/>
    <cellStyle name="RISKtandbEdge 3 2 5 3 2" xfId="21997" xr:uid="{00000000-0005-0000-0000-00001A7A0000}"/>
    <cellStyle name="RISKtandbEdge 3 2 5 4" xfId="21998" xr:uid="{00000000-0005-0000-0000-00001B7A0000}"/>
    <cellStyle name="RISKtandbEdge 3 2 6" xfId="21999" xr:uid="{00000000-0005-0000-0000-00001C7A0000}"/>
    <cellStyle name="RISKtandbEdge 3 2 6 2" xfId="22000" xr:uid="{00000000-0005-0000-0000-00001D7A0000}"/>
    <cellStyle name="RISKtandbEdge 3 2 6 2 2" xfId="22001" xr:uid="{00000000-0005-0000-0000-00001E7A0000}"/>
    <cellStyle name="RISKtandbEdge 3 2 6 3" xfId="22002" xr:uid="{00000000-0005-0000-0000-00001F7A0000}"/>
    <cellStyle name="RISKtandbEdge 3 2 6 3 2" xfId="22003" xr:uid="{00000000-0005-0000-0000-0000207A0000}"/>
    <cellStyle name="RISKtandbEdge 3 2 6 4" xfId="22004" xr:uid="{00000000-0005-0000-0000-0000217A0000}"/>
    <cellStyle name="RISKtandbEdge 3 2 7" xfId="22005" xr:uid="{00000000-0005-0000-0000-0000227A0000}"/>
    <cellStyle name="RISKtandbEdge 3 2 7 2" xfId="22006" xr:uid="{00000000-0005-0000-0000-0000237A0000}"/>
    <cellStyle name="RISKtandbEdge 3 2 8" xfId="22007" xr:uid="{00000000-0005-0000-0000-0000247A0000}"/>
    <cellStyle name="RISKtandbEdge 3 2 8 2" xfId="22008" xr:uid="{00000000-0005-0000-0000-0000257A0000}"/>
    <cellStyle name="RISKtandbEdge 3 2 9" xfId="22009" xr:uid="{00000000-0005-0000-0000-0000267A0000}"/>
    <cellStyle name="RISKtandbEdge 3 2_Balance" xfId="22010" xr:uid="{00000000-0005-0000-0000-0000277A0000}"/>
    <cellStyle name="RISKtandbEdge 3 3" xfId="22011" xr:uid="{00000000-0005-0000-0000-0000287A0000}"/>
    <cellStyle name="RISKtandbEdge 3 3 2" xfId="22012" xr:uid="{00000000-0005-0000-0000-0000297A0000}"/>
    <cellStyle name="RISKtandbEdge 3 3 2 2" xfId="22013" xr:uid="{00000000-0005-0000-0000-00002A7A0000}"/>
    <cellStyle name="RISKtandbEdge 3 3 2 2 2" xfId="22014" xr:uid="{00000000-0005-0000-0000-00002B7A0000}"/>
    <cellStyle name="RISKtandbEdge 3 3 2 2 2 2" xfId="22015" xr:uid="{00000000-0005-0000-0000-00002C7A0000}"/>
    <cellStyle name="RISKtandbEdge 3 3 2 2 3" xfId="22016" xr:uid="{00000000-0005-0000-0000-00002D7A0000}"/>
    <cellStyle name="RISKtandbEdge 3 3 2 2 3 2" xfId="22017" xr:uid="{00000000-0005-0000-0000-00002E7A0000}"/>
    <cellStyle name="RISKtandbEdge 3 3 2 2 4" xfId="22018" xr:uid="{00000000-0005-0000-0000-00002F7A0000}"/>
    <cellStyle name="RISKtandbEdge 3 3 2 3" xfId="22019" xr:uid="{00000000-0005-0000-0000-0000307A0000}"/>
    <cellStyle name="RISKtandbEdge 3 3 2 3 2" xfId="22020" xr:uid="{00000000-0005-0000-0000-0000317A0000}"/>
    <cellStyle name="RISKtandbEdge 3 3 2 3 2 2" xfId="22021" xr:uid="{00000000-0005-0000-0000-0000327A0000}"/>
    <cellStyle name="RISKtandbEdge 3 3 2 3 3" xfId="22022" xr:uid="{00000000-0005-0000-0000-0000337A0000}"/>
    <cellStyle name="RISKtandbEdge 3 3 2 3 3 2" xfId="22023" xr:uid="{00000000-0005-0000-0000-0000347A0000}"/>
    <cellStyle name="RISKtandbEdge 3 3 2 3 4" xfId="22024" xr:uid="{00000000-0005-0000-0000-0000357A0000}"/>
    <cellStyle name="RISKtandbEdge 3 3 2 4" xfId="22025" xr:uid="{00000000-0005-0000-0000-0000367A0000}"/>
    <cellStyle name="RISKtandbEdge 3 3 2 4 2" xfId="22026" xr:uid="{00000000-0005-0000-0000-0000377A0000}"/>
    <cellStyle name="RISKtandbEdge 3 3 2 4 2 2" xfId="22027" xr:uid="{00000000-0005-0000-0000-0000387A0000}"/>
    <cellStyle name="RISKtandbEdge 3 3 2 4 3" xfId="22028" xr:uid="{00000000-0005-0000-0000-0000397A0000}"/>
    <cellStyle name="RISKtandbEdge 3 3 2 4 3 2" xfId="22029" xr:uid="{00000000-0005-0000-0000-00003A7A0000}"/>
    <cellStyle name="RISKtandbEdge 3 3 2 4 4" xfId="22030" xr:uid="{00000000-0005-0000-0000-00003B7A0000}"/>
    <cellStyle name="RISKtandbEdge 3 3 2 5" xfId="22031" xr:uid="{00000000-0005-0000-0000-00003C7A0000}"/>
    <cellStyle name="RISKtandbEdge 3 3 2 5 2" xfId="22032" xr:uid="{00000000-0005-0000-0000-00003D7A0000}"/>
    <cellStyle name="RISKtandbEdge 3 3 2 5 2 2" xfId="22033" xr:uid="{00000000-0005-0000-0000-00003E7A0000}"/>
    <cellStyle name="RISKtandbEdge 3 3 2 5 3" xfId="22034" xr:uid="{00000000-0005-0000-0000-00003F7A0000}"/>
    <cellStyle name="RISKtandbEdge 3 3 2 5 3 2" xfId="22035" xr:uid="{00000000-0005-0000-0000-0000407A0000}"/>
    <cellStyle name="RISKtandbEdge 3 3 2 5 4" xfId="22036" xr:uid="{00000000-0005-0000-0000-0000417A0000}"/>
    <cellStyle name="RISKtandbEdge 3 3 2 6" xfId="22037" xr:uid="{00000000-0005-0000-0000-0000427A0000}"/>
    <cellStyle name="RISKtandbEdge 3 3 2 6 2" xfId="22038" xr:uid="{00000000-0005-0000-0000-0000437A0000}"/>
    <cellStyle name="RISKtandbEdge 3 3 2 7" xfId="22039" xr:uid="{00000000-0005-0000-0000-0000447A0000}"/>
    <cellStyle name="RISKtandbEdge 3 3 2 7 2" xfId="22040" xr:uid="{00000000-0005-0000-0000-0000457A0000}"/>
    <cellStyle name="RISKtandbEdge 3 3 2 8" xfId="22041" xr:uid="{00000000-0005-0000-0000-0000467A0000}"/>
    <cellStyle name="RISKtandbEdge 3 3 3" xfId="22042" xr:uid="{00000000-0005-0000-0000-0000477A0000}"/>
    <cellStyle name="RISKtandbEdge 3 3 3 2" xfId="22043" xr:uid="{00000000-0005-0000-0000-0000487A0000}"/>
    <cellStyle name="RISKtandbEdge 3 3 3 2 2" xfId="22044" xr:uid="{00000000-0005-0000-0000-0000497A0000}"/>
    <cellStyle name="RISKtandbEdge 3 3 3 3" xfId="22045" xr:uid="{00000000-0005-0000-0000-00004A7A0000}"/>
    <cellStyle name="RISKtandbEdge 3 3 3 3 2" xfId="22046" xr:uid="{00000000-0005-0000-0000-00004B7A0000}"/>
    <cellStyle name="RISKtandbEdge 3 3 3 4" xfId="22047" xr:uid="{00000000-0005-0000-0000-00004C7A0000}"/>
    <cellStyle name="RISKtandbEdge 3 3 4" xfId="22048" xr:uid="{00000000-0005-0000-0000-00004D7A0000}"/>
    <cellStyle name="RISKtandbEdge 3 3 4 2" xfId="22049" xr:uid="{00000000-0005-0000-0000-00004E7A0000}"/>
    <cellStyle name="RISKtandbEdge 3 3 4 2 2" xfId="22050" xr:uid="{00000000-0005-0000-0000-00004F7A0000}"/>
    <cellStyle name="RISKtandbEdge 3 3 4 3" xfId="22051" xr:uid="{00000000-0005-0000-0000-0000507A0000}"/>
    <cellStyle name="RISKtandbEdge 3 3 4 3 2" xfId="22052" xr:uid="{00000000-0005-0000-0000-0000517A0000}"/>
    <cellStyle name="RISKtandbEdge 3 3 4 4" xfId="22053" xr:uid="{00000000-0005-0000-0000-0000527A0000}"/>
    <cellStyle name="RISKtandbEdge 3 3 5" xfId="22054" xr:uid="{00000000-0005-0000-0000-0000537A0000}"/>
    <cellStyle name="RISKtandbEdge 3 3 5 2" xfId="22055" xr:uid="{00000000-0005-0000-0000-0000547A0000}"/>
    <cellStyle name="RISKtandbEdge 3 3 5 2 2" xfId="22056" xr:uid="{00000000-0005-0000-0000-0000557A0000}"/>
    <cellStyle name="RISKtandbEdge 3 3 5 3" xfId="22057" xr:uid="{00000000-0005-0000-0000-0000567A0000}"/>
    <cellStyle name="RISKtandbEdge 3 3 5 3 2" xfId="22058" xr:uid="{00000000-0005-0000-0000-0000577A0000}"/>
    <cellStyle name="RISKtandbEdge 3 3 5 4" xfId="22059" xr:uid="{00000000-0005-0000-0000-0000587A0000}"/>
    <cellStyle name="RISKtandbEdge 3 3 6" xfId="22060" xr:uid="{00000000-0005-0000-0000-0000597A0000}"/>
    <cellStyle name="RISKtandbEdge 3 3 6 2" xfId="22061" xr:uid="{00000000-0005-0000-0000-00005A7A0000}"/>
    <cellStyle name="RISKtandbEdge 3 3 6 2 2" xfId="22062" xr:uid="{00000000-0005-0000-0000-00005B7A0000}"/>
    <cellStyle name="RISKtandbEdge 3 3 6 3" xfId="22063" xr:uid="{00000000-0005-0000-0000-00005C7A0000}"/>
    <cellStyle name="RISKtandbEdge 3 3 6 3 2" xfId="22064" xr:uid="{00000000-0005-0000-0000-00005D7A0000}"/>
    <cellStyle name="RISKtandbEdge 3 3 6 4" xfId="22065" xr:uid="{00000000-0005-0000-0000-00005E7A0000}"/>
    <cellStyle name="RISKtandbEdge 3 3 7" xfId="22066" xr:uid="{00000000-0005-0000-0000-00005F7A0000}"/>
    <cellStyle name="RISKtandbEdge 3 3 7 2" xfId="22067" xr:uid="{00000000-0005-0000-0000-0000607A0000}"/>
    <cellStyle name="RISKtandbEdge 3 3 8" xfId="22068" xr:uid="{00000000-0005-0000-0000-0000617A0000}"/>
    <cellStyle name="RISKtandbEdge 3 3 8 2" xfId="22069" xr:uid="{00000000-0005-0000-0000-0000627A0000}"/>
    <cellStyle name="RISKtandbEdge 3 3 9" xfId="22070" xr:uid="{00000000-0005-0000-0000-0000637A0000}"/>
    <cellStyle name="RISKtandbEdge 3 3_Balance" xfId="22071" xr:uid="{00000000-0005-0000-0000-0000647A0000}"/>
    <cellStyle name="RISKtandbEdge 3 4" xfId="22072" xr:uid="{00000000-0005-0000-0000-0000657A0000}"/>
    <cellStyle name="RISKtandbEdge 3 4 2" xfId="22073" xr:uid="{00000000-0005-0000-0000-0000667A0000}"/>
    <cellStyle name="RISKtandbEdge 3 4 2 2" xfId="22074" xr:uid="{00000000-0005-0000-0000-0000677A0000}"/>
    <cellStyle name="RISKtandbEdge 3 4 2 2 2" xfId="22075" xr:uid="{00000000-0005-0000-0000-0000687A0000}"/>
    <cellStyle name="RISKtandbEdge 3 4 2 2 2 2" xfId="22076" xr:uid="{00000000-0005-0000-0000-0000697A0000}"/>
    <cellStyle name="RISKtandbEdge 3 4 2 2 3" xfId="22077" xr:uid="{00000000-0005-0000-0000-00006A7A0000}"/>
    <cellStyle name="RISKtandbEdge 3 4 2 2 3 2" xfId="22078" xr:uid="{00000000-0005-0000-0000-00006B7A0000}"/>
    <cellStyle name="RISKtandbEdge 3 4 2 2 4" xfId="22079" xr:uid="{00000000-0005-0000-0000-00006C7A0000}"/>
    <cellStyle name="RISKtandbEdge 3 4 2 3" xfId="22080" xr:uid="{00000000-0005-0000-0000-00006D7A0000}"/>
    <cellStyle name="RISKtandbEdge 3 4 2 3 2" xfId="22081" xr:uid="{00000000-0005-0000-0000-00006E7A0000}"/>
    <cellStyle name="RISKtandbEdge 3 4 2 3 2 2" xfId="22082" xr:uid="{00000000-0005-0000-0000-00006F7A0000}"/>
    <cellStyle name="RISKtandbEdge 3 4 2 3 3" xfId="22083" xr:uid="{00000000-0005-0000-0000-0000707A0000}"/>
    <cellStyle name="RISKtandbEdge 3 4 2 3 3 2" xfId="22084" xr:uid="{00000000-0005-0000-0000-0000717A0000}"/>
    <cellStyle name="RISKtandbEdge 3 4 2 3 4" xfId="22085" xr:uid="{00000000-0005-0000-0000-0000727A0000}"/>
    <cellStyle name="RISKtandbEdge 3 4 2 4" xfId="22086" xr:uid="{00000000-0005-0000-0000-0000737A0000}"/>
    <cellStyle name="RISKtandbEdge 3 4 2 4 2" xfId="22087" xr:uid="{00000000-0005-0000-0000-0000747A0000}"/>
    <cellStyle name="RISKtandbEdge 3 4 2 4 2 2" xfId="22088" xr:uid="{00000000-0005-0000-0000-0000757A0000}"/>
    <cellStyle name="RISKtandbEdge 3 4 2 4 3" xfId="22089" xr:uid="{00000000-0005-0000-0000-0000767A0000}"/>
    <cellStyle name="RISKtandbEdge 3 4 2 4 3 2" xfId="22090" xr:uid="{00000000-0005-0000-0000-0000777A0000}"/>
    <cellStyle name="RISKtandbEdge 3 4 2 4 4" xfId="22091" xr:uid="{00000000-0005-0000-0000-0000787A0000}"/>
    <cellStyle name="RISKtandbEdge 3 4 2 5" xfId="22092" xr:uid="{00000000-0005-0000-0000-0000797A0000}"/>
    <cellStyle name="RISKtandbEdge 3 4 2 5 2" xfId="22093" xr:uid="{00000000-0005-0000-0000-00007A7A0000}"/>
    <cellStyle name="RISKtandbEdge 3 4 2 5 2 2" xfId="22094" xr:uid="{00000000-0005-0000-0000-00007B7A0000}"/>
    <cellStyle name="RISKtandbEdge 3 4 2 5 3" xfId="22095" xr:uid="{00000000-0005-0000-0000-00007C7A0000}"/>
    <cellStyle name="RISKtandbEdge 3 4 2 5 3 2" xfId="22096" xr:uid="{00000000-0005-0000-0000-00007D7A0000}"/>
    <cellStyle name="RISKtandbEdge 3 4 2 5 4" xfId="22097" xr:uid="{00000000-0005-0000-0000-00007E7A0000}"/>
    <cellStyle name="RISKtandbEdge 3 4 2 6" xfId="22098" xr:uid="{00000000-0005-0000-0000-00007F7A0000}"/>
    <cellStyle name="RISKtandbEdge 3 4 2 6 2" xfId="22099" xr:uid="{00000000-0005-0000-0000-0000807A0000}"/>
    <cellStyle name="RISKtandbEdge 3 4 2 7" xfId="22100" xr:uid="{00000000-0005-0000-0000-0000817A0000}"/>
    <cellStyle name="RISKtandbEdge 3 4 2 7 2" xfId="22101" xr:uid="{00000000-0005-0000-0000-0000827A0000}"/>
    <cellStyle name="RISKtandbEdge 3 4 2 8" xfId="22102" xr:uid="{00000000-0005-0000-0000-0000837A0000}"/>
    <cellStyle name="RISKtandbEdge 3 4 3" xfId="22103" xr:uid="{00000000-0005-0000-0000-0000847A0000}"/>
    <cellStyle name="RISKtandbEdge 3 4 3 2" xfId="22104" xr:uid="{00000000-0005-0000-0000-0000857A0000}"/>
    <cellStyle name="RISKtandbEdge 3 4 3 2 2" xfId="22105" xr:uid="{00000000-0005-0000-0000-0000867A0000}"/>
    <cellStyle name="RISKtandbEdge 3 4 3 3" xfId="22106" xr:uid="{00000000-0005-0000-0000-0000877A0000}"/>
    <cellStyle name="RISKtandbEdge 3 4 3 3 2" xfId="22107" xr:uid="{00000000-0005-0000-0000-0000887A0000}"/>
    <cellStyle name="RISKtandbEdge 3 4 3 4" xfId="22108" xr:uid="{00000000-0005-0000-0000-0000897A0000}"/>
    <cellStyle name="RISKtandbEdge 3 4 4" xfId="22109" xr:uid="{00000000-0005-0000-0000-00008A7A0000}"/>
    <cellStyle name="RISKtandbEdge 3 4 4 2" xfId="22110" xr:uid="{00000000-0005-0000-0000-00008B7A0000}"/>
    <cellStyle name="RISKtandbEdge 3 4 4 2 2" xfId="22111" xr:uid="{00000000-0005-0000-0000-00008C7A0000}"/>
    <cellStyle name="RISKtandbEdge 3 4 4 3" xfId="22112" xr:uid="{00000000-0005-0000-0000-00008D7A0000}"/>
    <cellStyle name="RISKtandbEdge 3 4 4 3 2" xfId="22113" xr:uid="{00000000-0005-0000-0000-00008E7A0000}"/>
    <cellStyle name="RISKtandbEdge 3 4 4 4" xfId="22114" xr:uid="{00000000-0005-0000-0000-00008F7A0000}"/>
    <cellStyle name="RISKtandbEdge 3 4 5" xfId="22115" xr:uid="{00000000-0005-0000-0000-0000907A0000}"/>
    <cellStyle name="RISKtandbEdge 3 4 5 2" xfId="22116" xr:uid="{00000000-0005-0000-0000-0000917A0000}"/>
    <cellStyle name="RISKtandbEdge 3 4 5 2 2" xfId="22117" xr:uid="{00000000-0005-0000-0000-0000927A0000}"/>
    <cellStyle name="RISKtandbEdge 3 4 5 3" xfId="22118" xr:uid="{00000000-0005-0000-0000-0000937A0000}"/>
    <cellStyle name="RISKtandbEdge 3 4 5 3 2" xfId="22119" xr:uid="{00000000-0005-0000-0000-0000947A0000}"/>
    <cellStyle name="RISKtandbEdge 3 4 5 4" xfId="22120" xr:uid="{00000000-0005-0000-0000-0000957A0000}"/>
    <cellStyle name="RISKtandbEdge 3 4 6" xfId="22121" xr:uid="{00000000-0005-0000-0000-0000967A0000}"/>
    <cellStyle name="RISKtandbEdge 3 4 6 2" xfId="22122" xr:uid="{00000000-0005-0000-0000-0000977A0000}"/>
    <cellStyle name="RISKtandbEdge 3 4 6 2 2" xfId="22123" xr:uid="{00000000-0005-0000-0000-0000987A0000}"/>
    <cellStyle name="RISKtandbEdge 3 4 6 3" xfId="22124" xr:uid="{00000000-0005-0000-0000-0000997A0000}"/>
    <cellStyle name="RISKtandbEdge 3 4 6 3 2" xfId="22125" xr:uid="{00000000-0005-0000-0000-00009A7A0000}"/>
    <cellStyle name="RISKtandbEdge 3 4 6 4" xfId="22126" xr:uid="{00000000-0005-0000-0000-00009B7A0000}"/>
    <cellStyle name="RISKtandbEdge 3 4 7" xfId="22127" xr:uid="{00000000-0005-0000-0000-00009C7A0000}"/>
    <cellStyle name="RISKtandbEdge 3 4 7 2" xfId="22128" xr:uid="{00000000-0005-0000-0000-00009D7A0000}"/>
    <cellStyle name="RISKtandbEdge 3 4 8" xfId="22129" xr:uid="{00000000-0005-0000-0000-00009E7A0000}"/>
    <cellStyle name="RISKtandbEdge 3 4 8 2" xfId="22130" xr:uid="{00000000-0005-0000-0000-00009F7A0000}"/>
    <cellStyle name="RISKtandbEdge 3 4 9" xfId="22131" xr:uid="{00000000-0005-0000-0000-0000A07A0000}"/>
    <cellStyle name="RISKtandbEdge 3 4_Balance" xfId="22132" xr:uid="{00000000-0005-0000-0000-0000A17A0000}"/>
    <cellStyle name="RISKtandbEdge 3 5" xfId="22133" xr:uid="{00000000-0005-0000-0000-0000A27A0000}"/>
    <cellStyle name="RISKtandbEdge 3 5 2" xfId="22134" xr:uid="{00000000-0005-0000-0000-0000A37A0000}"/>
    <cellStyle name="RISKtandbEdge 3 5 2 2" xfId="22135" xr:uid="{00000000-0005-0000-0000-0000A47A0000}"/>
    <cellStyle name="RISKtandbEdge 3 5 2 2 2" xfId="22136" xr:uid="{00000000-0005-0000-0000-0000A57A0000}"/>
    <cellStyle name="RISKtandbEdge 3 5 2 3" xfId="22137" xr:uid="{00000000-0005-0000-0000-0000A67A0000}"/>
    <cellStyle name="RISKtandbEdge 3 5 2 3 2" xfId="22138" xr:uid="{00000000-0005-0000-0000-0000A77A0000}"/>
    <cellStyle name="RISKtandbEdge 3 5 2 4" xfId="22139" xr:uid="{00000000-0005-0000-0000-0000A87A0000}"/>
    <cellStyle name="RISKtandbEdge 3 5 3" xfId="22140" xr:uid="{00000000-0005-0000-0000-0000A97A0000}"/>
    <cellStyle name="RISKtandbEdge 3 5 3 2" xfId="22141" xr:uid="{00000000-0005-0000-0000-0000AA7A0000}"/>
    <cellStyle name="RISKtandbEdge 3 5 3 2 2" xfId="22142" xr:uid="{00000000-0005-0000-0000-0000AB7A0000}"/>
    <cellStyle name="RISKtandbEdge 3 5 3 3" xfId="22143" xr:uid="{00000000-0005-0000-0000-0000AC7A0000}"/>
    <cellStyle name="RISKtandbEdge 3 5 3 3 2" xfId="22144" xr:uid="{00000000-0005-0000-0000-0000AD7A0000}"/>
    <cellStyle name="RISKtandbEdge 3 5 3 4" xfId="22145" xr:uid="{00000000-0005-0000-0000-0000AE7A0000}"/>
    <cellStyle name="RISKtandbEdge 3 5 4" xfId="22146" xr:uid="{00000000-0005-0000-0000-0000AF7A0000}"/>
    <cellStyle name="RISKtandbEdge 3 5 4 2" xfId="22147" xr:uid="{00000000-0005-0000-0000-0000B07A0000}"/>
    <cellStyle name="RISKtandbEdge 3 5 4 2 2" xfId="22148" xr:uid="{00000000-0005-0000-0000-0000B17A0000}"/>
    <cellStyle name="RISKtandbEdge 3 5 4 3" xfId="22149" xr:uid="{00000000-0005-0000-0000-0000B27A0000}"/>
    <cellStyle name="RISKtandbEdge 3 5 4 3 2" xfId="22150" xr:uid="{00000000-0005-0000-0000-0000B37A0000}"/>
    <cellStyle name="RISKtandbEdge 3 5 4 4" xfId="22151" xr:uid="{00000000-0005-0000-0000-0000B47A0000}"/>
    <cellStyle name="RISKtandbEdge 3 5 5" xfId="22152" xr:uid="{00000000-0005-0000-0000-0000B57A0000}"/>
    <cellStyle name="RISKtandbEdge 3 5 5 2" xfId="22153" xr:uid="{00000000-0005-0000-0000-0000B67A0000}"/>
    <cellStyle name="RISKtandbEdge 3 5 5 2 2" xfId="22154" xr:uid="{00000000-0005-0000-0000-0000B77A0000}"/>
    <cellStyle name="RISKtandbEdge 3 5 5 3" xfId="22155" xr:uid="{00000000-0005-0000-0000-0000B87A0000}"/>
    <cellStyle name="RISKtandbEdge 3 5 5 3 2" xfId="22156" xr:uid="{00000000-0005-0000-0000-0000B97A0000}"/>
    <cellStyle name="RISKtandbEdge 3 5 5 4" xfId="22157" xr:uid="{00000000-0005-0000-0000-0000BA7A0000}"/>
    <cellStyle name="RISKtandbEdge 3 5 6" xfId="22158" xr:uid="{00000000-0005-0000-0000-0000BB7A0000}"/>
    <cellStyle name="RISKtandbEdge 3 5 6 2" xfId="22159" xr:uid="{00000000-0005-0000-0000-0000BC7A0000}"/>
    <cellStyle name="RISKtandbEdge 3 5 7" xfId="22160" xr:uid="{00000000-0005-0000-0000-0000BD7A0000}"/>
    <cellStyle name="RISKtandbEdge 3 5 7 2" xfId="22161" xr:uid="{00000000-0005-0000-0000-0000BE7A0000}"/>
    <cellStyle name="RISKtandbEdge 3 5 8" xfId="22162" xr:uid="{00000000-0005-0000-0000-0000BF7A0000}"/>
    <cellStyle name="RISKtandbEdge 3 6" xfId="22163" xr:uid="{00000000-0005-0000-0000-0000C07A0000}"/>
    <cellStyle name="RISKtandbEdge 3 6 2" xfId="22164" xr:uid="{00000000-0005-0000-0000-0000C17A0000}"/>
    <cellStyle name="RISKtandbEdge 3 6 2 2" xfId="22165" xr:uid="{00000000-0005-0000-0000-0000C27A0000}"/>
    <cellStyle name="RISKtandbEdge 3 6 2 2 2" xfId="22166" xr:uid="{00000000-0005-0000-0000-0000C37A0000}"/>
    <cellStyle name="RISKtandbEdge 3 6 2 3" xfId="22167" xr:uid="{00000000-0005-0000-0000-0000C47A0000}"/>
    <cellStyle name="RISKtandbEdge 3 6 2 3 2" xfId="22168" xr:uid="{00000000-0005-0000-0000-0000C57A0000}"/>
    <cellStyle name="RISKtandbEdge 3 6 2 4" xfId="22169" xr:uid="{00000000-0005-0000-0000-0000C67A0000}"/>
    <cellStyle name="RISKtandbEdge 3 6 3" xfId="22170" xr:uid="{00000000-0005-0000-0000-0000C77A0000}"/>
    <cellStyle name="RISKtandbEdge 3 6 3 2" xfId="22171" xr:uid="{00000000-0005-0000-0000-0000C87A0000}"/>
    <cellStyle name="RISKtandbEdge 3 6 3 2 2" xfId="22172" xr:uid="{00000000-0005-0000-0000-0000C97A0000}"/>
    <cellStyle name="RISKtandbEdge 3 6 3 3" xfId="22173" xr:uid="{00000000-0005-0000-0000-0000CA7A0000}"/>
    <cellStyle name="RISKtandbEdge 3 6 3 3 2" xfId="22174" xr:uid="{00000000-0005-0000-0000-0000CB7A0000}"/>
    <cellStyle name="RISKtandbEdge 3 6 3 4" xfId="22175" xr:uid="{00000000-0005-0000-0000-0000CC7A0000}"/>
    <cellStyle name="RISKtandbEdge 3 6 4" xfId="22176" xr:uid="{00000000-0005-0000-0000-0000CD7A0000}"/>
    <cellStyle name="RISKtandbEdge 3 6 4 2" xfId="22177" xr:uid="{00000000-0005-0000-0000-0000CE7A0000}"/>
    <cellStyle name="RISKtandbEdge 3 6 4 2 2" xfId="22178" xr:uid="{00000000-0005-0000-0000-0000CF7A0000}"/>
    <cellStyle name="RISKtandbEdge 3 6 4 3" xfId="22179" xr:uid="{00000000-0005-0000-0000-0000D07A0000}"/>
    <cellStyle name="RISKtandbEdge 3 6 4 3 2" xfId="22180" xr:uid="{00000000-0005-0000-0000-0000D17A0000}"/>
    <cellStyle name="RISKtandbEdge 3 6 4 4" xfId="22181" xr:uid="{00000000-0005-0000-0000-0000D27A0000}"/>
    <cellStyle name="RISKtandbEdge 3 6 5" xfId="22182" xr:uid="{00000000-0005-0000-0000-0000D37A0000}"/>
    <cellStyle name="RISKtandbEdge 3 6 5 2" xfId="22183" xr:uid="{00000000-0005-0000-0000-0000D47A0000}"/>
    <cellStyle name="RISKtandbEdge 3 6 5 2 2" xfId="22184" xr:uid="{00000000-0005-0000-0000-0000D57A0000}"/>
    <cellStyle name="RISKtandbEdge 3 6 5 3" xfId="22185" xr:uid="{00000000-0005-0000-0000-0000D67A0000}"/>
    <cellStyle name="RISKtandbEdge 3 6 5 3 2" xfId="22186" xr:uid="{00000000-0005-0000-0000-0000D77A0000}"/>
    <cellStyle name="RISKtandbEdge 3 6 5 4" xfId="22187" xr:uid="{00000000-0005-0000-0000-0000D87A0000}"/>
    <cellStyle name="RISKtandbEdge 3 6 6" xfId="22188" xr:uid="{00000000-0005-0000-0000-0000D97A0000}"/>
    <cellStyle name="RISKtandbEdge 3 6 6 2" xfId="22189" xr:uid="{00000000-0005-0000-0000-0000DA7A0000}"/>
    <cellStyle name="RISKtandbEdge 3 6 7" xfId="22190" xr:uid="{00000000-0005-0000-0000-0000DB7A0000}"/>
    <cellStyle name="RISKtandbEdge 3 6 7 2" xfId="22191" xr:uid="{00000000-0005-0000-0000-0000DC7A0000}"/>
    <cellStyle name="RISKtandbEdge 3 6 8" xfId="22192" xr:uid="{00000000-0005-0000-0000-0000DD7A0000}"/>
    <cellStyle name="RISKtandbEdge 3 7" xfId="22193" xr:uid="{00000000-0005-0000-0000-0000DE7A0000}"/>
    <cellStyle name="RISKtandbEdge 3 7 2" xfId="22194" xr:uid="{00000000-0005-0000-0000-0000DF7A0000}"/>
    <cellStyle name="RISKtandbEdge 3 7 2 2" xfId="22195" xr:uid="{00000000-0005-0000-0000-0000E07A0000}"/>
    <cellStyle name="RISKtandbEdge 3 7 3" xfId="22196" xr:uid="{00000000-0005-0000-0000-0000E17A0000}"/>
    <cellStyle name="RISKtandbEdge 3 7 3 2" xfId="22197" xr:uid="{00000000-0005-0000-0000-0000E27A0000}"/>
    <cellStyle name="RISKtandbEdge 3 7 4" xfId="22198" xr:uid="{00000000-0005-0000-0000-0000E37A0000}"/>
    <cellStyle name="RISKtandbEdge 3 8" xfId="22199" xr:uid="{00000000-0005-0000-0000-0000E47A0000}"/>
    <cellStyle name="RISKtandbEdge 3 8 2" xfId="22200" xr:uid="{00000000-0005-0000-0000-0000E57A0000}"/>
    <cellStyle name="RISKtandbEdge 3 8 2 2" xfId="22201" xr:uid="{00000000-0005-0000-0000-0000E67A0000}"/>
    <cellStyle name="RISKtandbEdge 3 8 3" xfId="22202" xr:uid="{00000000-0005-0000-0000-0000E77A0000}"/>
    <cellStyle name="RISKtandbEdge 3 8 3 2" xfId="22203" xr:uid="{00000000-0005-0000-0000-0000E87A0000}"/>
    <cellStyle name="RISKtandbEdge 3 8 4" xfId="22204" xr:uid="{00000000-0005-0000-0000-0000E97A0000}"/>
    <cellStyle name="RISKtandbEdge 3 9" xfId="22205" xr:uid="{00000000-0005-0000-0000-0000EA7A0000}"/>
    <cellStyle name="RISKtandbEdge 3 9 2" xfId="22206" xr:uid="{00000000-0005-0000-0000-0000EB7A0000}"/>
    <cellStyle name="RISKtandbEdge 3 9 2 2" xfId="22207" xr:uid="{00000000-0005-0000-0000-0000EC7A0000}"/>
    <cellStyle name="RISKtandbEdge 3 9 3" xfId="22208" xr:uid="{00000000-0005-0000-0000-0000ED7A0000}"/>
    <cellStyle name="RISKtandbEdge 3 9 3 2" xfId="22209" xr:uid="{00000000-0005-0000-0000-0000EE7A0000}"/>
    <cellStyle name="RISKtandbEdge 3 9 4" xfId="22210" xr:uid="{00000000-0005-0000-0000-0000EF7A0000}"/>
    <cellStyle name="RISKtandbEdge 3_Balance" xfId="22211" xr:uid="{00000000-0005-0000-0000-0000F07A0000}"/>
    <cellStyle name="RISKtandbEdge 4" xfId="22212" xr:uid="{00000000-0005-0000-0000-0000F17A0000}"/>
    <cellStyle name="RISKtandbEdge 4 10" xfId="22213" xr:uid="{00000000-0005-0000-0000-0000F27A0000}"/>
    <cellStyle name="RISKtandbEdge 4 10 2" xfId="22214" xr:uid="{00000000-0005-0000-0000-0000F37A0000}"/>
    <cellStyle name="RISKtandbEdge 4 10 2 2" xfId="22215" xr:uid="{00000000-0005-0000-0000-0000F47A0000}"/>
    <cellStyle name="RISKtandbEdge 4 10 3" xfId="22216" xr:uid="{00000000-0005-0000-0000-0000F57A0000}"/>
    <cellStyle name="RISKtandbEdge 4 10 3 2" xfId="22217" xr:uid="{00000000-0005-0000-0000-0000F67A0000}"/>
    <cellStyle name="RISKtandbEdge 4 10 4" xfId="22218" xr:uid="{00000000-0005-0000-0000-0000F77A0000}"/>
    <cellStyle name="RISKtandbEdge 4 11" xfId="22219" xr:uid="{00000000-0005-0000-0000-0000F87A0000}"/>
    <cellStyle name="RISKtandbEdge 4 11 2" xfId="22220" xr:uid="{00000000-0005-0000-0000-0000F97A0000}"/>
    <cellStyle name="RISKtandbEdge 4 12" xfId="22221" xr:uid="{00000000-0005-0000-0000-0000FA7A0000}"/>
    <cellStyle name="RISKtandbEdge 4 12 2" xfId="22222" xr:uid="{00000000-0005-0000-0000-0000FB7A0000}"/>
    <cellStyle name="RISKtandbEdge 4 13" xfId="22223" xr:uid="{00000000-0005-0000-0000-0000FC7A0000}"/>
    <cellStyle name="RISKtandbEdge 4 2" xfId="22224" xr:uid="{00000000-0005-0000-0000-0000FD7A0000}"/>
    <cellStyle name="RISKtandbEdge 4 2 2" xfId="22225" xr:uid="{00000000-0005-0000-0000-0000FE7A0000}"/>
    <cellStyle name="RISKtandbEdge 4 2 2 2" xfId="22226" xr:uid="{00000000-0005-0000-0000-0000FF7A0000}"/>
    <cellStyle name="RISKtandbEdge 4 2 2 2 2" xfId="22227" xr:uid="{00000000-0005-0000-0000-0000007B0000}"/>
    <cellStyle name="RISKtandbEdge 4 2 2 2 2 2" xfId="22228" xr:uid="{00000000-0005-0000-0000-0000017B0000}"/>
    <cellStyle name="RISKtandbEdge 4 2 2 2 3" xfId="22229" xr:uid="{00000000-0005-0000-0000-0000027B0000}"/>
    <cellStyle name="RISKtandbEdge 4 2 2 2 3 2" xfId="22230" xr:uid="{00000000-0005-0000-0000-0000037B0000}"/>
    <cellStyle name="RISKtandbEdge 4 2 2 2 4" xfId="22231" xr:uid="{00000000-0005-0000-0000-0000047B0000}"/>
    <cellStyle name="RISKtandbEdge 4 2 2 3" xfId="22232" xr:uid="{00000000-0005-0000-0000-0000057B0000}"/>
    <cellStyle name="RISKtandbEdge 4 2 2 3 2" xfId="22233" xr:uid="{00000000-0005-0000-0000-0000067B0000}"/>
    <cellStyle name="RISKtandbEdge 4 2 2 3 2 2" xfId="22234" xr:uid="{00000000-0005-0000-0000-0000077B0000}"/>
    <cellStyle name="RISKtandbEdge 4 2 2 3 3" xfId="22235" xr:uid="{00000000-0005-0000-0000-0000087B0000}"/>
    <cellStyle name="RISKtandbEdge 4 2 2 3 3 2" xfId="22236" xr:uid="{00000000-0005-0000-0000-0000097B0000}"/>
    <cellStyle name="RISKtandbEdge 4 2 2 3 4" xfId="22237" xr:uid="{00000000-0005-0000-0000-00000A7B0000}"/>
    <cellStyle name="RISKtandbEdge 4 2 2 4" xfId="22238" xr:uid="{00000000-0005-0000-0000-00000B7B0000}"/>
    <cellStyle name="RISKtandbEdge 4 2 2 4 2" xfId="22239" xr:uid="{00000000-0005-0000-0000-00000C7B0000}"/>
    <cellStyle name="RISKtandbEdge 4 2 2 4 2 2" xfId="22240" xr:uid="{00000000-0005-0000-0000-00000D7B0000}"/>
    <cellStyle name="RISKtandbEdge 4 2 2 4 3" xfId="22241" xr:uid="{00000000-0005-0000-0000-00000E7B0000}"/>
    <cellStyle name="RISKtandbEdge 4 2 2 4 3 2" xfId="22242" xr:uid="{00000000-0005-0000-0000-00000F7B0000}"/>
    <cellStyle name="RISKtandbEdge 4 2 2 4 4" xfId="22243" xr:uid="{00000000-0005-0000-0000-0000107B0000}"/>
    <cellStyle name="RISKtandbEdge 4 2 2 5" xfId="22244" xr:uid="{00000000-0005-0000-0000-0000117B0000}"/>
    <cellStyle name="RISKtandbEdge 4 2 2 5 2" xfId="22245" xr:uid="{00000000-0005-0000-0000-0000127B0000}"/>
    <cellStyle name="RISKtandbEdge 4 2 2 5 2 2" xfId="22246" xr:uid="{00000000-0005-0000-0000-0000137B0000}"/>
    <cellStyle name="RISKtandbEdge 4 2 2 5 3" xfId="22247" xr:uid="{00000000-0005-0000-0000-0000147B0000}"/>
    <cellStyle name="RISKtandbEdge 4 2 2 5 3 2" xfId="22248" xr:uid="{00000000-0005-0000-0000-0000157B0000}"/>
    <cellStyle name="RISKtandbEdge 4 2 2 5 4" xfId="22249" xr:uid="{00000000-0005-0000-0000-0000167B0000}"/>
    <cellStyle name="RISKtandbEdge 4 2 2 6" xfId="22250" xr:uid="{00000000-0005-0000-0000-0000177B0000}"/>
    <cellStyle name="RISKtandbEdge 4 2 2 6 2" xfId="22251" xr:uid="{00000000-0005-0000-0000-0000187B0000}"/>
    <cellStyle name="RISKtandbEdge 4 2 2 7" xfId="22252" xr:uid="{00000000-0005-0000-0000-0000197B0000}"/>
    <cellStyle name="RISKtandbEdge 4 2 2 7 2" xfId="22253" xr:uid="{00000000-0005-0000-0000-00001A7B0000}"/>
    <cellStyle name="RISKtandbEdge 4 2 2 8" xfId="22254" xr:uid="{00000000-0005-0000-0000-00001B7B0000}"/>
    <cellStyle name="RISKtandbEdge 4 2 3" xfId="22255" xr:uid="{00000000-0005-0000-0000-00001C7B0000}"/>
    <cellStyle name="RISKtandbEdge 4 2 3 2" xfId="22256" xr:uid="{00000000-0005-0000-0000-00001D7B0000}"/>
    <cellStyle name="RISKtandbEdge 4 2 3 2 2" xfId="22257" xr:uid="{00000000-0005-0000-0000-00001E7B0000}"/>
    <cellStyle name="RISKtandbEdge 4 2 3 3" xfId="22258" xr:uid="{00000000-0005-0000-0000-00001F7B0000}"/>
    <cellStyle name="RISKtandbEdge 4 2 3 3 2" xfId="22259" xr:uid="{00000000-0005-0000-0000-0000207B0000}"/>
    <cellStyle name="RISKtandbEdge 4 2 3 4" xfId="22260" xr:uid="{00000000-0005-0000-0000-0000217B0000}"/>
    <cellStyle name="RISKtandbEdge 4 2 4" xfId="22261" xr:uid="{00000000-0005-0000-0000-0000227B0000}"/>
    <cellStyle name="RISKtandbEdge 4 2 4 2" xfId="22262" xr:uid="{00000000-0005-0000-0000-0000237B0000}"/>
    <cellStyle name="RISKtandbEdge 4 2 4 2 2" xfId="22263" xr:uid="{00000000-0005-0000-0000-0000247B0000}"/>
    <cellStyle name="RISKtandbEdge 4 2 4 3" xfId="22264" xr:uid="{00000000-0005-0000-0000-0000257B0000}"/>
    <cellStyle name="RISKtandbEdge 4 2 4 3 2" xfId="22265" xr:uid="{00000000-0005-0000-0000-0000267B0000}"/>
    <cellStyle name="RISKtandbEdge 4 2 4 4" xfId="22266" xr:uid="{00000000-0005-0000-0000-0000277B0000}"/>
    <cellStyle name="RISKtandbEdge 4 2 5" xfId="22267" xr:uid="{00000000-0005-0000-0000-0000287B0000}"/>
    <cellStyle name="RISKtandbEdge 4 2 5 2" xfId="22268" xr:uid="{00000000-0005-0000-0000-0000297B0000}"/>
    <cellStyle name="RISKtandbEdge 4 2 5 2 2" xfId="22269" xr:uid="{00000000-0005-0000-0000-00002A7B0000}"/>
    <cellStyle name="RISKtandbEdge 4 2 5 3" xfId="22270" xr:uid="{00000000-0005-0000-0000-00002B7B0000}"/>
    <cellStyle name="RISKtandbEdge 4 2 5 3 2" xfId="22271" xr:uid="{00000000-0005-0000-0000-00002C7B0000}"/>
    <cellStyle name="RISKtandbEdge 4 2 5 4" xfId="22272" xr:uid="{00000000-0005-0000-0000-00002D7B0000}"/>
    <cellStyle name="RISKtandbEdge 4 2 6" xfId="22273" xr:uid="{00000000-0005-0000-0000-00002E7B0000}"/>
    <cellStyle name="RISKtandbEdge 4 2 6 2" xfId="22274" xr:uid="{00000000-0005-0000-0000-00002F7B0000}"/>
    <cellStyle name="RISKtandbEdge 4 2 6 2 2" xfId="22275" xr:uid="{00000000-0005-0000-0000-0000307B0000}"/>
    <cellStyle name="RISKtandbEdge 4 2 6 3" xfId="22276" xr:uid="{00000000-0005-0000-0000-0000317B0000}"/>
    <cellStyle name="RISKtandbEdge 4 2 6 3 2" xfId="22277" xr:uid="{00000000-0005-0000-0000-0000327B0000}"/>
    <cellStyle name="RISKtandbEdge 4 2 6 4" xfId="22278" xr:uid="{00000000-0005-0000-0000-0000337B0000}"/>
    <cellStyle name="RISKtandbEdge 4 2 7" xfId="22279" xr:uid="{00000000-0005-0000-0000-0000347B0000}"/>
    <cellStyle name="RISKtandbEdge 4 2 7 2" xfId="22280" xr:uid="{00000000-0005-0000-0000-0000357B0000}"/>
    <cellStyle name="RISKtandbEdge 4 2 8" xfId="22281" xr:uid="{00000000-0005-0000-0000-0000367B0000}"/>
    <cellStyle name="RISKtandbEdge 4 2 8 2" xfId="22282" xr:uid="{00000000-0005-0000-0000-0000377B0000}"/>
    <cellStyle name="RISKtandbEdge 4 2 9" xfId="22283" xr:uid="{00000000-0005-0000-0000-0000387B0000}"/>
    <cellStyle name="RISKtandbEdge 4 2_Balance" xfId="22284" xr:uid="{00000000-0005-0000-0000-0000397B0000}"/>
    <cellStyle name="RISKtandbEdge 4 3" xfId="22285" xr:uid="{00000000-0005-0000-0000-00003A7B0000}"/>
    <cellStyle name="RISKtandbEdge 4 3 2" xfId="22286" xr:uid="{00000000-0005-0000-0000-00003B7B0000}"/>
    <cellStyle name="RISKtandbEdge 4 3 2 2" xfId="22287" xr:uid="{00000000-0005-0000-0000-00003C7B0000}"/>
    <cellStyle name="RISKtandbEdge 4 3 2 2 2" xfId="22288" xr:uid="{00000000-0005-0000-0000-00003D7B0000}"/>
    <cellStyle name="RISKtandbEdge 4 3 2 2 2 2" xfId="22289" xr:uid="{00000000-0005-0000-0000-00003E7B0000}"/>
    <cellStyle name="RISKtandbEdge 4 3 2 2 3" xfId="22290" xr:uid="{00000000-0005-0000-0000-00003F7B0000}"/>
    <cellStyle name="RISKtandbEdge 4 3 2 2 3 2" xfId="22291" xr:uid="{00000000-0005-0000-0000-0000407B0000}"/>
    <cellStyle name="RISKtandbEdge 4 3 2 2 4" xfId="22292" xr:uid="{00000000-0005-0000-0000-0000417B0000}"/>
    <cellStyle name="RISKtandbEdge 4 3 2 3" xfId="22293" xr:uid="{00000000-0005-0000-0000-0000427B0000}"/>
    <cellStyle name="RISKtandbEdge 4 3 2 3 2" xfId="22294" xr:uid="{00000000-0005-0000-0000-0000437B0000}"/>
    <cellStyle name="RISKtandbEdge 4 3 2 3 2 2" xfId="22295" xr:uid="{00000000-0005-0000-0000-0000447B0000}"/>
    <cellStyle name="RISKtandbEdge 4 3 2 3 3" xfId="22296" xr:uid="{00000000-0005-0000-0000-0000457B0000}"/>
    <cellStyle name="RISKtandbEdge 4 3 2 3 3 2" xfId="22297" xr:uid="{00000000-0005-0000-0000-0000467B0000}"/>
    <cellStyle name="RISKtandbEdge 4 3 2 3 4" xfId="22298" xr:uid="{00000000-0005-0000-0000-0000477B0000}"/>
    <cellStyle name="RISKtandbEdge 4 3 2 4" xfId="22299" xr:uid="{00000000-0005-0000-0000-0000487B0000}"/>
    <cellStyle name="RISKtandbEdge 4 3 2 4 2" xfId="22300" xr:uid="{00000000-0005-0000-0000-0000497B0000}"/>
    <cellStyle name="RISKtandbEdge 4 3 2 4 2 2" xfId="22301" xr:uid="{00000000-0005-0000-0000-00004A7B0000}"/>
    <cellStyle name="RISKtandbEdge 4 3 2 4 3" xfId="22302" xr:uid="{00000000-0005-0000-0000-00004B7B0000}"/>
    <cellStyle name="RISKtandbEdge 4 3 2 4 3 2" xfId="22303" xr:uid="{00000000-0005-0000-0000-00004C7B0000}"/>
    <cellStyle name="RISKtandbEdge 4 3 2 4 4" xfId="22304" xr:uid="{00000000-0005-0000-0000-00004D7B0000}"/>
    <cellStyle name="RISKtandbEdge 4 3 2 5" xfId="22305" xr:uid="{00000000-0005-0000-0000-00004E7B0000}"/>
    <cellStyle name="RISKtandbEdge 4 3 2 5 2" xfId="22306" xr:uid="{00000000-0005-0000-0000-00004F7B0000}"/>
    <cellStyle name="RISKtandbEdge 4 3 2 5 2 2" xfId="22307" xr:uid="{00000000-0005-0000-0000-0000507B0000}"/>
    <cellStyle name="RISKtandbEdge 4 3 2 5 3" xfId="22308" xr:uid="{00000000-0005-0000-0000-0000517B0000}"/>
    <cellStyle name="RISKtandbEdge 4 3 2 5 3 2" xfId="22309" xr:uid="{00000000-0005-0000-0000-0000527B0000}"/>
    <cellStyle name="RISKtandbEdge 4 3 2 5 4" xfId="22310" xr:uid="{00000000-0005-0000-0000-0000537B0000}"/>
    <cellStyle name="RISKtandbEdge 4 3 2 6" xfId="22311" xr:uid="{00000000-0005-0000-0000-0000547B0000}"/>
    <cellStyle name="RISKtandbEdge 4 3 2 6 2" xfId="22312" xr:uid="{00000000-0005-0000-0000-0000557B0000}"/>
    <cellStyle name="RISKtandbEdge 4 3 2 7" xfId="22313" xr:uid="{00000000-0005-0000-0000-0000567B0000}"/>
    <cellStyle name="RISKtandbEdge 4 3 2 7 2" xfId="22314" xr:uid="{00000000-0005-0000-0000-0000577B0000}"/>
    <cellStyle name="RISKtandbEdge 4 3 2 8" xfId="22315" xr:uid="{00000000-0005-0000-0000-0000587B0000}"/>
    <cellStyle name="RISKtandbEdge 4 3 3" xfId="22316" xr:uid="{00000000-0005-0000-0000-0000597B0000}"/>
    <cellStyle name="RISKtandbEdge 4 3 3 2" xfId="22317" xr:uid="{00000000-0005-0000-0000-00005A7B0000}"/>
    <cellStyle name="RISKtandbEdge 4 3 3 2 2" xfId="22318" xr:uid="{00000000-0005-0000-0000-00005B7B0000}"/>
    <cellStyle name="RISKtandbEdge 4 3 3 3" xfId="22319" xr:uid="{00000000-0005-0000-0000-00005C7B0000}"/>
    <cellStyle name="RISKtandbEdge 4 3 3 3 2" xfId="22320" xr:uid="{00000000-0005-0000-0000-00005D7B0000}"/>
    <cellStyle name="RISKtandbEdge 4 3 3 4" xfId="22321" xr:uid="{00000000-0005-0000-0000-00005E7B0000}"/>
    <cellStyle name="RISKtandbEdge 4 3 4" xfId="22322" xr:uid="{00000000-0005-0000-0000-00005F7B0000}"/>
    <cellStyle name="RISKtandbEdge 4 3 4 2" xfId="22323" xr:uid="{00000000-0005-0000-0000-0000607B0000}"/>
    <cellStyle name="RISKtandbEdge 4 3 4 2 2" xfId="22324" xr:uid="{00000000-0005-0000-0000-0000617B0000}"/>
    <cellStyle name="RISKtandbEdge 4 3 4 3" xfId="22325" xr:uid="{00000000-0005-0000-0000-0000627B0000}"/>
    <cellStyle name="RISKtandbEdge 4 3 4 3 2" xfId="22326" xr:uid="{00000000-0005-0000-0000-0000637B0000}"/>
    <cellStyle name="RISKtandbEdge 4 3 4 4" xfId="22327" xr:uid="{00000000-0005-0000-0000-0000647B0000}"/>
    <cellStyle name="RISKtandbEdge 4 3 5" xfId="22328" xr:uid="{00000000-0005-0000-0000-0000657B0000}"/>
    <cellStyle name="RISKtandbEdge 4 3 5 2" xfId="22329" xr:uid="{00000000-0005-0000-0000-0000667B0000}"/>
    <cellStyle name="RISKtandbEdge 4 3 5 2 2" xfId="22330" xr:uid="{00000000-0005-0000-0000-0000677B0000}"/>
    <cellStyle name="RISKtandbEdge 4 3 5 3" xfId="22331" xr:uid="{00000000-0005-0000-0000-0000687B0000}"/>
    <cellStyle name="RISKtandbEdge 4 3 5 3 2" xfId="22332" xr:uid="{00000000-0005-0000-0000-0000697B0000}"/>
    <cellStyle name="RISKtandbEdge 4 3 5 4" xfId="22333" xr:uid="{00000000-0005-0000-0000-00006A7B0000}"/>
    <cellStyle name="RISKtandbEdge 4 3 6" xfId="22334" xr:uid="{00000000-0005-0000-0000-00006B7B0000}"/>
    <cellStyle name="RISKtandbEdge 4 3 6 2" xfId="22335" xr:uid="{00000000-0005-0000-0000-00006C7B0000}"/>
    <cellStyle name="RISKtandbEdge 4 3 6 2 2" xfId="22336" xr:uid="{00000000-0005-0000-0000-00006D7B0000}"/>
    <cellStyle name="RISKtandbEdge 4 3 6 3" xfId="22337" xr:uid="{00000000-0005-0000-0000-00006E7B0000}"/>
    <cellStyle name="RISKtandbEdge 4 3 6 3 2" xfId="22338" xr:uid="{00000000-0005-0000-0000-00006F7B0000}"/>
    <cellStyle name="RISKtandbEdge 4 3 6 4" xfId="22339" xr:uid="{00000000-0005-0000-0000-0000707B0000}"/>
    <cellStyle name="RISKtandbEdge 4 3 7" xfId="22340" xr:uid="{00000000-0005-0000-0000-0000717B0000}"/>
    <cellStyle name="RISKtandbEdge 4 3 7 2" xfId="22341" xr:uid="{00000000-0005-0000-0000-0000727B0000}"/>
    <cellStyle name="RISKtandbEdge 4 3 8" xfId="22342" xr:uid="{00000000-0005-0000-0000-0000737B0000}"/>
    <cellStyle name="RISKtandbEdge 4 3 8 2" xfId="22343" xr:uid="{00000000-0005-0000-0000-0000747B0000}"/>
    <cellStyle name="RISKtandbEdge 4 3 9" xfId="22344" xr:uid="{00000000-0005-0000-0000-0000757B0000}"/>
    <cellStyle name="RISKtandbEdge 4 3_Balance" xfId="22345" xr:uid="{00000000-0005-0000-0000-0000767B0000}"/>
    <cellStyle name="RISKtandbEdge 4 4" xfId="22346" xr:uid="{00000000-0005-0000-0000-0000777B0000}"/>
    <cellStyle name="RISKtandbEdge 4 4 2" xfId="22347" xr:uid="{00000000-0005-0000-0000-0000787B0000}"/>
    <cellStyle name="RISKtandbEdge 4 4 2 2" xfId="22348" xr:uid="{00000000-0005-0000-0000-0000797B0000}"/>
    <cellStyle name="RISKtandbEdge 4 4 2 2 2" xfId="22349" xr:uid="{00000000-0005-0000-0000-00007A7B0000}"/>
    <cellStyle name="RISKtandbEdge 4 4 2 2 2 2" xfId="22350" xr:uid="{00000000-0005-0000-0000-00007B7B0000}"/>
    <cellStyle name="RISKtandbEdge 4 4 2 2 3" xfId="22351" xr:uid="{00000000-0005-0000-0000-00007C7B0000}"/>
    <cellStyle name="RISKtandbEdge 4 4 2 2 3 2" xfId="22352" xr:uid="{00000000-0005-0000-0000-00007D7B0000}"/>
    <cellStyle name="RISKtandbEdge 4 4 2 2 4" xfId="22353" xr:uid="{00000000-0005-0000-0000-00007E7B0000}"/>
    <cellStyle name="RISKtandbEdge 4 4 2 3" xfId="22354" xr:uid="{00000000-0005-0000-0000-00007F7B0000}"/>
    <cellStyle name="RISKtandbEdge 4 4 2 3 2" xfId="22355" xr:uid="{00000000-0005-0000-0000-0000807B0000}"/>
    <cellStyle name="RISKtandbEdge 4 4 2 3 2 2" xfId="22356" xr:uid="{00000000-0005-0000-0000-0000817B0000}"/>
    <cellStyle name="RISKtandbEdge 4 4 2 3 3" xfId="22357" xr:uid="{00000000-0005-0000-0000-0000827B0000}"/>
    <cellStyle name="RISKtandbEdge 4 4 2 3 3 2" xfId="22358" xr:uid="{00000000-0005-0000-0000-0000837B0000}"/>
    <cellStyle name="RISKtandbEdge 4 4 2 3 4" xfId="22359" xr:uid="{00000000-0005-0000-0000-0000847B0000}"/>
    <cellStyle name="RISKtandbEdge 4 4 2 4" xfId="22360" xr:uid="{00000000-0005-0000-0000-0000857B0000}"/>
    <cellStyle name="RISKtandbEdge 4 4 2 4 2" xfId="22361" xr:uid="{00000000-0005-0000-0000-0000867B0000}"/>
    <cellStyle name="RISKtandbEdge 4 4 2 4 2 2" xfId="22362" xr:uid="{00000000-0005-0000-0000-0000877B0000}"/>
    <cellStyle name="RISKtandbEdge 4 4 2 4 3" xfId="22363" xr:uid="{00000000-0005-0000-0000-0000887B0000}"/>
    <cellStyle name="RISKtandbEdge 4 4 2 4 3 2" xfId="22364" xr:uid="{00000000-0005-0000-0000-0000897B0000}"/>
    <cellStyle name="RISKtandbEdge 4 4 2 4 4" xfId="22365" xr:uid="{00000000-0005-0000-0000-00008A7B0000}"/>
    <cellStyle name="RISKtandbEdge 4 4 2 5" xfId="22366" xr:uid="{00000000-0005-0000-0000-00008B7B0000}"/>
    <cellStyle name="RISKtandbEdge 4 4 2 5 2" xfId="22367" xr:uid="{00000000-0005-0000-0000-00008C7B0000}"/>
    <cellStyle name="RISKtandbEdge 4 4 2 5 2 2" xfId="22368" xr:uid="{00000000-0005-0000-0000-00008D7B0000}"/>
    <cellStyle name="RISKtandbEdge 4 4 2 5 3" xfId="22369" xr:uid="{00000000-0005-0000-0000-00008E7B0000}"/>
    <cellStyle name="RISKtandbEdge 4 4 2 5 3 2" xfId="22370" xr:uid="{00000000-0005-0000-0000-00008F7B0000}"/>
    <cellStyle name="RISKtandbEdge 4 4 2 5 4" xfId="22371" xr:uid="{00000000-0005-0000-0000-0000907B0000}"/>
    <cellStyle name="RISKtandbEdge 4 4 2 6" xfId="22372" xr:uid="{00000000-0005-0000-0000-0000917B0000}"/>
    <cellStyle name="RISKtandbEdge 4 4 2 6 2" xfId="22373" xr:uid="{00000000-0005-0000-0000-0000927B0000}"/>
    <cellStyle name="RISKtandbEdge 4 4 2 7" xfId="22374" xr:uid="{00000000-0005-0000-0000-0000937B0000}"/>
    <cellStyle name="RISKtandbEdge 4 4 2 7 2" xfId="22375" xr:uid="{00000000-0005-0000-0000-0000947B0000}"/>
    <cellStyle name="RISKtandbEdge 4 4 2 8" xfId="22376" xr:uid="{00000000-0005-0000-0000-0000957B0000}"/>
    <cellStyle name="RISKtandbEdge 4 4 3" xfId="22377" xr:uid="{00000000-0005-0000-0000-0000967B0000}"/>
    <cellStyle name="RISKtandbEdge 4 4 3 2" xfId="22378" xr:uid="{00000000-0005-0000-0000-0000977B0000}"/>
    <cellStyle name="RISKtandbEdge 4 4 3 2 2" xfId="22379" xr:uid="{00000000-0005-0000-0000-0000987B0000}"/>
    <cellStyle name="RISKtandbEdge 4 4 3 3" xfId="22380" xr:uid="{00000000-0005-0000-0000-0000997B0000}"/>
    <cellStyle name="RISKtandbEdge 4 4 3 3 2" xfId="22381" xr:uid="{00000000-0005-0000-0000-00009A7B0000}"/>
    <cellStyle name="RISKtandbEdge 4 4 3 4" xfId="22382" xr:uid="{00000000-0005-0000-0000-00009B7B0000}"/>
    <cellStyle name="RISKtandbEdge 4 4 4" xfId="22383" xr:uid="{00000000-0005-0000-0000-00009C7B0000}"/>
    <cellStyle name="RISKtandbEdge 4 4 4 2" xfId="22384" xr:uid="{00000000-0005-0000-0000-00009D7B0000}"/>
    <cellStyle name="RISKtandbEdge 4 4 4 2 2" xfId="22385" xr:uid="{00000000-0005-0000-0000-00009E7B0000}"/>
    <cellStyle name="RISKtandbEdge 4 4 4 3" xfId="22386" xr:uid="{00000000-0005-0000-0000-00009F7B0000}"/>
    <cellStyle name="RISKtandbEdge 4 4 4 3 2" xfId="22387" xr:uid="{00000000-0005-0000-0000-0000A07B0000}"/>
    <cellStyle name="RISKtandbEdge 4 4 4 4" xfId="22388" xr:uid="{00000000-0005-0000-0000-0000A17B0000}"/>
    <cellStyle name="RISKtandbEdge 4 4 5" xfId="22389" xr:uid="{00000000-0005-0000-0000-0000A27B0000}"/>
    <cellStyle name="RISKtandbEdge 4 4 5 2" xfId="22390" xr:uid="{00000000-0005-0000-0000-0000A37B0000}"/>
    <cellStyle name="RISKtandbEdge 4 4 5 2 2" xfId="22391" xr:uid="{00000000-0005-0000-0000-0000A47B0000}"/>
    <cellStyle name="RISKtandbEdge 4 4 5 3" xfId="22392" xr:uid="{00000000-0005-0000-0000-0000A57B0000}"/>
    <cellStyle name="RISKtandbEdge 4 4 5 3 2" xfId="22393" xr:uid="{00000000-0005-0000-0000-0000A67B0000}"/>
    <cellStyle name="RISKtandbEdge 4 4 5 4" xfId="22394" xr:uid="{00000000-0005-0000-0000-0000A77B0000}"/>
    <cellStyle name="RISKtandbEdge 4 4 6" xfId="22395" xr:uid="{00000000-0005-0000-0000-0000A87B0000}"/>
    <cellStyle name="RISKtandbEdge 4 4 6 2" xfId="22396" xr:uid="{00000000-0005-0000-0000-0000A97B0000}"/>
    <cellStyle name="RISKtandbEdge 4 4 6 2 2" xfId="22397" xr:uid="{00000000-0005-0000-0000-0000AA7B0000}"/>
    <cellStyle name="RISKtandbEdge 4 4 6 3" xfId="22398" xr:uid="{00000000-0005-0000-0000-0000AB7B0000}"/>
    <cellStyle name="RISKtandbEdge 4 4 6 3 2" xfId="22399" xr:uid="{00000000-0005-0000-0000-0000AC7B0000}"/>
    <cellStyle name="RISKtandbEdge 4 4 6 4" xfId="22400" xr:uid="{00000000-0005-0000-0000-0000AD7B0000}"/>
    <cellStyle name="RISKtandbEdge 4 4 7" xfId="22401" xr:uid="{00000000-0005-0000-0000-0000AE7B0000}"/>
    <cellStyle name="RISKtandbEdge 4 4 7 2" xfId="22402" xr:uid="{00000000-0005-0000-0000-0000AF7B0000}"/>
    <cellStyle name="RISKtandbEdge 4 4 8" xfId="22403" xr:uid="{00000000-0005-0000-0000-0000B07B0000}"/>
    <cellStyle name="RISKtandbEdge 4 4 8 2" xfId="22404" xr:uid="{00000000-0005-0000-0000-0000B17B0000}"/>
    <cellStyle name="RISKtandbEdge 4 4 9" xfId="22405" xr:uid="{00000000-0005-0000-0000-0000B27B0000}"/>
    <cellStyle name="RISKtandbEdge 4 4_Balance" xfId="22406" xr:uid="{00000000-0005-0000-0000-0000B37B0000}"/>
    <cellStyle name="RISKtandbEdge 4 5" xfId="22407" xr:uid="{00000000-0005-0000-0000-0000B47B0000}"/>
    <cellStyle name="RISKtandbEdge 4 5 2" xfId="22408" xr:uid="{00000000-0005-0000-0000-0000B57B0000}"/>
    <cellStyle name="RISKtandbEdge 4 5 2 2" xfId="22409" xr:uid="{00000000-0005-0000-0000-0000B67B0000}"/>
    <cellStyle name="RISKtandbEdge 4 5 2 2 2" xfId="22410" xr:uid="{00000000-0005-0000-0000-0000B77B0000}"/>
    <cellStyle name="RISKtandbEdge 4 5 2 3" xfId="22411" xr:uid="{00000000-0005-0000-0000-0000B87B0000}"/>
    <cellStyle name="RISKtandbEdge 4 5 2 3 2" xfId="22412" xr:uid="{00000000-0005-0000-0000-0000B97B0000}"/>
    <cellStyle name="RISKtandbEdge 4 5 2 4" xfId="22413" xr:uid="{00000000-0005-0000-0000-0000BA7B0000}"/>
    <cellStyle name="RISKtandbEdge 4 5 3" xfId="22414" xr:uid="{00000000-0005-0000-0000-0000BB7B0000}"/>
    <cellStyle name="RISKtandbEdge 4 5 3 2" xfId="22415" xr:uid="{00000000-0005-0000-0000-0000BC7B0000}"/>
    <cellStyle name="RISKtandbEdge 4 5 3 2 2" xfId="22416" xr:uid="{00000000-0005-0000-0000-0000BD7B0000}"/>
    <cellStyle name="RISKtandbEdge 4 5 3 3" xfId="22417" xr:uid="{00000000-0005-0000-0000-0000BE7B0000}"/>
    <cellStyle name="RISKtandbEdge 4 5 3 3 2" xfId="22418" xr:uid="{00000000-0005-0000-0000-0000BF7B0000}"/>
    <cellStyle name="RISKtandbEdge 4 5 3 4" xfId="22419" xr:uid="{00000000-0005-0000-0000-0000C07B0000}"/>
    <cellStyle name="RISKtandbEdge 4 5 4" xfId="22420" xr:uid="{00000000-0005-0000-0000-0000C17B0000}"/>
    <cellStyle name="RISKtandbEdge 4 5 4 2" xfId="22421" xr:uid="{00000000-0005-0000-0000-0000C27B0000}"/>
    <cellStyle name="RISKtandbEdge 4 5 4 2 2" xfId="22422" xr:uid="{00000000-0005-0000-0000-0000C37B0000}"/>
    <cellStyle name="RISKtandbEdge 4 5 4 3" xfId="22423" xr:uid="{00000000-0005-0000-0000-0000C47B0000}"/>
    <cellStyle name="RISKtandbEdge 4 5 4 3 2" xfId="22424" xr:uid="{00000000-0005-0000-0000-0000C57B0000}"/>
    <cellStyle name="RISKtandbEdge 4 5 4 4" xfId="22425" xr:uid="{00000000-0005-0000-0000-0000C67B0000}"/>
    <cellStyle name="RISKtandbEdge 4 5 5" xfId="22426" xr:uid="{00000000-0005-0000-0000-0000C77B0000}"/>
    <cellStyle name="RISKtandbEdge 4 5 5 2" xfId="22427" xr:uid="{00000000-0005-0000-0000-0000C87B0000}"/>
    <cellStyle name="RISKtandbEdge 4 5 5 2 2" xfId="22428" xr:uid="{00000000-0005-0000-0000-0000C97B0000}"/>
    <cellStyle name="RISKtandbEdge 4 5 5 3" xfId="22429" xr:uid="{00000000-0005-0000-0000-0000CA7B0000}"/>
    <cellStyle name="RISKtandbEdge 4 5 5 3 2" xfId="22430" xr:uid="{00000000-0005-0000-0000-0000CB7B0000}"/>
    <cellStyle name="RISKtandbEdge 4 5 5 4" xfId="22431" xr:uid="{00000000-0005-0000-0000-0000CC7B0000}"/>
    <cellStyle name="RISKtandbEdge 4 5 6" xfId="22432" xr:uid="{00000000-0005-0000-0000-0000CD7B0000}"/>
    <cellStyle name="RISKtandbEdge 4 5 6 2" xfId="22433" xr:uid="{00000000-0005-0000-0000-0000CE7B0000}"/>
    <cellStyle name="RISKtandbEdge 4 5 7" xfId="22434" xr:uid="{00000000-0005-0000-0000-0000CF7B0000}"/>
    <cellStyle name="RISKtandbEdge 4 5 7 2" xfId="22435" xr:uid="{00000000-0005-0000-0000-0000D07B0000}"/>
    <cellStyle name="RISKtandbEdge 4 5 8" xfId="22436" xr:uid="{00000000-0005-0000-0000-0000D17B0000}"/>
    <cellStyle name="RISKtandbEdge 4 6" xfId="22437" xr:uid="{00000000-0005-0000-0000-0000D27B0000}"/>
    <cellStyle name="RISKtandbEdge 4 6 2" xfId="22438" xr:uid="{00000000-0005-0000-0000-0000D37B0000}"/>
    <cellStyle name="RISKtandbEdge 4 6 2 2" xfId="22439" xr:uid="{00000000-0005-0000-0000-0000D47B0000}"/>
    <cellStyle name="RISKtandbEdge 4 6 2 2 2" xfId="22440" xr:uid="{00000000-0005-0000-0000-0000D57B0000}"/>
    <cellStyle name="RISKtandbEdge 4 6 2 3" xfId="22441" xr:uid="{00000000-0005-0000-0000-0000D67B0000}"/>
    <cellStyle name="RISKtandbEdge 4 6 2 3 2" xfId="22442" xr:uid="{00000000-0005-0000-0000-0000D77B0000}"/>
    <cellStyle name="RISKtandbEdge 4 6 2 4" xfId="22443" xr:uid="{00000000-0005-0000-0000-0000D87B0000}"/>
    <cellStyle name="RISKtandbEdge 4 6 3" xfId="22444" xr:uid="{00000000-0005-0000-0000-0000D97B0000}"/>
    <cellStyle name="RISKtandbEdge 4 6 3 2" xfId="22445" xr:uid="{00000000-0005-0000-0000-0000DA7B0000}"/>
    <cellStyle name="RISKtandbEdge 4 6 3 2 2" xfId="22446" xr:uid="{00000000-0005-0000-0000-0000DB7B0000}"/>
    <cellStyle name="RISKtandbEdge 4 6 3 3" xfId="22447" xr:uid="{00000000-0005-0000-0000-0000DC7B0000}"/>
    <cellStyle name="RISKtandbEdge 4 6 3 3 2" xfId="22448" xr:uid="{00000000-0005-0000-0000-0000DD7B0000}"/>
    <cellStyle name="RISKtandbEdge 4 6 3 4" xfId="22449" xr:uid="{00000000-0005-0000-0000-0000DE7B0000}"/>
    <cellStyle name="RISKtandbEdge 4 6 4" xfId="22450" xr:uid="{00000000-0005-0000-0000-0000DF7B0000}"/>
    <cellStyle name="RISKtandbEdge 4 6 4 2" xfId="22451" xr:uid="{00000000-0005-0000-0000-0000E07B0000}"/>
    <cellStyle name="RISKtandbEdge 4 6 4 2 2" xfId="22452" xr:uid="{00000000-0005-0000-0000-0000E17B0000}"/>
    <cellStyle name="RISKtandbEdge 4 6 4 3" xfId="22453" xr:uid="{00000000-0005-0000-0000-0000E27B0000}"/>
    <cellStyle name="RISKtandbEdge 4 6 4 3 2" xfId="22454" xr:uid="{00000000-0005-0000-0000-0000E37B0000}"/>
    <cellStyle name="RISKtandbEdge 4 6 4 4" xfId="22455" xr:uid="{00000000-0005-0000-0000-0000E47B0000}"/>
    <cellStyle name="RISKtandbEdge 4 6 5" xfId="22456" xr:uid="{00000000-0005-0000-0000-0000E57B0000}"/>
    <cellStyle name="RISKtandbEdge 4 6 5 2" xfId="22457" xr:uid="{00000000-0005-0000-0000-0000E67B0000}"/>
    <cellStyle name="RISKtandbEdge 4 6 5 2 2" xfId="22458" xr:uid="{00000000-0005-0000-0000-0000E77B0000}"/>
    <cellStyle name="RISKtandbEdge 4 6 5 3" xfId="22459" xr:uid="{00000000-0005-0000-0000-0000E87B0000}"/>
    <cellStyle name="RISKtandbEdge 4 6 5 3 2" xfId="22460" xr:uid="{00000000-0005-0000-0000-0000E97B0000}"/>
    <cellStyle name="RISKtandbEdge 4 6 5 4" xfId="22461" xr:uid="{00000000-0005-0000-0000-0000EA7B0000}"/>
    <cellStyle name="RISKtandbEdge 4 6 6" xfId="22462" xr:uid="{00000000-0005-0000-0000-0000EB7B0000}"/>
    <cellStyle name="RISKtandbEdge 4 6 6 2" xfId="22463" xr:uid="{00000000-0005-0000-0000-0000EC7B0000}"/>
    <cellStyle name="RISKtandbEdge 4 6 7" xfId="22464" xr:uid="{00000000-0005-0000-0000-0000ED7B0000}"/>
    <cellStyle name="RISKtandbEdge 4 6 7 2" xfId="22465" xr:uid="{00000000-0005-0000-0000-0000EE7B0000}"/>
    <cellStyle name="RISKtandbEdge 4 6 8" xfId="22466" xr:uid="{00000000-0005-0000-0000-0000EF7B0000}"/>
    <cellStyle name="RISKtandbEdge 4 7" xfId="22467" xr:uid="{00000000-0005-0000-0000-0000F07B0000}"/>
    <cellStyle name="RISKtandbEdge 4 7 2" xfId="22468" xr:uid="{00000000-0005-0000-0000-0000F17B0000}"/>
    <cellStyle name="RISKtandbEdge 4 7 2 2" xfId="22469" xr:uid="{00000000-0005-0000-0000-0000F27B0000}"/>
    <cellStyle name="RISKtandbEdge 4 7 3" xfId="22470" xr:uid="{00000000-0005-0000-0000-0000F37B0000}"/>
    <cellStyle name="RISKtandbEdge 4 7 3 2" xfId="22471" xr:uid="{00000000-0005-0000-0000-0000F47B0000}"/>
    <cellStyle name="RISKtandbEdge 4 7 4" xfId="22472" xr:uid="{00000000-0005-0000-0000-0000F57B0000}"/>
    <cellStyle name="RISKtandbEdge 4 8" xfId="22473" xr:uid="{00000000-0005-0000-0000-0000F67B0000}"/>
    <cellStyle name="RISKtandbEdge 4 8 2" xfId="22474" xr:uid="{00000000-0005-0000-0000-0000F77B0000}"/>
    <cellStyle name="RISKtandbEdge 4 8 2 2" xfId="22475" xr:uid="{00000000-0005-0000-0000-0000F87B0000}"/>
    <cellStyle name="RISKtandbEdge 4 8 3" xfId="22476" xr:uid="{00000000-0005-0000-0000-0000F97B0000}"/>
    <cellStyle name="RISKtandbEdge 4 8 3 2" xfId="22477" xr:uid="{00000000-0005-0000-0000-0000FA7B0000}"/>
    <cellStyle name="RISKtandbEdge 4 8 4" xfId="22478" xr:uid="{00000000-0005-0000-0000-0000FB7B0000}"/>
    <cellStyle name="RISKtandbEdge 4 9" xfId="22479" xr:uid="{00000000-0005-0000-0000-0000FC7B0000}"/>
    <cellStyle name="RISKtandbEdge 4 9 2" xfId="22480" xr:uid="{00000000-0005-0000-0000-0000FD7B0000}"/>
    <cellStyle name="RISKtandbEdge 4 9 2 2" xfId="22481" xr:uid="{00000000-0005-0000-0000-0000FE7B0000}"/>
    <cellStyle name="RISKtandbEdge 4 9 3" xfId="22482" xr:uid="{00000000-0005-0000-0000-0000FF7B0000}"/>
    <cellStyle name="RISKtandbEdge 4 9 3 2" xfId="22483" xr:uid="{00000000-0005-0000-0000-0000007C0000}"/>
    <cellStyle name="RISKtandbEdge 4 9 4" xfId="22484" xr:uid="{00000000-0005-0000-0000-0000017C0000}"/>
    <cellStyle name="RISKtandbEdge 4_Balance" xfId="22485" xr:uid="{00000000-0005-0000-0000-0000027C0000}"/>
    <cellStyle name="RISKtandbEdge 5" xfId="22486" xr:uid="{00000000-0005-0000-0000-0000037C0000}"/>
    <cellStyle name="RISKtandbEdge 5 2" xfId="22487" xr:uid="{00000000-0005-0000-0000-0000047C0000}"/>
    <cellStyle name="RISKtandbEdge 5 2 2" xfId="22488" xr:uid="{00000000-0005-0000-0000-0000057C0000}"/>
    <cellStyle name="RISKtandbEdge 5 2 2 2" xfId="22489" xr:uid="{00000000-0005-0000-0000-0000067C0000}"/>
    <cellStyle name="RISKtandbEdge 5 2 3" xfId="22490" xr:uid="{00000000-0005-0000-0000-0000077C0000}"/>
    <cellStyle name="RISKtandbEdge 5 2 3 2" xfId="22491" xr:uid="{00000000-0005-0000-0000-0000087C0000}"/>
    <cellStyle name="RISKtandbEdge 5 2 4" xfId="22492" xr:uid="{00000000-0005-0000-0000-0000097C0000}"/>
    <cellStyle name="RISKtandbEdge 5 3" xfId="22493" xr:uid="{00000000-0005-0000-0000-00000A7C0000}"/>
    <cellStyle name="RISKtandbEdge 5 3 2" xfId="22494" xr:uid="{00000000-0005-0000-0000-00000B7C0000}"/>
    <cellStyle name="RISKtandbEdge 5 3 2 2" xfId="22495" xr:uid="{00000000-0005-0000-0000-00000C7C0000}"/>
    <cellStyle name="RISKtandbEdge 5 3 3" xfId="22496" xr:uid="{00000000-0005-0000-0000-00000D7C0000}"/>
    <cellStyle name="RISKtandbEdge 5 3 3 2" xfId="22497" xr:uid="{00000000-0005-0000-0000-00000E7C0000}"/>
    <cellStyle name="RISKtandbEdge 5 3 4" xfId="22498" xr:uid="{00000000-0005-0000-0000-00000F7C0000}"/>
    <cellStyle name="RISKtandbEdge 5 4" xfId="22499" xr:uid="{00000000-0005-0000-0000-0000107C0000}"/>
    <cellStyle name="RISKtandbEdge 5 4 2" xfId="22500" xr:uid="{00000000-0005-0000-0000-0000117C0000}"/>
    <cellStyle name="RISKtandbEdge 5 4 2 2" xfId="22501" xr:uid="{00000000-0005-0000-0000-0000127C0000}"/>
    <cellStyle name="RISKtandbEdge 5 4 3" xfId="22502" xr:uid="{00000000-0005-0000-0000-0000137C0000}"/>
    <cellStyle name="RISKtandbEdge 5 4 3 2" xfId="22503" xr:uid="{00000000-0005-0000-0000-0000147C0000}"/>
    <cellStyle name="RISKtandbEdge 5 4 4" xfId="22504" xr:uid="{00000000-0005-0000-0000-0000157C0000}"/>
    <cellStyle name="RISKtandbEdge 5 5" xfId="22505" xr:uid="{00000000-0005-0000-0000-0000167C0000}"/>
    <cellStyle name="RISKtandbEdge 5 5 2" xfId="22506" xr:uid="{00000000-0005-0000-0000-0000177C0000}"/>
    <cellStyle name="RISKtandbEdge 5 5 2 2" xfId="22507" xr:uid="{00000000-0005-0000-0000-0000187C0000}"/>
    <cellStyle name="RISKtandbEdge 5 5 3" xfId="22508" xr:uid="{00000000-0005-0000-0000-0000197C0000}"/>
    <cellStyle name="RISKtandbEdge 5 5 3 2" xfId="22509" xr:uid="{00000000-0005-0000-0000-00001A7C0000}"/>
    <cellStyle name="RISKtandbEdge 5 5 4" xfId="22510" xr:uid="{00000000-0005-0000-0000-00001B7C0000}"/>
    <cellStyle name="RISKtandbEdge 5 6" xfId="22511" xr:uid="{00000000-0005-0000-0000-00001C7C0000}"/>
    <cellStyle name="RISKtandbEdge 5 6 2" xfId="22512" xr:uid="{00000000-0005-0000-0000-00001D7C0000}"/>
    <cellStyle name="RISKtandbEdge 5 7" xfId="22513" xr:uid="{00000000-0005-0000-0000-00001E7C0000}"/>
    <cellStyle name="RISKtandbEdge 5 7 2" xfId="22514" xr:uid="{00000000-0005-0000-0000-00001F7C0000}"/>
    <cellStyle name="RISKtandbEdge 5 8" xfId="22515" xr:uid="{00000000-0005-0000-0000-0000207C0000}"/>
    <cellStyle name="RISKtandbEdge 6" xfId="22516" xr:uid="{00000000-0005-0000-0000-0000217C0000}"/>
    <cellStyle name="RISKtandbEdge 6 2" xfId="22517" xr:uid="{00000000-0005-0000-0000-0000227C0000}"/>
    <cellStyle name="RISKtandbEdge 6 2 2" xfId="22518" xr:uid="{00000000-0005-0000-0000-0000237C0000}"/>
    <cellStyle name="RISKtandbEdge 6 3" xfId="22519" xr:uid="{00000000-0005-0000-0000-0000247C0000}"/>
    <cellStyle name="RISKtandbEdge 6 3 2" xfId="22520" xr:uid="{00000000-0005-0000-0000-0000257C0000}"/>
    <cellStyle name="RISKtandbEdge 6 4" xfId="22521" xr:uid="{00000000-0005-0000-0000-0000267C0000}"/>
    <cellStyle name="RISKtandbEdge 7" xfId="22522" xr:uid="{00000000-0005-0000-0000-0000277C0000}"/>
    <cellStyle name="RISKtandbEdge 7 2" xfId="22523" xr:uid="{00000000-0005-0000-0000-0000287C0000}"/>
    <cellStyle name="RISKtandbEdge 7 2 2" xfId="22524" xr:uid="{00000000-0005-0000-0000-0000297C0000}"/>
    <cellStyle name="RISKtandbEdge 7 3" xfId="22525" xr:uid="{00000000-0005-0000-0000-00002A7C0000}"/>
    <cellStyle name="RISKtandbEdge 7 3 2" xfId="22526" xr:uid="{00000000-0005-0000-0000-00002B7C0000}"/>
    <cellStyle name="RISKtandbEdge 7 4" xfId="22527" xr:uid="{00000000-0005-0000-0000-00002C7C0000}"/>
    <cellStyle name="RISKtandbEdge 8" xfId="22528" xr:uid="{00000000-0005-0000-0000-00002D7C0000}"/>
    <cellStyle name="RISKtandbEdge 8 2" xfId="22529" xr:uid="{00000000-0005-0000-0000-00002E7C0000}"/>
    <cellStyle name="RISKtandbEdge 8 2 2" xfId="22530" xr:uid="{00000000-0005-0000-0000-00002F7C0000}"/>
    <cellStyle name="RISKtandbEdge 8 3" xfId="22531" xr:uid="{00000000-0005-0000-0000-0000307C0000}"/>
    <cellStyle name="RISKtandbEdge 8 3 2" xfId="22532" xr:uid="{00000000-0005-0000-0000-0000317C0000}"/>
    <cellStyle name="RISKtandbEdge 8 4" xfId="22533" xr:uid="{00000000-0005-0000-0000-0000327C0000}"/>
    <cellStyle name="RISKtandbEdge 9" xfId="22534" xr:uid="{00000000-0005-0000-0000-0000337C0000}"/>
    <cellStyle name="RISKtandbEdge 9 2" xfId="22535" xr:uid="{00000000-0005-0000-0000-0000347C0000}"/>
    <cellStyle name="RISKtandbEdge 9 2 2" xfId="22536" xr:uid="{00000000-0005-0000-0000-0000357C0000}"/>
    <cellStyle name="RISKtandbEdge 9 3" xfId="22537" xr:uid="{00000000-0005-0000-0000-0000367C0000}"/>
    <cellStyle name="RISKtandbEdge 9 3 2" xfId="22538" xr:uid="{00000000-0005-0000-0000-0000377C0000}"/>
    <cellStyle name="RISKtandbEdge 9 4" xfId="22539" xr:uid="{00000000-0005-0000-0000-0000387C0000}"/>
    <cellStyle name="RISKtandbEdge_Balance" xfId="22540" xr:uid="{00000000-0005-0000-0000-0000397C0000}"/>
    <cellStyle name="RISKtlandrEdge" xfId="22541" xr:uid="{00000000-0005-0000-0000-00003A7C0000}"/>
    <cellStyle name="RISKtlandrEdge 10" xfId="22542" xr:uid="{00000000-0005-0000-0000-00003B7C0000}"/>
    <cellStyle name="RISKtlandrEdge 10 2" xfId="22543" xr:uid="{00000000-0005-0000-0000-00003C7C0000}"/>
    <cellStyle name="RISKtlandrEdge 11" xfId="22544" xr:uid="{00000000-0005-0000-0000-00003D7C0000}"/>
    <cellStyle name="RISKtlandrEdge 11 2" xfId="22545" xr:uid="{00000000-0005-0000-0000-00003E7C0000}"/>
    <cellStyle name="RISKtlandrEdge 12" xfId="22546" xr:uid="{00000000-0005-0000-0000-00003F7C0000}"/>
    <cellStyle name="RISKtlandrEdge 2" xfId="22547" xr:uid="{00000000-0005-0000-0000-0000407C0000}"/>
    <cellStyle name="RISKtlandrEdge 2 10" xfId="22548" xr:uid="{00000000-0005-0000-0000-0000417C0000}"/>
    <cellStyle name="RISKtlandrEdge 2 10 2" xfId="22549" xr:uid="{00000000-0005-0000-0000-0000427C0000}"/>
    <cellStyle name="RISKtlandrEdge 2 10 2 2" xfId="22550" xr:uid="{00000000-0005-0000-0000-0000437C0000}"/>
    <cellStyle name="RISKtlandrEdge 2 10 3" xfId="22551" xr:uid="{00000000-0005-0000-0000-0000447C0000}"/>
    <cellStyle name="RISKtlandrEdge 2 10 3 2" xfId="22552" xr:uid="{00000000-0005-0000-0000-0000457C0000}"/>
    <cellStyle name="RISKtlandrEdge 2 10 4" xfId="22553" xr:uid="{00000000-0005-0000-0000-0000467C0000}"/>
    <cellStyle name="RISKtlandrEdge 2 11" xfId="22554" xr:uid="{00000000-0005-0000-0000-0000477C0000}"/>
    <cellStyle name="RISKtlandrEdge 2 11 2" xfId="22555" xr:uid="{00000000-0005-0000-0000-0000487C0000}"/>
    <cellStyle name="RISKtlandrEdge 2 12" xfId="22556" xr:uid="{00000000-0005-0000-0000-0000497C0000}"/>
    <cellStyle name="RISKtlandrEdge 2 12 2" xfId="22557" xr:uid="{00000000-0005-0000-0000-00004A7C0000}"/>
    <cellStyle name="RISKtlandrEdge 2 13" xfId="22558" xr:uid="{00000000-0005-0000-0000-00004B7C0000}"/>
    <cellStyle name="RISKtlandrEdge 2 2" xfId="22559" xr:uid="{00000000-0005-0000-0000-00004C7C0000}"/>
    <cellStyle name="RISKtlandrEdge 2 2 2" xfId="22560" xr:uid="{00000000-0005-0000-0000-00004D7C0000}"/>
    <cellStyle name="RISKtlandrEdge 2 2 2 2" xfId="22561" xr:uid="{00000000-0005-0000-0000-00004E7C0000}"/>
    <cellStyle name="RISKtlandrEdge 2 2 2 2 2" xfId="22562" xr:uid="{00000000-0005-0000-0000-00004F7C0000}"/>
    <cellStyle name="RISKtlandrEdge 2 2 2 2 2 2" xfId="22563" xr:uid="{00000000-0005-0000-0000-0000507C0000}"/>
    <cellStyle name="RISKtlandrEdge 2 2 2 2 3" xfId="22564" xr:uid="{00000000-0005-0000-0000-0000517C0000}"/>
    <cellStyle name="RISKtlandrEdge 2 2 2 2 3 2" xfId="22565" xr:uid="{00000000-0005-0000-0000-0000527C0000}"/>
    <cellStyle name="RISKtlandrEdge 2 2 2 2 4" xfId="22566" xr:uid="{00000000-0005-0000-0000-0000537C0000}"/>
    <cellStyle name="RISKtlandrEdge 2 2 2 3" xfId="22567" xr:uid="{00000000-0005-0000-0000-0000547C0000}"/>
    <cellStyle name="RISKtlandrEdge 2 2 2 3 2" xfId="22568" xr:uid="{00000000-0005-0000-0000-0000557C0000}"/>
    <cellStyle name="RISKtlandrEdge 2 2 2 3 2 2" xfId="22569" xr:uid="{00000000-0005-0000-0000-0000567C0000}"/>
    <cellStyle name="RISKtlandrEdge 2 2 2 3 3" xfId="22570" xr:uid="{00000000-0005-0000-0000-0000577C0000}"/>
    <cellStyle name="RISKtlandrEdge 2 2 2 3 3 2" xfId="22571" xr:uid="{00000000-0005-0000-0000-0000587C0000}"/>
    <cellStyle name="RISKtlandrEdge 2 2 2 3 4" xfId="22572" xr:uid="{00000000-0005-0000-0000-0000597C0000}"/>
    <cellStyle name="RISKtlandrEdge 2 2 2 4" xfId="22573" xr:uid="{00000000-0005-0000-0000-00005A7C0000}"/>
    <cellStyle name="RISKtlandrEdge 2 2 2 4 2" xfId="22574" xr:uid="{00000000-0005-0000-0000-00005B7C0000}"/>
    <cellStyle name="RISKtlandrEdge 2 2 2 4 2 2" xfId="22575" xr:uid="{00000000-0005-0000-0000-00005C7C0000}"/>
    <cellStyle name="RISKtlandrEdge 2 2 2 4 3" xfId="22576" xr:uid="{00000000-0005-0000-0000-00005D7C0000}"/>
    <cellStyle name="RISKtlandrEdge 2 2 2 4 3 2" xfId="22577" xr:uid="{00000000-0005-0000-0000-00005E7C0000}"/>
    <cellStyle name="RISKtlandrEdge 2 2 2 4 4" xfId="22578" xr:uid="{00000000-0005-0000-0000-00005F7C0000}"/>
    <cellStyle name="RISKtlandrEdge 2 2 2 5" xfId="22579" xr:uid="{00000000-0005-0000-0000-0000607C0000}"/>
    <cellStyle name="RISKtlandrEdge 2 2 2 5 2" xfId="22580" xr:uid="{00000000-0005-0000-0000-0000617C0000}"/>
    <cellStyle name="RISKtlandrEdge 2 2 2 5 2 2" xfId="22581" xr:uid="{00000000-0005-0000-0000-0000627C0000}"/>
    <cellStyle name="RISKtlandrEdge 2 2 2 5 3" xfId="22582" xr:uid="{00000000-0005-0000-0000-0000637C0000}"/>
    <cellStyle name="RISKtlandrEdge 2 2 2 5 3 2" xfId="22583" xr:uid="{00000000-0005-0000-0000-0000647C0000}"/>
    <cellStyle name="RISKtlandrEdge 2 2 2 5 4" xfId="22584" xr:uid="{00000000-0005-0000-0000-0000657C0000}"/>
    <cellStyle name="RISKtlandrEdge 2 2 2 6" xfId="22585" xr:uid="{00000000-0005-0000-0000-0000667C0000}"/>
    <cellStyle name="RISKtlandrEdge 2 2 2 6 2" xfId="22586" xr:uid="{00000000-0005-0000-0000-0000677C0000}"/>
    <cellStyle name="RISKtlandrEdge 2 2 2 7" xfId="22587" xr:uid="{00000000-0005-0000-0000-0000687C0000}"/>
    <cellStyle name="RISKtlandrEdge 2 2 2 7 2" xfId="22588" xr:uid="{00000000-0005-0000-0000-0000697C0000}"/>
    <cellStyle name="RISKtlandrEdge 2 2 2 8" xfId="22589" xr:uid="{00000000-0005-0000-0000-00006A7C0000}"/>
    <cellStyle name="RISKtlandrEdge 2 2 3" xfId="22590" xr:uid="{00000000-0005-0000-0000-00006B7C0000}"/>
    <cellStyle name="RISKtlandrEdge 2 2 3 2" xfId="22591" xr:uid="{00000000-0005-0000-0000-00006C7C0000}"/>
    <cellStyle name="RISKtlandrEdge 2 2 3 2 2" xfId="22592" xr:uid="{00000000-0005-0000-0000-00006D7C0000}"/>
    <cellStyle name="RISKtlandrEdge 2 2 3 3" xfId="22593" xr:uid="{00000000-0005-0000-0000-00006E7C0000}"/>
    <cellStyle name="RISKtlandrEdge 2 2 3 3 2" xfId="22594" xr:uid="{00000000-0005-0000-0000-00006F7C0000}"/>
    <cellStyle name="RISKtlandrEdge 2 2 3 4" xfId="22595" xr:uid="{00000000-0005-0000-0000-0000707C0000}"/>
    <cellStyle name="RISKtlandrEdge 2 2 4" xfId="22596" xr:uid="{00000000-0005-0000-0000-0000717C0000}"/>
    <cellStyle name="RISKtlandrEdge 2 2 4 2" xfId="22597" xr:uid="{00000000-0005-0000-0000-0000727C0000}"/>
    <cellStyle name="RISKtlandrEdge 2 2 4 2 2" xfId="22598" xr:uid="{00000000-0005-0000-0000-0000737C0000}"/>
    <cellStyle name="RISKtlandrEdge 2 2 4 3" xfId="22599" xr:uid="{00000000-0005-0000-0000-0000747C0000}"/>
    <cellStyle name="RISKtlandrEdge 2 2 4 3 2" xfId="22600" xr:uid="{00000000-0005-0000-0000-0000757C0000}"/>
    <cellStyle name="RISKtlandrEdge 2 2 4 4" xfId="22601" xr:uid="{00000000-0005-0000-0000-0000767C0000}"/>
    <cellStyle name="RISKtlandrEdge 2 2 5" xfId="22602" xr:uid="{00000000-0005-0000-0000-0000777C0000}"/>
    <cellStyle name="RISKtlandrEdge 2 2 5 2" xfId="22603" xr:uid="{00000000-0005-0000-0000-0000787C0000}"/>
    <cellStyle name="RISKtlandrEdge 2 2 5 2 2" xfId="22604" xr:uid="{00000000-0005-0000-0000-0000797C0000}"/>
    <cellStyle name="RISKtlandrEdge 2 2 5 3" xfId="22605" xr:uid="{00000000-0005-0000-0000-00007A7C0000}"/>
    <cellStyle name="RISKtlandrEdge 2 2 5 3 2" xfId="22606" xr:uid="{00000000-0005-0000-0000-00007B7C0000}"/>
    <cellStyle name="RISKtlandrEdge 2 2 5 4" xfId="22607" xr:uid="{00000000-0005-0000-0000-00007C7C0000}"/>
    <cellStyle name="RISKtlandrEdge 2 2 6" xfId="22608" xr:uid="{00000000-0005-0000-0000-00007D7C0000}"/>
    <cellStyle name="RISKtlandrEdge 2 2 6 2" xfId="22609" xr:uid="{00000000-0005-0000-0000-00007E7C0000}"/>
    <cellStyle name="RISKtlandrEdge 2 2 6 2 2" xfId="22610" xr:uid="{00000000-0005-0000-0000-00007F7C0000}"/>
    <cellStyle name="RISKtlandrEdge 2 2 6 3" xfId="22611" xr:uid="{00000000-0005-0000-0000-0000807C0000}"/>
    <cellStyle name="RISKtlandrEdge 2 2 6 3 2" xfId="22612" xr:uid="{00000000-0005-0000-0000-0000817C0000}"/>
    <cellStyle name="RISKtlandrEdge 2 2 6 4" xfId="22613" xr:uid="{00000000-0005-0000-0000-0000827C0000}"/>
    <cellStyle name="RISKtlandrEdge 2 2 7" xfId="22614" xr:uid="{00000000-0005-0000-0000-0000837C0000}"/>
    <cellStyle name="RISKtlandrEdge 2 2 7 2" xfId="22615" xr:uid="{00000000-0005-0000-0000-0000847C0000}"/>
    <cellStyle name="RISKtlandrEdge 2 2 8" xfId="22616" xr:uid="{00000000-0005-0000-0000-0000857C0000}"/>
    <cellStyle name="RISKtlandrEdge 2 2 8 2" xfId="22617" xr:uid="{00000000-0005-0000-0000-0000867C0000}"/>
    <cellStyle name="RISKtlandrEdge 2 2 9" xfId="22618" xr:uid="{00000000-0005-0000-0000-0000877C0000}"/>
    <cellStyle name="RISKtlandrEdge 2 2_Balance" xfId="22619" xr:uid="{00000000-0005-0000-0000-0000887C0000}"/>
    <cellStyle name="RISKtlandrEdge 2 3" xfId="22620" xr:uid="{00000000-0005-0000-0000-0000897C0000}"/>
    <cellStyle name="RISKtlandrEdge 2 3 2" xfId="22621" xr:uid="{00000000-0005-0000-0000-00008A7C0000}"/>
    <cellStyle name="RISKtlandrEdge 2 3 2 2" xfId="22622" xr:uid="{00000000-0005-0000-0000-00008B7C0000}"/>
    <cellStyle name="RISKtlandrEdge 2 3 2 2 2" xfId="22623" xr:uid="{00000000-0005-0000-0000-00008C7C0000}"/>
    <cellStyle name="RISKtlandrEdge 2 3 2 2 2 2" xfId="22624" xr:uid="{00000000-0005-0000-0000-00008D7C0000}"/>
    <cellStyle name="RISKtlandrEdge 2 3 2 2 3" xfId="22625" xr:uid="{00000000-0005-0000-0000-00008E7C0000}"/>
    <cellStyle name="RISKtlandrEdge 2 3 2 2 3 2" xfId="22626" xr:uid="{00000000-0005-0000-0000-00008F7C0000}"/>
    <cellStyle name="RISKtlandrEdge 2 3 2 2 4" xfId="22627" xr:uid="{00000000-0005-0000-0000-0000907C0000}"/>
    <cellStyle name="RISKtlandrEdge 2 3 2 3" xfId="22628" xr:uid="{00000000-0005-0000-0000-0000917C0000}"/>
    <cellStyle name="RISKtlandrEdge 2 3 2 3 2" xfId="22629" xr:uid="{00000000-0005-0000-0000-0000927C0000}"/>
    <cellStyle name="RISKtlandrEdge 2 3 2 3 2 2" xfId="22630" xr:uid="{00000000-0005-0000-0000-0000937C0000}"/>
    <cellStyle name="RISKtlandrEdge 2 3 2 3 3" xfId="22631" xr:uid="{00000000-0005-0000-0000-0000947C0000}"/>
    <cellStyle name="RISKtlandrEdge 2 3 2 3 3 2" xfId="22632" xr:uid="{00000000-0005-0000-0000-0000957C0000}"/>
    <cellStyle name="RISKtlandrEdge 2 3 2 3 4" xfId="22633" xr:uid="{00000000-0005-0000-0000-0000967C0000}"/>
    <cellStyle name="RISKtlandrEdge 2 3 2 4" xfId="22634" xr:uid="{00000000-0005-0000-0000-0000977C0000}"/>
    <cellStyle name="RISKtlandrEdge 2 3 2 4 2" xfId="22635" xr:uid="{00000000-0005-0000-0000-0000987C0000}"/>
    <cellStyle name="RISKtlandrEdge 2 3 2 4 2 2" xfId="22636" xr:uid="{00000000-0005-0000-0000-0000997C0000}"/>
    <cellStyle name="RISKtlandrEdge 2 3 2 4 3" xfId="22637" xr:uid="{00000000-0005-0000-0000-00009A7C0000}"/>
    <cellStyle name="RISKtlandrEdge 2 3 2 4 3 2" xfId="22638" xr:uid="{00000000-0005-0000-0000-00009B7C0000}"/>
    <cellStyle name="RISKtlandrEdge 2 3 2 4 4" xfId="22639" xr:uid="{00000000-0005-0000-0000-00009C7C0000}"/>
    <cellStyle name="RISKtlandrEdge 2 3 2 5" xfId="22640" xr:uid="{00000000-0005-0000-0000-00009D7C0000}"/>
    <cellStyle name="RISKtlandrEdge 2 3 2 5 2" xfId="22641" xr:uid="{00000000-0005-0000-0000-00009E7C0000}"/>
    <cellStyle name="RISKtlandrEdge 2 3 2 5 2 2" xfId="22642" xr:uid="{00000000-0005-0000-0000-00009F7C0000}"/>
    <cellStyle name="RISKtlandrEdge 2 3 2 5 3" xfId="22643" xr:uid="{00000000-0005-0000-0000-0000A07C0000}"/>
    <cellStyle name="RISKtlandrEdge 2 3 2 5 3 2" xfId="22644" xr:uid="{00000000-0005-0000-0000-0000A17C0000}"/>
    <cellStyle name="RISKtlandrEdge 2 3 2 5 4" xfId="22645" xr:uid="{00000000-0005-0000-0000-0000A27C0000}"/>
    <cellStyle name="RISKtlandrEdge 2 3 2 6" xfId="22646" xr:uid="{00000000-0005-0000-0000-0000A37C0000}"/>
    <cellStyle name="RISKtlandrEdge 2 3 2 6 2" xfId="22647" xr:uid="{00000000-0005-0000-0000-0000A47C0000}"/>
    <cellStyle name="RISKtlandrEdge 2 3 2 7" xfId="22648" xr:uid="{00000000-0005-0000-0000-0000A57C0000}"/>
    <cellStyle name="RISKtlandrEdge 2 3 2 7 2" xfId="22649" xr:uid="{00000000-0005-0000-0000-0000A67C0000}"/>
    <cellStyle name="RISKtlandrEdge 2 3 2 8" xfId="22650" xr:uid="{00000000-0005-0000-0000-0000A77C0000}"/>
    <cellStyle name="RISKtlandrEdge 2 3 3" xfId="22651" xr:uid="{00000000-0005-0000-0000-0000A87C0000}"/>
    <cellStyle name="RISKtlandrEdge 2 3 3 2" xfId="22652" xr:uid="{00000000-0005-0000-0000-0000A97C0000}"/>
    <cellStyle name="RISKtlandrEdge 2 3 3 2 2" xfId="22653" xr:uid="{00000000-0005-0000-0000-0000AA7C0000}"/>
    <cellStyle name="RISKtlandrEdge 2 3 3 3" xfId="22654" xr:uid="{00000000-0005-0000-0000-0000AB7C0000}"/>
    <cellStyle name="RISKtlandrEdge 2 3 3 3 2" xfId="22655" xr:uid="{00000000-0005-0000-0000-0000AC7C0000}"/>
    <cellStyle name="RISKtlandrEdge 2 3 3 4" xfId="22656" xr:uid="{00000000-0005-0000-0000-0000AD7C0000}"/>
    <cellStyle name="RISKtlandrEdge 2 3 4" xfId="22657" xr:uid="{00000000-0005-0000-0000-0000AE7C0000}"/>
    <cellStyle name="RISKtlandrEdge 2 3 4 2" xfId="22658" xr:uid="{00000000-0005-0000-0000-0000AF7C0000}"/>
    <cellStyle name="RISKtlandrEdge 2 3 4 2 2" xfId="22659" xr:uid="{00000000-0005-0000-0000-0000B07C0000}"/>
    <cellStyle name="RISKtlandrEdge 2 3 4 3" xfId="22660" xr:uid="{00000000-0005-0000-0000-0000B17C0000}"/>
    <cellStyle name="RISKtlandrEdge 2 3 4 3 2" xfId="22661" xr:uid="{00000000-0005-0000-0000-0000B27C0000}"/>
    <cellStyle name="RISKtlandrEdge 2 3 4 4" xfId="22662" xr:uid="{00000000-0005-0000-0000-0000B37C0000}"/>
    <cellStyle name="RISKtlandrEdge 2 3 5" xfId="22663" xr:uid="{00000000-0005-0000-0000-0000B47C0000}"/>
    <cellStyle name="RISKtlandrEdge 2 3 5 2" xfId="22664" xr:uid="{00000000-0005-0000-0000-0000B57C0000}"/>
    <cellStyle name="RISKtlandrEdge 2 3 5 2 2" xfId="22665" xr:uid="{00000000-0005-0000-0000-0000B67C0000}"/>
    <cellStyle name="RISKtlandrEdge 2 3 5 3" xfId="22666" xr:uid="{00000000-0005-0000-0000-0000B77C0000}"/>
    <cellStyle name="RISKtlandrEdge 2 3 5 3 2" xfId="22667" xr:uid="{00000000-0005-0000-0000-0000B87C0000}"/>
    <cellStyle name="RISKtlandrEdge 2 3 5 4" xfId="22668" xr:uid="{00000000-0005-0000-0000-0000B97C0000}"/>
    <cellStyle name="RISKtlandrEdge 2 3 6" xfId="22669" xr:uid="{00000000-0005-0000-0000-0000BA7C0000}"/>
    <cellStyle name="RISKtlandrEdge 2 3 6 2" xfId="22670" xr:uid="{00000000-0005-0000-0000-0000BB7C0000}"/>
    <cellStyle name="RISKtlandrEdge 2 3 6 2 2" xfId="22671" xr:uid="{00000000-0005-0000-0000-0000BC7C0000}"/>
    <cellStyle name="RISKtlandrEdge 2 3 6 3" xfId="22672" xr:uid="{00000000-0005-0000-0000-0000BD7C0000}"/>
    <cellStyle name="RISKtlandrEdge 2 3 6 3 2" xfId="22673" xr:uid="{00000000-0005-0000-0000-0000BE7C0000}"/>
    <cellStyle name="RISKtlandrEdge 2 3 6 4" xfId="22674" xr:uid="{00000000-0005-0000-0000-0000BF7C0000}"/>
    <cellStyle name="RISKtlandrEdge 2 3 7" xfId="22675" xr:uid="{00000000-0005-0000-0000-0000C07C0000}"/>
    <cellStyle name="RISKtlandrEdge 2 3 7 2" xfId="22676" xr:uid="{00000000-0005-0000-0000-0000C17C0000}"/>
    <cellStyle name="RISKtlandrEdge 2 3 8" xfId="22677" xr:uid="{00000000-0005-0000-0000-0000C27C0000}"/>
    <cellStyle name="RISKtlandrEdge 2 3 8 2" xfId="22678" xr:uid="{00000000-0005-0000-0000-0000C37C0000}"/>
    <cellStyle name="RISKtlandrEdge 2 3 9" xfId="22679" xr:uid="{00000000-0005-0000-0000-0000C47C0000}"/>
    <cellStyle name="RISKtlandrEdge 2 3_Balance" xfId="22680" xr:uid="{00000000-0005-0000-0000-0000C57C0000}"/>
    <cellStyle name="RISKtlandrEdge 2 4" xfId="22681" xr:uid="{00000000-0005-0000-0000-0000C67C0000}"/>
    <cellStyle name="RISKtlandrEdge 2 4 2" xfId="22682" xr:uid="{00000000-0005-0000-0000-0000C77C0000}"/>
    <cellStyle name="RISKtlandrEdge 2 4 2 2" xfId="22683" xr:uid="{00000000-0005-0000-0000-0000C87C0000}"/>
    <cellStyle name="RISKtlandrEdge 2 4 2 2 2" xfId="22684" xr:uid="{00000000-0005-0000-0000-0000C97C0000}"/>
    <cellStyle name="RISKtlandrEdge 2 4 2 2 2 2" xfId="22685" xr:uid="{00000000-0005-0000-0000-0000CA7C0000}"/>
    <cellStyle name="RISKtlandrEdge 2 4 2 2 3" xfId="22686" xr:uid="{00000000-0005-0000-0000-0000CB7C0000}"/>
    <cellStyle name="RISKtlandrEdge 2 4 2 2 3 2" xfId="22687" xr:uid="{00000000-0005-0000-0000-0000CC7C0000}"/>
    <cellStyle name="RISKtlandrEdge 2 4 2 2 4" xfId="22688" xr:uid="{00000000-0005-0000-0000-0000CD7C0000}"/>
    <cellStyle name="RISKtlandrEdge 2 4 2 3" xfId="22689" xr:uid="{00000000-0005-0000-0000-0000CE7C0000}"/>
    <cellStyle name="RISKtlandrEdge 2 4 2 3 2" xfId="22690" xr:uid="{00000000-0005-0000-0000-0000CF7C0000}"/>
    <cellStyle name="RISKtlandrEdge 2 4 2 3 2 2" xfId="22691" xr:uid="{00000000-0005-0000-0000-0000D07C0000}"/>
    <cellStyle name="RISKtlandrEdge 2 4 2 3 3" xfId="22692" xr:uid="{00000000-0005-0000-0000-0000D17C0000}"/>
    <cellStyle name="RISKtlandrEdge 2 4 2 3 3 2" xfId="22693" xr:uid="{00000000-0005-0000-0000-0000D27C0000}"/>
    <cellStyle name="RISKtlandrEdge 2 4 2 3 4" xfId="22694" xr:uid="{00000000-0005-0000-0000-0000D37C0000}"/>
    <cellStyle name="RISKtlandrEdge 2 4 2 4" xfId="22695" xr:uid="{00000000-0005-0000-0000-0000D47C0000}"/>
    <cellStyle name="RISKtlandrEdge 2 4 2 4 2" xfId="22696" xr:uid="{00000000-0005-0000-0000-0000D57C0000}"/>
    <cellStyle name="RISKtlandrEdge 2 4 2 4 2 2" xfId="22697" xr:uid="{00000000-0005-0000-0000-0000D67C0000}"/>
    <cellStyle name="RISKtlandrEdge 2 4 2 4 3" xfId="22698" xr:uid="{00000000-0005-0000-0000-0000D77C0000}"/>
    <cellStyle name="RISKtlandrEdge 2 4 2 4 3 2" xfId="22699" xr:uid="{00000000-0005-0000-0000-0000D87C0000}"/>
    <cellStyle name="RISKtlandrEdge 2 4 2 4 4" xfId="22700" xr:uid="{00000000-0005-0000-0000-0000D97C0000}"/>
    <cellStyle name="RISKtlandrEdge 2 4 2 5" xfId="22701" xr:uid="{00000000-0005-0000-0000-0000DA7C0000}"/>
    <cellStyle name="RISKtlandrEdge 2 4 2 5 2" xfId="22702" xr:uid="{00000000-0005-0000-0000-0000DB7C0000}"/>
    <cellStyle name="RISKtlandrEdge 2 4 2 5 2 2" xfId="22703" xr:uid="{00000000-0005-0000-0000-0000DC7C0000}"/>
    <cellStyle name="RISKtlandrEdge 2 4 2 5 3" xfId="22704" xr:uid="{00000000-0005-0000-0000-0000DD7C0000}"/>
    <cellStyle name="RISKtlandrEdge 2 4 2 5 3 2" xfId="22705" xr:uid="{00000000-0005-0000-0000-0000DE7C0000}"/>
    <cellStyle name="RISKtlandrEdge 2 4 2 5 4" xfId="22706" xr:uid="{00000000-0005-0000-0000-0000DF7C0000}"/>
    <cellStyle name="RISKtlandrEdge 2 4 2 6" xfId="22707" xr:uid="{00000000-0005-0000-0000-0000E07C0000}"/>
    <cellStyle name="RISKtlandrEdge 2 4 2 6 2" xfId="22708" xr:uid="{00000000-0005-0000-0000-0000E17C0000}"/>
    <cellStyle name="RISKtlandrEdge 2 4 2 7" xfId="22709" xr:uid="{00000000-0005-0000-0000-0000E27C0000}"/>
    <cellStyle name="RISKtlandrEdge 2 4 2 7 2" xfId="22710" xr:uid="{00000000-0005-0000-0000-0000E37C0000}"/>
    <cellStyle name="RISKtlandrEdge 2 4 2 8" xfId="22711" xr:uid="{00000000-0005-0000-0000-0000E47C0000}"/>
    <cellStyle name="RISKtlandrEdge 2 4 3" xfId="22712" xr:uid="{00000000-0005-0000-0000-0000E57C0000}"/>
    <cellStyle name="RISKtlandrEdge 2 4 3 2" xfId="22713" xr:uid="{00000000-0005-0000-0000-0000E67C0000}"/>
    <cellStyle name="RISKtlandrEdge 2 4 3 2 2" xfId="22714" xr:uid="{00000000-0005-0000-0000-0000E77C0000}"/>
    <cellStyle name="RISKtlandrEdge 2 4 3 3" xfId="22715" xr:uid="{00000000-0005-0000-0000-0000E87C0000}"/>
    <cellStyle name="RISKtlandrEdge 2 4 3 3 2" xfId="22716" xr:uid="{00000000-0005-0000-0000-0000E97C0000}"/>
    <cellStyle name="RISKtlandrEdge 2 4 3 4" xfId="22717" xr:uid="{00000000-0005-0000-0000-0000EA7C0000}"/>
    <cellStyle name="RISKtlandrEdge 2 4 4" xfId="22718" xr:uid="{00000000-0005-0000-0000-0000EB7C0000}"/>
    <cellStyle name="RISKtlandrEdge 2 4 4 2" xfId="22719" xr:uid="{00000000-0005-0000-0000-0000EC7C0000}"/>
    <cellStyle name="RISKtlandrEdge 2 4 4 2 2" xfId="22720" xr:uid="{00000000-0005-0000-0000-0000ED7C0000}"/>
    <cellStyle name="RISKtlandrEdge 2 4 4 3" xfId="22721" xr:uid="{00000000-0005-0000-0000-0000EE7C0000}"/>
    <cellStyle name="RISKtlandrEdge 2 4 4 3 2" xfId="22722" xr:uid="{00000000-0005-0000-0000-0000EF7C0000}"/>
    <cellStyle name="RISKtlandrEdge 2 4 4 4" xfId="22723" xr:uid="{00000000-0005-0000-0000-0000F07C0000}"/>
    <cellStyle name="RISKtlandrEdge 2 4 5" xfId="22724" xr:uid="{00000000-0005-0000-0000-0000F17C0000}"/>
    <cellStyle name="RISKtlandrEdge 2 4 5 2" xfId="22725" xr:uid="{00000000-0005-0000-0000-0000F27C0000}"/>
    <cellStyle name="RISKtlandrEdge 2 4 5 2 2" xfId="22726" xr:uid="{00000000-0005-0000-0000-0000F37C0000}"/>
    <cellStyle name="RISKtlandrEdge 2 4 5 3" xfId="22727" xr:uid="{00000000-0005-0000-0000-0000F47C0000}"/>
    <cellStyle name="RISKtlandrEdge 2 4 5 3 2" xfId="22728" xr:uid="{00000000-0005-0000-0000-0000F57C0000}"/>
    <cellStyle name="RISKtlandrEdge 2 4 5 4" xfId="22729" xr:uid="{00000000-0005-0000-0000-0000F67C0000}"/>
    <cellStyle name="RISKtlandrEdge 2 4 6" xfId="22730" xr:uid="{00000000-0005-0000-0000-0000F77C0000}"/>
    <cellStyle name="RISKtlandrEdge 2 4 6 2" xfId="22731" xr:uid="{00000000-0005-0000-0000-0000F87C0000}"/>
    <cellStyle name="RISKtlandrEdge 2 4 6 2 2" xfId="22732" xr:uid="{00000000-0005-0000-0000-0000F97C0000}"/>
    <cellStyle name="RISKtlandrEdge 2 4 6 3" xfId="22733" xr:uid="{00000000-0005-0000-0000-0000FA7C0000}"/>
    <cellStyle name="RISKtlandrEdge 2 4 6 3 2" xfId="22734" xr:uid="{00000000-0005-0000-0000-0000FB7C0000}"/>
    <cellStyle name="RISKtlandrEdge 2 4 6 4" xfId="22735" xr:uid="{00000000-0005-0000-0000-0000FC7C0000}"/>
    <cellStyle name="RISKtlandrEdge 2 4 7" xfId="22736" xr:uid="{00000000-0005-0000-0000-0000FD7C0000}"/>
    <cellStyle name="RISKtlandrEdge 2 4 7 2" xfId="22737" xr:uid="{00000000-0005-0000-0000-0000FE7C0000}"/>
    <cellStyle name="RISKtlandrEdge 2 4 8" xfId="22738" xr:uid="{00000000-0005-0000-0000-0000FF7C0000}"/>
    <cellStyle name="RISKtlandrEdge 2 4 8 2" xfId="22739" xr:uid="{00000000-0005-0000-0000-0000007D0000}"/>
    <cellStyle name="RISKtlandrEdge 2 4 9" xfId="22740" xr:uid="{00000000-0005-0000-0000-0000017D0000}"/>
    <cellStyle name="RISKtlandrEdge 2 4_Balance" xfId="22741" xr:uid="{00000000-0005-0000-0000-0000027D0000}"/>
    <cellStyle name="RISKtlandrEdge 2 5" xfId="22742" xr:uid="{00000000-0005-0000-0000-0000037D0000}"/>
    <cellStyle name="RISKtlandrEdge 2 5 2" xfId="22743" xr:uid="{00000000-0005-0000-0000-0000047D0000}"/>
    <cellStyle name="RISKtlandrEdge 2 5 2 2" xfId="22744" xr:uid="{00000000-0005-0000-0000-0000057D0000}"/>
    <cellStyle name="RISKtlandrEdge 2 5 2 2 2" xfId="22745" xr:uid="{00000000-0005-0000-0000-0000067D0000}"/>
    <cellStyle name="RISKtlandrEdge 2 5 2 3" xfId="22746" xr:uid="{00000000-0005-0000-0000-0000077D0000}"/>
    <cellStyle name="RISKtlandrEdge 2 5 2 3 2" xfId="22747" xr:uid="{00000000-0005-0000-0000-0000087D0000}"/>
    <cellStyle name="RISKtlandrEdge 2 5 2 4" xfId="22748" xr:uid="{00000000-0005-0000-0000-0000097D0000}"/>
    <cellStyle name="RISKtlandrEdge 2 5 3" xfId="22749" xr:uid="{00000000-0005-0000-0000-00000A7D0000}"/>
    <cellStyle name="RISKtlandrEdge 2 5 3 2" xfId="22750" xr:uid="{00000000-0005-0000-0000-00000B7D0000}"/>
    <cellStyle name="RISKtlandrEdge 2 5 3 2 2" xfId="22751" xr:uid="{00000000-0005-0000-0000-00000C7D0000}"/>
    <cellStyle name="RISKtlandrEdge 2 5 3 3" xfId="22752" xr:uid="{00000000-0005-0000-0000-00000D7D0000}"/>
    <cellStyle name="RISKtlandrEdge 2 5 3 3 2" xfId="22753" xr:uid="{00000000-0005-0000-0000-00000E7D0000}"/>
    <cellStyle name="RISKtlandrEdge 2 5 3 4" xfId="22754" xr:uid="{00000000-0005-0000-0000-00000F7D0000}"/>
    <cellStyle name="RISKtlandrEdge 2 5 4" xfId="22755" xr:uid="{00000000-0005-0000-0000-0000107D0000}"/>
    <cellStyle name="RISKtlandrEdge 2 5 4 2" xfId="22756" xr:uid="{00000000-0005-0000-0000-0000117D0000}"/>
    <cellStyle name="RISKtlandrEdge 2 5 4 2 2" xfId="22757" xr:uid="{00000000-0005-0000-0000-0000127D0000}"/>
    <cellStyle name="RISKtlandrEdge 2 5 4 3" xfId="22758" xr:uid="{00000000-0005-0000-0000-0000137D0000}"/>
    <cellStyle name="RISKtlandrEdge 2 5 4 3 2" xfId="22759" xr:uid="{00000000-0005-0000-0000-0000147D0000}"/>
    <cellStyle name="RISKtlandrEdge 2 5 4 4" xfId="22760" xr:uid="{00000000-0005-0000-0000-0000157D0000}"/>
    <cellStyle name="RISKtlandrEdge 2 5 5" xfId="22761" xr:uid="{00000000-0005-0000-0000-0000167D0000}"/>
    <cellStyle name="RISKtlandrEdge 2 5 5 2" xfId="22762" xr:uid="{00000000-0005-0000-0000-0000177D0000}"/>
    <cellStyle name="RISKtlandrEdge 2 5 5 2 2" xfId="22763" xr:uid="{00000000-0005-0000-0000-0000187D0000}"/>
    <cellStyle name="RISKtlandrEdge 2 5 5 3" xfId="22764" xr:uid="{00000000-0005-0000-0000-0000197D0000}"/>
    <cellStyle name="RISKtlandrEdge 2 5 5 3 2" xfId="22765" xr:uid="{00000000-0005-0000-0000-00001A7D0000}"/>
    <cellStyle name="RISKtlandrEdge 2 5 5 4" xfId="22766" xr:uid="{00000000-0005-0000-0000-00001B7D0000}"/>
    <cellStyle name="RISKtlandrEdge 2 5 6" xfId="22767" xr:uid="{00000000-0005-0000-0000-00001C7D0000}"/>
    <cellStyle name="RISKtlandrEdge 2 5 6 2" xfId="22768" xr:uid="{00000000-0005-0000-0000-00001D7D0000}"/>
    <cellStyle name="RISKtlandrEdge 2 5 7" xfId="22769" xr:uid="{00000000-0005-0000-0000-00001E7D0000}"/>
    <cellStyle name="RISKtlandrEdge 2 5 7 2" xfId="22770" xr:uid="{00000000-0005-0000-0000-00001F7D0000}"/>
    <cellStyle name="RISKtlandrEdge 2 5 8" xfId="22771" xr:uid="{00000000-0005-0000-0000-0000207D0000}"/>
    <cellStyle name="RISKtlandrEdge 2 6" xfId="22772" xr:uid="{00000000-0005-0000-0000-0000217D0000}"/>
    <cellStyle name="RISKtlandrEdge 2 6 2" xfId="22773" xr:uid="{00000000-0005-0000-0000-0000227D0000}"/>
    <cellStyle name="RISKtlandrEdge 2 6 2 2" xfId="22774" xr:uid="{00000000-0005-0000-0000-0000237D0000}"/>
    <cellStyle name="RISKtlandrEdge 2 6 2 2 2" xfId="22775" xr:uid="{00000000-0005-0000-0000-0000247D0000}"/>
    <cellStyle name="RISKtlandrEdge 2 6 2 3" xfId="22776" xr:uid="{00000000-0005-0000-0000-0000257D0000}"/>
    <cellStyle name="RISKtlandrEdge 2 6 2 3 2" xfId="22777" xr:uid="{00000000-0005-0000-0000-0000267D0000}"/>
    <cellStyle name="RISKtlandrEdge 2 6 2 4" xfId="22778" xr:uid="{00000000-0005-0000-0000-0000277D0000}"/>
    <cellStyle name="RISKtlandrEdge 2 6 3" xfId="22779" xr:uid="{00000000-0005-0000-0000-0000287D0000}"/>
    <cellStyle name="RISKtlandrEdge 2 6 3 2" xfId="22780" xr:uid="{00000000-0005-0000-0000-0000297D0000}"/>
    <cellStyle name="RISKtlandrEdge 2 6 3 2 2" xfId="22781" xr:uid="{00000000-0005-0000-0000-00002A7D0000}"/>
    <cellStyle name="RISKtlandrEdge 2 6 3 3" xfId="22782" xr:uid="{00000000-0005-0000-0000-00002B7D0000}"/>
    <cellStyle name="RISKtlandrEdge 2 6 3 3 2" xfId="22783" xr:uid="{00000000-0005-0000-0000-00002C7D0000}"/>
    <cellStyle name="RISKtlandrEdge 2 6 3 4" xfId="22784" xr:uid="{00000000-0005-0000-0000-00002D7D0000}"/>
    <cellStyle name="RISKtlandrEdge 2 6 4" xfId="22785" xr:uid="{00000000-0005-0000-0000-00002E7D0000}"/>
    <cellStyle name="RISKtlandrEdge 2 6 4 2" xfId="22786" xr:uid="{00000000-0005-0000-0000-00002F7D0000}"/>
    <cellStyle name="RISKtlandrEdge 2 6 4 2 2" xfId="22787" xr:uid="{00000000-0005-0000-0000-0000307D0000}"/>
    <cellStyle name="RISKtlandrEdge 2 6 4 3" xfId="22788" xr:uid="{00000000-0005-0000-0000-0000317D0000}"/>
    <cellStyle name="RISKtlandrEdge 2 6 4 3 2" xfId="22789" xr:uid="{00000000-0005-0000-0000-0000327D0000}"/>
    <cellStyle name="RISKtlandrEdge 2 6 4 4" xfId="22790" xr:uid="{00000000-0005-0000-0000-0000337D0000}"/>
    <cellStyle name="RISKtlandrEdge 2 6 5" xfId="22791" xr:uid="{00000000-0005-0000-0000-0000347D0000}"/>
    <cellStyle name="RISKtlandrEdge 2 6 5 2" xfId="22792" xr:uid="{00000000-0005-0000-0000-0000357D0000}"/>
    <cellStyle name="RISKtlandrEdge 2 6 5 2 2" xfId="22793" xr:uid="{00000000-0005-0000-0000-0000367D0000}"/>
    <cellStyle name="RISKtlandrEdge 2 6 5 3" xfId="22794" xr:uid="{00000000-0005-0000-0000-0000377D0000}"/>
    <cellStyle name="RISKtlandrEdge 2 6 5 3 2" xfId="22795" xr:uid="{00000000-0005-0000-0000-0000387D0000}"/>
    <cellStyle name="RISKtlandrEdge 2 6 5 4" xfId="22796" xr:uid="{00000000-0005-0000-0000-0000397D0000}"/>
    <cellStyle name="RISKtlandrEdge 2 6 6" xfId="22797" xr:uid="{00000000-0005-0000-0000-00003A7D0000}"/>
    <cellStyle name="RISKtlandrEdge 2 6 6 2" xfId="22798" xr:uid="{00000000-0005-0000-0000-00003B7D0000}"/>
    <cellStyle name="RISKtlandrEdge 2 6 7" xfId="22799" xr:uid="{00000000-0005-0000-0000-00003C7D0000}"/>
    <cellStyle name="RISKtlandrEdge 2 6 7 2" xfId="22800" xr:uid="{00000000-0005-0000-0000-00003D7D0000}"/>
    <cellStyle name="RISKtlandrEdge 2 6 8" xfId="22801" xr:uid="{00000000-0005-0000-0000-00003E7D0000}"/>
    <cellStyle name="RISKtlandrEdge 2 7" xfId="22802" xr:uid="{00000000-0005-0000-0000-00003F7D0000}"/>
    <cellStyle name="RISKtlandrEdge 2 7 2" xfId="22803" xr:uid="{00000000-0005-0000-0000-0000407D0000}"/>
    <cellStyle name="RISKtlandrEdge 2 7 2 2" xfId="22804" xr:uid="{00000000-0005-0000-0000-0000417D0000}"/>
    <cellStyle name="RISKtlandrEdge 2 7 3" xfId="22805" xr:uid="{00000000-0005-0000-0000-0000427D0000}"/>
    <cellStyle name="RISKtlandrEdge 2 7 3 2" xfId="22806" xr:uid="{00000000-0005-0000-0000-0000437D0000}"/>
    <cellStyle name="RISKtlandrEdge 2 7 4" xfId="22807" xr:uid="{00000000-0005-0000-0000-0000447D0000}"/>
    <cellStyle name="RISKtlandrEdge 2 8" xfId="22808" xr:uid="{00000000-0005-0000-0000-0000457D0000}"/>
    <cellStyle name="RISKtlandrEdge 2 8 2" xfId="22809" xr:uid="{00000000-0005-0000-0000-0000467D0000}"/>
    <cellStyle name="RISKtlandrEdge 2 8 2 2" xfId="22810" xr:uid="{00000000-0005-0000-0000-0000477D0000}"/>
    <cellStyle name="RISKtlandrEdge 2 8 3" xfId="22811" xr:uid="{00000000-0005-0000-0000-0000487D0000}"/>
    <cellStyle name="RISKtlandrEdge 2 8 3 2" xfId="22812" xr:uid="{00000000-0005-0000-0000-0000497D0000}"/>
    <cellStyle name="RISKtlandrEdge 2 8 4" xfId="22813" xr:uid="{00000000-0005-0000-0000-00004A7D0000}"/>
    <cellStyle name="RISKtlandrEdge 2 9" xfId="22814" xr:uid="{00000000-0005-0000-0000-00004B7D0000}"/>
    <cellStyle name="RISKtlandrEdge 2 9 2" xfId="22815" xr:uid="{00000000-0005-0000-0000-00004C7D0000}"/>
    <cellStyle name="RISKtlandrEdge 2 9 2 2" xfId="22816" xr:uid="{00000000-0005-0000-0000-00004D7D0000}"/>
    <cellStyle name="RISKtlandrEdge 2 9 3" xfId="22817" xr:uid="{00000000-0005-0000-0000-00004E7D0000}"/>
    <cellStyle name="RISKtlandrEdge 2 9 3 2" xfId="22818" xr:uid="{00000000-0005-0000-0000-00004F7D0000}"/>
    <cellStyle name="RISKtlandrEdge 2 9 4" xfId="22819" xr:uid="{00000000-0005-0000-0000-0000507D0000}"/>
    <cellStyle name="RISKtlandrEdge 2_Balance" xfId="22820" xr:uid="{00000000-0005-0000-0000-0000517D0000}"/>
    <cellStyle name="RISKtlandrEdge 3" xfId="22821" xr:uid="{00000000-0005-0000-0000-0000527D0000}"/>
    <cellStyle name="RISKtlandrEdge 3 10" xfId="22822" xr:uid="{00000000-0005-0000-0000-0000537D0000}"/>
    <cellStyle name="RISKtlandrEdge 3 10 2" xfId="22823" xr:uid="{00000000-0005-0000-0000-0000547D0000}"/>
    <cellStyle name="RISKtlandrEdge 3 10 2 2" xfId="22824" xr:uid="{00000000-0005-0000-0000-0000557D0000}"/>
    <cellStyle name="RISKtlandrEdge 3 10 3" xfId="22825" xr:uid="{00000000-0005-0000-0000-0000567D0000}"/>
    <cellStyle name="RISKtlandrEdge 3 10 3 2" xfId="22826" xr:uid="{00000000-0005-0000-0000-0000577D0000}"/>
    <cellStyle name="RISKtlandrEdge 3 10 4" xfId="22827" xr:uid="{00000000-0005-0000-0000-0000587D0000}"/>
    <cellStyle name="RISKtlandrEdge 3 11" xfId="22828" xr:uid="{00000000-0005-0000-0000-0000597D0000}"/>
    <cellStyle name="RISKtlandrEdge 3 11 2" xfId="22829" xr:uid="{00000000-0005-0000-0000-00005A7D0000}"/>
    <cellStyle name="RISKtlandrEdge 3 12" xfId="22830" xr:uid="{00000000-0005-0000-0000-00005B7D0000}"/>
    <cellStyle name="RISKtlandrEdge 3 12 2" xfId="22831" xr:uid="{00000000-0005-0000-0000-00005C7D0000}"/>
    <cellStyle name="RISKtlandrEdge 3 13" xfId="22832" xr:uid="{00000000-0005-0000-0000-00005D7D0000}"/>
    <cellStyle name="RISKtlandrEdge 3 2" xfId="22833" xr:uid="{00000000-0005-0000-0000-00005E7D0000}"/>
    <cellStyle name="RISKtlandrEdge 3 2 2" xfId="22834" xr:uid="{00000000-0005-0000-0000-00005F7D0000}"/>
    <cellStyle name="RISKtlandrEdge 3 2 2 2" xfId="22835" xr:uid="{00000000-0005-0000-0000-0000607D0000}"/>
    <cellStyle name="RISKtlandrEdge 3 2 2 2 2" xfId="22836" xr:uid="{00000000-0005-0000-0000-0000617D0000}"/>
    <cellStyle name="RISKtlandrEdge 3 2 2 2 2 2" xfId="22837" xr:uid="{00000000-0005-0000-0000-0000627D0000}"/>
    <cellStyle name="RISKtlandrEdge 3 2 2 2 3" xfId="22838" xr:uid="{00000000-0005-0000-0000-0000637D0000}"/>
    <cellStyle name="RISKtlandrEdge 3 2 2 2 3 2" xfId="22839" xr:uid="{00000000-0005-0000-0000-0000647D0000}"/>
    <cellStyle name="RISKtlandrEdge 3 2 2 2 4" xfId="22840" xr:uid="{00000000-0005-0000-0000-0000657D0000}"/>
    <cellStyle name="RISKtlandrEdge 3 2 2 3" xfId="22841" xr:uid="{00000000-0005-0000-0000-0000667D0000}"/>
    <cellStyle name="RISKtlandrEdge 3 2 2 3 2" xfId="22842" xr:uid="{00000000-0005-0000-0000-0000677D0000}"/>
    <cellStyle name="RISKtlandrEdge 3 2 2 3 2 2" xfId="22843" xr:uid="{00000000-0005-0000-0000-0000687D0000}"/>
    <cellStyle name="RISKtlandrEdge 3 2 2 3 3" xfId="22844" xr:uid="{00000000-0005-0000-0000-0000697D0000}"/>
    <cellStyle name="RISKtlandrEdge 3 2 2 3 3 2" xfId="22845" xr:uid="{00000000-0005-0000-0000-00006A7D0000}"/>
    <cellStyle name="RISKtlandrEdge 3 2 2 3 4" xfId="22846" xr:uid="{00000000-0005-0000-0000-00006B7D0000}"/>
    <cellStyle name="RISKtlandrEdge 3 2 2 4" xfId="22847" xr:uid="{00000000-0005-0000-0000-00006C7D0000}"/>
    <cellStyle name="RISKtlandrEdge 3 2 2 4 2" xfId="22848" xr:uid="{00000000-0005-0000-0000-00006D7D0000}"/>
    <cellStyle name="RISKtlandrEdge 3 2 2 4 2 2" xfId="22849" xr:uid="{00000000-0005-0000-0000-00006E7D0000}"/>
    <cellStyle name="RISKtlandrEdge 3 2 2 4 3" xfId="22850" xr:uid="{00000000-0005-0000-0000-00006F7D0000}"/>
    <cellStyle name="RISKtlandrEdge 3 2 2 4 3 2" xfId="22851" xr:uid="{00000000-0005-0000-0000-0000707D0000}"/>
    <cellStyle name="RISKtlandrEdge 3 2 2 4 4" xfId="22852" xr:uid="{00000000-0005-0000-0000-0000717D0000}"/>
    <cellStyle name="RISKtlandrEdge 3 2 2 5" xfId="22853" xr:uid="{00000000-0005-0000-0000-0000727D0000}"/>
    <cellStyle name="RISKtlandrEdge 3 2 2 5 2" xfId="22854" xr:uid="{00000000-0005-0000-0000-0000737D0000}"/>
    <cellStyle name="RISKtlandrEdge 3 2 2 5 2 2" xfId="22855" xr:uid="{00000000-0005-0000-0000-0000747D0000}"/>
    <cellStyle name="RISKtlandrEdge 3 2 2 5 3" xfId="22856" xr:uid="{00000000-0005-0000-0000-0000757D0000}"/>
    <cellStyle name="RISKtlandrEdge 3 2 2 5 3 2" xfId="22857" xr:uid="{00000000-0005-0000-0000-0000767D0000}"/>
    <cellStyle name="RISKtlandrEdge 3 2 2 5 4" xfId="22858" xr:uid="{00000000-0005-0000-0000-0000777D0000}"/>
    <cellStyle name="RISKtlandrEdge 3 2 2 6" xfId="22859" xr:uid="{00000000-0005-0000-0000-0000787D0000}"/>
    <cellStyle name="RISKtlandrEdge 3 2 2 6 2" xfId="22860" xr:uid="{00000000-0005-0000-0000-0000797D0000}"/>
    <cellStyle name="RISKtlandrEdge 3 2 2 7" xfId="22861" xr:uid="{00000000-0005-0000-0000-00007A7D0000}"/>
    <cellStyle name="RISKtlandrEdge 3 2 2 7 2" xfId="22862" xr:uid="{00000000-0005-0000-0000-00007B7D0000}"/>
    <cellStyle name="RISKtlandrEdge 3 2 2 8" xfId="22863" xr:uid="{00000000-0005-0000-0000-00007C7D0000}"/>
    <cellStyle name="RISKtlandrEdge 3 2 3" xfId="22864" xr:uid="{00000000-0005-0000-0000-00007D7D0000}"/>
    <cellStyle name="RISKtlandrEdge 3 2 3 2" xfId="22865" xr:uid="{00000000-0005-0000-0000-00007E7D0000}"/>
    <cellStyle name="RISKtlandrEdge 3 2 3 2 2" xfId="22866" xr:uid="{00000000-0005-0000-0000-00007F7D0000}"/>
    <cellStyle name="RISKtlandrEdge 3 2 3 3" xfId="22867" xr:uid="{00000000-0005-0000-0000-0000807D0000}"/>
    <cellStyle name="RISKtlandrEdge 3 2 3 3 2" xfId="22868" xr:uid="{00000000-0005-0000-0000-0000817D0000}"/>
    <cellStyle name="RISKtlandrEdge 3 2 3 4" xfId="22869" xr:uid="{00000000-0005-0000-0000-0000827D0000}"/>
    <cellStyle name="RISKtlandrEdge 3 2 4" xfId="22870" xr:uid="{00000000-0005-0000-0000-0000837D0000}"/>
    <cellStyle name="RISKtlandrEdge 3 2 4 2" xfId="22871" xr:uid="{00000000-0005-0000-0000-0000847D0000}"/>
    <cellStyle name="RISKtlandrEdge 3 2 4 2 2" xfId="22872" xr:uid="{00000000-0005-0000-0000-0000857D0000}"/>
    <cellStyle name="RISKtlandrEdge 3 2 4 3" xfId="22873" xr:uid="{00000000-0005-0000-0000-0000867D0000}"/>
    <cellStyle name="RISKtlandrEdge 3 2 4 3 2" xfId="22874" xr:uid="{00000000-0005-0000-0000-0000877D0000}"/>
    <cellStyle name="RISKtlandrEdge 3 2 4 4" xfId="22875" xr:uid="{00000000-0005-0000-0000-0000887D0000}"/>
    <cellStyle name="RISKtlandrEdge 3 2 5" xfId="22876" xr:uid="{00000000-0005-0000-0000-0000897D0000}"/>
    <cellStyle name="RISKtlandrEdge 3 2 5 2" xfId="22877" xr:uid="{00000000-0005-0000-0000-00008A7D0000}"/>
    <cellStyle name="RISKtlandrEdge 3 2 5 2 2" xfId="22878" xr:uid="{00000000-0005-0000-0000-00008B7D0000}"/>
    <cellStyle name="RISKtlandrEdge 3 2 5 3" xfId="22879" xr:uid="{00000000-0005-0000-0000-00008C7D0000}"/>
    <cellStyle name="RISKtlandrEdge 3 2 5 3 2" xfId="22880" xr:uid="{00000000-0005-0000-0000-00008D7D0000}"/>
    <cellStyle name="RISKtlandrEdge 3 2 5 4" xfId="22881" xr:uid="{00000000-0005-0000-0000-00008E7D0000}"/>
    <cellStyle name="RISKtlandrEdge 3 2 6" xfId="22882" xr:uid="{00000000-0005-0000-0000-00008F7D0000}"/>
    <cellStyle name="RISKtlandrEdge 3 2 6 2" xfId="22883" xr:uid="{00000000-0005-0000-0000-0000907D0000}"/>
    <cellStyle name="RISKtlandrEdge 3 2 6 2 2" xfId="22884" xr:uid="{00000000-0005-0000-0000-0000917D0000}"/>
    <cellStyle name="RISKtlandrEdge 3 2 6 3" xfId="22885" xr:uid="{00000000-0005-0000-0000-0000927D0000}"/>
    <cellStyle name="RISKtlandrEdge 3 2 6 3 2" xfId="22886" xr:uid="{00000000-0005-0000-0000-0000937D0000}"/>
    <cellStyle name="RISKtlandrEdge 3 2 6 4" xfId="22887" xr:uid="{00000000-0005-0000-0000-0000947D0000}"/>
    <cellStyle name="RISKtlandrEdge 3 2 7" xfId="22888" xr:uid="{00000000-0005-0000-0000-0000957D0000}"/>
    <cellStyle name="RISKtlandrEdge 3 2 7 2" xfId="22889" xr:uid="{00000000-0005-0000-0000-0000967D0000}"/>
    <cellStyle name="RISKtlandrEdge 3 2 8" xfId="22890" xr:uid="{00000000-0005-0000-0000-0000977D0000}"/>
    <cellStyle name="RISKtlandrEdge 3 2 8 2" xfId="22891" xr:uid="{00000000-0005-0000-0000-0000987D0000}"/>
    <cellStyle name="RISKtlandrEdge 3 2 9" xfId="22892" xr:uid="{00000000-0005-0000-0000-0000997D0000}"/>
    <cellStyle name="RISKtlandrEdge 3 2_Balance" xfId="22893" xr:uid="{00000000-0005-0000-0000-00009A7D0000}"/>
    <cellStyle name="RISKtlandrEdge 3 3" xfId="22894" xr:uid="{00000000-0005-0000-0000-00009B7D0000}"/>
    <cellStyle name="RISKtlandrEdge 3 3 2" xfId="22895" xr:uid="{00000000-0005-0000-0000-00009C7D0000}"/>
    <cellStyle name="RISKtlandrEdge 3 3 2 2" xfId="22896" xr:uid="{00000000-0005-0000-0000-00009D7D0000}"/>
    <cellStyle name="RISKtlandrEdge 3 3 2 2 2" xfId="22897" xr:uid="{00000000-0005-0000-0000-00009E7D0000}"/>
    <cellStyle name="RISKtlandrEdge 3 3 2 2 2 2" xfId="22898" xr:uid="{00000000-0005-0000-0000-00009F7D0000}"/>
    <cellStyle name="RISKtlandrEdge 3 3 2 2 3" xfId="22899" xr:uid="{00000000-0005-0000-0000-0000A07D0000}"/>
    <cellStyle name="RISKtlandrEdge 3 3 2 2 3 2" xfId="22900" xr:uid="{00000000-0005-0000-0000-0000A17D0000}"/>
    <cellStyle name="RISKtlandrEdge 3 3 2 2 4" xfId="22901" xr:uid="{00000000-0005-0000-0000-0000A27D0000}"/>
    <cellStyle name="RISKtlandrEdge 3 3 2 3" xfId="22902" xr:uid="{00000000-0005-0000-0000-0000A37D0000}"/>
    <cellStyle name="RISKtlandrEdge 3 3 2 3 2" xfId="22903" xr:uid="{00000000-0005-0000-0000-0000A47D0000}"/>
    <cellStyle name="RISKtlandrEdge 3 3 2 3 2 2" xfId="22904" xr:uid="{00000000-0005-0000-0000-0000A57D0000}"/>
    <cellStyle name="RISKtlandrEdge 3 3 2 3 3" xfId="22905" xr:uid="{00000000-0005-0000-0000-0000A67D0000}"/>
    <cellStyle name="RISKtlandrEdge 3 3 2 3 3 2" xfId="22906" xr:uid="{00000000-0005-0000-0000-0000A77D0000}"/>
    <cellStyle name="RISKtlandrEdge 3 3 2 3 4" xfId="22907" xr:uid="{00000000-0005-0000-0000-0000A87D0000}"/>
    <cellStyle name="RISKtlandrEdge 3 3 2 4" xfId="22908" xr:uid="{00000000-0005-0000-0000-0000A97D0000}"/>
    <cellStyle name="RISKtlandrEdge 3 3 2 4 2" xfId="22909" xr:uid="{00000000-0005-0000-0000-0000AA7D0000}"/>
    <cellStyle name="RISKtlandrEdge 3 3 2 4 2 2" xfId="22910" xr:uid="{00000000-0005-0000-0000-0000AB7D0000}"/>
    <cellStyle name="RISKtlandrEdge 3 3 2 4 3" xfId="22911" xr:uid="{00000000-0005-0000-0000-0000AC7D0000}"/>
    <cellStyle name="RISKtlandrEdge 3 3 2 4 3 2" xfId="22912" xr:uid="{00000000-0005-0000-0000-0000AD7D0000}"/>
    <cellStyle name="RISKtlandrEdge 3 3 2 4 4" xfId="22913" xr:uid="{00000000-0005-0000-0000-0000AE7D0000}"/>
    <cellStyle name="RISKtlandrEdge 3 3 2 5" xfId="22914" xr:uid="{00000000-0005-0000-0000-0000AF7D0000}"/>
    <cellStyle name="RISKtlandrEdge 3 3 2 5 2" xfId="22915" xr:uid="{00000000-0005-0000-0000-0000B07D0000}"/>
    <cellStyle name="RISKtlandrEdge 3 3 2 5 2 2" xfId="22916" xr:uid="{00000000-0005-0000-0000-0000B17D0000}"/>
    <cellStyle name="RISKtlandrEdge 3 3 2 5 3" xfId="22917" xr:uid="{00000000-0005-0000-0000-0000B27D0000}"/>
    <cellStyle name="RISKtlandrEdge 3 3 2 5 3 2" xfId="22918" xr:uid="{00000000-0005-0000-0000-0000B37D0000}"/>
    <cellStyle name="RISKtlandrEdge 3 3 2 5 4" xfId="22919" xr:uid="{00000000-0005-0000-0000-0000B47D0000}"/>
    <cellStyle name="RISKtlandrEdge 3 3 2 6" xfId="22920" xr:uid="{00000000-0005-0000-0000-0000B57D0000}"/>
    <cellStyle name="RISKtlandrEdge 3 3 2 6 2" xfId="22921" xr:uid="{00000000-0005-0000-0000-0000B67D0000}"/>
    <cellStyle name="RISKtlandrEdge 3 3 2 7" xfId="22922" xr:uid="{00000000-0005-0000-0000-0000B77D0000}"/>
    <cellStyle name="RISKtlandrEdge 3 3 2 7 2" xfId="22923" xr:uid="{00000000-0005-0000-0000-0000B87D0000}"/>
    <cellStyle name="RISKtlandrEdge 3 3 2 8" xfId="22924" xr:uid="{00000000-0005-0000-0000-0000B97D0000}"/>
    <cellStyle name="RISKtlandrEdge 3 3 3" xfId="22925" xr:uid="{00000000-0005-0000-0000-0000BA7D0000}"/>
    <cellStyle name="RISKtlandrEdge 3 3 3 2" xfId="22926" xr:uid="{00000000-0005-0000-0000-0000BB7D0000}"/>
    <cellStyle name="RISKtlandrEdge 3 3 3 2 2" xfId="22927" xr:uid="{00000000-0005-0000-0000-0000BC7D0000}"/>
    <cellStyle name="RISKtlandrEdge 3 3 3 3" xfId="22928" xr:uid="{00000000-0005-0000-0000-0000BD7D0000}"/>
    <cellStyle name="RISKtlandrEdge 3 3 3 3 2" xfId="22929" xr:uid="{00000000-0005-0000-0000-0000BE7D0000}"/>
    <cellStyle name="RISKtlandrEdge 3 3 3 4" xfId="22930" xr:uid="{00000000-0005-0000-0000-0000BF7D0000}"/>
    <cellStyle name="RISKtlandrEdge 3 3 4" xfId="22931" xr:uid="{00000000-0005-0000-0000-0000C07D0000}"/>
    <cellStyle name="RISKtlandrEdge 3 3 4 2" xfId="22932" xr:uid="{00000000-0005-0000-0000-0000C17D0000}"/>
    <cellStyle name="RISKtlandrEdge 3 3 4 2 2" xfId="22933" xr:uid="{00000000-0005-0000-0000-0000C27D0000}"/>
    <cellStyle name="RISKtlandrEdge 3 3 4 3" xfId="22934" xr:uid="{00000000-0005-0000-0000-0000C37D0000}"/>
    <cellStyle name="RISKtlandrEdge 3 3 4 3 2" xfId="22935" xr:uid="{00000000-0005-0000-0000-0000C47D0000}"/>
    <cellStyle name="RISKtlandrEdge 3 3 4 4" xfId="22936" xr:uid="{00000000-0005-0000-0000-0000C57D0000}"/>
    <cellStyle name="RISKtlandrEdge 3 3 5" xfId="22937" xr:uid="{00000000-0005-0000-0000-0000C67D0000}"/>
    <cellStyle name="RISKtlandrEdge 3 3 5 2" xfId="22938" xr:uid="{00000000-0005-0000-0000-0000C77D0000}"/>
    <cellStyle name="RISKtlandrEdge 3 3 5 2 2" xfId="22939" xr:uid="{00000000-0005-0000-0000-0000C87D0000}"/>
    <cellStyle name="RISKtlandrEdge 3 3 5 3" xfId="22940" xr:uid="{00000000-0005-0000-0000-0000C97D0000}"/>
    <cellStyle name="RISKtlandrEdge 3 3 5 3 2" xfId="22941" xr:uid="{00000000-0005-0000-0000-0000CA7D0000}"/>
    <cellStyle name="RISKtlandrEdge 3 3 5 4" xfId="22942" xr:uid="{00000000-0005-0000-0000-0000CB7D0000}"/>
    <cellStyle name="RISKtlandrEdge 3 3 6" xfId="22943" xr:uid="{00000000-0005-0000-0000-0000CC7D0000}"/>
    <cellStyle name="RISKtlandrEdge 3 3 6 2" xfId="22944" xr:uid="{00000000-0005-0000-0000-0000CD7D0000}"/>
    <cellStyle name="RISKtlandrEdge 3 3 6 2 2" xfId="22945" xr:uid="{00000000-0005-0000-0000-0000CE7D0000}"/>
    <cellStyle name="RISKtlandrEdge 3 3 6 3" xfId="22946" xr:uid="{00000000-0005-0000-0000-0000CF7D0000}"/>
    <cellStyle name="RISKtlandrEdge 3 3 6 3 2" xfId="22947" xr:uid="{00000000-0005-0000-0000-0000D07D0000}"/>
    <cellStyle name="RISKtlandrEdge 3 3 6 4" xfId="22948" xr:uid="{00000000-0005-0000-0000-0000D17D0000}"/>
    <cellStyle name="RISKtlandrEdge 3 3 7" xfId="22949" xr:uid="{00000000-0005-0000-0000-0000D27D0000}"/>
    <cellStyle name="RISKtlandrEdge 3 3 7 2" xfId="22950" xr:uid="{00000000-0005-0000-0000-0000D37D0000}"/>
    <cellStyle name="RISKtlandrEdge 3 3 8" xfId="22951" xr:uid="{00000000-0005-0000-0000-0000D47D0000}"/>
    <cellStyle name="RISKtlandrEdge 3 3 8 2" xfId="22952" xr:uid="{00000000-0005-0000-0000-0000D57D0000}"/>
    <cellStyle name="RISKtlandrEdge 3 3 9" xfId="22953" xr:uid="{00000000-0005-0000-0000-0000D67D0000}"/>
    <cellStyle name="RISKtlandrEdge 3 3_Balance" xfId="22954" xr:uid="{00000000-0005-0000-0000-0000D77D0000}"/>
    <cellStyle name="RISKtlandrEdge 3 4" xfId="22955" xr:uid="{00000000-0005-0000-0000-0000D87D0000}"/>
    <cellStyle name="RISKtlandrEdge 3 4 2" xfId="22956" xr:uid="{00000000-0005-0000-0000-0000D97D0000}"/>
    <cellStyle name="RISKtlandrEdge 3 4 2 2" xfId="22957" xr:uid="{00000000-0005-0000-0000-0000DA7D0000}"/>
    <cellStyle name="RISKtlandrEdge 3 4 2 2 2" xfId="22958" xr:uid="{00000000-0005-0000-0000-0000DB7D0000}"/>
    <cellStyle name="RISKtlandrEdge 3 4 2 2 2 2" xfId="22959" xr:uid="{00000000-0005-0000-0000-0000DC7D0000}"/>
    <cellStyle name="RISKtlandrEdge 3 4 2 2 3" xfId="22960" xr:uid="{00000000-0005-0000-0000-0000DD7D0000}"/>
    <cellStyle name="RISKtlandrEdge 3 4 2 2 3 2" xfId="22961" xr:uid="{00000000-0005-0000-0000-0000DE7D0000}"/>
    <cellStyle name="RISKtlandrEdge 3 4 2 2 4" xfId="22962" xr:uid="{00000000-0005-0000-0000-0000DF7D0000}"/>
    <cellStyle name="RISKtlandrEdge 3 4 2 3" xfId="22963" xr:uid="{00000000-0005-0000-0000-0000E07D0000}"/>
    <cellStyle name="RISKtlandrEdge 3 4 2 3 2" xfId="22964" xr:uid="{00000000-0005-0000-0000-0000E17D0000}"/>
    <cellStyle name="RISKtlandrEdge 3 4 2 3 2 2" xfId="22965" xr:uid="{00000000-0005-0000-0000-0000E27D0000}"/>
    <cellStyle name="RISKtlandrEdge 3 4 2 3 3" xfId="22966" xr:uid="{00000000-0005-0000-0000-0000E37D0000}"/>
    <cellStyle name="RISKtlandrEdge 3 4 2 3 3 2" xfId="22967" xr:uid="{00000000-0005-0000-0000-0000E47D0000}"/>
    <cellStyle name="RISKtlandrEdge 3 4 2 3 4" xfId="22968" xr:uid="{00000000-0005-0000-0000-0000E57D0000}"/>
    <cellStyle name="RISKtlandrEdge 3 4 2 4" xfId="22969" xr:uid="{00000000-0005-0000-0000-0000E67D0000}"/>
    <cellStyle name="RISKtlandrEdge 3 4 2 4 2" xfId="22970" xr:uid="{00000000-0005-0000-0000-0000E77D0000}"/>
    <cellStyle name="RISKtlandrEdge 3 4 2 4 2 2" xfId="22971" xr:uid="{00000000-0005-0000-0000-0000E87D0000}"/>
    <cellStyle name="RISKtlandrEdge 3 4 2 4 3" xfId="22972" xr:uid="{00000000-0005-0000-0000-0000E97D0000}"/>
    <cellStyle name="RISKtlandrEdge 3 4 2 4 3 2" xfId="22973" xr:uid="{00000000-0005-0000-0000-0000EA7D0000}"/>
    <cellStyle name="RISKtlandrEdge 3 4 2 4 4" xfId="22974" xr:uid="{00000000-0005-0000-0000-0000EB7D0000}"/>
    <cellStyle name="RISKtlandrEdge 3 4 2 5" xfId="22975" xr:uid="{00000000-0005-0000-0000-0000EC7D0000}"/>
    <cellStyle name="RISKtlandrEdge 3 4 2 5 2" xfId="22976" xr:uid="{00000000-0005-0000-0000-0000ED7D0000}"/>
    <cellStyle name="RISKtlandrEdge 3 4 2 5 2 2" xfId="22977" xr:uid="{00000000-0005-0000-0000-0000EE7D0000}"/>
    <cellStyle name="RISKtlandrEdge 3 4 2 5 3" xfId="22978" xr:uid="{00000000-0005-0000-0000-0000EF7D0000}"/>
    <cellStyle name="RISKtlandrEdge 3 4 2 5 3 2" xfId="22979" xr:uid="{00000000-0005-0000-0000-0000F07D0000}"/>
    <cellStyle name="RISKtlandrEdge 3 4 2 5 4" xfId="22980" xr:uid="{00000000-0005-0000-0000-0000F17D0000}"/>
    <cellStyle name="RISKtlandrEdge 3 4 2 6" xfId="22981" xr:uid="{00000000-0005-0000-0000-0000F27D0000}"/>
    <cellStyle name="RISKtlandrEdge 3 4 2 6 2" xfId="22982" xr:uid="{00000000-0005-0000-0000-0000F37D0000}"/>
    <cellStyle name="RISKtlandrEdge 3 4 2 7" xfId="22983" xr:uid="{00000000-0005-0000-0000-0000F47D0000}"/>
    <cellStyle name="RISKtlandrEdge 3 4 2 7 2" xfId="22984" xr:uid="{00000000-0005-0000-0000-0000F57D0000}"/>
    <cellStyle name="RISKtlandrEdge 3 4 2 8" xfId="22985" xr:uid="{00000000-0005-0000-0000-0000F67D0000}"/>
    <cellStyle name="RISKtlandrEdge 3 4 3" xfId="22986" xr:uid="{00000000-0005-0000-0000-0000F77D0000}"/>
    <cellStyle name="RISKtlandrEdge 3 4 3 2" xfId="22987" xr:uid="{00000000-0005-0000-0000-0000F87D0000}"/>
    <cellStyle name="RISKtlandrEdge 3 4 3 2 2" xfId="22988" xr:uid="{00000000-0005-0000-0000-0000F97D0000}"/>
    <cellStyle name="RISKtlandrEdge 3 4 3 3" xfId="22989" xr:uid="{00000000-0005-0000-0000-0000FA7D0000}"/>
    <cellStyle name="RISKtlandrEdge 3 4 3 3 2" xfId="22990" xr:uid="{00000000-0005-0000-0000-0000FB7D0000}"/>
    <cellStyle name="RISKtlandrEdge 3 4 3 4" xfId="22991" xr:uid="{00000000-0005-0000-0000-0000FC7D0000}"/>
    <cellStyle name="RISKtlandrEdge 3 4 4" xfId="22992" xr:uid="{00000000-0005-0000-0000-0000FD7D0000}"/>
    <cellStyle name="RISKtlandrEdge 3 4 4 2" xfId="22993" xr:uid="{00000000-0005-0000-0000-0000FE7D0000}"/>
    <cellStyle name="RISKtlandrEdge 3 4 4 2 2" xfId="22994" xr:uid="{00000000-0005-0000-0000-0000FF7D0000}"/>
    <cellStyle name="RISKtlandrEdge 3 4 4 3" xfId="22995" xr:uid="{00000000-0005-0000-0000-0000007E0000}"/>
    <cellStyle name="RISKtlandrEdge 3 4 4 3 2" xfId="22996" xr:uid="{00000000-0005-0000-0000-0000017E0000}"/>
    <cellStyle name="RISKtlandrEdge 3 4 4 4" xfId="22997" xr:uid="{00000000-0005-0000-0000-0000027E0000}"/>
    <cellStyle name="RISKtlandrEdge 3 4 5" xfId="22998" xr:uid="{00000000-0005-0000-0000-0000037E0000}"/>
    <cellStyle name="RISKtlandrEdge 3 4 5 2" xfId="22999" xr:uid="{00000000-0005-0000-0000-0000047E0000}"/>
    <cellStyle name="RISKtlandrEdge 3 4 5 2 2" xfId="23000" xr:uid="{00000000-0005-0000-0000-0000057E0000}"/>
    <cellStyle name="RISKtlandrEdge 3 4 5 3" xfId="23001" xr:uid="{00000000-0005-0000-0000-0000067E0000}"/>
    <cellStyle name="RISKtlandrEdge 3 4 5 3 2" xfId="23002" xr:uid="{00000000-0005-0000-0000-0000077E0000}"/>
    <cellStyle name="RISKtlandrEdge 3 4 5 4" xfId="23003" xr:uid="{00000000-0005-0000-0000-0000087E0000}"/>
    <cellStyle name="RISKtlandrEdge 3 4 6" xfId="23004" xr:uid="{00000000-0005-0000-0000-0000097E0000}"/>
    <cellStyle name="RISKtlandrEdge 3 4 6 2" xfId="23005" xr:uid="{00000000-0005-0000-0000-00000A7E0000}"/>
    <cellStyle name="RISKtlandrEdge 3 4 6 2 2" xfId="23006" xr:uid="{00000000-0005-0000-0000-00000B7E0000}"/>
    <cellStyle name="RISKtlandrEdge 3 4 6 3" xfId="23007" xr:uid="{00000000-0005-0000-0000-00000C7E0000}"/>
    <cellStyle name="RISKtlandrEdge 3 4 6 3 2" xfId="23008" xr:uid="{00000000-0005-0000-0000-00000D7E0000}"/>
    <cellStyle name="RISKtlandrEdge 3 4 6 4" xfId="23009" xr:uid="{00000000-0005-0000-0000-00000E7E0000}"/>
    <cellStyle name="RISKtlandrEdge 3 4 7" xfId="23010" xr:uid="{00000000-0005-0000-0000-00000F7E0000}"/>
    <cellStyle name="RISKtlandrEdge 3 4 7 2" xfId="23011" xr:uid="{00000000-0005-0000-0000-0000107E0000}"/>
    <cellStyle name="RISKtlandrEdge 3 4 8" xfId="23012" xr:uid="{00000000-0005-0000-0000-0000117E0000}"/>
    <cellStyle name="RISKtlandrEdge 3 4 8 2" xfId="23013" xr:uid="{00000000-0005-0000-0000-0000127E0000}"/>
    <cellStyle name="RISKtlandrEdge 3 4 9" xfId="23014" xr:uid="{00000000-0005-0000-0000-0000137E0000}"/>
    <cellStyle name="RISKtlandrEdge 3 4_Balance" xfId="23015" xr:uid="{00000000-0005-0000-0000-0000147E0000}"/>
    <cellStyle name="RISKtlandrEdge 3 5" xfId="23016" xr:uid="{00000000-0005-0000-0000-0000157E0000}"/>
    <cellStyle name="RISKtlandrEdge 3 5 2" xfId="23017" xr:uid="{00000000-0005-0000-0000-0000167E0000}"/>
    <cellStyle name="RISKtlandrEdge 3 5 2 2" xfId="23018" xr:uid="{00000000-0005-0000-0000-0000177E0000}"/>
    <cellStyle name="RISKtlandrEdge 3 5 2 2 2" xfId="23019" xr:uid="{00000000-0005-0000-0000-0000187E0000}"/>
    <cellStyle name="RISKtlandrEdge 3 5 2 3" xfId="23020" xr:uid="{00000000-0005-0000-0000-0000197E0000}"/>
    <cellStyle name="RISKtlandrEdge 3 5 2 3 2" xfId="23021" xr:uid="{00000000-0005-0000-0000-00001A7E0000}"/>
    <cellStyle name="RISKtlandrEdge 3 5 2 4" xfId="23022" xr:uid="{00000000-0005-0000-0000-00001B7E0000}"/>
    <cellStyle name="RISKtlandrEdge 3 5 3" xfId="23023" xr:uid="{00000000-0005-0000-0000-00001C7E0000}"/>
    <cellStyle name="RISKtlandrEdge 3 5 3 2" xfId="23024" xr:uid="{00000000-0005-0000-0000-00001D7E0000}"/>
    <cellStyle name="RISKtlandrEdge 3 5 3 2 2" xfId="23025" xr:uid="{00000000-0005-0000-0000-00001E7E0000}"/>
    <cellStyle name="RISKtlandrEdge 3 5 3 3" xfId="23026" xr:uid="{00000000-0005-0000-0000-00001F7E0000}"/>
    <cellStyle name="RISKtlandrEdge 3 5 3 3 2" xfId="23027" xr:uid="{00000000-0005-0000-0000-0000207E0000}"/>
    <cellStyle name="RISKtlandrEdge 3 5 3 4" xfId="23028" xr:uid="{00000000-0005-0000-0000-0000217E0000}"/>
    <cellStyle name="RISKtlandrEdge 3 5 4" xfId="23029" xr:uid="{00000000-0005-0000-0000-0000227E0000}"/>
    <cellStyle name="RISKtlandrEdge 3 5 4 2" xfId="23030" xr:uid="{00000000-0005-0000-0000-0000237E0000}"/>
    <cellStyle name="RISKtlandrEdge 3 5 4 2 2" xfId="23031" xr:uid="{00000000-0005-0000-0000-0000247E0000}"/>
    <cellStyle name="RISKtlandrEdge 3 5 4 3" xfId="23032" xr:uid="{00000000-0005-0000-0000-0000257E0000}"/>
    <cellStyle name="RISKtlandrEdge 3 5 4 3 2" xfId="23033" xr:uid="{00000000-0005-0000-0000-0000267E0000}"/>
    <cellStyle name="RISKtlandrEdge 3 5 4 4" xfId="23034" xr:uid="{00000000-0005-0000-0000-0000277E0000}"/>
    <cellStyle name="RISKtlandrEdge 3 5 5" xfId="23035" xr:uid="{00000000-0005-0000-0000-0000287E0000}"/>
    <cellStyle name="RISKtlandrEdge 3 5 5 2" xfId="23036" xr:uid="{00000000-0005-0000-0000-0000297E0000}"/>
    <cellStyle name="RISKtlandrEdge 3 5 5 2 2" xfId="23037" xr:uid="{00000000-0005-0000-0000-00002A7E0000}"/>
    <cellStyle name="RISKtlandrEdge 3 5 5 3" xfId="23038" xr:uid="{00000000-0005-0000-0000-00002B7E0000}"/>
    <cellStyle name="RISKtlandrEdge 3 5 5 3 2" xfId="23039" xr:uid="{00000000-0005-0000-0000-00002C7E0000}"/>
    <cellStyle name="RISKtlandrEdge 3 5 5 4" xfId="23040" xr:uid="{00000000-0005-0000-0000-00002D7E0000}"/>
    <cellStyle name="RISKtlandrEdge 3 5 6" xfId="23041" xr:uid="{00000000-0005-0000-0000-00002E7E0000}"/>
    <cellStyle name="RISKtlandrEdge 3 5 6 2" xfId="23042" xr:uid="{00000000-0005-0000-0000-00002F7E0000}"/>
    <cellStyle name="RISKtlandrEdge 3 5 7" xfId="23043" xr:uid="{00000000-0005-0000-0000-0000307E0000}"/>
    <cellStyle name="RISKtlandrEdge 3 5 7 2" xfId="23044" xr:uid="{00000000-0005-0000-0000-0000317E0000}"/>
    <cellStyle name="RISKtlandrEdge 3 5 8" xfId="23045" xr:uid="{00000000-0005-0000-0000-0000327E0000}"/>
    <cellStyle name="RISKtlandrEdge 3 6" xfId="23046" xr:uid="{00000000-0005-0000-0000-0000337E0000}"/>
    <cellStyle name="RISKtlandrEdge 3 6 2" xfId="23047" xr:uid="{00000000-0005-0000-0000-0000347E0000}"/>
    <cellStyle name="RISKtlandrEdge 3 6 2 2" xfId="23048" xr:uid="{00000000-0005-0000-0000-0000357E0000}"/>
    <cellStyle name="RISKtlandrEdge 3 6 2 2 2" xfId="23049" xr:uid="{00000000-0005-0000-0000-0000367E0000}"/>
    <cellStyle name="RISKtlandrEdge 3 6 2 3" xfId="23050" xr:uid="{00000000-0005-0000-0000-0000377E0000}"/>
    <cellStyle name="RISKtlandrEdge 3 6 2 3 2" xfId="23051" xr:uid="{00000000-0005-0000-0000-0000387E0000}"/>
    <cellStyle name="RISKtlandrEdge 3 6 2 4" xfId="23052" xr:uid="{00000000-0005-0000-0000-0000397E0000}"/>
    <cellStyle name="RISKtlandrEdge 3 6 3" xfId="23053" xr:uid="{00000000-0005-0000-0000-00003A7E0000}"/>
    <cellStyle name="RISKtlandrEdge 3 6 3 2" xfId="23054" xr:uid="{00000000-0005-0000-0000-00003B7E0000}"/>
    <cellStyle name="RISKtlandrEdge 3 6 3 2 2" xfId="23055" xr:uid="{00000000-0005-0000-0000-00003C7E0000}"/>
    <cellStyle name="RISKtlandrEdge 3 6 3 3" xfId="23056" xr:uid="{00000000-0005-0000-0000-00003D7E0000}"/>
    <cellStyle name="RISKtlandrEdge 3 6 3 3 2" xfId="23057" xr:uid="{00000000-0005-0000-0000-00003E7E0000}"/>
    <cellStyle name="RISKtlandrEdge 3 6 3 4" xfId="23058" xr:uid="{00000000-0005-0000-0000-00003F7E0000}"/>
    <cellStyle name="RISKtlandrEdge 3 6 4" xfId="23059" xr:uid="{00000000-0005-0000-0000-0000407E0000}"/>
    <cellStyle name="RISKtlandrEdge 3 6 4 2" xfId="23060" xr:uid="{00000000-0005-0000-0000-0000417E0000}"/>
    <cellStyle name="RISKtlandrEdge 3 6 4 2 2" xfId="23061" xr:uid="{00000000-0005-0000-0000-0000427E0000}"/>
    <cellStyle name="RISKtlandrEdge 3 6 4 3" xfId="23062" xr:uid="{00000000-0005-0000-0000-0000437E0000}"/>
    <cellStyle name="RISKtlandrEdge 3 6 4 3 2" xfId="23063" xr:uid="{00000000-0005-0000-0000-0000447E0000}"/>
    <cellStyle name="RISKtlandrEdge 3 6 4 4" xfId="23064" xr:uid="{00000000-0005-0000-0000-0000457E0000}"/>
    <cellStyle name="RISKtlandrEdge 3 6 5" xfId="23065" xr:uid="{00000000-0005-0000-0000-0000467E0000}"/>
    <cellStyle name="RISKtlandrEdge 3 6 5 2" xfId="23066" xr:uid="{00000000-0005-0000-0000-0000477E0000}"/>
    <cellStyle name="RISKtlandrEdge 3 6 5 2 2" xfId="23067" xr:uid="{00000000-0005-0000-0000-0000487E0000}"/>
    <cellStyle name="RISKtlandrEdge 3 6 5 3" xfId="23068" xr:uid="{00000000-0005-0000-0000-0000497E0000}"/>
    <cellStyle name="RISKtlandrEdge 3 6 5 3 2" xfId="23069" xr:uid="{00000000-0005-0000-0000-00004A7E0000}"/>
    <cellStyle name="RISKtlandrEdge 3 6 5 4" xfId="23070" xr:uid="{00000000-0005-0000-0000-00004B7E0000}"/>
    <cellStyle name="RISKtlandrEdge 3 6 6" xfId="23071" xr:uid="{00000000-0005-0000-0000-00004C7E0000}"/>
    <cellStyle name="RISKtlandrEdge 3 6 6 2" xfId="23072" xr:uid="{00000000-0005-0000-0000-00004D7E0000}"/>
    <cellStyle name="RISKtlandrEdge 3 6 7" xfId="23073" xr:uid="{00000000-0005-0000-0000-00004E7E0000}"/>
    <cellStyle name="RISKtlandrEdge 3 6 7 2" xfId="23074" xr:uid="{00000000-0005-0000-0000-00004F7E0000}"/>
    <cellStyle name="RISKtlandrEdge 3 6 8" xfId="23075" xr:uid="{00000000-0005-0000-0000-0000507E0000}"/>
    <cellStyle name="RISKtlandrEdge 3 7" xfId="23076" xr:uid="{00000000-0005-0000-0000-0000517E0000}"/>
    <cellStyle name="RISKtlandrEdge 3 7 2" xfId="23077" xr:uid="{00000000-0005-0000-0000-0000527E0000}"/>
    <cellStyle name="RISKtlandrEdge 3 7 2 2" xfId="23078" xr:uid="{00000000-0005-0000-0000-0000537E0000}"/>
    <cellStyle name="RISKtlandrEdge 3 7 3" xfId="23079" xr:uid="{00000000-0005-0000-0000-0000547E0000}"/>
    <cellStyle name="RISKtlandrEdge 3 7 3 2" xfId="23080" xr:uid="{00000000-0005-0000-0000-0000557E0000}"/>
    <cellStyle name="RISKtlandrEdge 3 7 4" xfId="23081" xr:uid="{00000000-0005-0000-0000-0000567E0000}"/>
    <cellStyle name="RISKtlandrEdge 3 8" xfId="23082" xr:uid="{00000000-0005-0000-0000-0000577E0000}"/>
    <cellStyle name="RISKtlandrEdge 3 8 2" xfId="23083" xr:uid="{00000000-0005-0000-0000-0000587E0000}"/>
    <cellStyle name="RISKtlandrEdge 3 8 2 2" xfId="23084" xr:uid="{00000000-0005-0000-0000-0000597E0000}"/>
    <cellStyle name="RISKtlandrEdge 3 8 3" xfId="23085" xr:uid="{00000000-0005-0000-0000-00005A7E0000}"/>
    <cellStyle name="RISKtlandrEdge 3 8 3 2" xfId="23086" xr:uid="{00000000-0005-0000-0000-00005B7E0000}"/>
    <cellStyle name="RISKtlandrEdge 3 8 4" xfId="23087" xr:uid="{00000000-0005-0000-0000-00005C7E0000}"/>
    <cellStyle name="RISKtlandrEdge 3 9" xfId="23088" xr:uid="{00000000-0005-0000-0000-00005D7E0000}"/>
    <cellStyle name="RISKtlandrEdge 3 9 2" xfId="23089" xr:uid="{00000000-0005-0000-0000-00005E7E0000}"/>
    <cellStyle name="RISKtlandrEdge 3 9 2 2" xfId="23090" xr:uid="{00000000-0005-0000-0000-00005F7E0000}"/>
    <cellStyle name="RISKtlandrEdge 3 9 3" xfId="23091" xr:uid="{00000000-0005-0000-0000-0000607E0000}"/>
    <cellStyle name="RISKtlandrEdge 3 9 3 2" xfId="23092" xr:uid="{00000000-0005-0000-0000-0000617E0000}"/>
    <cellStyle name="RISKtlandrEdge 3 9 4" xfId="23093" xr:uid="{00000000-0005-0000-0000-0000627E0000}"/>
    <cellStyle name="RISKtlandrEdge 3_Balance" xfId="23094" xr:uid="{00000000-0005-0000-0000-0000637E0000}"/>
    <cellStyle name="RISKtlandrEdge 4" xfId="23095" xr:uid="{00000000-0005-0000-0000-0000647E0000}"/>
    <cellStyle name="RISKtlandrEdge 4 10" xfId="23096" xr:uid="{00000000-0005-0000-0000-0000657E0000}"/>
    <cellStyle name="RISKtlandrEdge 4 10 2" xfId="23097" xr:uid="{00000000-0005-0000-0000-0000667E0000}"/>
    <cellStyle name="RISKtlandrEdge 4 10 2 2" xfId="23098" xr:uid="{00000000-0005-0000-0000-0000677E0000}"/>
    <cellStyle name="RISKtlandrEdge 4 10 3" xfId="23099" xr:uid="{00000000-0005-0000-0000-0000687E0000}"/>
    <cellStyle name="RISKtlandrEdge 4 10 3 2" xfId="23100" xr:uid="{00000000-0005-0000-0000-0000697E0000}"/>
    <cellStyle name="RISKtlandrEdge 4 10 4" xfId="23101" xr:uid="{00000000-0005-0000-0000-00006A7E0000}"/>
    <cellStyle name="RISKtlandrEdge 4 11" xfId="23102" xr:uid="{00000000-0005-0000-0000-00006B7E0000}"/>
    <cellStyle name="RISKtlandrEdge 4 11 2" xfId="23103" xr:uid="{00000000-0005-0000-0000-00006C7E0000}"/>
    <cellStyle name="RISKtlandrEdge 4 12" xfId="23104" xr:uid="{00000000-0005-0000-0000-00006D7E0000}"/>
    <cellStyle name="RISKtlandrEdge 4 12 2" xfId="23105" xr:uid="{00000000-0005-0000-0000-00006E7E0000}"/>
    <cellStyle name="RISKtlandrEdge 4 13" xfId="23106" xr:uid="{00000000-0005-0000-0000-00006F7E0000}"/>
    <cellStyle name="RISKtlandrEdge 4 2" xfId="23107" xr:uid="{00000000-0005-0000-0000-0000707E0000}"/>
    <cellStyle name="RISKtlandrEdge 4 2 2" xfId="23108" xr:uid="{00000000-0005-0000-0000-0000717E0000}"/>
    <cellStyle name="RISKtlandrEdge 4 2 2 2" xfId="23109" xr:uid="{00000000-0005-0000-0000-0000727E0000}"/>
    <cellStyle name="RISKtlandrEdge 4 2 2 2 2" xfId="23110" xr:uid="{00000000-0005-0000-0000-0000737E0000}"/>
    <cellStyle name="RISKtlandrEdge 4 2 2 2 2 2" xfId="23111" xr:uid="{00000000-0005-0000-0000-0000747E0000}"/>
    <cellStyle name="RISKtlandrEdge 4 2 2 2 3" xfId="23112" xr:uid="{00000000-0005-0000-0000-0000757E0000}"/>
    <cellStyle name="RISKtlandrEdge 4 2 2 2 3 2" xfId="23113" xr:uid="{00000000-0005-0000-0000-0000767E0000}"/>
    <cellStyle name="RISKtlandrEdge 4 2 2 2 4" xfId="23114" xr:uid="{00000000-0005-0000-0000-0000777E0000}"/>
    <cellStyle name="RISKtlandrEdge 4 2 2 3" xfId="23115" xr:uid="{00000000-0005-0000-0000-0000787E0000}"/>
    <cellStyle name="RISKtlandrEdge 4 2 2 3 2" xfId="23116" xr:uid="{00000000-0005-0000-0000-0000797E0000}"/>
    <cellStyle name="RISKtlandrEdge 4 2 2 3 2 2" xfId="23117" xr:uid="{00000000-0005-0000-0000-00007A7E0000}"/>
    <cellStyle name="RISKtlandrEdge 4 2 2 3 3" xfId="23118" xr:uid="{00000000-0005-0000-0000-00007B7E0000}"/>
    <cellStyle name="RISKtlandrEdge 4 2 2 3 3 2" xfId="23119" xr:uid="{00000000-0005-0000-0000-00007C7E0000}"/>
    <cellStyle name="RISKtlandrEdge 4 2 2 3 4" xfId="23120" xr:uid="{00000000-0005-0000-0000-00007D7E0000}"/>
    <cellStyle name="RISKtlandrEdge 4 2 2 4" xfId="23121" xr:uid="{00000000-0005-0000-0000-00007E7E0000}"/>
    <cellStyle name="RISKtlandrEdge 4 2 2 4 2" xfId="23122" xr:uid="{00000000-0005-0000-0000-00007F7E0000}"/>
    <cellStyle name="RISKtlandrEdge 4 2 2 4 2 2" xfId="23123" xr:uid="{00000000-0005-0000-0000-0000807E0000}"/>
    <cellStyle name="RISKtlandrEdge 4 2 2 4 3" xfId="23124" xr:uid="{00000000-0005-0000-0000-0000817E0000}"/>
    <cellStyle name="RISKtlandrEdge 4 2 2 4 3 2" xfId="23125" xr:uid="{00000000-0005-0000-0000-0000827E0000}"/>
    <cellStyle name="RISKtlandrEdge 4 2 2 4 4" xfId="23126" xr:uid="{00000000-0005-0000-0000-0000837E0000}"/>
    <cellStyle name="RISKtlandrEdge 4 2 2 5" xfId="23127" xr:uid="{00000000-0005-0000-0000-0000847E0000}"/>
    <cellStyle name="RISKtlandrEdge 4 2 2 5 2" xfId="23128" xr:uid="{00000000-0005-0000-0000-0000857E0000}"/>
    <cellStyle name="RISKtlandrEdge 4 2 2 5 2 2" xfId="23129" xr:uid="{00000000-0005-0000-0000-0000867E0000}"/>
    <cellStyle name="RISKtlandrEdge 4 2 2 5 3" xfId="23130" xr:uid="{00000000-0005-0000-0000-0000877E0000}"/>
    <cellStyle name="RISKtlandrEdge 4 2 2 5 3 2" xfId="23131" xr:uid="{00000000-0005-0000-0000-0000887E0000}"/>
    <cellStyle name="RISKtlandrEdge 4 2 2 5 4" xfId="23132" xr:uid="{00000000-0005-0000-0000-0000897E0000}"/>
    <cellStyle name="RISKtlandrEdge 4 2 2 6" xfId="23133" xr:uid="{00000000-0005-0000-0000-00008A7E0000}"/>
    <cellStyle name="RISKtlandrEdge 4 2 2 6 2" xfId="23134" xr:uid="{00000000-0005-0000-0000-00008B7E0000}"/>
    <cellStyle name="RISKtlandrEdge 4 2 2 7" xfId="23135" xr:uid="{00000000-0005-0000-0000-00008C7E0000}"/>
    <cellStyle name="RISKtlandrEdge 4 2 2 7 2" xfId="23136" xr:uid="{00000000-0005-0000-0000-00008D7E0000}"/>
    <cellStyle name="RISKtlandrEdge 4 2 2 8" xfId="23137" xr:uid="{00000000-0005-0000-0000-00008E7E0000}"/>
    <cellStyle name="RISKtlandrEdge 4 2 3" xfId="23138" xr:uid="{00000000-0005-0000-0000-00008F7E0000}"/>
    <cellStyle name="RISKtlandrEdge 4 2 3 2" xfId="23139" xr:uid="{00000000-0005-0000-0000-0000907E0000}"/>
    <cellStyle name="RISKtlandrEdge 4 2 3 2 2" xfId="23140" xr:uid="{00000000-0005-0000-0000-0000917E0000}"/>
    <cellStyle name="RISKtlandrEdge 4 2 3 3" xfId="23141" xr:uid="{00000000-0005-0000-0000-0000927E0000}"/>
    <cellStyle name="RISKtlandrEdge 4 2 3 3 2" xfId="23142" xr:uid="{00000000-0005-0000-0000-0000937E0000}"/>
    <cellStyle name="RISKtlandrEdge 4 2 3 4" xfId="23143" xr:uid="{00000000-0005-0000-0000-0000947E0000}"/>
    <cellStyle name="RISKtlandrEdge 4 2 4" xfId="23144" xr:uid="{00000000-0005-0000-0000-0000957E0000}"/>
    <cellStyle name="RISKtlandrEdge 4 2 4 2" xfId="23145" xr:uid="{00000000-0005-0000-0000-0000967E0000}"/>
    <cellStyle name="RISKtlandrEdge 4 2 4 2 2" xfId="23146" xr:uid="{00000000-0005-0000-0000-0000977E0000}"/>
    <cellStyle name="RISKtlandrEdge 4 2 4 3" xfId="23147" xr:uid="{00000000-0005-0000-0000-0000987E0000}"/>
    <cellStyle name="RISKtlandrEdge 4 2 4 3 2" xfId="23148" xr:uid="{00000000-0005-0000-0000-0000997E0000}"/>
    <cellStyle name="RISKtlandrEdge 4 2 4 4" xfId="23149" xr:uid="{00000000-0005-0000-0000-00009A7E0000}"/>
    <cellStyle name="RISKtlandrEdge 4 2 5" xfId="23150" xr:uid="{00000000-0005-0000-0000-00009B7E0000}"/>
    <cellStyle name="RISKtlandrEdge 4 2 5 2" xfId="23151" xr:uid="{00000000-0005-0000-0000-00009C7E0000}"/>
    <cellStyle name="RISKtlandrEdge 4 2 5 2 2" xfId="23152" xr:uid="{00000000-0005-0000-0000-00009D7E0000}"/>
    <cellStyle name="RISKtlandrEdge 4 2 5 3" xfId="23153" xr:uid="{00000000-0005-0000-0000-00009E7E0000}"/>
    <cellStyle name="RISKtlandrEdge 4 2 5 3 2" xfId="23154" xr:uid="{00000000-0005-0000-0000-00009F7E0000}"/>
    <cellStyle name="RISKtlandrEdge 4 2 5 4" xfId="23155" xr:uid="{00000000-0005-0000-0000-0000A07E0000}"/>
    <cellStyle name="RISKtlandrEdge 4 2 6" xfId="23156" xr:uid="{00000000-0005-0000-0000-0000A17E0000}"/>
    <cellStyle name="RISKtlandrEdge 4 2 6 2" xfId="23157" xr:uid="{00000000-0005-0000-0000-0000A27E0000}"/>
    <cellStyle name="RISKtlandrEdge 4 2 6 2 2" xfId="23158" xr:uid="{00000000-0005-0000-0000-0000A37E0000}"/>
    <cellStyle name="RISKtlandrEdge 4 2 6 3" xfId="23159" xr:uid="{00000000-0005-0000-0000-0000A47E0000}"/>
    <cellStyle name="RISKtlandrEdge 4 2 6 3 2" xfId="23160" xr:uid="{00000000-0005-0000-0000-0000A57E0000}"/>
    <cellStyle name="RISKtlandrEdge 4 2 6 4" xfId="23161" xr:uid="{00000000-0005-0000-0000-0000A67E0000}"/>
    <cellStyle name="RISKtlandrEdge 4 2 7" xfId="23162" xr:uid="{00000000-0005-0000-0000-0000A77E0000}"/>
    <cellStyle name="RISKtlandrEdge 4 2 7 2" xfId="23163" xr:uid="{00000000-0005-0000-0000-0000A87E0000}"/>
    <cellStyle name="RISKtlandrEdge 4 2 8" xfId="23164" xr:uid="{00000000-0005-0000-0000-0000A97E0000}"/>
    <cellStyle name="RISKtlandrEdge 4 2 8 2" xfId="23165" xr:uid="{00000000-0005-0000-0000-0000AA7E0000}"/>
    <cellStyle name="RISKtlandrEdge 4 2 9" xfId="23166" xr:uid="{00000000-0005-0000-0000-0000AB7E0000}"/>
    <cellStyle name="RISKtlandrEdge 4 2_Balance" xfId="23167" xr:uid="{00000000-0005-0000-0000-0000AC7E0000}"/>
    <cellStyle name="RISKtlandrEdge 4 3" xfId="23168" xr:uid="{00000000-0005-0000-0000-0000AD7E0000}"/>
    <cellStyle name="RISKtlandrEdge 4 3 2" xfId="23169" xr:uid="{00000000-0005-0000-0000-0000AE7E0000}"/>
    <cellStyle name="RISKtlandrEdge 4 3 2 2" xfId="23170" xr:uid="{00000000-0005-0000-0000-0000AF7E0000}"/>
    <cellStyle name="RISKtlandrEdge 4 3 2 2 2" xfId="23171" xr:uid="{00000000-0005-0000-0000-0000B07E0000}"/>
    <cellStyle name="RISKtlandrEdge 4 3 2 2 2 2" xfId="23172" xr:uid="{00000000-0005-0000-0000-0000B17E0000}"/>
    <cellStyle name="RISKtlandrEdge 4 3 2 2 3" xfId="23173" xr:uid="{00000000-0005-0000-0000-0000B27E0000}"/>
    <cellStyle name="RISKtlandrEdge 4 3 2 2 3 2" xfId="23174" xr:uid="{00000000-0005-0000-0000-0000B37E0000}"/>
    <cellStyle name="RISKtlandrEdge 4 3 2 2 4" xfId="23175" xr:uid="{00000000-0005-0000-0000-0000B47E0000}"/>
    <cellStyle name="RISKtlandrEdge 4 3 2 3" xfId="23176" xr:uid="{00000000-0005-0000-0000-0000B57E0000}"/>
    <cellStyle name="RISKtlandrEdge 4 3 2 3 2" xfId="23177" xr:uid="{00000000-0005-0000-0000-0000B67E0000}"/>
    <cellStyle name="RISKtlandrEdge 4 3 2 3 2 2" xfId="23178" xr:uid="{00000000-0005-0000-0000-0000B77E0000}"/>
    <cellStyle name="RISKtlandrEdge 4 3 2 3 3" xfId="23179" xr:uid="{00000000-0005-0000-0000-0000B87E0000}"/>
    <cellStyle name="RISKtlandrEdge 4 3 2 3 3 2" xfId="23180" xr:uid="{00000000-0005-0000-0000-0000B97E0000}"/>
    <cellStyle name="RISKtlandrEdge 4 3 2 3 4" xfId="23181" xr:uid="{00000000-0005-0000-0000-0000BA7E0000}"/>
    <cellStyle name="RISKtlandrEdge 4 3 2 4" xfId="23182" xr:uid="{00000000-0005-0000-0000-0000BB7E0000}"/>
    <cellStyle name="RISKtlandrEdge 4 3 2 4 2" xfId="23183" xr:uid="{00000000-0005-0000-0000-0000BC7E0000}"/>
    <cellStyle name="RISKtlandrEdge 4 3 2 4 2 2" xfId="23184" xr:uid="{00000000-0005-0000-0000-0000BD7E0000}"/>
    <cellStyle name="RISKtlandrEdge 4 3 2 4 3" xfId="23185" xr:uid="{00000000-0005-0000-0000-0000BE7E0000}"/>
    <cellStyle name="RISKtlandrEdge 4 3 2 4 3 2" xfId="23186" xr:uid="{00000000-0005-0000-0000-0000BF7E0000}"/>
    <cellStyle name="RISKtlandrEdge 4 3 2 4 4" xfId="23187" xr:uid="{00000000-0005-0000-0000-0000C07E0000}"/>
    <cellStyle name="RISKtlandrEdge 4 3 2 5" xfId="23188" xr:uid="{00000000-0005-0000-0000-0000C17E0000}"/>
    <cellStyle name="RISKtlandrEdge 4 3 2 5 2" xfId="23189" xr:uid="{00000000-0005-0000-0000-0000C27E0000}"/>
    <cellStyle name="RISKtlandrEdge 4 3 2 5 2 2" xfId="23190" xr:uid="{00000000-0005-0000-0000-0000C37E0000}"/>
    <cellStyle name="RISKtlandrEdge 4 3 2 5 3" xfId="23191" xr:uid="{00000000-0005-0000-0000-0000C47E0000}"/>
    <cellStyle name="RISKtlandrEdge 4 3 2 5 3 2" xfId="23192" xr:uid="{00000000-0005-0000-0000-0000C57E0000}"/>
    <cellStyle name="RISKtlandrEdge 4 3 2 5 4" xfId="23193" xr:uid="{00000000-0005-0000-0000-0000C67E0000}"/>
    <cellStyle name="RISKtlandrEdge 4 3 2 6" xfId="23194" xr:uid="{00000000-0005-0000-0000-0000C77E0000}"/>
    <cellStyle name="RISKtlandrEdge 4 3 2 6 2" xfId="23195" xr:uid="{00000000-0005-0000-0000-0000C87E0000}"/>
    <cellStyle name="RISKtlandrEdge 4 3 2 7" xfId="23196" xr:uid="{00000000-0005-0000-0000-0000C97E0000}"/>
    <cellStyle name="RISKtlandrEdge 4 3 2 7 2" xfId="23197" xr:uid="{00000000-0005-0000-0000-0000CA7E0000}"/>
    <cellStyle name="RISKtlandrEdge 4 3 2 8" xfId="23198" xr:uid="{00000000-0005-0000-0000-0000CB7E0000}"/>
    <cellStyle name="RISKtlandrEdge 4 3 3" xfId="23199" xr:uid="{00000000-0005-0000-0000-0000CC7E0000}"/>
    <cellStyle name="RISKtlandrEdge 4 3 3 2" xfId="23200" xr:uid="{00000000-0005-0000-0000-0000CD7E0000}"/>
    <cellStyle name="RISKtlandrEdge 4 3 3 2 2" xfId="23201" xr:uid="{00000000-0005-0000-0000-0000CE7E0000}"/>
    <cellStyle name="RISKtlandrEdge 4 3 3 3" xfId="23202" xr:uid="{00000000-0005-0000-0000-0000CF7E0000}"/>
    <cellStyle name="RISKtlandrEdge 4 3 3 3 2" xfId="23203" xr:uid="{00000000-0005-0000-0000-0000D07E0000}"/>
    <cellStyle name="RISKtlandrEdge 4 3 3 4" xfId="23204" xr:uid="{00000000-0005-0000-0000-0000D17E0000}"/>
    <cellStyle name="RISKtlandrEdge 4 3 4" xfId="23205" xr:uid="{00000000-0005-0000-0000-0000D27E0000}"/>
    <cellStyle name="RISKtlandrEdge 4 3 4 2" xfId="23206" xr:uid="{00000000-0005-0000-0000-0000D37E0000}"/>
    <cellStyle name="RISKtlandrEdge 4 3 4 2 2" xfId="23207" xr:uid="{00000000-0005-0000-0000-0000D47E0000}"/>
    <cellStyle name="RISKtlandrEdge 4 3 4 3" xfId="23208" xr:uid="{00000000-0005-0000-0000-0000D57E0000}"/>
    <cellStyle name="RISKtlandrEdge 4 3 4 3 2" xfId="23209" xr:uid="{00000000-0005-0000-0000-0000D67E0000}"/>
    <cellStyle name="RISKtlandrEdge 4 3 4 4" xfId="23210" xr:uid="{00000000-0005-0000-0000-0000D77E0000}"/>
    <cellStyle name="RISKtlandrEdge 4 3 5" xfId="23211" xr:uid="{00000000-0005-0000-0000-0000D87E0000}"/>
    <cellStyle name="RISKtlandrEdge 4 3 5 2" xfId="23212" xr:uid="{00000000-0005-0000-0000-0000D97E0000}"/>
    <cellStyle name="RISKtlandrEdge 4 3 5 2 2" xfId="23213" xr:uid="{00000000-0005-0000-0000-0000DA7E0000}"/>
    <cellStyle name="RISKtlandrEdge 4 3 5 3" xfId="23214" xr:uid="{00000000-0005-0000-0000-0000DB7E0000}"/>
    <cellStyle name="RISKtlandrEdge 4 3 5 3 2" xfId="23215" xr:uid="{00000000-0005-0000-0000-0000DC7E0000}"/>
    <cellStyle name="RISKtlandrEdge 4 3 5 4" xfId="23216" xr:uid="{00000000-0005-0000-0000-0000DD7E0000}"/>
    <cellStyle name="RISKtlandrEdge 4 3 6" xfId="23217" xr:uid="{00000000-0005-0000-0000-0000DE7E0000}"/>
    <cellStyle name="RISKtlandrEdge 4 3 6 2" xfId="23218" xr:uid="{00000000-0005-0000-0000-0000DF7E0000}"/>
    <cellStyle name="RISKtlandrEdge 4 3 6 2 2" xfId="23219" xr:uid="{00000000-0005-0000-0000-0000E07E0000}"/>
    <cellStyle name="RISKtlandrEdge 4 3 6 3" xfId="23220" xr:uid="{00000000-0005-0000-0000-0000E17E0000}"/>
    <cellStyle name="RISKtlandrEdge 4 3 6 3 2" xfId="23221" xr:uid="{00000000-0005-0000-0000-0000E27E0000}"/>
    <cellStyle name="RISKtlandrEdge 4 3 6 4" xfId="23222" xr:uid="{00000000-0005-0000-0000-0000E37E0000}"/>
    <cellStyle name="RISKtlandrEdge 4 3 7" xfId="23223" xr:uid="{00000000-0005-0000-0000-0000E47E0000}"/>
    <cellStyle name="RISKtlandrEdge 4 3 7 2" xfId="23224" xr:uid="{00000000-0005-0000-0000-0000E57E0000}"/>
    <cellStyle name="RISKtlandrEdge 4 3 8" xfId="23225" xr:uid="{00000000-0005-0000-0000-0000E67E0000}"/>
    <cellStyle name="RISKtlandrEdge 4 3 8 2" xfId="23226" xr:uid="{00000000-0005-0000-0000-0000E77E0000}"/>
    <cellStyle name="RISKtlandrEdge 4 3 9" xfId="23227" xr:uid="{00000000-0005-0000-0000-0000E87E0000}"/>
    <cellStyle name="RISKtlandrEdge 4 3_Balance" xfId="23228" xr:uid="{00000000-0005-0000-0000-0000E97E0000}"/>
    <cellStyle name="RISKtlandrEdge 4 4" xfId="23229" xr:uid="{00000000-0005-0000-0000-0000EA7E0000}"/>
    <cellStyle name="RISKtlandrEdge 4 4 2" xfId="23230" xr:uid="{00000000-0005-0000-0000-0000EB7E0000}"/>
    <cellStyle name="RISKtlandrEdge 4 4 2 2" xfId="23231" xr:uid="{00000000-0005-0000-0000-0000EC7E0000}"/>
    <cellStyle name="RISKtlandrEdge 4 4 2 2 2" xfId="23232" xr:uid="{00000000-0005-0000-0000-0000ED7E0000}"/>
    <cellStyle name="RISKtlandrEdge 4 4 2 2 2 2" xfId="23233" xr:uid="{00000000-0005-0000-0000-0000EE7E0000}"/>
    <cellStyle name="RISKtlandrEdge 4 4 2 2 3" xfId="23234" xr:uid="{00000000-0005-0000-0000-0000EF7E0000}"/>
    <cellStyle name="RISKtlandrEdge 4 4 2 2 3 2" xfId="23235" xr:uid="{00000000-0005-0000-0000-0000F07E0000}"/>
    <cellStyle name="RISKtlandrEdge 4 4 2 2 4" xfId="23236" xr:uid="{00000000-0005-0000-0000-0000F17E0000}"/>
    <cellStyle name="RISKtlandrEdge 4 4 2 3" xfId="23237" xr:uid="{00000000-0005-0000-0000-0000F27E0000}"/>
    <cellStyle name="RISKtlandrEdge 4 4 2 3 2" xfId="23238" xr:uid="{00000000-0005-0000-0000-0000F37E0000}"/>
    <cellStyle name="RISKtlandrEdge 4 4 2 3 2 2" xfId="23239" xr:uid="{00000000-0005-0000-0000-0000F47E0000}"/>
    <cellStyle name="RISKtlandrEdge 4 4 2 3 3" xfId="23240" xr:uid="{00000000-0005-0000-0000-0000F57E0000}"/>
    <cellStyle name="RISKtlandrEdge 4 4 2 3 3 2" xfId="23241" xr:uid="{00000000-0005-0000-0000-0000F67E0000}"/>
    <cellStyle name="RISKtlandrEdge 4 4 2 3 4" xfId="23242" xr:uid="{00000000-0005-0000-0000-0000F77E0000}"/>
    <cellStyle name="RISKtlandrEdge 4 4 2 4" xfId="23243" xr:uid="{00000000-0005-0000-0000-0000F87E0000}"/>
    <cellStyle name="RISKtlandrEdge 4 4 2 4 2" xfId="23244" xr:uid="{00000000-0005-0000-0000-0000F97E0000}"/>
    <cellStyle name="RISKtlandrEdge 4 4 2 4 2 2" xfId="23245" xr:uid="{00000000-0005-0000-0000-0000FA7E0000}"/>
    <cellStyle name="RISKtlandrEdge 4 4 2 4 3" xfId="23246" xr:uid="{00000000-0005-0000-0000-0000FB7E0000}"/>
    <cellStyle name="RISKtlandrEdge 4 4 2 4 3 2" xfId="23247" xr:uid="{00000000-0005-0000-0000-0000FC7E0000}"/>
    <cellStyle name="RISKtlandrEdge 4 4 2 4 4" xfId="23248" xr:uid="{00000000-0005-0000-0000-0000FD7E0000}"/>
    <cellStyle name="RISKtlandrEdge 4 4 2 5" xfId="23249" xr:uid="{00000000-0005-0000-0000-0000FE7E0000}"/>
    <cellStyle name="RISKtlandrEdge 4 4 2 5 2" xfId="23250" xr:uid="{00000000-0005-0000-0000-0000FF7E0000}"/>
    <cellStyle name="RISKtlandrEdge 4 4 2 5 2 2" xfId="23251" xr:uid="{00000000-0005-0000-0000-0000007F0000}"/>
    <cellStyle name="RISKtlandrEdge 4 4 2 5 3" xfId="23252" xr:uid="{00000000-0005-0000-0000-0000017F0000}"/>
    <cellStyle name="RISKtlandrEdge 4 4 2 5 3 2" xfId="23253" xr:uid="{00000000-0005-0000-0000-0000027F0000}"/>
    <cellStyle name="RISKtlandrEdge 4 4 2 5 4" xfId="23254" xr:uid="{00000000-0005-0000-0000-0000037F0000}"/>
    <cellStyle name="RISKtlandrEdge 4 4 2 6" xfId="23255" xr:uid="{00000000-0005-0000-0000-0000047F0000}"/>
    <cellStyle name="RISKtlandrEdge 4 4 2 6 2" xfId="23256" xr:uid="{00000000-0005-0000-0000-0000057F0000}"/>
    <cellStyle name="RISKtlandrEdge 4 4 2 7" xfId="23257" xr:uid="{00000000-0005-0000-0000-0000067F0000}"/>
    <cellStyle name="RISKtlandrEdge 4 4 2 7 2" xfId="23258" xr:uid="{00000000-0005-0000-0000-0000077F0000}"/>
    <cellStyle name="RISKtlandrEdge 4 4 2 8" xfId="23259" xr:uid="{00000000-0005-0000-0000-0000087F0000}"/>
    <cellStyle name="RISKtlandrEdge 4 4 3" xfId="23260" xr:uid="{00000000-0005-0000-0000-0000097F0000}"/>
    <cellStyle name="RISKtlandrEdge 4 4 3 2" xfId="23261" xr:uid="{00000000-0005-0000-0000-00000A7F0000}"/>
    <cellStyle name="RISKtlandrEdge 4 4 3 2 2" xfId="23262" xr:uid="{00000000-0005-0000-0000-00000B7F0000}"/>
    <cellStyle name="RISKtlandrEdge 4 4 3 3" xfId="23263" xr:uid="{00000000-0005-0000-0000-00000C7F0000}"/>
    <cellStyle name="RISKtlandrEdge 4 4 3 3 2" xfId="23264" xr:uid="{00000000-0005-0000-0000-00000D7F0000}"/>
    <cellStyle name="RISKtlandrEdge 4 4 3 4" xfId="23265" xr:uid="{00000000-0005-0000-0000-00000E7F0000}"/>
    <cellStyle name="RISKtlandrEdge 4 4 4" xfId="23266" xr:uid="{00000000-0005-0000-0000-00000F7F0000}"/>
    <cellStyle name="RISKtlandrEdge 4 4 4 2" xfId="23267" xr:uid="{00000000-0005-0000-0000-0000107F0000}"/>
    <cellStyle name="RISKtlandrEdge 4 4 4 2 2" xfId="23268" xr:uid="{00000000-0005-0000-0000-0000117F0000}"/>
    <cellStyle name="RISKtlandrEdge 4 4 4 3" xfId="23269" xr:uid="{00000000-0005-0000-0000-0000127F0000}"/>
    <cellStyle name="RISKtlandrEdge 4 4 4 3 2" xfId="23270" xr:uid="{00000000-0005-0000-0000-0000137F0000}"/>
    <cellStyle name="RISKtlandrEdge 4 4 4 4" xfId="23271" xr:uid="{00000000-0005-0000-0000-0000147F0000}"/>
    <cellStyle name="RISKtlandrEdge 4 4 5" xfId="23272" xr:uid="{00000000-0005-0000-0000-0000157F0000}"/>
    <cellStyle name="RISKtlandrEdge 4 4 5 2" xfId="23273" xr:uid="{00000000-0005-0000-0000-0000167F0000}"/>
    <cellStyle name="RISKtlandrEdge 4 4 5 2 2" xfId="23274" xr:uid="{00000000-0005-0000-0000-0000177F0000}"/>
    <cellStyle name="RISKtlandrEdge 4 4 5 3" xfId="23275" xr:uid="{00000000-0005-0000-0000-0000187F0000}"/>
    <cellStyle name="RISKtlandrEdge 4 4 5 3 2" xfId="23276" xr:uid="{00000000-0005-0000-0000-0000197F0000}"/>
    <cellStyle name="RISKtlandrEdge 4 4 5 4" xfId="23277" xr:uid="{00000000-0005-0000-0000-00001A7F0000}"/>
    <cellStyle name="RISKtlandrEdge 4 4 6" xfId="23278" xr:uid="{00000000-0005-0000-0000-00001B7F0000}"/>
    <cellStyle name="RISKtlandrEdge 4 4 6 2" xfId="23279" xr:uid="{00000000-0005-0000-0000-00001C7F0000}"/>
    <cellStyle name="RISKtlandrEdge 4 4 6 2 2" xfId="23280" xr:uid="{00000000-0005-0000-0000-00001D7F0000}"/>
    <cellStyle name="RISKtlandrEdge 4 4 6 3" xfId="23281" xr:uid="{00000000-0005-0000-0000-00001E7F0000}"/>
    <cellStyle name="RISKtlandrEdge 4 4 6 3 2" xfId="23282" xr:uid="{00000000-0005-0000-0000-00001F7F0000}"/>
    <cellStyle name="RISKtlandrEdge 4 4 6 4" xfId="23283" xr:uid="{00000000-0005-0000-0000-0000207F0000}"/>
    <cellStyle name="RISKtlandrEdge 4 4 7" xfId="23284" xr:uid="{00000000-0005-0000-0000-0000217F0000}"/>
    <cellStyle name="RISKtlandrEdge 4 4 7 2" xfId="23285" xr:uid="{00000000-0005-0000-0000-0000227F0000}"/>
    <cellStyle name="RISKtlandrEdge 4 4 8" xfId="23286" xr:uid="{00000000-0005-0000-0000-0000237F0000}"/>
    <cellStyle name="RISKtlandrEdge 4 4 8 2" xfId="23287" xr:uid="{00000000-0005-0000-0000-0000247F0000}"/>
    <cellStyle name="RISKtlandrEdge 4 4 9" xfId="23288" xr:uid="{00000000-0005-0000-0000-0000257F0000}"/>
    <cellStyle name="RISKtlandrEdge 4 4_Balance" xfId="23289" xr:uid="{00000000-0005-0000-0000-0000267F0000}"/>
    <cellStyle name="RISKtlandrEdge 4 5" xfId="23290" xr:uid="{00000000-0005-0000-0000-0000277F0000}"/>
    <cellStyle name="RISKtlandrEdge 4 5 2" xfId="23291" xr:uid="{00000000-0005-0000-0000-0000287F0000}"/>
    <cellStyle name="RISKtlandrEdge 4 5 2 2" xfId="23292" xr:uid="{00000000-0005-0000-0000-0000297F0000}"/>
    <cellStyle name="RISKtlandrEdge 4 5 2 2 2" xfId="23293" xr:uid="{00000000-0005-0000-0000-00002A7F0000}"/>
    <cellStyle name="RISKtlandrEdge 4 5 2 3" xfId="23294" xr:uid="{00000000-0005-0000-0000-00002B7F0000}"/>
    <cellStyle name="RISKtlandrEdge 4 5 2 3 2" xfId="23295" xr:uid="{00000000-0005-0000-0000-00002C7F0000}"/>
    <cellStyle name="RISKtlandrEdge 4 5 2 4" xfId="23296" xr:uid="{00000000-0005-0000-0000-00002D7F0000}"/>
    <cellStyle name="RISKtlandrEdge 4 5 3" xfId="23297" xr:uid="{00000000-0005-0000-0000-00002E7F0000}"/>
    <cellStyle name="RISKtlandrEdge 4 5 3 2" xfId="23298" xr:uid="{00000000-0005-0000-0000-00002F7F0000}"/>
    <cellStyle name="RISKtlandrEdge 4 5 3 2 2" xfId="23299" xr:uid="{00000000-0005-0000-0000-0000307F0000}"/>
    <cellStyle name="RISKtlandrEdge 4 5 3 3" xfId="23300" xr:uid="{00000000-0005-0000-0000-0000317F0000}"/>
    <cellStyle name="RISKtlandrEdge 4 5 3 3 2" xfId="23301" xr:uid="{00000000-0005-0000-0000-0000327F0000}"/>
    <cellStyle name="RISKtlandrEdge 4 5 3 4" xfId="23302" xr:uid="{00000000-0005-0000-0000-0000337F0000}"/>
    <cellStyle name="RISKtlandrEdge 4 5 4" xfId="23303" xr:uid="{00000000-0005-0000-0000-0000347F0000}"/>
    <cellStyle name="RISKtlandrEdge 4 5 4 2" xfId="23304" xr:uid="{00000000-0005-0000-0000-0000357F0000}"/>
    <cellStyle name="RISKtlandrEdge 4 5 4 2 2" xfId="23305" xr:uid="{00000000-0005-0000-0000-0000367F0000}"/>
    <cellStyle name="RISKtlandrEdge 4 5 4 3" xfId="23306" xr:uid="{00000000-0005-0000-0000-0000377F0000}"/>
    <cellStyle name="RISKtlandrEdge 4 5 4 3 2" xfId="23307" xr:uid="{00000000-0005-0000-0000-0000387F0000}"/>
    <cellStyle name="RISKtlandrEdge 4 5 4 4" xfId="23308" xr:uid="{00000000-0005-0000-0000-0000397F0000}"/>
    <cellStyle name="RISKtlandrEdge 4 5 5" xfId="23309" xr:uid="{00000000-0005-0000-0000-00003A7F0000}"/>
    <cellStyle name="RISKtlandrEdge 4 5 5 2" xfId="23310" xr:uid="{00000000-0005-0000-0000-00003B7F0000}"/>
    <cellStyle name="RISKtlandrEdge 4 5 5 2 2" xfId="23311" xr:uid="{00000000-0005-0000-0000-00003C7F0000}"/>
    <cellStyle name="RISKtlandrEdge 4 5 5 3" xfId="23312" xr:uid="{00000000-0005-0000-0000-00003D7F0000}"/>
    <cellStyle name="RISKtlandrEdge 4 5 5 3 2" xfId="23313" xr:uid="{00000000-0005-0000-0000-00003E7F0000}"/>
    <cellStyle name="RISKtlandrEdge 4 5 5 4" xfId="23314" xr:uid="{00000000-0005-0000-0000-00003F7F0000}"/>
    <cellStyle name="RISKtlandrEdge 4 5 6" xfId="23315" xr:uid="{00000000-0005-0000-0000-0000407F0000}"/>
    <cellStyle name="RISKtlandrEdge 4 5 6 2" xfId="23316" xr:uid="{00000000-0005-0000-0000-0000417F0000}"/>
    <cellStyle name="RISKtlandrEdge 4 5 7" xfId="23317" xr:uid="{00000000-0005-0000-0000-0000427F0000}"/>
    <cellStyle name="RISKtlandrEdge 4 5 7 2" xfId="23318" xr:uid="{00000000-0005-0000-0000-0000437F0000}"/>
    <cellStyle name="RISKtlandrEdge 4 5 8" xfId="23319" xr:uid="{00000000-0005-0000-0000-0000447F0000}"/>
    <cellStyle name="RISKtlandrEdge 4 6" xfId="23320" xr:uid="{00000000-0005-0000-0000-0000457F0000}"/>
    <cellStyle name="RISKtlandrEdge 4 6 2" xfId="23321" xr:uid="{00000000-0005-0000-0000-0000467F0000}"/>
    <cellStyle name="RISKtlandrEdge 4 6 2 2" xfId="23322" xr:uid="{00000000-0005-0000-0000-0000477F0000}"/>
    <cellStyle name="RISKtlandrEdge 4 6 2 2 2" xfId="23323" xr:uid="{00000000-0005-0000-0000-0000487F0000}"/>
    <cellStyle name="RISKtlandrEdge 4 6 2 3" xfId="23324" xr:uid="{00000000-0005-0000-0000-0000497F0000}"/>
    <cellStyle name="RISKtlandrEdge 4 6 2 3 2" xfId="23325" xr:uid="{00000000-0005-0000-0000-00004A7F0000}"/>
    <cellStyle name="RISKtlandrEdge 4 6 2 4" xfId="23326" xr:uid="{00000000-0005-0000-0000-00004B7F0000}"/>
    <cellStyle name="RISKtlandrEdge 4 6 3" xfId="23327" xr:uid="{00000000-0005-0000-0000-00004C7F0000}"/>
    <cellStyle name="RISKtlandrEdge 4 6 3 2" xfId="23328" xr:uid="{00000000-0005-0000-0000-00004D7F0000}"/>
    <cellStyle name="RISKtlandrEdge 4 6 3 2 2" xfId="23329" xr:uid="{00000000-0005-0000-0000-00004E7F0000}"/>
    <cellStyle name="RISKtlandrEdge 4 6 3 3" xfId="23330" xr:uid="{00000000-0005-0000-0000-00004F7F0000}"/>
    <cellStyle name="RISKtlandrEdge 4 6 3 3 2" xfId="23331" xr:uid="{00000000-0005-0000-0000-0000507F0000}"/>
    <cellStyle name="RISKtlandrEdge 4 6 3 4" xfId="23332" xr:uid="{00000000-0005-0000-0000-0000517F0000}"/>
    <cellStyle name="RISKtlandrEdge 4 6 4" xfId="23333" xr:uid="{00000000-0005-0000-0000-0000527F0000}"/>
    <cellStyle name="RISKtlandrEdge 4 6 4 2" xfId="23334" xr:uid="{00000000-0005-0000-0000-0000537F0000}"/>
    <cellStyle name="RISKtlandrEdge 4 6 4 2 2" xfId="23335" xr:uid="{00000000-0005-0000-0000-0000547F0000}"/>
    <cellStyle name="RISKtlandrEdge 4 6 4 3" xfId="23336" xr:uid="{00000000-0005-0000-0000-0000557F0000}"/>
    <cellStyle name="RISKtlandrEdge 4 6 4 3 2" xfId="23337" xr:uid="{00000000-0005-0000-0000-0000567F0000}"/>
    <cellStyle name="RISKtlandrEdge 4 6 4 4" xfId="23338" xr:uid="{00000000-0005-0000-0000-0000577F0000}"/>
    <cellStyle name="RISKtlandrEdge 4 6 5" xfId="23339" xr:uid="{00000000-0005-0000-0000-0000587F0000}"/>
    <cellStyle name="RISKtlandrEdge 4 6 5 2" xfId="23340" xr:uid="{00000000-0005-0000-0000-0000597F0000}"/>
    <cellStyle name="RISKtlandrEdge 4 6 5 2 2" xfId="23341" xr:uid="{00000000-0005-0000-0000-00005A7F0000}"/>
    <cellStyle name="RISKtlandrEdge 4 6 5 3" xfId="23342" xr:uid="{00000000-0005-0000-0000-00005B7F0000}"/>
    <cellStyle name="RISKtlandrEdge 4 6 5 3 2" xfId="23343" xr:uid="{00000000-0005-0000-0000-00005C7F0000}"/>
    <cellStyle name="RISKtlandrEdge 4 6 5 4" xfId="23344" xr:uid="{00000000-0005-0000-0000-00005D7F0000}"/>
    <cellStyle name="RISKtlandrEdge 4 6 6" xfId="23345" xr:uid="{00000000-0005-0000-0000-00005E7F0000}"/>
    <cellStyle name="RISKtlandrEdge 4 6 6 2" xfId="23346" xr:uid="{00000000-0005-0000-0000-00005F7F0000}"/>
    <cellStyle name="RISKtlandrEdge 4 6 7" xfId="23347" xr:uid="{00000000-0005-0000-0000-0000607F0000}"/>
    <cellStyle name="RISKtlandrEdge 4 6 7 2" xfId="23348" xr:uid="{00000000-0005-0000-0000-0000617F0000}"/>
    <cellStyle name="RISKtlandrEdge 4 6 8" xfId="23349" xr:uid="{00000000-0005-0000-0000-0000627F0000}"/>
    <cellStyle name="RISKtlandrEdge 4 7" xfId="23350" xr:uid="{00000000-0005-0000-0000-0000637F0000}"/>
    <cellStyle name="RISKtlandrEdge 4 7 2" xfId="23351" xr:uid="{00000000-0005-0000-0000-0000647F0000}"/>
    <cellStyle name="RISKtlandrEdge 4 7 2 2" xfId="23352" xr:uid="{00000000-0005-0000-0000-0000657F0000}"/>
    <cellStyle name="RISKtlandrEdge 4 7 3" xfId="23353" xr:uid="{00000000-0005-0000-0000-0000667F0000}"/>
    <cellStyle name="RISKtlandrEdge 4 7 3 2" xfId="23354" xr:uid="{00000000-0005-0000-0000-0000677F0000}"/>
    <cellStyle name="RISKtlandrEdge 4 7 4" xfId="23355" xr:uid="{00000000-0005-0000-0000-0000687F0000}"/>
    <cellStyle name="RISKtlandrEdge 4 8" xfId="23356" xr:uid="{00000000-0005-0000-0000-0000697F0000}"/>
    <cellStyle name="RISKtlandrEdge 4 8 2" xfId="23357" xr:uid="{00000000-0005-0000-0000-00006A7F0000}"/>
    <cellStyle name="RISKtlandrEdge 4 8 2 2" xfId="23358" xr:uid="{00000000-0005-0000-0000-00006B7F0000}"/>
    <cellStyle name="RISKtlandrEdge 4 8 3" xfId="23359" xr:uid="{00000000-0005-0000-0000-00006C7F0000}"/>
    <cellStyle name="RISKtlandrEdge 4 8 3 2" xfId="23360" xr:uid="{00000000-0005-0000-0000-00006D7F0000}"/>
    <cellStyle name="RISKtlandrEdge 4 8 4" xfId="23361" xr:uid="{00000000-0005-0000-0000-00006E7F0000}"/>
    <cellStyle name="RISKtlandrEdge 4 9" xfId="23362" xr:uid="{00000000-0005-0000-0000-00006F7F0000}"/>
    <cellStyle name="RISKtlandrEdge 4 9 2" xfId="23363" xr:uid="{00000000-0005-0000-0000-0000707F0000}"/>
    <cellStyle name="RISKtlandrEdge 4 9 2 2" xfId="23364" xr:uid="{00000000-0005-0000-0000-0000717F0000}"/>
    <cellStyle name="RISKtlandrEdge 4 9 3" xfId="23365" xr:uid="{00000000-0005-0000-0000-0000727F0000}"/>
    <cellStyle name="RISKtlandrEdge 4 9 3 2" xfId="23366" xr:uid="{00000000-0005-0000-0000-0000737F0000}"/>
    <cellStyle name="RISKtlandrEdge 4 9 4" xfId="23367" xr:uid="{00000000-0005-0000-0000-0000747F0000}"/>
    <cellStyle name="RISKtlandrEdge 4_Balance" xfId="23368" xr:uid="{00000000-0005-0000-0000-0000757F0000}"/>
    <cellStyle name="RISKtlandrEdge 5" xfId="23369" xr:uid="{00000000-0005-0000-0000-0000767F0000}"/>
    <cellStyle name="RISKtlandrEdge 5 2" xfId="23370" xr:uid="{00000000-0005-0000-0000-0000777F0000}"/>
    <cellStyle name="RISKtlandrEdge 5 2 2" xfId="23371" xr:uid="{00000000-0005-0000-0000-0000787F0000}"/>
    <cellStyle name="RISKtlandrEdge 5 2 2 2" xfId="23372" xr:uid="{00000000-0005-0000-0000-0000797F0000}"/>
    <cellStyle name="RISKtlandrEdge 5 2 3" xfId="23373" xr:uid="{00000000-0005-0000-0000-00007A7F0000}"/>
    <cellStyle name="RISKtlandrEdge 5 2 3 2" xfId="23374" xr:uid="{00000000-0005-0000-0000-00007B7F0000}"/>
    <cellStyle name="RISKtlandrEdge 5 2 4" xfId="23375" xr:uid="{00000000-0005-0000-0000-00007C7F0000}"/>
    <cellStyle name="RISKtlandrEdge 5 3" xfId="23376" xr:uid="{00000000-0005-0000-0000-00007D7F0000}"/>
    <cellStyle name="RISKtlandrEdge 5 3 2" xfId="23377" xr:uid="{00000000-0005-0000-0000-00007E7F0000}"/>
    <cellStyle name="RISKtlandrEdge 5 3 2 2" xfId="23378" xr:uid="{00000000-0005-0000-0000-00007F7F0000}"/>
    <cellStyle name="RISKtlandrEdge 5 3 3" xfId="23379" xr:uid="{00000000-0005-0000-0000-0000807F0000}"/>
    <cellStyle name="RISKtlandrEdge 5 3 3 2" xfId="23380" xr:uid="{00000000-0005-0000-0000-0000817F0000}"/>
    <cellStyle name="RISKtlandrEdge 5 3 4" xfId="23381" xr:uid="{00000000-0005-0000-0000-0000827F0000}"/>
    <cellStyle name="RISKtlandrEdge 5 4" xfId="23382" xr:uid="{00000000-0005-0000-0000-0000837F0000}"/>
    <cellStyle name="RISKtlandrEdge 5 4 2" xfId="23383" xr:uid="{00000000-0005-0000-0000-0000847F0000}"/>
    <cellStyle name="RISKtlandrEdge 5 4 2 2" xfId="23384" xr:uid="{00000000-0005-0000-0000-0000857F0000}"/>
    <cellStyle name="RISKtlandrEdge 5 4 3" xfId="23385" xr:uid="{00000000-0005-0000-0000-0000867F0000}"/>
    <cellStyle name="RISKtlandrEdge 5 4 3 2" xfId="23386" xr:uid="{00000000-0005-0000-0000-0000877F0000}"/>
    <cellStyle name="RISKtlandrEdge 5 4 4" xfId="23387" xr:uid="{00000000-0005-0000-0000-0000887F0000}"/>
    <cellStyle name="RISKtlandrEdge 5 5" xfId="23388" xr:uid="{00000000-0005-0000-0000-0000897F0000}"/>
    <cellStyle name="RISKtlandrEdge 5 5 2" xfId="23389" xr:uid="{00000000-0005-0000-0000-00008A7F0000}"/>
    <cellStyle name="RISKtlandrEdge 5 5 2 2" xfId="23390" xr:uid="{00000000-0005-0000-0000-00008B7F0000}"/>
    <cellStyle name="RISKtlandrEdge 5 5 3" xfId="23391" xr:uid="{00000000-0005-0000-0000-00008C7F0000}"/>
    <cellStyle name="RISKtlandrEdge 5 5 3 2" xfId="23392" xr:uid="{00000000-0005-0000-0000-00008D7F0000}"/>
    <cellStyle name="RISKtlandrEdge 5 5 4" xfId="23393" xr:uid="{00000000-0005-0000-0000-00008E7F0000}"/>
    <cellStyle name="RISKtlandrEdge 5 6" xfId="23394" xr:uid="{00000000-0005-0000-0000-00008F7F0000}"/>
    <cellStyle name="RISKtlandrEdge 5 6 2" xfId="23395" xr:uid="{00000000-0005-0000-0000-0000907F0000}"/>
    <cellStyle name="RISKtlandrEdge 5 7" xfId="23396" xr:uid="{00000000-0005-0000-0000-0000917F0000}"/>
    <cellStyle name="RISKtlandrEdge 5 7 2" xfId="23397" xr:uid="{00000000-0005-0000-0000-0000927F0000}"/>
    <cellStyle name="RISKtlandrEdge 5 8" xfId="23398" xr:uid="{00000000-0005-0000-0000-0000937F0000}"/>
    <cellStyle name="RISKtlandrEdge 6" xfId="23399" xr:uid="{00000000-0005-0000-0000-0000947F0000}"/>
    <cellStyle name="RISKtlandrEdge 6 2" xfId="23400" xr:uid="{00000000-0005-0000-0000-0000957F0000}"/>
    <cellStyle name="RISKtlandrEdge 6 2 2" xfId="23401" xr:uid="{00000000-0005-0000-0000-0000967F0000}"/>
    <cellStyle name="RISKtlandrEdge 6 3" xfId="23402" xr:uid="{00000000-0005-0000-0000-0000977F0000}"/>
    <cellStyle name="RISKtlandrEdge 6 3 2" xfId="23403" xr:uid="{00000000-0005-0000-0000-0000987F0000}"/>
    <cellStyle name="RISKtlandrEdge 6 4" xfId="23404" xr:uid="{00000000-0005-0000-0000-0000997F0000}"/>
    <cellStyle name="RISKtlandrEdge 7" xfId="23405" xr:uid="{00000000-0005-0000-0000-00009A7F0000}"/>
    <cellStyle name="RISKtlandrEdge 7 2" xfId="23406" xr:uid="{00000000-0005-0000-0000-00009B7F0000}"/>
    <cellStyle name="RISKtlandrEdge 7 2 2" xfId="23407" xr:uid="{00000000-0005-0000-0000-00009C7F0000}"/>
    <cellStyle name="RISKtlandrEdge 7 3" xfId="23408" xr:uid="{00000000-0005-0000-0000-00009D7F0000}"/>
    <cellStyle name="RISKtlandrEdge 7 3 2" xfId="23409" xr:uid="{00000000-0005-0000-0000-00009E7F0000}"/>
    <cellStyle name="RISKtlandrEdge 7 4" xfId="23410" xr:uid="{00000000-0005-0000-0000-00009F7F0000}"/>
    <cellStyle name="RISKtlandrEdge 8" xfId="23411" xr:uid="{00000000-0005-0000-0000-0000A07F0000}"/>
    <cellStyle name="RISKtlandrEdge 8 2" xfId="23412" xr:uid="{00000000-0005-0000-0000-0000A17F0000}"/>
    <cellStyle name="RISKtlandrEdge 8 2 2" xfId="23413" xr:uid="{00000000-0005-0000-0000-0000A27F0000}"/>
    <cellStyle name="RISKtlandrEdge 8 3" xfId="23414" xr:uid="{00000000-0005-0000-0000-0000A37F0000}"/>
    <cellStyle name="RISKtlandrEdge 8 3 2" xfId="23415" xr:uid="{00000000-0005-0000-0000-0000A47F0000}"/>
    <cellStyle name="RISKtlandrEdge 8 4" xfId="23416" xr:uid="{00000000-0005-0000-0000-0000A57F0000}"/>
    <cellStyle name="RISKtlandrEdge 9" xfId="23417" xr:uid="{00000000-0005-0000-0000-0000A67F0000}"/>
    <cellStyle name="RISKtlandrEdge 9 2" xfId="23418" xr:uid="{00000000-0005-0000-0000-0000A77F0000}"/>
    <cellStyle name="RISKtlandrEdge 9 2 2" xfId="23419" xr:uid="{00000000-0005-0000-0000-0000A87F0000}"/>
    <cellStyle name="RISKtlandrEdge 9 3" xfId="23420" xr:uid="{00000000-0005-0000-0000-0000A97F0000}"/>
    <cellStyle name="RISKtlandrEdge 9 3 2" xfId="23421" xr:uid="{00000000-0005-0000-0000-0000AA7F0000}"/>
    <cellStyle name="RISKtlandrEdge 9 4" xfId="23422" xr:uid="{00000000-0005-0000-0000-0000AB7F0000}"/>
    <cellStyle name="RISKtlandrEdge_Balance" xfId="23423" xr:uid="{00000000-0005-0000-0000-0000AC7F0000}"/>
    <cellStyle name="RISKtlCorner" xfId="23424" xr:uid="{00000000-0005-0000-0000-0000AD7F0000}"/>
    <cellStyle name="RISKtlCorner 10" xfId="23425" xr:uid="{00000000-0005-0000-0000-0000AE7F0000}"/>
    <cellStyle name="RISKtlCorner 10 2" xfId="23426" xr:uid="{00000000-0005-0000-0000-0000AF7F0000}"/>
    <cellStyle name="RISKtlCorner 11" xfId="23427" xr:uid="{00000000-0005-0000-0000-0000B07F0000}"/>
    <cellStyle name="RISKtlCorner 11 2" xfId="23428" xr:uid="{00000000-0005-0000-0000-0000B17F0000}"/>
    <cellStyle name="RISKtlCorner 12" xfId="23429" xr:uid="{00000000-0005-0000-0000-0000B27F0000}"/>
    <cellStyle name="RISKtlCorner 2" xfId="23430" xr:uid="{00000000-0005-0000-0000-0000B37F0000}"/>
    <cellStyle name="RISKtlCorner 2 10" xfId="23431" xr:uid="{00000000-0005-0000-0000-0000B47F0000}"/>
    <cellStyle name="RISKtlCorner 2 10 2" xfId="23432" xr:uid="{00000000-0005-0000-0000-0000B57F0000}"/>
    <cellStyle name="RISKtlCorner 2 10 2 2" xfId="23433" xr:uid="{00000000-0005-0000-0000-0000B67F0000}"/>
    <cellStyle name="RISKtlCorner 2 10 3" xfId="23434" xr:uid="{00000000-0005-0000-0000-0000B77F0000}"/>
    <cellStyle name="RISKtlCorner 2 10 3 2" xfId="23435" xr:uid="{00000000-0005-0000-0000-0000B87F0000}"/>
    <cellStyle name="RISKtlCorner 2 10 4" xfId="23436" xr:uid="{00000000-0005-0000-0000-0000B97F0000}"/>
    <cellStyle name="RISKtlCorner 2 11" xfId="23437" xr:uid="{00000000-0005-0000-0000-0000BA7F0000}"/>
    <cellStyle name="RISKtlCorner 2 11 2" xfId="23438" xr:uid="{00000000-0005-0000-0000-0000BB7F0000}"/>
    <cellStyle name="RISKtlCorner 2 12" xfId="23439" xr:uid="{00000000-0005-0000-0000-0000BC7F0000}"/>
    <cellStyle name="RISKtlCorner 2 12 2" xfId="23440" xr:uid="{00000000-0005-0000-0000-0000BD7F0000}"/>
    <cellStyle name="RISKtlCorner 2 13" xfId="23441" xr:uid="{00000000-0005-0000-0000-0000BE7F0000}"/>
    <cellStyle name="RISKtlCorner 2 2" xfId="23442" xr:uid="{00000000-0005-0000-0000-0000BF7F0000}"/>
    <cellStyle name="RISKtlCorner 2 2 2" xfId="23443" xr:uid="{00000000-0005-0000-0000-0000C07F0000}"/>
    <cellStyle name="RISKtlCorner 2 2 2 2" xfId="23444" xr:uid="{00000000-0005-0000-0000-0000C17F0000}"/>
    <cellStyle name="RISKtlCorner 2 2 2 2 2" xfId="23445" xr:uid="{00000000-0005-0000-0000-0000C27F0000}"/>
    <cellStyle name="RISKtlCorner 2 2 2 2 2 2" xfId="23446" xr:uid="{00000000-0005-0000-0000-0000C37F0000}"/>
    <cellStyle name="RISKtlCorner 2 2 2 2 3" xfId="23447" xr:uid="{00000000-0005-0000-0000-0000C47F0000}"/>
    <cellStyle name="RISKtlCorner 2 2 2 2 3 2" xfId="23448" xr:uid="{00000000-0005-0000-0000-0000C57F0000}"/>
    <cellStyle name="RISKtlCorner 2 2 2 2 4" xfId="23449" xr:uid="{00000000-0005-0000-0000-0000C67F0000}"/>
    <cellStyle name="RISKtlCorner 2 2 2 3" xfId="23450" xr:uid="{00000000-0005-0000-0000-0000C77F0000}"/>
    <cellStyle name="RISKtlCorner 2 2 2 3 2" xfId="23451" xr:uid="{00000000-0005-0000-0000-0000C87F0000}"/>
    <cellStyle name="RISKtlCorner 2 2 2 3 2 2" xfId="23452" xr:uid="{00000000-0005-0000-0000-0000C97F0000}"/>
    <cellStyle name="RISKtlCorner 2 2 2 3 3" xfId="23453" xr:uid="{00000000-0005-0000-0000-0000CA7F0000}"/>
    <cellStyle name="RISKtlCorner 2 2 2 3 3 2" xfId="23454" xr:uid="{00000000-0005-0000-0000-0000CB7F0000}"/>
    <cellStyle name="RISKtlCorner 2 2 2 3 4" xfId="23455" xr:uid="{00000000-0005-0000-0000-0000CC7F0000}"/>
    <cellStyle name="RISKtlCorner 2 2 2 4" xfId="23456" xr:uid="{00000000-0005-0000-0000-0000CD7F0000}"/>
    <cellStyle name="RISKtlCorner 2 2 2 4 2" xfId="23457" xr:uid="{00000000-0005-0000-0000-0000CE7F0000}"/>
    <cellStyle name="RISKtlCorner 2 2 2 4 2 2" xfId="23458" xr:uid="{00000000-0005-0000-0000-0000CF7F0000}"/>
    <cellStyle name="RISKtlCorner 2 2 2 4 3" xfId="23459" xr:uid="{00000000-0005-0000-0000-0000D07F0000}"/>
    <cellStyle name="RISKtlCorner 2 2 2 4 3 2" xfId="23460" xr:uid="{00000000-0005-0000-0000-0000D17F0000}"/>
    <cellStyle name="RISKtlCorner 2 2 2 4 4" xfId="23461" xr:uid="{00000000-0005-0000-0000-0000D27F0000}"/>
    <cellStyle name="RISKtlCorner 2 2 2 5" xfId="23462" xr:uid="{00000000-0005-0000-0000-0000D37F0000}"/>
    <cellStyle name="RISKtlCorner 2 2 2 5 2" xfId="23463" xr:uid="{00000000-0005-0000-0000-0000D47F0000}"/>
    <cellStyle name="RISKtlCorner 2 2 2 5 2 2" xfId="23464" xr:uid="{00000000-0005-0000-0000-0000D57F0000}"/>
    <cellStyle name="RISKtlCorner 2 2 2 5 3" xfId="23465" xr:uid="{00000000-0005-0000-0000-0000D67F0000}"/>
    <cellStyle name="RISKtlCorner 2 2 2 5 3 2" xfId="23466" xr:uid="{00000000-0005-0000-0000-0000D77F0000}"/>
    <cellStyle name="RISKtlCorner 2 2 2 5 4" xfId="23467" xr:uid="{00000000-0005-0000-0000-0000D87F0000}"/>
    <cellStyle name="RISKtlCorner 2 2 2 6" xfId="23468" xr:uid="{00000000-0005-0000-0000-0000D97F0000}"/>
    <cellStyle name="RISKtlCorner 2 2 2 6 2" xfId="23469" xr:uid="{00000000-0005-0000-0000-0000DA7F0000}"/>
    <cellStyle name="RISKtlCorner 2 2 2 7" xfId="23470" xr:uid="{00000000-0005-0000-0000-0000DB7F0000}"/>
    <cellStyle name="RISKtlCorner 2 2 2 7 2" xfId="23471" xr:uid="{00000000-0005-0000-0000-0000DC7F0000}"/>
    <cellStyle name="RISKtlCorner 2 2 2 8" xfId="23472" xr:uid="{00000000-0005-0000-0000-0000DD7F0000}"/>
    <cellStyle name="RISKtlCorner 2 2 3" xfId="23473" xr:uid="{00000000-0005-0000-0000-0000DE7F0000}"/>
    <cellStyle name="RISKtlCorner 2 2 3 2" xfId="23474" xr:uid="{00000000-0005-0000-0000-0000DF7F0000}"/>
    <cellStyle name="RISKtlCorner 2 2 3 2 2" xfId="23475" xr:uid="{00000000-0005-0000-0000-0000E07F0000}"/>
    <cellStyle name="RISKtlCorner 2 2 3 3" xfId="23476" xr:uid="{00000000-0005-0000-0000-0000E17F0000}"/>
    <cellStyle name="RISKtlCorner 2 2 3 3 2" xfId="23477" xr:uid="{00000000-0005-0000-0000-0000E27F0000}"/>
    <cellStyle name="RISKtlCorner 2 2 3 4" xfId="23478" xr:uid="{00000000-0005-0000-0000-0000E37F0000}"/>
    <cellStyle name="RISKtlCorner 2 2 4" xfId="23479" xr:uid="{00000000-0005-0000-0000-0000E47F0000}"/>
    <cellStyle name="RISKtlCorner 2 2 4 2" xfId="23480" xr:uid="{00000000-0005-0000-0000-0000E57F0000}"/>
    <cellStyle name="RISKtlCorner 2 2 4 2 2" xfId="23481" xr:uid="{00000000-0005-0000-0000-0000E67F0000}"/>
    <cellStyle name="RISKtlCorner 2 2 4 3" xfId="23482" xr:uid="{00000000-0005-0000-0000-0000E77F0000}"/>
    <cellStyle name="RISKtlCorner 2 2 4 3 2" xfId="23483" xr:uid="{00000000-0005-0000-0000-0000E87F0000}"/>
    <cellStyle name="RISKtlCorner 2 2 4 4" xfId="23484" xr:uid="{00000000-0005-0000-0000-0000E97F0000}"/>
    <cellStyle name="RISKtlCorner 2 2 5" xfId="23485" xr:uid="{00000000-0005-0000-0000-0000EA7F0000}"/>
    <cellStyle name="RISKtlCorner 2 2 5 2" xfId="23486" xr:uid="{00000000-0005-0000-0000-0000EB7F0000}"/>
    <cellStyle name="RISKtlCorner 2 2 5 2 2" xfId="23487" xr:uid="{00000000-0005-0000-0000-0000EC7F0000}"/>
    <cellStyle name="RISKtlCorner 2 2 5 3" xfId="23488" xr:uid="{00000000-0005-0000-0000-0000ED7F0000}"/>
    <cellStyle name="RISKtlCorner 2 2 5 3 2" xfId="23489" xr:uid="{00000000-0005-0000-0000-0000EE7F0000}"/>
    <cellStyle name="RISKtlCorner 2 2 5 4" xfId="23490" xr:uid="{00000000-0005-0000-0000-0000EF7F0000}"/>
    <cellStyle name="RISKtlCorner 2 2 6" xfId="23491" xr:uid="{00000000-0005-0000-0000-0000F07F0000}"/>
    <cellStyle name="RISKtlCorner 2 2 6 2" xfId="23492" xr:uid="{00000000-0005-0000-0000-0000F17F0000}"/>
    <cellStyle name="RISKtlCorner 2 2 6 2 2" xfId="23493" xr:uid="{00000000-0005-0000-0000-0000F27F0000}"/>
    <cellStyle name="RISKtlCorner 2 2 6 3" xfId="23494" xr:uid="{00000000-0005-0000-0000-0000F37F0000}"/>
    <cellStyle name="RISKtlCorner 2 2 6 3 2" xfId="23495" xr:uid="{00000000-0005-0000-0000-0000F47F0000}"/>
    <cellStyle name="RISKtlCorner 2 2 6 4" xfId="23496" xr:uid="{00000000-0005-0000-0000-0000F57F0000}"/>
    <cellStyle name="RISKtlCorner 2 2 7" xfId="23497" xr:uid="{00000000-0005-0000-0000-0000F67F0000}"/>
    <cellStyle name="RISKtlCorner 2 2 7 2" xfId="23498" xr:uid="{00000000-0005-0000-0000-0000F77F0000}"/>
    <cellStyle name="RISKtlCorner 2 2 8" xfId="23499" xr:uid="{00000000-0005-0000-0000-0000F87F0000}"/>
    <cellStyle name="RISKtlCorner 2 2 8 2" xfId="23500" xr:uid="{00000000-0005-0000-0000-0000F97F0000}"/>
    <cellStyle name="RISKtlCorner 2 2 9" xfId="23501" xr:uid="{00000000-0005-0000-0000-0000FA7F0000}"/>
    <cellStyle name="RISKtlCorner 2 2_Balance" xfId="23502" xr:uid="{00000000-0005-0000-0000-0000FB7F0000}"/>
    <cellStyle name="RISKtlCorner 2 3" xfId="23503" xr:uid="{00000000-0005-0000-0000-0000FC7F0000}"/>
    <cellStyle name="RISKtlCorner 2 3 2" xfId="23504" xr:uid="{00000000-0005-0000-0000-0000FD7F0000}"/>
    <cellStyle name="RISKtlCorner 2 3 2 2" xfId="23505" xr:uid="{00000000-0005-0000-0000-0000FE7F0000}"/>
    <cellStyle name="RISKtlCorner 2 3 2 2 2" xfId="23506" xr:uid="{00000000-0005-0000-0000-0000FF7F0000}"/>
    <cellStyle name="RISKtlCorner 2 3 2 2 2 2" xfId="23507" xr:uid="{00000000-0005-0000-0000-000000800000}"/>
    <cellStyle name="RISKtlCorner 2 3 2 2 3" xfId="23508" xr:uid="{00000000-0005-0000-0000-000001800000}"/>
    <cellStyle name="RISKtlCorner 2 3 2 2 3 2" xfId="23509" xr:uid="{00000000-0005-0000-0000-000002800000}"/>
    <cellStyle name="RISKtlCorner 2 3 2 2 4" xfId="23510" xr:uid="{00000000-0005-0000-0000-000003800000}"/>
    <cellStyle name="RISKtlCorner 2 3 2 3" xfId="23511" xr:uid="{00000000-0005-0000-0000-000004800000}"/>
    <cellStyle name="RISKtlCorner 2 3 2 3 2" xfId="23512" xr:uid="{00000000-0005-0000-0000-000005800000}"/>
    <cellStyle name="RISKtlCorner 2 3 2 3 2 2" xfId="23513" xr:uid="{00000000-0005-0000-0000-000006800000}"/>
    <cellStyle name="RISKtlCorner 2 3 2 3 3" xfId="23514" xr:uid="{00000000-0005-0000-0000-000007800000}"/>
    <cellStyle name="RISKtlCorner 2 3 2 3 3 2" xfId="23515" xr:uid="{00000000-0005-0000-0000-000008800000}"/>
    <cellStyle name="RISKtlCorner 2 3 2 3 4" xfId="23516" xr:uid="{00000000-0005-0000-0000-000009800000}"/>
    <cellStyle name="RISKtlCorner 2 3 2 4" xfId="23517" xr:uid="{00000000-0005-0000-0000-00000A800000}"/>
    <cellStyle name="RISKtlCorner 2 3 2 4 2" xfId="23518" xr:uid="{00000000-0005-0000-0000-00000B800000}"/>
    <cellStyle name="RISKtlCorner 2 3 2 4 2 2" xfId="23519" xr:uid="{00000000-0005-0000-0000-00000C800000}"/>
    <cellStyle name="RISKtlCorner 2 3 2 4 3" xfId="23520" xr:uid="{00000000-0005-0000-0000-00000D800000}"/>
    <cellStyle name="RISKtlCorner 2 3 2 4 3 2" xfId="23521" xr:uid="{00000000-0005-0000-0000-00000E800000}"/>
    <cellStyle name="RISKtlCorner 2 3 2 4 4" xfId="23522" xr:uid="{00000000-0005-0000-0000-00000F800000}"/>
    <cellStyle name="RISKtlCorner 2 3 2 5" xfId="23523" xr:uid="{00000000-0005-0000-0000-000010800000}"/>
    <cellStyle name="RISKtlCorner 2 3 2 5 2" xfId="23524" xr:uid="{00000000-0005-0000-0000-000011800000}"/>
    <cellStyle name="RISKtlCorner 2 3 2 5 2 2" xfId="23525" xr:uid="{00000000-0005-0000-0000-000012800000}"/>
    <cellStyle name="RISKtlCorner 2 3 2 5 3" xfId="23526" xr:uid="{00000000-0005-0000-0000-000013800000}"/>
    <cellStyle name="RISKtlCorner 2 3 2 5 3 2" xfId="23527" xr:uid="{00000000-0005-0000-0000-000014800000}"/>
    <cellStyle name="RISKtlCorner 2 3 2 5 4" xfId="23528" xr:uid="{00000000-0005-0000-0000-000015800000}"/>
    <cellStyle name="RISKtlCorner 2 3 2 6" xfId="23529" xr:uid="{00000000-0005-0000-0000-000016800000}"/>
    <cellStyle name="RISKtlCorner 2 3 2 6 2" xfId="23530" xr:uid="{00000000-0005-0000-0000-000017800000}"/>
    <cellStyle name="RISKtlCorner 2 3 2 7" xfId="23531" xr:uid="{00000000-0005-0000-0000-000018800000}"/>
    <cellStyle name="RISKtlCorner 2 3 2 7 2" xfId="23532" xr:uid="{00000000-0005-0000-0000-000019800000}"/>
    <cellStyle name="RISKtlCorner 2 3 2 8" xfId="23533" xr:uid="{00000000-0005-0000-0000-00001A800000}"/>
    <cellStyle name="RISKtlCorner 2 3 3" xfId="23534" xr:uid="{00000000-0005-0000-0000-00001B800000}"/>
    <cellStyle name="RISKtlCorner 2 3 3 2" xfId="23535" xr:uid="{00000000-0005-0000-0000-00001C800000}"/>
    <cellStyle name="RISKtlCorner 2 3 3 2 2" xfId="23536" xr:uid="{00000000-0005-0000-0000-00001D800000}"/>
    <cellStyle name="RISKtlCorner 2 3 3 3" xfId="23537" xr:uid="{00000000-0005-0000-0000-00001E800000}"/>
    <cellStyle name="RISKtlCorner 2 3 3 3 2" xfId="23538" xr:uid="{00000000-0005-0000-0000-00001F800000}"/>
    <cellStyle name="RISKtlCorner 2 3 3 4" xfId="23539" xr:uid="{00000000-0005-0000-0000-000020800000}"/>
    <cellStyle name="RISKtlCorner 2 3 4" xfId="23540" xr:uid="{00000000-0005-0000-0000-000021800000}"/>
    <cellStyle name="RISKtlCorner 2 3 4 2" xfId="23541" xr:uid="{00000000-0005-0000-0000-000022800000}"/>
    <cellStyle name="RISKtlCorner 2 3 4 2 2" xfId="23542" xr:uid="{00000000-0005-0000-0000-000023800000}"/>
    <cellStyle name="RISKtlCorner 2 3 4 3" xfId="23543" xr:uid="{00000000-0005-0000-0000-000024800000}"/>
    <cellStyle name="RISKtlCorner 2 3 4 3 2" xfId="23544" xr:uid="{00000000-0005-0000-0000-000025800000}"/>
    <cellStyle name="RISKtlCorner 2 3 4 4" xfId="23545" xr:uid="{00000000-0005-0000-0000-000026800000}"/>
    <cellStyle name="RISKtlCorner 2 3 5" xfId="23546" xr:uid="{00000000-0005-0000-0000-000027800000}"/>
    <cellStyle name="RISKtlCorner 2 3 5 2" xfId="23547" xr:uid="{00000000-0005-0000-0000-000028800000}"/>
    <cellStyle name="RISKtlCorner 2 3 5 2 2" xfId="23548" xr:uid="{00000000-0005-0000-0000-000029800000}"/>
    <cellStyle name="RISKtlCorner 2 3 5 3" xfId="23549" xr:uid="{00000000-0005-0000-0000-00002A800000}"/>
    <cellStyle name="RISKtlCorner 2 3 5 3 2" xfId="23550" xr:uid="{00000000-0005-0000-0000-00002B800000}"/>
    <cellStyle name="RISKtlCorner 2 3 5 4" xfId="23551" xr:uid="{00000000-0005-0000-0000-00002C800000}"/>
    <cellStyle name="RISKtlCorner 2 3 6" xfId="23552" xr:uid="{00000000-0005-0000-0000-00002D800000}"/>
    <cellStyle name="RISKtlCorner 2 3 6 2" xfId="23553" xr:uid="{00000000-0005-0000-0000-00002E800000}"/>
    <cellStyle name="RISKtlCorner 2 3 6 2 2" xfId="23554" xr:uid="{00000000-0005-0000-0000-00002F800000}"/>
    <cellStyle name="RISKtlCorner 2 3 6 3" xfId="23555" xr:uid="{00000000-0005-0000-0000-000030800000}"/>
    <cellStyle name="RISKtlCorner 2 3 6 3 2" xfId="23556" xr:uid="{00000000-0005-0000-0000-000031800000}"/>
    <cellStyle name="RISKtlCorner 2 3 6 4" xfId="23557" xr:uid="{00000000-0005-0000-0000-000032800000}"/>
    <cellStyle name="RISKtlCorner 2 3 7" xfId="23558" xr:uid="{00000000-0005-0000-0000-000033800000}"/>
    <cellStyle name="RISKtlCorner 2 3 7 2" xfId="23559" xr:uid="{00000000-0005-0000-0000-000034800000}"/>
    <cellStyle name="RISKtlCorner 2 3 8" xfId="23560" xr:uid="{00000000-0005-0000-0000-000035800000}"/>
    <cellStyle name="RISKtlCorner 2 3 8 2" xfId="23561" xr:uid="{00000000-0005-0000-0000-000036800000}"/>
    <cellStyle name="RISKtlCorner 2 3 9" xfId="23562" xr:uid="{00000000-0005-0000-0000-000037800000}"/>
    <cellStyle name="RISKtlCorner 2 3_Balance" xfId="23563" xr:uid="{00000000-0005-0000-0000-000038800000}"/>
    <cellStyle name="RISKtlCorner 2 4" xfId="23564" xr:uid="{00000000-0005-0000-0000-000039800000}"/>
    <cellStyle name="RISKtlCorner 2 4 2" xfId="23565" xr:uid="{00000000-0005-0000-0000-00003A800000}"/>
    <cellStyle name="RISKtlCorner 2 4 2 2" xfId="23566" xr:uid="{00000000-0005-0000-0000-00003B800000}"/>
    <cellStyle name="RISKtlCorner 2 4 2 2 2" xfId="23567" xr:uid="{00000000-0005-0000-0000-00003C800000}"/>
    <cellStyle name="RISKtlCorner 2 4 2 2 2 2" xfId="23568" xr:uid="{00000000-0005-0000-0000-00003D800000}"/>
    <cellStyle name="RISKtlCorner 2 4 2 2 3" xfId="23569" xr:uid="{00000000-0005-0000-0000-00003E800000}"/>
    <cellStyle name="RISKtlCorner 2 4 2 2 3 2" xfId="23570" xr:uid="{00000000-0005-0000-0000-00003F800000}"/>
    <cellStyle name="RISKtlCorner 2 4 2 2 4" xfId="23571" xr:uid="{00000000-0005-0000-0000-000040800000}"/>
    <cellStyle name="RISKtlCorner 2 4 2 3" xfId="23572" xr:uid="{00000000-0005-0000-0000-000041800000}"/>
    <cellStyle name="RISKtlCorner 2 4 2 3 2" xfId="23573" xr:uid="{00000000-0005-0000-0000-000042800000}"/>
    <cellStyle name="RISKtlCorner 2 4 2 3 2 2" xfId="23574" xr:uid="{00000000-0005-0000-0000-000043800000}"/>
    <cellStyle name="RISKtlCorner 2 4 2 3 3" xfId="23575" xr:uid="{00000000-0005-0000-0000-000044800000}"/>
    <cellStyle name="RISKtlCorner 2 4 2 3 3 2" xfId="23576" xr:uid="{00000000-0005-0000-0000-000045800000}"/>
    <cellStyle name="RISKtlCorner 2 4 2 3 4" xfId="23577" xr:uid="{00000000-0005-0000-0000-000046800000}"/>
    <cellStyle name="RISKtlCorner 2 4 2 4" xfId="23578" xr:uid="{00000000-0005-0000-0000-000047800000}"/>
    <cellStyle name="RISKtlCorner 2 4 2 4 2" xfId="23579" xr:uid="{00000000-0005-0000-0000-000048800000}"/>
    <cellStyle name="RISKtlCorner 2 4 2 4 2 2" xfId="23580" xr:uid="{00000000-0005-0000-0000-000049800000}"/>
    <cellStyle name="RISKtlCorner 2 4 2 4 3" xfId="23581" xr:uid="{00000000-0005-0000-0000-00004A800000}"/>
    <cellStyle name="RISKtlCorner 2 4 2 4 3 2" xfId="23582" xr:uid="{00000000-0005-0000-0000-00004B800000}"/>
    <cellStyle name="RISKtlCorner 2 4 2 4 4" xfId="23583" xr:uid="{00000000-0005-0000-0000-00004C800000}"/>
    <cellStyle name="RISKtlCorner 2 4 2 5" xfId="23584" xr:uid="{00000000-0005-0000-0000-00004D800000}"/>
    <cellStyle name="RISKtlCorner 2 4 2 5 2" xfId="23585" xr:uid="{00000000-0005-0000-0000-00004E800000}"/>
    <cellStyle name="RISKtlCorner 2 4 2 5 2 2" xfId="23586" xr:uid="{00000000-0005-0000-0000-00004F800000}"/>
    <cellStyle name="RISKtlCorner 2 4 2 5 3" xfId="23587" xr:uid="{00000000-0005-0000-0000-000050800000}"/>
    <cellStyle name="RISKtlCorner 2 4 2 5 3 2" xfId="23588" xr:uid="{00000000-0005-0000-0000-000051800000}"/>
    <cellStyle name="RISKtlCorner 2 4 2 5 4" xfId="23589" xr:uid="{00000000-0005-0000-0000-000052800000}"/>
    <cellStyle name="RISKtlCorner 2 4 2 6" xfId="23590" xr:uid="{00000000-0005-0000-0000-000053800000}"/>
    <cellStyle name="RISKtlCorner 2 4 2 6 2" xfId="23591" xr:uid="{00000000-0005-0000-0000-000054800000}"/>
    <cellStyle name="RISKtlCorner 2 4 2 7" xfId="23592" xr:uid="{00000000-0005-0000-0000-000055800000}"/>
    <cellStyle name="RISKtlCorner 2 4 2 7 2" xfId="23593" xr:uid="{00000000-0005-0000-0000-000056800000}"/>
    <cellStyle name="RISKtlCorner 2 4 2 8" xfId="23594" xr:uid="{00000000-0005-0000-0000-000057800000}"/>
    <cellStyle name="RISKtlCorner 2 4 3" xfId="23595" xr:uid="{00000000-0005-0000-0000-000058800000}"/>
    <cellStyle name="RISKtlCorner 2 4 3 2" xfId="23596" xr:uid="{00000000-0005-0000-0000-000059800000}"/>
    <cellStyle name="RISKtlCorner 2 4 3 2 2" xfId="23597" xr:uid="{00000000-0005-0000-0000-00005A800000}"/>
    <cellStyle name="RISKtlCorner 2 4 3 3" xfId="23598" xr:uid="{00000000-0005-0000-0000-00005B800000}"/>
    <cellStyle name="RISKtlCorner 2 4 3 3 2" xfId="23599" xr:uid="{00000000-0005-0000-0000-00005C800000}"/>
    <cellStyle name="RISKtlCorner 2 4 3 4" xfId="23600" xr:uid="{00000000-0005-0000-0000-00005D800000}"/>
    <cellStyle name="RISKtlCorner 2 4 4" xfId="23601" xr:uid="{00000000-0005-0000-0000-00005E800000}"/>
    <cellStyle name="RISKtlCorner 2 4 4 2" xfId="23602" xr:uid="{00000000-0005-0000-0000-00005F800000}"/>
    <cellStyle name="RISKtlCorner 2 4 4 2 2" xfId="23603" xr:uid="{00000000-0005-0000-0000-000060800000}"/>
    <cellStyle name="RISKtlCorner 2 4 4 3" xfId="23604" xr:uid="{00000000-0005-0000-0000-000061800000}"/>
    <cellStyle name="RISKtlCorner 2 4 4 3 2" xfId="23605" xr:uid="{00000000-0005-0000-0000-000062800000}"/>
    <cellStyle name="RISKtlCorner 2 4 4 4" xfId="23606" xr:uid="{00000000-0005-0000-0000-000063800000}"/>
    <cellStyle name="RISKtlCorner 2 4 5" xfId="23607" xr:uid="{00000000-0005-0000-0000-000064800000}"/>
    <cellStyle name="RISKtlCorner 2 4 5 2" xfId="23608" xr:uid="{00000000-0005-0000-0000-000065800000}"/>
    <cellStyle name="RISKtlCorner 2 4 5 2 2" xfId="23609" xr:uid="{00000000-0005-0000-0000-000066800000}"/>
    <cellStyle name="RISKtlCorner 2 4 5 3" xfId="23610" xr:uid="{00000000-0005-0000-0000-000067800000}"/>
    <cellStyle name="RISKtlCorner 2 4 5 3 2" xfId="23611" xr:uid="{00000000-0005-0000-0000-000068800000}"/>
    <cellStyle name="RISKtlCorner 2 4 5 4" xfId="23612" xr:uid="{00000000-0005-0000-0000-000069800000}"/>
    <cellStyle name="RISKtlCorner 2 4 6" xfId="23613" xr:uid="{00000000-0005-0000-0000-00006A800000}"/>
    <cellStyle name="RISKtlCorner 2 4 6 2" xfId="23614" xr:uid="{00000000-0005-0000-0000-00006B800000}"/>
    <cellStyle name="RISKtlCorner 2 4 6 2 2" xfId="23615" xr:uid="{00000000-0005-0000-0000-00006C800000}"/>
    <cellStyle name="RISKtlCorner 2 4 6 3" xfId="23616" xr:uid="{00000000-0005-0000-0000-00006D800000}"/>
    <cellStyle name="RISKtlCorner 2 4 6 3 2" xfId="23617" xr:uid="{00000000-0005-0000-0000-00006E800000}"/>
    <cellStyle name="RISKtlCorner 2 4 6 4" xfId="23618" xr:uid="{00000000-0005-0000-0000-00006F800000}"/>
    <cellStyle name="RISKtlCorner 2 4 7" xfId="23619" xr:uid="{00000000-0005-0000-0000-000070800000}"/>
    <cellStyle name="RISKtlCorner 2 4 7 2" xfId="23620" xr:uid="{00000000-0005-0000-0000-000071800000}"/>
    <cellStyle name="RISKtlCorner 2 4 8" xfId="23621" xr:uid="{00000000-0005-0000-0000-000072800000}"/>
    <cellStyle name="RISKtlCorner 2 4 8 2" xfId="23622" xr:uid="{00000000-0005-0000-0000-000073800000}"/>
    <cellStyle name="RISKtlCorner 2 4 9" xfId="23623" xr:uid="{00000000-0005-0000-0000-000074800000}"/>
    <cellStyle name="RISKtlCorner 2 4_Balance" xfId="23624" xr:uid="{00000000-0005-0000-0000-000075800000}"/>
    <cellStyle name="RISKtlCorner 2 5" xfId="23625" xr:uid="{00000000-0005-0000-0000-000076800000}"/>
    <cellStyle name="RISKtlCorner 2 5 2" xfId="23626" xr:uid="{00000000-0005-0000-0000-000077800000}"/>
    <cellStyle name="RISKtlCorner 2 5 2 2" xfId="23627" xr:uid="{00000000-0005-0000-0000-000078800000}"/>
    <cellStyle name="RISKtlCorner 2 5 2 2 2" xfId="23628" xr:uid="{00000000-0005-0000-0000-000079800000}"/>
    <cellStyle name="RISKtlCorner 2 5 2 3" xfId="23629" xr:uid="{00000000-0005-0000-0000-00007A800000}"/>
    <cellStyle name="RISKtlCorner 2 5 2 3 2" xfId="23630" xr:uid="{00000000-0005-0000-0000-00007B800000}"/>
    <cellStyle name="RISKtlCorner 2 5 2 4" xfId="23631" xr:uid="{00000000-0005-0000-0000-00007C800000}"/>
    <cellStyle name="RISKtlCorner 2 5 3" xfId="23632" xr:uid="{00000000-0005-0000-0000-00007D800000}"/>
    <cellStyle name="RISKtlCorner 2 5 3 2" xfId="23633" xr:uid="{00000000-0005-0000-0000-00007E800000}"/>
    <cellStyle name="RISKtlCorner 2 5 3 2 2" xfId="23634" xr:uid="{00000000-0005-0000-0000-00007F800000}"/>
    <cellStyle name="RISKtlCorner 2 5 3 3" xfId="23635" xr:uid="{00000000-0005-0000-0000-000080800000}"/>
    <cellStyle name="RISKtlCorner 2 5 3 3 2" xfId="23636" xr:uid="{00000000-0005-0000-0000-000081800000}"/>
    <cellStyle name="RISKtlCorner 2 5 3 4" xfId="23637" xr:uid="{00000000-0005-0000-0000-000082800000}"/>
    <cellStyle name="RISKtlCorner 2 5 4" xfId="23638" xr:uid="{00000000-0005-0000-0000-000083800000}"/>
    <cellStyle name="RISKtlCorner 2 5 4 2" xfId="23639" xr:uid="{00000000-0005-0000-0000-000084800000}"/>
    <cellStyle name="RISKtlCorner 2 5 4 2 2" xfId="23640" xr:uid="{00000000-0005-0000-0000-000085800000}"/>
    <cellStyle name="RISKtlCorner 2 5 4 3" xfId="23641" xr:uid="{00000000-0005-0000-0000-000086800000}"/>
    <cellStyle name="RISKtlCorner 2 5 4 3 2" xfId="23642" xr:uid="{00000000-0005-0000-0000-000087800000}"/>
    <cellStyle name="RISKtlCorner 2 5 4 4" xfId="23643" xr:uid="{00000000-0005-0000-0000-000088800000}"/>
    <cellStyle name="RISKtlCorner 2 5 5" xfId="23644" xr:uid="{00000000-0005-0000-0000-000089800000}"/>
    <cellStyle name="RISKtlCorner 2 5 5 2" xfId="23645" xr:uid="{00000000-0005-0000-0000-00008A800000}"/>
    <cellStyle name="RISKtlCorner 2 5 5 2 2" xfId="23646" xr:uid="{00000000-0005-0000-0000-00008B800000}"/>
    <cellStyle name="RISKtlCorner 2 5 5 3" xfId="23647" xr:uid="{00000000-0005-0000-0000-00008C800000}"/>
    <cellStyle name="RISKtlCorner 2 5 5 3 2" xfId="23648" xr:uid="{00000000-0005-0000-0000-00008D800000}"/>
    <cellStyle name="RISKtlCorner 2 5 5 4" xfId="23649" xr:uid="{00000000-0005-0000-0000-00008E800000}"/>
    <cellStyle name="RISKtlCorner 2 5 6" xfId="23650" xr:uid="{00000000-0005-0000-0000-00008F800000}"/>
    <cellStyle name="RISKtlCorner 2 5 6 2" xfId="23651" xr:uid="{00000000-0005-0000-0000-000090800000}"/>
    <cellStyle name="RISKtlCorner 2 5 7" xfId="23652" xr:uid="{00000000-0005-0000-0000-000091800000}"/>
    <cellStyle name="RISKtlCorner 2 5 7 2" xfId="23653" xr:uid="{00000000-0005-0000-0000-000092800000}"/>
    <cellStyle name="RISKtlCorner 2 5 8" xfId="23654" xr:uid="{00000000-0005-0000-0000-000093800000}"/>
    <cellStyle name="RISKtlCorner 2 6" xfId="23655" xr:uid="{00000000-0005-0000-0000-000094800000}"/>
    <cellStyle name="RISKtlCorner 2 6 2" xfId="23656" xr:uid="{00000000-0005-0000-0000-000095800000}"/>
    <cellStyle name="RISKtlCorner 2 6 2 2" xfId="23657" xr:uid="{00000000-0005-0000-0000-000096800000}"/>
    <cellStyle name="RISKtlCorner 2 6 2 2 2" xfId="23658" xr:uid="{00000000-0005-0000-0000-000097800000}"/>
    <cellStyle name="RISKtlCorner 2 6 2 3" xfId="23659" xr:uid="{00000000-0005-0000-0000-000098800000}"/>
    <cellStyle name="RISKtlCorner 2 6 2 3 2" xfId="23660" xr:uid="{00000000-0005-0000-0000-000099800000}"/>
    <cellStyle name="RISKtlCorner 2 6 2 4" xfId="23661" xr:uid="{00000000-0005-0000-0000-00009A800000}"/>
    <cellStyle name="RISKtlCorner 2 6 3" xfId="23662" xr:uid="{00000000-0005-0000-0000-00009B800000}"/>
    <cellStyle name="RISKtlCorner 2 6 3 2" xfId="23663" xr:uid="{00000000-0005-0000-0000-00009C800000}"/>
    <cellStyle name="RISKtlCorner 2 6 3 2 2" xfId="23664" xr:uid="{00000000-0005-0000-0000-00009D800000}"/>
    <cellStyle name="RISKtlCorner 2 6 3 3" xfId="23665" xr:uid="{00000000-0005-0000-0000-00009E800000}"/>
    <cellStyle name="RISKtlCorner 2 6 3 3 2" xfId="23666" xr:uid="{00000000-0005-0000-0000-00009F800000}"/>
    <cellStyle name="RISKtlCorner 2 6 3 4" xfId="23667" xr:uid="{00000000-0005-0000-0000-0000A0800000}"/>
    <cellStyle name="RISKtlCorner 2 6 4" xfId="23668" xr:uid="{00000000-0005-0000-0000-0000A1800000}"/>
    <cellStyle name="RISKtlCorner 2 6 4 2" xfId="23669" xr:uid="{00000000-0005-0000-0000-0000A2800000}"/>
    <cellStyle name="RISKtlCorner 2 6 4 2 2" xfId="23670" xr:uid="{00000000-0005-0000-0000-0000A3800000}"/>
    <cellStyle name="RISKtlCorner 2 6 4 3" xfId="23671" xr:uid="{00000000-0005-0000-0000-0000A4800000}"/>
    <cellStyle name="RISKtlCorner 2 6 4 3 2" xfId="23672" xr:uid="{00000000-0005-0000-0000-0000A5800000}"/>
    <cellStyle name="RISKtlCorner 2 6 4 4" xfId="23673" xr:uid="{00000000-0005-0000-0000-0000A6800000}"/>
    <cellStyle name="RISKtlCorner 2 6 5" xfId="23674" xr:uid="{00000000-0005-0000-0000-0000A7800000}"/>
    <cellStyle name="RISKtlCorner 2 6 5 2" xfId="23675" xr:uid="{00000000-0005-0000-0000-0000A8800000}"/>
    <cellStyle name="RISKtlCorner 2 6 5 2 2" xfId="23676" xr:uid="{00000000-0005-0000-0000-0000A9800000}"/>
    <cellStyle name="RISKtlCorner 2 6 5 3" xfId="23677" xr:uid="{00000000-0005-0000-0000-0000AA800000}"/>
    <cellStyle name="RISKtlCorner 2 6 5 3 2" xfId="23678" xr:uid="{00000000-0005-0000-0000-0000AB800000}"/>
    <cellStyle name="RISKtlCorner 2 6 5 4" xfId="23679" xr:uid="{00000000-0005-0000-0000-0000AC800000}"/>
    <cellStyle name="RISKtlCorner 2 6 6" xfId="23680" xr:uid="{00000000-0005-0000-0000-0000AD800000}"/>
    <cellStyle name="RISKtlCorner 2 6 6 2" xfId="23681" xr:uid="{00000000-0005-0000-0000-0000AE800000}"/>
    <cellStyle name="RISKtlCorner 2 6 7" xfId="23682" xr:uid="{00000000-0005-0000-0000-0000AF800000}"/>
    <cellStyle name="RISKtlCorner 2 6 7 2" xfId="23683" xr:uid="{00000000-0005-0000-0000-0000B0800000}"/>
    <cellStyle name="RISKtlCorner 2 6 8" xfId="23684" xr:uid="{00000000-0005-0000-0000-0000B1800000}"/>
    <cellStyle name="RISKtlCorner 2 7" xfId="23685" xr:uid="{00000000-0005-0000-0000-0000B2800000}"/>
    <cellStyle name="RISKtlCorner 2 7 2" xfId="23686" xr:uid="{00000000-0005-0000-0000-0000B3800000}"/>
    <cellStyle name="RISKtlCorner 2 7 2 2" xfId="23687" xr:uid="{00000000-0005-0000-0000-0000B4800000}"/>
    <cellStyle name="RISKtlCorner 2 7 3" xfId="23688" xr:uid="{00000000-0005-0000-0000-0000B5800000}"/>
    <cellStyle name="RISKtlCorner 2 7 3 2" xfId="23689" xr:uid="{00000000-0005-0000-0000-0000B6800000}"/>
    <cellStyle name="RISKtlCorner 2 7 4" xfId="23690" xr:uid="{00000000-0005-0000-0000-0000B7800000}"/>
    <cellStyle name="RISKtlCorner 2 8" xfId="23691" xr:uid="{00000000-0005-0000-0000-0000B8800000}"/>
    <cellStyle name="RISKtlCorner 2 8 2" xfId="23692" xr:uid="{00000000-0005-0000-0000-0000B9800000}"/>
    <cellStyle name="RISKtlCorner 2 8 2 2" xfId="23693" xr:uid="{00000000-0005-0000-0000-0000BA800000}"/>
    <cellStyle name="RISKtlCorner 2 8 3" xfId="23694" xr:uid="{00000000-0005-0000-0000-0000BB800000}"/>
    <cellStyle name="RISKtlCorner 2 8 3 2" xfId="23695" xr:uid="{00000000-0005-0000-0000-0000BC800000}"/>
    <cellStyle name="RISKtlCorner 2 8 4" xfId="23696" xr:uid="{00000000-0005-0000-0000-0000BD800000}"/>
    <cellStyle name="RISKtlCorner 2 9" xfId="23697" xr:uid="{00000000-0005-0000-0000-0000BE800000}"/>
    <cellStyle name="RISKtlCorner 2 9 2" xfId="23698" xr:uid="{00000000-0005-0000-0000-0000BF800000}"/>
    <cellStyle name="RISKtlCorner 2 9 2 2" xfId="23699" xr:uid="{00000000-0005-0000-0000-0000C0800000}"/>
    <cellStyle name="RISKtlCorner 2 9 3" xfId="23700" xr:uid="{00000000-0005-0000-0000-0000C1800000}"/>
    <cellStyle name="RISKtlCorner 2 9 3 2" xfId="23701" xr:uid="{00000000-0005-0000-0000-0000C2800000}"/>
    <cellStyle name="RISKtlCorner 2 9 4" xfId="23702" xr:uid="{00000000-0005-0000-0000-0000C3800000}"/>
    <cellStyle name="RISKtlCorner 2_Balance" xfId="23703" xr:uid="{00000000-0005-0000-0000-0000C4800000}"/>
    <cellStyle name="RISKtlCorner 3" xfId="23704" xr:uid="{00000000-0005-0000-0000-0000C5800000}"/>
    <cellStyle name="RISKtlCorner 3 10" xfId="23705" xr:uid="{00000000-0005-0000-0000-0000C6800000}"/>
    <cellStyle name="RISKtlCorner 3 10 2" xfId="23706" xr:uid="{00000000-0005-0000-0000-0000C7800000}"/>
    <cellStyle name="RISKtlCorner 3 10 2 2" xfId="23707" xr:uid="{00000000-0005-0000-0000-0000C8800000}"/>
    <cellStyle name="RISKtlCorner 3 10 3" xfId="23708" xr:uid="{00000000-0005-0000-0000-0000C9800000}"/>
    <cellStyle name="RISKtlCorner 3 10 3 2" xfId="23709" xr:uid="{00000000-0005-0000-0000-0000CA800000}"/>
    <cellStyle name="RISKtlCorner 3 10 4" xfId="23710" xr:uid="{00000000-0005-0000-0000-0000CB800000}"/>
    <cellStyle name="RISKtlCorner 3 11" xfId="23711" xr:uid="{00000000-0005-0000-0000-0000CC800000}"/>
    <cellStyle name="RISKtlCorner 3 11 2" xfId="23712" xr:uid="{00000000-0005-0000-0000-0000CD800000}"/>
    <cellStyle name="RISKtlCorner 3 12" xfId="23713" xr:uid="{00000000-0005-0000-0000-0000CE800000}"/>
    <cellStyle name="RISKtlCorner 3 12 2" xfId="23714" xr:uid="{00000000-0005-0000-0000-0000CF800000}"/>
    <cellStyle name="RISKtlCorner 3 13" xfId="23715" xr:uid="{00000000-0005-0000-0000-0000D0800000}"/>
    <cellStyle name="RISKtlCorner 3 2" xfId="23716" xr:uid="{00000000-0005-0000-0000-0000D1800000}"/>
    <cellStyle name="RISKtlCorner 3 2 2" xfId="23717" xr:uid="{00000000-0005-0000-0000-0000D2800000}"/>
    <cellStyle name="RISKtlCorner 3 2 2 2" xfId="23718" xr:uid="{00000000-0005-0000-0000-0000D3800000}"/>
    <cellStyle name="RISKtlCorner 3 2 2 2 2" xfId="23719" xr:uid="{00000000-0005-0000-0000-0000D4800000}"/>
    <cellStyle name="RISKtlCorner 3 2 2 2 2 2" xfId="23720" xr:uid="{00000000-0005-0000-0000-0000D5800000}"/>
    <cellStyle name="RISKtlCorner 3 2 2 2 3" xfId="23721" xr:uid="{00000000-0005-0000-0000-0000D6800000}"/>
    <cellStyle name="RISKtlCorner 3 2 2 2 3 2" xfId="23722" xr:uid="{00000000-0005-0000-0000-0000D7800000}"/>
    <cellStyle name="RISKtlCorner 3 2 2 2 4" xfId="23723" xr:uid="{00000000-0005-0000-0000-0000D8800000}"/>
    <cellStyle name="RISKtlCorner 3 2 2 3" xfId="23724" xr:uid="{00000000-0005-0000-0000-0000D9800000}"/>
    <cellStyle name="RISKtlCorner 3 2 2 3 2" xfId="23725" xr:uid="{00000000-0005-0000-0000-0000DA800000}"/>
    <cellStyle name="RISKtlCorner 3 2 2 3 2 2" xfId="23726" xr:uid="{00000000-0005-0000-0000-0000DB800000}"/>
    <cellStyle name="RISKtlCorner 3 2 2 3 3" xfId="23727" xr:uid="{00000000-0005-0000-0000-0000DC800000}"/>
    <cellStyle name="RISKtlCorner 3 2 2 3 3 2" xfId="23728" xr:uid="{00000000-0005-0000-0000-0000DD800000}"/>
    <cellStyle name="RISKtlCorner 3 2 2 3 4" xfId="23729" xr:uid="{00000000-0005-0000-0000-0000DE800000}"/>
    <cellStyle name="RISKtlCorner 3 2 2 4" xfId="23730" xr:uid="{00000000-0005-0000-0000-0000DF800000}"/>
    <cellStyle name="RISKtlCorner 3 2 2 4 2" xfId="23731" xr:uid="{00000000-0005-0000-0000-0000E0800000}"/>
    <cellStyle name="RISKtlCorner 3 2 2 4 2 2" xfId="23732" xr:uid="{00000000-0005-0000-0000-0000E1800000}"/>
    <cellStyle name="RISKtlCorner 3 2 2 4 3" xfId="23733" xr:uid="{00000000-0005-0000-0000-0000E2800000}"/>
    <cellStyle name="RISKtlCorner 3 2 2 4 3 2" xfId="23734" xr:uid="{00000000-0005-0000-0000-0000E3800000}"/>
    <cellStyle name="RISKtlCorner 3 2 2 4 4" xfId="23735" xr:uid="{00000000-0005-0000-0000-0000E4800000}"/>
    <cellStyle name="RISKtlCorner 3 2 2 5" xfId="23736" xr:uid="{00000000-0005-0000-0000-0000E5800000}"/>
    <cellStyle name="RISKtlCorner 3 2 2 5 2" xfId="23737" xr:uid="{00000000-0005-0000-0000-0000E6800000}"/>
    <cellStyle name="RISKtlCorner 3 2 2 5 2 2" xfId="23738" xr:uid="{00000000-0005-0000-0000-0000E7800000}"/>
    <cellStyle name="RISKtlCorner 3 2 2 5 3" xfId="23739" xr:uid="{00000000-0005-0000-0000-0000E8800000}"/>
    <cellStyle name="RISKtlCorner 3 2 2 5 3 2" xfId="23740" xr:uid="{00000000-0005-0000-0000-0000E9800000}"/>
    <cellStyle name="RISKtlCorner 3 2 2 5 4" xfId="23741" xr:uid="{00000000-0005-0000-0000-0000EA800000}"/>
    <cellStyle name="RISKtlCorner 3 2 2 6" xfId="23742" xr:uid="{00000000-0005-0000-0000-0000EB800000}"/>
    <cellStyle name="RISKtlCorner 3 2 2 6 2" xfId="23743" xr:uid="{00000000-0005-0000-0000-0000EC800000}"/>
    <cellStyle name="RISKtlCorner 3 2 2 7" xfId="23744" xr:uid="{00000000-0005-0000-0000-0000ED800000}"/>
    <cellStyle name="RISKtlCorner 3 2 2 7 2" xfId="23745" xr:uid="{00000000-0005-0000-0000-0000EE800000}"/>
    <cellStyle name="RISKtlCorner 3 2 2 8" xfId="23746" xr:uid="{00000000-0005-0000-0000-0000EF800000}"/>
    <cellStyle name="RISKtlCorner 3 2 3" xfId="23747" xr:uid="{00000000-0005-0000-0000-0000F0800000}"/>
    <cellStyle name="RISKtlCorner 3 2 3 2" xfId="23748" xr:uid="{00000000-0005-0000-0000-0000F1800000}"/>
    <cellStyle name="RISKtlCorner 3 2 3 2 2" xfId="23749" xr:uid="{00000000-0005-0000-0000-0000F2800000}"/>
    <cellStyle name="RISKtlCorner 3 2 3 3" xfId="23750" xr:uid="{00000000-0005-0000-0000-0000F3800000}"/>
    <cellStyle name="RISKtlCorner 3 2 3 3 2" xfId="23751" xr:uid="{00000000-0005-0000-0000-0000F4800000}"/>
    <cellStyle name="RISKtlCorner 3 2 3 4" xfId="23752" xr:uid="{00000000-0005-0000-0000-0000F5800000}"/>
    <cellStyle name="RISKtlCorner 3 2 4" xfId="23753" xr:uid="{00000000-0005-0000-0000-0000F6800000}"/>
    <cellStyle name="RISKtlCorner 3 2 4 2" xfId="23754" xr:uid="{00000000-0005-0000-0000-0000F7800000}"/>
    <cellStyle name="RISKtlCorner 3 2 4 2 2" xfId="23755" xr:uid="{00000000-0005-0000-0000-0000F8800000}"/>
    <cellStyle name="RISKtlCorner 3 2 4 3" xfId="23756" xr:uid="{00000000-0005-0000-0000-0000F9800000}"/>
    <cellStyle name="RISKtlCorner 3 2 4 3 2" xfId="23757" xr:uid="{00000000-0005-0000-0000-0000FA800000}"/>
    <cellStyle name="RISKtlCorner 3 2 4 4" xfId="23758" xr:uid="{00000000-0005-0000-0000-0000FB800000}"/>
    <cellStyle name="RISKtlCorner 3 2 5" xfId="23759" xr:uid="{00000000-0005-0000-0000-0000FC800000}"/>
    <cellStyle name="RISKtlCorner 3 2 5 2" xfId="23760" xr:uid="{00000000-0005-0000-0000-0000FD800000}"/>
    <cellStyle name="RISKtlCorner 3 2 5 2 2" xfId="23761" xr:uid="{00000000-0005-0000-0000-0000FE800000}"/>
    <cellStyle name="RISKtlCorner 3 2 5 3" xfId="23762" xr:uid="{00000000-0005-0000-0000-0000FF800000}"/>
    <cellStyle name="RISKtlCorner 3 2 5 3 2" xfId="23763" xr:uid="{00000000-0005-0000-0000-000000810000}"/>
    <cellStyle name="RISKtlCorner 3 2 5 4" xfId="23764" xr:uid="{00000000-0005-0000-0000-000001810000}"/>
    <cellStyle name="RISKtlCorner 3 2 6" xfId="23765" xr:uid="{00000000-0005-0000-0000-000002810000}"/>
    <cellStyle name="RISKtlCorner 3 2 6 2" xfId="23766" xr:uid="{00000000-0005-0000-0000-000003810000}"/>
    <cellStyle name="RISKtlCorner 3 2 6 2 2" xfId="23767" xr:uid="{00000000-0005-0000-0000-000004810000}"/>
    <cellStyle name="RISKtlCorner 3 2 6 3" xfId="23768" xr:uid="{00000000-0005-0000-0000-000005810000}"/>
    <cellStyle name="RISKtlCorner 3 2 6 3 2" xfId="23769" xr:uid="{00000000-0005-0000-0000-000006810000}"/>
    <cellStyle name="RISKtlCorner 3 2 6 4" xfId="23770" xr:uid="{00000000-0005-0000-0000-000007810000}"/>
    <cellStyle name="RISKtlCorner 3 2 7" xfId="23771" xr:uid="{00000000-0005-0000-0000-000008810000}"/>
    <cellStyle name="RISKtlCorner 3 2 7 2" xfId="23772" xr:uid="{00000000-0005-0000-0000-000009810000}"/>
    <cellStyle name="RISKtlCorner 3 2 8" xfId="23773" xr:uid="{00000000-0005-0000-0000-00000A810000}"/>
    <cellStyle name="RISKtlCorner 3 2 8 2" xfId="23774" xr:uid="{00000000-0005-0000-0000-00000B810000}"/>
    <cellStyle name="RISKtlCorner 3 2 9" xfId="23775" xr:uid="{00000000-0005-0000-0000-00000C810000}"/>
    <cellStyle name="RISKtlCorner 3 2_Balance" xfId="23776" xr:uid="{00000000-0005-0000-0000-00000D810000}"/>
    <cellStyle name="RISKtlCorner 3 3" xfId="23777" xr:uid="{00000000-0005-0000-0000-00000E810000}"/>
    <cellStyle name="RISKtlCorner 3 3 2" xfId="23778" xr:uid="{00000000-0005-0000-0000-00000F810000}"/>
    <cellStyle name="RISKtlCorner 3 3 2 2" xfId="23779" xr:uid="{00000000-0005-0000-0000-000010810000}"/>
    <cellStyle name="RISKtlCorner 3 3 2 2 2" xfId="23780" xr:uid="{00000000-0005-0000-0000-000011810000}"/>
    <cellStyle name="RISKtlCorner 3 3 2 2 2 2" xfId="23781" xr:uid="{00000000-0005-0000-0000-000012810000}"/>
    <cellStyle name="RISKtlCorner 3 3 2 2 3" xfId="23782" xr:uid="{00000000-0005-0000-0000-000013810000}"/>
    <cellStyle name="RISKtlCorner 3 3 2 2 3 2" xfId="23783" xr:uid="{00000000-0005-0000-0000-000014810000}"/>
    <cellStyle name="RISKtlCorner 3 3 2 2 4" xfId="23784" xr:uid="{00000000-0005-0000-0000-000015810000}"/>
    <cellStyle name="RISKtlCorner 3 3 2 3" xfId="23785" xr:uid="{00000000-0005-0000-0000-000016810000}"/>
    <cellStyle name="RISKtlCorner 3 3 2 3 2" xfId="23786" xr:uid="{00000000-0005-0000-0000-000017810000}"/>
    <cellStyle name="RISKtlCorner 3 3 2 3 2 2" xfId="23787" xr:uid="{00000000-0005-0000-0000-000018810000}"/>
    <cellStyle name="RISKtlCorner 3 3 2 3 3" xfId="23788" xr:uid="{00000000-0005-0000-0000-000019810000}"/>
    <cellStyle name="RISKtlCorner 3 3 2 3 3 2" xfId="23789" xr:uid="{00000000-0005-0000-0000-00001A810000}"/>
    <cellStyle name="RISKtlCorner 3 3 2 3 4" xfId="23790" xr:uid="{00000000-0005-0000-0000-00001B810000}"/>
    <cellStyle name="RISKtlCorner 3 3 2 4" xfId="23791" xr:uid="{00000000-0005-0000-0000-00001C810000}"/>
    <cellStyle name="RISKtlCorner 3 3 2 4 2" xfId="23792" xr:uid="{00000000-0005-0000-0000-00001D810000}"/>
    <cellStyle name="RISKtlCorner 3 3 2 4 2 2" xfId="23793" xr:uid="{00000000-0005-0000-0000-00001E810000}"/>
    <cellStyle name="RISKtlCorner 3 3 2 4 3" xfId="23794" xr:uid="{00000000-0005-0000-0000-00001F810000}"/>
    <cellStyle name="RISKtlCorner 3 3 2 4 3 2" xfId="23795" xr:uid="{00000000-0005-0000-0000-000020810000}"/>
    <cellStyle name="RISKtlCorner 3 3 2 4 4" xfId="23796" xr:uid="{00000000-0005-0000-0000-000021810000}"/>
    <cellStyle name="RISKtlCorner 3 3 2 5" xfId="23797" xr:uid="{00000000-0005-0000-0000-000022810000}"/>
    <cellStyle name="RISKtlCorner 3 3 2 5 2" xfId="23798" xr:uid="{00000000-0005-0000-0000-000023810000}"/>
    <cellStyle name="RISKtlCorner 3 3 2 5 2 2" xfId="23799" xr:uid="{00000000-0005-0000-0000-000024810000}"/>
    <cellStyle name="RISKtlCorner 3 3 2 5 3" xfId="23800" xr:uid="{00000000-0005-0000-0000-000025810000}"/>
    <cellStyle name="RISKtlCorner 3 3 2 5 3 2" xfId="23801" xr:uid="{00000000-0005-0000-0000-000026810000}"/>
    <cellStyle name="RISKtlCorner 3 3 2 5 4" xfId="23802" xr:uid="{00000000-0005-0000-0000-000027810000}"/>
    <cellStyle name="RISKtlCorner 3 3 2 6" xfId="23803" xr:uid="{00000000-0005-0000-0000-000028810000}"/>
    <cellStyle name="RISKtlCorner 3 3 2 6 2" xfId="23804" xr:uid="{00000000-0005-0000-0000-000029810000}"/>
    <cellStyle name="RISKtlCorner 3 3 2 7" xfId="23805" xr:uid="{00000000-0005-0000-0000-00002A810000}"/>
    <cellStyle name="RISKtlCorner 3 3 2 7 2" xfId="23806" xr:uid="{00000000-0005-0000-0000-00002B810000}"/>
    <cellStyle name="RISKtlCorner 3 3 2 8" xfId="23807" xr:uid="{00000000-0005-0000-0000-00002C810000}"/>
    <cellStyle name="RISKtlCorner 3 3 3" xfId="23808" xr:uid="{00000000-0005-0000-0000-00002D810000}"/>
    <cellStyle name="RISKtlCorner 3 3 3 2" xfId="23809" xr:uid="{00000000-0005-0000-0000-00002E810000}"/>
    <cellStyle name="RISKtlCorner 3 3 3 2 2" xfId="23810" xr:uid="{00000000-0005-0000-0000-00002F810000}"/>
    <cellStyle name="RISKtlCorner 3 3 3 3" xfId="23811" xr:uid="{00000000-0005-0000-0000-000030810000}"/>
    <cellStyle name="RISKtlCorner 3 3 3 3 2" xfId="23812" xr:uid="{00000000-0005-0000-0000-000031810000}"/>
    <cellStyle name="RISKtlCorner 3 3 3 4" xfId="23813" xr:uid="{00000000-0005-0000-0000-000032810000}"/>
    <cellStyle name="RISKtlCorner 3 3 4" xfId="23814" xr:uid="{00000000-0005-0000-0000-000033810000}"/>
    <cellStyle name="RISKtlCorner 3 3 4 2" xfId="23815" xr:uid="{00000000-0005-0000-0000-000034810000}"/>
    <cellStyle name="RISKtlCorner 3 3 4 2 2" xfId="23816" xr:uid="{00000000-0005-0000-0000-000035810000}"/>
    <cellStyle name="RISKtlCorner 3 3 4 3" xfId="23817" xr:uid="{00000000-0005-0000-0000-000036810000}"/>
    <cellStyle name="RISKtlCorner 3 3 4 3 2" xfId="23818" xr:uid="{00000000-0005-0000-0000-000037810000}"/>
    <cellStyle name="RISKtlCorner 3 3 4 4" xfId="23819" xr:uid="{00000000-0005-0000-0000-000038810000}"/>
    <cellStyle name="RISKtlCorner 3 3 5" xfId="23820" xr:uid="{00000000-0005-0000-0000-000039810000}"/>
    <cellStyle name="RISKtlCorner 3 3 5 2" xfId="23821" xr:uid="{00000000-0005-0000-0000-00003A810000}"/>
    <cellStyle name="RISKtlCorner 3 3 5 2 2" xfId="23822" xr:uid="{00000000-0005-0000-0000-00003B810000}"/>
    <cellStyle name="RISKtlCorner 3 3 5 3" xfId="23823" xr:uid="{00000000-0005-0000-0000-00003C810000}"/>
    <cellStyle name="RISKtlCorner 3 3 5 3 2" xfId="23824" xr:uid="{00000000-0005-0000-0000-00003D810000}"/>
    <cellStyle name="RISKtlCorner 3 3 5 4" xfId="23825" xr:uid="{00000000-0005-0000-0000-00003E810000}"/>
    <cellStyle name="RISKtlCorner 3 3 6" xfId="23826" xr:uid="{00000000-0005-0000-0000-00003F810000}"/>
    <cellStyle name="RISKtlCorner 3 3 6 2" xfId="23827" xr:uid="{00000000-0005-0000-0000-000040810000}"/>
    <cellStyle name="RISKtlCorner 3 3 6 2 2" xfId="23828" xr:uid="{00000000-0005-0000-0000-000041810000}"/>
    <cellStyle name="RISKtlCorner 3 3 6 3" xfId="23829" xr:uid="{00000000-0005-0000-0000-000042810000}"/>
    <cellStyle name="RISKtlCorner 3 3 6 3 2" xfId="23830" xr:uid="{00000000-0005-0000-0000-000043810000}"/>
    <cellStyle name="RISKtlCorner 3 3 6 4" xfId="23831" xr:uid="{00000000-0005-0000-0000-000044810000}"/>
    <cellStyle name="RISKtlCorner 3 3 7" xfId="23832" xr:uid="{00000000-0005-0000-0000-000045810000}"/>
    <cellStyle name="RISKtlCorner 3 3 7 2" xfId="23833" xr:uid="{00000000-0005-0000-0000-000046810000}"/>
    <cellStyle name="RISKtlCorner 3 3 8" xfId="23834" xr:uid="{00000000-0005-0000-0000-000047810000}"/>
    <cellStyle name="RISKtlCorner 3 3 8 2" xfId="23835" xr:uid="{00000000-0005-0000-0000-000048810000}"/>
    <cellStyle name="RISKtlCorner 3 3 9" xfId="23836" xr:uid="{00000000-0005-0000-0000-000049810000}"/>
    <cellStyle name="RISKtlCorner 3 3_Balance" xfId="23837" xr:uid="{00000000-0005-0000-0000-00004A810000}"/>
    <cellStyle name="RISKtlCorner 3 4" xfId="23838" xr:uid="{00000000-0005-0000-0000-00004B810000}"/>
    <cellStyle name="RISKtlCorner 3 4 2" xfId="23839" xr:uid="{00000000-0005-0000-0000-00004C810000}"/>
    <cellStyle name="RISKtlCorner 3 4 2 2" xfId="23840" xr:uid="{00000000-0005-0000-0000-00004D810000}"/>
    <cellStyle name="RISKtlCorner 3 4 2 2 2" xfId="23841" xr:uid="{00000000-0005-0000-0000-00004E810000}"/>
    <cellStyle name="RISKtlCorner 3 4 2 2 2 2" xfId="23842" xr:uid="{00000000-0005-0000-0000-00004F810000}"/>
    <cellStyle name="RISKtlCorner 3 4 2 2 3" xfId="23843" xr:uid="{00000000-0005-0000-0000-000050810000}"/>
    <cellStyle name="RISKtlCorner 3 4 2 2 3 2" xfId="23844" xr:uid="{00000000-0005-0000-0000-000051810000}"/>
    <cellStyle name="RISKtlCorner 3 4 2 2 4" xfId="23845" xr:uid="{00000000-0005-0000-0000-000052810000}"/>
    <cellStyle name="RISKtlCorner 3 4 2 3" xfId="23846" xr:uid="{00000000-0005-0000-0000-000053810000}"/>
    <cellStyle name="RISKtlCorner 3 4 2 3 2" xfId="23847" xr:uid="{00000000-0005-0000-0000-000054810000}"/>
    <cellStyle name="RISKtlCorner 3 4 2 3 2 2" xfId="23848" xr:uid="{00000000-0005-0000-0000-000055810000}"/>
    <cellStyle name="RISKtlCorner 3 4 2 3 3" xfId="23849" xr:uid="{00000000-0005-0000-0000-000056810000}"/>
    <cellStyle name="RISKtlCorner 3 4 2 3 3 2" xfId="23850" xr:uid="{00000000-0005-0000-0000-000057810000}"/>
    <cellStyle name="RISKtlCorner 3 4 2 3 4" xfId="23851" xr:uid="{00000000-0005-0000-0000-000058810000}"/>
    <cellStyle name="RISKtlCorner 3 4 2 4" xfId="23852" xr:uid="{00000000-0005-0000-0000-000059810000}"/>
    <cellStyle name="RISKtlCorner 3 4 2 4 2" xfId="23853" xr:uid="{00000000-0005-0000-0000-00005A810000}"/>
    <cellStyle name="RISKtlCorner 3 4 2 4 2 2" xfId="23854" xr:uid="{00000000-0005-0000-0000-00005B810000}"/>
    <cellStyle name="RISKtlCorner 3 4 2 4 3" xfId="23855" xr:uid="{00000000-0005-0000-0000-00005C810000}"/>
    <cellStyle name="RISKtlCorner 3 4 2 4 3 2" xfId="23856" xr:uid="{00000000-0005-0000-0000-00005D810000}"/>
    <cellStyle name="RISKtlCorner 3 4 2 4 4" xfId="23857" xr:uid="{00000000-0005-0000-0000-00005E810000}"/>
    <cellStyle name="RISKtlCorner 3 4 2 5" xfId="23858" xr:uid="{00000000-0005-0000-0000-00005F810000}"/>
    <cellStyle name="RISKtlCorner 3 4 2 5 2" xfId="23859" xr:uid="{00000000-0005-0000-0000-000060810000}"/>
    <cellStyle name="RISKtlCorner 3 4 2 5 2 2" xfId="23860" xr:uid="{00000000-0005-0000-0000-000061810000}"/>
    <cellStyle name="RISKtlCorner 3 4 2 5 3" xfId="23861" xr:uid="{00000000-0005-0000-0000-000062810000}"/>
    <cellStyle name="RISKtlCorner 3 4 2 5 3 2" xfId="23862" xr:uid="{00000000-0005-0000-0000-000063810000}"/>
    <cellStyle name="RISKtlCorner 3 4 2 5 4" xfId="23863" xr:uid="{00000000-0005-0000-0000-000064810000}"/>
    <cellStyle name="RISKtlCorner 3 4 2 6" xfId="23864" xr:uid="{00000000-0005-0000-0000-000065810000}"/>
    <cellStyle name="RISKtlCorner 3 4 2 6 2" xfId="23865" xr:uid="{00000000-0005-0000-0000-000066810000}"/>
    <cellStyle name="RISKtlCorner 3 4 2 7" xfId="23866" xr:uid="{00000000-0005-0000-0000-000067810000}"/>
    <cellStyle name="RISKtlCorner 3 4 2 7 2" xfId="23867" xr:uid="{00000000-0005-0000-0000-000068810000}"/>
    <cellStyle name="RISKtlCorner 3 4 2 8" xfId="23868" xr:uid="{00000000-0005-0000-0000-000069810000}"/>
    <cellStyle name="RISKtlCorner 3 4 3" xfId="23869" xr:uid="{00000000-0005-0000-0000-00006A810000}"/>
    <cellStyle name="RISKtlCorner 3 4 3 2" xfId="23870" xr:uid="{00000000-0005-0000-0000-00006B810000}"/>
    <cellStyle name="RISKtlCorner 3 4 3 2 2" xfId="23871" xr:uid="{00000000-0005-0000-0000-00006C810000}"/>
    <cellStyle name="RISKtlCorner 3 4 3 3" xfId="23872" xr:uid="{00000000-0005-0000-0000-00006D810000}"/>
    <cellStyle name="RISKtlCorner 3 4 3 3 2" xfId="23873" xr:uid="{00000000-0005-0000-0000-00006E810000}"/>
    <cellStyle name="RISKtlCorner 3 4 3 4" xfId="23874" xr:uid="{00000000-0005-0000-0000-00006F810000}"/>
    <cellStyle name="RISKtlCorner 3 4 4" xfId="23875" xr:uid="{00000000-0005-0000-0000-000070810000}"/>
    <cellStyle name="RISKtlCorner 3 4 4 2" xfId="23876" xr:uid="{00000000-0005-0000-0000-000071810000}"/>
    <cellStyle name="RISKtlCorner 3 4 4 2 2" xfId="23877" xr:uid="{00000000-0005-0000-0000-000072810000}"/>
    <cellStyle name="RISKtlCorner 3 4 4 3" xfId="23878" xr:uid="{00000000-0005-0000-0000-000073810000}"/>
    <cellStyle name="RISKtlCorner 3 4 4 3 2" xfId="23879" xr:uid="{00000000-0005-0000-0000-000074810000}"/>
    <cellStyle name="RISKtlCorner 3 4 4 4" xfId="23880" xr:uid="{00000000-0005-0000-0000-000075810000}"/>
    <cellStyle name="RISKtlCorner 3 4 5" xfId="23881" xr:uid="{00000000-0005-0000-0000-000076810000}"/>
    <cellStyle name="RISKtlCorner 3 4 5 2" xfId="23882" xr:uid="{00000000-0005-0000-0000-000077810000}"/>
    <cellStyle name="RISKtlCorner 3 4 5 2 2" xfId="23883" xr:uid="{00000000-0005-0000-0000-000078810000}"/>
    <cellStyle name="RISKtlCorner 3 4 5 3" xfId="23884" xr:uid="{00000000-0005-0000-0000-000079810000}"/>
    <cellStyle name="RISKtlCorner 3 4 5 3 2" xfId="23885" xr:uid="{00000000-0005-0000-0000-00007A810000}"/>
    <cellStyle name="RISKtlCorner 3 4 5 4" xfId="23886" xr:uid="{00000000-0005-0000-0000-00007B810000}"/>
    <cellStyle name="RISKtlCorner 3 4 6" xfId="23887" xr:uid="{00000000-0005-0000-0000-00007C810000}"/>
    <cellStyle name="RISKtlCorner 3 4 6 2" xfId="23888" xr:uid="{00000000-0005-0000-0000-00007D810000}"/>
    <cellStyle name="RISKtlCorner 3 4 6 2 2" xfId="23889" xr:uid="{00000000-0005-0000-0000-00007E810000}"/>
    <cellStyle name="RISKtlCorner 3 4 6 3" xfId="23890" xr:uid="{00000000-0005-0000-0000-00007F810000}"/>
    <cellStyle name="RISKtlCorner 3 4 6 3 2" xfId="23891" xr:uid="{00000000-0005-0000-0000-000080810000}"/>
    <cellStyle name="RISKtlCorner 3 4 6 4" xfId="23892" xr:uid="{00000000-0005-0000-0000-000081810000}"/>
    <cellStyle name="RISKtlCorner 3 4 7" xfId="23893" xr:uid="{00000000-0005-0000-0000-000082810000}"/>
    <cellStyle name="RISKtlCorner 3 4 7 2" xfId="23894" xr:uid="{00000000-0005-0000-0000-000083810000}"/>
    <cellStyle name="RISKtlCorner 3 4 8" xfId="23895" xr:uid="{00000000-0005-0000-0000-000084810000}"/>
    <cellStyle name="RISKtlCorner 3 4 8 2" xfId="23896" xr:uid="{00000000-0005-0000-0000-000085810000}"/>
    <cellStyle name="RISKtlCorner 3 4 9" xfId="23897" xr:uid="{00000000-0005-0000-0000-000086810000}"/>
    <cellStyle name="RISKtlCorner 3 4_Balance" xfId="23898" xr:uid="{00000000-0005-0000-0000-000087810000}"/>
    <cellStyle name="RISKtlCorner 3 5" xfId="23899" xr:uid="{00000000-0005-0000-0000-000088810000}"/>
    <cellStyle name="RISKtlCorner 3 5 2" xfId="23900" xr:uid="{00000000-0005-0000-0000-000089810000}"/>
    <cellStyle name="RISKtlCorner 3 5 2 2" xfId="23901" xr:uid="{00000000-0005-0000-0000-00008A810000}"/>
    <cellStyle name="RISKtlCorner 3 5 2 2 2" xfId="23902" xr:uid="{00000000-0005-0000-0000-00008B810000}"/>
    <cellStyle name="RISKtlCorner 3 5 2 3" xfId="23903" xr:uid="{00000000-0005-0000-0000-00008C810000}"/>
    <cellStyle name="RISKtlCorner 3 5 2 3 2" xfId="23904" xr:uid="{00000000-0005-0000-0000-00008D810000}"/>
    <cellStyle name="RISKtlCorner 3 5 2 4" xfId="23905" xr:uid="{00000000-0005-0000-0000-00008E810000}"/>
    <cellStyle name="RISKtlCorner 3 5 3" xfId="23906" xr:uid="{00000000-0005-0000-0000-00008F810000}"/>
    <cellStyle name="RISKtlCorner 3 5 3 2" xfId="23907" xr:uid="{00000000-0005-0000-0000-000090810000}"/>
    <cellStyle name="RISKtlCorner 3 5 3 2 2" xfId="23908" xr:uid="{00000000-0005-0000-0000-000091810000}"/>
    <cellStyle name="RISKtlCorner 3 5 3 3" xfId="23909" xr:uid="{00000000-0005-0000-0000-000092810000}"/>
    <cellStyle name="RISKtlCorner 3 5 3 3 2" xfId="23910" xr:uid="{00000000-0005-0000-0000-000093810000}"/>
    <cellStyle name="RISKtlCorner 3 5 3 4" xfId="23911" xr:uid="{00000000-0005-0000-0000-000094810000}"/>
    <cellStyle name="RISKtlCorner 3 5 4" xfId="23912" xr:uid="{00000000-0005-0000-0000-000095810000}"/>
    <cellStyle name="RISKtlCorner 3 5 4 2" xfId="23913" xr:uid="{00000000-0005-0000-0000-000096810000}"/>
    <cellStyle name="RISKtlCorner 3 5 4 2 2" xfId="23914" xr:uid="{00000000-0005-0000-0000-000097810000}"/>
    <cellStyle name="RISKtlCorner 3 5 4 3" xfId="23915" xr:uid="{00000000-0005-0000-0000-000098810000}"/>
    <cellStyle name="RISKtlCorner 3 5 4 3 2" xfId="23916" xr:uid="{00000000-0005-0000-0000-000099810000}"/>
    <cellStyle name="RISKtlCorner 3 5 4 4" xfId="23917" xr:uid="{00000000-0005-0000-0000-00009A810000}"/>
    <cellStyle name="RISKtlCorner 3 5 5" xfId="23918" xr:uid="{00000000-0005-0000-0000-00009B810000}"/>
    <cellStyle name="RISKtlCorner 3 5 5 2" xfId="23919" xr:uid="{00000000-0005-0000-0000-00009C810000}"/>
    <cellStyle name="RISKtlCorner 3 5 5 2 2" xfId="23920" xr:uid="{00000000-0005-0000-0000-00009D810000}"/>
    <cellStyle name="RISKtlCorner 3 5 5 3" xfId="23921" xr:uid="{00000000-0005-0000-0000-00009E810000}"/>
    <cellStyle name="RISKtlCorner 3 5 5 3 2" xfId="23922" xr:uid="{00000000-0005-0000-0000-00009F810000}"/>
    <cellStyle name="RISKtlCorner 3 5 5 4" xfId="23923" xr:uid="{00000000-0005-0000-0000-0000A0810000}"/>
    <cellStyle name="RISKtlCorner 3 5 6" xfId="23924" xr:uid="{00000000-0005-0000-0000-0000A1810000}"/>
    <cellStyle name="RISKtlCorner 3 5 6 2" xfId="23925" xr:uid="{00000000-0005-0000-0000-0000A2810000}"/>
    <cellStyle name="RISKtlCorner 3 5 7" xfId="23926" xr:uid="{00000000-0005-0000-0000-0000A3810000}"/>
    <cellStyle name="RISKtlCorner 3 5 7 2" xfId="23927" xr:uid="{00000000-0005-0000-0000-0000A4810000}"/>
    <cellStyle name="RISKtlCorner 3 5 8" xfId="23928" xr:uid="{00000000-0005-0000-0000-0000A5810000}"/>
    <cellStyle name="RISKtlCorner 3 6" xfId="23929" xr:uid="{00000000-0005-0000-0000-0000A6810000}"/>
    <cellStyle name="RISKtlCorner 3 6 2" xfId="23930" xr:uid="{00000000-0005-0000-0000-0000A7810000}"/>
    <cellStyle name="RISKtlCorner 3 6 2 2" xfId="23931" xr:uid="{00000000-0005-0000-0000-0000A8810000}"/>
    <cellStyle name="RISKtlCorner 3 6 2 2 2" xfId="23932" xr:uid="{00000000-0005-0000-0000-0000A9810000}"/>
    <cellStyle name="RISKtlCorner 3 6 2 3" xfId="23933" xr:uid="{00000000-0005-0000-0000-0000AA810000}"/>
    <cellStyle name="RISKtlCorner 3 6 2 3 2" xfId="23934" xr:uid="{00000000-0005-0000-0000-0000AB810000}"/>
    <cellStyle name="RISKtlCorner 3 6 2 4" xfId="23935" xr:uid="{00000000-0005-0000-0000-0000AC810000}"/>
    <cellStyle name="RISKtlCorner 3 6 3" xfId="23936" xr:uid="{00000000-0005-0000-0000-0000AD810000}"/>
    <cellStyle name="RISKtlCorner 3 6 3 2" xfId="23937" xr:uid="{00000000-0005-0000-0000-0000AE810000}"/>
    <cellStyle name="RISKtlCorner 3 6 3 2 2" xfId="23938" xr:uid="{00000000-0005-0000-0000-0000AF810000}"/>
    <cellStyle name="RISKtlCorner 3 6 3 3" xfId="23939" xr:uid="{00000000-0005-0000-0000-0000B0810000}"/>
    <cellStyle name="RISKtlCorner 3 6 3 3 2" xfId="23940" xr:uid="{00000000-0005-0000-0000-0000B1810000}"/>
    <cellStyle name="RISKtlCorner 3 6 3 4" xfId="23941" xr:uid="{00000000-0005-0000-0000-0000B2810000}"/>
    <cellStyle name="RISKtlCorner 3 6 4" xfId="23942" xr:uid="{00000000-0005-0000-0000-0000B3810000}"/>
    <cellStyle name="RISKtlCorner 3 6 4 2" xfId="23943" xr:uid="{00000000-0005-0000-0000-0000B4810000}"/>
    <cellStyle name="RISKtlCorner 3 6 4 2 2" xfId="23944" xr:uid="{00000000-0005-0000-0000-0000B5810000}"/>
    <cellStyle name="RISKtlCorner 3 6 4 3" xfId="23945" xr:uid="{00000000-0005-0000-0000-0000B6810000}"/>
    <cellStyle name="RISKtlCorner 3 6 4 3 2" xfId="23946" xr:uid="{00000000-0005-0000-0000-0000B7810000}"/>
    <cellStyle name="RISKtlCorner 3 6 4 4" xfId="23947" xr:uid="{00000000-0005-0000-0000-0000B8810000}"/>
    <cellStyle name="RISKtlCorner 3 6 5" xfId="23948" xr:uid="{00000000-0005-0000-0000-0000B9810000}"/>
    <cellStyle name="RISKtlCorner 3 6 5 2" xfId="23949" xr:uid="{00000000-0005-0000-0000-0000BA810000}"/>
    <cellStyle name="RISKtlCorner 3 6 5 2 2" xfId="23950" xr:uid="{00000000-0005-0000-0000-0000BB810000}"/>
    <cellStyle name="RISKtlCorner 3 6 5 3" xfId="23951" xr:uid="{00000000-0005-0000-0000-0000BC810000}"/>
    <cellStyle name="RISKtlCorner 3 6 5 3 2" xfId="23952" xr:uid="{00000000-0005-0000-0000-0000BD810000}"/>
    <cellStyle name="RISKtlCorner 3 6 5 4" xfId="23953" xr:uid="{00000000-0005-0000-0000-0000BE810000}"/>
    <cellStyle name="RISKtlCorner 3 6 6" xfId="23954" xr:uid="{00000000-0005-0000-0000-0000BF810000}"/>
    <cellStyle name="RISKtlCorner 3 6 6 2" xfId="23955" xr:uid="{00000000-0005-0000-0000-0000C0810000}"/>
    <cellStyle name="RISKtlCorner 3 6 7" xfId="23956" xr:uid="{00000000-0005-0000-0000-0000C1810000}"/>
    <cellStyle name="RISKtlCorner 3 6 7 2" xfId="23957" xr:uid="{00000000-0005-0000-0000-0000C2810000}"/>
    <cellStyle name="RISKtlCorner 3 6 8" xfId="23958" xr:uid="{00000000-0005-0000-0000-0000C3810000}"/>
    <cellStyle name="RISKtlCorner 3 7" xfId="23959" xr:uid="{00000000-0005-0000-0000-0000C4810000}"/>
    <cellStyle name="RISKtlCorner 3 7 2" xfId="23960" xr:uid="{00000000-0005-0000-0000-0000C5810000}"/>
    <cellStyle name="RISKtlCorner 3 7 2 2" xfId="23961" xr:uid="{00000000-0005-0000-0000-0000C6810000}"/>
    <cellStyle name="RISKtlCorner 3 7 3" xfId="23962" xr:uid="{00000000-0005-0000-0000-0000C7810000}"/>
    <cellStyle name="RISKtlCorner 3 7 3 2" xfId="23963" xr:uid="{00000000-0005-0000-0000-0000C8810000}"/>
    <cellStyle name="RISKtlCorner 3 7 4" xfId="23964" xr:uid="{00000000-0005-0000-0000-0000C9810000}"/>
    <cellStyle name="RISKtlCorner 3 8" xfId="23965" xr:uid="{00000000-0005-0000-0000-0000CA810000}"/>
    <cellStyle name="RISKtlCorner 3 8 2" xfId="23966" xr:uid="{00000000-0005-0000-0000-0000CB810000}"/>
    <cellStyle name="RISKtlCorner 3 8 2 2" xfId="23967" xr:uid="{00000000-0005-0000-0000-0000CC810000}"/>
    <cellStyle name="RISKtlCorner 3 8 3" xfId="23968" xr:uid="{00000000-0005-0000-0000-0000CD810000}"/>
    <cellStyle name="RISKtlCorner 3 8 3 2" xfId="23969" xr:uid="{00000000-0005-0000-0000-0000CE810000}"/>
    <cellStyle name="RISKtlCorner 3 8 4" xfId="23970" xr:uid="{00000000-0005-0000-0000-0000CF810000}"/>
    <cellStyle name="RISKtlCorner 3 9" xfId="23971" xr:uid="{00000000-0005-0000-0000-0000D0810000}"/>
    <cellStyle name="RISKtlCorner 3 9 2" xfId="23972" xr:uid="{00000000-0005-0000-0000-0000D1810000}"/>
    <cellStyle name="RISKtlCorner 3 9 2 2" xfId="23973" xr:uid="{00000000-0005-0000-0000-0000D2810000}"/>
    <cellStyle name="RISKtlCorner 3 9 3" xfId="23974" xr:uid="{00000000-0005-0000-0000-0000D3810000}"/>
    <cellStyle name="RISKtlCorner 3 9 3 2" xfId="23975" xr:uid="{00000000-0005-0000-0000-0000D4810000}"/>
    <cellStyle name="RISKtlCorner 3 9 4" xfId="23976" xr:uid="{00000000-0005-0000-0000-0000D5810000}"/>
    <cellStyle name="RISKtlCorner 3_Balance" xfId="23977" xr:uid="{00000000-0005-0000-0000-0000D6810000}"/>
    <cellStyle name="RISKtlCorner 4" xfId="23978" xr:uid="{00000000-0005-0000-0000-0000D7810000}"/>
    <cellStyle name="RISKtlCorner 4 10" xfId="23979" xr:uid="{00000000-0005-0000-0000-0000D8810000}"/>
    <cellStyle name="RISKtlCorner 4 10 2" xfId="23980" xr:uid="{00000000-0005-0000-0000-0000D9810000}"/>
    <cellStyle name="RISKtlCorner 4 10 2 2" xfId="23981" xr:uid="{00000000-0005-0000-0000-0000DA810000}"/>
    <cellStyle name="RISKtlCorner 4 10 3" xfId="23982" xr:uid="{00000000-0005-0000-0000-0000DB810000}"/>
    <cellStyle name="RISKtlCorner 4 10 3 2" xfId="23983" xr:uid="{00000000-0005-0000-0000-0000DC810000}"/>
    <cellStyle name="RISKtlCorner 4 10 4" xfId="23984" xr:uid="{00000000-0005-0000-0000-0000DD810000}"/>
    <cellStyle name="RISKtlCorner 4 11" xfId="23985" xr:uid="{00000000-0005-0000-0000-0000DE810000}"/>
    <cellStyle name="RISKtlCorner 4 11 2" xfId="23986" xr:uid="{00000000-0005-0000-0000-0000DF810000}"/>
    <cellStyle name="RISKtlCorner 4 12" xfId="23987" xr:uid="{00000000-0005-0000-0000-0000E0810000}"/>
    <cellStyle name="RISKtlCorner 4 12 2" xfId="23988" xr:uid="{00000000-0005-0000-0000-0000E1810000}"/>
    <cellStyle name="RISKtlCorner 4 13" xfId="23989" xr:uid="{00000000-0005-0000-0000-0000E2810000}"/>
    <cellStyle name="RISKtlCorner 4 2" xfId="23990" xr:uid="{00000000-0005-0000-0000-0000E3810000}"/>
    <cellStyle name="RISKtlCorner 4 2 2" xfId="23991" xr:uid="{00000000-0005-0000-0000-0000E4810000}"/>
    <cellStyle name="RISKtlCorner 4 2 2 2" xfId="23992" xr:uid="{00000000-0005-0000-0000-0000E5810000}"/>
    <cellStyle name="RISKtlCorner 4 2 2 2 2" xfId="23993" xr:uid="{00000000-0005-0000-0000-0000E6810000}"/>
    <cellStyle name="RISKtlCorner 4 2 2 2 2 2" xfId="23994" xr:uid="{00000000-0005-0000-0000-0000E7810000}"/>
    <cellStyle name="RISKtlCorner 4 2 2 2 3" xfId="23995" xr:uid="{00000000-0005-0000-0000-0000E8810000}"/>
    <cellStyle name="RISKtlCorner 4 2 2 2 3 2" xfId="23996" xr:uid="{00000000-0005-0000-0000-0000E9810000}"/>
    <cellStyle name="RISKtlCorner 4 2 2 2 4" xfId="23997" xr:uid="{00000000-0005-0000-0000-0000EA810000}"/>
    <cellStyle name="RISKtlCorner 4 2 2 3" xfId="23998" xr:uid="{00000000-0005-0000-0000-0000EB810000}"/>
    <cellStyle name="RISKtlCorner 4 2 2 3 2" xfId="23999" xr:uid="{00000000-0005-0000-0000-0000EC810000}"/>
    <cellStyle name="RISKtlCorner 4 2 2 3 2 2" xfId="24000" xr:uid="{00000000-0005-0000-0000-0000ED810000}"/>
    <cellStyle name="RISKtlCorner 4 2 2 3 3" xfId="24001" xr:uid="{00000000-0005-0000-0000-0000EE810000}"/>
    <cellStyle name="RISKtlCorner 4 2 2 3 3 2" xfId="24002" xr:uid="{00000000-0005-0000-0000-0000EF810000}"/>
    <cellStyle name="RISKtlCorner 4 2 2 3 4" xfId="24003" xr:uid="{00000000-0005-0000-0000-0000F0810000}"/>
    <cellStyle name="RISKtlCorner 4 2 2 4" xfId="24004" xr:uid="{00000000-0005-0000-0000-0000F1810000}"/>
    <cellStyle name="RISKtlCorner 4 2 2 4 2" xfId="24005" xr:uid="{00000000-0005-0000-0000-0000F2810000}"/>
    <cellStyle name="RISKtlCorner 4 2 2 4 2 2" xfId="24006" xr:uid="{00000000-0005-0000-0000-0000F3810000}"/>
    <cellStyle name="RISKtlCorner 4 2 2 4 3" xfId="24007" xr:uid="{00000000-0005-0000-0000-0000F4810000}"/>
    <cellStyle name="RISKtlCorner 4 2 2 4 3 2" xfId="24008" xr:uid="{00000000-0005-0000-0000-0000F5810000}"/>
    <cellStyle name="RISKtlCorner 4 2 2 4 4" xfId="24009" xr:uid="{00000000-0005-0000-0000-0000F6810000}"/>
    <cellStyle name="RISKtlCorner 4 2 2 5" xfId="24010" xr:uid="{00000000-0005-0000-0000-0000F7810000}"/>
    <cellStyle name="RISKtlCorner 4 2 2 5 2" xfId="24011" xr:uid="{00000000-0005-0000-0000-0000F8810000}"/>
    <cellStyle name="RISKtlCorner 4 2 2 5 2 2" xfId="24012" xr:uid="{00000000-0005-0000-0000-0000F9810000}"/>
    <cellStyle name="RISKtlCorner 4 2 2 5 3" xfId="24013" xr:uid="{00000000-0005-0000-0000-0000FA810000}"/>
    <cellStyle name="RISKtlCorner 4 2 2 5 3 2" xfId="24014" xr:uid="{00000000-0005-0000-0000-0000FB810000}"/>
    <cellStyle name="RISKtlCorner 4 2 2 5 4" xfId="24015" xr:uid="{00000000-0005-0000-0000-0000FC810000}"/>
    <cellStyle name="RISKtlCorner 4 2 2 6" xfId="24016" xr:uid="{00000000-0005-0000-0000-0000FD810000}"/>
    <cellStyle name="RISKtlCorner 4 2 2 6 2" xfId="24017" xr:uid="{00000000-0005-0000-0000-0000FE810000}"/>
    <cellStyle name="RISKtlCorner 4 2 2 7" xfId="24018" xr:uid="{00000000-0005-0000-0000-0000FF810000}"/>
    <cellStyle name="RISKtlCorner 4 2 2 7 2" xfId="24019" xr:uid="{00000000-0005-0000-0000-000000820000}"/>
    <cellStyle name="RISKtlCorner 4 2 2 8" xfId="24020" xr:uid="{00000000-0005-0000-0000-000001820000}"/>
    <cellStyle name="RISKtlCorner 4 2 3" xfId="24021" xr:uid="{00000000-0005-0000-0000-000002820000}"/>
    <cellStyle name="RISKtlCorner 4 2 3 2" xfId="24022" xr:uid="{00000000-0005-0000-0000-000003820000}"/>
    <cellStyle name="RISKtlCorner 4 2 3 2 2" xfId="24023" xr:uid="{00000000-0005-0000-0000-000004820000}"/>
    <cellStyle name="RISKtlCorner 4 2 3 3" xfId="24024" xr:uid="{00000000-0005-0000-0000-000005820000}"/>
    <cellStyle name="RISKtlCorner 4 2 3 3 2" xfId="24025" xr:uid="{00000000-0005-0000-0000-000006820000}"/>
    <cellStyle name="RISKtlCorner 4 2 3 4" xfId="24026" xr:uid="{00000000-0005-0000-0000-000007820000}"/>
    <cellStyle name="RISKtlCorner 4 2 4" xfId="24027" xr:uid="{00000000-0005-0000-0000-000008820000}"/>
    <cellStyle name="RISKtlCorner 4 2 4 2" xfId="24028" xr:uid="{00000000-0005-0000-0000-000009820000}"/>
    <cellStyle name="RISKtlCorner 4 2 4 2 2" xfId="24029" xr:uid="{00000000-0005-0000-0000-00000A820000}"/>
    <cellStyle name="RISKtlCorner 4 2 4 3" xfId="24030" xr:uid="{00000000-0005-0000-0000-00000B820000}"/>
    <cellStyle name="RISKtlCorner 4 2 4 3 2" xfId="24031" xr:uid="{00000000-0005-0000-0000-00000C820000}"/>
    <cellStyle name="RISKtlCorner 4 2 4 4" xfId="24032" xr:uid="{00000000-0005-0000-0000-00000D820000}"/>
    <cellStyle name="RISKtlCorner 4 2 5" xfId="24033" xr:uid="{00000000-0005-0000-0000-00000E820000}"/>
    <cellStyle name="RISKtlCorner 4 2 5 2" xfId="24034" xr:uid="{00000000-0005-0000-0000-00000F820000}"/>
    <cellStyle name="RISKtlCorner 4 2 5 2 2" xfId="24035" xr:uid="{00000000-0005-0000-0000-000010820000}"/>
    <cellStyle name="RISKtlCorner 4 2 5 3" xfId="24036" xr:uid="{00000000-0005-0000-0000-000011820000}"/>
    <cellStyle name="RISKtlCorner 4 2 5 3 2" xfId="24037" xr:uid="{00000000-0005-0000-0000-000012820000}"/>
    <cellStyle name="RISKtlCorner 4 2 5 4" xfId="24038" xr:uid="{00000000-0005-0000-0000-000013820000}"/>
    <cellStyle name="RISKtlCorner 4 2 6" xfId="24039" xr:uid="{00000000-0005-0000-0000-000014820000}"/>
    <cellStyle name="RISKtlCorner 4 2 6 2" xfId="24040" xr:uid="{00000000-0005-0000-0000-000015820000}"/>
    <cellStyle name="RISKtlCorner 4 2 6 2 2" xfId="24041" xr:uid="{00000000-0005-0000-0000-000016820000}"/>
    <cellStyle name="RISKtlCorner 4 2 6 3" xfId="24042" xr:uid="{00000000-0005-0000-0000-000017820000}"/>
    <cellStyle name="RISKtlCorner 4 2 6 3 2" xfId="24043" xr:uid="{00000000-0005-0000-0000-000018820000}"/>
    <cellStyle name="RISKtlCorner 4 2 6 4" xfId="24044" xr:uid="{00000000-0005-0000-0000-000019820000}"/>
    <cellStyle name="RISKtlCorner 4 2 7" xfId="24045" xr:uid="{00000000-0005-0000-0000-00001A820000}"/>
    <cellStyle name="RISKtlCorner 4 2 7 2" xfId="24046" xr:uid="{00000000-0005-0000-0000-00001B820000}"/>
    <cellStyle name="RISKtlCorner 4 2 8" xfId="24047" xr:uid="{00000000-0005-0000-0000-00001C820000}"/>
    <cellStyle name="RISKtlCorner 4 2 8 2" xfId="24048" xr:uid="{00000000-0005-0000-0000-00001D820000}"/>
    <cellStyle name="RISKtlCorner 4 2 9" xfId="24049" xr:uid="{00000000-0005-0000-0000-00001E820000}"/>
    <cellStyle name="RISKtlCorner 4 2_Balance" xfId="24050" xr:uid="{00000000-0005-0000-0000-00001F820000}"/>
    <cellStyle name="RISKtlCorner 4 3" xfId="24051" xr:uid="{00000000-0005-0000-0000-000020820000}"/>
    <cellStyle name="RISKtlCorner 4 3 2" xfId="24052" xr:uid="{00000000-0005-0000-0000-000021820000}"/>
    <cellStyle name="RISKtlCorner 4 3 2 2" xfId="24053" xr:uid="{00000000-0005-0000-0000-000022820000}"/>
    <cellStyle name="RISKtlCorner 4 3 2 2 2" xfId="24054" xr:uid="{00000000-0005-0000-0000-000023820000}"/>
    <cellStyle name="RISKtlCorner 4 3 2 2 2 2" xfId="24055" xr:uid="{00000000-0005-0000-0000-000024820000}"/>
    <cellStyle name="RISKtlCorner 4 3 2 2 3" xfId="24056" xr:uid="{00000000-0005-0000-0000-000025820000}"/>
    <cellStyle name="RISKtlCorner 4 3 2 2 3 2" xfId="24057" xr:uid="{00000000-0005-0000-0000-000026820000}"/>
    <cellStyle name="RISKtlCorner 4 3 2 2 4" xfId="24058" xr:uid="{00000000-0005-0000-0000-000027820000}"/>
    <cellStyle name="RISKtlCorner 4 3 2 3" xfId="24059" xr:uid="{00000000-0005-0000-0000-000028820000}"/>
    <cellStyle name="RISKtlCorner 4 3 2 3 2" xfId="24060" xr:uid="{00000000-0005-0000-0000-000029820000}"/>
    <cellStyle name="RISKtlCorner 4 3 2 3 2 2" xfId="24061" xr:uid="{00000000-0005-0000-0000-00002A820000}"/>
    <cellStyle name="RISKtlCorner 4 3 2 3 3" xfId="24062" xr:uid="{00000000-0005-0000-0000-00002B820000}"/>
    <cellStyle name="RISKtlCorner 4 3 2 3 3 2" xfId="24063" xr:uid="{00000000-0005-0000-0000-00002C820000}"/>
    <cellStyle name="RISKtlCorner 4 3 2 3 4" xfId="24064" xr:uid="{00000000-0005-0000-0000-00002D820000}"/>
    <cellStyle name="RISKtlCorner 4 3 2 4" xfId="24065" xr:uid="{00000000-0005-0000-0000-00002E820000}"/>
    <cellStyle name="RISKtlCorner 4 3 2 4 2" xfId="24066" xr:uid="{00000000-0005-0000-0000-00002F820000}"/>
    <cellStyle name="RISKtlCorner 4 3 2 4 2 2" xfId="24067" xr:uid="{00000000-0005-0000-0000-000030820000}"/>
    <cellStyle name="RISKtlCorner 4 3 2 4 3" xfId="24068" xr:uid="{00000000-0005-0000-0000-000031820000}"/>
    <cellStyle name="RISKtlCorner 4 3 2 4 3 2" xfId="24069" xr:uid="{00000000-0005-0000-0000-000032820000}"/>
    <cellStyle name="RISKtlCorner 4 3 2 4 4" xfId="24070" xr:uid="{00000000-0005-0000-0000-000033820000}"/>
    <cellStyle name="RISKtlCorner 4 3 2 5" xfId="24071" xr:uid="{00000000-0005-0000-0000-000034820000}"/>
    <cellStyle name="RISKtlCorner 4 3 2 5 2" xfId="24072" xr:uid="{00000000-0005-0000-0000-000035820000}"/>
    <cellStyle name="RISKtlCorner 4 3 2 5 2 2" xfId="24073" xr:uid="{00000000-0005-0000-0000-000036820000}"/>
    <cellStyle name="RISKtlCorner 4 3 2 5 3" xfId="24074" xr:uid="{00000000-0005-0000-0000-000037820000}"/>
    <cellStyle name="RISKtlCorner 4 3 2 5 3 2" xfId="24075" xr:uid="{00000000-0005-0000-0000-000038820000}"/>
    <cellStyle name="RISKtlCorner 4 3 2 5 4" xfId="24076" xr:uid="{00000000-0005-0000-0000-000039820000}"/>
    <cellStyle name="RISKtlCorner 4 3 2 6" xfId="24077" xr:uid="{00000000-0005-0000-0000-00003A820000}"/>
    <cellStyle name="RISKtlCorner 4 3 2 6 2" xfId="24078" xr:uid="{00000000-0005-0000-0000-00003B820000}"/>
    <cellStyle name="RISKtlCorner 4 3 2 7" xfId="24079" xr:uid="{00000000-0005-0000-0000-00003C820000}"/>
    <cellStyle name="RISKtlCorner 4 3 2 7 2" xfId="24080" xr:uid="{00000000-0005-0000-0000-00003D820000}"/>
    <cellStyle name="RISKtlCorner 4 3 2 8" xfId="24081" xr:uid="{00000000-0005-0000-0000-00003E820000}"/>
    <cellStyle name="RISKtlCorner 4 3 3" xfId="24082" xr:uid="{00000000-0005-0000-0000-00003F820000}"/>
    <cellStyle name="RISKtlCorner 4 3 3 2" xfId="24083" xr:uid="{00000000-0005-0000-0000-000040820000}"/>
    <cellStyle name="RISKtlCorner 4 3 3 2 2" xfId="24084" xr:uid="{00000000-0005-0000-0000-000041820000}"/>
    <cellStyle name="RISKtlCorner 4 3 3 3" xfId="24085" xr:uid="{00000000-0005-0000-0000-000042820000}"/>
    <cellStyle name="RISKtlCorner 4 3 3 3 2" xfId="24086" xr:uid="{00000000-0005-0000-0000-000043820000}"/>
    <cellStyle name="RISKtlCorner 4 3 3 4" xfId="24087" xr:uid="{00000000-0005-0000-0000-000044820000}"/>
    <cellStyle name="RISKtlCorner 4 3 4" xfId="24088" xr:uid="{00000000-0005-0000-0000-000045820000}"/>
    <cellStyle name="RISKtlCorner 4 3 4 2" xfId="24089" xr:uid="{00000000-0005-0000-0000-000046820000}"/>
    <cellStyle name="RISKtlCorner 4 3 4 2 2" xfId="24090" xr:uid="{00000000-0005-0000-0000-000047820000}"/>
    <cellStyle name="RISKtlCorner 4 3 4 3" xfId="24091" xr:uid="{00000000-0005-0000-0000-000048820000}"/>
    <cellStyle name="RISKtlCorner 4 3 4 3 2" xfId="24092" xr:uid="{00000000-0005-0000-0000-000049820000}"/>
    <cellStyle name="RISKtlCorner 4 3 4 4" xfId="24093" xr:uid="{00000000-0005-0000-0000-00004A820000}"/>
    <cellStyle name="RISKtlCorner 4 3 5" xfId="24094" xr:uid="{00000000-0005-0000-0000-00004B820000}"/>
    <cellStyle name="RISKtlCorner 4 3 5 2" xfId="24095" xr:uid="{00000000-0005-0000-0000-00004C820000}"/>
    <cellStyle name="RISKtlCorner 4 3 5 2 2" xfId="24096" xr:uid="{00000000-0005-0000-0000-00004D820000}"/>
    <cellStyle name="RISKtlCorner 4 3 5 3" xfId="24097" xr:uid="{00000000-0005-0000-0000-00004E820000}"/>
    <cellStyle name="RISKtlCorner 4 3 5 3 2" xfId="24098" xr:uid="{00000000-0005-0000-0000-00004F820000}"/>
    <cellStyle name="RISKtlCorner 4 3 5 4" xfId="24099" xr:uid="{00000000-0005-0000-0000-000050820000}"/>
    <cellStyle name="RISKtlCorner 4 3 6" xfId="24100" xr:uid="{00000000-0005-0000-0000-000051820000}"/>
    <cellStyle name="RISKtlCorner 4 3 6 2" xfId="24101" xr:uid="{00000000-0005-0000-0000-000052820000}"/>
    <cellStyle name="RISKtlCorner 4 3 6 2 2" xfId="24102" xr:uid="{00000000-0005-0000-0000-000053820000}"/>
    <cellStyle name="RISKtlCorner 4 3 6 3" xfId="24103" xr:uid="{00000000-0005-0000-0000-000054820000}"/>
    <cellStyle name="RISKtlCorner 4 3 6 3 2" xfId="24104" xr:uid="{00000000-0005-0000-0000-000055820000}"/>
    <cellStyle name="RISKtlCorner 4 3 6 4" xfId="24105" xr:uid="{00000000-0005-0000-0000-000056820000}"/>
    <cellStyle name="RISKtlCorner 4 3 7" xfId="24106" xr:uid="{00000000-0005-0000-0000-000057820000}"/>
    <cellStyle name="RISKtlCorner 4 3 7 2" xfId="24107" xr:uid="{00000000-0005-0000-0000-000058820000}"/>
    <cellStyle name="RISKtlCorner 4 3 8" xfId="24108" xr:uid="{00000000-0005-0000-0000-000059820000}"/>
    <cellStyle name="RISKtlCorner 4 3 8 2" xfId="24109" xr:uid="{00000000-0005-0000-0000-00005A820000}"/>
    <cellStyle name="RISKtlCorner 4 3 9" xfId="24110" xr:uid="{00000000-0005-0000-0000-00005B820000}"/>
    <cellStyle name="RISKtlCorner 4 3_Balance" xfId="24111" xr:uid="{00000000-0005-0000-0000-00005C820000}"/>
    <cellStyle name="RISKtlCorner 4 4" xfId="24112" xr:uid="{00000000-0005-0000-0000-00005D820000}"/>
    <cellStyle name="RISKtlCorner 4 4 2" xfId="24113" xr:uid="{00000000-0005-0000-0000-00005E820000}"/>
    <cellStyle name="RISKtlCorner 4 4 2 2" xfId="24114" xr:uid="{00000000-0005-0000-0000-00005F820000}"/>
    <cellStyle name="RISKtlCorner 4 4 2 2 2" xfId="24115" xr:uid="{00000000-0005-0000-0000-000060820000}"/>
    <cellStyle name="RISKtlCorner 4 4 2 2 2 2" xfId="24116" xr:uid="{00000000-0005-0000-0000-000061820000}"/>
    <cellStyle name="RISKtlCorner 4 4 2 2 3" xfId="24117" xr:uid="{00000000-0005-0000-0000-000062820000}"/>
    <cellStyle name="RISKtlCorner 4 4 2 2 3 2" xfId="24118" xr:uid="{00000000-0005-0000-0000-000063820000}"/>
    <cellStyle name="RISKtlCorner 4 4 2 2 4" xfId="24119" xr:uid="{00000000-0005-0000-0000-000064820000}"/>
    <cellStyle name="RISKtlCorner 4 4 2 3" xfId="24120" xr:uid="{00000000-0005-0000-0000-000065820000}"/>
    <cellStyle name="RISKtlCorner 4 4 2 3 2" xfId="24121" xr:uid="{00000000-0005-0000-0000-000066820000}"/>
    <cellStyle name="RISKtlCorner 4 4 2 3 2 2" xfId="24122" xr:uid="{00000000-0005-0000-0000-000067820000}"/>
    <cellStyle name="RISKtlCorner 4 4 2 3 3" xfId="24123" xr:uid="{00000000-0005-0000-0000-000068820000}"/>
    <cellStyle name="RISKtlCorner 4 4 2 3 3 2" xfId="24124" xr:uid="{00000000-0005-0000-0000-000069820000}"/>
    <cellStyle name="RISKtlCorner 4 4 2 3 4" xfId="24125" xr:uid="{00000000-0005-0000-0000-00006A820000}"/>
    <cellStyle name="RISKtlCorner 4 4 2 4" xfId="24126" xr:uid="{00000000-0005-0000-0000-00006B820000}"/>
    <cellStyle name="RISKtlCorner 4 4 2 4 2" xfId="24127" xr:uid="{00000000-0005-0000-0000-00006C820000}"/>
    <cellStyle name="RISKtlCorner 4 4 2 4 2 2" xfId="24128" xr:uid="{00000000-0005-0000-0000-00006D820000}"/>
    <cellStyle name="RISKtlCorner 4 4 2 4 3" xfId="24129" xr:uid="{00000000-0005-0000-0000-00006E820000}"/>
    <cellStyle name="RISKtlCorner 4 4 2 4 3 2" xfId="24130" xr:uid="{00000000-0005-0000-0000-00006F820000}"/>
    <cellStyle name="RISKtlCorner 4 4 2 4 4" xfId="24131" xr:uid="{00000000-0005-0000-0000-000070820000}"/>
    <cellStyle name="RISKtlCorner 4 4 2 5" xfId="24132" xr:uid="{00000000-0005-0000-0000-000071820000}"/>
    <cellStyle name="RISKtlCorner 4 4 2 5 2" xfId="24133" xr:uid="{00000000-0005-0000-0000-000072820000}"/>
    <cellStyle name="RISKtlCorner 4 4 2 5 2 2" xfId="24134" xr:uid="{00000000-0005-0000-0000-000073820000}"/>
    <cellStyle name="RISKtlCorner 4 4 2 5 3" xfId="24135" xr:uid="{00000000-0005-0000-0000-000074820000}"/>
    <cellStyle name="RISKtlCorner 4 4 2 5 3 2" xfId="24136" xr:uid="{00000000-0005-0000-0000-000075820000}"/>
    <cellStyle name="RISKtlCorner 4 4 2 5 4" xfId="24137" xr:uid="{00000000-0005-0000-0000-000076820000}"/>
    <cellStyle name="RISKtlCorner 4 4 2 6" xfId="24138" xr:uid="{00000000-0005-0000-0000-000077820000}"/>
    <cellStyle name="RISKtlCorner 4 4 2 6 2" xfId="24139" xr:uid="{00000000-0005-0000-0000-000078820000}"/>
    <cellStyle name="RISKtlCorner 4 4 2 7" xfId="24140" xr:uid="{00000000-0005-0000-0000-000079820000}"/>
    <cellStyle name="RISKtlCorner 4 4 2 7 2" xfId="24141" xr:uid="{00000000-0005-0000-0000-00007A820000}"/>
    <cellStyle name="RISKtlCorner 4 4 2 8" xfId="24142" xr:uid="{00000000-0005-0000-0000-00007B820000}"/>
    <cellStyle name="RISKtlCorner 4 4 3" xfId="24143" xr:uid="{00000000-0005-0000-0000-00007C820000}"/>
    <cellStyle name="RISKtlCorner 4 4 3 2" xfId="24144" xr:uid="{00000000-0005-0000-0000-00007D820000}"/>
    <cellStyle name="RISKtlCorner 4 4 3 2 2" xfId="24145" xr:uid="{00000000-0005-0000-0000-00007E820000}"/>
    <cellStyle name="RISKtlCorner 4 4 3 3" xfId="24146" xr:uid="{00000000-0005-0000-0000-00007F820000}"/>
    <cellStyle name="RISKtlCorner 4 4 3 3 2" xfId="24147" xr:uid="{00000000-0005-0000-0000-000080820000}"/>
    <cellStyle name="RISKtlCorner 4 4 3 4" xfId="24148" xr:uid="{00000000-0005-0000-0000-000081820000}"/>
    <cellStyle name="RISKtlCorner 4 4 4" xfId="24149" xr:uid="{00000000-0005-0000-0000-000082820000}"/>
    <cellStyle name="RISKtlCorner 4 4 4 2" xfId="24150" xr:uid="{00000000-0005-0000-0000-000083820000}"/>
    <cellStyle name="RISKtlCorner 4 4 4 2 2" xfId="24151" xr:uid="{00000000-0005-0000-0000-000084820000}"/>
    <cellStyle name="RISKtlCorner 4 4 4 3" xfId="24152" xr:uid="{00000000-0005-0000-0000-000085820000}"/>
    <cellStyle name="RISKtlCorner 4 4 4 3 2" xfId="24153" xr:uid="{00000000-0005-0000-0000-000086820000}"/>
    <cellStyle name="RISKtlCorner 4 4 4 4" xfId="24154" xr:uid="{00000000-0005-0000-0000-000087820000}"/>
    <cellStyle name="RISKtlCorner 4 4 5" xfId="24155" xr:uid="{00000000-0005-0000-0000-000088820000}"/>
    <cellStyle name="RISKtlCorner 4 4 5 2" xfId="24156" xr:uid="{00000000-0005-0000-0000-000089820000}"/>
    <cellStyle name="RISKtlCorner 4 4 5 2 2" xfId="24157" xr:uid="{00000000-0005-0000-0000-00008A820000}"/>
    <cellStyle name="RISKtlCorner 4 4 5 3" xfId="24158" xr:uid="{00000000-0005-0000-0000-00008B820000}"/>
    <cellStyle name="RISKtlCorner 4 4 5 3 2" xfId="24159" xr:uid="{00000000-0005-0000-0000-00008C820000}"/>
    <cellStyle name="RISKtlCorner 4 4 5 4" xfId="24160" xr:uid="{00000000-0005-0000-0000-00008D820000}"/>
    <cellStyle name="RISKtlCorner 4 4 6" xfId="24161" xr:uid="{00000000-0005-0000-0000-00008E820000}"/>
    <cellStyle name="RISKtlCorner 4 4 6 2" xfId="24162" xr:uid="{00000000-0005-0000-0000-00008F820000}"/>
    <cellStyle name="RISKtlCorner 4 4 6 2 2" xfId="24163" xr:uid="{00000000-0005-0000-0000-000090820000}"/>
    <cellStyle name="RISKtlCorner 4 4 6 3" xfId="24164" xr:uid="{00000000-0005-0000-0000-000091820000}"/>
    <cellStyle name="RISKtlCorner 4 4 6 3 2" xfId="24165" xr:uid="{00000000-0005-0000-0000-000092820000}"/>
    <cellStyle name="RISKtlCorner 4 4 6 4" xfId="24166" xr:uid="{00000000-0005-0000-0000-000093820000}"/>
    <cellStyle name="RISKtlCorner 4 4 7" xfId="24167" xr:uid="{00000000-0005-0000-0000-000094820000}"/>
    <cellStyle name="RISKtlCorner 4 4 7 2" xfId="24168" xr:uid="{00000000-0005-0000-0000-000095820000}"/>
    <cellStyle name="RISKtlCorner 4 4 8" xfId="24169" xr:uid="{00000000-0005-0000-0000-000096820000}"/>
    <cellStyle name="RISKtlCorner 4 4 8 2" xfId="24170" xr:uid="{00000000-0005-0000-0000-000097820000}"/>
    <cellStyle name="RISKtlCorner 4 4 9" xfId="24171" xr:uid="{00000000-0005-0000-0000-000098820000}"/>
    <cellStyle name="RISKtlCorner 4 4_Balance" xfId="24172" xr:uid="{00000000-0005-0000-0000-000099820000}"/>
    <cellStyle name="RISKtlCorner 4 5" xfId="24173" xr:uid="{00000000-0005-0000-0000-00009A820000}"/>
    <cellStyle name="RISKtlCorner 4 5 2" xfId="24174" xr:uid="{00000000-0005-0000-0000-00009B820000}"/>
    <cellStyle name="RISKtlCorner 4 5 2 2" xfId="24175" xr:uid="{00000000-0005-0000-0000-00009C820000}"/>
    <cellStyle name="RISKtlCorner 4 5 2 2 2" xfId="24176" xr:uid="{00000000-0005-0000-0000-00009D820000}"/>
    <cellStyle name="RISKtlCorner 4 5 2 3" xfId="24177" xr:uid="{00000000-0005-0000-0000-00009E820000}"/>
    <cellStyle name="RISKtlCorner 4 5 2 3 2" xfId="24178" xr:uid="{00000000-0005-0000-0000-00009F820000}"/>
    <cellStyle name="RISKtlCorner 4 5 2 4" xfId="24179" xr:uid="{00000000-0005-0000-0000-0000A0820000}"/>
    <cellStyle name="RISKtlCorner 4 5 3" xfId="24180" xr:uid="{00000000-0005-0000-0000-0000A1820000}"/>
    <cellStyle name="RISKtlCorner 4 5 3 2" xfId="24181" xr:uid="{00000000-0005-0000-0000-0000A2820000}"/>
    <cellStyle name="RISKtlCorner 4 5 3 2 2" xfId="24182" xr:uid="{00000000-0005-0000-0000-0000A3820000}"/>
    <cellStyle name="RISKtlCorner 4 5 3 3" xfId="24183" xr:uid="{00000000-0005-0000-0000-0000A4820000}"/>
    <cellStyle name="RISKtlCorner 4 5 3 3 2" xfId="24184" xr:uid="{00000000-0005-0000-0000-0000A5820000}"/>
    <cellStyle name="RISKtlCorner 4 5 3 4" xfId="24185" xr:uid="{00000000-0005-0000-0000-0000A6820000}"/>
    <cellStyle name="RISKtlCorner 4 5 4" xfId="24186" xr:uid="{00000000-0005-0000-0000-0000A7820000}"/>
    <cellStyle name="RISKtlCorner 4 5 4 2" xfId="24187" xr:uid="{00000000-0005-0000-0000-0000A8820000}"/>
    <cellStyle name="RISKtlCorner 4 5 4 2 2" xfId="24188" xr:uid="{00000000-0005-0000-0000-0000A9820000}"/>
    <cellStyle name="RISKtlCorner 4 5 4 3" xfId="24189" xr:uid="{00000000-0005-0000-0000-0000AA820000}"/>
    <cellStyle name="RISKtlCorner 4 5 4 3 2" xfId="24190" xr:uid="{00000000-0005-0000-0000-0000AB820000}"/>
    <cellStyle name="RISKtlCorner 4 5 4 4" xfId="24191" xr:uid="{00000000-0005-0000-0000-0000AC820000}"/>
    <cellStyle name="RISKtlCorner 4 5 5" xfId="24192" xr:uid="{00000000-0005-0000-0000-0000AD820000}"/>
    <cellStyle name="RISKtlCorner 4 5 5 2" xfId="24193" xr:uid="{00000000-0005-0000-0000-0000AE820000}"/>
    <cellStyle name="RISKtlCorner 4 5 5 2 2" xfId="24194" xr:uid="{00000000-0005-0000-0000-0000AF820000}"/>
    <cellStyle name="RISKtlCorner 4 5 5 3" xfId="24195" xr:uid="{00000000-0005-0000-0000-0000B0820000}"/>
    <cellStyle name="RISKtlCorner 4 5 5 3 2" xfId="24196" xr:uid="{00000000-0005-0000-0000-0000B1820000}"/>
    <cellStyle name="RISKtlCorner 4 5 5 4" xfId="24197" xr:uid="{00000000-0005-0000-0000-0000B2820000}"/>
    <cellStyle name="RISKtlCorner 4 5 6" xfId="24198" xr:uid="{00000000-0005-0000-0000-0000B3820000}"/>
    <cellStyle name="RISKtlCorner 4 5 6 2" xfId="24199" xr:uid="{00000000-0005-0000-0000-0000B4820000}"/>
    <cellStyle name="RISKtlCorner 4 5 7" xfId="24200" xr:uid="{00000000-0005-0000-0000-0000B5820000}"/>
    <cellStyle name="RISKtlCorner 4 5 7 2" xfId="24201" xr:uid="{00000000-0005-0000-0000-0000B6820000}"/>
    <cellStyle name="RISKtlCorner 4 5 8" xfId="24202" xr:uid="{00000000-0005-0000-0000-0000B7820000}"/>
    <cellStyle name="RISKtlCorner 4 6" xfId="24203" xr:uid="{00000000-0005-0000-0000-0000B8820000}"/>
    <cellStyle name="RISKtlCorner 4 6 2" xfId="24204" xr:uid="{00000000-0005-0000-0000-0000B9820000}"/>
    <cellStyle name="RISKtlCorner 4 6 2 2" xfId="24205" xr:uid="{00000000-0005-0000-0000-0000BA820000}"/>
    <cellStyle name="RISKtlCorner 4 6 2 2 2" xfId="24206" xr:uid="{00000000-0005-0000-0000-0000BB820000}"/>
    <cellStyle name="RISKtlCorner 4 6 2 3" xfId="24207" xr:uid="{00000000-0005-0000-0000-0000BC820000}"/>
    <cellStyle name="RISKtlCorner 4 6 2 3 2" xfId="24208" xr:uid="{00000000-0005-0000-0000-0000BD820000}"/>
    <cellStyle name="RISKtlCorner 4 6 2 4" xfId="24209" xr:uid="{00000000-0005-0000-0000-0000BE820000}"/>
    <cellStyle name="RISKtlCorner 4 6 3" xfId="24210" xr:uid="{00000000-0005-0000-0000-0000BF820000}"/>
    <cellStyle name="RISKtlCorner 4 6 3 2" xfId="24211" xr:uid="{00000000-0005-0000-0000-0000C0820000}"/>
    <cellStyle name="RISKtlCorner 4 6 3 2 2" xfId="24212" xr:uid="{00000000-0005-0000-0000-0000C1820000}"/>
    <cellStyle name="RISKtlCorner 4 6 3 3" xfId="24213" xr:uid="{00000000-0005-0000-0000-0000C2820000}"/>
    <cellStyle name="RISKtlCorner 4 6 3 3 2" xfId="24214" xr:uid="{00000000-0005-0000-0000-0000C3820000}"/>
    <cellStyle name="RISKtlCorner 4 6 3 4" xfId="24215" xr:uid="{00000000-0005-0000-0000-0000C4820000}"/>
    <cellStyle name="RISKtlCorner 4 6 4" xfId="24216" xr:uid="{00000000-0005-0000-0000-0000C5820000}"/>
    <cellStyle name="RISKtlCorner 4 6 4 2" xfId="24217" xr:uid="{00000000-0005-0000-0000-0000C6820000}"/>
    <cellStyle name="RISKtlCorner 4 6 4 2 2" xfId="24218" xr:uid="{00000000-0005-0000-0000-0000C7820000}"/>
    <cellStyle name="RISKtlCorner 4 6 4 3" xfId="24219" xr:uid="{00000000-0005-0000-0000-0000C8820000}"/>
    <cellStyle name="RISKtlCorner 4 6 4 3 2" xfId="24220" xr:uid="{00000000-0005-0000-0000-0000C9820000}"/>
    <cellStyle name="RISKtlCorner 4 6 4 4" xfId="24221" xr:uid="{00000000-0005-0000-0000-0000CA820000}"/>
    <cellStyle name="RISKtlCorner 4 6 5" xfId="24222" xr:uid="{00000000-0005-0000-0000-0000CB820000}"/>
    <cellStyle name="RISKtlCorner 4 6 5 2" xfId="24223" xr:uid="{00000000-0005-0000-0000-0000CC820000}"/>
    <cellStyle name="RISKtlCorner 4 6 5 2 2" xfId="24224" xr:uid="{00000000-0005-0000-0000-0000CD820000}"/>
    <cellStyle name="RISKtlCorner 4 6 5 3" xfId="24225" xr:uid="{00000000-0005-0000-0000-0000CE820000}"/>
    <cellStyle name="RISKtlCorner 4 6 5 3 2" xfId="24226" xr:uid="{00000000-0005-0000-0000-0000CF820000}"/>
    <cellStyle name="RISKtlCorner 4 6 5 4" xfId="24227" xr:uid="{00000000-0005-0000-0000-0000D0820000}"/>
    <cellStyle name="RISKtlCorner 4 6 6" xfId="24228" xr:uid="{00000000-0005-0000-0000-0000D1820000}"/>
    <cellStyle name="RISKtlCorner 4 6 6 2" xfId="24229" xr:uid="{00000000-0005-0000-0000-0000D2820000}"/>
    <cellStyle name="RISKtlCorner 4 6 7" xfId="24230" xr:uid="{00000000-0005-0000-0000-0000D3820000}"/>
    <cellStyle name="RISKtlCorner 4 6 7 2" xfId="24231" xr:uid="{00000000-0005-0000-0000-0000D4820000}"/>
    <cellStyle name="RISKtlCorner 4 6 8" xfId="24232" xr:uid="{00000000-0005-0000-0000-0000D5820000}"/>
    <cellStyle name="RISKtlCorner 4 7" xfId="24233" xr:uid="{00000000-0005-0000-0000-0000D6820000}"/>
    <cellStyle name="RISKtlCorner 4 7 2" xfId="24234" xr:uid="{00000000-0005-0000-0000-0000D7820000}"/>
    <cellStyle name="RISKtlCorner 4 7 2 2" xfId="24235" xr:uid="{00000000-0005-0000-0000-0000D8820000}"/>
    <cellStyle name="RISKtlCorner 4 7 3" xfId="24236" xr:uid="{00000000-0005-0000-0000-0000D9820000}"/>
    <cellStyle name="RISKtlCorner 4 7 3 2" xfId="24237" xr:uid="{00000000-0005-0000-0000-0000DA820000}"/>
    <cellStyle name="RISKtlCorner 4 7 4" xfId="24238" xr:uid="{00000000-0005-0000-0000-0000DB820000}"/>
    <cellStyle name="RISKtlCorner 4 8" xfId="24239" xr:uid="{00000000-0005-0000-0000-0000DC820000}"/>
    <cellStyle name="RISKtlCorner 4 8 2" xfId="24240" xr:uid="{00000000-0005-0000-0000-0000DD820000}"/>
    <cellStyle name="RISKtlCorner 4 8 2 2" xfId="24241" xr:uid="{00000000-0005-0000-0000-0000DE820000}"/>
    <cellStyle name="RISKtlCorner 4 8 3" xfId="24242" xr:uid="{00000000-0005-0000-0000-0000DF820000}"/>
    <cellStyle name="RISKtlCorner 4 8 3 2" xfId="24243" xr:uid="{00000000-0005-0000-0000-0000E0820000}"/>
    <cellStyle name="RISKtlCorner 4 8 4" xfId="24244" xr:uid="{00000000-0005-0000-0000-0000E1820000}"/>
    <cellStyle name="RISKtlCorner 4 9" xfId="24245" xr:uid="{00000000-0005-0000-0000-0000E2820000}"/>
    <cellStyle name="RISKtlCorner 4 9 2" xfId="24246" xr:uid="{00000000-0005-0000-0000-0000E3820000}"/>
    <cellStyle name="RISKtlCorner 4 9 2 2" xfId="24247" xr:uid="{00000000-0005-0000-0000-0000E4820000}"/>
    <cellStyle name="RISKtlCorner 4 9 3" xfId="24248" xr:uid="{00000000-0005-0000-0000-0000E5820000}"/>
    <cellStyle name="RISKtlCorner 4 9 3 2" xfId="24249" xr:uid="{00000000-0005-0000-0000-0000E6820000}"/>
    <cellStyle name="RISKtlCorner 4 9 4" xfId="24250" xr:uid="{00000000-0005-0000-0000-0000E7820000}"/>
    <cellStyle name="RISKtlCorner 4_Balance" xfId="24251" xr:uid="{00000000-0005-0000-0000-0000E8820000}"/>
    <cellStyle name="RISKtlCorner 5" xfId="24252" xr:uid="{00000000-0005-0000-0000-0000E9820000}"/>
    <cellStyle name="RISKtlCorner 5 2" xfId="24253" xr:uid="{00000000-0005-0000-0000-0000EA820000}"/>
    <cellStyle name="RISKtlCorner 5 2 2" xfId="24254" xr:uid="{00000000-0005-0000-0000-0000EB820000}"/>
    <cellStyle name="RISKtlCorner 5 2 2 2" xfId="24255" xr:uid="{00000000-0005-0000-0000-0000EC820000}"/>
    <cellStyle name="RISKtlCorner 5 2 3" xfId="24256" xr:uid="{00000000-0005-0000-0000-0000ED820000}"/>
    <cellStyle name="RISKtlCorner 5 2 3 2" xfId="24257" xr:uid="{00000000-0005-0000-0000-0000EE820000}"/>
    <cellStyle name="RISKtlCorner 5 2 4" xfId="24258" xr:uid="{00000000-0005-0000-0000-0000EF820000}"/>
    <cellStyle name="RISKtlCorner 5 3" xfId="24259" xr:uid="{00000000-0005-0000-0000-0000F0820000}"/>
    <cellStyle name="RISKtlCorner 5 3 2" xfId="24260" xr:uid="{00000000-0005-0000-0000-0000F1820000}"/>
    <cellStyle name="RISKtlCorner 5 3 2 2" xfId="24261" xr:uid="{00000000-0005-0000-0000-0000F2820000}"/>
    <cellStyle name="RISKtlCorner 5 3 3" xfId="24262" xr:uid="{00000000-0005-0000-0000-0000F3820000}"/>
    <cellStyle name="RISKtlCorner 5 3 3 2" xfId="24263" xr:uid="{00000000-0005-0000-0000-0000F4820000}"/>
    <cellStyle name="RISKtlCorner 5 3 4" xfId="24264" xr:uid="{00000000-0005-0000-0000-0000F5820000}"/>
    <cellStyle name="RISKtlCorner 5 4" xfId="24265" xr:uid="{00000000-0005-0000-0000-0000F6820000}"/>
    <cellStyle name="RISKtlCorner 5 4 2" xfId="24266" xr:uid="{00000000-0005-0000-0000-0000F7820000}"/>
    <cellStyle name="RISKtlCorner 5 4 2 2" xfId="24267" xr:uid="{00000000-0005-0000-0000-0000F8820000}"/>
    <cellStyle name="RISKtlCorner 5 4 3" xfId="24268" xr:uid="{00000000-0005-0000-0000-0000F9820000}"/>
    <cellStyle name="RISKtlCorner 5 4 3 2" xfId="24269" xr:uid="{00000000-0005-0000-0000-0000FA820000}"/>
    <cellStyle name="RISKtlCorner 5 4 4" xfId="24270" xr:uid="{00000000-0005-0000-0000-0000FB820000}"/>
    <cellStyle name="RISKtlCorner 5 5" xfId="24271" xr:uid="{00000000-0005-0000-0000-0000FC820000}"/>
    <cellStyle name="RISKtlCorner 5 5 2" xfId="24272" xr:uid="{00000000-0005-0000-0000-0000FD820000}"/>
    <cellStyle name="RISKtlCorner 5 5 2 2" xfId="24273" xr:uid="{00000000-0005-0000-0000-0000FE820000}"/>
    <cellStyle name="RISKtlCorner 5 5 3" xfId="24274" xr:uid="{00000000-0005-0000-0000-0000FF820000}"/>
    <cellStyle name="RISKtlCorner 5 5 3 2" xfId="24275" xr:uid="{00000000-0005-0000-0000-000000830000}"/>
    <cellStyle name="RISKtlCorner 5 5 4" xfId="24276" xr:uid="{00000000-0005-0000-0000-000001830000}"/>
    <cellStyle name="RISKtlCorner 5 6" xfId="24277" xr:uid="{00000000-0005-0000-0000-000002830000}"/>
    <cellStyle name="RISKtlCorner 5 6 2" xfId="24278" xr:uid="{00000000-0005-0000-0000-000003830000}"/>
    <cellStyle name="RISKtlCorner 5 7" xfId="24279" xr:uid="{00000000-0005-0000-0000-000004830000}"/>
    <cellStyle name="RISKtlCorner 5 7 2" xfId="24280" xr:uid="{00000000-0005-0000-0000-000005830000}"/>
    <cellStyle name="RISKtlCorner 5 8" xfId="24281" xr:uid="{00000000-0005-0000-0000-000006830000}"/>
    <cellStyle name="RISKtlCorner 6" xfId="24282" xr:uid="{00000000-0005-0000-0000-000007830000}"/>
    <cellStyle name="RISKtlCorner 6 2" xfId="24283" xr:uid="{00000000-0005-0000-0000-000008830000}"/>
    <cellStyle name="RISKtlCorner 6 2 2" xfId="24284" xr:uid="{00000000-0005-0000-0000-000009830000}"/>
    <cellStyle name="RISKtlCorner 6 3" xfId="24285" xr:uid="{00000000-0005-0000-0000-00000A830000}"/>
    <cellStyle name="RISKtlCorner 6 3 2" xfId="24286" xr:uid="{00000000-0005-0000-0000-00000B830000}"/>
    <cellStyle name="RISKtlCorner 6 4" xfId="24287" xr:uid="{00000000-0005-0000-0000-00000C830000}"/>
    <cellStyle name="RISKtlCorner 7" xfId="24288" xr:uid="{00000000-0005-0000-0000-00000D830000}"/>
    <cellStyle name="RISKtlCorner 7 2" xfId="24289" xr:uid="{00000000-0005-0000-0000-00000E830000}"/>
    <cellStyle name="RISKtlCorner 7 2 2" xfId="24290" xr:uid="{00000000-0005-0000-0000-00000F830000}"/>
    <cellStyle name="RISKtlCorner 7 3" xfId="24291" xr:uid="{00000000-0005-0000-0000-000010830000}"/>
    <cellStyle name="RISKtlCorner 7 3 2" xfId="24292" xr:uid="{00000000-0005-0000-0000-000011830000}"/>
    <cellStyle name="RISKtlCorner 7 4" xfId="24293" xr:uid="{00000000-0005-0000-0000-000012830000}"/>
    <cellStyle name="RISKtlCorner 8" xfId="24294" xr:uid="{00000000-0005-0000-0000-000013830000}"/>
    <cellStyle name="RISKtlCorner 8 2" xfId="24295" xr:uid="{00000000-0005-0000-0000-000014830000}"/>
    <cellStyle name="RISKtlCorner 8 2 2" xfId="24296" xr:uid="{00000000-0005-0000-0000-000015830000}"/>
    <cellStyle name="RISKtlCorner 8 3" xfId="24297" xr:uid="{00000000-0005-0000-0000-000016830000}"/>
    <cellStyle name="RISKtlCorner 8 3 2" xfId="24298" xr:uid="{00000000-0005-0000-0000-000017830000}"/>
    <cellStyle name="RISKtlCorner 8 4" xfId="24299" xr:uid="{00000000-0005-0000-0000-000018830000}"/>
    <cellStyle name="RISKtlCorner 9" xfId="24300" xr:uid="{00000000-0005-0000-0000-000019830000}"/>
    <cellStyle name="RISKtlCorner 9 2" xfId="24301" xr:uid="{00000000-0005-0000-0000-00001A830000}"/>
    <cellStyle name="RISKtlCorner 9 2 2" xfId="24302" xr:uid="{00000000-0005-0000-0000-00001B830000}"/>
    <cellStyle name="RISKtlCorner 9 3" xfId="24303" xr:uid="{00000000-0005-0000-0000-00001C830000}"/>
    <cellStyle name="RISKtlCorner 9 3 2" xfId="24304" xr:uid="{00000000-0005-0000-0000-00001D830000}"/>
    <cellStyle name="RISKtlCorner 9 4" xfId="24305" xr:uid="{00000000-0005-0000-0000-00001E830000}"/>
    <cellStyle name="RISKtlCorner_Balance" xfId="24306" xr:uid="{00000000-0005-0000-0000-00001F830000}"/>
    <cellStyle name="RISKtopEdge" xfId="24307" xr:uid="{00000000-0005-0000-0000-000020830000}"/>
    <cellStyle name="RISKtopEdge 10" xfId="24308" xr:uid="{00000000-0005-0000-0000-000021830000}"/>
    <cellStyle name="RISKtopEdge 10 2" xfId="24309" xr:uid="{00000000-0005-0000-0000-000022830000}"/>
    <cellStyle name="RISKtopEdge 11" xfId="24310" xr:uid="{00000000-0005-0000-0000-000023830000}"/>
    <cellStyle name="RISKtopEdge 11 2" xfId="24311" xr:uid="{00000000-0005-0000-0000-000024830000}"/>
    <cellStyle name="RISKtopEdge 12" xfId="24312" xr:uid="{00000000-0005-0000-0000-000025830000}"/>
    <cellStyle name="RISKtopEdge 2" xfId="24313" xr:uid="{00000000-0005-0000-0000-000026830000}"/>
    <cellStyle name="RISKtopEdge 2 10" xfId="24314" xr:uid="{00000000-0005-0000-0000-000027830000}"/>
    <cellStyle name="RISKtopEdge 2 10 2" xfId="24315" xr:uid="{00000000-0005-0000-0000-000028830000}"/>
    <cellStyle name="RISKtopEdge 2 10 2 2" xfId="24316" xr:uid="{00000000-0005-0000-0000-000029830000}"/>
    <cellStyle name="RISKtopEdge 2 10 3" xfId="24317" xr:uid="{00000000-0005-0000-0000-00002A830000}"/>
    <cellStyle name="RISKtopEdge 2 10 3 2" xfId="24318" xr:uid="{00000000-0005-0000-0000-00002B830000}"/>
    <cellStyle name="RISKtopEdge 2 10 4" xfId="24319" xr:uid="{00000000-0005-0000-0000-00002C830000}"/>
    <cellStyle name="RISKtopEdge 2 11" xfId="24320" xr:uid="{00000000-0005-0000-0000-00002D830000}"/>
    <cellStyle name="RISKtopEdge 2 11 2" xfId="24321" xr:uid="{00000000-0005-0000-0000-00002E830000}"/>
    <cellStyle name="RISKtopEdge 2 12" xfId="24322" xr:uid="{00000000-0005-0000-0000-00002F830000}"/>
    <cellStyle name="RISKtopEdge 2 12 2" xfId="24323" xr:uid="{00000000-0005-0000-0000-000030830000}"/>
    <cellStyle name="RISKtopEdge 2 13" xfId="24324" xr:uid="{00000000-0005-0000-0000-000031830000}"/>
    <cellStyle name="RISKtopEdge 2 2" xfId="24325" xr:uid="{00000000-0005-0000-0000-000032830000}"/>
    <cellStyle name="RISKtopEdge 2 2 2" xfId="24326" xr:uid="{00000000-0005-0000-0000-000033830000}"/>
    <cellStyle name="RISKtopEdge 2 2 2 2" xfId="24327" xr:uid="{00000000-0005-0000-0000-000034830000}"/>
    <cellStyle name="RISKtopEdge 2 2 2 2 2" xfId="24328" xr:uid="{00000000-0005-0000-0000-000035830000}"/>
    <cellStyle name="RISKtopEdge 2 2 2 2 2 2" xfId="24329" xr:uid="{00000000-0005-0000-0000-000036830000}"/>
    <cellStyle name="RISKtopEdge 2 2 2 2 3" xfId="24330" xr:uid="{00000000-0005-0000-0000-000037830000}"/>
    <cellStyle name="RISKtopEdge 2 2 2 2 3 2" xfId="24331" xr:uid="{00000000-0005-0000-0000-000038830000}"/>
    <cellStyle name="RISKtopEdge 2 2 2 2 4" xfId="24332" xr:uid="{00000000-0005-0000-0000-000039830000}"/>
    <cellStyle name="RISKtopEdge 2 2 2 3" xfId="24333" xr:uid="{00000000-0005-0000-0000-00003A830000}"/>
    <cellStyle name="RISKtopEdge 2 2 2 3 2" xfId="24334" xr:uid="{00000000-0005-0000-0000-00003B830000}"/>
    <cellStyle name="RISKtopEdge 2 2 2 3 2 2" xfId="24335" xr:uid="{00000000-0005-0000-0000-00003C830000}"/>
    <cellStyle name="RISKtopEdge 2 2 2 3 3" xfId="24336" xr:uid="{00000000-0005-0000-0000-00003D830000}"/>
    <cellStyle name="RISKtopEdge 2 2 2 3 3 2" xfId="24337" xr:uid="{00000000-0005-0000-0000-00003E830000}"/>
    <cellStyle name="RISKtopEdge 2 2 2 3 4" xfId="24338" xr:uid="{00000000-0005-0000-0000-00003F830000}"/>
    <cellStyle name="RISKtopEdge 2 2 2 4" xfId="24339" xr:uid="{00000000-0005-0000-0000-000040830000}"/>
    <cellStyle name="RISKtopEdge 2 2 2 4 2" xfId="24340" xr:uid="{00000000-0005-0000-0000-000041830000}"/>
    <cellStyle name="RISKtopEdge 2 2 2 4 2 2" xfId="24341" xr:uid="{00000000-0005-0000-0000-000042830000}"/>
    <cellStyle name="RISKtopEdge 2 2 2 4 3" xfId="24342" xr:uid="{00000000-0005-0000-0000-000043830000}"/>
    <cellStyle name="RISKtopEdge 2 2 2 4 3 2" xfId="24343" xr:uid="{00000000-0005-0000-0000-000044830000}"/>
    <cellStyle name="RISKtopEdge 2 2 2 4 4" xfId="24344" xr:uid="{00000000-0005-0000-0000-000045830000}"/>
    <cellStyle name="RISKtopEdge 2 2 2 5" xfId="24345" xr:uid="{00000000-0005-0000-0000-000046830000}"/>
    <cellStyle name="RISKtopEdge 2 2 2 5 2" xfId="24346" xr:uid="{00000000-0005-0000-0000-000047830000}"/>
    <cellStyle name="RISKtopEdge 2 2 2 5 2 2" xfId="24347" xr:uid="{00000000-0005-0000-0000-000048830000}"/>
    <cellStyle name="RISKtopEdge 2 2 2 5 3" xfId="24348" xr:uid="{00000000-0005-0000-0000-000049830000}"/>
    <cellStyle name="RISKtopEdge 2 2 2 5 3 2" xfId="24349" xr:uid="{00000000-0005-0000-0000-00004A830000}"/>
    <cellStyle name="RISKtopEdge 2 2 2 5 4" xfId="24350" xr:uid="{00000000-0005-0000-0000-00004B830000}"/>
    <cellStyle name="RISKtopEdge 2 2 2 6" xfId="24351" xr:uid="{00000000-0005-0000-0000-00004C830000}"/>
    <cellStyle name="RISKtopEdge 2 2 2 6 2" xfId="24352" xr:uid="{00000000-0005-0000-0000-00004D830000}"/>
    <cellStyle name="RISKtopEdge 2 2 2 7" xfId="24353" xr:uid="{00000000-0005-0000-0000-00004E830000}"/>
    <cellStyle name="RISKtopEdge 2 2 2 7 2" xfId="24354" xr:uid="{00000000-0005-0000-0000-00004F830000}"/>
    <cellStyle name="RISKtopEdge 2 2 2 8" xfId="24355" xr:uid="{00000000-0005-0000-0000-000050830000}"/>
    <cellStyle name="RISKtopEdge 2 2 3" xfId="24356" xr:uid="{00000000-0005-0000-0000-000051830000}"/>
    <cellStyle name="RISKtopEdge 2 2 3 2" xfId="24357" xr:uid="{00000000-0005-0000-0000-000052830000}"/>
    <cellStyle name="RISKtopEdge 2 2 3 2 2" xfId="24358" xr:uid="{00000000-0005-0000-0000-000053830000}"/>
    <cellStyle name="RISKtopEdge 2 2 3 3" xfId="24359" xr:uid="{00000000-0005-0000-0000-000054830000}"/>
    <cellStyle name="RISKtopEdge 2 2 3 3 2" xfId="24360" xr:uid="{00000000-0005-0000-0000-000055830000}"/>
    <cellStyle name="RISKtopEdge 2 2 3 4" xfId="24361" xr:uid="{00000000-0005-0000-0000-000056830000}"/>
    <cellStyle name="RISKtopEdge 2 2 4" xfId="24362" xr:uid="{00000000-0005-0000-0000-000057830000}"/>
    <cellStyle name="RISKtopEdge 2 2 4 2" xfId="24363" xr:uid="{00000000-0005-0000-0000-000058830000}"/>
    <cellStyle name="RISKtopEdge 2 2 4 2 2" xfId="24364" xr:uid="{00000000-0005-0000-0000-000059830000}"/>
    <cellStyle name="RISKtopEdge 2 2 4 3" xfId="24365" xr:uid="{00000000-0005-0000-0000-00005A830000}"/>
    <cellStyle name="RISKtopEdge 2 2 4 3 2" xfId="24366" xr:uid="{00000000-0005-0000-0000-00005B830000}"/>
    <cellStyle name="RISKtopEdge 2 2 4 4" xfId="24367" xr:uid="{00000000-0005-0000-0000-00005C830000}"/>
    <cellStyle name="RISKtopEdge 2 2 5" xfId="24368" xr:uid="{00000000-0005-0000-0000-00005D830000}"/>
    <cellStyle name="RISKtopEdge 2 2 5 2" xfId="24369" xr:uid="{00000000-0005-0000-0000-00005E830000}"/>
    <cellStyle name="RISKtopEdge 2 2 5 2 2" xfId="24370" xr:uid="{00000000-0005-0000-0000-00005F830000}"/>
    <cellStyle name="RISKtopEdge 2 2 5 3" xfId="24371" xr:uid="{00000000-0005-0000-0000-000060830000}"/>
    <cellStyle name="RISKtopEdge 2 2 5 3 2" xfId="24372" xr:uid="{00000000-0005-0000-0000-000061830000}"/>
    <cellStyle name="RISKtopEdge 2 2 5 4" xfId="24373" xr:uid="{00000000-0005-0000-0000-000062830000}"/>
    <cellStyle name="RISKtopEdge 2 2 6" xfId="24374" xr:uid="{00000000-0005-0000-0000-000063830000}"/>
    <cellStyle name="RISKtopEdge 2 2 6 2" xfId="24375" xr:uid="{00000000-0005-0000-0000-000064830000}"/>
    <cellStyle name="RISKtopEdge 2 2 6 2 2" xfId="24376" xr:uid="{00000000-0005-0000-0000-000065830000}"/>
    <cellStyle name="RISKtopEdge 2 2 6 3" xfId="24377" xr:uid="{00000000-0005-0000-0000-000066830000}"/>
    <cellStyle name="RISKtopEdge 2 2 6 3 2" xfId="24378" xr:uid="{00000000-0005-0000-0000-000067830000}"/>
    <cellStyle name="RISKtopEdge 2 2 6 4" xfId="24379" xr:uid="{00000000-0005-0000-0000-000068830000}"/>
    <cellStyle name="RISKtopEdge 2 2 7" xfId="24380" xr:uid="{00000000-0005-0000-0000-000069830000}"/>
    <cellStyle name="RISKtopEdge 2 2 7 2" xfId="24381" xr:uid="{00000000-0005-0000-0000-00006A830000}"/>
    <cellStyle name="RISKtopEdge 2 2 8" xfId="24382" xr:uid="{00000000-0005-0000-0000-00006B830000}"/>
    <cellStyle name="RISKtopEdge 2 2 8 2" xfId="24383" xr:uid="{00000000-0005-0000-0000-00006C830000}"/>
    <cellStyle name="RISKtopEdge 2 2 9" xfId="24384" xr:uid="{00000000-0005-0000-0000-00006D830000}"/>
    <cellStyle name="RISKtopEdge 2 2_Balance" xfId="24385" xr:uid="{00000000-0005-0000-0000-00006E830000}"/>
    <cellStyle name="RISKtopEdge 2 3" xfId="24386" xr:uid="{00000000-0005-0000-0000-00006F830000}"/>
    <cellStyle name="RISKtopEdge 2 3 2" xfId="24387" xr:uid="{00000000-0005-0000-0000-000070830000}"/>
    <cellStyle name="RISKtopEdge 2 3 2 2" xfId="24388" xr:uid="{00000000-0005-0000-0000-000071830000}"/>
    <cellStyle name="RISKtopEdge 2 3 2 2 2" xfId="24389" xr:uid="{00000000-0005-0000-0000-000072830000}"/>
    <cellStyle name="RISKtopEdge 2 3 2 2 2 2" xfId="24390" xr:uid="{00000000-0005-0000-0000-000073830000}"/>
    <cellStyle name="RISKtopEdge 2 3 2 2 3" xfId="24391" xr:uid="{00000000-0005-0000-0000-000074830000}"/>
    <cellStyle name="RISKtopEdge 2 3 2 2 3 2" xfId="24392" xr:uid="{00000000-0005-0000-0000-000075830000}"/>
    <cellStyle name="RISKtopEdge 2 3 2 2 4" xfId="24393" xr:uid="{00000000-0005-0000-0000-000076830000}"/>
    <cellStyle name="RISKtopEdge 2 3 2 3" xfId="24394" xr:uid="{00000000-0005-0000-0000-000077830000}"/>
    <cellStyle name="RISKtopEdge 2 3 2 3 2" xfId="24395" xr:uid="{00000000-0005-0000-0000-000078830000}"/>
    <cellStyle name="RISKtopEdge 2 3 2 3 2 2" xfId="24396" xr:uid="{00000000-0005-0000-0000-000079830000}"/>
    <cellStyle name="RISKtopEdge 2 3 2 3 3" xfId="24397" xr:uid="{00000000-0005-0000-0000-00007A830000}"/>
    <cellStyle name="RISKtopEdge 2 3 2 3 3 2" xfId="24398" xr:uid="{00000000-0005-0000-0000-00007B830000}"/>
    <cellStyle name="RISKtopEdge 2 3 2 3 4" xfId="24399" xr:uid="{00000000-0005-0000-0000-00007C830000}"/>
    <cellStyle name="RISKtopEdge 2 3 2 4" xfId="24400" xr:uid="{00000000-0005-0000-0000-00007D830000}"/>
    <cellStyle name="RISKtopEdge 2 3 2 4 2" xfId="24401" xr:uid="{00000000-0005-0000-0000-00007E830000}"/>
    <cellStyle name="RISKtopEdge 2 3 2 4 2 2" xfId="24402" xr:uid="{00000000-0005-0000-0000-00007F830000}"/>
    <cellStyle name="RISKtopEdge 2 3 2 4 3" xfId="24403" xr:uid="{00000000-0005-0000-0000-000080830000}"/>
    <cellStyle name="RISKtopEdge 2 3 2 4 3 2" xfId="24404" xr:uid="{00000000-0005-0000-0000-000081830000}"/>
    <cellStyle name="RISKtopEdge 2 3 2 4 4" xfId="24405" xr:uid="{00000000-0005-0000-0000-000082830000}"/>
    <cellStyle name="RISKtopEdge 2 3 2 5" xfId="24406" xr:uid="{00000000-0005-0000-0000-000083830000}"/>
    <cellStyle name="RISKtopEdge 2 3 2 5 2" xfId="24407" xr:uid="{00000000-0005-0000-0000-000084830000}"/>
    <cellStyle name="RISKtopEdge 2 3 2 5 2 2" xfId="24408" xr:uid="{00000000-0005-0000-0000-000085830000}"/>
    <cellStyle name="RISKtopEdge 2 3 2 5 3" xfId="24409" xr:uid="{00000000-0005-0000-0000-000086830000}"/>
    <cellStyle name="RISKtopEdge 2 3 2 5 3 2" xfId="24410" xr:uid="{00000000-0005-0000-0000-000087830000}"/>
    <cellStyle name="RISKtopEdge 2 3 2 5 4" xfId="24411" xr:uid="{00000000-0005-0000-0000-000088830000}"/>
    <cellStyle name="RISKtopEdge 2 3 2 6" xfId="24412" xr:uid="{00000000-0005-0000-0000-000089830000}"/>
    <cellStyle name="RISKtopEdge 2 3 2 6 2" xfId="24413" xr:uid="{00000000-0005-0000-0000-00008A830000}"/>
    <cellStyle name="RISKtopEdge 2 3 2 7" xfId="24414" xr:uid="{00000000-0005-0000-0000-00008B830000}"/>
    <cellStyle name="RISKtopEdge 2 3 2 7 2" xfId="24415" xr:uid="{00000000-0005-0000-0000-00008C830000}"/>
    <cellStyle name="RISKtopEdge 2 3 2 8" xfId="24416" xr:uid="{00000000-0005-0000-0000-00008D830000}"/>
    <cellStyle name="RISKtopEdge 2 3 3" xfId="24417" xr:uid="{00000000-0005-0000-0000-00008E830000}"/>
    <cellStyle name="RISKtopEdge 2 3 3 2" xfId="24418" xr:uid="{00000000-0005-0000-0000-00008F830000}"/>
    <cellStyle name="RISKtopEdge 2 3 3 2 2" xfId="24419" xr:uid="{00000000-0005-0000-0000-000090830000}"/>
    <cellStyle name="RISKtopEdge 2 3 3 3" xfId="24420" xr:uid="{00000000-0005-0000-0000-000091830000}"/>
    <cellStyle name="RISKtopEdge 2 3 3 3 2" xfId="24421" xr:uid="{00000000-0005-0000-0000-000092830000}"/>
    <cellStyle name="RISKtopEdge 2 3 3 4" xfId="24422" xr:uid="{00000000-0005-0000-0000-000093830000}"/>
    <cellStyle name="RISKtopEdge 2 3 4" xfId="24423" xr:uid="{00000000-0005-0000-0000-000094830000}"/>
    <cellStyle name="RISKtopEdge 2 3 4 2" xfId="24424" xr:uid="{00000000-0005-0000-0000-000095830000}"/>
    <cellStyle name="RISKtopEdge 2 3 4 2 2" xfId="24425" xr:uid="{00000000-0005-0000-0000-000096830000}"/>
    <cellStyle name="RISKtopEdge 2 3 4 3" xfId="24426" xr:uid="{00000000-0005-0000-0000-000097830000}"/>
    <cellStyle name="RISKtopEdge 2 3 4 3 2" xfId="24427" xr:uid="{00000000-0005-0000-0000-000098830000}"/>
    <cellStyle name="RISKtopEdge 2 3 4 4" xfId="24428" xr:uid="{00000000-0005-0000-0000-000099830000}"/>
    <cellStyle name="RISKtopEdge 2 3 5" xfId="24429" xr:uid="{00000000-0005-0000-0000-00009A830000}"/>
    <cellStyle name="RISKtopEdge 2 3 5 2" xfId="24430" xr:uid="{00000000-0005-0000-0000-00009B830000}"/>
    <cellStyle name="RISKtopEdge 2 3 5 2 2" xfId="24431" xr:uid="{00000000-0005-0000-0000-00009C830000}"/>
    <cellStyle name="RISKtopEdge 2 3 5 3" xfId="24432" xr:uid="{00000000-0005-0000-0000-00009D830000}"/>
    <cellStyle name="RISKtopEdge 2 3 5 3 2" xfId="24433" xr:uid="{00000000-0005-0000-0000-00009E830000}"/>
    <cellStyle name="RISKtopEdge 2 3 5 4" xfId="24434" xr:uid="{00000000-0005-0000-0000-00009F830000}"/>
    <cellStyle name="RISKtopEdge 2 3 6" xfId="24435" xr:uid="{00000000-0005-0000-0000-0000A0830000}"/>
    <cellStyle name="RISKtopEdge 2 3 6 2" xfId="24436" xr:uid="{00000000-0005-0000-0000-0000A1830000}"/>
    <cellStyle name="RISKtopEdge 2 3 6 2 2" xfId="24437" xr:uid="{00000000-0005-0000-0000-0000A2830000}"/>
    <cellStyle name="RISKtopEdge 2 3 6 3" xfId="24438" xr:uid="{00000000-0005-0000-0000-0000A3830000}"/>
    <cellStyle name="RISKtopEdge 2 3 6 3 2" xfId="24439" xr:uid="{00000000-0005-0000-0000-0000A4830000}"/>
    <cellStyle name="RISKtopEdge 2 3 6 4" xfId="24440" xr:uid="{00000000-0005-0000-0000-0000A5830000}"/>
    <cellStyle name="RISKtopEdge 2 3 7" xfId="24441" xr:uid="{00000000-0005-0000-0000-0000A6830000}"/>
    <cellStyle name="RISKtopEdge 2 3 7 2" xfId="24442" xr:uid="{00000000-0005-0000-0000-0000A7830000}"/>
    <cellStyle name="RISKtopEdge 2 3 8" xfId="24443" xr:uid="{00000000-0005-0000-0000-0000A8830000}"/>
    <cellStyle name="RISKtopEdge 2 3 8 2" xfId="24444" xr:uid="{00000000-0005-0000-0000-0000A9830000}"/>
    <cellStyle name="RISKtopEdge 2 3 9" xfId="24445" xr:uid="{00000000-0005-0000-0000-0000AA830000}"/>
    <cellStyle name="RISKtopEdge 2 3_Balance" xfId="24446" xr:uid="{00000000-0005-0000-0000-0000AB830000}"/>
    <cellStyle name="RISKtopEdge 2 4" xfId="24447" xr:uid="{00000000-0005-0000-0000-0000AC830000}"/>
    <cellStyle name="RISKtopEdge 2 4 2" xfId="24448" xr:uid="{00000000-0005-0000-0000-0000AD830000}"/>
    <cellStyle name="RISKtopEdge 2 4 2 2" xfId="24449" xr:uid="{00000000-0005-0000-0000-0000AE830000}"/>
    <cellStyle name="RISKtopEdge 2 4 2 2 2" xfId="24450" xr:uid="{00000000-0005-0000-0000-0000AF830000}"/>
    <cellStyle name="RISKtopEdge 2 4 2 2 2 2" xfId="24451" xr:uid="{00000000-0005-0000-0000-0000B0830000}"/>
    <cellStyle name="RISKtopEdge 2 4 2 2 3" xfId="24452" xr:uid="{00000000-0005-0000-0000-0000B1830000}"/>
    <cellStyle name="RISKtopEdge 2 4 2 2 3 2" xfId="24453" xr:uid="{00000000-0005-0000-0000-0000B2830000}"/>
    <cellStyle name="RISKtopEdge 2 4 2 2 4" xfId="24454" xr:uid="{00000000-0005-0000-0000-0000B3830000}"/>
    <cellStyle name="RISKtopEdge 2 4 2 3" xfId="24455" xr:uid="{00000000-0005-0000-0000-0000B4830000}"/>
    <cellStyle name="RISKtopEdge 2 4 2 3 2" xfId="24456" xr:uid="{00000000-0005-0000-0000-0000B5830000}"/>
    <cellStyle name="RISKtopEdge 2 4 2 3 2 2" xfId="24457" xr:uid="{00000000-0005-0000-0000-0000B6830000}"/>
    <cellStyle name="RISKtopEdge 2 4 2 3 3" xfId="24458" xr:uid="{00000000-0005-0000-0000-0000B7830000}"/>
    <cellStyle name="RISKtopEdge 2 4 2 3 3 2" xfId="24459" xr:uid="{00000000-0005-0000-0000-0000B8830000}"/>
    <cellStyle name="RISKtopEdge 2 4 2 3 4" xfId="24460" xr:uid="{00000000-0005-0000-0000-0000B9830000}"/>
    <cellStyle name="RISKtopEdge 2 4 2 4" xfId="24461" xr:uid="{00000000-0005-0000-0000-0000BA830000}"/>
    <cellStyle name="RISKtopEdge 2 4 2 4 2" xfId="24462" xr:uid="{00000000-0005-0000-0000-0000BB830000}"/>
    <cellStyle name="RISKtopEdge 2 4 2 4 2 2" xfId="24463" xr:uid="{00000000-0005-0000-0000-0000BC830000}"/>
    <cellStyle name="RISKtopEdge 2 4 2 4 3" xfId="24464" xr:uid="{00000000-0005-0000-0000-0000BD830000}"/>
    <cellStyle name="RISKtopEdge 2 4 2 4 3 2" xfId="24465" xr:uid="{00000000-0005-0000-0000-0000BE830000}"/>
    <cellStyle name="RISKtopEdge 2 4 2 4 4" xfId="24466" xr:uid="{00000000-0005-0000-0000-0000BF830000}"/>
    <cellStyle name="RISKtopEdge 2 4 2 5" xfId="24467" xr:uid="{00000000-0005-0000-0000-0000C0830000}"/>
    <cellStyle name="RISKtopEdge 2 4 2 5 2" xfId="24468" xr:uid="{00000000-0005-0000-0000-0000C1830000}"/>
    <cellStyle name="RISKtopEdge 2 4 2 5 2 2" xfId="24469" xr:uid="{00000000-0005-0000-0000-0000C2830000}"/>
    <cellStyle name="RISKtopEdge 2 4 2 5 3" xfId="24470" xr:uid="{00000000-0005-0000-0000-0000C3830000}"/>
    <cellStyle name="RISKtopEdge 2 4 2 5 3 2" xfId="24471" xr:uid="{00000000-0005-0000-0000-0000C4830000}"/>
    <cellStyle name="RISKtopEdge 2 4 2 5 4" xfId="24472" xr:uid="{00000000-0005-0000-0000-0000C5830000}"/>
    <cellStyle name="RISKtopEdge 2 4 2 6" xfId="24473" xr:uid="{00000000-0005-0000-0000-0000C6830000}"/>
    <cellStyle name="RISKtopEdge 2 4 2 6 2" xfId="24474" xr:uid="{00000000-0005-0000-0000-0000C7830000}"/>
    <cellStyle name="RISKtopEdge 2 4 2 7" xfId="24475" xr:uid="{00000000-0005-0000-0000-0000C8830000}"/>
    <cellStyle name="RISKtopEdge 2 4 2 7 2" xfId="24476" xr:uid="{00000000-0005-0000-0000-0000C9830000}"/>
    <cellStyle name="RISKtopEdge 2 4 2 8" xfId="24477" xr:uid="{00000000-0005-0000-0000-0000CA830000}"/>
    <cellStyle name="RISKtopEdge 2 4 3" xfId="24478" xr:uid="{00000000-0005-0000-0000-0000CB830000}"/>
    <cellStyle name="RISKtopEdge 2 4 3 2" xfId="24479" xr:uid="{00000000-0005-0000-0000-0000CC830000}"/>
    <cellStyle name="RISKtopEdge 2 4 3 2 2" xfId="24480" xr:uid="{00000000-0005-0000-0000-0000CD830000}"/>
    <cellStyle name="RISKtopEdge 2 4 3 3" xfId="24481" xr:uid="{00000000-0005-0000-0000-0000CE830000}"/>
    <cellStyle name="RISKtopEdge 2 4 3 3 2" xfId="24482" xr:uid="{00000000-0005-0000-0000-0000CF830000}"/>
    <cellStyle name="RISKtopEdge 2 4 3 4" xfId="24483" xr:uid="{00000000-0005-0000-0000-0000D0830000}"/>
    <cellStyle name="RISKtopEdge 2 4 4" xfId="24484" xr:uid="{00000000-0005-0000-0000-0000D1830000}"/>
    <cellStyle name="RISKtopEdge 2 4 4 2" xfId="24485" xr:uid="{00000000-0005-0000-0000-0000D2830000}"/>
    <cellStyle name="RISKtopEdge 2 4 4 2 2" xfId="24486" xr:uid="{00000000-0005-0000-0000-0000D3830000}"/>
    <cellStyle name="RISKtopEdge 2 4 4 3" xfId="24487" xr:uid="{00000000-0005-0000-0000-0000D4830000}"/>
    <cellStyle name="RISKtopEdge 2 4 4 3 2" xfId="24488" xr:uid="{00000000-0005-0000-0000-0000D5830000}"/>
    <cellStyle name="RISKtopEdge 2 4 4 4" xfId="24489" xr:uid="{00000000-0005-0000-0000-0000D6830000}"/>
    <cellStyle name="RISKtopEdge 2 4 5" xfId="24490" xr:uid="{00000000-0005-0000-0000-0000D7830000}"/>
    <cellStyle name="RISKtopEdge 2 4 5 2" xfId="24491" xr:uid="{00000000-0005-0000-0000-0000D8830000}"/>
    <cellStyle name="RISKtopEdge 2 4 5 2 2" xfId="24492" xr:uid="{00000000-0005-0000-0000-0000D9830000}"/>
    <cellStyle name="RISKtopEdge 2 4 5 3" xfId="24493" xr:uid="{00000000-0005-0000-0000-0000DA830000}"/>
    <cellStyle name="RISKtopEdge 2 4 5 3 2" xfId="24494" xr:uid="{00000000-0005-0000-0000-0000DB830000}"/>
    <cellStyle name="RISKtopEdge 2 4 5 4" xfId="24495" xr:uid="{00000000-0005-0000-0000-0000DC830000}"/>
    <cellStyle name="RISKtopEdge 2 4 6" xfId="24496" xr:uid="{00000000-0005-0000-0000-0000DD830000}"/>
    <cellStyle name="RISKtopEdge 2 4 6 2" xfId="24497" xr:uid="{00000000-0005-0000-0000-0000DE830000}"/>
    <cellStyle name="RISKtopEdge 2 4 6 2 2" xfId="24498" xr:uid="{00000000-0005-0000-0000-0000DF830000}"/>
    <cellStyle name="RISKtopEdge 2 4 6 3" xfId="24499" xr:uid="{00000000-0005-0000-0000-0000E0830000}"/>
    <cellStyle name="RISKtopEdge 2 4 6 3 2" xfId="24500" xr:uid="{00000000-0005-0000-0000-0000E1830000}"/>
    <cellStyle name="RISKtopEdge 2 4 6 4" xfId="24501" xr:uid="{00000000-0005-0000-0000-0000E2830000}"/>
    <cellStyle name="RISKtopEdge 2 4 7" xfId="24502" xr:uid="{00000000-0005-0000-0000-0000E3830000}"/>
    <cellStyle name="RISKtopEdge 2 4 7 2" xfId="24503" xr:uid="{00000000-0005-0000-0000-0000E4830000}"/>
    <cellStyle name="RISKtopEdge 2 4 8" xfId="24504" xr:uid="{00000000-0005-0000-0000-0000E5830000}"/>
    <cellStyle name="RISKtopEdge 2 4 8 2" xfId="24505" xr:uid="{00000000-0005-0000-0000-0000E6830000}"/>
    <cellStyle name="RISKtopEdge 2 4 9" xfId="24506" xr:uid="{00000000-0005-0000-0000-0000E7830000}"/>
    <cellStyle name="RISKtopEdge 2 4_Balance" xfId="24507" xr:uid="{00000000-0005-0000-0000-0000E8830000}"/>
    <cellStyle name="RISKtopEdge 2 5" xfId="24508" xr:uid="{00000000-0005-0000-0000-0000E9830000}"/>
    <cellStyle name="RISKtopEdge 2 5 2" xfId="24509" xr:uid="{00000000-0005-0000-0000-0000EA830000}"/>
    <cellStyle name="RISKtopEdge 2 5 2 2" xfId="24510" xr:uid="{00000000-0005-0000-0000-0000EB830000}"/>
    <cellStyle name="RISKtopEdge 2 5 2 2 2" xfId="24511" xr:uid="{00000000-0005-0000-0000-0000EC830000}"/>
    <cellStyle name="RISKtopEdge 2 5 2 3" xfId="24512" xr:uid="{00000000-0005-0000-0000-0000ED830000}"/>
    <cellStyle name="RISKtopEdge 2 5 2 3 2" xfId="24513" xr:uid="{00000000-0005-0000-0000-0000EE830000}"/>
    <cellStyle name="RISKtopEdge 2 5 2 4" xfId="24514" xr:uid="{00000000-0005-0000-0000-0000EF830000}"/>
    <cellStyle name="RISKtopEdge 2 5 3" xfId="24515" xr:uid="{00000000-0005-0000-0000-0000F0830000}"/>
    <cellStyle name="RISKtopEdge 2 5 3 2" xfId="24516" xr:uid="{00000000-0005-0000-0000-0000F1830000}"/>
    <cellStyle name="RISKtopEdge 2 5 3 2 2" xfId="24517" xr:uid="{00000000-0005-0000-0000-0000F2830000}"/>
    <cellStyle name="RISKtopEdge 2 5 3 3" xfId="24518" xr:uid="{00000000-0005-0000-0000-0000F3830000}"/>
    <cellStyle name="RISKtopEdge 2 5 3 3 2" xfId="24519" xr:uid="{00000000-0005-0000-0000-0000F4830000}"/>
    <cellStyle name="RISKtopEdge 2 5 3 4" xfId="24520" xr:uid="{00000000-0005-0000-0000-0000F5830000}"/>
    <cellStyle name="RISKtopEdge 2 5 4" xfId="24521" xr:uid="{00000000-0005-0000-0000-0000F6830000}"/>
    <cellStyle name="RISKtopEdge 2 5 4 2" xfId="24522" xr:uid="{00000000-0005-0000-0000-0000F7830000}"/>
    <cellStyle name="RISKtopEdge 2 5 4 2 2" xfId="24523" xr:uid="{00000000-0005-0000-0000-0000F8830000}"/>
    <cellStyle name="RISKtopEdge 2 5 4 3" xfId="24524" xr:uid="{00000000-0005-0000-0000-0000F9830000}"/>
    <cellStyle name="RISKtopEdge 2 5 4 3 2" xfId="24525" xr:uid="{00000000-0005-0000-0000-0000FA830000}"/>
    <cellStyle name="RISKtopEdge 2 5 4 4" xfId="24526" xr:uid="{00000000-0005-0000-0000-0000FB830000}"/>
    <cellStyle name="RISKtopEdge 2 5 5" xfId="24527" xr:uid="{00000000-0005-0000-0000-0000FC830000}"/>
    <cellStyle name="RISKtopEdge 2 5 5 2" xfId="24528" xr:uid="{00000000-0005-0000-0000-0000FD830000}"/>
    <cellStyle name="RISKtopEdge 2 5 5 2 2" xfId="24529" xr:uid="{00000000-0005-0000-0000-0000FE830000}"/>
    <cellStyle name="RISKtopEdge 2 5 5 3" xfId="24530" xr:uid="{00000000-0005-0000-0000-0000FF830000}"/>
    <cellStyle name="RISKtopEdge 2 5 5 3 2" xfId="24531" xr:uid="{00000000-0005-0000-0000-000000840000}"/>
    <cellStyle name="RISKtopEdge 2 5 5 4" xfId="24532" xr:uid="{00000000-0005-0000-0000-000001840000}"/>
    <cellStyle name="RISKtopEdge 2 5 6" xfId="24533" xr:uid="{00000000-0005-0000-0000-000002840000}"/>
    <cellStyle name="RISKtopEdge 2 5 6 2" xfId="24534" xr:uid="{00000000-0005-0000-0000-000003840000}"/>
    <cellStyle name="RISKtopEdge 2 5 7" xfId="24535" xr:uid="{00000000-0005-0000-0000-000004840000}"/>
    <cellStyle name="RISKtopEdge 2 5 7 2" xfId="24536" xr:uid="{00000000-0005-0000-0000-000005840000}"/>
    <cellStyle name="RISKtopEdge 2 5 8" xfId="24537" xr:uid="{00000000-0005-0000-0000-000006840000}"/>
    <cellStyle name="RISKtopEdge 2 6" xfId="24538" xr:uid="{00000000-0005-0000-0000-000007840000}"/>
    <cellStyle name="RISKtopEdge 2 6 2" xfId="24539" xr:uid="{00000000-0005-0000-0000-000008840000}"/>
    <cellStyle name="RISKtopEdge 2 6 2 2" xfId="24540" xr:uid="{00000000-0005-0000-0000-000009840000}"/>
    <cellStyle name="RISKtopEdge 2 6 2 2 2" xfId="24541" xr:uid="{00000000-0005-0000-0000-00000A840000}"/>
    <cellStyle name="RISKtopEdge 2 6 2 3" xfId="24542" xr:uid="{00000000-0005-0000-0000-00000B840000}"/>
    <cellStyle name="RISKtopEdge 2 6 2 3 2" xfId="24543" xr:uid="{00000000-0005-0000-0000-00000C840000}"/>
    <cellStyle name="RISKtopEdge 2 6 2 4" xfId="24544" xr:uid="{00000000-0005-0000-0000-00000D840000}"/>
    <cellStyle name="RISKtopEdge 2 6 3" xfId="24545" xr:uid="{00000000-0005-0000-0000-00000E840000}"/>
    <cellStyle name="RISKtopEdge 2 6 3 2" xfId="24546" xr:uid="{00000000-0005-0000-0000-00000F840000}"/>
    <cellStyle name="RISKtopEdge 2 6 3 2 2" xfId="24547" xr:uid="{00000000-0005-0000-0000-000010840000}"/>
    <cellStyle name="RISKtopEdge 2 6 3 3" xfId="24548" xr:uid="{00000000-0005-0000-0000-000011840000}"/>
    <cellStyle name="RISKtopEdge 2 6 3 3 2" xfId="24549" xr:uid="{00000000-0005-0000-0000-000012840000}"/>
    <cellStyle name="RISKtopEdge 2 6 3 4" xfId="24550" xr:uid="{00000000-0005-0000-0000-000013840000}"/>
    <cellStyle name="RISKtopEdge 2 6 4" xfId="24551" xr:uid="{00000000-0005-0000-0000-000014840000}"/>
    <cellStyle name="RISKtopEdge 2 6 4 2" xfId="24552" xr:uid="{00000000-0005-0000-0000-000015840000}"/>
    <cellStyle name="RISKtopEdge 2 6 4 2 2" xfId="24553" xr:uid="{00000000-0005-0000-0000-000016840000}"/>
    <cellStyle name="RISKtopEdge 2 6 4 3" xfId="24554" xr:uid="{00000000-0005-0000-0000-000017840000}"/>
    <cellStyle name="RISKtopEdge 2 6 4 3 2" xfId="24555" xr:uid="{00000000-0005-0000-0000-000018840000}"/>
    <cellStyle name="RISKtopEdge 2 6 4 4" xfId="24556" xr:uid="{00000000-0005-0000-0000-000019840000}"/>
    <cellStyle name="RISKtopEdge 2 6 5" xfId="24557" xr:uid="{00000000-0005-0000-0000-00001A840000}"/>
    <cellStyle name="RISKtopEdge 2 6 5 2" xfId="24558" xr:uid="{00000000-0005-0000-0000-00001B840000}"/>
    <cellStyle name="RISKtopEdge 2 6 5 2 2" xfId="24559" xr:uid="{00000000-0005-0000-0000-00001C840000}"/>
    <cellStyle name="RISKtopEdge 2 6 5 3" xfId="24560" xr:uid="{00000000-0005-0000-0000-00001D840000}"/>
    <cellStyle name="RISKtopEdge 2 6 5 3 2" xfId="24561" xr:uid="{00000000-0005-0000-0000-00001E840000}"/>
    <cellStyle name="RISKtopEdge 2 6 5 4" xfId="24562" xr:uid="{00000000-0005-0000-0000-00001F840000}"/>
    <cellStyle name="RISKtopEdge 2 6 6" xfId="24563" xr:uid="{00000000-0005-0000-0000-000020840000}"/>
    <cellStyle name="RISKtopEdge 2 6 6 2" xfId="24564" xr:uid="{00000000-0005-0000-0000-000021840000}"/>
    <cellStyle name="RISKtopEdge 2 6 7" xfId="24565" xr:uid="{00000000-0005-0000-0000-000022840000}"/>
    <cellStyle name="RISKtopEdge 2 6 7 2" xfId="24566" xr:uid="{00000000-0005-0000-0000-000023840000}"/>
    <cellStyle name="RISKtopEdge 2 6 8" xfId="24567" xr:uid="{00000000-0005-0000-0000-000024840000}"/>
    <cellStyle name="RISKtopEdge 2 7" xfId="24568" xr:uid="{00000000-0005-0000-0000-000025840000}"/>
    <cellStyle name="RISKtopEdge 2 7 2" xfId="24569" xr:uid="{00000000-0005-0000-0000-000026840000}"/>
    <cellStyle name="RISKtopEdge 2 7 2 2" xfId="24570" xr:uid="{00000000-0005-0000-0000-000027840000}"/>
    <cellStyle name="RISKtopEdge 2 7 3" xfId="24571" xr:uid="{00000000-0005-0000-0000-000028840000}"/>
    <cellStyle name="RISKtopEdge 2 7 3 2" xfId="24572" xr:uid="{00000000-0005-0000-0000-000029840000}"/>
    <cellStyle name="RISKtopEdge 2 7 4" xfId="24573" xr:uid="{00000000-0005-0000-0000-00002A840000}"/>
    <cellStyle name="RISKtopEdge 2 8" xfId="24574" xr:uid="{00000000-0005-0000-0000-00002B840000}"/>
    <cellStyle name="RISKtopEdge 2 8 2" xfId="24575" xr:uid="{00000000-0005-0000-0000-00002C840000}"/>
    <cellStyle name="RISKtopEdge 2 8 2 2" xfId="24576" xr:uid="{00000000-0005-0000-0000-00002D840000}"/>
    <cellStyle name="RISKtopEdge 2 8 3" xfId="24577" xr:uid="{00000000-0005-0000-0000-00002E840000}"/>
    <cellStyle name="RISKtopEdge 2 8 3 2" xfId="24578" xr:uid="{00000000-0005-0000-0000-00002F840000}"/>
    <cellStyle name="RISKtopEdge 2 8 4" xfId="24579" xr:uid="{00000000-0005-0000-0000-000030840000}"/>
    <cellStyle name="RISKtopEdge 2 9" xfId="24580" xr:uid="{00000000-0005-0000-0000-000031840000}"/>
    <cellStyle name="RISKtopEdge 2 9 2" xfId="24581" xr:uid="{00000000-0005-0000-0000-000032840000}"/>
    <cellStyle name="RISKtopEdge 2 9 2 2" xfId="24582" xr:uid="{00000000-0005-0000-0000-000033840000}"/>
    <cellStyle name="RISKtopEdge 2 9 3" xfId="24583" xr:uid="{00000000-0005-0000-0000-000034840000}"/>
    <cellStyle name="RISKtopEdge 2 9 3 2" xfId="24584" xr:uid="{00000000-0005-0000-0000-000035840000}"/>
    <cellStyle name="RISKtopEdge 2 9 4" xfId="24585" xr:uid="{00000000-0005-0000-0000-000036840000}"/>
    <cellStyle name="RISKtopEdge 2_Balance" xfId="24586" xr:uid="{00000000-0005-0000-0000-000037840000}"/>
    <cellStyle name="RISKtopEdge 3" xfId="24587" xr:uid="{00000000-0005-0000-0000-000038840000}"/>
    <cellStyle name="RISKtopEdge 3 10" xfId="24588" xr:uid="{00000000-0005-0000-0000-000039840000}"/>
    <cellStyle name="RISKtopEdge 3 10 2" xfId="24589" xr:uid="{00000000-0005-0000-0000-00003A840000}"/>
    <cellStyle name="RISKtopEdge 3 10 2 2" xfId="24590" xr:uid="{00000000-0005-0000-0000-00003B840000}"/>
    <cellStyle name="RISKtopEdge 3 10 3" xfId="24591" xr:uid="{00000000-0005-0000-0000-00003C840000}"/>
    <cellStyle name="RISKtopEdge 3 10 3 2" xfId="24592" xr:uid="{00000000-0005-0000-0000-00003D840000}"/>
    <cellStyle name="RISKtopEdge 3 10 4" xfId="24593" xr:uid="{00000000-0005-0000-0000-00003E840000}"/>
    <cellStyle name="RISKtopEdge 3 11" xfId="24594" xr:uid="{00000000-0005-0000-0000-00003F840000}"/>
    <cellStyle name="RISKtopEdge 3 11 2" xfId="24595" xr:uid="{00000000-0005-0000-0000-000040840000}"/>
    <cellStyle name="RISKtopEdge 3 12" xfId="24596" xr:uid="{00000000-0005-0000-0000-000041840000}"/>
    <cellStyle name="RISKtopEdge 3 12 2" xfId="24597" xr:uid="{00000000-0005-0000-0000-000042840000}"/>
    <cellStyle name="RISKtopEdge 3 13" xfId="24598" xr:uid="{00000000-0005-0000-0000-000043840000}"/>
    <cellStyle name="RISKtopEdge 3 2" xfId="24599" xr:uid="{00000000-0005-0000-0000-000044840000}"/>
    <cellStyle name="RISKtopEdge 3 2 2" xfId="24600" xr:uid="{00000000-0005-0000-0000-000045840000}"/>
    <cellStyle name="RISKtopEdge 3 2 2 2" xfId="24601" xr:uid="{00000000-0005-0000-0000-000046840000}"/>
    <cellStyle name="RISKtopEdge 3 2 2 2 2" xfId="24602" xr:uid="{00000000-0005-0000-0000-000047840000}"/>
    <cellStyle name="RISKtopEdge 3 2 2 2 2 2" xfId="24603" xr:uid="{00000000-0005-0000-0000-000048840000}"/>
    <cellStyle name="RISKtopEdge 3 2 2 2 3" xfId="24604" xr:uid="{00000000-0005-0000-0000-000049840000}"/>
    <cellStyle name="RISKtopEdge 3 2 2 2 3 2" xfId="24605" xr:uid="{00000000-0005-0000-0000-00004A840000}"/>
    <cellStyle name="RISKtopEdge 3 2 2 2 4" xfId="24606" xr:uid="{00000000-0005-0000-0000-00004B840000}"/>
    <cellStyle name="RISKtopEdge 3 2 2 3" xfId="24607" xr:uid="{00000000-0005-0000-0000-00004C840000}"/>
    <cellStyle name="RISKtopEdge 3 2 2 3 2" xfId="24608" xr:uid="{00000000-0005-0000-0000-00004D840000}"/>
    <cellStyle name="RISKtopEdge 3 2 2 3 2 2" xfId="24609" xr:uid="{00000000-0005-0000-0000-00004E840000}"/>
    <cellStyle name="RISKtopEdge 3 2 2 3 3" xfId="24610" xr:uid="{00000000-0005-0000-0000-00004F840000}"/>
    <cellStyle name="RISKtopEdge 3 2 2 3 3 2" xfId="24611" xr:uid="{00000000-0005-0000-0000-000050840000}"/>
    <cellStyle name="RISKtopEdge 3 2 2 3 4" xfId="24612" xr:uid="{00000000-0005-0000-0000-000051840000}"/>
    <cellStyle name="RISKtopEdge 3 2 2 4" xfId="24613" xr:uid="{00000000-0005-0000-0000-000052840000}"/>
    <cellStyle name="RISKtopEdge 3 2 2 4 2" xfId="24614" xr:uid="{00000000-0005-0000-0000-000053840000}"/>
    <cellStyle name="RISKtopEdge 3 2 2 4 2 2" xfId="24615" xr:uid="{00000000-0005-0000-0000-000054840000}"/>
    <cellStyle name="RISKtopEdge 3 2 2 4 3" xfId="24616" xr:uid="{00000000-0005-0000-0000-000055840000}"/>
    <cellStyle name="RISKtopEdge 3 2 2 4 3 2" xfId="24617" xr:uid="{00000000-0005-0000-0000-000056840000}"/>
    <cellStyle name="RISKtopEdge 3 2 2 4 4" xfId="24618" xr:uid="{00000000-0005-0000-0000-000057840000}"/>
    <cellStyle name="RISKtopEdge 3 2 2 5" xfId="24619" xr:uid="{00000000-0005-0000-0000-000058840000}"/>
    <cellStyle name="RISKtopEdge 3 2 2 5 2" xfId="24620" xr:uid="{00000000-0005-0000-0000-000059840000}"/>
    <cellStyle name="RISKtopEdge 3 2 2 5 2 2" xfId="24621" xr:uid="{00000000-0005-0000-0000-00005A840000}"/>
    <cellStyle name="RISKtopEdge 3 2 2 5 3" xfId="24622" xr:uid="{00000000-0005-0000-0000-00005B840000}"/>
    <cellStyle name="RISKtopEdge 3 2 2 5 3 2" xfId="24623" xr:uid="{00000000-0005-0000-0000-00005C840000}"/>
    <cellStyle name="RISKtopEdge 3 2 2 5 4" xfId="24624" xr:uid="{00000000-0005-0000-0000-00005D840000}"/>
    <cellStyle name="RISKtopEdge 3 2 2 6" xfId="24625" xr:uid="{00000000-0005-0000-0000-00005E840000}"/>
    <cellStyle name="RISKtopEdge 3 2 2 6 2" xfId="24626" xr:uid="{00000000-0005-0000-0000-00005F840000}"/>
    <cellStyle name="RISKtopEdge 3 2 2 7" xfId="24627" xr:uid="{00000000-0005-0000-0000-000060840000}"/>
    <cellStyle name="RISKtopEdge 3 2 2 7 2" xfId="24628" xr:uid="{00000000-0005-0000-0000-000061840000}"/>
    <cellStyle name="RISKtopEdge 3 2 2 8" xfId="24629" xr:uid="{00000000-0005-0000-0000-000062840000}"/>
    <cellStyle name="RISKtopEdge 3 2 3" xfId="24630" xr:uid="{00000000-0005-0000-0000-000063840000}"/>
    <cellStyle name="RISKtopEdge 3 2 3 2" xfId="24631" xr:uid="{00000000-0005-0000-0000-000064840000}"/>
    <cellStyle name="RISKtopEdge 3 2 3 2 2" xfId="24632" xr:uid="{00000000-0005-0000-0000-000065840000}"/>
    <cellStyle name="RISKtopEdge 3 2 3 3" xfId="24633" xr:uid="{00000000-0005-0000-0000-000066840000}"/>
    <cellStyle name="RISKtopEdge 3 2 3 3 2" xfId="24634" xr:uid="{00000000-0005-0000-0000-000067840000}"/>
    <cellStyle name="RISKtopEdge 3 2 3 4" xfId="24635" xr:uid="{00000000-0005-0000-0000-000068840000}"/>
    <cellStyle name="RISKtopEdge 3 2 4" xfId="24636" xr:uid="{00000000-0005-0000-0000-000069840000}"/>
    <cellStyle name="RISKtopEdge 3 2 4 2" xfId="24637" xr:uid="{00000000-0005-0000-0000-00006A840000}"/>
    <cellStyle name="RISKtopEdge 3 2 4 2 2" xfId="24638" xr:uid="{00000000-0005-0000-0000-00006B840000}"/>
    <cellStyle name="RISKtopEdge 3 2 4 3" xfId="24639" xr:uid="{00000000-0005-0000-0000-00006C840000}"/>
    <cellStyle name="RISKtopEdge 3 2 4 3 2" xfId="24640" xr:uid="{00000000-0005-0000-0000-00006D840000}"/>
    <cellStyle name="RISKtopEdge 3 2 4 4" xfId="24641" xr:uid="{00000000-0005-0000-0000-00006E840000}"/>
    <cellStyle name="RISKtopEdge 3 2 5" xfId="24642" xr:uid="{00000000-0005-0000-0000-00006F840000}"/>
    <cellStyle name="RISKtopEdge 3 2 5 2" xfId="24643" xr:uid="{00000000-0005-0000-0000-000070840000}"/>
    <cellStyle name="RISKtopEdge 3 2 5 2 2" xfId="24644" xr:uid="{00000000-0005-0000-0000-000071840000}"/>
    <cellStyle name="RISKtopEdge 3 2 5 3" xfId="24645" xr:uid="{00000000-0005-0000-0000-000072840000}"/>
    <cellStyle name="RISKtopEdge 3 2 5 3 2" xfId="24646" xr:uid="{00000000-0005-0000-0000-000073840000}"/>
    <cellStyle name="RISKtopEdge 3 2 5 4" xfId="24647" xr:uid="{00000000-0005-0000-0000-000074840000}"/>
    <cellStyle name="RISKtopEdge 3 2 6" xfId="24648" xr:uid="{00000000-0005-0000-0000-000075840000}"/>
    <cellStyle name="RISKtopEdge 3 2 6 2" xfId="24649" xr:uid="{00000000-0005-0000-0000-000076840000}"/>
    <cellStyle name="RISKtopEdge 3 2 6 2 2" xfId="24650" xr:uid="{00000000-0005-0000-0000-000077840000}"/>
    <cellStyle name="RISKtopEdge 3 2 6 3" xfId="24651" xr:uid="{00000000-0005-0000-0000-000078840000}"/>
    <cellStyle name="RISKtopEdge 3 2 6 3 2" xfId="24652" xr:uid="{00000000-0005-0000-0000-000079840000}"/>
    <cellStyle name="RISKtopEdge 3 2 6 4" xfId="24653" xr:uid="{00000000-0005-0000-0000-00007A840000}"/>
    <cellStyle name="RISKtopEdge 3 2 7" xfId="24654" xr:uid="{00000000-0005-0000-0000-00007B840000}"/>
    <cellStyle name="RISKtopEdge 3 2 7 2" xfId="24655" xr:uid="{00000000-0005-0000-0000-00007C840000}"/>
    <cellStyle name="RISKtopEdge 3 2 8" xfId="24656" xr:uid="{00000000-0005-0000-0000-00007D840000}"/>
    <cellStyle name="RISKtopEdge 3 2 8 2" xfId="24657" xr:uid="{00000000-0005-0000-0000-00007E840000}"/>
    <cellStyle name="RISKtopEdge 3 2 9" xfId="24658" xr:uid="{00000000-0005-0000-0000-00007F840000}"/>
    <cellStyle name="RISKtopEdge 3 2_Balance" xfId="24659" xr:uid="{00000000-0005-0000-0000-000080840000}"/>
    <cellStyle name="RISKtopEdge 3 3" xfId="24660" xr:uid="{00000000-0005-0000-0000-000081840000}"/>
    <cellStyle name="RISKtopEdge 3 3 2" xfId="24661" xr:uid="{00000000-0005-0000-0000-000082840000}"/>
    <cellStyle name="RISKtopEdge 3 3 2 2" xfId="24662" xr:uid="{00000000-0005-0000-0000-000083840000}"/>
    <cellStyle name="RISKtopEdge 3 3 2 2 2" xfId="24663" xr:uid="{00000000-0005-0000-0000-000084840000}"/>
    <cellStyle name="RISKtopEdge 3 3 2 2 2 2" xfId="24664" xr:uid="{00000000-0005-0000-0000-000085840000}"/>
    <cellStyle name="RISKtopEdge 3 3 2 2 3" xfId="24665" xr:uid="{00000000-0005-0000-0000-000086840000}"/>
    <cellStyle name="RISKtopEdge 3 3 2 2 3 2" xfId="24666" xr:uid="{00000000-0005-0000-0000-000087840000}"/>
    <cellStyle name="RISKtopEdge 3 3 2 2 4" xfId="24667" xr:uid="{00000000-0005-0000-0000-000088840000}"/>
    <cellStyle name="RISKtopEdge 3 3 2 3" xfId="24668" xr:uid="{00000000-0005-0000-0000-000089840000}"/>
    <cellStyle name="RISKtopEdge 3 3 2 3 2" xfId="24669" xr:uid="{00000000-0005-0000-0000-00008A840000}"/>
    <cellStyle name="RISKtopEdge 3 3 2 3 2 2" xfId="24670" xr:uid="{00000000-0005-0000-0000-00008B840000}"/>
    <cellStyle name="RISKtopEdge 3 3 2 3 3" xfId="24671" xr:uid="{00000000-0005-0000-0000-00008C840000}"/>
    <cellStyle name="RISKtopEdge 3 3 2 3 3 2" xfId="24672" xr:uid="{00000000-0005-0000-0000-00008D840000}"/>
    <cellStyle name="RISKtopEdge 3 3 2 3 4" xfId="24673" xr:uid="{00000000-0005-0000-0000-00008E840000}"/>
    <cellStyle name="RISKtopEdge 3 3 2 4" xfId="24674" xr:uid="{00000000-0005-0000-0000-00008F840000}"/>
    <cellStyle name="RISKtopEdge 3 3 2 4 2" xfId="24675" xr:uid="{00000000-0005-0000-0000-000090840000}"/>
    <cellStyle name="RISKtopEdge 3 3 2 4 2 2" xfId="24676" xr:uid="{00000000-0005-0000-0000-000091840000}"/>
    <cellStyle name="RISKtopEdge 3 3 2 4 3" xfId="24677" xr:uid="{00000000-0005-0000-0000-000092840000}"/>
    <cellStyle name="RISKtopEdge 3 3 2 4 3 2" xfId="24678" xr:uid="{00000000-0005-0000-0000-000093840000}"/>
    <cellStyle name="RISKtopEdge 3 3 2 4 4" xfId="24679" xr:uid="{00000000-0005-0000-0000-000094840000}"/>
    <cellStyle name="RISKtopEdge 3 3 2 5" xfId="24680" xr:uid="{00000000-0005-0000-0000-000095840000}"/>
    <cellStyle name="RISKtopEdge 3 3 2 5 2" xfId="24681" xr:uid="{00000000-0005-0000-0000-000096840000}"/>
    <cellStyle name="RISKtopEdge 3 3 2 5 2 2" xfId="24682" xr:uid="{00000000-0005-0000-0000-000097840000}"/>
    <cellStyle name="RISKtopEdge 3 3 2 5 3" xfId="24683" xr:uid="{00000000-0005-0000-0000-000098840000}"/>
    <cellStyle name="RISKtopEdge 3 3 2 5 3 2" xfId="24684" xr:uid="{00000000-0005-0000-0000-000099840000}"/>
    <cellStyle name="RISKtopEdge 3 3 2 5 4" xfId="24685" xr:uid="{00000000-0005-0000-0000-00009A840000}"/>
    <cellStyle name="RISKtopEdge 3 3 2 6" xfId="24686" xr:uid="{00000000-0005-0000-0000-00009B840000}"/>
    <cellStyle name="RISKtopEdge 3 3 2 6 2" xfId="24687" xr:uid="{00000000-0005-0000-0000-00009C840000}"/>
    <cellStyle name="RISKtopEdge 3 3 2 7" xfId="24688" xr:uid="{00000000-0005-0000-0000-00009D840000}"/>
    <cellStyle name="RISKtopEdge 3 3 2 7 2" xfId="24689" xr:uid="{00000000-0005-0000-0000-00009E840000}"/>
    <cellStyle name="RISKtopEdge 3 3 2 8" xfId="24690" xr:uid="{00000000-0005-0000-0000-00009F840000}"/>
    <cellStyle name="RISKtopEdge 3 3 3" xfId="24691" xr:uid="{00000000-0005-0000-0000-0000A0840000}"/>
    <cellStyle name="RISKtopEdge 3 3 3 2" xfId="24692" xr:uid="{00000000-0005-0000-0000-0000A1840000}"/>
    <cellStyle name="RISKtopEdge 3 3 3 2 2" xfId="24693" xr:uid="{00000000-0005-0000-0000-0000A2840000}"/>
    <cellStyle name="RISKtopEdge 3 3 3 3" xfId="24694" xr:uid="{00000000-0005-0000-0000-0000A3840000}"/>
    <cellStyle name="RISKtopEdge 3 3 3 3 2" xfId="24695" xr:uid="{00000000-0005-0000-0000-0000A4840000}"/>
    <cellStyle name="RISKtopEdge 3 3 3 4" xfId="24696" xr:uid="{00000000-0005-0000-0000-0000A5840000}"/>
    <cellStyle name="RISKtopEdge 3 3 4" xfId="24697" xr:uid="{00000000-0005-0000-0000-0000A6840000}"/>
    <cellStyle name="RISKtopEdge 3 3 4 2" xfId="24698" xr:uid="{00000000-0005-0000-0000-0000A7840000}"/>
    <cellStyle name="RISKtopEdge 3 3 4 2 2" xfId="24699" xr:uid="{00000000-0005-0000-0000-0000A8840000}"/>
    <cellStyle name="RISKtopEdge 3 3 4 3" xfId="24700" xr:uid="{00000000-0005-0000-0000-0000A9840000}"/>
    <cellStyle name="RISKtopEdge 3 3 4 3 2" xfId="24701" xr:uid="{00000000-0005-0000-0000-0000AA840000}"/>
    <cellStyle name="RISKtopEdge 3 3 4 4" xfId="24702" xr:uid="{00000000-0005-0000-0000-0000AB840000}"/>
    <cellStyle name="RISKtopEdge 3 3 5" xfId="24703" xr:uid="{00000000-0005-0000-0000-0000AC840000}"/>
    <cellStyle name="RISKtopEdge 3 3 5 2" xfId="24704" xr:uid="{00000000-0005-0000-0000-0000AD840000}"/>
    <cellStyle name="RISKtopEdge 3 3 5 2 2" xfId="24705" xr:uid="{00000000-0005-0000-0000-0000AE840000}"/>
    <cellStyle name="RISKtopEdge 3 3 5 3" xfId="24706" xr:uid="{00000000-0005-0000-0000-0000AF840000}"/>
    <cellStyle name="RISKtopEdge 3 3 5 3 2" xfId="24707" xr:uid="{00000000-0005-0000-0000-0000B0840000}"/>
    <cellStyle name="RISKtopEdge 3 3 5 4" xfId="24708" xr:uid="{00000000-0005-0000-0000-0000B1840000}"/>
    <cellStyle name="RISKtopEdge 3 3 6" xfId="24709" xr:uid="{00000000-0005-0000-0000-0000B2840000}"/>
    <cellStyle name="RISKtopEdge 3 3 6 2" xfId="24710" xr:uid="{00000000-0005-0000-0000-0000B3840000}"/>
    <cellStyle name="RISKtopEdge 3 3 6 2 2" xfId="24711" xr:uid="{00000000-0005-0000-0000-0000B4840000}"/>
    <cellStyle name="RISKtopEdge 3 3 6 3" xfId="24712" xr:uid="{00000000-0005-0000-0000-0000B5840000}"/>
    <cellStyle name="RISKtopEdge 3 3 6 3 2" xfId="24713" xr:uid="{00000000-0005-0000-0000-0000B6840000}"/>
    <cellStyle name="RISKtopEdge 3 3 6 4" xfId="24714" xr:uid="{00000000-0005-0000-0000-0000B7840000}"/>
    <cellStyle name="RISKtopEdge 3 3 7" xfId="24715" xr:uid="{00000000-0005-0000-0000-0000B8840000}"/>
    <cellStyle name="RISKtopEdge 3 3 7 2" xfId="24716" xr:uid="{00000000-0005-0000-0000-0000B9840000}"/>
    <cellStyle name="RISKtopEdge 3 3 8" xfId="24717" xr:uid="{00000000-0005-0000-0000-0000BA840000}"/>
    <cellStyle name="RISKtopEdge 3 3 8 2" xfId="24718" xr:uid="{00000000-0005-0000-0000-0000BB840000}"/>
    <cellStyle name="RISKtopEdge 3 3 9" xfId="24719" xr:uid="{00000000-0005-0000-0000-0000BC840000}"/>
    <cellStyle name="RISKtopEdge 3 3_Balance" xfId="24720" xr:uid="{00000000-0005-0000-0000-0000BD840000}"/>
    <cellStyle name="RISKtopEdge 3 4" xfId="24721" xr:uid="{00000000-0005-0000-0000-0000BE840000}"/>
    <cellStyle name="RISKtopEdge 3 4 2" xfId="24722" xr:uid="{00000000-0005-0000-0000-0000BF840000}"/>
    <cellStyle name="RISKtopEdge 3 4 2 2" xfId="24723" xr:uid="{00000000-0005-0000-0000-0000C0840000}"/>
    <cellStyle name="RISKtopEdge 3 4 2 2 2" xfId="24724" xr:uid="{00000000-0005-0000-0000-0000C1840000}"/>
    <cellStyle name="RISKtopEdge 3 4 2 2 2 2" xfId="24725" xr:uid="{00000000-0005-0000-0000-0000C2840000}"/>
    <cellStyle name="RISKtopEdge 3 4 2 2 3" xfId="24726" xr:uid="{00000000-0005-0000-0000-0000C3840000}"/>
    <cellStyle name="RISKtopEdge 3 4 2 2 3 2" xfId="24727" xr:uid="{00000000-0005-0000-0000-0000C4840000}"/>
    <cellStyle name="RISKtopEdge 3 4 2 2 4" xfId="24728" xr:uid="{00000000-0005-0000-0000-0000C5840000}"/>
    <cellStyle name="RISKtopEdge 3 4 2 3" xfId="24729" xr:uid="{00000000-0005-0000-0000-0000C6840000}"/>
    <cellStyle name="RISKtopEdge 3 4 2 3 2" xfId="24730" xr:uid="{00000000-0005-0000-0000-0000C7840000}"/>
    <cellStyle name="RISKtopEdge 3 4 2 3 2 2" xfId="24731" xr:uid="{00000000-0005-0000-0000-0000C8840000}"/>
    <cellStyle name="RISKtopEdge 3 4 2 3 3" xfId="24732" xr:uid="{00000000-0005-0000-0000-0000C9840000}"/>
    <cellStyle name="RISKtopEdge 3 4 2 3 3 2" xfId="24733" xr:uid="{00000000-0005-0000-0000-0000CA840000}"/>
    <cellStyle name="RISKtopEdge 3 4 2 3 4" xfId="24734" xr:uid="{00000000-0005-0000-0000-0000CB840000}"/>
    <cellStyle name="RISKtopEdge 3 4 2 4" xfId="24735" xr:uid="{00000000-0005-0000-0000-0000CC840000}"/>
    <cellStyle name="RISKtopEdge 3 4 2 4 2" xfId="24736" xr:uid="{00000000-0005-0000-0000-0000CD840000}"/>
    <cellStyle name="RISKtopEdge 3 4 2 4 2 2" xfId="24737" xr:uid="{00000000-0005-0000-0000-0000CE840000}"/>
    <cellStyle name="RISKtopEdge 3 4 2 4 3" xfId="24738" xr:uid="{00000000-0005-0000-0000-0000CF840000}"/>
    <cellStyle name="RISKtopEdge 3 4 2 4 3 2" xfId="24739" xr:uid="{00000000-0005-0000-0000-0000D0840000}"/>
    <cellStyle name="RISKtopEdge 3 4 2 4 4" xfId="24740" xr:uid="{00000000-0005-0000-0000-0000D1840000}"/>
    <cellStyle name="RISKtopEdge 3 4 2 5" xfId="24741" xr:uid="{00000000-0005-0000-0000-0000D2840000}"/>
    <cellStyle name="RISKtopEdge 3 4 2 5 2" xfId="24742" xr:uid="{00000000-0005-0000-0000-0000D3840000}"/>
    <cellStyle name="RISKtopEdge 3 4 2 5 2 2" xfId="24743" xr:uid="{00000000-0005-0000-0000-0000D4840000}"/>
    <cellStyle name="RISKtopEdge 3 4 2 5 3" xfId="24744" xr:uid="{00000000-0005-0000-0000-0000D5840000}"/>
    <cellStyle name="RISKtopEdge 3 4 2 5 3 2" xfId="24745" xr:uid="{00000000-0005-0000-0000-0000D6840000}"/>
    <cellStyle name="RISKtopEdge 3 4 2 5 4" xfId="24746" xr:uid="{00000000-0005-0000-0000-0000D7840000}"/>
    <cellStyle name="RISKtopEdge 3 4 2 6" xfId="24747" xr:uid="{00000000-0005-0000-0000-0000D8840000}"/>
    <cellStyle name="RISKtopEdge 3 4 2 6 2" xfId="24748" xr:uid="{00000000-0005-0000-0000-0000D9840000}"/>
    <cellStyle name="RISKtopEdge 3 4 2 7" xfId="24749" xr:uid="{00000000-0005-0000-0000-0000DA840000}"/>
    <cellStyle name="RISKtopEdge 3 4 2 7 2" xfId="24750" xr:uid="{00000000-0005-0000-0000-0000DB840000}"/>
    <cellStyle name="RISKtopEdge 3 4 2 8" xfId="24751" xr:uid="{00000000-0005-0000-0000-0000DC840000}"/>
    <cellStyle name="RISKtopEdge 3 4 3" xfId="24752" xr:uid="{00000000-0005-0000-0000-0000DD840000}"/>
    <cellStyle name="RISKtopEdge 3 4 3 2" xfId="24753" xr:uid="{00000000-0005-0000-0000-0000DE840000}"/>
    <cellStyle name="RISKtopEdge 3 4 3 2 2" xfId="24754" xr:uid="{00000000-0005-0000-0000-0000DF840000}"/>
    <cellStyle name="RISKtopEdge 3 4 3 3" xfId="24755" xr:uid="{00000000-0005-0000-0000-0000E0840000}"/>
    <cellStyle name="RISKtopEdge 3 4 3 3 2" xfId="24756" xr:uid="{00000000-0005-0000-0000-0000E1840000}"/>
    <cellStyle name="RISKtopEdge 3 4 3 4" xfId="24757" xr:uid="{00000000-0005-0000-0000-0000E2840000}"/>
    <cellStyle name="RISKtopEdge 3 4 4" xfId="24758" xr:uid="{00000000-0005-0000-0000-0000E3840000}"/>
    <cellStyle name="RISKtopEdge 3 4 4 2" xfId="24759" xr:uid="{00000000-0005-0000-0000-0000E4840000}"/>
    <cellStyle name="RISKtopEdge 3 4 4 2 2" xfId="24760" xr:uid="{00000000-0005-0000-0000-0000E5840000}"/>
    <cellStyle name="RISKtopEdge 3 4 4 3" xfId="24761" xr:uid="{00000000-0005-0000-0000-0000E6840000}"/>
    <cellStyle name="RISKtopEdge 3 4 4 3 2" xfId="24762" xr:uid="{00000000-0005-0000-0000-0000E7840000}"/>
    <cellStyle name="RISKtopEdge 3 4 4 4" xfId="24763" xr:uid="{00000000-0005-0000-0000-0000E8840000}"/>
    <cellStyle name="RISKtopEdge 3 4 5" xfId="24764" xr:uid="{00000000-0005-0000-0000-0000E9840000}"/>
    <cellStyle name="RISKtopEdge 3 4 5 2" xfId="24765" xr:uid="{00000000-0005-0000-0000-0000EA840000}"/>
    <cellStyle name="RISKtopEdge 3 4 5 2 2" xfId="24766" xr:uid="{00000000-0005-0000-0000-0000EB840000}"/>
    <cellStyle name="RISKtopEdge 3 4 5 3" xfId="24767" xr:uid="{00000000-0005-0000-0000-0000EC840000}"/>
    <cellStyle name="RISKtopEdge 3 4 5 3 2" xfId="24768" xr:uid="{00000000-0005-0000-0000-0000ED840000}"/>
    <cellStyle name="RISKtopEdge 3 4 5 4" xfId="24769" xr:uid="{00000000-0005-0000-0000-0000EE840000}"/>
    <cellStyle name="RISKtopEdge 3 4 6" xfId="24770" xr:uid="{00000000-0005-0000-0000-0000EF840000}"/>
    <cellStyle name="RISKtopEdge 3 4 6 2" xfId="24771" xr:uid="{00000000-0005-0000-0000-0000F0840000}"/>
    <cellStyle name="RISKtopEdge 3 4 6 2 2" xfId="24772" xr:uid="{00000000-0005-0000-0000-0000F1840000}"/>
    <cellStyle name="RISKtopEdge 3 4 6 3" xfId="24773" xr:uid="{00000000-0005-0000-0000-0000F2840000}"/>
    <cellStyle name="RISKtopEdge 3 4 6 3 2" xfId="24774" xr:uid="{00000000-0005-0000-0000-0000F3840000}"/>
    <cellStyle name="RISKtopEdge 3 4 6 4" xfId="24775" xr:uid="{00000000-0005-0000-0000-0000F4840000}"/>
    <cellStyle name="RISKtopEdge 3 4 7" xfId="24776" xr:uid="{00000000-0005-0000-0000-0000F5840000}"/>
    <cellStyle name="RISKtopEdge 3 4 7 2" xfId="24777" xr:uid="{00000000-0005-0000-0000-0000F6840000}"/>
    <cellStyle name="RISKtopEdge 3 4 8" xfId="24778" xr:uid="{00000000-0005-0000-0000-0000F7840000}"/>
    <cellStyle name="RISKtopEdge 3 4 8 2" xfId="24779" xr:uid="{00000000-0005-0000-0000-0000F8840000}"/>
    <cellStyle name="RISKtopEdge 3 4 9" xfId="24780" xr:uid="{00000000-0005-0000-0000-0000F9840000}"/>
    <cellStyle name="RISKtopEdge 3 4_Balance" xfId="24781" xr:uid="{00000000-0005-0000-0000-0000FA840000}"/>
    <cellStyle name="RISKtopEdge 3 5" xfId="24782" xr:uid="{00000000-0005-0000-0000-0000FB840000}"/>
    <cellStyle name="RISKtopEdge 3 5 2" xfId="24783" xr:uid="{00000000-0005-0000-0000-0000FC840000}"/>
    <cellStyle name="RISKtopEdge 3 5 2 2" xfId="24784" xr:uid="{00000000-0005-0000-0000-0000FD840000}"/>
    <cellStyle name="RISKtopEdge 3 5 2 2 2" xfId="24785" xr:uid="{00000000-0005-0000-0000-0000FE840000}"/>
    <cellStyle name="RISKtopEdge 3 5 2 3" xfId="24786" xr:uid="{00000000-0005-0000-0000-0000FF840000}"/>
    <cellStyle name="RISKtopEdge 3 5 2 3 2" xfId="24787" xr:uid="{00000000-0005-0000-0000-000000850000}"/>
    <cellStyle name="RISKtopEdge 3 5 2 4" xfId="24788" xr:uid="{00000000-0005-0000-0000-000001850000}"/>
    <cellStyle name="RISKtopEdge 3 5 3" xfId="24789" xr:uid="{00000000-0005-0000-0000-000002850000}"/>
    <cellStyle name="RISKtopEdge 3 5 3 2" xfId="24790" xr:uid="{00000000-0005-0000-0000-000003850000}"/>
    <cellStyle name="RISKtopEdge 3 5 3 2 2" xfId="24791" xr:uid="{00000000-0005-0000-0000-000004850000}"/>
    <cellStyle name="RISKtopEdge 3 5 3 3" xfId="24792" xr:uid="{00000000-0005-0000-0000-000005850000}"/>
    <cellStyle name="RISKtopEdge 3 5 3 3 2" xfId="24793" xr:uid="{00000000-0005-0000-0000-000006850000}"/>
    <cellStyle name="RISKtopEdge 3 5 3 4" xfId="24794" xr:uid="{00000000-0005-0000-0000-000007850000}"/>
    <cellStyle name="RISKtopEdge 3 5 4" xfId="24795" xr:uid="{00000000-0005-0000-0000-000008850000}"/>
    <cellStyle name="RISKtopEdge 3 5 4 2" xfId="24796" xr:uid="{00000000-0005-0000-0000-000009850000}"/>
    <cellStyle name="RISKtopEdge 3 5 4 2 2" xfId="24797" xr:uid="{00000000-0005-0000-0000-00000A850000}"/>
    <cellStyle name="RISKtopEdge 3 5 4 3" xfId="24798" xr:uid="{00000000-0005-0000-0000-00000B850000}"/>
    <cellStyle name="RISKtopEdge 3 5 4 3 2" xfId="24799" xr:uid="{00000000-0005-0000-0000-00000C850000}"/>
    <cellStyle name="RISKtopEdge 3 5 4 4" xfId="24800" xr:uid="{00000000-0005-0000-0000-00000D850000}"/>
    <cellStyle name="RISKtopEdge 3 5 5" xfId="24801" xr:uid="{00000000-0005-0000-0000-00000E850000}"/>
    <cellStyle name="RISKtopEdge 3 5 5 2" xfId="24802" xr:uid="{00000000-0005-0000-0000-00000F850000}"/>
    <cellStyle name="RISKtopEdge 3 5 5 2 2" xfId="24803" xr:uid="{00000000-0005-0000-0000-000010850000}"/>
    <cellStyle name="RISKtopEdge 3 5 5 3" xfId="24804" xr:uid="{00000000-0005-0000-0000-000011850000}"/>
    <cellStyle name="RISKtopEdge 3 5 5 3 2" xfId="24805" xr:uid="{00000000-0005-0000-0000-000012850000}"/>
    <cellStyle name="RISKtopEdge 3 5 5 4" xfId="24806" xr:uid="{00000000-0005-0000-0000-000013850000}"/>
    <cellStyle name="RISKtopEdge 3 5 6" xfId="24807" xr:uid="{00000000-0005-0000-0000-000014850000}"/>
    <cellStyle name="RISKtopEdge 3 5 6 2" xfId="24808" xr:uid="{00000000-0005-0000-0000-000015850000}"/>
    <cellStyle name="RISKtopEdge 3 5 7" xfId="24809" xr:uid="{00000000-0005-0000-0000-000016850000}"/>
    <cellStyle name="RISKtopEdge 3 5 7 2" xfId="24810" xr:uid="{00000000-0005-0000-0000-000017850000}"/>
    <cellStyle name="RISKtopEdge 3 5 8" xfId="24811" xr:uid="{00000000-0005-0000-0000-000018850000}"/>
    <cellStyle name="RISKtopEdge 3 6" xfId="24812" xr:uid="{00000000-0005-0000-0000-000019850000}"/>
    <cellStyle name="RISKtopEdge 3 6 2" xfId="24813" xr:uid="{00000000-0005-0000-0000-00001A850000}"/>
    <cellStyle name="RISKtopEdge 3 6 2 2" xfId="24814" xr:uid="{00000000-0005-0000-0000-00001B850000}"/>
    <cellStyle name="RISKtopEdge 3 6 2 2 2" xfId="24815" xr:uid="{00000000-0005-0000-0000-00001C850000}"/>
    <cellStyle name="RISKtopEdge 3 6 2 3" xfId="24816" xr:uid="{00000000-0005-0000-0000-00001D850000}"/>
    <cellStyle name="RISKtopEdge 3 6 2 3 2" xfId="24817" xr:uid="{00000000-0005-0000-0000-00001E850000}"/>
    <cellStyle name="RISKtopEdge 3 6 2 4" xfId="24818" xr:uid="{00000000-0005-0000-0000-00001F850000}"/>
    <cellStyle name="RISKtopEdge 3 6 3" xfId="24819" xr:uid="{00000000-0005-0000-0000-000020850000}"/>
    <cellStyle name="RISKtopEdge 3 6 3 2" xfId="24820" xr:uid="{00000000-0005-0000-0000-000021850000}"/>
    <cellStyle name="RISKtopEdge 3 6 3 2 2" xfId="24821" xr:uid="{00000000-0005-0000-0000-000022850000}"/>
    <cellStyle name="RISKtopEdge 3 6 3 3" xfId="24822" xr:uid="{00000000-0005-0000-0000-000023850000}"/>
    <cellStyle name="RISKtopEdge 3 6 3 3 2" xfId="24823" xr:uid="{00000000-0005-0000-0000-000024850000}"/>
    <cellStyle name="RISKtopEdge 3 6 3 4" xfId="24824" xr:uid="{00000000-0005-0000-0000-000025850000}"/>
    <cellStyle name="RISKtopEdge 3 6 4" xfId="24825" xr:uid="{00000000-0005-0000-0000-000026850000}"/>
    <cellStyle name="RISKtopEdge 3 6 4 2" xfId="24826" xr:uid="{00000000-0005-0000-0000-000027850000}"/>
    <cellStyle name="RISKtopEdge 3 6 4 2 2" xfId="24827" xr:uid="{00000000-0005-0000-0000-000028850000}"/>
    <cellStyle name="RISKtopEdge 3 6 4 3" xfId="24828" xr:uid="{00000000-0005-0000-0000-000029850000}"/>
    <cellStyle name="RISKtopEdge 3 6 4 3 2" xfId="24829" xr:uid="{00000000-0005-0000-0000-00002A850000}"/>
    <cellStyle name="RISKtopEdge 3 6 4 4" xfId="24830" xr:uid="{00000000-0005-0000-0000-00002B850000}"/>
    <cellStyle name="RISKtopEdge 3 6 5" xfId="24831" xr:uid="{00000000-0005-0000-0000-00002C850000}"/>
    <cellStyle name="RISKtopEdge 3 6 5 2" xfId="24832" xr:uid="{00000000-0005-0000-0000-00002D850000}"/>
    <cellStyle name="RISKtopEdge 3 6 5 2 2" xfId="24833" xr:uid="{00000000-0005-0000-0000-00002E850000}"/>
    <cellStyle name="RISKtopEdge 3 6 5 3" xfId="24834" xr:uid="{00000000-0005-0000-0000-00002F850000}"/>
    <cellStyle name="RISKtopEdge 3 6 5 3 2" xfId="24835" xr:uid="{00000000-0005-0000-0000-000030850000}"/>
    <cellStyle name="RISKtopEdge 3 6 5 4" xfId="24836" xr:uid="{00000000-0005-0000-0000-000031850000}"/>
    <cellStyle name="RISKtopEdge 3 6 6" xfId="24837" xr:uid="{00000000-0005-0000-0000-000032850000}"/>
    <cellStyle name="RISKtopEdge 3 6 6 2" xfId="24838" xr:uid="{00000000-0005-0000-0000-000033850000}"/>
    <cellStyle name="RISKtopEdge 3 6 7" xfId="24839" xr:uid="{00000000-0005-0000-0000-000034850000}"/>
    <cellStyle name="RISKtopEdge 3 6 7 2" xfId="24840" xr:uid="{00000000-0005-0000-0000-000035850000}"/>
    <cellStyle name="RISKtopEdge 3 6 8" xfId="24841" xr:uid="{00000000-0005-0000-0000-000036850000}"/>
    <cellStyle name="RISKtopEdge 3 7" xfId="24842" xr:uid="{00000000-0005-0000-0000-000037850000}"/>
    <cellStyle name="RISKtopEdge 3 7 2" xfId="24843" xr:uid="{00000000-0005-0000-0000-000038850000}"/>
    <cellStyle name="RISKtopEdge 3 7 2 2" xfId="24844" xr:uid="{00000000-0005-0000-0000-000039850000}"/>
    <cellStyle name="RISKtopEdge 3 7 3" xfId="24845" xr:uid="{00000000-0005-0000-0000-00003A850000}"/>
    <cellStyle name="RISKtopEdge 3 7 3 2" xfId="24846" xr:uid="{00000000-0005-0000-0000-00003B850000}"/>
    <cellStyle name="RISKtopEdge 3 7 4" xfId="24847" xr:uid="{00000000-0005-0000-0000-00003C850000}"/>
    <cellStyle name="RISKtopEdge 3 8" xfId="24848" xr:uid="{00000000-0005-0000-0000-00003D850000}"/>
    <cellStyle name="RISKtopEdge 3 8 2" xfId="24849" xr:uid="{00000000-0005-0000-0000-00003E850000}"/>
    <cellStyle name="RISKtopEdge 3 8 2 2" xfId="24850" xr:uid="{00000000-0005-0000-0000-00003F850000}"/>
    <cellStyle name="RISKtopEdge 3 8 3" xfId="24851" xr:uid="{00000000-0005-0000-0000-000040850000}"/>
    <cellStyle name="RISKtopEdge 3 8 3 2" xfId="24852" xr:uid="{00000000-0005-0000-0000-000041850000}"/>
    <cellStyle name="RISKtopEdge 3 8 4" xfId="24853" xr:uid="{00000000-0005-0000-0000-000042850000}"/>
    <cellStyle name="RISKtopEdge 3 9" xfId="24854" xr:uid="{00000000-0005-0000-0000-000043850000}"/>
    <cellStyle name="RISKtopEdge 3 9 2" xfId="24855" xr:uid="{00000000-0005-0000-0000-000044850000}"/>
    <cellStyle name="RISKtopEdge 3 9 2 2" xfId="24856" xr:uid="{00000000-0005-0000-0000-000045850000}"/>
    <cellStyle name="RISKtopEdge 3 9 3" xfId="24857" xr:uid="{00000000-0005-0000-0000-000046850000}"/>
    <cellStyle name="RISKtopEdge 3 9 3 2" xfId="24858" xr:uid="{00000000-0005-0000-0000-000047850000}"/>
    <cellStyle name="RISKtopEdge 3 9 4" xfId="24859" xr:uid="{00000000-0005-0000-0000-000048850000}"/>
    <cellStyle name="RISKtopEdge 3_Balance" xfId="24860" xr:uid="{00000000-0005-0000-0000-000049850000}"/>
    <cellStyle name="RISKtopEdge 4" xfId="24861" xr:uid="{00000000-0005-0000-0000-00004A850000}"/>
    <cellStyle name="RISKtopEdge 4 10" xfId="24862" xr:uid="{00000000-0005-0000-0000-00004B850000}"/>
    <cellStyle name="RISKtopEdge 4 10 2" xfId="24863" xr:uid="{00000000-0005-0000-0000-00004C850000}"/>
    <cellStyle name="RISKtopEdge 4 10 2 2" xfId="24864" xr:uid="{00000000-0005-0000-0000-00004D850000}"/>
    <cellStyle name="RISKtopEdge 4 10 3" xfId="24865" xr:uid="{00000000-0005-0000-0000-00004E850000}"/>
    <cellStyle name="RISKtopEdge 4 10 3 2" xfId="24866" xr:uid="{00000000-0005-0000-0000-00004F850000}"/>
    <cellStyle name="RISKtopEdge 4 10 4" xfId="24867" xr:uid="{00000000-0005-0000-0000-000050850000}"/>
    <cellStyle name="RISKtopEdge 4 11" xfId="24868" xr:uid="{00000000-0005-0000-0000-000051850000}"/>
    <cellStyle name="RISKtopEdge 4 11 2" xfId="24869" xr:uid="{00000000-0005-0000-0000-000052850000}"/>
    <cellStyle name="RISKtopEdge 4 12" xfId="24870" xr:uid="{00000000-0005-0000-0000-000053850000}"/>
    <cellStyle name="RISKtopEdge 4 12 2" xfId="24871" xr:uid="{00000000-0005-0000-0000-000054850000}"/>
    <cellStyle name="RISKtopEdge 4 13" xfId="24872" xr:uid="{00000000-0005-0000-0000-000055850000}"/>
    <cellStyle name="RISKtopEdge 4 2" xfId="24873" xr:uid="{00000000-0005-0000-0000-000056850000}"/>
    <cellStyle name="RISKtopEdge 4 2 2" xfId="24874" xr:uid="{00000000-0005-0000-0000-000057850000}"/>
    <cellStyle name="RISKtopEdge 4 2 2 2" xfId="24875" xr:uid="{00000000-0005-0000-0000-000058850000}"/>
    <cellStyle name="RISKtopEdge 4 2 2 2 2" xfId="24876" xr:uid="{00000000-0005-0000-0000-000059850000}"/>
    <cellStyle name="RISKtopEdge 4 2 2 2 2 2" xfId="24877" xr:uid="{00000000-0005-0000-0000-00005A850000}"/>
    <cellStyle name="RISKtopEdge 4 2 2 2 3" xfId="24878" xr:uid="{00000000-0005-0000-0000-00005B850000}"/>
    <cellStyle name="RISKtopEdge 4 2 2 2 3 2" xfId="24879" xr:uid="{00000000-0005-0000-0000-00005C850000}"/>
    <cellStyle name="RISKtopEdge 4 2 2 2 4" xfId="24880" xr:uid="{00000000-0005-0000-0000-00005D850000}"/>
    <cellStyle name="RISKtopEdge 4 2 2 3" xfId="24881" xr:uid="{00000000-0005-0000-0000-00005E850000}"/>
    <cellStyle name="RISKtopEdge 4 2 2 3 2" xfId="24882" xr:uid="{00000000-0005-0000-0000-00005F850000}"/>
    <cellStyle name="RISKtopEdge 4 2 2 3 2 2" xfId="24883" xr:uid="{00000000-0005-0000-0000-000060850000}"/>
    <cellStyle name="RISKtopEdge 4 2 2 3 3" xfId="24884" xr:uid="{00000000-0005-0000-0000-000061850000}"/>
    <cellStyle name="RISKtopEdge 4 2 2 3 3 2" xfId="24885" xr:uid="{00000000-0005-0000-0000-000062850000}"/>
    <cellStyle name="RISKtopEdge 4 2 2 3 4" xfId="24886" xr:uid="{00000000-0005-0000-0000-000063850000}"/>
    <cellStyle name="RISKtopEdge 4 2 2 4" xfId="24887" xr:uid="{00000000-0005-0000-0000-000064850000}"/>
    <cellStyle name="RISKtopEdge 4 2 2 4 2" xfId="24888" xr:uid="{00000000-0005-0000-0000-000065850000}"/>
    <cellStyle name="RISKtopEdge 4 2 2 4 2 2" xfId="24889" xr:uid="{00000000-0005-0000-0000-000066850000}"/>
    <cellStyle name="RISKtopEdge 4 2 2 4 3" xfId="24890" xr:uid="{00000000-0005-0000-0000-000067850000}"/>
    <cellStyle name="RISKtopEdge 4 2 2 4 3 2" xfId="24891" xr:uid="{00000000-0005-0000-0000-000068850000}"/>
    <cellStyle name="RISKtopEdge 4 2 2 4 4" xfId="24892" xr:uid="{00000000-0005-0000-0000-000069850000}"/>
    <cellStyle name="RISKtopEdge 4 2 2 5" xfId="24893" xr:uid="{00000000-0005-0000-0000-00006A850000}"/>
    <cellStyle name="RISKtopEdge 4 2 2 5 2" xfId="24894" xr:uid="{00000000-0005-0000-0000-00006B850000}"/>
    <cellStyle name="RISKtopEdge 4 2 2 5 2 2" xfId="24895" xr:uid="{00000000-0005-0000-0000-00006C850000}"/>
    <cellStyle name="RISKtopEdge 4 2 2 5 3" xfId="24896" xr:uid="{00000000-0005-0000-0000-00006D850000}"/>
    <cellStyle name="RISKtopEdge 4 2 2 5 3 2" xfId="24897" xr:uid="{00000000-0005-0000-0000-00006E850000}"/>
    <cellStyle name="RISKtopEdge 4 2 2 5 4" xfId="24898" xr:uid="{00000000-0005-0000-0000-00006F850000}"/>
    <cellStyle name="RISKtopEdge 4 2 2 6" xfId="24899" xr:uid="{00000000-0005-0000-0000-000070850000}"/>
    <cellStyle name="RISKtopEdge 4 2 2 6 2" xfId="24900" xr:uid="{00000000-0005-0000-0000-000071850000}"/>
    <cellStyle name="RISKtopEdge 4 2 2 7" xfId="24901" xr:uid="{00000000-0005-0000-0000-000072850000}"/>
    <cellStyle name="RISKtopEdge 4 2 2 7 2" xfId="24902" xr:uid="{00000000-0005-0000-0000-000073850000}"/>
    <cellStyle name="RISKtopEdge 4 2 2 8" xfId="24903" xr:uid="{00000000-0005-0000-0000-000074850000}"/>
    <cellStyle name="RISKtopEdge 4 2 3" xfId="24904" xr:uid="{00000000-0005-0000-0000-000075850000}"/>
    <cellStyle name="RISKtopEdge 4 2 3 2" xfId="24905" xr:uid="{00000000-0005-0000-0000-000076850000}"/>
    <cellStyle name="RISKtopEdge 4 2 3 2 2" xfId="24906" xr:uid="{00000000-0005-0000-0000-000077850000}"/>
    <cellStyle name="RISKtopEdge 4 2 3 3" xfId="24907" xr:uid="{00000000-0005-0000-0000-000078850000}"/>
    <cellStyle name="RISKtopEdge 4 2 3 3 2" xfId="24908" xr:uid="{00000000-0005-0000-0000-000079850000}"/>
    <cellStyle name="RISKtopEdge 4 2 3 4" xfId="24909" xr:uid="{00000000-0005-0000-0000-00007A850000}"/>
    <cellStyle name="RISKtopEdge 4 2 4" xfId="24910" xr:uid="{00000000-0005-0000-0000-00007B850000}"/>
    <cellStyle name="RISKtopEdge 4 2 4 2" xfId="24911" xr:uid="{00000000-0005-0000-0000-00007C850000}"/>
    <cellStyle name="RISKtopEdge 4 2 4 2 2" xfId="24912" xr:uid="{00000000-0005-0000-0000-00007D850000}"/>
    <cellStyle name="RISKtopEdge 4 2 4 3" xfId="24913" xr:uid="{00000000-0005-0000-0000-00007E850000}"/>
    <cellStyle name="RISKtopEdge 4 2 4 3 2" xfId="24914" xr:uid="{00000000-0005-0000-0000-00007F850000}"/>
    <cellStyle name="RISKtopEdge 4 2 4 4" xfId="24915" xr:uid="{00000000-0005-0000-0000-000080850000}"/>
    <cellStyle name="RISKtopEdge 4 2 5" xfId="24916" xr:uid="{00000000-0005-0000-0000-000081850000}"/>
    <cellStyle name="RISKtopEdge 4 2 5 2" xfId="24917" xr:uid="{00000000-0005-0000-0000-000082850000}"/>
    <cellStyle name="RISKtopEdge 4 2 5 2 2" xfId="24918" xr:uid="{00000000-0005-0000-0000-000083850000}"/>
    <cellStyle name="RISKtopEdge 4 2 5 3" xfId="24919" xr:uid="{00000000-0005-0000-0000-000084850000}"/>
    <cellStyle name="RISKtopEdge 4 2 5 3 2" xfId="24920" xr:uid="{00000000-0005-0000-0000-000085850000}"/>
    <cellStyle name="RISKtopEdge 4 2 5 4" xfId="24921" xr:uid="{00000000-0005-0000-0000-000086850000}"/>
    <cellStyle name="RISKtopEdge 4 2 6" xfId="24922" xr:uid="{00000000-0005-0000-0000-000087850000}"/>
    <cellStyle name="RISKtopEdge 4 2 6 2" xfId="24923" xr:uid="{00000000-0005-0000-0000-000088850000}"/>
    <cellStyle name="RISKtopEdge 4 2 6 2 2" xfId="24924" xr:uid="{00000000-0005-0000-0000-000089850000}"/>
    <cellStyle name="RISKtopEdge 4 2 6 3" xfId="24925" xr:uid="{00000000-0005-0000-0000-00008A850000}"/>
    <cellStyle name="RISKtopEdge 4 2 6 3 2" xfId="24926" xr:uid="{00000000-0005-0000-0000-00008B850000}"/>
    <cellStyle name="RISKtopEdge 4 2 6 4" xfId="24927" xr:uid="{00000000-0005-0000-0000-00008C850000}"/>
    <cellStyle name="RISKtopEdge 4 2 7" xfId="24928" xr:uid="{00000000-0005-0000-0000-00008D850000}"/>
    <cellStyle name="RISKtopEdge 4 2 7 2" xfId="24929" xr:uid="{00000000-0005-0000-0000-00008E850000}"/>
    <cellStyle name="RISKtopEdge 4 2 8" xfId="24930" xr:uid="{00000000-0005-0000-0000-00008F850000}"/>
    <cellStyle name="RISKtopEdge 4 2 8 2" xfId="24931" xr:uid="{00000000-0005-0000-0000-000090850000}"/>
    <cellStyle name="RISKtopEdge 4 2 9" xfId="24932" xr:uid="{00000000-0005-0000-0000-000091850000}"/>
    <cellStyle name="RISKtopEdge 4 2_Balance" xfId="24933" xr:uid="{00000000-0005-0000-0000-000092850000}"/>
    <cellStyle name="RISKtopEdge 4 3" xfId="24934" xr:uid="{00000000-0005-0000-0000-000093850000}"/>
    <cellStyle name="RISKtopEdge 4 3 2" xfId="24935" xr:uid="{00000000-0005-0000-0000-000094850000}"/>
    <cellStyle name="RISKtopEdge 4 3 2 2" xfId="24936" xr:uid="{00000000-0005-0000-0000-000095850000}"/>
    <cellStyle name="RISKtopEdge 4 3 2 2 2" xfId="24937" xr:uid="{00000000-0005-0000-0000-000096850000}"/>
    <cellStyle name="RISKtopEdge 4 3 2 2 2 2" xfId="24938" xr:uid="{00000000-0005-0000-0000-000097850000}"/>
    <cellStyle name="RISKtopEdge 4 3 2 2 3" xfId="24939" xr:uid="{00000000-0005-0000-0000-000098850000}"/>
    <cellStyle name="RISKtopEdge 4 3 2 2 3 2" xfId="24940" xr:uid="{00000000-0005-0000-0000-000099850000}"/>
    <cellStyle name="RISKtopEdge 4 3 2 2 4" xfId="24941" xr:uid="{00000000-0005-0000-0000-00009A850000}"/>
    <cellStyle name="RISKtopEdge 4 3 2 3" xfId="24942" xr:uid="{00000000-0005-0000-0000-00009B850000}"/>
    <cellStyle name="RISKtopEdge 4 3 2 3 2" xfId="24943" xr:uid="{00000000-0005-0000-0000-00009C850000}"/>
    <cellStyle name="RISKtopEdge 4 3 2 3 2 2" xfId="24944" xr:uid="{00000000-0005-0000-0000-00009D850000}"/>
    <cellStyle name="RISKtopEdge 4 3 2 3 3" xfId="24945" xr:uid="{00000000-0005-0000-0000-00009E850000}"/>
    <cellStyle name="RISKtopEdge 4 3 2 3 3 2" xfId="24946" xr:uid="{00000000-0005-0000-0000-00009F850000}"/>
    <cellStyle name="RISKtopEdge 4 3 2 3 4" xfId="24947" xr:uid="{00000000-0005-0000-0000-0000A0850000}"/>
    <cellStyle name="RISKtopEdge 4 3 2 4" xfId="24948" xr:uid="{00000000-0005-0000-0000-0000A1850000}"/>
    <cellStyle name="RISKtopEdge 4 3 2 4 2" xfId="24949" xr:uid="{00000000-0005-0000-0000-0000A2850000}"/>
    <cellStyle name="RISKtopEdge 4 3 2 4 2 2" xfId="24950" xr:uid="{00000000-0005-0000-0000-0000A3850000}"/>
    <cellStyle name="RISKtopEdge 4 3 2 4 3" xfId="24951" xr:uid="{00000000-0005-0000-0000-0000A4850000}"/>
    <cellStyle name="RISKtopEdge 4 3 2 4 3 2" xfId="24952" xr:uid="{00000000-0005-0000-0000-0000A5850000}"/>
    <cellStyle name="RISKtopEdge 4 3 2 4 4" xfId="24953" xr:uid="{00000000-0005-0000-0000-0000A6850000}"/>
    <cellStyle name="RISKtopEdge 4 3 2 5" xfId="24954" xr:uid="{00000000-0005-0000-0000-0000A7850000}"/>
    <cellStyle name="RISKtopEdge 4 3 2 5 2" xfId="24955" xr:uid="{00000000-0005-0000-0000-0000A8850000}"/>
    <cellStyle name="RISKtopEdge 4 3 2 5 2 2" xfId="24956" xr:uid="{00000000-0005-0000-0000-0000A9850000}"/>
    <cellStyle name="RISKtopEdge 4 3 2 5 3" xfId="24957" xr:uid="{00000000-0005-0000-0000-0000AA850000}"/>
    <cellStyle name="RISKtopEdge 4 3 2 5 3 2" xfId="24958" xr:uid="{00000000-0005-0000-0000-0000AB850000}"/>
    <cellStyle name="RISKtopEdge 4 3 2 5 4" xfId="24959" xr:uid="{00000000-0005-0000-0000-0000AC850000}"/>
    <cellStyle name="RISKtopEdge 4 3 2 6" xfId="24960" xr:uid="{00000000-0005-0000-0000-0000AD850000}"/>
    <cellStyle name="RISKtopEdge 4 3 2 6 2" xfId="24961" xr:uid="{00000000-0005-0000-0000-0000AE850000}"/>
    <cellStyle name="RISKtopEdge 4 3 2 7" xfId="24962" xr:uid="{00000000-0005-0000-0000-0000AF850000}"/>
    <cellStyle name="RISKtopEdge 4 3 2 7 2" xfId="24963" xr:uid="{00000000-0005-0000-0000-0000B0850000}"/>
    <cellStyle name="RISKtopEdge 4 3 2 8" xfId="24964" xr:uid="{00000000-0005-0000-0000-0000B1850000}"/>
    <cellStyle name="RISKtopEdge 4 3 3" xfId="24965" xr:uid="{00000000-0005-0000-0000-0000B2850000}"/>
    <cellStyle name="RISKtopEdge 4 3 3 2" xfId="24966" xr:uid="{00000000-0005-0000-0000-0000B3850000}"/>
    <cellStyle name="RISKtopEdge 4 3 3 2 2" xfId="24967" xr:uid="{00000000-0005-0000-0000-0000B4850000}"/>
    <cellStyle name="RISKtopEdge 4 3 3 3" xfId="24968" xr:uid="{00000000-0005-0000-0000-0000B5850000}"/>
    <cellStyle name="RISKtopEdge 4 3 3 3 2" xfId="24969" xr:uid="{00000000-0005-0000-0000-0000B6850000}"/>
    <cellStyle name="RISKtopEdge 4 3 3 4" xfId="24970" xr:uid="{00000000-0005-0000-0000-0000B7850000}"/>
    <cellStyle name="RISKtopEdge 4 3 4" xfId="24971" xr:uid="{00000000-0005-0000-0000-0000B8850000}"/>
    <cellStyle name="RISKtopEdge 4 3 4 2" xfId="24972" xr:uid="{00000000-0005-0000-0000-0000B9850000}"/>
    <cellStyle name="RISKtopEdge 4 3 4 2 2" xfId="24973" xr:uid="{00000000-0005-0000-0000-0000BA850000}"/>
    <cellStyle name="RISKtopEdge 4 3 4 3" xfId="24974" xr:uid="{00000000-0005-0000-0000-0000BB850000}"/>
    <cellStyle name="RISKtopEdge 4 3 4 3 2" xfId="24975" xr:uid="{00000000-0005-0000-0000-0000BC850000}"/>
    <cellStyle name="RISKtopEdge 4 3 4 4" xfId="24976" xr:uid="{00000000-0005-0000-0000-0000BD850000}"/>
    <cellStyle name="RISKtopEdge 4 3 5" xfId="24977" xr:uid="{00000000-0005-0000-0000-0000BE850000}"/>
    <cellStyle name="RISKtopEdge 4 3 5 2" xfId="24978" xr:uid="{00000000-0005-0000-0000-0000BF850000}"/>
    <cellStyle name="RISKtopEdge 4 3 5 2 2" xfId="24979" xr:uid="{00000000-0005-0000-0000-0000C0850000}"/>
    <cellStyle name="RISKtopEdge 4 3 5 3" xfId="24980" xr:uid="{00000000-0005-0000-0000-0000C1850000}"/>
    <cellStyle name="RISKtopEdge 4 3 5 3 2" xfId="24981" xr:uid="{00000000-0005-0000-0000-0000C2850000}"/>
    <cellStyle name="RISKtopEdge 4 3 5 4" xfId="24982" xr:uid="{00000000-0005-0000-0000-0000C3850000}"/>
    <cellStyle name="RISKtopEdge 4 3 6" xfId="24983" xr:uid="{00000000-0005-0000-0000-0000C4850000}"/>
    <cellStyle name="RISKtopEdge 4 3 6 2" xfId="24984" xr:uid="{00000000-0005-0000-0000-0000C5850000}"/>
    <cellStyle name="RISKtopEdge 4 3 6 2 2" xfId="24985" xr:uid="{00000000-0005-0000-0000-0000C6850000}"/>
    <cellStyle name="RISKtopEdge 4 3 6 3" xfId="24986" xr:uid="{00000000-0005-0000-0000-0000C7850000}"/>
    <cellStyle name="RISKtopEdge 4 3 6 3 2" xfId="24987" xr:uid="{00000000-0005-0000-0000-0000C8850000}"/>
    <cellStyle name="RISKtopEdge 4 3 6 4" xfId="24988" xr:uid="{00000000-0005-0000-0000-0000C9850000}"/>
    <cellStyle name="RISKtopEdge 4 3 7" xfId="24989" xr:uid="{00000000-0005-0000-0000-0000CA850000}"/>
    <cellStyle name="RISKtopEdge 4 3 7 2" xfId="24990" xr:uid="{00000000-0005-0000-0000-0000CB850000}"/>
    <cellStyle name="RISKtopEdge 4 3 8" xfId="24991" xr:uid="{00000000-0005-0000-0000-0000CC850000}"/>
    <cellStyle name="RISKtopEdge 4 3 8 2" xfId="24992" xr:uid="{00000000-0005-0000-0000-0000CD850000}"/>
    <cellStyle name="RISKtopEdge 4 3 9" xfId="24993" xr:uid="{00000000-0005-0000-0000-0000CE850000}"/>
    <cellStyle name="RISKtopEdge 4 3_Balance" xfId="24994" xr:uid="{00000000-0005-0000-0000-0000CF850000}"/>
    <cellStyle name="RISKtopEdge 4 4" xfId="24995" xr:uid="{00000000-0005-0000-0000-0000D0850000}"/>
    <cellStyle name="RISKtopEdge 4 4 2" xfId="24996" xr:uid="{00000000-0005-0000-0000-0000D1850000}"/>
    <cellStyle name="RISKtopEdge 4 4 2 2" xfId="24997" xr:uid="{00000000-0005-0000-0000-0000D2850000}"/>
    <cellStyle name="RISKtopEdge 4 4 2 2 2" xfId="24998" xr:uid="{00000000-0005-0000-0000-0000D3850000}"/>
    <cellStyle name="RISKtopEdge 4 4 2 2 2 2" xfId="24999" xr:uid="{00000000-0005-0000-0000-0000D4850000}"/>
    <cellStyle name="RISKtopEdge 4 4 2 2 3" xfId="25000" xr:uid="{00000000-0005-0000-0000-0000D5850000}"/>
    <cellStyle name="RISKtopEdge 4 4 2 2 3 2" xfId="25001" xr:uid="{00000000-0005-0000-0000-0000D6850000}"/>
    <cellStyle name="RISKtopEdge 4 4 2 2 4" xfId="25002" xr:uid="{00000000-0005-0000-0000-0000D7850000}"/>
    <cellStyle name="RISKtopEdge 4 4 2 3" xfId="25003" xr:uid="{00000000-0005-0000-0000-0000D8850000}"/>
    <cellStyle name="RISKtopEdge 4 4 2 3 2" xfId="25004" xr:uid="{00000000-0005-0000-0000-0000D9850000}"/>
    <cellStyle name="RISKtopEdge 4 4 2 3 2 2" xfId="25005" xr:uid="{00000000-0005-0000-0000-0000DA850000}"/>
    <cellStyle name="RISKtopEdge 4 4 2 3 3" xfId="25006" xr:uid="{00000000-0005-0000-0000-0000DB850000}"/>
    <cellStyle name="RISKtopEdge 4 4 2 3 3 2" xfId="25007" xr:uid="{00000000-0005-0000-0000-0000DC850000}"/>
    <cellStyle name="RISKtopEdge 4 4 2 3 4" xfId="25008" xr:uid="{00000000-0005-0000-0000-0000DD850000}"/>
    <cellStyle name="RISKtopEdge 4 4 2 4" xfId="25009" xr:uid="{00000000-0005-0000-0000-0000DE850000}"/>
    <cellStyle name="RISKtopEdge 4 4 2 4 2" xfId="25010" xr:uid="{00000000-0005-0000-0000-0000DF850000}"/>
    <cellStyle name="RISKtopEdge 4 4 2 4 2 2" xfId="25011" xr:uid="{00000000-0005-0000-0000-0000E0850000}"/>
    <cellStyle name="RISKtopEdge 4 4 2 4 3" xfId="25012" xr:uid="{00000000-0005-0000-0000-0000E1850000}"/>
    <cellStyle name="RISKtopEdge 4 4 2 4 3 2" xfId="25013" xr:uid="{00000000-0005-0000-0000-0000E2850000}"/>
    <cellStyle name="RISKtopEdge 4 4 2 4 4" xfId="25014" xr:uid="{00000000-0005-0000-0000-0000E3850000}"/>
    <cellStyle name="RISKtopEdge 4 4 2 5" xfId="25015" xr:uid="{00000000-0005-0000-0000-0000E4850000}"/>
    <cellStyle name="RISKtopEdge 4 4 2 5 2" xfId="25016" xr:uid="{00000000-0005-0000-0000-0000E5850000}"/>
    <cellStyle name="RISKtopEdge 4 4 2 5 2 2" xfId="25017" xr:uid="{00000000-0005-0000-0000-0000E6850000}"/>
    <cellStyle name="RISKtopEdge 4 4 2 5 3" xfId="25018" xr:uid="{00000000-0005-0000-0000-0000E7850000}"/>
    <cellStyle name="RISKtopEdge 4 4 2 5 3 2" xfId="25019" xr:uid="{00000000-0005-0000-0000-0000E8850000}"/>
    <cellStyle name="RISKtopEdge 4 4 2 5 4" xfId="25020" xr:uid="{00000000-0005-0000-0000-0000E9850000}"/>
    <cellStyle name="RISKtopEdge 4 4 2 6" xfId="25021" xr:uid="{00000000-0005-0000-0000-0000EA850000}"/>
    <cellStyle name="RISKtopEdge 4 4 2 6 2" xfId="25022" xr:uid="{00000000-0005-0000-0000-0000EB850000}"/>
    <cellStyle name="RISKtopEdge 4 4 2 7" xfId="25023" xr:uid="{00000000-0005-0000-0000-0000EC850000}"/>
    <cellStyle name="RISKtopEdge 4 4 2 7 2" xfId="25024" xr:uid="{00000000-0005-0000-0000-0000ED850000}"/>
    <cellStyle name="RISKtopEdge 4 4 2 8" xfId="25025" xr:uid="{00000000-0005-0000-0000-0000EE850000}"/>
    <cellStyle name="RISKtopEdge 4 4 3" xfId="25026" xr:uid="{00000000-0005-0000-0000-0000EF850000}"/>
    <cellStyle name="RISKtopEdge 4 4 3 2" xfId="25027" xr:uid="{00000000-0005-0000-0000-0000F0850000}"/>
    <cellStyle name="RISKtopEdge 4 4 3 2 2" xfId="25028" xr:uid="{00000000-0005-0000-0000-0000F1850000}"/>
    <cellStyle name="RISKtopEdge 4 4 3 3" xfId="25029" xr:uid="{00000000-0005-0000-0000-0000F2850000}"/>
    <cellStyle name="RISKtopEdge 4 4 3 3 2" xfId="25030" xr:uid="{00000000-0005-0000-0000-0000F3850000}"/>
    <cellStyle name="RISKtopEdge 4 4 3 4" xfId="25031" xr:uid="{00000000-0005-0000-0000-0000F4850000}"/>
    <cellStyle name="RISKtopEdge 4 4 4" xfId="25032" xr:uid="{00000000-0005-0000-0000-0000F5850000}"/>
    <cellStyle name="RISKtopEdge 4 4 4 2" xfId="25033" xr:uid="{00000000-0005-0000-0000-0000F6850000}"/>
    <cellStyle name="RISKtopEdge 4 4 4 2 2" xfId="25034" xr:uid="{00000000-0005-0000-0000-0000F7850000}"/>
    <cellStyle name="RISKtopEdge 4 4 4 3" xfId="25035" xr:uid="{00000000-0005-0000-0000-0000F8850000}"/>
    <cellStyle name="RISKtopEdge 4 4 4 3 2" xfId="25036" xr:uid="{00000000-0005-0000-0000-0000F9850000}"/>
    <cellStyle name="RISKtopEdge 4 4 4 4" xfId="25037" xr:uid="{00000000-0005-0000-0000-0000FA850000}"/>
    <cellStyle name="RISKtopEdge 4 4 5" xfId="25038" xr:uid="{00000000-0005-0000-0000-0000FB850000}"/>
    <cellStyle name="RISKtopEdge 4 4 5 2" xfId="25039" xr:uid="{00000000-0005-0000-0000-0000FC850000}"/>
    <cellStyle name="RISKtopEdge 4 4 5 2 2" xfId="25040" xr:uid="{00000000-0005-0000-0000-0000FD850000}"/>
    <cellStyle name="RISKtopEdge 4 4 5 3" xfId="25041" xr:uid="{00000000-0005-0000-0000-0000FE850000}"/>
    <cellStyle name="RISKtopEdge 4 4 5 3 2" xfId="25042" xr:uid="{00000000-0005-0000-0000-0000FF850000}"/>
    <cellStyle name="RISKtopEdge 4 4 5 4" xfId="25043" xr:uid="{00000000-0005-0000-0000-000000860000}"/>
    <cellStyle name="RISKtopEdge 4 4 6" xfId="25044" xr:uid="{00000000-0005-0000-0000-000001860000}"/>
    <cellStyle name="RISKtopEdge 4 4 6 2" xfId="25045" xr:uid="{00000000-0005-0000-0000-000002860000}"/>
    <cellStyle name="RISKtopEdge 4 4 6 2 2" xfId="25046" xr:uid="{00000000-0005-0000-0000-000003860000}"/>
    <cellStyle name="RISKtopEdge 4 4 6 3" xfId="25047" xr:uid="{00000000-0005-0000-0000-000004860000}"/>
    <cellStyle name="RISKtopEdge 4 4 6 3 2" xfId="25048" xr:uid="{00000000-0005-0000-0000-000005860000}"/>
    <cellStyle name="RISKtopEdge 4 4 6 4" xfId="25049" xr:uid="{00000000-0005-0000-0000-000006860000}"/>
    <cellStyle name="RISKtopEdge 4 4 7" xfId="25050" xr:uid="{00000000-0005-0000-0000-000007860000}"/>
    <cellStyle name="RISKtopEdge 4 4 7 2" xfId="25051" xr:uid="{00000000-0005-0000-0000-000008860000}"/>
    <cellStyle name="RISKtopEdge 4 4 8" xfId="25052" xr:uid="{00000000-0005-0000-0000-000009860000}"/>
    <cellStyle name="RISKtopEdge 4 4 8 2" xfId="25053" xr:uid="{00000000-0005-0000-0000-00000A860000}"/>
    <cellStyle name="RISKtopEdge 4 4 9" xfId="25054" xr:uid="{00000000-0005-0000-0000-00000B860000}"/>
    <cellStyle name="RISKtopEdge 4 4_Balance" xfId="25055" xr:uid="{00000000-0005-0000-0000-00000C860000}"/>
    <cellStyle name="RISKtopEdge 4 5" xfId="25056" xr:uid="{00000000-0005-0000-0000-00000D860000}"/>
    <cellStyle name="RISKtopEdge 4 5 2" xfId="25057" xr:uid="{00000000-0005-0000-0000-00000E860000}"/>
    <cellStyle name="RISKtopEdge 4 5 2 2" xfId="25058" xr:uid="{00000000-0005-0000-0000-00000F860000}"/>
    <cellStyle name="RISKtopEdge 4 5 2 2 2" xfId="25059" xr:uid="{00000000-0005-0000-0000-000010860000}"/>
    <cellStyle name="RISKtopEdge 4 5 2 3" xfId="25060" xr:uid="{00000000-0005-0000-0000-000011860000}"/>
    <cellStyle name="RISKtopEdge 4 5 2 3 2" xfId="25061" xr:uid="{00000000-0005-0000-0000-000012860000}"/>
    <cellStyle name="RISKtopEdge 4 5 2 4" xfId="25062" xr:uid="{00000000-0005-0000-0000-000013860000}"/>
    <cellStyle name="RISKtopEdge 4 5 3" xfId="25063" xr:uid="{00000000-0005-0000-0000-000014860000}"/>
    <cellStyle name="RISKtopEdge 4 5 3 2" xfId="25064" xr:uid="{00000000-0005-0000-0000-000015860000}"/>
    <cellStyle name="RISKtopEdge 4 5 3 2 2" xfId="25065" xr:uid="{00000000-0005-0000-0000-000016860000}"/>
    <cellStyle name="RISKtopEdge 4 5 3 3" xfId="25066" xr:uid="{00000000-0005-0000-0000-000017860000}"/>
    <cellStyle name="RISKtopEdge 4 5 3 3 2" xfId="25067" xr:uid="{00000000-0005-0000-0000-000018860000}"/>
    <cellStyle name="RISKtopEdge 4 5 3 4" xfId="25068" xr:uid="{00000000-0005-0000-0000-000019860000}"/>
    <cellStyle name="RISKtopEdge 4 5 4" xfId="25069" xr:uid="{00000000-0005-0000-0000-00001A860000}"/>
    <cellStyle name="RISKtopEdge 4 5 4 2" xfId="25070" xr:uid="{00000000-0005-0000-0000-00001B860000}"/>
    <cellStyle name="RISKtopEdge 4 5 4 2 2" xfId="25071" xr:uid="{00000000-0005-0000-0000-00001C860000}"/>
    <cellStyle name="RISKtopEdge 4 5 4 3" xfId="25072" xr:uid="{00000000-0005-0000-0000-00001D860000}"/>
    <cellStyle name="RISKtopEdge 4 5 4 3 2" xfId="25073" xr:uid="{00000000-0005-0000-0000-00001E860000}"/>
    <cellStyle name="RISKtopEdge 4 5 4 4" xfId="25074" xr:uid="{00000000-0005-0000-0000-00001F860000}"/>
    <cellStyle name="RISKtopEdge 4 5 5" xfId="25075" xr:uid="{00000000-0005-0000-0000-000020860000}"/>
    <cellStyle name="RISKtopEdge 4 5 5 2" xfId="25076" xr:uid="{00000000-0005-0000-0000-000021860000}"/>
    <cellStyle name="RISKtopEdge 4 5 5 2 2" xfId="25077" xr:uid="{00000000-0005-0000-0000-000022860000}"/>
    <cellStyle name="RISKtopEdge 4 5 5 3" xfId="25078" xr:uid="{00000000-0005-0000-0000-000023860000}"/>
    <cellStyle name="RISKtopEdge 4 5 5 3 2" xfId="25079" xr:uid="{00000000-0005-0000-0000-000024860000}"/>
    <cellStyle name="RISKtopEdge 4 5 5 4" xfId="25080" xr:uid="{00000000-0005-0000-0000-000025860000}"/>
    <cellStyle name="RISKtopEdge 4 5 6" xfId="25081" xr:uid="{00000000-0005-0000-0000-000026860000}"/>
    <cellStyle name="RISKtopEdge 4 5 6 2" xfId="25082" xr:uid="{00000000-0005-0000-0000-000027860000}"/>
    <cellStyle name="RISKtopEdge 4 5 7" xfId="25083" xr:uid="{00000000-0005-0000-0000-000028860000}"/>
    <cellStyle name="RISKtopEdge 4 5 7 2" xfId="25084" xr:uid="{00000000-0005-0000-0000-000029860000}"/>
    <cellStyle name="RISKtopEdge 4 5 8" xfId="25085" xr:uid="{00000000-0005-0000-0000-00002A860000}"/>
    <cellStyle name="RISKtopEdge 4 6" xfId="25086" xr:uid="{00000000-0005-0000-0000-00002B860000}"/>
    <cellStyle name="RISKtopEdge 4 6 2" xfId="25087" xr:uid="{00000000-0005-0000-0000-00002C860000}"/>
    <cellStyle name="RISKtopEdge 4 6 2 2" xfId="25088" xr:uid="{00000000-0005-0000-0000-00002D860000}"/>
    <cellStyle name="RISKtopEdge 4 6 2 2 2" xfId="25089" xr:uid="{00000000-0005-0000-0000-00002E860000}"/>
    <cellStyle name="RISKtopEdge 4 6 2 3" xfId="25090" xr:uid="{00000000-0005-0000-0000-00002F860000}"/>
    <cellStyle name="RISKtopEdge 4 6 2 3 2" xfId="25091" xr:uid="{00000000-0005-0000-0000-000030860000}"/>
    <cellStyle name="RISKtopEdge 4 6 2 4" xfId="25092" xr:uid="{00000000-0005-0000-0000-000031860000}"/>
    <cellStyle name="RISKtopEdge 4 6 3" xfId="25093" xr:uid="{00000000-0005-0000-0000-000032860000}"/>
    <cellStyle name="RISKtopEdge 4 6 3 2" xfId="25094" xr:uid="{00000000-0005-0000-0000-000033860000}"/>
    <cellStyle name="RISKtopEdge 4 6 3 2 2" xfId="25095" xr:uid="{00000000-0005-0000-0000-000034860000}"/>
    <cellStyle name="RISKtopEdge 4 6 3 3" xfId="25096" xr:uid="{00000000-0005-0000-0000-000035860000}"/>
    <cellStyle name="RISKtopEdge 4 6 3 3 2" xfId="25097" xr:uid="{00000000-0005-0000-0000-000036860000}"/>
    <cellStyle name="RISKtopEdge 4 6 3 4" xfId="25098" xr:uid="{00000000-0005-0000-0000-000037860000}"/>
    <cellStyle name="RISKtopEdge 4 6 4" xfId="25099" xr:uid="{00000000-0005-0000-0000-000038860000}"/>
    <cellStyle name="RISKtopEdge 4 6 4 2" xfId="25100" xr:uid="{00000000-0005-0000-0000-000039860000}"/>
    <cellStyle name="RISKtopEdge 4 6 4 2 2" xfId="25101" xr:uid="{00000000-0005-0000-0000-00003A860000}"/>
    <cellStyle name="RISKtopEdge 4 6 4 3" xfId="25102" xr:uid="{00000000-0005-0000-0000-00003B860000}"/>
    <cellStyle name="RISKtopEdge 4 6 4 3 2" xfId="25103" xr:uid="{00000000-0005-0000-0000-00003C860000}"/>
    <cellStyle name="RISKtopEdge 4 6 4 4" xfId="25104" xr:uid="{00000000-0005-0000-0000-00003D860000}"/>
    <cellStyle name="RISKtopEdge 4 6 5" xfId="25105" xr:uid="{00000000-0005-0000-0000-00003E860000}"/>
    <cellStyle name="RISKtopEdge 4 6 5 2" xfId="25106" xr:uid="{00000000-0005-0000-0000-00003F860000}"/>
    <cellStyle name="RISKtopEdge 4 6 5 2 2" xfId="25107" xr:uid="{00000000-0005-0000-0000-000040860000}"/>
    <cellStyle name="RISKtopEdge 4 6 5 3" xfId="25108" xr:uid="{00000000-0005-0000-0000-000041860000}"/>
    <cellStyle name="RISKtopEdge 4 6 5 3 2" xfId="25109" xr:uid="{00000000-0005-0000-0000-000042860000}"/>
    <cellStyle name="RISKtopEdge 4 6 5 4" xfId="25110" xr:uid="{00000000-0005-0000-0000-000043860000}"/>
    <cellStyle name="RISKtopEdge 4 6 6" xfId="25111" xr:uid="{00000000-0005-0000-0000-000044860000}"/>
    <cellStyle name="RISKtopEdge 4 6 6 2" xfId="25112" xr:uid="{00000000-0005-0000-0000-000045860000}"/>
    <cellStyle name="RISKtopEdge 4 6 7" xfId="25113" xr:uid="{00000000-0005-0000-0000-000046860000}"/>
    <cellStyle name="RISKtopEdge 4 6 7 2" xfId="25114" xr:uid="{00000000-0005-0000-0000-000047860000}"/>
    <cellStyle name="RISKtopEdge 4 6 8" xfId="25115" xr:uid="{00000000-0005-0000-0000-000048860000}"/>
    <cellStyle name="RISKtopEdge 4 7" xfId="25116" xr:uid="{00000000-0005-0000-0000-000049860000}"/>
    <cellStyle name="RISKtopEdge 4 7 2" xfId="25117" xr:uid="{00000000-0005-0000-0000-00004A860000}"/>
    <cellStyle name="RISKtopEdge 4 7 2 2" xfId="25118" xr:uid="{00000000-0005-0000-0000-00004B860000}"/>
    <cellStyle name="RISKtopEdge 4 7 3" xfId="25119" xr:uid="{00000000-0005-0000-0000-00004C860000}"/>
    <cellStyle name="RISKtopEdge 4 7 3 2" xfId="25120" xr:uid="{00000000-0005-0000-0000-00004D860000}"/>
    <cellStyle name="RISKtopEdge 4 7 4" xfId="25121" xr:uid="{00000000-0005-0000-0000-00004E860000}"/>
    <cellStyle name="RISKtopEdge 4 8" xfId="25122" xr:uid="{00000000-0005-0000-0000-00004F860000}"/>
    <cellStyle name="RISKtopEdge 4 8 2" xfId="25123" xr:uid="{00000000-0005-0000-0000-000050860000}"/>
    <cellStyle name="RISKtopEdge 4 8 2 2" xfId="25124" xr:uid="{00000000-0005-0000-0000-000051860000}"/>
    <cellStyle name="RISKtopEdge 4 8 3" xfId="25125" xr:uid="{00000000-0005-0000-0000-000052860000}"/>
    <cellStyle name="RISKtopEdge 4 8 3 2" xfId="25126" xr:uid="{00000000-0005-0000-0000-000053860000}"/>
    <cellStyle name="RISKtopEdge 4 8 4" xfId="25127" xr:uid="{00000000-0005-0000-0000-000054860000}"/>
    <cellStyle name="RISKtopEdge 4 9" xfId="25128" xr:uid="{00000000-0005-0000-0000-000055860000}"/>
    <cellStyle name="RISKtopEdge 4 9 2" xfId="25129" xr:uid="{00000000-0005-0000-0000-000056860000}"/>
    <cellStyle name="RISKtopEdge 4 9 2 2" xfId="25130" xr:uid="{00000000-0005-0000-0000-000057860000}"/>
    <cellStyle name="RISKtopEdge 4 9 3" xfId="25131" xr:uid="{00000000-0005-0000-0000-000058860000}"/>
    <cellStyle name="RISKtopEdge 4 9 3 2" xfId="25132" xr:uid="{00000000-0005-0000-0000-000059860000}"/>
    <cellStyle name="RISKtopEdge 4 9 4" xfId="25133" xr:uid="{00000000-0005-0000-0000-00005A860000}"/>
    <cellStyle name="RISKtopEdge 4_Balance" xfId="25134" xr:uid="{00000000-0005-0000-0000-00005B860000}"/>
    <cellStyle name="RISKtopEdge 5" xfId="25135" xr:uid="{00000000-0005-0000-0000-00005C860000}"/>
    <cellStyle name="RISKtopEdge 5 2" xfId="25136" xr:uid="{00000000-0005-0000-0000-00005D860000}"/>
    <cellStyle name="RISKtopEdge 5 2 2" xfId="25137" xr:uid="{00000000-0005-0000-0000-00005E860000}"/>
    <cellStyle name="RISKtopEdge 5 2 2 2" xfId="25138" xr:uid="{00000000-0005-0000-0000-00005F860000}"/>
    <cellStyle name="RISKtopEdge 5 2 3" xfId="25139" xr:uid="{00000000-0005-0000-0000-000060860000}"/>
    <cellStyle name="RISKtopEdge 5 2 3 2" xfId="25140" xr:uid="{00000000-0005-0000-0000-000061860000}"/>
    <cellStyle name="RISKtopEdge 5 2 4" xfId="25141" xr:uid="{00000000-0005-0000-0000-000062860000}"/>
    <cellStyle name="RISKtopEdge 5 3" xfId="25142" xr:uid="{00000000-0005-0000-0000-000063860000}"/>
    <cellStyle name="RISKtopEdge 5 3 2" xfId="25143" xr:uid="{00000000-0005-0000-0000-000064860000}"/>
    <cellStyle name="RISKtopEdge 5 3 2 2" xfId="25144" xr:uid="{00000000-0005-0000-0000-000065860000}"/>
    <cellStyle name="RISKtopEdge 5 3 3" xfId="25145" xr:uid="{00000000-0005-0000-0000-000066860000}"/>
    <cellStyle name="RISKtopEdge 5 3 3 2" xfId="25146" xr:uid="{00000000-0005-0000-0000-000067860000}"/>
    <cellStyle name="RISKtopEdge 5 3 4" xfId="25147" xr:uid="{00000000-0005-0000-0000-000068860000}"/>
    <cellStyle name="RISKtopEdge 5 4" xfId="25148" xr:uid="{00000000-0005-0000-0000-000069860000}"/>
    <cellStyle name="RISKtopEdge 5 4 2" xfId="25149" xr:uid="{00000000-0005-0000-0000-00006A860000}"/>
    <cellStyle name="RISKtopEdge 5 4 2 2" xfId="25150" xr:uid="{00000000-0005-0000-0000-00006B860000}"/>
    <cellStyle name="RISKtopEdge 5 4 3" xfId="25151" xr:uid="{00000000-0005-0000-0000-00006C860000}"/>
    <cellStyle name="RISKtopEdge 5 4 3 2" xfId="25152" xr:uid="{00000000-0005-0000-0000-00006D860000}"/>
    <cellStyle name="RISKtopEdge 5 4 4" xfId="25153" xr:uid="{00000000-0005-0000-0000-00006E860000}"/>
    <cellStyle name="RISKtopEdge 5 5" xfId="25154" xr:uid="{00000000-0005-0000-0000-00006F860000}"/>
    <cellStyle name="RISKtopEdge 5 5 2" xfId="25155" xr:uid="{00000000-0005-0000-0000-000070860000}"/>
    <cellStyle name="RISKtopEdge 5 5 2 2" xfId="25156" xr:uid="{00000000-0005-0000-0000-000071860000}"/>
    <cellStyle name="RISKtopEdge 5 5 3" xfId="25157" xr:uid="{00000000-0005-0000-0000-000072860000}"/>
    <cellStyle name="RISKtopEdge 5 5 3 2" xfId="25158" xr:uid="{00000000-0005-0000-0000-000073860000}"/>
    <cellStyle name="RISKtopEdge 5 5 4" xfId="25159" xr:uid="{00000000-0005-0000-0000-000074860000}"/>
    <cellStyle name="RISKtopEdge 5 6" xfId="25160" xr:uid="{00000000-0005-0000-0000-000075860000}"/>
    <cellStyle name="RISKtopEdge 5 6 2" xfId="25161" xr:uid="{00000000-0005-0000-0000-000076860000}"/>
    <cellStyle name="RISKtopEdge 5 7" xfId="25162" xr:uid="{00000000-0005-0000-0000-000077860000}"/>
    <cellStyle name="RISKtopEdge 5 7 2" xfId="25163" xr:uid="{00000000-0005-0000-0000-000078860000}"/>
    <cellStyle name="RISKtopEdge 5 8" xfId="25164" xr:uid="{00000000-0005-0000-0000-000079860000}"/>
    <cellStyle name="RISKtopEdge 6" xfId="25165" xr:uid="{00000000-0005-0000-0000-00007A860000}"/>
    <cellStyle name="RISKtopEdge 6 2" xfId="25166" xr:uid="{00000000-0005-0000-0000-00007B860000}"/>
    <cellStyle name="RISKtopEdge 6 2 2" xfId="25167" xr:uid="{00000000-0005-0000-0000-00007C860000}"/>
    <cellStyle name="RISKtopEdge 6 3" xfId="25168" xr:uid="{00000000-0005-0000-0000-00007D860000}"/>
    <cellStyle name="RISKtopEdge 6 3 2" xfId="25169" xr:uid="{00000000-0005-0000-0000-00007E860000}"/>
    <cellStyle name="RISKtopEdge 6 4" xfId="25170" xr:uid="{00000000-0005-0000-0000-00007F860000}"/>
    <cellStyle name="RISKtopEdge 7" xfId="25171" xr:uid="{00000000-0005-0000-0000-000080860000}"/>
    <cellStyle name="RISKtopEdge 7 2" xfId="25172" xr:uid="{00000000-0005-0000-0000-000081860000}"/>
    <cellStyle name="RISKtopEdge 7 2 2" xfId="25173" xr:uid="{00000000-0005-0000-0000-000082860000}"/>
    <cellStyle name="RISKtopEdge 7 3" xfId="25174" xr:uid="{00000000-0005-0000-0000-000083860000}"/>
    <cellStyle name="RISKtopEdge 7 3 2" xfId="25175" xr:uid="{00000000-0005-0000-0000-000084860000}"/>
    <cellStyle name="RISKtopEdge 7 4" xfId="25176" xr:uid="{00000000-0005-0000-0000-000085860000}"/>
    <cellStyle name="RISKtopEdge 8" xfId="25177" xr:uid="{00000000-0005-0000-0000-000086860000}"/>
    <cellStyle name="RISKtopEdge 8 2" xfId="25178" xr:uid="{00000000-0005-0000-0000-000087860000}"/>
    <cellStyle name="RISKtopEdge 8 2 2" xfId="25179" xr:uid="{00000000-0005-0000-0000-000088860000}"/>
    <cellStyle name="RISKtopEdge 8 3" xfId="25180" xr:uid="{00000000-0005-0000-0000-000089860000}"/>
    <cellStyle name="RISKtopEdge 8 3 2" xfId="25181" xr:uid="{00000000-0005-0000-0000-00008A860000}"/>
    <cellStyle name="RISKtopEdge 8 4" xfId="25182" xr:uid="{00000000-0005-0000-0000-00008B860000}"/>
    <cellStyle name="RISKtopEdge 9" xfId="25183" xr:uid="{00000000-0005-0000-0000-00008C860000}"/>
    <cellStyle name="RISKtopEdge 9 2" xfId="25184" xr:uid="{00000000-0005-0000-0000-00008D860000}"/>
    <cellStyle name="RISKtopEdge 9 2 2" xfId="25185" xr:uid="{00000000-0005-0000-0000-00008E860000}"/>
    <cellStyle name="RISKtopEdge 9 3" xfId="25186" xr:uid="{00000000-0005-0000-0000-00008F860000}"/>
    <cellStyle name="RISKtopEdge 9 3 2" xfId="25187" xr:uid="{00000000-0005-0000-0000-000090860000}"/>
    <cellStyle name="RISKtopEdge 9 4" xfId="25188" xr:uid="{00000000-0005-0000-0000-000091860000}"/>
    <cellStyle name="RISKtopEdge_Balance" xfId="25189" xr:uid="{00000000-0005-0000-0000-000092860000}"/>
    <cellStyle name="RISKtrCorner" xfId="25190" xr:uid="{00000000-0005-0000-0000-000093860000}"/>
    <cellStyle name="RISKtrCorner 10" xfId="25191" xr:uid="{00000000-0005-0000-0000-000094860000}"/>
    <cellStyle name="RISKtrCorner 10 2" xfId="25192" xr:uid="{00000000-0005-0000-0000-000095860000}"/>
    <cellStyle name="RISKtrCorner 11" xfId="25193" xr:uid="{00000000-0005-0000-0000-000096860000}"/>
    <cellStyle name="RISKtrCorner 11 2" xfId="25194" xr:uid="{00000000-0005-0000-0000-000097860000}"/>
    <cellStyle name="RISKtrCorner 12" xfId="25195" xr:uid="{00000000-0005-0000-0000-000098860000}"/>
    <cellStyle name="RISKtrCorner 2" xfId="25196" xr:uid="{00000000-0005-0000-0000-000099860000}"/>
    <cellStyle name="RISKtrCorner 2 10" xfId="25197" xr:uid="{00000000-0005-0000-0000-00009A860000}"/>
    <cellStyle name="RISKtrCorner 2 10 2" xfId="25198" xr:uid="{00000000-0005-0000-0000-00009B860000}"/>
    <cellStyle name="RISKtrCorner 2 10 2 2" xfId="25199" xr:uid="{00000000-0005-0000-0000-00009C860000}"/>
    <cellStyle name="RISKtrCorner 2 10 3" xfId="25200" xr:uid="{00000000-0005-0000-0000-00009D860000}"/>
    <cellStyle name="RISKtrCorner 2 10 3 2" xfId="25201" xr:uid="{00000000-0005-0000-0000-00009E860000}"/>
    <cellStyle name="RISKtrCorner 2 10 4" xfId="25202" xr:uid="{00000000-0005-0000-0000-00009F860000}"/>
    <cellStyle name="RISKtrCorner 2 11" xfId="25203" xr:uid="{00000000-0005-0000-0000-0000A0860000}"/>
    <cellStyle name="RISKtrCorner 2 11 2" xfId="25204" xr:uid="{00000000-0005-0000-0000-0000A1860000}"/>
    <cellStyle name="RISKtrCorner 2 12" xfId="25205" xr:uid="{00000000-0005-0000-0000-0000A2860000}"/>
    <cellStyle name="RISKtrCorner 2 12 2" xfId="25206" xr:uid="{00000000-0005-0000-0000-0000A3860000}"/>
    <cellStyle name="RISKtrCorner 2 13" xfId="25207" xr:uid="{00000000-0005-0000-0000-0000A4860000}"/>
    <cellStyle name="RISKtrCorner 2 2" xfId="25208" xr:uid="{00000000-0005-0000-0000-0000A5860000}"/>
    <cellStyle name="RISKtrCorner 2 2 2" xfId="25209" xr:uid="{00000000-0005-0000-0000-0000A6860000}"/>
    <cellStyle name="RISKtrCorner 2 2 2 2" xfId="25210" xr:uid="{00000000-0005-0000-0000-0000A7860000}"/>
    <cellStyle name="RISKtrCorner 2 2 2 2 2" xfId="25211" xr:uid="{00000000-0005-0000-0000-0000A8860000}"/>
    <cellStyle name="RISKtrCorner 2 2 2 2 2 2" xfId="25212" xr:uid="{00000000-0005-0000-0000-0000A9860000}"/>
    <cellStyle name="RISKtrCorner 2 2 2 2 3" xfId="25213" xr:uid="{00000000-0005-0000-0000-0000AA860000}"/>
    <cellStyle name="RISKtrCorner 2 2 2 2 3 2" xfId="25214" xr:uid="{00000000-0005-0000-0000-0000AB860000}"/>
    <cellStyle name="RISKtrCorner 2 2 2 2 4" xfId="25215" xr:uid="{00000000-0005-0000-0000-0000AC860000}"/>
    <cellStyle name="RISKtrCorner 2 2 2 3" xfId="25216" xr:uid="{00000000-0005-0000-0000-0000AD860000}"/>
    <cellStyle name="RISKtrCorner 2 2 2 3 2" xfId="25217" xr:uid="{00000000-0005-0000-0000-0000AE860000}"/>
    <cellStyle name="RISKtrCorner 2 2 2 3 2 2" xfId="25218" xr:uid="{00000000-0005-0000-0000-0000AF860000}"/>
    <cellStyle name="RISKtrCorner 2 2 2 3 3" xfId="25219" xr:uid="{00000000-0005-0000-0000-0000B0860000}"/>
    <cellStyle name="RISKtrCorner 2 2 2 3 3 2" xfId="25220" xr:uid="{00000000-0005-0000-0000-0000B1860000}"/>
    <cellStyle name="RISKtrCorner 2 2 2 3 4" xfId="25221" xr:uid="{00000000-0005-0000-0000-0000B2860000}"/>
    <cellStyle name="RISKtrCorner 2 2 2 4" xfId="25222" xr:uid="{00000000-0005-0000-0000-0000B3860000}"/>
    <cellStyle name="RISKtrCorner 2 2 2 4 2" xfId="25223" xr:uid="{00000000-0005-0000-0000-0000B4860000}"/>
    <cellStyle name="RISKtrCorner 2 2 2 4 2 2" xfId="25224" xr:uid="{00000000-0005-0000-0000-0000B5860000}"/>
    <cellStyle name="RISKtrCorner 2 2 2 4 3" xfId="25225" xr:uid="{00000000-0005-0000-0000-0000B6860000}"/>
    <cellStyle name="RISKtrCorner 2 2 2 4 3 2" xfId="25226" xr:uid="{00000000-0005-0000-0000-0000B7860000}"/>
    <cellStyle name="RISKtrCorner 2 2 2 4 4" xfId="25227" xr:uid="{00000000-0005-0000-0000-0000B8860000}"/>
    <cellStyle name="RISKtrCorner 2 2 2 5" xfId="25228" xr:uid="{00000000-0005-0000-0000-0000B9860000}"/>
    <cellStyle name="RISKtrCorner 2 2 2 5 2" xfId="25229" xr:uid="{00000000-0005-0000-0000-0000BA860000}"/>
    <cellStyle name="RISKtrCorner 2 2 2 5 2 2" xfId="25230" xr:uid="{00000000-0005-0000-0000-0000BB860000}"/>
    <cellStyle name="RISKtrCorner 2 2 2 5 3" xfId="25231" xr:uid="{00000000-0005-0000-0000-0000BC860000}"/>
    <cellStyle name="RISKtrCorner 2 2 2 5 3 2" xfId="25232" xr:uid="{00000000-0005-0000-0000-0000BD860000}"/>
    <cellStyle name="RISKtrCorner 2 2 2 5 4" xfId="25233" xr:uid="{00000000-0005-0000-0000-0000BE860000}"/>
    <cellStyle name="RISKtrCorner 2 2 2 6" xfId="25234" xr:uid="{00000000-0005-0000-0000-0000BF860000}"/>
    <cellStyle name="RISKtrCorner 2 2 2 6 2" xfId="25235" xr:uid="{00000000-0005-0000-0000-0000C0860000}"/>
    <cellStyle name="RISKtrCorner 2 2 2 7" xfId="25236" xr:uid="{00000000-0005-0000-0000-0000C1860000}"/>
    <cellStyle name="RISKtrCorner 2 2 2 7 2" xfId="25237" xr:uid="{00000000-0005-0000-0000-0000C2860000}"/>
    <cellStyle name="RISKtrCorner 2 2 2 8" xfId="25238" xr:uid="{00000000-0005-0000-0000-0000C3860000}"/>
    <cellStyle name="RISKtrCorner 2 2 3" xfId="25239" xr:uid="{00000000-0005-0000-0000-0000C4860000}"/>
    <cellStyle name="RISKtrCorner 2 2 3 2" xfId="25240" xr:uid="{00000000-0005-0000-0000-0000C5860000}"/>
    <cellStyle name="RISKtrCorner 2 2 3 2 2" xfId="25241" xr:uid="{00000000-0005-0000-0000-0000C6860000}"/>
    <cellStyle name="RISKtrCorner 2 2 3 3" xfId="25242" xr:uid="{00000000-0005-0000-0000-0000C7860000}"/>
    <cellStyle name="RISKtrCorner 2 2 3 3 2" xfId="25243" xr:uid="{00000000-0005-0000-0000-0000C8860000}"/>
    <cellStyle name="RISKtrCorner 2 2 3 4" xfId="25244" xr:uid="{00000000-0005-0000-0000-0000C9860000}"/>
    <cellStyle name="RISKtrCorner 2 2 4" xfId="25245" xr:uid="{00000000-0005-0000-0000-0000CA860000}"/>
    <cellStyle name="RISKtrCorner 2 2 4 2" xfId="25246" xr:uid="{00000000-0005-0000-0000-0000CB860000}"/>
    <cellStyle name="RISKtrCorner 2 2 4 2 2" xfId="25247" xr:uid="{00000000-0005-0000-0000-0000CC860000}"/>
    <cellStyle name="RISKtrCorner 2 2 4 3" xfId="25248" xr:uid="{00000000-0005-0000-0000-0000CD860000}"/>
    <cellStyle name="RISKtrCorner 2 2 4 3 2" xfId="25249" xr:uid="{00000000-0005-0000-0000-0000CE860000}"/>
    <cellStyle name="RISKtrCorner 2 2 4 4" xfId="25250" xr:uid="{00000000-0005-0000-0000-0000CF860000}"/>
    <cellStyle name="RISKtrCorner 2 2 5" xfId="25251" xr:uid="{00000000-0005-0000-0000-0000D0860000}"/>
    <cellStyle name="RISKtrCorner 2 2 5 2" xfId="25252" xr:uid="{00000000-0005-0000-0000-0000D1860000}"/>
    <cellStyle name="RISKtrCorner 2 2 5 2 2" xfId="25253" xr:uid="{00000000-0005-0000-0000-0000D2860000}"/>
    <cellStyle name="RISKtrCorner 2 2 5 3" xfId="25254" xr:uid="{00000000-0005-0000-0000-0000D3860000}"/>
    <cellStyle name="RISKtrCorner 2 2 5 3 2" xfId="25255" xr:uid="{00000000-0005-0000-0000-0000D4860000}"/>
    <cellStyle name="RISKtrCorner 2 2 5 4" xfId="25256" xr:uid="{00000000-0005-0000-0000-0000D5860000}"/>
    <cellStyle name="RISKtrCorner 2 2 6" xfId="25257" xr:uid="{00000000-0005-0000-0000-0000D6860000}"/>
    <cellStyle name="RISKtrCorner 2 2 6 2" xfId="25258" xr:uid="{00000000-0005-0000-0000-0000D7860000}"/>
    <cellStyle name="RISKtrCorner 2 2 6 2 2" xfId="25259" xr:uid="{00000000-0005-0000-0000-0000D8860000}"/>
    <cellStyle name="RISKtrCorner 2 2 6 3" xfId="25260" xr:uid="{00000000-0005-0000-0000-0000D9860000}"/>
    <cellStyle name="RISKtrCorner 2 2 6 3 2" xfId="25261" xr:uid="{00000000-0005-0000-0000-0000DA860000}"/>
    <cellStyle name="RISKtrCorner 2 2 6 4" xfId="25262" xr:uid="{00000000-0005-0000-0000-0000DB860000}"/>
    <cellStyle name="RISKtrCorner 2 2 7" xfId="25263" xr:uid="{00000000-0005-0000-0000-0000DC860000}"/>
    <cellStyle name="RISKtrCorner 2 2 7 2" xfId="25264" xr:uid="{00000000-0005-0000-0000-0000DD860000}"/>
    <cellStyle name="RISKtrCorner 2 2 8" xfId="25265" xr:uid="{00000000-0005-0000-0000-0000DE860000}"/>
    <cellStyle name="RISKtrCorner 2 2 8 2" xfId="25266" xr:uid="{00000000-0005-0000-0000-0000DF860000}"/>
    <cellStyle name="RISKtrCorner 2 2 9" xfId="25267" xr:uid="{00000000-0005-0000-0000-0000E0860000}"/>
    <cellStyle name="RISKtrCorner 2 2_Balance" xfId="25268" xr:uid="{00000000-0005-0000-0000-0000E1860000}"/>
    <cellStyle name="RISKtrCorner 2 3" xfId="25269" xr:uid="{00000000-0005-0000-0000-0000E2860000}"/>
    <cellStyle name="RISKtrCorner 2 3 2" xfId="25270" xr:uid="{00000000-0005-0000-0000-0000E3860000}"/>
    <cellStyle name="RISKtrCorner 2 3 2 2" xfId="25271" xr:uid="{00000000-0005-0000-0000-0000E4860000}"/>
    <cellStyle name="RISKtrCorner 2 3 2 2 2" xfId="25272" xr:uid="{00000000-0005-0000-0000-0000E5860000}"/>
    <cellStyle name="RISKtrCorner 2 3 2 2 2 2" xfId="25273" xr:uid="{00000000-0005-0000-0000-0000E6860000}"/>
    <cellStyle name="RISKtrCorner 2 3 2 2 3" xfId="25274" xr:uid="{00000000-0005-0000-0000-0000E7860000}"/>
    <cellStyle name="RISKtrCorner 2 3 2 2 3 2" xfId="25275" xr:uid="{00000000-0005-0000-0000-0000E8860000}"/>
    <cellStyle name="RISKtrCorner 2 3 2 2 4" xfId="25276" xr:uid="{00000000-0005-0000-0000-0000E9860000}"/>
    <cellStyle name="RISKtrCorner 2 3 2 3" xfId="25277" xr:uid="{00000000-0005-0000-0000-0000EA860000}"/>
    <cellStyle name="RISKtrCorner 2 3 2 3 2" xfId="25278" xr:uid="{00000000-0005-0000-0000-0000EB860000}"/>
    <cellStyle name="RISKtrCorner 2 3 2 3 2 2" xfId="25279" xr:uid="{00000000-0005-0000-0000-0000EC860000}"/>
    <cellStyle name="RISKtrCorner 2 3 2 3 3" xfId="25280" xr:uid="{00000000-0005-0000-0000-0000ED860000}"/>
    <cellStyle name="RISKtrCorner 2 3 2 3 3 2" xfId="25281" xr:uid="{00000000-0005-0000-0000-0000EE860000}"/>
    <cellStyle name="RISKtrCorner 2 3 2 3 4" xfId="25282" xr:uid="{00000000-0005-0000-0000-0000EF860000}"/>
    <cellStyle name="RISKtrCorner 2 3 2 4" xfId="25283" xr:uid="{00000000-0005-0000-0000-0000F0860000}"/>
    <cellStyle name="RISKtrCorner 2 3 2 4 2" xfId="25284" xr:uid="{00000000-0005-0000-0000-0000F1860000}"/>
    <cellStyle name="RISKtrCorner 2 3 2 4 2 2" xfId="25285" xr:uid="{00000000-0005-0000-0000-0000F2860000}"/>
    <cellStyle name="RISKtrCorner 2 3 2 4 3" xfId="25286" xr:uid="{00000000-0005-0000-0000-0000F3860000}"/>
    <cellStyle name="RISKtrCorner 2 3 2 4 3 2" xfId="25287" xr:uid="{00000000-0005-0000-0000-0000F4860000}"/>
    <cellStyle name="RISKtrCorner 2 3 2 4 4" xfId="25288" xr:uid="{00000000-0005-0000-0000-0000F5860000}"/>
    <cellStyle name="RISKtrCorner 2 3 2 5" xfId="25289" xr:uid="{00000000-0005-0000-0000-0000F6860000}"/>
    <cellStyle name="RISKtrCorner 2 3 2 5 2" xfId="25290" xr:uid="{00000000-0005-0000-0000-0000F7860000}"/>
    <cellStyle name="RISKtrCorner 2 3 2 5 2 2" xfId="25291" xr:uid="{00000000-0005-0000-0000-0000F8860000}"/>
    <cellStyle name="RISKtrCorner 2 3 2 5 3" xfId="25292" xr:uid="{00000000-0005-0000-0000-0000F9860000}"/>
    <cellStyle name="RISKtrCorner 2 3 2 5 3 2" xfId="25293" xr:uid="{00000000-0005-0000-0000-0000FA860000}"/>
    <cellStyle name="RISKtrCorner 2 3 2 5 4" xfId="25294" xr:uid="{00000000-0005-0000-0000-0000FB860000}"/>
    <cellStyle name="RISKtrCorner 2 3 2 6" xfId="25295" xr:uid="{00000000-0005-0000-0000-0000FC860000}"/>
    <cellStyle name="RISKtrCorner 2 3 2 6 2" xfId="25296" xr:uid="{00000000-0005-0000-0000-0000FD860000}"/>
    <cellStyle name="RISKtrCorner 2 3 2 7" xfId="25297" xr:uid="{00000000-0005-0000-0000-0000FE860000}"/>
    <cellStyle name="RISKtrCorner 2 3 2 7 2" xfId="25298" xr:uid="{00000000-0005-0000-0000-0000FF860000}"/>
    <cellStyle name="RISKtrCorner 2 3 2 8" xfId="25299" xr:uid="{00000000-0005-0000-0000-000000870000}"/>
    <cellStyle name="RISKtrCorner 2 3 3" xfId="25300" xr:uid="{00000000-0005-0000-0000-000001870000}"/>
    <cellStyle name="RISKtrCorner 2 3 3 2" xfId="25301" xr:uid="{00000000-0005-0000-0000-000002870000}"/>
    <cellStyle name="RISKtrCorner 2 3 3 2 2" xfId="25302" xr:uid="{00000000-0005-0000-0000-000003870000}"/>
    <cellStyle name="RISKtrCorner 2 3 3 3" xfId="25303" xr:uid="{00000000-0005-0000-0000-000004870000}"/>
    <cellStyle name="RISKtrCorner 2 3 3 3 2" xfId="25304" xr:uid="{00000000-0005-0000-0000-000005870000}"/>
    <cellStyle name="RISKtrCorner 2 3 3 4" xfId="25305" xr:uid="{00000000-0005-0000-0000-000006870000}"/>
    <cellStyle name="RISKtrCorner 2 3 4" xfId="25306" xr:uid="{00000000-0005-0000-0000-000007870000}"/>
    <cellStyle name="RISKtrCorner 2 3 4 2" xfId="25307" xr:uid="{00000000-0005-0000-0000-000008870000}"/>
    <cellStyle name="RISKtrCorner 2 3 4 2 2" xfId="25308" xr:uid="{00000000-0005-0000-0000-000009870000}"/>
    <cellStyle name="RISKtrCorner 2 3 4 3" xfId="25309" xr:uid="{00000000-0005-0000-0000-00000A870000}"/>
    <cellStyle name="RISKtrCorner 2 3 4 3 2" xfId="25310" xr:uid="{00000000-0005-0000-0000-00000B870000}"/>
    <cellStyle name="RISKtrCorner 2 3 4 4" xfId="25311" xr:uid="{00000000-0005-0000-0000-00000C870000}"/>
    <cellStyle name="RISKtrCorner 2 3 5" xfId="25312" xr:uid="{00000000-0005-0000-0000-00000D870000}"/>
    <cellStyle name="RISKtrCorner 2 3 5 2" xfId="25313" xr:uid="{00000000-0005-0000-0000-00000E870000}"/>
    <cellStyle name="RISKtrCorner 2 3 5 2 2" xfId="25314" xr:uid="{00000000-0005-0000-0000-00000F870000}"/>
    <cellStyle name="RISKtrCorner 2 3 5 3" xfId="25315" xr:uid="{00000000-0005-0000-0000-000010870000}"/>
    <cellStyle name="RISKtrCorner 2 3 5 3 2" xfId="25316" xr:uid="{00000000-0005-0000-0000-000011870000}"/>
    <cellStyle name="RISKtrCorner 2 3 5 4" xfId="25317" xr:uid="{00000000-0005-0000-0000-000012870000}"/>
    <cellStyle name="RISKtrCorner 2 3 6" xfId="25318" xr:uid="{00000000-0005-0000-0000-000013870000}"/>
    <cellStyle name="RISKtrCorner 2 3 6 2" xfId="25319" xr:uid="{00000000-0005-0000-0000-000014870000}"/>
    <cellStyle name="RISKtrCorner 2 3 6 2 2" xfId="25320" xr:uid="{00000000-0005-0000-0000-000015870000}"/>
    <cellStyle name="RISKtrCorner 2 3 6 3" xfId="25321" xr:uid="{00000000-0005-0000-0000-000016870000}"/>
    <cellStyle name="RISKtrCorner 2 3 6 3 2" xfId="25322" xr:uid="{00000000-0005-0000-0000-000017870000}"/>
    <cellStyle name="RISKtrCorner 2 3 6 4" xfId="25323" xr:uid="{00000000-0005-0000-0000-000018870000}"/>
    <cellStyle name="RISKtrCorner 2 3 7" xfId="25324" xr:uid="{00000000-0005-0000-0000-000019870000}"/>
    <cellStyle name="RISKtrCorner 2 3 7 2" xfId="25325" xr:uid="{00000000-0005-0000-0000-00001A870000}"/>
    <cellStyle name="RISKtrCorner 2 3 8" xfId="25326" xr:uid="{00000000-0005-0000-0000-00001B870000}"/>
    <cellStyle name="RISKtrCorner 2 3 8 2" xfId="25327" xr:uid="{00000000-0005-0000-0000-00001C870000}"/>
    <cellStyle name="RISKtrCorner 2 3 9" xfId="25328" xr:uid="{00000000-0005-0000-0000-00001D870000}"/>
    <cellStyle name="RISKtrCorner 2 3_Balance" xfId="25329" xr:uid="{00000000-0005-0000-0000-00001E870000}"/>
    <cellStyle name="RISKtrCorner 2 4" xfId="25330" xr:uid="{00000000-0005-0000-0000-00001F870000}"/>
    <cellStyle name="RISKtrCorner 2 4 2" xfId="25331" xr:uid="{00000000-0005-0000-0000-000020870000}"/>
    <cellStyle name="RISKtrCorner 2 4 2 2" xfId="25332" xr:uid="{00000000-0005-0000-0000-000021870000}"/>
    <cellStyle name="RISKtrCorner 2 4 2 2 2" xfId="25333" xr:uid="{00000000-0005-0000-0000-000022870000}"/>
    <cellStyle name="RISKtrCorner 2 4 2 2 2 2" xfId="25334" xr:uid="{00000000-0005-0000-0000-000023870000}"/>
    <cellStyle name="RISKtrCorner 2 4 2 2 3" xfId="25335" xr:uid="{00000000-0005-0000-0000-000024870000}"/>
    <cellStyle name="RISKtrCorner 2 4 2 2 3 2" xfId="25336" xr:uid="{00000000-0005-0000-0000-000025870000}"/>
    <cellStyle name="RISKtrCorner 2 4 2 2 4" xfId="25337" xr:uid="{00000000-0005-0000-0000-000026870000}"/>
    <cellStyle name="RISKtrCorner 2 4 2 3" xfId="25338" xr:uid="{00000000-0005-0000-0000-000027870000}"/>
    <cellStyle name="RISKtrCorner 2 4 2 3 2" xfId="25339" xr:uid="{00000000-0005-0000-0000-000028870000}"/>
    <cellStyle name="RISKtrCorner 2 4 2 3 2 2" xfId="25340" xr:uid="{00000000-0005-0000-0000-000029870000}"/>
    <cellStyle name="RISKtrCorner 2 4 2 3 3" xfId="25341" xr:uid="{00000000-0005-0000-0000-00002A870000}"/>
    <cellStyle name="RISKtrCorner 2 4 2 3 3 2" xfId="25342" xr:uid="{00000000-0005-0000-0000-00002B870000}"/>
    <cellStyle name="RISKtrCorner 2 4 2 3 4" xfId="25343" xr:uid="{00000000-0005-0000-0000-00002C870000}"/>
    <cellStyle name="RISKtrCorner 2 4 2 4" xfId="25344" xr:uid="{00000000-0005-0000-0000-00002D870000}"/>
    <cellStyle name="RISKtrCorner 2 4 2 4 2" xfId="25345" xr:uid="{00000000-0005-0000-0000-00002E870000}"/>
    <cellStyle name="RISKtrCorner 2 4 2 4 2 2" xfId="25346" xr:uid="{00000000-0005-0000-0000-00002F870000}"/>
    <cellStyle name="RISKtrCorner 2 4 2 4 3" xfId="25347" xr:uid="{00000000-0005-0000-0000-000030870000}"/>
    <cellStyle name="RISKtrCorner 2 4 2 4 3 2" xfId="25348" xr:uid="{00000000-0005-0000-0000-000031870000}"/>
    <cellStyle name="RISKtrCorner 2 4 2 4 4" xfId="25349" xr:uid="{00000000-0005-0000-0000-000032870000}"/>
    <cellStyle name="RISKtrCorner 2 4 2 5" xfId="25350" xr:uid="{00000000-0005-0000-0000-000033870000}"/>
    <cellStyle name="RISKtrCorner 2 4 2 5 2" xfId="25351" xr:uid="{00000000-0005-0000-0000-000034870000}"/>
    <cellStyle name="RISKtrCorner 2 4 2 5 2 2" xfId="25352" xr:uid="{00000000-0005-0000-0000-000035870000}"/>
    <cellStyle name="RISKtrCorner 2 4 2 5 3" xfId="25353" xr:uid="{00000000-0005-0000-0000-000036870000}"/>
    <cellStyle name="RISKtrCorner 2 4 2 5 3 2" xfId="25354" xr:uid="{00000000-0005-0000-0000-000037870000}"/>
    <cellStyle name="RISKtrCorner 2 4 2 5 4" xfId="25355" xr:uid="{00000000-0005-0000-0000-000038870000}"/>
    <cellStyle name="RISKtrCorner 2 4 2 6" xfId="25356" xr:uid="{00000000-0005-0000-0000-000039870000}"/>
    <cellStyle name="RISKtrCorner 2 4 2 6 2" xfId="25357" xr:uid="{00000000-0005-0000-0000-00003A870000}"/>
    <cellStyle name="RISKtrCorner 2 4 2 7" xfId="25358" xr:uid="{00000000-0005-0000-0000-00003B870000}"/>
    <cellStyle name="RISKtrCorner 2 4 2 7 2" xfId="25359" xr:uid="{00000000-0005-0000-0000-00003C870000}"/>
    <cellStyle name="RISKtrCorner 2 4 2 8" xfId="25360" xr:uid="{00000000-0005-0000-0000-00003D870000}"/>
    <cellStyle name="RISKtrCorner 2 4 3" xfId="25361" xr:uid="{00000000-0005-0000-0000-00003E870000}"/>
    <cellStyle name="RISKtrCorner 2 4 3 2" xfId="25362" xr:uid="{00000000-0005-0000-0000-00003F870000}"/>
    <cellStyle name="RISKtrCorner 2 4 3 2 2" xfId="25363" xr:uid="{00000000-0005-0000-0000-000040870000}"/>
    <cellStyle name="RISKtrCorner 2 4 3 3" xfId="25364" xr:uid="{00000000-0005-0000-0000-000041870000}"/>
    <cellStyle name="RISKtrCorner 2 4 3 3 2" xfId="25365" xr:uid="{00000000-0005-0000-0000-000042870000}"/>
    <cellStyle name="RISKtrCorner 2 4 3 4" xfId="25366" xr:uid="{00000000-0005-0000-0000-000043870000}"/>
    <cellStyle name="RISKtrCorner 2 4 4" xfId="25367" xr:uid="{00000000-0005-0000-0000-000044870000}"/>
    <cellStyle name="RISKtrCorner 2 4 4 2" xfId="25368" xr:uid="{00000000-0005-0000-0000-000045870000}"/>
    <cellStyle name="RISKtrCorner 2 4 4 2 2" xfId="25369" xr:uid="{00000000-0005-0000-0000-000046870000}"/>
    <cellStyle name="RISKtrCorner 2 4 4 3" xfId="25370" xr:uid="{00000000-0005-0000-0000-000047870000}"/>
    <cellStyle name="RISKtrCorner 2 4 4 3 2" xfId="25371" xr:uid="{00000000-0005-0000-0000-000048870000}"/>
    <cellStyle name="RISKtrCorner 2 4 4 4" xfId="25372" xr:uid="{00000000-0005-0000-0000-000049870000}"/>
    <cellStyle name="RISKtrCorner 2 4 5" xfId="25373" xr:uid="{00000000-0005-0000-0000-00004A870000}"/>
    <cellStyle name="RISKtrCorner 2 4 5 2" xfId="25374" xr:uid="{00000000-0005-0000-0000-00004B870000}"/>
    <cellStyle name="RISKtrCorner 2 4 5 2 2" xfId="25375" xr:uid="{00000000-0005-0000-0000-00004C870000}"/>
    <cellStyle name="RISKtrCorner 2 4 5 3" xfId="25376" xr:uid="{00000000-0005-0000-0000-00004D870000}"/>
    <cellStyle name="RISKtrCorner 2 4 5 3 2" xfId="25377" xr:uid="{00000000-0005-0000-0000-00004E870000}"/>
    <cellStyle name="RISKtrCorner 2 4 5 4" xfId="25378" xr:uid="{00000000-0005-0000-0000-00004F870000}"/>
    <cellStyle name="RISKtrCorner 2 4 6" xfId="25379" xr:uid="{00000000-0005-0000-0000-000050870000}"/>
    <cellStyle name="RISKtrCorner 2 4 6 2" xfId="25380" xr:uid="{00000000-0005-0000-0000-000051870000}"/>
    <cellStyle name="RISKtrCorner 2 4 6 2 2" xfId="25381" xr:uid="{00000000-0005-0000-0000-000052870000}"/>
    <cellStyle name="RISKtrCorner 2 4 6 3" xfId="25382" xr:uid="{00000000-0005-0000-0000-000053870000}"/>
    <cellStyle name="RISKtrCorner 2 4 6 3 2" xfId="25383" xr:uid="{00000000-0005-0000-0000-000054870000}"/>
    <cellStyle name="RISKtrCorner 2 4 6 4" xfId="25384" xr:uid="{00000000-0005-0000-0000-000055870000}"/>
    <cellStyle name="RISKtrCorner 2 4 7" xfId="25385" xr:uid="{00000000-0005-0000-0000-000056870000}"/>
    <cellStyle name="RISKtrCorner 2 4 7 2" xfId="25386" xr:uid="{00000000-0005-0000-0000-000057870000}"/>
    <cellStyle name="RISKtrCorner 2 4 8" xfId="25387" xr:uid="{00000000-0005-0000-0000-000058870000}"/>
    <cellStyle name="RISKtrCorner 2 4 8 2" xfId="25388" xr:uid="{00000000-0005-0000-0000-000059870000}"/>
    <cellStyle name="RISKtrCorner 2 4 9" xfId="25389" xr:uid="{00000000-0005-0000-0000-00005A870000}"/>
    <cellStyle name="RISKtrCorner 2 4_Balance" xfId="25390" xr:uid="{00000000-0005-0000-0000-00005B870000}"/>
    <cellStyle name="RISKtrCorner 2 5" xfId="25391" xr:uid="{00000000-0005-0000-0000-00005C870000}"/>
    <cellStyle name="RISKtrCorner 2 5 2" xfId="25392" xr:uid="{00000000-0005-0000-0000-00005D870000}"/>
    <cellStyle name="RISKtrCorner 2 5 2 2" xfId="25393" xr:uid="{00000000-0005-0000-0000-00005E870000}"/>
    <cellStyle name="RISKtrCorner 2 5 2 2 2" xfId="25394" xr:uid="{00000000-0005-0000-0000-00005F870000}"/>
    <cellStyle name="RISKtrCorner 2 5 2 3" xfId="25395" xr:uid="{00000000-0005-0000-0000-000060870000}"/>
    <cellStyle name="RISKtrCorner 2 5 2 3 2" xfId="25396" xr:uid="{00000000-0005-0000-0000-000061870000}"/>
    <cellStyle name="RISKtrCorner 2 5 2 4" xfId="25397" xr:uid="{00000000-0005-0000-0000-000062870000}"/>
    <cellStyle name="RISKtrCorner 2 5 3" xfId="25398" xr:uid="{00000000-0005-0000-0000-000063870000}"/>
    <cellStyle name="RISKtrCorner 2 5 3 2" xfId="25399" xr:uid="{00000000-0005-0000-0000-000064870000}"/>
    <cellStyle name="RISKtrCorner 2 5 3 2 2" xfId="25400" xr:uid="{00000000-0005-0000-0000-000065870000}"/>
    <cellStyle name="RISKtrCorner 2 5 3 3" xfId="25401" xr:uid="{00000000-0005-0000-0000-000066870000}"/>
    <cellStyle name="RISKtrCorner 2 5 3 3 2" xfId="25402" xr:uid="{00000000-0005-0000-0000-000067870000}"/>
    <cellStyle name="RISKtrCorner 2 5 3 4" xfId="25403" xr:uid="{00000000-0005-0000-0000-000068870000}"/>
    <cellStyle name="RISKtrCorner 2 5 4" xfId="25404" xr:uid="{00000000-0005-0000-0000-000069870000}"/>
    <cellStyle name="RISKtrCorner 2 5 4 2" xfId="25405" xr:uid="{00000000-0005-0000-0000-00006A870000}"/>
    <cellStyle name="RISKtrCorner 2 5 4 2 2" xfId="25406" xr:uid="{00000000-0005-0000-0000-00006B870000}"/>
    <cellStyle name="RISKtrCorner 2 5 4 3" xfId="25407" xr:uid="{00000000-0005-0000-0000-00006C870000}"/>
    <cellStyle name="RISKtrCorner 2 5 4 3 2" xfId="25408" xr:uid="{00000000-0005-0000-0000-00006D870000}"/>
    <cellStyle name="RISKtrCorner 2 5 4 4" xfId="25409" xr:uid="{00000000-0005-0000-0000-00006E870000}"/>
    <cellStyle name="RISKtrCorner 2 5 5" xfId="25410" xr:uid="{00000000-0005-0000-0000-00006F870000}"/>
    <cellStyle name="RISKtrCorner 2 5 5 2" xfId="25411" xr:uid="{00000000-0005-0000-0000-000070870000}"/>
    <cellStyle name="RISKtrCorner 2 5 5 2 2" xfId="25412" xr:uid="{00000000-0005-0000-0000-000071870000}"/>
    <cellStyle name="RISKtrCorner 2 5 5 3" xfId="25413" xr:uid="{00000000-0005-0000-0000-000072870000}"/>
    <cellStyle name="RISKtrCorner 2 5 5 3 2" xfId="25414" xr:uid="{00000000-0005-0000-0000-000073870000}"/>
    <cellStyle name="RISKtrCorner 2 5 5 4" xfId="25415" xr:uid="{00000000-0005-0000-0000-000074870000}"/>
    <cellStyle name="RISKtrCorner 2 5 6" xfId="25416" xr:uid="{00000000-0005-0000-0000-000075870000}"/>
    <cellStyle name="RISKtrCorner 2 5 6 2" xfId="25417" xr:uid="{00000000-0005-0000-0000-000076870000}"/>
    <cellStyle name="RISKtrCorner 2 5 7" xfId="25418" xr:uid="{00000000-0005-0000-0000-000077870000}"/>
    <cellStyle name="RISKtrCorner 2 5 7 2" xfId="25419" xr:uid="{00000000-0005-0000-0000-000078870000}"/>
    <cellStyle name="RISKtrCorner 2 5 8" xfId="25420" xr:uid="{00000000-0005-0000-0000-000079870000}"/>
    <cellStyle name="RISKtrCorner 2 6" xfId="25421" xr:uid="{00000000-0005-0000-0000-00007A870000}"/>
    <cellStyle name="RISKtrCorner 2 6 2" xfId="25422" xr:uid="{00000000-0005-0000-0000-00007B870000}"/>
    <cellStyle name="RISKtrCorner 2 6 2 2" xfId="25423" xr:uid="{00000000-0005-0000-0000-00007C870000}"/>
    <cellStyle name="RISKtrCorner 2 6 2 2 2" xfId="25424" xr:uid="{00000000-0005-0000-0000-00007D870000}"/>
    <cellStyle name="RISKtrCorner 2 6 2 3" xfId="25425" xr:uid="{00000000-0005-0000-0000-00007E870000}"/>
    <cellStyle name="RISKtrCorner 2 6 2 3 2" xfId="25426" xr:uid="{00000000-0005-0000-0000-00007F870000}"/>
    <cellStyle name="RISKtrCorner 2 6 2 4" xfId="25427" xr:uid="{00000000-0005-0000-0000-000080870000}"/>
    <cellStyle name="RISKtrCorner 2 6 3" xfId="25428" xr:uid="{00000000-0005-0000-0000-000081870000}"/>
    <cellStyle name="RISKtrCorner 2 6 3 2" xfId="25429" xr:uid="{00000000-0005-0000-0000-000082870000}"/>
    <cellStyle name="RISKtrCorner 2 6 3 2 2" xfId="25430" xr:uid="{00000000-0005-0000-0000-000083870000}"/>
    <cellStyle name="RISKtrCorner 2 6 3 3" xfId="25431" xr:uid="{00000000-0005-0000-0000-000084870000}"/>
    <cellStyle name="RISKtrCorner 2 6 3 3 2" xfId="25432" xr:uid="{00000000-0005-0000-0000-000085870000}"/>
    <cellStyle name="RISKtrCorner 2 6 3 4" xfId="25433" xr:uid="{00000000-0005-0000-0000-000086870000}"/>
    <cellStyle name="RISKtrCorner 2 6 4" xfId="25434" xr:uid="{00000000-0005-0000-0000-000087870000}"/>
    <cellStyle name="RISKtrCorner 2 6 4 2" xfId="25435" xr:uid="{00000000-0005-0000-0000-000088870000}"/>
    <cellStyle name="RISKtrCorner 2 6 4 2 2" xfId="25436" xr:uid="{00000000-0005-0000-0000-000089870000}"/>
    <cellStyle name="RISKtrCorner 2 6 4 3" xfId="25437" xr:uid="{00000000-0005-0000-0000-00008A870000}"/>
    <cellStyle name="RISKtrCorner 2 6 4 3 2" xfId="25438" xr:uid="{00000000-0005-0000-0000-00008B870000}"/>
    <cellStyle name="RISKtrCorner 2 6 4 4" xfId="25439" xr:uid="{00000000-0005-0000-0000-00008C870000}"/>
    <cellStyle name="RISKtrCorner 2 6 5" xfId="25440" xr:uid="{00000000-0005-0000-0000-00008D870000}"/>
    <cellStyle name="RISKtrCorner 2 6 5 2" xfId="25441" xr:uid="{00000000-0005-0000-0000-00008E870000}"/>
    <cellStyle name="RISKtrCorner 2 6 5 2 2" xfId="25442" xr:uid="{00000000-0005-0000-0000-00008F870000}"/>
    <cellStyle name="RISKtrCorner 2 6 5 3" xfId="25443" xr:uid="{00000000-0005-0000-0000-000090870000}"/>
    <cellStyle name="RISKtrCorner 2 6 5 3 2" xfId="25444" xr:uid="{00000000-0005-0000-0000-000091870000}"/>
    <cellStyle name="RISKtrCorner 2 6 5 4" xfId="25445" xr:uid="{00000000-0005-0000-0000-000092870000}"/>
    <cellStyle name="RISKtrCorner 2 6 6" xfId="25446" xr:uid="{00000000-0005-0000-0000-000093870000}"/>
    <cellStyle name="RISKtrCorner 2 6 6 2" xfId="25447" xr:uid="{00000000-0005-0000-0000-000094870000}"/>
    <cellStyle name="RISKtrCorner 2 6 7" xfId="25448" xr:uid="{00000000-0005-0000-0000-000095870000}"/>
    <cellStyle name="RISKtrCorner 2 6 7 2" xfId="25449" xr:uid="{00000000-0005-0000-0000-000096870000}"/>
    <cellStyle name="RISKtrCorner 2 6 8" xfId="25450" xr:uid="{00000000-0005-0000-0000-000097870000}"/>
    <cellStyle name="RISKtrCorner 2 7" xfId="25451" xr:uid="{00000000-0005-0000-0000-000098870000}"/>
    <cellStyle name="RISKtrCorner 2 7 2" xfId="25452" xr:uid="{00000000-0005-0000-0000-000099870000}"/>
    <cellStyle name="RISKtrCorner 2 7 2 2" xfId="25453" xr:uid="{00000000-0005-0000-0000-00009A870000}"/>
    <cellStyle name="RISKtrCorner 2 7 3" xfId="25454" xr:uid="{00000000-0005-0000-0000-00009B870000}"/>
    <cellStyle name="RISKtrCorner 2 7 3 2" xfId="25455" xr:uid="{00000000-0005-0000-0000-00009C870000}"/>
    <cellStyle name="RISKtrCorner 2 7 4" xfId="25456" xr:uid="{00000000-0005-0000-0000-00009D870000}"/>
    <cellStyle name="RISKtrCorner 2 8" xfId="25457" xr:uid="{00000000-0005-0000-0000-00009E870000}"/>
    <cellStyle name="RISKtrCorner 2 8 2" xfId="25458" xr:uid="{00000000-0005-0000-0000-00009F870000}"/>
    <cellStyle name="RISKtrCorner 2 8 2 2" xfId="25459" xr:uid="{00000000-0005-0000-0000-0000A0870000}"/>
    <cellStyle name="RISKtrCorner 2 8 3" xfId="25460" xr:uid="{00000000-0005-0000-0000-0000A1870000}"/>
    <cellStyle name="RISKtrCorner 2 8 3 2" xfId="25461" xr:uid="{00000000-0005-0000-0000-0000A2870000}"/>
    <cellStyle name="RISKtrCorner 2 8 4" xfId="25462" xr:uid="{00000000-0005-0000-0000-0000A3870000}"/>
    <cellStyle name="RISKtrCorner 2 9" xfId="25463" xr:uid="{00000000-0005-0000-0000-0000A4870000}"/>
    <cellStyle name="RISKtrCorner 2 9 2" xfId="25464" xr:uid="{00000000-0005-0000-0000-0000A5870000}"/>
    <cellStyle name="RISKtrCorner 2 9 2 2" xfId="25465" xr:uid="{00000000-0005-0000-0000-0000A6870000}"/>
    <cellStyle name="RISKtrCorner 2 9 3" xfId="25466" xr:uid="{00000000-0005-0000-0000-0000A7870000}"/>
    <cellStyle name="RISKtrCorner 2 9 3 2" xfId="25467" xr:uid="{00000000-0005-0000-0000-0000A8870000}"/>
    <cellStyle name="RISKtrCorner 2 9 4" xfId="25468" xr:uid="{00000000-0005-0000-0000-0000A9870000}"/>
    <cellStyle name="RISKtrCorner 2_Balance" xfId="25469" xr:uid="{00000000-0005-0000-0000-0000AA870000}"/>
    <cellStyle name="RISKtrCorner 3" xfId="25470" xr:uid="{00000000-0005-0000-0000-0000AB870000}"/>
    <cellStyle name="RISKtrCorner 3 10" xfId="25471" xr:uid="{00000000-0005-0000-0000-0000AC870000}"/>
    <cellStyle name="RISKtrCorner 3 10 2" xfId="25472" xr:uid="{00000000-0005-0000-0000-0000AD870000}"/>
    <cellStyle name="RISKtrCorner 3 10 2 2" xfId="25473" xr:uid="{00000000-0005-0000-0000-0000AE870000}"/>
    <cellStyle name="RISKtrCorner 3 10 3" xfId="25474" xr:uid="{00000000-0005-0000-0000-0000AF870000}"/>
    <cellStyle name="RISKtrCorner 3 10 3 2" xfId="25475" xr:uid="{00000000-0005-0000-0000-0000B0870000}"/>
    <cellStyle name="RISKtrCorner 3 10 4" xfId="25476" xr:uid="{00000000-0005-0000-0000-0000B1870000}"/>
    <cellStyle name="RISKtrCorner 3 11" xfId="25477" xr:uid="{00000000-0005-0000-0000-0000B2870000}"/>
    <cellStyle name="RISKtrCorner 3 11 2" xfId="25478" xr:uid="{00000000-0005-0000-0000-0000B3870000}"/>
    <cellStyle name="RISKtrCorner 3 12" xfId="25479" xr:uid="{00000000-0005-0000-0000-0000B4870000}"/>
    <cellStyle name="RISKtrCorner 3 12 2" xfId="25480" xr:uid="{00000000-0005-0000-0000-0000B5870000}"/>
    <cellStyle name="RISKtrCorner 3 13" xfId="25481" xr:uid="{00000000-0005-0000-0000-0000B6870000}"/>
    <cellStyle name="RISKtrCorner 3 2" xfId="25482" xr:uid="{00000000-0005-0000-0000-0000B7870000}"/>
    <cellStyle name="RISKtrCorner 3 2 2" xfId="25483" xr:uid="{00000000-0005-0000-0000-0000B8870000}"/>
    <cellStyle name="RISKtrCorner 3 2 2 2" xfId="25484" xr:uid="{00000000-0005-0000-0000-0000B9870000}"/>
    <cellStyle name="RISKtrCorner 3 2 2 2 2" xfId="25485" xr:uid="{00000000-0005-0000-0000-0000BA870000}"/>
    <cellStyle name="RISKtrCorner 3 2 2 2 2 2" xfId="25486" xr:uid="{00000000-0005-0000-0000-0000BB870000}"/>
    <cellStyle name="RISKtrCorner 3 2 2 2 3" xfId="25487" xr:uid="{00000000-0005-0000-0000-0000BC870000}"/>
    <cellStyle name="RISKtrCorner 3 2 2 2 3 2" xfId="25488" xr:uid="{00000000-0005-0000-0000-0000BD870000}"/>
    <cellStyle name="RISKtrCorner 3 2 2 2 4" xfId="25489" xr:uid="{00000000-0005-0000-0000-0000BE870000}"/>
    <cellStyle name="RISKtrCorner 3 2 2 3" xfId="25490" xr:uid="{00000000-0005-0000-0000-0000BF870000}"/>
    <cellStyle name="RISKtrCorner 3 2 2 3 2" xfId="25491" xr:uid="{00000000-0005-0000-0000-0000C0870000}"/>
    <cellStyle name="RISKtrCorner 3 2 2 3 2 2" xfId="25492" xr:uid="{00000000-0005-0000-0000-0000C1870000}"/>
    <cellStyle name="RISKtrCorner 3 2 2 3 3" xfId="25493" xr:uid="{00000000-0005-0000-0000-0000C2870000}"/>
    <cellStyle name="RISKtrCorner 3 2 2 3 3 2" xfId="25494" xr:uid="{00000000-0005-0000-0000-0000C3870000}"/>
    <cellStyle name="RISKtrCorner 3 2 2 3 4" xfId="25495" xr:uid="{00000000-0005-0000-0000-0000C4870000}"/>
    <cellStyle name="RISKtrCorner 3 2 2 4" xfId="25496" xr:uid="{00000000-0005-0000-0000-0000C5870000}"/>
    <cellStyle name="RISKtrCorner 3 2 2 4 2" xfId="25497" xr:uid="{00000000-0005-0000-0000-0000C6870000}"/>
    <cellStyle name="RISKtrCorner 3 2 2 4 2 2" xfId="25498" xr:uid="{00000000-0005-0000-0000-0000C7870000}"/>
    <cellStyle name="RISKtrCorner 3 2 2 4 3" xfId="25499" xr:uid="{00000000-0005-0000-0000-0000C8870000}"/>
    <cellStyle name="RISKtrCorner 3 2 2 4 3 2" xfId="25500" xr:uid="{00000000-0005-0000-0000-0000C9870000}"/>
    <cellStyle name="RISKtrCorner 3 2 2 4 4" xfId="25501" xr:uid="{00000000-0005-0000-0000-0000CA870000}"/>
    <cellStyle name="RISKtrCorner 3 2 2 5" xfId="25502" xr:uid="{00000000-0005-0000-0000-0000CB870000}"/>
    <cellStyle name="RISKtrCorner 3 2 2 5 2" xfId="25503" xr:uid="{00000000-0005-0000-0000-0000CC870000}"/>
    <cellStyle name="RISKtrCorner 3 2 2 5 2 2" xfId="25504" xr:uid="{00000000-0005-0000-0000-0000CD870000}"/>
    <cellStyle name="RISKtrCorner 3 2 2 5 3" xfId="25505" xr:uid="{00000000-0005-0000-0000-0000CE870000}"/>
    <cellStyle name="RISKtrCorner 3 2 2 5 3 2" xfId="25506" xr:uid="{00000000-0005-0000-0000-0000CF870000}"/>
    <cellStyle name="RISKtrCorner 3 2 2 5 4" xfId="25507" xr:uid="{00000000-0005-0000-0000-0000D0870000}"/>
    <cellStyle name="RISKtrCorner 3 2 2 6" xfId="25508" xr:uid="{00000000-0005-0000-0000-0000D1870000}"/>
    <cellStyle name="RISKtrCorner 3 2 2 6 2" xfId="25509" xr:uid="{00000000-0005-0000-0000-0000D2870000}"/>
    <cellStyle name="RISKtrCorner 3 2 2 7" xfId="25510" xr:uid="{00000000-0005-0000-0000-0000D3870000}"/>
    <cellStyle name="RISKtrCorner 3 2 2 7 2" xfId="25511" xr:uid="{00000000-0005-0000-0000-0000D4870000}"/>
    <cellStyle name="RISKtrCorner 3 2 2 8" xfId="25512" xr:uid="{00000000-0005-0000-0000-0000D5870000}"/>
    <cellStyle name="RISKtrCorner 3 2 3" xfId="25513" xr:uid="{00000000-0005-0000-0000-0000D6870000}"/>
    <cellStyle name="RISKtrCorner 3 2 3 2" xfId="25514" xr:uid="{00000000-0005-0000-0000-0000D7870000}"/>
    <cellStyle name="RISKtrCorner 3 2 3 2 2" xfId="25515" xr:uid="{00000000-0005-0000-0000-0000D8870000}"/>
    <cellStyle name="RISKtrCorner 3 2 3 3" xfId="25516" xr:uid="{00000000-0005-0000-0000-0000D9870000}"/>
    <cellStyle name="RISKtrCorner 3 2 3 3 2" xfId="25517" xr:uid="{00000000-0005-0000-0000-0000DA870000}"/>
    <cellStyle name="RISKtrCorner 3 2 3 4" xfId="25518" xr:uid="{00000000-0005-0000-0000-0000DB870000}"/>
    <cellStyle name="RISKtrCorner 3 2 4" xfId="25519" xr:uid="{00000000-0005-0000-0000-0000DC870000}"/>
    <cellStyle name="RISKtrCorner 3 2 4 2" xfId="25520" xr:uid="{00000000-0005-0000-0000-0000DD870000}"/>
    <cellStyle name="RISKtrCorner 3 2 4 2 2" xfId="25521" xr:uid="{00000000-0005-0000-0000-0000DE870000}"/>
    <cellStyle name="RISKtrCorner 3 2 4 3" xfId="25522" xr:uid="{00000000-0005-0000-0000-0000DF870000}"/>
    <cellStyle name="RISKtrCorner 3 2 4 3 2" xfId="25523" xr:uid="{00000000-0005-0000-0000-0000E0870000}"/>
    <cellStyle name="RISKtrCorner 3 2 4 4" xfId="25524" xr:uid="{00000000-0005-0000-0000-0000E1870000}"/>
    <cellStyle name="RISKtrCorner 3 2 5" xfId="25525" xr:uid="{00000000-0005-0000-0000-0000E2870000}"/>
    <cellStyle name="RISKtrCorner 3 2 5 2" xfId="25526" xr:uid="{00000000-0005-0000-0000-0000E3870000}"/>
    <cellStyle name="RISKtrCorner 3 2 5 2 2" xfId="25527" xr:uid="{00000000-0005-0000-0000-0000E4870000}"/>
    <cellStyle name="RISKtrCorner 3 2 5 3" xfId="25528" xr:uid="{00000000-0005-0000-0000-0000E5870000}"/>
    <cellStyle name="RISKtrCorner 3 2 5 3 2" xfId="25529" xr:uid="{00000000-0005-0000-0000-0000E6870000}"/>
    <cellStyle name="RISKtrCorner 3 2 5 4" xfId="25530" xr:uid="{00000000-0005-0000-0000-0000E7870000}"/>
    <cellStyle name="RISKtrCorner 3 2 6" xfId="25531" xr:uid="{00000000-0005-0000-0000-0000E8870000}"/>
    <cellStyle name="RISKtrCorner 3 2 6 2" xfId="25532" xr:uid="{00000000-0005-0000-0000-0000E9870000}"/>
    <cellStyle name="RISKtrCorner 3 2 6 2 2" xfId="25533" xr:uid="{00000000-0005-0000-0000-0000EA870000}"/>
    <cellStyle name="RISKtrCorner 3 2 6 3" xfId="25534" xr:uid="{00000000-0005-0000-0000-0000EB870000}"/>
    <cellStyle name="RISKtrCorner 3 2 6 3 2" xfId="25535" xr:uid="{00000000-0005-0000-0000-0000EC870000}"/>
    <cellStyle name="RISKtrCorner 3 2 6 4" xfId="25536" xr:uid="{00000000-0005-0000-0000-0000ED870000}"/>
    <cellStyle name="RISKtrCorner 3 2 7" xfId="25537" xr:uid="{00000000-0005-0000-0000-0000EE870000}"/>
    <cellStyle name="RISKtrCorner 3 2 7 2" xfId="25538" xr:uid="{00000000-0005-0000-0000-0000EF870000}"/>
    <cellStyle name="RISKtrCorner 3 2 8" xfId="25539" xr:uid="{00000000-0005-0000-0000-0000F0870000}"/>
    <cellStyle name="RISKtrCorner 3 2 8 2" xfId="25540" xr:uid="{00000000-0005-0000-0000-0000F1870000}"/>
    <cellStyle name="RISKtrCorner 3 2 9" xfId="25541" xr:uid="{00000000-0005-0000-0000-0000F2870000}"/>
    <cellStyle name="RISKtrCorner 3 2_Balance" xfId="25542" xr:uid="{00000000-0005-0000-0000-0000F3870000}"/>
    <cellStyle name="RISKtrCorner 3 3" xfId="25543" xr:uid="{00000000-0005-0000-0000-0000F4870000}"/>
    <cellStyle name="RISKtrCorner 3 3 2" xfId="25544" xr:uid="{00000000-0005-0000-0000-0000F5870000}"/>
    <cellStyle name="RISKtrCorner 3 3 2 2" xfId="25545" xr:uid="{00000000-0005-0000-0000-0000F6870000}"/>
    <cellStyle name="RISKtrCorner 3 3 2 2 2" xfId="25546" xr:uid="{00000000-0005-0000-0000-0000F7870000}"/>
    <cellStyle name="RISKtrCorner 3 3 2 2 2 2" xfId="25547" xr:uid="{00000000-0005-0000-0000-0000F8870000}"/>
    <cellStyle name="RISKtrCorner 3 3 2 2 3" xfId="25548" xr:uid="{00000000-0005-0000-0000-0000F9870000}"/>
    <cellStyle name="RISKtrCorner 3 3 2 2 3 2" xfId="25549" xr:uid="{00000000-0005-0000-0000-0000FA870000}"/>
    <cellStyle name="RISKtrCorner 3 3 2 2 4" xfId="25550" xr:uid="{00000000-0005-0000-0000-0000FB870000}"/>
    <cellStyle name="RISKtrCorner 3 3 2 3" xfId="25551" xr:uid="{00000000-0005-0000-0000-0000FC870000}"/>
    <cellStyle name="RISKtrCorner 3 3 2 3 2" xfId="25552" xr:uid="{00000000-0005-0000-0000-0000FD870000}"/>
    <cellStyle name="RISKtrCorner 3 3 2 3 2 2" xfId="25553" xr:uid="{00000000-0005-0000-0000-0000FE870000}"/>
    <cellStyle name="RISKtrCorner 3 3 2 3 3" xfId="25554" xr:uid="{00000000-0005-0000-0000-0000FF870000}"/>
    <cellStyle name="RISKtrCorner 3 3 2 3 3 2" xfId="25555" xr:uid="{00000000-0005-0000-0000-000000880000}"/>
    <cellStyle name="RISKtrCorner 3 3 2 3 4" xfId="25556" xr:uid="{00000000-0005-0000-0000-000001880000}"/>
    <cellStyle name="RISKtrCorner 3 3 2 4" xfId="25557" xr:uid="{00000000-0005-0000-0000-000002880000}"/>
    <cellStyle name="RISKtrCorner 3 3 2 4 2" xfId="25558" xr:uid="{00000000-0005-0000-0000-000003880000}"/>
    <cellStyle name="RISKtrCorner 3 3 2 4 2 2" xfId="25559" xr:uid="{00000000-0005-0000-0000-000004880000}"/>
    <cellStyle name="RISKtrCorner 3 3 2 4 3" xfId="25560" xr:uid="{00000000-0005-0000-0000-000005880000}"/>
    <cellStyle name="RISKtrCorner 3 3 2 4 3 2" xfId="25561" xr:uid="{00000000-0005-0000-0000-000006880000}"/>
    <cellStyle name="RISKtrCorner 3 3 2 4 4" xfId="25562" xr:uid="{00000000-0005-0000-0000-000007880000}"/>
    <cellStyle name="RISKtrCorner 3 3 2 5" xfId="25563" xr:uid="{00000000-0005-0000-0000-000008880000}"/>
    <cellStyle name="RISKtrCorner 3 3 2 5 2" xfId="25564" xr:uid="{00000000-0005-0000-0000-000009880000}"/>
    <cellStyle name="RISKtrCorner 3 3 2 5 2 2" xfId="25565" xr:uid="{00000000-0005-0000-0000-00000A880000}"/>
    <cellStyle name="RISKtrCorner 3 3 2 5 3" xfId="25566" xr:uid="{00000000-0005-0000-0000-00000B880000}"/>
    <cellStyle name="RISKtrCorner 3 3 2 5 3 2" xfId="25567" xr:uid="{00000000-0005-0000-0000-00000C880000}"/>
    <cellStyle name="RISKtrCorner 3 3 2 5 4" xfId="25568" xr:uid="{00000000-0005-0000-0000-00000D880000}"/>
    <cellStyle name="RISKtrCorner 3 3 2 6" xfId="25569" xr:uid="{00000000-0005-0000-0000-00000E880000}"/>
    <cellStyle name="RISKtrCorner 3 3 2 6 2" xfId="25570" xr:uid="{00000000-0005-0000-0000-00000F880000}"/>
    <cellStyle name="RISKtrCorner 3 3 2 7" xfId="25571" xr:uid="{00000000-0005-0000-0000-000010880000}"/>
    <cellStyle name="RISKtrCorner 3 3 2 7 2" xfId="25572" xr:uid="{00000000-0005-0000-0000-000011880000}"/>
    <cellStyle name="RISKtrCorner 3 3 2 8" xfId="25573" xr:uid="{00000000-0005-0000-0000-000012880000}"/>
    <cellStyle name="RISKtrCorner 3 3 3" xfId="25574" xr:uid="{00000000-0005-0000-0000-000013880000}"/>
    <cellStyle name="RISKtrCorner 3 3 3 2" xfId="25575" xr:uid="{00000000-0005-0000-0000-000014880000}"/>
    <cellStyle name="RISKtrCorner 3 3 3 2 2" xfId="25576" xr:uid="{00000000-0005-0000-0000-000015880000}"/>
    <cellStyle name="RISKtrCorner 3 3 3 3" xfId="25577" xr:uid="{00000000-0005-0000-0000-000016880000}"/>
    <cellStyle name="RISKtrCorner 3 3 3 3 2" xfId="25578" xr:uid="{00000000-0005-0000-0000-000017880000}"/>
    <cellStyle name="RISKtrCorner 3 3 3 4" xfId="25579" xr:uid="{00000000-0005-0000-0000-000018880000}"/>
    <cellStyle name="RISKtrCorner 3 3 4" xfId="25580" xr:uid="{00000000-0005-0000-0000-000019880000}"/>
    <cellStyle name="RISKtrCorner 3 3 4 2" xfId="25581" xr:uid="{00000000-0005-0000-0000-00001A880000}"/>
    <cellStyle name="RISKtrCorner 3 3 4 2 2" xfId="25582" xr:uid="{00000000-0005-0000-0000-00001B880000}"/>
    <cellStyle name="RISKtrCorner 3 3 4 3" xfId="25583" xr:uid="{00000000-0005-0000-0000-00001C880000}"/>
    <cellStyle name="RISKtrCorner 3 3 4 3 2" xfId="25584" xr:uid="{00000000-0005-0000-0000-00001D880000}"/>
    <cellStyle name="RISKtrCorner 3 3 4 4" xfId="25585" xr:uid="{00000000-0005-0000-0000-00001E880000}"/>
    <cellStyle name="RISKtrCorner 3 3 5" xfId="25586" xr:uid="{00000000-0005-0000-0000-00001F880000}"/>
    <cellStyle name="RISKtrCorner 3 3 5 2" xfId="25587" xr:uid="{00000000-0005-0000-0000-000020880000}"/>
    <cellStyle name="RISKtrCorner 3 3 5 2 2" xfId="25588" xr:uid="{00000000-0005-0000-0000-000021880000}"/>
    <cellStyle name="RISKtrCorner 3 3 5 3" xfId="25589" xr:uid="{00000000-0005-0000-0000-000022880000}"/>
    <cellStyle name="RISKtrCorner 3 3 5 3 2" xfId="25590" xr:uid="{00000000-0005-0000-0000-000023880000}"/>
    <cellStyle name="RISKtrCorner 3 3 5 4" xfId="25591" xr:uid="{00000000-0005-0000-0000-000024880000}"/>
    <cellStyle name="RISKtrCorner 3 3 6" xfId="25592" xr:uid="{00000000-0005-0000-0000-000025880000}"/>
    <cellStyle name="RISKtrCorner 3 3 6 2" xfId="25593" xr:uid="{00000000-0005-0000-0000-000026880000}"/>
    <cellStyle name="RISKtrCorner 3 3 6 2 2" xfId="25594" xr:uid="{00000000-0005-0000-0000-000027880000}"/>
    <cellStyle name="RISKtrCorner 3 3 6 3" xfId="25595" xr:uid="{00000000-0005-0000-0000-000028880000}"/>
    <cellStyle name="RISKtrCorner 3 3 6 3 2" xfId="25596" xr:uid="{00000000-0005-0000-0000-000029880000}"/>
    <cellStyle name="RISKtrCorner 3 3 6 4" xfId="25597" xr:uid="{00000000-0005-0000-0000-00002A880000}"/>
    <cellStyle name="RISKtrCorner 3 3 7" xfId="25598" xr:uid="{00000000-0005-0000-0000-00002B880000}"/>
    <cellStyle name="RISKtrCorner 3 3 7 2" xfId="25599" xr:uid="{00000000-0005-0000-0000-00002C880000}"/>
    <cellStyle name="RISKtrCorner 3 3 8" xfId="25600" xr:uid="{00000000-0005-0000-0000-00002D880000}"/>
    <cellStyle name="RISKtrCorner 3 3 8 2" xfId="25601" xr:uid="{00000000-0005-0000-0000-00002E880000}"/>
    <cellStyle name="RISKtrCorner 3 3 9" xfId="25602" xr:uid="{00000000-0005-0000-0000-00002F880000}"/>
    <cellStyle name="RISKtrCorner 3 3_Balance" xfId="25603" xr:uid="{00000000-0005-0000-0000-000030880000}"/>
    <cellStyle name="RISKtrCorner 3 4" xfId="25604" xr:uid="{00000000-0005-0000-0000-000031880000}"/>
    <cellStyle name="RISKtrCorner 3 4 2" xfId="25605" xr:uid="{00000000-0005-0000-0000-000032880000}"/>
    <cellStyle name="RISKtrCorner 3 4 2 2" xfId="25606" xr:uid="{00000000-0005-0000-0000-000033880000}"/>
    <cellStyle name="RISKtrCorner 3 4 2 2 2" xfId="25607" xr:uid="{00000000-0005-0000-0000-000034880000}"/>
    <cellStyle name="RISKtrCorner 3 4 2 2 2 2" xfId="25608" xr:uid="{00000000-0005-0000-0000-000035880000}"/>
    <cellStyle name="RISKtrCorner 3 4 2 2 3" xfId="25609" xr:uid="{00000000-0005-0000-0000-000036880000}"/>
    <cellStyle name="RISKtrCorner 3 4 2 2 3 2" xfId="25610" xr:uid="{00000000-0005-0000-0000-000037880000}"/>
    <cellStyle name="RISKtrCorner 3 4 2 2 4" xfId="25611" xr:uid="{00000000-0005-0000-0000-000038880000}"/>
    <cellStyle name="RISKtrCorner 3 4 2 3" xfId="25612" xr:uid="{00000000-0005-0000-0000-000039880000}"/>
    <cellStyle name="RISKtrCorner 3 4 2 3 2" xfId="25613" xr:uid="{00000000-0005-0000-0000-00003A880000}"/>
    <cellStyle name="RISKtrCorner 3 4 2 3 2 2" xfId="25614" xr:uid="{00000000-0005-0000-0000-00003B880000}"/>
    <cellStyle name="RISKtrCorner 3 4 2 3 3" xfId="25615" xr:uid="{00000000-0005-0000-0000-00003C880000}"/>
    <cellStyle name="RISKtrCorner 3 4 2 3 3 2" xfId="25616" xr:uid="{00000000-0005-0000-0000-00003D880000}"/>
    <cellStyle name="RISKtrCorner 3 4 2 3 4" xfId="25617" xr:uid="{00000000-0005-0000-0000-00003E880000}"/>
    <cellStyle name="RISKtrCorner 3 4 2 4" xfId="25618" xr:uid="{00000000-0005-0000-0000-00003F880000}"/>
    <cellStyle name="RISKtrCorner 3 4 2 4 2" xfId="25619" xr:uid="{00000000-0005-0000-0000-000040880000}"/>
    <cellStyle name="RISKtrCorner 3 4 2 4 2 2" xfId="25620" xr:uid="{00000000-0005-0000-0000-000041880000}"/>
    <cellStyle name="RISKtrCorner 3 4 2 4 3" xfId="25621" xr:uid="{00000000-0005-0000-0000-000042880000}"/>
    <cellStyle name="RISKtrCorner 3 4 2 4 3 2" xfId="25622" xr:uid="{00000000-0005-0000-0000-000043880000}"/>
    <cellStyle name="RISKtrCorner 3 4 2 4 4" xfId="25623" xr:uid="{00000000-0005-0000-0000-000044880000}"/>
    <cellStyle name="RISKtrCorner 3 4 2 5" xfId="25624" xr:uid="{00000000-0005-0000-0000-000045880000}"/>
    <cellStyle name="RISKtrCorner 3 4 2 5 2" xfId="25625" xr:uid="{00000000-0005-0000-0000-000046880000}"/>
    <cellStyle name="RISKtrCorner 3 4 2 5 2 2" xfId="25626" xr:uid="{00000000-0005-0000-0000-000047880000}"/>
    <cellStyle name="RISKtrCorner 3 4 2 5 3" xfId="25627" xr:uid="{00000000-0005-0000-0000-000048880000}"/>
    <cellStyle name="RISKtrCorner 3 4 2 5 3 2" xfId="25628" xr:uid="{00000000-0005-0000-0000-000049880000}"/>
    <cellStyle name="RISKtrCorner 3 4 2 5 4" xfId="25629" xr:uid="{00000000-0005-0000-0000-00004A880000}"/>
    <cellStyle name="RISKtrCorner 3 4 2 6" xfId="25630" xr:uid="{00000000-0005-0000-0000-00004B880000}"/>
    <cellStyle name="RISKtrCorner 3 4 2 6 2" xfId="25631" xr:uid="{00000000-0005-0000-0000-00004C880000}"/>
    <cellStyle name="RISKtrCorner 3 4 2 7" xfId="25632" xr:uid="{00000000-0005-0000-0000-00004D880000}"/>
    <cellStyle name="RISKtrCorner 3 4 2 7 2" xfId="25633" xr:uid="{00000000-0005-0000-0000-00004E880000}"/>
    <cellStyle name="RISKtrCorner 3 4 2 8" xfId="25634" xr:uid="{00000000-0005-0000-0000-00004F880000}"/>
    <cellStyle name="RISKtrCorner 3 4 3" xfId="25635" xr:uid="{00000000-0005-0000-0000-000050880000}"/>
    <cellStyle name="RISKtrCorner 3 4 3 2" xfId="25636" xr:uid="{00000000-0005-0000-0000-000051880000}"/>
    <cellStyle name="RISKtrCorner 3 4 3 2 2" xfId="25637" xr:uid="{00000000-0005-0000-0000-000052880000}"/>
    <cellStyle name="RISKtrCorner 3 4 3 3" xfId="25638" xr:uid="{00000000-0005-0000-0000-000053880000}"/>
    <cellStyle name="RISKtrCorner 3 4 3 3 2" xfId="25639" xr:uid="{00000000-0005-0000-0000-000054880000}"/>
    <cellStyle name="RISKtrCorner 3 4 3 4" xfId="25640" xr:uid="{00000000-0005-0000-0000-000055880000}"/>
    <cellStyle name="RISKtrCorner 3 4 4" xfId="25641" xr:uid="{00000000-0005-0000-0000-000056880000}"/>
    <cellStyle name="RISKtrCorner 3 4 4 2" xfId="25642" xr:uid="{00000000-0005-0000-0000-000057880000}"/>
    <cellStyle name="RISKtrCorner 3 4 4 2 2" xfId="25643" xr:uid="{00000000-0005-0000-0000-000058880000}"/>
    <cellStyle name="RISKtrCorner 3 4 4 3" xfId="25644" xr:uid="{00000000-0005-0000-0000-000059880000}"/>
    <cellStyle name="RISKtrCorner 3 4 4 3 2" xfId="25645" xr:uid="{00000000-0005-0000-0000-00005A880000}"/>
    <cellStyle name="RISKtrCorner 3 4 4 4" xfId="25646" xr:uid="{00000000-0005-0000-0000-00005B880000}"/>
    <cellStyle name="RISKtrCorner 3 4 5" xfId="25647" xr:uid="{00000000-0005-0000-0000-00005C880000}"/>
    <cellStyle name="RISKtrCorner 3 4 5 2" xfId="25648" xr:uid="{00000000-0005-0000-0000-00005D880000}"/>
    <cellStyle name="RISKtrCorner 3 4 5 2 2" xfId="25649" xr:uid="{00000000-0005-0000-0000-00005E880000}"/>
    <cellStyle name="RISKtrCorner 3 4 5 3" xfId="25650" xr:uid="{00000000-0005-0000-0000-00005F880000}"/>
    <cellStyle name="RISKtrCorner 3 4 5 3 2" xfId="25651" xr:uid="{00000000-0005-0000-0000-000060880000}"/>
    <cellStyle name="RISKtrCorner 3 4 5 4" xfId="25652" xr:uid="{00000000-0005-0000-0000-000061880000}"/>
    <cellStyle name="RISKtrCorner 3 4 6" xfId="25653" xr:uid="{00000000-0005-0000-0000-000062880000}"/>
    <cellStyle name="RISKtrCorner 3 4 6 2" xfId="25654" xr:uid="{00000000-0005-0000-0000-000063880000}"/>
    <cellStyle name="RISKtrCorner 3 4 6 2 2" xfId="25655" xr:uid="{00000000-0005-0000-0000-000064880000}"/>
    <cellStyle name="RISKtrCorner 3 4 6 3" xfId="25656" xr:uid="{00000000-0005-0000-0000-000065880000}"/>
    <cellStyle name="RISKtrCorner 3 4 6 3 2" xfId="25657" xr:uid="{00000000-0005-0000-0000-000066880000}"/>
    <cellStyle name="RISKtrCorner 3 4 6 4" xfId="25658" xr:uid="{00000000-0005-0000-0000-000067880000}"/>
    <cellStyle name="RISKtrCorner 3 4 7" xfId="25659" xr:uid="{00000000-0005-0000-0000-000068880000}"/>
    <cellStyle name="RISKtrCorner 3 4 7 2" xfId="25660" xr:uid="{00000000-0005-0000-0000-000069880000}"/>
    <cellStyle name="RISKtrCorner 3 4 8" xfId="25661" xr:uid="{00000000-0005-0000-0000-00006A880000}"/>
    <cellStyle name="RISKtrCorner 3 4 8 2" xfId="25662" xr:uid="{00000000-0005-0000-0000-00006B880000}"/>
    <cellStyle name="RISKtrCorner 3 4 9" xfId="25663" xr:uid="{00000000-0005-0000-0000-00006C880000}"/>
    <cellStyle name="RISKtrCorner 3 4_Balance" xfId="25664" xr:uid="{00000000-0005-0000-0000-00006D880000}"/>
    <cellStyle name="RISKtrCorner 3 5" xfId="25665" xr:uid="{00000000-0005-0000-0000-00006E880000}"/>
    <cellStyle name="RISKtrCorner 3 5 2" xfId="25666" xr:uid="{00000000-0005-0000-0000-00006F880000}"/>
    <cellStyle name="RISKtrCorner 3 5 2 2" xfId="25667" xr:uid="{00000000-0005-0000-0000-000070880000}"/>
    <cellStyle name="RISKtrCorner 3 5 2 2 2" xfId="25668" xr:uid="{00000000-0005-0000-0000-000071880000}"/>
    <cellStyle name="RISKtrCorner 3 5 2 3" xfId="25669" xr:uid="{00000000-0005-0000-0000-000072880000}"/>
    <cellStyle name="RISKtrCorner 3 5 2 3 2" xfId="25670" xr:uid="{00000000-0005-0000-0000-000073880000}"/>
    <cellStyle name="RISKtrCorner 3 5 2 4" xfId="25671" xr:uid="{00000000-0005-0000-0000-000074880000}"/>
    <cellStyle name="RISKtrCorner 3 5 3" xfId="25672" xr:uid="{00000000-0005-0000-0000-000075880000}"/>
    <cellStyle name="RISKtrCorner 3 5 3 2" xfId="25673" xr:uid="{00000000-0005-0000-0000-000076880000}"/>
    <cellStyle name="RISKtrCorner 3 5 3 2 2" xfId="25674" xr:uid="{00000000-0005-0000-0000-000077880000}"/>
    <cellStyle name="RISKtrCorner 3 5 3 3" xfId="25675" xr:uid="{00000000-0005-0000-0000-000078880000}"/>
    <cellStyle name="RISKtrCorner 3 5 3 3 2" xfId="25676" xr:uid="{00000000-0005-0000-0000-000079880000}"/>
    <cellStyle name="RISKtrCorner 3 5 3 4" xfId="25677" xr:uid="{00000000-0005-0000-0000-00007A880000}"/>
    <cellStyle name="RISKtrCorner 3 5 4" xfId="25678" xr:uid="{00000000-0005-0000-0000-00007B880000}"/>
    <cellStyle name="RISKtrCorner 3 5 4 2" xfId="25679" xr:uid="{00000000-0005-0000-0000-00007C880000}"/>
    <cellStyle name="RISKtrCorner 3 5 4 2 2" xfId="25680" xr:uid="{00000000-0005-0000-0000-00007D880000}"/>
    <cellStyle name="RISKtrCorner 3 5 4 3" xfId="25681" xr:uid="{00000000-0005-0000-0000-00007E880000}"/>
    <cellStyle name="RISKtrCorner 3 5 4 3 2" xfId="25682" xr:uid="{00000000-0005-0000-0000-00007F880000}"/>
    <cellStyle name="RISKtrCorner 3 5 4 4" xfId="25683" xr:uid="{00000000-0005-0000-0000-000080880000}"/>
    <cellStyle name="RISKtrCorner 3 5 5" xfId="25684" xr:uid="{00000000-0005-0000-0000-000081880000}"/>
    <cellStyle name="RISKtrCorner 3 5 5 2" xfId="25685" xr:uid="{00000000-0005-0000-0000-000082880000}"/>
    <cellStyle name="RISKtrCorner 3 5 5 2 2" xfId="25686" xr:uid="{00000000-0005-0000-0000-000083880000}"/>
    <cellStyle name="RISKtrCorner 3 5 5 3" xfId="25687" xr:uid="{00000000-0005-0000-0000-000084880000}"/>
    <cellStyle name="RISKtrCorner 3 5 5 3 2" xfId="25688" xr:uid="{00000000-0005-0000-0000-000085880000}"/>
    <cellStyle name="RISKtrCorner 3 5 5 4" xfId="25689" xr:uid="{00000000-0005-0000-0000-000086880000}"/>
    <cellStyle name="RISKtrCorner 3 5 6" xfId="25690" xr:uid="{00000000-0005-0000-0000-000087880000}"/>
    <cellStyle name="RISKtrCorner 3 5 6 2" xfId="25691" xr:uid="{00000000-0005-0000-0000-000088880000}"/>
    <cellStyle name="RISKtrCorner 3 5 7" xfId="25692" xr:uid="{00000000-0005-0000-0000-000089880000}"/>
    <cellStyle name="RISKtrCorner 3 5 7 2" xfId="25693" xr:uid="{00000000-0005-0000-0000-00008A880000}"/>
    <cellStyle name="RISKtrCorner 3 5 8" xfId="25694" xr:uid="{00000000-0005-0000-0000-00008B880000}"/>
    <cellStyle name="RISKtrCorner 3 6" xfId="25695" xr:uid="{00000000-0005-0000-0000-00008C880000}"/>
    <cellStyle name="RISKtrCorner 3 6 2" xfId="25696" xr:uid="{00000000-0005-0000-0000-00008D880000}"/>
    <cellStyle name="RISKtrCorner 3 6 2 2" xfId="25697" xr:uid="{00000000-0005-0000-0000-00008E880000}"/>
    <cellStyle name="RISKtrCorner 3 6 2 2 2" xfId="25698" xr:uid="{00000000-0005-0000-0000-00008F880000}"/>
    <cellStyle name="RISKtrCorner 3 6 2 3" xfId="25699" xr:uid="{00000000-0005-0000-0000-000090880000}"/>
    <cellStyle name="RISKtrCorner 3 6 2 3 2" xfId="25700" xr:uid="{00000000-0005-0000-0000-000091880000}"/>
    <cellStyle name="RISKtrCorner 3 6 2 4" xfId="25701" xr:uid="{00000000-0005-0000-0000-000092880000}"/>
    <cellStyle name="RISKtrCorner 3 6 3" xfId="25702" xr:uid="{00000000-0005-0000-0000-000093880000}"/>
    <cellStyle name="RISKtrCorner 3 6 3 2" xfId="25703" xr:uid="{00000000-0005-0000-0000-000094880000}"/>
    <cellStyle name="RISKtrCorner 3 6 3 2 2" xfId="25704" xr:uid="{00000000-0005-0000-0000-000095880000}"/>
    <cellStyle name="RISKtrCorner 3 6 3 3" xfId="25705" xr:uid="{00000000-0005-0000-0000-000096880000}"/>
    <cellStyle name="RISKtrCorner 3 6 3 3 2" xfId="25706" xr:uid="{00000000-0005-0000-0000-000097880000}"/>
    <cellStyle name="RISKtrCorner 3 6 3 4" xfId="25707" xr:uid="{00000000-0005-0000-0000-000098880000}"/>
    <cellStyle name="RISKtrCorner 3 6 4" xfId="25708" xr:uid="{00000000-0005-0000-0000-000099880000}"/>
    <cellStyle name="RISKtrCorner 3 6 4 2" xfId="25709" xr:uid="{00000000-0005-0000-0000-00009A880000}"/>
    <cellStyle name="RISKtrCorner 3 6 4 2 2" xfId="25710" xr:uid="{00000000-0005-0000-0000-00009B880000}"/>
    <cellStyle name="RISKtrCorner 3 6 4 3" xfId="25711" xr:uid="{00000000-0005-0000-0000-00009C880000}"/>
    <cellStyle name="RISKtrCorner 3 6 4 3 2" xfId="25712" xr:uid="{00000000-0005-0000-0000-00009D880000}"/>
    <cellStyle name="RISKtrCorner 3 6 4 4" xfId="25713" xr:uid="{00000000-0005-0000-0000-00009E880000}"/>
    <cellStyle name="RISKtrCorner 3 6 5" xfId="25714" xr:uid="{00000000-0005-0000-0000-00009F880000}"/>
    <cellStyle name="RISKtrCorner 3 6 5 2" xfId="25715" xr:uid="{00000000-0005-0000-0000-0000A0880000}"/>
    <cellStyle name="RISKtrCorner 3 6 5 2 2" xfId="25716" xr:uid="{00000000-0005-0000-0000-0000A1880000}"/>
    <cellStyle name="RISKtrCorner 3 6 5 3" xfId="25717" xr:uid="{00000000-0005-0000-0000-0000A2880000}"/>
    <cellStyle name="RISKtrCorner 3 6 5 3 2" xfId="25718" xr:uid="{00000000-0005-0000-0000-0000A3880000}"/>
    <cellStyle name="RISKtrCorner 3 6 5 4" xfId="25719" xr:uid="{00000000-0005-0000-0000-0000A4880000}"/>
    <cellStyle name="RISKtrCorner 3 6 6" xfId="25720" xr:uid="{00000000-0005-0000-0000-0000A5880000}"/>
    <cellStyle name="RISKtrCorner 3 6 6 2" xfId="25721" xr:uid="{00000000-0005-0000-0000-0000A6880000}"/>
    <cellStyle name="RISKtrCorner 3 6 7" xfId="25722" xr:uid="{00000000-0005-0000-0000-0000A7880000}"/>
    <cellStyle name="RISKtrCorner 3 6 7 2" xfId="25723" xr:uid="{00000000-0005-0000-0000-0000A8880000}"/>
    <cellStyle name="RISKtrCorner 3 6 8" xfId="25724" xr:uid="{00000000-0005-0000-0000-0000A9880000}"/>
    <cellStyle name="RISKtrCorner 3 7" xfId="25725" xr:uid="{00000000-0005-0000-0000-0000AA880000}"/>
    <cellStyle name="RISKtrCorner 3 7 2" xfId="25726" xr:uid="{00000000-0005-0000-0000-0000AB880000}"/>
    <cellStyle name="RISKtrCorner 3 7 2 2" xfId="25727" xr:uid="{00000000-0005-0000-0000-0000AC880000}"/>
    <cellStyle name="RISKtrCorner 3 7 3" xfId="25728" xr:uid="{00000000-0005-0000-0000-0000AD880000}"/>
    <cellStyle name="RISKtrCorner 3 7 3 2" xfId="25729" xr:uid="{00000000-0005-0000-0000-0000AE880000}"/>
    <cellStyle name="RISKtrCorner 3 7 4" xfId="25730" xr:uid="{00000000-0005-0000-0000-0000AF880000}"/>
    <cellStyle name="RISKtrCorner 3 8" xfId="25731" xr:uid="{00000000-0005-0000-0000-0000B0880000}"/>
    <cellStyle name="RISKtrCorner 3 8 2" xfId="25732" xr:uid="{00000000-0005-0000-0000-0000B1880000}"/>
    <cellStyle name="RISKtrCorner 3 8 2 2" xfId="25733" xr:uid="{00000000-0005-0000-0000-0000B2880000}"/>
    <cellStyle name="RISKtrCorner 3 8 3" xfId="25734" xr:uid="{00000000-0005-0000-0000-0000B3880000}"/>
    <cellStyle name="RISKtrCorner 3 8 3 2" xfId="25735" xr:uid="{00000000-0005-0000-0000-0000B4880000}"/>
    <cellStyle name="RISKtrCorner 3 8 4" xfId="25736" xr:uid="{00000000-0005-0000-0000-0000B5880000}"/>
    <cellStyle name="RISKtrCorner 3 9" xfId="25737" xr:uid="{00000000-0005-0000-0000-0000B6880000}"/>
    <cellStyle name="RISKtrCorner 3 9 2" xfId="25738" xr:uid="{00000000-0005-0000-0000-0000B7880000}"/>
    <cellStyle name="RISKtrCorner 3 9 2 2" xfId="25739" xr:uid="{00000000-0005-0000-0000-0000B8880000}"/>
    <cellStyle name="RISKtrCorner 3 9 3" xfId="25740" xr:uid="{00000000-0005-0000-0000-0000B9880000}"/>
    <cellStyle name="RISKtrCorner 3 9 3 2" xfId="25741" xr:uid="{00000000-0005-0000-0000-0000BA880000}"/>
    <cellStyle name="RISKtrCorner 3 9 4" xfId="25742" xr:uid="{00000000-0005-0000-0000-0000BB880000}"/>
    <cellStyle name="RISKtrCorner 3_Balance" xfId="25743" xr:uid="{00000000-0005-0000-0000-0000BC880000}"/>
    <cellStyle name="RISKtrCorner 4" xfId="25744" xr:uid="{00000000-0005-0000-0000-0000BD880000}"/>
    <cellStyle name="RISKtrCorner 4 10" xfId="25745" xr:uid="{00000000-0005-0000-0000-0000BE880000}"/>
    <cellStyle name="RISKtrCorner 4 10 2" xfId="25746" xr:uid="{00000000-0005-0000-0000-0000BF880000}"/>
    <cellStyle name="RISKtrCorner 4 10 2 2" xfId="25747" xr:uid="{00000000-0005-0000-0000-0000C0880000}"/>
    <cellStyle name="RISKtrCorner 4 10 3" xfId="25748" xr:uid="{00000000-0005-0000-0000-0000C1880000}"/>
    <cellStyle name="RISKtrCorner 4 10 3 2" xfId="25749" xr:uid="{00000000-0005-0000-0000-0000C2880000}"/>
    <cellStyle name="RISKtrCorner 4 10 4" xfId="25750" xr:uid="{00000000-0005-0000-0000-0000C3880000}"/>
    <cellStyle name="RISKtrCorner 4 11" xfId="25751" xr:uid="{00000000-0005-0000-0000-0000C4880000}"/>
    <cellStyle name="RISKtrCorner 4 11 2" xfId="25752" xr:uid="{00000000-0005-0000-0000-0000C5880000}"/>
    <cellStyle name="RISKtrCorner 4 12" xfId="25753" xr:uid="{00000000-0005-0000-0000-0000C6880000}"/>
    <cellStyle name="RISKtrCorner 4 12 2" xfId="25754" xr:uid="{00000000-0005-0000-0000-0000C7880000}"/>
    <cellStyle name="RISKtrCorner 4 13" xfId="25755" xr:uid="{00000000-0005-0000-0000-0000C8880000}"/>
    <cellStyle name="RISKtrCorner 4 2" xfId="25756" xr:uid="{00000000-0005-0000-0000-0000C9880000}"/>
    <cellStyle name="RISKtrCorner 4 2 2" xfId="25757" xr:uid="{00000000-0005-0000-0000-0000CA880000}"/>
    <cellStyle name="RISKtrCorner 4 2 2 2" xfId="25758" xr:uid="{00000000-0005-0000-0000-0000CB880000}"/>
    <cellStyle name="RISKtrCorner 4 2 2 2 2" xfId="25759" xr:uid="{00000000-0005-0000-0000-0000CC880000}"/>
    <cellStyle name="RISKtrCorner 4 2 2 2 2 2" xfId="25760" xr:uid="{00000000-0005-0000-0000-0000CD880000}"/>
    <cellStyle name="RISKtrCorner 4 2 2 2 3" xfId="25761" xr:uid="{00000000-0005-0000-0000-0000CE880000}"/>
    <cellStyle name="RISKtrCorner 4 2 2 2 3 2" xfId="25762" xr:uid="{00000000-0005-0000-0000-0000CF880000}"/>
    <cellStyle name="RISKtrCorner 4 2 2 2 4" xfId="25763" xr:uid="{00000000-0005-0000-0000-0000D0880000}"/>
    <cellStyle name="RISKtrCorner 4 2 2 3" xfId="25764" xr:uid="{00000000-0005-0000-0000-0000D1880000}"/>
    <cellStyle name="RISKtrCorner 4 2 2 3 2" xfId="25765" xr:uid="{00000000-0005-0000-0000-0000D2880000}"/>
    <cellStyle name="RISKtrCorner 4 2 2 3 2 2" xfId="25766" xr:uid="{00000000-0005-0000-0000-0000D3880000}"/>
    <cellStyle name="RISKtrCorner 4 2 2 3 3" xfId="25767" xr:uid="{00000000-0005-0000-0000-0000D4880000}"/>
    <cellStyle name="RISKtrCorner 4 2 2 3 3 2" xfId="25768" xr:uid="{00000000-0005-0000-0000-0000D5880000}"/>
    <cellStyle name="RISKtrCorner 4 2 2 3 4" xfId="25769" xr:uid="{00000000-0005-0000-0000-0000D6880000}"/>
    <cellStyle name="RISKtrCorner 4 2 2 4" xfId="25770" xr:uid="{00000000-0005-0000-0000-0000D7880000}"/>
    <cellStyle name="RISKtrCorner 4 2 2 4 2" xfId="25771" xr:uid="{00000000-0005-0000-0000-0000D8880000}"/>
    <cellStyle name="RISKtrCorner 4 2 2 4 2 2" xfId="25772" xr:uid="{00000000-0005-0000-0000-0000D9880000}"/>
    <cellStyle name="RISKtrCorner 4 2 2 4 3" xfId="25773" xr:uid="{00000000-0005-0000-0000-0000DA880000}"/>
    <cellStyle name="RISKtrCorner 4 2 2 4 3 2" xfId="25774" xr:uid="{00000000-0005-0000-0000-0000DB880000}"/>
    <cellStyle name="RISKtrCorner 4 2 2 4 4" xfId="25775" xr:uid="{00000000-0005-0000-0000-0000DC880000}"/>
    <cellStyle name="RISKtrCorner 4 2 2 5" xfId="25776" xr:uid="{00000000-0005-0000-0000-0000DD880000}"/>
    <cellStyle name="RISKtrCorner 4 2 2 5 2" xfId="25777" xr:uid="{00000000-0005-0000-0000-0000DE880000}"/>
    <cellStyle name="RISKtrCorner 4 2 2 5 2 2" xfId="25778" xr:uid="{00000000-0005-0000-0000-0000DF880000}"/>
    <cellStyle name="RISKtrCorner 4 2 2 5 3" xfId="25779" xr:uid="{00000000-0005-0000-0000-0000E0880000}"/>
    <cellStyle name="RISKtrCorner 4 2 2 5 3 2" xfId="25780" xr:uid="{00000000-0005-0000-0000-0000E1880000}"/>
    <cellStyle name="RISKtrCorner 4 2 2 5 4" xfId="25781" xr:uid="{00000000-0005-0000-0000-0000E2880000}"/>
    <cellStyle name="RISKtrCorner 4 2 2 6" xfId="25782" xr:uid="{00000000-0005-0000-0000-0000E3880000}"/>
    <cellStyle name="RISKtrCorner 4 2 2 6 2" xfId="25783" xr:uid="{00000000-0005-0000-0000-0000E4880000}"/>
    <cellStyle name="RISKtrCorner 4 2 2 7" xfId="25784" xr:uid="{00000000-0005-0000-0000-0000E5880000}"/>
    <cellStyle name="RISKtrCorner 4 2 2 7 2" xfId="25785" xr:uid="{00000000-0005-0000-0000-0000E6880000}"/>
    <cellStyle name="RISKtrCorner 4 2 2 8" xfId="25786" xr:uid="{00000000-0005-0000-0000-0000E7880000}"/>
    <cellStyle name="RISKtrCorner 4 2 3" xfId="25787" xr:uid="{00000000-0005-0000-0000-0000E8880000}"/>
    <cellStyle name="RISKtrCorner 4 2 3 2" xfId="25788" xr:uid="{00000000-0005-0000-0000-0000E9880000}"/>
    <cellStyle name="RISKtrCorner 4 2 3 2 2" xfId="25789" xr:uid="{00000000-0005-0000-0000-0000EA880000}"/>
    <cellStyle name="RISKtrCorner 4 2 3 3" xfId="25790" xr:uid="{00000000-0005-0000-0000-0000EB880000}"/>
    <cellStyle name="RISKtrCorner 4 2 3 3 2" xfId="25791" xr:uid="{00000000-0005-0000-0000-0000EC880000}"/>
    <cellStyle name="RISKtrCorner 4 2 3 4" xfId="25792" xr:uid="{00000000-0005-0000-0000-0000ED880000}"/>
    <cellStyle name="RISKtrCorner 4 2 4" xfId="25793" xr:uid="{00000000-0005-0000-0000-0000EE880000}"/>
    <cellStyle name="RISKtrCorner 4 2 4 2" xfId="25794" xr:uid="{00000000-0005-0000-0000-0000EF880000}"/>
    <cellStyle name="RISKtrCorner 4 2 4 2 2" xfId="25795" xr:uid="{00000000-0005-0000-0000-0000F0880000}"/>
    <cellStyle name="RISKtrCorner 4 2 4 3" xfId="25796" xr:uid="{00000000-0005-0000-0000-0000F1880000}"/>
    <cellStyle name="RISKtrCorner 4 2 4 3 2" xfId="25797" xr:uid="{00000000-0005-0000-0000-0000F2880000}"/>
    <cellStyle name="RISKtrCorner 4 2 4 4" xfId="25798" xr:uid="{00000000-0005-0000-0000-0000F3880000}"/>
    <cellStyle name="RISKtrCorner 4 2 5" xfId="25799" xr:uid="{00000000-0005-0000-0000-0000F4880000}"/>
    <cellStyle name="RISKtrCorner 4 2 5 2" xfId="25800" xr:uid="{00000000-0005-0000-0000-0000F5880000}"/>
    <cellStyle name="RISKtrCorner 4 2 5 2 2" xfId="25801" xr:uid="{00000000-0005-0000-0000-0000F6880000}"/>
    <cellStyle name="RISKtrCorner 4 2 5 3" xfId="25802" xr:uid="{00000000-0005-0000-0000-0000F7880000}"/>
    <cellStyle name="RISKtrCorner 4 2 5 3 2" xfId="25803" xr:uid="{00000000-0005-0000-0000-0000F8880000}"/>
    <cellStyle name="RISKtrCorner 4 2 5 4" xfId="25804" xr:uid="{00000000-0005-0000-0000-0000F9880000}"/>
    <cellStyle name="RISKtrCorner 4 2 6" xfId="25805" xr:uid="{00000000-0005-0000-0000-0000FA880000}"/>
    <cellStyle name="RISKtrCorner 4 2 6 2" xfId="25806" xr:uid="{00000000-0005-0000-0000-0000FB880000}"/>
    <cellStyle name="RISKtrCorner 4 2 6 2 2" xfId="25807" xr:uid="{00000000-0005-0000-0000-0000FC880000}"/>
    <cellStyle name="RISKtrCorner 4 2 6 3" xfId="25808" xr:uid="{00000000-0005-0000-0000-0000FD880000}"/>
    <cellStyle name="RISKtrCorner 4 2 6 3 2" xfId="25809" xr:uid="{00000000-0005-0000-0000-0000FE880000}"/>
    <cellStyle name="RISKtrCorner 4 2 6 4" xfId="25810" xr:uid="{00000000-0005-0000-0000-0000FF880000}"/>
    <cellStyle name="RISKtrCorner 4 2 7" xfId="25811" xr:uid="{00000000-0005-0000-0000-000000890000}"/>
    <cellStyle name="RISKtrCorner 4 2 7 2" xfId="25812" xr:uid="{00000000-0005-0000-0000-000001890000}"/>
    <cellStyle name="RISKtrCorner 4 2 8" xfId="25813" xr:uid="{00000000-0005-0000-0000-000002890000}"/>
    <cellStyle name="RISKtrCorner 4 2 8 2" xfId="25814" xr:uid="{00000000-0005-0000-0000-000003890000}"/>
    <cellStyle name="RISKtrCorner 4 2 9" xfId="25815" xr:uid="{00000000-0005-0000-0000-000004890000}"/>
    <cellStyle name="RISKtrCorner 4 2_Balance" xfId="25816" xr:uid="{00000000-0005-0000-0000-000005890000}"/>
    <cellStyle name="RISKtrCorner 4 3" xfId="25817" xr:uid="{00000000-0005-0000-0000-000006890000}"/>
    <cellStyle name="RISKtrCorner 4 3 2" xfId="25818" xr:uid="{00000000-0005-0000-0000-000007890000}"/>
    <cellStyle name="RISKtrCorner 4 3 2 2" xfId="25819" xr:uid="{00000000-0005-0000-0000-000008890000}"/>
    <cellStyle name="RISKtrCorner 4 3 2 2 2" xfId="25820" xr:uid="{00000000-0005-0000-0000-000009890000}"/>
    <cellStyle name="RISKtrCorner 4 3 2 2 2 2" xfId="25821" xr:uid="{00000000-0005-0000-0000-00000A890000}"/>
    <cellStyle name="RISKtrCorner 4 3 2 2 3" xfId="25822" xr:uid="{00000000-0005-0000-0000-00000B890000}"/>
    <cellStyle name="RISKtrCorner 4 3 2 2 3 2" xfId="25823" xr:uid="{00000000-0005-0000-0000-00000C890000}"/>
    <cellStyle name="RISKtrCorner 4 3 2 2 4" xfId="25824" xr:uid="{00000000-0005-0000-0000-00000D890000}"/>
    <cellStyle name="RISKtrCorner 4 3 2 3" xfId="25825" xr:uid="{00000000-0005-0000-0000-00000E890000}"/>
    <cellStyle name="RISKtrCorner 4 3 2 3 2" xfId="25826" xr:uid="{00000000-0005-0000-0000-00000F890000}"/>
    <cellStyle name="RISKtrCorner 4 3 2 3 2 2" xfId="25827" xr:uid="{00000000-0005-0000-0000-000010890000}"/>
    <cellStyle name="RISKtrCorner 4 3 2 3 3" xfId="25828" xr:uid="{00000000-0005-0000-0000-000011890000}"/>
    <cellStyle name="RISKtrCorner 4 3 2 3 3 2" xfId="25829" xr:uid="{00000000-0005-0000-0000-000012890000}"/>
    <cellStyle name="RISKtrCorner 4 3 2 3 4" xfId="25830" xr:uid="{00000000-0005-0000-0000-000013890000}"/>
    <cellStyle name="RISKtrCorner 4 3 2 4" xfId="25831" xr:uid="{00000000-0005-0000-0000-000014890000}"/>
    <cellStyle name="RISKtrCorner 4 3 2 4 2" xfId="25832" xr:uid="{00000000-0005-0000-0000-000015890000}"/>
    <cellStyle name="RISKtrCorner 4 3 2 4 2 2" xfId="25833" xr:uid="{00000000-0005-0000-0000-000016890000}"/>
    <cellStyle name="RISKtrCorner 4 3 2 4 3" xfId="25834" xr:uid="{00000000-0005-0000-0000-000017890000}"/>
    <cellStyle name="RISKtrCorner 4 3 2 4 3 2" xfId="25835" xr:uid="{00000000-0005-0000-0000-000018890000}"/>
    <cellStyle name="RISKtrCorner 4 3 2 4 4" xfId="25836" xr:uid="{00000000-0005-0000-0000-000019890000}"/>
    <cellStyle name="RISKtrCorner 4 3 2 5" xfId="25837" xr:uid="{00000000-0005-0000-0000-00001A890000}"/>
    <cellStyle name="RISKtrCorner 4 3 2 5 2" xfId="25838" xr:uid="{00000000-0005-0000-0000-00001B890000}"/>
    <cellStyle name="RISKtrCorner 4 3 2 5 2 2" xfId="25839" xr:uid="{00000000-0005-0000-0000-00001C890000}"/>
    <cellStyle name="RISKtrCorner 4 3 2 5 3" xfId="25840" xr:uid="{00000000-0005-0000-0000-00001D890000}"/>
    <cellStyle name="RISKtrCorner 4 3 2 5 3 2" xfId="25841" xr:uid="{00000000-0005-0000-0000-00001E890000}"/>
    <cellStyle name="RISKtrCorner 4 3 2 5 4" xfId="25842" xr:uid="{00000000-0005-0000-0000-00001F890000}"/>
    <cellStyle name="RISKtrCorner 4 3 2 6" xfId="25843" xr:uid="{00000000-0005-0000-0000-000020890000}"/>
    <cellStyle name="RISKtrCorner 4 3 2 6 2" xfId="25844" xr:uid="{00000000-0005-0000-0000-000021890000}"/>
    <cellStyle name="RISKtrCorner 4 3 2 7" xfId="25845" xr:uid="{00000000-0005-0000-0000-000022890000}"/>
    <cellStyle name="RISKtrCorner 4 3 2 7 2" xfId="25846" xr:uid="{00000000-0005-0000-0000-000023890000}"/>
    <cellStyle name="RISKtrCorner 4 3 2 8" xfId="25847" xr:uid="{00000000-0005-0000-0000-000024890000}"/>
    <cellStyle name="RISKtrCorner 4 3 3" xfId="25848" xr:uid="{00000000-0005-0000-0000-000025890000}"/>
    <cellStyle name="RISKtrCorner 4 3 3 2" xfId="25849" xr:uid="{00000000-0005-0000-0000-000026890000}"/>
    <cellStyle name="RISKtrCorner 4 3 3 2 2" xfId="25850" xr:uid="{00000000-0005-0000-0000-000027890000}"/>
    <cellStyle name="RISKtrCorner 4 3 3 3" xfId="25851" xr:uid="{00000000-0005-0000-0000-000028890000}"/>
    <cellStyle name="RISKtrCorner 4 3 3 3 2" xfId="25852" xr:uid="{00000000-0005-0000-0000-000029890000}"/>
    <cellStyle name="RISKtrCorner 4 3 3 4" xfId="25853" xr:uid="{00000000-0005-0000-0000-00002A890000}"/>
    <cellStyle name="RISKtrCorner 4 3 4" xfId="25854" xr:uid="{00000000-0005-0000-0000-00002B890000}"/>
    <cellStyle name="RISKtrCorner 4 3 4 2" xfId="25855" xr:uid="{00000000-0005-0000-0000-00002C890000}"/>
    <cellStyle name="RISKtrCorner 4 3 4 2 2" xfId="25856" xr:uid="{00000000-0005-0000-0000-00002D890000}"/>
    <cellStyle name="RISKtrCorner 4 3 4 3" xfId="25857" xr:uid="{00000000-0005-0000-0000-00002E890000}"/>
    <cellStyle name="RISKtrCorner 4 3 4 3 2" xfId="25858" xr:uid="{00000000-0005-0000-0000-00002F890000}"/>
    <cellStyle name="RISKtrCorner 4 3 4 4" xfId="25859" xr:uid="{00000000-0005-0000-0000-000030890000}"/>
    <cellStyle name="RISKtrCorner 4 3 5" xfId="25860" xr:uid="{00000000-0005-0000-0000-000031890000}"/>
    <cellStyle name="RISKtrCorner 4 3 5 2" xfId="25861" xr:uid="{00000000-0005-0000-0000-000032890000}"/>
    <cellStyle name="RISKtrCorner 4 3 5 2 2" xfId="25862" xr:uid="{00000000-0005-0000-0000-000033890000}"/>
    <cellStyle name="RISKtrCorner 4 3 5 3" xfId="25863" xr:uid="{00000000-0005-0000-0000-000034890000}"/>
    <cellStyle name="RISKtrCorner 4 3 5 3 2" xfId="25864" xr:uid="{00000000-0005-0000-0000-000035890000}"/>
    <cellStyle name="RISKtrCorner 4 3 5 4" xfId="25865" xr:uid="{00000000-0005-0000-0000-000036890000}"/>
    <cellStyle name="RISKtrCorner 4 3 6" xfId="25866" xr:uid="{00000000-0005-0000-0000-000037890000}"/>
    <cellStyle name="RISKtrCorner 4 3 6 2" xfId="25867" xr:uid="{00000000-0005-0000-0000-000038890000}"/>
    <cellStyle name="RISKtrCorner 4 3 6 2 2" xfId="25868" xr:uid="{00000000-0005-0000-0000-000039890000}"/>
    <cellStyle name="RISKtrCorner 4 3 6 3" xfId="25869" xr:uid="{00000000-0005-0000-0000-00003A890000}"/>
    <cellStyle name="RISKtrCorner 4 3 6 3 2" xfId="25870" xr:uid="{00000000-0005-0000-0000-00003B890000}"/>
    <cellStyle name="RISKtrCorner 4 3 6 4" xfId="25871" xr:uid="{00000000-0005-0000-0000-00003C890000}"/>
    <cellStyle name="RISKtrCorner 4 3 7" xfId="25872" xr:uid="{00000000-0005-0000-0000-00003D890000}"/>
    <cellStyle name="RISKtrCorner 4 3 7 2" xfId="25873" xr:uid="{00000000-0005-0000-0000-00003E890000}"/>
    <cellStyle name="RISKtrCorner 4 3 8" xfId="25874" xr:uid="{00000000-0005-0000-0000-00003F890000}"/>
    <cellStyle name="RISKtrCorner 4 3 8 2" xfId="25875" xr:uid="{00000000-0005-0000-0000-000040890000}"/>
    <cellStyle name="RISKtrCorner 4 3 9" xfId="25876" xr:uid="{00000000-0005-0000-0000-000041890000}"/>
    <cellStyle name="RISKtrCorner 4 3_Balance" xfId="25877" xr:uid="{00000000-0005-0000-0000-000042890000}"/>
    <cellStyle name="RISKtrCorner 4 4" xfId="25878" xr:uid="{00000000-0005-0000-0000-000043890000}"/>
    <cellStyle name="RISKtrCorner 4 4 2" xfId="25879" xr:uid="{00000000-0005-0000-0000-000044890000}"/>
    <cellStyle name="RISKtrCorner 4 4 2 2" xfId="25880" xr:uid="{00000000-0005-0000-0000-000045890000}"/>
    <cellStyle name="RISKtrCorner 4 4 2 2 2" xfId="25881" xr:uid="{00000000-0005-0000-0000-000046890000}"/>
    <cellStyle name="RISKtrCorner 4 4 2 2 2 2" xfId="25882" xr:uid="{00000000-0005-0000-0000-000047890000}"/>
    <cellStyle name="RISKtrCorner 4 4 2 2 3" xfId="25883" xr:uid="{00000000-0005-0000-0000-000048890000}"/>
    <cellStyle name="RISKtrCorner 4 4 2 2 3 2" xfId="25884" xr:uid="{00000000-0005-0000-0000-000049890000}"/>
    <cellStyle name="RISKtrCorner 4 4 2 2 4" xfId="25885" xr:uid="{00000000-0005-0000-0000-00004A890000}"/>
    <cellStyle name="RISKtrCorner 4 4 2 3" xfId="25886" xr:uid="{00000000-0005-0000-0000-00004B890000}"/>
    <cellStyle name="RISKtrCorner 4 4 2 3 2" xfId="25887" xr:uid="{00000000-0005-0000-0000-00004C890000}"/>
    <cellStyle name="RISKtrCorner 4 4 2 3 2 2" xfId="25888" xr:uid="{00000000-0005-0000-0000-00004D890000}"/>
    <cellStyle name="RISKtrCorner 4 4 2 3 3" xfId="25889" xr:uid="{00000000-0005-0000-0000-00004E890000}"/>
    <cellStyle name="RISKtrCorner 4 4 2 3 3 2" xfId="25890" xr:uid="{00000000-0005-0000-0000-00004F890000}"/>
    <cellStyle name="RISKtrCorner 4 4 2 3 4" xfId="25891" xr:uid="{00000000-0005-0000-0000-000050890000}"/>
    <cellStyle name="RISKtrCorner 4 4 2 4" xfId="25892" xr:uid="{00000000-0005-0000-0000-000051890000}"/>
    <cellStyle name="RISKtrCorner 4 4 2 4 2" xfId="25893" xr:uid="{00000000-0005-0000-0000-000052890000}"/>
    <cellStyle name="RISKtrCorner 4 4 2 4 2 2" xfId="25894" xr:uid="{00000000-0005-0000-0000-000053890000}"/>
    <cellStyle name="RISKtrCorner 4 4 2 4 3" xfId="25895" xr:uid="{00000000-0005-0000-0000-000054890000}"/>
    <cellStyle name="RISKtrCorner 4 4 2 4 3 2" xfId="25896" xr:uid="{00000000-0005-0000-0000-000055890000}"/>
    <cellStyle name="RISKtrCorner 4 4 2 4 4" xfId="25897" xr:uid="{00000000-0005-0000-0000-000056890000}"/>
    <cellStyle name="RISKtrCorner 4 4 2 5" xfId="25898" xr:uid="{00000000-0005-0000-0000-000057890000}"/>
    <cellStyle name="RISKtrCorner 4 4 2 5 2" xfId="25899" xr:uid="{00000000-0005-0000-0000-000058890000}"/>
    <cellStyle name="RISKtrCorner 4 4 2 5 2 2" xfId="25900" xr:uid="{00000000-0005-0000-0000-000059890000}"/>
    <cellStyle name="RISKtrCorner 4 4 2 5 3" xfId="25901" xr:uid="{00000000-0005-0000-0000-00005A890000}"/>
    <cellStyle name="RISKtrCorner 4 4 2 5 3 2" xfId="25902" xr:uid="{00000000-0005-0000-0000-00005B890000}"/>
    <cellStyle name="RISKtrCorner 4 4 2 5 4" xfId="25903" xr:uid="{00000000-0005-0000-0000-00005C890000}"/>
    <cellStyle name="RISKtrCorner 4 4 2 6" xfId="25904" xr:uid="{00000000-0005-0000-0000-00005D890000}"/>
    <cellStyle name="RISKtrCorner 4 4 2 6 2" xfId="25905" xr:uid="{00000000-0005-0000-0000-00005E890000}"/>
    <cellStyle name="RISKtrCorner 4 4 2 7" xfId="25906" xr:uid="{00000000-0005-0000-0000-00005F890000}"/>
    <cellStyle name="RISKtrCorner 4 4 2 7 2" xfId="25907" xr:uid="{00000000-0005-0000-0000-000060890000}"/>
    <cellStyle name="RISKtrCorner 4 4 2 8" xfId="25908" xr:uid="{00000000-0005-0000-0000-000061890000}"/>
    <cellStyle name="RISKtrCorner 4 4 3" xfId="25909" xr:uid="{00000000-0005-0000-0000-000062890000}"/>
    <cellStyle name="RISKtrCorner 4 4 3 2" xfId="25910" xr:uid="{00000000-0005-0000-0000-000063890000}"/>
    <cellStyle name="RISKtrCorner 4 4 3 2 2" xfId="25911" xr:uid="{00000000-0005-0000-0000-000064890000}"/>
    <cellStyle name="RISKtrCorner 4 4 3 3" xfId="25912" xr:uid="{00000000-0005-0000-0000-000065890000}"/>
    <cellStyle name="RISKtrCorner 4 4 3 3 2" xfId="25913" xr:uid="{00000000-0005-0000-0000-000066890000}"/>
    <cellStyle name="RISKtrCorner 4 4 3 4" xfId="25914" xr:uid="{00000000-0005-0000-0000-000067890000}"/>
    <cellStyle name="RISKtrCorner 4 4 4" xfId="25915" xr:uid="{00000000-0005-0000-0000-000068890000}"/>
    <cellStyle name="RISKtrCorner 4 4 4 2" xfId="25916" xr:uid="{00000000-0005-0000-0000-000069890000}"/>
    <cellStyle name="RISKtrCorner 4 4 4 2 2" xfId="25917" xr:uid="{00000000-0005-0000-0000-00006A890000}"/>
    <cellStyle name="RISKtrCorner 4 4 4 3" xfId="25918" xr:uid="{00000000-0005-0000-0000-00006B890000}"/>
    <cellStyle name="RISKtrCorner 4 4 4 3 2" xfId="25919" xr:uid="{00000000-0005-0000-0000-00006C890000}"/>
    <cellStyle name="RISKtrCorner 4 4 4 4" xfId="25920" xr:uid="{00000000-0005-0000-0000-00006D890000}"/>
    <cellStyle name="RISKtrCorner 4 4 5" xfId="25921" xr:uid="{00000000-0005-0000-0000-00006E890000}"/>
    <cellStyle name="RISKtrCorner 4 4 5 2" xfId="25922" xr:uid="{00000000-0005-0000-0000-00006F890000}"/>
    <cellStyle name="RISKtrCorner 4 4 5 2 2" xfId="25923" xr:uid="{00000000-0005-0000-0000-000070890000}"/>
    <cellStyle name="RISKtrCorner 4 4 5 3" xfId="25924" xr:uid="{00000000-0005-0000-0000-000071890000}"/>
    <cellStyle name="RISKtrCorner 4 4 5 3 2" xfId="25925" xr:uid="{00000000-0005-0000-0000-000072890000}"/>
    <cellStyle name="RISKtrCorner 4 4 5 4" xfId="25926" xr:uid="{00000000-0005-0000-0000-000073890000}"/>
    <cellStyle name="RISKtrCorner 4 4 6" xfId="25927" xr:uid="{00000000-0005-0000-0000-000074890000}"/>
    <cellStyle name="RISKtrCorner 4 4 6 2" xfId="25928" xr:uid="{00000000-0005-0000-0000-000075890000}"/>
    <cellStyle name="RISKtrCorner 4 4 6 2 2" xfId="25929" xr:uid="{00000000-0005-0000-0000-000076890000}"/>
    <cellStyle name="RISKtrCorner 4 4 6 3" xfId="25930" xr:uid="{00000000-0005-0000-0000-000077890000}"/>
    <cellStyle name="RISKtrCorner 4 4 6 3 2" xfId="25931" xr:uid="{00000000-0005-0000-0000-000078890000}"/>
    <cellStyle name="RISKtrCorner 4 4 6 4" xfId="25932" xr:uid="{00000000-0005-0000-0000-000079890000}"/>
    <cellStyle name="RISKtrCorner 4 4 7" xfId="25933" xr:uid="{00000000-0005-0000-0000-00007A890000}"/>
    <cellStyle name="RISKtrCorner 4 4 7 2" xfId="25934" xr:uid="{00000000-0005-0000-0000-00007B890000}"/>
    <cellStyle name="RISKtrCorner 4 4 8" xfId="25935" xr:uid="{00000000-0005-0000-0000-00007C890000}"/>
    <cellStyle name="RISKtrCorner 4 4 8 2" xfId="25936" xr:uid="{00000000-0005-0000-0000-00007D890000}"/>
    <cellStyle name="RISKtrCorner 4 4 9" xfId="25937" xr:uid="{00000000-0005-0000-0000-00007E890000}"/>
    <cellStyle name="RISKtrCorner 4 4_Balance" xfId="25938" xr:uid="{00000000-0005-0000-0000-00007F890000}"/>
    <cellStyle name="RISKtrCorner 4 5" xfId="25939" xr:uid="{00000000-0005-0000-0000-000080890000}"/>
    <cellStyle name="RISKtrCorner 4 5 2" xfId="25940" xr:uid="{00000000-0005-0000-0000-000081890000}"/>
    <cellStyle name="RISKtrCorner 4 5 2 2" xfId="25941" xr:uid="{00000000-0005-0000-0000-000082890000}"/>
    <cellStyle name="RISKtrCorner 4 5 2 2 2" xfId="25942" xr:uid="{00000000-0005-0000-0000-000083890000}"/>
    <cellStyle name="RISKtrCorner 4 5 2 3" xfId="25943" xr:uid="{00000000-0005-0000-0000-000084890000}"/>
    <cellStyle name="RISKtrCorner 4 5 2 3 2" xfId="25944" xr:uid="{00000000-0005-0000-0000-000085890000}"/>
    <cellStyle name="RISKtrCorner 4 5 2 4" xfId="25945" xr:uid="{00000000-0005-0000-0000-000086890000}"/>
    <cellStyle name="RISKtrCorner 4 5 3" xfId="25946" xr:uid="{00000000-0005-0000-0000-000087890000}"/>
    <cellStyle name="RISKtrCorner 4 5 3 2" xfId="25947" xr:uid="{00000000-0005-0000-0000-000088890000}"/>
    <cellStyle name="RISKtrCorner 4 5 3 2 2" xfId="25948" xr:uid="{00000000-0005-0000-0000-000089890000}"/>
    <cellStyle name="RISKtrCorner 4 5 3 3" xfId="25949" xr:uid="{00000000-0005-0000-0000-00008A890000}"/>
    <cellStyle name="RISKtrCorner 4 5 3 3 2" xfId="25950" xr:uid="{00000000-0005-0000-0000-00008B890000}"/>
    <cellStyle name="RISKtrCorner 4 5 3 4" xfId="25951" xr:uid="{00000000-0005-0000-0000-00008C890000}"/>
    <cellStyle name="RISKtrCorner 4 5 4" xfId="25952" xr:uid="{00000000-0005-0000-0000-00008D890000}"/>
    <cellStyle name="RISKtrCorner 4 5 4 2" xfId="25953" xr:uid="{00000000-0005-0000-0000-00008E890000}"/>
    <cellStyle name="RISKtrCorner 4 5 4 2 2" xfId="25954" xr:uid="{00000000-0005-0000-0000-00008F890000}"/>
    <cellStyle name="RISKtrCorner 4 5 4 3" xfId="25955" xr:uid="{00000000-0005-0000-0000-000090890000}"/>
    <cellStyle name="RISKtrCorner 4 5 4 3 2" xfId="25956" xr:uid="{00000000-0005-0000-0000-000091890000}"/>
    <cellStyle name="RISKtrCorner 4 5 4 4" xfId="25957" xr:uid="{00000000-0005-0000-0000-000092890000}"/>
    <cellStyle name="RISKtrCorner 4 5 5" xfId="25958" xr:uid="{00000000-0005-0000-0000-000093890000}"/>
    <cellStyle name="RISKtrCorner 4 5 5 2" xfId="25959" xr:uid="{00000000-0005-0000-0000-000094890000}"/>
    <cellStyle name="RISKtrCorner 4 5 5 2 2" xfId="25960" xr:uid="{00000000-0005-0000-0000-000095890000}"/>
    <cellStyle name="RISKtrCorner 4 5 5 3" xfId="25961" xr:uid="{00000000-0005-0000-0000-000096890000}"/>
    <cellStyle name="RISKtrCorner 4 5 5 3 2" xfId="25962" xr:uid="{00000000-0005-0000-0000-000097890000}"/>
    <cellStyle name="RISKtrCorner 4 5 5 4" xfId="25963" xr:uid="{00000000-0005-0000-0000-000098890000}"/>
    <cellStyle name="RISKtrCorner 4 5 6" xfId="25964" xr:uid="{00000000-0005-0000-0000-000099890000}"/>
    <cellStyle name="RISKtrCorner 4 5 6 2" xfId="25965" xr:uid="{00000000-0005-0000-0000-00009A890000}"/>
    <cellStyle name="RISKtrCorner 4 5 7" xfId="25966" xr:uid="{00000000-0005-0000-0000-00009B890000}"/>
    <cellStyle name="RISKtrCorner 4 5 7 2" xfId="25967" xr:uid="{00000000-0005-0000-0000-00009C890000}"/>
    <cellStyle name="RISKtrCorner 4 5 8" xfId="25968" xr:uid="{00000000-0005-0000-0000-00009D890000}"/>
    <cellStyle name="RISKtrCorner 4 6" xfId="25969" xr:uid="{00000000-0005-0000-0000-00009E890000}"/>
    <cellStyle name="RISKtrCorner 4 6 2" xfId="25970" xr:uid="{00000000-0005-0000-0000-00009F890000}"/>
    <cellStyle name="RISKtrCorner 4 6 2 2" xfId="25971" xr:uid="{00000000-0005-0000-0000-0000A0890000}"/>
    <cellStyle name="RISKtrCorner 4 6 2 2 2" xfId="25972" xr:uid="{00000000-0005-0000-0000-0000A1890000}"/>
    <cellStyle name="RISKtrCorner 4 6 2 3" xfId="25973" xr:uid="{00000000-0005-0000-0000-0000A2890000}"/>
    <cellStyle name="RISKtrCorner 4 6 2 3 2" xfId="25974" xr:uid="{00000000-0005-0000-0000-0000A3890000}"/>
    <cellStyle name="RISKtrCorner 4 6 2 4" xfId="25975" xr:uid="{00000000-0005-0000-0000-0000A4890000}"/>
    <cellStyle name="RISKtrCorner 4 6 3" xfId="25976" xr:uid="{00000000-0005-0000-0000-0000A5890000}"/>
    <cellStyle name="RISKtrCorner 4 6 3 2" xfId="25977" xr:uid="{00000000-0005-0000-0000-0000A6890000}"/>
    <cellStyle name="RISKtrCorner 4 6 3 2 2" xfId="25978" xr:uid="{00000000-0005-0000-0000-0000A7890000}"/>
    <cellStyle name="RISKtrCorner 4 6 3 3" xfId="25979" xr:uid="{00000000-0005-0000-0000-0000A8890000}"/>
    <cellStyle name="RISKtrCorner 4 6 3 3 2" xfId="25980" xr:uid="{00000000-0005-0000-0000-0000A9890000}"/>
    <cellStyle name="RISKtrCorner 4 6 3 4" xfId="25981" xr:uid="{00000000-0005-0000-0000-0000AA890000}"/>
    <cellStyle name="RISKtrCorner 4 6 4" xfId="25982" xr:uid="{00000000-0005-0000-0000-0000AB890000}"/>
    <cellStyle name="RISKtrCorner 4 6 4 2" xfId="25983" xr:uid="{00000000-0005-0000-0000-0000AC890000}"/>
    <cellStyle name="RISKtrCorner 4 6 4 2 2" xfId="25984" xr:uid="{00000000-0005-0000-0000-0000AD890000}"/>
    <cellStyle name="RISKtrCorner 4 6 4 3" xfId="25985" xr:uid="{00000000-0005-0000-0000-0000AE890000}"/>
    <cellStyle name="RISKtrCorner 4 6 4 3 2" xfId="25986" xr:uid="{00000000-0005-0000-0000-0000AF890000}"/>
    <cellStyle name="RISKtrCorner 4 6 4 4" xfId="25987" xr:uid="{00000000-0005-0000-0000-0000B0890000}"/>
    <cellStyle name="RISKtrCorner 4 6 5" xfId="25988" xr:uid="{00000000-0005-0000-0000-0000B1890000}"/>
    <cellStyle name="RISKtrCorner 4 6 5 2" xfId="25989" xr:uid="{00000000-0005-0000-0000-0000B2890000}"/>
    <cellStyle name="RISKtrCorner 4 6 5 2 2" xfId="25990" xr:uid="{00000000-0005-0000-0000-0000B3890000}"/>
    <cellStyle name="RISKtrCorner 4 6 5 3" xfId="25991" xr:uid="{00000000-0005-0000-0000-0000B4890000}"/>
    <cellStyle name="RISKtrCorner 4 6 5 3 2" xfId="25992" xr:uid="{00000000-0005-0000-0000-0000B5890000}"/>
    <cellStyle name="RISKtrCorner 4 6 5 4" xfId="25993" xr:uid="{00000000-0005-0000-0000-0000B6890000}"/>
    <cellStyle name="RISKtrCorner 4 6 6" xfId="25994" xr:uid="{00000000-0005-0000-0000-0000B7890000}"/>
    <cellStyle name="RISKtrCorner 4 6 6 2" xfId="25995" xr:uid="{00000000-0005-0000-0000-0000B8890000}"/>
    <cellStyle name="RISKtrCorner 4 6 7" xfId="25996" xr:uid="{00000000-0005-0000-0000-0000B9890000}"/>
    <cellStyle name="RISKtrCorner 4 6 7 2" xfId="25997" xr:uid="{00000000-0005-0000-0000-0000BA890000}"/>
    <cellStyle name="RISKtrCorner 4 6 8" xfId="25998" xr:uid="{00000000-0005-0000-0000-0000BB890000}"/>
    <cellStyle name="RISKtrCorner 4 7" xfId="25999" xr:uid="{00000000-0005-0000-0000-0000BC890000}"/>
    <cellStyle name="RISKtrCorner 4 7 2" xfId="26000" xr:uid="{00000000-0005-0000-0000-0000BD890000}"/>
    <cellStyle name="RISKtrCorner 4 7 2 2" xfId="26001" xr:uid="{00000000-0005-0000-0000-0000BE890000}"/>
    <cellStyle name="RISKtrCorner 4 7 3" xfId="26002" xr:uid="{00000000-0005-0000-0000-0000BF890000}"/>
    <cellStyle name="RISKtrCorner 4 7 3 2" xfId="26003" xr:uid="{00000000-0005-0000-0000-0000C0890000}"/>
    <cellStyle name="RISKtrCorner 4 7 4" xfId="26004" xr:uid="{00000000-0005-0000-0000-0000C1890000}"/>
    <cellStyle name="RISKtrCorner 4 8" xfId="26005" xr:uid="{00000000-0005-0000-0000-0000C2890000}"/>
    <cellStyle name="RISKtrCorner 4 8 2" xfId="26006" xr:uid="{00000000-0005-0000-0000-0000C3890000}"/>
    <cellStyle name="RISKtrCorner 4 8 2 2" xfId="26007" xr:uid="{00000000-0005-0000-0000-0000C4890000}"/>
    <cellStyle name="RISKtrCorner 4 8 3" xfId="26008" xr:uid="{00000000-0005-0000-0000-0000C5890000}"/>
    <cellStyle name="RISKtrCorner 4 8 3 2" xfId="26009" xr:uid="{00000000-0005-0000-0000-0000C6890000}"/>
    <cellStyle name="RISKtrCorner 4 8 4" xfId="26010" xr:uid="{00000000-0005-0000-0000-0000C7890000}"/>
    <cellStyle name="RISKtrCorner 4 9" xfId="26011" xr:uid="{00000000-0005-0000-0000-0000C8890000}"/>
    <cellStyle name="RISKtrCorner 4 9 2" xfId="26012" xr:uid="{00000000-0005-0000-0000-0000C9890000}"/>
    <cellStyle name="RISKtrCorner 4 9 2 2" xfId="26013" xr:uid="{00000000-0005-0000-0000-0000CA890000}"/>
    <cellStyle name="RISKtrCorner 4 9 3" xfId="26014" xr:uid="{00000000-0005-0000-0000-0000CB890000}"/>
    <cellStyle name="RISKtrCorner 4 9 3 2" xfId="26015" xr:uid="{00000000-0005-0000-0000-0000CC890000}"/>
    <cellStyle name="RISKtrCorner 4 9 4" xfId="26016" xr:uid="{00000000-0005-0000-0000-0000CD890000}"/>
    <cellStyle name="RISKtrCorner 4_Balance" xfId="26017" xr:uid="{00000000-0005-0000-0000-0000CE890000}"/>
    <cellStyle name="RISKtrCorner 5" xfId="26018" xr:uid="{00000000-0005-0000-0000-0000CF890000}"/>
    <cellStyle name="RISKtrCorner 5 2" xfId="26019" xr:uid="{00000000-0005-0000-0000-0000D0890000}"/>
    <cellStyle name="RISKtrCorner 5 2 2" xfId="26020" xr:uid="{00000000-0005-0000-0000-0000D1890000}"/>
    <cellStyle name="RISKtrCorner 5 2 2 2" xfId="26021" xr:uid="{00000000-0005-0000-0000-0000D2890000}"/>
    <cellStyle name="RISKtrCorner 5 2 3" xfId="26022" xr:uid="{00000000-0005-0000-0000-0000D3890000}"/>
    <cellStyle name="RISKtrCorner 5 2 3 2" xfId="26023" xr:uid="{00000000-0005-0000-0000-0000D4890000}"/>
    <cellStyle name="RISKtrCorner 5 2 4" xfId="26024" xr:uid="{00000000-0005-0000-0000-0000D5890000}"/>
    <cellStyle name="RISKtrCorner 5 3" xfId="26025" xr:uid="{00000000-0005-0000-0000-0000D6890000}"/>
    <cellStyle name="RISKtrCorner 5 3 2" xfId="26026" xr:uid="{00000000-0005-0000-0000-0000D7890000}"/>
    <cellStyle name="RISKtrCorner 5 3 2 2" xfId="26027" xr:uid="{00000000-0005-0000-0000-0000D8890000}"/>
    <cellStyle name="RISKtrCorner 5 3 3" xfId="26028" xr:uid="{00000000-0005-0000-0000-0000D9890000}"/>
    <cellStyle name="RISKtrCorner 5 3 3 2" xfId="26029" xr:uid="{00000000-0005-0000-0000-0000DA890000}"/>
    <cellStyle name="RISKtrCorner 5 3 4" xfId="26030" xr:uid="{00000000-0005-0000-0000-0000DB890000}"/>
    <cellStyle name="RISKtrCorner 5 4" xfId="26031" xr:uid="{00000000-0005-0000-0000-0000DC890000}"/>
    <cellStyle name="RISKtrCorner 5 4 2" xfId="26032" xr:uid="{00000000-0005-0000-0000-0000DD890000}"/>
    <cellStyle name="RISKtrCorner 5 4 2 2" xfId="26033" xr:uid="{00000000-0005-0000-0000-0000DE890000}"/>
    <cellStyle name="RISKtrCorner 5 4 3" xfId="26034" xr:uid="{00000000-0005-0000-0000-0000DF890000}"/>
    <cellStyle name="RISKtrCorner 5 4 3 2" xfId="26035" xr:uid="{00000000-0005-0000-0000-0000E0890000}"/>
    <cellStyle name="RISKtrCorner 5 4 4" xfId="26036" xr:uid="{00000000-0005-0000-0000-0000E1890000}"/>
    <cellStyle name="RISKtrCorner 5 5" xfId="26037" xr:uid="{00000000-0005-0000-0000-0000E2890000}"/>
    <cellStyle name="RISKtrCorner 5 5 2" xfId="26038" xr:uid="{00000000-0005-0000-0000-0000E3890000}"/>
    <cellStyle name="RISKtrCorner 5 5 2 2" xfId="26039" xr:uid="{00000000-0005-0000-0000-0000E4890000}"/>
    <cellStyle name="RISKtrCorner 5 5 3" xfId="26040" xr:uid="{00000000-0005-0000-0000-0000E5890000}"/>
    <cellStyle name="RISKtrCorner 5 5 3 2" xfId="26041" xr:uid="{00000000-0005-0000-0000-0000E6890000}"/>
    <cellStyle name="RISKtrCorner 5 5 4" xfId="26042" xr:uid="{00000000-0005-0000-0000-0000E7890000}"/>
    <cellStyle name="RISKtrCorner 5 6" xfId="26043" xr:uid="{00000000-0005-0000-0000-0000E8890000}"/>
    <cellStyle name="RISKtrCorner 5 6 2" xfId="26044" xr:uid="{00000000-0005-0000-0000-0000E9890000}"/>
    <cellStyle name="RISKtrCorner 5 7" xfId="26045" xr:uid="{00000000-0005-0000-0000-0000EA890000}"/>
    <cellStyle name="RISKtrCorner 5 7 2" xfId="26046" xr:uid="{00000000-0005-0000-0000-0000EB890000}"/>
    <cellStyle name="RISKtrCorner 5 8" xfId="26047" xr:uid="{00000000-0005-0000-0000-0000EC890000}"/>
    <cellStyle name="RISKtrCorner 6" xfId="26048" xr:uid="{00000000-0005-0000-0000-0000ED890000}"/>
    <cellStyle name="RISKtrCorner 6 2" xfId="26049" xr:uid="{00000000-0005-0000-0000-0000EE890000}"/>
    <cellStyle name="RISKtrCorner 6 2 2" xfId="26050" xr:uid="{00000000-0005-0000-0000-0000EF890000}"/>
    <cellStyle name="RISKtrCorner 6 3" xfId="26051" xr:uid="{00000000-0005-0000-0000-0000F0890000}"/>
    <cellStyle name="RISKtrCorner 6 3 2" xfId="26052" xr:uid="{00000000-0005-0000-0000-0000F1890000}"/>
    <cellStyle name="RISKtrCorner 6 4" xfId="26053" xr:uid="{00000000-0005-0000-0000-0000F2890000}"/>
    <cellStyle name="RISKtrCorner 7" xfId="26054" xr:uid="{00000000-0005-0000-0000-0000F3890000}"/>
    <cellStyle name="RISKtrCorner 7 2" xfId="26055" xr:uid="{00000000-0005-0000-0000-0000F4890000}"/>
    <cellStyle name="RISKtrCorner 7 2 2" xfId="26056" xr:uid="{00000000-0005-0000-0000-0000F5890000}"/>
    <cellStyle name="RISKtrCorner 7 3" xfId="26057" xr:uid="{00000000-0005-0000-0000-0000F6890000}"/>
    <cellStyle name="RISKtrCorner 7 3 2" xfId="26058" xr:uid="{00000000-0005-0000-0000-0000F7890000}"/>
    <cellStyle name="RISKtrCorner 7 4" xfId="26059" xr:uid="{00000000-0005-0000-0000-0000F8890000}"/>
    <cellStyle name="RISKtrCorner 8" xfId="26060" xr:uid="{00000000-0005-0000-0000-0000F9890000}"/>
    <cellStyle name="RISKtrCorner 8 2" xfId="26061" xr:uid="{00000000-0005-0000-0000-0000FA890000}"/>
    <cellStyle name="RISKtrCorner 8 2 2" xfId="26062" xr:uid="{00000000-0005-0000-0000-0000FB890000}"/>
    <cellStyle name="RISKtrCorner 8 3" xfId="26063" xr:uid="{00000000-0005-0000-0000-0000FC890000}"/>
    <cellStyle name="RISKtrCorner 8 3 2" xfId="26064" xr:uid="{00000000-0005-0000-0000-0000FD890000}"/>
    <cellStyle name="RISKtrCorner 8 4" xfId="26065" xr:uid="{00000000-0005-0000-0000-0000FE890000}"/>
    <cellStyle name="RISKtrCorner 9" xfId="26066" xr:uid="{00000000-0005-0000-0000-0000FF890000}"/>
    <cellStyle name="RISKtrCorner 9 2" xfId="26067" xr:uid="{00000000-0005-0000-0000-0000008A0000}"/>
    <cellStyle name="RISKtrCorner 9 2 2" xfId="26068" xr:uid="{00000000-0005-0000-0000-0000018A0000}"/>
    <cellStyle name="RISKtrCorner 9 3" xfId="26069" xr:uid="{00000000-0005-0000-0000-0000028A0000}"/>
    <cellStyle name="RISKtrCorner 9 3 2" xfId="26070" xr:uid="{00000000-0005-0000-0000-0000038A0000}"/>
    <cellStyle name="RISKtrCorner 9 4" xfId="26071" xr:uid="{00000000-0005-0000-0000-0000048A0000}"/>
    <cellStyle name="RISKtrCorner_Balance" xfId="26072" xr:uid="{00000000-0005-0000-0000-0000058A0000}"/>
    <cellStyle name="RowLevel_1_OUTPUT2" xfId="26073" xr:uid="{00000000-0005-0000-0000-0000068A0000}"/>
    <cellStyle name="Saída 10" xfId="26074" xr:uid="{00000000-0005-0000-0000-0000078A0000}"/>
    <cellStyle name="Saída 11" xfId="26075" xr:uid="{00000000-0005-0000-0000-0000088A0000}"/>
    <cellStyle name="Saída 12" xfId="26076" xr:uid="{00000000-0005-0000-0000-0000098A0000}"/>
    <cellStyle name="Saída 13" xfId="26077" xr:uid="{00000000-0005-0000-0000-00000A8A0000}"/>
    <cellStyle name="Saída 14" xfId="26078" xr:uid="{00000000-0005-0000-0000-00000B8A0000}"/>
    <cellStyle name="Saída 15" xfId="26079" xr:uid="{00000000-0005-0000-0000-00000C8A0000}"/>
    <cellStyle name="Saída 16" xfId="26080" xr:uid="{00000000-0005-0000-0000-00000D8A0000}"/>
    <cellStyle name="Saída 17" xfId="26081" xr:uid="{00000000-0005-0000-0000-00000E8A0000}"/>
    <cellStyle name="Saída 18" xfId="26082" xr:uid="{00000000-0005-0000-0000-00000F8A0000}"/>
    <cellStyle name="Saída 19" xfId="26083" xr:uid="{00000000-0005-0000-0000-0000108A0000}"/>
    <cellStyle name="Saída 2" xfId="26084" xr:uid="{00000000-0005-0000-0000-0000118A0000}"/>
    <cellStyle name="Saída 2 2" xfId="36943" xr:uid="{00000000-0005-0000-0000-0000128A0000}"/>
    <cellStyle name="Saída 20" xfId="26085" xr:uid="{00000000-0005-0000-0000-0000138A0000}"/>
    <cellStyle name="Saída 21" xfId="26086" xr:uid="{00000000-0005-0000-0000-0000148A0000}"/>
    <cellStyle name="Saída 22" xfId="26087" xr:uid="{00000000-0005-0000-0000-0000158A0000}"/>
    <cellStyle name="Saída 23" xfId="26088" xr:uid="{00000000-0005-0000-0000-0000168A0000}"/>
    <cellStyle name="Saída 24" xfId="26089" xr:uid="{00000000-0005-0000-0000-0000178A0000}"/>
    <cellStyle name="Saída 25" xfId="26090" xr:uid="{00000000-0005-0000-0000-0000188A0000}"/>
    <cellStyle name="Saída 26" xfId="26091" xr:uid="{00000000-0005-0000-0000-0000198A0000}"/>
    <cellStyle name="Saída 27" xfId="26092" xr:uid="{00000000-0005-0000-0000-00001A8A0000}"/>
    <cellStyle name="Saída 28" xfId="26093" xr:uid="{00000000-0005-0000-0000-00001B8A0000}"/>
    <cellStyle name="Saída 29" xfId="26094" xr:uid="{00000000-0005-0000-0000-00001C8A0000}"/>
    <cellStyle name="Saída 3" xfId="26095" xr:uid="{00000000-0005-0000-0000-00001D8A0000}"/>
    <cellStyle name="Saída 3 2" xfId="36944" xr:uid="{00000000-0005-0000-0000-00001E8A0000}"/>
    <cellStyle name="Saída 30" xfId="26096" xr:uid="{00000000-0005-0000-0000-00001F8A0000}"/>
    <cellStyle name="Saída 31" xfId="26097" xr:uid="{00000000-0005-0000-0000-0000208A0000}"/>
    <cellStyle name="Saída 32" xfId="26098" xr:uid="{00000000-0005-0000-0000-0000218A0000}"/>
    <cellStyle name="Saída 33" xfId="26099" xr:uid="{00000000-0005-0000-0000-0000228A0000}"/>
    <cellStyle name="Saída 34" xfId="26100" xr:uid="{00000000-0005-0000-0000-0000238A0000}"/>
    <cellStyle name="Saída 35" xfId="26101" xr:uid="{00000000-0005-0000-0000-0000248A0000}"/>
    <cellStyle name="Saída 36" xfId="26102" xr:uid="{00000000-0005-0000-0000-0000258A0000}"/>
    <cellStyle name="Saída 37" xfId="26103" xr:uid="{00000000-0005-0000-0000-0000268A0000}"/>
    <cellStyle name="Saída 38" xfId="26104" xr:uid="{00000000-0005-0000-0000-0000278A0000}"/>
    <cellStyle name="Saída 39" xfId="26105" xr:uid="{00000000-0005-0000-0000-0000288A0000}"/>
    <cellStyle name="Saída 4" xfId="26106" xr:uid="{00000000-0005-0000-0000-0000298A0000}"/>
    <cellStyle name="Saída 4 2" xfId="26107" xr:uid="{00000000-0005-0000-0000-00002A8A0000}"/>
    <cellStyle name="Saída 4 3" xfId="26108" xr:uid="{00000000-0005-0000-0000-00002B8A0000}"/>
    <cellStyle name="Saída 4 4" xfId="26109" xr:uid="{00000000-0005-0000-0000-00002C8A0000}"/>
    <cellStyle name="Saída 40" xfId="26110" xr:uid="{00000000-0005-0000-0000-00002D8A0000}"/>
    <cellStyle name="Saída 41" xfId="26111" xr:uid="{00000000-0005-0000-0000-00002E8A0000}"/>
    <cellStyle name="Saída 42" xfId="36945" xr:uid="{00000000-0005-0000-0000-00002F8A0000}"/>
    <cellStyle name="Saída 43" xfId="36946" xr:uid="{00000000-0005-0000-0000-0000308A0000}"/>
    <cellStyle name="Saída 44" xfId="36947" xr:uid="{00000000-0005-0000-0000-0000318A0000}"/>
    <cellStyle name="Saída 45" xfId="36948" xr:uid="{00000000-0005-0000-0000-0000328A0000}"/>
    <cellStyle name="Saída 5" xfId="26112" xr:uid="{00000000-0005-0000-0000-0000338A0000}"/>
    <cellStyle name="Saída 6" xfId="26113" xr:uid="{00000000-0005-0000-0000-0000348A0000}"/>
    <cellStyle name="Saída 7" xfId="26114" xr:uid="{00000000-0005-0000-0000-0000358A0000}"/>
    <cellStyle name="Saída 8" xfId="26115" xr:uid="{00000000-0005-0000-0000-0000368A0000}"/>
    <cellStyle name="Saída 9" xfId="26116" xr:uid="{00000000-0005-0000-0000-0000378A0000}"/>
    <cellStyle name="Salida 2" xfId="26117" xr:uid="{00000000-0005-0000-0000-0000388A0000}"/>
    <cellStyle name="SAN" xfId="26118" xr:uid="{00000000-0005-0000-0000-0000398A0000}"/>
    <cellStyle name="SAPBEXaggData" xfId="26119" xr:uid="{00000000-0005-0000-0000-00003A8A0000}"/>
    <cellStyle name="SAPBEXaggData 2" xfId="26120" xr:uid="{00000000-0005-0000-0000-00003B8A0000}"/>
    <cellStyle name="SAPBEXaggData 2 2" xfId="29804" xr:uid="{00000000-0005-0000-0000-00003C8A0000}"/>
    <cellStyle name="SAPBEXaggData 3" xfId="26121" xr:uid="{00000000-0005-0000-0000-00003D8A0000}"/>
    <cellStyle name="SAPBEXaggData 3 2" xfId="29805" xr:uid="{00000000-0005-0000-0000-00003E8A0000}"/>
    <cellStyle name="SAPBEXaggData 4" xfId="29803" xr:uid="{00000000-0005-0000-0000-00003F8A0000}"/>
    <cellStyle name="SAPBEXaggDataEmph" xfId="26122" xr:uid="{00000000-0005-0000-0000-0000408A0000}"/>
    <cellStyle name="SAPBEXaggDataEmph 2" xfId="29806" xr:uid="{00000000-0005-0000-0000-0000418A0000}"/>
    <cellStyle name="SAPBEXaggItem" xfId="26123" xr:uid="{00000000-0005-0000-0000-0000428A0000}"/>
    <cellStyle name="SAPBEXaggItem 2" xfId="29807" xr:uid="{00000000-0005-0000-0000-0000438A0000}"/>
    <cellStyle name="SAPBEXaggItemX" xfId="26124" xr:uid="{00000000-0005-0000-0000-0000448A0000}"/>
    <cellStyle name="SAPBEXaggItemX 2" xfId="29808" xr:uid="{00000000-0005-0000-0000-0000458A0000}"/>
    <cellStyle name="SAPBEXchaText" xfId="26125" xr:uid="{00000000-0005-0000-0000-0000468A0000}"/>
    <cellStyle name="SAPBEXchaText 2" xfId="29809" xr:uid="{00000000-0005-0000-0000-0000478A0000}"/>
    <cellStyle name="SAPBEXexcBad7" xfId="26126" xr:uid="{00000000-0005-0000-0000-0000488A0000}"/>
    <cellStyle name="SAPBEXexcBad7 2" xfId="29810" xr:uid="{00000000-0005-0000-0000-0000498A0000}"/>
    <cellStyle name="SAPBEXexcBad8" xfId="26127" xr:uid="{00000000-0005-0000-0000-00004A8A0000}"/>
    <cellStyle name="SAPBEXexcBad8 2" xfId="29811" xr:uid="{00000000-0005-0000-0000-00004B8A0000}"/>
    <cellStyle name="SAPBEXexcBad9" xfId="26128" xr:uid="{00000000-0005-0000-0000-00004C8A0000}"/>
    <cellStyle name="SAPBEXexcBad9 2" xfId="29812" xr:uid="{00000000-0005-0000-0000-00004D8A0000}"/>
    <cellStyle name="SAPBEXexcCritical4" xfId="26129" xr:uid="{00000000-0005-0000-0000-00004E8A0000}"/>
    <cellStyle name="SAPBEXexcCritical4 2" xfId="29813" xr:uid="{00000000-0005-0000-0000-00004F8A0000}"/>
    <cellStyle name="SAPBEXexcCritical5" xfId="26130" xr:uid="{00000000-0005-0000-0000-0000508A0000}"/>
    <cellStyle name="SAPBEXexcCritical5 2" xfId="29814" xr:uid="{00000000-0005-0000-0000-0000518A0000}"/>
    <cellStyle name="SAPBEXexcCritical6" xfId="26131" xr:uid="{00000000-0005-0000-0000-0000528A0000}"/>
    <cellStyle name="SAPBEXexcCritical6 2" xfId="29815" xr:uid="{00000000-0005-0000-0000-0000538A0000}"/>
    <cellStyle name="SAPBEXexcGood1" xfId="26132" xr:uid="{00000000-0005-0000-0000-0000548A0000}"/>
    <cellStyle name="SAPBEXexcGood1 2" xfId="29816" xr:uid="{00000000-0005-0000-0000-0000558A0000}"/>
    <cellStyle name="SAPBEXexcGood2" xfId="26133" xr:uid="{00000000-0005-0000-0000-0000568A0000}"/>
    <cellStyle name="SAPBEXexcGood2 2" xfId="29817" xr:uid="{00000000-0005-0000-0000-0000578A0000}"/>
    <cellStyle name="SAPBEXexcGood3" xfId="26134" xr:uid="{00000000-0005-0000-0000-0000588A0000}"/>
    <cellStyle name="SAPBEXexcGood3 2" xfId="29818" xr:uid="{00000000-0005-0000-0000-0000598A0000}"/>
    <cellStyle name="SAPBEXfilterDrill" xfId="26135" xr:uid="{00000000-0005-0000-0000-00005A8A0000}"/>
    <cellStyle name="SAPBEXfilterDrill 2" xfId="29819" xr:uid="{00000000-0005-0000-0000-00005B8A0000}"/>
    <cellStyle name="SAPBEXfilterItem" xfId="26136" xr:uid="{00000000-0005-0000-0000-00005C8A0000}"/>
    <cellStyle name="SAPBEXfilterItem 2" xfId="26137" xr:uid="{00000000-0005-0000-0000-00005D8A0000}"/>
    <cellStyle name="SAPBEXfilterItem 2 2" xfId="29821" xr:uid="{00000000-0005-0000-0000-00005E8A0000}"/>
    <cellStyle name="SAPBEXfilterItem 3" xfId="29820" xr:uid="{00000000-0005-0000-0000-00005F8A0000}"/>
    <cellStyle name="SAPBEXfilterText" xfId="26138" xr:uid="{00000000-0005-0000-0000-0000608A0000}"/>
    <cellStyle name="SAPBEXfilterText 2" xfId="26139" xr:uid="{00000000-0005-0000-0000-0000618A0000}"/>
    <cellStyle name="SAPBEXfilterText 2 2" xfId="29823" xr:uid="{00000000-0005-0000-0000-0000628A0000}"/>
    <cellStyle name="SAPBEXfilterText 3" xfId="29822" xr:uid="{00000000-0005-0000-0000-0000638A0000}"/>
    <cellStyle name="SAPBEXformats" xfId="26140" xr:uid="{00000000-0005-0000-0000-0000648A0000}"/>
    <cellStyle name="SAPBEXformats 2" xfId="29824" xr:uid="{00000000-0005-0000-0000-0000658A0000}"/>
    <cellStyle name="SAPBEXheaderItem" xfId="26141" xr:uid="{00000000-0005-0000-0000-0000668A0000}"/>
    <cellStyle name="SAPBEXheaderItem 2" xfId="29825" xr:uid="{00000000-0005-0000-0000-0000678A0000}"/>
    <cellStyle name="SAPBEXheaderText" xfId="26142" xr:uid="{00000000-0005-0000-0000-0000688A0000}"/>
    <cellStyle name="SAPBEXheaderText 2" xfId="29826" xr:uid="{00000000-0005-0000-0000-0000698A0000}"/>
    <cellStyle name="SAPBEXHLevel0" xfId="26143" xr:uid="{00000000-0005-0000-0000-00006A8A0000}"/>
    <cellStyle name="SAPBEXHLevel0 2" xfId="29827" xr:uid="{00000000-0005-0000-0000-00006B8A0000}"/>
    <cellStyle name="SAPBEXHLevel0X" xfId="26144" xr:uid="{00000000-0005-0000-0000-00006C8A0000}"/>
    <cellStyle name="SAPBEXHLevel0X 2" xfId="26145" xr:uid="{00000000-0005-0000-0000-00006D8A0000}"/>
    <cellStyle name="SAPBEXHLevel0X 2 2" xfId="26146" xr:uid="{00000000-0005-0000-0000-00006E8A0000}"/>
    <cellStyle name="SAPBEXHLevel0X 2 2 2" xfId="29830" xr:uid="{00000000-0005-0000-0000-00006F8A0000}"/>
    <cellStyle name="SAPBEXHLevel0X 2 3" xfId="29829" xr:uid="{00000000-0005-0000-0000-0000708A0000}"/>
    <cellStyle name="SAPBEXHLevel0X 3" xfId="26147" xr:uid="{00000000-0005-0000-0000-0000718A0000}"/>
    <cellStyle name="SAPBEXHLevel0X 3 2" xfId="26148" xr:uid="{00000000-0005-0000-0000-0000728A0000}"/>
    <cellStyle name="SAPBEXHLevel0X 3 2 2" xfId="29832" xr:uid="{00000000-0005-0000-0000-0000738A0000}"/>
    <cellStyle name="SAPBEXHLevel0X 3 3" xfId="29831" xr:uid="{00000000-0005-0000-0000-0000748A0000}"/>
    <cellStyle name="SAPBEXHLevel0X 4" xfId="26149" xr:uid="{00000000-0005-0000-0000-0000758A0000}"/>
    <cellStyle name="SAPBEXHLevel0X 4 2" xfId="29833" xr:uid="{00000000-0005-0000-0000-0000768A0000}"/>
    <cellStyle name="SAPBEXHLevel0X 5" xfId="29828" xr:uid="{00000000-0005-0000-0000-0000778A0000}"/>
    <cellStyle name="SAPBEXHLevel1" xfId="26150" xr:uid="{00000000-0005-0000-0000-0000788A0000}"/>
    <cellStyle name="SAPBEXHLevel1 2" xfId="29834" xr:uid="{00000000-0005-0000-0000-0000798A0000}"/>
    <cellStyle name="SAPBEXHLevel1X" xfId="26151" xr:uid="{00000000-0005-0000-0000-00007A8A0000}"/>
    <cellStyle name="SAPBEXHLevel1X 2" xfId="29835" xr:uid="{00000000-0005-0000-0000-00007B8A0000}"/>
    <cellStyle name="SAPBEXHLevel2" xfId="26152" xr:uid="{00000000-0005-0000-0000-00007C8A0000}"/>
    <cellStyle name="SAPBEXHLevel2 2" xfId="29836" xr:uid="{00000000-0005-0000-0000-00007D8A0000}"/>
    <cellStyle name="SAPBEXHLevel2X" xfId="26153" xr:uid="{00000000-0005-0000-0000-00007E8A0000}"/>
    <cellStyle name="SAPBEXHLevel2X 2" xfId="29837" xr:uid="{00000000-0005-0000-0000-00007F8A0000}"/>
    <cellStyle name="SAPBEXHLevel3" xfId="26154" xr:uid="{00000000-0005-0000-0000-0000808A0000}"/>
    <cellStyle name="SAPBEXHLevel3 2" xfId="29838" xr:uid="{00000000-0005-0000-0000-0000818A0000}"/>
    <cellStyle name="SAPBEXHLevel3X" xfId="26155" xr:uid="{00000000-0005-0000-0000-0000828A0000}"/>
    <cellStyle name="SAPBEXHLevel3X 2" xfId="29839" xr:uid="{00000000-0005-0000-0000-0000838A0000}"/>
    <cellStyle name="SAPBEXinputData" xfId="26156" xr:uid="{00000000-0005-0000-0000-0000848A0000}"/>
    <cellStyle name="SAPBEXItemHeader" xfId="26157" xr:uid="{00000000-0005-0000-0000-0000858A0000}"/>
    <cellStyle name="SAPBEXresData" xfId="26158" xr:uid="{00000000-0005-0000-0000-0000868A0000}"/>
    <cellStyle name="SAPBEXresData 2" xfId="29840" xr:uid="{00000000-0005-0000-0000-0000878A0000}"/>
    <cellStyle name="SAPBEXresDataEmph" xfId="26159" xr:uid="{00000000-0005-0000-0000-0000888A0000}"/>
    <cellStyle name="SAPBEXresDataEmph 2" xfId="26160" xr:uid="{00000000-0005-0000-0000-0000898A0000}"/>
    <cellStyle name="SAPBEXresItem" xfId="26161" xr:uid="{00000000-0005-0000-0000-00008A8A0000}"/>
    <cellStyle name="SAPBEXresItemX" xfId="26162" xr:uid="{00000000-0005-0000-0000-00008B8A0000}"/>
    <cellStyle name="SAPBEXstdData" xfId="26163" xr:uid="{00000000-0005-0000-0000-00008C8A0000}"/>
    <cellStyle name="SAPBEXstdDataEmph" xfId="26164" xr:uid="{00000000-0005-0000-0000-00008D8A0000}"/>
    <cellStyle name="SAPBEXstdItem" xfId="26165" xr:uid="{00000000-0005-0000-0000-00008E8A0000}"/>
    <cellStyle name="SAPBEXstdItemX" xfId="26166" xr:uid="{00000000-0005-0000-0000-00008F8A0000}"/>
    <cellStyle name="SAPBEXtitle" xfId="26167" xr:uid="{00000000-0005-0000-0000-0000908A0000}"/>
    <cellStyle name="SAPBEXunassignedItem" xfId="26168" xr:uid="{00000000-0005-0000-0000-0000918A0000}"/>
    <cellStyle name="SAPBEXunassignedItem 2" xfId="26169" xr:uid="{00000000-0005-0000-0000-0000928A0000}"/>
    <cellStyle name="SAPBEXunassignedItem 2 2" xfId="29842" xr:uid="{00000000-0005-0000-0000-0000938A0000}"/>
    <cellStyle name="SAPBEXunassignedItem 3" xfId="29841" xr:uid="{00000000-0005-0000-0000-0000948A0000}"/>
    <cellStyle name="SAPBEXundefined" xfId="26170" xr:uid="{00000000-0005-0000-0000-0000958A0000}"/>
    <cellStyle name="Separador de milhares [0] 2" xfId="26171" xr:uid="{00000000-0005-0000-0000-0000968A0000}"/>
    <cellStyle name="Separador de milhares [0] 2 2" xfId="26172" xr:uid="{00000000-0005-0000-0000-0000978A0000}"/>
    <cellStyle name="Separador de milhares [0] 2 2 2" xfId="26173" xr:uid="{00000000-0005-0000-0000-0000988A0000}"/>
    <cellStyle name="Separador de milhares [0] 2 3" xfId="26174" xr:uid="{00000000-0005-0000-0000-0000998A0000}"/>
    <cellStyle name="Separador de milhares [0] 2 3 2" xfId="26175" xr:uid="{00000000-0005-0000-0000-00009A8A0000}"/>
    <cellStyle name="Separador de milhares [0] 2 4" xfId="26176" xr:uid="{00000000-0005-0000-0000-00009B8A0000}"/>
    <cellStyle name="Separador de milhares [0] 3" xfId="26177" xr:uid="{00000000-0005-0000-0000-00009C8A0000}"/>
    <cellStyle name="Separador de milhares [0] 3 2" xfId="26178" xr:uid="{00000000-0005-0000-0000-00009D8A0000}"/>
    <cellStyle name="Separador de milhares [0] 3 2 2" xfId="26179" xr:uid="{00000000-0005-0000-0000-00009E8A0000}"/>
    <cellStyle name="Separador de milhares [0] 3 3" xfId="26180" xr:uid="{00000000-0005-0000-0000-00009F8A0000}"/>
    <cellStyle name="Separador de milhares [0] 3 3 2" xfId="26181" xr:uid="{00000000-0005-0000-0000-0000A08A0000}"/>
    <cellStyle name="Separador de milhares [0] 3 4" xfId="26182" xr:uid="{00000000-0005-0000-0000-0000A18A0000}"/>
    <cellStyle name="Separador de milhares [0] 4" xfId="26183" xr:uid="{00000000-0005-0000-0000-0000A28A0000}"/>
    <cellStyle name="Separador de milhares [0] 4 2" xfId="26184" xr:uid="{00000000-0005-0000-0000-0000A38A0000}"/>
    <cellStyle name="Separador de milhares [0] 4 2 2" xfId="26185" xr:uid="{00000000-0005-0000-0000-0000A48A0000}"/>
    <cellStyle name="Separador de milhares [0] 4 3" xfId="26186" xr:uid="{00000000-0005-0000-0000-0000A58A0000}"/>
    <cellStyle name="Separador de milhares [0] 4 3 2" xfId="26187" xr:uid="{00000000-0005-0000-0000-0000A68A0000}"/>
    <cellStyle name="Separador de milhares [0] 4 4" xfId="26188" xr:uid="{00000000-0005-0000-0000-0000A78A0000}"/>
    <cellStyle name="Separador de milhares 10" xfId="26189" xr:uid="{00000000-0005-0000-0000-0000A88A0000}"/>
    <cellStyle name="Separador de milhares 10 2" xfId="29843" xr:uid="{00000000-0005-0000-0000-0000A98A0000}"/>
    <cellStyle name="Separador de milhares 11" xfId="36949" xr:uid="{00000000-0005-0000-0000-0000AA8A0000}"/>
    <cellStyle name="Separador de milhares 12" xfId="36950" xr:uid="{00000000-0005-0000-0000-0000AB8A0000}"/>
    <cellStyle name="Separador de milhares 13" xfId="36951" xr:uid="{00000000-0005-0000-0000-0000AC8A0000}"/>
    <cellStyle name="Separador de milhares 14" xfId="36952" xr:uid="{00000000-0005-0000-0000-0000AD8A0000}"/>
    <cellStyle name="Separador de milhares 15" xfId="36953" xr:uid="{00000000-0005-0000-0000-0000AE8A0000}"/>
    <cellStyle name="Separador de milhares 2" xfId="26190" xr:uid="{00000000-0005-0000-0000-0000AF8A0000}"/>
    <cellStyle name="Separador de milhares 2 2" xfId="26191" xr:uid="{00000000-0005-0000-0000-0000B08A0000}"/>
    <cellStyle name="Separador de milhares 2 2 2" xfId="26192" xr:uid="{00000000-0005-0000-0000-0000B18A0000}"/>
    <cellStyle name="Separador de milhares 2 2 2 2" xfId="26193" xr:uid="{00000000-0005-0000-0000-0000B28A0000}"/>
    <cellStyle name="Separador de milhares 2 2 3" xfId="26194" xr:uid="{00000000-0005-0000-0000-0000B38A0000}"/>
    <cellStyle name="Separador de milhares 2 2 4" xfId="36954" xr:uid="{00000000-0005-0000-0000-0000B48A0000}"/>
    <cellStyle name="Separador de milhares 2 3" xfId="26195" xr:uid="{00000000-0005-0000-0000-0000B58A0000}"/>
    <cellStyle name="Separador de milhares 2 3 2" xfId="26196" xr:uid="{00000000-0005-0000-0000-0000B68A0000}"/>
    <cellStyle name="Separador de milhares 2 3 2 2" xfId="29844" xr:uid="{00000000-0005-0000-0000-0000B78A0000}"/>
    <cellStyle name="Separador de milhares 2 3 3" xfId="26197" xr:uid="{00000000-0005-0000-0000-0000B88A0000}"/>
    <cellStyle name="Separador de milhares 2 4" xfId="26198" xr:uid="{00000000-0005-0000-0000-0000B98A0000}"/>
    <cellStyle name="Separador de milhares 2 4 2" xfId="26199" xr:uid="{00000000-0005-0000-0000-0000BA8A0000}"/>
    <cellStyle name="Separador de milhares 2 5" xfId="26200" xr:uid="{00000000-0005-0000-0000-0000BB8A0000}"/>
    <cellStyle name="Separador de milhares 3" xfId="26201" xr:uid="{00000000-0005-0000-0000-0000BC8A0000}"/>
    <cellStyle name="Separador de milhares 3 2" xfId="26202" xr:uid="{00000000-0005-0000-0000-0000BD8A0000}"/>
    <cellStyle name="Separador de milhares 3 2 2" xfId="26203" xr:uid="{00000000-0005-0000-0000-0000BE8A0000}"/>
    <cellStyle name="Separador de milhares 3 2 3" xfId="36955" xr:uid="{00000000-0005-0000-0000-0000BF8A0000}"/>
    <cellStyle name="Separador de milhares 3 3" xfId="26204" xr:uid="{00000000-0005-0000-0000-0000C08A0000}"/>
    <cellStyle name="Separador de milhares 3 3 2" xfId="26205" xr:uid="{00000000-0005-0000-0000-0000C18A0000}"/>
    <cellStyle name="Separador de milhares 3 3 3" xfId="36956" xr:uid="{00000000-0005-0000-0000-0000C28A0000}"/>
    <cellStyle name="Separador de milhares 3 4" xfId="26206" xr:uid="{00000000-0005-0000-0000-0000C38A0000}"/>
    <cellStyle name="Separador de milhares 3 5" xfId="29845" xr:uid="{00000000-0005-0000-0000-0000C48A0000}"/>
    <cellStyle name="Separador de milhares 3 6" xfId="36957" xr:uid="{00000000-0005-0000-0000-0000C58A0000}"/>
    <cellStyle name="Separador de milhares 3 7" xfId="36958" xr:uid="{00000000-0005-0000-0000-0000C68A0000}"/>
    <cellStyle name="Separador de milhares 4" xfId="26207" xr:uid="{00000000-0005-0000-0000-0000C78A0000}"/>
    <cellStyle name="Separador de milhares 4 2" xfId="26208" xr:uid="{00000000-0005-0000-0000-0000C88A0000}"/>
    <cellStyle name="Separador de milhares 4 2 2" xfId="26209" xr:uid="{00000000-0005-0000-0000-0000C98A0000}"/>
    <cellStyle name="Separador de milhares 4 3" xfId="26210" xr:uid="{00000000-0005-0000-0000-0000CA8A0000}"/>
    <cellStyle name="Separador de milhares 5" xfId="26211" xr:uid="{00000000-0005-0000-0000-0000CB8A0000}"/>
    <cellStyle name="Separador de milhares 5 2" xfId="26212" xr:uid="{00000000-0005-0000-0000-0000CC8A0000}"/>
    <cellStyle name="Separador de milhares 5 3" xfId="26213" xr:uid="{00000000-0005-0000-0000-0000CD8A0000}"/>
    <cellStyle name="Separador de milhares 5 4" xfId="26214" xr:uid="{00000000-0005-0000-0000-0000CE8A0000}"/>
    <cellStyle name="Separador de milhares 5 5" xfId="26215" xr:uid="{00000000-0005-0000-0000-0000CF8A0000}"/>
    <cellStyle name="Separador de milhares 5 6" xfId="26216" xr:uid="{00000000-0005-0000-0000-0000D08A0000}"/>
    <cellStyle name="Separador de milhares 5 6 2" xfId="29847" xr:uid="{00000000-0005-0000-0000-0000D18A0000}"/>
    <cellStyle name="Separador de milhares 5 7" xfId="29846" xr:uid="{00000000-0005-0000-0000-0000D28A0000}"/>
    <cellStyle name="Separador de milhares 6" xfId="26217" xr:uid="{00000000-0005-0000-0000-0000D38A0000}"/>
    <cellStyle name="Separador de milhares 6 2" xfId="26218" xr:uid="{00000000-0005-0000-0000-0000D48A0000}"/>
    <cellStyle name="Separador de milhares 6 2 2" xfId="26219" xr:uid="{00000000-0005-0000-0000-0000D58A0000}"/>
    <cellStyle name="Separador de milhares 6 3" xfId="26220" xr:uid="{00000000-0005-0000-0000-0000D68A0000}"/>
    <cellStyle name="Separador de milhares 6 3 2" xfId="26221" xr:uid="{00000000-0005-0000-0000-0000D78A0000}"/>
    <cellStyle name="Separador de milhares 6 4" xfId="26222" xr:uid="{00000000-0005-0000-0000-0000D88A0000}"/>
    <cellStyle name="Separador de milhares 6 4 2" xfId="26223" xr:uid="{00000000-0005-0000-0000-0000D98A0000}"/>
    <cellStyle name="Separador de milhares 6 5" xfId="26224" xr:uid="{00000000-0005-0000-0000-0000DA8A0000}"/>
    <cellStyle name="Separador de milhares 6 5 2" xfId="26225" xr:uid="{00000000-0005-0000-0000-0000DB8A0000}"/>
    <cellStyle name="Separador de milhares 6 6" xfId="27624" xr:uid="{00000000-0005-0000-0000-0000DC8A0000}"/>
    <cellStyle name="Separador de milhares 6 6 2" xfId="29863" xr:uid="{00000000-0005-0000-0000-0000DD8A0000}"/>
    <cellStyle name="Separador de milhares 6 6 3" xfId="37086" xr:uid="{3F54F84F-7206-4E3F-AA9F-06EFDE8A344E}"/>
    <cellStyle name="Separador de milhares 6 7" xfId="29848" xr:uid="{00000000-0005-0000-0000-0000DE8A0000}"/>
    <cellStyle name="Separador de milhares 7" xfId="26226" xr:uid="{00000000-0005-0000-0000-0000DF8A0000}"/>
    <cellStyle name="Separador de milhares 7 2" xfId="26227" xr:uid="{00000000-0005-0000-0000-0000E08A0000}"/>
    <cellStyle name="Separador de milhares 7 3" xfId="36959" xr:uid="{00000000-0005-0000-0000-0000E18A0000}"/>
    <cellStyle name="Separador de milhares 7 4" xfId="36960" xr:uid="{00000000-0005-0000-0000-0000E28A0000}"/>
    <cellStyle name="Separador de milhares 7 5" xfId="36961" xr:uid="{00000000-0005-0000-0000-0000E38A0000}"/>
    <cellStyle name="Separador de milhares 7 6" xfId="36962" xr:uid="{00000000-0005-0000-0000-0000E48A0000}"/>
    <cellStyle name="Separador de milhares 7 7" xfId="36963" xr:uid="{00000000-0005-0000-0000-0000E58A0000}"/>
    <cellStyle name="Separador de milhares 8" xfId="26228" xr:uid="{00000000-0005-0000-0000-0000E68A0000}"/>
    <cellStyle name="Separador de milhares 8 2" xfId="29849" xr:uid="{00000000-0005-0000-0000-0000E78A0000}"/>
    <cellStyle name="Separador de milhares 8 3" xfId="36964" xr:uid="{00000000-0005-0000-0000-0000E88A0000}"/>
    <cellStyle name="Separador de milhares 8 4" xfId="36965" xr:uid="{00000000-0005-0000-0000-0000E98A0000}"/>
    <cellStyle name="Separador de milhares 8 5" xfId="36966" xr:uid="{00000000-0005-0000-0000-0000EA8A0000}"/>
    <cellStyle name="Separador de milhares 8 6" xfId="36967" xr:uid="{00000000-0005-0000-0000-0000EB8A0000}"/>
    <cellStyle name="Separador de milhares 8 7" xfId="36968" xr:uid="{00000000-0005-0000-0000-0000EC8A0000}"/>
    <cellStyle name="Separador de milhares 9" xfId="26229" xr:uid="{00000000-0005-0000-0000-0000ED8A0000}"/>
    <cellStyle name="Separador de milhares 9 2" xfId="29850" xr:uid="{00000000-0005-0000-0000-0000EE8A0000}"/>
    <cellStyle name="Sheet Title" xfId="26230" xr:uid="{00000000-0005-0000-0000-0000EF8A0000}"/>
    <cellStyle name="Standard format" xfId="26231" xr:uid="{00000000-0005-0000-0000-0000F08A0000}"/>
    <cellStyle name="Standard format 2" xfId="26232" xr:uid="{00000000-0005-0000-0000-0000F18A0000}"/>
    <cellStyle name="Standard format 3" xfId="26233" xr:uid="{00000000-0005-0000-0000-0000F28A0000}"/>
    <cellStyle name="Standard format 4" xfId="36969" xr:uid="{00000000-0005-0000-0000-0000F38A0000}"/>
    <cellStyle name="Style 1" xfId="26234" xr:uid="{00000000-0005-0000-0000-0000F48A0000}"/>
    <cellStyle name="Subtit - Modelo2" xfId="26235" xr:uid="{00000000-0005-0000-0000-0000F58A0000}"/>
    <cellStyle name="Subtit - Modelo2 10" xfId="26236" xr:uid="{00000000-0005-0000-0000-0000F68A0000}"/>
    <cellStyle name="Subtit - Modelo2 11" xfId="26237" xr:uid="{00000000-0005-0000-0000-0000F78A0000}"/>
    <cellStyle name="Subtit - Modelo2 12" xfId="26238" xr:uid="{00000000-0005-0000-0000-0000F88A0000}"/>
    <cellStyle name="Subtit - Modelo2 13" xfId="26239" xr:uid="{00000000-0005-0000-0000-0000F98A0000}"/>
    <cellStyle name="Subtit - Modelo2 14" xfId="26240" xr:uid="{00000000-0005-0000-0000-0000FA8A0000}"/>
    <cellStyle name="Subtit - Modelo2 15" xfId="26241" xr:uid="{00000000-0005-0000-0000-0000FB8A0000}"/>
    <cellStyle name="Subtit - Modelo2 16" xfId="26242" xr:uid="{00000000-0005-0000-0000-0000FC8A0000}"/>
    <cellStyle name="Subtit - Modelo2 17" xfId="26243" xr:uid="{00000000-0005-0000-0000-0000FD8A0000}"/>
    <cellStyle name="Subtit - Modelo2 18" xfId="26244" xr:uid="{00000000-0005-0000-0000-0000FE8A0000}"/>
    <cellStyle name="Subtit - Modelo2 19" xfId="26245" xr:uid="{00000000-0005-0000-0000-0000FF8A0000}"/>
    <cellStyle name="Subtit - Modelo2 2" xfId="26246" xr:uid="{00000000-0005-0000-0000-0000008B0000}"/>
    <cellStyle name="Subtit - Modelo2 2 10" xfId="26247" xr:uid="{00000000-0005-0000-0000-0000018B0000}"/>
    <cellStyle name="Subtit - Modelo2 2 11" xfId="26248" xr:uid="{00000000-0005-0000-0000-0000028B0000}"/>
    <cellStyle name="Subtit - Modelo2 2 12" xfId="26249" xr:uid="{00000000-0005-0000-0000-0000038B0000}"/>
    <cellStyle name="Subtit - Modelo2 2 2" xfId="26250" xr:uid="{00000000-0005-0000-0000-0000048B0000}"/>
    <cellStyle name="Subtit - Modelo2 2 3" xfId="26251" xr:uid="{00000000-0005-0000-0000-0000058B0000}"/>
    <cellStyle name="Subtit - Modelo2 2 4" xfId="26252" xr:uid="{00000000-0005-0000-0000-0000068B0000}"/>
    <cellStyle name="Subtit - Modelo2 2 5" xfId="26253" xr:uid="{00000000-0005-0000-0000-0000078B0000}"/>
    <cellStyle name="Subtit - Modelo2 2 6" xfId="26254" xr:uid="{00000000-0005-0000-0000-0000088B0000}"/>
    <cellStyle name="Subtit - Modelo2 2 7" xfId="26255" xr:uid="{00000000-0005-0000-0000-0000098B0000}"/>
    <cellStyle name="Subtit - Modelo2 2 8" xfId="26256" xr:uid="{00000000-0005-0000-0000-00000A8B0000}"/>
    <cellStyle name="Subtit - Modelo2 2 9" xfId="26257" xr:uid="{00000000-0005-0000-0000-00000B8B0000}"/>
    <cellStyle name="Subtit - Modelo2 2_ActiFijos" xfId="26258" xr:uid="{00000000-0005-0000-0000-00000C8B0000}"/>
    <cellStyle name="Subtit - Modelo2 20" xfId="26259" xr:uid="{00000000-0005-0000-0000-00000D8B0000}"/>
    <cellStyle name="Subtit - Modelo2 21" xfId="26260" xr:uid="{00000000-0005-0000-0000-00000E8B0000}"/>
    <cellStyle name="Subtit - Modelo2 22" xfId="26261" xr:uid="{00000000-0005-0000-0000-00000F8B0000}"/>
    <cellStyle name="Subtit - Modelo2 23" xfId="26262" xr:uid="{00000000-0005-0000-0000-0000108B0000}"/>
    <cellStyle name="Subtit - Modelo2 24" xfId="26263" xr:uid="{00000000-0005-0000-0000-0000118B0000}"/>
    <cellStyle name="Subtit - Modelo2 25" xfId="26264" xr:uid="{00000000-0005-0000-0000-0000128B0000}"/>
    <cellStyle name="Subtit - Modelo2 26" xfId="26265" xr:uid="{00000000-0005-0000-0000-0000138B0000}"/>
    <cellStyle name="Subtit - Modelo2 27" xfId="26266" xr:uid="{00000000-0005-0000-0000-0000148B0000}"/>
    <cellStyle name="Subtit - Modelo2 28" xfId="26267" xr:uid="{00000000-0005-0000-0000-0000158B0000}"/>
    <cellStyle name="Subtit - Modelo2 29" xfId="26268" xr:uid="{00000000-0005-0000-0000-0000168B0000}"/>
    <cellStyle name="Subtit - Modelo2 3" xfId="26269" xr:uid="{00000000-0005-0000-0000-0000178B0000}"/>
    <cellStyle name="Subtit - Modelo2 3 10" xfId="26270" xr:uid="{00000000-0005-0000-0000-0000188B0000}"/>
    <cellStyle name="Subtit - Modelo2 3 11" xfId="26271" xr:uid="{00000000-0005-0000-0000-0000198B0000}"/>
    <cellStyle name="Subtit - Modelo2 3 12" xfId="26272" xr:uid="{00000000-0005-0000-0000-00001A8B0000}"/>
    <cellStyle name="Subtit - Modelo2 3 2" xfId="26273" xr:uid="{00000000-0005-0000-0000-00001B8B0000}"/>
    <cellStyle name="Subtit - Modelo2 3 3" xfId="26274" xr:uid="{00000000-0005-0000-0000-00001C8B0000}"/>
    <cellStyle name="Subtit - Modelo2 3 4" xfId="26275" xr:uid="{00000000-0005-0000-0000-00001D8B0000}"/>
    <cellStyle name="Subtit - Modelo2 3 5" xfId="26276" xr:uid="{00000000-0005-0000-0000-00001E8B0000}"/>
    <cellStyle name="Subtit - Modelo2 3 6" xfId="26277" xr:uid="{00000000-0005-0000-0000-00001F8B0000}"/>
    <cellStyle name="Subtit - Modelo2 3 7" xfId="26278" xr:uid="{00000000-0005-0000-0000-0000208B0000}"/>
    <cellStyle name="Subtit - Modelo2 3 8" xfId="26279" xr:uid="{00000000-0005-0000-0000-0000218B0000}"/>
    <cellStyle name="Subtit - Modelo2 3 9" xfId="26280" xr:uid="{00000000-0005-0000-0000-0000228B0000}"/>
    <cellStyle name="Subtit - Modelo2 3_ActiFijos" xfId="26281" xr:uid="{00000000-0005-0000-0000-0000238B0000}"/>
    <cellStyle name="Subtit - Modelo2 30" xfId="26282" xr:uid="{00000000-0005-0000-0000-0000248B0000}"/>
    <cellStyle name="Subtit - Modelo2 31" xfId="26283" xr:uid="{00000000-0005-0000-0000-0000258B0000}"/>
    <cellStyle name="Subtit - Modelo2 32" xfId="26284" xr:uid="{00000000-0005-0000-0000-0000268B0000}"/>
    <cellStyle name="Subtit - Modelo2 33" xfId="36970" xr:uid="{00000000-0005-0000-0000-0000278B0000}"/>
    <cellStyle name="Subtit - Modelo2 34" xfId="36971" xr:uid="{00000000-0005-0000-0000-0000288B0000}"/>
    <cellStyle name="Subtit - Modelo2 4" xfId="26285" xr:uid="{00000000-0005-0000-0000-0000298B0000}"/>
    <cellStyle name="Subtit - Modelo2 4 10" xfId="26286" xr:uid="{00000000-0005-0000-0000-00002A8B0000}"/>
    <cellStyle name="Subtit - Modelo2 4 11" xfId="26287" xr:uid="{00000000-0005-0000-0000-00002B8B0000}"/>
    <cellStyle name="Subtit - Modelo2 4 12" xfId="26288" xr:uid="{00000000-0005-0000-0000-00002C8B0000}"/>
    <cellStyle name="Subtit - Modelo2 4 2" xfId="26289" xr:uid="{00000000-0005-0000-0000-00002D8B0000}"/>
    <cellStyle name="Subtit - Modelo2 4 3" xfId="26290" xr:uid="{00000000-0005-0000-0000-00002E8B0000}"/>
    <cellStyle name="Subtit - Modelo2 4 4" xfId="26291" xr:uid="{00000000-0005-0000-0000-00002F8B0000}"/>
    <cellStyle name="Subtit - Modelo2 4 5" xfId="26292" xr:uid="{00000000-0005-0000-0000-0000308B0000}"/>
    <cellStyle name="Subtit - Modelo2 4 6" xfId="26293" xr:uid="{00000000-0005-0000-0000-0000318B0000}"/>
    <cellStyle name="Subtit - Modelo2 4 7" xfId="26294" xr:uid="{00000000-0005-0000-0000-0000328B0000}"/>
    <cellStyle name="Subtit - Modelo2 4 8" xfId="26295" xr:uid="{00000000-0005-0000-0000-0000338B0000}"/>
    <cellStyle name="Subtit - Modelo2 4 9" xfId="26296" xr:uid="{00000000-0005-0000-0000-0000348B0000}"/>
    <cellStyle name="Subtit - Modelo2 4_ActiFijos" xfId="26297" xr:uid="{00000000-0005-0000-0000-0000358B0000}"/>
    <cellStyle name="Subtit - Modelo2 5" xfId="26298" xr:uid="{00000000-0005-0000-0000-0000368B0000}"/>
    <cellStyle name="Subtit - Modelo2 6" xfId="26299" xr:uid="{00000000-0005-0000-0000-0000378B0000}"/>
    <cellStyle name="Subtit - Modelo2 7" xfId="26300" xr:uid="{00000000-0005-0000-0000-0000388B0000}"/>
    <cellStyle name="Subtit - Modelo2 8" xfId="26301" xr:uid="{00000000-0005-0000-0000-0000398B0000}"/>
    <cellStyle name="Subtit - Modelo2 9" xfId="26302" xr:uid="{00000000-0005-0000-0000-00003A8B0000}"/>
    <cellStyle name="Subtit - Modelo2_Bases_Generales" xfId="26303" xr:uid="{00000000-0005-0000-0000-00003B8B0000}"/>
    <cellStyle name="Subtitle" xfId="26304" xr:uid="{00000000-0005-0000-0000-00003C8B0000}"/>
    <cellStyle name="Subtitulo" xfId="26305" xr:uid="{00000000-0005-0000-0000-00003D8B0000}"/>
    <cellStyle name="Subtitulo 2" xfId="26306" xr:uid="{00000000-0005-0000-0000-00003E8B0000}"/>
    <cellStyle name="Subtitulo 2 10" xfId="26307" xr:uid="{00000000-0005-0000-0000-00003F8B0000}"/>
    <cellStyle name="Subtitulo 2 11" xfId="26308" xr:uid="{00000000-0005-0000-0000-0000408B0000}"/>
    <cellStyle name="Subtitulo 2 12" xfId="26309" xr:uid="{00000000-0005-0000-0000-0000418B0000}"/>
    <cellStyle name="Subtitulo 2 2" xfId="26310" xr:uid="{00000000-0005-0000-0000-0000428B0000}"/>
    <cellStyle name="Subtitulo 2 3" xfId="26311" xr:uid="{00000000-0005-0000-0000-0000438B0000}"/>
    <cellStyle name="Subtitulo 2 4" xfId="26312" xr:uid="{00000000-0005-0000-0000-0000448B0000}"/>
    <cellStyle name="Subtitulo 2 5" xfId="26313" xr:uid="{00000000-0005-0000-0000-0000458B0000}"/>
    <cellStyle name="Subtitulo 2 6" xfId="26314" xr:uid="{00000000-0005-0000-0000-0000468B0000}"/>
    <cellStyle name="Subtitulo 2 7" xfId="26315" xr:uid="{00000000-0005-0000-0000-0000478B0000}"/>
    <cellStyle name="Subtitulo 2 8" xfId="26316" xr:uid="{00000000-0005-0000-0000-0000488B0000}"/>
    <cellStyle name="Subtitulo 2 9" xfId="26317" xr:uid="{00000000-0005-0000-0000-0000498B0000}"/>
    <cellStyle name="Subtitulo 2_ActiFijos" xfId="26318" xr:uid="{00000000-0005-0000-0000-00004A8B0000}"/>
    <cellStyle name="Subtitulo 3" xfId="26319" xr:uid="{00000000-0005-0000-0000-00004B8B0000}"/>
    <cellStyle name="Subtitulo 3 10" xfId="26320" xr:uid="{00000000-0005-0000-0000-00004C8B0000}"/>
    <cellStyle name="Subtitulo 3 11" xfId="26321" xr:uid="{00000000-0005-0000-0000-00004D8B0000}"/>
    <cellStyle name="Subtitulo 3 12" xfId="26322" xr:uid="{00000000-0005-0000-0000-00004E8B0000}"/>
    <cellStyle name="Subtitulo 3 2" xfId="26323" xr:uid="{00000000-0005-0000-0000-00004F8B0000}"/>
    <cellStyle name="Subtitulo 3 3" xfId="26324" xr:uid="{00000000-0005-0000-0000-0000508B0000}"/>
    <cellStyle name="Subtitulo 3 4" xfId="26325" xr:uid="{00000000-0005-0000-0000-0000518B0000}"/>
    <cellStyle name="Subtitulo 3 5" xfId="26326" xr:uid="{00000000-0005-0000-0000-0000528B0000}"/>
    <cellStyle name="Subtitulo 3 6" xfId="26327" xr:uid="{00000000-0005-0000-0000-0000538B0000}"/>
    <cellStyle name="Subtitulo 3 7" xfId="26328" xr:uid="{00000000-0005-0000-0000-0000548B0000}"/>
    <cellStyle name="Subtitulo 3 8" xfId="26329" xr:uid="{00000000-0005-0000-0000-0000558B0000}"/>
    <cellStyle name="Subtitulo 3 9" xfId="26330" xr:uid="{00000000-0005-0000-0000-0000568B0000}"/>
    <cellStyle name="Subtitulo 3_ActiFijos" xfId="26331" xr:uid="{00000000-0005-0000-0000-0000578B0000}"/>
    <cellStyle name="Subtitulo 4" xfId="26332" xr:uid="{00000000-0005-0000-0000-0000588B0000}"/>
    <cellStyle name="Subtitulo 4 10" xfId="26333" xr:uid="{00000000-0005-0000-0000-0000598B0000}"/>
    <cellStyle name="Subtitulo 4 11" xfId="26334" xr:uid="{00000000-0005-0000-0000-00005A8B0000}"/>
    <cellStyle name="Subtitulo 4 12" xfId="26335" xr:uid="{00000000-0005-0000-0000-00005B8B0000}"/>
    <cellStyle name="Subtitulo 4 2" xfId="26336" xr:uid="{00000000-0005-0000-0000-00005C8B0000}"/>
    <cellStyle name="Subtitulo 4 3" xfId="26337" xr:uid="{00000000-0005-0000-0000-00005D8B0000}"/>
    <cellStyle name="Subtitulo 4 4" xfId="26338" xr:uid="{00000000-0005-0000-0000-00005E8B0000}"/>
    <cellStyle name="Subtitulo 4 5" xfId="26339" xr:uid="{00000000-0005-0000-0000-00005F8B0000}"/>
    <cellStyle name="Subtitulo 4 6" xfId="26340" xr:uid="{00000000-0005-0000-0000-0000608B0000}"/>
    <cellStyle name="Subtitulo 4 7" xfId="26341" xr:uid="{00000000-0005-0000-0000-0000618B0000}"/>
    <cellStyle name="Subtitulo 4 8" xfId="26342" xr:uid="{00000000-0005-0000-0000-0000628B0000}"/>
    <cellStyle name="Subtitulo 4 9" xfId="26343" xr:uid="{00000000-0005-0000-0000-0000638B0000}"/>
    <cellStyle name="Subtitulo 4_ActiFijos" xfId="26344" xr:uid="{00000000-0005-0000-0000-0000648B0000}"/>
    <cellStyle name="Subtitulo_Bases_Generales" xfId="26345" xr:uid="{00000000-0005-0000-0000-0000658B0000}"/>
    <cellStyle name="texto" xfId="26346" xr:uid="{00000000-0005-0000-0000-0000668B0000}"/>
    <cellStyle name="texto 2" xfId="26347" xr:uid="{00000000-0005-0000-0000-0000678B0000}"/>
    <cellStyle name="texto 2 10" xfId="26348" xr:uid="{00000000-0005-0000-0000-0000688B0000}"/>
    <cellStyle name="texto 2 10 2" xfId="26349" xr:uid="{00000000-0005-0000-0000-0000698B0000}"/>
    <cellStyle name="texto 2 11" xfId="26350" xr:uid="{00000000-0005-0000-0000-00006A8B0000}"/>
    <cellStyle name="texto 2 11 2" xfId="26351" xr:uid="{00000000-0005-0000-0000-00006B8B0000}"/>
    <cellStyle name="texto 2 12" xfId="26352" xr:uid="{00000000-0005-0000-0000-00006C8B0000}"/>
    <cellStyle name="texto 2 12 2" xfId="26353" xr:uid="{00000000-0005-0000-0000-00006D8B0000}"/>
    <cellStyle name="texto 2 13" xfId="26354" xr:uid="{00000000-0005-0000-0000-00006E8B0000}"/>
    <cellStyle name="texto 2 2" xfId="26355" xr:uid="{00000000-0005-0000-0000-00006F8B0000}"/>
    <cellStyle name="texto 2 2 2" xfId="26356" xr:uid="{00000000-0005-0000-0000-0000708B0000}"/>
    <cellStyle name="texto 2 3" xfId="26357" xr:uid="{00000000-0005-0000-0000-0000718B0000}"/>
    <cellStyle name="texto 2 3 2" xfId="26358" xr:uid="{00000000-0005-0000-0000-0000728B0000}"/>
    <cellStyle name="texto 2 4" xfId="26359" xr:uid="{00000000-0005-0000-0000-0000738B0000}"/>
    <cellStyle name="texto 2 4 2" xfId="26360" xr:uid="{00000000-0005-0000-0000-0000748B0000}"/>
    <cellStyle name="texto 2 5" xfId="26361" xr:uid="{00000000-0005-0000-0000-0000758B0000}"/>
    <cellStyle name="texto 2 5 2" xfId="26362" xr:uid="{00000000-0005-0000-0000-0000768B0000}"/>
    <cellStyle name="texto 2 6" xfId="26363" xr:uid="{00000000-0005-0000-0000-0000778B0000}"/>
    <cellStyle name="texto 2 6 2" xfId="26364" xr:uid="{00000000-0005-0000-0000-0000788B0000}"/>
    <cellStyle name="texto 2 7" xfId="26365" xr:uid="{00000000-0005-0000-0000-0000798B0000}"/>
    <cellStyle name="texto 2 7 2" xfId="26366" xr:uid="{00000000-0005-0000-0000-00007A8B0000}"/>
    <cellStyle name="texto 2 8" xfId="26367" xr:uid="{00000000-0005-0000-0000-00007B8B0000}"/>
    <cellStyle name="texto 2 8 2" xfId="26368" xr:uid="{00000000-0005-0000-0000-00007C8B0000}"/>
    <cellStyle name="texto 2 9" xfId="26369" xr:uid="{00000000-0005-0000-0000-00007D8B0000}"/>
    <cellStyle name="texto 2 9 2" xfId="26370" xr:uid="{00000000-0005-0000-0000-00007E8B0000}"/>
    <cellStyle name="texto 2_ActiFijos" xfId="26371" xr:uid="{00000000-0005-0000-0000-00007F8B0000}"/>
    <cellStyle name="texto 3" xfId="26372" xr:uid="{00000000-0005-0000-0000-0000808B0000}"/>
    <cellStyle name="texto 3 10" xfId="26373" xr:uid="{00000000-0005-0000-0000-0000818B0000}"/>
    <cellStyle name="texto 3 10 2" xfId="26374" xr:uid="{00000000-0005-0000-0000-0000828B0000}"/>
    <cellStyle name="texto 3 11" xfId="26375" xr:uid="{00000000-0005-0000-0000-0000838B0000}"/>
    <cellStyle name="texto 3 11 2" xfId="26376" xr:uid="{00000000-0005-0000-0000-0000848B0000}"/>
    <cellStyle name="texto 3 12" xfId="26377" xr:uid="{00000000-0005-0000-0000-0000858B0000}"/>
    <cellStyle name="texto 3 12 2" xfId="26378" xr:uid="{00000000-0005-0000-0000-0000868B0000}"/>
    <cellStyle name="texto 3 13" xfId="26379" xr:uid="{00000000-0005-0000-0000-0000878B0000}"/>
    <cellStyle name="texto 3 2" xfId="26380" xr:uid="{00000000-0005-0000-0000-0000888B0000}"/>
    <cellStyle name="texto 3 2 2" xfId="26381" xr:uid="{00000000-0005-0000-0000-0000898B0000}"/>
    <cellStyle name="texto 3 3" xfId="26382" xr:uid="{00000000-0005-0000-0000-00008A8B0000}"/>
    <cellStyle name="texto 3 3 2" xfId="26383" xr:uid="{00000000-0005-0000-0000-00008B8B0000}"/>
    <cellStyle name="texto 3 4" xfId="26384" xr:uid="{00000000-0005-0000-0000-00008C8B0000}"/>
    <cellStyle name="texto 3 4 2" xfId="26385" xr:uid="{00000000-0005-0000-0000-00008D8B0000}"/>
    <cellStyle name="texto 3 5" xfId="26386" xr:uid="{00000000-0005-0000-0000-00008E8B0000}"/>
    <cellStyle name="texto 3 5 2" xfId="26387" xr:uid="{00000000-0005-0000-0000-00008F8B0000}"/>
    <cellStyle name="texto 3 6" xfId="26388" xr:uid="{00000000-0005-0000-0000-0000908B0000}"/>
    <cellStyle name="texto 3 6 2" xfId="26389" xr:uid="{00000000-0005-0000-0000-0000918B0000}"/>
    <cellStyle name="texto 3 7" xfId="26390" xr:uid="{00000000-0005-0000-0000-0000928B0000}"/>
    <cellStyle name="texto 3 7 2" xfId="26391" xr:uid="{00000000-0005-0000-0000-0000938B0000}"/>
    <cellStyle name="texto 3 8" xfId="26392" xr:uid="{00000000-0005-0000-0000-0000948B0000}"/>
    <cellStyle name="texto 3 8 2" xfId="26393" xr:uid="{00000000-0005-0000-0000-0000958B0000}"/>
    <cellStyle name="texto 3 9" xfId="26394" xr:uid="{00000000-0005-0000-0000-0000968B0000}"/>
    <cellStyle name="texto 3 9 2" xfId="26395" xr:uid="{00000000-0005-0000-0000-0000978B0000}"/>
    <cellStyle name="texto 3_ActiFijos" xfId="26396" xr:uid="{00000000-0005-0000-0000-0000988B0000}"/>
    <cellStyle name="texto 4" xfId="26397" xr:uid="{00000000-0005-0000-0000-0000998B0000}"/>
    <cellStyle name="texto 4 10" xfId="26398" xr:uid="{00000000-0005-0000-0000-00009A8B0000}"/>
    <cellStyle name="texto 4 10 2" xfId="26399" xr:uid="{00000000-0005-0000-0000-00009B8B0000}"/>
    <cellStyle name="texto 4 11" xfId="26400" xr:uid="{00000000-0005-0000-0000-00009C8B0000}"/>
    <cellStyle name="texto 4 11 2" xfId="26401" xr:uid="{00000000-0005-0000-0000-00009D8B0000}"/>
    <cellStyle name="texto 4 12" xfId="26402" xr:uid="{00000000-0005-0000-0000-00009E8B0000}"/>
    <cellStyle name="texto 4 12 2" xfId="26403" xr:uid="{00000000-0005-0000-0000-00009F8B0000}"/>
    <cellStyle name="texto 4 13" xfId="26404" xr:uid="{00000000-0005-0000-0000-0000A08B0000}"/>
    <cellStyle name="texto 4 2" xfId="26405" xr:uid="{00000000-0005-0000-0000-0000A18B0000}"/>
    <cellStyle name="texto 4 2 2" xfId="26406" xr:uid="{00000000-0005-0000-0000-0000A28B0000}"/>
    <cellStyle name="texto 4 3" xfId="26407" xr:uid="{00000000-0005-0000-0000-0000A38B0000}"/>
    <cellStyle name="texto 4 3 2" xfId="26408" xr:uid="{00000000-0005-0000-0000-0000A48B0000}"/>
    <cellStyle name="texto 4 4" xfId="26409" xr:uid="{00000000-0005-0000-0000-0000A58B0000}"/>
    <cellStyle name="texto 4 4 2" xfId="26410" xr:uid="{00000000-0005-0000-0000-0000A68B0000}"/>
    <cellStyle name="texto 4 5" xfId="26411" xr:uid="{00000000-0005-0000-0000-0000A78B0000}"/>
    <cellStyle name="texto 4 5 2" xfId="26412" xr:uid="{00000000-0005-0000-0000-0000A88B0000}"/>
    <cellStyle name="texto 4 6" xfId="26413" xr:uid="{00000000-0005-0000-0000-0000A98B0000}"/>
    <cellStyle name="texto 4 6 2" xfId="26414" xr:uid="{00000000-0005-0000-0000-0000AA8B0000}"/>
    <cellStyle name="texto 4 7" xfId="26415" xr:uid="{00000000-0005-0000-0000-0000AB8B0000}"/>
    <cellStyle name="texto 4 7 2" xfId="26416" xr:uid="{00000000-0005-0000-0000-0000AC8B0000}"/>
    <cellStyle name="texto 4 8" xfId="26417" xr:uid="{00000000-0005-0000-0000-0000AD8B0000}"/>
    <cellStyle name="texto 4 8 2" xfId="26418" xr:uid="{00000000-0005-0000-0000-0000AE8B0000}"/>
    <cellStyle name="texto 4 9" xfId="26419" xr:uid="{00000000-0005-0000-0000-0000AF8B0000}"/>
    <cellStyle name="texto 4 9 2" xfId="26420" xr:uid="{00000000-0005-0000-0000-0000B08B0000}"/>
    <cellStyle name="texto 4_ActiFijos" xfId="26421" xr:uid="{00000000-0005-0000-0000-0000B18B0000}"/>
    <cellStyle name="texto 5" xfId="26422" xr:uid="{00000000-0005-0000-0000-0000B28B0000}"/>
    <cellStyle name="texto 5 2" xfId="26423" xr:uid="{00000000-0005-0000-0000-0000B38B0000}"/>
    <cellStyle name="texto 5 2 2" xfId="26424" xr:uid="{00000000-0005-0000-0000-0000B48B0000}"/>
    <cellStyle name="texto 5 3" xfId="26425" xr:uid="{00000000-0005-0000-0000-0000B58B0000}"/>
    <cellStyle name="texto 5 3 2" xfId="26426" xr:uid="{00000000-0005-0000-0000-0000B68B0000}"/>
    <cellStyle name="texto 5 4" xfId="26427" xr:uid="{00000000-0005-0000-0000-0000B78B0000}"/>
    <cellStyle name="texto 6" xfId="26428" xr:uid="{00000000-0005-0000-0000-0000B88B0000}"/>
    <cellStyle name="texto 6 2" xfId="26429" xr:uid="{00000000-0005-0000-0000-0000B98B0000}"/>
    <cellStyle name="texto 6 2 2" xfId="26430" xr:uid="{00000000-0005-0000-0000-0000BA8B0000}"/>
    <cellStyle name="texto 6 3" xfId="26431" xr:uid="{00000000-0005-0000-0000-0000BB8B0000}"/>
    <cellStyle name="texto 6 3 2" xfId="26432" xr:uid="{00000000-0005-0000-0000-0000BC8B0000}"/>
    <cellStyle name="texto 6 4" xfId="26433" xr:uid="{00000000-0005-0000-0000-0000BD8B0000}"/>
    <cellStyle name="texto 7" xfId="26434" xr:uid="{00000000-0005-0000-0000-0000BE8B0000}"/>
    <cellStyle name="texto 7 2" xfId="26435" xr:uid="{00000000-0005-0000-0000-0000BF8B0000}"/>
    <cellStyle name="texto 7 2 2" xfId="26436" xr:uid="{00000000-0005-0000-0000-0000C08B0000}"/>
    <cellStyle name="texto 7 3" xfId="26437" xr:uid="{00000000-0005-0000-0000-0000C18B0000}"/>
    <cellStyle name="texto 7 3 2" xfId="26438" xr:uid="{00000000-0005-0000-0000-0000C28B0000}"/>
    <cellStyle name="texto 7 4" xfId="26439" xr:uid="{00000000-0005-0000-0000-0000C38B0000}"/>
    <cellStyle name="texto 8" xfId="26440" xr:uid="{00000000-0005-0000-0000-0000C48B0000}"/>
    <cellStyle name="Texto de Aviso 10" xfId="26441" xr:uid="{00000000-0005-0000-0000-0000C58B0000}"/>
    <cellStyle name="Texto de Aviso 11" xfId="26442" xr:uid="{00000000-0005-0000-0000-0000C68B0000}"/>
    <cellStyle name="Texto de Aviso 12" xfId="26443" xr:uid="{00000000-0005-0000-0000-0000C78B0000}"/>
    <cellStyle name="Texto de Aviso 13" xfId="26444" xr:uid="{00000000-0005-0000-0000-0000C88B0000}"/>
    <cellStyle name="Texto de Aviso 14" xfId="26445" xr:uid="{00000000-0005-0000-0000-0000C98B0000}"/>
    <cellStyle name="Texto de Aviso 15" xfId="26446" xr:uid="{00000000-0005-0000-0000-0000CA8B0000}"/>
    <cellStyle name="Texto de Aviso 16" xfId="26447" xr:uid="{00000000-0005-0000-0000-0000CB8B0000}"/>
    <cellStyle name="Texto de Aviso 17" xfId="26448" xr:uid="{00000000-0005-0000-0000-0000CC8B0000}"/>
    <cellStyle name="Texto de Aviso 18" xfId="26449" xr:uid="{00000000-0005-0000-0000-0000CD8B0000}"/>
    <cellStyle name="Texto de Aviso 19" xfId="26450" xr:uid="{00000000-0005-0000-0000-0000CE8B0000}"/>
    <cellStyle name="Texto de Aviso 2" xfId="26451" xr:uid="{00000000-0005-0000-0000-0000CF8B0000}"/>
    <cellStyle name="Texto de Aviso 2 2" xfId="36972" xr:uid="{00000000-0005-0000-0000-0000D08B0000}"/>
    <cellStyle name="Texto de Aviso 20" xfId="26452" xr:uid="{00000000-0005-0000-0000-0000D18B0000}"/>
    <cellStyle name="Texto de Aviso 21" xfId="26453" xr:uid="{00000000-0005-0000-0000-0000D28B0000}"/>
    <cellStyle name="Texto de Aviso 22" xfId="26454" xr:uid="{00000000-0005-0000-0000-0000D38B0000}"/>
    <cellStyle name="Texto de Aviso 23" xfId="26455" xr:uid="{00000000-0005-0000-0000-0000D48B0000}"/>
    <cellStyle name="Texto de Aviso 24" xfId="26456" xr:uid="{00000000-0005-0000-0000-0000D58B0000}"/>
    <cellStyle name="Texto de Aviso 25" xfId="26457" xr:uid="{00000000-0005-0000-0000-0000D68B0000}"/>
    <cellStyle name="Texto de Aviso 26" xfId="26458" xr:uid="{00000000-0005-0000-0000-0000D78B0000}"/>
    <cellStyle name="Texto de Aviso 27" xfId="26459" xr:uid="{00000000-0005-0000-0000-0000D88B0000}"/>
    <cellStyle name="Texto de Aviso 28" xfId="26460" xr:uid="{00000000-0005-0000-0000-0000D98B0000}"/>
    <cellStyle name="Texto de Aviso 29" xfId="26461" xr:uid="{00000000-0005-0000-0000-0000DA8B0000}"/>
    <cellStyle name="Texto de Aviso 3" xfId="26462" xr:uid="{00000000-0005-0000-0000-0000DB8B0000}"/>
    <cellStyle name="Texto de Aviso 3 2" xfId="36973" xr:uid="{00000000-0005-0000-0000-0000DC8B0000}"/>
    <cellStyle name="Texto de Aviso 30" xfId="26463" xr:uid="{00000000-0005-0000-0000-0000DD8B0000}"/>
    <cellStyle name="Texto de Aviso 31" xfId="26464" xr:uid="{00000000-0005-0000-0000-0000DE8B0000}"/>
    <cellStyle name="Texto de Aviso 32" xfId="26465" xr:uid="{00000000-0005-0000-0000-0000DF8B0000}"/>
    <cellStyle name="Texto de Aviso 33" xfId="26466" xr:uid="{00000000-0005-0000-0000-0000E08B0000}"/>
    <cellStyle name="Texto de Aviso 34" xfId="26467" xr:uid="{00000000-0005-0000-0000-0000E18B0000}"/>
    <cellStyle name="Texto de Aviso 35" xfId="26468" xr:uid="{00000000-0005-0000-0000-0000E28B0000}"/>
    <cellStyle name="Texto de Aviso 36" xfId="36974" xr:uid="{00000000-0005-0000-0000-0000E38B0000}"/>
    <cellStyle name="Texto de Aviso 37" xfId="36975" xr:uid="{00000000-0005-0000-0000-0000E48B0000}"/>
    <cellStyle name="Texto de Aviso 38" xfId="36976" xr:uid="{00000000-0005-0000-0000-0000E58B0000}"/>
    <cellStyle name="Texto de Aviso 39" xfId="36977" xr:uid="{00000000-0005-0000-0000-0000E68B0000}"/>
    <cellStyle name="Texto de Aviso 4" xfId="26469" xr:uid="{00000000-0005-0000-0000-0000E78B0000}"/>
    <cellStyle name="Texto de Aviso 4 2" xfId="26470" xr:uid="{00000000-0005-0000-0000-0000E88B0000}"/>
    <cellStyle name="Texto de Aviso 4 3" xfId="26471" xr:uid="{00000000-0005-0000-0000-0000E98B0000}"/>
    <cellStyle name="Texto de Aviso 4 4" xfId="26472" xr:uid="{00000000-0005-0000-0000-0000EA8B0000}"/>
    <cellStyle name="Texto de Aviso 40" xfId="36978" xr:uid="{00000000-0005-0000-0000-0000EB8B0000}"/>
    <cellStyle name="Texto de Aviso 41" xfId="36979" xr:uid="{00000000-0005-0000-0000-0000EC8B0000}"/>
    <cellStyle name="Texto de Aviso 42" xfId="36980" xr:uid="{00000000-0005-0000-0000-0000ED8B0000}"/>
    <cellStyle name="Texto de Aviso 43" xfId="36981" xr:uid="{00000000-0005-0000-0000-0000EE8B0000}"/>
    <cellStyle name="Texto de Aviso 44" xfId="36982" xr:uid="{00000000-0005-0000-0000-0000EF8B0000}"/>
    <cellStyle name="Texto de Aviso 5" xfId="26473" xr:uid="{00000000-0005-0000-0000-0000F08B0000}"/>
    <cellStyle name="Texto de Aviso 6" xfId="26474" xr:uid="{00000000-0005-0000-0000-0000F18B0000}"/>
    <cellStyle name="Texto de Aviso 7" xfId="26475" xr:uid="{00000000-0005-0000-0000-0000F28B0000}"/>
    <cellStyle name="Texto de Aviso 8" xfId="26476" xr:uid="{00000000-0005-0000-0000-0000F38B0000}"/>
    <cellStyle name="Texto de Aviso 9" xfId="26477" xr:uid="{00000000-0005-0000-0000-0000F48B0000}"/>
    <cellStyle name="Texto explicativo 10" xfId="26478" xr:uid="{00000000-0005-0000-0000-0000F58B0000}"/>
    <cellStyle name="Texto explicativo 100" xfId="26479" xr:uid="{00000000-0005-0000-0000-0000F68B0000}"/>
    <cellStyle name="Texto explicativo 101" xfId="26480" xr:uid="{00000000-0005-0000-0000-0000F78B0000}"/>
    <cellStyle name="Texto explicativo 11" xfId="26481" xr:uid="{00000000-0005-0000-0000-0000F88B0000}"/>
    <cellStyle name="Texto explicativo 12" xfId="26482" xr:uid="{00000000-0005-0000-0000-0000F98B0000}"/>
    <cellStyle name="Texto explicativo 13" xfId="26483" xr:uid="{00000000-0005-0000-0000-0000FA8B0000}"/>
    <cellStyle name="Texto explicativo 14" xfId="26484" xr:uid="{00000000-0005-0000-0000-0000FB8B0000}"/>
    <cellStyle name="Texto explicativo 15" xfId="26485" xr:uid="{00000000-0005-0000-0000-0000FC8B0000}"/>
    <cellStyle name="Texto explicativo 16" xfId="26486" xr:uid="{00000000-0005-0000-0000-0000FD8B0000}"/>
    <cellStyle name="Texto explicativo 17" xfId="26487" xr:uid="{00000000-0005-0000-0000-0000FE8B0000}"/>
    <cellStyle name="Texto explicativo 18" xfId="26488" xr:uid="{00000000-0005-0000-0000-0000FF8B0000}"/>
    <cellStyle name="Texto explicativo 19" xfId="26489" xr:uid="{00000000-0005-0000-0000-0000008C0000}"/>
    <cellStyle name="Texto Explicativo 2" xfId="26490" xr:uid="{00000000-0005-0000-0000-0000018C0000}"/>
    <cellStyle name="Texto Explicativo 2 2" xfId="36983" xr:uid="{00000000-0005-0000-0000-0000028C0000}"/>
    <cellStyle name="Texto explicativo 20" xfId="26491" xr:uid="{00000000-0005-0000-0000-0000038C0000}"/>
    <cellStyle name="Texto explicativo 21" xfId="26492" xr:uid="{00000000-0005-0000-0000-0000048C0000}"/>
    <cellStyle name="Texto explicativo 22" xfId="26493" xr:uid="{00000000-0005-0000-0000-0000058C0000}"/>
    <cellStyle name="Texto explicativo 23" xfId="26494" xr:uid="{00000000-0005-0000-0000-0000068C0000}"/>
    <cellStyle name="Texto explicativo 24" xfId="26495" xr:uid="{00000000-0005-0000-0000-0000078C0000}"/>
    <cellStyle name="Texto explicativo 25" xfId="26496" xr:uid="{00000000-0005-0000-0000-0000088C0000}"/>
    <cellStyle name="Texto explicativo 26" xfId="26497" xr:uid="{00000000-0005-0000-0000-0000098C0000}"/>
    <cellStyle name="Texto explicativo 27" xfId="26498" xr:uid="{00000000-0005-0000-0000-00000A8C0000}"/>
    <cellStyle name="Texto explicativo 28" xfId="26499" xr:uid="{00000000-0005-0000-0000-00000B8C0000}"/>
    <cellStyle name="Texto explicativo 29" xfId="26500" xr:uid="{00000000-0005-0000-0000-00000C8C0000}"/>
    <cellStyle name="Texto Explicativo 3" xfId="26501" xr:uid="{00000000-0005-0000-0000-00000D8C0000}"/>
    <cellStyle name="Texto Explicativo 3 2" xfId="36984" xr:uid="{00000000-0005-0000-0000-00000E8C0000}"/>
    <cellStyle name="Texto explicativo 30" xfId="26502" xr:uid="{00000000-0005-0000-0000-00000F8C0000}"/>
    <cellStyle name="Texto explicativo 31" xfId="26503" xr:uid="{00000000-0005-0000-0000-0000108C0000}"/>
    <cellStyle name="Texto explicativo 32" xfId="26504" xr:uid="{00000000-0005-0000-0000-0000118C0000}"/>
    <cellStyle name="Texto explicativo 33" xfId="26505" xr:uid="{00000000-0005-0000-0000-0000128C0000}"/>
    <cellStyle name="Texto explicativo 34" xfId="26506" xr:uid="{00000000-0005-0000-0000-0000138C0000}"/>
    <cellStyle name="Texto explicativo 35" xfId="26507" xr:uid="{00000000-0005-0000-0000-0000148C0000}"/>
    <cellStyle name="Texto explicativo 36" xfId="26508" xr:uid="{00000000-0005-0000-0000-0000158C0000}"/>
    <cellStyle name="Texto explicativo 37" xfId="26509" xr:uid="{00000000-0005-0000-0000-0000168C0000}"/>
    <cellStyle name="Texto explicativo 38" xfId="26510" xr:uid="{00000000-0005-0000-0000-0000178C0000}"/>
    <cellStyle name="Texto explicativo 39" xfId="26511" xr:uid="{00000000-0005-0000-0000-0000188C0000}"/>
    <cellStyle name="Texto explicativo 4" xfId="26512" xr:uid="{00000000-0005-0000-0000-0000198C0000}"/>
    <cellStyle name="Texto Explicativo 4 2" xfId="26513" xr:uid="{00000000-0005-0000-0000-00001A8C0000}"/>
    <cellStyle name="Texto Explicativo 4 3" xfId="26514" xr:uid="{00000000-0005-0000-0000-00001B8C0000}"/>
    <cellStyle name="Texto Explicativo 4 4" xfId="26515" xr:uid="{00000000-0005-0000-0000-00001C8C0000}"/>
    <cellStyle name="Texto explicativo 40" xfId="26516" xr:uid="{00000000-0005-0000-0000-00001D8C0000}"/>
    <cellStyle name="Texto explicativo 41" xfId="26517" xr:uid="{00000000-0005-0000-0000-00001E8C0000}"/>
    <cellStyle name="Texto explicativo 42" xfId="26518" xr:uid="{00000000-0005-0000-0000-00001F8C0000}"/>
    <cellStyle name="Texto explicativo 43" xfId="26519" xr:uid="{00000000-0005-0000-0000-0000208C0000}"/>
    <cellStyle name="Texto explicativo 44" xfId="26520" xr:uid="{00000000-0005-0000-0000-0000218C0000}"/>
    <cellStyle name="Texto explicativo 45" xfId="26521" xr:uid="{00000000-0005-0000-0000-0000228C0000}"/>
    <cellStyle name="Texto explicativo 46" xfId="26522" xr:uid="{00000000-0005-0000-0000-0000238C0000}"/>
    <cellStyle name="Texto explicativo 47" xfId="26523" xr:uid="{00000000-0005-0000-0000-0000248C0000}"/>
    <cellStyle name="Texto explicativo 48" xfId="26524" xr:uid="{00000000-0005-0000-0000-0000258C0000}"/>
    <cellStyle name="Texto explicativo 49" xfId="26525" xr:uid="{00000000-0005-0000-0000-0000268C0000}"/>
    <cellStyle name="Texto explicativo 5" xfId="26526" xr:uid="{00000000-0005-0000-0000-0000278C0000}"/>
    <cellStyle name="Texto explicativo 50" xfId="26527" xr:uid="{00000000-0005-0000-0000-0000288C0000}"/>
    <cellStyle name="Texto explicativo 51" xfId="26528" xr:uid="{00000000-0005-0000-0000-0000298C0000}"/>
    <cellStyle name="Texto explicativo 52" xfId="26529" xr:uid="{00000000-0005-0000-0000-00002A8C0000}"/>
    <cellStyle name="Texto explicativo 53" xfId="26530" xr:uid="{00000000-0005-0000-0000-00002B8C0000}"/>
    <cellStyle name="Texto explicativo 54" xfId="26531" xr:uid="{00000000-0005-0000-0000-00002C8C0000}"/>
    <cellStyle name="Texto explicativo 55" xfId="26532" xr:uid="{00000000-0005-0000-0000-00002D8C0000}"/>
    <cellStyle name="Texto explicativo 56" xfId="26533" xr:uid="{00000000-0005-0000-0000-00002E8C0000}"/>
    <cellStyle name="Texto explicativo 57" xfId="26534" xr:uid="{00000000-0005-0000-0000-00002F8C0000}"/>
    <cellStyle name="Texto explicativo 58" xfId="26535" xr:uid="{00000000-0005-0000-0000-0000308C0000}"/>
    <cellStyle name="Texto explicativo 59" xfId="26536" xr:uid="{00000000-0005-0000-0000-0000318C0000}"/>
    <cellStyle name="Texto explicativo 6" xfId="26537" xr:uid="{00000000-0005-0000-0000-0000328C0000}"/>
    <cellStyle name="Texto explicativo 60" xfId="26538" xr:uid="{00000000-0005-0000-0000-0000338C0000}"/>
    <cellStyle name="Texto explicativo 61" xfId="26539" xr:uid="{00000000-0005-0000-0000-0000348C0000}"/>
    <cellStyle name="Texto explicativo 62" xfId="26540" xr:uid="{00000000-0005-0000-0000-0000358C0000}"/>
    <cellStyle name="Texto explicativo 63" xfId="26541" xr:uid="{00000000-0005-0000-0000-0000368C0000}"/>
    <cellStyle name="Texto explicativo 64" xfId="26542" xr:uid="{00000000-0005-0000-0000-0000378C0000}"/>
    <cellStyle name="Texto explicativo 65" xfId="26543" xr:uid="{00000000-0005-0000-0000-0000388C0000}"/>
    <cellStyle name="Texto explicativo 66" xfId="26544" xr:uid="{00000000-0005-0000-0000-0000398C0000}"/>
    <cellStyle name="Texto explicativo 67" xfId="26545" xr:uid="{00000000-0005-0000-0000-00003A8C0000}"/>
    <cellStyle name="Texto explicativo 68" xfId="26546" xr:uid="{00000000-0005-0000-0000-00003B8C0000}"/>
    <cellStyle name="Texto explicativo 69" xfId="26547" xr:uid="{00000000-0005-0000-0000-00003C8C0000}"/>
    <cellStyle name="Texto explicativo 7" xfId="26548" xr:uid="{00000000-0005-0000-0000-00003D8C0000}"/>
    <cellStyle name="Texto explicativo 70" xfId="26549" xr:uid="{00000000-0005-0000-0000-00003E8C0000}"/>
    <cellStyle name="Texto explicativo 71" xfId="26550" xr:uid="{00000000-0005-0000-0000-00003F8C0000}"/>
    <cellStyle name="Texto explicativo 72" xfId="26551" xr:uid="{00000000-0005-0000-0000-0000408C0000}"/>
    <cellStyle name="Texto explicativo 73" xfId="26552" xr:uid="{00000000-0005-0000-0000-0000418C0000}"/>
    <cellStyle name="Texto explicativo 74" xfId="26553" xr:uid="{00000000-0005-0000-0000-0000428C0000}"/>
    <cellStyle name="Texto explicativo 75" xfId="26554" xr:uid="{00000000-0005-0000-0000-0000438C0000}"/>
    <cellStyle name="Texto explicativo 76" xfId="26555" xr:uid="{00000000-0005-0000-0000-0000448C0000}"/>
    <cellStyle name="Texto explicativo 77" xfId="26556" xr:uid="{00000000-0005-0000-0000-0000458C0000}"/>
    <cellStyle name="Texto explicativo 78" xfId="26557" xr:uid="{00000000-0005-0000-0000-0000468C0000}"/>
    <cellStyle name="Texto explicativo 79" xfId="26558" xr:uid="{00000000-0005-0000-0000-0000478C0000}"/>
    <cellStyle name="Texto explicativo 8" xfId="26559" xr:uid="{00000000-0005-0000-0000-0000488C0000}"/>
    <cellStyle name="Texto explicativo 80" xfId="26560" xr:uid="{00000000-0005-0000-0000-0000498C0000}"/>
    <cellStyle name="Texto explicativo 81" xfId="26561" xr:uid="{00000000-0005-0000-0000-00004A8C0000}"/>
    <cellStyle name="Texto explicativo 82" xfId="26562" xr:uid="{00000000-0005-0000-0000-00004B8C0000}"/>
    <cellStyle name="Texto explicativo 83" xfId="26563" xr:uid="{00000000-0005-0000-0000-00004C8C0000}"/>
    <cellStyle name="Texto explicativo 84" xfId="26564" xr:uid="{00000000-0005-0000-0000-00004D8C0000}"/>
    <cellStyle name="Texto explicativo 85" xfId="26565" xr:uid="{00000000-0005-0000-0000-00004E8C0000}"/>
    <cellStyle name="Texto explicativo 86" xfId="26566" xr:uid="{00000000-0005-0000-0000-00004F8C0000}"/>
    <cellStyle name="Texto explicativo 87" xfId="26567" xr:uid="{00000000-0005-0000-0000-0000508C0000}"/>
    <cellStyle name="Texto explicativo 88" xfId="26568" xr:uid="{00000000-0005-0000-0000-0000518C0000}"/>
    <cellStyle name="Texto explicativo 89" xfId="26569" xr:uid="{00000000-0005-0000-0000-0000528C0000}"/>
    <cellStyle name="Texto explicativo 9" xfId="26570" xr:uid="{00000000-0005-0000-0000-0000538C0000}"/>
    <cellStyle name="Texto explicativo 90" xfId="26571" xr:uid="{00000000-0005-0000-0000-0000548C0000}"/>
    <cellStyle name="Texto explicativo 91" xfId="26572" xr:uid="{00000000-0005-0000-0000-0000558C0000}"/>
    <cellStyle name="Texto explicativo 92" xfId="26573" xr:uid="{00000000-0005-0000-0000-0000568C0000}"/>
    <cellStyle name="Texto explicativo 93" xfId="26574" xr:uid="{00000000-0005-0000-0000-0000578C0000}"/>
    <cellStyle name="Texto explicativo 94" xfId="26575" xr:uid="{00000000-0005-0000-0000-0000588C0000}"/>
    <cellStyle name="Texto explicativo 95" xfId="26576" xr:uid="{00000000-0005-0000-0000-0000598C0000}"/>
    <cellStyle name="Texto explicativo 96" xfId="26577" xr:uid="{00000000-0005-0000-0000-00005A8C0000}"/>
    <cellStyle name="Texto explicativo 97" xfId="26578" xr:uid="{00000000-0005-0000-0000-00005B8C0000}"/>
    <cellStyle name="Texto explicativo 98" xfId="26579" xr:uid="{00000000-0005-0000-0000-00005C8C0000}"/>
    <cellStyle name="Texto explicativo 99" xfId="26580" xr:uid="{00000000-0005-0000-0000-00005D8C0000}"/>
    <cellStyle name="Title" xfId="26581" xr:uid="{00000000-0005-0000-0000-00005E8C0000}"/>
    <cellStyle name="Title 10" xfId="26582" xr:uid="{00000000-0005-0000-0000-00005F8C0000}"/>
    <cellStyle name="Title 100" xfId="26583" xr:uid="{00000000-0005-0000-0000-0000608C0000}"/>
    <cellStyle name="Title 101" xfId="26584" xr:uid="{00000000-0005-0000-0000-0000618C0000}"/>
    <cellStyle name="Title 102" xfId="26585" xr:uid="{00000000-0005-0000-0000-0000628C0000}"/>
    <cellStyle name="Title 103" xfId="26586" xr:uid="{00000000-0005-0000-0000-0000638C0000}"/>
    <cellStyle name="Title 104" xfId="26587" xr:uid="{00000000-0005-0000-0000-0000648C0000}"/>
    <cellStyle name="Title 105" xfId="26588" xr:uid="{00000000-0005-0000-0000-0000658C0000}"/>
    <cellStyle name="Title 106" xfId="26589" xr:uid="{00000000-0005-0000-0000-0000668C0000}"/>
    <cellStyle name="Title 107" xfId="26590" xr:uid="{00000000-0005-0000-0000-0000678C0000}"/>
    <cellStyle name="Title 108" xfId="26591" xr:uid="{00000000-0005-0000-0000-0000688C0000}"/>
    <cellStyle name="Title 109" xfId="26592" xr:uid="{00000000-0005-0000-0000-0000698C0000}"/>
    <cellStyle name="Title 11" xfId="26593" xr:uid="{00000000-0005-0000-0000-00006A8C0000}"/>
    <cellStyle name="Title 110" xfId="36985" xr:uid="{00000000-0005-0000-0000-00006B8C0000}"/>
    <cellStyle name="Title 111" xfId="36986" xr:uid="{00000000-0005-0000-0000-00006C8C0000}"/>
    <cellStyle name="Title 12" xfId="26594" xr:uid="{00000000-0005-0000-0000-00006D8C0000}"/>
    <cellStyle name="Title 13" xfId="26595" xr:uid="{00000000-0005-0000-0000-00006E8C0000}"/>
    <cellStyle name="Title 14" xfId="26596" xr:uid="{00000000-0005-0000-0000-00006F8C0000}"/>
    <cellStyle name="Title 15" xfId="26597" xr:uid="{00000000-0005-0000-0000-0000708C0000}"/>
    <cellStyle name="Title 16" xfId="26598" xr:uid="{00000000-0005-0000-0000-0000718C0000}"/>
    <cellStyle name="Title 17" xfId="26599" xr:uid="{00000000-0005-0000-0000-0000728C0000}"/>
    <cellStyle name="Title 18" xfId="26600" xr:uid="{00000000-0005-0000-0000-0000738C0000}"/>
    <cellStyle name="Title 19" xfId="26601" xr:uid="{00000000-0005-0000-0000-0000748C0000}"/>
    <cellStyle name="Title 2" xfId="26602" xr:uid="{00000000-0005-0000-0000-0000758C0000}"/>
    <cellStyle name="Title 2 2" xfId="26603" xr:uid="{00000000-0005-0000-0000-0000768C0000}"/>
    <cellStyle name="Title 2 2 2" xfId="26604" xr:uid="{00000000-0005-0000-0000-0000778C0000}"/>
    <cellStyle name="Title 2 2 3" xfId="26605" xr:uid="{00000000-0005-0000-0000-0000788C0000}"/>
    <cellStyle name="Title 2 3" xfId="26606" xr:uid="{00000000-0005-0000-0000-0000798C0000}"/>
    <cellStyle name="Title 2 3 2" xfId="26607" xr:uid="{00000000-0005-0000-0000-00007A8C0000}"/>
    <cellStyle name="Title 2 3 3" xfId="26608" xr:uid="{00000000-0005-0000-0000-00007B8C0000}"/>
    <cellStyle name="Title 2 4" xfId="26609" xr:uid="{00000000-0005-0000-0000-00007C8C0000}"/>
    <cellStyle name="Title 2 4 2" xfId="26610" xr:uid="{00000000-0005-0000-0000-00007D8C0000}"/>
    <cellStyle name="Title 2 4 3" xfId="26611" xr:uid="{00000000-0005-0000-0000-00007E8C0000}"/>
    <cellStyle name="Title 2 5" xfId="26612" xr:uid="{00000000-0005-0000-0000-00007F8C0000}"/>
    <cellStyle name="Title 2 6" xfId="26613" xr:uid="{00000000-0005-0000-0000-0000808C0000}"/>
    <cellStyle name="Title 2 7" xfId="26614" xr:uid="{00000000-0005-0000-0000-0000818C0000}"/>
    <cellStyle name="Title 20" xfId="26615" xr:uid="{00000000-0005-0000-0000-0000828C0000}"/>
    <cellStyle name="Title 21" xfId="26616" xr:uid="{00000000-0005-0000-0000-0000838C0000}"/>
    <cellStyle name="Title 22" xfId="26617" xr:uid="{00000000-0005-0000-0000-0000848C0000}"/>
    <cellStyle name="Title 23" xfId="26618" xr:uid="{00000000-0005-0000-0000-0000858C0000}"/>
    <cellStyle name="Title 24" xfId="26619" xr:uid="{00000000-0005-0000-0000-0000868C0000}"/>
    <cellStyle name="Title 25" xfId="26620" xr:uid="{00000000-0005-0000-0000-0000878C0000}"/>
    <cellStyle name="Title 26" xfId="26621" xr:uid="{00000000-0005-0000-0000-0000888C0000}"/>
    <cellStyle name="Title 27" xfId="26622" xr:uid="{00000000-0005-0000-0000-0000898C0000}"/>
    <cellStyle name="Title 28" xfId="26623" xr:uid="{00000000-0005-0000-0000-00008A8C0000}"/>
    <cellStyle name="Title 29" xfId="26624" xr:uid="{00000000-0005-0000-0000-00008B8C0000}"/>
    <cellStyle name="Title 3" xfId="26625" xr:uid="{00000000-0005-0000-0000-00008C8C0000}"/>
    <cellStyle name="Title 3 2" xfId="26626" xr:uid="{00000000-0005-0000-0000-00008D8C0000}"/>
    <cellStyle name="Title 3 2 2" xfId="26627" xr:uid="{00000000-0005-0000-0000-00008E8C0000}"/>
    <cellStyle name="Title 3 2 3" xfId="26628" xr:uid="{00000000-0005-0000-0000-00008F8C0000}"/>
    <cellStyle name="Title 3 3" xfId="26629" xr:uid="{00000000-0005-0000-0000-0000908C0000}"/>
    <cellStyle name="Title 3 3 2" xfId="26630" xr:uid="{00000000-0005-0000-0000-0000918C0000}"/>
    <cellStyle name="Title 3 3 3" xfId="26631" xr:uid="{00000000-0005-0000-0000-0000928C0000}"/>
    <cellStyle name="Title 3 4" xfId="26632" xr:uid="{00000000-0005-0000-0000-0000938C0000}"/>
    <cellStyle name="Title 3 4 2" xfId="26633" xr:uid="{00000000-0005-0000-0000-0000948C0000}"/>
    <cellStyle name="Title 3 4 3" xfId="26634" xr:uid="{00000000-0005-0000-0000-0000958C0000}"/>
    <cellStyle name="Title 3 5" xfId="26635" xr:uid="{00000000-0005-0000-0000-0000968C0000}"/>
    <cellStyle name="Title 3 6" xfId="26636" xr:uid="{00000000-0005-0000-0000-0000978C0000}"/>
    <cellStyle name="Title 3 7" xfId="26637" xr:uid="{00000000-0005-0000-0000-0000988C0000}"/>
    <cellStyle name="Title 30" xfId="26638" xr:uid="{00000000-0005-0000-0000-0000998C0000}"/>
    <cellStyle name="Title 31" xfId="26639" xr:uid="{00000000-0005-0000-0000-00009A8C0000}"/>
    <cellStyle name="Title 32" xfId="26640" xr:uid="{00000000-0005-0000-0000-00009B8C0000}"/>
    <cellStyle name="Title 33" xfId="26641" xr:uid="{00000000-0005-0000-0000-00009C8C0000}"/>
    <cellStyle name="Title 34" xfId="26642" xr:uid="{00000000-0005-0000-0000-00009D8C0000}"/>
    <cellStyle name="Title 35" xfId="26643" xr:uid="{00000000-0005-0000-0000-00009E8C0000}"/>
    <cellStyle name="Title 36" xfId="26644" xr:uid="{00000000-0005-0000-0000-00009F8C0000}"/>
    <cellStyle name="Title 37" xfId="26645" xr:uid="{00000000-0005-0000-0000-0000A08C0000}"/>
    <cellStyle name="Title 38" xfId="26646" xr:uid="{00000000-0005-0000-0000-0000A18C0000}"/>
    <cellStyle name="Title 39" xfId="26647" xr:uid="{00000000-0005-0000-0000-0000A28C0000}"/>
    <cellStyle name="Title 4" xfId="26648" xr:uid="{00000000-0005-0000-0000-0000A38C0000}"/>
    <cellStyle name="Title 4 2" xfId="26649" xr:uid="{00000000-0005-0000-0000-0000A48C0000}"/>
    <cellStyle name="Title 4 3" xfId="26650" xr:uid="{00000000-0005-0000-0000-0000A58C0000}"/>
    <cellStyle name="Title 40" xfId="26651" xr:uid="{00000000-0005-0000-0000-0000A68C0000}"/>
    <cellStyle name="Title 41" xfId="26652" xr:uid="{00000000-0005-0000-0000-0000A78C0000}"/>
    <cellStyle name="Title 42" xfId="26653" xr:uid="{00000000-0005-0000-0000-0000A88C0000}"/>
    <cellStyle name="Title 43" xfId="26654" xr:uid="{00000000-0005-0000-0000-0000A98C0000}"/>
    <cellStyle name="Title 44" xfId="26655" xr:uid="{00000000-0005-0000-0000-0000AA8C0000}"/>
    <cellStyle name="Title 45" xfId="26656" xr:uid="{00000000-0005-0000-0000-0000AB8C0000}"/>
    <cellStyle name="Title 46" xfId="26657" xr:uid="{00000000-0005-0000-0000-0000AC8C0000}"/>
    <cellStyle name="Title 47" xfId="26658" xr:uid="{00000000-0005-0000-0000-0000AD8C0000}"/>
    <cellStyle name="Title 48" xfId="26659" xr:uid="{00000000-0005-0000-0000-0000AE8C0000}"/>
    <cellStyle name="Title 49" xfId="26660" xr:uid="{00000000-0005-0000-0000-0000AF8C0000}"/>
    <cellStyle name="Title 5" xfId="26661" xr:uid="{00000000-0005-0000-0000-0000B08C0000}"/>
    <cellStyle name="Title 5 2" xfId="26662" xr:uid="{00000000-0005-0000-0000-0000B18C0000}"/>
    <cellStyle name="Title 5 3" xfId="26663" xr:uid="{00000000-0005-0000-0000-0000B28C0000}"/>
    <cellStyle name="Title 50" xfId="26664" xr:uid="{00000000-0005-0000-0000-0000B38C0000}"/>
    <cellStyle name="Title 51" xfId="26665" xr:uid="{00000000-0005-0000-0000-0000B48C0000}"/>
    <cellStyle name="Title 52" xfId="26666" xr:uid="{00000000-0005-0000-0000-0000B58C0000}"/>
    <cellStyle name="Title 53" xfId="26667" xr:uid="{00000000-0005-0000-0000-0000B68C0000}"/>
    <cellStyle name="Title 54" xfId="26668" xr:uid="{00000000-0005-0000-0000-0000B78C0000}"/>
    <cellStyle name="Title 55" xfId="26669" xr:uid="{00000000-0005-0000-0000-0000B88C0000}"/>
    <cellStyle name="Title 56" xfId="26670" xr:uid="{00000000-0005-0000-0000-0000B98C0000}"/>
    <cellStyle name="Title 57" xfId="26671" xr:uid="{00000000-0005-0000-0000-0000BA8C0000}"/>
    <cellStyle name="Title 58" xfId="26672" xr:uid="{00000000-0005-0000-0000-0000BB8C0000}"/>
    <cellStyle name="Title 59" xfId="26673" xr:uid="{00000000-0005-0000-0000-0000BC8C0000}"/>
    <cellStyle name="Title 6" xfId="26674" xr:uid="{00000000-0005-0000-0000-0000BD8C0000}"/>
    <cellStyle name="Title 6 2" xfId="26675" xr:uid="{00000000-0005-0000-0000-0000BE8C0000}"/>
    <cellStyle name="Title 6 3" xfId="26676" xr:uid="{00000000-0005-0000-0000-0000BF8C0000}"/>
    <cellStyle name="Title 60" xfId="26677" xr:uid="{00000000-0005-0000-0000-0000C08C0000}"/>
    <cellStyle name="Title 61" xfId="26678" xr:uid="{00000000-0005-0000-0000-0000C18C0000}"/>
    <cellStyle name="Title 62" xfId="26679" xr:uid="{00000000-0005-0000-0000-0000C28C0000}"/>
    <cellStyle name="Title 63" xfId="26680" xr:uid="{00000000-0005-0000-0000-0000C38C0000}"/>
    <cellStyle name="Title 64" xfId="26681" xr:uid="{00000000-0005-0000-0000-0000C48C0000}"/>
    <cellStyle name="Title 65" xfId="26682" xr:uid="{00000000-0005-0000-0000-0000C58C0000}"/>
    <cellStyle name="Title 66" xfId="26683" xr:uid="{00000000-0005-0000-0000-0000C68C0000}"/>
    <cellStyle name="Title 67" xfId="26684" xr:uid="{00000000-0005-0000-0000-0000C78C0000}"/>
    <cellStyle name="Title 68" xfId="26685" xr:uid="{00000000-0005-0000-0000-0000C88C0000}"/>
    <cellStyle name="Title 69" xfId="26686" xr:uid="{00000000-0005-0000-0000-0000C98C0000}"/>
    <cellStyle name="Title 7" xfId="26687" xr:uid="{00000000-0005-0000-0000-0000CA8C0000}"/>
    <cellStyle name="Title 70" xfId="26688" xr:uid="{00000000-0005-0000-0000-0000CB8C0000}"/>
    <cellStyle name="Title 71" xfId="26689" xr:uid="{00000000-0005-0000-0000-0000CC8C0000}"/>
    <cellStyle name="Title 72" xfId="26690" xr:uid="{00000000-0005-0000-0000-0000CD8C0000}"/>
    <cellStyle name="Title 73" xfId="26691" xr:uid="{00000000-0005-0000-0000-0000CE8C0000}"/>
    <cellStyle name="Title 74" xfId="26692" xr:uid="{00000000-0005-0000-0000-0000CF8C0000}"/>
    <cellStyle name="Title 75" xfId="26693" xr:uid="{00000000-0005-0000-0000-0000D08C0000}"/>
    <cellStyle name="Title 76" xfId="26694" xr:uid="{00000000-0005-0000-0000-0000D18C0000}"/>
    <cellStyle name="Title 77" xfId="26695" xr:uid="{00000000-0005-0000-0000-0000D28C0000}"/>
    <cellStyle name="Title 78" xfId="26696" xr:uid="{00000000-0005-0000-0000-0000D38C0000}"/>
    <cellStyle name="Title 79" xfId="26697" xr:uid="{00000000-0005-0000-0000-0000D48C0000}"/>
    <cellStyle name="Title 8" xfId="26698" xr:uid="{00000000-0005-0000-0000-0000D58C0000}"/>
    <cellStyle name="Title 80" xfId="26699" xr:uid="{00000000-0005-0000-0000-0000D68C0000}"/>
    <cellStyle name="Title 81" xfId="26700" xr:uid="{00000000-0005-0000-0000-0000D78C0000}"/>
    <cellStyle name="Title 82" xfId="26701" xr:uid="{00000000-0005-0000-0000-0000D88C0000}"/>
    <cellStyle name="Title 83" xfId="26702" xr:uid="{00000000-0005-0000-0000-0000D98C0000}"/>
    <cellStyle name="Title 84" xfId="26703" xr:uid="{00000000-0005-0000-0000-0000DA8C0000}"/>
    <cellStyle name="Title 85" xfId="26704" xr:uid="{00000000-0005-0000-0000-0000DB8C0000}"/>
    <cellStyle name="Title 86" xfId="26705" xr:uid="{00000000-0005-0000-0000-0000DC8C0000}"/>
    <cellStyle name="Title 87" xfId="26706" xr:uid="{00000000-0005-0000-0000-0000DD8C0000}"/>
    <cellStyle name="Title 88" xfId="26707" xr:uid="{00000000-0005-0000-0000-0000DE8C0000}"/>
    <cellStyle name="Title 89" xfId="26708" xr:uid="{00000000-0005-0000-0000-0000DF8C0000}"/>
    <cellStyle name="Title 9" xfId="26709" xr:uid="{00000000-0005-0000-0000-0000E08C0000}"/>
    <cellStyle name="Title 90" xfId="26710" xr:uid="{00000000-0005-0000-0000-0000E18C0000}"/>
    <cellStyle name="Title 91" xfId="26711" xr:uid="{00000000-0005-0000-0000-0000E28C0000}"/>
    <cellStyle name="Title 92" xfId="26712" xr:uid="{00000000-0005-0000-0000-0000E38C0000}"/>
    <cellStyle name="Title 93" xfId="26713" xr:uid="{00000000-0005-0000-0000-0000E48C0000}"/>
    <cellStyle name="Title 94" xfId="26714" xr:uid="{00000000-0005-0000-0000-0000E58C0000}"/>
    <cellStyle name="Title 95" xfId="26715" xr:uid="{00000000-0005-0000-0000-0000E68C0000}"/>
    <cellStyle name="Title 96" xfId="26716" xr:uid="{00000000-0005-0000-0000-0000E78C0000}"/>
    <cellStyle name="Title 97" xfId="26717" xr:uid="{00000000-0005-0000-0000-0000E88C0000}"/>
    <cellStyle name="Title 98" xfId="26718" xr:uid="{00000000-0005-0000-0000-0000E98C0000}"/>
    <cellStyle name="Title 99" xfId="26719" xr:uid="{00000000-0005-0000-0000-0000EA8C0000}"/>
    <cellStyle name="Title_Bases_Generales" xfId="26720" xr:uid="{00000000-0005-0000-0000-0000EB8C0000}"/>
    <cellStyle name="titulo" xfId="26721" xr:uid="{00000000-0005-0000-0000-0000EC8C0000}"/>
    <cellStyle name="Título 1 10" xfId="26722" xr:uid="{00000000-0005-0000-0000-0000ED8C0000}"/>
    <cellStyle name="Título 1 100" xfId="26723" xr:uid="{00000000-0005-0000-0000-0000EE8C0000}"/>
    <cellStyle name="Título 1 101" xfId="26724" xr:uid="{00000000-0005-0000-0000-0000EF8C0000}"/>
    <cellStyle name="Título 1 11" xfId="26725" xr:uid="{00000000-0005-0000-0000-0000F08C0000}"/>
    <cellStyle name="Título 1 12" xfId="26726" xr:uid="{00000000-0005-0000-0000-0000F18C0000}"/>
    <cellStyle name="Título 1 13" xfId="26727" xr:uid="{00000000-0005-0000-0000-0000F28C0000}"/>
    <cellStyle name="Título 1 14" xfId="26728" xr:uid="{00000000-0005-0000-0000-0000F38C0000}"/>
    <cellStyle name="Título 1 15" xfId="26729" xr:uid="{00000000-0005-0000-0000-0000F48C0000}"/>
    <cellStyle name="Título 1 16" xfId="26730" xr:uid="{00000000-0005-0000-0000-0000F58C0000}"/>
    <cellStyle name="Título 1 17" xfId="26731" xr:uid="{00000000-0005-0000-0000-0000F68C0000}"/>
    <cellStyle name="Título 1 18" xfId="26732" xr:uid="{00000000-0005-0000-0000-0000F78C0000}"/>
    <cellStyle name="Título 1 19" xfId="26733" xr:uid="{00000000-0005-0000-0000-0000F88C0000}"/>
    <cellStyle name="Título 1 2" xfId="26734" xr:uid="{00000000-0005-0000-0000-0000F98C0000}"/>
    <cellStyle name="Título 1 2 2" xfId="36987" xr:uid="{00000000-0005-0000-0000-0000FA8C0000}"/>
    <cellStyle name="Título 1 20" xfId="26735" xr:uid="{00000000-0005-0000-0000-0000FB8C0000}"/>
    <cellStyle name="Título 1 21" xfId="26736" xr:uid="{00000000-0005-0000-0000-0000FC8C0000}"/>
    <cellStyle name="Título 1 22" xfId="26737" xr:uid="{00000000-0005-0000-0000-0000FD8C0000}"/>
    <cellStyle name="Título 1 23" xfId="26738" xr:uid="{00000000-0005-0000-0000-0000FE8C0000}"/>
    <cellStyle name="Título 1 24" xfId="26739" xr:uid="{00000000-0005-0000-0000-0000FF8C0000}"/>
    <cellStyle name="Título 1 25" xfId="26740" xr:uid="{00000000-0005-0000-0000-0000008D0000}"/>
    <cellStyle name="Título 1 26" xfId="26741" xr:uid="{00000000-0005-0000-0000-0000018D0000}"/>
    <cellStyle name="Título 1 27" xfId="26742" xr:uid="{00000000-0005-0000-0000-0000028D0000}"/>
    <cellStyle name="Título 1 28" xfId="26743" xr:uid="{00000000-0005-0000-0000-0000038D0000}"/>
    <cellStyle name="Título 1 29" xfId="26744" xr:uid="{00000000-0005-0000-0000-0000048D0000}"/>
    <cellStyle name="Título 1 3" xfId="26745" xr:uid="{00000000-0005-0000-0000-0000058D0000}"/>
    <cellStyle name="Título 1 3 2" xfId="36988" xr:uid="{00000000-0005-0000-0000-0000068D0000}"/>
    <cellStyle name="Título 1 30" xfId="26746" xr:uid="{00000000-0005-0000-0000-0000078D0000}"/>
    <cellStyle name="Título 1 31" xfId="26747" xr:uid="{00000000-0005-0000-0000-0000088D0000}"/>
    <cellStyle name="Título 1 32" xfId="26748" xr:uid="{00000000-0005-0000-0000-0000098D0000}"/>
    <cellStyle name="Título 1 33" xfId="26749" xr:uid="{00000000-0005-0000-0000-00000A8D0000}"/>
    <cellStyle name="Título 1 34" xfId="26750" xr:uid="{00000000-0005-0000-0000-00000B8D0000}"/>
    <cellStyle name="Título 1 35" xfId="26751" xr:uid="{00000000-0005-0000-0000-00000C8D0000}"/>
    <cellStyle name="Título 1 36" xfId="26752" xr:uid="{00000000-0005-0000-0000-00000D8D0000}"/>
    <cellStyle name="Título 1 37" xfId="26753" xr:uid="{00000000-0005-0000-0000-00000E8D0000}"/>
    <cellStyle name="Título 1 38" xfId="26754" xr:uid="{00000000-0005-0000-0000-00000F8D0000}"/>
    <cellStyle name="Título 1 39" xfId="26755" xr:uid="{00000000-0005-0000-0000-0000108D0000}"/>
    <cellStyle name="Título 1 4" xfId="26756" xr:uid="{00000000-0005-0000-0000-0000118D0000}"/>
    <cellStyle name="Título 1 4 2" xfId="26757" xr:uid="{00000000-0005-0000-0000-0000128D0000}"/>
    <cellStyle name="Título 1 4 3" xfId="26758" xr:uid="{00000000-0005-0000-0000-0000138D0000}"/>
    <cellStyle name="Título 1 4 4" xfId="26759" xr:uid="{00000000-0005-0000-0000-0000148D0000}"/>
    <cellStyle name="Título 1 40" xfId="26760" xr:uid="{00000000-0005-0000-0000-0000158D0000}"/>
    <cellStyle name="Título 1 41" xfId="26761" xr:uid="{00000000-0005-0000-0000-0000168D0000}"/>
    <cellStyle name="Título 1 42" xfId="26762" xr:uid="{00000000-0005-0000-0000-0000178D0000}"/>
    <cellStyle name="Título 1 43" xfId="26763" xr:uid="{00000000-0005-0000-0000-0000188D0000}"/>
    <cellStyle name="Título 1 44" xfId="26764" xr:uid="{00000000-0005-0000-0000-0000198D0000}"/>
    <cellStyle name="Título 1 45" xfId="26765" xr:uid="{00000000-0005-0000-0000-00001A8D0000}"/>
    <cellStyle name="Título 1 46" xfId="26766" xr:uid="{00000000-0005-0000-0000-00001B8D0000}"/>
    <cellStyle name="Título 1 47" xfId="26767" xr:uid="{00000000-0005-0000-0000-00001C8D0000}"/>
    <cellStyle name="Título 1 48" xfId="26768" xr:uid="{00000000-0005-0000-0000-00001D8D0000}"/>
    <cellStyle name="Título 1 49" xfId="26769" xr:uid="{00000000-0005-0000-0000-00001E8D0000}"/>
    <cellStyle name="Título 1 5" xfId="26770" xr:uid="{00000000-0005-0000-0000-00001F8D0000}"/>
    <cellStyle name="Título 1 50" xfId="26771" xr:uid="{00000000-0005-0000-0000-0000208D0000}"/>
    <cellStyle name="Título 1 51" xfId="26772" xr:uid="{00000000-0005-0000-0000-0000218D0000}"/>
    <cellStyle name="Título 1 52" xfId="26773" xr:uid="{00000000-0005-0000-0000-0000228D0000}"/>
    <cellStyle name="Título 1 53" xfId="26774" xr:uid="{00000000-0005-0000-0000-0000238D0000}"/>
    <cellStyle name="Título 1 54" xfId="26775" xr:uid="{00000000-0005-0000-0000-0000248D0000}"/>
    <cellStyle name="Título 1 55" xfId="26776" xr:uid="{00000000-0005-0000-0000-0000258D0000}"/>
    <cellStyle name="Título 1 56" xfId="26777" xr:uid="{00000000-0005-0000-0000-0000268D0000}"/>
    <cellStyle name="Título 1 57" xfId="26778" xr:uid="{00000000-0005-0000-0000-0000278D0000}"/>
    <cellStyle name="Título 1 58" xfId="26779" xr:uid="{00000000-0005-0000-0000-0000288D0000}"/>
    <cellStyle name="Título 1 59" xfId="26780" xr:uid="{00000000-0005-0000-0000-0000298D0000}"/>
    <cellStyle name="Título 1 6" xfId="26781" xr:uid="{00000000-0005-0000-0000-00002A8D0000}"/>
    <cellStyle name="Título 1 60" xfId="26782" xr:uid="{00000000-0005-0000-0000-00002B8D0000}"/>
    <cellStyle name="Título 1 61" xfId="26783" xr:uid="{00000000-0005-0000-0000-00002C8D0000}"/>
    <cellStyle name="Título 1 62" xfId="26784" xr:uid="{00000000-0005-0000-0000-00002D8D0000}"/>
    <cellStyle name="Título 1 63" xfId="26785" xr:uid="{00000000-0005-0000-0000-00002E8D0000}"/>
    <cellStyle name="Título 1 64" xfId="26786" xr:uid="{00000000-0005-0000-0000-00002F8D0000}"/>
    <cellStyle name="Título 1 65" xfId="26787" xr:uid="{00000000-0005-0000-0000-0000308D0000}"/>
    <cellStyle name="Título 1 66" xfId="26788" xr:uid="{00000000-0005-0000-0000-0000318D0000}"/>
    <cellStyle name="Título 1 67" xfId="26789" xr:uid="{00000000-0005-0000-0000-0000328D0000}"/>
    <cellStyle name="Título 1 68" xfId="26790" xr:uid="{00000000-0005-0000-0000-0000338D0000}"/>
    <cellStyle name="Título 1 69" xfId="26791" xr:uid="{00000000-0005-0000-0000-0000348D0000}"/>
    <cellStyle name="Título 1 7" xfId="26792" xr:uid="{00000000-0005-0000-0000-0000358D0000}"/>
    <cellStyle name="Título 1 70" xfId="26793" xr:uid="{00000000-0005-0000-0000-0000368D0000}"/>
    <cellStyle name="Título 1 71" xfId="26794" xr:uid="{00000000-0005-0000-0000-0000378D0000}"/>
    <cellStyle name="Título 1 72" xfId="26795" xr:uid="{00000000-0005-0000-0000-0000388D0000}"/>
    <cellStyle name="Título 1 73" xfId="26796" xr:uid="{00000000-0005-0000-0000-0000398D0000}"/>
    <cellStyle name="Título 1 74" xfId="26797" xr:uid="{00000000-0005-0000-0000-00003A8D0000}"/>
    <cellStyle name="Título 1 75" xfId="26798" xr:uid="{00000000-0005-0000-0000-00003B8D0000}"/>
    <cellStyle name="Título 1 76" xfId="26799" xr:uid="{00000000-0005-0000-0000-00003C8D0000}"/>
    <cellStyle name="Título 1 77" xfId="26800" xr:uid="{00000000-0005-0000-0000-00003D8D0000}"/>
    <cellStyle name="Título 1 78" xfId="26801" xr:uid="{00000000-0005-0000-0000-00003E8D0000}"/>
    <cellStyle name="Título 1 79" xfId="26802" xr:uid="{00000000-0005-0000-0000-00003F8D0000}"/>
    <cellStyle name="Título 1 8" xfId="26803" xr:uid="{00000000-0005-0000-0000-0000408D0000}"/>
    <cellStyle name="Título 1 80" xfId="26804" xr:uid="{00000000-0005-0000-0000-0000418D0000}"/>
    <cellStyle name="Título 1 81" xfId="26805" xr:uid="{00000000-0005-0000-0000-0000428D0000}"/>
    <cellStyle name="Título 1 82" xfId="26806" xr:uid="{00000000-0005-0000-0000-0000438D0000}"/>
    <cellStyle name="Título 1 83" xfId="26807" xr:uid="{00000000-0005-0000-0000-0000448D0000}"/>
    <cellStyle name="Título 1 84" xfId="26808" xr:uid="{00000000-0005-0000-0000-0000458D0000}"/>
    <cellStyle name="Título 1 85" xfId="26809" xr:uid="{00000000-0005-0000-0000-0000468D0000}"/>
    <cellStyle name="Título 1 86" xfId="26810" xr:uid="{00000000-0005-0000-0000-0000478D0000}"/>
    <cellStyle name="Título 1 87" xfId="26811" xr:uid="{00000000-0005-0000-0000-0000488D0000}"/>
    <cellStyle name="Título 1 88" xfId="26812" xr:uid="{00000000-0005-0000-0000-0000498D0000}"/>
    <cellStyle name="Título 1 89" xfId="26813" xr:uid="{00000000-0005-0000-0000-00004A8D0000}"/>
    <cellStyle name="Título 1 9" xfId="26814" xr:uid="{00000000-0005-0000-0000-00004B8D0000}"/>
    <cellStyle name="Título 1 90" xfId="26815" xr:uid="{00000000-0005-0000-0000-00004C8D0000}"/>
    <cellStyle name="Título 1 91" xfId="26816" xr:uid="{00000000-0005-0000-0000-00004D8D0000}"/>
    <cellStyle name="Título 1 92" xfId="26817" xr:uid="{00000000-0005-0000-0000-00004E8D0000}"/>
    <cellStyle name="Título 1 93" xfId="26818" xr:uid="{00000000-0005-0000-0000-00004F8D0000}"/>
    <cellStyle name="Título 1 94" xfId="26819" xr:uid="{00000000-0005-0000-0000-0000508D0000}"/>
    <cellStyle name="Título 1 95" xfId="26820" xr:uid="{00000000-0005-0000-0000-0000518D0000}"/>
    <cellStyle name="Título 1 96" xfId="26821" xr:uid="{00000000-0005-0000-0000-0000528D0000}"/>
    <cellStyle name="Título 1 97" xfId="26822" xr:uid="{00000000-0005-0000-0000-0000538D0000}"/>
    <cellStyle name="Título 1 98" xfId="26823" xr:uid="{00000000-0005-0000-0000-0000548D0000}"/>
    <cellStyle name="Título 1 99" xfId="26824" xr:uid="{00000000-0005-0000-0000-0000558D0000}"/>
    <cellStyle name="Título 10" xfId="26825" xr:uid="{00000000-0005-0000-0000-0000568D0000}"/>
    <cellStyle name="Título 100" xfId="26826" xr:uid="{00000000-0005-0000-0000-0000578D0000}"/>
    <cellStyle name="Título 101" xfId="26827" xr:uid="{00000000-0005-0000-0000-0000588D0000}"/>
    <cellStyle name="Título 102" xfId="26828" xr:uid="{00000000-0005-0000-0000-0000598D0000}"/>
    <cellStyle name="Título 103" xfId="26829" xr:uid="{00000000-0005-0000-0000-00005A8D0000}"/>
    <cellStyle name="Título 11" xfId="26830" xr:uid="{00000000-0005-0000-0000-00005B8D0000}"/>
    <cellStyle name="Título 12" xfId="26831" xr:uid="{00000000-0005-0000-0000-00005C8D0000}"/>
    <cellStyle name="Título 13" xfId="26832" xr:uid="{00000000-0005-0000-0000-00005D8D0000}"/>
    <cellStyle name="Título 14" xfId="26833" xr:uid="{00000000-0005-0000-0000-00005E8D0000}"/>
    <cellStyle name="Título 15" xfId="26834" xr:uid="{00000000-0005-0000-0000-00005F8D0000}"/>
    <cellStyle name="Título 16" xfId="26835" xr:uid="{00000000-0005-0000-0000-0000608D0000}"/>
    <cellStyle name="Título 17" xfId="26836" xr:uid="{00000000-0005-0000-0000-0000618D0000}"/>
    <cellStyle name="Título 18" xfId="26837" xr:uid="{00000000-0005-0000-0000-0000628D0000}"/>
    <cellStyle name="Título 19" xfId="26838" xr:uid="{00000000-0005-0000-0000-0000638D0000}"/>
    <cellStyle name="titulo 2" xfId="26839" xr:uid="{00000000-0005-0000-0000-0000648D0000}"/>
    <cellStyle name="titulo 2 10" xfId="26840" xr:uid="{00000000-0005-0000-0000-0000658D0000}"/>
    <cellStyle name="Título 2 10" xfId="26841" xr:uid="{00000000-0005-0000-0000-0000668D0000}"/>
    <cellStyle name="Título 2 100" xfId="26842" xr:uid="{00000000-0005-0000-0000-0000678D0000}"/>
    <cellStyle name="Título 2 101" xfId="26843" xr:uid="{00000000-0005-0000-0000-0000688D0000}"/>
    <cellStyle name="titulo 2 11" xfId="26844" xr:uid="{00000000-0005-0000-0000-0000698D0000}"/>
    <cellStyle name="Título 2 11" xfId="26845" xr:uid="{00000000-0005-0000-0000-00006A8D0000}"/>
    <cellStyle name="titulo 2 12" xfId="26846" xr:uid="{00000000-0005-0000-0000-00006B8D0000}"/>
    <cellStyle name="Título 2 12" xfId="26847" xr:uid="{00000000-0005-0000-0000-00006C8D0000}"/>
    <cellStyle name="Título 2 13" xfId="26848" xr:uid="{00000000-0005-0000-0000-00006D8D0000}"/>
    <cellStyle name="Título 2 14" xfId="26849" xr:uid="{00000000-0005-0000-0000-00006E8D0000}"/>
    <cellStyle name="Título 2 15" xfId="26850" xr:uid="{00000000-0005-0000-0000-00006F8D0000}"/>
    <cellStyle name="Título 2 16" xfId="26851" xr:uid="{00000000-0005-0000-0000-0000708D0000}"/>
    <cellStyle name="Título 2 17" xfId="26852" xr:uid="{00000000-0005-0000-0000-0000718D0000}"/>
    <cellStyle name="Título 2 18" xfId="26853" xr:uid="{00000000-0005-0000-0000-0000728D0000}"/>
    <cellStyle name="Título 2 19" xfId="26854" xr:uid="{00000000-0005-0000-0000-0000738D0000}"/>
    <cellStyle name="titulo 2 2" xfId="26855" xr:uid="{00000000-0005-0000-0000-0000748D0000}"/>
    <cellStyle name="Título 2 2" xfId="26856" xr:uid="{00000000-0005-0000-0000-0000758D0000}"/>
    <cellStyle name="Título 2 2 2" xfId="36989" xr:uid="{00000000-0005-0000-0000-0000768D0000}"/>
    <cellStyle name="Título 2 20" xfId="26857" xr:uid="{00000000-0005-0000-0000-0000778D0000}"/>
    <cellStyle name="Título 2 21" xfId="26858" xr:uid="{00000000-0005-0000-0000-0000788D0000}"/>
    <cellStyle name="Título 2 22" xfId="26859" xr:uid="{00000000-0005-0000-0000-0000798D0000}"/>
    <cellStyle name="Título 2 23" xfId="26860" xr:uid="{00000000-0005-0000-0000-00007A8D0000}"/>
    <cellStyle name="Título 2 24" xfId="26861" xr:uid="{00000000-0005-0000-0000-00007B8D0000}"/>
    <cellStyle name="Título 2 25" xfId="26862" xr:uid="{00000000-0005-0000-0000-00007C8D0000}"/>
    <cellStyle name="Título 2 26" xfId="26863" xr:uid="{00000000-0005-0000-0000-00007D8D0000}"/>
    <cellStyle name="Título 2 27" xfId="26864" xr:uid="{00000000-0005-0000-0000-00007E8D0000}"/>
    <cellStyle name="Título 2 28" xfId="26865" xr:uid="{00000000-0005-0000-0000-00007F8D0000}"/>
    <cellStyle name="Título 2 29" xfId="26866" xr:uid="{00000000-0005-0000-0000-0000808D0000}"/>
    <cellStyle name="titulo 2 3" xfId="26867" xr:uid="{00000000-0005-0000-0000-0000818D0000}"/>
    <cellStyle name="Título 2 3" xfId="26868" xr:uid="{00000000-0005-0000-0000-0000828D0000}"/>
    <cellStyle name="Título 2 3 2" xfId="36990" xr:uid="{00000000-0005-0000-0000-0000838D0000}"/>
    <cellStyle name="Título 2 30" xfId="26869" xr:uid="{00000000-0005-0000-0000-0000848D0000}"/>
    <cellStyle name="Título 2 31" xfId="26870" xr:uid="{00000000-0005-0000-0000-0000858D0000}"/>
    <cellStyle name="Título 2 32" xfId="26871" xr:uid="{00000000-0005-0000-0000-0000868D0000}"/>
    <cellStyle name="Título 2 33" xfId="26872" xr:uid="{00000000-0005-0000-0000-0000878D0000}"/>
    <cellStyle name="Título 2 34" xfId="26873" xr:uid="{00000000-0005-0000-0000-0000888D0000}"/>
    <cellStyle name="Título 2 35" xfId="26874" xr:uid="{00000000-0005-0000-0000-0000898D0000}"/>
    <cellStyle name="Título 2 36" xfId="26875" xr:uid="{00000000-0005-0000-0000-00008A8D0000}"/>
    <cellStyle name="Título 2 37" xfId="26876" xr:uid="{00000000-0005-0000-0000-00008B8D0000}"/>
    <cellStyle name="Título 2 38" xfId="26877" xr:uid="{00000000-0005-0000-0000-00008C8D0000}"/>
    <cellStyle name="Título 2 39" xfId="26878" xr:uid="{00000000-0005-0000-0000-00008D8D0000}"/>
    <cellStyle name="titulo 2 4" xfId="26879" xr:uid="{00000000-0005-0000-0000-00008E8D0000}"/>
    <cellStyle name="Título 2 4" xfId="26880" xr:uid="{00000000-0005-0000-0000-00008F8D0000}"/>
    <cellStyle name="Título 2 4 2" xfId="26881" xr:uid="{00000000-0005-0000-0000-0000908D0000}"/>
    <cellStyle name="Título 2 4 3" xfId="26882" xr:uid="{00000000-0005-0000-0000-0000918D0000}"/>
    <cellStyle name="Título 2 4 4" xfId="26883" xr:uid="{00000000-0005-0000-0000-0000928D0000}"/>
    <cellStyle name="Título 2 40" xfId="26884" xr:uid="{00000000-0005-0000-0000-0000938D0000}"/>
    <cellStyle name="Título 2 41" xfId="26885" xr:uid="{00000000-0005-0000-0000-0000948D0000}"/>
    <cellStyle name="Título 2 42" xfId="26886" xr:uid="{00000000-0005-0000-0000-0000958D0000}"/>
    <cellStyle name="Título 2 43" xfId="26887" xr:uid="{00000000-0005-0000-0000-0000968D0000}"/>
    <cellStyle name="Título 2 44" xfId="26888" xr:uid="{00000000-0005-0000-0000-0000978D0000}"/>
    <cellStyle name="Título 2 45" xfId="26889" xr:uid="{00000000-0005-0000-0000-0000988D0000}"/>
    <cellStyle name="Título 2 46" xfId="26890" xr:uid="{00000000-0005-0000-0000-0000998D0000}"/>
    <cellStyle name="Título 2 47" xfId="26891" xr:uid="{00000000-0005-0000-0000-00009A8D0000}"/>
    <cellStyle name="Título 2 48" xfId="26892" xr:uid="{00000000-0005-0000-0000-00009B8D0000}"/>
    <cellStyle name="Título 2 49" xfId="26893" xr:uid="{00000000-0005-0000-0000-00009C8D0000}"/>
    <cellStyle name="titulo 2 5" xfId="26894" xr:uid="{00000000-0005-0000-0000-00009D8D0000}"/>
    <cellStyle name="Título 2 5" xfId="26895" xr:uid="{00000000-0005-0000-0000-00009E8D0000}"/>
    <cellStyle name="Título 2 50" xfId="26896" xr:uid="{00000000-0005-0000-0000-00009F8D0000}"/>
    <cellStyle name="Título 2 51" xfId="26897" xr:uid="{00000000-0005-0000-0000-0000A08D0000}"/>
    <cellStyle name="Título 2 52" xfId="26898" xr:uid="{00000000-0005-0000-0000-0000A18D0000}"/>
    <cellStyle name="Título 2 53" xfId="26899" xr:uid="{00000000-0005-0000-0000-0000A28D0000}"/>
    <cellStyle name="Título 2 54" xfId="26900" xr:uid="{00000000-0005-0000-0000-0000A38D0000}"/>
    <cellStyle name="Título 2 55" xfId="26901" xr:uid="{00000000-0005-0000-0000-0000A48D0000}"/>
    <cellStyle name="Título 2 56" xfId="26902" xr:uid="{00000000-0005-0000-0000-0000A58D0000}"/>
    <cellStyle name="Título 2 57" xfId="26903" xr:uid="{00000000-0005-0000-0000-0000A68D0000}"/>
    <cellStyle name="Título 2 58" xfId="26904" xr:uid="{00000000-0005-0000-0000-0000A78D0000}"/>
    <cellStyle name="Título 2 59" xfId="26905" xr:uid="{00000000-0005-0000-0000-0000A88D0000}"/>
    <cellStyle name="titulo 2 6" xfId="26906" xr:uid="{00000000-0005-0000-0000-0000A98D0000}"/>
    <cellStyle name="Título 2 6" xfId="26907" xr:uid="{00000000-0005-0000-0000-0000AA8D0000}"/>
    <cellStyle name="Título 2 60" xfId="26908" xr:uid="{00000000-0005-0000-0000-0000AB8D0000}"/>
    <cellStyle name="Título 2 61" xfId="26909" xr:uid="{00000000-0005-0000-0000-0000AC8D0000}"/>
    <cellStyle name="Título 2 62" xfId="26910" xr:uid="{00000000-0005-0000-0000-0000AD8D0000}"/>
    <cellStyle name="Título 2 63" xfId="26911" xr:uid="{00000000-0005-0000-0000-0000AE8D0000}"/>
    <cellStyle name="Título 2 64" xfId="26912" xr:uid="{00000000-0005-0000-0000-0000AF8D0000}"/>
    <cellStyle name="Título 2 65" xfId="26913" xr:uid="{00000000-0005-0000-0000-0000B08D0000}"/>
    <cellStyle name="Título 2 66" xfId="26914" xr:uid="{00000000-0005-0000-0000-0000B18D0000}"/>
    <cellStyle name="Título 2 67" xfId="26915" xr:uid="{00000000-0005-0000-0000-0000B28D0000}"/>
    <cellStyle name="Título 2 68" xfId="26916" xr:uid="{00000000-0005-0000-0000-0000B38D0000}"/>
    <cellStyle name="Título 2 69" xfId="26917" xr:uid="{00000000-0005-0000-0000-0000B48D0000}"/>
    <cellStyle name="titulo 2 7" xfId="26918" xr:uid="{00000000-0005-0000-0000-0000B58D0000}"/>
    <cellStyle name="Título 2 7" xfId="26919" xr:uid="{00000000-0005-0000-0000-0000B68D0000}"/>
    <cellStyle name="Título 2 70" xfId="26920" xr:uid="{00000000-0005-0000-0000-0000B78D0000}"/>
    <cellStyle name="Título 2 71" xfId="26921" xr:uid="{00000000-0005-0000-0000-0000B88D0000}"/>
    <cellStyle name="Título 2 72" xfId="26922" xr:uid="{00000000-0005-0000-0000-0000B98D0000}"/>
    <cellStyle name="Título 2 73" xfId="26923" xr:uid="{00000000-0005-0000-0000-0000BA8D0000}"/>
    <cellStyle name="Título 2 74" xfId="26924" xr:uid="{00000000-0005-0000-0000-0000BB8D0000}"/>
    <cellStyle name="Título 2 75" xfId="26925" xr:uid="{00000000-0005-0000-0000-0000BC8D0000}"/>
    <cellStyle name="Título 2 76" xfId="26926" xr:uid="{00000000-0005-0000-0000-0000BD8D0000}"/>
    <cellStyle name="Título 2 77" xfId="26927" xr:uid="{00000000-0005-0000-0000-0000BE8D0000}"/>
    <cellStyle name="Título 2 78" xfId="26928" xr:uid="{00000000-0005-0000-0000-0000BF8D0000}"/>
    <cellStyle name="Título 2 79" xfId="26929" xr:uid="{00000000-0005-0000-0000-0000C08D0000}"/>
    <cellStyle name="titulo 2 8" xfId="26930" xr:uid="{00000000-0005-0000-0000-0000C18D0000}"/>
    <cellStyle name="Título 2 8" xfId="26931" xr:uid="{00000000-0005-0000-0000-0000C28D0000}"/>
    <cellStyle name="Título 2 80" xfId="26932" xr:uid="{00000000-0005-0000-0000-0000C38D0000}"/>
    <cellStyle name="Título 2 81" xfId="26933" xr:uid="{00000000-0005-0000-0000-0000C48D0000}"/>
    <cellStyle name="Título 2 82" xfId="26934" xr:uid="{00000000-0005-0000-0000-0000C58D0000}"/>
    <cellStyle name="Título 2 83" xfId="26935" xr:uid="{00000000-0005-0000-0000-0000C68D0000}"/>
    <cellStyle name="Título 2 84" xfId="26936" xr:uid="{00000000-0005-0000-0000-0000C78D0000}"/>
    <cellStyle name="Título 2 85" xfId="26937" xr:uid="{00000000-0005-0000-0000-0000C88D0000}"/>
    <cellStyle name="Título 2 86" xfId="26938" xr:uid="{00000000-0005-0000-0000-0000C98D0000}"/>
    <cellStyle name="Título 2 87" xfId="26939" xr:uid="{00000000-0005-0000-0000-0000CA8D0000}"/>
    <cellStyle name="Título 2 88" xfId="26940" xr:uid="{00000000-0005-0000-0000-0000CB8D0000}"/>
    <cellStyle name="Título 2 89" xfId="26941" xr:uid="{00000000-0005-0000-0000-0000CC8D0000}"/>
    <cellStyle name="titulo 2 9" xfId="26942" xr:uid="{00000000-0005-0000-0000-0000CD8D0000}"/>
    <cellStyle name="Título 2 9" xfId="26943" xr:uid="{00000000-0005-0000-0000-0000CE8D0000}"/>
    <cellStyle name="Título 2 90" xfId="26944" xr:uid="{00000000-0005-0000-0000-0000CF8D0000}"/>
    <cellStyle name="Título 2 91" xfId="26945" xr:uid="{00000000-0005-0000-0000-0000D08D0000}"/>
    <cellStyle name="Título 2 92" xfId="26946" xr:uid="{00000000-0005-0000-0000-0000D18D0000}"/>
    <cellStyle name="Título 2 93" xfId="26947" xr:uid="{00000000-0005-0000-0000-0000D28D0000}"/>
    <cellStyle name="Título 2 94" xfId="26948" xr:uid="{00000000-0005-0000-0000-0000D38D0000}"/>
    <cellStyle name="Título 2 95" xfId="26949" xr:uid="{00000000-0005-0000-0000-0000D48D0000}"/>
    <cellStyle name="Título 2 96" xfId="26950" xr:uid="{00000000-0005-0000-0000-0000D58D0000}"/>
    <cellStyle name="Título 2 97" xfId="26951" xr:uid="{00000000-0005-0000-0000-0000D68D0000}"/>
    <cellStyle name="Título 2 98" xfId="26952" xr:uid="{00000000-0005-0000-0000-0000D78D0000}"/>
    <cellStyle name="Título 2 99" xfId="26953" xr:uid="{00000000-0005-0000-0000-0000D88D0000}"/>
    <cellStyle name="titulo 2_ActiFijos" xfId="26954" xr:uid="{00000000-0005-0000-0000-0000D98D0000}"/>
    <cellStyle name="Título 20" xfId="26955" xr:uid="{00000000-0005-0000-0000-0000DA8D0000}"/>
    <cellStyle name="Título 21" xfId="26956" xr:uid="{00000000-0005-0000-0000-0000DB8D0000}"/>
    <cellStyle name="Título 22" xfId="26957" xr:uid="{00000000-0005-0000-0000-0000DC8D0000}"/>
    <cellStyle name="Título 23" xfId="26958" xr:uid="{00000000-0005-0000-0000-0000DD8D0000}"/>
    <cellStyle name="Título 24" xfId="26959" xr:uid="{00000000-0005-0000-0000-0000DE8D0000}"/>
    <cellStyle name="Título 25" xfId="26960" xr:uid="{00000000-0005-0000-0000-0000DF8D0000}"/>
    <cellStyle name="Título 26" xfId="26961" xr:uid="{00000000-0005-0000-0000-0000E08D0000}"/>
    <cellStyle name="Título 27" xfId="26962" xr:uid="{00000000-0005-0000-0000-0000E18D0000}"/>
    <cellStyle name="Título 28" xfId="26963" xr:uid="{00000000-0005-0000-0000-0000E28D0000}"/>
    <cellStyle name="Título 29" xfId="26964" xr:uid="{00000000-0005-0000-0000-0000E38D0000}"/>
    <cellStyle name="titulo 3" xfId="26965" xr:uid="{00000000-0005-0000-0000-0000E48D0000}"/>
    <cellStyle name="titulo 3 10" xfId="26966" xr:uid="{00000000-0005-0000-0000-0000E58D0000}"/>
    <cellStyle name="Título 3 10" xfId="26967" xr:uid="{00000000-0005-0000-0000-0000E68D0000}"/>
    <cellStyle name="Título 3 100" xfId="26968" xr:uid="{00000000-0005-0000-0000-0000E78D0000}"/>
    <cellStyle name="Título 3 101" xfId="26969" xr:uid="{00000000-0005-0000-0000-0000E88D0000}"/>
    <cellStyle name="titulo 3 11" xfId="26970" xr:uid="{00000000-0005-0000-0000-0000E98D0000}"/>
    <cellStyle name="Título 3 11" xfId="26971" xr:uid="{00000000-0005-0000-0000-0000EA8D0000}"/>
    <cellStyle name="titulo 3 12" xfId="26972" xr:uid="{00000000-0005-0000-0000-0000EB8D0000}"/>
    <cellStyle name="Título 3 12" xfId="26973" xr:uid="{00000000-0005-0000-0000-0000EC8D0000}"/>
    <cellStyle name="Título 3 13" xfId="26974" xr:uid="{00000000-0005-0000-0000-0000ED8D0000}"/>
    <cellStyle name="Título 3 14" xfId="26975" xr:uid="{00000000-0005-0000-0000-0000EE8D0000}"/>
    <cellStyle name="Título 3 15" xfId="26976" xr:uid="{00000000-0005-0000-0000-0000EF8D0000}"/>
    <cellStyle name="Título 3 16" xfId="26977" xr:uid="{00000000-0005-0000-0000-0000F08D0000}"/>
    <cellStyle name="Título 3 17" xfId="26978" xr:uid="{00000000-0005-0000-0000-0000F18D0000}"/>
    <cellStyle name="Título 3 18" xfId="26979" xr:uid="{00000000-0005-0000-0000-0000F28D0000}"/>
    <cellStyle name="Título 3 19" xfId="26980" xr:uid="{00000000-0005-0000-0000-0000F38D0000}"/>
    <cellStyle name="titulo 3 2" xfId="26981" xr:uid="{00000000-0005-0000-0000-0000F48D0000}"/>
    <cellStyle name="Título 3 2" xfId="26982" xr:uid="{00000000-0005-0000-0000-0000F58D0000}"/>
    <cellStyle name="Título 3 2 2" xfId="36991" xr:uid="{00000000-0005-0000-0000-0000F68D0000}"/>
    <cellStyle name="Título 3 20" xfId="26983" xr:uid="{00000000-0005-0000-0000-0000F78D0000}"/>
    <cellStyle name="Título 3 21" xfId="26984" xr:uid="{00000000-0005-0000-0000-0000F88D0000}"/>
    <cellStyle name="Título 3 22" xfId="26985" xr:uid="{00000000-0005-0000-0000-0000F98D0000}"/>
    <cellStyle name="Título 3 23" xfId="26986" xr:uid="{00000000-0005-0000-0000-0000FA8D0000}"/>
    <cellStyle name="Título 3 24" xfId="26987" xr:uid="{00000000-0005-0000-0000-0000FB8D0000}"/>
    <cellStyle name="Título 3 25" xfId="26988" xr:uid="{00000000-0005-0000-0000-0000FC8D0000}"/>
    <cellStyle name="Título 3 26" xfId="26989" xr:uid="{00000000-0005-0000-0000-0000FD8D0000}"/>
    <cellStyle name="Título 3 27" xfId="26990" xr:uid="{00000000-0005-0000-0000-0000FE8D0000}"/>
    <cellStyle name="Título 3 28" xfId="26991" xr:uid="{00000000-0005-0000-0000-0000FF8D0000}"/>
    <cellStyle name="Título 3 29" xfId="26992" xr:uid="{00000000-0005-0000-0000-0000008E0000}"/>
    <cellStyle name="titulo 3 3" xfId="26993" xr:uid="{00000000-0005-0000-0000-0000018E0000}"/>
    <cellStyle name="Título 3 3" xfId="26994" xr:uid="{00000000-0005-0000-0000-0000028E0000}"/>
    <cellStyle name="Título 3 3 2" xfId="36992" xr:uid="{00000000-0005-0000-0000-0000038E0000}"/>
    <cellStyle name="Título 3 30" xfId="26995" xr:uid="{00000000-0005-0000-0000-0000048E0000}"/>
    <cellStyle name="Título 3 31" xfId="26996" xr:uid="{00000000-0005-0000-0000-0000058E0000}"/>
    <cellStyle name="Título 3 32" xfId="26997" xr:uid="{00000000-0005-0000-0000-0000068E0000}"/>
    <cellStyle name="Título 3 33" xfId="26998" xr:uid="{00000000-0005-0000-0000-0000078E0000}"/>
    <cellStyle name="Título 3 34" xfId="26999" xr:uid="{00000000-0005-0000-0000-0000088E0000}"/>
    <cellStyle name="Título 3 35" xfId="27000" xr:uid="{00000000-0005-0000-0000-0000098E0000}"/>
    <cellStyle name="Título 3 36" xfId="27001" xr:uid="{00000000-0005-0000-0000-00000A8E0000}"/>
    <cellStyle name="Título 3 37" xfId="27002" xr:uid="{00000000-0005-0000-0000-00000B8E0000}"/>
    <cellStyle name="Título 3 38" xfId="27003" xr:uid="{00000000-0005-0000-0000-00000C8E0000}"/>
    <cellStyle name="Título 3 39" xfId="27004" xr:uid="{00000000-0005-0000-0000-00000D8E0000}"/>
    <cellStyle name="titulo 3 4" xfId="27005" xr:uid="{00000000-0005-0000-0000-00000E8E0000}"/>
    <cellStyle name="Título 3 4" xfId="27006" xr:uid="{00000000-0005-0000-0000-00000F8E0000}"/>
    <cellStyle name="Título 3 4 2" xfId="27007" xr:uid="{00000000-0005-0000-0000-0000108E0000}"/>
    <cellStyle name="Título 3 4 3" xfId="27008" xr:uid="{00000000-0005-0000-0000-0000118E0000}"/>
    <cellStyle name="Título 3 4 4" xfId="27009" xr:uid="{00000000-0005-0000-0000-0000128E0000}"/>
    <cellStyle name="Título 3 40" xfId="27010" xr:uid="{00000000-0005-0000-0000-0000138E0000}"/>
    <cellStyle name="Título 3 41" xfId="27011" xr:uid="{00000000-0005-0000-0000-0000148E0000}"/>
    <cellStyle name="Título 3 42" xfId="27012" xr:uid="{00000000-0005-0000-0000-0000158E0000}"/>
    <cellStyle name="Título 3 43" xfId="27013" xr:uid="{00000000-0005-0000-0000-0000168E0000}"/>
    <cellStyle name="Título 3 44" xfId="27014" xr:uid="{00000000-0005-0000-0000-0000178E0000}"/>
    <cellStyle name="Título 3 45" xfId="27015" xr:uid="{00000000-0005-0000-0000-0000188E0000}"/>
    <cellStyle name="Título 3 46" xfId="27016" xr:uid="{00000000-0005-0000-0000-0000198E0000}"/>
    <cellStyle name="Título 3 47" xfId="27017" xr:uid="{00000000-0005-0000-0000-00001A8E0000}"/>
    <cellStyle name="Título 3 48" xfId="27018" xr:uid="{00000000-0005-0000-0000-00001B8E0000}"/>
    <cellStyle name="Título 3 49" xfId="27019" xr:uid="{00000000-0005-0000-0000-00001C8E0000}"/>
    <cellStyle name="titulo 3 5" xfId="27020" xr:uid="{00000000-0005-0000-0000-00001D8E0000}"/>
    <cellStyle name="Título 3 5" xfId="27021" xr:uid="{00000000-0005-0000-0000-00001E8E0000}"/>
    <cellStyle name="Título 3 50" xfId="27022" xr:uid="{00000000-0005-0000-0000-00001F8E0000}"/>
    <cellStyle name="Título 3 51" xfId="27023" xr:uid="{00000000-0005-0000-0000-0000208E0000}"/>
    <cellStyle name="Título 3 52" xfId="27024" xr:uid="{00000000-0005-0000-0000-0000218E0000}"/>
    <cellStyle name="Título 3 53" xfId="27025" xr:uid="{00000000-0005-0000-0000-0000228E0000}"/>
    <cellStyle name="Título 3 54" xfId="27026" xr:uid="{00000000-0005-0000-0000-0000238E0000}"/>
    <cellStyle name="Título 3 55" xfId="27027" xr:uid="{00000000-0005-0000-0000-0000248E0000}"/>
    <cellStyle name="Título 3 56" xfId="27028" xr:uid="{00000000-0005-0000-0000-0000258E0000}"/>
    <cellStyle name="Título 3 57" xfId="27029" xr:uid="{00000000-0005-0000-0000-0000268E0000}"/>
    <cellStyle name="Título 3 58" xfId="27030" xr:uid="{00000000-0005-0000-0000-0000278E0000}"/>
    <cellStyle name="Título 3 59" xfId="27031" xr:uid="{00000000-0005-0000-0000-0000288E0000}"/>
    <cellStyle name="titulo 3 6" xfId="27032" xr:uid="{00000000-0005-0000-0000-0000298E0000}"/>
    <cellStyle name="Título 3 6" xfId="27033" xr:uid="{00000000-0005-0000-0000-00002A8E0000}"/>
    <cellStyle name="Título 3 60" xfId="27034" xr:uid="{00000000-0005-0000-0000-00002B8E0000}"/>
    <cellStyle name="Título 3 61" xfId="27035" xr:uid="{00000000-0005-0000-0000-00002C8E0000}"/>
    <cellStyle name="Título 3 62" xfId="27036" xr:uid="{00000000-0005-0000-0000-00002D8E0000}"/>
    <cellStyle name="Título 3 63" xfId="27037" xr:uid="{00000000-0005-0000-0000-00002E8E0000}"/>
    <cellStyle name="Título 3 64" xfId="27038" xr:uid="{00000000-0005-0000-0000-00002F8E0000}"/>
    <cellStyle name="Título 3 65" xfId="27039" xr:uid="{00000000-0005-0000-0000-0000308E0000}"/>
    <cellStyle name="Título 3 66" xfId="27040" xr:uid="{00000000-0005-0000-0000-0000318E0000}"/>
    <cellStyle name="Título 3 67" xfId="27041" xr:uid="{00000000-0005-0000-0000-0000328E0000}"/>
    <cellStyle name="Título 3 68" xfId="27042" xr:uid="{00000000-0005-0000-0000-0000338E0000}"/>
    <cellStyle name="Título 3 69" xfId="27043" xr:uid="{00000000-0005-0000-0000-0000348E0000}"/>
    <cellStyle name="titulo 3 7" xfId="27044" xr:uid="{00000000-0005-0000-0000-0000358E0000}"/>
    <cellStyle name="Título 3 7" xfId="27045" xr:uid="{00000000-0005-0000-0000-0000368E0000}"/>
    <cellStyle name="Título 3 70" xfId="27046" xr:uid="{00000000-0005-0000-0000-0000378E0000}"/>
    <cellStyle name="Título 3 71" xfId="27047" xr:uid="{00000000-0005-0000-0000-0000388E0000}"/>
    <cellStyle name="Título 3 72" xfId="27048" xr:uid="{00000000-0005-0000-0000-0000398E0000}"/>
    <cellStyle name="Título 3 73" xfId="27049" xr:uid="{00000000-0005-0000-0000-00003A8E0000}"/>
    <cellStyle name="Título 3 74" xfId="27050" xr:uid="{00000000-0005-0000-0000-00003B8E0000}"/>
    <cellStyle name="Título 3 75" xfId="27051" xr:uid="{00000000-0005-0000-0000-00003C8E0000}"/>
    <cellStyle name="Título 3 76" xfId="27052" xr:uid="{00000000-0005-0000-0000-00003D8E0000}"/>
    <cellStyle name="Título 3 77" xfId="27053" xr:uid="{00000000-0005-0000-0000-00003E8E0000}"/>
    <cellStyle name="Título 3 78" xfId="27054" xr:uid="{00000000-0005-0000-0000-00003F8E0000}"/>
    <cellStyle name="Título 3 79" xfId="27055" xr:uid="{00000000-0005-0000-0000-0000408E0000}"/>
    <cellStyle name="titulo 3 8" xfId="27056" xr:uid="{00000000-0005-0000-0000-0000418E0000}"/>
    <cellStyle name="Título 3 8" xfId="27057" xr:uid="{00000000-0005-0000-0000-0000428E0000}"/>
    <cellStyle name="Título 3 80" xfId="27058" xr:uid="{00000000-0005-0000-0000-0000438E0000}"/>
    <cellStyle name="Título 3 81" xfId="27059" xr:uid="{00000000-0005-0000-0000-0000448E0000}"/>
    <cellStyle name="Título 3 82" xfId="27060" xr:uid="{00000000-0005-0000-0000-0000458E0000}"/>
    <cellStyle name="Título 3 83" xfId="27061" xr:uid="{00000000-0005-0000-0000-0000468E0000}"/>
    <cellStyle name="Título 3 84" xfId="27062" xr:uid="{00000000-0005-0000-0000-0000478E0000}"/>
    <cellStyle name="Título 3 85" xfId="27063" xr:uid="{00000000-0005-0000-0000-0000488E0000}"/>
    <cellStyle name="Título 3 86" xfId="27064" xr:uid="{00000000-0005-0000-0000-0000498E0000}"/>
    <cellStyle name="Título 3 87" xfId="27065" xr:uid="{00000000-0005-0000-0000-00004A8E0000}"/>
    <cellStyle name="Título 3 88" xfId="27066" xr:uid="{00000000-0005-0000-0000-00004B8E0000}"/>
    <cellStyle name="Título 3 89" xfId="27067" xr:uid="{00000000-0005-0000-0000-00004C8E0000}"/>
    <cellStyle name="titulo 3 9" xfId="27068" xr:uid="{00000000-0005-0000-0000-00004D8E0000}"/>
    <cellStyle name="Título 3 9" xfId="27069" xr:uid="{00000000-0005-0000-0000-00004E8E0000}"/>
    <cellStyle name="Título 3 90" xfId="27070" xr:uid="{00000000-0005-0000-0000-00004F8E0000}"/>
    <cellStyle name="Título 3 91" xfId="27071" xr:uid="{00000000-0005-0000-0000-0000508E0000}"/>
    <cellStyle name="Título 3 92" xfId="27072" xr:uid="{00000000-0005-0000-0000-0000518E0000}"/>
    <cellStyle name="Título 3 93" xfId="27073" xr:uid="{00000000-0005-0000-0000-0000528E0000}"/>
    <cellStyle name="Título 3 94" xfId="27074" xr:uid="{00000000-0005-0000-0000-0000538E0000}"/>
    <cellStyle name="Título 3 95" xfId="27075" xr:uid="{00000000-0005-0000-0000-0000548E0000}"/>
    <cellStyle name="Título 3 96" xfId="27076" xr:uid="{00000000-0005-0000-0000-0000558E0000}"/>
    <cellStyle name="Título 3 97" xfId="27077" xr:uid="{00000000-0005-0000-0000-0000568E0000}"/>
    <cellStyle name="Título 3 98" xfId="27078" xr:uid="{00000000-0005-0000-0000-0000578E0000}"/>
    <cellStyle name="Título 3 99" xfId="27079" xr:uid="{00000000-0005-0000-0000-0000588E0000}"/>
    <cellStyle name="titulo 3_ActiFijos" xfId="27080" xr:uid="{00000000-0005-0000-0000-0000598E0000}"/>
    <cellStyle name="Título 30" xfId="27081" xr:uid="{00000000-0005-0000-0000-00005A8E0000}"/>
    <cellStyle name="Título 31" xfId="27082" xr:uid="{00000000-0005-0000-0000-00005B8E0000}"/>
    <cellStyle name="Título 32" xfId="27083" xr:uid="{00000000-0005-0000-0000-00005C8E0000}"/>
    <cellStyle name="Título 33" xfId="27084" xr:uid="{00000000-0005-0000-0000-00005D8E0000}"/>
    <cellStyle name="Título 34" xfId="27085" xr:uid="{00000000-0005-0000-0000-00005E8E0000}"/>
    <cellStyle name="Título 35" xfId="27086" xr:uid="{00000000-0005-0000-0000-00005F8E0000}"/>
    <cellStyle name="Título 36" xfId="27087" xr:uid="{00000000-0005-0000-0000-0000608E0000}"/>
    <cellStyle name="Título 37" xfId="27088" xr:uid="{00000000-0005-0000-0000-0000618E0000}"/>
    <cellStyle name="Título 38" xfId="27089" xr:uid="{00000000-0005-0000-0000-0000628E0000}"/>
    <cellStyle name="Título 39" xfId="27090" xr:uid="{00000000-0005-0000-0000-0000638E0000}"/>
    <cellStyle name="titulo 4" xfId="27091" xr:uid="{00000000-0005-0000-0000-0000648E0000}"/>
    <cellStyle name="titulo 4 10" xfId="27092" xr:uid="{00000000-0005-0000-0000-0000658E0000}"/>
    <cellStyle name="Título 4 10" xfId="27093" xr:uid="{00000000-0005-0000-0000-0000668E0000}"/>
    <cellStyle name="titulo 4 11" xfId="27094" xr:uid="{00000000-0005-0000-0000-0000678E0000}"/>
    <cellStyle name="Título 4 11" xfId="27095" xr:uid="{00000000-0005-0000-0000-0000688E0000}"/>
    <cellStyle name="titulo 4 12" xfId="27096" xr:uid="{00000000-0005-0000-0000-0000698E0000}"/>
    <cellStyle name="Título 4 12" xfId="27097" xr:uid="{00000000-0005-0000-0000-00006A8E0000}"/>
    <cellStyle name="Título 4 13" xfId="27098" xr:uid="{00000000-0005-0000-0000-00006B8E0000}"/>
    <cellStyle name="Título 4 14" xfId="27099" xr:uid="{00000000-0005-0000-0000-00006C8E0000}"/>
    <cellStyle name="Título 4 15" xfId="27100" xr:uid="{00000000-0005-0000-0000-00006D8E0000}"/>
    <cellStyle name="Título 4 16" xfId="27101" xr:uid="{00000000-0005-0000-0000-00006E8E0000}"/>
    <cellStyle name="Título 4 17" xfId="27102" xr:uid="{00000000-0005-0000-0000-00006F8E0000}"/>
    <cellStyle name="Título 4 18" xfId="27103" xr:uid="{00000000-0005-0000-0000-0000708E0000}"/>
    <cellStyle name="Título 4 19" xfId="27104" xr:uid="{00000000-0005-0000-0000-0000718E0000}"/>
    <cellStyle name="titulo 4 2" xfId="27105" xr:uid="{00000000-0005-0000-0000-0000728E0000}"/>
    <cellStyle name="Título 4 2" xfId="27106" xr:uid="{00000000-0005-0000-0000-0000738E0000}"/>
    <cellStyle name="Título 4 2 2" xfId="36993" xr:uid="{00000000-0005-0000-0000-0000748E0000}"/>
    <cellStyle name="Título 4 20" xfId="27107" xr:uid="{00000000-0005-0000-0000-0000758E0000}"/>
    <cellStyle name="Título 4 21" xfId="27108" xr:uid="{00000000-0005-0000-0000-0000768E0000}"/>
    <cellStyle name="Título 4 22" xfId="27109" xr:uid="{00000000-0005-0000-0000-0000778E0000}"/>
    <cellStyle name="Título 4 23" xfId="27110" xr:uid="{00000000-0005-0000-0000-0000788E0000}"/>
    <cellStyle name="Título 4 24" xfId="27111" xr:uid="{00000000-0005-0000-0000-0000798E0000}"/>
    <cellStyle name="Título 4 25" xfId="27112" xr:uid="{00000000-0005-0000-0000-00007A8E0000}"/>
    <cellStyle name="Título 4 26" xfId="27113" xr:uid="{00000000-0005-0000-0000-00007B8E0000}"/>
    <cellStyle name="Título 4 27" xfId="27114" xr:uid="{00000000-0005-0000-0000-00007C8E0000}"/>
    <cellStyle name="Título 4 28" xfId="27115" xr:uid="{00000000-0005-0000-0000-00007D8E0000}"/>
    <cellStyle name="Título 4 29" xfId="27116" xr:uid="{00000000-0005-0000-0000-00007E8E0000}"/>
    <cellStyle name="titulo 4 3" xfId="27117" xr:uid="{00000000-0005-0000-0000-00007F8E0000}"/>
    <cellStyle name="Título 4 3" xfId="27118" xr:uid="{00000000-0005-0000-0000-0000808E0000}"/>
    <cellStyle name="Título 4 3 2" xfId="36994" xr:uid="{00000000-0005-0000-0000-0000818E0000}"/>
    <cellStyle name="Título 4 30" xfId="27119" xr:uid="{00000000-0005-0000-0000-0000828E0000}"/>
    <cellStyle name="Título 4 31" xfId="27120" xr:uid="{00000000-0005-0000-0000-0000838E0000}"/>
    <cellStyle name="Título 4 32" xfId="27121" xr:uid="{00000000-0005-0000-0000-0000848E0000}"/>
    <cellStyle name="Título 4 33" xfId="27122" xr:uid="{00000000-0005-0000-0000-0000858E0000}"/>
    <cellStyle name="Título 4 34" xfId="27123" xr:uid="{00000000-0005-0000-0000-0000868E0000}"/>
    <cellStyle name="Título 4 35" xfId="27124" xr:uid="{00000000-0005-0000-0000-0000878E0000}"/>
    <cellStyle name="Título 4 36" xfId="27125" xr:uid="{00000000-0005-0000-0000-0000888E0000}"/>
    <cellStyle name="Título 4 37" xfId="27126" xr:uid="{00000000-0005-0000-0000-0000898E0000}"/>
    <cellStyle name="Título 4 38" xfId="27127" xr:uid="{00000000-0005-0000-0000-00008A8E0000}"/>
    <cellStyle name="Título 4 39" xfId="27128" xr:uid="{00000000-0005-0000-0000-00008B8E0000}"/>
    <cellStyle name="titulo 4 4" xfId="27129" xr:uid="{00000000-0005-0000-0000-00008C8E0000}"/>
    <cellStyle name="Título 4 4" xfId="27130" xr:uid="{00000000-0005-0000-0000-00008D8E0000}"/>
    <cellStyle name="Título 4 4 2" xfId="27131" xr:uid="{00000000-0005-0000-0000-00008E8E0000}"/>
    <cellStyle name="Título 4 4 3" xfId="27132" xr:uid="{00000000-0005-0000-0000-00008F8E0000}"/>
    <cellStyle name="Título 4 4 4" xfId="27133" xr:uid="{00000000-0005-0000-0000-0000908E0000}"/>
    <cellStyle name="Título 4 40" xfId="27134" xr:uid="{00000000-0005-0000-0000-0000918E0000}"/>
    <cellStyle name="Título 4 41" xfId="27135" xr:uid="{00000000-0005-0000-0000-0000928E0000}"/>
    <cellStyle name="Título 4 42" xfId="36995" xr:uid="{00000000-0005-0000-0000-0000938E0000}"/>
    <cellStyle name="Título 4 43" xfId="36996" xr:uid="{00000000-0005-0000-0000-0000948E0000}"/>
    <cellStyle name="Título 4 44" xfId="36997" xr:uid="{00000000-0005-0000-0000-0000958E0000}"/>
    <cellStyle name="Título 4 45" xfId="36998" xr:uid="{00000000-0005-0000-0000-0000968E0000}"/>
    <cellStyle name="Título 4 46" xfId="36999" xr:uid="{00000000-0005-0000-0000-0000978E0000}"/>
    <cellStyle name="Título 4 47" xfId="37000" xr:uid="{00000000-0005-0000-0000-0000988E0000}"/>
    <cellStyle name="Título 4 48" xfId="37001" xr:uid="{00000000-0005-0000-0000-0000998E0000}"/>
    <cellStyle name="Título 4 49" xfId="37002" xr:uid="{00000000-0005-0000-0000-00009A8E0000}"/>
    <cellStyle name="titulo 4 5" xfId="27136" xr:uid="{00000000-0005-0000-0000-00009B8E0000}"/>
    <cellStyle name="Título 4 5" xfId="27137" xr:uid="{00000000-0005-0000-0000-00009C8E0000}"/>
    <cellStyle name="Título 4 50" xfId="37003" xr:uid="{00000000-0005-0000-0000-00009D8E0000}"/>
    <cellStyle name="Título 4 51" xfId="37004" xr:uid="{00000000-0005-0000-0000-00009E8E0000}"/>
    <cellStyle name="Título 4 52" xfId="37005" xr:uid="{00000000-0005-0000-0000-00009F8E0000}"/>
    <cellStyle name="Título 4 53" xfId="37006" xr:uid="{00000000-0005-0000-0000-0000A08E0000}"/>
    <cellStyle name="Título 4 54" xfId="37007" xr:uid="{00000000-0005-0000-0000-0000A18E0000}"/>
    <cellStyle name="Título 4 55" xfId="37008" xr:uid="{00000000-0005-0000-0000-0000A28E0000}"/>
    <cellStyle name="Título 4 56" xfId="37009" xr:uid="{00000000-0005-0000-0000-0000A38E0000}"/>
    <cellStyle name="Título 4 57" xfId="37010" xr:uid="{00000000-0005-0000-0000-0000A48E0000}"/>
    <cellStyle name="Título 4 58" xfId="37011" xr:uid="{00000000-0005-0000-0000-0000A58E0000}"/>
    <cellStyle name="Título 4 59" xfId="37012" xr:uid="{00000000-0005-0000-0000-0000A68E0000}"/>
    <cellStyle name="titulo 4 6" xfId="27138" xr:uid="{00000000-0005-0000-0000-0000A78E0000}"/>
    <cellStyle name="Título 4 6" xfId="27139" xr:uid="{00000000-0005-0000-0000-0000A88E0000}"/>
    <cellStyle name="Título 4 60" xfId="37013" xr:uid="{00000000-0005-0000-0000-0000A98E0000}"/>
    <cellStyle name="Título 4 61" xfId="37014" xr:uid="{00000000-0005-0000-0000-0000AA8E0000}"/>
    <cellStyle name="Título 4 62" xfId="37015" xr:uid="{00000000-0005-0000-0000-0000AB8E0000}"/>
    <cellStyle name="Título 4 63" xfId="37016" xr:uid="{00000000-0005-0000-0000-0000AC8E0000}"/>
    <cellStyle name="Título 4 64" xfId="37017" xr:uid="{00000000-0005-0000-0000-0000AD8E0000}"/>
    <cellStyle name="Título 4 65" xfId="37018" xr:uid="{00000000-0005-0000-0000-0000AE8E0000}"/>
    <cellStyle name="Título 4 66" xfId="37019" xr:uid="{00000000-0005-0000-0000-0000AF8E0000}"/>
    <cellStyle name="Título 4 67" xfId="37020" xr:uid="{00000000-0005-0000-0000-0000B08E0000}"/>
    <cellStyle name="Título 4 68" xfId="37021" xr:uid="{00000000-0005-0000-0000-0000B18E0000}"/>
    <cellStyle name="Título 4 69" xfId="37022" xr:uid="{00000000-0005-0000-0000-0000B28E0000}"/>
    <cellStyle name="titulo 4 7" xfId="27140" xr:uid="{00000000-0005-0000-0000-0000B38E0000}"/>
    <cellStyle name="Título 4 7" xfId="27141" xr:uid="{00000000-0005-0000-0000-0000B48E0000}"/>
    <cellStyle name="Título 4 70" xfId="37023" xr:uid="{00000000-0005-0000-0000-0000B58E0000}"/>
    <cellStyle name="Título 4 71" xfId="37024" xr:uid="{00000000-0005-0000-0000-0000B68E0000}"/>
    <cellStyle name="Título 4 72" xfId="37025" xr:uid="{00000000-0005-0000-0000-0000B78E0000}"/>
    <cellStyle name="Título 4 73" xfId="37026" xr:uid="{00000000-0005-0000-0000-0000B88E0000}"/>
    <cellStyle name="Título 4 74" xfId="37027" xr:uid="{00000000-0005-0000-0000-0000B98E0000}"/>
    <cellStyle name="Título 4 75" xfId="37028" xr:uid="{00000000-0005-0000-0000-0000BA8E0000}"/>
    <cellStyle name="Título 4 76" xfId="37029" xr:uid="{00000000-0005-0000-0000-0000BB8E0000}"/>
    <cellStyle name="Título 4 77" xfId="37030" xr:uid="{00000000-0005-0000-0000-0000BC8E0000}"/>
    <cellStyle name="Título 4 78" xfId="37031" xr:uid="{00000000-0005-0000-0000-0000BD8E0000}"/>
    <cellStyle name="titulo 4 8" xfId="27142" xr:uid="{00000000-0005-0000-0000-0000BE8E0000}"/>
    <cellStyle name="Título 4 8" xfId="27143" xr:uid="{00000000-0005-0000-0000-0000BF8E0000}"/>
    <cellStyle name="titulo 4 9" xfId="27144" xr:uid="{00000000-0005-0000-0000-0000C08E0000}"/>
    <cellStyle name="Título 4 9" xfId="27145" xr:uid="{00000000-0005-0000-0000-0000C18E0000}"/>
    <cellStyle name="titulo 4_ActiFijos" xfId="27146" xr:uid="{00000000-0005-0000-0000-0000C28E0000}"/>
    <cellStyle name="Título 40" xfId="27147" xr:uid="{00000000-0005-0000-0000-0000C38E0000}"/>
    <cellStyle name="Título 41" xfId="27148" xr:uid="{00000000-0005-0000-0000-0000C48E0000}"/>
    <cellStyle name="Título 42" xfId="27149" xr:uid="{00000000-0005-0000-0000-0000C58E0000}"/>
    <cellStyle name="Título 43" xfId="27150" xr:uid="{00000000-0005-0000-0000-0000C68E0000}"/>
    <cellStyle name="Título 44" xfId="27151" xr:uid="{00000000-0005-0000-0000-0000C78E0000}"/>
    <cellStyle name="Título 45" xfId="27152" xr:uid="{00000000-0005-0000-0000-0000C88E0000}"/>
    <cellStyle name="Título 46" xfId="27153" xr:uid="{00000000-0005-0000-0000-0000C98E0000}"/>
    <cellStyle name="Título 47" xfId="27154" xr:uid="{00000000-0005-0000-0000-0000CA8E0000}"/>
    <cellStyle name="Título 48" xfId="27155" xr:uid="{00000000-0005-0000-0000-0000CB8E0000}"/>
    <cellStyle name="Título 49" xfId="27156" xr:uid="{00000000-0005-0000-0000-0000CC8E0000}"/>
    <cellStyle name="Título 5" xfId="27157" xr:uid="{00000000-0005-0000-0000-0000CD8E0000}"/>
    <cellStyle name="Título 5 2" xfId="37032" xr:uid="{00000000-0005-0000-0000-0000CE8E0000}"/>
    <cellStyle name="Título 50" xfId="27158" xr:uid="{00000000-0005-0000-0000-0000CF8E0000}"/>
    <cellStyle name="Título 51" xfId="27159" xr:uid="{00000000-0005-0000-0000-0000D08E0000}"/>
    <cellStyle name="Título 52" xfId="27160" xr:uid="{00000000-0005-0000-0000-0000D18E0000}"/>
    <cellStyle name="Título 53" xfId="27161" xr:uid="{00000000-0005-0000-0000-0000D28E0000}"/>
    <cellStyle name="Título 54" xfId="27162" xr:uid="{00000000-0005-0000-0000-0000D38E0000}"/>
    <cellStyle name="Título 55" xfId="27163" xr:uid="{00000000-0005-0000-0000-0000D48E0000}"/>
    <cellStyle name="Título 56" xfId="27164" xr:uid="{00000000-0005-0000-0000-0000D58E0000}"/>
    <cellStyle name="Título 57" xfId="27165" xr:uid="{00000000-0005-0000-0000-0000D68E0000}"/>
    <cellStyle name="Título 58" xfId="27166" xr:uid="{00000000-0005-0000-0000-0000D78E0000}"/>
    <cellStyle name="Título 59" xfId="27167" xr:uid="{00000000-0005-0000-0000-0000D88E0000}"/>
    <cellStyle name="Título 6" xfId="27168" xr:uid="{00000000-0005-0000-0000-0000D98E0000}"/>
    <cellStyle name="Título 6 2" xfId="37033" xr:uid="{00000000-0005-0000-0000-0000DA8E0000}"/>
    <cellStyle name="Título 60" xfId="27169" xr:uid="{00000000-0005-0000-0000-0000DB8E0000}"/>
    <cellStyle name="Título 61" xfId="27170" xr:uid="{00000000-0005-0000-0000-0000DC8E0000}"/>
    <cellStyle name="Título 62" xfId="27171" xr:uid="{00000000-0005-0000-0000-0000DD8E0000}"/>
    <cellStyle name="Título 63" xfId="27172" xr:uid="{00000000-0005-0000-0000-0000DE8E0000}"/>
    <cellStyle name="Título 64" xfId="27173" xr:uid="{00000000-0005-0000-0000-0000DF8E0000}"/>
    <cellStyle name="Título 65" xfId="27174" xr:uid="{00000000-0005-0000-0000-0000E08E0000}"/>
    <cellStyle name="Título 66" xfId="27175" xr:uid="{00000000-0005-0000-0000-0000E18E0000}"/>
    <cellStyle name="Título 67" xfId="27176" xr:uid="{00000000-0005-0000-0000-0000E28E0000}"/>
    <cellStyle name="Título 68" xfId="27177" xr:uid="{00000000-0005-0000-0000-0000E38E0000}"/>
    <cellStyle name="Título 69" xfId="27178" xr:uid="{00000000-0005-0000-0000-0000E48E0000}"/>
    <cellStyle name="Título 7" xfId="27179" xr:uid="{00000000-0005-0000-0000-0000E58E0000}"/>
    <cellStyle name="Título 7 2" xfId="27180" xr:uid="{00000000-0005-0000-0000-0000E68E0000}"/>
    <cellStyle name="Título 7 3" xfId="27181" xr:uid="{00000000-0005-0000-0000-0000E78E0000}"/>
    <cellStyle name="Título 7 4" xfId="27182" xr:uid="{00000000-0005-0000-0000-0000E88E0000}"/>
    <cellStyle name="Título 70" xfId="27183" xr:uid="{00000000-0005-0000-0000-0000E98E0000}"/>
    <cellStyle name="Título 71" xfId="27184" xr:uid="{00000000-0005-0000-0000-0000EA8E0000}"/>
    <cellStyle name="Título 72" xfId="27185" xr:uid="{00000000-0005-0000-0000-0000EB8E0000}"/>
    <cellStyle name="Título 73" xfId="27186" xr:uid="{00000000-0005-0000-0000-0000EC8E0000}"/>
    <cellStyle name="Título 74" xfId="27187" xr:uid="{00000000-0005-0000-0000-0000ED8E0000}"/>
    <cellStyle name="Título 75" xfId="27188" xr:uid="{00000000-0005-0000-0000-0000EE8E0000}"/>
    <cellStyle name="Título 76" xfId="27189" xr:uid="{00000000-0005-0000-0000-0000EF8E0000}"/>
    <cellStyle name="Título 77" xfId="27190" xr:uid="{00000000-0005-0000-0000-0000F08E0000}"/>
    <cellStyle name="Título 78" xfId="27191" xr:uid="{00000000-0005-0000-0000-0000F18E0000}"/>
    <cellStyle name="Título 79" xfId="27192" xr:uid="{00000000-0005-0000-0000-0000F28E0000}"/>
    <cellStyle name="Título 8" xfId="27193" xr:uid="{00000000-0005-0000-0000-0000F38E0000}"/>
    <cellStyle name="Título 80" xfId="27194" xr:uid="{00000000-0005-0000-0000-0000F48E0000}"/>
    <cellStyle name="Título 81" xfId="27195" xr:uid="{00000000-0005-0000-0000-0000F58E0000}"/>
    <cellStyle name="Título 82" xfId="27196" xr:uid="{00000000-0005-0000-0000-0000F68E0000}"/>
    <cellStyle name="Título 83" xfId="27197" xr:uid="{00000000-0005-0000-0000-0000F78E0000}"/>
    <cellStyle name="Título 84" xfId="27198" xr:uid="{00000000-0005-0000-0000-0000F88E0000}"/>
    <cellStyle name="Título 85" xfId="27199" xr:uid="{00000000-0005-0000-0000-0000F98E0000}"/>
    <cellStyle name="Título 86" xfId="27200" xr:uid="{00000000-0005-0000-0000-0000FA8E0000}"/>
    <cellStyle name="Título 87" xfId="27201" xr:uid="{00000000-0005-0000-0000-0000FB8E0000}"/>
    <cellStyle name="Título 88" xfId="27202" xr:uid="{00000000-0005-0000-0000-0000FC8E0000}"/>
    <cellStyle name="Título 89" xfId="27203" xr:uid="{00000000-0005-0000-0000-0000FD8E0000}"/>
    <cellStyle name="Título 9" xfId="27204" xr:uid="{00000000-0005-0000-0000-0000FE8E0000}"/>
    <cellStyle name="Título 90" xfId="27205" xr:uid="{00000000-0005-0000-0000-0000FF8E0000}"/>
    <cellStyle name="Título 91" xfId="27206" xr:uid="{00000000-0005-0000-0000-0000008F0000}"/>
    <cellStyle name="Título 92" xfId="27207" xr:uid="{00000000-0005-0000-0000-0000018F0000}"/>
    <cellStyle name="Título 93" xfId="27208" xr:uid="{00000000-0005-0000-0000-0000028F0000}"/>
    <cellStyle name="Título 94" xfId="27209" xr:uid="{00000000-0005-0000-0000-0000038F0000}"/>
    <cellStyle name="Título 95" xfId="27210" xr:uid="{00000000-0005-0000-0000-0000048F0000}"/>
    <cellStyle name="Título 96" xfId="27211" xr:uid="{00000000-0005-0000-0000-0000058F0000}"/>
    <cellStyle name="Título 97" xfId="27212" xr:uid="{00000000-0005-0000-0000-0000068F0000}"/>
    <cellStyle name="Título 98" xfId="27213" xr:uid="{00000000-0005-0000-0000-0000078F0000}"/>
    <cellStyle name="Título 99" xfId="27214" xr:uid="{00000000-0005-0000-0000-0000088F0000}"/>
    <cellStyle name="titulo_07+05" xfId="27215" xr:uid="{00000000-0005-0000-0000-0000098F0000}"/>
    <cellStyle name="TITULO1" xfId="27216" xr:uid="{00000000-0005-0000-0000-00000A8F0000}"/>
    <cellStyle name="Titulo2" xfId="27217" xr:uid="{00000000-0005-0000-0000-00000B8F0000}"/>
    <cellStyle name="Total 10" xfId="27218" xr:uid="{00000000-0005-0000-0000-00000C8F0000}"/>
    <cellStyle name="Total 100" xfId="27219" xr:uid="{00000000-0005-0000-0000-00000D8F0000}"/>
    <cellStyle name="Total 100 2" xfId="27220" xr:uid="{00000000-0005-0000-0000-00000E8F0000}"/>
    <cellStyle name="Total 101" xfId="27221" xr:uid="{00000000-0005-0000-0000-00000F8F0000}"/>
    <cellStyle name="Total 101 2" xfId="27222" xr:uid="{00000000-0005-0000-0000-0000108F0000}"/>
    <cellStyle name="Total 102" xfId="27223" xr:uid="{00000000-0005-0000-0000-0000118F0000}"/>
    <cellStyle name="Total 102 2" xfId="27224" xr:uid="{00000000-0005-0000-0000-0000128F0000}"/>
    <cellStyle name="Total 103" xfId="27225" xr:uid="{00000000-0005-0000-0000-0000138F0000}"/>
    <cellStyle name="Total 103 2" xfId="27226" xr:uid="{00000000-0005-0000-0000-0000148F0000}"/>
    <cellStyle name="Total 104" xfId="27227" xr:uid="{00000000-0005-0000-0000-0000158F0000}"/>
    <cellStyle name="Total 104 2" xfId="27228" xr:uid="{00000000-0005-0000-0000-0000168F0000}"/>
    <cellStyle name="Total 105" xfId="27229" xr:uid="{00000000-0005-0000-0000-0000178F0000}"/>
    <cellStyle name="Total 105 2" xfId="27230" xr:uid="{00000000-0005-0000-0000-0000188F0000}"/>
    <cellStyle name="Total 106" xfId="27231" xr:uid="{00000000-0005-0000-0000-0000198F0000}"/>
    <cellStyle name="Total 106 2" xfId="27232" xr:uid="{00000000-0005-0000-0000-00001A8F0000}"/>
    <cellStyle name="Total 107" xfId="27233" xr:uid="{00000000-0005-0000-0000-00001B8F0000}"/>
    <cellStyle name="Total 107 2" xfId="27234" xr:uid="{00000000-0005-0000-0000-00001C8F0000}"/>
    <cellStyle name="Total 108" xfId="27235" xr:uid="{00000000-0005-0000-0000-00001D8F0000}"/>
    <cellStyle name="Total 108 2" xfId="27236" xr:uid="{00000000-0005-0000-0000-00001E8F0000}"/>
    <cellStyle name="Total 109" xfId="27237" xr:uid="{00000000-0005-0000-0000-00001F8F0000}"/>
    <cellStyle name="Total 109 2" xfId="27238" xr:uid="{00000000-0005-0000-0000-0000208F0000}"/>
    <cellStyle name="Total 11" xfId="27239" xr:uid="{00000000-0005-0000-0000-0000218F0000}"/>
    <cellStyle name="Total 11 2" xfId="27240" xr:uid="{00000000-0005-0000-0000-0000228F0000}"/>
    <cellStyle name="Total 110" xfId="27241" xr:uid="{00000000-0005-0000-0000-0000238F0000}"/>
    <cellStyle name="Total 110 2" xfId="27242" xr:uid="{00000000-0005-0000-0000-0000248F0000}"/>
    <cellStyle name="Total 111" xfId="27243" xr:uid="{00000000-0005-0000-0000-0000258F0000}"/>
    <cellStyle name="Total 111 2" xfId="27244" xr:uid="{00000000-0005-0000-0000-0000268F0000}"/>
    <cellStyle name="Total 112" xfId="27245" xr:uid="{00000000-0005-0000-0000-0000278F0000}"/>
    <cellStyle name="Total 112 2" xfId="27246" xr:uid="{00000000-0005-0000-0000-0000288F0000}"/>
    <cellStyle name="Total 113" xfId="27247" xr:uid="{00000000-0005-0000-0000-0000298F0000}"/>
    <cellStyle name="Total 113 2" xfId="27248" xr:uid="{00000000-0005-0000-0000-00002A8F0000}"/>
    <cellStyle name="Total 114" xfId="27249" xr:uid="{00000000-0005-0000-0000-00002B8F0000}"/>
    <cellStyle name="Total 114 2" xfId="27250" xr:uid="{00000000-0005-0000-0000-00002C8F0000}"/>
    <cellStyle name="Total 115" xfId="27251" xr:uid="{00000000-0005-0000-0000-00002D8F0000}"/>
    <cellStyle name="Total 115 2" xfId="27252" xr:uid="{00000000-0005-0000-0000-00002E8F0000}"/>
    <cellStyle name="Total 116" xfId="27253" xr:uid="{00000000-0005-0000-0000-00002F8F0000}"/>
    <cellStyle name="Total 116 2" xfId="27254" xr:uid="{00000000-0005-0000-0000-0000308F0000}"/>
    <cellStyle name="Total 117" xfId="27255" xr:uid="{00000000-0005-0000-0000-0000318F0000}"/>
    <cellStyle name="Total 118" xfId="27256" xr:uid="{00000000-0005-0000-0000-0000328F0000}"/>
    <cellStyle name="Total 119" xfId="27257" xr:uid="{00000000-0005-0000-0000-0000338F0000}"/>
    <cellStyle name="Total 12" xfId="27258" xr:uid="{00000000-0005-0000-0000-0000348F0000}"/>
    <cellStyle name="Total 12 2" xfId="27259" xr:uid="{00000000-0005-0000-0000-0000358F0000}"/>
    <cellStyle name="Total 120" xfId="27260" xr:uid="{00000000-0005-0000-0000-0000368F0000}"/>
    <cellStyle name="Total 121" xfId="27261" xr:uid="{00000000-0005-0000-0000-0000378F0000}"/>
    <cellStyle name="Total 122" xfId="27262" xr:uid="{00000000-0005-0000-0000-0000388F0000}"/>
    <cellStyle name="Total 123" xfId="37034" xr:uid="{00000000-0005-0000-0000-0000398F0000}"/>
    <cellStyle name="Total 124" xfId="37035" xr:uid="{00000000-0005-0000-0000-00003A8F0000}"/>
    <cellStyle name="Total 125" xfId="37036" xr:uid="{00000000-0005-0000-0000-00003B8F0000}"/>
    <cellStyle name="Total 126" xfId="37037" xr:uid="{00000000-0005-0000-0000-00003C8F0000}"/>
    <cellStyle name="Total 127" xfId="37038" xr:uid="{00000000-0005-0000-0000-00003D8F0000}"/>
    <cellStyle name="Total 128" xfId="37039" xr:uid="{00000000-0005-0000-0000-00003E8F0000}"/>
    <cellStyle name="Total 129" xfId="37040" xr:uid="{00000000-0005-0000-0000-00003F8F0000}"/>
    <cellStyle name="Total 13" xfId="27263" xr:uid="{00000000-0005-0000-0000-0000408F0000}"/>
    <cellStyle name="Total 13 2" xfId="27264" xr:uid="{00000000-0005-0000-0000-0000418F0000}"/>
    <cellStyle name="Total 130" xfId="37041" xr:uid="{00000000-0005-0000-0000-0000428F0000}"/>
    <cellStyle name="Total 131" xfId="37042" xr:uid="{00000000-0005-0000-0000-0000438F0000}"/>
    <cellStyle name="Total 132" xfId="37043" xr:uid="{00000000-0005-0000-0000-0000448F0000}"/>
    <cellStyle name="Total 133" xfId="37044" xr:uid="{00000000-0005-0000-0000-0000458F0000}"/>
    <cellStyle name="Total 134" xfId="37045" xr:uid="{00000000-0005-0000-0000-0000468F0000}"/>
    <cellStyle name="Total 14" xfId="27265" xr:uid="{00000000-0005-0000-0000-0000478F0000}"/>
    <cellStyle name="Total 14 2" xfId="27266" xr:uid="{00000000-0005-0000-0000-0000488F0000}"/>
    <cellStyle name="Total 15" xfId="27267" xr:uid="{00000000-0005-0000-0000-0000498F0000}"/>
    <cellStyle name="Total 15 2" xfId="27268" xr:uid="{00000000-0005-0000-0000-00004A8F0000}"/>
    <cellStyle name="Total 16" xfId="27269" xr:uid="{00000000-0005-0000-0000-00004B8F0000}"/>
    <cellStyle name="Total 16 2" xfId="27270" xr:uid="{00000000-0005-0000-0000-00004C8F0000}"/>
    <cellStyle name="Total 17" xfId="27271" xr:uid="{00000000-0005-0000-0000-00004D8F0000}"/>
    <cellStyle name="Total 17 2" xfId="27272" xr:uid="{00000000-0005-0000-0000-00004E8F0000}"/>
    <cellStyle name="Total 18" xfId="27273" xr:uid="{00000000-0005-0000-0000-00004F8F0000}"/>
    <cellStyle name="Total 18 2" xfId="27274" xr:uid="{00000000-0005-0000-0000-0000508F0000}"/>
    <cellStyle name="Total 19" xfId="27275" xr:uid="{00000000-0005-0000-0000-0000518F0000}"/>
    <cellStyle name="Total 19 2" xfId="27276" xr:uid="{00000000-0005-0000-0000-0000528F0000}"/>
    <cellStyle name="Total 2" xfId="27277" xr:uid="{00000000-0005-0000-0000-0000538F0000}"/>
    <cellStyle name="Total 2 10" xfId="27278" xr:uid="{00000000-0005-0000-0000-0000548F0000}"/>
    <cellStyle name="Total 2 10 2" xfId="27279" xr:uid="{00000000-0005-0000-0000-0000558F0000}"/>
    <cellStyle name="Total 2 11" xfId="27280" xr:uid="{00000000-0005-0000-0000-0000568F0000}"/>
    <cellStyle name="Total 2 11 2" xfId="27281" xr:uid="{00000000-0005-0000-0000-0000578F0000}"/>
    <cellStyle name="Total 2 12" xfId="27282" xr:uid="{00000000-0005-0000-0000-0000588F0000}"/>
    <cellStyle name="Total 2 12 2" xfId="27283" xr:uid="{00000000-0005-0000-0000-0000598F0000}"/>
    <cellStyle name="Total 2 13" xfId="37046" xr:uid="{00000000-0005-0000-0000-00005A8F0000}"/>
    <cellStyle name="Total 2 2" xfId="27284" xr:uid="{00000000-0005-0000-0000-00005B8F0000}"/>
    <cellStyle name="Total 2 2 2" xfId="27285" xr:uid="{00000000-0005-0000-0000-00005C8F0000}"/>
    <cellStyle name="Total 2 3" xfId="27286" xr:uid="{00000000-0005-0000-0000-00005D8F0000}"/>
    <cellStyle name="Total 2 3 2" xfId="27287" xr:uid="{00000000-0005-0000-0000-00005E8F0000}"/>
    <cellStyle name="Total 2 4" xfId="27288" xr:uid="{00000000-0005-0000-0000-00005F8F0000}"/>
    <cellStyle name="Total 2 4 2" xfId="27289" xr:uid="{00000000-0005-0000-0000-0000608F0000}"/>
    <cellStyle name="Total 2 5" xfId="27290" xr:uid="{00000000-0005-0000-0000-0000618F0000}"/>
    <cellStyle name="Total 2 5 2" xfId="27291" xr:uid="{00000000-0005-0000-0000-0000628F0000}"/>
    <cellStyle name="Total 2 6" xfId="27292" xr:uid="{00000000-0005-0000-0000-0000638F0000}"/>
    <cellStyle name="Total 2 6 2" xfId="27293" xr:uid="{00000000-0005-0000-0000-0000648F0000}"/>
    <cellStyle name="Total 2 7" xfId="27294" xr:uid="{00000000-0005-0000-0000-0000658F0000}"/>
    <cellStyle name="Total 2 7 2" xfId="27295" xr:uid="{00000000-0005-0000-0000-0000668F0000}"/>
    <cellStyle name="Total 2 8" xfId="27296" xr:uid="{00000000-0005-0000-0000-0000678F0000}"/>
    <cellStyle name="Total 2 8 2" xfId="27297" xr:uid="{00000000-0005-0000-0000-0000688F0000}"/>
    <cellStyle name="Total 2 9" xfId="27298" xr:uid="{00000000-0005-0000-0000-0000698F0000}"/>
    <cellStyle name="Total 2 9 2" xfId="27299" xr:uid="{00000000-0005-0000-0000-00006A8F0000}"/>
    <cellStyle name="Total 2_Bases_Generales" xfId="27300" xr:uid="{00000000-0005-0000-0000-00006B8F0000}"/>
    <cellStyle name="Total 20" xfId="27301" xr:uid="{00000000-0005-0000-0000-00006C8F0000}"/>
    <cellStyle name="Total 20 2" xfId="27302" xr:uid="{00000000-0005-0000-0000-00006D8F0000}"/>
    <cellStyle name="Total 21" xfId="27303" xr:uid="{00000000-0005-0000-0000-00006E8F0000}"/>
    <cellStyle name="Total 21 2" xfId="27304" xr:uid="{00000000-0005-0000-0000-00006F8F0000}"/>
    <cellStyle name="Total 22" xfId="27305" xr:uid="{00000000-0005-0000-0000-0000708F0000}"/>
    <cellStyle name="Total 22 2" xfId="27306" xr:uid="{00000000-0005-0000-0000-0000718F0000}"/>
    <cellStyle name="Total 23" xfId="27307" xr:uid="{00000000-0005-0000-0000-0000728F0000}"/>
    <cellStyle name="Total 23 2" xfId="27308" xr:uid="{00000000-0005-0000-0000-0000738F0000}"/>
    <cellStyle name="Total 24" xfId="27309" xr:uid="{00000000-0005-0000-0000-0000748F0000}"/>
    <cellStyle name="Total 24 2" xfId="27310" xr:uid="{00000000-0005-0000-0000-0000758F0000}"/>
    <cellStyle name="Total 25" xfId="27311" xr:uid="{00000000-0005-0000-0000-0000768F0000}"/>
    <cellStyle name="Total 25 2" xfId="27312" xr:uid="{00000000-0005-0000-0000-0000778F0000}"/>
    <cellStyle name="Total 26" xfId="27313" xr:uid="{00000000-0005-0000-0000-0000788F0000}"/>
    <cellStyle name="Total 26 2" xfId="27314" xr:uid="{00000000-0005-0000-0000-0000798F0000}"/>
    <cellStyle name="Total 27" xfId="27315" xr:uid="{00000000-0005-0000-0000-00007A8F0000}"/>
    <cellStyle name="Total 27 2" xfId="27316" xr:uid="{00000000-0005-0000-0000-00007B8F0000}"/>
    <cellStyle name="Total 28" xfId="27317" xr:uid="{00000000-0005-0000-0000-00007C8F0000}"/>
    <cellStyle name="Total 28 2" xfId="27318" xr:uid="{00000000-0005-0000-0000-00007D8F0000}"/>
    <cellStyle name="Total 29" xfId="27319" xr:uid="{00000000-0005-0000-0000-00007E8F0000}"/>
    <cellStyle name="Total 29 2" xfId="27320" xr:uid="{00000000-0005-0000-0000-00007F8F0000}"/>
    <cellStyle name="Total 3" xfId="27321" xr:uid="{00000000-0005-0000-0000-0000808F0000}"/>
    <cellStyle name="Total 3 10" xfId="27322" xr:uid="{00000000-0005-0000-0000-0000818F0000}"/>
    <cellStyle name="Total 3 10 2" xfId="27323" xr:uid="{00000000-0005-0000-0000-0000828F0000}"/>
    <cellStyle name="Total 3 11" xfId="27324" xr:uid="{00000000-0005-0000-0000-0000838F0000}"/>
    <cellStyle name="Total 3 11 2" xfId="27325" xr:uid="{00000000-0005-0000-0000-0000848F0000}"/>
    <cellStyle name="Total 3 12" xfId="27326" xr:uid="{00000000-0005-0000-0000-0000858F0000}"/>
    <cellStyle name="Total 3 12 2" xfId="27327" xr:uid="{00000000-0005-0000-0000-0000868F0000}"/>
    <cellStyle name="Total 3 13" xfId="37047" xr:uid="{00000000-0005-0000-0000-0000878F0000}"/>
    <cellStyle name="Total 3 2" xfId="27328" xr:uid="{00000000-0005-0000-0000-0000888F0000}"/>
    <cellStyle name="Total 3 2 2" xfId="27329" xr:uid="{00000000-0005-0000-0000-0000898F0000}"/>
    <cellStyle name="Total 3 3" xfId="27330" xr:uid="{00000000-0005-0000-0000-00008A8F0000}"/>
    <cellStyle name="Total 3 3 2" xfId="27331" xr:uid="{00000000-0005-0000-0000-00008B8F0000}"/>
    <cellStyle name="Total 3 4" xfId="27332" xr:uid="{00000000-0005-0000-0000-00008C8F0000}"/>
    <cellStyle name="Total 3 4 2" xfId="27333" xr:uid="{00000000-0005-0000-0000-00008D8F0000}"/>
    <cellStyle name="Total 3 5" xfId="27334" xr:uid="{00000000-0005-0000-0000-00008E8F0000}"/>
    <cellStyle name="Total 3 5 2" xfId="27335" xr:uid="{00000000-0005-0000-0000-00008F8F0000}"/>
    <cellStyle name="Total 3 6" xfId="27336" xr:uid="{00000000-0005-0000-0000-0000908F0000}"/>
    <cellStyle name="Total 3 6 2" xfId="27337" xr:uid="{00000000-0005-0000-0000-0000918F0000}"/>
    <cellStyle name="Total 3 7" xfId="27338" xr:uid="{00000000-0005-0000-0000-0000928F0000}"/>
    <cellStyle name="Total 3 7 2" xfId="27339" xr:uid="{00000000-0005-0000-0000-0000938F0000}"/>
    <cellStyle name="Total 3 8" xfId="27340" xr:uid="{00000000-0005-0000-0000-0000948F0000}"/>
    <cellStyle name="Total 3 8 2" xfId="27341" xr:uid="{00000000-0005-0000-0000-0000958F0000}"/>
    <cellStyle name="Total 3 9" xfId="27342" xr:uid="{00000000-0005-0000-0000-0000968F0000}"/>
    <cellStyle name="Total 3 9 2" xfId="27343" xr:uid="{00000000-0005-0000-0000-0000978F0000}"/>
    <cellStyle name="Total 3_Bases_Generales" xfId="27344" xr:uid="{00000000-0005-0000-0000-0000988F0000}"/>
    <cellStyle name="Total 30" xfId="27345" xr:uid="{00000000-0005-0000-0000-0000998F0000}"/>
    <cellStyle name="Total 30 2" xfId="27346" xr:uid="{00000000-0005-0000-0000-00009A8F0000}"/>
    <cellStyle name="Total 31" xfId="27347" xr:uid="{00000000-0005-0000-0000-00009B8F0000}"/>
    <cellStyle name="Total 31 2" xfId="27348" xr:uid="{00000000-0005-0000-0000-00009C8F0000}"/>
    <cellStyle name="Total 32" xfId="27349" xr:uid="{00000000-0005-0000-0000-00009D8F0000}"/>
    <cellStyle name="Total 32 2" xfId="27350" xr:uid="{00000000-0005-0000-0000-00009E8F0000}"/>
    <cellStyle name="Total 33" xfId="27351" xr:uid="{00000000-0005-0000-0000-00009F8F0000}"/>
    <cellStyle name="Total 33 2" xfId="27352" xr:uid="{00000000-0005-0000-0000-0000A08F0000}"/>
    <cellStyle name="Total 34" xfId="27353" xr:uid="{00000000-0005-0000-0000-0000A18F0000}"/>
    <cellStyle name="Total 34 2" xfId="27354" xr:uid="{00000000-0005-0000-0000-0000A28F0000}"/>
    <cellStyle name="Total 35" xfId="27355" xr:uid="{00000000-0005-0000-0000-0000A38F0000}"/>
    <cellStyle name="Total 35 2" xfId="27356" xr:uid="{00000000-0005-0000-0000-0000A48F0000}"/>
    <cellStyle name="Total 36" xfId="27357" xr:uid="{00000000-0005-0000-0000-0000A58F0000}"/>
    <cellStyle name="Total 36 2" xfId="27358" xr:uid="{00000000-0005-0000-0000-0000A68F0000}"/>
    <cellStyle name="Total 37" xfId="27359" xr:uid="{00000000-0005-0000-0000-0000A78F0000}"/>
    <cellStyle name="Total 37 2" xfId="27360" xr:uid="{00000000-0005-0000-0000-0000A88F0000}"/>
    <cellStyle name="Total 38" xfId="27361" xr:uid="{00000000-0005-0000-0000-0000A98F0000}"/>
    <cellStyle name="Total 38 2" xfId="27362" xr:uid="{00000000-0005-0000-0000-0000AA8F0000}"/>
    <cellStyle name="Total 39" xfId="27363" xr:uid="{00000000-0005-0000-0000-0000AB8F0000}"/>
    <cellStyle name="Total 39 2" xfId="27364" xr:uid="{00000000-0005-0000-0000-0000AC8F0000}"/>
    <cellStyle name="Total 4" xfId="27365" xr:uid="{00000000-0005-0000-0000-0000AD8F0000}"/>
    <cellStyle name="Total 4 10" xfId="27366" xr:uid="{00000000-0005-0000-0000-0000AE8F0000}"/>
    <cellStyle name="Total 4 10 2" xfId="27367" xr:uid="{00000000-0005-0000-0000-0000AF8F0000}"/>
    <cellStyle name="Total 4 11" xfId="27368" xr:uid="{00000000-0005-0000-0000-0000B08F0000}"/>
    <cellStyle name="Total 4 11 2" xfId="27369" xr:uid="{00000000-0005-0000-0000-0000B18F0000}"/>
    <cellStyle name="Total 4 12" xfId="27370" xr:uid="{00000000-0005-0000-0000-0000B28F0000}"/>
    <cellStyle name="Total 4 12 2" xfId="27371" xr:uid="{00000000-0005-0000-0000-0000B38F0000}"/>
    <cellStyle name="Total 4 13" xfId="27372" xr:uid="{00000000-0005-0000-0000-0000B48F0000}"/>
    <cellStyle name="Total 4 2" xfId="27373" xr:uid="{00000000-0005-0000-0000-0000B58F0000}"/>
    <cellStyle name="Total 4 2 2" xfId="27374" xr:uid="{00000000-0005-0000-0000-0000B68F0000}"/>
    <cellStyle name="Total 4 3" xfId="27375" xr:uid="{00000000-0005-0000-0000-0000B78F0000}"/>
    <cellStyle name="Total 4 3 2" xfId="27376" xr:uid="{00000000-0005-0000-0000-0000B88F0000}"/>
    <cellStyle name="Total 4 4" xfId="27377" xr:uid="{00000000-0005-0000-0000-0000B98F0000}"/>
    <cellStyle name="Total 4 4 2" xfId="27378" xr:uid="{00000000-0005-0000-0000-0000BA8F0000}"/>
    <cellStyle name="Total 4 5" xfId="27379" xr:uid="{00000000-0005-0000-0000-0000BB8F0000}"/>
    <cellStyle name="Total 4 5 2" xfId="27380" xr:uid="{00000000-0005-0000-0000-0000BC8F0000}"/>
    <cellStyle name="Total 4 6" xfId="27381" xr:uid="{00000000-0005-0000-0000-0000BD8F0000}"/>
    <cellStyle name="Total 4 6 2" xfId="27382" xr:uid="{00000000-0005-0000-0000-0000BE8F0000}"/>
    <cellStyle name="Total 4 7" xfId="27383" xr:uid="{00000000-0005-0000-0000-0000BF8F0000}"/>
    <cellStyle name="Total 4 7 2" xfId="27384" xr:uid="{00000000-0005-0000-0000-0000C08F0000}"/>
    <cellStyle name="Total 4 8" xfId="27385" xr:uid="{00000000-0005-0000-0000-0000C18F0000}"/>
    <cellStyle name="Total 4 8 2" xfId="27386" xr:uid="{00000000-0005-0000-0000-0000C28F0000}"/>
    <cellStyle name="Total 4 9" xfId="27387" xr:uid="{00000000-0005-0000-0000-0000C38F0000}"/>
    <cellStyle name="Total 4 9 2" xfId="27388" xr:uid="{00000000-0005-0000-0000-0000C48F0000}"/>
    <cellStyle name="Total 4_Bases_Generales" xfId="27389" xr:uid="{00000000-0005-0000-0000-0000C58F0000}"/>
    <cellStyle name="Total 40" xfId="27390" xr:uid="{00000000-0005-0000-0000-0000C68F0000}"/>
    <cellStyle name="Total 40 2" xfId="27391" xr:uid="{00000000-0005-0000-0000-0000C78F0000}"/>
    <cellStyle name="Total 41" xfId="27392" xr:uid="{00000000-0005-0000-0000-0000C88F0000}"/>
    <cellStyle name="Total 41 2" xfId="27393" xr:uid="{00000000-0005-0000-0000-0000C98F0000}"/>
    <cellStyle name="Total 42" xfId="27394" xr:uid="{00000000-0005-0000-0000-0000CA8F0000}"/>
    <cellStyle name="Total 42 2" xfId="27395" xr:uid="{00000000-0005-0000-0000-0000CB8F0000}"/>
    <cellStyle name="Total 43" xfId="27396" xr:uid="{00000000-0005-0000-0000-0000CC8F0000}"/>
    <cellStyle name="Total 43 2" xfId="27397" xr:uid="{00000000-0005-0000-0000-0000CD8F0000}"/>
    <cellStyle name="Total 44" xfId="27398" xr:uid="{00000000-0005-0000-0000-0000CE8F0000}"/>
    <cellStyle name="Total 44 2" xfId="27399" xr:uid="{00000000-0005-0000-0000-0000CF8F0000}"/>
    <cellStyle name="Total 45" xfId="27400" xr:uid="{00000000-0005-0000-0000-0000D08F0000}"/>
    <cellStyle name="Total 45 2" xfId="27401" xr:uid="{00000000-0005-0000-0000-0000D18F0000}"/>
    <cellStyle name="Total 46" xfId="27402" xr:uid="{00000000-0005-0000-0000-0000D28F0000}"/>
    <cellStyle name="Total 46 2" xfId="27403" xr:uid="{00000000-0005-0000-0000-0000D38F0000}"/>
    <cellStyle name="Total 47" xfId="27404" xr:uid="{00000000-0005-0000-0000-0000D48F0000}"/>
    <cellStyle name="Total 47 2" xfId="27405" xr:uid="{00000000-0005-0000-0000-0000D58F0000}"/>
    <cellStyle name="Total 48" xfId="27406" xr:uid="{00000000-0005-0000-0000-0000D68F0000}"/>
    <cellStyle name="Total 48 2" xfId="27407" xr:uid="{00000000-0005-0000-0000-0000D78F0000}"/>
    <cellStyle name="Total 49" xfId="27408" xr:uid="{00000000-0005-0000-0000-0000D88F0000}"/>
    <cellStyle name="Total 49 2" xfId="27409" xr:uid="{00000000-0005-0000-0000-0000D98F0000}"/>
    <cellStyle name="Total 5" xfId="27410" xr:uid="{00000000-0005-0000-0000-0000DA8F0000}"/>
    <cellStyle name="Total 5 2" xfId="27411" xr:uid="{00000000-0005-0000-0000-0000DB8F0000}"/>
    <cellStyle name="Total 50" xfId="27412" xr:uid="{00000000-0005-0000-0000-0000DC8F0000}"/>
    <cellStyle name="Total 50 2" xfId="27413" xr:uid="{00000000-0005-0000-0000-0000DD8F0000}"/>
    <cellStyle name="Total 51" xfId="27414" xr:uid="{00000000-0005-0000-0000-0000DE8F0000}"/>
    <cellStyle name="Total 51 2" xfId="27415" xr:uid="{00000000-0005-0000-0000-0000DF8F0000}"/>
    <cellStyle name="Total 52" xfId="27416" xr:uid="{00000000-0005-0000-0000-0000E08F0000}"/>
    <cellStyle name="Total 52 2" xfId="27417" xr:uid="{00000000-0005-0000-0000-0000E18F0000}"/>
    <cellStyle name="Total 53" xfId="27418" xr:uid="{00000000-0005-0000-0000-0000E28F0000}"/>
    <cellStyle name="Total 53 2" xfId="27419" xr:uid="{00000000-0005-0000-0000-0000E38F0000}"/>
    <cellStyle name="Total 54" xfId="27420" xr:uid="{00000000-0005-0000-0000-0000E48F0000}"/>
    <cellStyle name="Total 54 2" xfId="27421" xr:uid="{00000000-0005-0000-0000-0000E58F0000}"/>
    <cellStyle name="Total 55" xfId="27422" xr:uid="{00000000-0005-0000-0000-0000E68F0000}"/>
    <cellStyle name="Total 55 2" xfId="27423" xr:uid="{00000000-0005-0000-0000-0000E78F0000}"/>
    <cellStyle name="Total 56" xfId="27424" xr:uid="{00000000-0005-0000-0000-0000E88F0000}"/>
    <cellStyle name="Total 56 2" xfId="27425" xr:uid="{00000000-0005-0000-0000-0000E98F0000}"/>
    <cellStyle name="Total 57" xfId="27426" xr:uid="{00000000-0005-0000-0000-0000EA8F0000}"/>
    <cellStyle name="Total 57 2" xfId="27427" xr:uid="{00000000-0005-0000-0000-0000EB8F0000}"/>
    <cellStyle name="Total 58" xfId="27428" xr:uid="{00000000-0005-0000-0000-0000EC8F0000}"/>
    <cellStyle name="Total 58 2" xfId="27429" xr:uid="{00000000-0005-0000-0000-0000ED8F0000}"/>
    <cellStyle name="Total 59" xfId="27430" xr:uid="{00000000-0005-0000-0000-0000EE8F0000}"/>
    <cellStyle name="Total 59 2" xfId="27431" xr:uid="{00000000-0005-0000-0000-0000EF8F0000}"/>
    <cellStyle name="Total 6" xfId="27432" xr:uid="{00000000-0005-0000-0000-0000F08F0000}"/>
    <cellStyle name="Total 6 2" xfId="27433" xr:uid="{00000000-0005-0000-0000-0000F18F0000}"/>
    <cellStyle name="Total 60" xfId="27434" xr:uid="{00000000-0005-0000-0000-0000F28F0000}"/>
    <cellStyle name="Total 60 2" xfId="27435" xr:uid="{00000000-0005-0000-0000-0000F38F0000}"/>
    <cellStyle name="Total 61" xfId="27436" xr:uid="{00000000-0005-0000-0000-0000F48F0000}"/>
    <cellStyle name="Total 61 2" xfId="27437" xr:uid="{00000000-0005-0000-0000-0000F58F0000}"/>
    <cellStyle name="Total 62" xfId="27438" xr:uid="{00000000-0005-0000-0000-0000F68F0000}"/>
    <cellStyle name="Total 62 2" xfId="27439" xr:uid="{00000000-0005-0000-0000-0000F78F0000}"/>
    <cellStyle name="Total 63" xfId="27440" xr:uid="{00000000-0005-0000-0000-0000F88F0000}"/>
    <cellStyle name="Total 63 2" xfId="27441" xr:uid="{00000000-0005-0000-0000-0000F98F0000}"/>
    <cellStyle name="Total 64" xfId="27442" xr:uid="{00000000-0005-0000-0000-0000FA8F0000}"/>
    <cellStyle name="Total 64 2" xfId="27443" xr:uid="{00000000-0005-0000-0000-0000FB8F0000}"/>
    <cellStyle name="Total 65" xfId="27444" xr:uid="{00000000-0005-0000-0000-0000FC8F0000}"/>
    <cellStyle name="Total 65 2" xfId="27445" xr:uid="{00000000-0005-0000-0000-0000FD8F0000}"/>
    <cellStyle name="Total 66" xfId="27446" xr:uid="{00000000-0005-0000-0000-0000FE8F0000}"/>
    <cellStyle name="Total 66 2" xfId="27447" xr:uid="{00000000-0005-0000-0000-0000FF8F0000}"/>
    <cellStyle name="Total 67" xfId="27448" xr:uid="{00000000-0005-0000-0000-000000900000}"/>
    <cellStyle name="Total 67 2" xfId="27449" xr:uid="{00000000-0005-0000-0000-000001900000}"/>
    <cellStyle name="Total 68" xfId="27450" xr:uid="{00000000-0005-0000-0000-000002900000}"/>
    <cellStyle name="Total 68 2" xfId="27451" xr:uid="{00000000-0005-0000-0000-000003900000}"/>
    <cellStyle name="Total 69" xfId="27452" xr:uid="{00000000-0005-0000-0000-000004900000}"/>
    <cellStyle name="Total 69 2" xfId="27453" xr:uid="{00000000-0005-0000-0000-000005900000}"/>
    <cellStyle name="Total 7" xfId="27454" xr:uid="{00000000-0005-0000-0000-000006900000}"/>
    <cellStyle name="Total 7 2" xfId="27455" xr:uid="{00000000-0005-0000-0000-000007900000}"/>
    <cellStyle name="Total 70" xfId="27456" xr:uid="{00000000-0005-0000-0000-000008900000}"/>
    <cellStyle name="Total 70 2" xfId="27457" xr:uid="{00000000-0005-0000-0000-000009900000}"/>
    <cellStyle name="Total 71" xfId="27458" xr:uid="{00000000-0005-0000-0000-00000A900000}"/>
    <cellStyle name="Total 71 2" xfId="27459" xr:uid="{00000000-0005-0000-0000-00000B900000}"/>
    <cellStyle name="Total 72" xfId="27460" xr:uid="{00000000-0005-0000-0000-00000C900000}"/>
    <cellStyle name="Total 72 2" xfId="27461" xr:uid="{00000000-0005-0000-0000-00000D900000}"/>
    <cellStyle name="Total 73" xfId="27462" xr:uid="{00000000-0005-0000-0000-00000E900000}"/>
    <cellStyle name="Total 73 2" xfId="27463" xr:uid="{00000000-0005-0000-0000-00000F900000}"/>
    <cellStyle name="Total 74" xfId="27464" xr:uid="{00000000-0005-0000-0000-000010900000}"/>
    <cellStyle name="Total 74 2" xfId="27465" xr:uid="{00000000-0005-0000-0000-000011900000}"/>
    <cellStyle name="Total 75" xfId="27466" xr:uid="{00000000-0005-0000-0000-000012900000}"/>
    <cellStyle name="Total 75 2" xfId="27467" xr:uid="{00000000-0005-0000-0000-000013900000}"/>
    <cellStyle name="Total 76" xfId="27468" xr:uid="{00000000-0005-0000-0000-000014900000}"/>
    <cellStyle name="Total 76 2" xfId="27469" xr:uid="{00000000-0005-0000-0000-000015900000}"/>
    <cellStyle name="Total 77" xfId="27470" xr:uid="{00000000-0005-0000-0000-000016900000}"/>
    <cellStyle name="Total 77 2" xfId="27471" xr:uid="{00000000-0005-0000-0000-000017900000}"/>
    <cellStyle name="Total 78" xfId="27472" xr:uid="{00000000-0005-0000-0000-000018900000}"/>
    <cellStyle name="Total 78 2" xfId="27473" xr:uid="{00000000-0005-0000-0000-000019900000}"/>
    <cellStyle name="Total 79" xfId="27474" xr:uid="{00000000-0005-0000-0000-00001A900000}"/>
    <cellStyle name="Total 79 2" xfId="27475" xr:uid="{00000000-0005-0000-0000-00001B900000}"/>
    <cellStyle name="Total 8" xfId="27476" xr:uid="{00000000-0005-0000-0000-00001C900000}"/>
    <cellStyle name="Total 8 2" xfId="27477" xr:uid="{00000000-0005-0000-0000-00001D900000}"/>
    <cellStyle name="Total 80" xfId="27478" xr:uid="{00000000-0005-0000-0000-00001E900000}"/>
    <cellStyle name="Total 80 2" xfId="27479" xr:uid="{00000000-0005-0000-0000-00001F900000}"/>
    <cellStyle name="Total 81" xfId="27480" xr:uid="{00000000-0005-0000-0000-000020900000}"/>
    <cellStyle name="Total 81 2" xfId="27481" xr:uid="{00000000-0005-0000-0000-000021900000}"/>
    <cellStyle name="Total 82" xfId="27482" xr:uid="{00000000-0005-0000-0000-000022900000}"/>
    <cellStyle name="Total 82 2" xfId="27483" xr:uid="{00000000-0005-0000-0000-000023900000}"/>
    <cellStyle name="Total 83" xfId="27484" xr:uid="{00000000-0005-0000-0000-000024900000}"/>
    <cellStyle name="Total 83 2" xfId="27485" xr:uid="{00000000-0005-0000-0000-000025900000}"/>
    <cellStyle name="Total 84" xfId="27486" xr:uid="{00000000-0005-0000-0000-000026900000}"/>
    <cellStyle name="Total 84 2" xfId="27487" xr:uid="{00000000-0005-0000-0000-000027900000}"/>
    <cellStyle name="Total 85" xfId="27488" xr:uid="{00000000-0005-0000-0000-000028900000}"/>
    <cellStyle name="Total 85 2" xfId="27489" xr:uid="{00000000-0005-0000-0000-000029900000}"/>
    <cellStyle name="Total 86" xfId="27490" xr:uid="{00000000-0005-0000-0000-00002A900000}"/>
    <cellStyle name="Total 86 2" xfId="27491" xr:uid="{00000000-0005-0000-0000-00002B900000}"/>
    <cellStyle name="Total 87" xfId="27492" xr:uid="{00000000-0005-0000-0000-00002C900000}"/>
    <cellStyle name="Total 87 2" xfId="27493" xr:uid="{00000000-0005-0000-0000-00002D900000}"/>
    <cellStyle name="Total 88" xfId="27494" xr:uid="{00000000-0005-0000-0000-00002E900000}"/>
    <cellStyle name="Total 88 2" xfId="27495" xr:uid="{00000000-0005-0000-0000-00002F900000}"/>
    <cellStyle name="Total 89" xfId="27496" xr:uid="{00000000-0005-0000-0000-000030900000}"/>
    <cellStyle name="Total 89 2" xfId="27497" xr:uid="{00000000-0005-0000-0000-000031900000}"/>
    <cellStyle name="Total 9" xfId="27498" xr:uid="{00000000-0005-0000-0000-000032900000}"/>
    <cellStyle name="Total 9 2" xfId="27499" xr:uid="{00000000-0005-0000-0000-000033900000}"/>
    <cellStyle name="Total 90" xfId="27500" xr:uid="{00000000-0005-0000-0000-000034900000}"/>
    <cellStyle name="Total 90 2" xfId="27501" xr:uid="{00000000-0005-0000-0000-000035900000}"/>
    <cellStyle name="Total 91" xfId="27502" xr:uid="{00000000-0005-0000-0000-000036900000}"/>
    <cellStyle name="Total 91 2" xfId="27503" xr:uid="{00000000-0005-0000-0000-000037900000}"/>
    <cellStyle name="Total 92" xfId="27504" xr:uid="{00000000-0005-0000-0000-000038900000}"/>
    <cellStyle name="Total 92 2" xfId="27505" xr:uid="{00000000-0005-0000-0000-000039900000}"/>
    <cellStyle name="Total 93" xfId="27506" xr:uid="{00000000-0005-0000-0000-00003A900000}"/>
    <cellStyle name="Total 93 2" xfId="27507" xr:uid="{00000000-0005-0000-0000-00003B900000}"/>
    <cellStyle name="Total 94" xfId="27508" xr:uid="{00000000-0005-0000-0000-00003C900000}"/>
    <cellStyle name="Total 94 2" xfId="27509" xr:uid="{00000000-0005-0000-0000-00003D900000}"/>
    <cellStyle name="Total 95" xfId="27510" xr:uid="{00000000-0005-0000-0000-00003E900000}"/>
    <cellStyle name="Total 95 2" xfId="27511" xr:uid="{00000000-0005-0000-0000-00003F900000}"/>
    <cellStyle name="Total 96" xfId="27512" xr:uid="{00000000-0005-0000-0000-000040900000}"/>
    <cellStyle name="Total 96 2" xfId="27513" xr:uid="{00000000-0005-0000-0000-000041900000}"/>
    <cellStyle name="Total 97" xfId="27514" xr:uid="{00000000-0005-0000-0000-000042900000}"/>
    <cellStyle name="Total 97 2" xfId="27515" xr:uid="{00000000-0005-0000-0000-000043900000}"/>
    <cellStyle name="Total 98" xfId="27516" xr:uid="{00000000-0005-0000-0000-000044900000}"/>
    <cellStyle name="Total 98 2" xfId="27517" xr:uid="{00000000-0005-0000-0000-000045900000}"/>
    <cellStyle name="Total 99" xfId="27518" xr:uid="{00000000-0005-0000-0000-000046900000}"/>
    <cellStyle name="Total 99 2" xfId="27519" xr:uid="{00000000-0005-0000-0000-000047900000}"/>
    <cellStyle name="Unprot" xfId="27520" xr:uid="{00000000-0005-0000-0000-000048900000}"/>
    <cellStyle name="Unprot$" xfId="27521" xr:uid="{00000000-0005-0000-0000-000049900000}"/>
    <cellStyle name="Unprotect" xfId="27522" xr:uid="{00000000-0005-0000-0000-00004A900000}"/>
    <cellStyle name="veces" xfId="27523" xr:uid="{00000000-0005-0000-0000-00004B900000}"/>
    <cellStyle name="veces 2" xfId="27524" xr:uid="{00000000-0005-0000-0000-00004C900000}"/>
    <cellStyle name="veces 2 10" xfId="27525" xr:uid="{00000000-0005-0000-0000-00004D900000}"/>
    <cellStyle name="veces 2 10 2" xfId="27526" xr:uid="{00000000-0005-0000-0000-00004E900000}"/>
    <cellStyle name="veces 2 11" xfId="27527" xr:uid="{00000000-0005-0000-0000-00004F900000}"/>
    <cellStyle name="veces 2 11 2" xfId="27528" xr:uid="{00000000-0005-0000-0000-000050900000}"/>
    <cellStyle name="veces 2 12" xfId="27529" xr:uid="{00000000-0005-0000-0000-000051900000}"/>
    <cellStyle name="veces 2 12 2" xfId="27530" xr:uid="{00000000-0005-0000-0000-000052900000}"/>
    <cellStyle name="veces 2 13" xfId="27531" xr:uid="{00000000-0005-0000-0000-000053900000}"/>
    <cellStyle name="veces 2 2" xfId="27532" xr:uid="{00000000-0005-0000-0000-000054900000}"/>
    <cellStyle name="veces 2 2 2" xfId="27533" xr:uid="{00000000-0005-0000-0000-000055900000}"/>
    <cellStyle name="veces 2 3" xfId="27534" xr:uid="{00000000-0005-0000-0000-000056900000}"/>
    <cellStyle name="veces 2 3 2" xfId="27535" xr:uid="{00000000-0005-0000-0000-000057900000}"/>
    <cellStyle name="veces 2 4" xfId="27536" xr:uid="{00000000-0005-0000-0000-000058900000}"/>
    <cellStyle name="veces 2 4 2" xfId="27537" xr:uid="{00000000-0005-0000-0000-000059900000}"/>
    <cellStyle name="veces 2 5" xfId="27538" xr:uid="{00000000-0005-0000-0000-00005A900000}"/>
    <cellStyle name="veces 2 5 2" xfId="27539" xr:uid="{00000000-0005-0000-0000-00005B900000}"/>
    <cellStyle name="veces 2 6" xfId="27540" xr:uid="{00000000-0005-0000-0000-00005C900000}"/>
    <cellStyle name="veces 2 6 2" xfId="27541" xr:uid="{00000000-0005-0000-0000-00005D900000}"/>
    <cellStyle name="veces 2 7" xfId="27542" xr:uid="{00000000-0005-0000-0000-00005E900000}"/>
    <cellStyle name="veces 2 7 2" xfId="27543" xr:uid="{00000000-0005-0000-0000-00005F900000}"/>
    <cellStyle name="veces 2 8" xfId="27544" xr:uid="{00000000-0005-0000-0000-000060900000}"/>
    <cellStyle name="veces 2 8 2" xfId="27545" xr:uid="{00000000-0005-0000-0000-000061900000}"/>
    <cellStyle name="veces 2 9" xfId="27546" xr:uid="{00000000-0005-0000-0000-000062900000}"/>
    <cellStyle name="veces 2 9 2" xfId="27547" xr:uid="{00000000-0005-0000-0000-000063900000}"/>
    <cellStyle name="veces 3" xfId="27548" xr:uid="{00000000-0005-0000-0000-000064900000}"/>
    <cellStyle name="veces 3 10" xfId="27549" xr:uid="{00000000-0005-0000-0000-000065900000}"/>
    <cellStyle name="veces 3 10 2" xfId="27550" xr:uid="{00000000-0005-0000-0000-000066900000}"/>
    <cellStyle name="veces 3 11" xfId="27551" xr:uid="{00000000-0005-0000-0000-000067900000}"/>
    <cellStyle name="veces 3 11 2" xfId="27552" xr:uid="{00000000-0005-0000-0000-000068900000}"/>
    <cellStyle name="veces 3 12" xfId="27553" xr:uid="{00000000-0005-0000-0000-000069900000}"/>
    <cellStyle name="veces 3 12 2" xfId="27554" xr:uid="{00000000-0005-0000-0000-00006A900000}"/>
    <cellStyle name="veces 3 13" xfId="27555" xr:uid="{00000000-0005-0000-0000-00006B900000}"/>
    <cellStyle name="veces 3 2" xfId="27556" xr:uid="{00000000-0005-0000-0000-00006C900000}"/>
    <cellStyle name="veces 3 2 2" xfId="27557" xr:uid="{00000000-0005-0000-0000-00006D900000}"/>
    <cellStyle name="veces 3 3" xfId="27558" xr:uid="{00000000-0005-0000-0000-00006E900000}"/>
    <cellStyle name="veces 3 3 2" xfId="27559" xr:uid="{00000000-0005-0000-0000-00006F900000}"/>
    <cellStyle name="veces 3 4" xfId="27560" xr:uid="{00000000-0005-0000-0000-000070900000}"/>
    <cellStyle name="veces 3 4 2" xfId="27561" xr:uid="{00000000-0005-0000-0000-000071900000}"/>
    <cellStyle name="veces 3 5" xfId="27562" xr:uid="{00000000-0005-0000-0000-000072900000}"/>
    <cellStyle name="veces 3 5 2" xfId="27563" xr:uid="{00000000-0005-0000-0000-000073900000}"/>
    <cellStyle name="veces 3 6" xfId="27564" xr:uid="{00000000-0005-0000-0000-000074900000}"/>
    <cellStyle name="veces 3 6 2" xfId="27565" xr:uid="{00000000-0005-0000-0000-000075900000}"/>
    <cellStyle name="veces 3 7" xfId="27566" xr:uid="{00000000-0005-0000-0000-000076900000}"/>
    <cellStyle name="veces 3 7 2" xfId="27567" xr:uid="{00000000-0005-0000-0000-000077900000}"/>
    <cellStyle name="veces 3 8" xfId="27568" xr:uid="{00000000-0005-0000-0000-000078900000}"/>
    <cellStyle name="veces 3 8 2" xfId="27569" xr:uid="{00000000-0005-0000-0000-000079900000}"/>
    <cellStyle name="veces 3 9" xfId="27570" xr:uid="{00000000-0005-0000-0000-00007A900000}"/>
    <cellStyle name="veces 3 9 2" xfId="27571" xr:uid="{00000000-0005-0000-0000-00007B900000}"/>
    <cellStyle name="veces 4" xfId="27572" xr:uid="{00000000-0005-0000-0000-00007C900000}"/>
    <cellStyle name="veces 4 10" xfId="27573" xr:uid="{00000000-0005-0000-0000-00007D900000}"/>
    <cellStyle name="veces 4 10 2" xfId="27574" xr:uid="{00000000-0005-0000-0000-00007E900000}"/>
    <cellStyle name="veces 4 11" xfId="27575" xr:uid="{00000000-0005-0000-0000-00007F900000}"/>
    <cellStyle name="veces 4 11 2" xfId="27576" xr:uid="{00000000-0005-0000-0000-000080900000}"/>
    <cellStyle name="veces 4 12" xfId="27577" xr:uid="{00000000-0005-0000-0000-000081900000}"/>
    <cellStyle name="veces 4 12 2" xfId="27578" xr:uid="{00000000-0005-0000-0000-000082900000}"/>
    <cellStyle name="veces 4 13" xfId="27579" xr:uid="{00000000-0005-0000-0000-000083900000}"/>
    <cellStyle name="veces 4 2" xfId="27580" xr:uid="{00000000-0005-0000-0000-000084900000}"/>
    <cellStyle name="veces 4 2 2" xfId="27581" xr:uid="{00000000-0005-0000-0000-000085900000}"/>
    <cellStyle name="veces 4 3" xfId="27582" xr:uid="{00000000-0005-0000-0000-000086900000}"/>
    <cellStyle name="veces 4 3 2" xfId="27583" xr:uid="{00000000-0005-0000-0000-000087900000}"/>
    <cellStyle name="veces 4 4" xfId="27584" xr:uid="{00000000-0005-0000-0000-000088900000}"/>
    <cellStyle name="veces 4 4 2" xfId="27585" xr:uid="{00000000-0005-0000-0000-000089900000}"/>
    <cellStyle name="veces 4 5" xfId="27586" xr:uid="{00000000-0005-0000-0000-00008A900000}"/>
    <cellStyle name="veces 4 5 2" xfId="27587" xr:uid="{00000000-0005-0000-0000-00008B900000}"/>
    <cellStyle name="veces 4 6" xfId="27588" xr:uid="{00000000-0005-0000-0000-00008C900000}"/>
    <cellStyle name="veces 4 6 2" xfId="27589" xr:uid="{00000000-0005-0000-0000-00008D900000}"/>
    <cellStyle name="veces 4 7" xfId="27590" xr:uid="{00000000-0005-0000-0000-00008E900000}"/>
    <cellStyle name="veces 4 7 2" xfId="27591" xr:uid="{00000000-0005-0000-0000-00008F900000}"/>
    <cellStyle name="veces 4 8" xfId="27592" xr:uid="{00000000-0005-0000-0000-000090900000}"/>
    <cellStyle name="veces 4 8 2" xfId="27593" xr:uid="{00000000-0005-0000-0000-000091900000}"/>
    <cellStyle name="veces 4 9" xfId="27594" xr:uid="{00000000-0005-0000-0000-000092900000}"/>
    <cellStyle name="veces 4 9 2" xfId="27595" xr:uid="{00000000-0005-0000-0000-000093900000}"/>
    <cellStyle name="veces 5" xfId="27596" xr:uid="{00000000-0005-0000-0000-000094900000}"/>
    <cellStyle name="Vírgula" xfId="27621" builtinId="3"/>
    <cellStyle name="Vírgula 10" xfId="27634" xr:uid="{00000000-0005-0000-0000-000096900000}"/>
    <cellStyle name="Vírgula 10 2" xfId="29873" xr:uid="{00000000-0005-0000-0000-000097900000}"/>
    <cellStyle name="Vírgula 11" xfId="27637" xr:uid="{00000000-0005-0000-0000-000098900000}"/>
    <cellStyle name="Vírgula 11 2" xfId="29876" xr:uid="{00000000-0005-0000-0000-000099900000}"/>
    <cellStyle name="Vírgula 12" xfId="29888" xr:uid="{00000000-0005-0000-0000-00009A900000}"/>
    <cellStyle name="Vírgula 12 2" xfId="37048" xr:uid="{00000000-0005-0000-0000-00009B900000}"/>
    <cellStyle name="Vírgula 13" xfId="37049" xr:uid="{00000000-0005-0000-0000-00009C900000}"/>
    <cellStyle name="Vírgula 13 2" xfId="37050" xr:uid="{00000000-0005-0000-0000-00009D900000}"/>
    <cellStyle name="Vírgula 14" xfId="37051" xr:uid="{00000000-0005-0000-0000-00009E900000}"/>
    <cellStyle name="Vírgula 15" xfId="37052" xr:uid="{00000000-0005-0000-0000-00009F900000}"/>
    <cellStyle name="Vírgula 15 2" xfId="37053" xr:uid="{00000000-0005-0000-0000-0000A0900000}"/>
    <cellStyle name="Vírgula 16" xfId="37054" xr:uid="{00000000-0005-0000-0000-0000A1900000}"/>
    <cellStyle name="Vírgula 17" xfId="37059" xr:uid="{00000000-0005-0000-0000-0000A2900000}"/>
    <cellStyle name="Vírgula 18" xfId="37060" xr:uid="{7A4CA183-6B39-4873-93E1-2C6B3A89F053}"/>
    <cellStyle name="Vírgula 19" xfId="37065" xr:uid="{AC0FF219-8013-4889-8C0C-6BBD54C7D83E}"/>
    <cellStyle name="Vírgula 2" xfId="2" xr:uid="{00000000-0005-0000-0000-0000A3900000}"/>
    <cellStyle name="Vírgula 2 2" xfId="27597" xr:uid="{00000000-0005-0000-0000-0000A4900000}"/>
    <cellStyle name="Vírgula 2 2 2" xfId="27598" xr:uid="{00000000-0005-0000-0000-0000A5900000}"/>
    <cellStyle name="Vírgula 2 2 2 2" xfId="37055" xr:uid="{00000000-0005-0000-0000-0000A6900000}"/>
    <cellStyle name="Vírgula 2 3" xfId="27599" xr:uid="{00000000-0005-0000-0000-0000A7900000}"/>
    <cellStyle name="Vírgula 2 3 2" xfId="29851" xr:uid="{00000000-0005-0000-0000-0000A8900000}"/>
    <cellStyle name="Vírgula 2 4" xfId="27600" xr:uid="{00000000-0005-0000-0000-0000A9900000}"/>
    <cellStyle name="Vírgula 2 4 2" xfId="29852" xr:uid="{00000000-0005-0000-0000-0000AA900000}"/>
    <cellStyle name="Vírgula 2 5" xfId="27601" xr:uid="{00000000-0005-0000-0000-0000AB900000}"/>
    <cellStyle name="Vírgula 2 6" xfId="29886" xr:uid="{00000000-0005-0000-0000-0000AC900000}"/>
    <cellStyle name="Vírgula 2 7" xfId="37083" xr:uid="{62CAEE01-28B0-401F-A4B9-388F46C451D5}"/>
    <cellStyle name="Vírgula 20" xfId="37080" xr:uid="{341C85C7-8403-4212-8B64-F5E966A37BFC}"/>
    <cellStyle name="Vírgula 21" xfId="37084" xr:uid="{405AEFB9-08C7-4987-9B16-CFC0EBA3767E}"/>
    <cellStyle name="Vírgula 3" xfId="27602" xr:uid="{00000000-0005-0000-0000-0000AD900000}"/>
    <cellStyle name="Vírgula 3 2" xfId="27603" xr:uid="{00000000-0005-0000-0000-0000AE900000}"/>
    <cellStyle name="Vírgula 3 2 2" xfId="29853" xr:uid="{00000000-0005-0000-0000-0000AF900000}"/>
    <cellStyle name="Vírgula 3 3" xfId="27604" xr:uid="{00000000-0005-0000-0000-0000B0900000}"/>
    <cellStyle name="Vírgula 3 3 2" xfId="27605" xr:uid="{00000000-0005-0000-0000-0000B1900000}"/>
    <cellStyle name="Vírgula 3 4" xfId="27606" xr:uid="{00000000-0005-0000-0000-0000B2900000}"/>
    <cellStyle name="Vírgula 3 5" xfId="37068" xr:uid="{7E6C6262-9D1A-4412-9536-9D16960CB49C}"/>
    <cellStyle name="Vírgula 3 6" xfId="37078" xr:uid="{354BEE3E-A256-4BC3-AFF9-6F9A6CA27970}"/>
    <cellStyle name="Vírgula 4" xfId="27607" xr:uid="{00000000-0005-0000-0000-0000B3900000}"/>
    <cellStyle name="Vírgula 4 2" xfId="27608" xr:uid="{00000000-0005-0000-0000-0000B4900000}"/>
    <cellStyle name="Vírgula 4 2 2" xfId="29855" xr:uid="{00000000-0005-0000-0000-0000B5900000}"/>
    <cellStyle name="Vírgula 4 3" xfId="29854" xr:uid="{00000000-0005-0000-0000-0000B6900000}"/>
    <cellStyle name="Vírgula 4 4" xfId="37075" xr:uid="{1CFF2EC9-6189-4BFC-BE60-726840A2FFFC}"/>
    <cellStyle name="Vírgula 5" xfId="27609" xr:uid="{00000000-0005-0000-0000-0000B7900000}"/>
    <cellStyle name="Vírgula 5 2" xfId="29856" xr:uid="{00000000-0005-0000-0000-0000B8900000}"/>
    <cellStyle name="Vírgula 5 2 2" xfId="37056" xr:uid="{00000000-0005-0000-0000-0000B9900000}"/>
    <cellStyle name="Vírgula 6" xfId="27610" xr:uid="{00000000-0005-0000-0000-0000BA900000}"/>
    <cellStyle name="Vírgula 6 2" xfId="29857" xr:uid="{00000000-0005-0000-0000-0000BB900000}"/>
    <cellStyle name="Vírgula 7" xfId="27611" xr:uid="{00000000-0005-0000-0000-0000BC900000}"/>
    <cellStyle name="Vírgula 7 2" xfId="29858" xr:uid="{00000000-0005-0000-0000-0000BD900000}"/>
    <cellStyle name="Vírgula 7 3" xfId="37057" xr:uid="{00000000-0005-0000-0000-0000BE900000}"/>
    <cellStyle name="Vírgula 8" xfId="27612" xr:uid="{00000000-0005-0000-0000-0000BF900000}"/>
    <cellStyle name="Vírgula 8 2" xfId="27613" xr:uid="{00000000-0005-0000-0000-0000C0900000}"/>
    <cellStyle name="Vírgula 9" xfId="27629" xr:uid="{00000000-0005-0000-0000-0000C1900000}"/>
    <cellStyle name="Vírgula 9 2" xfId="29868" xr:uid="{00000000-0005-0000-0000-0000C2900000}"/>
    <cellStyle name="Warning Text" xfId="27614" xr:uid="{00000000-0005-0000-0000-0000C3900000}"/>
  </cellStyles>
  <dxfs count="0"/>
  <tableStyles count="0" defaultTableStyle="TableStyleMedium2" defaultPivotStyle="PivotStyleLight16"/>
  <colors>
    <mruColors>
      <color rgb="FF33ADFF"/>
      <color rgb="FF0099FF"/>
      <color rgb="FFFFFFCC"/>
      <color rgb="FF003087"/>
      <color rgb="FF061E50"/>
      <color rgb="FFFE7333"/>
      <color rgb="FFD9D9D9"/>
      <color rgb="FF6683B7"/>
      <color rgb="FF66C2FF"/>
      <color rgb="FF3359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5.xml"/><Relationship Id="rId21" Type="http://schemas.openxmlformats.org/officeDocument/2006/relationships/worksheet" Target="worksheets/sheet21.xml"/><Relationship Id="rId42" Type="http://schemas.openxmlformats.org/officeDocument/2006/relationships/externalLink" Target="externalLinks/externalLink20.xml"/><Relationship Id="rId63" Type="http://schemas.openxmlformats.org/officeDocument/2006/relationships/externalLink" Target="externalLinks/externalLink41.xml"/><Relationship Id="rId84" Type="http://schemas.openxmlformats.org/officeDocument/2006/relationships/externalLink" Target="externalLinks/externalLink62.xml"/><Relationship Id="rId138" Type="http://schemas.openxmlformats.org/officeDocument/2006/relationships/externalLink" Target="externalLinks/externalLink116.xml"/><Relationship Id="rId107" Type="http://schemas.openxmlformats.org/officeDocument/2006/relationships/externalLink" Target="externalLinks/externalLink85.xml"/><Relationship Id="rId11" Type="http://schemas.openxmlformats.org/officeDocument/2006/relationships/worksheet" Target="worksheets/sheet11.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74" Type="http://schemas.openxmlformats.org/officeDocument/2006/relationships/externalLink" Target="externalLinks/externalLink52.xml"/><Relationship Id="rId79" Type="http://schemas.openxmlformats.org/officeDocument/2006/relationships/externalLink" Target="externalLinks/externalLink57.xml"/><Relationship Id="rId102" Type="http://schemas.openxmlformats.org/officeDocument/2006/relationships/externalLink" Target="externalLinks/externalLink80.xml"/><Relationship Id="rId123" Type="http://schemas.openxmlformats.org/officeDocument/2006/relationships/externalLink" Target="externalLinks/externalLink101.xml"/><Relationship Id="rId128" Type="http://schemas.openxmlformats.org/officeDocument/2006/relationships/externalLink" Target="externalLinks/externalLink106.xml"/><Relationship Id="rId5" Type="http://schemas.openxmlformats.org/officeDocument/2006/relationships/worksheet" Target="worksheets/sheet5.xml"/><Relationship Id="rId90" Type="http://schemas.openxmlformats.org/officeDocument/2006/relationships/externalLink" Target="externalLinks/externalLink68.xml"/><Relationship Id="rId95" Type="http://schemas.openxmlformats.org/officeDocument/2006/relationships/externalLink" Target="externalLinks/externalLink73.xml"/><Relationship Id="rId22" Type="http://schemas.openxmlformats.org/officeDocument/2006/relationships/worksheet" Target="worksheets/sheet22.xml"/><Relationship Id="rId27" Type="http://schemas.openxmlformats.org/officeDocument/2006/relationships/externalLink" Target="externalLinks/externalLink5.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64" Type="http://schemas.openxmlformats.org/officeDocument/2006/relationships/externalLink" Target="externalLinks/externalLink42.xml"/><Relationship Id="rId69" Type="http://schemas.openxmlformats.org/officeDocument/2006/relationships/externalLink" Target="externalLinks/externalLink47.xml"/><Relationship Id="rId113" Type="http://schemas.openxmlformats.org/officeDocument/2006/relationships/externalLink" Target="externalLinks/externalLink91.xml"/><Relationship Id="rId118" Type="http://schemas.openxmlformats.org/officeDocument/2006/relationships/externalLink" Target="externalLinks/externalLink96.xml"/><Relationship Id="rId134" Type="http://schemas.openxmlformats.org/officeDocument/2006/relationships/externalLink" Target="externalLinks/externalLink112.xml"/><Relationship Id="rId139" Type="http://schemas.openxmlformats.org/officeDocument/2006/relationships/externalLink" Target="externalLinks/externalLink117.xml"/><Relationship Id="rId80" Type="http://schemas.openxmlformats.org/officeDocument/2006/relationships/externalLink" Target="externalLinks/externalLink58.xml"/><Relationship Id="rId85" Type="http://schemas.openxmlformats.org/officeDocument/2006/relationships/externalLink" Target="externalLinks/externalLink6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59" Type="http://schemas.openxmlformats.org/officeDocument/2006/relationships/externalLink" Target="externalLinks/externalLink37.xml"/><Relationship Id="rId103" Type="http://schemas.openxmlformats.org/officeDocument/2006/relationships/externalLink" Target="externalLinks/externalLink81.xml"/><Relationship Id="rId108" Type="http://schemas.openxmlformats.org/officeDocument/2006/relationships/externalLink" Target="externalLinks/externalLink86.xml"/><Relationship Id="rId124" Type="http://schemas.openxmlformats.org/officeDocument/2006/relationships/externalLink" Target="externalLinks/externalLink102.xml"/><Relationship Id="rId129" Type="http://schemas.openxmlformats.org/officeDocument/2006/relationships/externalLink" Target="externalLinks/externalLink107.xml"/><Relationship Id="rId54" Type="http://schemas.openxmlformats.org/officeDocument/2006/relationships/externalLink" Target="externalLinks/externalLink32.xml"/><Relationship Id="rId70" Type="http://schemas.openxmlformats.org/officeDocument/2006/relationships/externalLink" Target="externalLinks/externalLink48.xml"/><Relationship Id="rId75" Type="http://schemas.openxmlformats.org/officeDocument/2006/relationships/externalLink" Target="externalLinks/externalLink53.xml"/><Relationship Id="rId91" Type="http://schemas.openxmlformats.org/officeDocument/2006/relationships/externalLink" Target="externalLinks/externalLink69.xml"/><Relationship Id="rId96" Type="http://schemas.openxmlformats.org/officeDocument/2006/relationships/externalLink" Target="externalLinks/externalLink74.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49" Type="http://schemas.openxmlformats.org/officeDocument/2006/relationships/externalLink" Target="externalLinks/externalLink27.xml"/><Relationship Id="rId114" Type="http://schemas.openxmlformats.org/officeDocument/2006/relationships/externalLink" Target="externalLinks/externalLink92.xml"/><Relationship Id="rId119" Type="http://schemas.openxmlformats.org/officeDocument/2006/relationships/externalLink" Target="externalLinks/externalLink97.xml"/><Relationship Id="rId44" Type="http://schemas.openxmlformats.org/officeDocument/2006/relationships/externalLink" Target="externalLinks/externalLink22.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81" Type="http://schemas.openxmlformats.org/officeDocument/2006/relationships/externalLink" Target="externalLinks/externalLink59.xml"/><Relationship Id="rId86" Type="http://schemas.openxmlformats.org/officeDocument/2006/relationships/externalLink" Target="externalLinks/externalLink64.xml"/><Relationship Id="rId130" Type="http://schemas.openxmlformats.org/officeDocument/2006/relationships/externalLink" Target="externalLinks/externalLink108.xml"/><Relationship Id="rId135" Type="http://schemas.openxmlformats.org/officeDocument/2006/relationships/externalLink" Target="externalLinks/externalLink11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 Id="rId109" Type="http://schemas.openxmlformats.org/officeDocument/2006/relationships/externalLink" Target="externalLinks/externalLink87.xml"/><Relationship Id="rId34" Type="http://schemas.openxmlformats.org/officeDocument/2006/relationships/externalLink" Target="externalLinks/externalLink12.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76" Type="http://schemas.openxmlformats.org/officeDocument/2006/relationships/externalLink" Target="externalLinks/externalLink54.xml"/><Relationship Id="rId97" Type="http://schemas.openxmlformats.org/officeDocument/2006/relationships/externalLink" Target="externalLinks/externalLink75.xml"/><Relationship Id="rId104" Type="http://schemas.openxmlformats.org/officeDocument/2006/relationships/externalLink" Target="externalLinks/externalLink82.xml"/><Relationship Id="rId120" Type="http://schemas.openxmlformats.org/officeDocument/2006/relationships/externalLink" Target="externalLinks/externalLink98.xml"/><Relationship Id="rId125" Type="http://schemas.openxmlformats.org/officeDocument/2006/relationships/externalLink" Target="externalLinks/externalLink103.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9.xml"/><Relationship Id="rId92" Type="http://schemas.openxmlformats.org/officeDocument/2006/relationships/externalLink" Target="externalLinks/externalLink70.xml"/><Relationship Id="rId2" Type="http://schemas.openxmlformats.org/officeDocument/2006/relationships/worksheet" Target="worksheets/sheet2.xml"/><Relationship Id="rId29" Type="http://schemas.openxmlformats.org/officeDocument/2006/relationships/externalLink" Target="externalLinks/externalLink7.xml"/><Relationship Id="rId24" Type="http://schemas.openxmlformats.org/officeDocument/2006/relationships/externalLink" Target="externalLinks/externalLink2.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66" Type="http://schemas.openxmlformats.org/officeDocument/2006/relationships/externalLink" Target="externalLinks/externalLink44.xml"/><Relationship Id="rId87" Type="http://schemas.openxmlformats.org/officeDocument/2006/relationships/externalLink" Target="externalLinks/externalLink65.xml"/><Relationship Id="rId110" Type="http://schemas.openxmlformats.org/officeDocument/2006/relationships/externalLink" Target="externalLinks/externalLink88.xml"/><Relationship Id="rId115" Type="http://schemas.openxmlformats.org/officeDocument/2006/relationships/externalLink" Target="externalLinks/externalLink93.xml"/><Relationship Id="rId131" Type="http://schemas.openxmlformats.org/officeDocument/2006/relationships/externalLink" Target="externalLinks/externalLink109.xml"/><Relationship Id="rId136" Type="http://schemas.openxmlformats.org/officeDocument/2006/relationships/externalLink" Target="externalLinks/externalLink114.xml"/><Relationship Id="rId61" Type="http://schemas.openxmlformats.org/officeDocument/2006/relationships/externalLink" Target="externalLinks/externalLink39.xml"/><Relationship Id="rId82"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56" Type="http://schemas.openxmlformats.org/officeDocument/2006/relationships/externalLink" Target="externalLinks/externalLink34.xml"/><Relationship Id="rId77" Type="http://schemas.openxmlformats.org/officeDocument/2006/relationships/externalLink" Target="externalLinks/externalLink55.xml"/><Relationship Id="rId100" Type="http://schemas.openxmlformats.org/officeDocument/2006/relationships/externalLink" Target="externalLinks/externalLink78.xml"/><Relationship Id="rId105" Type="http://schemas.openxmlformats.org/officeDocument/2006/relationships/externalLink" Target="externalLinks/externalLink83.xml"/><Relationship Id="rId126" Type="http://schemas.openxmlformats.org/officeDocument/2006/relationships/externalLink" Target="externalLinks/externalLink104.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externalLink" Target="externalLinks/externalLink50.xml"/><Relationship Id="rId93" Type="http://schemas.openxmlformats.org/officeDocument/2006/relationships/externalLink" Target="externalLinks/externalLink71.xml"/><Relationship Id="rId98" Type="http://schemas.openxmlformats.org/officeDocument/2006/relationships/externalLink" Target="externalLinks/externalLink76.xml"/><Relationship Id="rId121" Type="http://schemas.openxmlformats.org/officeDocument/2006/relationships/externalLink" Target="externalLinks/externalLink99.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externalLink" Target="externalLinks/externalLink3.xml"/><Relationship Id="rId46" Type="http://schemas.openxmlformats.org/officeDocument/2006/relationships/externalLink" Target="externalLinks/externalLink24.xml"/><Relationship Id="rId67" Type="http://schemas.openxmlformats.org/officeDocument/2006/relationships/externalLink" Target="externalLinks/externalLink45.xml"/><Relationship Id="rId116" Type="http://schemas.openxmlformats.org/officeDocument/2006/relationships/externalLink" Target="externalLinks/externalLink94.xml"/><Relationship Id="rId137" Type="http://schemas.openxmlformats.org/officeDocument/2006/relationships/externalLink" Target="externalLinks/externalLink115.xml"/><Relationship Id="rId20" Type="http://schemas.openxmlformats.org/officeDocument/2006/relationships/worksheet" Target="worksheets/sheet20.xml"/><Relationship Id="rId41" Type="http://schemas.openxmlformats.org/officeDocument/2006/relationships/externalLink" Target="externalLinks/externalLink19.xml"/><Relationship Id="rId62" Type="http://schemas.openxmlformats.org/officeDocument/2006/relationships/externalLink" Target="externalLinks/externalLink40.xml"/><Relationship Id="rId83" Type="http://schemas.openxmlformats.org/officeDocument/2006/relationships/externalLink" Target="externalLinks/externalLink61.xml"/><Relationship Id="rId88" Type="http://schemas.openxmlformats.org/officeDocument/2006/relationships/externalLink" Target="externalLinks/externalLink66.xml"/><Relationship Id="rId111" Type="http://schemas.openxmlformats.org/officeDocument/2006/relationships/externalLink" Target="externalLinks/externalLink89.xml"/><Relationship Id="rId132" Type="http://schemas.openxmlformats.org/officeDocument/2006/relationships/externalLink" Target="externalLinks/externalLink110.xml"/><Relationship Id="rId15" Type="http://schemas.openxmlformats.org/officeDocument/2006/relationships/worksheet" Target="worksheets/sheet15.xml"/><Relationship Id="rId36" Type="http://schemas.openxmlformats.org/officeDocument/2006/relationships/externalLink" Target="externalLinks/externalLink14.xml"/><Relationship Id="rId57" Type="http://schemas.openxmlformats.org/officeDocument/2006/relationships/externalLink" Target="externalLinks/externalLink35.xml"/><Relationship Id="rId106" Type="http://schemas.openxmlformats.org/officeDocument/2006/relationships/externalLink" Target="externalLinks/externalLink84.xml"/><Relationship Id="rId127" Type="http://schemas.openxmlformats.org/officeDocument/2006/relationships/externalLink" Target="externalLinks/externalLink105.xml"/><Relationship Id="rId10" Type="http://schemas.openxmlformats.org/officeDocument/2006/relationships/worksheet" Target="worksheets/sheet10.xml"/><Relationship Id="rId31" Type="http://schemas.openxmlformats.org/officeDocument/2006/relationships/externalLink" Target="externalLinks/externalLink9.xml"/><Relationship Id="rId52" Type="http://schemas.openxmlformats.org/officeDocument/2006/relationships/externalLink" Target="externalLinks/externalLink30.xml"/><Relationship Id="rId73" Type="http://schemas.openxmlformats.org/officeDocument/2006/relationships/externalLink" Target="externalLinks/externalLink51.xml"/><Relationship Id="rId78" Type="http://schemas.openxmlformats.org/officeDocument/2006/relationships/externalLink" Target="externalLinks/externalLink56.xml"/><Relationship Id="rId94" Type="http://schemas.openxmlformats.org/officeDocument/2006/relationships/externalLink" Target="externalLinks/externalLink72.xml"/><Relationship Id="rId99" Type="http://schemas.openxmlformats.org/officeDocument/2006/relationships/externalLink" Target="externalLinks/externalLink77.xml"/><Relationship Id="rId101" Type="http://schemas.openxmlformats.org/officeDocument/2006/relationships/externalLink" Target="externalLinks/externalLink79.xml"/><Relationship Id="rId122" Type="http://schemas.openxmlformats.org/officeDocument/2006/relationships/externalLink" Target="externalLinks/externalLink100.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4.xml"/><Relationship Id="rId47" Type="http://schemas.openxmlformats.org/officeDocument/2006/relationships/externalLink" Target="externalLinks/externalLink25.xml"/><Relationship Id="rId68" Type="http://schemas.openxmlformats.org/officeDocument/2006/relationships/externalLink" Target="externalLinks/externalLink46.xml"/><Relationship Id="rId89" Type="http://schemas.openxmlformats.org/officeDocument/2006/relationships/externalLink" Target="externalLinks/externalLink67.xml"/><Relationship Id="rId112" Type="http://schemas.openxmlformats.org/officeDocument/2006/relationships/externalLink" Target="externalLinks/externalLink90.xml"/><Relationship Id="rId133" Type="http://schemas.openxmlformats.org/officeDocument/2006/relationships/externalLink" Target="externalLinks/externalLink111.xml"/><Relationship Id="rId16" Type="http://schemas.openxmlformats.org/officeDocument/2006/relationships/worksheet" Target="worksheets/sheet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20911528150134"/>
          <c:y val="0.11202770768061701"/>
          <c:w val="0.68030772817344676"/>
          <c:h val="0.74114540792483963"/>
        </c:manualLayout>
      </c:layout>
      <c:pieChart>
        <c:varyColors val="1"/>
        <c:dLbls>
          <c:showLegendKey val="0"/>
          <c:showVal val="0"/>
          <c:showCatName val="0"/>
          <c:showSerName val="0"/>
          <c:showPercent val="0"/>
          <c:showBubbleSize val="0"/>
          <c:showLeaderLines val="0"/>
        </c:dLbls>
        <c:firstSliceAng val="0"/>
      </c:pieChart>
    </c:plotArea>
    <c:legend>
      <c:legendPos val="b"/>
      <c:layout>
        <c:manualLayout>
          <c:xMode val="edge"/>
          <c:yMode val="edge"/>
          <c:x val="0.25122212058942611"/>
          <c:y val="0.92771856979124123"/>
          <c:w val="0.51389401188019435"/>
          <c:h val="5.5123248435610672E-2"/>
        </c:manualLayout>
      </c:layout>
      <c:overlay val="0"/>
      <c:txPr>
        <a:bodyPr/>
        <a:lstStyle/>
        <a:p>
          <a:pPr rtl="0">
            <a:defRPr sz="1200">
              <a:solidFill>
                <a:schemeClr val="tx1">
                  <a:lumMod val="75000"/>
                  <a:lumOff val="25000"/>
                </a:schemeClr>
              </a:solidFill>
              <a:latin typeface="Arial" pitchFamily="34" charset="0"/>
              <a:cs typeface="Arial" pitchFamily="34" charset="0"/>
            </a:defRPr>
          </a:pPr>
          <a:endParaRPr lang="pt-BR"/>
        </a:p>
      </c:txPr>
    </c:legend>
    <c:plotVisOnly val="1"/>
    <c:dispBlanksAs val="zero"/>
    <c:showDLblsOverMax val="0"/>
  </c:chart>
  <c:spPr>
    <a:ln>
      <a:noFill/>
    </a:ln>
  </c:spPr>
  <c:txPr>
    <a:bodyPr/>
    <a:lstStyle/>
    <a:p>
      <a:pPr>
        <a:defRPr>
          <a:latin typeface="+mn-lt"/>
        </a:defRPr>
      </a:pPr>
      <a:endParaRPr lang="pt-BR"/>
    </a:p>
  </c:txPr>
  <c:printSettings>
    <c:headerFooter/>
    <c:pageMargins b="0.78740157499999996" l="0.511811024" r="0.511811024" t="0.78740157499999996" header="0.31496062000000202" footer="0.3149606200000020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400" b="1" i="0" u="none" strike="noStrike" kern="1200" baseline="0">
                <a:solidFill>
                  <a:schemeClr val="tx1">
                    <a:lumMod val="75000"/>
                    <a:lumOff val="25000"/>
                  </a:schemeClr>
                </a:solidFill>
                <a:latin typeface="Arial" pitchFamily="34" charset="0"/>
                <a:ea typeface="+mn-ea"/>
                <a:cs typeface="Arial" pitchFamily="34" charset="0"/>
              </a:defRPr>
            </a:pPr>
            <a:r>
              <a:rPr lang="en-US" sz="1400" b="1" i="0" u="none" strike="noStrike" kern="1200" baseline="0">
                <a:solidFill>
                  <a:schemeClr val="tx1">
                    <a:lumMod val="75000"/>
                    <a:lumOff val="25000"/>
                  </a:schemeClr>
                </a:solidFill>
                <a:latin typeface="Arial" pitchFamily="34" charset="0"/>
                <a:ea typeface="+mn-ea"/>
                <a:cs typeface="Arial" pitchFamily="34" charset="0"/>
              </a:rPr>
              <a:t>Distribuição dos Encargos da Dívida 2013</a:t>
            </a:r>
          </a:p>
        </c:rich>
      </c:tx>
      <c:layout>
        <c:manualLayout>
          <c:xMode val="edge"/>
          <c:yMode val="edge"/>
          <c:x val="0.22980196574462816"/>
          <c:y val="4.9360976170956361E-2"/>
        </c:manualLayout>
      </c:layout>
      <c:overlay val="1"/>
    </c:title>
    <c:autoTitleDeleted val="0"/>
    <c:plotArea>
      <c:layout>
        <c:manualLayout>
          <c:layoutTarget val="inner"/>
          <c:xMode val="edge"/>
          <c:yMode val="edge"/>
          <c:x val="0.24910923261936302"/>
          <c:y val="0.21502606244198441"/>
          <c:w val="0.52338977586577007"/>
          <c:h val="0.67384473287987712"/>
        </c:manualLayout>
      </c:layout>
      <c:pieChart>
        <c:varyColors val="1"/>
        <c:dLbls>
          <c:showLegendKey val="0"/>
          <c:showVal val="0"/>
          <c:showCatName val="0"/>
          <c:showSerName val="0"/>
          <c:showPercent val="0"/>
          <c:showBubbleSize val="0"/>
          <c:showLeaderLines val="0"/>
        </c:dLbls>
        <c:firstSliceAng val="0"/>
      </c:pieChart>
    </c:plotArea>
    <c:legend>
      <c:legendPos val="b"/>
      <c:layout>
        <c:manualLayout>
          <c:xMode val="edge"/>
          <c:yMode val="edge"/>
          <c:x val="0.25122212058942611"/>
          <c:y val="0.92771856979124123"/>
          <c:w val="0.51389401188019435"/>
          <c:h val="5.5123248435610672E-2"/>
        </c:manualLayout>
      </c:layout>
      <c:overlay val="0"/>
      <c:txPr>
        <a:bodyPr/>
        <a:lstStyle/>
        <a:p>
          <a:pPr rtl="0">
            <a:defRPr sz="1200">
              <a:solidFill>
                <a:schemeClr val="tx1">
                  <a:lumMod val="75000"/>
                  <a:lumOff val="25000"/>
                </a:schemeClr>
              </a:solidFill>
              <a:latin typeface="Arial" pitchFamily="34" charset="0"/>
              <a:cs typeface="Arial" pitchFamily="34" charset="0"/>
            </a:defRPr>
          </a:pPr>
          <a:endParaRPr lang="pt-BR"/>
        </a:p>
      </c:txPr>
    </c:legend>
    <c:plotVisOnly val="1"/>
    <c:dispBlanksAs val="zero"/>
    <c:showDLblsOverMax val="0"/>
  </c:chart>
  <c:spPr>
    <a:ln>
      <a:noFill/>
    </a:ln>
  </c:spPr>
  <c:txPr>
    <a:bodyPr/>
    <a:lstStyle/>
    <a:p>
      <a:pPr>
        <a:defRPr>
          <a:latin typeface="+mn-lt"/>
        </a:defRPr>
      </a:pPr>
      <a:endParaRPr lang="pt-BR"/>
    </a:p>
  </c:txPr>
  <c:printSettings>
    <c:headerFooter/>
    <c:pageMargins b="0.78740157499999996" l="0.511811024" r="0.511811024" t="0.78740157499999996" header="0.31496062000000202" footer="0.314960620000002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064283995590548"/>
          <c:y val="0.10593708238596891"/>
          <c:w val="0.68146393258238347"/>
          <c:h val="0.74242474660250624"/>
        </c:manualLayout>
      </c:layout>
      <c:pieChart>
        <c:varyColors val="1"/>
        <c:dLbls>
          <c:dLblPos val="ctr"/>
          <c:showLegendKey val="0"/>
          <c:showVal val="1"/>
          <c:showCatName val="0"/>
          <c:showSerName val="0"/>
          <c:showPercent val="0"/>
          <c:showBubbleSize val="0"/>
          <c:showLeaderLines val="0"/>
        </c:dLbls>
        <c:firstSliceAng val="190"/>
      </c:pieChart>
    </c:plotArea>
    <c:legend>
      <c:legendPos val="b"/>
      <c:layout>
        <c:manualLayout>
          <c:xMode val="edge"/>
          <c:yMode val="edge"/>
          <c:x val="0.28688672892873063"/>
          <c:y val="0.83517932530561589"/>
          <c:w val="0.63350227840356943"/>
          <c:h val="0.12522473147469942"/>
        </c:manualLayout>
      </c:layout>
      <c:overlay val="0"/>
      <c:txPr>
        <a:bodyPr/>
        <a:lstStyle/>
        <a:p>
          <a:pPr>
            <a:defRPr sz="1200">
              <a:latin typeface="Arial" pitchFamily="34" charset="0"/>
              <a:cs typeface="Arial" pitchFamily="34" charset="0"/>
            </a:defRPr>
          </a:pPr>
          <a:endParaRPr lang="pt-BR"/>
        </a:p>
      </c:txPr>
    </c:legend>
    <c:plotVisOnly val="1"/>
    <c:dispBlanksAs val="gap"/>
    <c:showDLblsOverMax val="0"/>
  </c:chart>
  <c:spPr>
    <a:noFill/>
    <a:ln>
      <a:noFill/>
    </a:ln>
  </c:spPr>
  <c:printSettings>
    <c:headerFooter/>
    <c:pageMargins b="0.78740157499999996" l="0.511811024" r="0.511811024" t="0.78740157499999996" header="0.31496062000000002" footer="0.3149606200000000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0"/>
            <c:bubble3D val="0"/>
            <c:spPr>
              <a:solidFill>
                <a:srgbClr val="003087"/>
              </a:solidFill>
            </c:spPr>
            <c:extLst>
              <c:ext xmlns:c16="http://schemas.microsoft.com/office/drawing/2014/chart" uri="{C3380CC4-5D6E-409C-BE32-E72D297353CC}">
                <c16:uniqueId val="{00000001-CEDF-4150-A386-09A21E7777E1}"/>
              </c:ext>
            </c:extLst>
          </c:dPt>
          <c:dPt>
            <c:idx val="1"/>
            <c:bubble3D val="0"/>
            <c:spPr>
              <a:solidFill>
                <a:srgbClr val="061E50"/>
              </a:solidFill>
            </c:spPr>
            <c:extLst>
              <c:ext xmlns:c16="http://schemas.microsoft.com/office/drawing/2014/chart" uri="{C3380CC4-5D6E-409C-BE32-E72D297353CC}">
                <c16:uniqueId val="{00000003-CEDF-4150-A386-09A21E7777E1}"/>
              </c:ext>
            </c:extLst>
          </c:dPt>
          <c:dPt>
            <c:idx val="2"/>
            <c:bubble3D val="0"/>
            <c:spPr>
              <a:solidFill>
                <a:srgbClr val="0099FF"/>
              </a:solidFill>
            </c:spPr>
            <c:extLst>
              <c:ext xmlns:c16="http://schemas.microsoft.com/office/drawing/2014/chart" uri="{C3380CC4-5D6E-409C-BE32-E72D297353CC}">
                <c16:uniqueId val="{00000005-CEDF-4150-A386-09A21E7777E1}"/>
              </c:ext>
            </c:extLst>
          </c:dPt>
          <c:dPt>
            <c:idx val="3"/>
            <c:bubble3D val="0"/>
            <c:spPr>
              <a:solidFill>
                <a:schemeClr val="bg1">
                  <a:lumMod val="50000"/>
                </a:schemeClr>
              </a:solidFill>
            </c:spPr>
            <c:extLst>
              <c:ext xmlns:c16="http://schemas.microsoft.com/office/drawing/2014/chart" uri="{C3380CC4-5D6E-409C-BE32-E72D297353CC}">
                <c16:uniqueId val="{00000007-CEDF-4150-A386-09A21E7777E1}"/>
              </c:ext>
            </c:extLst>
          </c:dPt>
          <c:dLbls>
            <c:spPr>
              <a:noFill/>
              <a:ln>
                <a:noFill/>
              </a:ln>
              <a:effectLst/>
            </c:spPr>
            <c:txPr>
              <a:bodyPr/>
              <a:lstStyle/>
              <a:p>
                <a:pPr>
                  <a:defRPr b="1">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1"/>
            <c:extLst>
              <c:ext xmlns:c15="http://schemas.microsoft.com/office/drawing/2012/chart" uri="{CE6537A1-D6FC-4f65-9D91-7224C49458BB}"/>
            </c:extLst>
          </c:dLbls>
          <c:val>
            <c:numRef>
              <c:f>Debt!#REF!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Debt!#REF!</c15:sqref>
                        </c15:formulaRef>
                      </c:ext>
                    </c:extLst>
                  </c:strRef>
                </c15:cat>
              </c15:filteredCategoryTitle>
            </c:ext>
            <c:ext xmlns:c16="http://schemas.microsoft.com/office/drawing/2014/chart" uri="{C3380CC4-5D6E-409C-BE32-E72D297353CC}">
              <c16:uniqueId val="{00000008-CEDF-4150-A386-09A21E7777E1}"/>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200" b="1"/>
          </a:pPr>
          <a:endParaRPr lang="pt-BR"/>
        </a:p>
      </c:txPr>
    </c:legend>
    <c:plotVisOnly val="1"/>
    <c:dispBlanksAs val="gap"/>
    <c:showDLblsOverMax val="0"/>
  </c:chart>
  <c:spPr>
    <a:noFill/>
    <a:ln>
      <a:noFill/>
    </a:ln>
  </c:sp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0"/>
            <c:bubble3D val="0"/>
            <c:spPr>
              <a:solidFill>
                <a:srgbClr val="003087"/>
              </a:solidFill>
            </c:spPr>
            <c:extLst>
              <c:ext xmlns:c16="http://schemas.microsoft.com/office/drawing/2014/chart" uri="{C3380CC4-5D6E-409C-BE32-E72D297353CC}">
                <c16:uniqueId val="{00000001-63CF-49B3-8B10-5749B950E6E8}"/>
              </c:ext>
            </c:extLst>
          </c:dPt>
          <c:dPt>
            <c:idx val="1"/>
            <c:bubble3D val="0"/>
            <c:spPr>
              <a:solidFill>
                <a:srgbClr val="061E50"/>
              </a:solidFill>
            </c:spPr>
            <c:extLst>
              <c:ext xmlns:c16="http://schemas.microsoft.com/office/drawing/2014/chart" uri="{C3380CC4-5D6E-409C-BE32-E72D297353CC}">
                <c16:uniqueId val="{00000003-63CF-49B3-8B10-5749B950E6E8}"/>
              </c:ext>
            </c:extLst>
          </c:dPt>
          <c:dPt>
            <c:idx val="2"/>
            <c:bubble3D val="0"/>
            <c:spPr>
              <a:solidFill>
                <a:srgbClr val="0099FF"/>
              </a:solidFill>
            </c:spPr>
            <c:extLst>
              <c:ext xmlns:c16="http://schemas.microsoft.com/office/drawing/2014/chart" uri="{C3380CC4-5D6E-409C-BE32-E72D297353CC}">
                <c16:uniqueId val="{00000005-63CF-49B3-8B10-5749B950E6E8}"/>
              </c:ext>
            </c:extLst>
          </c:dPt>
          <c:dPt>
            <c:idx val="3"/>
            <c:bubble3D val="0"/>
            <c:spPr>
              <a:solidFill>
                <a:schemeClr val="bg1">
                  <a:lumMod val="50000"/>
                </a:schemeClr>
              </a:solidFill>
            </c:spPr>
            <c:extLst>
              <c:ext xmlns:c16="http://schemas.microsoft.com/office/drawing/2014/chart" uri="{C3380CC4-5D6E-409C-BE32-E72D297353CC}">
                <c16:uniqueId val="{00000007-63CF-49B3-8B10-5749B950E6E8}"/>
              </c:ext>
            </c:extLst>
          </c:dPt>
          <c:dLbls>
            <c:spPr>
              <a:noFill/>
              <a:ln>
                <a:noFill/>
              </a:ln>
              <a:effectLst/>
            </c:spPr>
            <c:txPr>
              <a:bodyPr/>
              <a:lstStyle/>
              <a:p>
                <a:pPr>
                  <a:defRPr b="1">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1"/>
            <c:extLst>
              <c:ext xmlns:c15="http://schemas.microsoft.com/office/drawing/2012/chart" uri="{CE6537A1-D6FC-4f65-9D91-7224C49458BB}"/>
            </c:extLst>
          </c:dLbls>
          <c:val>
            <c:numRef>
              <c:f>Debt!#REF!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Debt!#REF!</c15:sqref>
                        </c15:formulaRef>
                      </c:ext>
                    </c:extLst>
                  </c:strRef>
                </c15:cat>
              </c15:filteredCategoryTitle>
            </c:ext>
            <c:ext xmlns:c16="http://schemas.microsoft.com/office/drawing/2014/chart" uri="{C3380CC4-5D6E-409C-BE32-E72D297353CC}">
              <c16:uniqueId val="{00000008-63CF-49B3-8B10-5749B950E6E8}"/>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200" b="1"/>
          </a:pPr>
          <a:endParaRPr lang="pt-BR"/>
        </a:p>
      </c:txPr>
    </c:legend>
    <c:plotVisOnly val="1"/>
    <c:dispBlanksAs val="gap"/>
    <c:showDLblsOverMax val="0"/>
  </c:chart>
  <c:spPr>
    <a:noFill/>
    <a:ln>
      <a:noFill/>
    </a:ln>
  </c:sp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7738569715832E-2"/>
          <c:y val="0.22070656372631783"/>
          <c:w val="0.9325687789609729"/>
          <c:h val="0.63864474333805243"/>
        </c:manualLayout>
      </c:layout>
      <c:barChart>
        <c:barDir val="col"/>
        <c:grouping val="stacked"/>
        <c:varyColors val="0"/>
        <c:ser>
          <c:idx val="0"/>
          <c:order val="0"/>
          <c:tx>
            <c:strRef>
              <c:f>Equivalência.!$B$4</c:f>
              <c:strCache>
                <c:ptCount val="1"/>
                <c:pt idx="0">
                  <c:v>IEMadeira</c:v>
                </c:pt>
              </c:strCache>
            </c:strRef>
          </c:tx>
          <c:spPr>
            <a:solidFill>
              <a:srgbClr val="E46C0A"/>
            </a:solidFill>
          </c:spPr>
          <c:invertIfNegative val="0"/>
          <c:dLbls>
            <c:spPr>
              <a:noFill/>
              <a:ln w="25400">
                <a:noFill/>
              </a:ln>
            </c:spPr>
            <c:txPr>
              <a:bodyPr/>
              <a:lstStyle/>
              <a:p>
                <a:pPr>
                  <a:defRPr sz="1400" b="0" i="0" u="none" strike="noStrike" baseline="0">
                    <a:solidFill>
                      <a:srgbClr val="FFFFFF"/>
                    </a:solidFill>
                    <a:latin typeface="Arial" pitchFamily="34" charset="0"/>
                    <a:ea typeface="Calibri"/>
                    <a:cs typeface="Arial"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Equivalência.!$C$3:$D$3</c:f>
              <c:strCache>
                <c:ptCount val="2"/>
                <c:pt idx="0">
                  <c:v>
2014</c:v>
                </c:pt>
                <c:pt idx="1">
                  <c:v>
2015</c:v>
                </c:pt>
              </c:strCache>
            </c:strRef>
          </c:cat>
          <c:val>
            <c:numRef>
              <c:f>Equivalência.!$C$4:$D$4</c:f>
              <c:numCache>
                <c:formatCode>#,##0.0</c:formatCode>
                <c:ptCount val="2"/>
                <c:pt idx="0">
                  <c:v>59.012099999999968</c:v>
                </c:pt>
                <c:pt idx="1">
                  <c:v>66.314170000000018</c:v>
                </c:pt>
              </c:numCache>
            </c:numRef>
          </c:val>
          <c:extLst>
            <c:ext xmlns:c16="http://schemas.microsoft.com/office/drawing/2014/chart" uri="{C3380CC4-5D6E-409C-BE32-E72D297353CC}">
              <c16:uniqueId val="{00000000-496C-42D8-801F-C96C1B1E6EF9}"/>
            </c:ext>
          </c:extLst>
        </c:ser>
        <c:ser>
          <c:idx val="2"/>
          <c:order val="1"/>
          <c:tx>
            <c:strRef>
              <c:f>Equivalência.!$B$5</c:f>
              <c:strCache>
                <c:ptCount val="1"/>
                <c:pt idx="0">
                  <c:v>IENNE</c:v>
                </c:pt>
              </c:strCache>
            </c:strRef>
          </c:tx>
          <c:spPr>
            <a:solidFill>
              <a:srgbClr val="FFBC3D"/>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496C-42D8-801F-C96C1B1E6EF9}"/>
                </c:ext>
              </c:extLst>
            </c:dLbl>
            <c:spPr>
              <a:noFill/>
              <a:ln w="25400">
                <a:noFill/>
              </a:ln>
            </c:spPr>
            <c:txPr>
              <a:bodyPr/>
              <a:lstStyle/>
              <a:p>
                <a:pPr>
                  <a:defRPr sz="1400" b="0" i="0" u="none" strike="noStrike" baseline="0">
                    <a:solidFill>
                      <a:schemeClr val="tx1">
                        <a:lumMod val="75000"/>
                        <a:lumOff val="25000"/>
                      </a:schemeClr>
                    </a:solidFill>
                    <a:latin typeface="Arial" pitchFamily="34" charset="0"/>
                    <a:ea typeface="Calibri"/>
                    <a:cs typeface="Arial"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Equivalência.!$C$3:$D$3</c:f>
              <c:strCache>
                <c:ptCount val="2"/>
                <c:pt idx="0">
                  <c:v>
2014</c:v>
                </c:pt>
                <c:pt idx="1">
                  <c:v>
2015</c:v>
                </c:pt>
              </c:strCache>
            </c:strRef>
          </c:cat>
          <c:val>
            <c:numRef>
              <c:f>Equivalência.!$C$5:$D$5</c:f>
              <c:numCache>
                <c:formatCode>#,##0.0</c:formatCode>
                <c:ptCount val="2"/>
                <c:pt idx="0">
                  <c:v>-1.56775</c:v>
                </c:pt>
                <c:pt idx="1">
                  <c:v>-0.92500000000000004</c:v>
                </c:pt>
              </c:numCache>
            </c:numRef>
          </c:val>
          <c:extLst>
            <c:ext xmlns:c16="http://schemas.microsoft.com/office/drawing/2014/chart" uri="{C3380CC4-5D6E-409C-BE32-E72D297353CC}">
              <c16:uniqueId val="{00000002-496C-42D8-801F-C96C1B1E6EF9}"/>
            </c:ext>
          </c:extLst>
        </c:ser>
        <c:ser>
          <c:idx val="3"/>
          <c:order val="2"/>
          <c:tx>
            <c:strRef>
              <c:f>Equivalência.!$B$6</c:f>
              <c:strCache>
                <c:ptCount val="1"/>
                <c:pt idx="0">
                  <c:v>IESUL</c:v>
                </c:pt>
              </c:strCache>
            </c:strRef>
          </c:tx>
          <c:spPr>
            <a:solidFill>
              <a:schemeClr val="bg1">
                <a:lumMod val="75000"/>
              </a:schemeClr>
            </a:solidFill>
          </c:spPr>
          <c:invertIfNegative val="0"/>
          <c:dPt>
            <c:idx val="0"/>
            <c:invertIfNegative val="0"/>
            <c:bubble3D val="0"/>
            <c:extLst>
              <c:ext xmlns:c16="http://schemas.microsoft.com/office/drawing/2014/chart" uri="{C3380CC4-5D6E-409C-BE32-E72D297353CC}">
                <c16:uniqueId val="{00000003-496C-42D8-801F-C96C1B1E6EF9}"/>
              </c:ext>
            </c:extLst>
          </c:dPt>
          <c:cat>
            <c:strRef>
              <c:f>Equivalência.!$C$3:$D$3</c:f>
              <c:strCache>
                <c:ptCount val="2"/>
                <c:pt idx="0">
                  <c:v>
2014</c:v>
                </c:pt>
                <c:pt idx="1">
                  <c:v>
2015</c:v>
                </c:pt>
              </c:strCache>
            </c:strRef>
          </c:cat>
          <c:val>
            <c:numRef>
              <c:f>Equivalência.!$C$6:$D$6</c:f>
              <c:numCache>
                <c:formatCode>#,##0.0</c:formatCode>
                <c:ptCount val="2"/>
                <c:pt idx="0">
                  <c:v>-0.70699999999999996</c:v>
                </c:pt>
                <c:pt idx="1">
                  <c:v>-0.72099999999999997</c:v>
                </c:pt>
              </c:numCache>
            </c:numRef>
          </c:val>
          <c:extLst>
            <c:ext xmlns:c16="http://schemas.microsoft.com/office/drawing/2014/chart" uri="{C3380CC4-5D6E-409C-BE32-E72D297353CC}">
              <c16:uniqueId val="{00000004-496C-42D8-801F-C96C1B1E6EF9}"/>
            </c:ext>
          </c:extLst>
        </c:ser>
        <c:ser>
          <c:idx val="1"/>
          <c:order val="3"/>
          <c:tx>
            <c:strRef>
              <c:f>Equivalência.!$B$7</c:f>
              <c:strCache>
                <c:ptCount val="1"/>
                <c:pt idx="0">
                  <c:v>IEGaranhuns</c:v>
                </c:pt>
              </c:strCache>
            </c:strRef>
          </c:tx>
          <c:invertIfNegative val="0"/>
          <c:cat>
            <c:strRef>
              <c:f>Equivalência.!$C$3:$D$3</c:f>
              <c:strCache>
                <c:ptCount val="2"/>
                <c:pt idx="0">
                  <c:v>
2014</c:v>
                </c:pt>
                <c:pt idx="1">
                  <c:v>
2015</c:v>
                </c:pt>
              </c:strCache>
            </c:strRef>
          </c:cat>
          <c:val>
            <c:numRef>
              <c:f>Equivalência.!$C$7:$D$7</c:f>
              <c:numCache>
                <c:formatCode>#,##0.0</c:formatCode>
                <c:ptCount val="2"/>
                <c:pt idx="0">
                  <c:v>0</c:v>
                </c:pt>
                <c:pt idx="1">
                  <c:v>1.7549200000000005</c:v>
                </c:pt>
              </c:numCache>
            </c:numRef>
          </c:val>
          <c:extLst>
            <c:ext xmlns:c16="http://schemas.microsoft.com/office/drawing/2014/chart" uri="{C3380CC4-5D6E-409C-BE32-E72D297353CC}">
              <c16:uniqueId val="{00000005-496C-42D8-801F-C96C1B1E6EF9}"/>
            </c:ext>
          </c:extLst>
        </c:ser>
        <c:dLbls>
          <c:showLegendKey val="0"/>
          <c:showVal val="0"/>
          <c:showCatName val="0"/>
          <c:showSerName val="0"/>
          <c:showPercent val="0"/>
          <c:showBubbleSize val="0"/>
        </c:dLbls>
        <c:gapWidth val="67"/>
        <c:overlap val="100"/>
        <c:axId val="59838848"/>
        <c:axId val="59840384"/>
      </c:barChart>
      <c:catAx>
        <c:axId val="59838848"/>
        <c:scaling>
          <c:orientation val="minMax"/>
        </c:scaling>
        <c:delete val="0"/>
        <c:axPos val="b"/>
        <c:numFmt formatCode="General" sourceLinked="1"/>
        <c:majorTickMark val="none"/>
        <c:minorTickMark val="none"/>
        <c:tickLblPos val="nextTo"/>
        <c:txPr>
          <a:bodyPr rot="0" vert="horz"/>
          <a:lstStyle/>
          <a:p>
            <a:pPr>
              <a:defRPr sz="1400" b="1" i="0" u="none" strike="noStrike" baseline="0">
                <a:solidFill>
                  <a:schemeClr val="tx1">
                    <a:lumMod val="75000"/>
                    <a:lumOff val="25000"/>
                  </a:schemeClr>
                </a:solidFill>
                <a:latin typeface="Arial" pitchFamily="34" charset="0"/>
                <a:ea typeface="Calibri"/>
                <a:cs typeface="Arial" pitchFamily="34" charset="0"/>
              </a:defRPr>
            </a:pPr>
            <a:endParaRPr lang="pt-BR"/>
          </a:p>
        </c:txPr>
        <c:crossAx val="59840384"/>
        <c:crosses val="autoZero"/>
        <c:auto val="1"/>
        <c:lblAlgn val="ctr"/>
        <c:lblOffset val="100"/>
        <c:noMultiLvlLbl val="0"/>
      </c:catAx>
      <c:valAx>
        <c:axId val="59840384"/>
        <c:scaling>
          <c:orientation val="minMax"/>
          <c:max val="40"/>
          <c:min val="-10"/>
        </c:scaling>
        <c:delete val="1"/>
        <c:axPos val="l"/>
        <c:numFmt formatCode="#,##0.0" sourceLinked="1"/>
        <c:majorTickMark val="out"/>
        <c:minorTickMark val="none"/>
        <c:tickLblPos val="nextTo"/>
        <c:crossAx val="59838848"/>
        <c:crosses val="autoZero"/>
        <c:crossBetween val="between"/>
        <c:majorUnit val="350"/>
      </c:valAx>
      <c:spPr>
        <a:noFill/>
      </c:spPr>
    </c:plotArea>
    <c:legend>
      <c:legendPos val="b"/>
      <c:layout>
        <c:manualLayout>
          <c:xMode val="edge"/>
          <c:yMode val="edge"/>
          <c:x val="0"/>
          <c:y val="0.90989481428457808"/>
          <c:w val="0.89999997535518717"/>
          <c:h val="4.5428548629835745E-2"/>
        </c:manualLayout>
      </c:layout>
      <c:overlay val="0"/>
      <c:txPr>
        <a:bodyPr/>
        <a:lstStyle/>
        <a:p>
          <a:pPr>
            <a:defRPr sz="1200" b="0" i="0" u="none" strike="noStrike" baseline="0">
              <a:solidFill>
                <a:schemeClr val="tx1">
                  <a:lumMod val="75000"/>
                  <a:lumOff val="25000"/>
                </a:schemeClr>
              </a:solidFill>
              <a:latin typeface="Arial" pitchFamily="34" charset="0"/>
              <a:ea typeface="Calibri"/>
              <a:cs typeface="Arial" pitchFamily="34" charset="0"/>
            </a:defRPr>
          </a:pPr>
          <a:endParaRPr lang="pt-BR"/>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18</xdr:col>
      <xdr:colOff>334547</xdr:colOff>
      <xdr:row>49</xdr:row>
      <xdr:rowOff>136244</xdr:rowOff>
    </xdr:from>
    <xdr:to>
      <xdr:col>25</xdr:col>
      <xdr:colOff>337797</xdr:colOff>
      <xdr:row>67</xdr:row>
      <xdr:rowOff>127565</xdr:rowOff>
    </xdr:to>
    <xdr:graphicFrame macro="">
      <xdr:nvGraphicFramePr>
        <xdr:cNvPr id="2" name="Gráfico 1">
          <a:extLst>
            <a:ext uri="{FF2B5EF4-FFF2-40B4-BE49-F238E27FC236}">
              <a16:creationId xmlns:a16="http://schemas.microsoft.com/office/drawing/2014/main" id="{FFF716ED-2B0A-43D0-BB61-7F299E889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48648</xdr:colOff>
      <xdr:row>78</xdr:row>
      <xdr:rowOff>0</xdr:rowOff>
    </xdr:from>
    <xdr:to>
      <xdr:col>26</xdr:col>
      <xdr:colOff>24835</xdr:colOff>
      <xdr:row>103</xdr:row>
      <xdr:rowOff>76538</xdr:rowOff>
    </xdr:to>
    <xdr:graphicFrame macro="">
      <xdr:nvGraphicFramePr>
        <xdr:cNvPr id="3" name="Gráfico 2">
          <a:extLst>
            <a:ext uri="{FF2B5EF4-FFF2-40B4-BE49-F238E27FC236}">
              <a16:creationId xmlns:a16="http://schemas.microsoft.com/office/drawing/2014/main" id="{2DB81835-19F0-43F2-BE6E-185405ACE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1061357</xdr:colOff>
      <xdr:row>49</xdr:row>
      <xdr:rowOff>136069</xdr:rowOff>
    </xdr:from>
    <xdr:to>
      <xdr:col>15</xdr:col>
      <xdr:colOff>478968</xdr:colOff>
      <xdr:row>70</xdr:row>
      <xdr:rowOff>108856</xdr:rowOff>
    </xdr:to>
    <xdr:graphicFrame macro="">
      <xdr:nvGraphicFramePr>
        <xdr:cNvPr id="4" name="Gráfico 3">
          <a:extLst>
            <a:ext uri="{FF2B5EF4-FFF2-40B4-BE49-F238E27FC236}">
              <a16:creationId xmlns:a16="http://schemas.microsoft.com/office/drawing/2014/main" id="{6C90AD45-730D-43D4-8295-51CCA9F00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46</xdr:row>
      <xdr:rowOff>123032</xdr:rowOff>
    </xdr:from>
    <xdr:to>
      <xdr:col>0</xdr:col>
      <xdr:colOff>119062</xdr:colOff>
      <xdr:row>65</xdr:row>
      <xdr:rowOff>59532</xdr:rowOff>
    </xdr:to>
    <xdr:graphicFrame macro="">
      <xdr:nvGraphicFramePr>
        <xdr:cNvPr id="5" name="Gráfico 4">
          <a:extLst>
            <a:ext uri="{FF2B5EF4-FFF2-40B4-BE49-F238E27FC236}">
              <a16:creationId xmlns:a16="http://schemas.microsoft.com/office/drawing/2014/main" id="{94C8D96D-D1FD-45B0-9D30-7B5CE626D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65</xdr:row>
      <xdr:rowOff>154781</xdr:rowOff>
    </xdr:from>
    <xdr:to>
      <xdr:col>0</xdr:col>
      <xdr:colOff>857249</xdr:colOff>
      <xdr:row>83</xdr:row>
      <xdr:rowOff>115093</xdr:rowOff>
    </xdr:to>
    <xdr:graphicFrame macro="">
      <xdr:nvGraphicFramePr>
        <xdr:cNvPr id="6" name="Gráfico 5">
          <a:extLst>
            <a:ext uri="{FF2B5EF4-FFF2-40B4-BE49-F238E27FC236}">
              <a16:creationId xmlns:a16="http://schemas.microsoft.com/office/drawing/2014/main" id="{3F47F412-E8DE-40FA-A9E8-0882224A1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3188494</xdr:colOff>
      <xdr:row>0</xdr:row>
      <xdr:rowOff>190500</xdr:rowOff>
    </xdr:from>
    <xdr:to>
      <xdr:col>1</xdr:col>
      <xdr:colOff>4207669</xdr:colOff>
      <xdr:row>0</xdr:row>
      <xdr:rowOff>190500</xdr:rowOff>
    </xdr:to>
    <xdr:pic>
      <xdr:nvPicPr>
        <xdr:cNvPr id="2" name="Picture 1" descr="logo-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8994" y="190500"/>
          <a:ext cx="742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3188494</xdr:colOff>
      <xdr:row>0</xdr:row>
      <xdr:rowOff>190500</xdr:rowOff>
    </xdr:from>
    <xdr:to>
      <xdr:col>1</xdr:col>
      <xdr:colOff>4207669</xdr:colOff>
      <xdr:row>0</xdr:row>
      <xdr:rowOff>190500</xdr:rowOff>
    </xdr:to>
    <xdr:pic>
      <xdr:nvPicPr>
        <xdr:cNvPr id="2" name="Picture 1" descr="logo-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8994" y="190500"/>
          <a:ext cx="466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192881</xdr:colOff>
      <xdr:row>9</xdr:row>
      <xdr:rowOff>159542</xdr:rowOff>
    </xdr:from>
    <xdr:to>
      <xdr:col>3</xdr:col>
      <xdr:colOff>678655</xdr:colOff>
      <xdr:row>42</xdr:row>
      <xdr:rowOff>47624</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0</xdr:colOff>
      <xdr:row>46</xdr:row>
      <xdr:rowOff>0</xdr:rowOff>
    </xdr:from>
    <xdr:ext cx="914400" cy="264560"/>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11020425" y="1189196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8</xdr:col>
      <xdr:colOff>0</xdr:colOff>
      <xdr:row>46</xdr:row>
      <xdr:rowOff>0</xdr:rowOff>
    </xdr:from>
    <xdr:ext cx="914400" cy="264560"/>
    <xdr:sp macro="" textlink="">
      <xdr:nvSpPr>
        <xdr:cNvPr id="4" name="CaixaDeTexto 3">
          <a:extLst>
            <a:ext uri="{FF2B5EF4-FFF2-40B4-BE49-F238E27FC236}">
              <a16:creationId xmlns:a16="http://schemas.microsoft.com/office/drawing/2014/main" id="{00000000-0008-0000-1400-000004000000}"/>
            </a:ext>
          </a:extLst>
        </xdr:cNvPr>
        <xdr:cNvSpPr txBox="1"/>
      </xdr:nvSpPr>
      <xdr:spPr>
        <a:xfrm>
          <a:off x="13449300" y="1189196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wsDr>
</file>

<file path=xl/drawings/drawing5.xml><?xml version="1.0" encoding="utf-8"?>
<c:userShapes xmlns:c="http://schemas.openxmlformats.org/drawingml/2006/chart">
  <cdr:relSizeAnchor xmlns:cdr="http://schemas.openxmlformats.org/drawingml/2006/chartDrawing">
    <cdr:from>
      <cdr:x>0.20221</cdr:x>
      <cdr:y>0.16373</cdr:y>
    </cdr:from>
    <cdr:to>
      <cdr:x>0.41181</cdr:x>
      <cdr:y>0.21907</cdr:y>
    </cdr:to>
    <cdr:sp macro="" textlink="">
      <cdr:nvSpPr>
        <cdr:cNvPr id="11" name="Retângulo 10"/>
        <cdr:cNvSpPr/>
      </cdr:nvSpPr>
      <cdr:spPr bwMode="auto">
        <a:xfrm xmlns:a="http://schemas.openxmlformats.org/drawingml/2006/main">
          <a:off x="820499" y="882319"/>
          <a:ext cx="850483" cy="298214"/>
        </a:xfrm>
        <a:prstGeom xmlns:a="http://schemas.openxmlformats.org/drawingml/2006/main" prst="rect">
          <a:avLst/>
        </a:prstGeom>
        <a:no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wrap="square" lIns="18288" tIns="0" rIns="0" bIns="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pt-BR" sz="1400" b="1">
              <a:solidFill>
                <a:schemeClr val="tx1">
                  <a:lumMod val="75000"/>
                  <a:lumOff val="25000"/>
                </a:schemeClr>
              </a:solidFill>
              <a:latin typeface="Arial" pitchFamily="34" charset="0"/>
              <a:cs typeface="Arial" pitchFamily="34" charset="0"/>
            </a:rPr>
            <a:t>56,7</a:t>
          </a:r>
        </a:p>
      </cdr:txBody>
    </cdr:sp>
  </cdr:relSizeAnchor>
  <cdr:relSizeAnchor xmlns:cdr="http://schemas.openxmlformats.org/drawingml/2006/chartDrawing">
    <cdr:from>
      <cdr:x>0.67062</cdr:x>
      <cdr:y>0.15303</cdr:y>
    </cdr:from>
    <cdr:to>
      <cdr:x>0.88021</cdr:x>
      <cdr:y>0.20837</cdr:y>
    </cdr:to>
    <cdr:sp macro="" textlink="">
      <cdr:nvSpPr>
        <cdr:cNvPr id="4" name="Retângulo 3"/>
        <cdr:cNvSpPr/>
      </cdr:nvSpPr>
      <cdr:spPr bwMode="auto">
        <a:xfrm xmlns:a="http://schemas.openxmlformats.org/drawingml/2006/main">
          <a:off x="2721155" y="824662"/>
          <a:ext cx="850443" cy="298214"/>
        </a:xfrm>
        <a:prstGeom xmlns:a="http://schemas.openxmlformats.org/drawingml/2006/main" prst="rect">
          <a:avLst/>
        </a:prstGeom>
        <a:no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wrap="square" lIns="18288"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BR" sz="1400" b="1">
              <a:solidFill>
                <a:schemeClr val="tx1">
                  <a:lumMod val="75000"/>
                  <a:lumOff val="25000"/>
                </a:schemeClr>
              </a:solidFill>
              <a:latin typeface="Arial" pitchFamily="34" charset="0"/>
              <a:cs typeface="Arial" pitchFamily="34" charset="0"/>
            </a:rPr>
            <a:t>64,7</a:t>
          </a:r>
        </a:p>
      </cdr:txBody>
    </cdr:sp>
  </cdr:relSizeAnchor>
  <cdr:relSizeAnchor xmlns:cdr="http://schemas.openxmlformats.org/drawingml/2006/chartDrawing">
    <cdr:from>
      <cdr:x>0.31211</cdr:x>
      <cdr:y>0.79599</cdr:y>
    </cdr:from>
    <cdr:to>
      <cdr:x>0.52171</cdr:x>
      <cdr:y>0.85133</cdr:y>
    </cdr:to>
    <cdr:sp macro="" textlink="">
      <cdr:nvSpPr>
        <cdr:cNvPr id="6" name="Retângulo 5"/>
        <cdr:cNvSpPr/>
      </cdr:nvSpPr>
      <cdr:spPr bwMode="auto">
        <a:xfrm xmlns:a="http://schemas.openxmlformats.org/drawingml/2006/main">
          <a:off x="1634331" y="4289425"/>
          <a:ext cx="1097543" cy="298215"/>
        </a:xfrm>
        <a:prstGeom xmlns:a="http://schemas.openxmlformats.org/drawingml/2006/main" prst="rect">
          <a:avLst/>
        </a:prstGeom>
        <a:no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wrap="square" lIns="18288"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BR" sz="1400" b="0">
              <a:solidFill>
                <a:schemeClr val="bg1"/>
              </a:solidFill>
              <a:latin typeface="Arial" pitchFamily="34" charset="0"/>
              <a:cs typeface="Arial" pitchFamily="34" charset="0"/>
            </a:rPr>
            <a:t>-0,5</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H:\unzipped\valuation\Sanchez\Projects\CVRD\Energia\Demanda%20Mercad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MODELO%20BUENO\DEUDA.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W:\CCSE\UGB%20Comercializacao\temp\Relat&#243;rio%20Balan&#231;o%20Din&#226;mico.v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W:\%23%20OPERA&#199;&#195;O\Balan&#231;os%20Energ&#233;ticos\Balan&#231;o%20Est&#225;tico\2006\08%20Ago\Relat&#243;rio%20Balan&#231;o%20Est&#225;tico.v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teep-sao2\DADOS\Andr&#233;a\CTEEP\3+9%20pre&#231;os%20correntes\Resumo%20proje&#231;&#227;o%20final%20revisao%20pluri.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pfl-cps-file\EP\clayr\CLAYR\MERCADO\MERCLA\DADOS%20VARIA&#199;.RGE\CEEME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t009391\obras\Obras\ECTE\ReceitaECT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pl2\Guga\2002\Ago\PMT\LSM%20Fin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E:\Documents%20and%20Settings\claudioec\Meus%20documentos\A_Revis&#227;o%20Metodologia\BRR\Laudos\Cpfl%20-%20Piratininga\09%20-%20Anexo%20H%20-%20Banco%20de%20Pre&#231;os\07-05-24-fnb-%20Banco%20de%20Pre&#231;os%20fin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Trabalhos/Trabalhos/Relat&#243;rio%20Mensal%20de%20Comercializa&#231;&#227;o%20de%20Energia%20-%20Junho_2005_P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Banco.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pl2\Guga\zentigraf\AC%20Prova-corret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PY\C\ipea\Pib\pibr9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OR&#199;AMENTO%202007\Vers&#227;o%20Oficial\Documents%20and%20Settings\c478253\Meus%20documentos\CPFL\Or&#231;amento%202007\Modelo%20de%20Otimiza&#231;&#227;o\DOCUME~1\c474053\CONFIG~1\Temp\notes32C5CD\INDICADORES_EC"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Gerador\SFE\Documents%20and%20Settings\benedito\Meus%20documentos\OUTROS\Relatorio-Modelo-L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fe-marlon\E\Gi&#225;como\Relat&#243;rio%20de%20Subesta&#231;&#245;e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datos\IngresosSTE\Informes\2001\ReprogramacionPresupuesto.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teep-sao2\DADOS\PLANEJAMENTO\EXERCICIO%202008\Orcamento\Apresentacoes\Reuniao_Orcamento2008_12Nov07\Indicadores\Atualizacao_04jan08\PROJE&#199;&#213;ES%20Indicadores_V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Rno-aa012051\Relat&#243;rio%20Gerencial%20GPS\DOCUME~1\rodrigo\CONFIG~1\Temp\grafico_termometro.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atabase_3T20.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Resultados%20em%20Excel%203T20%20Port.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FP%20-%20PUBLICO\Edson\Indicadores%20valor%20nerci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Documents%20and%20Settings\andrefeil\Configura&#231;&#245;es%20locais\Temporary%20Internet%20Files\OLKD4\PRTP_v5-CELPA_2007_comparativos%20VPA%20e%20VP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cgr00\CO\CO\CCE\CCSE\UGB\Mercado\Acompanhamento\Situa&#231;&#227;o%20Comercial\2005\FontesDados\FontesDados%20SC%20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re-alexandrep\Reajustes%202005\windows\TEMP\Tarifas%20Gasmig%20Aut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no-aa012051\Relat&#243;rio%20Gerencial%20GPS\Documents%20and%20Settings\M095895\Meus%20documentos\Adriano\Budget%202005\Acompanhamento%20Planejamento%20Operacional_Intrane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erador\SRE\CRISTINA%20NODA\Cristina%20Noda\(1)%20Revis&#245;es%20tarif&#225;rias\(1)%20Revis&#227;o%20Escelsa\2&#186;%20Proposta\Simulador\windows\TEMP\Tarifas%20Gasmig%20Aut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Documents%20and%20Settings\SBI02MMU\Configuraci&#243;n%20local\Archivos%20temporales%20de%20Internet\OLK20F\Isa%20Bolivia\Plan%202006\2404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fe-marlon\E\Gi&#225;como\Relat&#243;rio%20de%20Transmiss&#227;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rador\SRE\REAJUSTES\2002\DISTRIBUIDORAS%202002\12%20--%20CERJ%20-%20(T&#233;c.%20Gilberto)\CVA_CERJ_2002_C&#225;lculoFi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venbh\Gecoe\Leilao%20Energia%20Velha\Backup\Analise%20Comercial_v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CCSE\UGB%20Comercializacao\temp\formato-Relat&#243;ri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ocuments%20and%20Settings\claudioec\Meus%20documentos\A_Revis&#227;o%20Metodologia\Planilhas\C&#225;lculos\AUTORIZADOR%20T-V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EEP-SAO3\DADOS2\PLANEJAMENTO\EXERCICIO%202009\Or&#231;amento\Aprovado%20CA%2020-01-09_final\MSO\Final\Orc2009%20-%20A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EEP-SAO2\dados\Documents%20and%20Settings\C%20T%20E%20E%20P\Meus%20documentos\Luciana\Modelo\Vers&#227;o%20Atual\MODELO%20CTEEP_Outubro%20real_1411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WINDOWS\Temporary%20Internet%20Files\Content.IE5\2LYH0J29\Segmenta&#231;&#227;o%20Novembro%20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Documents%20and%20Settings\All%20Users\MSO\Consolidado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eep-sao2\DADOS\FP%20-%20PUBLICO\Andrea\Geraldo_v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erador\SRE\CRISTINA%20NODA\Cristina%20Noda\(1)%20Revis&#245;es%20tarif&#225;rias\(1)%20Revis&#227;o%20Escelsa\2&#186;%20Proposta\Simulador\Meus%20documentos\Fluxo%20de%20Caixa%20de%20RIT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o-aa012051\Relat&#243;rio%20Gerencial%20GPS\Documents%20and%20Settings\M095895\Meus%20documentos\Adriano\Budget%202005\Planilhas%20para%20preenchimento\Faturamento\Gest&#227;o%20da%20Recei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lzserv\Planejamento%20Financeiro\windows\TEMP\P34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Documents%20and%20Settings\Ana\Desktop\Kaiser\Kaiser%20-%20MC%20Hosting%20v2%20(Implanta&#231;&#227;o%201%20ano%20-%20Refaseado%20-%20Ajuste%20Total%20Agressiv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J:\FPP\FATURAMENTO\2012\Ano%20Corrente%20X%20Ano%20Anterior\Ac%20Dez\dez-1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Zinco\SRE\WINDOWS\Desktop\Relat&#243;rio%20Gerencial\Gerencial%20Trabalho\LHSF\LHSF\MAR_XLS\SINTDEZ.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Zinco\SRE\Balan&#231;o-Light\LHSF\MAR_XLS\SINTDEZ.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ocuments%20and%20Settings\claudioec\Meus%20documentos\A_Revis&#227;o%20Empresas\ELETROPAULO\Segunda%20Revis&#227;o\Notas%20T&#233;cnicas\Definitivo\PRTP_v5-ELETROPAULO%20(v.%20alexandre_tarifas)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tsimao\Meus%20documentos\Orc%202010_2012_A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clayr\CLAYR\MERCADO\MERCLA\DADOS%20VARIA&#199;.RGE\CEEM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inco\SRE\DOCUME~1\u4599\CONFIG~1\Temp\C&#243;pia%20de%20CVA_CEMAR_C&#225;lculoFinal_GAB.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ENERINC"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ernardo\c\MMP\pain&#233;is\Pain&#233;is%2008_02\Budget%202002%20x%20Realizado%20julho%20+%20PMT%20junh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inco\SRE\h%2011set04\Ctet\Revis&#227;o%20Tarif&#225;ria\Ver%205\vinc.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Home\BANCA%20DE%20INVERSION\PROYECTOS\Isagen%202003\Informaci&#243;n%20Isagen\ModProyFcrasNAmoyaPB2(Abr03)Esc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clayr\CLAYR\MERCADO\MERCLA\DADOS%20VARIA&#199;.RGE\AESM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P/Acomp%20MSO/Base%20Conta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Documents%20and%20Settings\SBI02MPC.CFV\Mis%20documentos\MARIA%20PAULA%20CARVAJAL\ISAGEN\Isagen%202003\Modelo\Modelo%20Mayo\INFORMACI&#211;N%20NUEVA\ModProyFcrasNAmoyaPB2(Abr03)Esc3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ail.eletropaulo.com.br/Paulinho/USA%20NORTE/Ve&#237;culos/Usa%20Cons%20detalh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zinco\SRE\Meus%20documentos\Fluxo%20de%20Caixa%20de%20RIT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roj%202006_2009_jul_re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ocuments%20and%20Settings/jassis/Configura&#231;&#245;es%20locais/Temporary%20Internet%20Files/Content.Outlook/4KD4RPWO/Oscila&#231;&#227;o%20de%20Pot&#234;ncia/Planilha_do_Rock_Vers&#227;o_1.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Map\MAP_LOP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PLANEJAMENTO\EXERC&#205;CIO%202007\Revis&#227;o%20CA-abril%202007\receita%20-%20dedu&#231;&#245;es%20-%20encargos%20regulamentares\receita%20-%20pre&#231;os%20correntes\Map\MAP_LOP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lzserv\Planejamento%20Financeiro\A-Eletrobr&#225;s\Auxiliares\A-Banco%20de%20Dados\Banco.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PLANEJAMENTO\EXERC&#205;CIO%202007\Revis&#227;o%20CA\Revis&#227;o%20CA-06%202007\Arquivos%20Suporte\Receita\Map\MAP_LOP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inco\SRE\Meus%20documentos\Bebel\Reajuste%20tarif&#225;rio\Modelo%20revisado_20%20de%20setembro.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Ntcpm10a\workgroup\Orcamento\2002\closing%20report\junho\closing_junho_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Planilhas%20Or&#231;amento%20Consolidadas.v%20final.rev2.20-set-07%20-D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fe-marlon\E\Gi&#225;como\Relat&#243;rio%20de%20Transmiss&#227;o%20emergenciai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no-aa012051\Relat&#243;rio%20Gerencial%20GPS\DOCUME~1\m198621\CONFIG~1\Temp\~000759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DOCUME~1\SBI02MMU\CONFIG~1\Temp\ProyFcras_Dic23_2004_Esc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All%20Users\MSO\Consolidado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teep-windows02\projetoisap\FPO\PLANEJAMENTO\EXERC&#205;CIO%202006\Cadernos%20-%20PTR's\2006\Dez\Remanej%20PTR's%20Proc%20-%20Dez.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lice\c\WINDOWS\TEMP\Servi&#231;o%20de%20Terceiro%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EP-SAO2\DADOS\MODELO%20BUENO\DEUD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mail2.uol.com.br/Documents%20and%20Settings/smatos/Configura&#231;&#245;es%20locais/Temporary%20Internet%20Files/OLK5F/ReajustesTarif&#225;rios/MCSD/MCSD-Leil&#227;o2004-Ex-ante,%20jan05-dez06-com%202007-atualizado%20em%2022_03_20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Temp\C.Lotus.Notes.Data\C&#243;pia%20de%20Comparativo_CTEEPv11_sem_impostoFin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Personal\isa%20bolivia\Modelo%20Upme\Modelo%20Desarrollo%20Vial%20del%20Este%201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tcpm10a\workgroup\WINDOWS\TEMP\Curva_Cota&#231;&#227;o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fl-cps-file\EP\Marcos%20Kessler\Simples_2002\Base_Simpl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tcpm10a\workgroup\kelly\Kelly\Endividamento%202002\Detalhes%20Escoamento\Fluxo%20Caixa%20Abertura%20Banco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Riopark%20Apresenta&#231;&#227;o%201%20tri.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My%20Documents\contraa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erador\SRE\CRISTINA%20NODA\Cristina%20Noda\(1)%20Revis&#245;es%20tarif&#225;rias\(1)%20Revis&#227;o%20Escelsa\2&#186;%20Proposta\Simulador\CTET\Reajuste%202004\CELPE_REAJ_TAR_2003_CELPE_ANEEL%20Proje&#231;&#227;o%202004%20ver%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s%20and%20Settings\benedito\Meus%20documentos\ANEEL\SFE\Controle%20de%20Obras\Planilhas_ANO\SE_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l2\Guga\Balan&#231;o-Light\LHSF\MAR_XLS\SINTDEZ.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Geral\REVIS&#195;O%20TARIF&#193;RIA\Piratininga\2007\Oficio037-Planilha07%20v18-04-07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TEEP-SAO3\DADOS2\PLANEJAMENTO\EXERCICIO%202009\Or&#231;amento\Aprovado%20CA%2020-01-09_final\MSO\Final\Orc2009%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erador\SRE\REAJUSTES\2002\DISTRIBUIDORAS%202002\09%20-%20CELG%20-%20(T&#233;c.%20Gilberto)\CVA_CELG_C&#225;lculoFina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PLANEJAMENTO\EXERC&#205;CIO%202010\Or&#231;amento\4_MSO\Arquivos%20Recebidos\2_Administrativa\1_On-Going\Orc%202010_2012_AJ.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DOCUME~1\CTEEP\CONFIG~1\Temp\C.Lotus.Notes.Data\INDICADORES%20ENVIADOS%20&#192;%20ISA%20EM%2027%2006%20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teep-sao2\DADOS\Documents%20and%20Settings\CTEEP\Desktop\Indicadores_Enviados_ISA\Enviado_Alexsandra_27jun\INDICADORES%20ENVIADOS%20&#192;%20ISA%20EM%2027%2006%2007_VersaoCompleta.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Documents%20and%20Settings\mantelo.ISASERVER\Configuraci&#243;n%20local\Archivos%20temporales%20de%20Internet\OLK2\Modelo%20ISA%20Bolivia%20(240406)%20(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Documents%20and%20Settings\NBERNARDO\Nercio\Nova%20CTEEP\Or&#231;amento%20PLURIANUAL%2008-10\Administrativa\Banco%20Investimento%20-%20AI%2021-09-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www.bcb.gov.br/Smart_2000/Planilhas/planilhas%20antigas%20modelo%20Indec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teep-sao2\DADOS\Documents%20and%20Settings\NBERNARDO\Nercio\Nova%20CTEEP\Or&#231;amento%20PLURIANUAL%2008-10\Administrativa\Banco%20Investimento%20-%20AI%2021-09-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ail.oak.aes.com/TEMP/Budget%20Task%20Force/cscv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erador\sre\REAJUSTES\2002\DISTRIBUIDORAS%202002\06%20--%20CAT-LEO%20(T&#233;c.%20Gilberto)\CVA_CAT_LEO_C&#225;lculoFin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ANDREA%20PUERTO%20ECA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Temp\Modelo%20ingresos%20(19%20ago%20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Ntcpm10a\workgroup\DOCUME~1\kelly\CONFIG~1\Temp\Conselho_4Trim_Nestor.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Documents%20and%20Settings\aadler\Desktop\Planejamento_de_Gera&#231;&#227;o.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L:\ANEEL\IRT\CEEE%20-%202006\C&#225;lculo%20Pre&#231;o%20M&#233;dio%20Leil&#227;o-ESCELSA.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TEEP-SAO2\dados\PLANEJAMENTO\EXERCICIO%202008\Fechamento%202008\(11+01)%20Novembro-08\Arquivos%20Base\Real%202008_novembro%20rea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fl-cps-file\EP\clayr\CLAYR\MERCADO\MERCLA\DADOS%20VARIA&#199;.RGE\AESM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egoes\Documents\Modelo%20de%20Proje&#231;&#227;o\Or&#231;amento%20Aprovado\MProyCTEEP_dezembro%20real_v6.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OR&#199;AMENTO%202007\Vers&#227;o%20Oficial\clayr\CLAYR\MERCADO\MERCLA\DADOS%20VARIA&#199;.RGE\CEEM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n06643\p&#250;blico\arqexcel\SistemaBoletimMensal2001\ResumoGerencial\ResGerencial200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uga\guga\Meus%20documentos\Modelo\2001\Dez-01\INFOS%20MARIA%20YOUNG%2010.12.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TEEP-SAO3\DADOS2\PLANEJAMENTO\EXERCICIO%202009\Or&#231;amento\Aprovado%20CA%2020-01-09_final\MSO\Final\Or&#231;amento%202009%20-%20E.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W:\CONTROLE\Acompanhamento%20Or&#231;ament&#225;rio%202009\MSO\Diretoria%20de%20Opera&#231;&#245;es\Base\Presid&#234;nci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W:\OR&#199;AMENTO%202007\Vers&#227;o%20Oficial\clayr\CLAYR\MERCADO\MERCLA\DADOS%20VARIA&#199;.RGE\AESME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E:\FPP\FATURAMENTO\2010\REVIS&#194;O\Audi&#234;ncia%20P&#250;blica\Analises%20-%20Diversas\REVISOR%20-%20CTEEP%20-%20AP%20Andr&#233;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erador\sre\CRISTINA%20NODA\Cristina%20Noda\(1)%20REVIS&#213;ES%20TARIF&#193;RIAS\(1)%20REVIS&#195;O%20ESCELSA\2&#186;%20Audi&#234;ncia%20P&#250;blica\Simulador\Meus%20documentos\Fluxo%20de%20Caixa%20de%20RITA.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Documents%20and%20Settings\sbi02jeb\Mis%20documentos\Proyectos\Valoraci&#243;n%20ISA%20Acciones%202007\Informaci&#243;n%20enviada%20por%20ISA\CTEEP\Modelo%20CTEEP%20ISA%20CP%20cobertura%20ppto%20aprobado.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Documents%20and%20Settings\cristinas\Configura&#231;&#245;es%20locais\Temp\Fator%20X%20CELG%2001.09.2005%20-%20Inv%2080%20M.xls" TargetMode="External"/></Relationships>
</file>

<file path=xl/externalLinks/_rels/externalLink98.xml.rels><?xml version="1.0" encoding="UTF-8" standalone="yes"?>
<Relationships xmlns="http://schemas.openxmlformats.org/package/2006/relationships"><Relationship Id="rId2" Type="http://schemas.microsoft.com/office/2019/04/relationships/externalLinkLongPath" Target="file:///\\Rno-aa012051\Relat&#243;rio%20Gerencial%20GPS\Documents%20and%20Settings\m075632\Meus%20documentos\VP%20Opera&#231;&#245;es\2005%20Plano%20Operacional\Acompanhamento\Planilhas%20para%20preenchimento%20do%20PO\Finan&#231;as\Acompanhamento%20Planejamento%20Operacional%20a.xls?0A901D12" TargetMode="External"/><Relationship Id="rId1" Type="http://schemas.openxmlformats.org/officeDocument/2006/relationships/externalLinkPath" Target="file:///\\0A901D12\Acompanhamento%20Planejamento%20Operacional%20a.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pl2\Guga\WINDOWS\Desktop\Relat&#243;rio%20Gerencial\Gerencial%20Trabalho\LHSF\LHSF\MAR_XLS\SINTDE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io Consumo Mercado"/>
      <sheetName val="GDP"/>
      <sheetName val="Consumo Mercado por Regiao"/>
      <sheetName val="Consumo Mercado por Segmento"/>
      <sheetName val="Forecast PIB"/>
      <sheetName val="Business Information"/>
      <sheetName val="PAGAMENTO"/>
      <sheetName val=" AnexoOpDiv99"/>
      <sheetName val="TermoPE"/>
      <sheetName val="Sumario_Consumo_Mercado1"/>
      <sheetName val="Consumo_Mercado_por_Regiao1"/>
      <sheetName val="Consumo_Mercado_por_Segmento1"/>
      <sheetName val="Forecast_PIB1"/>
      <sheetName val="Sumario_Consumo_Mercado"/>
      <sheetName val="Consumo_Mercado_por_Regiao"/>
      <sheetName val="Consumo_Mercado_por_Segmento"/>
      <sheetName val="Forecast_PIB"/>
      <sheetName val="Var Ano Corrente x Ano Anterior"/>
      <sheetName val="contse98"/>
      <sheetName val="N"/>
    </sheetNames>
    <sheetDataSet>
      <sheetData sheetId="0" refreshError="1"/>
      <sheetData sheetId="1" refreshError="1">
        <row r="32">
          <cell r="Q32">
            <v>775501.27725588204</v>
          </cell>
          <cell r="R32">
            <v>880162.14184564655</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_Cambio"/>
      <sheetName val="Indice"/>
      <sheetName val="Escenarios"/>
      <sheetName val="SENSIBILIDADES"/>
      <sheetName val="RESUMEN_CREDITO"/>
      <sheetName val="CUADROS"/>
      <sheetName val="Resumen L.P"/>
      <sheetName val="RESUMEN_MILLONES"/>
      <sheetName val="ASIGNACION_CDTOS"/>
      <sheetName val="CDTOS_CAPITALIZABLES"/>
      <sheetName val="FORWARDS"/>
      <sheetName val="SAP"/>
      <sheetName val="CDTOS-CAJA"/>
      <sheetName val="CDTOS-CAUSACION"/>
      <sheetName val="INDICADORES"/>
      <sheetName val="BID_195"/>
      <sheetName val="MEDIOCREDITO"/>
      <sheetName val="BIRF_3955"/>
      <sheetName val="BIRF_3954"/>
      <sheetName val="BONOS_35"/>
      <sheetName val="BONOS_DTF7"/>
      <sheetName val="BONOS_DTF10"/>
      <sheetName val="BONOS_IPC7"/>
      <sheetName val="BONOS_IPC10"/>
      <sheetName val="BONOS_2001"/>
      <sheetName val="BONOS_2004_1"/>
      <sheetName val="BONOS_2004_2"/>
      <sheetName val="BONOS_NACION"/>
      <sheetName val="FEN_10514"/>
      <sheetName val="FEN_10514_1"/>
      <sheetName val="FEN_10514_2"/>
      <sheetName val="GANADERO"/>
      <sheetName val="ABN_AMRO"/>
      <sheetName val="TRANSELCA_1"/>
      <sheetName val="TRANSELCA"/>
      <sheetName val="TRANSELCA_2005_1"/>
      <sheetName val="TRANSELCA_2005_3"/>
      <sheetName val="TRANSELCA_2005_2"/>
      <sheetName val="TRANSELCA_2004_2"/>
      <sheetName val="BONOS_COP"/>
      <sheetName val="BONOSCOP_DERECHO"/>
      <sheetName val="BONOSCOP_OBLIGACION"/>
      <sheetName val="BNP_DERECHO"/>
      <sheetName val="BNP_OBLIGACION"/>
      <sheetName val="BANCOLOMBIA_DERECHO"/>
      <sheetName val="BANCOLOMBIA_OBLIGACION"/>
      <sheetName val="B195_DERECHO"/>
      <sheetName val="B195_OBLIGACION"/>
      <sheetName val="G_BOLIVIA"/>
      <sheetName val="AB_USD"/>
      <sheetName val="AB_COP"/>
      <sheetName val="BONOS_USD"/>
      <sheetName val="BONOS_HIBRI"/>
      <sheetName val="EC"/>
      <sheetName val="Titulariza"/>
      <sheetName val="PN"/>
      <sheetName val="E_APORTES"/>
      <sheetName val="BONOS_UPME"/>
      <sheetName val="B_LOAN"/>
      <sheetName val="A_LOAN"/>
      <sheetName val="ECAS"/>
      <sheetName val="ISA_PERU_2003"/>
      <sheetName val="REP_2003"/>
      <sheetName val="BOLIVIA_EGR"/>
      <sheetName val="BONOS_SUST"/>
      <sheetName val="CORFINSURA"/>
      <sheetName val="BANCOLOMBIA"/>
      <sheetName val="COLPATRIA"/>
      <sheetName val="CORFIVALLE"/>
      <sheetName val="TES_CONAVI"/>
      <sheetName val="TES_OCCIDENTE"/>
      <sheetName val="TES_DAVIVIENDA"/>
      <sheetName val="TES_SANTANDER"/>
      <sheetName val="LLOYDS"/>
      <sheetName val="POPULAR"/>
      <sheetName val="NACION"/>
      <sheetName val="Nomenclaturas"/>
      <sheetName val="De-Para"/>
      <sheetName val="Balancete de Verificação"/>
    </sheetNames>
    <sheetDataSet>
      <sheetData sheetId="0" refreshError="1"/>
      <sheetData sheetId="1" refreshError="1"/>
      <sheetData sheetId="2" refreshError="1">
        <row r="7">
          <cell r="B7">
            <v>4.8500000000000001E-2</v>
          </cell>
          <cell r="C7">
            <v>6.3100000000000003E-2</v>
          </cell>
        </row>
        <row r="8">
          <cell r="D8">
            <v>4.9000000000000002E-2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
      <sheetName val="Submercados"/>
      <sheetName val="Dados"/>
      <sheetName val="SISTEMA"/>
      <sheetName val="1B"/>
      <sheetName val="Plan1"/>
    </sheetNames>
    <sheetDataSet>
      <sheetData sheetId="0" refreshError="1"/>
      <sheetData sheetId="1" refreshError="1"/>
      <sheetData sheetId="2" refreshError="1">
        <row r="6">
          <cell r="I6">
            <v>40000</v>
          </cell>
        </row>
        <row r="7">
          <cell r="I7">
            <v>12000</v>
          </cell>
        </row>
        <row r="8">
          <cell r="I8">
            <v>12000</v>
          </cell>
        </row>
        <row r="9">
          <cell r="I9">
            <v>10000</v>
          </cell>
        </row>
        <row r="10">
          <cell r="I10">
            <v>65000</v>
          </cell>
        </row>
      </sheetData>
      <sheetData sheetId="3" refreshError="1"/>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
      <sheetName val="Submercados"/>
      <sheetName val="Curvas de Sobras x Déficits"/>
      <sheetName val="Usinas Novas Consideradas"/>
      <sheetName val="Dados"/>
      <sheetName val="SISTEMA"/>
    </sheetNames>
    <sheetDataSet>
      <sheetData sheetId="0" refreshError="1"/>
      <sheetData sheetId="1" refreshError="1"/>
      <sheetData sheetId="2" refreshError="1"/>
      <sheetData sheetId="3" refreshError="1"/>
      <sheetData sheetId="4" refreshError="1">
        <row r="11">
          <cell r="J11">
            <v>6000</v>
          </cell>
        </row>
        <row r="12">
          <cell r="J12">
            <v>-3000</v>
          </cell>
        </row>
      </sheetData>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ES1 (2)"/>
      <sheetName val="Plan1"/>
      <sheetName val="Plan2 (2)"/>
      <sheetName val="FINANC &amp; LEASING us$"/>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EMES"/>
      <sheetName val="Instruções"/>
      <sheetName val="CEEMES (2)"/>
      <sheetName val="Botão 6"/>
    </sheetNames>
    <sheetDataSet>
      <sheetData sheetId="0" refreshError="1">
        <row r="10">
          <cell r="BF10" t="str">
            <v>ANOS</v>
          </cell>
          <cell r="BG10" t="str">
            <v>MES</v>
          </cell>
          <cell r="BH10" t="str">
            <v>RESIDENCIAL</v>
          </cell>
          <cell r="BI10" t="str">
            <v xml:space="preserve">COMERCIAL </v>
          </cell>
          <cell r="BJ10" t="str">
            <v>INDUSTRIAL</v>
          </cell>
          <cell r="BK10" t="str">
            <v>RURAL</v>
          </cell>
          <cell r="BL10" t="str">
            <v>ILUMINAÇÃO P</v>
          </cell>
          <cell r="BM10" t="str">
            <v>PODERES P.</v>
          </cell>
          <cell r="BN10" t="str">
            <v>SERVIÇOS P.</v>
          </cell>
          <cell r="BO10" t="str">
            <v>PRÓPRIO</v>
          </cell>
          <cell r="BP10" t="str">
            <v>C. TOTAL</v>
          </cell>
          <cell r="BQ10" t="str">
            <v xml:space="preserve">SUPRIMENTO </v>
          </cell>
          <cell r="BR10" t="str">
            <v>PERDAS</v>
          </cell>
          <cell r="BS10" t="str">
            <v>NCR</v>
          </cell>
          <cell r="BT10" t="str">
            <v>CARGA P.</v>
          </cell>
        </row>
        <row r="11">
          <cell r="BF11">
            <v>1990</v>
          </cell>
          <cell r="BG11">
            <v>32874</v>
          </cell>
          <cell r="BH11">
            <v>0</v>
          </cell>
          <cell r="BI11">
            <v>0</v>
          </cell>
          <cell r="BJ11">
            <v>0</v>
          </cell>
          <cell r="BK11">
            <v>0</v>
          </cell>
          <cell r="BL11">
            <v>0</v>
          </cell>
          <cell r="BM11">
            <v>0</v>
          </cell>
          <cell r="BN11">
            <v>0</v>
          </cell>
          <cell r="BO11">
            <v>0</v>
          </cell>
          <cell r="BP11">
            <v>0</v>
          </cell>
          <cell r="BS11">
            <v>0</v>
          </cell>
          <cell r="BT11">
            <v>0</v>
          </cell>
        </row>
        <row r="12">
          <cell r="BG12">
            <v>32905</v>
          </cell>
          <cell r="BH12">
            <v>0</v>
          </cell>
          <cell r="BI12">
            <v>0</v>
          </cell>
          <cell r="BJ12">
            <v>0</v>
          </cell>
          <cell r="BK12">
            <v>0</v>
          </cell>
          <cell r="BL12">
            <v>0</v>
          </cell>
          <cell r="BM12">
            <v>0</v>
          </cell>
          <cell r="BN12">
            <v>0</v>
          </cell>
          <cell r="BO12">
            <v>0</v>
          </cell>
          <cell r="BP12">
            <v>0</v>
          </cell>
          <cell r="BS12">
            <v>0</v>
          </cell>
          <cell r="BT12">
            <v>0</v>
          </cell>
        </row>
        <row r="13">
          <cell r="BG13">
            <v>32933</v>
          </cell>
          <cell r="BH13">
            <v>0</v>
          </cell>
          <cell r="BI13">
            <v>0</v>
          </cell>
          <cell r="BJ13">
            <v>0</v>
          </cell>
          <cell r="BK13">
            <v>0</v>
          </cell>
          <cell r="BL13">
            <v>0</v>
          </cell>
          <cell r="BM13">
            <v>0</v>
          </cell>
          <cell r="BN13">
            <v>0</v>
          </cell>
          <cell r="BO13">
            <v>0</v>
          </cell>
          <cell r="BP13">
            <v>0</v>
          </cell>
          <cell r="BS13">
            <v>0</v>
          </cell>
          <cell r="BT13">
            <v>0</v>
          </cell>
        </row>
        <row r="14">
          <cell r="BG14">
            <v>32964</v>
          </cell>
          <cell r="BH14">
            <v>0</v>
          </cell>
          <cell r="BI14">
            <v>0</v>
          </cell>
          <cell r="BJ14">
            <v>0</v>
          </cell>
          <cell r="BK14">
            <v>0</v>
          </cell>
          <cell r="BL14">
            <v>0</v>
          </cell>
          <cell r="BM14">
            <v>0</v>
          </cell>
          <cell r="BN14">
            <v>0</v>
          </cell>
          <cell r="BO14">
            <v>0</v>
          </cell>
          <cell r="BP14">
            <v>0</v>
          </cell>
          <cell r="BS14">
            <v>0</v>
          </cell>
          <cell r="BT14">
            <v>0</v>
          </cell>
        </row>
        <row r="15">
          <cell r="BG15">
            <v>32994</v>
          </cell>
          <cell r="BH15">
            <v>0</v>
          </cell>
          <cell r="BI15">
            <v>0</v>
          </cell>
          <cell r="BJ15">
            <v>0</v>
          </cell>
          <cell r="BK15">
            <v>0</v>
          </cell>
          <cell r="BL15">
            <v>0</v>
          </cell>
          <cell r="BM15">
            <v>0</v>
          </cell>
          <cell r="BN15">
            <v>0</v>
          </cell>
          <cell r="BO15">
            <v>0</v>
          </cell>
          <cell r="BP15">
            <v>0</v>
          </cell>
          <cell r="BS15">
            <v>0</v>
          </cell>
          <cell r="BT15">
            <v>0</v>
          </cell>
        </row>
        <row r="16">
          <cell r="BG16">
            <v>33025</v>
          </cell>
          <cell r="BH16">
            <v>0</v>
          </cell>
          <cell r="BI16">
            <v>0</v>
          </cell>
          <cell r="BJ16">
            <v>0</v>
          </cell>
          <cell r="BK16">
            <v>0</v>
          </cell>
          <cell r="BL16">
            <v>0</v>
          </cell>
          <cell r="BM16">
            <v>0</v>
          </cell>
          <cell r="BN16">
            <v>0</v>
          </cell>
          <cell r="BO16">
            <v>0</v>
          </cell>
          <cell r="BP16">
            <v>0</v>
          </cell>
          <cell r="BS16">
            <v>0</v>
          </cell>
          <cell r="BT16">
            <v>0</v>
          </cell>
        </row>
        <row r="17">
          <cell r="BG17">
            <v>33055</v>
          </cell>
          <cell r="BH17">
            <v>0</v>
          </cell>
          <cell r="BI17">
            <v>0</v>
          </cell>
          <cell r="BJ17">
            <v>0</v>
          </cell>
          <cell r="BK17">
            <v>0</v>
          </cell>
          <cell r="BL17">
            <v>0</v>
          </cell>
          <cell r="BM17">
            <v>0</v>
          </cell>
          <cell r="BN17">
            <v>0</v>
          </cell>
          <cell r="BO17">
            <v>0</v>
          </cell>
          <cell r="BP17">
            <v>0</v>
          </cell>
          <cell r="BS17">
            <v>0</v>
          </cell>
          <cell r="BT17">
            <v>0</v>
          </cell>
        </row>
        <row r="18">
          <cell r="BG18">
            <v>33086</v>
          </cell>
          <cell r="BH18">
            <v>0</v>
          </cell>
          <cell r="BI18">
            <v>0</v>
          </cell>
          <cell r="BJ18">
            <v>0</v>
          </cell>
          <cell r="BK18">
            <v>0</v>
          </cell>
          <cell r="BL18">
            <v>0</v>
          </cell>
          <cell r="BM18">
            <v>0</v>
          </cell>
          <cell r="BN18">
            <v>0</v>
          </cell>
          <cell r="BO18">
            <v>0</v>
          </cell>
          <cell r="BP18">
            <v>0</v>
          </cell>
          <cell r="BS18">
            <v>0</v>
          </cell>
          <cell r="BT18">
            <v>0</v>
          </cell>
        </row>
        <row r="19">
          <cell r="BG19">
            <v>33117</v>
          </cell>
          <cell r="BH19">
            <v>0</v>
          </cell>
          <cell r="BI19">
            <v>0</v>
          </cell>
          <cell r="BJ19">
            <v>0</v>
          </cell>
          <cell r="BK19">
            <v>0</v>
          </cell>
          <cell r="BL19">
            <v>0</v>
          </cell>
          <cell r="BM19">
            <v>0</v>
          </cell>
          <cell r="BN19">
            <v>0</v>
          </cell>
          <cell r="BO19">
            <v>0</v>
          </cell>
          <cell r="BP19">
            <v>0</v>
          </cell>
          <cell r="BS19">
            <v>0</v>
          </cell>
          <cell r="BT19">
            <v>0</v>
          </cell>
        </row>
        <row r="20">
          <cell r="BG20">
            <v>33147</v>
          </cell>
          <cell r="BH20">
            <v>0</v>
          </cell>
          <cell r="BI20">
            <v>0</v>
          </cell>
          <cell r="BJ20">
            <v>0</v>
          </cell>
          <cell r="BK20">
            <v>0</v>
          </cell>
          <cell r="BL20">
            <v>0</v>
          </cell>
          <cell r="BM20">
            <v>0</v>
          </cell>
          <cell r="BN20">
            <v>0</v>
          </cell>
          <cell r="BO20">
            <v>0</v>
          </cell>
          <cell r="BP20">
            <v>0</v>
          </cell>
          <cell r="BS20">
            <v>0</v>
          </cell>
          <cell r="BT20">
            <v>0</v>
          </cell>
        </row>
        <row r="21">
          <cell r="BG21">
            <v>33178</v>
          </cell>
          <cell r="BH21">
            <v>0</v>
          </cell>
          <cell r="BI21">
            <v>0</v>
          </cell>
          <cell r="BJ21">
            <v>0</v>
          </cell>
          <cell r="BK21">
            <v>0</v>
          </cell>
          <cell r="BL21">
            <v>0</v>
          </cell>
          <cell r="BM21">
            <v>0</v>
          </cell>
          <cell r="BN21">
            <v>0</v>
          </cell>
          <cell r="BO21">
            <v>0</v>
          </cell>
          <cell r="BP21">
            <v>0</v>
          </cell>
          <cell r="BS21">
            <v>0</v>
          </cell>
          <cell r="BT21">
            <v>0</v>
          </cell>
        </row>
        <row r="22">
          <cell r="BG22">
            <v>33208</v>
          </cell>
          <cell r="BH22">
            <v>0</v>
          </cell>
          <cell r="BI22">
            <v>0</v>
          </cell>
          <cell r="BJ22">
            <v>0</v>
          </cell>
          <cell r="BK22">
            <v>0</v>
          </cell>
          <cell r="BL22">
            <v>0</v>
          </cell>
          <cell r="BM22">
            <v>0</v>
          </cell>
          <cell r="BN22">
            <v>0</v>
          </cell>
          <cell r="BO22">
            <v>0</v>
          </cell>
          <cell r="BP22">
            <v>0</v>
          </cell>
          <cell r="BS22">
            <v>0</v>
          </cell>
          <cell r="BT22">
            <v>0</v>
          </cell>
        </row>
        <row r="23">
          <cell r="BF23">
            <v>1991</v>
          </cell>
          <cell r="BG23">
            <v>33239</v>
          </cell>
          <cell r="BH23">
            <v>0</v>
          </cell>
          <cell r="BI23">
            <v>0</v>
          </cell>
          <cell r="BJ23">
            <v>0</v>
          </cell>
          <cell r="BK23">
            <v>0</v>
          </cell>
          <cell r="BL23">
            <v>0</v>
          </cell>
          <cell r="BM23">
            <v>0</v>
          </cell>
          <cell r="BN23">
            <v>0</v>
          </cell>
          <cell r="BO23">
            <v>0</v>
          </cell>
          <cell r="BP23">
            <v>0</v>
          </cell>
          <cell r="BS23">
            <v>0</v>
          </cell>
          <cell r="BT23">
            <v>0</v>
          </cell>
        </row>
        <row r="24">
          <cell r="BG24">
            <v>33270</v>
          </cell>
          <cell r="BH24">
            <v>0</v>
          </cell>
          <cell r="BI24">
            <v>0</v>
          </cell>
          <cell r="BJ24">
            <v>0</v>
          </cell>
          <cell r="BK24">
            <v>0</v>
          </cell>
          <cell r="BL24">
            <v>0</v>
          </cell>
          <cell r="BM24">
            <v>0</v>
          </cell>
          <cell r="BN24">
            <v>0</v>
          </cell>
          <cell r="BO24">
            <v>0</v>
          </cell>
          <cell r="BP24">
            <v>0</v>
          </cell>
          <cell r="BS24">
            <v>0</v>
          </cell>
          <cell r="BT24">
            <v>0</v>
          </cell>
        </row>
        <row r="25">
          <cell r="BG25">
            <v>33298</v>
          </cell>
          <cell r="BH25">
            <v>0</v>
          </cell>
          <cell r="BI25">
            <v>0</v>
          </cell>
          <cell r="BJ25">
            <v>0</v>
          </cell>
          <cell r="BK25">
            <v>0</v>
          </cell>
          <cell r="BL25">
            <v>0</v>
          </cell>
          <cell r="BM25">
            <v>0</v>
          </cell>
          <cell r="BN25">
            <v>0</v>
          </cell>
          <cell r="BO25">
            <v>0</v>
          </cell>
          <cell r="BP25">
            <v>0</v>
          </cell>
          <cell r="BS25">
            <v>0</v>
          </cell>
          <cell r="BT25">
            <v>0</v>
          </cell>
        </row>
        <row r="26">
          <cell r="BG26">
            <v>33329</v>
          </cell>
          <cell r="BH26">
            <v>0</v>
          </cell>
          <cell r="BI26">
            <v>0</v>
          </cell>
          <cell r="BJ26">
            <v>0</v>
          </cell>
          <cell r="BK26">
            <v>0</v>
          </cell>
          <cell r="BL26">
            <v>0</v>
          </cell>
          <cell r="BM26">
            <v>0</v>
          </cell>
          <cell r="BN26">
            <v>0</v>
          </cell>
          <cell r="BO26">
            <v>0</v>
          </cell>
          <cell r="BP26">
            <v>0</v>
          </cell>
          <cell r="BS26">
            <v>0</v>
          </cell>
          <cell r="BT26">
            <v>0</v>
          </cell>
        </row>
        <row r="27">
          <cell r="BG27">
            <v>33359</v>
          </cell>
          <cell r="BH27">
            <v>0</v>
          </cell>
          <cell r="BI27">
            <v>0</v>
          </cell>
          <cell r="BJ27">
            <v>0</v>
          </cell>
          <cell r="BK27">
            <v>0</v>
          </cell>
          <cell r="BL27">
            <v>0</v>
          </cell>
          <cell r="BM27">
            <v>0</v>
          </cell>
          <cell r="BN27">
            <v>0</v>
          </cell>
          <cell r="BO27">
            <v>0</v>
          </cell>
          <cell r="BP27">
            <v>0</v>
          </cell>
          <cell r="BS27">
            <v>0</v>
          </cell>
          <cell r="BT27">
            <v>0</v>
          </cell>
        </row>
        <row r="28">
          <cell r="BG28">
            <v>33390</v>
          </cell>
          <cell r="BH28">
            <v>0</v>
          </cell>
          <cell r="BI28">
            <v>0</v>
          </cell>
          <cell r="BJ28">
            <v>0</v>
          </cell>
          <cell r="BK28">
            <v>0</v>
          </cell>
          <cell r="BL28">
            <v>0</v>
          </cell>
          <cell r="BM28">
            <v>0</v>
          </cell>
          <cell r="BN28">
            <v>0</v>
          </cell>
          <cell r="BO28">
            <v>0</v>
          </cell>
          <cell r="BP28">
            <v>0</v>
          </cell>
          <cell r="BS28">
            <v>0</v>
          </cell>
          <cell r="BT28">
            <v>0</v>
          </cell>
        </row>
        <row r="29">
          <cell r="BG29">
            <v>33420</v>
          </cell>
          <cell r="BH29">
            <v>0</v>
          </cell>
          <cell r="BI29">
            <v>0</v>
          </cell>
          <cell r="BJ29">
            <v>0</v>
          </cell>
          <cell r="BK29">
            <v>0</v>
          </cell>
          <cell r="BL29">
            <v>0</v>
          </cell>
          <cell r="BM29">
            <v>0</v>
          </cell>
          <cell r="BN29">
            <v>0</v>
          </cell>
          <cell r="BO29">
            <v>0</v>
          </cell>
          <cell r="BP29">
            <v>0</v>
          </cell>
          <cell r="BS29">
            <v>0</v>
          </cell>
          <cell r="BT29">
            <v>0</v>
          </cell>
        </row>
        <row r="30">
          <cell r="BG30">
            <v>33451</v>
          </cell>
          <cell r="BH30">
            <v>0</v>
          </cell>
          <cell r="BI30">
            <v>0</v>
          </cell>
          <cell r="BJ30">
            <v>0</v>
          </cell>
          <cell r="BK30">
            <v>0</v>
          </cell>
          <cell r="BL30">
            <v>0</v>
          </cell>
          <cell r="BM30">
            <v>0</v>
          </cell>
          <cell r="BN30">
            <v>0</v>
          </cell>
          <cell r="BO30">
            <v>0</v>
          </cell>
          <cell r="BP30">
            <v>0</v>
          </cell>
          <cell r="BS30">
            <v>0</v>
          </cell>
          <cell r="BT30">
            <v>0</v>
          </cell>
        </row>
        <row r="31">
          <cell r="BG31">
            <v>33482</v>
          </cell>
          <cell r="BH31">
            <v>0</v>
          </cell>
          <cell r="BI31">
            <v>0</v>
          </cell>
          <cell r="BJ31">
            <v>0</v>
          </cell>
          <cell r="BK31">
            <v>0</v>
          </cell>
          <cell r="BL31">
            <v>0</v>
          </cell>
          <cell r="BM31">
            <v>0</v>
          </cell>
          <cell r="BN31">
            <v>0</v>
          </cell>
          <cell r="BO31">
            <v>0</v>
          </cell>
          <cell r="BP31">
            <v>0</v>
          </cell>
          <cell r="BS31">
            <v>0</v>
          </cell>
          <cell r="BT31">
            <v>0</v>
          </cell>
        </row>
        <row r="32">
          <cell r="BG32">
            <v>33512</v>
          </cell>
          <cell r="BH32">
            <v>0</v>
          </cell>
          <cell r="BI32">
            <v>0</v>
          </cell>
          <cell r="BJ32">
            <v>0</v>
          </cell>
          <cell r="BK32">
            <v>0</v>
          </cell>
          <cell r="BL32">
            <v>0</v>
          </cell>
          <cell r="BM32">
            <v>0</v>
          </cell>
          <cell r="BN32">
            <v>0</v>
          </cell>
          <cell r="BO32">
            <v>0</v>
          </cell>
          <cell r="BP32">
            <v>0</v>
          </cell>
          <cell r="BS32">
            <v>0</v>
          </cell>
          <cell r="BT32">
            <v>0</v>
          </cell>
        </row>
        <row r="33">
          <cell r="BG33">
            <v>33543</v>
          </cell>
          <cell r="BH33">
            <v>0</v>
          </cell>
          <cell r="BI33">
            <v>0</v>
          </cell>
          <cell r="BJ33">
            <v>0</v>
          </cell>
          <cell r="BK33">
            <v>0</v>
          </cell>
          <cell r="BL33">
            <v>0</v>
          </cell>
          <cell r="BM33">
            <v>0</v>
          </cell>
          <cell r="BN33">
            <v>0</v>
          </cell>
          <cell r="BO33">
            <v>0</v>
          </cell>
          <cell r="BP33">
            <v>0</v>
          </cell>
          <cell r="BS33">
            <v>0</v>
          </cell>
          <cell r="BT33">
            <v>0</v>
          </cell>
        </row>
        <row r="34">
          <cell r="BG34">
            <v>33573</v>
          </cell>
          <cell r="BH34">
            <v>0</v>
          </cell>
          <cell r="BI34">
            <v>0</v>
          </cell>
          <cell r="BJ34">
            <v>0</v>
          </cell>
          <cell r="BK34">
            <v>0</v>
          </cell>
          <cell r="BL34">
            <v>0</v>
          </cell>
          <cell r="BM34">
            <v>0</v>
          </cell>
          <cell r="BN34">
            <v>0</v>
          </cell>
          <cell r="BO34">
            <v>0</v>
          </cell>
          <cell r="BP34">
            <v>0</v>
          </cell>
          <cell r="BS34">
            <v>0</v>
          </cell>
          <cell r="BT34">
            <v>0</v>
          </cell>
        </row>
        <row r="35">
          <cell r="BF35">
            <v>1992</v>
          </cell>
          <cell r="BG35">
            <v>33604</v>
          </cell>
          <cell r="BH35">
            <v>0</v>
          </cell>
          <cell r="BI35">
            <v>0</v>
          </cell>
          <cell r="BJ35">
            <v>0</v>
          </cell>
          <cell r="BK35">
            <v>0</v>
          </cell>
          <cell r="BL35">
            <v>0</v>
          </cell>
          <cell r="BM35">
            <v>0</v>
          </cell>
          <cell r="BN35">
            <v>0</v>
          </cell>
          <cell r="BO35">
            <v>0</v>
          </cell>
          <cell r="BP35">
            <v>0</v>
          </cell>
          <cell r="BS35">
            <v>0</v>
          </cell>
          <cell r="BT35">
            <v>0</v>
          </cell>
        </row>
        <row r="36">
          <cell r="BG36">
            <v>33635</v>
          </cell>
          <cell r="BH36">
            <v>0</v>
          </cell>
          <cell r="BI36">
            <v>0</v>
          </cell>
          <cell r="BJ36">
            <v>0</v>
          </cell>
          <cell r="BK36">
            <v>0</v>
          </cell>
          <cell r="BL36">
            <v>0</v>
          </cell>
          <cell r="BM36">
            <v>0</v>
          </cell>
          <cell r="BN36">
            <v>0</v>
          </cell>
          <cell r="BO36">
            <v>0</v>
          </cell>
          <cell r="BP36">
            <v>0</v>
          </cell>
          <cell r="BS36">
            <v>0</v>
          </cell>
          <cell r="BT36">
            <v>0</v>
          </cell>
        </row>
        <row r="37">
          <cell r="BG37">
            <v>33664</v>
          </cell>
          <cell r="BH37">
            <v>0</v>
          </cell>
          <cell r="BI37">
            <v>0</v>
          </cell>
          <cell r="BJ37">
            <v>0</v>
          </cell>
          <cell r="BK37">
            <v>0</v>
          </cell>
          <cell r="BL37">
            <v>0</v>
          </cell>
          <cell r="BM37">
            <v>0</v>
          </cell>
          <cell r="BN37">
            <v>0</v>
          </cell>
          <cell r="BO37">
            <v>0</v>
          </cell>
          <cell r="BP37">
            <v>0</v>
          </cell>
          <cell r="BS37">
            <v>0</v>
          </cell>
          <cell r="BT37">
            <v>0</v>
          </cell>
        </row>
        <row r="38">
          <cell r="BG38">
            <v>33695</v>
          </cell>
          <cell r="BH38">
            <v>0</v>
          </cell>
          <cell r="BI38">
            <v>0</v>
          </cell>
          <cell r="BJ38">
            <v>0</v>
          </cell>
          <cell r="BK38">
            <v>0</v>
          </cell>
          <cell r="BL38">
            <v>0</v>
          </cell>
          <cell r="BM38">
            <v>0</v>
          </cell>
          <cell r="BN38">
            <v>0</v>
          </cell>
          <cell r="BO38">
            <v>0</v>
          </cell>
          <cell r="BP38">
            <v>0</v>
          </cell>
          <cell r="BS38">
            <v>0</v>
          </cell>
          <cell r="BT38">
            <v>0</v>
          </cell>
        </row>
        <row r="39">
          <cell r="BG39">
            <v>33725</v>
          </cell>
          <cell r="BH39">
            <v>0</v>
          </cell>
          <cell r="BI39">
            <v>0</v>
          </cell>
          <cell r="BJ39">
            <v>0</v>
          </cell>
          <cell r="BK39">
            <v>0</v>
          </cell>
          <cell r="BL39">
            <v>0</v>
          </cell>
          <cell r="BM39">
            <v>0</v>
          </cell>
          <cell r="BN39">
            <v>0</v>
          </cell>
          <cell r="BO39">
            <v>0</v>
          </cell>
          <cell r="BP39">
            <v>0</v>
          </cell>
          <cell r="BS39">
            <v>0</v>
          </cell>
          <cell r="BT39">
            <v>0</v>
          </cell>
        </row>
        <row r="40">
          <cell r="BG40">
            <v>33756</v>
          </cell>
          <cell r="BH40">
            <v>0</v>
          </cell>
          <cell r="BI40">
            <v>0</v>
          </cell>
          <cell r="BJ40">
            <v>0</v>
          </cell>
          <cell r="BK40">
            <v>0</v>
          </cell>
          <cell r="BL40">
            <v>0</v>
          </cell>
          <cell r="BM40">
            <v>0</v>
          </cell>
          <cell r="BN40">
            <v>0</v>
          </cell>
          <cell r="BO40">
            <v>0</v>
          </cell>
          <cell r="BP40">
            <v>0</v>
          </cell>
          <cell r="BS40">
            <v>0</v>
          </cell>
          <cell r="BT40">
            <v>0</v>
          </cell>
        </row>
        <row r="41">
          <cell r="BG41">
            <v>33786</v>
          </cell>
          <cell r="BH41">
            <v>0</v>
          </cell>
          <cell r="BI41">
            <v>0</v>
          </cell>
          <cell r="BJ41">
            <v>0</v>
          </cell>
          <cell r="BK41">
            <v>0</v>
          </cell>
          <cell r="BL41">
            <v>0</v>
          </cell>
          <cell r="BM41">
            <v>0</v>
          </cell>
          <cell r="BN41">
            <v>0</v>
          </cell>
          <cell r="BO41">
            <v>0</v>
          </cell>
          <cell r="BP41">
            <v>0</v>
          </cell>
          <cell r="BS41">
            <v>0</v>
          </cell>
          <cell r="BT41">
            <v>0</v>
          </cell>
        </row>
        <row r="42">
          <cell r="BG42">
            <v>33817</v>
          </cell>
          <cell r="BH42">
            <v>0</v>
          </cell>
          <cell r="BI42">
            <v>0</v>
          </cell>
          <cell r="BJ42">
            <v>0</v>
          </cell>
          <cell r="BK42">
            <v>0</v>
          </cell>
          <cell r="BL42">
            <v>0</v>
          </cell>
          <cell r="BM42">
            <v>0</v>
          </cell>
          <cell r="BN42">
            <v>0</v>
          </cell>
          <cell r="BO42">
            <v>0</v>
          </cell>
          <cell r="BP42">
            <v>0</v>
          </cell>
          <cell r="BS42">
            <v>0</v>
          </cell>
          <cell r="BT42">
            <v>0</v>
          </cell>
        </row>
        <row r="43">
          <cell r="BG43">
            <v>33848</v>
          </cell>
          <cell r="BH43">
            <v>0</v>
          </cell>
          <cell r="BI43">
            <v>0</v>
          </cell>
          <cell r="BJ43">
            <v>0</v>
          </cell>
          <cell r="BK43">
            <v>0</v>
          </cell>
          <cell r="BL43">
            <v>0</v>
          </cell>
          <cell r="BM43">
            <v>0</v>
          </cell>
          <cell r="BN43">
            <v>0</v>
          </cell>
          <cell r="BO43">
            <v>0</v>
          </cell>
          <cell r="BP43">
            <v>0</v>
          </cell>
          <cell r="BS43">
            <v>0</v>
          </cell>
          <cell r="BT43">
            <v>0</v>
          </cell>
        </row>
        <row r="44">
          <cell r="BG44">
            <v>33878</v>
          </cell>
          <cell r="BH44">
            <v>0</v>
          </cell>
          <cell r="BI44">
            <v>0</v>
          </cell>
          <cell r="BJ44">
            <v>0</v>
          </cell>
          <cell r="BK44">
            <v>0</v>
          </cell>
          <cell r="BL44">
            <v>0</v>
          </cell>
          <cell r="BM44">
            <v>0</v>
          </cell>
          <cell r="BN44">
            <v>0</v>
          </cell>
          <cell r="BO44">
            <v>0</v>
          </cell>
          <cell r="BP44">
            <v>0</v>
          </cell>
          <cell r="BS44">
            <v>0</v>
          </cell>
          <cell r="BT44">
            <v>0</v>
          </cell>
        </row>
        <row r="45">
          <cell r="BG45">
            <v>33909</v>
          </cell>
          <cell r="BH45">
            <v>0</v>
          </cell>
          <cell r="BI45">
            <v>0</v>
          </cell>
          <cell r="BJ45">
            <v>0</v>
          </cell>
          <cell r="BK45">
            <v>0</v>
          </cell>
          <cell r="BL45">
            <v>0</v>
          </cell>
          <cell r="BM45">
            <v>0</v>
          </cell>
          <cell r="BN45">
            <v>0</v>
          </cell>
          <cell r="BO45">
            <v>0</v>
          </cell>
          <cell r="BP45">
            <v>0</v>
          </cell>
          <cell r="BS45">
            <v>0</v>
          </cell>
          <cell r="BT45">
            <v>0</v>
          </cell>
        </row>
        <row r="46">
          <cell r="BG46">
            <v>33939</v>
          </cell>
          <cell r="BH46">
            <v>0</v>
          </cell>
          <cell r="BI46">
            <v>0</v>
          </cell>
          <cell r="BJ46">
            <v>0</v>
          </cell>
          <cell r="BK46">
            <v>0</v>
          </cell>
          <cell r="BL46">
            <v>0</v>
          </cell>
          <cell r="BM46">
            <v>0</v>
          </cell>
          <cell r="BN46">
            <v>0</v>
          </cell>
          <cell r="BO46">
            <v>0</v>
          </cell>
          <cell r="BP46">
            <v>0</v>
          </cell>
          <cell r="BS46">
            <v>0</v>
          </cell>
          <cell r="BT46">
            <v>0</v>
          </cell>
        </row>
        <row r="47">
          <cell r="BF47">
            <v>1993</v>
          </cell>
          <cell r="BG47">
            <v>33970</v>
          </cell>
          <cell r="BH47">
            <v>307451</v>
          </cell>
          <cell r="BI47">
            <v>154324</v>
          </cell>
          <cell r="BJ47">
            <v>343709</v>
          </cell>
          <cell r="BK47">
            <v>186917</v>
          </cell>
          <cell r="BL47">
            <v>40964</v>
          </cell>
          <cell r="BM47">
            <v>24474</v>
          </cell>
          <cell r="BN47">
            <v>38214</v>
          </cell>
          <cell r="BO47">
            <v>19050</v>
          </cell>
          <cell r="BP47">
            <v>1115103</v>
          </cell>
          <cell r="BS47">
            <v>1941891</v>
          </cell>
          <cell r="BT47">
            <v>1115103</v>
          </cell>
        </row>
        <row r="48">
          <cell r="BG48">
            <v>34001</v>
          </cell>
          <cell r="BH48">
            <v>289504</v>
          </cell>
          <cell r="BI48">
            <v>150132</v>
          </cell>
          <cell r="BJ48">
            <v>400513</v>
          </cell>
          <cell r="BK48">
            <v>186489</v>
          </cell>
          <cell r="BL48">
            <v>40727</v>
          </cell>
          <cell r="BM48">
            <v>22659</v>
          </cell>
          <cell r="BN48">
            <v>34820</v>
          </cell>
          <cell r="BO48">
            <v>21816</v>
          </cell>
          <cell r="BP48">
            <v>1146660</v>
          </cell>
          <cell r="BS48">
            <v>1951224</v>
          </cell>
          <cell r="BT48">
            <v>1146660</v>
          </cell>
        </row>
        <row r="49">
          <cell r="BG49">
            <v>34029</v>
          </cell>
          <cell r="BH49">
            <v>298939</v>
          </cell>
          <cell r="BI49">
            <v>150131</v>
          </cell>
          <cell r="BJ49">
            <v>406855</v>
          </cell>
          <cell r="BK49">
            <v>170541</v>
          </cell>
          <cell r="BL49">
            <v>41136</v>
          </cell>
          <cell r="BM49">
            <v>23182</v>
          </cell>
          <cell r="BN49">
            <v>34453</v>
          </cell>
          <cell r="BO49">
            <v>18651</v>
          </cell>
          <cell r="BP49">
            <v>1143888</v>
          </cell>
          <cell r="BS49">
            <v>1958722</v>
          </cell>
          <cell r="BT49">
            <v>1143888</v>
          </cell>
        </row>
        <row r="50">
          <cell r="BG50">
            <v>34060</v>
          </cell>
          <cell r="BH50">
            <v>312736</v>
          </cell>
          <cell r="BI50">
            <v>158242</v>
          </cell>
          <cell r="BJ50">
            <v>500362</v>
          </cell>
          <cell r="BK50">
            <v>120750</v>
          </cell>
          <cell r="BL50">
            <v>41386</v>
          </cell>
          <cell r="BM50">
            <v>27998</v>
          </cell>
          <cell r="BN50">
            <v>37442</v>
          </cell>
          <cell r="BO50">
            <v>20747</v>
          </cell>
          <cell r="BP50">
            <v>1219663</v>
          </cell>
          <cell r="BS50">
            <v>1967545</v>
          </cell>
          <cell r="BT50">
            <v>1219663</v>
          </cell>
        </row>
        <row r="51">
          <cell r="BG51">
            <v>34090</v>
          </cell>
          <cell r="BH51">
            <v>307028</v>
          </cell>
          <cell r="BI51">
            <v>142758</v>
          </cell>
          <cell r="BJ51">
            <v>440137</v>
          </cell>
          <cell r="BK51">
            <v>87288</v>
          </cell>
          <cell r="BL51">
            <v>41094</v>
          </cell>
          <cell r="BM51">
            <v>25587</v>
          </cell>
          <cell r="BN51">
            <v>32347</v>
          </cell>
          <cell r="BO51">
            <v>13162</v>
          </cell>
          <cell r="BP51">
            <v>1089401</v>
          </cell>
          <cell r="BS51">
            <v>1973457</v>
          </cell>
          <cell r="BT51">
            <v>1089401</v>
          </cell>
        </row>
        <row r="52">
          <cell r="BG52">
            <v>34121</v>
          </cell>
          <cell r="BH52">
            <v>307214</v>
          </cell>
          <cell r="BI52">
            <v>134086</v>
          </cell>
          <cell r="BJ52">
            <v>465479</v>
          </cell>
          <cell r="BK52">
            <v>79603</v>
          </cell>
          <cell r="BL52">
            <v>39824</v>
          </cell>
          <cell r="BM52">
            <v>24525</v>
          </cell>
          <cell r="BN52">
            <v>32587</v>
          </cell>
          <cell r="BO52">
            <v>25333</v>
          </cell>
          <cell r="BP52">
            <v>1108651</v>
          </cell>
          <cell r="BS52">
            <v>1976706</v>
          </cell>
          <cell r="BT52">
            <v>1108651</v>
          </cell>
        </row>
        <row r="53">
          <cell r="BG53">
            <v>34151</v>
          </cell>
          <cell r="BH53">
            <v>301657</v>
          </cell>
          <cell r="BI53">
            <v>126823</v>
          </cell>
          <cell r="BJ53">
            <v>451736</v>
          </cell>
          <cell r="BK53">
            <v>71563</v>
          </cell>
          <cell r="BL53">
            <v>39918</v>
          </cell>
          <cell r="BM53">
            <v>25869</v>
          </cell>
          <cell r="BN53">
            <v>30852</v>
          </cell>
          <cell r="BO53">
            <v>26144</v>
          </cell>
          <cell r="BP53">
            <v>1074562</v>
          </cell>
          <cell r="BS53">
            <v>1979949</v>
          </cell>
          <cell r="BT53">
            <v>1074562</v>
          </cell>
        </row>
        <row r="54">
          <cell r="BG54">
            <v>34182</v>
          </cell>
          <cell r="BH54">
            <v>305414</v>
          </cell>
          <cell r="BI54">
            <v>131391</v>
          </cell>
          <cell r="BJ54">
            <v>457126</v>
          </cell>
          <cell r="BK54">
            <v>75018</v>
          </cell>
          <cell r="BL54">
            <v>40654</v>
          </cell>
          <cell r="BM54">
            <v>26572</v>
          </cell>
          <cell r="BN54">
            <v>32158</v>
          </cell>
          <cell r="BO54">
            <v>26172</v>
          </cell>
          <cell r="BP54">
            <v>1094505</v>
          </cell>
          <cell r="BS54">
            <v>1983187</v>
          </cell>
          <cell r="BT54">
            <v>1094505</v>
          </cell>
        </row>
        <row r="55">
          <cell r="BG55">
            <v>34213</v>
          </cell>
          <cell r="BH55">
            <v>298187</v>
          </cell>
          <cell r="BI55">
            <v>132473</v>
          </cell>
          <cell r="BJ55">
            <v>443185</v>
          </cell>
          <cell r="BK55">
            <v>77813</v>
          </cell>
          <cell r="BL55">
            <v>41304</v>
          </cell>
          <cell r="BM55">
            <v>24950</v>
          </cell>
          <cell r="BN55">
            <v>33157</v>
          </cell>
          <cell r="BO55">
            <v>25252</v>
          </cell>
          <cell r="BP55">
            <v>1076321</v>
          </cell>
          <cell r="BS55">
            <v>1986420</v>
          </cell>
          <cell r="BT55">
            <v>1076321</v>
          </cell>
        </row>
        <row r="56">
          <cell r="BG56">
            <v>34243</v>
          </cell>
          <cell r="BH56">
            <v>298614</v>
          </cell>
          <cell r="BI56">
            <v>133116</v>
          </cell>
          <cell r="BJ56">
            <v>439289</v>
          </cell>
          <cell r="BK56">
            <v>79349</v>
          </cell>
          <cell r="BL56">
            <v>41697</v>
          </cell>
          <cell r="BM56">
            <v>25345</v>
          </cell>
          <cell r="BN56">
            <v>33833</v>
          </cell>
          <cell r="BO56">
            <v>25828</v>
          </cell>
          <cell r="BP56">
            <v>1077071</v>
          </cell>
          <cell r="BS56">
            <v>1989648</v>
          </cell>
          <cell r="BT56">
            <v>1077071</v>
          </cell>
        </row>
        <row r="57">
          <cell r="BG57">
            <v>34274</v>
          </cell>
          <cell r="BH57">
            <v>295717</v>
          </cell>
          <cell r="BI57">
            <v>139273</v>
          </cell>
          <cell r="BJ57">
            <v>424645</v>
          </cell>
          <cell r="BK57">
            <v>94544</v>
          </cell>
          <cell r="BL57">
            <v>41732</v>
          </cell>
          <cell r="BM57">
            <v>25247</v>
          </cell>
          <cell r="BN57">
            <v>33675</v>
          </cell>
          <cell r="BO57">
            <v>25135</v>
          </cell>
          <cell r="BP57">
            <v>1079968</v>
          </cell>
          <cell r="BS57">
            <v>1992870</v>
          </cell>
          <cell r="BT57">
            <v>1079968</v>
          </cell>
        </row>
        <row r="58">
          <cell r="BG58">
            <v>34304</v>
          </cell>
          <cell r="BH58">
            <v>301639</v>
          </cell>
          <cell r="BI58">
            <v>148651</v>
          </cell>
          <cell r="BJ58">
            <v>395964</v>
          </cell>
          <cell r="BK58">
            <v>139125</v>
          </cell>
          <cell r="BL58">
            <v>41664</v>
          </cell>
          <cell r="BM58">
            <v>26792</v>
          </cell>
          <cell r="BN58">
            <v>34162</v>
          </cell>
          <cell r="BO58">
            <v>26210</v>
          </cell>
          <cell r="BP58">
            <v>1114207</v>
          </cell>
          <cell r="BS58">
            <v>1996087</v>
          </cell>
          <cell r="BT58">
            <v>1114207</v>
          </cell>
        </row>
        <row r="59">
          <cell r="BF59">
            <v>1994</v>
          </cell>
          <cell r="BG59">
            <v>34335</v>
          </cell>
          <cell r="BH59">
            <v>322356</v>
          </cell>
          <cell r="BI59">
            <v>159884</v>
          </cell>
          <cell r="BJ59">
            <v>361442</v>
          </cell>
          <cell r="BK59">
            <v>196188</v>
          </cell>
          <cell r="BL59">
            <v>42521</v>
          </cell>
          <cell r="BM59">
            <v>25135</v>
          </cell>
          <cell r="BN59">
            <v>39186</v>
          </cell>
          <cell r="BO59">
            <v>21471</v>
          </cell>
          <cell r="BP59">
            <v>1168183</v>
          </cell>
          <cell r="BQ59">
            <v>14965</v>
          </cell>
          <cell r="BR59">
            <v>234270</v>
          </cell>
          <cell r="BS59">
            <v>2000662</v>
          </cell>
          <cell r="BT59">
            <v>1417418</v>
          </cell>
        </row>
        <row r="60">
          <cell r="BG60">
            <v>34366</v>
          </cell>
          <cell r="BH60">
            <v>303540</v>
          </cell>
          <cell r="BI60">
            <v>155541</v>
          </cell>
          <cell r="BJ60">
            <v>421332</v>
          </cell>
          <cell r="BK60">
            <v>195735</v>
          </cell>
          <cell r="BL60">
            <v>42275</v>
          </cell>
          <cell r="BM60">
            <v>23272</v>
          </cell>
          <cell r="BN60">
            <v>35742</v>
          </cell>
          <cell r="BO60">
            <v>24585</v>
          </cell>
          <cell r="BP60">
            <v>1202022</v>
          </cell>
          <cell r="BQ60">
            <v>14812</v>
          </cell>
          <cell r="BR60">
            <v>90985</v>
          </cell>
          <cell r="BS60">
            <v>2005225</v>
          </cell>
          <cell r="BT60">
            <v>1307819</v>
          </cell>
        </row>
        <row r="61">
          <cell r="BG61">
            <v>34394</v>
          </cell>
          <cell r="BH61">
            <v>313432</v>
          </cell>
          <cell r="BI61">
            <v>155540</v>
          </cell>
          <cell r="BJ61">
            <v>428871</v>
          </cell>
          <cell r="BK61">
            <v>179016</v>
          </cell>
          <cell r="BL61">
            <v>42699</v>
          </cell>
          <cell r="BM61">
            <v>23809</v>
          </cell>
          <cell r="BN61">
            <v>35362</v>
          </cell>
          <cell r="BO61">
            <v>21020</v>
          </cell>
          <cell r="BP61">
            <v>1199749</v>
          </cell>
          <cell r="BQ61">
            <v>15461</v>
          </cell>
          <cell r="BR61">
            <v>182893</v>
          </cell>
          <cell r="BS61">
            <v>2009782</v>
          </cell>
          <cell r="BT61">
            <v>1398103</v>
          </cell>
        </row>
        <row r="62">
          <cell r="BG62">
            <v>34425</v>
          </cell>
          <cell r="BH62">
            <v>327901</v>
          </cell>
          <cell r="BI62">
            <v>152843</v>
          </cell>
          <cell r="BJ62">
            <v>449677</v>
          </cell>
          <cell r="BK62">
            <v>126928</v>
          </cell>
          <cell r="BL62">
            <v>42959</v>
          </cell>
          <cell r="BM62">
            <v>28755</v>
          </cell>
          <cell r="BN62">
            <v>38432</v>
          </cell>
          <cell r="BO62">
            <v>23381</v>
          </cell>
          <cell r="BP62">
            <v>1190876</v>
          </cell>
          <cell r="BQ62">
            <v>15542</v>
          </cell>
          <cell r="BR62">
            <v>82600</v>
          </cell>
          <cell r="BS62">
            <v>2014326</v>
          </cell>
          <cell r="BT62">
            <v>1289018</v>
          </cell>
        </row>
        <row r="63">
          <cell r="BG63">
            <v>34455</v>
          </cell>
          <cell r="BH63">
            <v>321911</v>
          </cell>
          <cell r="BI63">
            <v>147901</v>
          </cell>
          <cell r="BJ63">
            <v>464047</v>
          </cell>
          <cell r="BK63">
            <v>91804</v>
          </cell>
          <cell r="BL63">
            <v>42656</v>
          </cell>
          <cell r="BM63">
            <v>26279</v>
          </cell>
          <cell r="BN63">
            <v>33203</v>
          </cell>
          <cell r="BO63">
            <v>14835</v>
          </cell>
          <cell r="BP63">
            <v>1142636</v>
          </cell>
          <cell r="BQ63">
            <v>15372</v>
          </cell>
          <cell r="BR63">
            <v>147941</v>
          </cell>
          <cell r="BS63">
            <v>2018859</v>
          </cell>
          <cell r="BT63">
            <v>1305949</v>
          </cell>
        </row>
        <row r="64">
          <cell r="BG64">
            <v>34486</v>
          </cell>
          <cell r="BH64">
            <v>322107</v>
          </cell>
          <cell r="BI64">
            <v>138917</v>
          </cell>
          <cell r="BJ64">
            <v>490626</v>
          </cell>
          <cell r="BK64">
            <v>83753</v>
          </cell>
          <cell r="BL64">
            <v>41337</v>
          </cell>
          <cell r="BM64">
            <v>25188</v>
          </cell>
          <cell r="BN64">
            <v>33449</v>
          </cell>
          <cell r="BO64">
            <v>28545</v>
          </cell>
          <cell r="BP64">
            <v>1163922</v>
          </cell>
          <cell r="BQ64">
            <v>17129</v>
          </cell>
          <cell r="BR64">
            <v>100840</v>
          </cell>
          <cell r="BS64">
            <v>2023381</v>
          </cell>
          <cell r="BT64">
            <v>1281891</v>
          </cell>
        </row>
        <row r="65">
          <cell r="BG65">
            <v>34516</v>
          </cell>
          <cell r="BH65">
            <v>316283</v>
          </cell>
          <cell r="BI65">
            <v>131392</v>
          </cell>
          <cell r="BJ65">
            <v>476066</v>
          </cell>
          <cell r="BK65">
            <v>75302</v>
          </cell>
          <cell r="BL65">
            <v>41435</v>
          </cell>
          <cell r="BM65">
            <v>26569</v>
          </cell>
          <cell r="BN65">
            <v>31670</v>
          </cell>
          <cell r="BO65">
            <v>29458</v>
          </cell>
          <cell r="BP65">
            <v>1128175</v>
          </cell>
          <cell r="BQ65">
            <v>17158</v>
          </cell>
          <cell r="BR65">
            <v>190674</v>
          </cell>
          <cell r="BS65">
            <v>2027897</v>
          </cell>
          <cell r="BT65">
            <v>1336007</v>
          </cell>
        </row>
        <row r="66">
          <cell r="BG66">
            <v>34547</v>
          </cell>
          <cell r="BH66">
            <v>320222</v>
          </cell>
          <cell r="BI66">
            <v>136126</v>
          </cell>
          <cell r="BJ66">
            <v>481516</v>
          </cell>
          <cell r="BK66">
            <v>78928</v>
          </cell>
          <cell r="BL66">
            <v>42199</v>
          </cell>
          <cell r="BM66">
            <v>27291</v>
          </cell>
          <cell r="BN66">
            <v>33007</v>
          </cell>
          <cell r="BO66">
            <v>29489</v>
          </cell>
          <cell r="BP66">
            <v>1148778</v>
          </cell>
          <cell r="BQ66">
            <v>16251</v>
          </cell>
          <cell r="BR66">
            <v>144855</v>
          </cell>
          <cell r="BS66">
            <v>2032399</v>
          </cell>
          <cell r="BT66">
            <v>1309884</v>
          </cell>
        </row>
        <row r="67">
          <cell r="BG67">
            <v>34578</v>
          </cell>
          <cell r="BH67">
            <v>312642</v>
          </cell>
          <cell r="BI67">
            <v>137246</v>
          </cell>
          <cell r="BJ67">
            <v>465726</v>
          </cell>
          <cell r="BK67">
            <v>81876</v>
          </cell>
          <cell r="BL67">
            <v>42874</v>
          </cell>
          <cell r="BM67">
            <v>25625</v>
          </cell>
          <cell r="BN67">
            <v>43031</v>
          </cell>
          <cell r="BO67">
            <v>28453</v>
          </cell>
          <cell r="BP67">
            <v>1137473</v>
          </cell>
          <cell r="BQ67">
            <v>16299</v>
          </cell>
          <cell r="BR67">
            <v>98103</v>
          </cell>
          <cell r="BS67">
            <v>2036895</v>
          </cell>
          <cell r="BT67">
            <v>1251875</v>
          </cell>
        </row>
        <row r="68">
          <cell r="BG68">
            <v>34608</v>
          </cell>
          <cell r="BH68">
            <v>313090</v>
          </cell>
          <cell r="BI68">
            <v>137912</v>
          </cell>
          <cell r="BJ68">
            <v>443356</v>
          </cell>
          <cell r="BK68">
            <v>83505</v>
          </cell>
          <cell r="BL68">
            <v>43282</v>
          </cell>
          <cell r="BM68">
            <v>26030</v>
          </cell>
          <cell r="BN68">
            <v>34751</v>
          </cell>
          <cell r="BO68">
            <v>29100</v>
          </cell>
          <cell r="BP68">
            <v>1111026</v>
          </cell>
          <cell r="BQ68">
            <v>16403</v>
          </cell>
          <cell r="BR68">
            <v>123749</v>
          </cell>
          <cell r="BS68">
            <v>2041380</v>
          </cell>
          <cell r="BT68">
            <v>1251178</v>
          </cell>
        </row>
        <row r="69">
          <cell r="BG69">
            <v>34639</v>
          </cell>
          <cell r="BH69">
            <v>310053</v>
          </cell>
          <cell r="BI69">
            <v>144291</v>
          </cell>
          <cell r="BJ69">
            <v>457426</v>
          </cell>
          <cell r="BK69">
            <v>99440</v>
          </cell>
          <cell r="BL69">
            <v>43317</v>
          </cell>
          <cell r="BM69">
            <v>25930</v>
          </cell>
          <cell r="BN69">
            <v>34580</v>
          </cell>
          <cell r="BO69">
            <v>28320</v>
          </cell>
          <cell r="BP69">
            <v>1143357</v>
          </cell>
          <cell r="BQ69">
            <v>16222</v>
          </cell>
          <cell r="BR69">
            <v>106213</v>
          </cell>
          <cell r="BS69">
            <v>2045854</v>
          </cell>
          <cell r="BT69">
            <v>1265792</v>
          </cell>
        </row>
        <row r="70">
          <cell r="BG70">
            <v>34669</v>
          </cell>
          <cell r="BH70">
            <v>316263</v>
          </cell>
          <cell r="BI70">
            <v>165107</v>
          </cell>
          <cell r="BJ70">
            <v>483425</v>
          </cell>
          <cell r="BK70">
            <v>146125</v>
          </cell>
          <cell r="BL70">
            <v>43246</v>
          </cell>
          <cell r="BM70">
            <v>27517</v>
          </cell>
          <cell r="BN70">
            <v>35087</v>
          </cell>
          <cell r="BO70">
            <v>29533</v>
          </cell>
          <cell r="BP70">
            <v>1246303</v>
          </cell>
          <cell r="BQ70">
            <v>16162</v>
          </cell>
          <cell r="BR70">
            <v>159433</v>
          </cell>
          <cell r="BS70">
            <v>2050316</v>
          </cell>
          <cell r="BT70">
            <v>1421898</v>
          </cell>
        </row>
        <row r="71">
          <cell r="BF71">
            <v>1995</v>
          </cell>
          <cell r="BG71">
            <v>34700</v>
          </cell>
          <cell r="BH71">
            <v>343452</v>
          </cell>
          <cell r="BI71">
            <v>174172</v>
          </cell>
          <cell r="BJ71">
            <v>425338</v>
          </cell>
          <cell r="BK71">
            <v>196823</v>
          </cell>
          <cell r="BL71">
            <v>45664</v>
          </cell>
          <cell r="BM71">
            <v>25514</v>
          </cell>
          <cell r="BN71">
            <v>39033</v>
          </cell>
          <cell r="BO71">
            <v>29667</v>
          </cell>
          <cell r="BP71">
            <v>1279663</v>
          </cell>
          <cell r="BQ71">
            <v>15184</v>
          </cell>
          <cell r="BR71">
            <v>174186</v>
          </cell>
          <cell r="BS71">
            <v>2095364</v>
          </cell>
          <cell r="BT71">
            <v>1469033</v>
          </cell>
        </row>
        <row r="72">
          <cell r="BG72">
            <v>34731</v>
          </cell>
          <cell r="BH72">
            <v>329146</v>
          </cell>
          <cell r="BI72">
            <v>169215</v>
          </cell>
          <cell r="BJ72">
            <v>414157</v>
          </cell>
          <cell r="BK72">
            <v>204240</v>
          </cell>
          <cell r="BL72">
            <v>45214</v>
          </cell>
          <cell r="BM72">
            <v>24424</v>
          </cell>
          <cell r="BN72">
            <v>38085</v>
          </cell>
          <cell r="BO72">
            <v>27189</v>
          </cell>
          <cell r="BP72">
            <v>1251670</v>
          </cell>
          <cell r="BQ72">
            <v>14475</v>
          </cell>
          <cell r="BR72">
            <v>79628</v>
          </cell>
          <cell r="BS72">
            <v>2100663</v>
          </cell>
          <cell r="BT72">
            <v>1345773</v>
          </cell>
        </row>
        <row r="73">
          <cell r="BG73">
            <v>34759</v>
          </cell>
          <cell r="BH73">
            <v>335680</v>
          </cell>
          <cell r="BI73">
            <v>165320</v>
          </cell>
          <cell r="BJ73">
            <v>510668</v>
          </cell>
          <cell r="BK73">
            <v>179970</v>
          </cell>
          <cell r="BL73">
            <v>45104</v>
          </cell>
          <cell r="BM73">
            <v>24437</v>
          </cell>
          <cell r="BN73">
            <v>35156</v>
          </cell>
          <cell r="BO73">
            <v>28591</v>
          </cell>
          <cell r="BP73">
            <v>1324926</v>
          </cell>
          <cell r="BQ73">
            <v>16177</v>
          </cell>
          <cell r="BR73">
            <v>123175</v>
          </cell>
          <cell r="BS73">
            <v>2105949</v>
          </cell>
          <cell r="BT73">
            <v>1464278</v>
          </cell>
        </row>
        <row r="74">
          <cell r="BG74">
            <v>34790</v>
          </cell>
          <cell r="BH74">
            <v>327848</v>
          </cell>
          <cell r="BI74">
            <v>163819</v>
          </cell>
          <cell r="BJ74">
            <v>448941</v>
          </cell>
          <cell r="BK74">
            <v>150270</v>
          </cell>
          <cell r="BL74">
            <v>44752</v>
          </cell>
          <cell r="BM74">
            <v>27840</v>
          </cell>
          <cell r="BN74">
            <v>38066</v>
          </cell>
          <cell r="BO74">
            <v>26011</v>
          </cell>
          <cell r="BP74">
            <v>1227547</v>
          </cell>
          <cell r="BQ74">
            <v>15877</v>
          </cell>
          <cell r="BR74">
            <v>100779</v>
          </cell>
          <cell r="BS74">
            <v>2111222</v>
          </cell>
          <cell r="BT74">
            <v>1344203</v>
          </cell>
        </row>
        <row r="75">
          <cell r="BG75">
            <v>34820</v>
          </cell>
          <cell r="BH75">
            <v>327091</v>
          </cell>
          <cell r="BI75">
            <v>145926</v>
          </cell>
          <cell r="BJ75">
            <v>486357</v>
          </cell>
          <cell r="BK75">
            <v>99286</v>
          </cell>
          <cell r="BL75">
            <v>53678</v>
          </cell>
          <cell r="BM75">
            <v>26610</v>
          </cell>
          <cell r="BN75">
            <v>34202</v>
          </cell>
          <cell r="BO75">
            <v>22449</v>
          </cell>
          <cell r="BP75">
            <v>1195599</v>
          </cell>
          <cell r="BQ75">
            <v>16109</v>
          </cell>
          <cell r="BR75">
            <v>150547</v>
          </cell>
          <cell r="BS75">
            <v>2116482</v>
          </cell>
          <cell r="BT75">
            <v>1362255</v>
          </cell>
        </row>
        <row r="76">
          <cell r="BG76">
            <v>34851</v>
          </cell>
          <cell r="BH76">
            <v>341207</v>
          </cell>
          <cell r="BI76">
            <v>149556</v>
          </cell>
          <cell r="BJ76">
            <v>455558</v>
          </cell>
          <cell r="BK76">
            <v>91265</v>
          </cell>
          <cell r="BL76">
            <v>45392</v>
          </cell>
          <cell r="BM76">
            <v>29674</v>
          </cell>
          <cell r="BN76">
            <v>37748</v>
          </cell>
          <cell r="BO76">
            <v>21909</v>
          </cell>
          <cell r="BP76">
            <v>1172309</v>
          </cell>
          <cell r="BQ76">
            <v>15922</v>
          </cell>
          <cell r="BR76">
            <v>135617</v>
          </cell>
          <cell r="BS76">
            <v>2121729</v>
          </cell>
          <cell r="BT76">
            <v>1323848</v>
          </cell>
        </row>
        <row r="77">
          <cell r="BG77">
            <v>34881</v>
          </cell>
          <cell r="BH77">
            <v>331655</v>
          </cell>
          <cell r="BI77">
            <v>141723</v>
          </cell>
          <cell r="BJ77">
            <v>481327</v>
          </cell>
          <cell r="BK77">
            <v>84020</v>
          </cell>
          <cell r="BL77">
            <v>44680</v>
          </cell>
          <cell r="BM77">
            <v>28529</v>
          </cell>
          <cell r="BN77">
            <v>35044</v>
          </cell>
          <cell r="BO77">
            <v>25734</v>
          </cell>
          <cell r="BP77">
            <v>1172712</v>
          </cell>
          <cell r="BQ77">
            <v>15739</v>
          </cell>
          <cell r="BR77">
            <v>195338</v>
          </cell>
          <cell r="BS77">
            <v>2126963</v>
          </cell>
          <cell r="BT77">
            <v>1383789</v>
          </cell>
        </row>
        <row r="78">
          <cell r="BG78">
            <v>34912</v>
          </cell>
          <cell r="BH78">
            <v>335142</v>
          </cell>
          <cell r="BI78">
            <v>146686</v>
          </cell>
          <cell r="BJ78">
            <v>519961</v>
          </cell>
          <cell r="BK78">
            <v>83705</v>
          </cell>
          <cell r="BL78">
            <v>45481</v>
          </cell>
          <cell r="BM78">
            <v>27366</v>
          </cell>
          <cell r="BN78">
            <v>35367</v>
          </cell>
          <cell r="BO78">
            <v>25789</v>
          </cell>
          <cell r="BP78">
            <v>1219497</v>
          </cell>
          <cell r="BQ78">
            <v>15325</v>
          </cell>
          <cell r="BR78">
            <v>105756</v>
          </cell>
          <cell r="BS78">
            <v>2132184</v>
          </cell>
          <cell r="BT78">
            <v>1340578</v>
          </cell>
        </row>
        <row r="79">
          <cell r="BG79">
            <v>34943</v>
          </cell>
          <cell r="BH79">
            <v>329262</v>
          </cell>
          <cell r="BI79">
            <v>146457</v>
          </cell>
          <cell r="BJ79">
            <v>448772</v>
          </cell>
          <cell r="BK79">
            <v>87730</v>
          </cell>
          <cell r="BL79">
            <v>46188</v>
          </cell>
          <cell r="BM79">
            <v>26326</v>
          </cell>
          <cell r="BN79">
            <v>36510</v>
          </cell>
          <cell r="BO79">
            <v>24932</v>
          </cell>
          <cell r="BP79">
            <v>1146177</v>
          </cell>
          <cell r="BQ79">
            <v>15585</v>
          </cell>
          <cell r="BR79">
            <v>105756</v>
          </cell>
          <cell r="BS79">
            <v>2137392</v>
          </cell>
          <cell r="BT79">
            <v>1267518</v>
          </cell>
        </row>
        <row r="80">
          <cell r="BG80">
            <v>34973</v>
          </cell>
          <cell r="BH80">
            <v>331752</v>
          </cell>
          <cell r="BI80">
            <v>150725</v>
          </cell>
          <cell r="BJ80">
            <v>440351</v>
          </cell>
          <cell r="BK80">
            <v>89605</v>
          </cell>
          <cell r="BL80">
            <v>46616</v>
          </cell>
          <cell r="BM80">
            <v>27365</v>
          </cell>
          <cell r="BN80">
            <v>36499</v>
          </cell>
          <cell r="BO80">
            <v>25623</v>
          </cell>
          <cell r="BP80">
            <v>1148536</v>
          </cell>
          <cell r="BQ80">
            <v>15693</v>
          </cell>
          <cell r="BR80">
            <v>151791</v>
          </cell>
          <cell r="BS80">
            <v>2142588</v>
          </cell>
          <cell r="BT80">
            <v>1316020</v>
          </cell>
        </row>
        <row r="81">
          <cell r="BG81">
            <v>35004</v>
          </cell>
          <cell r="BH81">
            <v>328005</v>
          </cell>
          <cell r="BI81">
            <v>156007</v>
          </cell>
          <cell r="BJ81">
            <v>404737</v>
          </cell>
          <cell r="BK81">
            <v>94961</v>
          </cell>
          <cell r="BL81">
            <v>46653</v>
          </cell>
          <cell r="BM81">
            <v>25907</v>
          </cell>
          <cell r="BN81">
            <v>38091</v>
          </cell>
          <cell r="BO81">
            <v>24804</v>
          </cell>
          <cell r="BP81">
            <v>1119165</v>
          </cell>
          <cell r="BQ81">
            <v>15533</v>
          </cell>
          <cell r="BR81">
            <v>166721</v>
          </cell>
          <cell r="BS81">
            <v>2147771</v>
          </cell>
          <cell r="BT81">
            <v>1301419</v>
          </cell>
        </row>
        <row r="82">
          <cell r="BG82">
            <v>35034</v>
          </cell>
          <cell r="BH82">
            <v>326160</v>
          </cell>
          <cell r="BI82">
            <v>173094</v>
          </cell>
          <cell r="BJ82">
            <v>476793</v>
          </cell>
          <cell r="BK82">
            <v>120125</v>
          </cell>
          <cell r="BL82">
            <v>46578</v>
          </cell>
          <cell r="BM82">
            <v>27108</v>
          </cell>
          <cell r="BN82">
            <v>35881</v>
          </cell>
          <cell r="BO82">
            <v>25760</v>
          </cell>
          <cell r="BP82">
            <v>1231499</v>
          </cell>
          <cell r="BQ82">
            <v>16331</v>
          </cell>
          <cell r="BR82">
            <v>202802</v>
          </cell>
          <cell r="BS82">
            <v>2152949</v>
          </cell>
          <cell r="BT82">
            <v>1450632</v>
          </cell>
        </row>
        <row r="83">
          <cell r="BF83">
            <v>1996</v>
          </cell>
          <cell r="BG83">
            <v>35065</v>
          </cell>
          <cell r="BH83">
            <v>371857</v>
          </cell>
          <cell r="BI83">
            <v>185560</v>
          </cell>
          <cell r="BJ83">
            <v>440934</v>
          </cell>
          <cell r="BK83">
            <v>213521</v>
          </cell>
          <cell r="BL83">
            <v>45069</v>
          </cell>
          <cell r="BM83">
            <v>28641</v>
          </cell>
          <cell r="BN83">
            <v>42445</v>
          </cell>
          <cell r="BO83">
            <v>25805</v>
          </cell>
          <cell r="BP83">
            <v>1353832</v>
          </cell>
          <cell r="BQ83">
            <v>17250</v>
          </cell>
          <cell r="BR83">
            <v>124801</v>
          </cell>
          <cell r="BS83">
            <v>2152191</v>
          </cell>
          <cell r="BT83">
            <v>1495883</v>
          </cell>
        </row>
        <row r="84">
          <cell r="BG84">
            <v>35096</v>
          </cell>
          <cell r="BH84">
            <v>361061</v>
          </cell>
          <cell r="BI84">
            <v>183068</v>
          </cell>
          <cell r="BJ84">
            <v>491341</v>
          </cell>
          <cell r="BK84">
            <v>209059</v>
          </cell>
          <cell r="BL84">
            <v>42852</v>
          </cell>
          <cell r="BM84">
            <v>27948</v>
          </cell>
          <cell r="BN84">
            <v>40834</v>
          </cell>
          <cell r="BO84">
            <v>24303</v>
          </cell>
          <cell r="BP84">
            <v>1380466</v>
          </cell>
          <cell r="BQ84">
            <v>17250</v>
          </cell>
          <cell r="BR84">
            <v>124801</v>
          </cell>
          <cell r="BS84">
            <v>2157562</v>
          </cell>
          <cell r="BT84">
            <v>1522517</v>
          </cell>
        </row>
        <row r="85">
          <cell r="BG85">
            <v>35125</v>
          </cell>
          <cell r="BH85">
            <v>348223</v>
          </cell>
          <cell r="BI85">
            <v>177636</v>
          </cell>
          <cell r="BJ85">
            <v>486707</v>
          </cell>
          <cell r="BK85">
            <v>189838</v>
          </cell>
          <cell r="BL85">
            <v>43410</v>
          </cell>
          <cell r="BM85">
            <v>28122</v>
          </cell>
          <cell r="BN85">
            <v>39056</v>
          </cell>
          <cell r="BO85">
            <v>25811</v>
          </cell>
          <cell r="BP85">
            <v>1338803</v>
          </cell>
          <cell r="BQ85">
            <v>17250</v>
          </cell>
          <cell r="BR85">
            <v>124801</v>
          </cell>
          <cell r="BS85">
            <v>2162920</v>
          </cell>
          <cell r="BT85">
            <v>1480854</v>
          </cell>
        </row>
        <row r="86">
          <cell r="BG86">
            <v>35156</v>
          </cell>
          <cell r="BH86">
            <v>361077</v>
          </cell>
          <cell r="BI86">
            <v>176051</v>
          </cell>
          <cell r="BJ86">
            <v>545650</v>
          </cell>
          <cell r="BK86">
            <v>141964</v>
          </cell>
          <cell r="BL86">
            <v>46457</v>
          </cell>
          <cell r="BM86">
            <v>28121</v>
          </cell>
          <cell r="BN86">
            <v>39361</v>
          </cell>
          <cell r="BO86">
            <v>25028</v>
          </cell>
          <cell r="BP86">
            <v>1363709</v>
          </cell>
          <cell r="BQ86">
            <v>17250</v>
          </cell>
          <cell r="BR86">
            <v>124801</v>
          </cell>
          <cell r="BS86">
            <v>2168264</v>
          </cell>
          <cell r="BT86">
            <v>1505760</v>
          </cell>
        </row>
        <row r="87">
          <cell r="BG87">
            <v>34820</v>
          </cell>
          <cell r="BH87">
            <v>348238</v>
          </cell>
          <cell r="BI87">
            <v>162592</v>
          </cell>
          <cell r="BJ87">
            <v>535739</v>
          </cell>
          <cell r="BK87">
            <v>103980</v>
          </cell>
          <cell r="BL87">
            <v>44521</v>
          </cell>
          <cell r="BM87">
            <v>28989</v>
          </cell>
          <cell r="BN87">
            <v>37050</v>
          </cell>
          <cell r="BO87">
            <v>25573</v>
          </cell>
          <cell r="BP87">
            <v>1286682</v>
          </cell>
          <cell r="BQ87">
            <v>17250</v>
          </cell>
          <cell r="BR87">
            <v>124801</v>
          </cell>
          <cell r="BS87">
            <v>2173597</v>
          </cell>
          <cell r="BT87">
            <v>1428733</v>
          </cell>
        </row>
        <row r="88">
          <cell r="BG88">
            <v>35217</v>
          </cell>
          <cell r="BH88">
            <v>358978</v>
          </cell>
          <cell r="BI88">
            <v>161903</v>
          </cell>
          <cell r="BJ88">
            <v>563585</v>
          </cell>
          <cell r="BK88">
            <v>93777</v>
          </cell>
          <cell r="BL88">
            <v>47297</v>
          </cell>
          <cell r="BM88">
            <v>28985</v>
          </cell>
          <cell r="BN88">
            <v>38565</v>
          </cell>
          <cell r="BO88">
            <v>24822</v>
          </cell>
          <cell r="BP88">
            <v>1317912</v>
          </cell>
          <cell r="BQ88">
            <v>17250</v>
          </cell>
          <cell r="BR88">
            <v>124801</v>
          </cell>
          <cell r="BS88">
            <v>2178916</v>
          </cell>
          <cell r="BT88">
            <v>1459963</v>
          </cell>
        </row>
        <row r="89">
          <cell r="BG89">
            <v>35247</v>
          </cell>
          <cell r="BH89">
            <v>359418</v>
          </cell>
          <cell r="BI89">
            <v>157884</v>
          </cell>
          <cell r="BJ89">
            <v>553109</v>
          </cell>
          <cell r="BK89">
            <v>89005</v>
          </cell>
          <cell r="BL89">
            <v>48987</v>
          </cell>
          <cell r="BM89">
            <v>29164</v>
          </cell>
          <cell r="BN89">
            <v>36935</v>
          </cell>
          <cell r="BO89">
            <v>25670</v>
          </cell>
          <cell r="BP89">
            <v>1300172</v>
          </cell>
          <cell r="BQ89">
            <v>17250</v>
          </cell>
          <cell r="BR89">
            <v>124801</v>
          </cell>
          <cell r="BS89">
            <v>2184222</v>
          </cell>
          <cell r="BT89">
            <v>1442223</v>
          </cell>
        </row>
        <row r="90">
          <cell r="BG90">
            <v>35278</v>
          </cell>
          <cell r="BH90">
            <v>360240</v>
          </cell>
          <cell r="BI90">
            <v>161678</v>
          </cell>
          <cell r="BJ90">
            <v>548819</v>
          </cell>
          <cell r="BK90">
            <v>87355</v>
          </cell>
          <cell r="BL90">
            <v>47508</v>
          </cell>
          <cell r="BM90">
            <v>29161</v>
          </cell>
          <cell r="BN90">
            <v>37681</v>
          </cell>
          <cell r="BO90">
            <v>25708</v>
          </cell>
          <cell r="BP90">
            <v>1298150</v>
          </cell>
          <cell r="BQ90">
            <v>17250</v>
          </cell>
          <cell r="BR90">
            <v>124801</v>
          </cell>
          <cell r="BS90">
            <v>2189515</v>
          </cell>
          <cell r="BT90">
            <v>1440201</v>
          </cell>
        </row>
        <row r="91">
          <cell r="BG91">
            <v>35309</v>
          </cell>
          <cell r="BH91">
            <v>358608</v>
          </cell>
          <cell r="BI91">
            <v>165232</v>
          </cell>
          <cell r="BJ91">
            <v>539602</v>
          </cell>
          <cell r="BK91">
            <v>87083</v>
          </cell>
          <cell r="BL91">
            <v>47855</v>
          </cell>
          <cell r="BM91">
            <v>29577</v>
          </cell>
          <cell r="BN91">
            <v>38558</v>
          </cell>
          <cell r="BO91">
            <v>24865</v>
          </cell>
          <cell r="BP91">
            <v>1291380</v>
          </cell>
          <cell r="BQ91">
            <v>17250</v>
          </cell>
          <cell r="BR91">
            <v>124801</v>
          </cell>
          <cell r="BS91">
            <v>2194795</v>
          </cell>
          <cell r="BT91">
            <v>1433431</v>
          </cell>
        </row>
        <row r="92">
          <cell r="BG92">
            <v>35339</v>
          </cell>
          <cell r="BH92">
            <v>359823</v>
          </cell>
          <cell r="BI92">
            <v>166069</v>
          </cell>
          <cell r="BJ92">
            <v>532464</v>
          </cell>
          <cell r="BK92">
            <v>95180</v>
          </cell>
          <cell r="BL92">
            <v>47865</v>
          </cell>
          <cell r="BM92">
            <v>29340</v>
          </cell>
          <cell r="BN92">
            <v>38428</v>
          </cell>
          <cell r="BO92">
            <v>25618</v>
          </cell>
          <cell r="BP92">
            <v>1294787</v>
          </cell>
          <cell r="BQ92">
            <v>17250</v>
          </cell>
          <cell r="BR92">
            <v>124801</v>
          </cell>
          <cell r="BS92">
            <v>2200062</v>
          </cell>
          <cell r="BT92">
            <v>1436838</v>
          </cell>
        </row>
        <row r="93">
          <cell r="BG93">
            <v>35370</v>
          </cell>
          <cell r="BH93">
            <v>356745</v>
          </cell>
          <cell r="BI93">
            <v>169354</v>
          </cell>
          <cell r="BJ93">
            <v>529076</v>
          </cell>
          <cell r="BK93">
            <v>101413</v>
          </cell>
          <cell r="BL93">
            <v>46938</v>
          </cell>
          <cell r="BM93">
            <v>29284</v>
          </cell>
          <cell r="BN93">
            <v>39735</v>
          </cell>
          <cell r="BO93">
            <v>24748</v>
          </cell>
          <cell r="BP93">
            <v>1297293</v>
          </cell>
          <cell r="BQ93">
            <v>17251</v>
          </cell>
          <cell r="BR93">
            <v>124801</v>
          </cell>
          <cell r="BS93">
            <v>2205317</v>
          </cell>
          <cell r="BT93">
            <v>1439345</v>
          </cell>
        </row>
        <row r="94">
          <cell r="BG94">
            <v>35400</v>
          </cell>
          <cell r="BH94">
            <v>354613</v>
          </cell>
          <cell r="BI94">
            <v>181905</v>
          </cell>
          <cell r="BJ94">
            <v>515294</v>
          </cell>
          <cell r="BK94">
            <v>154482</v>
          </cell>
          <cell r="BL94">
            <v>47721</v>
          </cell>
          <cell r="BM94">
            <v>29858</v>
          </cell>
          <cell r="BN94">
            <v>38812</v>
          </cell>
          <cell r="BO94">
            <v>25669</v>
          </cell>
          <cell r="BP94">
            <v>1348354</v>
          </cell>
          <cell r="BQ94">
            <v>17251</v>
          </cell>
          <cell r="BR94">
            <v>124801</v>
          </cell>
          <cell r="BS94">
            <v>2210559</v>
          </cell>
          <cell r="BT94">
            <v>1490406</v>
          </cell>
        </row>
        <row r="95">
          <cell r="BF95">
            <v>1997</v>
          </cell>
          <cell r="BG95">
            <v>35431</v>
          </cell>
          <cell r="BP95">
            <v>0</v>
          </cell>
          <cell r="BT95">
            <v>0</v>
          </cell>
        </row>
        <row r="96">
          <cell r="BG96">
            <v>35462</v>
          </cell>
          <cell r="BP96">
            <v>0</v>
          </cell>
          <cell r="BT96">
            <v>0</v>
          </cell>
        </row>
        <row r="97">
          <cell r="BG97">
            <v>35490</v>
          </cell>
          <cell r="BP97">
            <v>0</v>
          </cell>
          <cell r="BT97">
            <v>0</v>
          </cell>
        </row>
        <row r="98">
          <cell r="BG98">
            <v>35521</v>
          </cell>
          <cell r="BP98">
            <v>0</v>
          </cell>
          <cell r="BT98">
            <v>0</v>
          </cell>
        </row>
        <row r="99">
          <cell r="BG99">
            <v>35551</v>
          </cell>
          <cell r="BP99">
            <v>0</v>
          </cell>
          <cell r="BT99">
            <v>0</v>
          </cell>
        </row>
        <row r="100">
          <cell r="BG100">
            <v>35582</v>
          </cell>
          <cell r="BP100">
            <v>0</v>
          </cell>
          <cell r="BT100">
            <v>0</v>
          </cell>
        </row>
        <row r="101">
          <cell r="BG101">
            <v>35612</v>
          </cell>
          <cell r="BP101">
            <v>0</v>
          </cell>
          <cell r="BT101">
            <v>0</v>
          </cell>
        </row>
        <row r="102">
          <cell r="BG102">
            <v>35643</v>
          </cell>
          <cell r="BP102">
            <v>0</v>
          </cell>
          <cell r="BT102">
            <v>0</v>
          </cell>
        </row>
        <row r="103">
          <cell r="BG103">
            <v>35674</v>
          </cell>
          <cell r="BP103">
            <v>0</v>
          </cell>
          <cell r="BT103">
            <v>0</v>
          </cell>
        </row>
        <row r="104">
          <cell r="BG104">
            <v>35704</v>
          </cell>
          <cell r="BP104">
            <v>0</v>
          </cell>
          <cell r="BT104">
            <v>0</v>
          </cell>
        </row>
        <row r="105">
          <cell r="BG105">
            <v>35735</v>
          </cell>
          <cell r="BP105">
            <v>0</v>
          </cell>
          <cell r="BT105">
            <v>0</v>
          </cell>
        </row>
        <row r="106">
          <cell r="BG106">
            <v>35765</v>
          </cell>
          <cell r="BP106">
            <v>0</v>
          </cell>
          <cell r="BT106">
            <v>0</v>
          </cell>
        </row>
        <row r="107">
          <cell r="BF107">
            <v>1998</v>
          </cell>
          <cell r="BG107">
            <v>35796</v>
          </cell>
          <cell r="BP107">
            <v>0</v>
          </cell>
          <cell r="BT107">
            <v>0</v>
          </cell>
        </row>
        <row r="108">
          <cell r="BG108">
            <v>35827</v>
          </cell>
          <cell r="BP108">
            <v>0</v>
          </cell>
          <cell r="BT108">
            <v>0</v>
          </cell>
        </row>
        <row r="109">
          <cell r="BG109">
            <v>35855</v>
          </cell>
          <cell r="BP109">
            <v>0</v>
          </cell>
          <cell r="BT109">
            <v>0</v>
          </cell>
        </row>
        <row r="110">
          <cell r="BG110">
            <v>35886</v>
          </cell>
          <cell r="BP110">
            <v>0</v>
          </cell>
          <cell r="BT110">
            <v>0</v>
          </cell>
        </row>
        <row r="111">
          <cell r="BG111">
            <v>35916</v>
          </cell>
          <cell r="BP111">
            <v>0</v>
          </cell>
          <cell r="BT111">
            <v>0</v>
          </cell>
        </row>
        <row r="112">
          <cell r="BG112">
            <v>35947</v>
          </cell>
          <cell r="BP112">
            <v>0</v>
          </cell>
          <cell r="BT112">
            <v>0</v>
          </cell>
        </row>
        <row r="113">
          <cell r="BG113">
            <v>35977</v>
          </cell>
          <cell r="BP113">
            <v>0</v>
          </cell>
          <cell r="BT113">
            <v>0</v>
          </cell>
        </row>
        <row r="114">
          <cell r="BG114">
            <v>36008</v>
          </cell>
          <cell r="BP114">
            <v>0</v>
          </cell>
          <cell r="BT114">
            <v>0</v>
          </cell>
        </row>
        <row r="115">
          <cell r="BG115">
            <v>36039</v>
          </cell>
          <cell r="BP115">
            <v>0</v>
          </cell>
          <cell r="BT115">
            <v>0</v>
          </cell>
        </row>
        <row r="116">
          <cell r="BG116">
            <v>36069</v>
          </cell>
          <cell r="BP116">
            <v>0</v>
          </cell>
          <cell r="BT116">
            <v>0</v>
          </cell>
        </row>
        <row r="117">
          <cell r="BG117">
            <v>36100</v>
          </cell>
          <cell r="BP117">
            <v>0</v>
          </cell>
          <cell r="BT117">
            <v>0</v>
          </cell>
        </row>
        <row r="118">
          <cell r="BG118">
            <v>36130</v>
          </cell>
          <cell r="BP118">
            <v>0</v>
          </cell>
          <cell r="BT118">
            <v>0</v>
          </cell>
        </row>
        <row r="119">
          <cell r="BF119">
            <v>1999</v>
          </cell>
          <cell r="BG119">
            <v>36161</v>
          </cell>
          <cell r="BP119">
            <v>0</v>
          </cell>
          <cell r="BT119">
            <v>0</v>
          </cell>
        </row>
        <row r="120">
          <cell r="BG120">
            <v>36192</v>
          </cell>
          <cell r="BP120">
            <v>0</v>
          </cell>
          <cell r="BT120">
            <v>0</v>
          </cell>
        </row>
        <row r="121">
          <cell r="BG121">
            <v>36220</v>
          </cell>
          <cell r="BP121">
            <v>0</v>
          </cell>
          <cell r="BT121">
            <v>0</v>
          </cell>
        </row>
        <row r="122">
          <cell r="BG122">
            <v>36251</v>
          </cell>
          <cell r="BP122">
            <v>0</v>
          </cell>
          <cell r="BT122">
            <v>0</v>
          </cell>
        </row>
        <row r="123">
          <cell r="BG123">
            <v>36281</v>
          </cell>
          <cell r="BP123">
            <v>0</v>
          </cell>
          <cell r="BT123">
            <v>0</v>
          </cell>
        </row>
        <row r="124">
          <cell r="BG124">
            <v>36312</v>
          </cell>
          <cell r="BP124">
            <v>0</v>
          </cell>
          <cell r="BT124">
            <v>0</v>
          </cell>
        </row>
        <row r="125">
          <cell r="BG125">
            <v>36342</v>
          </cell>
          <cell r="BP125">
            <v>0</v>
          </cell>
          <cell r="BT125">
            <v>0</v>
          </cell>
        </row>
        <row r="126">
          <cell r="BG126">
            <v>36373</v>
          </cell>
          <cell r="BP126">
            <v>0</v>
          </cell>
          <cell r="BT126">
            <v>0</v>
          </cell>
        </row>
        <row r="127">
          <cell r="BG127">
            <v>36404</v>
          </cell>
          <cell r="BP127">
            <v>0</v>
          </cell>
          <cell r="BT127">
            <v>0</v>
          </cell>
        </row>
        <row r="128">
          <cell r="BG128">
            <v>36434</v>
          </cell>
          <cell r="BP128">
            <v>0</v>
          </cell>
          <cell r="BT128">
            <v>0</v>
          </cell>
        </row>
        <row r="129">
          <cell r="BG129">
            <v>36465</v>
          </cell>
          <cell r="BP129">
            <v>0</v>
          </cell>
          <cell r="BT129">
            <v>0</v>
          </cell>
        </row>
        <row r="130">
          <cell r="BG130">
            <v>36495</v>
          </cell>
          <cell r="BP130">
            <v>0</v>
          </cell>
          <cell r="BT130">
            <v>0</v>
          </cell>
        </row>
        <row r="131">
          <cell r="BF131">
            <v>2000</v>
          </cell>
          <cell r="BG131">
            <v>36526</v>
          </cell>
          <cell r="BP131">
            <v>0</v>
          </cell>
          <cell r="BT131">
            <v>0</v>
          </cell>
        </row>
        <row r="132">
          <cell r="BG132">
            <v>36557</v>
          </cell>
          <cell r="BP132">
            <v>0</v>
          </cell>
          <cell r="BT132">
            <v>0</v>
          </cell>
        </row>
        <row r="133">
          <cell r="BG133">
            <v>36586</v>
          </cell>
          <cell r="BP133">
            <v>0</v>
          </cell>
          <cell r="BT133">
            <v>0</v>
          </cell>
        </row>
        <row r="134">
          <cell r="BG134">
            <v>36617</v>
          </cell>
          <cell r="BP134">
            <v>0</v>
          </cell>
          <cell r="BT134">
            <v>0</v>
          </cell>
        </row>
        <row r="135">
          <cell r="BG135">
            <v>36647</v>
          </cell>
          <cell r="BP135">
            <v>0</v>
          </cell>
          <cell r="BT135">
            <v>0</v>
          </cell>
        </row>
        <row r="136">
          <cell r="BG136">
            <v>36678</v>
          </cell>
          <cell r="BP136">
            <v>0</v>
          </cell>
          <cell r="BT136">
            <v>0</v>
          </cell>
        </row>
        <row r="137">
          <cell r="BG137">
            <v>36708</v>
          </cell>
          <cell r="BP137">
            <v>0</v>
          </cell>
          <cell r="BT137">
            <v>0</v>
          </cell>
        </row>
        <row r="138">
          <cell r="BG138">
            <v>36739</v>
          </cell>
          <cell r="BP138">
            <v>0</v>
          </cell>
          <cell r="BT138">
            <v>0</v>
          </cell>
        </row>
        <row r="139">
          <cell r="BG139">
            <v>36770</v>
          </cell>
          <cell r="BP139">
            <v>0</v>
          </cell>
          <cell r="BT139">
            <v>0</v>
          </cell>
        </row>
        <row r="140">
          <cell r="BG140">
            <v>36800</v>
          </cell>
          <cell r="BP140">
            <v>0</v>
          </cell>
          <cell r="BT140">
            <v>0</v>
          </cell>
        </row>
        <row r="141">
          <cell r="BG141">
            <v>36831</v>
          </cell>
          <cell r="BP141">
            <v>0</v>
          </cell>
          <cell r="BT141">
            <v>0</v>
          </cell>
        </row>
        <row r="142">
          <cell r="BG142">
            <v>36861</v>
          </cell>
          <cell r="BP142">
            <v>0</v>
          </cell>
          <cell r="BT142">
            <v>0</v>
          </cell>
        </row>
      </sheetData>
      <sheetData sheetId="1" refreshError="1"/>
      <sheetData sheetId="2" refreshError="1"/>
      <sheetData sheetId="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LT CN-Blumenau original"/>
      <sheetName val="LT CN-Blumenau + igpm.julho01"/>
      <sheetName val="LT CN-Blumenaujulho+PD"/>
      <sheetName val="CalculoManual"/>
      <sheetName val="IGPM"/>
      <sheetName val="Plan1"/>
      <sheetName val="Plan2"/>
      <sheetName val="Plan3"/>
      <sheetName val="Curto Prazo"/>
      <sheetName val="Gráficos - Curto Prazo"/>
      <sheetName val="08+04"/>
      <sheetName val="Gráficos 8+4"/>
      <sheetName val="Planilha de Projeção"/>
      <sheetName val="Passivo Projeção"/>
      <sheetName val="Ativo Projeção"/>
      <sheetName val="Remuneracao ISA"/>
      <sheetName val="Rem_07_08_Agosto07"/>
      <sheetName val="JSCP"/>
      <sheetName val="Planilha de Projeção (2)"/>
      <sheetName val="Quadros Extras"/>
      <sheetName val="Orçto.Aprovado 2007"/>
      <sheetName val="DRE Contábil"/>
      <sheetName val="DRE Projeção Acum."/>
      <sheetName val="DRE Projeção Mensal"/>
      <sheetName val="Variação DRE"/>
      <sheetName val="Ativo Contábil"/>
      <sheetName val="Variação Ativo"/>
      <sheetName val="Passivo Contábil"/>
      <sheetName val="Variação Passivo"/>
      <sheetName val="Variação"/>
      <sheetName val="Empr -&gt; PDV e a obter"/>
      <sheetName val="BNDES"/>
      <sheetName val="FC Direto"/>
      <sheetName val="parâmetros"/>
      <sheetName val="Indicadores"/>
      <sheetName val="Covenants_BNDES"/>
      <sheetName val="WACC"/>
      <sheetName val="Indicadores_ISA"/>
      <sheetName val="FCL"/>
      <sheetName val="Tabela_Energizacao"/>
      <sheetName val="BNDES_Financeiro"/>
      <sheetName val="Receita 07"/>
      <sheetName val="Receita 08-18_30.08"/>
      <sheetName val="Pessoal"/>
      <sheetName val="MSO "/>
      <sheetName val="MSO com produt"/>
      <sheetName val="Fund.Secretaria"/>
      <sheetName val="Câmbio"/>
      <sheetName val="TI_21jul07"/>
      <sheetName val="IR07-corrente"/>
      <sheetName val="CSLL07-corrente"/>
      <sheetName val="Slide"/>
      <sheetName val="Principal"/>
      <sheetName val="27"/>
      <sheetName val="RP-101.2.1."/>
      <sheetName val="Resumo RT"/>
      <sheetName val="TAP - SRT"/>
      <sheetName val="INDIECO1"/>
      <sheetName val="Plan-Bônus"/>
      <sheetName val="Dados"/>
      <sheetName val="ReceitaECTE"/>
      <sheetName val="BM&amp;F"/>
      <sheetName val="CEEMES"/>
      <sheetName val="modaj"/>
      <sheetName val="15 - Emprest.e financ."/>
      <sheetName val="Inconsistência Sinais"/>
      <sheetName val="RAC"/>
      <sheetName val="DS"/>
      <sheetName val="Séries IGP-M e IPCA"/>
      <sheetName val="sapactivexlhiddensheet"/>
      <sheetName val="Sch9  Guarantees"/>
      <sheetName val="N"/>
      <sheetName val="Gráficos"/>
      <sheetName val="Lead"/>
      <sheetName val="Garantia"/>
      <sheetName val="GDP"/>
      <sheetName val="901 N8.2.1 Bal Mai07"/>
      <sheetName val="BOLETAR"/>
      <sheetName val="Deprec.-Amortiz."/>
      <sheetName val="IREM"/>
      <sheetName val="XREF"/>
      <sheetName val="RIS_TECNICHE"/>
      <sheetName val="ICATU"/>
      <sheetName val="RP - Custos Operacionais"/>
      <sheetName val="SispecPSAP"/>
      <sheetName val="Capa_Menu"/>
      <sheetName val="04 de 09_05 RSA"/>
      <sheetName val="ce"/>
      <sheetName val="SALDO PROJETOS"/>
      <sheetName val="COMPLETO"/>
      <sheetName val="den9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ation"/>
      <sheetName val="Scenario"/>
      <sheetName val="Revenues"/>
      <sheetName val="Supplies"/>
      <sheetName val="New Contracts"/>
      <sheetName val="Spot"/>
      <sheetName val="IRT"/>
      <sheetName val="ROCE"/>
      <sheetName val="CVA"/>
      <sheetName val="Rac&amp;Parc. A"/>
      <sheetName val="F.A. Generation"/>
      <sheetName val="F.A. Operation"/>
      <sheetName val="F.A. Market"/>
      <sheetName val="F.A. Commercial"/>
      <sheetName val="F.A. Holding"/>
      <sheetName val="F.A. Shared S"/>
      <sheetName val="Equity LIGHT"/>
      <sheetName val="Loans Light"/>
      <sheetName val="Hedge"/>
      <sheetName val="Loans LOI"/>
      <sheetName val="Loans LIR"/>
      <sheetName val="Taxes"/>
      <sheetName val="Opex&amp;Capex"/>
      <sheetName val="LIGHT Report"/>
      <sheetName val="LIR Report"/>
      <sheetName val="LOI Report"/>
      <sheetName val="BU Calculation"/>
      <sheetName val="BU Links"/>
      <sheetName val="RESUMO"/>
      <sheetName val="Pág2 "/>
      <sheetName val="RAC"/>
      <sheetName val="INDIECO1"/>
      <sheetName val="SALES98"/>
      <sheetName val="RP-101.2.1."/>
      <sheetName val="New_Contracts"/>
      <sheetName val="Rac&amp;Parc__A"/>
      <sheetName val="F_A__Generation"/>
      <sheetName val="F_A__Operation"/>
      <sheetName val="F_A__Market"/>
      <sheetName val="F_A__Commercial"/>
      <sheetName val="F_A__Holding"/>
      <sheetName val="F_A__Shared_S"/>
      <sheetName val="Equity_LIGHT"/>
      <sheetName val="Loans_Light"/>
      <sheetName val="Loans_LOI"/>
      <sheetName val="Loans_LIR"/>
      <sheetName val="LIGHT_Report"/>
      <sheetName val="LIR_Report"/>
      <sheetName val="LOI_Report"/>
      <sheetName val="BU_Calculation"/>
      <sheetName val="BU_Links"/>
      <sheetName val="Pág2_"/>
      <sheetName val="RP-101_2_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BCO DE PREÇOS"/>
      <sheetName val="Base de Compras"/>
      <sheetName val="NFs Complementares"/>
      <sheetName val="Índices"/>
      <sheetName val="Preços Compostos"/>
    </sheetNames>
    <sheetDataSet>
      <sheetData sheetId="0" refreshError="1"/>
      <sheetData sheetId="1" refreshError="1"/>
      <sheetData sheetId="2" refreshError="1"/>
      <sheetData sheetId="3" refreshError="1">
        <row r="4">
          <cell r="A4">
            <v>35065</v>
          </cell>
          <cell r="B4">
            <v>140.76599999999999</v>
          </cell>
          <cell r="C4">
            <v>112.46299999999999</v>
          </cell>
          <cell r="D4">
            <v>1260.9000000000001</v>
          </cell>
          <cell r="E4">
            <v>125.977</v>
          </cell>
          <cell r="F4">
            <v>127.10200000000002</v>
          </cell>
          <cell r="G4">
            <v>0.97860000000000003</v>
          </cell>
          <cell r="H4">
            <v>2.4735660599860765</v>
          </cell>
          <cell r="I4">
            <v>2.0462107537590142</v>
          </cell>
          <cell r="J4">
            <v>2.1052422872551348</v>
          </cell>
          <cell r="K4">
            <v>2.7931209665256356</v>
          </cell>
          <cell r="L4">
            <v>3.0616198014193321</v>
          </cell>
          <cell r="M4">
            <v>2.0783772736562436</v>
          </cell>
        </row>
        <row r="5">
          <cell r="A5">
            <v>35096</v>
          </cell>
          <cell r="B5">
            <v>140.92599999999999</v>
          </cell>
          <cell r="C5">
            <v>112.995</v>
          </cell>
          <cell r="D5">
            <v>1273.8900000000001</v>
          </cell>
          <cell r="E5">
            <v>127.20199999999998</v>
          </cell>
          <cell r="F5">
            <v>127.98100000000001</v>
          </cell>
          <cell r="G5">
            <v>0.98419999999999996</v>
          </cell>
          <cell r="H5">
            <v>2.4707577026240726</v>
          </cell>
          <cell r="I5">
            <v>2.0365768396831716</v>
          </cell>
          <cell r="J5">
            <v>2.0837748942216359</v>
          </cell>
          <cell r="K5">
            <v>2.766222229210233</v>
          </cell>
          <cell r="L5">
            <v>3.0405919628694882</v>
          </cell>
          <cell r="M5">
            <v>2.0665515139199351</v>
          </cell>
        </row>
        <row r="6">
          <cell r="A6">
            <v>35125</v>
          </cell>
          <cell r="B6">
            <v>142.31299999999999</v>
          </cell>
          <cell r="C6">
            <v>113.075</v>
          </cell>
          <cell r="D6">
            <v>1278.3499999999999</v>
          </cell>
          <cell r="E6">
            <v>127.715</v>
          </cell>
          <cell r="F6">
            <v>131.51400000000004</v>
          </cell>
          <cell r="G6">
            <v>0.98799999999999999</v>
          </cell>
          <cell r="H6">
            <v>2.446677394194487</v>
          </cell>
          <cell r="I6">
            <v>2.0351359717001989</v>
          </cell>
          <cell r="J6">
            <v>2.0765048695584154</v>
          </cell>
          <cell r="K6">
            <v>2.7551109893121404</v>
          </cell>
          <cell r="L6">
            <v>2.9589093176391859</v>
          </cell>
          <cell r="M6">
            <v>2.0586032388663966</v>
          </cell>
        </row>
        <row r="7">
          <cell r="A7">
            <v>35156</v>
          </cell>
          <cell r="B7">
            <v>142.66300000000001</v>
          </cell>
          <cell r="C7">
            <v>112.917</v>
          </cell>
          <cell r="D7">
            <v>1294.46</v>
          </cell>
          <cell r="E7">
            <v>128.13</v>
          </cell>
          <cell r="F7">
            <v>132.49300000000002</v>
          </cell>
          <cell r="G7">
            <v>0.99250000000000005</v>
          </cell>
          <cell r="H7">
            <v>2.4406748771580578</v>
          </cell>
          <cell r="I7">
            <v>2.0379836517087773</v>
          </cell>
          <cell r="J7">
            <v>2.0506620521298458</v>
          </cell>
          <cell r="K7">
            <v>2.7461874658549914</v>
          </cell>
          <cell r="L7">
            <v>2.9370457307178484</v>
          </cell>
          <cell r="M7">
            <v>2.0492695214105794</v>
          </cell>
        </row>
        <row r="8">
          <cell r="A8">
            <v>35186</v>
          </cell>
          <cell r="B8">
            <v>145.74199999999999</v>
          </cell>
          <cell r="C8">
            <v>113.151</v>
          </cell>
          <cell r="D8">
            <v>1310.25</v>
          </cell>
          <cell r="E8">
            <v>130.12099999999998</v>
          </cell>
          <cell r="F8">
            <v>133.78700000000003</v>
          </cell>
          <cell r="G8">
            <v>0.99839999999999995</v>
          </cell>
          <cell r="H8">
            <v>2.3891122668825737</v>
          </cell>
          <cell r="I8">
            <v>2.0337690342992993</v>
          </cell>
          <cell r="J8">
            <v>2.0259492463270368</v>
          </cell>
          <cell r="K8">
            <v>2.7041676593324682</v>
          </cell>
          <cell r="L8">
            <v>2.9086383579869484</v>
          </cell>
          <cell r="M8">
            <v>2.0371594551282053</v>
          </cell>
        </row>
        <row r="9">
          <cell r="A9">
            <v>35217</v>
          </cell>
          <cell r="B9">
            <v>147.98400000000001</v>
          </cell>
          <cell r="C9">
            <v>113.032</v>
          </cell>
          <cell r="D9">
            <v>1325.84</v>
          </cell>
          <cell r="E9">
            <v>131.44499999999999</v>
          </cell>
          <cell r="F9">
            <v>139.50800000000004</v>
          </cell>
          <cell r="G9">
            <v>1.0044</v>
          </cell>
          <cell r="H9">
            <v>2.3529165315169207</v>
          </cell>
          <cell r="I9">
            <v>2.0359101847264491</v>
          </cell>
          <cell r="J9">
            <v>2.0021269534785495</v>
          </cell>
          <cell r="K9">
            <v>2.6769295142455021</v>
          </cell>
          <cell r="L9">
            <v>2.789359749978495</v>
          </cell>
          <cell r="M9">
            <v>2.0249900438072483</v>
          </cell>
        </row>
        <row r="10">
          <cell r="A10">
            <v>35247</v>
          </cell>
          <cell r="B10">
            <v>149.095</v>
          </cell>
          <cell r="C10">
            <v>112.36499999999999</v>
          </cell>
          <cell r="D10">
            <v>1340.56</v>
          </cell>
          <cell r="E10">
            <v>133.21299999999997</v>
          </cell>
          <cell r="F10">
            <v>139.57300000000004</v>
          </cell>
          <cell r="G10">
            <v>1.0112000000000001</v>
          </cell>
          <cell r="H10">
            <v>2.3353834803313327</v>
          </cell>
          <cell r="I10">
            <v>2.0479953722244471</v>
          </cell>
          <cell r="J10">
            <v>1.9801426269618667</v>
          </cell>
          <cell r="K10">
            <v>2.6414013647316712</v>
          </cell>
          <cell r="L10">
            <v>2.7880607280777792</v>
          </cell>
          <cell r="M10">
            <v>2.0113726265822782</v>
          </cell>
        </row>
        <row r="11">
          <cell r="A11">
            <v>35278</v>
          </cell>
          <cell r="B11">
            <v>149.44499999999999</v>
          </cell>
          <cell r="C11">
            <v>112.036</v>
          </cell>
          <cell r="D11">
            <v>1346.46</v>
          </cell>
          <cell r="E11">
            <v>133.58699999999996</v>
          </cell>
          <cell r="F11">
            <v>138.70800000000003</v>
          </cell>
          <cell r="G11">
            <v>1.0168999999999999</v>
          </cell>
          <cell r="H11">
            <v>2.329914015189535</v>
          </cell>
          <cell r="I11">
            <v>2.05400942554179</v>
          </cell>
          <cell r="J11">
            <v>1.9714659180369265</v>
          </cell>
          <cell r="K11">
            <v>2.6340063030085274</v>
          </cell>
          <cell r="L11">
            <v>2.8054474147129214</v>
          </cell>
          <cell r="M11">
            <v>2.0000983380863411</v>
          </cell>
        </row>
        <row r="12">
          <cell r="A12">
            <v>35309</v>
          </cell>
          <cell r="B12">
            <v>149.77199999999999</v>
          </cell>
          <cell r="C12">
            <v>111.771</v>
          </cell>
          <cell r="D12">
            <v>1348.48</v>
          </cell>
          <cell r="E12">
            <v>133.72199999999998</v>
          </cell>
          <cell r="F12">
            <v>138.70800000000003</v>
          </cell>
          <cell r="G12">
            <v>1.0215000000000001</v>
          </cell>
          <cell r="H12">
            <v>2.3248270704804637</v>
          </cell>
          <cell r="I12">
            <v>2.0588793157437975</v>
          </cell>
          <cell r="J12">
            <v>1.9685126957759849</v>
          </cell>
          <cell r="K12">
            <v>2.631347123136059</v>
          </cell>
          <cell r="L12">
            <v>2.8054474147129214</v>
          </cell>
          <cell r="M12">
            <v>1.991091532060695</v>
          </cell>
        </row>
        <row r="13">
          <cell r="A13">
            <v>35339</v>
          </cell>
          <cell r="B13">
            <v>150.15700000000001</v>
          </cell>
          <cell r="C13">
            <v>111.91299999999998</v>
          </cell>
          <cell r="D13">
            <v>1352.53</v>
          </cell>
          <cell r="E13">
            <v>133.97799999999998</v>
          </cell>
          <cell r="F13">
            <v>138.92500000000001</v>
          </cell>
          <cell r="G13">
            <v>1.0276000000000001</v>
          </cell>
          <cell r="H13">
            <v>2.3188662533215236</v>
          </cell>
          <cell r="I13">
            <v>2.0562669216266207</v>
          </cell>
          <cell r="J13">
            <v>1.9626182044021205</v>
          </cell>
          <cell r="K13">
            <v>2.6263192464434466</v>
          </cell>
          <cell r="L13">
            <v>2.8010653230160156</v>
          </cell>
          <cell r="M13">
            <v>1.9792720903075125</v>
          </cell>
        </row>
        <row r="14">
          <cell r="A14">
            <v>35370</v>
          </cell>
          <cell r="B14">
            <v>151.035</v>
          </cell>
          <cell r="C14">
            <v>111.46299999999998</v>
          </cell>
          <cell r="D14">
            <v>1356.86</v>
          </cell>
          <cell r="E14">
            <v>134.24199999999996</v>
          </cell>
          <cell r="F14">
            <v>138.92800000000008</v>
          </cell>
          <cell r="G14">
            <v>1.0331999999999999</v>
          </cell>
          <cell r="H14">
            <v>2.3053861687688286</v>
          </cell>
          <cell r="I14">
            <v>2.0645685115240036</v>
          </cell>
          <cell r="J14">
            <v>1.9563551140132367</v>
          </cell>
          <cell r="K14">
            <v>2.6211543332191125</v>
          </cell>
          <cell r="L14">
            <v>2.8010048370378882</v>
          </cell>
          <cell r="M14">
            <v>1.968544328300426</v>
          </cell>
        </row>
        <row r="15">
          <cell r="A15">
            <v>35400</v>
          </cell>
          <cell r="B15">
            <v>151.922</v>
          </cell>
          <cell r="C15">
            <v>111.535</v>
          </cell>
          <cell r="D15">
            <v>1363.24</v>
          </cell>
          <cell r="E15">
            <v>135.22499999999999</v>
          </cell>
          <cell r="F15">
            <v>138.8180000000001</v>
          </cell>
          <cell r="G15">
            <v>1.0394000000000001</v>
          </cell>
          <cell r="H15">
            <v>2.2919261199826226</v>
          </cell>
          <cell r="I15">
            <v>2.063235755592415</v>
          </cell>
          <cell r="J15">
            <v>1.9471993192688009</v>
          </cell>
          <cell r="K15">
            <v>2.6021002033647629</v>
          </cell>
          <cell r="L15">
            <v>2.8032243657162597</v>
          </cell>
          <cell r="M15">
            <v>1.956802001154512</v>
          </cell>
        </row>
        <row r="16">
          <cell r="A16">
            <v>35431</v>
          </cell>
          <cell r="B16">
            <v>152.40799999999999</v>
          </cell>
          <cell r="C16">
            <v>110.33799999999998</v>
          </cell>
          <cell r="D16">
            <v>1379.33</v>
          </cell>
          <cell r="E16">
            <v>137.61299999999997</v>
          </cell>
          <cell r="F16">
            <v>140.19100000000009</v>
          </cell>
          <cell r="G16">
            <v>1.0461</v>
          </cell>
          <cell r="H16">
            <v>2.2846176053750464</v>
          </cell>
          <cell r="I16">
            <v>2.0856187351592381</v>
          </cell>
          <cell r="J16">
            <v>1.9244850760876659</v>
          </cell>
          <cell r="K16">
            <v>2.5569459280736564</v>
          </cell>
          <cell r="L16">
            <v>2.775770199228194</v>
          </cell>
          <cell r="M16">
            <v>1.9442691903259726</v>
          </cell>
        </row>
        <row r="17">
          <cell r="A17">
            <v>35462</v>
          </cell>
          <cell r="B17">
            <v>153.14699999999999</v>
          </cell>
          <cell r="C17">
            <v>109.91599999999998</v>
          </cell>
          <cell r="D17">
            <v>1386.23</v>
          </cell>
          <cell r="E17">
            <v>138.20399999999998</v>
          </cell>
          <cell r="F17">
            <v>140.17700000000008</v>
          </cell>
          <cell r="G17">
            <v>1.0515000000000001</v>
          </cell>
          <cell r="H17">
            <v>2.2735933449561534</v>
          </cell>
          <cell r="I17">
            <v>2.0936260417045744</v>
          </cell>
          <cell r="J17">
            <v>1.9149058958470095</v>
          </cell>
          <cell r="K17">
            <v>2.5460116928598309</v>
          </cell>
          <cell r="L17">
            <v>2.7760474257545802</v>
          </cell>
          <cell r="M17">
            <v>1.9342843556823583</v>
          </cell>
        </row>
        <row r="18">
          <cell r="A18">
            <v>35490</v>
          </cell>
          <cell r="B18">
            <v>154.26</v>
          </cell>
          <cell r="C18">
            <v>110.45799999999997</v>
          </cell>
          <cell r="D18">
            <v>1393.3</v>
          </cell>
          <cell r="E18">
            <v>139.79499999999999</v>
          </cell>
          <cell r="F18">
            <v>139.96800000000007</v>
          </cell>
          <cell r="G18">
            <v>1.0592999999999999</v>
          </cell>
          <cell r="H18">
            <v>2.2571891611564894</v>
          </cell>
          <cell r="I18">
            <v>2.0833529486320597</v>
          </cell>
          <cell r="J18">
            <v>1.9051891193569224</v>
          </cell>
          <cell r="K18">
            <v>2.5170356593583465</v>
          </cell>
          <cell r="L18">
            <v>2.7801926154549594</v>
          </cell>
          <cell r="M18">
            <v>1.9200415368639669</v>
          </cell>
        </row>
        <row r="19">
          <cell r="A19">
            <v>35521</v>
          </cell>
          <cell r="B19">
            <v>154.61600000000001</v>
          </cell>
          <cell r="C19">
            <v>110.87699999999995</v>
          </cell>
          <cell r="D19">
            <v>1405.56</v>
          </cell>
          <cell r="E19">
            <v>140.74199999999996</v>
          </cell>
          <cell r="F19">
            <v>136.24900000000008</v>
          </cell>
          <cell r="G19">
            <v>1.0638000000000001</v>
          </cell>
          <cell r="H19">
            <v>2.25199203187251</v>
          </cell>
          <cell r="I19">
            <v>2.0754800364367729</v>
          </cell>
          <cell r="J19">
            <v>1.8885711033324797</v>
          </cell>
          <cell r="K19">
            <v>2.5000994727941919</v>
          </cell>
          <cell r="L19">
            <v>2.8560796776490083</v>
          </cell>
          <cell r="M19">
            <v>1.9119195337469448</v>
          </cell>
        </row>
        <row r="20">
          <cell r="A20">
            <v>35551</v>
          </cell>
          <cell r="B20">
            <v>155.953</v>
          </cell>
          <cell r="C20">
            <v>110.985</v>
          </cell>
          <cell r="D20">
            <v>1411.32</v>
          </cell>
          <cell r="E20">
            <v>141.04</v>
          </cell>
          <cell r="F20">
            <v>136.37800000000007</v>
          </cell>
          <cell r="G20">
            <v>1.0717000000000001</v>
          </cell>
          <cell r="H20">
            <v>2.2326854885766867</v>
          </cell>
          <cell r="I20">
            <v>2.0734603775284945</v>
          </cell>
          <cell r="J20">
            <v>1.880863305274495</v>
          </cell>
          <cell r="K20">
            <v>2.494817073170732</v>
          </cell>
          <cell r="L20">
            <v>2.8533781108389902</v>
          </cell>
          <cell r="M20">
            <v>1.8978258841093589</v>
          </cell>
        </row>
        <row r="21">
          <cell r="A21">
            <v>35582</v>
          </cell>
          <cell r="B21">
            <v>157.68700000000001</v>
          </cell>
          <cell r="C21">
            <v>112.48099999999997</v>
          </cell>
          <cell r="D21">
            <v>1418.94</v>
          </cell>
          <cell r="E21">
            <v>142.09</v>
          </cell>
          <cell r="F21">
            <v>136.44999999999999</v>
          </cell>
          <cell r="G21">
            <v>1.0769</v>
          </cell>
          <cell r="H21">
            <v>2.2081338347485842</v>
          </cell>
          <cell r="I21">
            <v>2.0458833047359115</v>
          </cell>
          <cell r="J21">
            <v>1.8707626820020578</v>
          </cell>
          <cell r="K21">
            <v>2.4763811668660711</v>
          </cell>
          <cell r="L21">
            <v>2.851872480762184</v>
          </cell>
          <cell r="M21">
            <v>1.888661899897855</v>
          </cell>
        </row>
        <row r="22">
          <cell r="A22">
            <v>35612</v>
          </cell>
          <cell r="B22">
            <v>158.48500000000001</v>
          </cell>
          <cell r="C22">
            <v>112.42</v>
          </cell>
          <cell r="D22">
            <v>1422.06</v>
          </cell>
          <cell r="E22">
            <v>142.22099999999998</v>
          </cell>
          <cell r="F22">
            <v>136.84900000000007</v>
          </cell>
          <cell r="G22">
            <v>1.0833999999999999</v>
          </cell>
          <cell r="H22">
            <v>2.1970154904249615</v>
          </cell>
          <cell r="I22">
            <v>2.0469934175413624</v>
          </cell>
          <cell r="J22">
            <v>1.8666582282041546</v>
          </cell>
          <cell r="K22">
            <v>2.4741001680483197</v>
          </cell>
          <cell r="L22">
            <v>2.8435574976799227</v>
          </cell>
          <cell r="M22">
            <v>1.8773306258076428</v>
          </cell>
        </row>
        <row r="23">
          <cell r="A23">
            <v>35643</v>
          </cell>
          <cell r="B23">
            <v>160.352</v>
          </cell>
          <cell r="C23">
            <v>111.88599999999997</v>
          </cell>
          <cell r="D23">
            <v>1421.78</v>
          </cell>
          <cell r="E23">
            <v>142.35299999999998</v>
          </cell>
          <cell r="F23">
            <v>136.41499999999999</v>
          </cell>
          <cell r="G23">
            <v>1.0915999999999999</v>
          </cell>
          <cell r="H23">
            <v>2.1714353422470567</v>
          </cell>
          <cell r="I23">
            <v>2.0567631339041528</v>
          </cell>
          <cell r="J23">
            <v>1.8670258408473885</v>
          </cell>
          <cell r="K23">
            <v>2.4718060033859497</v>
          </cell>
          <cell r="L23">
            <v>2.8526041857566984</v>
          </cell>
          <cell r="M23">
            <v>1.8632282887504583</v>
          </cell>
        </row>
        <row r="24">
          <cell r="A24">
            <v>35674</v>
          </cell>
          <cell r="B24">
            <v>160.78</v>
          </cell>
          <cell r="C24">
            <v>111.51199999999997</v>
          </cell>
          <cell r="D24">
            <v>1422.63</v>
          </cell>
          <cell r="E24">
            <v>143.04199999999997</v>
          </cell>
          <cell r="F24">
            <v>137.26800000000009</v>
          </cell>
          <cell r="G24">
            <v>1.0964</v>
          </cell>
          <cell r="H24">
            <v>2.1656549322054981</v>
          </cell>
          <cell r="I24">
            <v>2.0636613099935439</v>
          </cell>
          <cell r="J24">
            <v>1.8659103210251435</v>
          </cell>
          <cell r="K24">
            <v>2.4598998895429323</v>
          </cell>
          <cell r="L24">
            <v>2.8348777573797226</v>
          </cell>
          <cell r="M24">
            <v>1.8550711419190076</v>
          </cell>
        </row>
        <row r="25">
          <cell r="A25">
            <v>35704</v>
          </cell>
          <cell r="B25">
            <v>161.024</v>
          </cell>
          <cell r="C25">
            <v>111.29299999999998</v>
          </cell>
          <cell r="D25">
            <v>1425.9</v>
          </cell>
          <cell r="E25">
            <v>143.56699999999998</v>
          </cell>
          <cell r="F25">
            <v>137.6810000000001</v>
          </cell>
          <cell r="G25">
            <v>1.1031</v>
          </cell>
          <cell r="H25">
            <v>2.162373310810811</v>
          </cell>
          <cell r="I25">
            <v>2.0677221388586888</v>
          </cell>
          <cell r="J25">
            <v>1.8616312504383195</v>
          </cell>
          <cell r="K25">
            <v>2.4509044557593325</v>
          </cell>
          <cell r="L25">
            <v>2.8263740094856931</v>
          </cell>
          <cell r="M25">
            <v>1.8438038255824496</v>
          </cell>
        </row>
        <row r="26">
          <cell r="A26">
            <v>35735</v>
          </cell>
          <cell r="B26">
            <v>161.89699999999999</v>
          </cell>
          <cell r="C26">
            <v>110.69299999999997</v>
          </cell>
          <cell r="D26">
            <v>1428.32</v>
          </cell>
          <cell r="E26">
            <v>144.48099999999997</v>
          </cell>
          <cell r="F26">
            <v>138.26</v>
          </cell>
          <cell r="G26">
            <v>1.1097999999999999</v>
          </cell>
          <cell r="H26">
            <v>2.1507131077166348</v>
          </cell>
          <cell r="I26">
            <v>2.0789300136413327</v>
          </cell>
          <cell r="J26">
            <v>1.8584770919681866</v>
          </cell>
          <cell r="K26">
            <v>2.4353998103556878</v>
          </cell>
          <cell r="L26">
            <v>2.8145378272819328</v>
          </cell>
          <cell r="M26">
            <v>1.8326725536132638</v>
          </cell>
        </row>
        <row r="27">
          <cell r="A27">
            <v>35765</v>
          </cell>
          <cell r="B27">
            <v>162.27099999999999</v>
          </cell>
          <cell r="C27">
            <v>110.61699999999998</v>
          </cell>
          <cell r="D27">
            <v>1434.46</v>
          </cell>
          <cell r="E27">
            <v>145.69499999999999</v>
          </cell>
          <cell r="F27">
            <v>137.72999999999999</v>
          </cell>
          <cell r="G27">
            <v>1.1164000000000001</v>
          </cell>
          <cell r="H27">
            <v>2.1457561733150103</v>
          </cell>
          <cell r="I27">
            <v>2.0803583535984527</v>
          </cell>
          <cell r="J27">
            <v>1.8505221477071512</v>
          </cell>
          <cell r="K27">
            <v>2.4151069014036173</v>
          </cell>
          <cell r="L27">
            <v>2.825368474551659</v>
          </cell>
          <cell r="M27">
            <v>1.8218380508778216</v>
          </cell>
        </row>
        <row r="28">
          <cell r="A28">
            <v>35796</v>
          </cell>
          <cell r="B28">
            <v>162.80500000000001</v>
          </cell>
          <cell r="C28">
            <v>111.14099999999996</v>
          </cell>
          <cell r="D28">
            <v>1444.64</v>
          </cell>
          <cell r="E28">
            <v>147.09100000000001</v>
          </cell>
          <cell r="F28">
            <v>136.43</v>
          </cell>
          <cell r="G28">
            <v>1.1236999999999999</v>
          </cell>
          <cell r="H28">
            <v>2.138718098338503</v>
          </cell>
          <cell r="I28">
            <v>2.0705500220440709</v>
          </cell>
          <cell r="J28">
            <v>1.837482002436593</v>
          </cell>
          <cell r="K28">
            <v>2.3921857897492029</v>
          </cell>
          <cell r="L28">
            <v>2.852290551931393</v>
          </cell>
          <cell r="M28">
            <v>1.8100026697517133</v>
          </cell>
        </row>
        <row r="29">
          <cell r="A29">
            <v>35827</v>
          </cell>
          <cell r="B29">
            <v>163.59299999999999</v>
          </cell>
          <cell r="C29">
            <v>110.185</v>
          </cell>
          <cell r="D29">
            <v>1451.29</v>
          </cell>
          <cell r="E29">
            <v>147.35599999999999</v>
          </cell>
          <cell r="F29">
            <v>136.45200000000008</v>
          </cell>
          <cell r="G29">
            <v>1.1304000000000001</v>
          </cell>
          <cell r="H29">
            <v>2.1284162525291426</v>
          </cell>
          <cell r="I29">
            <v>2.0885147706130596</v>
          </cell>
          <cell r="J29">
            <v>1.8290624203295001</v>
          </cell>
          <cell r="K29">
            <v>2.3878837644887216</v>
          </cell>
          <cell r="L29">
            <v>2.8518306803857749</v>
          </cell>
          <cell r="M29">
            <v>1.7992745930644019</v>
          </cell>
        </row>
        <row r="30">
          <cell r="A30">
            <v>35855</v>
          </cell>
          <cell r="B30">
            <v>164.36099999999999</v>
          </cell>
          <cell r="C30">
            <v>109.78899999999996</v>
          </cell>
          <cell r="D30">
            <v>1456.22</v>
          </cell>
          <cell r="E30">
            <v>147.63499999999999</v>
          </cell>
          <cell r="F30">
            <v>137.58200000000008</v>
          </cell>
          <cell r="G30">
            <v>1.1374</v>
          </cell>
          <cell r="H30">
            <v>2.1184709268013702</v>
          </cell>
          <cell r="I30">
            <v>2.0960478736485446</v>
          </cell>
          <cell r="J30">
            <v>1.8228701707159631</v>
          </cell>
          <cell r="K30">
            <v>2.3833711518271414</v>
          </cell>
          <cell r="L30">
            <v>2.8284077859022236</v>
          </cell>
          <cell r="M30">
            <v>1.7882011605415862</v>
          </cell>
        </row>
        <row r="31">
          <cell r="A31">
            <v>35886</v>
          </cell>
          <cell r="B31">
            <v>163.535</v>
          </cell>
          <cell r="C31">
            <v>109.73899999999996</v>
          </cell>
          <cell r="D31">
            <v>1459.71</v>
          </cell>
          <cell r="E31">
            <v>147.821</v>
          </cell>
          <cell r="F31">
            <v>137.57800000000009</v>
          </cell>
          <cell r="G31">
            <v>1.1443000000000001</v>
          </cell>
          <cell r="H31">
            <v>2.1291711254471521</v>
          </cell>
          <cell r="I31">
            <v>2.0970028886722138</v>
          </cell>
          <cell r="J31">
            <v>1.81851189619856</v>
          </cell>
          <cell r="K31">
            <v>2.3803722069259443</v>
          </cell>
          <cell r="L31">
            <v>2.8284900202067171</v>
          </cell>
          <cell r="M31">
            <v>1.7774185091322205</v>
          </cell>
        </row>
        <row r="32">
          <cell r="A32">
            <v>35916</v>
          </cell>
          <cell r="B32">
            <v>165.13300000000001</v>
          </cell>
          <cell r="C32">
            <v>109.68899999999995</v>
          </cell>
          <cell r="D32">
            <v>1467.01</v>
          </cell>
          <cell r="E32">
            <v>148.02099999999999</v>
          </cell>
          <cell r="F32">
            <v>137.58200000000008</v>
          </cell>
          <cell r="G32">
            <v>1.1505000000000001</v>
          </cell>
          <cell r="H32">
            <v>2.1085670338454459</v>
          </cell>
          <cell r="I32">
            <v>2.0979587743529442</v>
          </cell>
          <cell r="J32">
            <v>1.8094627848480924</v>
          </cell>
          <cell r="K32">
            <v>2.3771559440890146</v>
          </cell>
          <cell r="L32">
            <v>2.8284077859022236</v>
          </cell>
          <cell r="M32">
            <v>1.7678400695349847</v>
          </cell>
        </row>
        <row r="33">
          <cell r="A33">
            <v>35947</v>
          </cell>
          <cell r="B33">
            <v>165.78100000000001</v>
          </cell>
          <cell r="C33">
            <v>109.55399999999996</v>
          </cell>
          <cell r="D33">
            <v>1467.3</v>
          </cell>
          <cell r="E33">
            <v>148.58799999999999</v>
          </cell>
          <cell r="F33">
            <v>137.93</v>
          </cell>
          <cell r="G33">
            <v>1.1569</v>
          </cell>
          <cell r="H33">
            <v>2.1003251277287505</v>
          </cell>
          <cell r="I33">
            <v>2.1005440239516591</v>
          </cell>
          <cell r="J33">
            <v>1.8091051591358278</v>
          </cell>
          <cell r="K33">
            <v>2.3680849059143405</v>
          </cell>
          <cell r="L33">
            <v>2.8212716595374463</v>
          </cell>
          <cell r="M33">
            <v>1.7580603336502723</v>
          </cell>
        </row>
        <row r="34">
          <cell r="A34">
            <v>35977</v>
          </cell>
          <cell r="B34">
            <v>166.345</v>
          </cell>
          <cell r="C34">
            <v>109.68099999999995</v>
          </cell>
          <cell r="D34">
            <v>1465.54</v>
          </cell>
          <cell r="E34">
            <v>148.339</v>
          </cell>
          <cell r="F34">
            <v>137.93</v>
          </cell>
          <cell r="G34">
            <v>1.1634</v>
          </cell>
          <cell r="H34">
            <v>2.0932038834951459</v>
          </cell>
          <cell r="I34">
            <v>2.0981117969383947</v>
          </cell>
          <cell r="J34">
            <v>1.8112777542748748</v>
          </cell>
          <cell r="K34">
            <v>2.3720599437774288</v>
          </cell>
          <cell r="L34">
            <v>2.8212716595374463</v>
          </cell>
          <cell r="M34">
            <v>1.7482379233281762</v>
          </cell>
        </row>
        <row r="35">
          <cell r="A35">
            <v>36008</v>
          </cell>
          <cell r="B35">
            <v>166.70500000000001</v>
          </cell>
          <cell r="C35">
            <v>109.20399999999995</v>
          </cell>
          <cell r="D35">
            <v>1458.07</v>
          </cell>
          <cell r="E35">
            <v>148.10900000000001</v>
          </cell>
          <cell r="F35">
            <v>138.41100000000012</v>
          </cell>
          <cell r="G35">
            <v>1.1769000000000001</v>
          </cell>
          <cell r="H35">
            <v>2.0886836027713627</v>
          </cell>
          <cell r="I35">
            <v>2.1072762902457796</v>
          </cell>
          <cell r="J35">
            <v>1.8205573120632068</v>
          </cell>
          <cell r="K35">
            <v>2.375743540230506</v>
          </cell>
          <cell r="L35">
            <v>2.8114672966743948</v>
          </cell>
          <cell r="M35">
            <v>1.7281842127623417</v>
          </cell>
        </row>
        <row r="36">
          <cell r="A36">
            <v>36039</v>
          </cell>
          <cell r="B36">
            <v>166.72900000000001</v>
          </cell>
          <cell r="C36">
            <v>108.63299999999995</v>
          </cell>
          <cell r="D36">
            <v>1454.86</v>
          </cell>
          <cell r="E36">
            <v>147.98400000000001</v>
          </cell>
          <cell r="F36">
            <v>138.2590000000001</v>
          </cell>
          <cell r="G36">
            <v>1.1856</v>
          </cell>
          <cell r="H36">
            <v>2.0883829447786528</v>
          </cell>
          <cell r="I36">
            <v>2.1183526184492751</v>
          </cell>
          <cell r="J36">
            <v>1.8245741858323139</v>
          </cell>
          <cell r="K36">
            <v>2.3777502973294409</v>
          </cell>
          <cell r="L36">
            <v>2.8145581842773324</v>
          </cell>
          <cell r="M36">
            <v>1.7155026990553306</v>
          </cell>
        </row>
        <row r="37">
          <cell r="A37">
            <v>36069</v>
          </cell>
          <cell r="B37">
            <v>166.738</v>
          </cell>
          <cell r="C37">
            <v>108.675</v>
          </cell>
          <cell r="D37">
            <v>1455.15</v>
          </cell>
          <cell r="E37">
            <v>148.1</v>
          </cell>
          <cell r="F37">
            <v>139.26</v>
          </cell>
          <cell r="G37">
            <v>1.1932</v>
          </cell>
          <cell r="H37">
            <v>2.088270220345692</v>
          </cell>
          <cell r="I37">
            <v>2.117533931446975</v>
          </cell>
          <cell r="J37">
            <v>1.8242105624849672</v>
          </cell>
          <cell r="K37">
            <v>2.3758879135719111</v>
          </cell>
          <cell r="L37">
            <v>2.794327157834267</v>
          </cell>
          <cell r="M37">
            <v>1.7045759302715386</v>
          </cell>
        </row>
        <row r="38">
          <cell r="A38">
            <v>36100</v>
          </cell>
          <cell r="B38">
            <v>166.65700000000001</v>
          </cell>
          <cell r="C38">
            <v>107.66199999999998</v>
          </cell>
          <cell r="D38">
            <v>1453.4</v>
          </cell>
          <cell r="E38">
            <v>147.62799999999999</v>
          </cell>
          <cell r="F38">
            <v>139.62600000000012</v>
          </cell>
          <cell r="G38">
            <v>1.2012</v>
          </cell>
          <cell r="H38">
            <v>2.0892851785403552</v>
          </cell>
          <cell r="I38">
            <v>2.1374579703145034</v>
          </cell>
          <cell r="J38">
            <v>1.8264070455483692</v>
          </cell>
          <cell r="K38">
            <v>2.383484162895928</v>
          </cell>
          <cell r="L38">
            <v>2.7870024207525792</v>
          </cell>
          <cell r="M38">
            <v>1.6932234432234432</v>
          </cell>
        </row>
        <row r="39">
          <cell r="A39">
            <v>36130</v>
          </cell>
          <cell r="B39">
            <v>166.733</v>
          </cell>
          <cell r="C39">
            <v>108.10599999999997</v>
          </cell>
          <cell r="D39">
            <v>1458.2</v>
          </cell>
          <cell r="E39">
            <v>148.29100000000003</v>
          </cell>
          <cell r="F39">
            <v>139.62200000000013</v>
          </cell>
          <cell r="G39">
            <v>1.2087000000000001</v>
          </cell>
          <cell r="H39">
            <v>2.088332843528276</v>
          </cell>
          <cell r="I39">
            <v>2.1286792592455557</v>
          </cell>
          <cell r="J39">
            <v>1.8203950075435469</v>
          </cell>
          <cell r="K39">
            <v>2.372827750841251</v>
          </cell>
          <cell r="L39">
            <v>2.7870822649725659</v>
          </cell>
          <cell r="M39">
            <v>1.6827169686439976</v>
          </cell>
        </row>
        <row r="40">
          <cell r="A40">
            <v>36161</v>
          </cell>
          <cell r="B40">
            <v>167.648</v>
          </cell>
          <cell r="C40">
            <v>110.58099999999997</v>
          </cell>
          <cell r="D40">
            <v>1468.41</v>
          </cell>
          <cell r="E40">
            <v>149.53300000000004</v>
          </cell>
          <cell r="F40">
            <v>142.21600000000015</v>
          </cell>
          <cell r="G40">
            <v>1.9832000000000001</v>
          </cell>
          <cell r="H40">
            <v>2.0769350066806642</v>
          </cell>
          <cell r="I40">
            <v>2.0810356209475409</v>
          </cell>
          <cell r="J40">
            <v>1.807737620964172</v>
          </cell>
          <cell r="K40">
            <v>2.3531193783312041</v>
          </cell>
          <cell r="L40">
            <v>2.7362462732744528</v>
          </cell>
          <cell r="M40">
            <v>1.025564743848326</v>
          </cell>
        </row>
        <row r="41">
          <cell r="A41">
            <v>36192</v>
          </cell>
          <cell r="B41">
            <v>169.28800000000001</v>
          </cell>
          <cell r="C41">
            <v>118.38699999999996</v>
          </cell>
          <cell r="D41">
            <v>1483.83</v>
          </cell>
          <cell r="E41">
            <v>154.93300000000005</v>
          </cell>
          <cell r="F41">
            <v>147.17500000000001</v>
          </cell>
          <cell r="G41">
            <v>2.0648</v>
          </cell>
          <cell r="H41">
            <v>2.056814422758849</v>
          </cell>
          <cell r="I41">
            <v>1.9438198450843427</v>
          </cell>
          <cell r="J41">
            <v>1.7889515645323253</v>
          </cell>
          <cell r="K41">
            <v>2.2711042837871851</v>
          </cell>
          <cell r="L41">
            <v>2.6440496008153556</v>
          </cell>
          <cell r="M41">
            <v>0.98503487020534675</v>
          </cell>
        </row>
        <row r="42">
          <cell r="A42">
            <v>36220</v>
          </cell>
          <cell r="B42">
            <v>170.221</v>
          </cell>
          <cell r="C42">
            <v>123.91199999999996</v>
          </cell>
          <cell r="D42">
            <v>1500.15</v>
          </cell>
          <cell r="E42">
            <v>159.32499999999999</v>
          </cell>
          <cell r="F42">
            <v>150.95900000000015</v>
          </cell>
          <cell r="G42">
            <v>1.722</v>
          </cell>
          <cell r="H42">
            <v>2.0455407969639468</v>
          </cell>
          <cell r="I42">
            <v>1.857148621602428</v>
          </cell>
          <cell r="J42">
            <v>1.7694897176948972</v>
          </cell>
          <cell r="K42">
            <v>2.2084983524242903</v>
          </cell>
          <cell r="L42">
            <v>2.5777727727396154</v>
          </cell>
          <cell r="M42">
            <v>1.1811265969802556</v>
          </cell>
        </row>
        <row r="43">
          <cell r="A43">
            <v>36251</v>
          </cell>
          <cell r="B43">
            <v>171.1</v>
          </cell>
          <cell r="C43">
            <v>125.205</v>
          </cell>
          <cell r="D43">
            <v>1508.55</v>
          </cell>
          <cell r="E43">
            <v>160.45900000000006</v>
          </cell>
          <cell r="F43">
            <v>155.44600000000014</v>
          </cell>
          <cell r="G43">
            <v>1.6607000000000001</v>
          </cell>
          <cell r="H43">
            <v>2.035032144944477</v>
          </cell>
          <cell r="I43">
            <v>1.8379697296433848</v>
          </cell>
          <cell r="J43">
            <v>1.7596367372642605</v>
          </cell>
          <cell r="K43">
            <v>2.1928903956774</v>
          </cell>
          <cell r="L43">
            <v>2.503364512435184</v>
          </cell>
          <cell r="M43">
            <v>1.2247245137592582</v>
          </cell>
        </row>
        <row r="44">
          <cell r="A44">
            <v>36281</v>
          </cell>
          <cell r="B44">
            <v>172.578</v>
          </cell>
          <cell r="C44">
            <v>124.42799999999995</v>
          </cell>
          <cell r="D44">
            <v>1513.08</v>
          </cell>
          <cell r="E44">
            <v>159.99600000000007</v>
          </cell>
          <cell r="F44">
            <v>155.34700000000015</v>
          </cell>
          <cell r="G44">
            <v>1.724</v>
          </cell>
          <cell r="H44">
            <v>2.0176036342986938</v>
          </cell>
          <cell r="I44">
            <v>1.8494470697913659</v>
          </cell>
          <cell r="J44">
            <v>1.7543685727126128</v>
          </cell>
          <cell r="K44">
            <v>2.1992362309057718</v>
          </cell>
          <cell r="L44">
            <v>2.5049598640462936</v>
          </cell>
          <cell r="M44">
            <v>1.179756380510441</v>
          </cell>
        </row>
        <row r="45">
          <cell r="A45">
            <v>36312</v>
          </cell>
          <cell r="B45">
            <v>173.279</v>
          </cell>
          <cell r="C45">
            <v>124.10199999999996</v>
          </cell>
          <cell r="D45">
            <v>1515.95</v>
          </cell>
          <cell r="E45">
            <v>160.57300000000006</v>
          </cell>
          <cell r="F45">
            <v>155.80000000000001</v>
          </cell>
          <cell r="G45">
            <v>1.7695000000000001</v>
          </cell>
          <cell r="H45">
            <v>2.0094414210608327</v>
          </cell>
          <cell r="I45">
            <v>1.8543053294870353</v>
          </cell>
          <cell r="J45">
            <v>1.7510471981265872</v>
          </cell>
          <cell r="K45">
            <v>2.1913335367714364</v>
          </cell>
          <cell r="L45">
            <v>2.4976765083440307</v>
          </cell>
          <cell r="M45">
            <v>1.1494207403221248</v>
          </cell>
        </row>
        <row r="46">
          <cell r="A46">
            <v>36342</v>
          </cell>
          <cell r="B46">
            <v>174.07400000000001</v>
          </cell>
          <cell r="C46">
            <v>123.70299999999996</v>
          </cell>
          <cell r="D46">
            <v>1532.47</v>
          </cell>
          <cell r="E46">
            <v>163.06</v>
          </cell>
          <cell r="F46">
            <v>155.66</v>
          </cell>
          <cell r="G46">
            <v>1.7891999999999999</v>
          </cell>
          <cell r="H46">
            <v>2.0002642554315981</v>
          </cell>
          <cell r="I46">
            <v>1.8602863309701467</v>
          </cell>
          <cell r="J46">
            <v>1.732170939724758</v>
          </cell>
          <cell r="K46">
            <v>2.1579111983319024</v>
          </cell>
          <cell r="L46">
            <v>2.4999229089040216</v>
          </cell>
          <cell r="M46">
            <v>1.1367650346523588</v>
          </cell>
        </row>
        <row r="47">
          <cell r="A47">
            <v>36373</v>
          </cell>
          <cell r="B47">
            <v>175.28</v>
          </cell>
          <cell r="C47">
            <v>125.26199999999996</v>
          </cell>
          <cell r="D47">
            <v>1541.05</v>
          </cell>
          <cell r="E47">
            <v>165.60300000000009</v>
          </cell>
          <cell r="F47">
            <v>155.88200000000015</v>
          </cell>
          <cell r="G47">
            <v>1.9158999999999999</v>
          </cell>
          <cell r="H47">
            <v>1.9865015974440896</v>
          </cell>
          <cell r="I47">
            <v>1.8371333684597091</v>
          </cell>
          <cell r="J47">
            <v>1.7225268485772689</v>
          </cell>
          <cell r="K47">
            <v>2.124774309644148</v>
          </cell>
          <cell r="L47">
            <v>2.496362633273884</v>
          </cell>
          <cell r="M47">
            <v>1.0615898533326376</v>
          </cell>
        </row>
        <row r="48">
          <cell r="A48">
            <v>36404</v>
          </cell>
          <cell r="B48">
            <v>176.785</v>
          </cell>
          <cell r="C48">
            <v>125.53099999999998</v>
          </cell>
          <cell r="D48">
            <v>1545.83</v>
          </cell>
          <cell r="E48">
            <v>167.9970000000001</v>
          </cell>
          <cell r="F48">
            <v>157.19600000000014</v>
          </cell>
          <cell r="G48">
            <v>1.9222999999999999</v>
          </cell>
          <cell r="H48">
            <v>1.9695901801623443</v>
          </cell>
          <cell r="I48">
            <v>1.8331965809242341</v>
          </cell>
          <cell r="J48">
            <v>1.7172004683568052</v>
          </cell>
          <cell r="K48">
            <v>2.0944957350428868</v>
          </cell>
          <cell r="L48">
            <v>2.4754955596834503</v>
          </cell>
          <cell r="M48">
            <v>1.0580554544035792</v>
          </cell>
        </row>
        <row r="49">
          <cell r="A49">
            <v>36434</v>
          </cell>
          <cell r="B49">
            <v>178.57400000000001</v>
          </cell>
          <cell r="C49">
            <v>128.57599999999996</v>
          </cell>
          <cell r="D49">
            <v>1564.23</v>
          </cell>
          <cell r="E49">
            <v>170.86100000000008</v>
          </cell>
          <cell r="F49">
            <v>162.05900000000017</v>
          </cell>
          <cell r="G49">
            <v>1.9530000000000001</v>
          </cell>
          <cell r="H49">
            <v>1.9498583220401626</v>
          </cell>
          <cell r="I49">
            <v>1.7897819188651074</v>
          </cell>
          <cell r="J49">
            <v>1.697001080403777</v>
          </cell>
          <cell r="K49">
            <v>2.0593874552999214</v>
          </cell>
          <cell r="L49">
            <v>2.4012119043064537</v>
          </cell>
          <cell r="M49">
            <v>1.0414234511008704</v>
          </cell>
        </row>
        <row r="50">
          <cell r="A50">
            <v>36465</v>
          </cell>
          <cell r="B50">
            <v>180.20699999999999</v>
          </cell>
          <cell r="C50">
            <v>128.82399999999998</v>
          </cell>
          <cell r="D50">
            <v>1579.09</v>
          </cell>
          <cell r="E50">
            <v>174.93900000000008</v>
          </cell>
          <cell r="F50">
            <v>162.83000000000001</v>
          </cell>
          <cell r="G50">
            <v>1.9227000000000001</v>
          </cell>
          <cell r="H50">
            <v>1.9321890936534099</v>
          </cell>
          <cell r="I50">
            <v>1.7863363969446688</v>
          </cell>
          <cell r="J50">
            <v>1.6810314801562927</v>
          </cell>
          <cell r="K50">
            <v>2.011381109986909</v>
          </cell>
          <cell r="L50">
            <v>2.3898421666769019</v>
          </cell>
          <cell r="M50">
            <v>1.0578353357258021</v>
          </cell>
        </row>
        <row r="51">
          <cell r="A51">
            <v>36495</v>
          </cell>
          <cell r="B51">
            <v>182.084</v>
          </cell>
          <cell r="C51">
            <v>129.28399999999996</v>
          </cell>
          <cell r="D51">
            <v>1588.56</v>
          </cell>
          <cell r="E51">
            <v>178.09900000000005</v>
          </cell>
          <cell r="F51">
            <v>161.78200000000015</v>
          </cell>
          <cell r="G51">
            <v>1.7889999999999999</v>
          </cell>
          <cell r="H51">
            <v>1.9122712594187299</v>
          </cell>
          <cell r="I51">
            <v>1.7799805080288362</v>
          </cell>
          <cell r="J51">
            <v>1.6710102230951303</v>
          </cell>
          <cell r="K51">
            <v>1.9756932941790799</v>
          </cell>
          <cell r="L51">
            <v>2.405323212718347</v>
          </cell>
          <cell r="M51">
            <v>1.1368921185019565</v>
          </cell>
        </row>
        <row r="52">
          <cell r="A52">
            <v>36526</v>
          </cell>
          <cell r="B52">
            <v>184.03899999999999</v>
          </cell>
          <cell r="C52">
            <v>129.91899999999998</v>
          </cell>
          <cell r="D52">
            <v>1598.41</v>
          </cell>
          <cell r="E52">
            <v>180.30100000000004</v>
          </cell>
          <cell r="F52">
            <v>160.71200000000013</v>
          </cell>
          <cell r="G52">
            <v>1.8024</v>
          </cell>
          <cell r="H52">
            <v>1.8919576828824327</v>
          </cell>
          <cell r="I52">
            <v>1.771280567122592</v>
          </cell>
          <cell r="J52">
            <v>1.6607128333781696</v>
          </cell>
          <cell r="K52">
            <v>1.9515643285394975</v>
          </cell>
          <cell r="L52">
            <v>2.4213375479117905</v>
          </cell>
          <cell r="M52">
            <v>1.1284398579671548</v>
          </cell>
        </row>
        <row r="53">
          <cell r="A53">
            <v>36557</v>
          </cell>
          <cell r="B53">
            <v>185.46100000000001</v>
          </cell>
          <cell r="C53">
            <v>129.87399999999997</v>
          </cell>
          <cell r="D53">
            <v>1600.49</v>
          </cell>
          <cell r="E53">
            <v>180.935</v>
          </cell>
          <cell r="F53">
            <v>162.07200000000014</v>
          </cell>
          <cell r="G53">
            <v>1.7685</v>
          </cell>
          <cell r="H53">
            <v>1.8774513239980373</v>
          </cell>
          <cell r="I53">
            <v>1.7718942975499334</v>
          </cell>
          <cell r="J53">
            <v>1.6585545676636531</v>
          </cell>
          <cell r="K53">
            <v>1.9447260065769476</v>
          </cell>
          <cell r="L53">
            <v>2.4010193000641666</v>
          </cell>
          <cell r="M53">
            <v>1.1500706813683914</v>
          </cell>
        </row>
        <row r="54">
          <cell r="A54">
            <v>36586</v>
          </cell>
          <cell r="B54">
            <v>186.49199999999999</v>
          </cell>
          <cell r="C54">
            <v>129.49599999999998</v>
          </cell>
          <cell r="D54">
            <v>1604.01</v>
          </cell>
          <cell r="E54">
            <v>181.21400000000006</v>
          </cell>
          <cell r="F54">
            <v>162.33900000000014</v>
          </cell>
          <cell r="G54">
            <v>1.7473000000000001</v>
          </cell>
          <cell r="H54">
            <v>1.8670720459858869</v>
          </cell>
          <cell r="I54">
            <v>1.7770664730956942</v>
          </cell>
          <cell r="J54">
            <v>1.6549148696080449</v>
          </cell>
          <cell r="K54">
            <v>1.9417318750206933</v>
          </cell>
          <cell r="L54">
            <v>2.3970703281404937</v>
          </cell>
          <cell r="M54">
            <v>1.1640244949350427</v>
          </cell>
        </row>
        <row r="55">
          <cell r="A55">
            <v>36617</v>
          </cell>
          <cell r="B55">
            <v>187.60400000000001</v>
          </cell>
          <cell r="C55">
            <v>130.69599999999997</v>
          </cell>
          <cell r="D55">
            <v>1610.75</v>
          </cell>
          <cell r="E55">
            <v>181.63499999999999</v>
          </cell>
          <cell r="F55">
            <v>163.85200000000017</v>
          </cell>
          <cell r="G55">
            <v>1.8067</v>
          </cell>
          <cell r="H55">
            <v>1.8560052024477089</v>
          </cell>
          <cell r="I55">
            <v>1.7607501377241848</v>
          </cell>
          <cell r="J55">
            <v>1.6479900667390968</v>
          </cell>
          <cell r="K55">
            <v>1.9372312604949489</v>
          </cell>
          <cell r="L55">
            <v>2.3749359177794567</v>
          </cell>
          <cell r="M55">
            <v>1.1257541373775393</v>
          </cell>
        </row>
        <row r="56">
          <cell r="A56">
            <v>36647</v>
          </cell>
          <cell r="B56">
            <v>190.136</v>
          </cell>
          <cell r="C56">
            <v>130.20500000000001</v>
          </cell>
          <cell r="D56">
            <v>1610.91</v>
          </cell>
          <cell r="E56">
            <v>182.18900000000008</v>
          </cell>
          <cell r="F56">
            <v>165.75200000000018</v>
          </cell>
          <cell r="G56">
            <v>1.8266</v>
          </cell>
          <cell r="H56">
            <v>1.8312891824799093</v>
          </cell>
          <cell r="I56">
            <v>1.7673898851810603</v>
          </cell>
          <cell r="J56">
            <v>1.6478263838451557</v>
          </cell>
          <cell r="K56">
            <v>1.9313405309870513</v>
          </cell>
          <cell r="L56">
            <v>2.3477122447994567</v>
          </cell>
          <cell r="M56">
            <v>1.1134895434139933</v>
          </cell>
        </row>
        <row r="57">
          <cell r="A57">
            <v>36678</v>
          </cell>
          <cell r="B57">
            <v>191.52699999999999</v>
          </cell>
          <cell r="C57">
            <v>130.98299999999998</v>
          </cell>
          <cell r="D57">
            <v>1614.62</v>
          </cell>
          <cell r="E57">
            <v>183.745</v>
          </cell>
          <cell r="F57">
            <v>165.82300000000018</v>
          </cell>
          <cell r="G57">
            <v>1.8</v>
          </cell>
          <cell r="H57">
            <v>1.8179891085852127</v>
          </cell>
          <cell r="I57">
            <v>1.7568921157707491</v>
          </cell>
          <cell r="J57">
            <v>1.6440400837348728</v>
          </cell>
          <cell r="K57">
            <v>1.9149854417807288</v>
          </cell>
          <cell r="L57">
            <v>2.3467070309908733</v>
          </cell>
          <cell r="M57">
            <v>1.1299444444444444</v>
          </cell>
        </row>
        <row r="58">
          <cell r="A58">
            <v>36708</v>
          </cell>
          <cell r="B58">
            <v>192.10400000000001</v>
          </cell>
          <cell r="C58">
            <v>131.82899999999998</v>
          </cell>
          <cell r="D58">
            <v>1640.62</v>
          </cell>
          <cell r="E58">
            <v>186.63400000000007</v>
          </cell>
          <cell r="F58">
            <v>167.155</v>
          </cell>
          <cell r="G58">
            <v>1.7747999999999999</v>
          </cell>
          <cell r="H58">
            <v>1.8125286303252404</v>
          </cell>
          <cell r="I58">
            <v>1.7456174286386155</v>
          </cell>
          <cell r="J58">
            <v>1.6179858833855494</v>
          </cell>
          <cell r="K58">
            <v>1.8853424349261114</v>
          </cell>
          <cell r="L58">
            <v>2.3280069396667762</v>
          </cell>
          <cell r="M58">
            <v>1.1459882803696191</v>
          </cell>
        </row>
        <row r="59">
          <cell r="A59">
            <v>36739</v>
          </cell>
          <cell r="B59">
            <v>192.846</v>
          </cell>
          <cell r="C59">
            <v>133.21699999999998</v>
          </cell>
          <cell r="D59">
            <v>1662.11</v>
          </cell>
          <cell r="E59">
            <v>191.08700000000007</v>
          </cell>
          <cell r="F59">
            <v>167.34200000000018</v>
          </cell>
          <cell r="G59">
            <v>1.8233999999999999</v>
          </cell>
          <cell r="H59">
            <v>1.8055546913080904</v>
          </cell>
          <cell r="I59">
            <v>1.7274296823978923</v>
          </cell>
          <cell r="J59">
            <v>1.5970663794815025</v>
          </cell>
          <cell r="K59">
            <v>1.8414073170859342</v>
          </cell>
          <cell r="L59">
            <v>2.3254054570878773</v>
          </cell>
          <cell r="M59">
            <v>1.1154436766480202</v>
          </cell>
        </row>
        <row r="60">
          <cell r="A60">
            <v>36770</v>
          </cell>
          <cell r="B60">
            <v>193.34200000000001</v>
          </cell>
          <cell r="C60">
            <v>132.88</v>
          </cell>
          <cell r="D60">
            <v>1665.93</v>
          </cell>
          <cell r="E60">
            <v>193.29700000000011</v>
          </cell>
          <cell r="F60">
            <v>167.29100000000017</v>
          </cell>
          <cell r="G60">
            <v>1.8436999999999999</v>
          </cell>
          <cell r="H60">
            <v>1.8009227172575022</v>
          </cell>
          <cell r="I60">
            <v>1.7318106562311861</v>
          </cell>
          <cell r="J60">
            <v>1.5934042846938345</v>
          </cell>
          <cell r="K60">
            <v>1.820354170007811</v>
          </cell>
          <cell r="L60">
            <v>2.3261143755491904</v>
          </cell>
          <cell r="M60">
            <v>1.1031621196507024</v>
          </cell>
        </row>
        <row r="61">
          <cell r="A61">
            <v>36800</v>
          </cell>
          <cell r="B61">
            <v>193.98400000000001</v>
          </cell>
          <cell r="C61">
            <v>133.02599999999998</v>
          </cell>
          <cell r="D61">
            <v>1668.26</v>
          </cell>
          <cell r="E61">
            <v>194.04</v>
          </cell>
          <cell r="F61">
            <v>167.29100000000017</v>
          </cell>
          <cell r="G61">
            <v>1.909</v>
          </cell>
          <cell r="H61">
            <v>1.7949624711316396</v>
          </cell>
          <cell r="I61">
            <v>1.7299099424172719</v>
          </cell>
          <cell r="J61">
            <v>1.591178833035618</v>
          </cell>
          <cell r="K61">
            <v>1.8133838383838385</v>
          </cell>
          <cell r="L61">
            <v>2.3261143755491904</v>
          </cell>
          <cell r="M61">
            <v>1.065426925091671</v>
          </cell>
        </row>
        <row r="62">
          <cell r="A62">
            <v>36831</v>
          </cell>
          <cell r="B62">
            <v>194.78899999999999</v>
          </cell>
          <cell r="C62">
            <v>133.685</v>
          </cell>
          <cell r="D62">
            <v>1673.6</v>
          </cell>
          <cell r="E62">
            <v>194.59900000000007</v>
          </cell>
          <cell r="F62">
            <v>168.13700000000017</v>
          </cell>
          <cell r="G62">
            <v>1.9596</v>
          </cell>
          <cell r="H62">
            <v>1.787544471197039</v>
          </cell>
          <cell r="I62">
            <v>1.7213823540412161</v>
          </cell>
          <cell r="J62">
            <v>1.5861018164435947</v>
          </cell>
          <cell r="K62">
            <v>1.8081747593769746</v>
          </cell>
          <cell r="L62">
            <v>2.3144102725753379</v>
          </cell>
          <cell r="M62">
            <v>1.0379159012043275</v>
          </cell>
        </row>
        <row r="63">
          <cell r="A63">
            <v>36861</v>
          </cell>
          <cell r="B63">
            <v>196.03700000000001</v>
          </cell>
          <cell r="C63">
            <v>132.85699999999997</v>
          </cell>
          <cell r="D63">
            <v>1683.47</v>
          </cell>
          <cell r="E63">
            <v>195.82700000000008</v>
          </cell>
          <cell r="F63">
            <v>168.82600000000019</v>
          </cell>
          <cell r="G63">
            <v>1.9554</v>
          </cell>
          <cell r="H63">
            <v>1.7761647036018711</v>
          </cell>
          <cell r="I63">
            <v>1.7321104646349086</v>
          </cell>
          <cell r="J63">
            <v>1.5768026754263516</v>
          </cell>
          <cell r="K63">
            <v>1.796835982780719</v>
          </cell>
          <cell r="L63">
            <v>2.3049648750784804</v>
          </cell>
          <cell r="M63">
            <v>1.0401452388258157</v>
          </cell>
        </row>
        <row r="64">
          <cell r="A64">
            <v>36892</v>
          </cell>
          <cell r="B64">
            <v>197.17400000000001</v>
          </cell>
          <cell r="C64">
            <v>134.05899999999997</v>
          </cell>
          <cell r="D64">
            <v>1693.07</v>
          </cell>
          <cell r="E64">
            <v>197.04499999999999</v>
          </cell>
          <cell r="F64">
            <v>170.02700000000019</v>
          </cell>
          <cell r="G64">
            <v>1.9711000000000001</v>
          </cell>
          <cell r="H64">
            <v>1.7659224847089372</v>
          </cell>
          <cell r="I64">
            <v>1.7165800132777362</v>
          </cell>
          <cell r="J64">
            <v>1.5678619312845896</v>
          </cell>
          <cell r="K64">
            <v>1.7857291481641253</v>
          </cell>
          <cell r="L64">
            <v>2.2886835620224995</v>
          </cell>
          <cell r="M64">
            <v>1.0318603825275228</v>
          </cell>
        </row>
        <row r="65">
          <cell r="A65">
            <v>36923</v>
          </cell>
          <cell r="B65">
            <v>197.84899999999999</v>
          </cell>
          <cell r="C65">
            <v>133.78199999999998</v>
          </cell>
          <cell r="D65">
            <v>1700.86</v>
          </cell>
          <cell r="E65">
            <v>197.49100000000016</v>
          </cell>
          <cell r="F65">
            <v>170.1440000000002</v>
          </cell>
          <cell r="G65">
            <v>2.0451999999999999</v>
          </cell>
          <cell r="H65">
            <v>1.759897699760929</v>
          </cell>
          <cell r="I65">
            <v>1.7201342482546234</v>
          </cell>
          <cell r="J65">
            <v>1.5606810672248157</v>
          </cell>
          <cell r="K65">
            <v>1.7816963811009097</v>
          </cell>
          <cell r="L65">
            <v>2.2871097423359008</v>
          </cell>
          <cell r="M65">
            <v>0.99447486798357132</v>
          </cell>
        </row>
        <row r="66">
          <cell r="A66">
            <v>36951</v>
          </cell>
          <cell r="B66">
            <v>198.38800000000001</v>
          </cell>
          <cell r="C66">
            <v>134.69099999999997</v>
          </cell>
          <cell r="D66">
            <v>1707.32</v>
          </cell>
          <cell r="E66">
            <v>198.60600000000017</v>
          </cell>
          <cell r="F66">
            <v>172.1070000000002</v>
          </cell>
          <cell r="G66">
            <v>2.1616</v>
          </cell>
          <cell r="H66">
            <v>1.7551162368691655</v>
          </cell>
          <cell r="I66">
            <v>1.7085254397101517</v>
          </cell>
          <cell r="J66">
            <v>1.5547759060984467</v>
          </cell>
          <cell r="K66">
            <v>1.7716937051247179</v>
          </cell>
          <cell r="L66">
            <v>2.2610236655104066</v>
          </cell>
          <cell r="M66">
            <v>0.94092339008142123</v>
          </cell>
        </row>
        <row r="67">
          <cell r="A67">
            <v>36982</v>
          </cell>
          <cell r="B67">
            <v>199.11199999999999</v>
          </cell>
          <cell r="C67">
            <v>137.66099999999994</v>
          </cell>
          <cell r="D67">
            <v>1717.22</v>
          </cell>
          <cell r="E67">
            <v>200.59100000000018</v>
          </cell>
          <cell r="F67">
            <v>173.57900000000021</v>
          </cell>
          <cell r="G67">
            <v>2.1846999999999999</v>
          </cell>
          <cell r="H67">
            <v>1.7487343806500866</v>
          </cell>
          <cell r="I67">
            <v>1.6716644510791008</v>
          </cell>
          <cell r="J67">
            <v>1.5458124177449599</v>
          </cell>
          <cell r="K67">
            <v>1.7541614529066594</v>
          </cell>
          <cell r="L67">
            <v>2.2418495324895265</v>
          </cell>
          <cell r="M67">
            <v>0.93097450450862829</v>
          </cell>
        </row>
        <row r="68">
          <cell r="A68">
            <v>37012</v>
          </cell>
          <cell r="B68">
            <v>203.321</v>
          </cell>
          <cell r="C68">
            <v>140.065</v>
          </cell>
          <cell r="D68">
            <v>1724.26</v>
          </cell>
          <cell r="E68">
            <v>202.32400000000018</v>
          </cell>
          <cell r="F68">
            <v>175.03800000000021</v>
          </cell>
          <cell r="G68">
            <v>2.36</v>
          </cell>
          <cell r="H68">
            <v>1.7125333831724221</v>
          </cell>
          <cell r="I68">
            <v>1.6429729054367614</v>
          </cell>
          <cell r="J68">
            <v>1.5395010033289642</v>
          </cell>
          <cell r="K68">
            <v>1.7391362369269079</v>
          </cell>
          <cell r="L68">
            <v>2.2231629703264404</v>
          </cell>
          <cell r="M68">
            <v>0.86182203389830514</v>
          </cell>
        </row>
        <row r="69">
          <cell r="A69">
            <v>37043</v>
          </cell>
          <cell r="B69">
            <v>205.68199999999999</v>
          </cell>
          <cell r="C69">
            <v>143.75699999999995</v>
          </cell>
          <cell r="D69">
            <v>1733.23</v>
          </cell>
          <cell r="E69">
            <v>204.31</v>
          </cell>
          <cell r="F69">
            <v>178.22200000000021</v>
          </cell>
          <cell r="G69">
            <v>2.3048999999999999</v>
          </cell>
          <cell r="H69">
            <v>1.6928754096128977</v>
          </cell>
          <cell r="I69">
            <v>1.6007777012597653</v>
          </cell>
          <cell r="J69">
            <v>1.5315336106575583</v>
          </cell>
          <cell r="K69">
            <v>1.7222309235964957</v>
          </cell>
          <cell r="L69">
            <v>2.1834453658919748</v>
          </cell>
          <cell r="M69">
            <v>0.88242440019089774</v>
          </cell>
        </row>
        <row r="70">
          <cell r="A70">
            <v>37073</v>
          </cell>
          <cell r="B70">
            <v>206.74199999999999</v>
          </cell>
          <cell r="C70">
            <v>147.30699999999993</v>
          </cell>
          <cell r="D70">
            <v>1756.28</v>
          </cell>
          <cell r="E70">
            <v>207.34100000000024</v>
          </cell>
          <cell r="F70">
            <v>180.69499999999999</v>
          </cell>
          <cell r="G70">
            <v>2.4312999999999998</v>
          </cell>
          <cell r="H70">
            <v>1.6841957609000591</v>
          </cell>
          <cell r="I70">
            <v>1.5622000312273014</v>
          </cell>
          <cell r="J70">
            <v>1.5114332566561142</v>
          </cell>
          <cell r="K70">
            <v>1.6970546105208311</v>
          </cell>
          <cell r="L70">
            <v>2.1535626331663851</v>
          </cell>
          <cell r="M70">
            <v>0.83654834862007987</v>
          </cell>
        </row>
        <row r="71">
          <cell r="A71">
            <v>37104</v>
          </cell>
          <cell r="B71">
            <v>208.02600000000001</v>
          </cell>
          <cell r="C71">
            <v>145.93699999999995</v>
          </cell>
          <cell r="D71">
            <v>1768.57</v>
          </cell>
          <cell r="E71">
            <v>210.21100000000024</v>
          </cell>
          <cell r="F71">
            <v>186.05</v>
          </cell>
          <cell r="G71">
            <v>2.5516999999999999</v>
          </cell>
          <cell r="H71">
            <v>1.6738003903358234</v>
          </cell>
          <cell r="I71">
            <v>1.5768653597100122</v>
          </cell>
          <cell r="J71">
            <v>1.5009301299920275</v>
          </cell>
          <cell r="K71">
            <v>1.673884810975637</v>
          </cell>
          <cell r="L71">
            <v>2.0915775329212574</v>
          </cell>
          <cell r="M71">
            <v>0.79707645883136735</v>
          </cell>
        </row>
        <row r="72">
          <cell r="A72">
            <v>37135</v>
          </cell>
          <cell r="B72">
            <v>209.17400000000001</v>
          </cell>
          <cell r="C72">
            <v>148.33899999999994</v>
          </cell>
          <cell r="D72">
            <v>1773.52</v>
          </cell>
          <cell r="E72">
            <v>210.85300000000024</v>
          </cell>
          <cell r="F72">
            <v>186.62200000000024</v>
          </cell>
          <cell r="G72">
            <v>2.6713</v>
          </cell>
          <cell r="H72">
            <v>1.6646141489860116</v>
          </cell>
          <cell r="I72">
            <v>1.5513317468770862</v>
          </cell>
          <cell r="J72">
            <v>1.4967409445622266</v>
          </cell>
          <cell r="K72">
            <v>1.668788207898392</v>
          </cell>
          <cell r="L72">
            <v>2.085166807771857</v>
          </cell>
          <cell r="M72">
            <v>0.76138958559502867</v>
          </cell>
        </row>
        <row r="73">
          <cell r="A73">
            <v>37165</v>
          </cell>
          <cell r="B73">
            <v>211.12200000000001</v>
          </cell>
          <cell r="C73">
            <v>151.18399999999994</v>
          </cell>
          <cell r="D73">
            <v>1788.24</v>
          </cell>
          <cell r="E73">
            <v>213.33900000000023</v>
          </cell>
          <cell r="F73">
            <v>181.75200000000024</v>
          </cell>
          <cell r="G73">
            <v>2.7071000000000001</v>
          </cell>
          <cell r="H73">
            <v>1.6492549331666051</v>
          </cell>
          <cell r="I73">
            <v>1.5221385860937671</v>
          </cell>
          <cell r="J73">
            <v>1.4844204357356954</v>
          </cell>
          <cell r="K73">
            <v>1.6493421268497539</v>
          </cell>
          <cell r="L73">
            <v>2.1410383379550129</v>
          </cell>
          <cell r="M73">
            <v>0.75132060138155221</v>
          </cell>
        </row>
        <row r="74">
          <cell r="A74">
            <v>37196</v>
          </cell>
          <cell r="B74">
            <v>212.67599999999999</v>
          </cell>
          <cell r="C74">
            <v>149.715</v>
          </cell>
          <cell r="D74">
            <v>1800.94</v>
          </cell>
          <cell r="E74">
            <v>215.685</v>
          </cell>
          <cell r="F74">
            <v>182.39700000000022</v>
          </cell>
          <cell r="G74">
            <v>2.5287000000000002</v>
          </cell>
          <cell r="H74">
            <v>1.6372040098553671</v>
          </cell>
          <cell r="I74">
            <v>1.5370737735029889</v>
          </cell>
          <cell r="J74">
            <v>1.4739524914766733</v>
          </cell>
          <cell r="K74">
            <v>1.6314022764679974</v>
          </cell>
          <cell r="L74">
            <v>2.1334671074633875</v>
          </cell>
          <cell r="M74">
            <v>0.80432633368924744</v>
          </cell>
        </row>
        <row r="75">
          <cell r="A75">
            <v>37226</v>
          </cell>
          <cell r="B75">
            <v>213.393</v>
          </cell>
          <cell r="C75">
            <v>150.70199999999994</v>
          </cell>
          <cell r="D75">
            <v>1812.65</v>
          </cell>
          <cell r="E75">
            <v>216.16300000000021</v>
          </cell>
          <cell r="F75">
            <v>182.68600000000023</v>
          </cell>
          <cell r="G75">
            <v>2.3203999999999998</v>
          </cell>
          <cell r="H75">
            <v>1.631703008064932</v>
          </cell>
          <cell r="I75">
            <v>1.5270069408501552</v>
          </cell>
          <cell r="J75">
            <v>1.4644305298871816</v>
          </cell>
          <cell r="K75">
            <v>1.6277947659867771</v>
          </cell>
          <cell r="L75">
            <v>2.130092070547275</v>
          </cell>
          <cell r="M75">
            <v>0.87652990863644209</v>
          </cell>
        </row>
        <row r="76">
          <cell r="A76">
            <v>37257</v>
          </cell>
          <cell r="B76">
            <v>214.16200000000001</v>
          </cell>
          <cell r="C76">
            <v>148.10699999999994</v>
          </cell>
          <cell r="D76">
            <v>1822.08</v>
          </cell>
          <cell r="E76">
            <v>216.94400000000019</v>
          </cell>
          <cell r="F76">
            <v>184.39200000000022</v>
          </cell>
          <cell r="G76">
            <v>2.4182999999999999</v>
          </cell>
          <cell r="H76">
            <v>1.6258439872619792</v>
          </cell>
          <cell r="I76">
            <v>1.5537618073419899</v>
          </cell>
          <cell r="J76">
            <v>1.4568515103617843</v>
          </cell>
          <cell r="K76">
            <v>1.6219346928239533</v>
          </cell>
          <cell r="L76">
            <v>2.1103843984554618</v>
          </cell>
          <cell r="M76">
            <v>0.84104536244469263</v>
          </cell>
        </row>
        <row r="77">
          <cell r="A77">
            <v>37288</v>
          </cell>
          <cell r="B77">
            <v>215.399</v>
          </cell>
          <cell r="C77">
            <v>148.50599999999994</v>
          </cell>
          <cell r="D77">
            <v>1828.64</v>
          </cell>
          <cell r="E77">
            <v>217.07400000000021</v>
          </cell>
          <cell r="F77">
            <v>184.70600000000022</v>
          </cell>
          <cell r="G77">
            <v>2.3481999999999998</v>
          </cell>
          <cell r="H77">
            <v>1.6165070404226576</v>
          </cell>
          <cell r="I77">
            <v>1.5495872220651024</v>
          </cell>
          <cell r="J77">
            <v>1.4516252515530668</v>
          </cell>
          <cell r="K77">
            <v>1.6209633581175069</v>
          </cell>
          <cell r="L77">
            <v>2.1067967472632159</v>
          </cell>
          <cell r="M77">
            <v>0.86615279788774391</v>
          </cell>
        </row>
        <row r="78">
          <cell r="A78">
            <v>37316</v>
          </cell>
          <cell r="B78">
            <v>216.577</v>
          </cell>
          <cell r="C78">
            <v>146.97099999999995</v>
          </cell>
          <cell r="D78">
            <v>1839.61</v>
          </cell>
          <cell r="E78">
            <v>217.27600000000021</v>
          </cell>
          <cell r="F78">
            <v>187.94400000000024</v>
          </cell>
          <cell r="G78">
            <v>2.3235999999999999</v>
          </cell>
          <cell r="H78">
            <v>1.6077145772635137</v>
          </cell>
          <cell r="I78">
            <v>1.5657714787270964</v>
          </cell>
          <cell r="J78">
            <v>1.4429688901451938</v>
          </cell>
          <cell r="K78">
            <v>1.6194563596531586</v>
          </cell>
          <cell r="L78">
            <v>2.0704997233218378</v>
          </cell>
          <cell r="M78">
            <v>0.87532277500430378</v>
          </cell>
        </row>
        <row r="79">
          <cell r="A79">
            <v>37347</v>
          </cell>
          <cell r="B79">
            <v>217.28800000000001</v>
          </cell>
          <cell r="C79">
            <v>146.042</v>
          </cell>
          <cell r="D79">
            <v>1854.33</v>
          </cell>
          <cell r="E79">
            <v>218.48600000000019</v>
          </cell>
          <cell r="F79">
            <v>191.92100000000025</v>
          </cell>
          <cell r="G79">
            <v>2.3624999999999998</v>
          </cell>
          <cell r="H79">
            <v>1.6024538860866684</v>
          </cell>
          <cell r="I79">
            <v>1.5757316388436202</v>
          </cell>
          <cell r="J79">
            <v>1.4315143475001753</v>
          </cell>
          <cell r="K79">
            <v>1.6104876284979346</v>
          </cell>
          <cell r="L79">
            <v>2.027594687397416</v>
          </cell>
          <cell r="M79">
            <v>0.86091005291005296</v>
          </cell>
        </row>
        <row r="80">
          <cell r="A80">
            <v>37377</v>
          </cell>
          <cell r="B80">
            <v>222.79300000000001</v>
          </cell>
          <cell r="C80">
            <v>145.86000000000001</v>
          </cell>
          <cell r="D80">
            <v>1858.22</v>
          </cell>
          <cell r="E80">
            <v>220.29200000000017</v>
          </cell>
          <cell r="F80">
            <v>192.02300000000025</v>
          </cell>
          <cell r="G80">
            <v>2.5219999999999998</v>
          </cell>
          <cell r="H80">
            <v>1.5628587971794445</v>
          </cell>
          <cell r="I80">
            <v>1.5776977924036746</v>
          </cell>
          <cell r="J80">
            <v>1.4285176136302482</v>
          </cell>
          <cell r="K80">
            <v>1.5972845132823696</v>
          </cell>
          <cell r="L80">
            <v>2.0265176567390335</v>
          </cell>
          <cell r="M80">
            <v>0.80646312450436175</v>
          </cell>
        </row>
        <row r="81">
          <cell r="A81">
            <v>37408</v>
          </cell>
          <cell r="B81">
            <v>224.054</v>
          </cell>
          <cell r="C81">
            <v>151.47499999999999</v>
          </cell>
          <cell r="D81">
            <v>1866.02</v>
          </cell>
          <cell r="E81">
            <v>223.68800000000016</v>
          </cell>
          <cell r="F81">
            <v>195.54800000000026</v>
          </cell>
          <cell r="G81">
            <v>2.8443999999999998</v>
          </cell>
          <cell r="H81">
            <v>1.5540628598462871</v>
          </cell>
          <cell r="I81">
            <v>1.5192143918138306</v>
          </cell>
          <cell r="J81">
            <v>1.422546382139527</v>
          </cell>
          <cell r="K81">
            <v>1.5730347627051955</v>
          </cell>
          <cell r="L81">
            <v>1.9899871131384594</v>
          </cell>
          <cell r="M81">
            <v>0.71505414147096058</v>
          </cell>
        </row>
        <row r="82">
          <cell r="A82">
            <v>37438</v>
          </cell>
          <cell r="B82">
            <v>224.71199999999999</v>
          </cell>
          <cell r="C82">
            <v>156.46100000000001</v>
          </cell>
          <cell r="D82">
            <v>1888.23</v>
          </cell>
          <cell r="E82">
            <v>228.05700000000019</v>
          </cell>
          <cell r="F82">
            <v>194.20700000000025</v>
          </cell>
          <cell r="G82">
            <v>3.4285000000000001</v>
          </cell>
          <cell r="H82">
            <v>1.5495122645875612</v>
          </cell>
          <cell r="I82">
            <v>1.470801030288698</v>
          </cell>
          <cell r="J82">
            <v>1.4058139103816802</v>
          </cell>
          <cell r="K82">
            <v>1.5428993628785774</v>
          </cell>
          <cell r="L82">
            <v>2.0037279809687574</v>
          </cell>
          <cell r="M82">
            <v>0.59323319235817418</v>
          </cell>
        </row>
        <row r="83">
          <cell r="A83">
            <v>37469</v>
          </cell>
          <cell r="B83">
            <v>226.96799999999999</v>
          </cell>
          <cell r="C83">
            <v>160.93</v>
          </cell>
          <cell r="D83">
            <v>1900.5</v>
          </cell>
          <cell r="E83">
            <v>233.34800000000018</v>
          </cell>
          <cell r="F83">
            <v>201.97600000000025</v>
          </cell>
          <cell r="G83">
            <v>3.0223</v>
          </cell>
          <cell r="H83">
            <v>1.5341105354058724</v>
          </cell>
          <cell r="I83">
            <v>1.4299571242154974</v>
          </cell>
          <cell r="J83">
            <v>1.3967377006051038</v>
          </cell>
          <cell r="K83">
            <v>1.5079152167578027</v>
          </cell>
          <cell r="L83">
            <v>1.9266546520378633</v>
          </cell>
          <cell r="M83">
            <v>0.67296429871290075</v>
          </cell>
        </row>
        <row r="84">
          <cell r="A84">
            <v>37500</v>
          </cell>
          <cell r="B84">
            <v>228.57599999999999</v>
          </cell>
          <cell r="C84">
            <v>166.108</v>
          </cell>
          <cell r="D84">
            <v>1914.18</v>
          </cell>
          <cell r="E84">
            <v>238.94300000000018</v>
          </cell>
          <cell r="F84">
            <v>204.81600000000026</v>
          </cell>
          <cell r="G84">
            <v>3.8948999999999998</v>
          </cell>
          <cell r="H84">
            <v>1.5233182836343275</v>
          </cell>
          <cell r="I84">
            <v>1.3853817997929057</v>
          </cell>
          <cell r="J84">
            <v>1.3867556865080608</v>
          </cell>
          <cell r="K84">
            <v>1.4726064375185703</v>
          </cell>
          <cell r="L84">
            <v>1.8999394578548525</v>
          </cell>
          <cell r="M84">
            <v>0.52219569180210024</v>
          </cell>
        </row>
        <row r="85">
          <cell r="A85">
            <v>37530</v>
          </cell>
          <cell r="B85">
            <v>231.167</v>
          </cell>
          <cell r="C85">
            <v>173.476</v>
          </cell>
          <cell r="D85">
            <v>1939.26</v>
          </cell>
          <cell r="E85">
            <v>248.19900000000018</v>
          </cell>
          <cell r="F85">
            <v>212.43200000000027</v>
          </cell>
          <cell r="G85">
            <v>3.645</v>
          </cell>
          <cell r="H85">
            <v>1.5062444033966786</v>
          </cell>
          <cell r="I85">
            <v>1.3265408471488851</v>
          </cell>
          <cell r="J85">
            <v>1.3688210967069914</v>
          </cell>
          <cell r="K85">
            <v>1.417689031784978</v>
          </cell>
          <cell r="L85">
            <v>1.8318238306846402</v>
          </cell>
          <cell r="M85">
            <v>0.55799725651577503</v>
          </cell>
        </row>
        <row r="86">
          <cell r="A86">
            <v>37561</v>
          </cell>
          <cell r="B86">
            <v>236.83</v>
          </cell>
          <cell r="C86">
            <v>174.68700000000001</v>
          </cell>
          <cell r="D86">
            <v>1997.83</v>
          </cell>
          <cell r="E86">
            <v>261.08</v>
          </cell>
          <cell r="F86">
            <v>219.04900000000029</v>
          </cell>
          <cell r="G86">
            <v>3.6364999999999998</v>
          </cell>
          <cell r="H86">
            <v>1.4702275894101253</v>
          </cell>
          <cell r="I86">
            <v>1.317344736586008</v>
          </cell>
          <cell r="J86">
            <v>1.3286916304190046</v>
          </cell>
          <cell r="K86">
            <v>1.3477439865175427</v>
          </cell>
          <cell r="L86">
            <v>1.7764883656168229</v>
          </cell>
          <cell r="M86">
            <v>0.55930152619276785</v>
          </cell>
        </row>
        <row r="87">
          <cell r="A87">
            <v>37591</v>
          </cell>
          <cell r="B87">
            <v>240.86099999999999</v>
          </cell>
          <cell r="C87">
            <v>176.21899999999999</v>
          </cell>
          <cell r="D87">
            <v>2039.78</v>
          </cell>
          <cell r="E87">
            <v>270.86700000000019</v>
          </cell>
          <cell r="F87">
            <v>225.11700000000027</v>
          </cell>
          <cell r="G87">
            <v>3.5333000000000001</v>
          </cell>
          <cell r="H87">
            <v>1.445622163820627</v>
          </cell>
          <cell r="I87">
            <v>1.3058921001708101</v>
          </cell>
          <cell r="J87">
            <v>1.3013658335702869</v>
          </cell>
          <cell r="K87">
            <v>1.2990471338332088</v>
          </cell>
          <cell r="L87">
            <v>1.7286033484810099</v>
          </cell>
          <cell r="M87">
            <v>0.57563750601420771</v>
          </cell>
        </row>
        <row r="88">
          <cell r="A88">
            <v>37622</v>
          </cell>
          <cell r="B88">
            <v>244.489</v>
          </cell>
          <cell r="C88">
            <v>178.28800000000001</v>
          </cell>
          <cell r="D88">
            <v>2085.6799999999998</v>
          </cell>
          <cell r="E88">
            <v>277.17300000000017</v>
          </cell>
          <cell r="F88">
            <v>228.61500000000001</v>
          </cell>
          <cell r="G88">
            <v>3.5257999999999998</v>
          </cell>
          <cell r="H88">
            <v>1.4241704125747989</v>
          </cell>
          <cell r="I88">
            <v>1.2907374584941218</v>
          </cell>
          <cell r="J88">
            <v>1.2727264009819341</v>
          </cell>
          <cell r="K88">
            <v>1.2694923387198602</v>
          </cell>
          <cell r="L88">
            <v>1.702154276840977</v>
          </cell>
          <cell r="M88">
            <v>0.57686198876850647</v>
          </cell>
        </row>
        <row r="89">
          <cell r="A89">
            <v>37653</v>
          </cell>
          <cell r="B89">
            <v>247.898</v>
          </cell>
          <cell r="C89">
            <v>178.32</v>
          </cell>
          <cell r="D89">
            <v>2118.4299999999998</v>
          </cell>
          <cell r="E89">
            <v>283.50600000000014</v>
          </cell>
          <cell r="F89">
            <v>232.63499999999999</v>
          </cell>
          <cell r="G89">
            <v>3.5632000000000001</v>
          </cell>
          <cell r="H89">
            <v>1.4045857570452365</v>
          </cell>
          <cell r="I89">
            <v>1.2905058322117542</v>
          </cell>
          <cell r="J89">
            <v>1.253050608233456</v>
          </cell>
          <cell r="K89">
            <v>1.2411342264361243</v>
          </cell>
          <cell r="L89">
            <v>1.6727405592451694</v>
          </cell>
          <cell r="M89">
            <v>0.57080713964975305</v>
          </cell>
        </row>
        <row r="90">
          <cell r="A90">
            <v>37681</v>
          </cell>
          <cell r="B90">
            <v>251.31800000000001</v>
          </cell>
          <cell r="C90">
            <v>180.655</v>
          </cell>
          <cell r="D90">
            <v>2144.4899999999998</v>
          </cell>
          <cell r="E90">
            <v>287.85500000000002</v>
          </cell>
          <cell r="F90">
            <v>235.46400000000031</v>
          </cell>
          <cell r="G90">
            <v>3.3531</v>
          </cell>
          <cell r="H90">
            <v>1.3854717927088389</v>
          </cell>
          <cell r="I90">
            <v>1.2738258005590766</v>
          </cell>
          <cell r="J90">
            <v>1.2378234452014234</v>
          </cell>
          <cell r="K90">
            <v>1.2223827968942698</v>
          </cell>
          <cell r="L90">
            <v>1.6526432915435032</v>
          </cell>
          <cell r="M90">
            <v>0.60657302197966068</v>
          </cell>
        </row>
        <row r="91">
          <cell r="A91">
            <v>37712</v>
          </cell>
          <cell r="B91">
            <v>253.58500000000001</v>
          </cell>
          <cell r="C91">
            <v>178.86600000000001</v>
          </cell>
          <cell r="D91">
            <v>2165.29</v>
          </cell>
          <cell r="E91">
            <v>290.51200000000017</v>
          </cell>
          <cell r="F91">
            <v>237.72700000000029</v>
          </cell>
          <cell r="G91">
            <v>2.8898000000000001</v>
          </cell>
          <cell r="H91">
            <v>1.3730859475126684</v>
          </cell>
          <cell r="I91">
            <v>1.2865664799346996</v>
          </cell>
          <cell r="J91">
            <v>1.2259327849849213</v>
          </cell>
          <cell r="K91">
            <v>1.2112029795671084</v>
          </cell>
          <cell r="L91">
            <v>1.6369112469345068</v>
          </cell>
          <cell r="M91">
            <v>0.70382033358709939</v>
          </cell>
        </row>
        <row r="92">
          <cell r="A92">
            <v>37742</v>
          </cell>
          <cell r="B92">
            <v>260.77800000000002</v>
          </cell>
          <cell r="C92">
            <v>176.22300000000001</v>
          </cell>
          <cell r="D92">
            <v>2178.5</v>
          </cell>
          <cell r="E92">
            <v>289.74700000000018</v>
          </cell>
          <cell r="F92">
            <v>240.52600000000029</v>
          </cell>
          <cell r="G92">
            <v>2.9655999999999998</v>
          </cell>
          <cell r="H92">
            <v>1.3352123261931603</v>
          </cell>
          <cell r="I92">
            <v>1.3058624583624157</v>
          </cell>
          <cell r="J92">
            <v>1.2184989671792519</v>
          </cell>
          <cell r="K92">
            <v>1.2144008393529522</v>
          </cell>
          <cell r="L92">
            <v>1.6178625179814219</v>
          </cell>
          <cell r="M92">
            <v>0.68583086053412468</v>
          </cell>
        </row>
        <row r="93">
          <cell r="A93">
            <v>37773</v>
          </cell>
          <cell r="B93">
            <v>263.51600000000002</v>
          </cell>
          <cell r="C93">
            <v>173.69399999999999</v>
          </cell>
          <cell r="D93">
            <v>2175.23</v>
          </cell>
          <cell r="E93">
            <v>286.84300000000019</v>
          </cell>
          <cell r="F93">
            <v>241.82</v>
          </cell>
          <cell r="G93">
            <v>2.8719999999999999</v>
          </cell>
          <cell r="H93">
            <v>1.3213391217231591</v>
          </cell>
          <cell r="I93">
            <v>1.324875931235391</v>
          </cell>
          <cell r="J93">
            <v>1.2203307236476142</v>
          </cell>
          <cell r="K93">
            <v>1.2266954396656002</v>
          </cell>
          <cell r="L93">
            <v>1.6092051939459102</v>
          </cell>
          <cell r="M93">
            <v>0.70818245125348189</v>
          </cell>
        </row>
        <row r="94">
          <cell r="A94">
            <v>37803</v>
          </cell>
          <cell r="B94">
            <v>266.13200000000001</v>
          </cell>
          <cell r="C94">
            <v>172.91200000000001</v>
          </cell>
          <cell r="D94">
            <v>2179.58</v>
          </cell>
          <cell r="E94">
            <v>285.64900000000017</v>
          </cell>
          <cell r="F94">
            <v>242.17700000000025</v>
          </cell>
          <cell r="G94">
            <v>2.9655</v>
          </cell>
          <cell r="H94">
            <v>1.3083507432401966</v>
          </cell>
          <cell r="I94">
            <v>1.3308677246229295</v>
          </cell>
          <cell r="J94">
            <v>1.2178951908165794</v>
          </cell>
          <cell r="K94">
            <v>1.2318229715489983</v>
          </cell>
          <cell r="L94">
            <v>1.6068330188250726</v>
          </cell>
          <cell r="M94">
            <v>0.68585398752318327</v>
          </cell>
        </row>
        <row r="95">
          <cell r="A95">
            <v>37834</v>
          </cell>
          <cell r="B95">
            <v>269.96699999999998</v>
          </cell>
          <cell r="C95">
            <v>172.84200000000001</v>
          </cell>
          <cell r="D95">
            <v>2186.9899999999998</v>
          </cell>
          <cell r="E95">
            <v>286.73500000000001</v>
          </cell>
          <cell r="F95">
            <v>243.26</v>
          </cell>
          <cell r="G95">
            <v>2.9664999999999999</v>
          </cell>
          <cell r="H95">
            <v>1.2897650453573957</v>
          </cell>
          <cell r="I95">
            <v>1.3314067182744933</v>
          </cell>
          <cell r="J95">
            <v>1.2137686957873608</v>
          </cell>
          <cell r="K95">
            <v>1.2271574799030465</v>
          </cell>
          <cell r="L95">
            <v>1.599679355422182</v>
          </cell>
          <cell r="M95">
            <v>0.68562278779706731</v>
          </cell>
        </row>
        <row r="96">
          <cell r="A96">
            <v>37865</v>
          </cell>
          <cell r="B96">
            <v>270.55500000000001</v>
          </cell>
          <cell r="C96">
            <v>171.86699999999999</v>
          </cell>
          <cell r="D96">
            <v>2204.0500000000002</v>
          </cell>
          <cell r="E96">
            <v>290.12700000000012</v>
          </cell>
          <cell r="F96">
            <v>240.57900000000026</v>
          </cell>
          <cell r="G96">
            <v>2.9234</v>
          </cell>
          <cell r="H96">
            <v>1.2869619855482251</v>
          </cell>
          <cell r="I96">
            <v>1.3389597770368948</v>
          </cell>
          <cell r="J96">
            <v>1.204373766475352</v>
          </cell>
          <cell r="K96">
            <v>1.2128102520620276</v>
          </cell>
          <cell r="L96">
            <v>1.6175060998674013</v>
          </cell>
          <cell r="M96">
            <v>0.69573099815283579</v>
          </cell>
        </row>
        <row r="97">
          <cell r="A97">
            <v>37895</v>
          </cell>
          <cell r="B97">
            <v>272.32499999999999</v>
          </cell>
          <cell r="C97">
            <v>171.482</v>
          </cell>
          <cell r="D97">
            <v>2210.44</v>
          </cell>
          <cell r="E97">
            <v>291.2290000000001</v>
          </cell>
          <cell r="F97">
            <v>243.625</v>
          </cell>
          <cell r="G97">
            <v>2.8561999999999999</v>
          </cell>
          <cell r="H97">
            <v>1.2785972642981733</v>
          </cell>
          <cell r="I97">
            <v>1.3419659206214063</v>
          </cell>
          <cell r="J97">
            <v>1.2008921300736504</v>
          </cell>
          <cell r="K97">
            <v>1.2082210219449296</v>
          </cell>
          <cell r="L97">
            <v>1.5972827090815802</v>
          </cell>
          <cell r="M97">
            <v>0.71209999299768934</v>
          </cell>
        </row>
        <row r="98">
          <cell r="A98">
            <v>37926</v>
          </cell>
          <cell r="B98">
            <v>275.15199999999999</v>
          </cell>
          <cell r="C98">
            <v>172.554</v>
          </cell>
          <cell r="D98">
            <v>2217.96</v>
          </cell>
          <cell r="E98">
            <v>292.6570000000001</v>
          </cell>
          <cell r="F98">
            <v>242.70800000000025</v>
          </cell>
          <cell r="G98">
            <v>2.9493999999999998</v>
          </cell>
          <cell r="H98">
            <v>1.2654605454439729</v>
          </cell>
          <cell r="I98">
            <v>1.3336288929842253</v>
          </cell>
          <cell r="J98">
            <v>1.1968205017223033</v>
          </cell>
          <cell r="K98">
            <v>1.2023255893417888</v>
          </cell>
          <cell r="L98">
            <v>1.6033175667880728</v>
          </cell>
          <cell r="M98">
            <v>0.6895978843154541</v>
          </cell>
        </row>
        <row r="99">
          <cell r="A99">
            <v>37956</v>
          </cell>
          <cell r="B99">
            <v>275.59399999999999</v>
          </cell>
          <cell r="C99">
            <v>175.20400000000001</v>
          </cell>
          <cell r="D99">
            <v>2229.4899999999998</v>
          </cell>
          <cell r="E99">
            <v>294.45499999999998</v>
          </cell>
          <cell r="F99">
            <v>244.62400000000025</v>
          </cell>
          <cell r="G99">
            <v>2.8892000000000002</v>
          </cell>
          <cell r="H99">
            <v>1.2634309890636226</v>
          </cell>
          <cell r="I99">
            <v>1.3134574553092393</v>
          </cell>
          <cell r="J99">
            <v>1.1906310411798215</v>
          </cell>
          <cell r="K99">
            <v>1.1949839534054441</v>
          </cell>
          <cell r="L99">
            <v>1.5907596965138318</v>
          </cell>
          <cell r="M99">
            <v>0.70396649591582439</v>
          </cell>
        </row>
        <row r="100">
          <cell r="A100">
            <v>37987</v>
          </cell>
          <cell r="B100">
            <v>276.49</v>
          </cell>
          <cell r="C100">
            <v>177.53800000000001</v>
          </cell>
          <cell r="D100">
            <v>2246.4299999999998</v>
          </cell>
          <cell r="E100">
            <v>297.0390000000001</v>
          </cell>
          <cell r="F100">
            <v>248.76</v>
          </cell>
          <cell r="G100">
            <v>2.9409000000000001</v>
          </cell>
          <cell r="H100">
            <v>1.2593366848710623</v>
          </cell>
          <cell r="I100">
            <v>1.2961901114127679</v>
          </cell>
          <cell r="J100">
            <v>1.1816526666755698</v>
          </cell>
          <cell r="K100">
            <v>1.1845885557115392</v>
          </cell>
          <cell r="L100">
            <v>1.5643109824730663</v>
          </cell>
          <cell r="M100">
            <v>0.69159100955489816</v>
          </cell>
        </row>
        <row r="101">
          <cell r="A101">
            <v>38018</v>
          </cell>
          <cell r="B101">
            <v>279.24299999999999</v>
          </cell>
          <cell r="C101">
            <v>185.001</v>
          </cell>
          <cell r="D101">
            <v>2260.13</v>
          </cell>
          <cell r="E101">
            <v>299.09700000000009</v>
          </cell>
          <cell r="F101">
            <v>259.51400000000029</v>
          </cell>
          <cell r="G101">
            <v>2.9138000000000002</v>
          </cell>
          <cell r="H101">
            <v>1.2469211403687828</v>
          </cell>
          <cell r="I101">
            <v>1.2439013843168414</v>
          </cell>
          <cell r="J101">
            <v>1.174489962966732</v>
          </cell>
          <cell r="K101">
            <v>1.17643774427694</v>
          </cell>
          <cell r="L101">
            <v>1.4994875035643531</v>
          </cell>
          <cell r="M101">
            <v>0.69802319994508888</v>
          </cell>
        </row>
        <row r="102">
          <cell r="A102">
            <v>38047</v>
          </cell>
          <cell r="B102">
            <v>282.47000000000003</v>
          </cell>
          <cell r="C102">
            <v>192.03299999999999</v>
          </cell>
          <cell r="D102">
            <v>2270.75</v>
          </cell>
          <cell r="E102">
            <v>302.48400000000009</v>
          </cell>
          <cell r="F102">
            <v>265.57900000000029</v>
          </cell>
          <cell r="G102">
            <v>2.9085999999999999</v>
          </cell>
          <cell r="H102">
            <v>1.2326760363932452</v>
          </cell>
          <cell r="I102">
            <v>1.1983513250326767</v>
          </cell>
          <cell r="J102">
            <v>1.1689970274138501</v>
          </cell>
          <cell r="K102">
            <v>1.1632648338424509</v>
          </cell>
          <cell r="L102">
            <v>1.4652438634078733</v>
          </cell>
          <cell r="M102">
            <v>0.69927112700268179</v>
          </cell>
        </row>
        <row r="103">
          <cell r="A103">
            <v>38078</v>
          </cell>
          <cell r="B103">
            <v>284.12799999999999</v>
          </cell>
          <cell r="C103">
            <v>197.98099999999999</v>
          </cell>
          <cell r="D103">
            <v>2279.15</v>
          </cell>
          <cell r="E103">
            <v>306.15100000000012</v>
          </cell>
          <cell r="F103">
            <v>269.72800000000029</v>
          </cell>
          <cell r="G103">
            <v>2.9447000000000001</v>
          </cell>
          <cell r="H103">
            <v>1.2254828809550626</v>
          </cell>
          <cell r="I103">
            <v>1.1623489122693591</v>
          </cell>
          <cell r="J103">
            <v>1.1646885900445341</v>
          </cell>
          <cell r="K103">
            <v>1.1493315390117944</v>
          </cell>
          <cell r="L103">
            <v>1.4427052438011609</v>
          </cell>
          <cell r="M103">
            <v>0.69069854314531187</v>
          </cell>
        </row>
        <row r="104">
          <cell r="A104">
            <v>38108</v>
          </cell>
          <cell r="B104">
            <v>289.31700000000001</v>
          </cell>
          <cell r="C104">
            <v>198.328</v>
          </cell>
          <cell r="D104">
            <v>2290.77</v>
          </cell>
          <cell r="E104">
            <v>310.15200000000016</v>
          </cell>
          <cell r="F104">
            <v>277.9920000000003</v>
          </cell>
          <cell r="G104">
            <v>3.1291000000000002</v>
          </cell>
          <cell r="H104">
            <v>1.2035034235803634</v>
          </cell>
          <cell r="I104">
            <v>1.1603152353676738</v>
          </cell>
          <cell r="J104">
            <v>1.1587806720011176</v>
          </cell>
          <cell r="K104">
            <v>1.1345050168949413</v>
          </cell>
          <cell r="L104">
            <v>1.3998172609283703</v>
          </cell>
          <cell r="M104">
            <v>0.64999520628934837</v>
          </cell>
        </row>
        <row r="105">
          <cell r="A105">
            <v>38139</v>
          </cell>
          <cell r="B105">
            <v>291.34800000000001</v>
          </cell>
          <cell r="C105">
            <v>200.155</v>
          </cell>
          <cell r="D105">
            <v>2307.0300000000002</v>
          </cell>
          <cell r="E105">
            <v>314.41900000000015</v>
          </cell>
          <cell r="F105">
            <v>282.4440000000003</v>
          </cell>
          <cell r="G105">
            <v>3.1074999999999999</v>
          </cell>
          <cell r="H105">
            <v>1.1951137471340116</v>
          </cell>
          <cell r="I105">
            <v>1.1497239639279557</v>
          </cell>
          <cell r="J105">
            <v>1.1506135594248881</v>
          </cell>
          <cell r="K105">
            <v>1.1191085780439474</v>
          </cell>
          <cell r="L105">
            <v>1.3777527580688547</v>
          </cell>
          <cell r="M105">
            <v>0.65451327433628326</v>
          </cell>
        </row>
        <row r="106">
          <cell r="A106">
            <v>38169</v>
          </cell>
          <cell r="B106">
            <v>294.625</v>
          </cell>
          <cell r="C106">
            <v>200.60499999999999</v>
          </cell>
          <cell r="D106">
            <v>2328.02</v>
          </cell>
          <cell r="E106">
            <v>318.53200000000015</v>
          </cell>
          <cell r="F106">
            <v>292.56400000000031</v>
          </cell>
          <cell r="G106">
            <v>3.0268000000000002</v>
          </cell>
          <cell r="H106">
            <v>1.1818209588459907</v>
          </cell>
          <cell r="I106">
            <v>1.147144886717679</v>
          </cell>
          <cell r="J106">
            <v>1.140239345022809</v>
          </cell>
          <cell r="K106">
            <v>1.1046582446975495</v>
          </cell>
          <cell r="L106">
            <v>1.330095295388358</v>
          </cell>
          <cell r="M106">
            <v>0.67196379014140339</v>
          </cell>
        </row>
        <row r="107">
          <cell r="A107">
            <v>38200</v>
          </cell>
          <cell r="B107">
            <v>297.00299999999999</v>
          </cell>
          <cell r="C107">
            <v>204.39400000000001</v>
          </cell>
          <cell r="D107">
            <v>2344.08</v>
          </cell>
          <cell r="E107">
            <v>322.41200000000015</v>
          </cell>
          <cell r="F107">
            <v>301.14200000000028</v>
          </cell>
          <cell r="G107">
            <v>2.9338000000000002</v>
          </cell>
          <cell r="H107">
            <v>1.1723585283650335</v>
          </cell>
          <cell r="I107">
            <v>1.1258794289460552</v>
          </cell>
          <cell r="J107">
            <v>1.1324272209139621</v>
          </cell>
          <cell r="K107">
            <v>1.0913644653424805</v>
          </cell>
          <cell r="L107">
            <v>1.2922076628301586</v>
          </cell>
          <cell r="M107">
            <v>0.69326470788738148</v>
          </cell>
        </row>
        <row r="108">
          <cell r="A108">
            <v>38231</v>
          </cell>
          <cell r="B108">
            <v>298.72199999999998</v>
          </cell>
          <cell r="C108">
            <v>203.392</v>
          </cell>
          <cell r="D108">
            <v>2351.8200000000002</v>
          </cell>
          <cell r="E108">
            <v>324.65100000000024</v>
          </cell>
          <cell r="F108">
            <v>307.04200000000031</v>
          </cell>
          <cell r="G108">
            <v>2.8586</v>
          </cell>
          <cell r="H108">
            <v>1.1656121745301653</v>
          </cell>
          <cell r="I108">
            <v>1.1314260147891755</v>
          </cell>
          <cell r="J108">
            <v>1.1287003257051984</v>
          </cell>
          <cell r="K108">
            <v>1.0838377211220658</v>
          </cell>
          <cell r="L108">
            <v>1.2673771015040274</v>
          </cell>
          <cell r="M108">
            <v>0.71150213391170503</v>
          </cell>
        </row>
        <row r="109">
          <cell r="A109">
            <v>38261</v>
          </cell>
          <cell r="B109">
            <v>302.27499999999998</v>
          </cell>
          <cell r="C109">
            <v>205.86199999999999</v>
          </cell>
          <cell r="D109">
            <v>2362.17</v>
          </cell>
          <cell r="E109">
            <v>325.92500000000001</v>
          </cell>
          <cell r="F109">
            <v>312.00300000000038</v>
          </cell>
          <cell r="G109">
            <v>2.8565</v>
          </cell>
          <cell r="H109">
            <v>1.1519113390124889</v>
          </cell>
          <cell r="I109">
            <v>1.1178507932498469</v>
          </cell>
          <cell r="J109">
            <v>1.1237548525296654</v>
          </cell>
          <cell r="K109">
            <v>1.0796011352304979</v>
          </cell>
          <cell r="L109">
            <v>1.2472251869373034</v>
          </cell>
          <cell r="M109">
            <v>0.71202520567127603</v>
          </cell>
        </row>
        <row r="110">
          <cell r="A110">
            <v>38292</v>
          </cell>
          <cell r="B110">
            <v>304.42899999999997</v>
          </cell>
          <cell r="C110">
            <v>209.971</v>
          </cell>
          <cell r="D110">
            <v>2378.4699999999998</v>
          </cell>
          <cell r="E110">
            <v>328.58800000000025</v>
          </cell>
          <cell r="F110">
            <v>320.82</v>
          </cell>
          <cell r="G110">
            <v>2.7307000000000001</v>
          </cell>
          <cell r="H110">
            <v>1.1437609426171622</v>
          </cell>
          <cell r="I110">
            <v>1.0959751584742654</v>
          </cell>
          <cell r="J110">
            <v>1.1160535974807335</v>
          </cell>
          <cell r="K110">
            <v>1.0708516440040408</v>
          </cell>
          <cell r="L110">
            <v>1.2129480705691664</v>
          </cell>
          <cell r="M110">
            <v>0.7448273336507123</v>
          </cell>
        </row>
        <row r="111">
          <cell r="A111">
            <v>38322</v>
          </cell>
          <cell r="B111">
            <v>305.97399999999999</v>
          </cell>
          <cell r="C111">
            <v>209.803</v>
          </cell>
          <cell r="D111">
            <v>2398.92</v>
          </cell>
          <cell r="E111">
            <v>331.005</v>
          </cell>
          <cell r="F111">
            <v>321.03500000000003</v>
          </cell>
          <cell r="G111">
            <v>2.6543999999999999</v>
          </cell>
          <cell r="H111">
            <v>1.1379855804741581</v>
          </cell>
          <cell r="I111">
            <v>1.0968527618766175</v>
          </cell>
          <cell r="J111">
            <v>1.1065396094909377</v>
          </cell>
          <cell r="K111">
            <v>1.063032280479147</v>
          </cell>
          <cell r="L111">
            <v>1.2121357484386437</v>
          </cell>
          <cell r="M111">
            <v>0.76623719107896326</v>
          </cell>
        </row>
        <row r="112">
          <cell r="A112">
            <v>38353</v>
          </cell>
          <cell r="B112">
            <v>308.28399999999999</v>
          </cell>
          <cell r="C112">
            <v>210.29499999999999</v>
          </cell>
          <cell r="D112">
            <v>2412.83</v>
          </cell>
          <cell r="E112">
            <v>332.29800000000029</v>
          </cell>
          <cell r="F112">
            <v>323.435</v>
          </cell>
          <cell r="G112">
            <v>2.6248</v>
          </cell>
          <cell r="H112">
            <v>1.1294585512060309</v>
          </cell>
          <cell r="I112">
            <v>1.094286597398892</v>
          </cell>
          <cell r="J112">
            <v>1.1001603925680632</v>
          </cell>
          <cell r="K112">
            <v>1.0588959307609427</v>
          </cell>
          <cell r="L112">
            <v>1.2031412803190749</v>
          </cell>
          <cell r="M112">
            <v>0.77487808594940566</v>
          </cell>
        </row>
        <row r="113">
          <cell r="A113">
            <v>38384</v>
          </cell>
          <cell r="B113">
            <v>309.64600000000002</v>
          </cell>
          <cell r="C113">
            <v>210.708</v>
          </cell>
          <cell r="D113">
            <v>2427.0700000000002</v>
          </cell>
          <cell r="E113">
            <v>333.2880000000003</v>
          </cell>
          <cell r="F113">
            <v>328.79</v>
          </cell>
          <cell r="G113">
            <v>2.5950000000000002</v>
          </cell>
          <cell r="H113">
            <v>1.1244905472701086</v>
          </cell>
          <cell r="I113">
            <v>1.0921417316855553</v>
          </cell>
          <cell r="J113">
            <v>1.0937055791551129</v>
          </cell>
          <cell r="K113">
            <v>1.0557505820791619</v>
          </cell>
          <cell r="L113">
            <v>1.1835457282764072</v>
          </cell>
          <cell r="M113">
            <v>0.78377649325626197</v>
          </cell>
        </row>
        <row r="114">
          <cell r="A114">
            <v>38412</v>
          </cell>
          <cell r="B114">
            <v>311.733</v>
          </cell>
          <cell r="C114">
            <v>210.64</v>
          </cell>
          <cell r="D114">
            <v>2441.87</v>
          </cell>
          <cell r="E114">
            <v>336.12300000000033</v>
          </cell>
          <cell r="F114">
            <v>330.43200000000036</v>
          </cell>
          <cell r="G114">
            <v>2.6661999999999999</v>
          </cell>
          <cell r="H114">
            <v>1.1169622722008898</v>
          </cell>
          <cell r="I114">
            <v>1.0924943030763388</v>
          </cell>
          <cell r="J114">
            <v>1.087076707605237</v>
          </cell>
          <cell r="K114">
            <v>1.0468459462756183</v>
          </cell>
          <cell r="L114">
            <v>1.1776643908580269</v>
          </cell>
          <cell r="M114">
            <v>0.76284599804965869</v>
          </cell>
        </row>
        <row r="115">
          <cell r="A115">
            <v>38443</v>
          </cell>
          <cell r="B115">
            <v>313.97699999999998</v>
          </cell>
          <cell r="C115">
            <v>212.15299999999999</v>
          </cell>
          <cell r="D115">
            <v>2463.11</v>
          </cell>
          <cell r="E115">
            <v>339.03</v>
          </cell>
          <cell r="F115">
            <v>339.28700000000038</v>
          </cell>
          <cell r="G115">
            <v>2.5312999999999999</v>
          </cell>
          <cell r="H115">
            <v>1.1089793201412843</v>
          </cell>
          <cell r="I115">
            <v>1.084703020933006</v>
          </cell>
          <cell r="J115">
            <v>1.0777025792595538</v>
          </cell>
          <cell r="K115">
            <v>1.0378698050320032</v>
          </cell>
          <cell r="L115">
            <v>1.1469287063754272</v>
          </cell>
          <cell r="M115">
            <v>0.80350017777426619</v>
          </cell>
        </row>
        <row r="116">
          <cell r="A116">
            <v>38473</v>
          </cell>
          <cell r="B116">
            <v>320.524</v>
          </cell>
          <cell r="C116">
            <v>209.92400000000001</v>
          </cell>
          <cell r="D116">
            <v>2475.1799999999998</v>
          </cell>
          <cell r="E116">
            <v>338.29900000000038</v>
          </cell>
          <cell r="F116">
            <v>347.16400000000039</v>
          </cell>
          <cell r="G116">
            <v>2.4037999999999999</v>
          </cell>
          <cell r="H116">
            <v>1.0863273889006753</v>
          </cell>
          <cell r="I116">
            <v>1.0962205369562317</v>
          </cell>
          <cell r="J116">
            <v>1.0724472563611536</v>
          </cell>
          <cell r="K116">
            <v>1.0401124449082015</v>
          </cell>
          <cell r="L116">
            <v>1.1209053934163666</v>
          </cell>
          <cell r="M116">
            <v>0.8461186454779932</v>
          </cell>
        </row>
        <row r="117">
          <cell r="A117">
            <v>38504</v>
          </cell>
          <cell r="B117">
            <v>322.97399999999999</v>
          </cell>
          <cell r="C117">
            <v>208.77</v>
          </cell>
          <cell r="D117">
            <v>2474.6799999999998</v>
          </cell>
          <cell r="E117">
            <v>336.80100000000039</v>
          </cell>
          <cell r="F117">
            <v>353.84300000000042</v>
          </cell>
          <cell r="G117">
            <v>2.3504</v>
          </cell>
          <cell r="H117">
            <v>1.078086780979274</v>
          </cell>
          <cell r="I117">
            <v>1.102280021075825</v>
          </cell>
          <cell r="J117">
            <v>1.0726639403882523</v>
          </cell>
          <cell r="K117">
            <v>1.0447385845053894</v>
          </cell>
          <cell r="L117">
            <v>1.0997476281853802</v>
          </cell>
          <cell r="M117">
            <v>0.86534206943498981</v>
          </cell>
        </row>
        <row r="118">
          <cell r="A118">
            <v>38534</v>
          </cell>
          <cell r="B118">
            <v>323.33199999999999</v>
          </cell>
          <cell r="C118">
            <v>206.62299999999999</v>
          </cell>
          <cell r="D118">
            <v>2480.87</v>
          </cell>
          <cell r="E118">
            <v>335.66300000000041</v>
          </cell>
          <cell r="F118">
            <v>357.59200000000038</v>
          </cell>
          <cell r="G118">
            <v>2.3904999999999998</v>
          </cell>
          <cell r="H118">
            <v>1.0768931005901057</v>
          </cell>
          <cell r="I118">
            <v>1.1137337082512595</v>
          </cell>
          <cell r="J118">
            <v>1.0699875446919831</v>
          </cell>
          <cell r="K118">
            <v>1.0482805671164221</v>
          </cell>
          <cell r="L118">
            <v>1.0882178572227554</v>
          </cell>
          <cell r="M118">
            <v>0.85082618699016954</v>
          </cell>
        </row>
        <row r="119">
          <cell r="A119">
            <v>38565</v>
          </cell>
          <cell r="B119">
            <v>323.38200000000001</v>
          </cell>
          <cell r="C119">
            <v>205.72</v>
          </cell>
          <cell r="D119">
            <v>2485.09</v>
          </cell>
          <cell r="E119">
            <v>333.47400000000039</v>
          </cell>
          <cell r="F119">
            <v>357.06800000000038</v>
          </cell>
          <cell r="G119">
            <v>2.3637000000000001</v>
          </cell>
          <cell r="H119">
            <v>1.0767265957907366</v>
          </cell>
          <cell r="I119">
            <v>1.1186223993777951</v>
          </cell>
          <cell r="J119">
            <v>1.0681705692751571</v>
          </cell>
          <cell r="K119">
            <v>1.0551617217534188</v>
          </cell>
          <cell r="L119">
            <v>1.0898148251873581</v>
          </cell>
          <cell r="M119">
            <v>0.86047298726572741</v>
          </cell>
        </row>
        <row r="120">
          <cell r="A120">
            <v>38596</v>
          </cell>
          <cell r="B120">
            <v>324.16399999999999</v>
          </cell>
          <cell r="C120">
            <v>206.47200000000001</v>
          </cell>
          <cell r="D120">
            <v>2493.79</v>
          </cell>
          <cell r="E120">
            <v>331.69</v>
          </cell>
          <cell r="F120">
            <v>359.12100000000038</v>
          </cell>
          <cell r="G120">
            <v>2.2222</v>
          </cell>
          <cell r="H120">
            <v>1.0741291445071015</v>
          </cell>
          <cell r="I120">
            <v>1.1145482196133132</v>
          </cell>
          <cell r="J120">
            <v>1.0644440790924656</v>
          </cell>
          <cell r="K120">
            <v>1.060836926045404</v>
          </cell>
          <cell r="L120">
            <v>1.0835846413882775</v>
          </cell>
          <cell r="M120">
            <v>0.9152641526415265</v>
          </cell>
        </row>
        <row r="121">
          <cell r="A121">
            <v>38626</v>
          </cell>
          <cell r="B121">
            <v>324.78199999999998</v>
          </cell>
          <cell r="C121">
            <v>207.46299999999999</v>
          </cell>
          <cell r="D121">
            <v>2512.4899999999998</v>
          </cell>
          <cell r="E121">
            <v>333.69400000000047</v>
          </cell>
          <cell r="F121">
            <v>359.53800000000041</v>
          </cell>
          <cell r="G121">
            <v>2.2543000000000002</v>
          </cell>
          <cell r="H121">
            <v>1.0720852756618287</v>
          </cell>
          <cell r="I121">
            <v>1.1092242954165321</v>
          </cell>
          <cell r="J121">
            <v>1.0565216179964896</v>
          </cell>
          <cell r="K121">
            <v>1.0544660677147313</v>
          </cell>
          <cell r="L121">
            <v>1.082327876330178</v>
          </cell>
          <cell r="M121">
            <v>0.90223129130994095</v>
          </cell>
        </row>
        <row r="122">
          <cell r="A122">
            <v>38657</v>
          </cell>
          <cell r="B122">
            <v>325.70299999999997</v>
          </cell>
          <cell r="C122">
            <v>207.691</v>
          </cell>
          <cell r="D122">
            <v>2526.31</v>
          </cell>
          <cell r="E122">
            <v>335.03300000000047</v>
          </cell>
          <cell r="F122">
            <v>360.30500000000001</v>
          </cell>
          <cell r="G122">
            <v>2.2069999999999999</v>
          </cell>
          <cell r="H122">
            <v>1.0690537084398979</v>
          </cell>
          <cell r="I122">
            <v>1.1080066059675191</v>
          </cell>
          <cell r="J122">
            <v>1.0507419912837301</v>
          </cell>
          <cell r="K122">
            <v>1.0502517662439208</v>
          </cell>
          <cell r="L122">
            <v>1.0800238686668238</v>
          </cell>
          <cell r="M122">
            <v>0.92156773901223388</v>
          </cell>
        </row>
        <row r="123">
          <cell r="A123">
            <v>38687</v>
          </cell>
          <cell r="B123">
            <v>326.91500000000002</v>
          </cell>
          <cell r="C123">
            <v>209.9</v>
          </cell>
          <cell r="D123">
            <v>2535.4</v>
          </cell>
          <cell r="E123">
            <v>335.00600000000043</v>
          </cell>
          <cell r="F123">
            <v>354.9590000000004</v>
          </cell>
          <cell r="G123">
            <v>2.3407</v>
          </cell>
          <cell r="H123">
            <v>1.0650903139959929</v>
          </cell>
          <cell r="I123">
            <v>1.0963458789899951</v>
          </cell>
          <cell r="J123">
            <v>1.0469748363177407</v>
          </cell>
          <cell r="K123">
            <v>1.050336411885159</v>
          </cell>
          <cell r="L123">
            <v>1.0962899940556501</v>
          </cell>
          <cell r="M123">
            <v>0.86892809843209295</v>
          </cell>
        </row>
        <row r="124">
          <cell r="A124">
            <v>38718</v>
          </cell>
          <cell r="B124">
            <v>328.04199999999997</v>
          </cell>
          <cell r="C124">
            <v>210.42</v>
          </cell>
          <cell r="D124">
            <v>2550.36</v>
          </cell>
          <cell r="E124">
            <v>338.08300000000048</v>
          </cell>
          <cell r="F124">
            <v>355.6130000000004</v>
          </cell>
          <cell r="G124">
            <v>2.2160000000000002</v>
          </cell>
          <cell r="H124">
            <v>1.0614311582053519</v>
          </cell>
          <cell r="I124">
            <v>1.0936365364509077</v>
          </cell>
          <cell r="J124">
            <v>1.0408334509637855</v>
          </cell>
          <cell r="K124">
            <v>1.0407769689691571</v>
          </cell>
          <cell r="L124">
            <v>1.0942738313841158</v>
          </cell>
          <cell r="M124">
            <v>0.91782490974729236</v>
          </cell>
        </row>
        <row r="125">
          <cell r="A125">
            <v>38749</v>
          </cell>
          <cell r="B125">
            <v>328.65100000000001</v>
          </cell>
          <cell r="C125">
            <v>213.679</v>
          </cell>
          <cell r="D125">
            <v>2560.8200000000002</v>
          </cell>
          <cell r="E125">
            <v>338.12800000000038</v>
          </cell>
          <cell r="F125">
            <v>357.13</v>
          </cell>
          <cell r="G125">
            <v>2.1355</v>
          </cell>
          <cell r="H125">
            <v>1.0594642949511792</v>
          </cell>
          <cell r="I125">
            <v>1.0769565563298218</v>
          </cell>
          <cell r="J125">
            <v>1.0365820323177732</v>
          </cell>
          <cell r="K125">
            <v>1.0406384564425295</v>
          </cell>
          <cell r="L125">
            <v>1.0896256265225548</v>
          </cell>
          <cell r="M125">
            <v>0.95242332006555841</v>
          </cell>
        </row>
        <row r="126">
          <cell r="A126">
            <v>38777</v>
          </cell>
          <cell r="B126">
            <v>329.32</v>
          </cell>
          <cell r="C126">
            <v>211.80099999999999</v>
          </cell>
          <cell r="D126">
            <v>2571.83</v>
          </cell>
          <cell r="E126">
            <v>337.3390000000004</v>
          </cell>
          <cell r="F126">
            <v>358.18199999999985</v>
          </cell>
          <cell r="G126">
            <v>2.1724000000000001</v>
          </cell>
          <cell r="H126">
            <v>1.0573120369245719</v>
          </cell>
          <cell r="I126">
            <v>1.0865057294347051</v>
          </cell>
          <cell r="J126">
            <v>1.0321444263423321</v>
          </cell>
          <cell r="K126">
            <v>1.043072398981439</v>
          </cell>
          <cell r="L126">
            <v>1.086425336839931</v>
          </cell>
          <cell r="M126">
            <v>0.9362456269563616</v>
          </cell>
        </row>
        <row r="127">
          <cell r="A127">
            <v>38808</v>
          </cell>
          <cell r="B127">
            <v>330.50099999999998</v>
          </cell>
          <cell r="C127">
            <v>218.779</v>
          </cell>
          <cell r="D127">
            <v>2577.23</v>
          </cell>
          <cell r="E127">
            <v>335.92100000000039</v>
          </cell>
          <cell r="F127">
            <v>368.08699999999993</v>
          </cell>
          <cell r="G127">
            <v>2.0891999999999999</v>
          </cell>
          <cell r="H127">
            <v>1.0535338773558931</v>
          </cell>
          <cell r="I127">
            <v>1.0518514116985633</v>
          </cell>
          <cell r="J127">
            <v>1.0299818021674434</v>
          </cell>
          <cell r="K127">
            <v>1.0474754480964263</v>
          </cell>
          <cell r="L127">
            <v>1.0571902838187712</v>
          </cell>
          <cell r="M127">
            <v>0.97353053800497802</v>
          </cell>
        </row>
        <row r="128">
          <cell r="A128">
            <v>38838</v>
          </cell>
          <cell r="B128">
            <v>334.86700000000002</v>
          </cell>
          <cell r="C128">
            <v>246.55099999999999</v>
          </cell>
          <cell r="D128">
            <v>2579.81</v>
          </cell>
          <cell r="E128">
            <v>337.185</v>
          </cell>
          <cell r="F128">
            <v>373.14</v>
          </cell>
          <cell r="G128">
            <v>2.3005</v>
          </cell>
          <cell r="H128">
            <v>1.0397978899085309</v>
          </cell>
          <cell r="I128">
            <v>0.93336875534879193</v>
          </cell>
          <cell r="J128">
            <v>1.0289517445083165</v>
          </cell>
          <cell r="K128">
            <v>1.0435487936889245</v>
          </cell>
          <cell r="L128">
            <v>1.0428739883153775</v>
          </cell>
          <cell r="M128">
            <v>0.88411214953271033</v>
          </cell>
        </row>
        <row r="129">
          <cell r="A129">
            <v>38869</v>
          </cell>
          <cell r="B129">
            <v>337.892</v>
          </cell>
          <cell r="C129">
            <v>250.666</v>
          </cell>
          <cell r="D129">
            <v>2574.39</v>
          </cell>
          <cell r="E129">
            <v>339.71200000000033</v>
          </cell>
          <cell r="F129">
            <v>380.74</v>
          </cell>
          <cell r="G129">
            <v>2.1642999999999999</v>
          </cell>
          <cell r="H129">
            <v>1.0304890319983901</v>
          </cell>
          <cell r="I129">
            <v>0.91804632459128876</v>
          </cell>
          <cell r="J129">
            <v>1.0311180512665137</v>
          </cell>
          <cell r="K129">
            <v>1.0357861953654852</v>
          </cell>
          <cell r="L129">
            <v>1.022057046803593</v>
          </cell>
          <cell r="M129">
            <v>0.93974957261008185</v>
          </cell>
        </row>
        <row r="130">
          <cell r="A130">
            <v>38899</v>
          </cell>
          <cell r="B130">
            <v>339.48399999999998</v>
          </cell>
          <cell r="C130">
            <v>248.21199999999999</v>
          </cell>
          <cell r="D130">
            <v>2579.2800000000002</v>
          </cell>
          <cell r="E130">
            <v>340.31200000000001</v>
          </cell>
          <cell r="F130">
            <v>379.53800000000001</v>
          </cell>
          <cell r="G130">
            <v>2.1762000000000001</v>
          </cell>
          <cell r="H130">
            <v>1.0256565846991317</v>
          </cell>
          <cell r="I130">
            <v>0.92712278213784993</v>
          </cell>
          <cell r="J130">
            <v>1.0291631773208025</v>
          </cell>
          <cell r="K130">
            <v>1.0339600131643905</v>
          </cell>
          <cell r="L130">
            <v>1.0252939099642195</v>
          </cell>
          <cell r="M130">
            <v>0.93461078944949905</v>
          </cell>
        </row>
        <row r="131">
          <cell r="A131">
            <v>38930</v>
          </cell>
          <cell r="B131">
            <v>340.28300000000002</v>
          </cell>
          <cell r="C131">
            <v>250.23</v>
          </cell>
          <cell r="D131">
            <v>2580.5700000000002</v>
          </cell>
          <cell r="E131">
            <v>341.57400000000001</v>
          </cell>
          <cell r="F131">
            <v>382.16</v>
          </cell>
          <cell r="G131">
            <v>2.1387999999999998</v>
          </cell>
          <cell r="H131">
            <v>1.023248296271045</v>
          </cell>
          <cell r="I131">
            <v>0.9196459257483115</v>
          </cell>
          <cell r="J131">
            <v>1.0286487093936609</v>
          </cell>
          <cell r="K131">
            <v>1.0301398818411238</v>
          </cell>
          <cell r="L131">
            <v>1.018259367804061</v>
          </cell>
          <cell r="M131">
            <v>0.95095380587245193</v>
          </cell>
        </row>
        <row r="132">
          <cell r="A132">
            <v>38961</v>
          </cell>
          <cell r="B132">
            <v>340.67</v>
          </cell>
          <cell r="C132">
            <v>250.18</v>
          </cell>
          <cell r="D132">
            <v>2585.9899999999998</v>
          </cell>
          <cell r="E132">
            <v>342.56099999999998</v>
          </cell>
          <cell r="F132">
            <v>384.83499999999998</v>
          </cell>
          <cell r="G132">
            <v>2.1741999999999999</v>
          </cell>
          <cell r="H132">
            <v>1.0220858895705522</v>
          </cell>
          <cell r="I132">
            <v>0.91982972259972817</v>
          </cell>
          <cell r="J132">
            <v>1.0264927551924021</v>
          </cell>
          <cell r="K132">
            <v>1.0271718029781558</v>
          </cell>
          <cell r="L132">
            <v>1.0111814154118</v>
          </cell>
          <cell r="M132">
            <v>0.93547051789163838</v>
          </cell>
        </row>
        <row r="133">
          <cell r="A133">
            <v>38991</v>
          </cell>
          <cell r="B133">
            <v>341.36900000000003</v>
          </cell>
          <cell r="C133">
            <v>246.965</v>
          </cell>
          <cell r="D133">
            <v>2594.52</v>
          </cell>
          <cell r="E133">
            <v>344.15499999999997</v>
          </cell>
          <cell r="F133">
            <v>385.28399999999999</v>
          </cell>
          <cell r="G133">
            <v>2.1429999999999998</v>
          </cell>
          <cell r="H133">
            <v>1.019993028072262</v>
          </cell>
          <cell r="I133">
            <v>0.93180410179580098</v>
          </cell>
          <cell r="J133">
            <v>1.0231179563079105</v>
          </cell>
          <cell r="K133">
            <v>1.0224143191294621</v>
          </cell>
          <cell r="L133">
            <v>1.0100030107660842</v>
          </cell>
          <cell r="M133">
            <v>0.94909006066262258</v>
          </cell>
        </row>
        <row r="134">
          <cell r="A134">
            <v>39022</v>
          </cell>
          <cell r="B134">
            <v>342.15899999999999</v>
          </cell>
          <cell r="C134">
            <v>248.81</v>
          </cell>
          <cell r="D134">
            <v>2602.56</v>
          </cell>
          <cell r="E134">
            <v>346.74599999999998</v>
          </cell>
          <cell r="F134">
            <v>384.46100000000001</v>
          </cell>
          <cell r="G134">
            <v>2.1667999999999998</v>
          </cell>
          <cell r="H134">
            <v>1.0176379987082029</v>
          </cell>
          <cell r="I134">
            <v>0.92489449780957356</v>
          </cell>
          <cell r="J134">
            <v>1.0199572728390509</v>
          </cell>
          <cell r="K134">
            <v>1.0147745035270777</v>
          </cell>
          <cell r="L134">
            <v>1.0121650830643418</v>
          </cell>
          <cell r="M134">
            <v>0.93866531290382138</v>
          </cell>
        </row>
        <row r="135">
          <cell r="A135">
            <v>39052</v>
          </cell>
          <cell r="B135">
            <v>343.40100000000001</v>
          </cell>
          <cell r="C135">
            <v>244.553</v>
          </cell>
          <cell r="D135">
            <v>2615.1</v>
          </cell>
          <cell r="E135">
            <v>347.84199999999998</v>
          </cell>
          <cell r="F135">
            <v>386.16199999999998</v>
          </cell>
          <cell r="G135">
            <v>2.1379999999999999</v>
          </cell>
          <cell r="H135">
            <v>1.0139574433388372</v>
          </cell>
          <cell r="I135">
            <v>0.94099438567508886</v>
          </cell>
          <cell r="J135">
            <v>1.0150663454552407</v>
          </cell>
          <cell r="K135">
            <v>1.011577095347888</v>
          </cell>
          <cell r="L135">
            <v>1.0077066101791476</v>
          </cell>
          <cell r="M135">
            <v>0.951309635173059</v>
          </cell>
        </row>
        <row r="136">
          <cell r="A136">
            <v>39083</v>
          </cell>
          <cell r="B136">
            <v>344.94299999999998</v>
          </cell>
          <cell r="C136">
            <v>235.65199999999999</v>
          </cell>
          <cell r="D136">
            <v>2626.56</v>
          </cell>
          <cell r="E136">
            <v>349.59300000000002</v>
          </cell>
          <cell r="F136">
            <v>387.46199999999999</v>
          </cell>
          <cell r="G136">
            <v>2.1246999999999998</v>
          </cell>
          <cell r="H136">
            <v>1.0094247455376686</v>
          </cell>
          <cell r="I136">
            <v>0.97653743655899383</v>
          </cell>
          <cell r="J136">
            <v>1.0106374878167641</v>
          </cell>
          <cell r="K136">
            <v>1.0065104278403745</v>
          </cell>
          <cell r="L136">
            <v>1.0043255854767692</v>
          </cell>
          <cell r="M136">
            <v>0.95726455499599949</v>
          </cell>
        </row>
        <row r="137">
          <cell r="A137">
            <v>39114</v>
          </cell>
          <cell r="B137">
            <v>345.68200000000002</v>
          </cell>
          <cell r="C137">
            <v>230.423</v>
          </cell>
          <cell r="D137">
            <v>2638.12</v>
          </cell>
          <cell r="E137">
            <v>350.524</v>
          </cell>
          <cell r="F137">
            <v>387.25900000000001</v>
          </cell>
          <cell r="G137">
            <v>2.1181999999999999</v>
          </cell>
          <cell r="H137">
            <v>1.0072667943369917</v>
          </cell>
          <cell r="I137">
            <v>0.99869804663596951</v>
          </cell>
          <cell r="J137">
            <v>1.0062089669916456</v>
          </cell>
          <cell r="K137">
            <v>1.0038371124373795</v>
          </cell>
          <cell r="L137">
            <v>1.0048520499200793</v>
          </cell>
          <cell r="M137">
            <v>0.96020205835143058</v>
          </cell>
        </row>
        <row r="138">
          <cell r="A138">
            <v>39142</v>
          </cell>
          <cell r="B138">
            <v>346.61700000000002</v>
          </cell>
          <cell r="C138">
            <v>230.12299999999999</v>
          </cell>
          <cell r="D138">
            <v>2647.88</v>
          </cell>
          <cell r="E138">
            <v>351.71699999999998</v>
          </cell>
          <cell r="F138">
            <v>389.13799999999998</v>
          </cell>
          <cell r="G138">
            <v>2.0503999999999998</v>
          </cell>
          <cell r="H138">
            <v>1.0045496902921669</v>
          </cell>
          <cell r="I138">
            <v>1</v>
          </cell>
          <cell r="J138">
            <v>1.0025001132981857</v>
          </cell>
          <cell r="K138">
            <v>1.0004321656331654</v>
          </cell>
          <cell r="L138">
            <v>1</v>
          </cell>
          <cell r="M138">
            <v>0.9919527896995709</v>
          </cell>
        </row>
        <row r="139">
          <cell r="A139">
            <v>39173</v>
          </cell>
          <cell r="B139">
            <v>348.19400000000002</v>
          </cell>
          <cell r="C139">
            <v>230.12299999999999</v>
          </cell>
          <cell r="D139">
            <v>2654.5</v>
          </cell>
          <cell r="E139">
            <v>351.86900000000003</v>
          </cell>
          <cell r="F139">
            <v>389.13799999999998</v>
          </cell>
          <cell r="G139">
            <v>2.0339</v>
          </cell>
          <cell r="H139">
            <v>1</v>
          </cell>
          <cell r="I139">
            <v>1</v>
          </cell>
          <cell r="J139">
            <v>1</v>
          </cell>
          <cell r="K139">
            <v>1</v>
          </cell>
          <cell r="L139">
            <v>1</v>
          </cell>
          <cell r="M139">
            <v>1</v>
          </cell>
        </row>
        <row r="140">
          <cell r="A140">
            <v>39203</v>
          </cell>
        </row>
        <row r="141">
          <cell r="A141">
            <v>39234</v>
          </cell>
        </row>
        <row r="142">
          <cell r="A142">
            <v>39264</v>
          </cell>
        </row>
        <row r="143">
          <cell r="A143">
            <v>39295</v>
          </cell>
        </row>
        <row r="144">
          <cell r="A144">
            <v>39326</v>
          </cell>
        </row>
        <row r="145">
          <cell r="A145">
            <v>39356</v>
          </cell>
        </row>
        <row r="146">
          <cell r="A146">
            <v>39387</v>
          </cell>
        </row>
        <row r="147">
          <cell r="A147">
            <v>39417</v>
          </cell>
        </row>
        <row r="148">
          <cell r="A148">
            <v>39448</v>
          </cell>
        </row>
        <row r="149">
          <cell r="A149">
            <v>39479</v>
          </cell>
        </row>
      </sheetData>
      <sheetData sheetId="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
      <sheetName val="4a"/>
      <sheetName val="4b_1"/>
      <sheetName val="4b_2"/>
      <sheetName val="4c"/>
      <sheetName val="4d"/>
      <sheetName val="4e"/>
      <sheetName val="4f"/>
      <sheetName val="4g"/>
      <sheetName val="4h"/>
      <sheetName val="4i_1"/>
      <sheetName val="5a"/>
      <sheetName val="5b"/>
      <sheetName val="5c"/>
      <sheetName val="5d"/>
      <sheetName val="5e"/>
      <sheetName val="5f"/>
      <sheetName val="5g"/>
      <sheetName val="5h"/>
      <sheetName val="5i"/>
      <sheetName val="5j"/>
      <sheetName val="8a"/>
      <sheetName val="8b"/>
      <sheetName val="8c"/>
      <sheetName val="9a"/>
      <sheetName val="9b"/>
      <sheetName val="9c"/>
      <sheetName val="10a"/>
      <sheetName val="10b"/>
      <sheetName val="10c"/>
      <sheetName val="10d"/>
      <sheetName val="10e"/>
      <sheetName val="10f"/>
      <sheetName val="13a"/>
      <sheetName val="13b"/>
      <sheetName val="NAV"/>
      <sheetName val="Energia (98 - 00)"/>
      <sheetName val="Control"/>
      <sheetName val="3-Listag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do"/>
      <sheetName val="Capa"/>
      <sheetName val="Índice"/>
      <sheetName val="Balanço"/>
      <sheetName val="Compra-Mwh"/>
      <sheetName val="Venda-MWh"/>
      <sheetName val="Consumidores"/>
      <sheetName val="Forfait"/>
      <sheetName val="Outros"/>
      <sheetName val="Compra-R$"/>
      <sheetName val="Fatur. Bruto-Comercial"/>
      <sheetName val="Importe-Comercial"/>
      <sheetName val="ICMS Fat."/>
      <sheetName val="T I P"/>
      <sheetName val="Tarifa Comercial"/>
      <sheetName val="Arrec. Bruta"/>
      <sheetName val="Arrec.Líquida"/>
      <sheetName val="ICMS  Arrec."/>
      <sheetName val="Importe+ICMS"/>
      <sheetName val="Importe-Contábil"/>
      <sheetName val="ICMS Contábil"/>
      <sheetName val="Tarifa Contabilidade"/>
      <sheetName val="INDIECO1"/>
      <sheetName val="ASSUM"/>
      <sheetName val="Sist.Transm.Dist.Glob. "/>
      <sheetName val="Spot"/>
      <sheetName val="Taxes"/>
      <sheetName val="RESUMO"/>
      <sheetName val="Pessoal"/>
      <sheetName val=" PIB Brasil ( R$ de 1996 )"/>
      <sheetName val="FORMULÁRIO"/>
      <sheetName val="tarifas abertas internet"/>
      <sheetName val="BM&amp;F"/>
      <sheetName val="Plan1"/>
      <sheetName val="PAGAMENTO"/>
      <sheetName val="Metalúrgica"/>
      <sheetName val="SETTINGS"/>
      <sheetName val="Suporte"/>
      <sheetName val="2000"/>
      <sheetName val="Banco"/>
      <sheetName val="TermoPE"/>
      <sheetName val="DRE e FLUXO CAIXA"/>
      <sheetName val="Índices"/>
      <sheetName val="Tabela aux."/>
      <sheetName val="DRE_Cemar_Orçam"/>
      <sheetName val="  "/>
      <sheetName val="Dados2"/>
      <sheetName val="LISTAS"/>
      <sheetName val="Fatur__Bruto-Comercial"/>
      <sheetName val="T_I_P"/>
      <sheetName val="ICMS_Fat_"/>
      <sheetName val="ICMS_Contábil"/>
      <sheetName val="Tarifa_Comercial"/>
      <sheetName val="Tarifa_Contabilidade"/>
      <sheetName val="Arrec__Bruta"/>
      <sheetName val="ICMS__Arrec_"/>
      <sheetName val="Arrec_Líquida"/>
      <sheetName val="_PIB_Brasil_(_R$_de_1996_)"/>
      <sheetName val="Base FIN-NNG-PRE"/>
      <sheetName val="Base O&amp;M"/>
      <sheetName val="AA-10(Op.63)"/>
      <sheetName val="Inventário PA"/>
      <sheetName val="Aquisição"/>
      <sheetName val="ABRIL 2000"/>
      <sheetName val="FF3"/>
      <sheetName val="DRE"/>
      <sheetName val="Lead"/>
      <sheetName val="Comparativos - Abr-02"/>
      <sheetName val="Comparativos _ Abr_02"/>
      <sheetName val="Comparativos - Fev-02"/>
      <sheetName val="Comparativos _ Fev_02"/>
      <sheetName val="Comparativos - Jan-02"/>
      <sheetName val="Comparativos _ Jan_02"/>
      <sheetName val="Comparativos - Mar-02"/>
      <sheetName val="Comparativos _ Mar_02"/>
      <sheetName val="Comentários Jan-02 "/>
      <sheetName val="Comentários Jan_02 "/>
      <sheetName val="Consol. Energia Ger"/>
      <sheetName val="DEBE"/>
      <sheetName val="EOFI"/>
      <sheetName val="ce"/>
      <sheetName val="CECO"/>
      <sheetName val="TESTE"/>
      <sheetName val="Dados"/>
      <sheetName val="Validacao_Dados"/>
      <sheetName val="OTR.CRED."/>
      <sheetName val="Apoio"/>
      <sheetName val="Classificação"/>
      <sheetName val="Fatur__Bruto-Comercial1"/>
      <sheetName val="T_I_P1"/>
      <sheetName val="ICMS_Fat_1"/>
      <sheetName val="ICMS_Contábil1"/>
      <sheetName val="Tarifa_Comercial1"/>
      <sheetName val="Tarifa_Contabilidade1"/>
      <sheetName val="Arrec__Bruta1"/>
      <sheetName val="ICMS__Arrec_1"/>
      <sheetName val="Arrec_Líquida1"/>
      <sheetName val="_PIB_Brasil_(_R$_de_1996_)1"/>
      <sheetName val="tarifas_abertas_internet"/>
      <sheetName val="Sist_Transm_Dist_Glob__"/>
      <sheetName val="Base_FIN-NNG-PRE"/>
      <sheetName val="Base_O&amp;M"/>
      <sheetName val="DRE_e_FLUXO_CAIXA"/>
      <sheetName val="Tabela_aux_"/>
      <sheetName val="Comparativos_-_Abr-02"/>
      <sheetName val="Comparativos___Abr_02"/>
      <sheetName val="Comparativos_-_Fev-02"/>
      <sheetName val="Comparativos___Fev_02"/>
      <sheetName val="Comparativos_-_Jan-02"/>
      <sheetName val="Comparativos___Jan_02"/>
      <sheetName val="Comparativos_-_Mar-02"/>
      <sheetName val="Comparativos___Mar_02"/>
      <sheetName val="Comentários_Jan-02_"/>
      <sheetName val="Comentários_Jan_02_"/>
      <sheetName val="Consol__Energia_Ger"/>
      <sheetName val="ABRIL_2000"/>
      <sheetName val="__"/>
      <sheetName val="AA-10(Op_63)"/>
      <sheetName val="Inventário_PA"/>
      <sheetName val="Cursos"/>
      <sheetName val="CUSTOS"/>
      <sheetName val="IREM"/>
      <sheetName val="Plan2"/>
      <sheetName val="Plan3"/>
      <sheetName val="CVA_Projetada12meses"/>
      <sheetName val="Tabela_valores_módulos"/>
      <sheetName val="Avaliação"/>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ITr"/>
      <sheetName val="AC respostas"/>
      <sheetName val="Matriz de covariância"/>
      <sheetName val="Mercado"/>
      <sheetName val="INDIECO1"/>
      <sheetName val="DMPL"/>
      <sheetName val="APURAÇÃO IRPJ"/>
      <sheetName val="FF3"/>
      <sheetName val="Tipos"/>
      <sheetName val="Teste de Adições"/>
      <sheetName val="RGR Semesa"/>
      <sheetName val="Circularização aplicações"/>
      <sheetName val="AC_respostas"/>
      <sheetName val="Matriz_de_covariância"/>
      <sheetName val="APURAÇÃO_IRPJ"/>
      <sheetName val="Teste_de_Adições"/>
      <sheetName val="RGR_Semesa"/>
      <sheetName val="Teste das baixas"/>
      <sheetName val="C1398T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ROPEC"/>
      <sheetName val="IND TOTAL"/>
      <sheetName val="IG"/>
      <sheetName val="CC"/>
      <sheetName val="siup "/>
      <sheetName val="comercio"/>
      <sheetName val="transporte"/>
      <sheetName val="comunicac"/>
      <sheetName val="IF"/>
      <sheetName val="APU"/>
      <sheetName val="OS"/>
      <sheetName val="TOTAL SERV"/>
      <sheetName val="DUMMY"/>
      <sheetName val="PIB(total uf)"/>
      <sheetName val=" PIB Brasil ( R$ de 1996 )"/>
      <sheetName val="Real_2004"/>
      <sheetName val="_PIB Brasil _ R_ de 1996 _"/>
      <sheetName val="pibr96"/>
      <sheetName val="#REF"/>
      <sheetName val="Grafico Cntr"/>
      <sheetName val="Dados de entrada"/>
      <sheetName val="PPA Tariff"/>
      <sheetName val="CVA_Projetada12meses"/>
      <sheetName val="INDIECO1"/>
      <sheetName val=""/>
      <sheetName val="IND_TOTAL"/>
      <sheetName val="siup_"/>
      <sheetName val="TOTAL_SERV"/>
      <sheetName val="PIB(total_uf)"/>
      <sheetName val="_PIB_Brasil_(_R$_de_1996_)"/>
      <sheetName val="Form09"/>
      <sheetName val="Auxiliar"/>
      <sheetName val="PROTOCOLO"/>
      <sheetName val="IND_TOTAL1"/>
      <sheetName val="siup_1"/>
      <sheetName val="TOTAL_SERV1"/>
      <sheetName val="PIB(total_uf)1"/>
      <sheetName val="_PIB_Brasil_(_R$_de_1996_)1"/>
      <sheetName val="_PIB_Brasil___R__de_1996__"/>
      <sheetName val="Grafico_Cntr"/>
      <sheetName val="Dados_de_entrada"/>
      <sheetName val="PPA_Tariff"/>
      <sheetName val="IND_TOTAL2"/>
      <sheetName val="siup_2"/>
      <sheetName val="TOTAL_SERV2"/>
      <sheetName val="PIB(total_uf)2"/>
      <sheetName val="_PIB_Brasil_(_R$_de_1996_)2"/>
      <sheetName val="_PIB_Brasil___R__de_1996__1"/>
      <sheetName val="Grafico_Cntr1"/>
      <sheetName val="Dados_de_entrada1"/>
      <sheetName val="PPA_Tariff1"/>
      <sheetName val="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NÁRIO_MACRO_ORÇAMENTO"/>
      <sheetName val="ORÇ.MELHORESTIMATIVA 2002"/>
      <sheetName val="ORÇ._MELHOR_ESTIMATIVA"/>
      <sheetName val="PIB"/>
      <sheetName val="TJLP"/>
      <sheetName val="SM_UFIR_UFESP"/>
      <sheetName val="cambio geral"/>
      <sheetName val="CAMBIO DIARIO 2006"/>
      <sheetName val="CAMBIO DIARIO 2005"/>
      <sheetName val="CAMBIO DIARIO 2004"/>
      <sheetName val="CAMBIO DIÁRIO 2003"/>
      <sheetName val="CAMBIO DIÁRIO 2002"/>
      <sheetName val="CAMBIO DIÁRIO 2001"/>
      <sheetName val="CAMBIO DIÁRIO 2000"/>
      <sheetName val="CÂMBIO_FINAL_E_MÉDIO"/>
      <sheetName val="IGP-DI"/>
      <sheetName val="IGP-M"/>
      <sheetName val="IPC-FIPE"/>
      <sheetName val="INPC"/>
      <sheetName val="IPCA"/>
      <sheetName val="FATORES IGP-DI"/>
      <sheetName val="FATORES DE ATU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Índice"/>
      <sheetName val="Índice Elet"/>
      <sheetName val="Autor-Licit"/>
      <sheetName val="Energização por ano"/>
      <sheetName val="LTs 2002"/>
      <sheetName val="LTs 2003"/>
      <sheetName val="LTs 2004"/>
      <sheetName val="Cronograma"/>
      <sheetName val="Cronograma (2)"/>
      <sheetName val="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Índice"/>
      <sheetName val="Índice (2)"/>
      <sheetName val="Pot I"/>
      <sheetName val="Pot II"/>
      <sheetName val="Pot III"/>
      <sheetName val="Cronog1"/>
      <sheetName val="Cronog2"/>
      <sheetName val="Cronog3"/>
      <sheetName val="SE"/>
      <sheetName val="SE 2"/>
      <sheetName val="Índice (3)"/>
      <sheetName val="Trafos 2002"/>
      <sheetName val="Reativos 2002"/>
      <sheetName val="Trafos 2003"/>
      <sheetName val="Reativos 2003 e outros"/>
      <sheetName val="Cronog4"/>
      <sheetName val="S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I"/>
      <sheetName val="PTO@"/>
      <sheetName val="PTOUSO@"/>
      <sheetName val="CONEXION@"/>
      <sheetName val="FO@"/>
      <sheetName val="PTOV1vsPTOV0@"/>
      <sheetName val="CAU@"/>
      <sheetName val="PTOV1vsEJE@"/>
      <sheetName val="CAUSADO@"/>
      <sheetName val="CONXOP@"/>
      <sheetName val="CONXNOP@"/>
      <sheetName val="FIBRAOP@"/>
      <sheetName val="FIL@"/>
      <sheetName val="GI@"/>
      <sheetName val="FUSD"/>
      <sheetName val="VxCLIENTE"/>
      <sheetName val="VxOFICINA@"/>
      <sheetName val="CONEXOS OP PTOvsEJE"/>
      <sheetName val="CONEXOS NOP EJE"/>
      <sheetName val="FIBRA OP@"/>
      <sheetName val="AOM@"/>
      <sheetName val="COMPENSACIONES@"/>
      <sheetName val="INDICADORES@"/>
      <sheetName val="FILIALES"/>
      <sheetName val="Historico1"/>
      <sheetName val="Historico2"/>
      <sheetName val="CONEXOS OP PTOvsEJE (2)"/>
      <sheetName val="Indicadores"/>
      <sheetName val="PTO V1 vs V0"/>
      <sheetName val="USO DEL STN"/>
      <sheetName val="COMPUSO"/>
      <sheetName val="DESCUENTO"/>
      <sheetName val="LAC"/>
      <sheetName val="CONEXIÓN"/>
      <sheetName val="COMPCNX"/>
      <sheetName val="AYO"/>
      <sheetName val="OM SURCURSAL"/>
      <sheetName val="MTO"/>
      <sheetName val="MTO-FO"/>
      <sheetName val="AQMA"/>
      <sheetName val="CME"/>
      <sheetName val="CONSU"/>
      <sheetName val="AYC"/>
      <sheetName val="PE"/>
      <sheetName val="TMG"/>
      <sheetName val="SYM"/>
      <sheetName val="EDC"/>
      <sheetName val="EEE"/>
      <sheetName val="PC"/>
      <sheetName val="VC1"/>
      <sheetName val="VC2"/>
      <sheetName val="OCO"/>
      <sheetName val="REP"/>
      <sheetName val="BOL"/>
      <sheetName val="DUSO"/>
      <sheetName val="USUFRUCTO"/>
      <sheetName val="MTO SURCURSAL"/>
      <sheetName val="ACUMULADO"/>
      <sheetName val="VC3"/>
      <sheetName val="VC4"/>
      <sheetName val="SURCURSAL"/>
      <sheetName val="2003"/>
      <sheetName val="2003 CV"/>
      <sheetName val="COSTO DE VENTAS 2003"/>
      <sheetName val="2004"/>
      <sheetName val="RESUMEN"/>
      <sheetName val="GRESUMEN"/>
      <sheetName val="2003-2010 ($03)"/>
      <sheetName val="2003-2010 ($02)"/>
      <sheetName val="SYC"/>
      <sheetName val="PTO V3 vs V0"/>
      <sheetName val="DESCUENTOS"/>
      <sheetName val="MTO-T"/>
      <sheetName val="AFQMA"/>
      <sheetName val="OT"/>
      <sheetName val="EE"/>
      <sheetName val="GPc"/>
      <sheetName val="GP1"/>
      <sheetName val="GP2"/>
      <sheetName val="GPp3"/>
      <sheetName val="GPp4"/>
      <sheetName val="4390140000"/>
      <sheetName val="DDUSO"/>
      <sheetName val="CONEXAS"/>
      <sheetName val="MTO-T (2)"/>
      <sheetName val="PTO V0 vs V40"/>
      <sheetName val="USO"/>
      <sheetName val="- USO COMP"/>
      <sheetName val="-  CONEXIÓN COMP"/>
      <sheetName val="AOM"/>
      <sheetName val="TECNICOS"/>
      <sheetName val="ESTUDIOS"/>
      <sheetName val="PROYECTOS"/>
      <sheetName val="INTERNEXA"/>
      <sheetName val="CND-MEM"/>
      <sheetName val="TECNICOS1"/>
      <sheetName val="ANÁLISIS ACEITES"/>
      <sheetName val="ARRIENDOS"/>
      <sheetName val="PTOAR-IOP"/>
      <sheetName val="PTOAR-INOP"/>
      <sheetName val="EOC"/>
      <sheetName val="DESVIACIÓN"/>
      <sheetName val="- USO"/>
      <sheetName val="-  CONEXIÓN"/>
      <sheetName val="FAER"/>
      <sheetName val="Sensibilidades"/>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enda Orçto2007"/>
      <sheetName val="C.Social Orçto2007"/>
      <sheetName val="IR07-corrente"/>
      <sheetName val="CSLL07-corrente"/>
      <sheetName val="Impacto CETEMEQ"/>
      <sheetName val="Planilha de Projeção"/>
      <sheetName val="EVA_2"/>
      <sheetName val="EVA"/>
      <sheetName val="Remuneracao ISA"/>
      <sheetName val="Simulação Empréstimos"/>
      <sheetName val="Orçto.Pessoal"/>
      <sheetName val="parâmetros"/>
      <sheetName val="Reclas.Imobilizado"/>
      <sheetName val="BNDES"/>
      <sheetName val="Resumo BNDES"/>
      <sheetName val="Covenants_BNDES"/>
      <sheetName val="JSCP"/>
      <sheetName val="Tabela_Energizacao"/>
      <sheetName val="Depreciação"/>
      <sheetName val="Indicadores_ISA"/>
      <sheetName val="Fund.Secretaria"/>
      <sheetName val="FC Direto"/>
      <sheetName val="WACC"/>
      <sheetName val="WACC_2_Alexandra"/>
      <sheetName val="WACC_2"/>
      <sheetName val="WACC_Simulação"/>
      <sheetName val="Analise_Inv_Simulacao"/>
      <sheetName val="Analise_Inv"/>
      <sheetName val="FCL"/>
      <sheetName val="TRPL4_Valor"/>
      <sheetName val="Retorno_ISA"/>
      <sheetName val="Orçto.Receita 08-18"/>
      <sheetName val="Rentabilidade_Total_2008"/>
      <sheetName val="Rentabilidade_Total"/>
      <sheetName val="Receita 2007"/>
      <sheetName val="Controle PA"/>
      <sheetName val="Orçto.MSO"/>
      <sheetName val="Orçto.Aprovado 2007"/>
      <sheetName val="Orçto.Investimento_Econômico"/>
      <sheetName val="Orçto.03+09"/>
      <sheetName val="Car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ometro"/>
      <sheetName val="Empilhamento"/>
      <sheetName val="Mensagem"/>
      <sheetName val="RESUMO"/>
      <sheetName val="ASSUM"/>
      <sheetName val="Demandas"/>
      <sheetName val="CAMBIO DIÁRIO 2000"/>
      <sheetName val="Mercado"/>
      <sheetName val="EmpresasDadosGerais"/>
      <sheetName val="Teste Drpc"/>
      <sheetName val="DEC FEC 02 BD"/>
      <sheetName val="ush"/>
    </sheetNames>
    <sheetDataSet>
      <sheetData sheetId="0" refreshError="1"/>
      <sheetData sheetId="1" refreshError="1"/>
      <sheetData sheetId="2" refreshError="1">
        <row r="3">
          <cell r="C3">
            <v>1000</v>
          </cell>
        </row>
        <row r="4">
          <cell r="C4">
            <v>1000</v>
          </cell>
        </row>
        <row r="5">
          <cell r="C5" t="str">
            <v>Meta Cumprida!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Call e Contatos RI"/>
      <sheetName val="Índice"/>
      <sheetName val="Comp Acionária"/>
      <sheetName val="Subsidiárias"/>
      <sheetName val="Subsidiárias ENG"/>
      <sheetName val="Tabela Crescimento PT"/>
      <sheetName val="Tabela Crescimento PT "/>
      <sheetName val="Tabela Crescimento ENG"/>
      <sheetName val="Receita"/>
      <sheetName val="Custos e Despesas"/>
      <sheetName val="EBITDA Ajust (2)"/>
      <sheetName val="EBITDA Ajust (3)"/>
      <sheetName val="EBITDA"/>
      <sheetName val="EBITDA_RegXIFRS"/>
      <sheetName val="Check Ebitda"/>
      <sheetName val="Resultado Financeiro"/>
      <sheetName val="IFRS vs REG"/>
      <sheetName val="Dívida Líquida"/>
      <sheetName val="Amortização Dívida"/>
      <sheetName val="Investimentos"/>
      <sheetName val="Covenants"/>
      <sheetName val="Dívida (não 100%)"/>
      <sheetName val="DRE Reg"/>
      <sheetName val="Balanço Reg"/>
      <sheetName val="DRE"/>
      <sheetName val="Result (2)"/>
      <sheetName val="Fluxo de Caixa Reg"/>
      <sheetName val="Madeira e Garanhuns"/>
      <sheetName val="Balanço IFRS"/>
      <sheetName val="DRE IFRS"/>
      <sheetName val="Fluxo de Caixa IFRS"/>
      <sheetName val="Custos e Despesas (2)"/>
      <sheetName val="Equity"/>
      <sheetName val="Equivalência."/>
      <sheetName val="Geração de Caixa"/>
      <sheetName val="Ciclo 2018.2019"/>
      <sheetName val="Capital Social"/>
      <sheetName val="RBSE"/>
      <sheetName val="P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1"/>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heetName val="07-08-MENSAL-09 a 18 P Corrente"/>
      <sheetName val="Ind Macro Econ"/>
      <sheetName val="Resumo Indicadores"/>
      <sheetName val="BP"/>
      <sheetName val="base"/>
      <sheetName val="FC"/>
      <sheetName val="ResFin"/>
      <sheetName val="MSObrito "/>
      <sheetName val="MSO"/>
      <sheetName val="MSO (2)"/>
      <sheetName val="REM"/>
      <sheetName val="Remuneracao"/>
      <sheetName val="DRE"/>
      <sheetName val="D O"/>
      <sheetName val="Gráficos"/>
      <sheetName val="FCL"/>
      <sheetName val="Plan1"/>
      <sheetName val="base 11 05"/>
    </sheetNames>
    <sheetDataSet>
      <sheetData sheetId="0" refreshError="1"/>
      <sheetData sheetId="1" refreshError="1"/>
      <sheetData sheetId="2" refreshError="1"/>
      <sheetData sheetId="3" refreshError="1"/>
      <sheetData sheetId="4" refreshError="1"/>
      <sheetData sheetId="5" refreshError="1">
        <row r="317">
          <cell r="B317" t="str">
            <v>Lucro Líquido</v>
          </cell>
          <cell r="D317">
            <v>117.7</v>
          </cell>
          <cell r="E317">
            <v>32.325066666666693</v>
          </cell>
          <cell r="F317">
            <v>51.983200000000011</v>
          </cell>
          <cell r="G317">
            <v>143.40212099999997</v>
          </cell>
          <cell r="H317">
            <v>44.372166666666679</v>
          </cell>
          <cell r="I317">
            <v>45.546666666666667</v>
          </cell>
          <cell r="J317">
            <v>45.299000000000021</v>
          </cell>
          <cell r="K317">
            <v>65.190319499261719</v>
          </cell>
          <cell r="L317">
            <v>51.927113269368235</v>
          </cell>
          <cell r="M317">
            <v>73.088844905809964</v>
          </cell>
          <cell r="N317">
            <v>78.684682990799189</v>
          </cell>
          <cell r="O317">
            <v>69.252347230227485</v>
          </cell>
          <cell r="P317">
            <v>67.365242347000532</v>
          </cell>
          <cell r="Q317">
            <v>768.4367712424671</v>
          </cell>
          <cell r="R317">
            <v>48.030226711095338</v>
          </cell>
          <cell r="S317">
            <v>48.545086108609027</v>
          </cell>
          <cell r="T317">
            <v>40.185976163766099</v>
          </cell>
          <cell r="U317">
            <v>50.368963357117451</v>
          </cell>
          <cell r="V317">
            <v>49.323416396090764</v>
          </cell>
          <cell r="W317">
            <v>53.793465547857544</v>
          </cell>
          <cell r="X317">
            <v>79.103390470433851</v>
          </cell>
          <cell r="Y317">
            <v>62.984753853438249</v>
          </cell>
          <cell r="Z317">
            <v>47.094563940415696</v>
          </cell>
          <cell r="AA317">
            <v>49.674989262670479</v>
          </cell>
          <cell r="AB317">
            <v>49.359701648181343</v>
          </cell>
          <cell r="AC317">
            <v>69.103456840647837</v>
          </cell>
          <cell r="AD317">
            <v>647.56799030032369</v>
          </cell>
          <cell r="AE317">
            <v>629.27694366228695</v>
          </cell>
          <cell r="AF317">
            <v>672.71375688857347</v>
          </cell>
          <cell r="AG317">
            <v>710.21744472330192</v>
          </cell>
          <cell r="AH317">
            <v>739.6216915012335</v>
          </cell>
          <cell r="AI317">
            <v>772.92620840194263</v>
          </cell>
          <cell r="AJ317">
            <v>794.22824801012632</v>
          </cell>
          <cell r="AK317">
            <v>661.7488856456531</v>
          </cell>
          <cell r="AL317">
            <v>506.31121860870496</v>
          </cell>
          <cell r="AM317">
            <v>535.58929681179188</v>
          </cell>
          <cell r="AN317">
            <v>559.68555307582108</v>
          </cell>
        </row>
        <row r="318">
          <cell r="B318" t="str">
            <v>(+) Variações que não afetam o caixa (Despesas)</v>
          </cell>
          <cell r="D318">
            <v>99.500000000000028</v>
          </cell>
          <cell r="E318">
            <v>42.699999999999989</v>
          </cell>
          <cell r="F318">
            <v>33.9</v>
          </cell>
          <cell r="G318">
            <v>63.300000000000011</v>
          </cell>
          <cell r="H318">
            <v>50.900000000000006</v>
          </cell>
          <cell r="I318">
            <v>34.699999999999996</v>
          </cell>
          <cell r="J318">
            <v>51.667000000000002</v>
          </cell>
          <cell r="K318">
            <v>26.510274275659857</v>
          </cell>
          <cell r="L318">
            <v>39.070146532160663</v>
          </cell>
          <cell r="M318">
            <v>19.032735459118598</v>
          </cell>
          <cell r="N318">
            <v>21.33817969566126</v>
          </cell>
          <cell r="O318">
            <v>19.027851777750016</v>
          </cell>
          <cell r="P318">
            <v>18.179019787435795</v>
          </cell>
          <cell r="Q318">
            <v>420.32520752778612</v>
          </cell>
          <cell r="R318">
            <v>22.205024617888128</v>
          </cell>
          <cell r="S318">
            <v>22.188131327071218</v>
          </cell>
          <cell r="T318">
            <v>22.171238036254312</v>
          </cell>
          <cell r="U318">
            <v>22.855158937332192</v>
          </cell>
          <cell r="V318">
            <v>22.838265646515286</v>
          </cell>
          <cell r="W318">
            <v>22.821372355698379</v>
          </cell>
          <cell r="X318">
            <v>23.53224764877222</v>
          </cell>
          <cell r="Y318">
            <v>23.51535435795531</v>
          </cell>
          <cell r="Z318">
            <v>23.4984610671384</v>
          </cell>
          <cell r="AA318">
            <v>23.481567776321491</v>
          </cell>
          <cell r="AB318">
            <v>23.464674485504585</v>
          </cell>
          <cell r="AC318">
            <v>24.824327019258806</v>
          </cell>
          <cell r="AD318">
            <v>277.39582327571031</v>
          </cell>
          <cell r="AE318">
            <v>301.97611231365164</v>
          </cell>
          <cell r="AF318">
            <v>281.59864267621634</v>
          </cell>
          <cell r="AG318">
            <v>301.0936438812094</v>
          </cell>
          <cell r="AH318">
            <v>308.53971399912683</v>
          </cell>
          <cell r="AI318">
            <v>317.57931981995489</v>
          </cell>
          <cell r="AJ318">
            <v>331.093200653</v>
          </cell>
          <cell r="AK318">
            <v>343.09750119109168</v>
          </cell>
          <cell r="AL318">
            <v>349.10086294151688</v>
          </cell>
          <cell r="AM318">
            <v>355.86001890232114</v>
          </cell>
          <cell r="AN318">
            <v>368.91859566425444</v>
          </cell>
        </row>
        <row r="319">
          <cell r="B319" t="str">
            <v>Ativo regulatório realização</v>
          </cell>
          <cell r="D319">
            <v>42.6</v>
          </cell>
          <cell r="E319">
            <v>0.2</v>
          </cell>
          <cell r="F319">
            <v>0.3</v>
          </cell>
          <cell r="G319">
            <v>0.2</v>
          </cell>
          <cell r="H319">
            <v>0.1</v>
          </cell>
          <cell r="I319">
            <v>0</v>
          </cell>
          <cell r="J319">
            <v>0</v>
          </cell>
          <cell r="K319">
            <v>0</v>
          </cell>
          <cell r="L319">
            <v>0</v>
          </cell>
          <cell r="M319">
            <v>0</v>
          </cell>
          <cell r="N319">
            <v>0</v>
          </cell>
          <cell r="O319">
            <v>0</v>
          </cell>
          <cell r="P319">
            <v>0</v>
          </cell>
          <cell r="Q319">
            <v>0.79999999999999993</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row>
        <row r="320">
          <cell r="B320" t="str">
            <v>Despesas Financeiras-BNDES</v>
          </cell>
          <cell r="D320">
            <v>88.7</v>
          </cell>
          <cell r="E320">
            <v>0</v>
          </cell>
          <cell r="F320">
            <v>0</v>
          </cell>
          <cell r="G320">
            <v>0</v>
          </cell>
          <cell r="H320">
            <v>0</v>
          </cell>
          <cell r="I320">
            <v>0</v>
          </cell>
          <cell r="J320">
            <v>0</v>
          </cell>
          <cell r="K320">
            <v>0</v>
          </cell>
          <cell r="L320">
            <v>1.7264849623241501</v>
          </cell>
          <cell r="M320">
            <v>1.7144116409092958</v>
          </cell>
          <cell r="N320">
            <v>1.7023383194944417</v>
          </cell>
          <cell r="O320">
            <v>2.3843405919753935</v>
          </cell>
          <cell r="P320">
            <v>2.3722672705605392</v>
          </cell>
          <cell r="Q320">
            <v>9.8998427852638216</v>
          </cell>
          <cell r="R320">
            <v>4.1116091738511242</v>
          </cell>
          <cell r="S320">
            <v>4.0947158830342154</v>
          </cell>
          <cell r="T320">
            <v>4.0778225922173075</v>
          </cell>
          <cell r="U320">
            <v>4.7617434932951888</v>
          </cell>
          <cell r="V320">
            <v>4.7448502024782808</v>
          </cell>
          <cell r="W320">
            <v>4.727956911661372</v>
          </cell>
          <cell r="X320">
            <v>5.4388322047352133</v>
          </cell>
          <cell r="Y320">
            <v>5.4219389139183045</v>
          </cell>
          <cell r="Z320">
            <v>5.4050456231013966</v>
          </cell>
          <cell r="AA320">
            <v>5.3881523322844878</v>
          </cell>
          <cell r="AB320">
            <v>5.3712590414675798</v>
          </cell>
          <cell r="AC320">
            <v>6.7309115752218007</v>
          </cell>
          <cell r="AD320">
            <v>60.274837947266271</v>
          </cell>
          <cell r="AE320">
            <v>99.583533800569057</v>
          </cell>
          <cell r="AF320">
            <v>60.50668462153952</v>
          </cell>
          <cell r="AG320">
            <v>70.132301489701391</v>
          </cell>
          <cell r="AH320">
            <v>67.316311885204755</v>
          </cell>
          <cell r="AI320">
            <v>65.411155951088475</v>
          </cell>
          <cell r="AJ320">
            <v>65.934500452634055</v>
          </cell>
          <cell r="AK320">
            <v>63.861235559841305</v>
          </cell>
          <cell r="AL320">
            <v>57.829489745954916</v>
          </cell>
          <cell r="AM320">
            <v>54.596870124254139</v>
          </cell>
          <cell r="AN320">
            <v>60.094539373885148</v>
          </cell>
        </row>
        <row r="321">
          <cell r="B321" t="str">
            <v>Realização - IR/CSLL diferidos</v>
          </cell>
          <cell r="D321">
            <v>-191.5</v>
          </cell>
          <cell r="E321">
            <v>25.7</v>
          </cell>
          <cell r="F321">
            <v>17.7</v>
          </cell>
          <cell r="G321">
            <v>49.000000000000007</v>
          </cell>
          <cell r="H321">
            <v>13.899999999999999</v>
          </cell>
          <cell r="I321">
            <v>8.4999999999999964</v>
          </cell>
          <cell r="J321">
            <v>17.277000000000001</v>
          </cell>
          <cell r="K321">
            <v>0.60235888975670804</v>
          </cell>
          <cell r="L321">
            <v>0.59858045181325759</v>
          </cell>
          <cell r="M321">
            <v>0.55832781975098289</v>
          </cell>
          <cell r="N321">
            <v>0.63949814357895418</v>
          </cell>
          <cell r="O321">
            <v>0.63949814357895418</v>
          </cell>
          <cell r="P321">
            <v>0.60273655152114458</v>
          </cell>
          <cell r="Q321">
            <v>135.71799999999999</v>
          </cell>
          <cell r="R321">
            <v>2.1999999999999997</v>
          </cell>
          <cell r="S321">
            <v>2.1999999999999997</v>
          </cell>
          <cell r="T321">
            <v>2.1999999999999997</v>
          </cell>
          <cell r="U321">
            <v>2.1999999999999997</v>
          </cell>
          <cell r="V321">
            <v>2.1999999999999997</v>
          </cell>
          <cell r="W321">
            <v>2.1999999999999997</v>
          </cell>
          <cell r="X321">
            <v>2.1999999999999997</v>
          </cell>
          <cell r="Y321">
            <v>2.1999999999999997</v>
          </cell>
          <cell r="Z321">
            <v>2.1999999999999997</v>
          </cell>
          <cell r="AA321">
            <v>2.1999999999999997</v>
          </cell>
          <cell r="AB321">
            <v>2.1999999999999997</v>
          </cell>
          <cell r="AC321">
            <v>2.1999999999999997</v>
          </cell>
          <cell r="AD321">
            <v>26.399999999999995</v>
          </cell>
          <cell r="AE321">
            <v>0</v>
          </cell>
          <cell r="AF321">
            <v>0</v>
          </cell>
          <cell r="AG321">
            <v>0</v>
          </cell>
          <cell r="AH321">
            <v>0</v>
          </cell>
          <cell r="AI321">
            <v>0</v>
          </cell>
          <cell r="AJ321">
            <v>0</v>
          </cell>
          <cell r="AK321">
            <v>0</v>
          </cell>
          <cell r="AL321">
            <v>0</v>
          </cell>
          <cell r="AM321">
            <v>0</v>
          </cell>
          <cell r="AN321">
            <v>0</v>
          </cell>
        </row>
        <row r="322">
          <cell r="B322" t="str">
            <v>Atualização de Créditos PIS/COFINS</v>
          </cell>
          <cell r="D322">
            <v>-142.69999999999999</v>
          </cell>
          <cell r="E322">
            <v>0</v>
          </cell>
          <cell r="F322">
            <v>0</v>
          </cell>
          <cell r="G322">
            <v>0</v>
          </cell>
          <cell r="H322">
            <v>0.2</v>
          </cell>
          <cell r="I322">
            <v>0</v>
          </cell>
          <cell r="J322">
            <v>0</v>
          </cell>
          <cell r="K322">
            <v>-5.8067944577313721E-2</v>
          </cell>
          <cell r="L322">
            <v>-5.8629831960655493E-2</v>
          </cell>
          <cell r="M322">
            <v>-4.3714951525589109E-2</v>
          </cell>
          <cell r="N322">
            <v>-7.3677173960433303E-3</v>
          </cell>
          <cell r="O322">
            <v>3.0209221176140616E-4</v>
          </cell>
          <cell r="P322">
            <v>3.0501537020329907E-4</v>
          </cell>
          <cell r="Q322">
            <v>3.2826662122363043E-2</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row>
        <row r="323">
          <cell r="B323" t="str">
            <v>Créditos de tributos compensados</v>
          </cell>
          <cell r="D323">
            <v>133</v>
          </cell>
          <cell r="E323">
            <v>2.5999999999999943</v>
          </cell>
          <cell r="F323">
            <v>1.7999999999999972</v>
          </cell>
          <cell r="G323">
            <v>0</v>
          </cell>
          <cell r="H323">
            <v>22.400000000000006</v>
          </cell>
          <cell r="I323">
            <v>11.899999999999999</v>
          </cell>
          <cell r="J323">
            <v>20.14</v>
          </cell>
          <cell r="K323">
            <v>10.762272380496555</v>
          </cell>
          <cell r="L323">
            <v>21.6</v>
          </cell>
          <cell r="M323">
            <v>1.6</v>
          </cell>
          <cell r="N323">
            <v>3.8</v>
          </cell>
          <cell r="O323">
            <v>0.8</v>
          </cell>
          <cell r="P323">
            <v>0</v>
          </cell>
          <cell r="Q323">
            <v>97.402272380496527</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 xml:space="preserve">   IR/CSLL</v>
          </cell>
          <cell r="D324">
            <v>111.8</v>
          </cell>
          <cell r="E324">
            <v>2.5999999999999943</v>
          </cell>
          <cell r="F324">
            <v>1.7999999999999972</v>
          </cell>
          <cell r="G324">
            <v>0</v>
          </cell>
          <cell r="H324">
            <v>22.400000000000006</v>
          </cell>
          <cell r="I324">
            <v>11.899999999999999</v>
          </cell>
          <cell r="J324">
            <v>-0.37899999999999778</v>
          </cell>
          <cell r="K324">
            <v>10.762272380496555</v>
          </cell>
          <cell r="L324">
            <v>21.6</v>
          </cell>
          <cell r="M324">
            <v>0</v>
          </cell>
          <cell r="N324">
            <v>0</v>
          </cell>
          <cell r="O324">
            <v>0</v>
          </cell>
          <cell r="P324">
            <v>0</v>
          </cell>
          <cell r="Q324">
            <v>70.683272380496561</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row>
        <row r="325">
          <cell r="B325" t="str">
            <v xml:space="preserve">   PIS/COFINS</v>
          </cell>
          <cell r="D325">
            <v>21.2</v>
          </cell>
          <cell r="E325">
            <v>0</v>
          </cell>
          <cell r="F325">
            <v>0</v>
          </cell>
          <cell r="G325">
            <v>0</v>
          </cell>
          <cell r="H325">
            <v>0</v>
          </cell>
          <cell r="I325">
            <v>0</v>
          </cell>
          <cell r="J325">
            <v>20.518999999999998</v>
          </cell>
          <cell r="K325">
            <v>0</v>
          </cell>
          <cell r="L325">
            <v>0</v>
          </cell>
          <cell r="M325">
            <v>1.6</v>
          </cell>
          <cell r="N325">
            <v>3.8</v>
          </cell>
          <cell r="O325">
            <v>0.8</v>
          </cell>
          <cell r="P325">
            <v>0</v>
          </cell>
          <cell r="Q325">
            <v>26.719000000000001</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row>
        <row r="326">
          <cell r="B326" t="str">
            <v>Depreciação</v>
          </cell>
          <cell r="D326">
            <v>169.4</v>
          </cell>
          <cell r="E326">
            <v>14.2</v>
          </cell>
          <cell r="F326">
            <v>14.1</v>
          </cell>
          <cell r="G326">
            <v>14.1</v>
          </cell>
          <cell r="H326">
            <v>14.3</v>
          </cell>
          <cell r="I326">
            <v>14.3</v>
          </cell>
          <cell r="J326">
            <v>14.25</v>
          </cell>
          <cell r="K326">
            <v>15.203710949983908</v>
          </cell>
          <cell r="L326">
            <v>15.203710949983908</v>
          </cell>
          <cell r="M326">
            <v>15.203710949983908</v>
          </cell>
          <cell r="N326">
            <v>15.203710949983908</v>
          </cell>
          <cell r="O326">
            <v>15.203710949983908</v>
          </cell>
          <cell r="P326">
            <v>15.203710949983908</v>
          </cell>
          <cell r="Q326">
            <v>176.4722656999034</v>
          </cell>
          <cell r="R326">
            <v>15.893415444037005</v>
          </cell>
          <cell r="S326">
            <v>15.893415444037005</v>
          </cell>
          <cell r="T326">
            <v>15.893415444037005</v>
          </cell>
          <cell r="U326">
            <v>15.893415444037005</v>
          </cell>
          <cell r="V326">
            <v>15.893415444037005</v>
          </cell>
          <cell r="W326">
            <v>15.893415444037005</v>
          </cell>
          <cell r="X326">
            <v>15.893415444037005</v>
          </cell>
          <cell r="Y326">
            <v>15.893415444037005</v>
          </cell>
          <cell r="Z326">
            <v>15.893415444037005</v>
          </cell>
          <cell r="AA326">
            <v>15.893415444037005</v>
          </cell>
          <cell r="AB326">
            <v>15.893415444037005</v>
          </cell>
          <cell r="AC326">
            <v>15.893415444037005</v>
          </cell>
          <cell r="AD326">
            <v>190.72098532844407</v>
          </cell>
          <cell r="AE326">
            <v>202.39257851308258</v>
          </cell>
          <cell r="AF326">
            <v>221.09195805467681</v>
          </cell>
          <cell r="AG326">
            <v>230.96134239150803</v>
          </cell>
          <cell r="AH326">
            <v>241.22340211392208</v>
          </cell>
          <cell r="AI326">
            <v>252.1681638688664</v>
          </cell>
          <cell r="AJ326">
            <v>265.15870020036596</v>
          </cell>
          <cell r="AK326">
            <v>279.23626563125038</v>
          </cell>
          <cell r="AL326">
            <v>291.27137319556198</v>
          </cell>
          <cell r="AM326">
            <v>301.26314877806698</v>
          </cell>
          <cell r="AN326">
            <v>308.8240562903693</v>
          </cell>
        </row>
        <row r="327">
          <cell r="B327" t="str">
            <v>(-) Variações que não afetam o caixa (Receitas)</v>
          </cell>
          <cell r="D327">
            <v>73.900000000000006</v>
          </cell>
          <cell r="E327">
            <v>-1.6470000000000002</v>
          </cell>
          <cell r="F327">
            <v>-12.142999999999999</v>
          </cell>
          <cell r="G327">
            <v>-50.853000000000009</v>
          </cell>
          <cell r="H327">
            <v>-2.4630000000000001</v>
          </cell>
          <cell r="I327">
            <v>-1.7789999999999997</v>
          </cell>
          <cell r="J327">
            <v>-3.0569999999999995</v>
          </cell>
          <cell r="K327">
            <v>-1.4747346112439805</v>
          </cell>
          <cell r="L327">
            <v>-1.4752964986273223</v>
          </cell>
          <cell r="M327">
            <v>3.039618381807744</v>
          </cell>
          <cell r="N327">
            <v>-1.4240343840627101</v>
          </cell>
          <cell r="O327">
            <v>-1.4263645744549087</v>
          </cell>
          <cell r="P327">
            <v>6.4736383487035329</v>
          </cell>
          <cell r="Q327">
            <v>-68.229173337877654</v>
          </cell>
          <cell r="R327">
            <v>-1.1666569987109425</v>
          </cell>
          <cell r="S327">
            <v>-1.3226627994843791</v>
          </cell>
          <cell r="T327">
            <v>7.104770558296658</v>
          </cell>
          <cell r="U327">
            <v>-1.1146550651197971</v>
          </cell>
          <cell r="V327">
            <v>-0.85464539716406962</v>
          </cell>
          <cell r="W327">
            <v>-2.0558900631195307</v>
          </cell>
          <cell r="X327">
            <v>-1.4266666666666701</v>
          </cell>
          <cell r="Y327">
            <v>-1.4266666666666701</v>
          </cell>
          <cell r="Z327">
            <v>0.91342034493487678</v>
          </cell>
          <cell r="AA327">
            <v>-1.4266666666666701</v>
          </cell>
          <cell r="AB327">
            <v>-1.4266666666666701</v>
          </cell>
          <cell r="AC327">
            <v>2.6814860870338233</v>
          </cell>
          <cell r="AD327">
            <v>-1.5215000000000352</v>
          </cell>
          <cell r="AE327">
            <v>-0.77886710778150825</v>
          </cell>
          <cell r="AF327">
            <v>-0.12354923505489379</v>
          </cell>
          <cell r="AG327">
            <v>0.54304967956827632</v>
          </cell>
          <cell r="AH327">
            <v>15.735992530525801</v>
          </cell>
          <cell r="AI327">
            <v>18.956306569004031</v>
          </cell>
          <cell r="AJ327">
            <v>19.705072956511263</v>
          </cell>
          <cell r="AK327">
            <v>20.483415560432508</v>
          </cell>
          <cell r="AL327">
            <v>21.29250264091155</v>
          </cell>
          <cell r="AM327">
            <v>22.133548604364947</v>
          </cell>
          <cell r="AN327">
            <v>23.007815826259737</v>
          </cell>
        </row>
        <row r="328">
          <cell r="B328" t="str">
            <v>Resultado não Operacional</v>
          </cell>
          <cell r="D328">
            <v>14.9</v>
          </cell>
          <cell r="E328">
            <v>-1.4</v>
          </cell>
          <cell r="F328">
            <v>-12.3</v>
          </cell>
          <cell r="G328">
            <v>-1.2999999999999972</v>
          </cell>
          <cell r="H328">
            <v>-1.4</v>
          </cell>
          <cell r="I328">
            <v>-1.4</v>
          </cell>
          <cell r="J328">
            <v>-1.4</v>
          </cell>
          <cell r="K328">
            <v>-1.4166666666666667</v>
          </cell>
          <cell r="L328">
            <v>-1.4166666666666667</v>
          </cell>
          <cell r="M328">
            <v>-1.4166666666666667</v>
          </cell>
          <cell r="N328">
            <v>-1.4166666666666667</v>
          </cell>
          <cell r="O328">
            <v>-1.4266666666666701</v>
          </cell>
          <cell r="P328">
            <v>-1.4266666666666701</v>
          </cell>
          <cell r="Q328">
            <v>-27.720000000000006</v>
          </cell>
          <cell r="R328">
            <v>-1.4266666666666701</v>
          </cell>
          <cell r="S328">
            <v>-1.4266666666666701</v>
          </cell>
          <cell r="T328">
            <v>-1.4266666666666701</v>
          </cell>
          <cell r="U328">
            <v>-1.4266666666666701</v>
          </cell>
          <cell r="V328">
            <v>-1.4266666666666701</v>
          </cell>
          <cell r="W328">
            <v>-1.4266666666666701</v>
          </cell>
          <cell r="X328">
            <v>-1.4266666666666701</v>
          </cell>
          <cell r="Y328">
            <v>-1.4266666666666701</v>
          </cell>
          <cell r="Z328">
            <v>-1.4266666666666701</v>
          </cell>
          <cell r="AA328">
            <v>-1.4266666666666701</v>
          </cell>
          <cell r="AB328">
            <v>-1.4266666666666701</v>
          </cell>
          <cell r="AC328">
            <v>-1.4266666666666701</v>
          </cell>
          <cell r="AD328">
            <v>-17.120000000000037</v>
          </cell>
          <cell r="AE328">
            <v>-17</v>
          </cell>
          <cell r="AF328">
            <v>-17</v>
          </cell>
          <cell r="AG328">
            <v>-17</v>
          </cell>
          <cell r="AH328">
            <v>-2.5</v>
          </cell>
          <cell r="AI328">
            <v>0</v>
          </cell>
          <cell r="AJ328">
            <v>0</v>
          </cell>
          <cell r="AK328">
            <v>0</v>
          </cell>
          <cell r="AL328">
            <v>0</v>
          </cell>
          <cell r="AM328">
            <v>0</v>
          </cell>
          <cell r="AN328">
            <v>0</v>
          </cell>
        </row>
        <row r="329">
          <cell r="B329" t="str">
            <v>Provisões para contingências</v>
          </cell>
          <cell r="D329">
            <v>18.3</v>
          </cell>
          <cell r="E329">
            <v>-4.7000000000000042E-2</v>
          </cell>
          <cell r="F329">
            <v>-4.2999999999999983E-2</v>
          </cell>
          <cell r="G329">
            <v>16.046999999999997</v>
          </cell>
          <cell r="H329">
            <v>3.7000000000000033E-2</v>
          </cell>
          <cell r="I329">
            <v>2.100000000000013E-2</v>
          </cell>
          <cell r="J329">
            <v>-3.508</v>
          </cell>
          <cell r="K329">
            <v>0</v>
          </cell>
          <cell r="L329">
            <v>0</v>
          </cell>
          <cell r="M329">
            <v>4.5</v>
          </cell>
          <cell r="N329">
            <v>0</v>
          </cell>
          <cell r="O329">
            <v>0</v>
          </cell>
          <cell r="P329">
            <v>7.9</v>
          </cell>
          <cell r="Q329">
            <v>24.906999999999996</v>
          </cell>
          <cell r="R329">
            <v>0.26000966795572744</v>
          </cell>
          <cell r="S329">
            <v>0.10400386718229099</v>
          </cell>
          <cell r="T329">
            <v>8.5314372249633283</v>
          </cell>
          <cell r="U329">
            <v>0.31201160154687291</v>
          </cell>
          <cell r="V329">
            <v>0.57202126950260046</v>
          </cell>
          <cell r="W329">
            <v>-0.62922339645286041</v>
          </cell>
          <cell r="X329">
            <v>0</v>
          </cell>
          <cell r="Y329">
            <v>0</v>
          </cell>
          <cell r="Z329">
            <v>2.3400870116015469</v>
          </cell>
          <cell r="AA329">
            <v>0</v>
          </cell>
          <cell r="AB329">
            <v>0</v>
          </cell>
          <cell r="AC329">
            <v>4.1081527537004936</v>
          </cell>
          <cell r="AD329">
            <v>15.598500000000001</v>
          </cell>
          <cell r="AE329">
            <v>16.220880149999999</v>
          </cell>
          <cell r="AF329">
            <v>16.87620370806</v>
          </cell>
          <cell r="AG329">
            <v>17.542813754528371</v>
          </cell>
          <cell r="AH329">
            <v>18.235754897832244</v>
          </cell>
          <cell r="AI329">
            <v>18.956067216296621</v>
          </cell>
          <cell r="AJ329">
            <v>19.704831871340335</v>
          </cell>
          <cell r="AK329">
            <v>20.483172730258282</v>
          </cell>
          <cell r="AL329">
            <v>21.292258053103485</v>
          </cell>
          <cell r="AM329">
            <v>22.133302246201076</v>
          </cell>
          <cell r="AN329">
            <v>23.007567684926016</v>
          </cell>
        </row>
        <row r="330">
          <cell r="B330" t="str">
            <v>Provisão - PDV</v>
          </cell>
          <cell r="D330">
            <v>79</v>
          </cell>
          <cell r="E330">
            <v>0.9</v>
          </cell>
          <cell r="F330">
            <v>1.3</v>
          </cell>
          <cell r="G330">
            <v>0.2</v>
          </cell>
          <cell r="H330">
            <v>0.2</v>
          </cell>
          <cell r="I330">
            <v>-0.2</v>
          </cell>
          <cell r="J330">
            <v>1.9</v>
          </cell>
          <cell r="K330">
            <v>0</v>
          </cell>
          <cell r="L330">
            <v>0</v>
          </cell>
          <cell r="M330">
            <v>0</v>
          </cell>
          <cell r="N330">
            <v>0</v>
          </cell>
          <cell r="O330">
            <v>0</v>
          </cell>
          <cell r="P330">
            <v>0</v>
          </cell>
          <cell r="Q330">
            <v>4.3000000000000007</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row>
        <row r="331">
          <cell r="B331" t="str">
            <v>PDD - CETEMEQ IPTU - reversão</v>
          </cell>
          <cell r="D331">
            <v>0</v>
          </cell>
          <cell r="E331">
            <v>0</v>
          </cell>
          <cell r="F331">
            <v>0</v>
          </cell>
          <cell r="G331">
            <v>-63.6</v>
          </cell>
          <cell r="H331">
            <v>0</v>
          </cell>
          <cell r="I331">
            <v>0</v>
          </cell>
          <cell r="J331">
            <v>0</v>
          </cell>
          <cell r="K331">
            <v>0</v>
          </cell>
          <cell r="L331">
            <v>0</v>
          </cell>
          <cell r="M331">
            <v>0</v>
          </cell>
          <cell r="N331">
            <v>0</v>
          </cell>
          <cell r="O331">
            <v>0</v>
          </cell>
          <cell r="P331">
            <v>0</v>
          </cell>
          <cell r="Q331">
            <v>-63.6</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row>
        <row r="332">
          <cell r="B332" t="str">
            <v>Receita financeira sobre crédito tributário</v>
          </cell>
          <cell r="D332">
            <v>0</v>
          </cell>
          <cell r="E332">
            <v>0</v>
          </cell>
          <cell r="F332">
            <v>0</v>
          </cell>
          <cell r="G332">
            <v>-1.2</v>
          </cell>
          <cell r="H332">
            <v>-0.30000000000000004</v>
          </cell>
          <cell r="I332">
            <v>-0.19999999999999996</v>
          </cell>
          <cell r="J332">
            <v>-4.9000000000000155E-2</v>
          </cell>
          <cell r="K332">
            <v>-5.8067944577313721E-2</v>
          </cell>
          <cell r="L332">
            <v>-5.8629831960655493E-2</v>
          </cell>
          <cell r="M332">
            <v>-4.3714951525589109E-2</v>
          </cell>
          <cell r="N332">
            <v>-7.3677173960433303E-3</v>
          </cell>
          <cell r="O332">
            <v>3.0209221176140616E-4</v>
          </cell>
          <cell r="P332">
            <v>3.0501537020329907E-4</v>
          </cell>
          <cell r="Q332">
            <v>-1.9161733378776371</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2.5274221849245473E-4</v>
          </cell>
          <cell r="AF332">
            <v>2.4705688510595169E-4</v>
          </cell>
          <cell r="AG332">
            <v>2.3592503990525255E-4</v>
          </cell>
          <cell r="AH332">
            <v>2.3763269355691743E-4</v>
          </cell>
          <cell r="AI332">
            <v>2.3935270740992087E-4</v>
          </cell>
          <cell r="AJ332">
            <v>2.410851709288783E-4</v>
          </cell>
          <cell r="AK332">
            <v>2.4283017422596065E-4</v>
          </cell>
          <cell r="AL332">
            <v>2.4458780806558151E-4</v>
          </cell>
          <cell r="AM332">
            <v>2.4635816386911827E-4</v>
          </cell>
          <cell r="AN332">
            <v>2.4814133371966703E-4</v>
          </cell>
        </row>
        <row r="333">
          <cell r="B333" t="str">
            <v>Ativo Regulatório constituição</v>
          </cell>
          <cell r="D333">
            <v>-38.299999999999997</v>
          </cell>
          <cell r="E333">
            <v>-1.1000000000000001</v>
          </cell>
          <cell r="F333">
            <v>-1.1000000000000001</v>
          </cell>
          <cell r="G333">
            <v>-1</v>
          </cell>
          <cell r="H333">
            <v>-1</v>
          </cell>
          <cell r="I333">
            <v>0</v>
          </cell>
          <cell r="J333">
            <v>0</v>
          </cell>
          <cell r="K333">
            <v>0</v>
          </cell>
          <cell r="L333">
            <v>0</v>
          </cell>
          <cell r="M333">
            <v>0</v>
          </cell>
          <cell r="N333">
            <v>0</v>
          </cell>
          <cell r="O333">
            <v>0</v>
          </cell>
          <cell r="P333">
            <v>0</v>
          </cell>
          <cell r="Q333">
            <v>-4.2</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row>
        <row r="336">
          <cell r="B336" t="str">
            <v>II - PREMISSAS DE FLUXO DE CAIXA</v>
          </cell>
        </row>
        <row r="337">
          <cell r="B337" t="str">
            <v xml:space="preserve">     Lucro Líquido (S/ CETEMEQ)</v>
          </cell>
          <cell r="C337">
            <v>0</v>
          </cell>
          <cell r="D337">
            <v>117.7</v>
          </cell>
          <cell r="E337">
            <v>32.325066666666693</v>
          </cell>
          <cell r="F337">
            <v>51.983200000000011</v>
          </cell>
          <cell r="G337">
            <v>143.40212099999997</v>
          </cell>
          <cell r="H337">
            <v>44.372166666666679</v>
          </cell>
          <cell r="I337">
            <v>45.546666666666667</v>
          </cell>
          <cell r="J337">
            <v>45.299000000000021</v>
          </cell>
          <cell r="K337">
            <v>65.190319499261719</v>
          </cell>
          <cell r="L337">
            <v>51.927113269368235</v>
          </cell>
          <cell r="M337">
            <v>73.088844905809964</v>
          </cell>
          <cell r="N337">
            <v>78.684682990799189</v>
          </cell>
          <cell r="O337">
            <v>69.252347230227485</v>
          </cell>
          <cell r="P337">
            <v>67.365242347000532</v>
          </cell>
          <cell r="Q337">
            <v>768.4367712424671</v>
          </cell>
          <cell r="R337">
            <v>48.030226711095338</v>
          </cell>
          <cell r="S337">
            <v>48.545086108609027</v>
          </cell>
          <cell r="T337">
            <v>40.185976163766099</v>
          </cell>
          <cell r="U337">
            <v>50.368963357117451</v>
          </cell>
          <cell r="V337">
            <v>49.323416396090764</v>
          </cell>
          <cell r="W337">
            <v>53.793465547857544</v>
          </cell>
          <cell r="X337">
            <v>79.103390470433851</v>
          </cell>
          <cell r="Y337">
            <v>62.984753853438249</v>
          </cell>
          <cell r="Z337">
            <v>47.094563940415696</v>
          </cell>
          <cell r="AA337">
            <v>49.674989262670479</v>
          </cell>
          <cell r="AB337">
            <v>49.359701648181343</v>
          </cell>
          <cell r="AC337">
            <v>69.103456840647837</v>
          </cell>
          <cell r="AD337">
            <v>647.56799030032369</v>
          </cell>
          <cell r="AE337">
            <v>629.27694366228695</v>
          </cell>
          <cell r="AF337">
            <v>672.71375688857347</v>
          </cell>
          <cell r="AG337">
            <v>710.21744472330192</v>
          </cell>
          <cell r="AH337">
            <v>739.6216915012335</v>
          </cell>
          <cell r="AI337">
            <v>772.92620840194263</v>
          </cell>
          <cell r="AJ337">
            <v>794.22824801012632</v>
          </cell>
          <cell r="AK337">
            <v>661.7488856456531</v>
          </cell>
          <cell r="AL337">
            <v>506.31121860870496</v>
          </cell>
          <cell r="AM337">
            <v>535.58929681179188</v>
          </cell>
        </row>
        <row r="338">
          <cell r="B338" t="str">
            <v xml:space="preserve">       +    Efeito CETEMEQ</v>
          </cell>
          <cell r="G338">
            <v>89.59761899999998</v>
          </cell>
          <cell r="Q338">
            <v>89.59761899999998</v>
          </cell>
        </row>
        <row r="339">
          <cell r="B339" t="str">
            <v xml:space="preserve">                receita financeira</v>
          </cell>
          <cell r="G339">
            <v>54.8</v>
          </cell>
          <cell r="Q339">
            <v>54.8</v>
          </cell>
        </row>
        <row r="340">
          <cell r="B340" t="str">
            <v xml:space="preserve">               despesa ñ operacional</v>
          </cell>
          <cell r="G340">
            <v>70.397618999999992</v>
          </cell>
          <cell r="Q340">
            <v>70.397618999999992</v>
          </cell>
        </row>
        <row r="341">
          <cell r="B341" t="str">
            <v xml:space="preserve">               efeito IPTU</v>
          </cell>
          <cell r="G341">
            <v>-63.6</v>
          </cell>
          <cell r="Q341">
            <v>-63.6</v>
          </cell>
        </row>
        <row r="342">
          <cell r="B342" t="str">
            <v xml:space="preserve">                iptu</v>
          </cell>
          <cell r="G342">
            <v>28</v>
          </cell>
          <cell r="Q342">
            <v>28</v>
          </cell>
        </row>
        <row r="343">
          <cell r="B343" t="str">
            <v xml:space="preserve">                efeito IR</v>
          </cell>
          <cell r="Q343">
            <v>0</v>
          </cell>
        </row>
        <row r="345">
          <cell r="B345" t="str">
            <v xml:space="preserve">        +    Variações que não afetam o caixa (Despesas)</v>
          </cell>
          <cell r="C345">
            <v>0</v>
          </cell>
          <cell r="D345">
            <v>99.500000000000028</v>
          </cell>
          <cell r="E345">
            <v>42.699999999999989</v>
          </cell>
          <cell r="F345">
            <v>33.9</v>
          </cell>
          <cell r="G345">
            <v>63.300000000000011</v>
          </cell>
          <cell r="H345">
            <v>50.900000000000006</v>
          </cell>
          <cell r="I345">
            <v>34.699999999999996</v>
          </cell>
          <cell r="J345">
            <v>51.667000000000002</v>
          </cell>
          <cell r="K345">
            <v>26.510274275659857</v>
          </cell>
          <cell r="L345">
            <v>39.070146532160663</v>
          </cell>
          <cell r="M345">
            <v>19.032735459118598</v>
          </cell>
          <cell r="N345">
            <v>21.33817969566126</v>
          </cell>
          <cell r="O345">
            <v>19.027851777750016</v>
          </cell>
          <cell r="P345">
            <v>18.179019787435795</v>
          </cell>
          <cell r="Q345">
            <v>420.32520752778623</v>
          </cell>
          <cell r="R345">
            <v>22.205024617888128</v>
          </cell>
          <cell r="S345">
            <v>22.188131327071218</v>
          </cell>
          <cell r="T345">
            <v>22.171238036254312</v>
          </cell>
          <cell r="U345">
            <v>22.855158937332192</v>
          </cell>
          <cell r="V345">
            <v>22.838265646515286</v>
          </cell>
          <cell r="W345">
            <v>22.821372355698379</v>
          </cell>
          <cell r="X345">
            <v>23.53224764877222</v>
          </cell>
          <cell r="Y345">
            <v>23.51535435795531</v>
          </cell>
          <cell r="Z345">
            <v>23.4984610671384</v>
          </cell>
          <cell r="AA345">
            <v>23.481567776321491</v>
          </cell>
          <cell r="AB345">
            <v>23.464674485504585</v>
          </cell>
          <cell r="AC345">
            <v>24.824327019258806</v>
          </cell>
          <cell r="AD345">
            <v>277.39582327571031</v>
          </cell>
          <cell r="AE345">
            <v>301.97611231365164</v>
          </cell>
          <cell r="AF345">
            <v>281.59864267621634</v>
          </cell>
          <cell r="AG345">
            <v>301.0936438812094</v>
          </cell>
          <cell r="AH345">
            <v>308.53971399912683</v>
          </cell>
          <cell r="AI345">
            <v>317.57931981995489</v>
          </cell>
          <cell r="AJ345">
            <v>331.093200653</v>
          </cell>
          <cell r="AK345">
            <v>343.09750119109168</v>
          </cell>
          <cell r="AL345">
            <v>349.10086294151688</v>
          </cell>
          <cell r="AM345">
            <v>355.86001890232114</v>
          </cell>
        </row>
        <row r="346">
          <cell r="B346" t="str">
            <v xml:space="preserve">       (-)   Variações que não afetam o caixa (Receitas)</v>
          </cell>
          <cell r="C346">
            <v>0</v>
          </cell>
          <cell r="D346">
            <v>73.900000000000006</v>
          </cell>
          <cell r="E346">
            <v>-1.6470000000000002</v>
          </cell>
          <cell r="F346">
            <v>-12.142999999999999</v>
          </cell>
          <cell r="G346">
            <v>-50.853000000000009</v>
          </cell>
          <cell r="H346">
            <v>-2.4630000000000001</v>
          </cell>
          <cell r="I346">
            <v>-1.7789999999999997</v>
          </cell>
          <cell r="J346">
            <v>-3.0569999999999995</v>
          </cell>
          <cell r="K346">
            <v>-1.4747346112439805</v>
          </cell>
          <cell r="L346">
            <v>-1.4752964986273223</v>
          </cell>
          <cell r="M346">
            <v>3.039618381807744</v>
          </cell>
          <cell r="N346">
            <v>-1.4240343840627101</v>
          </cell>
          <cell r="O346">
            <v>-1.4263645744549087</v>
          </cell>
          <cell r="P346">
            <v>6.4736383487035329</v>
          </cell>
          <cell r="Q346">
            <v>-68.229173337877626</v>
          </cell>
          <cell r="R346">
            <v>-1.1666569987109425</v>
          </cell>
          <cell r="S346">
            <v>-1.3226627994843791</v>
          </cell>
          <cell r="T346">
            <v>7.104770558296658</v>
          </cell>
          <cell r="U346">
            <v>-1.1146550651197971</v>
          </cell>
          <cell r="V346">
            <v>-0.85464539716406962</v>
          </cell>
          <cell r="W346">
            <v>-2.0558900631195307</v>
          </cell>
          <cell r="X346">
            <v>-1.4266666666666701</v>
          </cell>
          <cell r="Y346">
            <v>-1.4266666666666701</v>
          </cell>
          <cell r="Z346">
            <v>0.91342034493487678</v>
          </cell>
          <cell r="AA346">
            <v>-1.4266666666666701</v>
          </cell>
          <cell r="AB346">
            <v>-1.4266666666666701</v>
          </cell>
          <cell r="AC346">
            <v>2.6814860870338233</v>
          </cell>
          <cell r="AD346">
            <v>-1.5215000000000352</v>
          </cell>
          <cell r="AE346">
            <v>-0.77886710778150825</v>
          </cell>
          <cell r="AF346">
            <v>-0.12354923505489379</v>
          </cell>
          <cell r="AG346">
            <v>0.54304967956827632</v>
          </cell>
          <cell r="AH346">
            <v>15.735992530525801</v>
          </cell>
          <cell r="AI346">
            <v>18.956306569004031</v>
          </cell>
          <cell r="AJ346">
            <v>19.705072956511263</v>
          </cell>
          <cell r="AK346">
            <v>20.483415560432508</v>
          </cell>
          <cell r="AL346">
            <v>21.29250264091155</v>
          </cell>
          <cell r="AM346">
            <v>22.133548604364947</v>
          </cell>
        </row>
        <row r="347">
          <cell r="B347" t="str">
            <v xml:space="preserve">       +(-) Redução de Passivos</v>
          </cell>
          <cell r="C347">
            <v>0</v>
          </cell>
          <cell r="D347">
            <v>-30.4</v>
          </cell>
          <cell r="E347">
            <v>-18.7</v>
          </cell>
          <cell r="F347">
            <v>2.5</v>
          </cell>
          <cell r="G347">
            <v>-8.6999999999999993</v>
          </cell>
          <cell r="H347">
            <v>-22.8</v>
          </cell>
          <cell r="I347">
            <v>-2.1</v>
          </cell>
          <cell r="J347">
            <v>-4.4000000000000004</v>
          </cell>
          <cell r="K347">
            <v>0</v>
          </cell>
          <cell r="L347">
            <v>0</v>
          </cell>
          <cell r="M347">
            <v>0</v>
          </cell>
          <cell r="N347">
            <v>0</v>
          </cell>
          <cell r="O347">
            <v>0</v>
          </cell>
          <cell r="P347">
            <v>0</v>
          </cell>
          <cell r="Q347">
            <v>-54.2</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row>
        <row r="348">
          <cell r="B348" t="str">
            <v xml:space="preserve">=  Geração de Caixa </v>
          </cell>
          <cell r="D348">
            <v>260.70000000000005</v>
          </cell>
          <cell r="E348">
            <v>54.678066666666666</v>
          </cell>
          <cell r="F348">
            <v>76.240200000000016</v>
          </cell>
          <cell r="G348">
            <v>147.14912099999998</v>
          </cell>
          <cell r="H348">
            <v>70.009166666666701</v>
          </cell>
          <cell r="I348">
            <v>76.367666666666679</v>
          </cell>
          <cell r="J348">
            <v>89.509000000000015</v>
          </cell>
          <cell r="K348">
            <v>90.225859163677598</v>
          </cell>
          <cell r="L348">
            <v>89.521963302901582</v>
          </cell>
          <cell r="M348">
            <v>95.161198746736304</v>
          </cell>
          <cell r="N348">
            <v>98.598828302397749</v>
          </cell>
          <cell r="O348">
            <v>86.853834433522593</v>
          </cell>
          <cell r="P348">
            <v>92.017900483139854</v>
          </cell>
          <cell r="Q348">
            <v>1066.3328054323756</v>
          </cell>
          <cell r="R348">
            <v>69.068594330272518</v>
          </cell>
          <cell r="S348">
            <v>69.410554636195869</v>
          </cell>
          <cell r="T348">
            <v>69.461984758317072</v>
          </cell>
          <cell r="U348">
            <v>72.109467229329852</v>
          </cell>
          <cell r="V348">
            <v>71.307036645441983</v>
          </cell>
          <cell r="W348">
            <v>74.558947840436389</v>
          </cell>
          <cell r="X348">
            <v>101.2089714525394</v>
          </cell>
          <cell r="Y348">
            <v>85.073441544726876</v>
          </cell>
          <cell r="Z348">
            <v>71.506445352488981</v>
          </cell>
          <cell r="AA348">
            <v>71.729890372325286</v>
          </cell>
          <cell r="AB348">
            <v>71.397709467019254</v>
          </cell>
          <cell r="AC348">
            <v>96.609269946940458</v>
          </cell>
          <cell r="AD348">
            <v>923.44231357603394</v>
          </cell>
          <cell r="AE348">
            <v>930.47418886815717</v>
          </cell>
          <cell r="AF348">
            <v>954.18885032973492</v>
          </cell>
          <cell r="AG348">
            <v>1011.8541382840796</v>
          </cell>
          <cell r="AH348">
            <v>1063.8973980308863</v>
          </cell>
          <cell r="AI348">
            <v>1109.4618347909015</v>
          </cell>
          <cell r="AJ348">
            <v>1145.0265216196376</v>
          </cell>
          <cell r="AK348">
            <v>1025.3298023971774</v>
          </cell>
          <cell r="AL348">
            <v>876.70458419113334</v>
          </cell>
          <cell r="AM348">
            <v>913.58286431847796</v>
          </cell>
        </row>
        <row r="350">
          <cell r="B350" t="str">
            <v>(-) Investimentos</v>
          </cell>
          <cell r="D350">
            <v>-419.4</v>
          </cell>
          <cell r="E350">
            <v>-60.698</v>
          </cell>
          <cell r="F350">
            <v>-116.574</v>
          </cell>
          <cell r="G350">
            <v>-31.863999999999997</v>
          </cell>
          <cell r="H350">
            <v>-36.199999999999996</v>
          </cell>
          <cell r="I350">
            <v>-44.699999999999996</v>
          </cell>
          <cell r="J350">
            <v>-24.003</v>
          </cell>
          <cell r="K350">
            <v>-71.593855878634642</v>
          </cell>
          <cell r="L350">
            <v>-28.400000000000006</v>
          </cell>
          <cell r="M350">
            <v>-21.8</v>
          </cell>
          <cell r="N350">
            <v>-29.400000000000002</v>
          </cell>
          <cell r="O350">
            <v>-58.800000000000004</v>
          </cell>
          <cell r="P350">
            <v>-59.739999999999995</v>
          </cell>
          <cell r="Q350">
            <v>-583.77285587863469</v>
          </cell>
          <cell r="R350">
            <v>-50.373803753855888</v>
          </cell>
          <cell r="S350">
            <v>-22.660507749186678</v>
          </cell>
          <cell r="T350">
            <v>-23.216190811380628</v>
          </cell>
          <cell r="U350">
            <v>-29.410290786772649</v>
          </cell>
          <cell r="V350">
            <v>-35.925419359481559</v>
          </cell>
          <cell r="W350">
            <v>-19.900305663153222</v>
          </cell>
          <cell r="X350">
            <v>-41.92132187164227</v>
          </cell>
          <cell r="Y350">
            <v>-28.486504619547745</v>
          </cell>
          <cell r="Z350">
            <v>-23.728286532631444</v>
          </cell>
          <cell r="AA350">
            <v>-29.106261528683042</v>
          </cell>
          <cell r="AB350">
            <v>-66.461922253289217</v>
          </cell>
          <cell r="AC350">
            <v>-94.113995884254749</v>
          </cell>
          <cell r="AD350">
            <v>-465.3048108138791</v>
          </cell>
          <cell r="AE350">
            <v>-440.69929618632068</v>
          </cell>
          <cell r="AF350">
            <v>-428.93929458449531</v>
          </cell>
          <cell r="AG350">
            <v>-402.17264781582554</v>
          </cell>
          <cell r="AH350">
            <v>-409.28650244284029</v>
          </cell>
          <cell r="AI350">
            <v>-412.58057827301263</v>
          </cell>
          <cell r="AJ350">
            <v>-360.51211645138613</v>
          </cell>
          <cell r="AK350">
            <v>-367.72718364884713</v>
          </cell>
          <cell r="AL350">
            <v>-353.12630993005041</v>
          </cell>
          <cell r="AM350">
            <v>-317.89978208630788</v>
          </cell>
        </row>
        <row r="351">
          <cell r="B351" t="str">
            <v xml:space="preserve">       Investimento Corporativo</v>
          </cell>
          <cell r="D351">
            <v>0</v>
          </cell>
          <cell r="E351">
            <v>-0.04</v>
          </cell>
          <cell r="F351">
            <v>-3.5000000000000003E-2</v>
          </cell>
          <cell r="G351">
            <v>-3.3000000000000002E-2</v>
          </cell>
          <cell r="H351">
            <v>0</v>
          </cell>
          <cell r="I351">
            <v>0</v>
          </cell>
          <cell r="J351">
            <v>-0.52600000000000002</v>
          </cell>
          <cell r="K351">
            <v>-1.3</v>
          </cell>
          <cell r="L351">
            <v>-0.4</v>
          </cell>
          <cell r="M351">
            <v>-0.4</v>
          </cell>
          <cell r="N351">
            <v>-0.4</v>
          </cell>
          <cell r="O351">
            <v>-0.4</v>
          </cell>
          <cell r="P351">
            <v>-1.24</v>
          </cell>
          <cell r="Q351">
            <v>-4.774</v>
          </cell>
          <cell r="R351">
            <v>-3.3070137045690076E-2</v>
          </cell>
          <cell r="S351">
            <v>-2.8936369914978815E-2</v>
          </cell>
          <cell r="T351">
            <v>-2.7282863062694312E-2</v>
          </cell>
          <cell r="U351">
            <v>0</v>
          </cell>
          <cell r="V351">
            <v>0</v>
          </cell>
          <cell r="W351">
            <v>-0.43487230215082451</v>
          </cell>
          <cell r="X351">
            <v>-1.0747794539849274</v>
          </cell>
          <cell r="Y351">
            <v>-0.33070137045690073</v>
          </cell>
          <cell r="Z351">
            <v>-0.33070137045690073</v>
          </cell>
          <cell r="AA351">
            <v>-0.33070137045690073</v>
          </cell>
          <cell r="AB351">
            <v>-0.33070137045690073</v>
          </cell>
          <cell r="AC351">
            <v>-1.0251742484163922</v>
          </cell>
          <cell r="AD351">
            <v>-3.9469208564031097</v>
          </cell>
          <cell r="AE351">
            <v>-3.2309711817165851</v>
          </cell>
          <cell r="AF351">
            <v>-3.3027747621210097</v>
          </cell>
          <cell r="AG351">
            <v>-3.4155460760574305</v>
          </cell>
          <cell r="AH351">
            <v>-3.5518263644921224</v>
          </cell>
          <cell r="AI351">
            <v>-3.6935442364353581</v>
          </cell>
          <cell r="AJ351">
            <v>-3.8409166514691289</v>
          </cell>
          <cell r="AK351">
            <v>-3.9941692258627475</v>
          </cell>
          <cell r="AL351">
            <v>-4.1535365779746707</v>
          </cell>
          <cell r="AM351">
            <v>-4.3192626874358604</v>
          </cell>
        </row>
        <row r="352">
          <cell r="B352" t="str">
            <v xml:space="preserve">       Modernização - PMT</v>
          </cell>
          <cell r="D352">
            <v>-50.8</v>
          </cell>
          <cell r="E352">
            <v>-14.958</v>
          </cell>
          <cell r="F352">
            <v>-6.0389999999999997</v>
          </cell>
          <cell r="G352">
            <v>-1.9630000000000001</v>
          </cell>
          <cell r="H352">
            <v>-4.5999999999999996</v>
          </cell>
          <cell r="I352">
            <v>-2.7</v>
          </cell>
          <cell r="J352">
            <v>-4.9109999999999996</v>
          </cell>
          <cell r="K352">
            <v>-0.6</v>
          </cell>
          <cell r="L352">
            <v>-0.5</v>
          </cell>
          <cell r="M352">
            <v>-0.5</v>
          </cell>
          <cell r="N352">
            <v>-0.5</v>
          </cell>
          <cell r="O352">
            <v>-0.5</v>
          </cell>
          <cell r="P352">
            <v>-0.5</v>
          </cell>
          <cell r="Q352">
            <v>-38.271000000000001</v>
          </cell>
          <cell r="R352">
            <v>-11.97131923251543</v>
          </cell>
          <cell r="S352">
            <v>-4.8331860439337264</v>
          </cell>
          <cell r="T352">
            <v>-1.5710455711611038</v>
          </cell>
          <cell r="U352">
            <v>-3.6815128004794069</v>
          </cell>
          <cell r="V352">
            <v>-2.1608879481074785</v>
          </cell>
          <cell r="W352">
            <v>-3.9304150789466021</v>
          </cell>
          <cell r="X352">
            <v>-0.48019732180166186</v>
          </cell>
          <cell r="Y352">
            <v>-0.4001644348347182</v>
          </cell>
          <cell r="Z352">
            <v>-0.4001644348347182</v>
          </cell>
          <cell r="AA352">
            <v>-0.4001644348347182</v>
          </cell>
          <cell r="AB352">
            <v>-0.4001644348347182</v>
          </cell>
          <cell r="AC352">
            <v>-0.4001644348347182</v>
          </cell>
          <cell r="AD352">
            <v>-30.629386171118998</v>
          </cell>
          <cell r="AE352">
            <v>-47.286664500282996</v>
          </cell>
          <cell r="AF352">
            <v>-46.452057464532857</v>
          </cell>
          <cell r="AG352">
            <v>-51.349670656713826</v>
          </cell>
          <cell r="AH352">
            <v>-63.421592555944542</v>
          </cell>
          <cell r="AI352">
            <v>-61.944362818897886</v>
          </cell>
          <cell r="AJ352">
            <v>-67.145346341024549</v>
          </cell>
          <cell r="AK352">
            <v>-74.918823988327219</v>
          </cell>
          <cell r="AL352">
            <v>-72.248490758431103</v>
          </cell>
          <cell r="AM352">
            <v>-21.993070862487311</v>
          </cell>
        </row>
        <row r="353">
          <cell r="B353" t="str">
            <v xml:space="preserve">       Melhorias - PMIS (158)</v>
          </cell>
          <cell r="D353">
            <v>-16.2</v>
          </cell>
          <cell r="E353">
            <v>-1.4</v>
          </cell>
          <cell r="F353">
            <v>-0.7</v>
          </cell>
          <cell r="G353">
            <v>-0.34</v>
          </cell>
          <cell r="H353">
            <v>-0.6</v>
          </cell>
          <cell r="I353">
            <v>-0.5</v>
          </cell>
          <cell r="J353">
            <v>-0.63500000000000001</v>
          </cell>
          <cell r="K353">
            <v>-0.3</v>
          </cell>
          <cell r="L353">
            <v>-0.7</v>
          </cell>
          <cell r="M353">
            <v>-0.3</v>
          </cell>
          <cell r="N353">
            <v>-0.8</v>
          </cell>
          <cell r="O353">
            <v>-4.3</v>
          </cell>
          <cell r="P353">
            <v>-1.43</v>
          </cell>
          <cell r="Q353">
            <v>-12.004999999999999</v>
          </cell>
          <cell r="R353">
            <v>-3.6495318270971899</v>
          </cell>
          <cell r="S353">
            <v>-1.824765913548595</v>
          </cell>
          <cell r="T353">
            <v>-0.88631487229503203</v>
          </cell>
          <cell r="U353">
            <v>-1.5640850687559384</v>
          </cell>
          <cell r="V353">
            <v>-1.3034042239632821</v>
          </cell>
          <cell r="W353">
            <v>-1.6553233644333682</v>
          </cell>
          <cell r="X353">
            <v>-0.78204253437796922</v>
          </cell>
          <cell r="Y353">
            <v>-1.824765913548595</v>
          </cell>
          <cell r="Z353">
            <v>-0.78204253437796922</v>
          </cell>
          <cell r="AA353">
            <v>-2.0854467583412517</v>
          </cell>
          <cell r="AB353">
            <v>-11.209276326084225</v>
          </cell>
          <cell r="AC353">
            <v>-3.7277360805349873</v>
          </cell>
          <cell r="AD353">
            <v>-31.294735417358403</v>
          </cell>
          <cell r="AE353">
            <v>-25.102416151553005</v>
          </cell>
          <cell r="AF353">
            <v>-20.44851602268222</v>
          </cell>
          <cell r="AG353">
            <v>-30.487918000792835</v>
          </cell>
          <cell r="AH353">
            <v>-19.151470097843386</v>
          </cell>
          <cell r="AI353">
            <v>-20.643304693945996</v>
          </cell>
          <cell r="AJ353">
            <v>-23.439377003002225</v>
          </cell>
          <cell r="AK353">
            <v>-13.494101246008691</v>
          </cell>
          <cell r="AL353">
            <v>-7.3855346766970733</v>
          </cell>
          <cell r="AM353">
            <v>-18.195971325396332</v>
          </cell>
        </row>
        <row r="354">
          <cell r="B354" t="str">
            <v xml:space="preserve">       Reforços - PAR (158)</v>
          </cell>
          <cell r="D354">
            <v>-0.5</v>
          </cell>
          <cell r="E354">
            <v>-0.3</v>
          </cell>
          <cell r="F354">
            <v>-0.2</v>
          </cell>
          <cell r="G354">
            <v>-7.0999999999999994E-2</v>
          </cell>
          <cell r="H354">
            <v>-0.1</v>
          </cell>
          <cell r="I354">
            <v>-0.2</v>
          </cell>
          <cell r="J354">
            <v>0</v>
          </cell>
          <cell r="K354">
            <v>-1.4938558786346401</v>
          </cell>
          <cell r="L354">
            <v>-0.8</v>
          </cell>
          <cell r="M354">
            <v>-0.8</v>
          </cell>
          <cell r="N354">
            <v>-0.6</v>
          </cell>
          <cell r="O354">
            <v>-8.1999999999999993</v>
          </cell>
          <cell r="P354">
            <v>-8.02</v>
          </cell>
          <cell r="Q354">
            <v>-20.784855878634637</v>
          </cell>
          <cell r="R354">
            <v>-0.7385872092736151</v>
          </cell>
          <cell r="S354">
            <v>-0.49239147284907681</v>
          </cell>
          <cell r="T354">
            <v>-0.17479897286142224</v>
          </cell>
          <cell r="U354">
            <v>-0.2461957364245384</v>
          </cell>
          <cell r="V354">
            <v>-0.49239147284907681</v>
          </cell>
          <cell r="W354">
            <v>0</v>
          </cell>
          <cell r="X354">
            <v>-3.6778094815258107</v>
          </cell>
          <cell r="Y354">
            <v>-1.9695658913963072</v>
          </cell>
          <cell r="Z354">
            <v>-1.9695658913963072</v>
          </cell>
          <cell r="AA354">
            <v>-1.4771744185472302</v>
          </cell>
          <cell r="AB354">
            <v>-20.188050386812147</v>
          </cell>
          <cell r="AC354">
            <v>-19.744898061247977</v>
          </cell>
          <cell r="AD354">
            <v>-51.171428995183504</v>
          </cell>
          <cell r="AE354">
            <v>-47.899479738875833</v>
          </cell>
          <cell r="AF354">
            <v>-108.57404525815332</v>
          </cell>
          <cell r="AG354">
            <v>-6.4023805824723441</v>
          </cell>
          <cell r="AH354">
            <v>-8.5412304329455129</v>
          </cell>
          <cell r="AI354">
            <v>-11.728826827125012</v>
          </cell>
          <cell r="AJ354">
            <v>-0.53637929581134247</v>
          </cell>
          <cell r="AK354">
            <v>0</v>
          </cell>
          <cell r="AL354">
            <v>0</v>
          </cell>
          <cell r="AM354">
            <v>0</v>
          </cell>
        </row>
        <row r="355">
          <cell r="B355" t="str">
            <v xml:space="preserve">       Reforços - Tipo 1</v>
          </cell>
          <cell r="D355">
            <v>-351.7</v>
          </cell>
          <cell r="E355">
            <v>-43.9</v>
          </cell>
          <cell r="F355">
            <v>-20</v>
          </cell>
          <cell r="G355">
            <v>-26.556999999999999</v>
          </cell>
          <cell r="H355">
            <v>-30.9</v>
          </cell>
          <cell r="I355">
            <v>-41.3</v>
          </cell>
          <cell r="J355">
            <v>-17.931000000000001</v>
          </cell>
          <cell r="K355">
            <v>-65.5</v>
          </cell>
          <cell r="L355">
            <v>-22.400000000000002</v>
          </cell>
          <cell r="M355">
            <v>-17.600000000000001</v>
          </cell>
          <cell r="N355">
            <v>-23.5</v>
          </cell>
          <cell r="O355">
            <v>-43.7</v>
          </cell>
          <cell r="P355">
            <v>-45.22</v>
          </cell>
          <cell r="Q355">
            <v>-398.50800000000004</v>
          </cell>
          <cell r="R355">
            <v>-33.981295347923961</v>
          </cell>
          <cell r="S355">
            <v>-15.481227948940303</v>
          </cell>
          <cell r="T355">
            <v>-20.556748532000377</v>
          </cell>
          <cell r="U355">
            <v>-23.918497181112766</v>
          </cell>
          <cell r="V355">
            <v>-31.968735714561721</v>
          </cell>
          <cell r="W355">
            <v>-13.879694917622428</v>
          </cell>
          <cell r="X355">
            <v>-32.355766413285231</v>
          </cell>
          <cell r="Y355">
            <v>-23.454060342644556</v>
          </cell>
          <cell r="Z355">
            <v>-19.738565634898883</v>
          </cell>
          <cell r="AA355">
            <v>-24.305527879836273</v>
          </cell>
          <cell r="AB355">
            <v>-33.826483068434563</v>
          </cell>
          <cell r="AC355">
            <v>-35.003056392554022</v>
          </cell>
          <cell r="AD355">
            <v>-308.46965937381509</v>
          </cell>
          <cell r="AE355">
            <v>-310.76784461389229</v>
          </cell>
          <cell r="AF355">
            <v>-243.4293810770059</v>
          </cell>
          <cell r="AG355">
            <v>-303.4479724997891</v>
          </cell>
          <cell r="AH355">
            <v>-307.1977829916147</v>
          </cell>
          <cell r="AI355">
            <v>-306.68797969660841</v>
          </cell>
          <cell r="AJ355">
            <v>-257.27337716007889</v>
          </cell>
          <cell r="AK355">
            <v>-266.62956918864847</v>
          </cell>
          <cell r="AL355">
            <v>-260.21370791694756</v>
          </cell>
          <cell r="AM355">
            <v>-263.81015721098839</v>
          </cell>
        </row>
        <row r="356">
          <cell r="B356" t="str">
            <v xml:space="preserve">       LT  Porto Primavera - Tapuaruçu (Reforço tipo 1)</v>
          </cell>
          <cell r="D356">
            <v>-0.2</v>
          </cell>
          <cell r="E356">
            <v>-0.1</v>
          </cell>
          <cell r="F356">
            <v>-89.6</v>
          </cell>
          <cell r="G356">
            <v>-2.9</v>
          </cell>
          <cell r="H356">
            <v>0</v>
          </cell>
          <cell r="I356">
            <v>0</v>
          </cell>
          <cell r="J356">
            <v>0</v>
          </cell>
          <cell r="K356">
            <v>0</v>
          </cell>
          <cell r="L356">
            <v>0</v>
          </cell>
          <cell r="M356">
            <v>0</v>
          </cell>
          <cell r="N356">
            <v>0</v>
          </cell>
          <cell r="O356">
            <v>0</v>
          </cell>
          <cell r="P356">
            <v>0</v>
          </cell>
          <cell r="Q356">
            <v>-92.6</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row>
        <row r="357">
          <cell r="B357" t="str">
            <v xml:space="preserve">       IEMG</v>
          </cell>
          <cell r="D357">
            <v>0</v>
          </cell>
          <cell r="E357">
            <v>0</v>
          </cell>
          <cell r="F357">
            <v>0</v>
          </cell>
          <cell r="G357">
            <v>0</v>
          </cell>
          <cell r="H357">
            <v>0</v>
          </cell>
          <cell r="I357">
            <v>0</v>
          </cell>
          <cell r="J357">
            <v>0</v>
          </cell>
          <cell r="K357">
            <v>-2.4</v>
          </cell>
          <cell r="L357">
            <v>-3.6</v>
          </cell>
          <cell r="M357">
            <v>-2.2000000000000002</v>
          </cell>
          <cell r="N357">
            <v>-3.6</v>
          </cell>
          <cell r="O357">
            <v>-1.7</v>
          </cell>
          <cell r="P357">
            <v>-3.33</v>
          </cell>
          <cell r="Q357">
            <v>-16.829999999999998</v>
          </cell>
          <cell r="R357">
            <v>0</v>
          </cell>
          <cell r="S357">
            <v>0</v>
          </cell>
          <cell r="T357">
            <v>0</v>
          </cell>
          <cell r="U357">
            <v>0</v>
          </cell>
          <cell r="V357">
            <v>0</v>
          </cell>
          <cell r="W357">
            <v>0</v>
          </cell>
          <cell r="X357">
            <v>0</v>
          </cell>
          <cell r="Y357">
            <v>0</v>
          </cell>
          <cell r="Z357">
            <v>0</v>
          </cell>
          <cell r="AA357">
            <v>0</v>
          </cell>
          <cell r="AB357">
            <v>0</v>
          </cell>
          <cell r="AC357">
            <v>-33.705719999999999</v>
          </cell>
          <cell r="AD357">
            <v>-33.705719999999999</v>
          </cell>
          <cell r="AE357">
            <v>0</v>
          </cell>
          <cell r="AF357">
            <v>0</v>
          </cell>
          <cell r="AG357">
            <v>0</v>
          </cell>
          <cell r="AH357">
            <v>0</v>
          </cell>
          <cell r="AI357">
            <v>0</v>
          </cell>
          <cell r="AJ357">
            <v>0</v>
          </cell>
          <cell r="AK357">
            <v>0</v>
          </cell>
          <cell r="AL357">
            <v>0</v>
          </cell>
          <cell r="AM357">
            <v>0</v>
          </cell>
        </row>
        <row r="358">
          <cell r="B358" t="str">
            <v xml:space="preserve">       Capitalização - Pessoal</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-3.5507266666666673</v>
          </cell>
          <cell r="Y358">
            <v>-0.50724666666666673</v>
          </cell>
          <cell r="Z358">
            <v>-0.50724666666666673</v>
          </cell>
          <cell r="AA358">
            <v>-0.50724666666666673</v>
          </cell>
          <cell r="AB358">
            <v>-0.50724666666666673</v>
          </cell>
          <cell r="AC358">
            <v>-0.50724666666666673</v>
          </cell>
          <cell r="AD358">
            <v>-6.0869600000000021</v>
          </cell>
          <cell r="AE358">
            <v>-6.4119200000000003</v>
          </cell>
          <cell r="AF358">
            <v>-6.7325200000000001</v>
          </cell>
          <cell r="AG358">
            <v>-7.0691600000000001</v>
          </cell>
          <cell r="AH358">
            <v>-7.4226000000000001</v>
          </cell>
          <cell r="AI358">
            <v>-7.8825600000000007</v>
          </cell>
          <cell r="AJ358">
            <v>-8.2767199999999992</v>
          </cell>
          <cell r="AK358">
            <v>-8.6905200000000011</v>
          </cell>
          <cell r="AL358">
            <v>-9.1250400000000003</v>
          </cell>
          <cell r="AM358">
            <v>-9.5813199999999998</v>
          </cell>
        </row>
        <row r="359">
          <cell r="B359" t="str">
            <v xml:space="preserve"> + Financiamentos</v>
          </cell>
          <cell r="D359">
            <v>-191.39999999999998</v>
          </cell>
          <cell r="E359">
            <v>0.44599999999999995</v>
          </cell>
          <cell r="F359">
            <v>0.88300000000000001</v>
          </cell>
          <cell r="G359">
            <v>-168.27566666666667</v>
          </cell>
          <cell r="H359">
            <v>1.0333333333333334</v>
          </cell>
          <cell r="I359">
            <v>1</v>
          </cell>
          <cell r="J359">
            <v>51.1</v>
          </cell>
          <cell r="K359">
            <v>-191.26499999999999</v>
          </cell>
          <cell r="L359">
            <v>263.73362467866303</v>
          </cell>
          <cell r="M359">
            <v>8.5119999999999987</v>
          </cell>
          <cell r="N359">
            <v>-178.48650000000001</v>
          </cell>
          <cell r="O359">
            <v>105.523993573265</v>
          </cell>
          <cell r="P359">
            <v>0.37600000000000006</v>
          </cell>
          <cell r="Q359">
            <v>-105.41921508140541</v>
          </cell>
          <cell r="R359">
            <v>-165.0118333333333</v>
          </cell>
          <cell r="S359">
            <v>0.45266666666666672</v>
          </cell>
          <cell r="T359">
            <v>0.45266666666666672</v>
          </cell>
          <cell r="U359">
            <v>102.60994173093367</v>
          </cell>
          <cell r="V359">
            <v>0.45266666666666672</v>
          </cell>
          <cell r="W359">
            <v>0.45266666666666672</v>
          </cell>
          <cell r="X359">
            <v>-224.16798125112729</v>
          </cell>
          <cell r="Y359">
            <v>0.45266666666666672</v>
          </cell>
          <cell r="Z359">
            <v>0.45266666666666672</v>
          </cell>
          <cell r="AA359">
            <v>-176.94733333333329</v>
          </cell>
          <cell r="AB359">
            <v>0.45266666666666672</v>
          </cell>
          <cell r="AC359">
            <v>201.82037232219369</v>
          </cell>
          <cell r="AD359">
            <v>-258.52816719800001</v>
          </cell>
          <cell r="AE359">
            <v>-512.07369962304529</v>
          </cell>
          <cell r="AF359">
            <v>-551.65927816763872</v>
          </cell>
          <cell r="AG359">
            <v>-646.03051295164084</v>
          </cell>
          <cell r="AH359">
            <v>-583.88768614126695</v>
          </cell>
          <cell r="AI359">
            <v>-584.74639423063331</v>
          </cell>
          <cell r="AJ359">
            <v>-669.86528769585038</v>
          </cell>
          <cell r="AK359">
            <v>-540.5685448517844</v>
          </cell>
          <cell r="AL359">
            <v>-404.21801308039687</v>
          </cell>
          <cell r="AM359">
            <v>-474.08300607637898</v>
          </cell>
        </row>
        <row r="360">
          <cell r="B360" t="str">
            <v xml:space="preserve">      + Entradas</v>
          </cell>
          <cell r="D360">
            <v>40.299999999999997</v>
          </cell>
          <cell r="E360">
            <v>1.2</v>
          </cell>
          <cell r="F360">
            <v>1.2</v>
          </cell>
          <cell r="G360">
            <v>1.2333333333333334</v>
          </cell>
          <cell r="H360">
            <v>1.2333333333333334</v>
          </cell>
          <cell r="I360">
            <v>1.2</v>
          </cell>
          <cell r="J360">
            <v>51.2</v>
          </cell>
          <cell r="K360">
            <v>49.668999999999997</v>
          </cell>
          <cell r="L360">
            <v>264.04162467866303</v>
          </cell>
          <cell r="M360">
            <v>8.8089999999999993</v>
          </cell>
          <cell r="N360">
            <v>9.6449999999999996</v>
          </cell>
          <cell r="O360">
            <v>105.835993573265</v>
          </cell>
          <cell r="P360">
            <v>0.67800000000000005</v>
          </cell>
          <cell r="Q360">
            <v>495.94528491859461</v>
          </cell>
          <cell r="R360">
            <v>0.80391666666666672</v>
          </cell>
          <cell r="S360">
            <v>0.80391666666666672</v>
          </cell>
          <cell r="T360">
            <v>0.80391666666666672</v>
          </cell>
          <cell r="U360">
            <v>102.96119173093366</v>
          </cell>
          <cell r="V360">
            <v>0.80391666666666672</v>
          </cell>
          <cell r="W360">
            <v>0.80391666666666672</v>
          </cell>
          <cell r="X360">
            <v>106.89031769494467</v>
          </cell>
          <cell r="Y360">
            <v>0.80391666666666672</v>
          </cell>
          <cell r="Z360">
            <v>0.80391666666666672</v>
          </cell>
          <cell r="AA360">
            <v>0.80391666666666672</v>
          </cell>
          <cell r="AB360">
            <v>0.80391666666666672</v>
          </cell>
          <cell r="AC360">
            <v>202.17162232219368</v>
          </cell>
          <cell r="AD360">
            <v>419.258381748072</v>
          </cell>
          <cell r="AE360">
            <v>316.36816333042435</v>
          </cell>
          <cell r="AF360">
            <v>311.1147422091467</v>
          </cell>
          <cell r="AG360">
            <v>295.87544147107792</v>
          </cell>
          <cell r="AH360">
            <v>418.50573170998825</v>
          </cell>
          <cell r="AI360">
            <v>475.28861279110885</v>
          </cell>
          <cell r="AJ360">
            <v>448.56477751597026</v>
          </cell>
          <cell r="AK360">
            <v>550.32566455419294</v>
          </cell>
          <cell r="AL360">
            <v>565.80088895103529</v>
          </cell>
          <cell r="AM360">
            <v>449.3229234604155</v>
          </cell>
        </row>
        <row r="361">
          <cell r="B361" t="str">
            <v xml:space="preserve">         Ingressos-Financiamento BNDES</v>
          </cell>
          <cell r="D361">
            <v>0</v>
          </cell>
          <cell r="E361">
            <v>0</v>
          </cell>
          <cell r="F361">
            <v>0</v>
          </cell>
          <cell r="G361">
            <v>0</v>
          </cell>
          <cell r="H361">
            <v>0</v>
          </cell>
          <cell r="I361">
            <v>0</v>
          </cell>
          <cell r="J361">
            <v>0</v>
          </cell>
          <cell r="K361">
            <v>0</v>
          </cell>
          <cell r="L361">
            <v>253.428624678663</v>
          </cell>
          <cell r="M361">
            <v>0</v>
          </cell>
          <cell r="N361">
            <v>0</v>
          </cell>
          <cell r="O361">
            <v>101.174993573265</v>
          </cell>
          <cell r="P361">
            <v>0</v>
          </cell>
          <cell r="Q361">
            <v>354.60361825192797</v>
          </cell>
          <cell r="R361">
            <v>0</v>
          </cell>
          <cell r="S361">
            <v>0</v>
          </cell>
          <cell r="T361">
            <v>0</v>
          </cell>
          <cell r="U361">
            <v>102.157275064267</v>
          </cell>
          <cell r="V361">
            <v>0</v>
          </cell>
          <cell r="W361">
            <v>0</v>
          </cell>
          <cell r="X361">
            <v>106.086401028278</v>
          </cell>
          <cell r="Y361">
            <v>0</v>
          </cell>
          <cell r="Z361">
            <v>0</v>
          </cell>
          <cell r="AA361">
            <v>0</v>
          </cell>
          <cell r="AB361">
            <v>0</v>
          </cell>
          <cell r="AC361">
            <v>201.367705655527</v>
          </cell>
          <cell r="AD361">
            <v>409.61138174807201</v>
          </cell>
          <cell r="AE361">
            <v>304.00116333042433</v>
          </cell>
          <cell r="AF361">
            <v>295.5447422091467</v>
          </cell>
          <cell r="AG361">
            <v>276.57244147107792</v>
          </cell>
          <cell r="AH361">
            <v>281.30473170998823</v>
          </cell>
          <cell r="AI361">
            <v>283.28861279110885</v>
          </cell>
          <cell r="AJ361">
            <v>246.56477751597023</v>
          </cell>
          <cell r="AK361">
            <v>251.32566455419297</v>
          </cell>
          <cell r="AL361">
            <v>240.80088895103529</v>
          </cell>
          <cell r="AM361">
            <v>215.82292346041547</v>
          </cell>
        </row>
        <row r="362">
          <cell r="B362" t="str">
            <v xml:space="preserve">         Ingressos-Empréstimos-PDV</v>
          </cell>
          <cell r="D362">
            <v>0</v>
          </cell>
          <cell r="E362">
            <v>0</v>
          </cell>
          <cell r="F362">
            <v>0</v>
          </cell>
          <cell r="G362">
            <v>0</v>
          </cell>
          <cell r="H362">
            <v>0</v>
          </cell>
          <cell r="I362">
            <v>0</v>
          </cell>
          <cell r="J362">
            <v>50</v>
          </cell>
          <cell r="K362">
            <v>49</v>
          </cell>
          <cell r="L362">
            <v>10</v>
          </cell>
          <cell r="M362">
            <v>8</v>
          </cell>
          <cell r="N362">
            <v>9</v>
          </cell>
          <cell r="O362">
            <v>4</v>
          </cell>
          <cell r="P362">
            <v>0</v>
          </cell>
          <cell r="Q362">
            <v>130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124</v>
          </cell>
          <cell r="AI362">
            <v>192</v>
          </cell>
          <cell r="AJ362">
            <v>202</v>
          </cell>
          <cell r="AK362">
            <v>299</v>
          </cell>
          <cell r="AL362">
            <v>325</v>
          </cell>
          <cell r="AM362">
            <v>233.5</v>
          </cell>
        </row>
        <row r="363">
          <cell r="B363" t="str">
            <v xml:space="preserve">         Retornos de Financiamento Secr. Faz.</v>
          </cell>
          <cell r="D363">
            <v>40.299999999999997</v>
          </cell>
          <cell r="E363">
            <v>1.2</v>
          </cell>
          <cell r="F363">
            <v>1.2</v>
          </cell>
          <cell r="G363">
            <v>1.2333333333333334</v>
          </cell>
          <cell r="H363">
            <v>1.2333333333333334</v>
          </cell>
          <cell r="I363">
            <v>1.2</v>
          </cell>
          <cell r="J363">
            <v>1.2</v>
          </cell>
          <cell r="K363">
            <v>0.66900000000000004</v>
          </cell>
          <cell r="L363">
            <v>0.61299999999999999</v>
          </cell>
          <cell r="M363">
            <v>0.80900000000000005</v>
          </cell>
          <cell r="N363">
            <v>0.64500000000000002</v>
          </cell>
          <cell r="O363">
            <v>0.66100000000000003</v>
          </cell>
          <cell r="P363">
            <v>0.67800000000000005</v>
          </cell>
          <cell r="Q363">
            <v>11.341666666666667</v>
          </cell>
          <cell r="R363">
            <v>0.80391666666666672</v>
          </cell>
          <cell r="S363">
            <v>0.80391666666666672</v>
          </cell>
          <cell r="T363">
            <v>0.80391666666666672</v>
          </cell>
          <cell r="U363">
            <v>0.80391666666666672</v>
          </cell>
          <cell r="V363">
            <v>0.80391666666666672</v>
          </cell>
          <cell r="W363">
            <v>0.80391666666666672</v>
          </cell>
          <cell r="X363">
            <v>0.80391666666666672</v>
          </cell>
          <cell r="Y363">
            <v>0.80391666666666672</v>
          </cell>
          <cell r="Z363">
            <v>0.80391666666666672</v>
          </cell>
          <cell r="AA363">
            <v>0.80391666666666672</v>
          </cell>
          <cell r="AB363">
            <v>0.80391666666666672</v>
          </cell>
          <cell r="AC363">
            <v>0.80391666666666672</v>
          </cell>
          <cell r="AD363">
            <v>9.6469999999999985</v>
          </cell>
          <cell r="AE363">
            <v>12.367000000000001</v>
          </cell>
          <cell r="AF363">
            <v>15.57</v>
          </cell>
          <cell r="AG363">
            <v>19.303000000000001</v>
          </cell>
          <cell r="AH363">
            <v>13.201000000000001</v>
          </cell>
          <cell r="AI363">
            <v>0</v>
          </cell>
          <cell r="AJ363">
            <v>0</v>
          </cell>
          <cell r="AK363">
            <v>0</v>
          </cell>
          <cell r="AL363">
            <v>0</v>
          </cell>
          <cell r="AM363">
            <v>0</v>
          </cell>
        </row>
        <row r="365">
          <cell r="B365" t="str">
            <v xml:space="preserve">       (-) Saídas</v>
          </cell>
          <cell r="D365">
            <v>-231.7</v>
          </cell>
          <cell r="E365">
            <v>-0.754</v>
          </cell>
          <cell r="F365">
            <v>-0.317</v>
          </cell>
          <cell r="G365">
            <v>-169.50899999999999</v>
          </cell>
          <cell r="H365">
            <v>-0.2</v>
          </cell>
          <cell r="I365">
            <v>-0.2</v>
          </cell>
          <cell r="J365">
            <v>-0.1</v>
          </cell>
          <cell r="K365">
            <v>-240.934</v>
          </cell>
          <cell r="L365">
            <v>-0.308</v>
          </cell>
          <cell r="M365">
            <v>-0.29699999999999999</v>
          </cell>
          <cell r="N365">
            <v>-188.13150000000002</v>
          </cell>
          <cell r="O365">
            <v>-0.312</v>
          </cell>
          <cell r="P365">
            <v>-0.30199999999999999</v>
          </cell>
          <cell r="Q365">
            <v>-601.36450000000002</v>
          </cell>
          <cell r="R365">
            <v>-165.81574999999998</v>
          </cell>
          <cell r="S365">
            <v>-0.35125000000000001</v>
          </cell>
          <cell r="T365">
            <v>-0.35125000000000001</v>
          </cell>
          <cell r="U365">
            <v>-0.35125000000000001</v>
          </cell>
          <cell r="V365">
            <v>-0.35125000000000001</v>
          </cell>
          <cell r="W365">
            <v>-0.35125000000000001</v>
          </cell>
          <cell r="X365">
            <v>-331.05829894607194</v>
          </cell>
          <cell r="Y365">
            <v>-0.35125000000000001</v>
          </cell>
          <cell r="Z365">
            <v>-0.35125000000000001</v>
          </cell>
          <cell r="AA365">
            <v>-177.75124999999997</v>
          </cell>
          <cell r="AB365">
            <v>-0.35125000000000001</v>
          </cell>
          <cell r="AC365">
            <v>-0.35125000000000001</v>
          </cell>
          <cell r="AD365">
            <v>-677.786548946072</v>
          </cell>
          <cell r="AE365">
            <v>-828.44186295346958</v>
          </cell>
          <cell r="AF365">
            <v>-862.77402037678542</v>
          </cell>
          <cell r="AG365">
            <v>-941.90595442271876</v>
          </cell>
          <cell r="AH365">
            <v>-1002.3934178512552</v>
          </cell>
          <cell r="AI365">
            <v>-1060.0350070217421</v>
          </cell>
          <cell r="AJ365">
            <v>-1118.4300652118206</v>
          </cell>
          <cell r="AK365">
            <v>-1090.8942094059773</v>
          </cell>
          <cell r="AL365">
            <v>-970.01890203143216</v>
          </cell>
          <cell r="AM365">
            <v>-923.40592953679447</v>
          </cell>
        </row>
        <row r="366">
          <cell r="B366" t="str">
            <v xml:space="preserve">          Amortizações de Dívida</v>
          </cell>
          <cell r="D366">
            <v>-16.5</v>
          </cell>
          <cell r="E366">
            <v>-0.754</v>
          </cell>
          <cell r="F366">
            <v>-0.317</v>
          </cell>
          <cell r="G366">
            <v>-0.28899999999999998</v>
          </cell>
          <cell r="H366">
            <v>-0.2</v>
          </cell>
          <cell r="I366">
            <v>-0.2</v>
          </cell>
          <cell r="J366">
            <v>-0.1</v>
          </cell>
          <cell r="K366">
            <v>-0.29399999999999998</v>
          </cell>
          <cell r="L366">
            <v>-0.308</v>
          </cell>
          <cell r="M366">
            <v>-0.29699999999999999</v>
          </cell>
          <cell r="N366">
            <v>-0.29799999999999999</v>
          </cell>
          <cell r="O366">
            <v>-0.312</v>
          </cell>
          <cell r="P366">
            <v>-0.30199999999999999</v>
          </cell>
          <cell r="Q366">
            <v>-3.6709999999999998</v>
          </cell>
          <cell r="R366">
            <v>-0.35125000000000001</v>
          </cell>
          <cell r="S366">
            <v>-0.35125000000000001</v>
          </cell>
          <cell r="T366">
            <v>-0.35125000000000001</v>
          </cell>
          <cell r="U366">
            <v>-0.35125000000000001</v>
          </cell>
          <cell r="V366">
            <v>-0.35125000000000001</v>
          </cell>
          <cell r="W366">
            <v>-0.35125000000000001</v>
          </cell>
          <cell r="X366">
            <v>-0.35125000000000001</v>
          </cell>
          <cell r="Y366">
            <v>-0.35125000000000001</v>
          </cell>
          <cell r="Z366">
            <v>-0.35125000000000001</v>
          </cell>
          <cell r="AA366">
            <v>-0.35125000000000001</v>
          </cell>
          <cell r="AB366">
            <v>-0.35125000000000001</v>
          </cell>
          <cell r="AC366">
            <v>-0.35125000000000001</v>
          </cell>
          <cell r="AD366">
            <v>-4.214999999999999</v>
          </cell>
          <cell r="AE366">
            <v>-143.01863764325341</v>
          </cell>
          <cell r="AF366">
            <v>-212.56471804442626</v>
          </cell>
          <cell r="AG366">
            <v>-250.12529125299406</v>
          </cell>
          <cell r="AH366">
            <v>-277.21573479723736</v>
          </cell>
          <cell r="AI366">
            <v>-303.55884095189293</v>
          </cell>
          <cell r="AJ366">
            <v>-334.62253641313691</v>
          </cell>
          <cell r="AK366">
            <v>-362.75975250912751</v>
          </cell>
          <cell r="AL366">
            <v>-386.91824790176992</v>
          </cell>
          <cell r="AM366">
            <v>-403.53072392383945</v>
          </cell>
        </row>
        <row r="367">
          <cell r="B367" t="str">
            <v xml:space="preserve">            BNDES</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-138.55463764325341</v>
          </cell>
          <cell r="AF367">
            <v>-207.83571804442624</v>
          </cell>
          <cell r="AG367">
            <v>-245.11529125299407</v>
          </cell>
          <cell r="AH367">
            <v>-271.90873479723734</v>
          </cell>
          <cell r="AI367">
            <v>-297.93584095189294</v>
          </cell>
          <cell r="AJ367">
            <v>-328.6665364131369</v>
          </cell>
          <cell r="AK367">
            <v>-356.45375250912753</v>
          </cell>
          <cell r="AL367">
            <v>-380.23824790176991</v>
          </cell>
          <cell r="AM367">
            <v>-397.49772392383943</v>
          </cell>
        </row>
        <row r="368">
          <cell r="B368" t="str">
            <v xml:space="preserve">                       Amortização-Principal</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-55.838443322397723</v>
          </cell>
          <cell r="AF368">
            <v>-108.24600719569146</v>
          </cell>
          <cell r="AG368">
            <v>-138.46828309244054</v>
          </cell>
          <cell r="AH368">
            <v>-161.51598654836371</v>
          </cell>
          <cell r="AI368">
            <v>-184.95804752419605</v>
          </cell>
          <cell r="AJ368">
            <v>-208.56543192345515</v>
          </cell>
          <cell r="AK368">
            <v>-229.1124967164526</v>
          </cell>
          <cell r="AL368">
            <v>-250.05630209596868</v>
          </cell>
          <cell r="AM368">
            <v>-270.12304284188832</v>
          </cell>
        </row>
        <row r="369">
          <cell r="B369" t="str">
            <v xml:space="preserve">                       Pagamento Juros Capitalizados</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-82.716194320855692</v>
          </cell>
          <cell r="AF369">
            <v>-99.589710848734796</v>
          </cell>
          <cell r="AG369">
            <v>-106.64700816055353</v>
          </cell>
          <cell r="AH369">
            <v>-110.3927482488736</v>
          </cell>
          <cell r="AI369">
            <v>-112.97779342769689</v>
          </cell>
          <cell r="AJ369">
            <v>-120.10110448968176</v>
          </cell>
          <cell r="AK369">
            <v>-127.34125579267493</v>
          </cell>
          <cell r="AL369">
            <v>-130.18194580580126</v>
          </cell>
          <cell r="AM369">
            <v>-127.37468108195108</v>
          </cell>
        </row>
        <row r="370">
          <cell r="B370" t="str">
            <v xml:space="preserve">            Fundação/Eletrobrás/Gisel</v>
          </cell>
          <cell r="D370">
            <v>-16.5</v>
          </cell>
          <cell r="E370">
            <v>-0.754</v>
          </cell>
          <cell r="F370">
            <v>-0.317</v>
          </cell>
          <cell r="G370">
            <v>-0.28899999999999998</v>
          </cell>
          <cell r="H370">
            <v>-0.2</v>
          </cell>
          <cell r="I370">
            <v>-0.2</v>
          </cell>
          <cell r="J370">
            <v>-0.1</v>
          </cell>
          <cell r="K370">
            <v>-0.29399999999999998</v>
          </cell>
          <cell r="L370">
            <v>-0.308</v>
          </cell>
          <cell r="M370">
            <v>-0.29699999999999999</v>
          </cell>
          <cell r="N370">
            <v>-0.29799999999999999</v>
          </cell>
          <cell r="O370">
            <v>-0.312</v>
          </cell>
          <cell r="P370">
            <v>-0.30199999999999999</v>
          </cell>
          <cell r="Q370">
            <v>-3.6709999999999998</v>
          </cell>
          <cell r="R370">
            <v>-0.35125000000000001</v>
          </cell>
          <cell r="S370">
            <v>-0.35125000000000001</v>
          </cell>
          <cell r="T370">
            <v>-0.35125000000000001</v>
          </cell>
          <cell r="U370">
            <v>-0.35125000000000001</v>
          </cell>
          <cell r="V370">
            <v>-0.35125000000000001</v>
          </cell>
          <cell r="W370">
            <v>-0.35125000000000001</v>
          </cell>
          <cell r="X370">
            <v>-0.35125000000000001</v>
          </cell>
          <cell r="Y370">
            <v>-0.35125000000000001</v>
          </cell>
          <cell r="Z370">
            <v>-0.35125000000000001</v>
          </cell>
          <cell r="AA370">
            <v>-0.35125000000000001</v>
          </cell>
          <cell r="AB370">
            <v>-0.35125000000000001</v>
          </cell>
          <cell r="AC370">
            <v>-0.35125000000000001</v>
          </cell>
          <cell r="AD370">
            <v>-4.214999999999999</v>
          </cell>
          <cell r="AE370">
            <v>-4.4640000000000004</v>
          </cell>
          <cell r="AF370">
            <v>-4.7290000000000001</v>
          </cell>
          <cell r="AG370">
            <v>-5.01</v>
          </cell>
          <cell r="AH370">
            <v>-5.3070000000000004</v>
          </cell>
          <cell r="AI370">
            <v>-5.6230000000000002</v>
          </cell>
          <cell r="AJ370">
            <v>-5.9560000000000004</v>
          </cell>
          <cell r="AK370">
            <v>-6.306</v>
          </cell>
          <cell r="AL370">
            <v>-6.68</v>
          </cell>
          <cell r="AM370">
            <v>-6.0330000000000004</v>
          </cell>
        </row>
        <row r="371">
          <cell r="B371" t="str">
            <v xml:space="preserve">            Empréstimo PDV</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row>
        <row r="372">
          <cell r="B372" t="str">
            <v xml:space="preserve">          Proventos aos Acionistas</v>
          </cell>
          <cell r="D372">
            <v>-215.2</v>
          </cell>
          <cell r="E372">
            <v>0</v>
          </cell>
          <cell r="F372">
            <v>0</v>
          </cell>
          <cell r="G372">
            <v>-169.22</v>
          </cell>
          <cell r="H372">
            <v>0</v>
          </cell>
          <cell r="I372">
            <v>0</v>
          </cell>
          <cell r="J372">
            <v>0</v>
          </cell>
          <cell r="K372">
            <v>-240.64</v>
          </cell>
          <cell r="L372">
            <v>0</v>
          </cell>
          <cell r="M372">
            <v>0</v>
          </cell>
          <cell r="N372">
            <v>-187.83350000000002</v>
          </cell>
          <cell r="O372">
            <v>0</v>
          </cell>
          <cell r="P372">
            <v>0</v>
          </cell>
          <cell r="Q372">
            <v>-597.69349999999997</v>
          </cell>
          <cell r="R372">
            <v>-165.46449999999999</v>
          </cell>
          <cell r="S372">
            <v>0</v>
          </cell>
          <cell r="T372">
            <v>0</v>
          </cell>
          <cell r="U372">
            <v>0</v>
          </cell>
          <cell r="V372">
            <v>0</v>
          </cell>
          <cell r="W372">
            <v>0</v>
          </cell>
          <cell r="X372">
            <v>-330.70704894607195</v>
          </cell>
          <cell r="Y372">
            <v>0</v>
          </cell>
          <cell r="Z372">
            <v>0</v>
          </cell>
          <cell r="AA372">
            <v>-177.39999999999998</v>
          </cell>
          <cell r="AB372">
            <v>0</v>
          </cell>
          <cell r="AC372">
            <v>0</v>
          </cell>
          <cell r="AD372">
            <v>-673.57154894607197</v>
          </cell>
          <cell r="AE372">
            <v>-685.42322531021614</v>
          </cell>
          <cell r="AF372">
            <v>-650.20930233235913</v>
          </cell>
          <cell r="AG372">
            <v>-691.78066316972468</v>
          </cell>
          <cell r="AH372">
            <v>-725.17768305401785</v>
          </cell>
          <cell r="AI372">
            <v>-756.47616606984911</v>
          </cell>
          <cell r="AJ372">
            <v>-783.80752879868373</v>
          </cell>
          <cell r="AK372">
            <v>-728.13445689684988</v>
          </cell>
          <cell r="AL372">
            <v>-583.10065412966219</v>
          </cell>
          <cell r="AM372">
            <v>-519.87520561295503</v>
          </cell>
        </row>
        <row r="373">
          <cell r="B373" t="str">
            <v xml:space="preserve">            Juros sobre o Capital Próprio-no exercício</v>
          </cell>
          <cell r="D373">
            <v>-28.7</v>
          </cell>
          <cell r="E373">
            <v>0</v>
          </cell>
          <cell r="F373">
            <v>0</v>
          </cell>
          <cell r="G373">
            <v>0</v>
          </cell>
          <cell r="H373">
            <v>0</v>
          </cell>
          <cell r="I373">
            <v>0</v>
          </cell>
          <cell r="J373">
            <v>0</v>
          </cell>
          <cell r="K373">
            <v>0</v>
          </cell>
          <cell r="L373">
            <v>0</v>
          </cell>
          <cell r="M373">
            <v>0</v>
          </cell>
          <cell r="N373">
            <v>-182.59350000000001</v>
          </cell>
          <cell r="O373">
            <v>0</v>
          </cell>
          <cell r="P373">
            <v>0</v>
          </cell>
          <cell r="Q373">
            <v>-182.59350000000001</v>
          </cell>
          <cell r="R373">
            <v>0</v>
          </cell>
          <cell r="S373">
            <v>0</v>
          </cell>
          <cell r="T373">
            <v>0</v>
          </cell>
          <cell r="U373">
            <v>0</v>
          </cell>
          <cell r="V373">
            <v>0</v>
          </cell>
          <cell r="W373">
            <v>0</v>
          </cell>
          <cell r="X373">
            <v>0</v>
          </cell>
          <cell r="Y373">
            <v>0</v>
          </cell>
          <cell r="Z373">
            <v>0</v>
          </cell>
          <cell r="AA373">
            <v>-172.2</v>
          </cell>
          <cell r="AB373">
            <v>0</v>
          </cell>
          <cell r="AC373">
            <v>0</v>
          </cell>
          <cell r="AD373">
            <v>-172.2</v>
          </cell>
          <cell r="AE373">
            <v>-170.47512264706234</v>
          </cell>
          <cell r="AF373">
            <v>-168.11697881784929</v>
          </cell>
          <cell r="AG373">
            <v>-169.06216590921031</v>
          </cell>
          <cell r="AH373">
            <v>-169.83651073446052</v>
          </cell>
          <cell r="AI373">
            <v>-170.44315908924358</v>
          </cell>
          <cell r="AJ373">
            <v>-171.13406086719149</v>
          </cell>
          <cell r="AK373">
            <v>-171.57173107407206</v>
          </cell>
          <cell r="AL373">
            <v>-168.78353708152181</v>
          </cell>
          <cell r="AM373">
            <v>-165.5583807896416</v>
          </cell>
        </row>
        <row r="374">
          <cell r="B374" t="str">
            <v xml:space="preserve">            Juros sobre o Capital Próprio-ex. Anterior</v>
          </cell>
          <cell r="D374">
            <v>-89.2</v>
          </cell>
          <cell r="E374">
            <v>0</v>
          </cell>
          <cell r="F374">
            <v>0</v>
          </cell>
          <cell r="G374">
            <v>-24.1</v>
          </cell>
          <cell r="H374">
            <v>0</v>
          </cell>
          <cell r="I374">
            <v>0</v>
          </cell>
          <cell r="J374">
            <v>0</v>
          </cell>
          <cell r="K374">
            <v>0</v>
          </cell>
          <cell r="L374">
            <v>0</v>
          </cell>
          <cell r="M374">
            <v>0</v>
          </cell>
          <cell r="N374">
            <v>0</v>
          </cell>
          <cell r="O374">
            <v>0</v>
          </cell>
          <cell r="P374">
            <v>0</v>
          </cell>
          <cell r="Q374">
            <v>-24.1</v>
          </cell>
          <cell r="R374">
            <v>-60.864499999999992</v>
          </cell>
          <cell r="S374">
            <v>0</v>
          </cell>
          <cell r="T374">
            <v>0</v>
          </cell>
          <cell r="U374">
            <v>0</v>
          </cell>
          <cell r="V374">
            <v>0</v>
          </cell>
          <cell r="W374">
            <v>0</v>
          </cell>
          <cell r="X374">
            <v>0</v>
          </cell>
          <cell r="Y374">
            <v>0</v>
          </cell>
          <cell r="Z374">
            <v>0</v>
          </cell>
          <cell r="AA374">
            <v>0</v>
          </cell>
          <cell r="AB374">
            <v>0</v>
          </cell>
          <cell r="AC374">
            <v>0</v>
          </cell>
          <cell r="AD374">
            <v>-60.864499999999992</v>
          </cell>
          <cell r="AE374">
            <v>-56.556362813578346</v>
          </cell>
          <cell r="AF374">
            <v>-56.825040882354109</v>
          </cell>
          <cell r="AG374">
            <v>-56.038992939283098</v>
          </cell>
          <cell r="AH374">
            <v>-56.354055303070105</v>
          </cell>
          <cell r="AI374">
            <v>-56.61217024482017</v>
          </cell>
          <cell r="AJ374">
            <v>-56.814386363081198</v>
          </cell>
          <cell r="AK374">
            <v>-57.044686955730498</v>
          </cell>
          <cell r="AL374">
            <v>-57.19057702469069</v>
          </cell>
          <cell r="AM374">
            <v>-56.261179027173938</v>
          </cell>
        </row>
        <row r="375">
          <cell r="B375" t="str">
            <v xml:space="preserve">            Dividendos do Exercício</v>
          </cell>
          <cell r="D375">
            <v>0</v>
          </cell>
          <cell r="E375">
            <v>0</v>
          </cell>
          <cell r="F375">
            <v>0</v>
          </cell>
          <cell r="G375">
            <v>0</v>
          </cell>
          <cell r="H375">
            <v>0</v>
          </cell>
          <cell r="I375">
            <v>0</v>
          </cell>
          <cell r="J375">
            <v>0</v>
          </cell>
          <cell r="K375">
            <v>-240.64</v>
          </cell>
          <cell r="L375">
            <v>0</v>
          </cell>
          <cell r="M375">
            <v>0</v>
          </cell>
          <cell r="N375">
            <v>-5.24</v>
          </cell>
          <cell r="O375">
            <v>0</v>
          </cell>
          <cell r="P375">
            <v>0</v>
          </cell>
          <cell r="Q375">
            <v>-245.88</v>
          </cell>
          <cell r="R375">
            <v>0</v>
          </cell>
          <cell r="S375">
            <v>0</v>
          </cell>
          <cell r="T375">
            <v>0</v>
          </cell>
          <cell r="U375">
            <v>0</v>
          </cell>
          <cell r="V375">
            <v>0</v>
          </cell>
          <cell r="W375">
            <v>0</v>
          </cell>
          <cell r="X375">
            <v>-156.20827770360481</v>
          </cell>
          <cell r="Y375">
            <v>0</v>
          </cell>
          <cell r="Z375">
            <v>0</v>
          </cell>
          <cell r="AA375">
            <v>-5.2</v>
          </cell>
          <cell r="AB375">
            <v>0</v>
          </cell>
          <cell r="AC375">
            <v>0</v>
          </cell>
          <cell r="AD375">
            <v>-161.4082777036048</v>
          </cell>
          <cell r="AE375">
            <v>-200.98839006643527</v>
          </cell>
          <cell r="AF375">
            <v>-224.27889256572053</v>
          </cell>
          <cell r="AG375">
            <v>-242.40061175551074</v>
          </cell>
          <cell r="AH375">
            <v>-256.58650526097642</v>
          </cell>
          <cell r="AI375">
            <v>-272.83433147480889</v>
          </cell>
          <cell r="AJ375">
            <v>-283.02475009360217</v>
          </cell>
          <cell r="AK375">
            <v>-216.49328877344516</v>
          </cell>
          <cell r="AL375">
            <v>-140.63325125000461</v>
          </cell>
          <cell r="AM375">
            <v>-157.42239454613488</v>
          </cell>
        </row>
        <row r="376">
          <cell r="B376" t="str">
            <v xml:space="preserve">            Dividendos do Exercício Anterior</v>
          </cell>
          <cell r="D376">
            <v>-97.3</v>
          </cell>
          <cell r="E376">
            <v>0</v>
          </cell>
          <cell r="F376">
            <v>0</v>
          </cell>
          <cell r="G376">
            <v>-145.12</v>
          </cell>
          <cell r="H376">
            <v>0</v>
          </cell>
          <cell r="I376">
            <v>0</v>
          </cell>
          <cell r="J376">
            <v>0</v>
          </cell>
          <cell r="K376">
            <v>0</v>
          </cell>
          <cell r="L376">
            <v>0</v>
          </cell>
          <cell r="M376">
            <v>0</v>
          </cell>
          <cell r="N376">
            <v>0</v>
          </cell>
          <cell r="O376">
            <v>0</v>
          </cell>
          <cell r="P376">
            <v>0</v>
          </cell>
          <cell r="Q376">
            <v>-145.12</v>
          </cell>
          <cell r="R376">
            <v>-104.6</v>
          </cell>
          <cell r="S376">
            <v>0</v>
          </cell>
          <cell r="T376">
            <v>0</v>
          </cell>
          <cell r="U376">
            <v>0</v>
          </cell>
          <cell r="V376">
            <v>0</v>
          </cell>
          <cell r="W376">
            <v>0</v>
          </cell>
          <cell r="X376">
            <v>-174.49877124246711</v>
          </cell>
          <cell r="Y376">
            <v>0</v>
          </cell>
          <cell r="Z376">
            <v>0</v>
          </cell>
          <cell r="AA376">
            <v>0</v>
          </cell>
          <cell r="AB376">
            <v>0</v>
          </cell>
          <cell r="AC376">
            <v>0</v>
          </cell>
          <cell r="AD376">
            <v>-279.09877124246714</v>
          </cell>
          <cell r="AE376">
            <v>-257.40334978314013</v>
          </cell>
          <cell r="AF376">
            <v>-200.98839006643522</v>
          </cell>
          <cell r="AG376">
            <v>-224.27889256572058</v>
          </cell>
          <cell r="AH376">
            <v>-242.40061175551079</v>
          </cell>
          <cell r="AI376">
            <v>-256.58650526097642</v>
          </cell>
          <cell r="AJ376">
            <v>-272.83433147480889</v>
          </cell>
          <cell r="AK376">
            <v>-283.02475009360217</v>
          </cell>
          <cell r="AL376">
            <v>-216.49328877344516</v>
          </cell>
          <cell r="AM376">
            <v>-140.63325125000461</v>
          </cell>
        </row>
        <row r="377">
          <cell r="B377" t="str">
            <v xml:space="preserve">            Limitação por Insuficiência de Caixa</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row>
        <row r="379">
          <cell r="B379" t="str">
            <v>(-) Outros  (não operacionais)</v>
          </cell>
          <cell r="D379">
            <v>-180.8</v>
          </cell>
          <cell r="E379">
            <v>-81.912841999999969</v>
          </cell>
          <cell r="F379">
            <v>-59.298482280000002</v>
          </cell>
          <cell r="G379">
            <v>-71.393218540000021</v>
          </cell>
          <cell r="H379">
            <v>-47.892941579999992</v>
          </cell>
          <cell r="I379">
            <v>-34.106207340000005</v>
          </cell>
          <cell r="J379">
            <v>-56.11072437822498</v>
          </cell>
          <cell r="K379">
            <v>-55.772296020907667</v>
          </cell>
          <cell r="L379">
            <v>-18.068388488817298</v>
          </cell>
          <cell r="M379">
            <v>-15.722318632261182</v>
          </cell>
          <cell r="N379">
            <v>-17.065794569767654</v>
          </cell>
          <cell r="O379">
            <v>-17.065794569767654</v>
          </cell>
          <cell r="P379">
            <v>-9.9829010716666655</v>
          </cell>
          <cell r="Q379">
            <v>-484.39190947141304</v>
          </cell>
          <cell r="R379">
            <v>-9.5729166666666679</v>
          </cell>
          <cell r="S379">
            <v>-9.5729166666666679</v>
          </cell>
          <cell r="T379">
            <v>-9.5729166666666679</v>
          </cell>
          <cell r="U379">
            <v>-9.5729166666666679</v>
          </cell>
          <cell r="V379">
            <v>-9.5729166666666679</v>
          </cell>
          <cell r="W379">
            <v>-9.8000366666666654</v>
          </cell>
          <cell r="X379">
            <v>-9.8000366666666654</v>
          </cell>
          <cell r="Y379">
            <v>-9.8000366666666654</v>
          </cell>
          <cell r="Z379">
            <v>-9.8000366666666654</v>
          </cell>
          <cell r="AA379">
            <v>-9.8000366666666654</v>
          </cell>
          <cell r="AB379">
            <v>-9.8000366666666654</v>
          </cell>
          <cell r="AC379">
            <v>-9.8000366666666654</v>
          </cell>
          <cell r="AD379">
            <v>-116.46483999999998</v>
          </cell>
          <cell r="AE379">
            <v>-116.79219879550001</v>
          </cell>
          <cell r="AF379">
            <v>-109.89584816147023</v>
          </cell>
          <cell r="AG379">
            <v>-108.10533809433193</v>
          </cell>
          <cell r="AH379">
            <v>-110.24041852169498</v>
          </cell>
          <cell r="AI379">
            <v>-112.41766678749843</v>
          </cell>
          <cell r="AJ379">
            <v>-114.63791570655155</v>
          </cell>
          <cell r="AK379">
            <v>-116.90201454175593</v>
          </cell>
          <cell r="AL379">
            <v>-119.21082932895564</v>
          </cell>
          <cell r="AM379">
            <v>-121.56524320820253</v>
          </cell>
        </row>
        <row r="380">
          <cell r="B380" t="str">
            <v xml:space="preserve">      Contas a Receber - 4819</v>
          </cell>
          <cell r="D380">
            <v>-101.8</v>
          </cell>
          <cell r="E380">
            <v>-7.5000000000000018</v>
          </cell>
          <cell r="F380">
            <v>-7.9960000000000022</v>
          </cell>
          <cell r="G380">
            <v>-8.5440000000000023</v>
          </cell>
          <cell r="H380">
            <v>-7.8050000000000015</v>
          </cell>
          <cell r="I380">
            <v>-8.3369999999999997</v>
          </cell>
          <cell r="J380">
            <v>-11.017999999999999</v>
          </cell>
          <cell r="K380">
            <v>-8.2999999999999989</v>
          </cell>
          <cell r="L380">
            <v>-8.2999999999999989</v>
          </cell>
          <cell r="M380">
            <v>-8.2999999999999989</v>
          </cell>
          <cell r="N380">
            <v>-8.2999999999999989</v>
          </cell>
          <cell r="O380">
            <v>-8.2999999999999989</v>
          </cell>
          <cell r="P380">
            <v>-8.2999999999999989</v>
          </cell>
          <cell r="Q380">
            <v>-100.99999999999999</v>
          </cell>
          <cell r="R380">
            <v>-8.3000000000000007</v>
          </cell>
          <cell r="S380">
            <v>-8.3000000000000007</v>
          </cell>
          <cell r="T380">
            <v>-8.3000000000000007</v>
          </cell>
          <cell r="U380">
            <v>-8.3000000000000007</v>
          </cell>
          <cell r="V380">
            <v>-8.3000000000000007</v>
          </cell>
          <cell r="W380">
            <v>-8.6228699999999989</v>
          </cell>
          <cell r="X380">
            <v>-8.6228699999999989</v>
          </cell>
          <cell r="Y380">
            <v>-8.6228699999999989</v>
          </cell>
          <cell r="Z380">
            <v>-8.6228699999999989</v>
          </cell>
          <cell r="AA380">
            <v>-8.6228699999999989</v>
          </cell>
          <cell r="AB380">
            <v>-8.6228699999999989</v>
          </cell>
          <cell r="AC380">
            <v>-8.6228699999999989</v>
          </cell>
          <cell r="AD380">
            <v>-101.86008999999999</v>
          </cell>
          <cell r="AE380">
            <v>-103.89219879550001</v>
          </cell>
          <cell r="AF380">
            <v>-105.96484816147023</v>
          </cell>
          <cell r="AG380">
            <v>-108.10533809433193</v>
          </cell>
          <cell r="AH380">
            <v>-110.24041852169498</v>
          </cell>
          <cell r="AI380">
            <v>-112.41766678749843</v>
          </cell>
          <cell r="AJ380">
            <v>-114.63791570655155</v>
          </cell>
          <cell r="AK380">
            <v>-116.90201454175593</v>
          </cell>
          <cell r="AL380">
            <v>-119.21082932895564</v>
          </cell>
          <cell r="AM380">
            <v>-121.56524320820253</v>
          </cell>
        </row>
        <row r="381">
          <cell r="B381" t="str">
            <v xml:space="preserve">        Recebimento CETEMEQ</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row>
        <row r="382">
          <cell r="B382" t="str">
            <v xml:space="preserve">      Pagamento PDV</v>
          </cell>
          <cell r="D382">
            <v>-79</v>
          </cell>
          <cell r="E382">
            <v>-74.412841999999969</v>
          </cell>
          <cell r="F382">
            <v>-51.30248228</v>
          </cell>
          <cell r="G382">
            <v>-47.549218540000012</v>
          </cell>
          <cell r="H382">
            <v>-40.087941579999992</v>
          </cell>
          <cell r="I382">
            <v>-25.769207340000005</v>
          </cell>
          <cell r="J382">
            <v>-45.092724378224979</v>
          </cell>
          <cell r="K382">
            <v>-47.47229602090767</v>
          </cell>
          <cell r="L382">
            <v>-9.7683884888172976</v>
          </cell>
          <cell r="M382">
            <v>-7.4223186322611818</v>
          </cell>
          <cell r="N382">
            <v>-8.7657945697676567</v>
          </cell>
          <cell r="O382">
            <v>-8.7657945697676567</v>
          </cell>
          <cell r="P382">
            <v>-1.6829010716666668</v>
          </cell>
          <cell r="Q382">
            <v>-368.09190947141303</v>
          </cell>
          <cell r="R382">
            <v>-1.2729166666666667</v>
          </cell>
          <cell r="S382">
            <v>-1.2729166666666667</v>
          </cell>
          <cell r="T382">
            <v>-1.2729166666666667</v>
          </cell>
          <cell r="U382">
            <v>-1.2729166666666667</v>
          </cell>
          <cell r="V382">
            <v>-1.2729166666666667</v>
          </cell>
          <cell r="W382">
            <v>-1.1771666666666667</v>
          </cell>
          <cell r="X382">
            <v>-1.1771666666666667</v>
          </cell>
          <cell r="Y382">
            <v>-1.1771666666666667</v>
          </cell>
          <cell r="Z382">
            <v>-1.1771666666666667</v>
          </cell>
          <cell r="AA382">
            <v>-1.1771666666666667</v>
          </cell>
          <cell r="AB382">
            <v>-1.1771666666666667</v>
          </cell>
          <cell r="AC382">
            <v>-1.1771666666666667</v>
          </cell>
          <cell r="AD382">
            <v>-14.604749999999999</v>
          </cell>
          <cell r="AE382">
            <v>-12.9</v>
          </cell>
          <cell r="AF382">
            <v>-3.931</v>
          </cell>
          <cell r="AG382">
            <v>0</v>
          </cell>
          <cell r="AH382">
            <v>0</v>
          </cell>
          <cell r="AI382">
            <v>0</v>
          </cell>
          <cell r="AJ382">
            <v>0</v>
          </cell>
          <cell r="AK382">
            <v>0</v>
          </cell>
          <cell r="AL382">
            <v>0</v>
          </cell>
          <cell r="AM382">
            <v>0</v>
          </cell>
        </row>
        <row r="383">
          <cell r="B383" t="str">
            <v xml:space="preserve">            Indenizações/Multa FGTS 50%</v>
          </cell>
          <cell r="D383">
            <v>-79</v>
          </cell>
          <cell r="E383">
            <v>-74.412841999999969</v>
          </cell>
          <cell r="F383">
            <v>-51.30248228</v>
          </cell>
          <cell r="G383">
            <v>-47.549218540000012</v>
          </cell>
          <cell r="H383">
            <v>-40.087941579999992</v>
          </cell>
          <cell r="I383">
            <v>-25.014276240000004</v>
          </cell>
          <cell r="J383">
            <v>-44.745061908224983</v>
          </cell>
          <cell r="K383">
            <v>-45.789394949241</v>
          </cell>
          <cell r="L383">
            <v>-8.085487417150631</v>
          </cell>
          <cell r="M383">
            <v>-5.7394175605945144</v>
          </cell>
          <cell r="N383">
            <v>-7.0828934981009901</v>
          </cell>
          <cell r="O383">
            <v>-7.0828934981009901</v>
          </cell>
          <cell r="P383">
            <v>0</v>
          </cell>
          <cell r="Q383">
            <v>-356.89190947141304</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row>
        <row r="384">
          <cell r="B384" t="str">
            <v xml:space="preserve">            Requalificação Profissional</v>
          </cell>
          <cell r="D384">
            <v>0</v>
          </cell>
          <cell r="E384">
            <v>0</v>
          </cell>
          <cell r="F384">
            <v>0</v>
          </cell>
          <cell r="G384">
            <v>0</v>
          </cell>
          <cell r="H384">
            <v>0</v>
          </cell>
          <cell r="I384">
            <v>-7.3022499999999997E-3</v>
          </cell>
          <cell r="J384">
            <v>-7.6914799999999997E-3</v>
          </cell>
          <cell r="K384">
            <v>-0.11416771166666667</v>
          </cell>
          <cell r="L384">
            <v>-0.11416771166666667</v>
          </cell>
          <cell r="M384">
            <v>-0.11416771166666667</v>
          </cell>
          <cell r="N384">
            <v>-0.11416771166666667</v>
          </cell>
          <cell r="O384">
            <v>-0.11416771166666667</v>
          </cell>
          <cell r="P384">
            <v>-0.11416771166666667</v>
          </cell>
          <cell r="Q384">
            <v>-0.7</v>
          </cell>
          <cell r="R384">
            <v>-9.5750000000000002E-2</v>
          </cell>
          <cell r="S384">
            <v>-9.5750000000000002E-2</v>
          </cell>
          <cell r="T384">
            <v>-9.5750000000000002E-2</v>
          </cell>
          <cell r="U384">
            <v>-9.5750000000000002E-2</v>
          </cell>
          <cell r="V384">
            <v>-9.5750000000000002E-2</v>
          </cell>
          <cell r="W384">
            <v>0</v>
          </cell>
          <cell r="X384">
            <v>0</v>
          </cell>
          <cell r="Y384">
            <v>0</v>
          </cell>
          <cell r="Z384">
            <v>0</v>
          </cell>
          <cell r="AA384">
            <v>0</v>
          </cell>
          <cell r="AB384">
            <v>0</v>
          </cell>
          <cell r="AC384">
            <v>0</v>
          </cell>
          <cell r="AD384">
            <v>-0.47875000000000001</v>
          </cell>
          <cell r="AE384">
            <v>0</v>
          </cell>
          <cell r="AF384">
            <v>0</v>
          </cell>
          <cell r="AG384">
            <v>0</v>
          </cell>
          <cell r="AH384">
            <v>0</v>
          </cell>
          <cell r="AI384">
            <v>0</v>
          </cell>
          <cell r="AJ384">
            <v>0</v>
          </cell>
          <cell r="AK384">
            <v>0</v>
          </cell>
          <cell r="AL384">
            <v>0</v>
          </cell>
          <cell r="AM384">
            <v>0</v>
          </cell>
        </row>
        <row r="385">
          <cell r="B385" t="str">
            <v xml:space="preserve">            Assistência Médica - AMH/O</v>
          </cell>
          <cell r="D385">
            <v>0</v>
          </cell>
          <cell r="E385">
            <v>0</v>
          </cell>
          <cell r="F385">
            <v>0</v>
          </cell>
          <cell r="G385">
            <v>0</v>
          </cell>
          <cell r="H385">
            <v>0</v>
          </cell>
          <cell r="I385">
            <v>-0.74762885000000001</v>
          </cell>
          <cell r="J385">
            <v>-0.33997098999999997</v>
          </cell>
          <cell r="K385">
            <v>-1.5687333600000002</v>
          </cell>
          <cell r="L385">
            <v>-1.5687333600000002</v>
          </cell>
          <cell r="M385">
            <v>-1.5687333600000002</v>
          </cell>
          <cell r="N385">
            <v>-1.5687333600000002</v>
          </cell>
          <cell r="O385">
            <v>-1.5687333600000002</v>
          </cell>
          <cell r="P385">
            <v>-1.5687333600000002</v>
          </cell>
          <cell r="Q385">
            <v>-10.5</v>
          </cell>
          <cell r="R385">
            <v>-1.1771666666666667</v>
          </cell>
          <cell r="S385">
            <v>-1.1771666666666667</v>
          </cell>
          <cell r="T385">
            <v>-1.1771666666666667</v>
          </cell>
          <cell r="U385">
            <v>-1.1771666666666667</v>
          </cell>
          <cell r="V385">
            <v>-1.1771666666666667</v>
          </cell>
          <cell r="W385">
            <v>-1.1771666666666667</v>
          </cell>
          <cell r="X385">
            <v>-1.1771666666666667</v>
          </cell>
          <cell r="Y385">
            <v>-1.1771666666666667</v>
          </cell>
          <cell r="Z385">
            <v>-1.1771666666666667</v>
          </cell>
          <cell r="AA385">
            <v>-1.1771666666666667</v>
          </cell>
          <cell r="AB385">
            <v>-1.1771666666666667</v>
          </cell>
          <cell r="AC385">
            <v>-1.1771666666666667</v>
          </cell>
          <cell r="AD385">
            <v>-14.125999999999999</v>
          </cell>
          <cell r="AE385">
            <v>-12.9</v>
          </cell>
          <cell r="AF385">
            <v>-3.931</v>
          </cell>
          <cell r="AG385">
            <v>0</v>
          </cell>
          <cell r="AH385">
            <v>0</v>
          </cell>
          <cell r="AI385">
            <v>0</v>
          </cell>
          <cell r="AJ385">
            <v>0</v>
          </cell>
          <cell r="AK385">
            <v>0</v>
          </cell>
          <cell r="AL385">
            <v>0</v>
          </cell>
          <cell r="AM385">
            <v>0</v>
          </cell>
        </row>
        <row r="386">
          <cell r="B386" t="str">
            <v xml:space="preserve">       Pagamento PLR</v>
          </cell>
          <cell r="D386">
            <v>0</v>
          </cell>
          <cell r="E386">
            <v>0</v>
          </cell>
          <cell r="F386">
            <v>0</v>
          </cell>
          <cell r="G386">
            <v>-15.3</v>
          </cell>
          <cell r="H386">
            <v>0</v>
          </cell>
          <cell r="I386">
            <v>0</v>
          </cell>
          <cell r="J386">
            <v>0</v>
          </cell>
          <cell r="K386">
            <v>0</v>
          </cell>
          <cell r="L386">
            <v>0</v>
          </cell>
          <cell r="M386">
            <v>0</v>
          </cell>
          <cell r="N386">
            <v>0</v>
          </cell>
          <cell r="O386">
            <v>0</v>
          </cell>
          <cell r="P386">
            <v>0</v>
          </cell>
          <cell r="Q386">
            <v>-15.3</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row>
        <row r="388">
          <cell r="B388" t="str">
            <v>= Saldo de Geração de Caixa</v>
          </cell>
          <cell r="D388">
            <v>-530.89999999999986</v>
          </cell>
          <cell r="E388">
            <v>-87.486775333333298</v>
          </cell>
          <cell r="F388">
            <v>-98.749282279999989</v>
          </cell>
          <cell r="G388">
            <v>-124.38376420666671</v>
          </cell>
          <cell r="H388">
            <v>-13.050441579999955</v>
          </cell>
          <cell r="I388">
            <v>-1.4385406733333213</v>
          </cell>
          <cell r="J388">
            <v>60.495275621775043</v>
          </cell>
          <cell r="K388">
            <v>-228.40529273586469</v>
          </cell>
          <cell r="L388">
            <v>306.78719949274733</v>
          </cell>
          <cell r="M388">
            <v>66.150880114475129</v>
          </cell>
          <cell r="N388">
            <v>-126.35346626736992</v>
          </cell>
          <cell r="O388">
            <v>116.51203343701994</v>
          </cell>
          <cell r="P388">
            <v>22.67099941147319</v>
          </cell>
          <cell r="Q388">
            <v>-107.25117499907753</v>
          </cell>
          <cell r="R388">
            <v>-155.88995942358332</v>
          </cell>
          <cell r="S388">
            <v>37.629796887009192</v>
          </cell>
          <cell r="T388">
            <v>37.125543946936446</v>
          </cell>
          <cell r="U388">
            <v>135.73620150682422</v>
          </cell>
          <cell r="V388">
            <v>26.261367285960421</v>
          </cell>
          <cell r="W388">
            <v>45.311272177283172</v>
          </cell>
          <cell r="X388">
            <v>-174.68036833689683</v>
          </cell>
          <cell r="Y388">
            <v>47.239566925179133</v>
          </cell>
          <cell r="Z388">
            <v>38.43078881985754</v>
          </cell>
          <cell r="AA388">
            <v>-144.12374115635771</v>
          </cell>
          <cell r="AB388">
            <v>-4.4115827862699613</v>
          </cell>
          <cell r="AC388">
            <v>194.51560971821274</v>
          </cell>
          <cell r="AD388">
            <v>83.144495564154852</v>
          </cell>
          <cell r="AE388">
            <v>-139.09100573670881</v>
          </cell>
          <cell r="AF388">
            <v>-136.30557058386933</v>
          </cell>
          <cell r="AG388">
            <v>-144.4543605777188</v>
          </cell>
          <cell r="AH388">
            <v>-39.517209074915939</v>
          </cell>
          <cell r="AI388">
            <v>-0.28280450024283255</v>
          </cell>
          <cell r="AJ388">
            <v>1.1201765849477852E-2</v>
          </cell>
          <cell r="AK388">
            <v>0.13205935478998754</v>
          </cell>
          <cell r="AL388">
            <v>0.14943185173041229</v>
          </cell>
          <cell r="AM388">
            <v>3.4832947588625984E-2</v>
          </cell>
        </row>
        <row r="389">
          <cell r="B389" t="str">
            <v>Disponível Inicial</v>
          </cell>
          <cell r="D389">
            <v>684.9</v>
          </cell>
          <cell r="E389">
            <v>514.5</v>
          </cell>
          <cell r="F389">
            <v>427.0132246666667</v>
          </cell>
          <cell r="G389">
            <v>328.26394238666671</v>
          </cell>
          <cell r="H389">
            <v>203.88017818</v>
          </cell>
          <cell r="I389">
            <v>190.82973660000005</v>
          </cell>
          <cell r="J389">
            <v>189.39119592666671</v>
          </cell>
          <cell r="K389">
            <v>249.88647154844176</v>
          </cell>
          <cell r="L389">
            <v>21.481178812577014</v>
          </cell>
          <cell r="M389">
            <v>328.26837830532429</v>
          </cell>
          <cell r="N389">
            <v>394.41925841979941</v>
          </cell>
          <cell r="O389">
            <v>268.06579215242948</v>
          </cell>
          <cell r="P389">
            <v>384.57782558944939</v>
          </cell>
          <cell r="Q389">
            <v>514.5</v>
          </cell>
          <cell r="R389">
            <v>407.24882500092258</v>
          </cell>
          <cell r="S389">
            <v>251.35886557733923</v>
          </cell>
          <cell r="T389">
            <v>288.98866246434841</v>
          </cell>
          <cell r="U389">
            <v>326.11420641128484</v>
          </cell>
          <cell r="V389">
            <v>461.85040791810906</v>
          </cell>
          <cell r="W389">
            <v>488.11177520406949</v>
          </cell>
          <cell r="X389">
            <v>533.42304738135272</v>
          </cell>
          <cell r="Y389">
            <v>358.74267904445588</v>
          </cell>
          <cell r="Z389">
            <v>405.98224596963502</v>
          </cell>
          <cell r="AA389">
            <v>444.41303478949254</v>
          </cell>
          <cell r="AB389">
            <v>300.28929363313478</v>
          </cell>
          <cell r="AC389">
            <v>295.87771084686483</v>
          </cell>
          <cell r="AD389">
            <v>407.24882500092258</v>
          </cell>
          <cell r="AE389">
            <v>490.39332056507743</v>
          </cell>
          <cell r="AF389">
            <v>351.30231482836859</v>
          </cell>
          <cell r="AG389">
            <v>214.99674424449927</v>
          </cell>
          <cell r="AH389">
            <v>70.542383666780438</v>
          </cell>
          <cell r="AI389">
            <v>31.02517459186447</v>
          </cell>
          <cell r="AJ389">
            <v>30.742370091621979</v>
          </cell>
          <cell r="AK389">
            <v>30.753571857471684</v>
          </cell>
          <cell r="AL389">
            <v>30.885631212261615</v>
          </cell>
          <cell r="AM389">
            <v>31.035063063992084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 RT"/>
      <sheetName val="MERCADO"/>
      <sheetName val="OUTRAS RECEITAS"/>
      <sheetName val="ENGARGOS"/>
      <sheetName val="CONTRATOS ENERGIA"/>
      <sheetName val="BALANÇO"/>
      <sheetName val="ER"/>
      <sheetName val="Base de Remuneração"/>
      <sheetName val="FINANCEIROS"/>
      <sheetName val="Xe"/>
      <sheetName val="Comparativo_VPA"/>
      <sheetName val="Comparativo_VPB"/>
      <sheetName val="TAP-HISTORICO"/>
      <sheetName val="(TAP) CDE B.Renda"/>
      <sheetName val="(TAP) GTF"/>
      <sheetName val="TAP-IGPM_IPCA"/>
      <sheetName val="TAP-BAIXA RENDA"/>
      <sheetName val="TAP-NOMES_EMPRESAS"/>
      <sheetName val="GRÁF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4">
          <cell r="B34">
            <v>0</v>
          </cell>
          <cell r="C34">
            <v>0</v>
          </cell>
        </row>
        <row r="35">
          <cell r="B35">
            <v>0</v>
          </cell>
          <cell r="C35">
            <v>0</v>
          </cell>
        </row>
        <row r="36">
          <cell r="B36">
            <v>0</v>
          </cell>
          <cell r="C36">
            <v>0</v>
          </cell>
        </row>
        <row r="37">
          <cell r="B37">
            <v>35.82</v>
          </cell>
          <cell r="C37">
            <v>114.1</v>
          </cell>
        </row>
        <row r="38">
          <cell r="B38">
            <v>42.48</v>
          </cell>
          <cell r="C38">
            <v>116.12</v>
          </cell>
        </row>
        <row r="39">
          <cell r="B39">
            <v>62.89</v>
          </cell>
          <cell r="C39">
            <v>121.54</v>
          </cell>
        </row>
        <row r="40">
          <cell r="C40">
            <v>303.57</v>
          </cell>
        </row>
        <row r="42">
          <cell r="C42">
            <v>105.8</v>
          </cell>
        </row>
        <row r="43">
          <cell r="C43">
            <v>181.38</v>
          </cell>
        </row>
        <row r="44">
          <cell r="C44">
            <v>182.1</v>
          </cell>
        </row>
        <row r="45">
          <cell r="C45">
            <v>273.20999999999998</v>
          </cell>
        </row>
        <row r="46">
          <cell r="C46">
            <v>303.57</v>
          </cell>
        </row>
        <row r="47">
          <cell r="C47">
            <v>190.08</v>
          </cell>
        </row>
        <row r="48">
          <cell r="C48">
            <v>148.85</v>
          </cell>
        </row>
        <row r="49">
          <cell r="C49">
            <v>174.78</v>
          </cell>
        </row>
        <row r="50">
          <cell r="C50">
            <v>303.19</v>
          </cell>
        </row>
        <row r="52">
          <cell r="C52">
            <v>156.25</v>
          </cell>
        </row>
        <row r="53">
          <cell r="C53">
            <v>171.46</v>
          </cell>
        </row>
        <row r="56">
          <cell r="B56">
            <v>0</v>
          </cell>
          <cell r="C56">
            <v>0</v>
          </cell>
        </row>
        <row r="57">
          <cell r="C57">
            <v>0</v>
          </cell>
        </row>
        <row r="58">
          <cell r="B58">
            <v>0</v>
          </cell>
          <cell r="C58">
            <v>0</v>
          </cell>
        </row>
        <row r="59">
          <cell r="C59">
            <v>0</v>
          </cell>
        </row>
        <row r="61">
          <cell r="B61">
            <v>21.09</v>
          </cell>
          <cell r="C61">
            <v>157.88999999999999</v>
          </cell>
        </row>
        <row r="62">
          <cell r="C62">
            <v>142.81</v>
          </cell>
        </row>
        <row r="63">
          <cell r="B63">
            <v>4.0599999999999996</v>
          </cell>
          <cell r="C63">
            <v>98.33</v>
          </cell>
        </row>
        <row r="64">
          <cell r="C64">
            <v>89.39</v>
          </cell>
        </row>
        <row r="66">
          <cell r="B66">
            <v>25.5</v>
          </cell>
          <cell r="C66">
            <v>159.13999999999999</v>
          </cell>
        </row>
        <row r="67">
          <cell r="C67">
            <v>143.47999999999999</v>
          </cell>
        </row>
        <row r="68">
          <cell r="B68">
            <v>5.99</v>
          </cell>
          <cell r="C68">
            <v>98.93</v>
          </cell>
        </row>
        <row r="69">
          <cell r="C69">
            <v>89.54</v>
          </cell>
        </row>
        <row r="71">
          <cell r="B71">
            <v>39.89</v>
          </cell>
          <cell r="C71">
            <v>165.7</v>
          </cell>
        </row>
        <row r="72">
          <cell r="C72">
            <v>149.97999999999999</v>
          </cell>
        </row>
        <row r="73">
          <cell r="B73">
            <v>12.06</v>
          </cell>
          <cell r="C73">
            <v>99.79</v>
          </cell>
        </row>
        <row r="74">
          <cell r="C74">
            <v>90.45</v>
          </cell>
        </row>
        <row r="76">
          <cell r="B76">
            <v>46.31</v>
          </cell>
          <cell r="C76">
            <v>166.33</v>
          </cell>
        </row>
        <row r="77">
          <cell r="C77">
            <v>150.56</v>
          </cell>
        </row>
        <row r="78">
          <cell r="B78">
            <v>14.16</v>
          </cell>
          <cell r="C78">
            <v>100.08</v>
          </cell>
        </row>
        <row r="79">
          <cell r="C79">
            <v>90.71</v>
          </cell>
        </row>
        <row r="81">
          <cell r="B81">
            <v>48.42</v>
          </cell>
          <cell r="C81">
            <v>174.06</v>
          </cell>
        </row>
        <row r="82">
          <cell r="C82">
            <v>157.56</v>
          </cell>
        </row>
        <row r="83">
          <cell r="B83">
            <v>21.73</v>
          </cell>
          <cell r="C83">
            <v>104.74</v>
          </cell>
        </row>
        <row r="84">
          <cell r="C84">
            <v>94.9</v>
          </cell>
        </row>
        <row r="87">
          <cell r="B87">
            <v>0</v>
          </cell>
          <cell r="C87">
            <v>0</v>
          </cell>
        </row>
        <row r="88">
          <cell r="C88">
            <v>0</v>
          </cell>
        </row>
        <row r="89">
          <cell r="C89">
            <v>0</v>
          </cell>
        </row>
        <row r="90">
          <cell r="C90">
            <v>0</v>
          </cell>
        </row>
        <row r="92">
          <cell r="B92">
            <v>0</v>
          </cell>
          <cell r="C92">
            <v>0</v>
          </cell>
        </row>
        <row r="93">
          <cell r="C93">
            <v>0</v>
          </cell>
        </row>
        <row r="94">
          <cell r="C94">
            <v>0</v>
          </cell>
        </row>
        <row r="95">
          <cell r="C95">
            <v>0</v>
          </cell>
        </row>
        <row r="97">
          <cell r="B97">
            <v>0</v>
          </cell>
          <cell r="C97">
            <v>0</v>
          </cell>
        </row>
        <row r="98">
          <cell r="C98">
            <v>0</v>
          </cell>
        </row>
        <row r="99">
          <cell r="C99">
            <v>0</v>
          </cell>
        </row>
        <row r="100">
          <cell r="C100">
            <v>0</v>
          </cell>
        </row>
        <row r="102">
          <cell r="B102">
            <v>12.06</v>
          </cell>
          <cell r="C102">
            <v>832.82</v>
          </cell>
        </row>
        <row r="103">
          <cell r="C103">
            <v>817.1</v>
          </cell>
        </row>
        <row r="104">
          <cell r="C104">
            <v>99.79</v>
          </cell>
        </row>
        <row r="105">
          <cell r="C105">
            <v>90.45</v>
          </cell>
        </row>
        <row r="107">
          <cell r="B107">
            <v>14.16</v>
          </cell>
          <cell r="C107">
            <v>960.33</v>
          </cell>
        </row>
        <row r="108">
          <cell r="C108">
            <v>944.55</v>
          </cell>
        </row>
        <row r="109">
          <cell r="C109">
            <v>100.08</v>
          </cell>
        </row>
        <row r="110">
          <cell r="C110">
            <v>90.71</v>
          </cell>
        </row>
        <row r="112">
          <cell r="B112">
            <v>21.73</v>
          </cell>
          <cell r="C112">
            <v>1004.94</v>
          </cell>
        </row>
        <row r="113">
          <cell r="C113">
            <v>988.47</v>
          </cell>
        </row>
        <row r="114">
          <cell r="C114">
            <v>104.74</v>
          </cell>
        </row>
        <row r="115">
          <cell r="C115">
            <v>94.9</v>
          </cell>
        </row>
        <row r="117">
          <cell r="B117">
            <v>0.1</v>
          </cell>
          <cell r="C117">
            <v>0.1</v>
          </cell>
        </row>
        <row r="118">
          <cell r="B118">
            <v>0.15</v>
          </cell>
          <cell r="C118">
            <v>0.15</v>
          </cell>
        </row>
        <row r="119">
          <cell r="B119">
            <v>0</v>
          </cell>
          <cell r="C119">
            <v>0.15</v>
          </cell>
        </row>
        <row r="123">
          <cell r="B123">
            <v>0</v>
          </cell>
          <cell r="C123">
            <v>0</v>
          </cell>
        </row>
        <row r="124">
          <cell r="B124">
            <v>0</v>
          </cell>
        </row>
        <row r="126">
          <cell r="B126">
            <v>21.22</v>
          </cell>
          <cell r="C126">
            <v>17.28</v>
          </cell>
        </row>
        <row r="127">
          <cell r="B127">
            <v>4.07</v>
          </cell>
        </row>
        <row r="129">
          <cell r="B129">
            <v>25.39</v>
          </cell>
          <cell r="C129">
            <v>17.28</v>
          </cell>
        </row>
        <row r="130">
          <cell r="B130">
            <v>5.91</v>
          </cell>
        </row>
        <row r="132">
          <cell r="B132">
            <v>40.61</v>
          </cell>
          <cell r="C132">
            <v>17.28</v>
          </cell>
        </row>
        <row r="133">
          <cell r="B133">
            <v>12.22</v>
          </cell>
        </row>
        <row r="135">
          <cell r="B135">
            <v>47.47</v>
          </cell>
          <cell r="C135">
            <v>17.28</v>
          </cell>
        </row>
        <row r="136">
          <cell r="B136">
            <v>14.47</v>
          </cell>
        </row>
        <row r="138">
          <cell r="B138">
            <v>0</v>
          </cell>
          <cell r="C138">
            <v>0</v>
          </cell>
        </row>
        <row r="139">
          <cell r="B139">
            <v>0</v>
          </cell>
        </row>
        <row r="141">
          <cell r="B141">
            <v>78.930000000000007</v>
          </cell>
          <cell r="C141">
            <v>17.28</v>
          </cell>
        </row>
        <row r="142">
          <cell r="B142">
            <v>15.13</v>
          </cell>
        </row>
        <row r="145">
          <cell r="B145">
            <v>3.96</v>
          </cell>
        </row>
        <row r="146">
          <cell r="B146">
            <v>3.96</v>
          </cell>
        </row>
        <row r="147">
          <cell r="B147">
            <v>3.96</v>
          </cell>
        </row>
        <row r="148">
          <cell r="B148">
            <v>3.96</v>
          </cell>
        </row>
        <row r="149">
          <cell r="B149">
            <v>3.96</v>
          </cell>
        </row>
      </sheetData>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_1999"/>
      <sheetName val="Real_Acum_1999"/>
      <sheetName val="Real_2000"/>
      <sheetName val="Real_Acum_2000"/>
      <sheetName val="Real_2001"/>
      <sheetName val="Real_Acum_2001"/>
      <sheetName val="Real_2002"/>
      <sheetName val="Real_Acum_2002"/>
      <sheetName val="Real_2003"/>
      <sheetName val="Real_Acum_2003"/>
      <sheetName val="Real_2004"/>
      <sheetName val="Real_Acum_2004"/>
      <sheetName val="Prev_2004"/>
      <sheetName val="Prev_Acum_2004"/>
      <sheetName val="Real_2005"/>
      <sheetName val="Real_Acum_2005"/>
      <sheetName val="Margem"/>
      <sheetName val="Margem_Acum"/>
      <sheetName val="Prev_2005"/>
      <sheetName val="Prev_Acum_2005"/>
      <sheetName val="FontesDados SC 2005"/>
      <sheetName val="3-Listagem"/>
      <sheetName val="Macroeco"/>
      <sheetName val="Macro"/>
      <sheetName val="Faixas salariais"/>
      <sheetName val="Validating data"/>
      <sheetName val="Instruções"/>
      <sheetName val="MSO"/>
      <sheetName val="Fornecedores"/>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3">
          <cell r="D23">
            <v>13583.772999999999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ow r="23">
          <cell r="D23">
            <v>6152112139</v>
          </cell>
        </row>
      </sheetData>
      <sheetData sheetId="28"/>
      <sheetData sheetId="2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lt; VCM &lt; 1.350"/>
      <sheetName val="VCM &gt; 1.350"/>
      <sheetName val="Tarifas Gasmig"/>
      <sheetName val="0 _ VCM _ 1_350"/>
      <sheetName val="Tarifas Gasmig Auto"/>
      <sheetName val="0_&lt;_VCM_&lt;_1_3501"/>
      <sheetName val="VCM_&gt;_1_3501"/>
      <sheetName val="Tarifas_Gasmig1"/>
      <sheetName val="0___VCM___1_3501"/>
      <sheetName val="0_&lt;_VCM_&lt;_1_350"/>
      <sheetName val="VCM_&gt;_1_350"/>
      <sheetName val="Tarifas_Gasmig"/>
      <sheetName val="0___VCM___1_350"/>
      <sheetName val="2º 3º pedidos"/>
      <sheetName val="Dados ISO 9001"/>
      <sheetName val="Dados Segurança"/>
      <sheetName val="Dados Faturamento"/>
      <sheetName val="Dados Clandestina"/>
      <sheetName val="Dados de relacionamento"/>
      <sheetName val="Dados Ouvidoria II"/>
      <sheetName val="Dados Perdas"/>
      <sheetName val="Dados Agencias"/>
    </sheetNames>
    <sheetDataSet>
      <sheetData sheetId="0" refreshError="1">
        <row r="15">
          <cell r="C15">
            <v>2500</v>
          </cell>
        </row>
        <row r="16">
          <cell r="C16">
            <v>5000</v>
          </cell>
        </row>
        <row r="17">
          <cell r="C17">
            <v>12500</v>
          </cell>
        </row>
        <row r="18">
          <cell r="C18">
            <v>25000</v>
          </cell>
        </row>
        <row r="19">
          <cell r="C19">
            <v>125000</v>
          </cell>
        </row>
        <row r="20">
          <cell r="C20">
            <v>375000</v>
          </cell>
        </row>
        <row r="21">
          <cell r="C21">
            <v>750000</v>
          </cell>
        </row>
        <row r="22">
          <cell r="C22">
            <v>1500000</v>
          </cell>
        </row>
        <row r="23">
          <cell r="C23">
            <v>1500000.0009999999</v>
          </cell>
        </row>
      </sheetData>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sheetName val="Focos"/>
      <sheetName val="Metas "/>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Fraude M"/>
      <sheetName val="Dados Perdas"/>
      <sheetName val="F Perdas-Fraude NE"/>
      <sheetName val="F Perdas-Clandestinas M"/>
      <sheetName val="F Perdas-Clandestinas Ranking"/>
      <sheetName val="Dados Clandestina"/>
      <sheetName val="F Perdas-Clandestinas NE"/>
      <sheetName val="F Rec-Faturamento M "/>
      <sheetName val="Dados Faturamento"/>
      <sheetName val="F Rec -Faturamento NE"/>
      <sheetName val="F Inad-Combate M "/>
      <sheetName val="F Inad-Combate NE"/>
      <sheetName val="EO"/>
      <sheetName val="EO Forn Contínuo M"/>
      <sheetName val="EO Forn Contínuo NE"/>
      <sheetName val="MA Qualidade"/>
      <sheetName val="MA Qualidade Call"/>
      <sheetName val="Dados ISO 9001"/>
      <sheetName val="EO Reclamação-At. Emergência M"/>
      <sheetName val="EO Reclamação-At. Emergência NE"/>
      <sheetName val="EO Ex.Serv-Work M"/>
      <sheetName val="EO Ex.Serv-Work NE"/>
      <sheetName val="Satisfação Cliente"/>
      <sheetName val="SC At. Clientes Ag M"/>
      <sheetName val="Dados Agencias"/>
      <sheetName val="SC At. Clientes Ag NE"/>
      <sheetName val="SC At. Ouvidoria M "/>
      <sheetName val="SC At. Ouvidoria NE"/>
      <sheetName val="SC At. Ouv Ranking TMR FMS FP"/>
      <sheetName val="SC At. Ouvidoria 2 Ped M  (2)"/>
      <sheetName val="SC At. Ouvidoria Reiteradas"/>
      <sheetName val="SC At. Ouv Reiteradas Ranking"/>
      <sheetName val="SC At. Ouvid 2o 3o Ranking"/>
      <sheetName val="Ranking 2º Pedidos"/>
      <sheetName val="SC At. Ouvidoria 2 Ped M "/>
      <sheetName val="ELPA GERAL"/>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Liga Nova M"/>
      <sheetName val="F Rec -Liga Nova NE"/>
      <sheetName val="F Rec-Religa 24h M"/>
      <sheetName val="F Rec -Religa 24h NE"/>
      <sheetName val="F Rec-Religa Urgência M"/>
      <sheetName val="F Rec -Religa Urgência NE"/>
      <sheetName val="Melhoria Aprend"/>
      <sheetName val="MA Segurança M"/>
      <sheetName val="MA Segurança M Publico"/>
      <sheetName val="MA Segurança NE"/>
      <sheetName val="Dados Segurança"/>
      <sheetName val="Dados de relacionamento"/>
      <sheetName val="0 &lt; VCM &lt; 1.350"/>
      <sheetName val="Notas TME TMS"/>
      <sheetName val="Atendimento Técnico"/>
      <sheetName val="PID"/>
      <sheetName val="Notas TM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6">
          <cell r="C26">
            <v>5915</v>
          </cell>
          <cell r="D26">
            <v>6422</v>
          </cell>
          <cell r="E26">
            <v>7877</v>
          </cell>
          <cell r="F26">
            <v>0</v>
          </cell>
          <cell r="G26">
            <v>0</v>
          </cell>
          <cell r="H26">
            <v>0</v>
          </cell>
          <cell r="I26">
            <v>0</v>
          </cell>
          <cell r="J26">
            <v>0</v>
          </cell>
          <cell r="K26">
            <v>0</v>
          </cell>
          <cell r="L26">
            <v>0</v>
          </cell>
          <cell r="M26">
            <v>0</v>
          </cell>
          <cell r="N26">
            <v>0</v>
          </cell>
          <cell r="O26">
            <v>20214</v>
          </cell>
          <cell r="R26">
            <v>6289.3540000000003</v>
          </cell>
          <cell r="S26">
            <v>10219.087</v>
          </cell>
          <cell r="T26">
            <v>11562.507</v>
          </cell>
          <cell r="U26">
            <v>0</v>
          </cell>
          <cell r="V26">
            <v>0</v>
          </cell>
          <cell r="W26">
            <v>0</v>
          </cell>
          <cell r="X26">
            <v>0</v>
          </cell>
          <cell r="Y26">
            <v>0</v>
          </cell>
          <cell r="Z26">
            <v>0</v>
          </cell>
          <cell r="AA26">
            <v>0</v>
          </cell>
          <cell r="AB26">
            <v>0</v>
          </cell>
          <cell r="AC26">
            <v>0</v>
          </cell>
          <cell r="AD26">
            <v>28070.947999999997</v>
          </cell>
          <cell r="AG26">
            <v>4837.7370000000001</v>
          </cell>
          <cell r="AH26">
            <v>5725.59</v>
          </cell>
          <cell r="AI26">
            <v>8549.2970000000005</v>
          </cell>
          <cell r="AJ26">
            <v>0</v>
          </cell>
          <cell r="AK26">
            <v>0</v>
          </cell>
          <cell r="AL26">
            <v>0</v>
          </cell>
          <cell r="AM26">
            <v>0</v>
          </cell>
          <cell r="AN26">
            <v>0</v>
          </cell>
          <cell r="AO26">
            <v>0</v>
          </cell>
          <cell r="AP26">
            <v>0</v>
          </cell>
          <cell r="AQ26">
            <v>0</v>
          </cell>
          <cell r="AR26">
            <v>0</v>
          </cell>
          <cell r="AS26">
            <v>19112.624000000003</v>
          </cell>
        </row>
        <row r="27">
          <cell r="C27">
            <v>4978</v>
          </cell>
          <cell r="D27">
            <v>4557</v>
          </cell>
          <cell r="E27">
            <v>5139</v>
          </cell>
          <cell r="F27">
            <v>0</v>
          </cell>
          <cell r="G27">
            <v>0</v>
          </cell>
          <cell r="H27">
            <v>0</v>
          </cell>
          <cell r="I27">
            <v>0</v>
          </cell>
          <cell r="J27">
            <v>0</v>
          </cell>
          <cell r="K27">
            <v>0</v>
          </cell>
          <cell r="L27">
            <v>0</v>
          </cell>
          <cell r="M27">
            <v>0</v>
          </cell>
          <cell r="N27">
            <v>0</v>
          </cell>
          <cell r="O27">
            <v>14674</v>
          </cell>
          <cell r="R27">
            <v>6757.0630000000001</v>
          </cell>
          <cell r="S27">
            <v>7642.33</v>
          </cell>
          <cell r="T27">
            <v>8216.4789999999994</v>
          </cell>
          <cell r="U27">
            <v>0</v>
          </cell>
          <cell r="V27">
            <v>0</v>
          </cell>
          <cell r="W27">
            <v>0</v>
          </cell>
          <cell r="X27">
            <v>0</v>
          </cell>
          <cell r="Y27">
            <v>0</v>
          </cell>
          <cell r="Z27">
            <v>0</v>
          </cell>
          <cell r="AA27">
            <v>0</v>
          </cell>
          <cell r="AB27">
            <v>0</v>
          </cell>
          <cell r="AC27">
            <v>0</v>
          </cell>
          <cell r="AD27">
            <v>22615.871999999999</v>
          </cell>
          <cell r="AG27">
            <v>3239.2020000000002</v>
          </cell>
          <cell r="AH27">
            <v>3549.2170000000001</v>
          </cell>
          <cell r="AI27">
            <v>5120.1669999999995</v>
          </cell>
          <cell r="AJ27">
            <v>0</v>
          </cell>
          <cell r="AK27">
            <v>0</v>
          </cell>
          <cell r="AL27">
            <v>0</v>
          </cell>
          <cell r="AM27">
            <v>0</v>
          </cell>
          <cell r="AN27">
            <v>0</v>
          </cell>
          <cell r="AO27">
            <v>0</v>
          </cell>
          <cell r="AP27">
            <v>0</v>
          </cell>
          <cell r="AQ27">
            <v>0</v>
          </cell>
          <cell r="AR27">
            <v>0</v>
          </cell>
          <cell r="AS27">
            <v>11908.585999999999</v>
          </cell>
        </row>
        <row r="28">
          <cell r="C28">
            <v>4456</v>
          </cell>
          <cell r="D28">
            <v>3908</v>
          </cell>
          <cell r="E28">
            <v>4816</v>
          </cell>
          <cell r="F28">
            <v>0</v>
          </cell>
          <cell r="G28">
            <v>0</v>
          </cell>
          <cell r="H28">
            <v>0</v>
          </cell>
          <cell r="I28">
            <v>0</v>
          </cell>
          <cell r="J28">
            <v>0</v>
          </cell>
          <cell r="K28">
            <v>0</v>
          </cell>
          <cell r="L28">
            <v>0</v>
          </cell>
          <cell r="M28">
            <v>0</v>
          </cell>
          <cell r="N28">
            <v>0</v>
          </cell>
          <cell r="O28">
            <v>13180</v>
          </cell>
          <cell r="R28">
            <v>6691.9179999999997</v>
          </cell>
          <cell r="S28">
            <v>6283.6130000000003</v>
          </cell>
          <cell r="T28">
            <v>7650.6080000000002</v>
          </cell>
          <cell r="U28">
            <v>0</v>
          </cell>
          <cell r="V28">
            <v>0</v>
          </cell>
          <cell r="W28">
            <v>0</v>
          </cell>
          <cell r="X28">
            <v>0</v>
          </cell>
          <cell r="Y28">
            <v>0</v>
          </cell>
          <cell r="Z28">
            <v>0</v>
          </cell>
          <cell r="AA28">
            <v>0</v>
          </cell>
          <cell r="AB28">
            <v>0</v>
          </cell>
          <cell r="AC28">
            <v>0</v>
          </cell>
          <cell r="AD28">
            <v>20626.138999999999</v>
          </cell>
          <cell r="AG28">
            <v>2291.6550000000002</v>
          </cell>
          <cell r="AH28">
            <v>3299.192</v>
          </cell>
          <cell r="AI28">
            <v>4045.7049999999999</v>
          </cell>
          <cell r="AJ28">
            <v>0</v>
          </cell>
          <cell r="AK28">
            <v>0</v>
          </cell>
          <cell r="AL28">
            <v>0</v>
          </cell>
          <cell r="AM28">
            <v>0</v>
          </cell>
          <cell r="AN28">
            <v>0</v>
          </cell>
          <cell r="AO28">
            <v>0</v>
          </cell>
          <cell r="AP28">
            <v>0</v>
          </cell>
          <cell r="AQ28">
            <v>0</v>
          </cell>
          <cell r="AR28">
            <v>0</v>
          </cell>
          <cell r="AS28">
            <v>9636.5519999999997</v>
          </cell>
        </row>
        <row r="29">
          <cell r="C29">
            <v>6776</v>
          </cell>
          <cell r="D29">
            <v>8145</v>
          </cell>
          <cell r="E29">
            <v>8607</v>
          </cell>
          <cell r="F29">
            <v>0</v>
          </cell>
          <cell r="G29">
            <v>0</v>
          </cell>
          <cell r="H29">
            <v>0</v>
          </cell>
          <cell r="I29">
            <v>0</v>
          </cell>
          <cell r="J29">
            <v>0</v>
          </cell>
          <cell r="K29">
            <v>0</v>
          </cell>
          <cell r="L29">
            <v>0</v>
          </cell>
          <cell r="M29">
            <v>0</v>
          </cell>
          <cell r="N29">
            <v>0</v>
          </cell>
          <cell r="O29">
            <v>23528</v>
          </cell>
          <cell r="R29">
            <v>9884.4429999999993</v>
          </cell>
          <cell r="S29">
            <v>12062.954</v>
          </cell>
          <cell r="T29">
            <v>15075.61</v>
          </cell>
          <cell r="U29">
            <v>0</v>
          </cell>
          <cell r="V29">
            <v>0</v>
          </cell>
          <cell r="W29">
            <v>0</v>
          </cell>
          <cell r="X29">
            <v>0</v>
          </cell>
          <cell r="Y29">
            <v>0</v>
          </cell>
          <cell r="Z29">
            <v>0</v>
          </cell>
          <cell r="AA29">
            <v>0</v>
          </cell>
          <cell r="AB29">
            <v>0</v>
          </cell>
          <cell r="AC29">
            <v>0</v>
          </cell>
          <cell r="AD29">
            <v>37023.006999999998</v>
          </cell>
          <cell r="AG29">
            <v>4888.6890000000003</v>
          </cell>
          <cell r="AH29">
            <v>5531.5330000000004</v>
          </cell>
          <cell r="AI29">
            <v>8255.6229999999996</v>
          </cell>
          <cell r="AJ29">
            <v>0</v>
          </cell>
          <cell r="AK29">
            <v>0</v>
          </cell>
          <cell r="AL29">
            <v>0</v>
          </cell>
          <cell r="AM29">
            <v>0</v>
          </cell>
          <cell r="AN29">
            <v>0</v>
          </cell>
          <cell r="AO29">
            <v>0</v>
          </cell>
          <cell r="AP29">
            <v>0</v>
          </cell>
          <cell r="AQ29">
            <v>0</v>
          </cell>
          <cell r="AR29">
            <v>0</v>
          </cell>
          <cell r="AS29">
            <v>18675.845000000001</v>
          </cell>
        </row>
        <row r="30">
          <cell r="C30">
            <v>2850</v>
          </cell>
          <cell r="D30">
            <v>3499</v>
          </cell>
          <cell r="E30">
            <v>5072</v>
          </cell>
          <cell r="F30">
            <v>0</v>
          </cell>
          <cell r="G30">
            <v>0</v>
          </cell>
          <cell r="H30">
            <v>0</v>
          </cell>
          <cell r="I30">
            <v>0</v>
          </cell>
          <cell r="J30">
            <v>0</v>
          </cell>
          <cell r="K30">
            <v>0</v>
          </cell>
          <cell r="L30">
            <v>0</v>
          </cell>
          <cell r="M30">
            <v>0</v>
          </cell>
          <cell r="N30">
            <v>0</v>
          </cell>
          <cell r="O30">
            <v>11421</v>
          </cell>
          <cell r="R30">
            <v>7388.1180000000004</v>
          </cell>
          <cell r="S30">
            <v>10144.869000000001</v>
          </cell>
          <cell r="T30">
            <v>10797.754999999999</v>
          </cell>
          <cell r="U30">
            <v>0</v>
          </cell>
          <cell r="V30">
            <v>0</v>
          </cell>
          <cell r="W30">
            <v>0</v>
          </cell>
          <cell r="X30">
            <v>0</v>
          </cell>
          <cell r="Y30">
            <v>0</v>
          </cell>
          <cell r="Z30">
            <v>0</v>
          </cell>
          <cell r="AA30">
            <v>0</v>
          </cell>
          <cell r="AB30">
            <v>0</v>
          </cell>
          <cell r="AC30">
            <v>0</v>
          </cell>
          <cell r="AD30">
            <v>28330.741999999998</v>
          </cell>
          <cell r="AG30">
            <v>3128.694</v>
          </cell>
          <cell r="AH30">
            <v>4571.6610000000001</v>
          </cell>
          <cell r="AI30">
            <v>5722.1059999999998</v>
          </cell>
          <cell r="AJ30">
            <v>0</v>
          </cell>
          <cell r="AK30">
            <v>0</v>
          </cell>
          <cell r="AL30">
            <v>0</v>
          </cell>
          <cell r="AM30">
            <v>0</v>
          </cell>
          <cell r="AN30">
            <v>0</v>
          </cell>
          <cell r="AO30">
            <v>0</v>
          </cell>
          <cell r="AP30">
            <v>0</v>
          </cell>
          <cell r="AQ30">
            <v>0</v>
          </cell>
          <cell r="AR30">
            <v>0</v>
          </cell>
          <cell r="AS30">
            <v>13422.460999999999</v>
          </cell>
        </row>
        <row r="31">
          <cell r="C31">
            <v>8084</v>
          </cell>
          <cell r="D31">
            <v>7314</v>
          </cell>
          <cell r="E31">
            <v>9346</v>
          </cell>
          <cell r="F31">
            <v>0</v>
          </cell>
          <cell r="G31">
            <v>0</v>
          </cell>
          <cell r="H31">
            <v>0</v>
          </cell>
          <cell r="I31">
            <v>0</v>
          </cell>
          <cell r="J31">
            <v>0</v>
          </cell>
          <cell r="K31">
            <v>0</v>
          </cell>
          <cell r="L31">
            <v>0</v>
          </cell>
          <cell r="M31">
            <v>0</v>
          </cell>
          <cell r="N31">
            <v>0</v>
          </cell>
          <cell r="O31">
            <v>24744</v>
          </cell>
          <cell r="R31">
            <v>17853.888999999999</v>
          </cell>
          <cell r="S31">
            <v>14540.867</v>
          </cell>
          <cell r="T31">
            <v>19358.367999999999</v>
          </cell>
          <cell r="U31">
            <v>0</v>
          </cell>
          <cell r="V31">
            <v>0</v>
          </cell>
          <cell r="W31">
            <v>0</v>
          </cell>
          <cell r="X31">
            <v>0</v>
          </cell>
          <cell r="Y31">
            <v>0</v>
          </cell>
          <cell r="Z31">
            <v>0</v>
          </cell>
          <cell r="AA31">
            <v>0</v>
          </cell>
          <cell r="AB31">
            <v>0</v>
          </cell>
          <cell r="AC31">
            <v>0</v>
          </cell>
          <cell r="AD31">
            <v>51753.123999999996</v>
          </cell>
          <cell r="AG31">
            <v>6912.7809999999999</v>
          </cell>
          <cell r="AH31">
            <v>6923.027</v>
          </cell>
          <cell r="AI31">
            <v>9498.5650000000005</v>
          </cell>
          <cell r="AJ31">
            <v>0</v>
          </cell>
          <cell r="AK31">
            <v>0</v>
          </cell>
          <cell r="AL31">
            <v>0</v>
          </cell>
          <cell r="AM31">
            <v>0</v>
          </cell>
          <cell r="AN31">
            <v>0</v>
          </cell>
          <cell r="AO31">
            <v>0</v>
          </cell>
          <cell r="AP31">
            <v>0</v>
          </cell>
          <cell r="AQ31">
            <v>0</v>
          </cell>
          <cell r="AR31">
            <v>0</v>
          </cell>
          <cell r="AS31">
            <v>23334.373</v>
          </cell>
        </row>
        <row r="32">
          <cell r="C32">
            <v>33184</v>
          </cell>
          <cell r="D32">
            <v>34045</v>
          </cell>
          <cell r="E32">
            <v>40857</v>
          </cell>
          <cell r="F32">
            <v>0</v>
          </cell>
          <cell r="G32">
            <v>0</v>
          </cell>
          <cell r="H32">
            <v>0</v>
          </cell>
          <cell r="I32">
            <v>0</v>
          </cell>
          <cell r="J32">
            <v>0</v>
          </cell>
          <cell r="K32">
            <v>0</v>
          </cell>
          <cell r="L32">
            <v>0</v>
          </cell>
          <cell r="M32">
            <v>0</v>
          </cell>
          <cell r="N32">
            <v>0</v>
          </cell>
          <cell r="O32">
            <v>108086</v>
          </cell>
          <cell r="R32">
            <v>54864.784999999996</v>
          </cell>
          <cell r="S32">
            <v>60789.168649999992</v>
          </cell>
          <cell r="T32">
            <v>72661.327000000005</v>
          </cell>
          <cell r="U32">
            <v>0</v>
          </cell>
          <cell r="V32">
            <v>0</v>
          </cell>
          <cell r="W32">
            <v>0</v>
          </cell>
          <cell r="X32">
            <v>0</v>
          </cell>
          <cell r="Y32">
            <v>0</v>
          </cell>
          <cell r="Z32">
            <v>0</v>
          </cell>
          <cell r="AA32">
            <v>0</v>
          </cell>
          <cell r="AB32">
            <v>0</v>
          </cell>
          <cell r="AC32">
            <v>0</v>
          </cell>
          <cell r="AD32">
            <v>188315.28064999997</v>
          </cell>
          <cell r="AG32">
            <v>25298.758000000002</v>
          </cell>
          <cell r="AH32">
            <v>29896.834999999999</v>
          </cell>
          <cell r="AI32">
            <v>41191.463000000003</v>
          </cell>
          <cell r="AJ32">
            <v>0</v>
          </cell>
          <cell r="AK32">
            <v>0</v>
          </cell>
          <cell r="AL32">
            <v>0</v>
          </cell>
          <cell r="AM32">
            <v>0</v>
          </cell>
          <cell r="AN32">
            <v>0</v>
          </cell>
          <cell r="AO32">
            <v>0</v>
          </cell>
          <cell r="AP32">
            <v>0</v>
          </cell>
          <cell r="AQ32">
            <v>0</v>
          </cell>
          <cell r="AR32">
            <v>0</v>
          </cell>
          <cell r="AS32">
            <v>96387.056000000011</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97944.000000000015</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104125.00000000003</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70224.000000000015</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0</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70224.000000000015</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74375.000000000015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136850.00000000003</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95200.000000000015</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101640.00000000001</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595000.00000000012</v>
          </cell>
        </row>
      </sheetData>
      <sheetData sheetId="14" refreshError="1"/>
      <sheetData sheetId="15" refreshError="1"/>
      <sheetData sheetId="16" refreshError="1"/>
      <sheetData sheetId="17" refreshError="1">
        <row r="24">
          <cell r="D24">
            <v>1400</v>
          </cell>
          <cell r="E24">
            <v>1900</v>
          </cell>
          <cell r="F24">
            <v>3735</v>
          </cell>
          <cell r="G24">
            <v>5535</v>
          </cell>
          <cell r="H24">
            <v>8372</v>
          </cell>
          <cell r="I24">
            <v>8220</v>
          </cell>
          <cell r="J24">
            <v>7630</v>
          </cell>
          <cell r="K24">
            <v>7480</v>
          </cell>
          <cell r="L24">
            <v>6800</v>
          </cell>
          <cell r="M24">
            <v>3000</v>
          </cell>
          <cell r="N24">
            <v>500</v>
          </cell>
          <cell r="O24">
            <v>500</v>
          </cell>
          <cell r="P24">
            <v>55072</v>
          </cell>
          <cell r="T24">
            <v>0</v>
          </cell>
          <cell r="U24">
            <v>303</v>
          </cell>
          <cell r="V24">
            <v>716</v>
          </cell>
          <cell r="W24">
            <v>1527.7</v>
          </cell>
          <cell r="X24">
            <v>2656.4</v>
          </cell>
          <cell r="Y24">
            <v>4384.24</v>
          </cell>
          <cell r="Z24">
            <v>6096.1399999999994</v>
          </cell>
          <cell r="AA24">
            <v>7674.24</v>
          </cell>
          <cell r="AB24">
            <v>9217.34</v>
          </cell>
          <cell r="AC24">
            <v>10673.34</v>
          </cell>
          <cell r="AD24">
            <v>11303.34</v>
          </cell>
          <cell r="AE24">
            <v>11408.34</v>
          </cell>
          <cell r="AF24">
            <v>65960.08</v>
          </cell>
        </row>
        <row r="25">
          <cell r="D25">
            <v>833</v>
          </cell>
          <cell r="E25">
            <v>962</v>
          </cell>
          <cell r="F25">
            <v>2204</v>
          </cell>
          <cell r="G25">
            <v>0</v>
          </cell>
          <cell r="H25">
            <v>0</v>
          </cell>
          <cell r="I25">
            <v>0</v>
          </cell>
          <cell r="J25">
            <v>0</v>
          </cell>
          <cell r="K25">
            <v>0</v>
          </cell>
          <cell r="L25">
            <v>0</v>
          </cell>
          <cell r="M25">
            <v>0</v>
          </cell>
          <cell r="N25">
            <v>0</v>
          </cell>
          <cell r="O25">
            <v>0</v>
          </cell>
          <cell r="P25">
            <v>3999</v>
          </cell>
          <cell r="T25">
            <v>0</v>
          </cell>
          <cell r="U25">
            <v>99.66</v>
          </cell>
          <cell r="V25">
            <v>1421.3140000000001</v>
          </cell>
          <cell r="W25">
            <v>0</v>
          </cell>
          <cell r="X25">
            <v>0</v>
          </cell>
          <cell r="Y25">
            <v>0</v>
          </cell>
          <cell r="Z25">
            <v>0</v>
          </cell>
          <cell r="AA25">
            <v>0</v>
          </cell>
          <cell r="AB25">
            <v>0</v>
          </cell>
          <cell r="AC25">
            <v>0</v>
          </cell>
          <cell r="AD25">
            <v>0</v>
          </cell>
          <cell r="AE25">
            <v>0</v>
          </cell>
          <cell r="AF25">
            <v>1520.9740000000002</v>
          </cell>
        </row>
        <row r="26">
          <cell r="D26">
            <v>0.59499999999999997</v>
          </cell>
          <cell r="E26">
            <v>0.50631578947368416</v>
          </cell>
          <cell r="F26">
            <v>0.59009370816599738</v>
          </cell>
          <cell r="G26">
            <v>0</v>
          </cell>
          <cell r="H26">
            <v>0</v>
          </cell>
          <cell r="I26">
            <v>0</v>
          </cell>
          <cell r="J26">
            <v>0</v>
          </cell>
          <cell r="K26">
            <v>0</v>
          </cell>
          <cell r="L26">
            <v>0</v>
          </cell>
          <cell r="M26">
            <v>0</v>
          </cell>
          <cell r="N26">
            <v>0</v>
          </cell>
          <cell r="O26">
            <v>0</v>
          </cell>
          <cell r="P26">
            <v>7.2614032539221385E-2</v>
          </cell>
          <cell r="T26"/>
          <cell r="U26">
            <v>0.32891089108910893</v>
          </cell>
          <cell r="V26">
            <v>1.9850754189944135</v>
          </cell>
          <cell r="W26">
            <v>0</v>
          </cell>
          <cell r="X26">
            <v>0</v>
          </cell>
          <cell r="Y26">
            <v>0</v>
          </cell>
          <cell r="Z26">
            <v>0</v>
          </cell>
          <cell r="AA26">
            <v>0</v>
          </cell>
          <cell r="AB26">
            <v>0</v>
          </cell>
          <cell r="AC26">
            <v>0</v>
          </cell>
          <cell r="AD26">
            <v>0</v>
          </cell>
          <cell r="AE26">
            <v>0</v>
          </cell>
          <cell r="AF26">
            <v>2.3059007811997805E-2</v>
          </cell>
        </row>
        <row r="29">
          <cell r="D29">
            <v>200</v>
          </cell>
          <cell r="E29">
            <v>250</v>
          </cell>
          <cell r="F29">
            <v>400</v>
          </cell>
          <cell r="G29">
            <v>550</v>
          </cell>
          <cell r="H29">
            <v>750</v>
          </cell>
          <cell r="I29">
            <v>750</v>
          </cell>
          <cell r="J29">
            <v>650</v>
          </cell>
          <cell r="K29">
            <v>650</v>
          </cell>
          <cell r="L29">
            <v>0</v>
          </cell>
          <cell r="M29">
            <v>0</v>
          </cell>
          <cell r="N29">
            <v>0</v>
          </cell>
          <cell r="O29">
            <v>0</v>
          </cell>
          <cell r="P29">
            <v>4200</v>
          </cell>
          <cell r="T29">
            <v>0</v>
          </cell>
          <cell r="U29">
            <v>44</v>
          </cell>
          <cell r="V29">
            <v>99</v>
          </cell>
          <cell r="W29">
            <v>187</v>
          </cell>
          <cell r="X29">
            <v>300.5</v>
          </cell>
          <cell r="Y29">
            <v>458</v>
          </cell>
          <cell r="Z29">
            <v>615.5</v>
          </cell>
          <cell r="AA29">
            <v>751</v>
          </cell>
          <cell r="AB29">
            <v>889</v>
          </cell>
          <cell r="AC29">
            <v>889</v>
          </cell>
          <cell r="AD29">
            <v>889</v>
          </cell>
          <cell r="AE29">
            <v>889</v>
          </cell>
          <cell r="AF29">
            <v>6011</v>
          </cell>
        </row>
        <row r="30">
          <cell r="D30">
            <v>210</v>
          </cell>
          <cell r="E30">
            <v>250</v>
          </cell>
          <cell r="F30">
            <v>53</v>
          </cell>
          <cell r="G30">
            <v>0</v>
          </cell>
          <cell r="H30">
            <v>0</v>
          </cell>
          <cell r="I30">
            <v>0</v>
          </cell>
          <cell r="J30">
            <v>0</v>
          </cell>
          <cell r="K30">
            <v>0</v>
          </cell>
          <cell r="L30">
            <v>0</v>
          </cell>
          <cell r="M30">
            <v>0</v>
          </cell>
          <cell r="N30">
            <v>0</v>
          </cell>
          <cell r="O30">
            <v>0</v>
          </cell>
          <cell r="P30">
            <v>513</v>
          </cell>
          <cell r="T30">
            <v>0</v>
          </cell>
          <cell r="U30">
            <v>0</v>
          </cell>
          <cell r="V30">
            <v>91.08</v>
          </cell>
          <cell r="W30">
            <v>0</v>
          </cell>
          <cell r="X30">
            <v>0</v>
          </cell>
          <cell r="Y30">
            <v>0</v>
          </cell>
          <cell r="Z30">
            <v>0</v>
          </cell>
          <cell r="AA30">
            <v>0</v>
          </cell>
          <cell r="AB30">
            <v>0</v>
          </cell>
          <cell r="AC30">
            <v>0</v>
          </cell>
          <cell r="AD30">
            <v>0</v>
          </cell>
          <cell r="AE30">
            <v>0</v>
          </cell>
          <cell r="AF30">
            <v>91.08</v>
          </cell>
        </row>
        <row r="31">
          <cell r="D31">
            <v>1.05</v>
          </cell>
          <cell r="E31">
            <v>1</v>
          </cell>
          <cell r="F31">
            <v>0.13250000000000001</v>
          </cell>
          <cell r="G31">
            <v>0</v>
          </cell>
          <cell r="H31">
            <v>0</v>
          </cell>
          <cell r="I31">
            <v>0</v>
          </cell>
          <cell r="J31">
            <v>0</v>
          </cell>
          <cell r="K31">
            <v>0</v>
          </cell>
          <cell r="L31"/>
          <cell r="M31"/>
          <cell r="N31"/>
          <cell r="O31"/>
          <cell r="P31">
            <v>0.12214285714285714</v>
          </cell>
          <cell r="T31"/>
          <cell r="U31">
            <v>0</v>
          </cell>
          <cell r="V31">
            <v>0.91999999999999993</v>
          </cell>
          <cell r="W31">
            <v>0</v>
          </cell>
          <cell r="X31">
            <v>0</v>
          </cell>
          <cell r="Y31">
            <v>0</v>
          </cell>
          <cell r="Z31">
            <v>0</v>
          </cell>
          <cell r="AA31">
            <v>0</v>
          </cell>
          <cell r="AB31">
            <v>0</v>
          </cell>
          <cell r="AC31">
            <v>0</v>
          </cell>
          <cell r="AD31">
            <v>0</v>
          </cell>
          <cell r="AE31">
            <v>0</v>
          </cell>
          <cell r="AF31">
            <v>1.515222092829812E-2</v>
          </cell>
        </row>
        <row r="34">
          <cell r="D34">
            <v>400</v>
          </cell>
          <cell r="E34">
            <v>550</v>
          </cell>
          <cell r="F34">
            <v>900</v>
          </cell>
          <cell r="G34">
            <v>790</v>
          </cell>
          <cell r="H34">
            <v>920</v>
          </cell>
          <cell r="I34">
            <v>1040</v>
          </cell>
          <cell r="J34">
            <v>1000</v>
          </cell>
          <cell r="K34">
            <v>900</v>
          </cell>
          <cell r="L34">
            <v>2000</v>
          </cell>
          <cell r="M34">
            <v>0</v>
          </cell>
          <cell r="N34">
            <v>0</v>
          </cell>
          <cell r="O34">
            <v>0</v>
          </cell>
          <cell r="P34">
            <v>8500</v>
          </cell>
          <cell r="T34">
            <v>0</v>
          </cell>
          <cell r="U34">
            <v>83</v>
          </cell>
          <cell r="V34">
            <v>199</v>
          </cell>
          <cell r="W34">
            <v>392</v>
          </cell>
          <cell r="X34">
            <v>555.79999999999995</v>
          </cell>
          <cell r="Y34">
            <v>748.19999999999993</v>
          </cell>
          <cell r="Z34">
            <v>966.99999999999989</v>
          </cell>
          <cell r="AA34">
            <v>1177</v>
          </cell>
          <cell r="AB34">
            <v>1365</v>
          </cell>
          <cell r="AC34">
            <v>1805</v>
          </cell>
          <cell r="AD34">
            <v>1805</v>
          </cell>
          <cell r="AE34">
            <v>1805</v>
          </cell>
          <cell r="AF34">
            <v>10902</v>
          </cell>
        </row>
        <row r="35">
          <cell r="D35">
            <v>405</v>
          </cell>
          <cell r="E35">
            <v>330</v>
          </cell>
          <cell r="F35">
            <v>707</v>
          </cell>
          <cell r="G35">
            <v>0</v>
          </cell>
          <cell r="H35">
            <v>0</v>
          </cell>
          <cell r="I35">
            <v>0</v>
          </cell>
          <cell r="J35">
            <v>0</v>
          </cell>
          <cell r="K35">
            <v>0</v>
          </cell>
          <cell r="L35">
            <v>0</v>
          </cell>
          <cell r="M35">
            <v>0</v>
          </cell>
          <cell r="N35">
            <v>0</v>
          </cell>
          <cell r="O35">
            <v>0</v>
          </cell>
          <cell r="P35">
            <v>1442</v>
          </cell>
          <cell r="T35">
            <v>0</v>
          </cell>
          <cell r="U35">
            <v>53.239999999999995</v>
          </cell>
          <cell r="V35">
            <v>93.72</v>
          </cell>
          <cell r="W35">
            <v>0</v>
          </cell>
          <cell r="X35">
            <v>0</v>
          </cell>
          <cell r="Y35">
            <v>0</v>
          </cell>
          <cell r="Z35">
            <v>0</v>
          </cell>
          <cell r="AA35">
            <v>0</v>
          </cell>
          <cell r="AB35">
            <v>0</v>
          </cell>
          <cell r="AC35">
            <v>0</v>
          </cell>
          <cell r="AD35">
            <v>0</v>
          </cell>
          <cell r="AE35">
            <v>0</v>
          </cell>
          <cell r="AF35">
            <v>146.95999999999998</v>
          </cell>
        </row>
        <row r="36">
          <cell r="D36">
            <v>1.0125</v>
          </cell>
          <cell r="E36">
            <v>0.6</v>
          </cell>
          <cell r="F36">
            <v>0.78555555555555556</v>
          </cell>
          <cell r="G36">
            <v>0</v>
          </cell>
          <cell r="H36">
            <v>0</v>
          </cell>
          <cell r="I36">
            <v>0</v>
          </cell>
          <cell r="J36">
            <v>0</v>
          </cell>
          <cell r="K36">
            <v>0</v>
          </cell>
          <cell r="L36">
            <v>0</v>
          </cell>
          <cell r="M36"/>
          <cell r="N36"/>
          <cell r="O36"/>
          <cell r="P36">
            <v>0.1696470588235294</v>
          </cell>
          <cell r="T36"/>
          <cell r="U36">
            <v>0.64144578313253009</v>
          </cell>
          <cell r="V36">
            <v>0.47095477386934675</v>
          </cell>
          <cell r="W36">
            <v>0</v>
          </cell>
          <cell r="X36">
            <v>0</v>
          </cell>
          <cell r="Y36">
            <v>0</v>
          </cell>
          <cell r="Z36">
            <v>0</v>
          </cell>
          <cell r="AA36">
            <v>0</v>
          </cell>
          <cell r="AB36">
            <v>0</v>
          </cell>
          <cell r="AC36">
            <v>0</v>
          </cell>
          <cell r="AD36">
            <v>0</v>
          </cell>
          <cell r="AE36">
            <v>0</v>
          </cell>
          <cell r="AF36">
            <v>1.3480095395340303E-2</v>
          </cell>
        </row>
        <row r="39">
          <cell r="D39">
            <v>0</v>
          </cell>
          <cell r="E39">
            <v>0</v>
          </cell>
          <cell r="F39">
            <v>780</v>
          </cell>
          <cell r="G39">
            <v>1475</v>
          </cell>
          <cell r="H39">
            <v>1475</v>
          </cell>
          <cell r="I39">
            <v>850</v>
          </cell>
          <cell r="J39">
            <v>680</v>
          </cell>
          <cell r="K39">
            <v>480</v>
          </cell>
          <cell r="L39">
            <v>0</v>
          </cell>
          <cell r="M39">
            <v>0</v>
          </cell>
          <cell r="N39">
            <v>0</v>
          </cell>
          <cell r="O39">
            <v>0</v>
          </cell>
          <cell r="P39">
            <v>5740</v>
          </cell>
          <cell r="T39">
            <v>0</v>
          </cell>
          <cell r="U39">
            <v>0</v>
          </cell>
          <cell r="V39">
            <v>0</v>
          </cell>
          <cell r="W39">
            <v>171.60000000000002</v>
          </cell>
          <cell r="X39">
            <v>466.1</v>
          </cell>
          <cell r="Y39">
            <v>760.6</v>
          </cell>
          <cell r="Z39">
            <v>947.6</v>
          </cell>
          <cell r="AA39">
            <v>1097.1999999999998</v>
          </cell>
          <cell r="AB39">
            <v>1202.7999999999997</v>
          </cell>
          <cell r="AC39">
            <v>1202.7999999999997</v>
          </cell>
          <cell r="AD39">
            <v>1202.7999999999997</v>
          </cell>
          <cell r="AE39">
            <v>1202.7999999999997</v>
          </cell>
          <cell r="AF39">
            <v>8254.2999999999975</v>
          </cell>
        </row>
        <row r="40">
          <cell r="D40">
            <v>0</v>
          </cell>
          <cell r="E40">
            <v>0</v>
          </cell>
          <cell r="F40">
            <v>837</v>
          </cell>
          <cell r="G40">
            <v>0</v>
          </cell>
          <cell r="H40">
            <v>0</v>
          </cell>
          <cell r="I40">
            <v>0</v>
          </cell>
          <cell r="J40">
            <v>0</v>
          </cell>
          <cell r="K40">
            <v>0</v>
          </cell>
          <cell r="L40">
            <v>0</v>
          </cell>
          <cell r="M40">
            <v>0</v>
          </cell>
          <cell r="N40">
            <v>0</v>
          </cell>
          <cell r="O40">
            <v>0</v>
          </cell>
          <cell r="P40">
            <v>837</v>
          </cell>
          <cell r="T40">
            <v>0</v>
          </cell>
          <cell r="U40">
            <v>0</v>
          </cell>
          <cell r="V40">
            <v>1053</v>
          </cell>
          <cell r="W40">
            <v>0</v>
          </cell>
          <cell r="X40">
            <v>0</v>
          </cell>
          <cell r="Y40">
            <v>0</v>
          </cell>
          <cell r="Z40">
            <v>0</v>
          </cell>
          <cell r="AA40">
            <v>0</v>
          </cell>
          <cell r="AB40">
            <v>0</v>
          </cell>
          <cell r="AC40">
            <v>0</v>
          </cell>
          <cell r="AD40">
            <v>0</v>
          </cell>
          <cell r="AE40">
            <v>0</v>
          </cell>
          <cell r="AF40">
            <v>1053</v>
          </cell>
        </row>
        <row r="41">
          <cell r="D41"/>
          <cell r="E41"/>
          <cell r="F41">
            <v>1.073076923076923</v>
          </cell>
          <cell r="G41">
            <v>0</v>
          </cell>
          <cell r="H41">
            <v>0</v>
          </cell>
          <cell r="I41">
            <v>0</v>
          </cell>
          <cell r="J41">
            <v>0</v>
          </cell>
          <cell r="K41">
            <v>0</v>
          </cell>
          <cell r="L41"/>
          <cell r="M41"/>
          <cell r="N41"/>
          <cell r="O41"/>
          <cell r="P41">
            <v>0.14581881533101046</v>
          </cell>
          <cell r="T41"/>
          <cell r="U41"/>
          <cell r="V41">
            <v>1</v>
          </cell>
          <cell r="W41">
            <v>0</v>
          </cell>
          <cell r="X41">
            <v>0</v>
          </cell>
          <cell r="Y41">
            <v>0</v>
          </cell>
          <cell r="Z41">
            <v>0</v>
          </cell>
          <cell r="AA41">
            <v>0</v>
          </cell>
          <cell r="AB41">
            <v>0</v>
          </cell>
          <cell r="AC41">
            <v>0</v>
          </cell>
          <cell r="AD41">
            <v>0</v>
          </cell>
          <cell r="AE41">
            <v>0</v>
          </cell>
          <cell r="AF41">
            <v>0.12756987267242531</v>
          </cell>
        </row>
        <row r="44">
          <cell r="D44">
            <v>0</v>
          </cell>
          <cell r="E44">
            <v>0</v>
          </cell>
          <cell r="F44">
            <v>0</v>
          </cell>
          <cell r="G44">
            <v>0</v>
          </cell>
          <cell r="H44">
            <v>2500</v>
          </cell>
          <cell r="I44">
            <v>2500</v>
          </cell>
          <cell r="J44">
            <v>2500</v>
          </cell>
          <cell r="K44">
            <v>2500</v>
          </cell>
          <cell r="L44">
            <v>2500</v>
          </cell>
          <cell r="M44">
            <v>2500</v>
          </cell>
          <cell r="N44">
            <v>0</v>
          </cell>
          <cell r="O44">
            <v>0</v>
          </cell>
          <cell r="P44">
            <v>15000</v>
          </cell>
          <cell r="T44">
            <v>0</v>
          </cell>
          <cell r="U44">
            <v>0</v>
          </cell>
          <cell r="V44">
            <v>0</v>
          </cell>
          <cell r="W44">
            <v>0</v>
          </cell>
          <cell r="X44">
            <v>0</v>
          </cell>
          <cell r="Y44">
            <v>525</v>
          </cell>
          <cell r="Z44">
            <v>1050</v>
          </cell>
          <cell r="AA44">
            <v>1575</v>
          </cell>
          <cell r="AB44">
            <v>2100</v>
          </cell>
          <cell r="AC44">
            <v>2625</v>
          </cell>
          <cell r="AD44">
            <v>3150</v>
          </cell>
          <cell r="AE44">
            <v>3150</v>
          </cell>
          <cell r="AF44">
            <v>14175</v>
          </cell>
        </row>
        <row r="45">
          <cell r="D45">
            <v>0</v>
          </cell>
          <cell r="E45">
            <v>0</v>
          </cell>
          <cell r="F45">
            <v>0</v>
          </cell>
          <cell r="G45">
            <v>0</v>
          </cell>
          <cell r="H45">
            <v>0</v>
          </cell>
          <cell r="I45">
            <v>0</v>
          </cell>
          <cell r="J45">
            <v>0</v>
          </cell>
          <cell r="K45">
            <v>0</v>
          </cell>
          <cell r="L45">
            <v>0</v>
          </cell>
          <cell r="M45">
            <v>0</v>
          </cell>
          <cell r="N45">
            <v>0</v>
          </cell>
          <cell r="O45">
            <v>0</v>
          </cell>
          <cell r="P45">
            <v>0</v>
          </cell>
          <cell r="T45">
            <v>0</v>
          </cell>
          <cell r="U45">
            <v>0</v>
          </cell>
          <cell r="V45">
            <v>0</v>
          </cell>
          <cell r="W45">
            <v>0</v>
          </cell>
          <cell r="X45">
            <v>0</v>
          </cell>
          <cell r="Y45">
            <v>0</v>
          </cell>
          <cell r="Z45">
            <v>0</v>
          </cell>
          <cell r="AA45">
            <v>0</v>
          </cell>
          <cell r="AB45">
            <v>0</v>
          </cell>
          <cell r="AC45">
            <v>0</v>
          </cell>
          <cell r="AD45">
            <v>0</v>
          </cell>
          <cell r="AE45">
            <v>0</v>
          </cell>
          <cell r="AF45">
            <v>0</v>
          </cell>
        </row>
        <row r="46">
          <cell r="D46"/>
          <cell r="E46"/>
          <cell r="F46"/>
          <cell r="G46"/>
          <cell r="H46">
            <v>0</v>
          </cell>
          <cell r="I46">
            <v>0</v>
          </cell>
          <cell r="J46">
            <v>0</v>
          </cell>
          <cell r="K46">
            <v>0</v>
          </cell>
          <cell r="L46">
            <v>0</v>
          </cell>
          <cell r="M46">
            <v>0</v>
          </cell>
          <cell r="N46"/>
          <cell r="O46"/>
          <cell r="P46">
            <v>0</v>
          </cell>
          <cell r="T46"/>
          <cell r="U46"/>
          <cell r="V46"/>
          <cell r="W46"/>
          <cell r="X46"/>
          <cell r="Y46">
            <v>0</v>
          </cell>
          <cell r="Z46">
            <v>0</v>
          </cell>
          <cell r="AA46">
            <v>0</v>
          </cell>
          <cell r="AB46">
            <v>0</v>
          </cell>
          <cell r="AC46">
            <v>0</v>
          </cell>
          <cell r="AD46">
            <v>0</v>
          </cell>
          <cell r="AE46">
            <v>0</v>
          </cell>
          <cell r="AF46">
            <v>0</v>
          </cell>
        </row>
        <row r="49">
          <cell r="D49">
            <v>400</v>
          </cell>
          <cell r="E49">
            <v>600</v>
          </cell>
          <cell r="F49">
            <v>655</v>
          </cell>
          <cell r="G49">
            <v>1320</v>
          </cell>
          <cell r="H49">
            <v>1327</v>
          </cell>
          <cell r="I49">
            <v>1680</v>
          </cell>
          <cell r="J49">
            <v>900</v>
          </cell>
          <cell r="K49">
            <v>950</v>
          </cell>
          <cell r="L49">
            <v>0</v>
          </cell>
          <cell r="M49">
            <v>0</v>
          </cell>
          <cell r="N49">
            <v>0</v>
          </cell>
          <cell r="O49">
            <v>0</v>
          </cell>
          <cell r="P49">
            <v>7832</v>
          </cell>
          <cell r="T49">
            <v>0</v>
          </cell>
          <cell r="U49">
            <v>88</v>
          </cell>
          <cell r="V49">
            <v>220</v>
          </cell>
          <cell r="W49">
            <v>364.1</v>
          </cell>
          <cell r="X49">
            <v>633</v>
          </cell>
          <cell r="Y49">
            <v>903.43999999999994</v>
          </cell>
          <cell r="Z49">
            <v>1239.04</v>
          </cell>
          <cell r="AA49">
            <v>1392.04</v>
          </cell>
          <cell r="AB49">
            <v>1553.54</v>
          </cell>
          <cell r="AC49">
            <v>1553.54</v>
          </cell>
          <cell r="AD49">
            <v>1553.54</v>
          </cell>
          <cell r="AE49">
            <v>1553.54</v>
          </cell>
          <cell r="AF49">
            <v>11053.779999999999</v>
          </cell>
        </row>
        <row r="50">
          <cell r="D50">
            <v>0</v>
          </cell>
          <cell r="E50">
            <v>191</v>
          </cell>
          <cell r="F50">
            <v>179</v>
          </cell>
          <cell r="G50">
            <v>0</v>
          </cell>
          <cell r="H50">
            <v>0</v>
          </cell>
          <cell r="I50">
            <v>0</v>
          </cell>
          <cell r="J50">
            <v>0</v>
          </cell>
          <cell r="K50">
            <v>0</v>
          </cell>
          <cell r="L50">
            <v>0</v>
          </cell>
          <cell r="M50">
            <v>0</v>
          </cell>
          <cell r="N50">
            <v>0</v>
          </cell>
          <cell r="O50">
            <v>0</v>
          </cell>
          <cell r="P50">
            <v>370</v>
          </cell>
          <cell r="T50">
            <v>0</v>
          </cell>
          <cell r="U50">
            <v>0</v>
          </cell>
          <cell r="V50">
            <v>74.580000000000013</v>
          </cell>
          <cell r="W50">
            <v>0</v>
          </cell>
          <cell r="X50">
            <v>0</v>
          </cell>
          <cell r="Y50">
            <v>0</v>
          </cell>
          <cell r="Z50">
            <v>0</v>
          </cell>
          <cell r="AA50">
            <v>0</v>
          </cell>
          <cell r="AB50">
            <v>0</v>
          </cell>
          <cell r="AC50">
            <v>0</v>
          </cell>
          <cell r="AD50">
            <v>0</v>
          </cell>
          <cell r="AE50">
            <v>0</v>
          </cell>
          <cell r="AF50">
            <v>74.580000000000013</v>
          </cell>
        </row>
        <row r="51">
          <cell r="D51">
            <v>0</v>
          </cell>
          <cell r="E51">
            <v>0.31833333333333336</v>
          </cell>
          <cell r="F51">
            <v>0.2732824427480916</v>
          </cell>
          <cell r="G51">
            <v>0</v>
          </cell>
          <cell r="H51">
            <v>0</v>
          </cell>
          <cell r="I51">
            <v>0</v>
          </cell>
          <cell r="J51">
            <v>0</v>
          </cell>
          <cell r="K51">
            <v>0</v>
          </cell>
          <cell r="L51"/>
          <cell r="M51"/>
          <cell r="N51"/>
          <cell r="O51"/>
          <cell r="P51">
            <v>4.7242083758937695E-2</v>
          </cell>
          <cell r="T51"/>
          <cell r="U51">
            <v>0</v>
          </cell>
          <cell r="V51">
            <v>0.33900000000000008</v>
          </cell>
          <cell r="W51">
            <v>0</v>
          </cell>
          <cell r="X51">
            <v>0</v>
          </cell>
          <cell r="Y51">
            <v>0</v>
          </cell>
          <cell r="Z51">
            <v>0</v>
          </cell>
          <cell r="AA51">
            <v>0</v>
          </cell>
          <cell r="AB51">
            <v>0</v>
          </cell>
          <cell r="AC51">
            <v>0</v>
          </cell>
          <cell r="AD51">
            <v>0</v>
          </cell>
          <cell r="AE51">
            <v>0</v>
          </cell>
          <cell r="AF51">
            <v>6.74701323891013E-3</v>
          </cell>
        </row>
        <row r="54">
          <cell r="D54">
            <v>400</v>
          </cell>
          <cell r="E54">
            <v>500</v>
          </cell>
          <cell r="F54">
            <v>1000</v>
          </cell>
          <cell r="G54">
            <v>1400</v>
          </cell>
          <cell r="H54">
            <v>1400</v>
          </cell>
          <cell r="I54">
            <v>1400</v>
          </cell>
          <cell r="J54">
            <v>1900</v>
          </cell>
          <cell r="K54">
            <v>2000</v>
          </cell>
          <cell r="L54">
            <v>2300</v>
          </cell>
          <cell r="M54">
            <v>500</v>
          </cell>
          <cell r="N54">
            <v>500</v>
          </cell>
          <cell r="O54">
            <v>500</v>
          </cell>
          <cell r="P54">
            <v>13800</v>
          </cell>
          <cell r="T54">
            <v>0</v>
          </cell>
          <cell r="U54">
            <v>88</v>
          </cell>
          <cell r="V54">
            <v>198</v>
          </cell>
          <cell r="W54">
            <v>413</v>
          </cell>
          <cell r="X54">
            <v>701</v>
          </cell>
          <cell r="Y54">
            <v>989</v>
          </cell>
          <cell r="Z54">
            <v>1277</v>
          </cell>
          <cell r="AA54">
            <v>1682</v>
          </cell>
          <cell r="AB54">
            <v>2107</v>
          </cell>
          <cell r="AC54">
            <v>2598</v>
          </cell>
          <cell r="AD54">
            <v>2703</v>
          </cell>
          <cell r="AE54">
            <v>2808</v>
          </cell>
          <cell r="AF54">
            <v>15564</v>
          </cell>
        </row>
        <row r="55">
          <cell r="D55">
            <v>218</v>
          </cell>
          <cell r="E55">
            <v>191</v>
          </cell>
          <cell r="F55">
            <v>428</v>
          </cell>
          <cell r="G55">
            <v>0</v>
          </cell>
          <cell r="H55">
            <v>0</v>
          </cell>
          <cell r="I55">
            <v>0</v>
          </cell>
          <cell r="J55">
            <v>0</v>
          </cell>
          <cell r="K55">
            <v>0</v>
          </cell>
          <cell r="L55">
            <v>0</v>
          </cell>
          <cell r="M55">
            <v>0</v>
          </cell>
          <cell r="N55">
            <v>0</v>
          </cell>
          <cell r="O55">
            <v>0</v>
          </cell>
          <cell r="P55">
            <v>837</v>
          </cell>
          <cell r="T55">
            <v>0</v>
          </cell>
          <cell r="U55">
            <v>46.42</v>
          </cell>
          <cell r="V55">
            <v>108.934</v>
          </cell>
          <cell r="W55">
            <v>0</v>
          </cell>
          <cell r="X55">
            <v>0</v>
          </cell>
          <cell r="Y55">
            <v>0</v>
          </cell>
          <cell r="Z55">
            <v>0</v>
          </cell>
          <cell r="AA55">
            <v>0</v>
          </cell>
          <cell r="AB55">
            <v>0</v>
          </cell>
          <cell r="AC55">
            <v>0</v>
          </cell>
          <cell r="AD55">
            <v>0</v>
          </cell>
          <cell r="AE55">
            <v>0</v>
          </cell>
          <cell r="AF55">
            <v>155.35399999999998</v>
          </cell>
        </row>
        <row r="56">
          <cell r="D56">
            <v>0.54500000000000004</v>
          </cell>
          <cell r="E56">
            <v>0.38200000000000001</v>
          </cell>
          <cell r="F56">
            <v>0.42799999999999999</v>
          </cell>
          <cell r="G56">
            <v>0</v>
          </cell>
          <cell r="H56">
            <v>0</v>
          </cell>
          <cell r="I56">
            <v>0</v>
          </cell>
          <cell r="J56">
            <v>0</v>
          </cell>
          <cell r="K56">
            <v>0</v>
          </cell>
          <cell r="L56">
            <v>0</v>
          </cell>
          <cell r="M56">
            <v>0</v>
          </cell>
          <cell r="N56">
            <v>0</v>
          </cell>
          <cell r="O56">
            <v>0</v>
          </cell>
          <cell r="P56">
            <v>6.0652173913043478E-2</v>
          </cell>
          <cell r="T56"/>
          <cell r="U56">
            <v>0.52749999999999997</v>
          </cell>
          <cell r="V56">
            <v>0.5501717171717172</v>
          </cell>
          <cell r="W56">
            <v>0</v>
          </cell>
          <cell r="X56">
            <v>0</v>
          </cell>
          <cell r="Y56">
            <v>0</v>
          </cell>
          <cell r="Z56">
            <v>0</v>
          </cell>
          <cell r="AA56">
            <v>0</v>
          </cell>
          <cell r="AB56">
            <v>0</v>
          </cell>
          <cell r="AC56">
            <v>0</v>
          </cell>
          <cell r="AD56">
            <v>0</v>
          </cell>
          <cell r="AE56">
            <v>0</v>
          </cell>
          <cell r="AF56">
            <v>9.9816242611153929E-3</v>
          </cell>
        </row>
        <row r="79">
          <cell r="D79">
            <v>780</v>
          </cell>
          <cell r="E79">
            <v>0</v>
          </cell>
          <cell r="F79">
            <v>1900</v>
          </cell>
          <cell r="G79">
            <v>1655</v>
          </cell>
          <cell r="H79">
            <v>850</v>
          </cell>
          <cell r="I79">
            <v>1850</v>
          </cell>
          <cell r="J79">
            <v>7035</v>
          </cell>
        </row>
        <row r="80">
          <cell r="D80">
            <v>837</v>
          </cell>
          <cell r="E80">
            <v>0</v>
          </cell>
          <cell r="F80">
            <v>837</v>
          </cell>
          <cell r="G80">
            <v>370</v>
          </cell>
          <cell r="H80">
            <v>513</v>
          </cell>
          <cell r="I80">
            <v>1442</v>
          </cell>
          <cell r="J80">
            <v>3999</v>
          </cell>
        </row>
        <row r="81">
          <cell r="D81">
            <v>1.073076923076923</v>
          </cell>
          <cell r="E81">
            <v>0</v>
          </cell>
          <cell r="F81">
            <v>0.44052631578947371</v>
          </cell>
          <cell r="G81">
            <v>0.22356495468277945</v>
          </cell>
          <cell r="H81">
            <v>0.60352941176470587</v>
          </cell>
          <cell r="I81">
            <v>0.77945945945945949</v>
          </cell>
          <cell r="J81">
            <v>0.56844349680170581</v>
          </cell>
        </row>
        <row r="84">
          <cell r="D84">
            <v>0</v>
          </cell>
          <cell r="E84">
            <v>0</v>
          </cell>
          <cell r="F84">
            <v>286</v>
          </cell>
          <cell r="G84">
            <v>308</v>
          </cell>
          <cell r="H84">
            <v>143</v>
          </cell>
          <cell r="I84">
            <v>282</v>
          </cell>
          <cell r="J84">
            <v>1019</v>
          </cell>
        </row>
        <row r="85">
          <cell r="D85">
            <v>1053</v>
          </cell>
          <cell r="E85">
            <v>0</v>
          </cell>
          <cell r="F85">
            <v>155.35399999999998</v>
          </cell>
          <cell r="G85">
            <v>74.580000000000013</v>
          </cell>
          <cell r="H85">
            <v>91.08</v>
          </cell>
          <cell r="I85">
            <v>146.95999999999998</v>
          </cell>
          <cell r="J85">
            <v>1520.9739999999999</v>
          </cell>
        </row>
        <row r="86">
          <cell r="D86">
            <v>0</v>
          </cell>
          <cell r="E86">
            <v>0</v>
          </cell>
          <cell r="F86">
            <v>0.54319580419580415</v>
          </cell>
          <cell r="G86">
            <v>0.24214285714285719</v>
          </cell>
          <cell r="H86">
            <v>0.63692307692307693</v>
          </cell>
          <cell r="I86">
            <v>0.52113475177304958</v>
          </cell>
          <cell r="J86">
            <v>1.4926143277723258</v>
          </cell>
        </row>
      </sheetData>
      <sheetData sheetId="18" refreshError="1"/>
      <sheetData sheetId="19" refreshError="1"/>
      <sheetData sheetId="20" refreshError="1">
        <row r="21">
          <cell r="C21">
            <v>701802</v>
          </cell>
          <cell r="D21">
            <v>702965</v>
          </cell>
          <cell r="E21">
            <v>705573</v>
          </cell>
        </row>
        <row r="22">
          <cell r="C22">
            <v>823287</v>
          </cell>
          <cell r="D22">
            <v>825123</v>
          </cell>
          <cell r="E22">
            <v>828534</v>
          </cell>
        </row>
        <row r="23">
          <cell r="C23">
            <v>762794</v>
          </cell>
          <cell r="D23">
            <v>764373</v>
          </cell>
          <cell r="E23">
            <v>766256</v>
          </cell>
        </row>
        <row r="24">
          <cell r="C24">
            <v>1193837</v>
          </cell>
          <cell r="D24">
            <v>1200705</v>
          </cell>
          <cell r="E24">
            <v>1208019</v>
          </cell>
        </row>
        <row r="25">
          <cell r="C25">
            <v>730142</v>
          </cell>
          <cell r="D25">
            <v>731541</v>
          </cell>
          <cell r="E25">
            <v>733652</v>
          </cell>
        </row>
        <row r="26">
          <cell r="C26">
            <v>919520</v>
          </cell>
          <cell r="D26">
            <v>925201</v>
          </cell>
          <cell r="E26">
            <v>930590</v>
          </cell>
        </row>
        <row r="27">
          <cell r="C27">
            <v>5143041</v>
          </cell>
          <cell r="D27">
            <v>5161526</v>
          </cell>
          <cell r="E27">
            <v>5184146</v>
          </cell>
        </row>
        <row r="41">
          <cell r="C41">
            <v>2601</v>
          </cell>
          <cell r="D41">
            <v>846</v>
          </cell>
          <cell r="E41">
            <v>626</v>
          </cell>
        </row>
        <row r="42">
          <cell r="C42">
            <v>356</v>
          </cell>
          <cell r="D42">
            <v>281</v>
          </cell>
          <cell r="E42">
            <v>424</v>
          </cell>
        </row>
        <row r="43">
          <cell r="C43">
            <v>899</v>
          </cell>
          <cell r="D43">
            <v>558</v>
          </cell>
          <cell r="E43">
            <v>354</v>
          </cell>
        </row>
        <row r="44">
          <cell r="C44">
            <v>1605</v>
          </cell>
          <cell r="D44">
            <v>1512</v>
          </cell>
          <cell r="E44">
            <v>1347</v>
          </cell>
        </row>
        <row r="45">
          <cell r="C45">
            <v>200</v>
          </cell>
          <cell r="D45">
            <v>301</v>
          </cell>
          <cell r="E45">
            <v>131</v>
          </cell>
        </row>
        <row r="46">
          <cell r="C46">
            <v>379</v>
          </cell>
          <cell r="D46">
            <v>480</v>
          </cell>
          <cell r="E46">
            <v>381</v>
          </cell>
        </row>
        <row r="47">
          <cell r="C47">
            <v>6040</v>
          </cell>
          <cell r="D47">
            <v>3978</v>
          </cell>
          <cell r="E47">
            <v>3263</v>
          </cell>
        </row>
        <row r="51">
          <cell r="C51">
            <v>581</v>
          </cell>
          <cell r="D51">
            <v>633</v>
          </cell>
          <cell r="E51">
            <v>520</v>
          </cell>
        </row>
        <row r="52">
          <cell r="C52">
            <v>487</v>
          </cell>
          <cell r="D52">
            <v>511</v>
          </cell>
          <cell r="E52">
            <v>464</v>
          </cell>
        </row>
        <row r="53">
          <cell r="C53">
            <v>881</v>
          </cell>
          <cell r="D53">
            <v>910</v>
          </cell>
          <cell r="E53">
            <v>829</v>
          </cell>
        </row>
        <row r="54">
          <cell r="C54">
            <v>1240</v>
          </cell>
          <cell r="D54">
            <v>1182</v>
          </cell>
          <cell r="E54">
            <v>1298</v>
          </cell>
        </row>
        <row r="55">
          <cell r="C55">
            <v>676</v>
          </cell>
          <cell r="D55">
            <v>489</v>
          </cell>
          <cell r="E55">
            <v>583</v>
          </cell>
        </row>
        <row r="56">
          <cell r="C56">
            <v>957</v>
          </cell>
          <cell r="D56">
            <v>1129</v>
          </cell>
          <cell r="E56">
            <v>1128</v>
          </cell>
        </row>
        <row r="57">
          <cell r="C57">
            <v>4822</v>
          </cell>
          <cell r="D57">
            <v>4854</v>
          </cell>
          <cell r="E57">
            <v>4822</v>
          </cell>
        </row>
        <row r="61">
          <cell r="C61">
            <v>337.87205218263927</v>
          </cell>
          <cell r="D61">
            <v>357.41679915209329</v>
          </cell>
          <cell r="E61">
            <v>351.65225694444445</v>
          </cell>
          <cell r="F61">
            <v>369.61863133451715</v>
          </cell>
          <cell r="G61">
            <v>382</v>
          </cell>
          <cell r="H61">
            <v>409.84953703703701</v>
          </cell>
          <cell r="I61">
            <v>429.62757313109427</v>
          </cell>
          <cell r="J61">
            <v>447.72423993426457</v>
          </cell>
          <cell r="K61">
            <v>486.81643813901877</v>
          </cell>
          <cell r="L61">
            <v>516.66364392050173</v>
          </cell>
          <cell r="M61">
            <v>559.90277261577342</v>
          </cell>
          <cell r="N61">
            <v>599.89541578602143</v>
          </cell>
        </row>
        <row r="62">
          <cell r="C62">
            <v>589.67831149927224</v>
          </cell>
          <cell r="D62">
            <v>731.82724402345514</v>
          </cell>
          <cell r="E62">
            <v>850</v>
          </cell>
          <cell r="F62">
            <v>891</v>
          </cell>
          <cell r="G62">
            <v>941</v>
          </cell>
          <cell r="H62">
            <v>975</v>
          </cell>
          <cell r="I62">
            <v>1012</v>
          </cell>
          <cell r="J62">
            <v>1049</v>
          </cell>
          <cell r="K62">
            <v>1049</v>
          </cell>
          <cell r="L62">
            <v>1051</v>
          </cell>
          <cell r="M62">
            <v>1101</v>
          </cell>
          <cell r="N62">
            <v>1146</v>
          </cell>
        </row>
        <row r="63">
          <cell r="C63">
            <v>506.95085324232082</v>
          </cell>
          <cell r="D63">
            <v>535.06772334293953</v>
          </cell>
          <cell r="E63">
            <v>535.19054475641951</v>
          </cell>
          <cell r="F63">
            <v>565.65615501519756</v>
          </cell>
          <cell r="G63">
            <v>591</v>
          </cell>
          <cell r="H63">
            <v>611.07614628820966</v>
          </cell>
          <cell r="I63">
            <v>625.8533141899976</v>
          </cell>
          <cell r="J63">
            <v>626.20473100272136</v>
          </cell>
          <cell r="K63">
            <v>618.54271817931544</v>
          </cell>
          <cell r="L63">
            <v>631.03459013634074</v>
          </cell>
          <cell r="M63">
            <v>645.99804443053813</v>
          </cell>
          <cell r="N63">
            <v>659.9827308649202</v>
          </cell>
        </row>
        <row r="64">
          <cell r="C64">
            <v>395.54346361185986</v>
          </cell>
          <cell r="D64">
            <v>431.83735050597977</v>
          </cell>
          <cell r="E64">
            <v>416.10531914893619</v>
          </cell>
          <cell r="F64">
            <v>432.65428913664425</v>
          </cell>
          <cell r="G64">
            <v>448</v>
          </cell>
          <cell r="H64">
            <v>467.77883850437547</v>
          </cell>
          <cell r="I64">
            <v>484.29740366541353</v>
          </cell>
          <cell r="J64">
            <v>492.82316404822797</v>
          </cell>
          <cell r="K64">
            <v>514.88249806501551</v>
          </cell>
          <cell r="L64">
            <v>549.95960627727732</v>
          </cell>
          <cell r="M64">
            <v>568.82406801831257</v>
          </cell>
          <cell r="N64">
            <v>583.15491054980146</v>
          </cell>
        </row>
        <row r="65">
          <cell r="C65">
            <v>446.36862244897958</v>
          </cell>
          <cell r="D65">
            <v>495.90286117979514</v>
          </cell>
          <cell r="E65">
            <v>513.87116415002436</v>
          </cell>
          <cell r="F65">
            <v>557.09806247528672</v>
          </cell>
          <cell r="G65">
            <v>586</v>
          </cell>
          <cell r="H65">
            <v>623.4454759799587</v>
          </cell>
          <cell r="I65">
            <v>647.30774269618757</v>
          </cell>
          <cell r="J65">
            <v>668.86050917702778</v>
          </cell>
          <cell r="K65">
            <v>695.33227744401961</v>
          </cell>
          <cell r="L65">
            <v>730.32814432989687</v>
          </cell>
          <cell r="M65">
            <v>743.82671239401736</v>
          </cell>
          <cell r="N65">
            <v>751.20545774647883</v>
          </cell>
        </row>
        <row r="66">
          <cell r="C66">
            <v>458.07026476578409</v>
          </cell>
          <cell r="D66">
            <v>514.26113013698625</v>
          </cell>
          <cell r="E66">
            <v>515.47458595088517</v>
          </cell>
          <cell r="F66">
            <v>553.14609147927183</v>
          </cell>
          <cell r="G66">
            <v>545</v>
          </cell>
          <cell r="H66">
            <v>546.96609657947681</v>
          </cell>
          <cell r="I66">
            <v>547.53747951349953</v>
          </cell>
          <cell r="J66">
            <v>546.85010545344983</v>
          </cell>
          <cell r="K66">
            <v>563.28971125353178</v>
          </cell>
          <cell r="L66">
            <v>586</v>
          </cell>
          <cell r="M66">
            <v>591.38001536370621</v>
          </cell>
          <cell r="N66">
            <v>612.83947501261991</v>
          </cell>
        </row>
        <row r="67">
          <cell r="C67">
            <v>442</v>
          </cell>
          <cell r="D67">
            <v>489</v>
          </cell>
          <cell r="E67">
            <v>488</v>
          </cell>
          <cell r="F67">
            <v>518</v>
          </cell>
          <cell r="G67">
            <v>533</v>
          </cell>
          <cell r="H67">
            <v>557</v>
          </cell>
          <cell r="I67">
            <v>574</v>
          </cell>
          <cell r="J67">
            <v>585</v>
          </cell>
          <cell r="K67">
            <v>608</v>
          </cell>
          <cell r="L67">
            <v>636</v>
          </cell>
          <cell r="M67">
            <v>658</v>
          </cell>
          <cell r="N67">
            <v>680</v>
          </cell>
        </row>
        <row r="71">
          <cell r="C71">
            <v>1207.92082616179</v>
          </cell>
          <cell r="D71">
            <v>1157.1392092257001</v>
          </cell>
          <cell r="E71">
            <v>1217.0357554786619</v>
          </cell>
        </row>
        <row r="72">
          <cell r="C72">
            <v>1690.5277207392196</v>
          </cell>
          <cell r="D72">
            <v>1651.7134268537075</v>
          </cell>
          <cell r="E72">
            <v>1694.2161422708618</v>
          </cell>
        </row>
        <row r="73">
          <cell r="C73">
            <v>865.82746878547107</v>
          </cell>
          <cell r="D73">
            <v>852.68955890563927</v>
          </cell>
          <cell r="E73">
            <v>875.35229007633586</v>
          </cell>
        </row>
        <row r="74">
          <cell r="C74">
            <v>962.77177419354837</v>
          </cell>
          <cell r="D74">
            <v>988.66308835672999</v>
          </cell>
          <cell r="E74">
            <v>968.43037634408597</v>
          </cell>
        </row>
        <row r="75">
          <cell r="C75">
            <v>1080.0917159763314</v>
          </cell>
          <cell r="D75">
            <v>1254.6635193133047</v>
          </cell>
          <cell r="E75">
            <v>1255.9124713958811</v>
          </cell>
        </row>
        <row r="76">
          <cell r="C76">
            <v>960.8359456635319</v>
          </cell>
          <cell r="D76">
            <v>884.33413231064242</v>
          </cell>
          <cell r="E76">
            <v>863.5068450528936</v>
          </cell>
        </row>
        <row r="77">
          <cell r="C77">
            <v>1066.5783907092493</v>
          </cell>
          <cell r="D77">
            <v>1063.75651095494</v>
          </cell>
          <cell r="E77">
            <v>1066.7289281280177</v>
          </cell>
        </row>
        <row r="82">
          <cell r="C82">
            <v>3182</v>
          </cell>
          <cell r="D82">
            <v>1479</v>
          </cell>
          <cell r="E82">
            <v>1400</v>
          </cell>
          <cell r="F82">
            <v>1324</v>
          </cell>
          <cell r="G82">
            <v>1253</v>
          </cell>
          <cell r="H82">
            <v>1185</v>
          </cell>
          <cell r="I82">
            <v>1121</v>
          </cell>
          <cell r="J82">
            <v>1061</v>
          </cell>
          <cell r="K82">
            <v>1004</v>
          </cell>
          <cell r="L82">
            <v>950</v>
          </cell>
          <cell r="M82">
            <v>898</v>
          </cell>
          <cell r="N82">
            <v>850</v>
          </cell>
        </row>
        <row r="83">
          <cell r="C83">
            <v>843</v>
          </cell>
          <cell r="D83">
            <v>792</v>
          </cell>
          <cell r="E83">
            <v>844</v>
          </cell>
          <cell r="F83">
            <v>845</v>
          </cell>
          <cell r="G83">
            <v>846</v>
          </cell>
          <cell r="H83">
            <v>846</v>
          </cell>
          <cell r="I83">
            <v>847</v>
          </cell>
          <cell r="J83">
            <v>848</v>
          </cell>
          <cell r="K83">
            <v>848</v>
          </cell>
          <cell r="L83">
            <v>849</v>
          </cell>
          <cell r="M83">
            <v>850</v>
          </cell>
          <cell r="N83">
            <v>850</v>
          </cell>
        </row>
        <row r="84">
          <cell r="C84">
            <v>1780</v>
          </cell>
          <cell r="D84">
            <v>1468</v>
          </cell>
          <cell r="E84">
            <v>1411</v>
          </cell>
          <cell r="F84">
            <v>1356</v>
          </cell>
          <cell r="G84">
            <v>1303</v>
          </cell>
          <cell r="H84">
            <v>1252</v>
          </cell>
          <cell r="I84">
            <v>1203</v>
          </cell>
          <cell r="J84">
            <v>1157</v>
          </cell>
          <cell r="K84">
            <v>1111</v>
          </cell>
          <cell r="L84">
            <v>1068</v>
          </cell>
          <cell r="M84">
            <v>1026</v>
          </cell>
          <cell r="N84">
            <v>986</v>
          </cell>
        </row>
        <row r="85">
          <cell r="C85">
            <v>2845</v>
          </cell>
          <cell r="D85">
            <v>2694</v>
          </cell>
          <cell r="E85">
            <v>2602</v>
          </cell>
          <cell r="F85">
            <v>2513</v>
          </cell>
          <cell r="G85">
            <v>2426</v>
          </cell>
          <cell r="H85">
            <v>2343</v>
          </cell>
          <cell r="I85">
            <v>2263</v>
          </cell>
          <cell r="J85">
            <v>2185</v>
          </cell>
          <cell r="K85">
            <v>2110</v>
          </cell>
          <cell r="L85">
            <v>2038</v>
          </cell>
          <cell r="M85">
            <v>1968</v>
          </cell>
          <cell r="N85">
            <v>1900</v>
          </cell>
        </row>
        <row r="86">
          <cell r="C86">
            <v>876</v>
          </cell>
          <cell r="D86">
            <v>790</v>
          </cell>
          <cell r="E86">
            <v>871</v>
          </cell>
          <cell r="F86">
            <v>869</v>
          </cell>
          <cell r="G86">
            <v>867</v>
          </cell>
          <cell r="H86">
            <v>864</v>
          </cell>
          <cell r="I86">
            <v>862</v>
          </cell>
          <cell r="J86">
            <v>860</v>
          </cell>
          <cell r="K86">
            <v>857</v>
          </cell>
          <cell r="L86">
            <v>855</v>
          </cell>
          <cell r="M86">
            <v>853</v>
          </cell>
          <cell r="N86">
            <v>850</v>
          </cell>
        </row>
        <row r="87">
          <cell r="C87">
            <v>1336</v>
          </cell>
          <cell r="D87">
            <v>1609</v>
          </cell>
          <cell r="E87">
            <v>1628</v>
          </cell>
          <cell r="F87">
            <v>1588</v>
          </cell>
          <cell r="G87">
            <v>1548</v>
          </cell>
          <cell r="H87">
            <v>1510</v>
          </cell>
          <cell r="I87">
            <v>1473</v>
          </cell>
          <cell r="J87">
            <v>1436</v>
          </cell>
          <cell r="K87">
            <v>1401</v>
          </cell>
          <cell r="L87">
            <v>1366</v>
          </cell>
          <cell r="M87">
            <v>1333</v>
          </cell>
          <cell r="N87">
            <v>1300</v>
          </cell>
        </row>
        <row r="88">
          <cell r="C88">
            <v>11086</v>
          </cell>
          <cell r="D88">
            <v>9601</v>
          </cell>
          <cell r="E88">
            <v>9267</v>
          </cell>
          <cell r="F88">
            <v>8944</v>
          </cell>
          <cell r="G88">
            <v>8633</v>
          </cell>
          <cell r="H88">
            <v>8332</v>
          </cell>
          <cell r="I88">
            <v>8042</v>
          </cell>
          <cell r="J88">
            <v>7762</v>
          </cell>
          <cell r="K88">
            <v>7492</v>
          </cell>
          <cell r="L88">
            <v>7231</v>
          </cell>
          <cell r="M88">
            <v>6980</v>
          </cell>
          <cell r="N88">
            <v>6737</v>
          </cell>
        </row>
        <row r="92">
          <cell r="C92">
            <v>1207</v>
          </cell>
          <cell r="D92">
            <v>1157</v>
          </cell>
          <cell r="E92">
            <v>1176</v>
          </cell>
          <cell r="F92">
            <v>1194</v>
          </cell>
          <cell r="G92">
            <v>1213</v>
          </cell>
          <cell r="H92">
            <v>1233</v>
          </cell>
          <cell r="I92">
            <v>1253</v>
          </cell>
          <cell r="J92">
            <v>1273</v>
          </cell>
          <cell r="K92">
            <v>1293</v>
          </cell>
          <cell r="L92">
            <v>1314</v>
          </cell>
          <cell r="M92">
            <v>1335</v>
          </cell>
          <cell r="N92">
            <v>1356</v>
          </cell>
        </row>
        <row r="93">
          <cell r="C93">
            <v>1690</v>
          </cell>
          <cell r="D93">
            <v>1651</v>
          </cell>
          <cell r="E93">
            <v>1649</v>
          </cell>
          <cell r="F93">
            <v>1645</v>
          </cell>
          <cell r="G93">
            <v>1642</v>
          </cell>
          <cell r="H93">
            <v>1639</v>
          </cell>
          <cell r="I93">
            <v>1636</v>
          </cell>
          <cell r="J93">
            <v>1632</v>
          </cell>
          <cell r="K93">
            <v>1629</v>
          </cell>
          <cell r="L93">
            <v>1626</v>
          </cell>
          <cell r="M93">
            <v>1623</v>
          </cell>
          <cell r="N93">
            <v>1619</v>
          </cell>
        </row>
        <row r="94">
          <cell r="C94">
            <v>865</v>
          </cell>
          <cell r="D94">
            <v>852</v>
          </cell>
          <cell r="E94">
            <v>896</v>
          </cell>
          <cell r="F94">
            <v>940</v>
          </cell>
          <cell r="G94">
            <v>987</v>
          </cell>
          <cell r="H94">
            <v>1037</v>
          </cell>
          <cell r="I94">
            <v>1089</v>
          </cell>
          <cell r="J94">
            <v>1143</v>
          </cell>
          <cell r="K94">
            <v>1200</v>
          </cell>
          <cell r="L94">
            <v>1260</v>
          </cell>
          <cell r="M94">
            <v>1323</v>
          </cell>
          <cell r="N94">
            <v>1389</v>
          </cell>
        </row>
        <row r="95">
          <cell r="C95">
            <v>962</v>
          </cell>
          <cell r="D95">
            <v>988</v>
          </cell>
          <cell r="E95">
            <v>1013</v>
          </cell>
          <cell r="F95">
            <v>1038</v>
          </cell>
          <cell r="G95">
            <v>1063</v>
          </cell>
          <cell r="H95">
            <v>1090</v>
          </cell>
          <cell r="I95">
            <v>1116</v>
          </cell>
          <cell r="J95">
            <v>1144</v>
          </cell>
          <cell r="K95">
            <v>1172</v>
          </cell>
          <cell r="L95">
            <v>1200</v>
          </cell>
          <cell r="M95">
            <v>1230</v>
          </cell>
          <cell r="N95">
            <v>1260</v>
          </cell>
        </row>
        <row r="96">
          <cell r="C96">
            <v>1080</v>
          </cell>
          <cell r="D96">
            <v>1254</v>
          </cell>
          <cell r="E96">
            <v>1259</v>
          </cell>
          <cell r="F96">
            <v>1264</v>
          </cell>
          <cell r="G96">
            <v>1268</v>
          </cell>
          <cell r="H96">
            <v>1273</v>
          </cell>
          <cell r="I96">
            <v>1277</v>
          </cell>
          <cell r="J96">
            <v>1282</v>
          </cell>
          <cell r="K96">
            <v>1286</v>
          </cell>
          <cell r="L96">
            <v>1291</v>
          </cell>
          <cell r="M96">
            <v>1295</v>
          </cell>
          <cell r="N96">
            <v>1300</v>
          </cell>
        </row>
        <row r="97">
          <cell r="C97">
            <v>960</v>
          </cell>
          <cell r="D97">
            <v>884</v>
          </cell>
          <cell r="E97">
            <v>909</v>
          </cell>
          <cell r="F97">
            <v>934</v>
          </cell>
          <cell r="G97">
            <v>960</v>
          </cell>
          <cell r="H97">
            <v>987</v>
          </cell>
          <cell r="I97">
            <v>1015</v>
          </cell>
          <cell r="J97">
            <v>1043</v>
          </cell>
          <cell r="K97">
            <v>1073</v>
          </cell>
          <cell r="L97">
            <v>1103</v>
          </cell>
          <cell r="M97">
            <v>1133</v>
          </cell>
          <cell r="N97">
            <v>1165</v>
          </cell>
        </row>
        <row r="98">
          <cell r="C98">
            <v>1067</v>
          </cell>
          <cell r="D98">
            <v>1062</v>
          </cell>
          <cell r="E98">
            <v>1080</v>
          </cell>
          <cell r="F98">
            <v>1098</v>
          </cell>
          <cell r="G98">
            <v>1117</v>
          </cell>
          <cell r="H98">
            <v>1136</v>
          </cell>
          <cell r="I98">
            <v>1155</v>
          </cell>
          <cell r="J98">
            <v>1175</v>
          </cell>
          <cell r="K98">
            <v>1195</v>
          </cell>
          <cell r="L98">
            <v>1215</v>
          </cell>
          <cell r="M98">
            <v>1236</v>
          </cell>
          <cell r="N98">
            <v>1257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4">
          <cell r="C24">
            <v>0</v>
          </cell>
          <cell r="D24">
            <v>26</v>
          </cell>
          <cell r="H24">
            <v>0</v>
          </cell>
          <cell r="I24">
            <v>5</v>
          </cell>
        </row>
        <row r="25">
          <cell r="C25">
            <v>5</v>
          </cell>
          <cell r="D25">
            <v>48</v>
          </cell>
          <cell r="H25">
            <v>0</v>
          </cell>
          <cell r="I25">
            <v>2</v>
          </cell>
        </row>
        <row r="26">
          <cell r="C26">
            <v>0</v>
          </cell>
          <cell r="D26">
            <v>18</v>
          </cell>
          <cell r="H26">
            <v>0</v>
          </cell>
          <cell r="I26">
            <v>65</v>
          </cell>
        </row>
        <row r="27">
          <cell r="C27">
            <v>0</v>
          </cell>
          <cell r="D27">
            <v>42</v>
          </cell>
          <cell r="H27">
            <v>0</v>
          </cell>
          <cell r="I27">
            <v>4</v>
          </cell>
        </row>
        <row r="28">
          <cell r="C28">
            <v>25</v>
          </cell>
          <cell r="D28">
            <v>164</v>
          </cell>
          <cell r="H28">
            <v>0</v>
          </cell>
          <cell r="I28">
            <v>106</v>
          </cell>
        </row>
        <row r="29">
          <cell r="C29">
            <v>0</v>
          </cell>
          <cell r="D29">
            <v>25</v>
          </cell>
          <cell r="H29">
            <v>0</v>
          </cell>
          <cell r="I29">
            <v>9</v>
          </cell>
        </row>
        <row r="30">
          <cell r="C30">
            <v>30</v>
          </cell>
          <cell r="D30">
            <v>323</v>
          </cell>
          <cell r="H30">
            <v>0</v>
          </cell>
          <cell r="I30">
            <v>191</v>
          </cell>
        </row>
        <row r="35">
          <cell r="C35">
            <v>0</v>
          </cell>
          <cell r="D35">
            <v>208</v>
          </cell>
        </row>
        <row r="36">
          <cell r="C36">
            <v>89</v>
          </cell>
          <cell r="D36">
            <v>189</v>
          </cell>
        </row>
        <row r="37">
          <cell r="C37">
            <v>19</v>
          </cell>
          <cell r="D37">
            <v>252</v>
          </cell>
        </row>
        <row r="38">
          <cell r="C38">
            <v>0</v>
          </cell>
          <cell r="D38">
            <v>615</v>
          </cell>
        </row>
        <row r="39">
          <cell r="C39">
            <v>18176</v>
          </cell>
          <cell r="D39">
            <v>20425</v>
          </cell>
        </row>
        <row r="40">
          <cell r="C40">
            <v>254</v>
          </cell>
          <cell r="D40">
            <v>1194</v>
          </cell>
        </row>
        <row r="41">
          <cell r="C41">
            <v>18538</v>
          </cell>
          <cell r="D41">
            <v>22883</v>
          </cell>
        </row>
      </sheetData>
      <sheetData sheetId="30" refreshError="1"/>
      <sheetData sheetId="31" refreshError="1"/>
      <sheetData sheetId="32" refreshError="1"/>
      <sheetData sheetId="33" refreshError="1"/>
      <sheetData sheetId="34" refreshError="1"/>
      <sheetData sheetId="35" refreshError="1"/>
      <sheetData sheetId="36" refreshError="1">
        <row r="27">
          <cell r="B27" t="str">
            <v>Tempo Médio de Espera</v>
          </cell>
          <cell r="Q27" t="str">
            <v>T90</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row>
        <row r="29">
          <cell r="B29" t="str">
            <v>Anhembi</v>
          </cell>
          <cell r="C29">
            <v>5.6597222222222222E-3</v>
          </cell>
          <cell r="D29">
            <v>5.1041666666666666E-3</v>
          </cell>
          <cell r="E29">
            <v>4.1898148148148146E-3</v>
          </cell>
          <cell r="F29">
            <v>0</v>
          </cell>
          <cell r="G29">
            <v>0</v>
          </cell>
          <cell r="H29">
            <v>0</v>
          </cell>
          <cell r="I29">
            <v>0</v>
          </cell>
          <cell r="J29">
            <v>0</v>
          </cell>
          <cell r="K29">
            <v>0</v>
          </cell>
          <cell r="L29">
            <v>0</v>
          </cell>
          <cell r="M29">
            <v>0</v>
          </cell>
          <cell r="N29">
            <v>0</v>
          </cell>
          <cell r="O29">
            <v>0</v>
          </cell>
          <cell r="Q29" t="str">
            <v>Anhembi</v>
          </cell>
          <cell r="R29">
            <v>1.2638888888888889E-2</v>
          </cell>
          <cell r="S29">
            <v>9.7222222222222224E-3</v>
          </cell>
          <cell r="T29">
            <v>9.2708333333333341E-3</v>
          </cell>
          <cell r="U29">
            <v>0</v>
          </cell>
          <cell r="V29">
            <v>0</v>
          </cell>
          <cell r="W29">
            <v>0</v>
          </cell>
          <cell r="X29">
            <v>0</v>
          </cell>
          <cell r="Y29">
            <v>0</v>
          </cell>
          <cell r="Z29">
            <v>0</v>
          </cell>
          <cell r="AA29">
            <v>0</v>
          </cell>
          <cell r="AB29">
            <v>0</v>
          </cell>
          <cell r="AC29">
            <v>0</v>
          </cell>
          <cell r="AD29">
            <v>0</v>
          </cell>
        </row>
        <row r="30">
          <cell r="B30" t="str">
            <v>Centro</v>
          </cell>
          <cell r="C30">
            <v>2.8993055555555551E-3</v>
          </cell>
          <cell r="D30">
            <v>5.9085648148148153E-3</v>
          </cell>
          <cell r="E30">
            <v>4.2592592592592595E-3</v>
          </cell>
          <cell r="F30">
            <v>0</v>
          </cell>
          <cell r="G30">
            <v>0</v>
          </cell>
          <cell r="H30">
            <v>0</v>
          </cell>
          <cell r="I30">
            <v>0</v>
          </cell>
          <cell r="J30">
            <v>0</v>
          </cell>
          <cell r="K30">
            <v>0</v>
          </cell>
          <cell r="L30">
            <v>0</v>
          </cell>
          <cell r="M30">
            <v>0</v>
          </cell>
          <cell r="N30">
            <v>0</v>
          </cell>
          <cell r="O30">
            <v>0</v>
          </cell>
          <cell r="Q30" t="str">
            <v>Centro</v>
          </cell>
          <cell r="R30">
            <v>1.8379629629629628E-2</v>
          </cell>
          <cell r="S30">
            <v>1.5856481481481482E-2</v>
          </cell>
          <cell r="T30">
            <v>1.1307870370370371E-2</v>
          </cell>
          <cell r="U30">
            <v>0</v>
          </cell>
          <cell r="V30">
            <v>0</v>
          </cell>
          <cell r="W30">
            <v>0</v>
          </cell>
          <cell r="X30">
            <v>0</v>
          </cell>
          <cell r="Y30">
            <v>0</v>
          </cell>
          <cell r="Z30">
            <v>0</v>
          </cell>
          <cell r="AA30">
            <v>0</v>
          </cell>
          <cell r="AB30">
            <v>0</v>
          </cell>
          <cell r="AC30">
            <v>0</v>
          </cell>
          <cell r="AD30">
            <v>0</v>
          </cell>
        </row>
        <row r="31">
          <cell r="B31" t="str">
            <v>Grande ABC</v>
          </cell>
          <cell r="C31">
            <v>2.6157407407407405E-3</v>
          </cell>
          <cell r="D31">
            <v>3.0642361111111109E-3</v>
          </cell>
          <cell r="E31">
            <v>2.1296296296296298E-3</v>
          </cell>
          <cell r="F31">
            <v>0</v>
          </cell>
          <cell r="G31">
            <v>0</v>
          </cell>
          <cell r="H31">
            <v>0</v>
          </cell>
          <cell r="I31">
            <v>0</v>
          </cell>
          <cell r="J31">
            <v>0</v>
          </cell>
          <cell r="K31">
            <v>0</v>
          </cell>
          <cell r="L31">
            <v>0</v>
          </cell>
          <cell r="M31">
            <v>0</v>
          </cell>
          <cell r="N31">
            <v>0</v>
          </cell>
          <cell r="O31">
            <v>0</v>
          </cell>
          <cell r="Q31" t="str">
            <v>Grande ABC</v>
          </cell>
          <cell r="R31">
            <v>7.3032407407407412E-3</v>
          </cell>
          <cell r="S31">
            <v>7.6388888888888886E-3</v>
          </cell>
          <cell r="T31">
            <v>1.3703703703703704E-2</v>
          </cell>
          <cell r="U31">
            <v>0</v>
          </cell>
          <cell r="V31">
            <v>0</v>
          </cell>
          <cell r="W31">
            <v>0</v>
          </cell>
          <cell r="X31">
            <v>0</v>
          </cell>
          <cell r="Y31">
            <v>0</v>
          </cell>
          <cell r="Z31">
            <v>0</v>
          </cell>
          <cell r="AA31">
            <v>0</v>
          </cell>
          <cell r="AB31">
            <v>0</v>
          </cell>
          <cell r="AC31">
            <v>0</v>
          </cell>
          <cell r="AD31">
            <v>0</v>
          </cell>
        </row>
        <row r="32">
          <cell r="B32" t="str">
            <v>Leste</v>
          </cell>
          <cell r="C32">
            <v>8.3969907407407413E-3</v>
          </cell>
          <cell r="D32">
            <v>9.8263888888888897E-3</v>
          </cell>
          <cell r="E32">
            <v>7.4537037037037028E-3</v>
          </cell>
          <cell r="F32">
            <v>0</v>
          </cell>
          <cell r="G32">
            <v>0</v>
          </cell>
          <cell r="H32">
            <v>0</v>
          </cell>
          <cell r="I32">
            <v>0</v>
          </cell>
          <cell r="J32">
            <v>0</v>
          </cell>
          <cell r="K32">
            <v>0</v>
          </cell>
          <cell r="L32">
            <v>0</v>
          </cell>
          <cell r="M32">
            <v>0</v>
          </cell>
          <cell r="N32">
            <v>0</v>
          </cell>
          <cell r="O32">
            <v>0</v>
          </cell>
          <cell r="Q32" t="str">
            <v>Leste</v>
          </cell>
          <cell r="R32">
            <v>2.6249999999999999E-2</v>
          </cell>
          <cell r="S32">
            <v>3.24537037037037E-2</v>
          </cell>
          <cell r="T32">
            <v>1.7106481481481483E-2</v>
          </cell>
          <cell r="U32">
            <v>0</v>
          </cell>
          <cell r="V32">
            <v>0</v>
          </cell>
          <cell r="W32">
            <v>0</v>
          </cell>
          <cell r="X32">
            <v>0</v>
          </cell>
          <cell r="Y32">
            <v>0</v>
          </cell>
          <cell r="Z32">
            <v>0</v>
          </cell>
          <cell r="AA32">
            <v>0</v>
          </cell>
          <cell r="AB32">
            <v>0</v>
          </cell>
          <cell r="AC32">
            <v>0</v>
          </cell>
          <cell r="AD32">
            <v>0</v>
          </cell>
        </row>
        <row r="33">
          <cell r="B33" t="str">
            <v>Oeste</v>
          </cell>
          <cell r="C33">
            <v>5.951967592592592E-3</v>
          </cell>
          <cell r="D33">
            <v>7.2222222222222219E-3</v>
          </cell>
          <cell r="E33">
            <v>3.2407407407407406E-3</v>
          </cell>
          <cell r="F33">
            <v>0</v>
          </cell>
          <cell r="G33">
            <v>0</v>
          </cell>
          <cell r="H33">
            <v>0</v>
          </cell>
          <cell r="I33">
            <v>0</v>
          </cell>
          <cell r="J33">
            <v>0</v>
          </cell>
          <cell r="K33">
            <v>0</v>
          </cell>
          <cell r="L33">
            <v>0</v>
          </cell>
          <cell r="M33">
            <v>0</v>
          </cell>
          <cell r="N33">
            <v>0</v>
          </cell>
          <cell r="O33">
            <v>0</v>
          </cell>
          <cell r="Q33" t="str">
            <v>Oeste</v>
          </cell>
          <cell r="R33">
            <v>1.6030092592592592E-2</v>
          </cell>
          <cell r="S33">
            <v>1.7361111111111112E-2</v>
          </cell>
          <cell r="T33">
            <v>9.7222222222222224E-3</v>
          </cell>
          <cell r="U33">
            <v>0</v>
          </cell>
          <cell r="V33">
            <v>0</v>
          </cell>
          <cell r="W33">
            <v>0</v>
          </cell>
          <cell r="X33">
            <v>0</v>
          </cell>
          <cell r="Y33">
            <v>0</v>
          </cell>
          <cell r="Z33">
            <v>0</v>
          </cell>
          <cell r="AA33">
            <v>0</v>
          </cell>
          <cell r="AB33">
            <v>0</v>
          </cell>
          <cell r="AC33">
            <v>0</v>
          </cell>
          <cell r="AD33">
            <v>0</v>
          </cell>
        </row>
        <row r="34">
          <cell r="B34" t="str">
            <v>SP Sul</v>
          </cell>
          <cell r="C34">
            <v>1.7824074074074075E-3</v>
          </cell>
          <cell r="D34">
            <v>1.8402777777777779E-3</v>
          </cell>
          <cell r="E34">
            <v>2.0138888888888888E-3</v>
          </cell>
          <cell r="F34">
            <v>0</v>
          </cell>
          <cell r="G34">
            <v>0</v>
          </cell>
          <cell r="H34">
            <v>0</v>
          </cell>
          <cell r="I34">
            <v>0</v>
          </cell>
          <cell r="J34">
            <v>0</v>
          </cell>
          <cell r="K34">
            <v>0</v>
          </cell>
          <cell r="L34">
            <v>0</v>
          </cell>
          <cell r="M34">
            <v>0</v>
          </cell>
          <cell r="N34">
            <v>0</v>
          </cell>
          <cell r="O34">
            <v>0</v>
          </cell>
          <cell r="Q34" t="str">
            <v>SP Sul</v>
          </cell>
          <cell r="R34">
            <v>4.5023148148148149E-3</v>
          </cell>
          <cell r="S34">
            <v>4.9768518518518521E-3</v>
          </cell>
          <cell r="T34">
            <v>5.4629629629629637E-3</v>
          </cell>
          <cell r="U34">
            <v>0</v>
          </cell>
          <cell r="V34">
            <v>0</v>
          </cell>
          <cell r="W34">
            <v>0</v>
          </cell>
          <cell r="X34">
            <v>0</v>
          </cell>
          <cell r="Y34">
            <v>0</v>
          </cell>
          <cell r="Z34">
            <v>0</v>
          </cell>
          <cell r="AA34">
            <v>0</v>
          </cell>
          <cell r="AB34">
            <v>0</v>
          </cell>
          <cell r="AC34">
            <v>0</v>
          </cell>
          <cell r="AD34">
            <v>0</v>
          </cell>
        </row>
        <row r="35">
          <cell r="B35" t="str">
            <v>Eletropaulo</v>
          </cell>
          <cell r="C35">
            <v>4.4842303240740745E-3</v>
          </cell>
          <cell r="D35">
            <v>5.5133442265795207E-3</v>
          </cell>
          <cell r="E35">
            <v>3.5763888888888894E-3</v>
          </cell>
          <cell r="F35">
            <v>0</v>
          </cell>
          <cell r="G35">
            <v>0</v>
          </cell>
          <cell r="H35">
            <v>0</v>
          </cell>
          <cell r="I35">
            <v>0</v>
          </cell>
          <cell r="J35">
            <v>0</v>
          </cell>
          <cell r="K35">
            <v>0</v>
          </cell>
          <cell r="L35">
            <v>0</v>
          </cell>
          <cell r="M35">
            <v>0</v>
          </cell>
          <cell r="N35">
            <v>0</v>
          </cell>
          <cell r="O35">
            <v>0</v>
          </cell>
          <cell r="Q35" t="str">
            <v>Eletropaulo</v>
          </cell>
          <cell r="R35">
            <v>2.6249999999999999E-2</v>
          </cell>
          <cell r="S35">
            <v>3.24537037037037E-2</v>
          </cell>
          <cell r="T35">
            <v>1.7106481481481483E-2</v>
          </cell>
          <cell r="U35">
            <v>0</v>
          </cell>
          <cell r="V35">
            <v>0</v>
          </cell>
          <cell r="W35">
            <v>0</v>
          </cell>
          <cell r="X35">
            <v>0</v>
          </cell>
          <cell r="Y35">
            <v>0</v>
          </cell>
          <cell r="Z35">
            <v>0</v>
          </cell>
          <cell r="AA35">
            <v>0</v>
          </cell>
          <cell r="AB35">
            <v>0</v>
          </cell>
          <cell r="AC35">
            <v>0</v>
          </cell>
          <cell r="AD35">
            <v>0</v>
          </cell>
        </row>
        <row r="37">
          <cell r="B37" t="str">
            <v>Tempo Médio de Espera</v>
          </cell>
          <cell r="Q37" t="str">
            <v>T90</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row>
        <row r="39">
          <cell r="B39" t="str">
            <v>Anhembi</v>
          </cell>
          <cell r="C39">
            <v>9.8553240740740736E-3</v>
          </cell>
          <cell r="D39">
            <v>9.6643518518518511E-3</v>
          </cell>
          <cell r="E39">
            <v>7.6388888888888886E-3</v>
          </cell>
          <cell r="F39">
            <v>0</v>
          </cell>
          <cell r="G39">
            <v>0</v>
          </cell>
          <cell r="H39">
            <v>0</v>
          </cell>
          <cell r="I39">
            <v>0</v>
          </cell>
          <cell r="J39">
            <v>0</v>
          </cell>
          <cell r="K39">
            <v>0</v>
          </cell>
          <cell r="L39">
            <v>0</v>
          </cell>
          <cell r="M39">
            <v>0</v>
          </cell>
          <cell r="N39">
            <v>0</v>
          </cell>
          <cell r="O39">
            <v>0</v>
          </cell>
          <cell r="Q39" t="str">
            <v>Anhembi</v>
          </cell>
          <cell r="R39">
            <v>2.0960648148148148E-2</v>
          </cell>
          <cell r="S39">
            <v>2.0833333333333332E-2</v>
          </cell>
          <cell r="T39">
            <v>1.7094907407407409E-2</v>
          </cell>
          <cell r="U39">
            <v>0</v>
          </cell>
          <cell r="V39">
            <v>0</v>
          </cell>
          <cell r="W39">
            <v>0</v>
          </cell>
          <cell r="X39">
            <v>0</v>
          </cell>
          <cell r="Y39">
            <v>0</v>
          </cell>
          <cell r="Z39">
            <v>0</v>
          </cell>
          <cell r="AA39">
            <v>0</v>
          </cell>
          <cell r="AB39">
            <v>0</v>
          </cell>
          <cell r="AC39">
            <v>0</v>
          </cell>
          <cell r="AD39">
            <v>0</v>
          </cell>
        </row>
        <row r="40">
          <cell r="B40" t="str">
            <v>Centro</v>
          </cell>
          <cell r="C40">
            <v>5.5324074074074078E-3</v>
          </cell>
          <cell r="D40">
            <v>3.7615740740740743E-3</v>
          </cell>
          <cell r="E40">
            <v>2.9976851851851848E-3</v>
          </cell>
          <cell r="F40">
            <v>0</v>
          </cell>
          <cell r="G40">
            <v>0</v>
          </cell>
          <cell r="H40">
            <v>0</v>
          </cell>
          <cell r="I40">
            <v>0</v>
          </cell>
          <cell r="J40">
            <v>0</v>
          </cell>
          <cell r="K40">
            <v>0</v>
          </cell>
          <cell r="L40">
            <v>0</v>
          </cell>
          <cell r="M40">
            <v>0</v>
          </cell>
          <cell r="N40">
            <v>0</v>
          </cell>
          <cell r="O40">
            <v>0</v>
          </cell>
          <cell r="Q40" t="str">
            <v>Centro</v>
          </cell>
          <cell r="R40">
            <v>1.7094907407407409E-2</v>
          </cell>
          <cell r="S40">
            <v>1.8090277777777778E-2</v>
          </cell>
          <cell r="T40">
            <v>1.255787037037037E-2</v>
          </cell>
          <cell r="U40">
            <v>0</v>
          </cell>
          <cell r="V40">
            <v>0</v>
          </cell>
          <cell r="W40">
            <v>0</v>
          </cell>
          <cell r="X40">
            <v>0</v>
          </cell>
          <cell r="Y40">
            <v>0</v>
          </cell>
          <cell r="Z40">
            <v>0</v>
          </cell>
          <cell r="AA40">
            <v>0</v>
          </cell>
          <cell r="AB40">
            <v>0</v>
          </cell>
          <cell r="AC40">
            <v>0</v>
          </cell>
          <cell r="AD40">
            <v>0</v>
          </cell>
        </row>
        <row r="41">
          <cell r="B41" t="str">
            <v>Grande ABC</v>
          </cell>
          <cell r="C41">
            <v>8.5532407407407415E-3</v>
          </cell>
          <cell r="D41">
            <v>9.9103009259259266E-3</v>
          </cell>
          <cell r="E41">
            <v>7.083333333333333E-3</v>
          </cell>
          <cell r="F41">
            <v>0</v>
          </cell>
          <cell r="G41">
            <v>0</v>
          </cell>
          <cell r="H41">
            <v>0</v>
          </cell>
          <cell r="I41">
            <v>0</v>
          </cell>
          <cell r="J41">
            <v>0</v>
          </cell>
          <cell r="K41">
            <v>0</v>
          </cell>
          <cell r="L41">
            <v>0</v>
          </cell>
          <cell r="M41">
            <v>0</v>
          </cell>
          <cell r="N41">
            <v>0</v>
          </cell>
          <cell r="O41">
            <v>0</v>
          </cell>
          <cell r="Q41" t="str">
            <v>Grande ABC</v>
          </cell>
          <cell r="R41">
            <v>2.0416666666666666E-2</v>
          </cell>
          <cell r="S41">
            <v>2.1273148148148149E-2</v>
          </cell>
          <cell r="T41">
            <v>1.1886574074074075E-2</v>
          </cell>
          <cell r="U41">
            <v>0</v>
          </cell>
          <cell r="V41">
            <v>0</v>
          </cell>
          <cell r="W41">
            <v>0</v>
          </cell>
          <cell r="X41">
            <v>0</v>
          </cell>
          <cell r="Y41">
            <v>0</v>
          </cell>
          <cell r="Z41">
            <v>0</v>
          </cell>
          <cell r="AA41">
            <v>0</v>
          </cell>
          <cell r="AB41">
            <v>0</v>
          </cell>
          <cell r="AC41">
            <v>0</v>
          </cell>
          <cell r="AD41">
            <v>0</v>
          </cell>
        </row>
        <row r="42">
          <cell r="B42" t="str">
            <v>Leste</v>
          </cell>
          <cell r="C42">
            <v>1.711226851851852E-2</v>
          </cell>
          <cell r="D42">
            <v>1.4195601851851852E-2</v>
          </cell>
          <cell r="E42">
            <v>1.2604166666666666E-2</v>
          </cell>
          <cell r="F42">
            <v>0</v>
          </cell>
          <cell r="G42">
            <v>0</v>
          </cell>
          <cell r="H42">
            <v>0</v>
          </cell>
          <cell r="I42">
            <v>0</v>
          </cell>
          <cell r="J42">
            <v>0</v>
          </cell>
          <cell r="K42">
            <v>0</v>
          </cell>
          <cell r="L42">
            <v>0</v>
          </cell>
          <cell r="M42">
            <v>0</v>
          </cell>
          <cell r="N42">
            <v>0</v>
          </cell>
          <cell r="O42">
            <v>0</v>
          </cell>
          <cell r="Q42" t="str">
            <v>Leste</v>
          </cell>
          <cell r="R42">
            <v>3.6909722222222226E-2</v>
          </cell>
          <cell r="S42">
            <v>3.2094907407407412E-2</v>
          </cell>
          <cell r="T42">
            <v>0</v>
          </cell>
          <cell r="U42">
            <v>0</v>
          </cell>
          <cell r="V42">
            <v>0</v>
          </cell>
          <cell r="W42">
            <v>0</v>
          </cell>
          <cell r="X42">
            <v>0</v>
          </cell>
          <cell r="Y42">
            <v>0</v>
          </cell>
          <cell r="Z42">
            <v>0</v>
          </cell>
          <cell r="AA42">
            <v>0</v>
          </cell>
          <cell r="AB42">
            <v>0</v>
          </cell>
          <cell r="AC42">
            <v>0</v>
          </cell>
          <cell r="AD42">
            <v>0</v>
          </cell>
        </row>
        <row r="43">
          <cell r="B43" t="str">
            <v>Oeste</v>
          </cell>
          <cell r="C43">
            <v>6.9328703703703696E-3</v>
          </cell>
          <cell r="D43">
            <v>7.3611111111111117E-3</v>
          </cell>
          <cell r="E43">
            <v>8.0092592592592594E-3</v>
          </cell>
          <cell r="F43">
            <v>0</v>
          </cell>
          <cell r="G43">
            <v>0</v>
          </cell>
          <cell r="H43">
            <v>0</v>
          </cell>
          <cell r="I43">
            <v>0</v>
          </cell>
          <cell r="J43">
            <v>0</v>
          </cell>
          <cell r="K43">
            <v>0</v>
          </cell>
          <cell r="L43">
            <v>0</v>
          </cell>
          <cell r="M43">
            <v>0</v>
          </cell>
          <cell r="N43">
            <v>0</v>
          </cell>
          <cell r="O43">
            <v>0</v>
          </cell>
          <cell r="Q43" t="str">
            <v>Oeste</v>
          </cell>
          <cell r="R43">
            <v>2.3321759259259261E-2</v>
          </cell>
          <cell r="S43">
            <v>2.4305555555555556E-2</v>
          </cell>
          <cell r="T43">
            <v>2.2222222222222223E-2</v>
          </cell>
          <cell r="U43">
            <v>0</v>
          </cell>
          <cell r="V43">
            <v>0</v>
          </cell>
          <cell r="W43">
            <v>0</v>
          </cell>
          <cell r="X43">
            <v>0</v>
          </cell>
          <cell r="Y43">
            <v>0</v>
          </cell>
          <cell r="Z43">
            <v>0</v>
          </cell>
          <cell r="AA43">
            <v>0</v>
          </cell>
          <cell r="AB43">
            <v>0</v>
          </cell>
          <cell r="AC43">
            <v>0</v>
          </cell>
          <cell r="AD43">
            <v>0</v>
          </cell>
        </row>
        <row r="44">
          <cell r="B44" t="str">
            <v>SP Sul</v>
          </cell>
          <cell r="C44">
            <v>5.4166666666666669E-3</v>
          </cell>
          <cell r="D44">
            <v>6.5567129629629621E-3</v>
          </cell>
          <cell r="E44">
            <v>7.3032407407407412E-3</v>
          </cell>
          <cell r="F44">
            <v>0</v>
          </cell>
          <cell r="G44">
            <v>0</v>
          </cell>
          <cell r="H44">
            <v>0</v>
          </cell>
          <cell r="I44">
            <v>0</v>
          </cell>
          <cell r="J44">
            <v>0</v>
          </cell>
          <cell r="K44">
            <v>0</v>
          </cell>
          <cell r="L44">
            <v>0</v>
          </cell>
          <cell r="M44">
            <v>0</v>
          </cell>
          <cell r="N44">
            <v>0</v>
          </cell>
          <cell r="O44">
            <v>0</v>
          </cell>
          <cell r="Q44" t="str">
            <v>SP Sul</v>
          </cell>
          <cell r="R44">
            <v>1.5706018518518518E-2</v>
          </cell>
          <cell r="S44">
            <v>1.5243055555555557E-2</v>
          </cell>
          <cell r="T44">
            <v>1.7592592592592594E-2</v>
          </cell>
          <cell r="U44">
            <v>0</v>
          </cell>
          <cell r="V44">
            <v>0</v>
          </cell>
          <cell r="W44">
            <v>0</v>
          </cell>
          <cell r="X44">
            <v>0</v>
          </cell>
          <cell r="Y44">
            <v>0</v>
          </cell>
          <cell r="Z44">
            <v>0</v>
          </cell>
          <cell r="AA44">
            <v>0</v>
          </cell>
          <cell r="AB44">
            <v>0</v>
          </cell>
          <cell r="AC44">
            <v>0</v>
          </cell>
          <cell r="AD44">
            <v>0</v>
          </cell>
        </row>
        <row r="45">
          <cell r="B45" t="str">
            <v>Eletropaulo</v>
          </cell>
          <cell r="C45">
            <v>8.611111111111111E-3</v>
          </cell>
          <cell r="D45">
            <v>8.517837690631809E-3</v>
          </cell>
          <cell r="E45">
            <v>7.5925925925925926E-3</v>
          </cell>
          <cell r="F45">
            <v>0</v>
          </cell>
          <cell r="G45">
            <v>0</v>
          </cell>
          <cell r="H45">
            <v>0</v>
          </cell>
          <cell r="I45">
            <v>0</v>
          </cell>
          <cell r="J45">
            <v>0</v>
          </cell>
          <cell r="K45">
            <v>0</v>
          </cell>
          <cell r="L45">
            <v>0</v>
          </cell>
          <cell r="M45">
            <v>0</v>
          </cell>
          <cell r="N45">
            <v>0</v>
          </cell>
          <cell r="O45">
            <v>0</v>
          </cell>
          <cell r="Q45" t="str">
            <v>Eletropaulo</v>
          </cell>
          <cell r="R45">
            <v>3.6909722222222226E-2</v>
          </cell>
          <cell r="S45">
            <v>3.2094907407407412E-2</v>
          </cell>
          <cell r="T45">
            <v>2.6458333333333334E-2</v>
          </cell>
          <cell r="U45">
            <v>0</v>
          </cell>
          <cell r="V45">
            <v>0</v>
          </cell>
          <cell r="W45">
            <v>0</v>
          </cell>
          <cell r="X45">
            <v>0</v>
          </cell>
          <cell r="Y45">
            <v>0</v>
          </cell>
          <cell r="Z45">
            <v>0</v>
          </cell>
          <cell r="AA45">
            <v>0</v>
          </cell>
          <cell r="AB45">
            <v>0</v>
          </cell>
          <cell r="AC45">
            <v>0</v>
          </cell>
          <cell r="AD45">
            <v>0</v>
          </cell>
        </row>
        <row r="47">
          <cell r="B47" t="str">
            <v>Tempo Médio de Espera</v>
          </cell>
          <cell r="Q47" t="str">
            <v>T90</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row>
        <row r="49">
          <cell r="B49" t="str">
            <v>Anhembi</v>
          </cell>
          <cell r="C49">
            <v>1.5127314814814816E-2</v>
          </cell>
          <cell r="D49">
            <v>2.5358796296296296E-2</v>
          </cell>
          <cell r="E49">
            <v>3.3333333333333333E-2</v>
          </cell>
          <cell r="F49">
            <v>0</v>
          </cell>
          <cell r="G49">
            <v>0</v>
          </cell>
          <cell r="H49">
            <v>0</v>
          </cell>
          <cell r="I49">
            <v>0</v>
          </cell>
          <cell r="J49">
            <v>0</v>
          </cell>
          <cell r="K49">
            <v>0</v>
          </cell>
          <cell r="L49">
            <v>0</v>
          </cell>
          <cell r="M49">
            <v>0</v>
          </cell>
          <cell r="N49">
            <v>0</v>
          </cell>
          <cell r="O49">
            <v>0</v>
          </cell>
          <cell r="Q49" t="str">
            <v>Anhembi</v>
          </cell>
          <cell r="R49">
            <v>3.6736111111111108E-2</v>
          </cell>
          <cell r="S49">
            <v>5.7638888888888885E-2</v>
          </cell>
          <cell r="T49">
            <v>6.5173611111111113E-2</v>
          </cell>
          <cell r="U49">
            <v>0</v>
          </cell>
          <cell r="V49">
            <v>0</v>
          </cell>
          <cell r="W49">
            <v>0</v>
          </cell>
          <cell r="X49">
            <v>0</v>
          </cell>
          <cell r="Y49">
            <v>0</v>
          </cell>
          <cell r="Z49">
            <v>0</v>
          </cell>
          <cell r="AA49">
            <v>0</v>
          </cell>
          <cell r="AB49">
            <v>0</v>
          </cell>
          <cell r="AC49">
            <v>0</v>
          </cell>
          <cell r="AD49">
            <v>0</v>
          </cell>
        </row>
        <row r="50">
          <cell r="B50" t="str">
            <v>Centro</v>
          </cell>
          <cell r="C50">
            <v>2.0682870370370372E-2</v>
          </cell>
          <cell r="D50">
            <v>1.4814814814814814E-2</v>
          </cell>
          <cell r="E50">
            <v>2.3587962962962963E-2</v>
          </cell>
          <cell r="F50">
            <v>0</v>
          </cell>
          <cell r="G50">
            <v>0</v>
          </cell>
          <cell r="H50">
            <v>0</v>
          </cell>
          <cell r="I50">
            <v>0</v>
          </cell>
          <cell r="J50">
            <v>0</v>
          </cell>
          <cell r="K50">
            <v>0</v>
          </cell>
          <cell r="L50">
            <v>0</v>
          </cell>
          <cell r="M50">
            <v>0</v>
          </cell>
          <cell r="N50">
            <v>0</v>
          </cell>
          <cell r="O50">
            <v>0</v>
          </cell>
          <cell r="Q50" t="str">
            <v>Centro</v>
          </cell>
          <cell r="R50">
            <v>1.2152777777777778E-3</v>
          </cell>
          <cell r="S50">
            <v>5.1388888888888894E-2</v>
          </cell>
          <cell r="T50">
            <v>7.4305555555555555E-2</v>
          </cell>
          <cell r="U50">
            <v>0</v>
          </cell>
          <cell r="V50">
            <v>0</v>
          </cell>
          <cell r="W50">
            <v>0</v>
          </cell>
          <cell r="X50">
            <v>0</v>
          </cell>
          <cell r="Y50">
            <v>0</v>
          </cell>
          <cell r="Z50">
            <v>0</v>
          </cell>
          <cell r="AA50">
            <v>0</v>
          </cell>
          <cell r="AB50">
            <v>0</v>
          </cell>
          <cell r="AC50">
            <v>0</v>
          </cell>
          <cell r="AD50">
            <v>0</v>
          </cell>
        </row>
        <row r="51">
          <cell r="B51" t="str">
            <v>Grande ABC</v>
          </cell>
          <cell r="C51">
            <v>1.9166666666666669E-2</v>
          </cell>
          <cell r="D51">
            <v>2.0914351851851851E-2</v>
          </cell>
          <cell r="E51">
            <v>2.2743055555555555E-2</v>
          </cell>
          <cell r="F51">
            <v>0</v>
          </cell>
          <cell r="G51">
            <v>0</v>
          </cell>
          <cell r="H51">
            <v>0</v>
          </cell>
          <cell r="I51">
            <v>0</v>
          </cell>
          <cell r="J51">
            <v>0</v>
          </cell>
          <cell r="K51">
            <v>0</v>
          </cell>
          <cell r="L51">
            <v>0</v>
          </cell>
          <cell r="M51">
            <v>0</v>
          </cell>
          <cell r="N51">
            <v>0</v>
          </cell>
          <cell r="O51">
            <v>0</v>
          </cell>
          <cell r="Q51" t="str">
            <v>Grande ABC</v>
          </cell>
          <cell r="R51">
            <v>3.9189814814814809E-2</v>
          </cell>
          <cell r="S51">
            <v>4.3055555555555562E-2</v>
          </cell>
          <cell r="T51">
            <v>1.2743055555555556E-2</v>
          </cell>
          <cell r="U51">
            <v>0</v>
          </cell>
          <cell r="V51">
            <v>0</v>
          </cell>
          <cell r="W51">
            <v>0</v>
          </cell>
          <cell r="X51">
            <v>0</v>
          </cell>
          <cell r="Y51">
            <v>0</v>
          </cell>
          <cell r="Z51">
            <v>0</v>
          </cell>
          <cell r="AA51">
            <v>0</v>
          </cell>
          <cell r="AB51">
            <v>0</v>
          </cell>
          <cell r="AC51">
            <v>0</v>
          </cell>
          <cell r="AD51">
            <v>0</v>
          </cell>
        </row>
        <row r="52">
          <cell r="B52" t="str">
            <v>Leste</v>
          </cell>
          <cell r="C52">
            <v>3.6111111111111115E-2</v>
          </cell>
          <cell r="D52">
            <v>3.3553240740740745E-2</v>
          </cell>
          <cell r="E52">
            <v>7.3252314814814812E-2</v>
          </cell>
          <cell r="F52">
            <v>0</v>
          </cell>
          <cell r="G52">
            <v>0</v>
          </cell>
          <cell r="H52">
            <v>0</v>
          </cell>
          <cell r="I52">
            <v>0</v>
          </cell>
          <cell r="J52">
            <v>0</v>
          </cell>
          <cell r="K52">
            <v>0</v>
          </cell>
          <cell r="L52">
            <v>0</v>
          </cell>
          <cell r="M52">
            <v>0</v>
          </cell>
          <cell r="N52">
            <v>0</v>
          </cell>
          <cell r="O52">
            <v>0</v>
          </cell>
          <cell r="Q52" t="str">
            <v>Leste</v>
          </cell>
          <cell r="R52">
            <v>8.1250000000000003E-2</v>
          </cell>
          <cell r="S52">
            <v>7.4965277777777783E-2</v>
          </cell>
          <cell r="T52">
            <v>0.16104166666666667</v>
          </cell>
          <cell r="U52">
            <v>0</v>
          </cell>
          <cell r="V52">
            <v>0</v>
          </cell>
          <cell r="W52">
            <v>0</v>
          </cell>
          <cell r="X52">
            <v>0</v>
          </cell>
          <cell r="Y52">
            <v>0</v>
          </cell>
          <cell r="Z52">
            <v>0</v>
          </cell>
          <cell r="AA52">
            <v>0</v>
          </cell>
          <cell r="AB52">
            <v>0</v>
          </cell>
          <cell r="AC52">
            <v>0</v>
          </cell>
          <cell r="AD52">
            <v>0</v>
          </cell>
        </row>
        <row r="53">
          <cell r="B53" t="str">
            <v>Oeste</v>
          </cell>
          <cell r="C53">
            <v>2.2708333333333334E-2</v>
          </cell>
          <cell r="D53">
            <v>2.0734953703703703E-2</v>
          </cell>
          <cell r="E53">
            <v>1.6469907407407405E-2</v>
          </cell>
          <cell r="F53">
            <v>0</v>
          </cell>
          <cell r="G53">
            <v>0</v>
          </cell>
          <cell r="H53">
            <v>0</v>
          </cell>
          <cell r="I53">
            <v>0</v>
          </cell>
          <cell r="J53">
            <v>0</v>
          </cell>
          <cell r="K53">
            <v>0</v>
          </cell>
          <cell r="L53">
            <v>0</v>
          </cell>
          <cell r="M53">
            <v>0</v>
          </cell>
          <cell r="N53">
            <v>0</v>
          </cell>
          <cell r="O53">
            <v>0</v>
          </cell>
          <cell r="Q53" t="str">
            <v>Oeste</v>
          </cell>
          <cell r="R53">
            <v>5.5555555555555552E-2</v>
          </cell>
          <cell r="S53">
            <v>5.0520833333333327E-2</v>
          </cell>
          <cell r="T53">
            <v>3.8877314814814816E-2</v>
          </cell>
          <cell r="U53">
            <v>0</v>
          </cell>
          <cell r="V53">
            <v>0</v>
          </cell>
          <cell r="W53">
            <v>0</v>
          </cell>
          <cell r="X53">
            <v>0</v>
          </cell>
          <cell r="Y53">
            <v>0</v>
          </cell>
          <cell r="Z53">
            <v>0</v>
          </cell>
          <cell r="AA53">
            <v>0</v>
          </cell>
          <cell r="AB53">
            <v>0</v>
          </cell>
          <cell r="AC53">
            <v>0</v>
          </cell>
          <cell r="AD53">
            <v>0</v>
          </cell>
        </row>
        <row r="54">
          <cell r="B54" t="str">
            <v>SP Sul</v>
          </cell>
          <cell r="C54">
            <v>4.1666666666666664E-2</v>
          </cell>
          <cell r="D54">
            <v>9.2361111111111116E-2</v>
          </cell>
          <cell r="E54">
            <v>0.10902777777777778</v>
          </cell>
          <cell r="F54">
            <v>0</v>
          </cell>
          <cell r="G54">
            <v>0</v>
          </cell>
          <cell r="H54">
            <v>0</v>
          </cell>
          <cell r="I54">
            <v>0</v>
          </cell>
          <cell r="J54">
            <v>0</v>
          </cell>
          <cell r="K54">
            <v>0</v>
          </cell>
          <cell r="L54">
            <v>0</v>
          </cell>
          <cell r="M54">
            <v>0</v>
          </cell>
          <cell r="N54">
            <v>0</v>
          </cell>
          <cell r="O54">
            <v>0</v>
          </cell>
          <cell r="Q54" t="str">
            <v>SP Sul</v>
          </cell>
          <cell r="R54">
            <v>6.3194444444444442E-2</v>
          </cell>
          <cell r="S54">
            <v>0.12569444444444444</v>
          </cell>
          <cell r="T54">
            <v>0.125</v>
          </cell>
          <cell r="U54">
            <v>0</v>
          </cell>
          <cell r="V54">
            <v>0</v>
          </cell>
          <cell r="W54">
            <v>0</v>
          </cell>
          <cell r="X54">
            <v>0</v>
          </cell>
          <cell r="Y54">
            <v>0</v>
          </cell>
          <cell r="Z54">
            <v>0</v>
          </cell>
          <cell r="AA54">
            <v>0</v>
          </cell>
          <cell r="AB54">
            <v>0</v>
          </cell>
          <cell r="AC54">
            <v>0</v>
          </cell>
          <cell r="AD54">
            <v>0</v>
          </cell>
        </row>
        <row r="55">
          <cell r="B55" t="str">
            <v>Eletropaulo</v>
          </cell>
          <cell r="C55">
            <v>2.5453042328042328E-2</v>
          </cell>
          <cell r="D55">
            <v>3.2638888888888891E-2</v>
          </cell>
          <cell r="E55">
            <v>4.2129629629629628E-2</v>
          </cell>
          <cell r="F55">
            <v>0</v>
          </cell>
          <cell r="G55">
            <v>0</v>
          </cell>
          <cell r="H55">
            <v>0</v>
          </cell>
          <cell r="I55">
            <v>0</v>
          </cell>
          <cell r="J55">
            <v>0</v>
          </cell>
          <cell r="K55">
            <v>0</v>
          </cell>
          <cell r="L55">
            <v>0</v>
          </cell>
          <cell r="M55">
            <v>0</v>
          </cell>
          <cell r="N55">
            <v>0</v>
          </cell>
          <cell r="O55">
            <v>0</v>
          </cell>
          <cell r="Q55" t="str">
            <v>Eletropaulo</v>
          </cell>
          <cell r="R55">
            <v>7.5243055555555563E-2</v>
          </cell>
          <cell r="S55">
            <v>7.4965277777777783E-2</v>
          </cell>
          <cell r="T55">
            <v>8.0011574074074068E-2</v>
          </cell>
          <cell r="U55">
            <v>0</v>
          </cell>
          <cell r="V55">
            <v>0</v>
          </cell>
          <cell r="W55">
            <v>0</v>
          </cell>
          <cell r="X55">
            <v>0</v>
          </cell>
          <cell r="Y55">
            <v>0</v>
          </cell>
          <cell r="Z55">
            <v>0</v>
          </cell>
          <cell r="AA55">
            <v>0</v>
          </cell>
          <cell r="AB55">
            <v>0</v>
          </cell>
          <cell r="AC55">
            <v>0</v>
          </cell>
          <cell r="AD55">
            <v>0</v>
          </cell>
        </row>
        <row r="57">
          <cell r="B57" t="str">
            <v>Tempo Médio de Espera</v>
          </cell>
          <cell r="Q57" t="str">
            <v>T90</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row>
        <row r="59">
          <cell r="B59" t="str">
            <v>Anhembi</v>
          </cell>
          <cell r="C59">
            <v>1.5526620370370371E-2</v>
          </cell>
          <cell r="D59">
            <v>1.511574074074074E-2</v>
          </cell>
          <cell r="E59">
            <v>1.6030092592592592E-2</v>
          </cell>
          <cell r="F59">
            <v>0</v>
          </cell>
          <cell r="G59">
            <v>0</v>
          </cell>
          <cell r="H59">
            <v>0</v>
          </cell>
          <cell r="I59">
            <v>0</v>
          </cell>
          <cell r="J59">
            <v>0</v>
          </cell>
          <cell r="K59">
            <v>0</v>
          </cell>
          <cell r="L59">
            <v>0</v>
          </cell>
          <cell r="M59">
            <v>0</v>
          </cell>
          <cell r="N59">
            <v>0</v>
          </cell>
          <cell r="O59">
            <v>0</v>
          </cell>
          <cell r="Q59" t="str">
            <v>Anhembi</v>
          </cell>
          <cell r="R59">
            <v>3.6655092592592593E-2</v>
          </cell>
          <cell r="S59">
            <v>3.6111111111111115E-2</v>
          </cell>
          <cell r="T59">
            <v>4.0601851851851854E-2</v>
          </cell>
          <cell r="U59">
            <v>0</v>
          </cell>
          <cell r="V59">
            <v>0</v>
          </cell>
          <cell r="W59">
            <v>0</v>
          </cell>
          <cell r="X59">
            <v>0</v>
          </cell>
          <cell r="Y59">
            <v>0</v>
          </cell>
          <cell r="Z59">
            <v>0</v>
          </cell>
          <cell r="AA59">
            <v>0</v>
          </cell>
          <cell r="AB59">
            <v>0</v>
          </cell>
          <cell r="AC59">
            <v>0</v>
          </cell>
          <cell r="AD59">
            <v>0</v>
          </cell>
        </row>
        <row r="60">
          <cell r="B60" t="str">
            <v>Centro</v>
          </cell>
          <cell r="C60">
            <v>1.0949074074074073E-2</v>
          </cell>
          <cell r="D60">
            <v>1.0665509259259258E-2</v>
          </cell>
          <cell r="E60">
            <v>7.4421296296296293E-3</v>
          </cell>
          <cell r="F60">
            <v>0</v>
          </cell>
          <cell r="G60">
            <v>0</v>
          </cell>
          <cell r="H60">
            <v>0</v>
          </cell>
          <cell r="I60">
            <v>0</v>
          </cell>
          <cell r="J60">
            <v>0</v>
          </cell>
          <cell r="K60">
            <v>0</v>
          </cell>
          <cell r="L60">
            <v>0</v>
          </cell>
          <cell r="M60">
            <v>0</v>
          </cell>
          <cell r="N60">
            <v>0</v>
          </cell>
          <cell r="O60">
            <v>0</v>
          </cell>
          <cell r="Q60" t="str">
            <v>Centro</v>
          </cell>
          <cell r="R60">
            <v>3.1226851851851853E-2</v>
          </cell>
          <cell r="S60">
            <v>3.4305555555555554E-2</v>
          </cell>
          <cell r="T60">
            <v>2.0625000000000001E-2</v>
          </cell>
          <cell r="U60">
            <v>0</v>
          </cell>
          <cell r="V60">
            <v>0</v>
          </cell>
          <cell r="W60">
            <v>0</v>
          </cell>
          <cell r="X60">
            <v>0</v>
          </cell>
          <cell r="Y60">
            <v>0</v>
          </cell>
          <cell r="Z60">
            <v>0</v>
          </cell>
          <cell r="AA60">
            <v>0</v>
          </cell>
          <cell r="AB60">
            <v>0</v>
          </cell>
          <cell r="AC60">
            <v>0</v>
          </cell>
          <cell r="AD60">
            <v>0</v>
          </cell>
        </row>
        <row r="61">
          <cell r="B61" t="str">
            <v>Grande ABC</v>
          </cell>
          <cell r="C61">
            <v>1.3640046296296296E-2</v>
          </cell>
          <cell r="D61">
            <v>1.4079861111111112E-2</v>
          </cell>
          <cell r="E61">
            <v>9.3518518518518525E-3</v>
          </cell>
          <cell r="F61">
            <v>0</v>
          </cell>
          <cell r="G61">
            <v>0</v>
          </cell>
          <cell r="H61">
            <v>0</v>
          </cell>
          <cell r="I61">
            <v>0</v>
          </cell>
          <cell r="J61">
            <v>0</v>
          </cell>
          <cell r="K61">
            <v>0</v>
          </cell>
          <cell r="L61">
            <v>0</v>
          </cell>
          <cell r="M61">
            <v>0</v>
          </cell>
          <cell r="N61">
            <v>0</v>
          </cell>
          <cell r="O61">
            <v>0</v>
          </cell>
          <cell r="Q61" t="str">
            <v>Grande ABC</v>
          </cell>
          <cell r="R61">
            <v>3.3472222222222223E-2</v>
          </cell>
          <cell r="S61">
            <v>3.4861111111111114E-2</v>
          </cell>
          <cell r="T61">
            <v>1.2685185185185183E-2</v>
          </cell>
          <cell r="U61">
            <v>0</v>
          </cell>
          <cell r="V61">
            <v>0</v>
          </cell>
          <cell r="W61">
            <v>0</v>
          </cell>
          <cell r="X61">
            <v>0</v>
          </cell>
          <cell r="Y61">
            <v>0</v>
          </cell>
          <cell r="Z61">
            <v>0</v>
          </cell>
          <cell r="AA61">
            <v>0</v>
          </cell>
          <cell r="AB61">
            <v>0</v>
          </cell>
          <cell r="AC61">
            <v>0</v>
          </cell>
          <cell r="AD61">
            <v>0</v>
          </cell>
        </row>
        <row r="62">
          <cell r="B62" t="str">
            <v>Leste</v>
          </cell>
          <cell r="C62">
            <v>3.4670138888888889E-2</v>
          </cell>
          <cell r="D62">
            <v>3.2141203703703707E-2</v>
          </cell>
          <cell r="E62">
            <v>3.1435185185185184E-2</v>
          </cell>
          <cell r="F62">
            <v>0</v>
          </cell>
          <cell r="G62">
            <v>0</v>
          </cell>
          <cell r="H62">
            <v>0</v>
          </cell>
          <cell r="I62">
            <v>0</v>
          </cell>
          <cell r="J62">
            <v>0</v>
          </cell>
          <cell r="K62">
            <v>0</v>
          </cell>
          <cell r="L62">
            <v>0</v>
          </cell>
          <cell r="M62">
            <v>0</v>
          </cell>
          <cell r="N62">
            <v>0</v>
          </cell>
          <cell r="O62">
            <v>0</v>
          </cell>
          <cell r="Q62" t="str">
            <v>Leste</v>
          </cell>
          <cell r="R62">
            <v>7.5243055555555563E-2</v>
          </cell>
          <cell r="S62">
            <v>7.4965277777777783E-2</v>
          </cell>
          <cell r="T62">
            <v>8.0011574074074068E-2</v>
          </cell>
          <cell r="U62">
            <v>0</v>
          </cell>
          <cell r="V62">
            <v>0</v>
          </cell>
          <cell r="W62">
            <v>0</v>
          </cell>
          <cell r="X62">
            <v>0</v>
          </cell>
          <cell r="Y62">
            <v>0</v>
          </cell>
          <cell r="Z62">
            <v>0</v>
          </cell>
          <cell r="AA62">
            <v>0</v>
          </cell>
          <cell r="AB62">
            <v>0</v>
          </cell>
          <cell r="AC62">
            <v>0</v>
          </cell>
          <cell r="AD62">
            <v>0</v>
          </cell>
        </row>
        <row r="63">
          <cell r="B63" t="str">
            <v>Oeste</v>
          </cell>
          <cell r="C63">
            <v>1.2575231481481482E-2</v>
          </cell>
          <cell r="D63">
            <v>1.3055555555555553E-2</v>
          </cell>
          <cell r="E63">
            <v>9.7685185185185184E-3</v>
          </cell>
          <cell r="F63">
            <v>0</v>
          </cell>
          <cell r="G63">
            <v>0</v>
          </cell>
          <cell r="H63">
            <v>0</v>
          </cell>
          <cell r="I63">
            <v>0</v>
          </cell>
          <cell r="J63">
            <v>0</v>
          </cell>
          <cell r="K63">
            <v>0</v>
          </cell>
          <cell r="L63">
            <v>0</v>
          </cell>
          <cell r="M63">
            <v>0</v>
          </cell>
          <cell r="N63">
            <v>0</v>
          </cell>
          <cell r="O63">
            <v>0</v>
          </cell>
          <cell r="Q63" t="str">
            <v>Oeste</v>
          </cell>
          <cell r="R63">
            <v>3.847222222222222E-2</v>
          </cell>
          <cell r="S63">
            <v>3.8194444444444441E-2</v>
          </cell>
          <cell r="T63">
            <v>2.5590277777777778E-2</v>
          </cell>
          <cell r="U63">
            <v>0</v>
          </cell>
          <cell r="V63">
            <v>0</v>
          </cell>
          <cell r="W63">
            <v>0</v>
          </cell>
          <cell r="X63">
            <v>0</v>
          </cell>
          <cell r="Y63">
            <v>0</v>
          </cell>
          <cell r="Z63">
            <v>0</v>
          </cell>
          <cell r="AA63">
            <v>0</v>
          </cell>
          <cell r="AB63">
            <v>0</v>
          </cell>
          <cell r="AC63">
            <v>0</v>
          </cell>
          <cell r="AD63">
            <v>0</v>
          </cell>
        </row>
        <row r="64">
          <cell r="B64" t="str">
            <v>SP Sul</v>
          </cell>
          <cell r="C64">
            <v>1.0515046296296297E-2</v>
          </cell>
          <cell r="D64">
            <v>1.1273148148148148E-2</v>
          </cell>
          <cell r="E64">
            <v>1.1377314814814814E-2</v>
          </cell>
          <cell r="F64">
            <v>0</v>
          </cell>
          <cell r="G64">
            <v>0</v>
          </cell>
          <cell r="H64">
            <v>0</v>
          </cell>
          <cell r="I64">
            <v>0</v>
          </cell>
          <cell r="J64">
            <v>0</v>
          </cell>
          <cell r="K64">
            <v>0</v>
          </cell>
          <cell r="L64">
            <v>0</v>
          </cell>
          <cell r="M64">
            <v>0</v>
          </cell>
          <cell r="N64">
            <v>0</v>
          </cell>
          <cell r="O64">
            <v>0</v>
          </cell>
          <cell r="Q64" t="str">
            <v>SP Sul</v>
          </cell>
          <cell r="R64">
            <v>3.0451388888888889E-2</v>
          </cell>
          <cell r="S64">
            <v>2.8194444444444442E-2</v>
          </cell>
          <cell r="T64">
            <v>2.6076388888888885E-2</v>
          </cell>
          <cell r="U64">
            <v>0</v>
          </cell>
          <cell r="V64">
            <v>0</v>
          </cell>
          <cell r="W64">
            <v>0</v>
          </cell>
          <cell r="X64">
            <v>0</v>
          </cell>
          <cell r="Y64">
            <v>0</v>
          </cell>
          <cell r="Z64">
            <v>0</v>
          </cell>
          <cell r="AA64">
            <v>0</v>
          </cell>
          <cell r="AB64">
            <v>0</v>
          </cell>
          <cell r="AC64">
            <v>0</v>
          </cell>
          <cell r="AD64">
            <v>0</v>
          </cell>
        </row>
        <row r="65">
          <cell r="B65" t="str">
            <v>Eletropaulo</v>
          </cell>
          <cell r="C65">
            <v>1.577876984126984E-2</v>
          </cell>
          <cell r="D65">
            <v>1.5455246913580247E-2</v>
          </cell>
          <cell r="E65">
            <v>1.3599537037037037E-2</v>
          </cell>
          <cell r="F65">
            <v>0</v>
          </cell>
          <cell r="G65">
            <v>0</v>
          </cell>
          <cell r="H65">
            <v>0</v>
          </cell>
          <cell r="I65">
            <v>0</v>
          </cell>
          <cell r="J65">
            <v>0</v>
          </cell>
          <cell r="K65">
            <v>0</v>
          </cell>
          <cell r="L65">
            <v>0</v>
          </cell>
          <cell r="M65">
            <v>0</v>
          </cell>
          <cell r="N65">
            <v>0</v>
          </cell>
          <cell r="O65">
            <v>0</v>
          </cell>
          <cell r="Q65" t="str">
            <v>Eletropaulo</v>
          </cell>
          <cell r="R65">
            <v>7.5243055555555563E-2</v>
          </cell>
          <cell r="S65">
            <v>7.4965277777777783E-2</v>
          </cell>
          <cell r="T65">
            <v>8.0011574074074068E-2</v>
          </cell>
          <cell r="U65">
            <v>0</v>
          </cell>
          <cell r="V65">
            <v>0</v>
          </cell>
          <cell r="W65">
            <v>0</v>
          </cell>
          <cell r="X65">
            <v>0</v>
          </cell>
          <cell r="Y65">
            <v>0</v>
          </cell>
          <cell r="Z65">
            <v>0</v>
          </cell>
          <cell r="AA65">
            <v>0</v>
          </cell>
          <cell r="AB65">
            <v>0</v>
          </cell>
          <cell r="AC65">
            <v>0</v>
          </cell>
          <cell r="AD65">
            <v>0</v>
          </cell>
        </row>
        <row r="67">
          <cell r="B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row>
        <row r="69">
          <cell r="B69" t="str">
            <v>Anhembi</v>
          </cell>
          <cell r="C69">
            <v>1.1542245370370371E-2</v>
          </cell>
          <cell r="D69">
            <v>1.3810763888888888E-2</v>
          </cell>
          <cell r="E69">
            <v>1.5300925925925926E-2</v>
          </cell>
          <cell r="F69">
            <v>0</v>
          </cell>
          <cell r="G69">
            <v>0</v>
          </cell>
          <cell r="H69">
            <v>0</v>
          </cell>
          <cell r="I69">
            <v>0</v>
          </cell>
          <cell r="J69">
            <v>0</v>
          </cell>
          <cell r="K69">
            <v>0</v>
          </cell>
          <cell r="L69">
            <v>0</v>
          </cell>
          <cell r="M69">
            <v>0</v>
          </cell>
          <cell r="N69">
            <v>0</v>
          </cell>
          <cell r="O69">
            <v>0</v>
          </cell>
        </row>
        <row r="70">
          <cell r="B70" t="str">
            <v>Centro</v>
          </cell>
          <cell r="C70">
            <v>1.0015914351851852E-2</v>
          </cell>
          <cell r="D70">
            <v>8.7876157407407399E-3</v>
          </cell>
          <cell r="E70">
            <v>9.571759259259259E-3</v>
          </cell>
          <cell r="F70">
            <v>0</v>
          </cell>
          <cell r="G70">
            <v>0</v>
          </cell>
          <cell r="H70">
            <v>0</v>
          </cell>
          <cell r="I70">
            <v>0</v>
          </cell>
          <cell r="J70">
            <v>0</v>
          </cell>
          <cell r="K70">
            <v>0</v>
          </cell>
          <cell r="L70">
            <v>0</v>
          </cell>
          <cell r="M70">
            <v>0</v>
          </cell>
          <cell r="N70">
            <v>0</v>
          </cell>
          <cell r="O70">
            <v>0</v>
          </cell>
        </row>
        <row r="71">
          <cell r="B71" t="str">
            <v>Grande ABC</v>
          </cell>
          <cell r="C71">
            <v>1.0993923611111112E-2</v>
          </cell>
          <cell r="D71">
            <v>1.1992187499999999E-2</v>
          </cell>
          <cell r="E71">
            <v>1.0324074074074074E-2</v>
          </cell>
          <cell r="F71">
            <v>0</v>
          </cell>
          <cell r="G71">
            <v>0</v>
          </cell>
          <cell r="H71">
            <v>0</v>
          </cell>
          <cell r="I71">
            <v>0</v>
          </cell>
          <cell r="J71">
            <v>0</v>
          </cell>
          <cell r="K71">
            <v>0</v>
          </cell>
          <cell r="L71">
            <v>0</v>
          </cell>
          <cell r="M71">
            <v>0</v>
          </cell>
          <cell r="N71">
            <v>0</v>
          </cell>
          <cell r="O71">
            <v>0</v>
          </cell>
        </row>
        <row r="72">
          <cell r="B72" t="str">
            <v>Leste</v>
          </cell>
          <cell r="C72">
            <v>2.4072627314814816E-2</v>
          </cell>
          <cell r="D72">
            <v>2.2429108796296296E-2</v>
          </cell>
          <cell r="E72">
            <v>2.49537037037037E-2</v>
          </cell>
          <cell r="F72">
            <v>0</v>
          </cell>
          <cell r="G72">
            <v>0</v>
          </cell>
          <cell r="H72">
            <v>0</v>
          </cell>
          <cell r="I72">
            <v>0</v>
          </cell>
          <cell r="J72">
            <v>0</v>
          </cell>
          <cell r="K72">
            <v>0</v>
          </cell>
          <cell r="L72">
            <v>0</v>
          </cell>
          <cell r="M72">
            <v>0</v>
          </cell>
          <cell r="N72">
            <v>0</v>
          </cell>
          <cell r="O72">
            <v>0</v>
          </cell>
        </row>
        <row r="73">
          <cell r="B73" t="str">
            <v>Oeste</v>
          </cell>
          <cell r="C73">
            <v>1.2042100694444446E-2</v>
          </cell>
          <cell r="D73">
            <v>1.2093460648148147E-2</v>
          </cell>
          <cell r="E73">
            <v>9.3749999999999997E-3</v>
          </cell>
          <cell r="F73">
            <v>0</v>
          </cell>
          <cell r="G73">
            <v>0</v>
          </cell>
          <cell r="H73">
            <v>0</v>
          </cell>
          <cell r="I73">
            <v>0</v>
          </cell>
          <cell r="J73">
            <v>0</v>
          </cell>
          <cell r="K73">
            <v>0</v>
          </cell>
          <cell r="L73">
            <v>0</v>
          </cell>
          <cell r="M73">
            <v>0</v>
          </cell>
          <cell r="N73">
            <v>0</v>
          </cell>
          <cell r="O73">
            <v>0</v>
          </cell>
        </row>
        <row r="74">
          <cell r="B74" t="str">
            <v>SP Sul</v>
          </cell>
          <cell r="C74">
            <v>1.4845196759259258E-2</v>
          </cell>
          <cell r="D74">
            <v>2.80078125E-2</v>
          </cell>
          <cell r="E74">
            <v>3.243055555555556E-2</v>
          </cell>
          <cell r="F74">
            <v>0</v>
          </cell>
          <cell r="G74">
            <v>0</v>
          </cell>
          <cell r="H74">
            <v>0</v>
          </cell>
          <cell r="I74">
            <v>0</v>
          </cell>
          <cell r="J74">
            <v>0</v>
          </cell>
          <cell r="K74">
            <v>0</v>
          </cell>
          <cell r="L74">
            <v>0</v>
          </cell>
          <cell r="M74">
            <v>0</v>
          </cell>
          <cell r="N74">
            <v>0</v>
          </cell>
          <cell r="O74">
            <v>0</v>
          </cell>
        </row>
        <row r="75">
          <cell r="B75" t="str">
            <v>Eletropaulo</v>
          </cell>
          <cell r="C75">
            <v>1.3581788401124339E-2</v>
          </cell>
          <cell r="D75">
            <v>1.5531329429920117E-2</v>
          </cell>
          <cell r="E75">
            <v>1.3379629629629628E-2</v>
          </cell>
          <cell r="F75">
            <v>0</v>
          </cell>
          <cell r="G75">
            <v>0</v>
          </cell>
          <cell r="H75">
            <v>0</v>
          </cell>
          <cell r="I75">
            <v>0</v>
          </cell>
          <cell r="J75">
            <v>0</v>
          </cell>
          <cell r="K75">
            <v>0</v>
          </cell>
          <cell r="L75">
            <v>0</v>
          </cell>
          <cell r="M75">
            <v>0</v>
          </cell>
          <cell r="N75">
            <v>0</v>
          </cell>
          <cell r="O75">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30">
          <cell r="C30">
            <v>1</v>
          </cell>
          <cell r="D30">
            <v>1</v>
          </cell>
          <cell r="E30">
            <v>0</v>
          </cell>
          <cell r="F30"/>
          <cell r="G30"/>
          <cell r="H30"/>
          <cell r="I30"/>
          <cell r="J30"/>
          <cell r="K30"/>
          <cell r="L30"/>
          <cell r="M30"/>
          <cell r="N30"/>
          <cell r="O30">
            <v>2</v>
          </cell>
        </row>
        <row r="31">
          <cell r="C31">
            <v>0</v>
          </cell>
          <cell r="D31">
            <v>1</v>
          </cell>
          <cell r="E31">
            <v>0</v>
          </cell>
          <cell r="F31"/>
          <cell r="G31"/>
          <cell r="H31"/>
          <cell r="I31"/>
          <cell r="J31"/>
          <cell r="K31"/>
          <cell r="L31"/>
          <cell r="M31"/>
          <cell r="N31"/>
          <cell r="O31">
            <v>1</v>
          </cell>
        </row>
        <row r="32">
          <cell r="C32">
            <v>0</v>
          </cell>
          <cell r="D32">
            <v>0</v>
          </cell>
          <cell r="E32">
            <v>0</v>
          </cell>
          <cell r="F32"/>
          <cell r="G32"/>
          <cell r="H32"/>
          <cell r="I32"/>
          <cell r="J32"/>
          <cell r="K32"/>
          <cell r="L32"/>
          <cell r="M32"/>
          <cell r="N32"/>
          <cell r="O32">
            <v>0</v>
          </cell>
        </row>
        <row r="33">
          <cell r="C33">
            <v>0</v>
          </cell>
          <cell r="D33">
            <v>3</v>
          </cell>
          <cell r="E33">
            <v>0</v>
          </cell>
          <cell r="F33"/>
          <cell r="G33"/>
          <cell r="H33"/>
          <cell r="I33"/>
          <cell r="J33"/>
          <cell r="K33"/>
          <cell r="L33"/>
          <cell r="M33"/>
          <cell r="N33"/>
          <cell r="O33">
            <v>3</v>
          </cell>
        </row>
        <row r="34">
          <cell r="C34">
            <v>0</v>
          </cell>
          <cell r="D34">
            <v>1</v>
          </cell>
          <cell r="E34">
            <v>1</v>
          </cell>
          <cell r="F34"/>
          <cell r="G34"/>
          <cell r="H34"/>
          <cell r="I34"/>
          <cell r="J34"/>
          <cell r="K34"/>
          <cell r="L34"/>
          <cell r="M34"/>
          <cell r="N34"/>
          <cell r="O34">
            <v>2</v>
          </cell>
        </row>
        <row r="35">
          <cell r="C35">
            <v>2</v>
          </cell>
          <cell r="D35">
            <v>0</v>
          </cell>
          <cell r="E35">
            <v>0</v>
          </cell>
          <cell r="F35"/>
          <cell r="G35"/>
          <cell r="H35"/>
          <cell r="I35"/>
          <cell r="J35"/>
          <cell r="K35"/>
          <cell r="L35"/>
          <cell r="M35"/>
          <cell r="N35"/>
          <cell r="O35">
            <v>2</v>
          </cell>
        </row>
        <row r="36">
          <cell r="C36">
            <v>3</v>
          </cell>
          <cell r="D36">
            <v>6</v>
          </cell>
          <cell r="E36">
            <v>1</v>
          </cell>
          <cell r="F36"/>
          <cell r="G36"/>
          <cell r="H36"/>
          <cell r="I36"/>
          <cell r="J36"/>
          <cell r="K36"/>
          <cell r="L36"/>
          <cell r="M36"/>
          <cell r="N36"/>
          <cell r="O36">
            <v>10</v>
          </cell>
        </row>
        <row r="40">
          <cell r="C40">
            <v>7</v>
          </cell>
          <cell r="D40">
            <v>8</v>
          </cell>
          <cell r="E40">
            <v>8</v>
          </cell>
          <cell r="F40"/>
          <cell r="G40"/>
          <cell r="H40"/>
          <cell r="I40"/>
          <cell r="J40"/>
          <cell r="K40"/>
          <cell r="L40"/>
          <cell r="M40"/>
          <cell r="N40"/>
          <cell r="O40">
            <v>7.666666666666667</v>
          </cell>
        </row>
        <row r="41">
          <cell r="C41">
            <v>6</v>
          </cell>
          <cell r="D41">
            <v>7</v>
          </cell>
          <cell r="E41">
            <v>8</v>
          </cell>
          <cell r="F41"/>
          <cell r="G41"/>
          <cell r="H41"/>
          <cell r="I41"/>
          <cell r="J41"/>
          <cell r="K41"/>
          <cell r="L41"/>
          <cell r="M41"/>
          <cell r="N41"/>
          <cell r="O41">
            <v>21</v>
          </cell>
        </row>
        <row r="42">
          <cell r="C42">
            <v>7</v>
          </cell>
          <cell r="D42">
            <v>8</v>
          </cell>
          <cell r="E42">
            <v>8</v>
          </cell>
          <cell r="F42"/>
          <cell r="G42"/>
          <cell r="H42"/>
          <cell r="I42"/>
          <cell r="J42"/>
          <cell r="K42"/>
          <cell r="L42"/>
          <cell r="M42"/>
          <cell r="N42"/>
          <cell r="O42">
            <v>23</v>
          </cell>
        </row>
        <row r="43">
          <cell r="C43">
            <v>6</v>
          </cell>
          <cell r="D43">
            <v>7</v>
          </cell>
          <cell r="E43">
            <v>7</v>
          </cell>
          <cell r="F43"/>
          <cell r="G43"/>
          <cell r="H43"/>
          <cell r="I43"/>
          <cell r="J43"/>
          <cell r="K43"/>
          <cell r="L43"/>
          <cell r="M43"/>
          <cell r="N43"/>
          <cell r="O43">
            <v>20</v>
          </cell>
        </row>
        <row r="44">
          <cell r="C44">
            <v>4</v>
          </cell>
          <cell r="D44">
            <v>4</v>
          </cell>
          <cell r="E44">
            <v>4</v>
          </cell>
          <cell r="F44"/>
          <cell r="G44"/>
          <cell r="H44"/>
          <cell r="I44"/>
          <cell r="J44"/>
          <cell r="K44"/>
          <cell r="L44"/>
          <cell r="M44"/>
          <cell r="N44"/>
          <cell r="O44">
            <v>12</v>
          </cell>
        </row>
        <row r="45">
          <cell r="C45">
            <v>6</v>
          </cell>
          <cell r="D45">
            <v>7</v>
          </cell>
          <cell r="E45">
            <v>8</v>
          </cell>
          <cell r="F45"/>
          <cell r="G45"/>
          <cell r="H45"/>
          <cell r="I45"/>
          <cell r="J45"/>
          <cell r="K45"/>
          <cell r="L45"/>
          <cell r="M45"/>
          <cell r="N45"/>
          <cell r="O45">
            <v>21</v>
          </cell>
        </row>
        <row r="46">
          <cell r="C46">
            <v>6</v>
          </cell>
          <cell r="D46">
            <v>7</v>
          </cell>
          <cell r="E46">
            <v>7</v>
          </cell>
          <cell r="F46"/>
          <cell r="G46"/>
          <cell r="H46"/>
          <cell r="I46"/>
          <cell r="J46"/>
          <cell r="K46"/>
          <cell r="L46"/>
          <cell r="M46"/>
          <cell r="N46"/>
          <cell r="O46"/>
        </row>
        <row r="50">
          <cell r="C50">
            <v>1</v>
          </cell>
          <cell r="D50">
            <v>1</v>
          </cell>
          <cell r="E50">
            <v>0</v>
          </cell>
          <cell r="F50"/>
          <cell r="G50"/>
          <cell r="H50"/>
          <cell r="I50"/>
          <cell r="J50"/>
          <cell r="K50"/>
          <cell r="L50"/>
          <cell r="M50"/>
          <cell r="N50"/>
          <cell r="O50">
            <v>2</v>
          </cell>
        </row>
        <row r="51">
          <cell r="C51">
            <v>0</v>
          </cell>
          <cell r="D51">
            <v>0</v>
          </cell>
          <cell r="E51">
            <v>0</v>
          </cell>
          <cell r="F51"/>
          <cell r="G51"/>
          <cell r="H51"/>
          <cell r="I51"/>
          <cell r="J51"/>
          <cell r="K51"/>
          <cell r="L51"/>
          <cell r="M51"/>
          <cell r="N51"/>
          <cell r="O51">
            <v>0</v>
          </cell>
        </row>
        <row r="52">
          <cell r="C52">
            <v>0</v>
          </cell>
          <cell r="D52">
            <v>0</v>
          </cell>
          <cell r="E52">
            <v>0</v>
          </cell>
          <cell r="F52"/>
          <cell r="G52"/>
          <cell r="H52"/>
          <cell r="I52"/>
          <cell r="J52"/>
          <cell r="K52"/>
          <cell r="L52"/>
          <cell r="M52"/>
          <cell r="N52"/>
          <cell r="O52">
            <v>0</v>
          </cell>
        </row>
        <row r="53">
          <cell r="C53">
            <v>0</v>
          </cell>
          <cell r="D53">
            <v>0</v>
          </cell>
          <cell r="E53">
            <v>2</v>
          </cell>
          <cell r="F53"/>
          <cell r="G53"/>
          <cell r="H53"/>
          <cell r="I53"/>
          <cell r="J53"/>
          <cell r="K53"/>
          <cell r="L53"/>
          <cell r="M53"/>
          <cell r="N53"/>
          <cell r="O53">
            <v>2</v>
          </cell>
        </row>
        <row r="54">
          <cell r="C54">
            <v>0</v>
          </cell>
          <cell r="D54">
            <v>0</v>
          </cell>
          <cell r="E54">
            <v>0</v>
          </cell>
          <cell r="F54"/>
          <cell r="G54"/>
          <cell r="H54"/>
          <cell r="I54"/>
          <cell r="J54"/>
          <cell r="K54"/>
          <cell r="L54"/>
          <cell r="M54"/>
          <cell r="N54"/>
          <cell r="O54">
            <v>0</v>
          </cell>
        </row>
        <row r="55">
          <cell r="C55">
            <v>0</v>
          </cell>
          <cell r="D55">
            <v>0</v>
          </cell>
          <cell r="E55">
            <v>0</v>
          </cell>
          <cell r="F55"/>
          <cell r="G55"/>
          <cell r="H55"/>
          <cell r="I55"/>
          <cell r="J55"/>
          <cell r="K55"/>
          <cell r="L55"/>
          <cell r="M55"/>
          <cell r="N55"/>
          <cell r="O55">
            <v>0</v>
          </cell>
        </row>
        <row r="56">
          <cell r="C56">
            <v>1</v>
          </cell>
          <cell r="D56">
            <v>1</v>
          </cell>
          <cell r="E56">
            <v>2</v>
          </cell>
          <cell r="F56"/>
          <cell r="G56"/>
          <cell r="H56"/>
          <cell r="I56"/>
          <cell r="J56"/>
          <cell r="K56"/>
          <cell r="L56"/>
          <cell r="M56"/>
          <cell r="N56"/>
          <cell r="O56">
            <v>4</v>
          </cell>
        </row>
      </sheetData>
      <sheetData sheetId="50" refreshError="1"/>
      <sheetData sheetId="51" refreshError="1">
        <row r="24">
          <cell r="D24">
            <v>256</v>
          </cell>
          <cell r="E24">
            <v>231</v>
          </cell>
          <cell r="F24">
            <v>317</v>
          </cell>
          <cell r="G24">
            <v>150</v>
          </cell>
          <cell r="H24">
            <v>197</v>
          </cell>
          <cell r="I24">
            <v>155</v>
          </cell>
          <cell r="J24">
            <v>163</v>
          </cell>
          <cell r="K24">
            <v>145</v>
          </cell>
          <cell r="L24">
            <v>131</v>
          </cell>
          <cell r="M24">
            <v>147</v>
          </cell>
          <cell r="N24">
            <v>146</v>
          </cell>
          <cell r="O24">
            <v>91</v>
          </cell>
          <cell r="P24">
            <v>2129</v>
          </cell>
        </row>
        <row r="25">
          <cell r="D25">
            <v>204</v>
          </cell>
          <cell r="E25">
            <v>199</v>
          </cell>
          <cell r="F25">
            <v>290</v>
          </cell>
          <cell r="G25">
            <v>244</v>
          </cell>
          <cell r="H25">
            <v>257</v>
          </cell>
          <cell r="I25">
            <v>277</v>
          </cell>
          <cell r="J25">
            <v>365</v>
          </cell>
          <cell r="K25">
            <v>388</v>
          </cell>
          <cell r="L25">
            <v>367</v>
          </cell>
          <cell r="M25">
            <v>281</v>
          </cell>
          <cell r="N25">
            <v>259</v>
          </cell>
          <cell r="O25">
            <v>234</v>
          </cell>
          <cell r="P25">
            <v>3365</v>
          </cell>
        </row>
        <row r="26">
          <cell r="D26">
            <v>298</v>
          </cell>
          <cell r="E26">
            <v>255</v>
          </cell>
          <cell r="F26">
            <v>311</v>
          </cell>
          <cell r="G26">
            <v>225</v>
          </cell>
          <cell r="H26">
            <v>334</v>
          </cell>
          <cell r="I26">
            <v>499</v>
          </cell>
          <cell r="J26">
            <v>433</v>
          </cell>
          <cell r="K26">
            <v>352</v>
          </cell>
          <cell r="L26">
            <v>220</v>
          </cell>
          <cell r="M26">
            <v>235</v>
          </cell>
          <cell r="N26">
            <v>275</v>
          </cell>
          <cell r="O26">
            <v>226</v>
          </cell>
          <cell r="P26">
            <v>3663</v>
          </cell>
        </row>
        <row r="27">
          <cell r="D27">
            <v>488</v>
          </cell>
          <cell r="E27">
            <v>815</v>
          </cell>
          <cell r="F27">
            <v>808</v>
          </cell>
          <cell r="G27">
            <v>531</v>
          </cell>
          <cell r="H27">
            <v>517</v>
          </cell>
          <cell r="I27">
            <v>522</v>
          </cell>
          <cell r="J27">
            <v>573</v>
          </cell>
          <cell r="K27">
            <v>571</v>
          </cell>
          <cell r="L27">
            <v>511</v>
          </cell>
          <cell r="M27">
            <v>442</v>
          </cell>
          <cell r="N27">
            <v>498</v>
          </cell>
          <cell r="O27">
            <v>938</v>
          </cell>
          <cell r="P27">
            <v>7214</v>
          </cell>
        </row>
        <row r="28">
          <cell r="D28">
            <v>575</v>
          </cell>
          <cell r="E28">
            <v>498</v>
          </cell>
          <cell r="F28">
            <v>548</v>
          </cell>
          <cell r="G28">
            <v>336</v>
          </cell>
          <cell r="H28">
            <v>473</v>
          </cell>
          <cell r="I28">
            <v>507</v>
          </cell>
          <cell r="J28">
            <v>559</v>
          </cell>
          <cell r="K28">
            <v>651</v>
          </cell>
          <cell r="L28">
            <v>358</v>
          </cell>
          <cell r="M28">
            <v>403</v>
          </cell>
          <cell r="N28">
            <v>402</v>
          </cell>
          <cell r="O28">
            <v>451</v>
          </cell>
          <cell r="P28">
            <v>5761</v>
          </cell>
        </row>
        <row r="29">
          <cell r="D29">
            <v>242</v>
          </cell>
          <cell r="E29">
            <v>168</v>
          </cell>
          <cell r="F29">
            <v>284</v>
          </cell>
          <cell r="G29">
            <v>159</v>
          </cell>
          <cell r="H29">
            <v>234</v>
          </cell>
          <cell r="I29">
            <v>290</v>
          </cell>
          <cell r="J29">
            <v>322</v>
          </cell>
          <cell r="K29">
            <v>239</v>
          </cell>
          <cell r="L29">
            <v>239</v>
          </cell>
          <cell r="M29">
            <v>200</v>
          </cell>
          <cell r="N29">
            <v>280</v>
          </cell>
          <cell r="O29">
            <v>370</v>
          </cell>
          <cell r="P29">
            <v>3027</v>
          </cell>
        </row>
        <row r="30">
          <cell r="D30">
            <v>2063</v>
          </cell>
          <cell r="E30">
            <v>2166</v>
          </cell>
          <cell r="F30">
            <v>2558</v>
          </cell>
          <cell r="G30">
            <v>1645</v>
          </cell>
          <cell r="H30">
            <v>2012</v>
          </cell>
          <cell r="I30">
            <v>2250</v>
          </cell>
          <cell r="J30">
            <v>2415</v>
          </cell>
          <cell r="K30">
            <v>2346</v>
          </cell>
          <cell r="L30">
            <v>1826</v>
          </cell>
          <cell r="M30">
            <v>1708</v>
          </cell>
          <cell r="N30">
            <v>1860</v>
          </cell>
          <cell r="O30">
            <v>2310</v>
          </cell>
          <cell r="P30">
            <v>25159</v>
          </cell>
        </row>
        <row r="33">
          <cell r="D33">
            <v>71</v>
          </cell>
          <cell r="E33">
            <v>80</v>
          </cell>
          <cell r="F33">
            <v>77</v>
          </cell>
          <cell r="G33">
            <v>0</v>
          </cell>
          <cell r="H33">
            <v>0</v>
          </cell>
          <cell r="I33">
            <v>0</v>
          </cell>
          <cell r="J33">
            <v>0</v>
          </cell>
          <cell r="K33">
            <v>0</v>
          </cell>
          <cell r="L33">
            <v>0</v>
          </cell>
          <cell r="M33">
            <v>0</v>
          </cell>
          <cell r="N33">
            <v>0</v>
          </cell>
          <cell r="O33">
            <v>0</v>
          </cell>
          <cell r="P33">
            <v>228</v>
          </cell>
        </row>
        <row r="34">
          <cell r="D34">
            <v>111</v>
          </cell>
          <cell r="E34">
            <v>243</v>
          </cell>
          <cell r="F34">
            <v>391</v>
          </cell>
          <cell r="G34">
            <v>0</v>
          </cell>
          <cell r="H34">
            <v>0</v>
          </cell>
          <cell r="I34">
            <v>0</v>
          </cell>
          <cell r="J34">
            <v>0</v>
          </cell>
          <cell r="K34">
            <v>0</v>
          </cell>
          <cell r="L34">
            <v>0</v>
          </cell>
          <cell r="M34">
            <v>0</v>
          </cell>
          <cell r="N34">
            <v>0</v>
          </cell>
          <cell r="O34">
            <v>0</v>
          </cell>
          <cell r="P34">
            <v>745</v>
          </cell>
        </row>
        <row r="35">
          <cell r="D35">
            <v>144</v>
          </cell>
          <cell r="E35">
            <v>173</v>
          </cell>
          <cell r="F35">
            <v>165</v>
          </cell>
          <cell r="G35">
            <v>0</v>
          </cell>
          <cell r="H35">
            <v>0</v>
          </cell>
          <cell r="I35">
            <v>0</v>
          </cell>
          <cell r="J35">
            <v>0</v>
          </cell>
          <cell r="K35">
            <v>0</v>
          </cell>
          <cell r="L35">
            <v>0</v>
          </cell>
          <cell r="M35">
            <v>0</v>
          </cell>
          <cell r="N35">
            <v>0</v>
          </cell>
          <cell r="O35">
            <v>0</v>
          </cell>
          <cell r="P35">
            <v>482</v>
          </cell>
        </row>
        <row r="36">
          <cell r="D36">
            <v>554</v>
          </cell>
          <cell r="E36">
            <v>793</v>
          </cell>
          <cell r="F36">
            <v>1103</v>
          </cell>
          <cell r="G36">
            <v>0</v>
          </cell>
          <cell r="H36">
            <v>0</v>
          </cell>
          <cell r="I36">
            <v>0</v>
          </cell>
          <cell r="J36">
            <v>0</v>
          </cell>
          <cell r="K36">
            <v>0</v>
          </cell>
          <cell r="L36">
            <v>0</v>
          </cell>
          <cell r="M36">
            <v>0</v>
          </cell>
          <cell r="N36">
            <v>0</v>
          </cell>
          <cell r="O36">
            <v>0</v>
          </cell>
          <cell r="P36">
            <v>2450</v>
          </cell>
        </row>
        <row r="37">
          <cell r="D37">
            <v>214</v>
          </cell>
          <cell r="E37">
            <v>282</v>
          </cell>
          <cell r="F37">
            <v>426</v>
          </cell>
          <cell r="G37">
            <v>0</v>
          </cell>
          <cell r="H37">
            <v>0</v>
          </cell>
          <cell r="I37">
            <v>0</v>
          </cell>
          <cell r="J37">
            <v>0</v>
          </cell>
          <cell r="K37">
            <v>0</v>
          </cell>
          <cell r="L37">
            <v>0</v>
          </cell>
          <cell r="M37">
            <v>0</v>
          </cell>
          <cell r="N37">
            <v>0</v>
          </cell>
          <cell r="O37">
            <v>0</v>
          </cell>
          <cell r="P37">
            <v>922</v>
          </cell>
        </row>
        <row r="38">
          <cell r="D38">
            <v>332</v>
          </cell>
          <cell r="E38">
            <v>350</v>
          </cell>
          <cell r="F38">
            <v>302</v>
          </cell>
          <cell r="G38">
            <v>0</v>
          </cell>
          <cell r="H38">
            <v>0</v>
          </cell>
          <cell r="I38">
            <v>0</v>
          </cell>
          <cell r="J38">
            <v>0</v>
          </cell>
          <cell r="K38">
            <v>0</v>
          </cell>
          <cell r="L38">
            <v>0</v>
          </cell>
          <cell r="M38">
            <v>0</v>
          </cell>
          <cell r="N38">
            <v>0</v>
          </cell>
          <cell r="O38">
            <v>0</v>
          </cell>
          <cell r="P38">
            <v>984</v>
          </cell>
        </row>
        <row r="39">
          <cell r="D39">
            <v>1426</v>
          </cell>
          <cell r="E39">
            <v>1921</v>
          </cell>
          <cell r="F39">
            <v>2464</v>
          </cell>
          <cell r="G39"/>
          <cell r="H39"/>
          <cell r="I39"/>
          <cell r="J39"/>
          <cell r="K39"/>
          <cell r="L39"/>
          <cell r="M39"/>
          <cell r="N39"/>
          <cell r="O39"/>
          <cell r="P39">
            <v>5811</v>
          </cell>
        </row>
        <row r="42">
          <cell r="D42">
            <v>-0.72265625</v>
          </cell>
          <cell r="E42">
            <v>-0.65367965367965364</v>
          </cell>
          <cell r="F42">
            <v>-0.75709779179810721</v>
          </cell>
          <cell r="G42"/>
          <cell r="H42"/>
          <cell r="I42"/>
          <cell r="J42"/>
          <cell r="K42"/>
          <cell r="L42"/>
          <cell r="M42"/>
          <cell r="N42"/>
          <cell r="O42"/>
          <cell r="P42">
            <v>-0.89290746829497414</v>
          </cell>
        </row>
        <row r="43">
          <cell r="D43">
            <v>-0.45588235294117652</v>
          </cell>
          <cell r="E43">
            <v>0.22110552763819102</v>
          </cell>
          <cell r="F43">
            <v>0.34827586206896544</v>
          </cell>
          <cell r="G43"/>
          <cell r="H43"/>
          <cell r="I43"/>
          <cell r="J43"/>
          <cell r="K43"/>
          <cell r="L43"/>
          <cell r="M43"/>
          <cell r="N43"/>
          <cell r="O43"/>
          <cell r="P43">
            <v>-0.7786032689450223</v>
          </cell>
        </row>
        <row r="44">
          <cell r="D44">
            <v>-0.51677852348993292</v>
          </cell>
          <cell r="E44">
            <v>-0.32156862745098036</v>
          </cell>
          <cell r="F44">
            <v>-0.46945337620578775</v>
          </cell>
          <cell r="G44"/>
          <cell r="H44"/>
          <cell r="I44"/>
          <cell r="J44"/>
          <cell r="K44"/>
          <cell r="L44"/>
          <cell r="M44"/>
          <cell r="N44"/>
          <cell r="O44"/>
          <cell r="P44">
            <v>-0.86841386841386847</v>
          </cell>
        </row>
        <row r="45">
          <cell r="D45">
            <v>0.13524590163934436</v>
          </cell>
          <cell r="E45">
            <v>-2.6993865030674802E-2</v>
          </cell>
          <cell r="F45">
            <v>0.36509900990099009</v>
          </cell>
          <cell r="G45"/>
          <cell r="H45"/>
          <cell r="I45"/>
          <cell r="J45"/>
          <cell r="K45"/>
          <cell r="L45"/>
          <cell r="M45"/>
          <cell r="N45"/>
          <cell r="O45"/>
          <cell r="P45">
            <v>-0.66038258940948158</v>
          </cell>
        </row>
        <row r="46">
          <cell r="D46">
            <v>-0.62782608695652176</v>
          </cell>
          <cell r="E46">
            <v>-0.4337349397590361</v>
          </cell>
          <cell r="F46">
            <v>-0.22262773722627738</v>
          </cell>
          <cell r="G46"/>
          <cell r="H46"/>
          <cell r="I46"/>
          <cell r="J46"/>
          <cell r="K46"/>
          <cell r="L46"/>
          <cell r="M46"/>
          <cell r="N46"/>
          <cell r="O46"/>
          <cell r="P46">
            <v>-0.83995834056587393</v>
          </cell>
        </row>
        <row r="47">
          <cell r="D47">
            <v>0.37190082644628109</v>
          </cell>
          <cell r="E47">
            <v>1.0833333333333335</v>
          </cell>
          <cell r="F47">
            <v>6.3380281690140761E-2</v>
          </cell>
          <cell r="G47"/>
          <cell r="H47"/>
          <cell r="I47"/>
          <cell r="J47"/>
          <cell r="K47"/>
          <cell r="L47"/>
          <cell r="M47"/>
          <cell r="N47"/>
          <cell r="O47"/>
          <cell r="P47">
            <v>-0.67492566897918738</v>
          </cell>
        </row>
        <row r="48">
          <cell r="D48">
            <v>-0.30877363063499763</v>
          </cell>
          <cell r="E48">
            <v>-0.11311172668513392</v>
          </cell>
          <cell r="F48">
            <v>-3.6747458952306467E-2</v>
          </cell>
          <cell r="G48"/>
          <cell r="H48"/>
          <cell r="I48"/>
          <cell r="J48"/>
          <cell r="K48"/>
          <cell r="L48"/>
          <cell r="M48"/>
          <cell r="N48"/>
          <cell r="O48"/>
          <cell r="P48">
            <v>-0.76902897571445605</v>
          </cell>
        </row>
        <row r="52">
          <cell r="D52">
            <v>85</v>
          </cell>
          <cell r="E52">
            <v>107</v>
          </cell>
          <cell r="F52">
            <v>152</v>
          </cell>
          <cell r="G52">
            <v>61</v>
          </cell>
          <cell r="H52">
            <v>79</v>
          </cell>
          <cell r="I52">
            <v>84</v>
          </cell>
          <cell r="J52">
            <v>73</v>
          </cell>
          <cell r="K52">
            <v>56</v>
          </cell>
          <cell r="L52">
            <v>69</v>
          </cell>
          <cell r="M52">
            <v>68</v>
          </cell>
          <cell r="N52">
            <v>44</v>
          </cell>
          <cell r="O52">
            <v>25</v>
          </cell>
          <cell r="P52">
            <v>903</v>
          </cell>
        </row>
        <row r="53">
          <cell r="D53">
            <v>65</v>
          </cell>
          <cell r="E53">
            <v>69</v>
          </cell>
          <cell r="F53">
            <v>70</v>
          </cell>
          <cell r="G53">
            <v>114</v>
          </cell>
          <cell r="H53">
            <v>62</v>
          </cell>
          <cell r="I53">
            <v>88</v>
          </cell>
          <cell r="J53">
            <v>130</v>
          </cell>
          <cell r="K53">
            <v>78</v>
          </cell>
          <cell r="L53">
            <v>103</v>
          </cell>
          <cell r="M53">
            <v>86</v>
          </cell>
          <cell r="N53">
            <v>62</v>
          </cell>
          <cell r="O53">
            <v>52</v>
          </cell>
          <cell r="P53">
            <v>979</v>
          </cell>
        </row>
        <row r="54">
          <cell r="D54">
            <v>78</v>
          </cell>
          <cell r="E54">
            <v>58</v>
          </cell>
          <cell r="F54">
            <v>84</v>
          </cell>
          <cell r="G54">
            <v>72</v>
          </cell>
          <cell r="H54">
            <v>81</v>
          </cell>
          <cell r="I54">
            <v>169</v>
          </cell>
          <cell r="J54">
            <v>157</v>
          </cell>
          <cell r="K54">
            <v>117</v>
          </cell>
          <cell r="L54">
            <v>51</v>
          </cell>
          <cell r="M54">
            <v>42</v>
          </cell>
          <cell r="N54">
            <v>54</v>
          </cell>
          <cell r="O54">
            <v>55</v>
          </cell>
          <cell r="P54">
            <v>1018</v>
          </cell>
        </row>
        <row r="55">
          <cell r="D55">
            <v>161</v>
          </cell>
          <cell r="E55">
            <v>412</v>
          </cell>
          <cell r="F55">
            <v>413</v>
          </cell>
          <cell r="G55">
            <v>263</v>
          </cell>
          <cell r="H55">
            <v>203</v>
          </cell>
          <cell r="I55">
            <v>225</v>
          </cell>
          <cell r="J55">
            <v>168</v>
          </cell>
          <cell r="K55">
            <v>181</v>
          </cell>
          <cell r="L55">
            <v>204</v>
          </cell>
          <cell r="M55">
            <v>168</v>
          </cell>
          <cell r="N55">
            <v>202</v>
          </cell>
          <cell r="O55">
            <v>636</v>
          </cell>
          <cell r="P55">
            <v>3236</v>
          </cell>
        </row>
        <row r="56">
          <cell r="D56">
            <v>235</v>
          </cell>
          <cell r="E56">
            <v>200</v>
          </cell>
          <cell r="F56">
            <v>199</v>
          </cell>
          <cell r="G56">
            <v>211</v>
          </cell>
          <cell r="H56">
            <v>160</v>
          </cell>
          <cell r="I56">
            <v>186</v>
          </cell>
          <cell r="J56">
            <v>216</v>
          </cell>
          <cell r="K56">
            <v>288</v>
          </cell>
          <cell r="L56">
            <v>125</v>
          </cell>
          <cell r="M56">
            <v>135</v>
          </cell>
          <cell r="N56">
            <v>101</v>
          </cell>
          <cell r="O56">
            <v>128</v>
          </cell>
          <cell r="P56">
            <v>2184</v>
          </cell>
        </row>
        <row r="57">
          <cell r="D57">
            <v>82</v>
          </cell>
          <cell r="E57">
            <v>68</v>
          </cell>
          <cell r="F57">
            <v>108</v>
          </cell>
          <cell r="G57">
            <v>64</v>
          </cell>
          <cell r="H57">
            <v>62</v>
          </cell>
          <cell r="I57">
            <v>60</v>
          </cell>
          <cell r="J57">
            <v>46</v>
          </cell>
          <cell r="K57">
            <v>34</v>
          </cell>
          <cell r="L57">
            <v>32</v>
          </cell>
          <cell r="M57">
            <v>38</v>
          </cell>
          <cell r="N57">
            <v>42</v>
          </cell>
          <cell r="O57">
            <v>78</v>
          </cell>
          <cell r="P57">
            <v>714</v>
          </cell>
        </row>
        <row r="58">
          <cell r="D58">
            <v>628</v>
          </cell>
          <cell r="E58">
            <v>856</v>
          </cell>
          <cell r="F58">
            <v>942</v>
          </cell>
          <cell r="G58">
            <v>713</v>
          </cell>
          <cell r="H58">
            <v>566</v>
          </cell>
          <cell r="I58">
            <v>643</v>
          </cell>
          <cell r="J58">
            <v>633</v>
          </cell>
          <cell r="K58">
            <v>637</v>
          </cell>
          <cell r="L58">
            <v>533</v>
          </cell>
          <cell r="M58">
            <v>495</v>
          </cell>
          <cell r="N58">
            <v>451</v>
          </cell>
          <cell r="O58">
            <v>919</v>
          </cell>
          <cell r="P58">
            <v>8016</v>
          </cell>
        </row>
        <row r="61">
          <cell r="D61">
            <v>18</v>
          </cell>
          <cell r="E61">
            <v>25</v>
          </cell>
          <cell r="F61">
            <v>23</v>
          </cell>
          <cell r="G61">
            <v>0</v>
          </cell>
          <cell r="H61">
            <v>0</v>
          </cell>
          <cell r="I61">
            <v>0</v>
          </cell>
          <cell r="J61">
            <v>0</v>
          </cell>
          <cell r="K61">
            <v>0</v>
          </cell>
          <cell r="L61">
            <v>0</v>
          </cell>
          <cell r="M61">
            <v>0</v>
          </cell>
          <cell r="N61">
            <v>0</v>
          </cell>
          <cell r="O61">
            <v>0</v>
          </cell>
          <cell r="P61">
            <v>66</v>
          </cell>
        </row>
        <row r="62">
          <cell r="D62">
            <v>4</v>
          </cell>
          <cell r="E62">
            <v>39</v>
          </cell>
          <cell r="F62">
            <v>101</v>
          </cell>
          <cell r="G62">
            <v>0</v>
          </cell>
          <cell r="H62">
            <v>0</v>
          </cell>
          <cell r="I62">
            <v>0</v>
          </cell>
          <cell r="J62">
            <v>0</v>
          </cell>
          <cell r="K62">
            <v>0</v>
          </cell>
          <cell r="L62">
            <v>0</v>
          </cell>
          <cell r="M62">
            <v>0</v>
          </cell>
          <cell r="N62">
            <v>0</v>
          </cell>
          <cell r="O62">
            <v>0</v>
          </cell>
          <cell r="P62">
            <v>144</v>
          </cell>
        </row>
        <row r="63">
          <cell r="D63">
            <v>28</v>
          </cell>
          <cell r="E63">
            <v>22</v>
          </cell>
          <cell r="F63">
            <v>33</v>
          </cell>
          <cell r="G63">
            <v>0</v>
          </cell>
          <cell r="H63">
            <v>0</v>
          </cell>
          <cell r="I63">
            <v>0</v>
          </cell>
          <cell r="J63">
            <v>0</v>
          </cell>
          <cell r="K63">
            <v>0</v>
          </cell>
          <cell r="L63">
            <v>0</v>
          </cell>
          <cell r="M63">
            <v>0</v>
          </cell>
          <cell r="N63">
            <v>0</v>
          </cell>
          <cell r="O63">
            <v>0</v>
          </cell>
          <cell r="P63">
            <v>83</v>
          </cell>
        </row>
        <row r="64">
          <cell r="D64">
            <v>211</v>
          </cell>
          <cell r="E64">
            <v>442</v>
          </cell>
          <cell r="F64">
            <v>959</v>
          </cell>
          <cell r="G64">
            <v>0</v>
          </cell>
          <cell r="H64">
            <v>0</v>
          </cell>
          <cell r="I64">
            <v>0</v>
          </cell>
          <cell r="J64">
            <v>0</v>
          </cell>
          <cell r="K64">
            <v>0</v>
          </cell>
          <cell r="L64">
            <v>0</v>
          </cell>
          <cell r="M64">
            <v>0</v>
          </cell>
          <cell r="N64">
            <v>0</v>
          </cell>
          <cell r="O64">
            <v>0</v>
          </cell>
          <cell r="P64">
            <v>1612</v>
          </cell>
        </row>
        <row r="65">
          <cell r="D65">
            <v>52</v>
          </cell>
          <cell r="E65">
            <v>78</v>
          </cell>
          <cell r="F65">
            <v>115</v>
          </cell>
          <cell r="G65">
            <v>0</v>
          </cell>
          <cell r="H65">
            <v>0</v>
          </cell>
          <cell r="I65">
            <v>0</v>
          </cell>
          <cell r="J65">
            <v>0</v>
          </cell>
          <cell r="K65">
            <v>0</v>
          </cell>
          <cell r="L65">
            <v>0</v>
          </cell>
          <cell r="M65">
            <v>0</v>
          </cell>
          <cell r="N65">
            <v>0</v>
          </cell>
          <cell r="O65">
            <v>0</v>
          </cell>
          <cell r="P65">
            <v>245</v>
          </cell>
        </row>
        <row r="66">
          <cell r="D66">
            <v>75</v>
          </cell>
          <cell r="E66">
            <v>121</v>
          </cell>
          <cell r="F66">
            <v>112</v>
          </cell>
          <cell r="G66">
            <v>0</v>
          </cell>
          <cell r="H66">
            <v>0</v>
          </cell>
          <cell r="I66">
            <v>0</v>
          </cell>
          <cell r="J66">
            <v>0</v>
          </cell>
          <cell r="K66">
            <v>0</v>
          </cell>
          <cell r="L66">
            <v>0</v>
          </cell>
          <cell r="M66">
            <v>0</v>
          </cell>
          <cell r="N66">
            <v>0</v>
          </cell>
          <cell r="O66">
            <v>0</v>
          </cell>
          <cell r="P66">
            <v>308</v>
          </cell>
        </row>
        <row r="67">
          <cell r="D67">
            <v>388</v>
          </cell>
          <cell r="E67">
            <v>727</v>
          </cell>
          <cell r="F67">
            <v>1343</v>
          </cell>
          <cell r="G67"/>
          <cell r="H67"/>
          <cell r="I67"/>
          <cell r="J67"/>
          <cell r="K67"/>
          <cell r="L67"/>
          <cell r="M67"/>
          <cell r="N67"/>
          <cell r="O67"/>
          <cell r="P67">
            <v>2458</v>
          </cell>
        </row>
        <row r="70">
          <cell r="D70">
            <v>-0.78823529411764703</v>
          </cell>
          <cell r="E70">
            <v>-0.76635514018691586</v>
          </cell>
          <cell r="F70">
            <v>-0.84868421052631582</v>
          </cell>
          <cell r="G70"/>
          <cell r="H70"/>
          <cell r="I70"/>
          <cell r="J70"/>
          <cell r="K70"/>
          <cell r="L70"/>
          <cell r="M70"/>
          <cell r="N70"/>
          <cell r="O70"/>
          <cell r="P70">
            <v>-0.92691029900332222</v>
          </cell>
        </row>
        <row r="71">
          <cell r="D71">
            <v>-0.93846153846153846</v>
          </cell>
          <cell r="E71">
            <v>-0.43478260869565222</v>
          </cell>
          <cell r="F71">
            <v>0.44285714285714284</v>
          </cell>
          <cell r="G71"/>
          <cell r="H71"/>
          <cell r="I71"/>
          <cell r="J71"/>
          <cell r="K71"/>
          <cell r="L71"/>
          <cell r="M71"/>
          <cell r="N71"/>
          <cell r="O71"/>
          <cell r="P71">
            <v>-0.85291113381001016</v>
          </cell>
        </row>
        <row r="72">
          <cell r="D72">
            <v>-0.64102564102564097</v>
          </cell>
          <cell r="E72">
            <v>-0.62068965517241381</v>
          </cell>
          <cell r="F72">
            <v>-0.60714285714285721</v>
          </cell>
          <cell r="G72"/>
          <cell r="H72"/>
          <cell r="I72"/>
          <cell r="J72"/>
          <cell r="K72"/>
          <cell r="L72"/>
          <cell r="M72"/>
          <cell r="N72"/>
          <cell r="O72"/>
          <cell r="P72">
            <v>-0.91846758349705304</v>
          </cell>
        </row>
        <row r="73">
          <cell r="D73">
            <v>0.31055900621118004</v>
          </cell>
          <cell r="E73">
            <v>7.2815533980582492E-2</v>
          </cell>
          <cell r="F73">
            <v>1.3220338983050848</v>
          </cell>
          <cell r="G73"/>
          <cell r="H73"/>
          <cell r="I73"/>
          <cell r="J73"/>
          <cell r="K73"/>
          <cell r="L73"/>
          <cell r="M73"/>
          <cell r="N73"/>
          <cell r="O73"/>
          <cell r="P73">
            <v>-0.50185414091470948</v>
          </cell>
        </row>
        <row r="74">
          <cell r="D74">
            <v>-0.77872340425531916</v>
          </cell>
          <cell r="E74">
            <v>-0.61</v>
          </cell>
          <cell r="F74">
            <v>-0.42211055276381915</v>
          </cell>
          <cell r="G74"/>
          <cell r="H74"/>
          <cell r="I74"/>
          <cell r="J74"/>
          <cell r="K74"/>
          <cell r="L74"/>
          <cell r="M74"/>
          <cell r="N74"/>
          <cell r="O74"/>
          <cell r="P74">
            <v>-0.88782051282051277</v>
          </cell>
        </row>
        <row r="75">
          <cell r="D75">
            <v>-8.536585365853655E-2</v>
          </cell>
          <cell r="E75">
            <v>0.77941176470588225</v>
          </cell>
          <cell r="F75">
            <v>3.7037037037036979E-2</v>
          </cell>
          <cell r="G75"/>
          <cell r="H75"/>
          <cell r="I75"/>
          <cell r="J75"/>
          <cell r="K75"/>
          <cell r="L75"/>
          <cell r="M75"/>
          <cell r="N75"/>
          <cell r="O75"/>
          <cell r="P75">
            <v>-0.56862745098039214</v>
          </cell>
        </row>
        <row r="76">
          <cell r="D76">
            <v>-0.38216560509554143</v>
          </cell>
          <cell r="E76">
            <v>-0.15070093457943923</v>
          </cell>
          <cell r="F76">
            <v>0.42569002123142252</v>
          </cell>
          <cell r="G76"/>
          <cell r="H76"/>
          <cell r="I76"/>
          <cell r="J76"/>
          <cell r="K76"/>
          <cell r="L76"/>
          <cell r="M76"/>
          <cell r="N76"/>
          <cell r="O76"/>
          <cell r="P76">
            <v>-0.69336327345309379</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32">
          <cell r="A32" t="str">
            <v>PROPRIO</v>
          </cell>
          <cell r="B32" t="str">
            <v>Limite</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31</v>
          </cell>
          <cell r="C33">
            <v>13</v>
          </cell>
          <cell r="D33">
            <v>4</v>
          </cell>
          <cell r="E33">
            <v>1</v>
          </cell>
          <cell r="F33">
            <v>6</v>
          </cell>
          <cell r="G33">
            <v>2</v>
          </cell>
          <cell r="H33">
            <v>5</v>
          </cell>
          <cell r="I33">
            <v>2</v>
          </cell>
          <cell r="J33">
            <v>6</v>
          </cell>
          <cell r="K33">
            <v>1</v>
          </cell>
          <cell r="L33">
            <v>5</v>
          </cell>
          <cell r="M33">
            <v>5</v>
          </cell>
          <cell r="N33">
            <v>5</v>
          </cell>
          <cell r="O33">
            <v>2</v>
          </cell>
          <cell r="P33">
            <v>39</v>
          </cell>
          <cell r="Q33">
            <v>15</v>
          </cell>
        </row>
        <row r="34">
          <cell r="A34" t="str">
            <v>Dias perdidos</v>
          </cell>
          <cell r="B34">
            <v>656</v>
          </cell>
          <cell r="C34">
            <v>143</v>
          </cell>
          <cell r="D34">
            <v>81</v>
          </cell>
          <cell r="E34">
            <v>5</v>
          </cell>
          <cell r="F34">
            <v>129</v>
          </cell>
          <cell r="G34">
            <v>12</v>
          </cell>
          <cell r="H34">
            <v>107</v>
          </cell>
          <cell r="I34">
            <v>15</v>
          </cell>
          <cell r="J34">
            <v>133</v>
          </cell>
          <cell r="K34">
            <v>41</v>
          </cell>
          <cell r="L34">
            <v>99</v>
          </cell>
          <cell r="M34">
            <v>42</v>
          </cell>
          <cell r="N34">
            <v>107</v>
          </cell>
          <cell r="O34">
            <v>28</v>
          </cell>
          <cell r="P34">
            <v>850</v>
          </cell>
          <cell r="Q34">
            <v>149</v>
          </cell>
        </row>
        <row r="35">
          <cell r="A35" t="str">
            <v>Taxa de frequência</v>
          </cell>
          <cell r="B35">
            <v>0.79</v>
          </cell>
          <cell r="C35">
            <v>1.03</v>
          </cell>
          <cell r="D35">
            <v>0.79</v>
          </cell>
          <cell r="E35">
            <v>0.63631180105457019</v>
          </cell>
          <cell r="F35">
            <v>0.79</v>
          </cell>
          <cell r="G35">
            <v>0.89</v>
          </cell>
          <cell r="H35">
            <v>0.79</v>
          </cell>
          <cell r="I35">
            <v>1.0900000000000001</v>
          </cell>
          <cell r="J35">
            <v>0.79</v>
          </cell>
          <cell r="K35">
            <v>0.43294438331510277</v>
          </cell>
          <cell r="L35">
            <v>0.79</v>
          </cell>
          <cell r="M35">
            <v>2.56</v>
          </cell>
          <cell r="N35">
            <v>0.79</v>
          </cell>
          <cell r="O35">
            <v>0.99935241963207844</v>
          </cell>
          <cell r="P35">
            <v>0.79</v>
          </cell>
          <cell r="Q35">
            <v>0.98</v>
          </cell>
        </row>
        <row r="36">
          <cell r="A36" t="str">
            <v>Taxa de Gravidade</v>
          </cell>
          <cell r="B36">
            <v>17</v>
          </cell>
          <cell r="C36">
            <v>10.72526259528145</v>
          </cell>
          <cell r="D36">
            <v>17</v>
          </cell>
          <cell r="E36">
            <v>3.1815590052728511</v>
          </cell>
          <cell r="F36">
            <v>17</v>
          </cell>
          <cell r="G36">
            <v>5</v>
          </cell>
          <cell r="H36">
            <v>17</v>
          </cell>
          <cell r="I36">
            <v>8</v>
          </cell>
          <cell r="J36">
            <v>17</v>
          </cell>
          <cell r="K36">
            <v>17</v>
          </cell>
          <cell r="L36">
            <v>17</v>
          </cell>
          <cell r="M36">
            <v>22</v>
          </cell>
          <cell r="N36">
            <v>17</v>
          </cell>
          <cell r="O36">
            <v>13.990933874849098</v>
          </cell>
          <cell r="P36">
            <v>17</v>
          </cell>
          <cell r="Q36">
            <v>10</v>
          </cell>
        </row>
        <row r="38">
          <cell r="A38" t="str">
            <v>CONTRATADOS</v>
          </cell>
          <cell r="B38" t="str">
            <v>L</v>
          </cell>
          <cell r="C38" t="str">
            <v>YTD</v>
          </cell>
          <cell r="D38" t="str">
            <v>L</v>
          </cell>
          <cell r="E38" t="str">
            <v>YTD</v>
          </cell>
          <cell r="F38" t="str">
            <v>L</v>
          </cell>
          <cell r="G38" t="str">
            <v>YTD</v>
          </cell>
          <cell r="H38" t="str">
            <v>L</v>
          </cell>
          <cell r="I38" t="str">
            <v>YTD</v>
          </cell>
          <cell r="J38" t="str">
            <v>L</v>
          </cell>
          <cell r="K38" t="str">
            <v>YTD</v>
          </cell>
          <cell r="L38" t="str">
            <v>L</v>
          </cell>
          <cell r="M38" t="str">
            <v>YTD</v>
          </cell>
          <cell r="N38" t="str">
            <v>L</v>
          </cell>
          <cell r="O38" t="str">
            <v>YTD</v>
          </cell>
          <cell r="P38" t="str">
            <v>L</v>
          </cell>
          <cell r="Q38" t="str">
            <v>YTD</v>
          </cell>
        </row>
        <row r="39">
          <cell r="A39" t="str">
            <v>LTA + FATAL</v>
          </cell>
          <cell r="B39">
            <v>25</v>
          </cell>
          <cell r="C39">
            <v>24</v>
          </cell>
          <cell r="D39">
            <v>3</v>
          </cell>
          <cell r="E39">
            <v>3</v>
          </cell>
          <cell r="F39">
            <v>4</v>
          </cell>
          <cell r="G39">
            <v>1</v>
          </cell>
          <cell r="H39">
            <v>5</v>
          </cell>
          <cell r="I39">
            <v>3</v>
          </cell>
          <cell r="J39">
            <v>5</v>
          </cell>
          <cell r="K39">
            <v>6</v>
          </cell>
          <cell r="L39">
            <v>4</v>
          </cell>
          <cell r="M39">
            <v>6</v>
          </cell>
          <cell r="N39">
            <v>4</v>
          </cell>
          <cell r="O39">
            <v>4</v>
          </cell>
          <cell r="P39">
            <v>32</v>
          </cell>
          <cell r="Q39">
            <v>24</v>
          </cell>
        </row>
        <row r="40">
          <cell r="A40" t="str">
            <v>WORK LOST DAY</v>
          </cell>
          <cell r="B40">
            <v>560</v>
          </cell>
          <cell r="C40">
            <v>341</v>
          </cell>
          <cell r="D40">
            <v>73</v>
          </cell>
          <cell r="E40">
            <v>33</v>
          </cell>
          <cell r="F40">
            <v>76</v>
          </cell>
          <cell r="G40">
            <v>15</v>
          </cell>
          <cell r="H40">
            <v>106</v>
          </cell>
          <cell r="I40">
            <v>64</v>
          </cell>
          <cell r="J40">
            <v>106</v>
          </cell>
          <cell r="K40">
            <v>149</v>
          </cell>
          <cell r="L40">
            <v>105</v>
          </cell>
          <cell r="M40">
            <v>68</v>
          </cell>
          <cell r="N40">
            <v>94</v>
          </cell>
          <cell r="O40">
            <v>13</v>
          </cell>
          <cell r="P40">
            <v>699</v>
          </cell>
          <cell r="Q40">
            <v>347</v>
          </cell>
        </row>
        <row r="41">
          <cell r="A41" t="str">
            <v>TF</v>
          </cell>
          <cell r="B41">
            <v>0.79</v>
          </cell>
          <cell r="C41">
            <v>2.52</v>
          </cell>
          <cell r="D41">
            <v>0.79</v>
          </cell>
          <cell r="E41">
            <v>3.16</v>
          </cell>
          <cell r="F41">
            <v>0.79</v>
          </cell>
          <cell r="G41">
            <v>0.73</v>
          </cell>
          <cell r="H41">
            <v>0.79</v>
          </cell>
          <cell r="I41">
            <v>2.15</v>
          </cell>
          <cell r="J41">
            <v>0.79</v>
          </cell>
          <cell r="K41">
            <v>2.96</v>
          </cell>
          <cell r="L41">
            <v>0.79</v>
          </cell>
          <cell r="M41">
            <v>4.5</v>
          </cell>
          <cell r="N41">
            <v>0.79</v>
          </cell>
          <cell r="O41">
            <v>2.76</v>
          </cell>
          <cell r="P41">
            <v>0.79</v>
          </cell>
          <cell r="Q41">
            <v>2.13</v>
          </cell>
        </row>
        <row r="42">
          <cell r="A42" t="str">
            <v>TG</v>
          </cell>
          <cell r="B42">
            <v>17</v>
          </cell>
          <cell r="C42">
            <v>38</v>
          </cell>
          <cell r="D42">
            <v>17</v>
          </cell>
          <cell r="E42">
            <v>34.618875034927967</v>
          </cell>
          <cell r="F42">
            <v>17</v>
          </cell>
          <cell r="G42">
            <v>11</v>
          </cell>
          <cell r="H42">
            <v>17</v>
          </cell>
          <cell r="I42">
            <v>46</v>
          </cell>
          <cell r="J42">
            <v>17</v>
          </cell>
          <cell r="K42">
            <v>74</v>
          </cell>
          <cell r="L42">
            <v>17</v>
          </cell>
          <cell r="M42">
            <v>51</v>
          </cell>
          <cell r="N42">
            <v>17</v>
          </cell>
          <cell r="O42">
            <v>9</v>
          </cell>
          <cell r="P42">
            <v>17</v>
          </cell>
          <cell r="Q42">
            <v>31</v>
          </cell>
        </row>
        <row r="44">
          <cell r="A44" t="str">
            <v>PUBLICO</v>
          </cell>
          <cell r="B44" t="str">
            <v>YTD</v>
          </cell>
          <cell r="D44" t="str">
            <v>YTD</v>
          </cell>
          <cell r="F44" t="str">
            <v>YTD</v>
          </cell>
          <cell r="H44" t="str">
            <v>YTD</v>
          </cell>
          <cell r="J44" t="str">
            <v>YTD</v>
          </cell>
          <cell r="L44" t="str">
            <v>YTD</v>
          </cell>
          <cell r="N44" t="str">
            <v>YTD</v>
          </cell>
          <cell r="P44" t="str">
            <v>YTD</v>
          </cell>
        </row>
        <row r="45">
          <cell r="A45" t="str">
            <v>LEVE</v>
          </cell>
          <cell r="B45">
            <v>47</v>
          </cell>
          <cell r="D45">
            <v>6</v>
          </cell>
          <cell r="F45">
            <v>10</v>
          </cell>
          <cell r="H45">
            <v>5</v>
          </cell>
          <cell r="J45">
            <v>6</v>
          </cell>
          <cell r="L45">
            <v>9</v>
          </cell>
          <cell r="N45">
            <v>11</v>
          </cell>
          <cell r="P45">
            <v>47</v>
          </cell>
        </row>
        <row r="46">
          <cell r="A46" t="str">
            <v>GRAVE</v>
          </cell>
          <cell r="B46">
            <v>5</v>
          </cell>
          <cell r="D46">
            <v>0</v>
          </cell>
          <cell r="F46">
            <v>1</v>
          </cell>
          <cell r="H46">
            <v>2</v>
          </cell>
          <cell r="J46">
            <v>0</v>
          </cell>
          <cell r="L46">
            <v>1</v>
          </cell>
          <cell r="N46">
            <v>1</v>
          </cell>
          <cell r="P46">
            <v>5</v>
          </cell>
        </row>
        <row r="47">
          <cell r="A47" t="str">
            <v>FATAL</v>
          </cell>
          <cell r="B47">
            <v>14</v>
          </cell>
          <cell r="D47">
            <v>0</v>
          </cell>
          <cell r="F47">
            <v>3</v>
          </cell>
          <cell r="H47">
            <v>1</v>
          </cell>
          <cell r="J47">
            <v>3</v>
          </cell>
          <cell r="L47">
            <v>2</v>
          </cell>
          <cell r="N47">
            <v>5</v>
          </cell>
          <cell r="P47">
            <v>14</v>
          </cell>
        </row>
        <row r="51">
          <cell r="B51">
            <v>31</v>
          </cell>
          <cell r="C51">
            <v>4</v>
          </cell>
          <cell r="D51">
            <v>6</v>
          </cell>
          <cell r="E51">
            <v>5</v>
          </cell>
          <cell r="F51">
            <v>6</v>
          </cell>
          <cell r="G51">
            <v>5</v>
          </cell>
          <cell r="H51">
            <v>5</v>
          </cell>
          <cell r="I51">
            <v>39</v>
          </cell>
        </row>
        <row r="52">
          <cell r="B52">
            <v>656</v>
          </cell>
          <cell r="C52">
            <v>81</v>
          </cell>
          <cell r="D52">
            <v>129</v>
          </cell>
          <cell r="E52">
            <v>107</v>
          </cell>
          <cell r="F52">
            <v>133</v>
          </cell>
          <cell r="G52">
            <v>99</v>
          </cell>
          <cell r="H52">
            <v>107</v>
          </cell>
          <cell r="I52">
            <v>850</v>
          </cell>
        </row>
        <row r="53">
          <cell r="B53">
            <v>0.79</v>
          </cell>
          <cell r="C53">
            <v>0.79</v>
          </cell>
          <cell r="D53">
            <v>0.79</v>
          </cell>
          <cell r="E53">
            <v>0.79</v>
          </cell>
          <cell r="F53">
            <v>0.79</v>
          </cell>
          <cell r="G53">
            <v>0.79</v>
          </cell>
          <cell r="H53">
            <v>0.79</v>
          </cell>
          <cell r="I53">
            <v>0.79</v>
          </cell>
        </row>
        <row r="54">
          <cell r="B54">
            <v>17</v>
          </cell>
          <cell r="C54">
            <v>17</v>
          </cell>
          <cell r="D54">
            <v>17</v>
          </cell>
          <cell r="E54">
            <v>17</v>
          </cell>
          <cell r="F54">
            <v>17</v>
          </cell>
          <cell r="G54">
            <v>17</v>
          </cell>
          <cell r="H54">
            <v>17</v>
          </cell>
          <cell r="I54">
            <v>17</v>
          </cell>
        </row>
        <row r="57">
          <cell r="B57">
            <v>13</v>
          </cell>
          <cell r="C57">
            <v>1</v>
          </cell>
          <cell r="D57">
            <v>2</v>
          </cell>
          <cell r="E57">
            <v>2</v>
          </cell>
          <cell r="F57">
            <v>1</v>
          </cell>
          <cell r="G57">
            <v>5</v>
          </cell>
          <cell r="H57">
            <v>2</v>
          </cell>
          <cell r="I57">
            <v>15</v>
          </cell>
        </row>
        <row r="58">
          <cell r="B58">
            <v>143</v>
          </cell>
          <cell r="C58">
            <v>5</v>
          </cell>
          <cell r="D58">
            <v>12</v>
          </cell>
          <cell r="E58">
            <v>15</v>
          </cell>
          <cell r="F58">
            <v>41</v>
          </cell>
          <cell r="G58">
            <v>42</v>
          </cell>
          <cell r="H58">
            <v>28</v>
          </cell>
          <cell r="I58">
            <v>149</v>
          </cell>
        </row>
        <row r="59">
          <cell r="B59">
            <v>1.03</v>
          </cell>
          <cell r="C59">
            <v>0.63631180105457019</v>
          </cell>
          <cell r="D59">
            <v>0.89</v>
          </cell>
          <cell r="E59">
            <v>1.0900000000000001</v>
          </cell>
          <cell r="F59">
            <v>0.43294438331510277</v>
          </cell>
          <cell r="G59">
            <v>2.56</v>
          </cell>
          <cell r="H59">
            <v>0.99935241963207844</v>
          </cell>
          <cell r="I59">
            <v>0.98</v>
          </cell>
        </row>
        <row r="60">
          <cell r="B60">
            <v>10.72526259528145</v>
          </cell>
          <cell r="C60">
            <v>3.1815590052728511</v>
          </cell>
          <cell r="D60">
            <v>5</v>
          </cell>
          <cell r="E60">
            <v>8</v>
          </cell>
          <cell r="F60">
            <v>17</v>
          </cell>
          <cell r="G60">
            <v>22</v>
          </cell>
          <cell r="H60">
            <v>13.990933874849098</v>
          </cell>
          <cell r="I60">
            <v>10</v>
          </cell>
        </row>
        <row r="64">
          <cell r="B64">
            <v>25</v>
          </cell>
          <cell r="C64">
            <v>3</v>
          </cell>
          <cell r="D64">
            <v>4</v>
          </cell>
          <cell r="E64">
            <v>5</v>
          </cell>
          <cell r="F64">
            <v>5</v>
          </cell>
          <cell r="G64">
            <v>4</v>
          </cell>
          <cell r="H64">
            <v>4</v>
          </cell>
          <cell r="I64">
            <v>32</v>
          </cell>
        </row>
        <row r="65">
          <cell r="B65">
            <v>560</v>
          </cell>
          <cell r="C65">
            <v>73</v>
          </cell>
          <cell r="D65">
            <v>76</v>
          </cell>
          <cell r="E65">
            <v>106</v>
          </cell>
          <cell r="F65">
            <v>106</v>
          </cell>
          <cell r="G65">
            <v>105</v>
          </cell>
          <cell r="H65">
            <v>94</v>
          </cell>
          <cell r="I65">
            <v>699</v>
          </cell>
        </row>
        <row r="66">
          <cell r="B66">
            <v>0.79</v>
          </cell>
          <cell r="C66">
            <v>0.79</v>
          </cell>
          <cell r="D66">
            <v>0.79</v>
          </cell>
          <cell r="E66">
            <v>0.79</v>
          </cell>
          <cell r="F66">
            <v>0.79</v>
          </cell>
          <cell r="G66">
            <v>0.79</v>
          </cell>
          <cell r="H66">
            <v>0.79</v>
          </cell>
          <cell r="I66">
            <v>0.79</v>
          </cell>
        </row>
        <row r="67">
          <cell r="B67">
            <v>17</v>
          </cell>
          <cell r="C67">
            <v>17</v>
          </cell>
          <cell r="D67">
            <v>17</v>
          </cell>
          <cell r="E67">
            <v>17</v>
          </cell>
          <cell r="F67">
            <v>17</v>
          </cell>
          <cell r="G67">
            <v>17</v>
          </cell>
          <cell r="H67">
            <v>17</v>
          </cell>
          <cell r="I67">
            <v>17</v>
          </cell>
        </row>
        <row r="70">
          <cell r="B70">
            <v>24</v>
          </cell>
          <cell r="C70">
            <v>3</v>
          </cell>
          <cell r="D70">
            <v>1</v>
          </cell>
          <cell r="E70">
            <v>3</v>
          </cell>
          <cell r="F70">
            <v>6</v>
          </cell>
          <cell r="G70">
            <v>6</v>
          </cell>
          <cell r="H70">
            <v>4</v>
          </cell>
          <cell r="I70">
            <v>24</v>
          </cell>
        </row>
        <row r="71">
          <cell r="B71">
            <v>341</v>
          </cell>
          <cell r="C71">
            <v>33</v>
          </cell>
          <cell r="D71">
            <v>15</v>
          </cell>
          <cell r="E71">
            <v>64</v>
          </cell>
          <cell r="F71">
            <v>149</v>
          </cell>
          <cell r="G71">
            <v>68</v>
          </cell>
          <cell r="H71">
            <v>13</v>
          </cell>
          <cell r="I71">
            <v>347</v>
          </cell>
        </row>
        <row r="72">
          <cell r="B72">
            <v>2.52</v>
          </cell>
          <cell r="C72">
            <v>3.16</v>
          </cell>
          <cell r="D72">
            <v>0.73</v>
          </cell>
          <cell r="E72">
            <v>2.15</v>
          </cell>
          <cell r="F72">
            <v>2.96</v>
          </cell>
          <cell r="G72">
            <v>4.5</v>
          </cell>
          <cell r="H72">
            <v>2.76</v>
          </cell>
          <cell r="I72">
            <v>2.13</v>
          </cell>
        </row>
        <row r="73">
          <cell r="B73">
            <v>38</v>
          </cell>
          <cell r="C73">
            <v>34.618875034927967</v>
          </cell>
          <cell r="D73">
            <v>11</v>
          </cell>
          <cell r="E73">
            <v>46</v>
          </cell>
          <cell r="F73">
            <v>74</v>
          </cell>
          <cell r="G73">
            <v>51</v>
          </cell>
          <cell r="H73">
            <v>9</v>
          </cell>
          <cell r="I73">
            <v>31</v>
          </cell>
        </row>
        <row r="76">
          <cell r="B76">
            <v>47</v>
          </cell>
          <cell r="C76">
            <v>6</v>
          </cell>
          <cell r="D76">
            <v>10</v>
          </cell>
          <cell r="E76">
            <v>5</v>
          </cell>
          <cell r="F76">
            <v>6</v>
          </cell>
          <cell r="G76">
            <v>9</v>
          </cell>
          <cell r="H76">
            <v>11</v>
          </cell>
          <cell r="I76">
            <v>47</v>
          </cell>
        </row>
        <row r="77">
          <cell r="B77">
            <v>5</v>
          </cell>
          <cell r="C77">
            <v>0</v>
          </cell>
          <cell r="D77">
            <v>1</v>
          </cell>
          <cell r="E77">
            <v>2</v>
          </cell>
          <cell r="F77">
            <v>0</v>
          </cell>
          <cell r="G77">
            <v>1</v>
          </cell>
          <cell r="H77">
            <v>1</v>
          </cell>
          <cell r="I77">
            <v>5</v>
          </cell>
        </row>
        <row r="78">
          <cell r="B78">
            <v>14</v>
          </cell>
          <cell r="C78">
            <v>0</v>
          </cell>
          <cell r="D78">
            <v>3</v>
          </cell>
          <cell r="E78">
            <v>1</v>
          </cell>
          <cell r="F78">
            <v>3</v>
          </cell>
          <cell r="G78">
            <v>2</v>
          </cell>
          <cell r="H78">
            <v>5</v>
          </cell>
          <cell r="I78">
            <v>14</v>
          </cell>
        </row>
      </sheetData>
      <sheetData sheetId="68" refreshError="1">
        <row r="21">
          <cell r="B21">
            <v>0.9271052981345459</v>
          </cell>
          <cell r="C21">
            <v>1.034939439558344</v>
          </cell>
          <cell r="D21">
            <v>0.92106115861365723</v>
          </cell>
          <cell r="E21">
            <v>0</v>
          </cell>
          <cell r="F21">
            <v>0</v>
          </cell>
          <cell r="G21">
            <v>0</v>
          </cell>
          <cell r="H21">
            <v>0</v>
          </cell>
          <cell r="I21">
            <v>0</v>
          </cell>
          <cell r="J21">
            <v>0</v>
          </cell>
          <cell r="K21">
            <v>0</v>
          </cell>
          <cell r="L21">
            <v>0</v>
          </cell>
          <cell r="M21">
            <v>0</v>
          </cell>
          <cell r="N21">
            <v>0.22463360810741945</v>
          </cell>
          <cell r="O21">
            <v>0.77536639189258061</v>
          </cell>
        </row>
        <row r="22">
          <cell r="B22">
            <v>0.97882893956021744</v>
          </cell>
          <cell r="C22">
            <v>1.0624081213399648</v>
          </cell>
          <cell r="D22">
            <v>0.93651469607734461</v>
          </cell>
          <cell r="E22">
            <v>0</v>
          </cell>
          <cell r="F22">
            <v>0</v>
          </cell>
          <cell r="G22">
            <v>0</v>
          </cell>
          <cell r="H22">
            <v>0</v>
          </cell>
          <cell r="I22">
            <v>0</v>
          </cell>
          <cell r="J22">
            <v>0</v>
          </cell>
          <cell r="K22">
            <v>0</v>
          </cell>
          <cell r="L22">
            <v>0</v>
          </cell>
          <cell r="M22">
            <v>0</v>
          </cell>
          <cell r="N22">
            <v>0.21915065423182972</v>
          </cell>
          <cell r="O22">
            <v>0.78084934576817022</v>
          </cell>
        </row>
        <row r="23">
          <cell r="B23">
            <v>0.86231630967729234</v>
          </cell>
          <cell r="C23">
            <v>0.93844699920729058</v>
          </cell>
          <cell r="D23">
            <v>0.87095742688089528</v>
          </cell>
          <cell r="E23">
            <v>0</v>
          </cell>
          <cell r="F23">
            <v>0</v>
          </cell>
          <cell r="G23">
            <v>0</v>
          </cell>
          <cell r="H23">
            <v>0</v>
          </cell>
          <cell r="I23">
            <v>0</v>
          </cell>
          <cell r="J23">
            <v>0</v>
          </cell>
          <cell r="K23">
            <v>0</v>
          </cell>
          <cell r="L23">
            <v>0</v>
          </cell>
          <cell r="M23">
            <v>0</v>
          </cell>
          <cell r="N23">
            <v>0.20922123668066617</v>
          </cell>
          <cell r="O23">
            <v>0.79077876331933383</v>
          </cell>
        </row>
        <row r="24">
          <cell r="B24">
            <v>0.9524969227539718</v>
          </cell>
          <cell r="C24">
            <v>1.091995567552341</v>
          </cell>
          <cell r="D24">
            <v>0.94063008608120457</v>
          </cell>
          <cell r="E24">
            <v>0</v>
          </cell>
          <cell r="F24">
            <v>0</v>
          </cell>
          <cell r="G24">
            <v>0</v>
          </cell>
          <cell r="H24">
            <v>0</v>
          </cell>
          <cell r="I24">
            <v>0</v>
          </cell>
          <cell r="J24">
            <v>0</v>
          </cell>
          <cell r="K24">
            <v>0</v>
          </cell>
          <cell r="L24">
            <v>0</v>
          </cell>
          <cell r="M24">
            <v>0</v>
          </cell>
          <cell r="N24">
            <v>0.27042735944485052</v>
          </cell>
          <cell r="O24">
            <v>0.72957264055514948</v>
          </cell>
        </row>
        <row r="25">
          <cell r="B25">
            <v>0.93247094624857485</v>
          </cell>
          <cell r="C25">
            <v>1.012897826371121</v>
          </cell>
          <cell r="D25">
            <v>0.89817111874575872</v>
          </cell>
          <cell r="E25">
            <v>0</v>
          </cell>
          <cell r="F25">
            <v>0</v>
          </cell>
          <cell r="G25">
            <v>0</v>
          </cell>
          <cell r="H25">
            <v>0</v>
          </cell>
          <cell r="I25">
            <v>0</v>
          </cell>
          <cell r="J25">
            <v>0</v>
          </cell>
          <cell r="K25">
            <v>0</v>
          </cell>
          <cell r="L25">
            <v>0</v>
          </cell>
          <cell r="M25">
            <v>0</v>
          </cell>
          <cell r="N25">
            <v>0.20959281490105341</v>
          </cell>
          <cell r="O25">
            <v>0.79040718509894659</v>
          </cell>
        </row>
        <row r="26">
          <cell r="B26">
            <v>0.92867094106833048</v>
          </cell>
          <cell r="C26">
            <v>1.068843956297858</v>
          </cell>
          <cell r="D26">
            <v>0.95659449271543839</v>
          </cell>
          <cell r="E26">
            <v>0</v>
          </cell>
          <cell r="F26">
            <v>0</v>
          </cell>
          <cell r="G26">
            <v>0</v>
          </cell>
          <cell r="H26">
            <v>0</v>
          </cell>
          <cell r="I26">
            <v>0</v>
          </cell>
          <cell r="J26">
            <v>0</v>
          </cell>
          <cell r="K26">
            <v>0</v>
          </cell>
          <cell r="L26">
            <v>0</v>
          </cell>
          <cell r="M26">
            <v>0</v>
          </cell>
          <cell r="N26">
            <v>0.22456715737373031</v>
          </cell>
          <cell r="O26">
            <v>0.77543284262626966</v>
          </cell>
        </row>
        <row r="27">
          <cell r="B27">
            <v>0.97041648246660317</v>
          </cell>
          <cell r="C27">
            <v>1.0637318407838741</v>
          </cell>
          <cell r="D27">
            <v>0.94450362654112774</v>
          </cell>
          <cell r="E27">
            <v>0</v>
          </cell>
          <cell r="F27">
            <v>0</v>
          </cell>
          <cell r="G27">
            <v>0</v>
          </cell>
          <cell r="H27">
            <v>0</v>
          </cell>
          <cell r="I27">
            <v>0</v>
          </cell>
          <cell r="J27">
            <v>0</v>
          </cell>
          <cell r="K27">
            <v>0</v>
          </cell>
          <cell r="L27">
            <v>0</v>
          </cell>
          <cell r="M27">
            <v>0</v>
          </cell>
          <cell r="N27">
            <v>0.22685449306789279</v>
          </cell>
          <cell r="O27">
            <v>0.77314550693210715</v>
          </cell>
        </row>
        <row r="28">
          <cell r="B28">
            <v>0.67660854190185793</v>
          </cell>
          <cell r="C28">
            <v>1.0822238650832596</v>
          </cell>
          <cell r="D28">
            <v>0.87613393425096842</v>
          </cell>
          <cell r="E28">
            <v>0</v>
          </cell>
          <cell r="F28">
            <v>0</v>
          </cell>
          <cell r="G28">
            <v>0</v>
          </cell>
          <cell r="H28">
            <v>0</v>
          </cell>
          <cell r="I28">
            <v>0</v>
          </cell>
          <cell r="J28">
            <v>0</v>
          </cell>
          <cell r="K28">
            <v>0</v>
          </cell>
          <cell r="L28">
            <v>0</v>
          </cell>
          <cell r="M28">
            <v>0</v>
          </cell>
          <cell r="N28">
            <v>0.21937722247424202</v>
          </cell>
          <cell r="O28">
            <v>0.78062277752575793</v>
          </cell>
        </row>
        <row r="30">
          <cell r="B30">
            <v>0.96815851110970441</v>
          </cell>
          <cell r="C30">
            <v>1.1189659397206571</v>
          </cell>
          <cell r="D30">
            <v>0.99635057637722302</v>
          </cell>
          <cell r="E30">
            <v>0</v>
          </cell>
          <cell r="F30">
            <v>0</v>
          </cell>
          <cell r="G30">
            <v>0</v>
          </cell>
          <cell r="H30">
            <v>0</v>
          </cell>
          <cell r="I30">
            <v>0</v>
          </cell>
          <cell r="J30">
            <v>0</v>
          </cell>
          <cell r="K30">
            <v>0</v>
          </cell>
          <cell r="L30">
            <v>0</v>
          </cell>
          <cell r="M30">
            <v>0</v>
          </cell>
          <cell r="N30">
            <v>0.26354456011006988</v>
          </cell>
          <cell r="O30">
            <v>0.73645543988993012</v>
          </cell>
        </row>
        <row r="31">
          <cell r="B31">
            <v>1.234910277324633</v>
          </cell>
          <cell r="C31">
            <v>1.2507062146892656</v>
          </cell>
          <cell r="D31">
            <v>0.9642857142857143</v>
          </cell>
          <cell r="E31">
            <v>0</v>
          </cell>
          <cell r="F31">
            <v>0</v>
          </cell>
          <cell r="G31">
            <v>0</v>
          </cell>
          <cell r="H31">
            <v>0</v>
          </cell>
          <cell r="I31">
            <v>0</v>
          </cell>
          <cell r="J31">
            <v>0</v>
          </cell>
          <cell r="K31">
            <v>0</v>
          </cell>
          <cell r="L31">
            <v>0</v>
          </cell>
          <cell r="M31">
            <v>0</v>
          </cell>
          <cell r="N31">
            <v>0.19651105088368898</v>
          </cell>
          <cell r="O31">
            <v>0.80348894911631108</v>
          </cell>
        </row>
        <row r="32">
          <cell r="B32">
            <v>0.73708635996771588</v>
          </cell>
          <cell r="C32">
            <v>1.2733091529763174</v>
          </cell>
          <cell r="D32">
            <v>0.89465615418309241</v>
          </cell>
          <cell r="E32">
            <v>0</v>
          </cell>
          <cell r="F32">
            <v>0</v>
          </cell>
          <cell r="G32">
            <v>0</v>
          </cell>
          <cell r="H32">
            <v>0</v>
          </cell>
          <cell r="I32">
            <v>0</v>
          </cell>
          <cell r="J32">
            <v>0</v>
          </cell>
          <cell r="K32">
            <v>0</v>
          </cell>
          <cell r="L32">
            <v>0</v>
          </cell>
          <cell r="M32">
            <v>0</v>
          </cell>
          <cell r="N32">
            <v>0.33717097170971705</v>
          </cell>
          <cell r="O32">
            <v>0.6628290282902829</v>
          </cell>
        </row>
        <row r="33">
          <cell r="B33">
            <v>1.2240925828511309</v>
          </cell>
          <cell r="C33">
            <v>1.2067727039507439</v>
          </cell>
          <cell r="D33">
            <v>1.0535226652102676</v>
          </cell>
          <cell r="E33">
            <v>0</v>
          </cell>
          <cell r="F33">
            <v>0</v>
          </cell>
          <cell r="G33">
            <v>0</v>
          </cell>
          <cell r="H33">
            <v>0</v>
          </cell>
          <cell r="I33">
            <v>0</v>
          </cell>
          <cell r="J33">
            <v>0</v>
          </cell>
          <cell r="K33">
            <v>0</v>
          </cell>
          <cell r="L33">
            <v>0</v>
          </cell>
          <cell r="M33">
            <v>0</v>
          </cell>
          <cell r="N33">
            <v>0.29465798626594142</v>
          </cell>
          <cell r="O33">
            <v>0.70534201373405858</v>
          </cell>
        </row>
        <row r="34">
          <cell r="B34">
            <v>1.1573516766981944</v>
          </cell>
          <cell r="C34">
            <v>1.2365638766519824</v>
          </cell>
          <cell r="D34">
            <v>0.79923584577978468</v>
          </cell>
          <cell r="E34">
            <v>0</v>
          </cell>
          <cell r="F34">
            <v>0</v>
          </cell>
          <cell r="G34">
            <v>0</v>
          </cell>
          <cell r="H34">
            <v>0</v>
          </cell>
          <cell r="I34">
            <v>0</v>
          </cell>
          <cell r="J34">
            <v>0</v>
          </cell>
          <cell r="K34">
            <v>0</v>
          </cell>
          <cell r="L34">
            <v>0</v>
          </cell>
          <cell r="M34">
            <v>0</v>
          </cell>
          <cell r="N34">
            <v>0.23300274823754336</v>
          </cell>
          <cell r="O34">
            <v>0.76699725176245659</v>
          </cell>
        </row>
        <row r="35">
          <cell r="B35">
            <v>0.98788443616029831</v>
          </cell>
          <cell r="C35">
            <v>0.76328374070138161</v>
          </cell>
          <cell r="D35">
            <v>0.94915254237288138</v>
          </cell>
          <cell r="E35">
            <v>0</v>
          </cell>
          <cell r="F35">
            <v>0</v>
          </cell>
          <cell r="G35">
            <v>0</v>
          </cell>
          <cell r="H35">
            <v>0</v>
          </cell>
          <cell r="I35">
            <v>0</v>
          </cell>
          <cell r="J35">
            <v>0</v>
          </cell>
          <cell r="K35">
            <v>0</v>
          </cell>
          <cell r="L35">
            <v>0</v>
          </cell>
          <cell r="M35">
            <v>0</v>
          </cell>
          <cell r="N35">
            <v>0.21795215738877716</v>
          </cell>
          <cell r="O35">
            <v>0.78204784261122284</v>
          </cell>
        </row>
        <row r="36">
          <cell r="B36">
            <v>0.88888888888888884</v>
          </cell>
          <cell r="C36">
            <v>1.1148346738159072</v>
          </cell>
          <cell r="D36">
            <v>1.5391022674687644</v>
          </cell>
          <cell r="E36">
            <v>0</v>
          </cell>
          <cell r="F36">
            <v>0</v>
          </cell>
          <cell r="G36">
            <v>0</v>
          </cell>
          <cell r="H36">
            <v>0</v>
          </cell>
          <cell r="I36">
            <v>0</v>
          </cell>
          <cell r="J36">
            <v>0</v>
          </cell>
          <cell r="K36">
            <v>0</v>
          </cell>
          <cell r="L36">
            <v>0</v>
          </cell>
          <cell r="M36">
            <v>0</v>
          </cell>
          <cell r="N36">
            <v>0.30840563559659318</v>
          </cell>
          <cell r="O36">
            <v>0.69159436440340682</v>
          </cell>
        </row>
        <row r="37">
          <cell r="B37"/>
          <cell r="C37"/>
          <cell r="D37"/>
          <cell r="E37"/>
          <cell r="F37"/>
          <cell r="G37"/>
          <cell r="H37"/>
          <cell r="I37"/>
          <cell r="J37"/>
          <cell r="K37"/>
          <cell r="L37"/>
          <cell r="M37"/>
        </row>
        <row r="48">
          <cell r="B48">
            <v>1.2488157713548331</v>
          </cell>
          <cell r="C48">
            <v>1.3004626630887388</v>
          </cell>
          <cell r="D48">
            <v>1.238945518453427</v>
          </cell>
          <cell r="E48">
            <v>0.98951360576467251</v>
          </cell>
          <cell r="F48">
            <v>1.1352788694706915</v>
          </cell>
          <cell r="G48">
            <v>0.95377635890111734</v>
          </cell>
          <cell r="H48">
            <v>0.98782476768443017</v>
          </cell>
          <cell r="I48">
            <v>0.93236643865269719</v>
          </cell>
          <cell r="J48">
            <v>1.0082209585702682</v>
          </cell>
          <cell r="K48">
            <v>0.92529835501558977</v>
          </cell>
          <cell r="L48">
            <v>0.91179094197750943</v>
          </cell>
          <cell r="M48">
            <v>1.093943629163755</v>
          </cell>
          <cell r="N48">
            <v>1.0573497480833736</v>
          </cell>
        </row>
        <row r="49">
          <cell r="B49">
            <v>0.97201405152224785</v>
          </cell>
          <cell r="C49">
            <v>1.2483506944444445</v>
          </cell>
          <cell r="D49">
            <v>1.1016333938294012</v>
          </cell>
          <cell r="E49">
            <v>0.80952743902439017</v>
          </cell>
          <cell r="F49">
            <v>0.9</v>
          </cell>
          <cell r="G49">
            <v>0.8</v>
          </cell>
          <cell r="H49">
            <v>0.8</v>
          </cell>
          <cell r="I49">
            <v>0.8</v>
          </cell>
          <cell r="J49">
            <v>0.92972111553784853</v>
          </cell>
          <cell r="K49">
            <v>0.7702725724020445</v>
          </cell>
          <cell r="L49">
            <v>0.7</v>
          </cell>
          <cell r="M49">
            <v>1</v>
          </cell>
          <cell r="N49">
            <v>0.9013079642156413</v>
          </cell>
        </row>
        <row r="50">
          <cell r="B50">
            <v>1.4973094170403587</v>
          </cell>
          <cell r="C50">
            <v>1.3</v>
          </cell>
          <cell r="D50">
            <v>1</v>
          </cell>
          <cell r="E50">
            <v>0.6</v>
          </cell>
          <cell r="F50">
            <v>0.8</v>
          </cell>
          <cell r="G50">
            <v>0.8</v>
          </cell>
          <cell r="H50">
            <v>0.7</v>
          </cell>
          <cell r="I50">
            <v>0.7</v>
          </cell>
          <cell r="J50">
            <v>0.6</v>
          </cell>
          <cell r="K50">
            <v>0.7</v>
          </cell>
          <cell r="L50">
            <v>0.7</v>
          </cell>
          <cell r="M50">
            <v>0.8</v>
          </cell>
          <cell r="N50">
            <v>0.83211244762805792</v>
          </cell>
        </row>
        <row r="51">
          <cell r="B51">
            <v>1.1637768240343351</v>
          </cell>
          <cell r="C51">
            <v>1.3558682223747427</v>
          </cell>
          <cell r="D51">
            <v>1.4533235509904621</v>
          </cell>
          <cell r="E51">
            <v>1.2844660194174757</v>
          </cell>
          <cell r="F51">
            <v>1.4</v>
          </cell>
          <cell r="G51">
            <v>1.1000000000000001</v>
          </cell>
          <cell r="H51">
            <v>1.1000000000000001</v>
          </cell>
          <cell r="I51">
            <v>0.95822629969418982</v>
          </cell>
          <cell r="J51">
            <v>1.1397959183673469</v>
          </cell>
          <cell r="K51">
            <v>1.0397189349112426</v>
          </cell>
          <cell r="L51">
            <v>1.0397189349112426</v>
          </cell>
          <cell r="M51">
            <v>1.3</v>
          </cell>
          <cell r="N51">
            <v>1.1907206512173765</v>
          </cell>
        </row>
        <row r="52">
          <cell r="B52">
            <v>1.2635558583106266</v>
          </cell>
          <cell r="C52">
            <v>1.1940445365095804</v>
          </cell>
          <cell r="D52">
            <v>1.2922046867527499</v>
          </cell>
          <cell r="E52">
            <v>1.0441445783132532</v>
          </cell>
          <cell r="F52">
            <v>1.2</v>
          </cell>
          <cell r="G52">
            <v>1</v>
          </cell>
          <cell r="H52">
            <v>0.9</v>
          </cell>
          <cell r="I52">
            <v>0.97454858125537414</v>
          </cell>
          <cell r="J52">
            <v>1.161842105263158</v>
          </cell>
          <cell r="K52">
            <v>0.92423788105947025</v>
          </cell>
          <cell r="L52">
            <v>0.92423788105947025</v>
          </cell>
          <cell r="M52">
            <v>1</v>
          </cell>
          <cell r="N52">
            <v>1.0673916107272996</v>
          </cell>
        </row>
        <row r="53">
          <cell r="B53">
            <v>1.2213740953770418</v>
          </cell>
          <cell r="C53">
            <v>1.4640185113767836</v>
          </cell>
          <cell r="D53">
            <v>1.2661484648270502</v>
          </cell>
          <cell r="E53">
            <v>1.0270799347471453</v>
          </cell>
          <cell r="F53">
            <v>1.2</v>
          </cell>
          <cell r="G53">
            <v>1</v>
          </cell>
          <cell r="H53">
            <v>1.1000000000000001</v>
          </cell>
          <cell r="I53">
            <v>1.1468727534148095</v>
          </cell>
          <cell r="J53">
            <v>1.1614029142663505</v>
          </cell>
          <cell r="K53">
            <v>1.0768281101614436</v>
          </cell>
          <cell r="L53">
            <v>1.0768281101614436</v>
          </cell>
          <cell r="M53">
            <v>1.3</v>
          </cell>
          <cell r="N53">
            <v>1.1706088744140744</v>
          </cell>
        </row>
        <row r="54">
          <cell r="B54">
            <v>1.2998356164383562</v>
          </cell>
          <cell r="C54">
            <v>1.2019801980198019</v>
          </cell>
          <cell r="D54">
            <v>1.2038684719535784</v>
          </cell>
          <cell r="E54">
            <v>1.1000000000000001</v>
          </cell>
          <cell r="F54">
            <v>1.1000000000000001</v>
          </cell>
          <cell r="G54">
            <v>0.9</v>
          </cell>
          <cell r="H54">
            <v>1.1000000000000001</v>
          </cell>
          <cell r="I54">
            <v>0.8</v>
          </cell>
          <cell r="J54">
            <v>1</v>
          </cell>
          <cell r="K54">
            <v>0.9</v>
          </cell>
          <cell r="L54">
            <v>0.8</v>
          </cell>
          <cell r="M54">
            <v>1</v>
          </cell>
          <cell r="N54">
            <v>1.0322746306391719</v>
          </cell>
        </row>
        <row r="56">
          <cell r="B56">
            <v>0.97178316356398553</v>
          </cell>
          <cell r="C56">
            <v>0.98834089016378268</v>
          </cell>
          <cell r="D56">
            <v>0.98740480374926776</v>
          </cell>
          <cell r="E56">
            <v>0.99563857020953828</v>
          </cell>
          <cell r="F56">
            <v>0.99615352454218575</v>
          </cell>
          <cell r="G56">
            <v>0.99806771402167516</v>
          </cell>
          <cell r="H56">
            <v>0.99876730513938938</v>
          </cell>
          <cell r="I56">
            <v>0.99541085808295093</v>
          </cell>
          <cell r="J56">
            <v>0.99268887083671808</v>
          </cell>
          <cell r="K56">
            <v>0.99720460165573599</v>
          </cell>
          <cell r="L56">
            <v>0.99411886091621959</v>
          </cell>
          <cell r="M56">
            <v>0.99371069182389937</v>
          </cell>
          <cell r="N56">
            <v>0.99282442869276011</v>
          </cell>
        </row>
        <row r="57">
          <cell r="B57">
            <v>1</v>
          </cell>
          <cell r="C57">
            <v>0.99913194444444442</v>
          </cell>
          <cell r="D57">
            <v>0.99637023593466423</v>
          </cell>
          <cell r="E57">
            <v>0.99771341463414631</v>
          </cell>
          <cell r="F57">
            <v>0.99819657348963031</v>
          </cell>
          <cell r="G57">
            <v>0.99726027397260275</v>
          </cell>
          <cell r="H57">
            <v>1</v>
          </cell>
          <cell r="I57">
            <v>1</v>
          </cell>
          <cell r="J57">
            <v>1</v>
          </cell>
          <cell r="K57">
            <v>1</v>
          </cell>
          <cell r="L57">
            <v>1</v>
          </cell>
          <cell r="M57">
            <v>0.99893390191897657</v>
          </cell>
          <cell r="N57">
            <v>0.9989388311983628</v>
          </cell>
        </row>
        <row r="58">
          <cell r="B58">
            <v>0.93183856502242157</v>
          </cell>
          <cell r="C58">
            <v>0.99919999999999998</v>
          </cell>
          <cell r="D58">
            <v>0.99808612440191391</v>
          </cell>
          <cell r="E58">
            <v>0.99867637326273995</v>
          </cell>
          <cell r="F58">
            <v>0.99515570934256059</v>
          </cell>
          <cell r="G58">
            <v>0.99919354838709673</v>
          </cell>
          <cell r="H58">
            <v>1</v>
          </cell>
          <cell r="I58">
            <v>0.99801980198019802</v>
          </cell>
          <cell r="J58">
            <v>0.99904716531681759</v>
          </cell>
          <cell r="K58">
            <v>1</v>
          </cell>
          <cell r="L58">
            <v>1</v>
          </cell>
          <cell r="M58">
            <v>0.99894736842105258</v>
          </cell>
          <cell r="N58">
            <v>0.99364779024192462</v>
          </cell>
        </row>
        <row r="59">
          <cell r="B59">
            <v>0.99825327510917028</v>
          </cell>
          <cell r="C59">
            <v>0.99931365820178453</v>
          </cell>
          <cell r="D59">
            <v>1</v>
          </cell>
          <cell r="E59">
            <v>0.99930651872399445</v>
          </cell>
          <cell r="F59">
            <v>0.99624060150375937</v>
          </cell>
          <cell r="G59">
            <v>0.99886234357224113</v>
          </cell>
          <cell r="H59">
            <v>1</v>
          </cell>
          <cell r="I59">
            <v>1</v>
          </cell>
          <cell r="J59">
            <v>1</v>
          </cell>
          <cell r="K59">
            <v>0.99778106508875741</v>
          </cell>
          <cell r="L59">
            <v>1</v>
          </cell>
          <cell r="M59">
            <v>1</v>
          </cell>
          <cell r="N59">
            <v>0.99911244244743991</v>
          </cell>
        </row>
        <row r="60">
          <cell r="B60">
            <v>0.93869209809264309</v>
          </cell>
          <cell r="C60">
            <v>0.981874676333506</v>
          </cell>
          <cell r="D60">
            <v>0.95361071257771401</v>
          </cell>
          <cell r="E60">
            <v>0.9874698795180723</v>
          </cell>
          <cell r="F60">
            <v>0.99354578459056075</v>
          </cell>
          <cell r="G60">
            <v>0.99761526232114472</v>
          </cell>
          <cell r="H60">
            <v>0.99659863945578231</v>
          </cell>
          <cell r="I60">
            <v>0.9785038693035254</v>
          </cell>
          <cell r="J60">
            <v>0.957995951417004</v>
          </cell>
          <cell r="K60">
            <v>0.9885057471264368</v>
          </cell>
          <cell r="L60">
            <v>0.97353224254090476</v>
          </cell>
          <cell r="M60">
            <v>0.97534766118836913</v>
          </cell>
          <cell r="N60">
            <v>0.97877386934673372</v>
          </cell>
        </row>
        <row r="61">
          <cell r="B61">
            <v>0.97659176029962547</v>
          </cell>
          <cell r="C61">
            <v>0.97686077902043966</v>
          </cell>
          <cell r="D61">
            <v>0.99805674310143799</v>
          </cell>
          <cell r="E61">
            <v>0.99673735725938006</v>
          </cell>
          <cell r="F61">
            <v>0.99556704839305499</v>
          </cell>
          <cell r="G61">
            <v>0.99667159763313606</v>
          </cell>
          <cell r="H61">
            <v>0.9981412639405205</v>
          </cell>
          <cell r="I61">
            <v>1</v>
          </cell>
          <cell r="J61">
            <v>0.99864452727888853</v>
          </cell>
          <cell r="K61">
            <v>1</v>
          </cell>
          <cell r="L61">
            <v>0.99958402662229617</v>
          </cell>
          <cell r="M61">
            <v>0.99548736462093868</v>
          </cell>
          <cell r="N61">
            <v>0.99452579258463192</v>
          </cell>
        </row>
        <row r="62">
          <cell r="B62">
            <v>0.98739726027397257</v>
          </cell>
          <cell r="C62">
            <v>0.98844884488448848</v>
          </cell>
          <cell r="D62">
            <v>0.98984526112185689</v>
          </cell>
          <cell r="E62">
            <v>0.99658119658119659</v>
          </cell>
          <cell r="F62">
            <v>0.99915146372507424</v>
          </cell>
          <cell r="G62">
            <v>0.99922779922779925</v>
          </cell>
          <cell r="H62">
            <v>0.99955771782397174</v>
          </cell>
          <cell r="I62">
            <v>0.99961948249619481</v>
          </cell>
          <cell r="J62">
            <v>0.99957680914092251</v>
          </cell>
          <cell r="K62">
            <v>1</v>
          </cell>
          <cell r="L62">
            <v>0.99940898345153661</v>
          </cell>
          <cell r="M62">
            <v>0.99832775919732442</v>
          </cell>
          <cell r="N62">
            <v>0.99648415896341946</v>
          </cell>
        </row>
        <row r="73">
          <cell r="B73">
            <v>0.41083355074354294</v>
          </cell>
          <cell r="C73">
            <v>0.32953765714867406</v>
          </cell>
          <cell r="D73">
            <v>0.31306971110712362</v>
          </cell>
          <cell r="E73">
            <v>0.35593412977041394</v>
          </cell>
          <cell r="F73">
            <v>0.31545112933855912</v>
          </cell>
          <cell r="G73">
            <v>0.27223095335960734</v>
          </cell>
          <cell r="H73">
            <v>0.25251400388314849</v>
          </cell>
          <cell r="I73">
            <v>0.25079656633054676</v>
          </cell>
          <cell r="J73">
            <v>0.26664553427221532</v>
          </cell>
          <cell r="K73">
            <v>0.24211753086419738</v>
          </cell>
          <cell r="L73">
            <v>0.28104518677907514</v>
          </cell>
          <cell r="M73">
            <v>0.32003142500302162</v>
          </cell>
          <cell r="N73">
            <v>0.29484509403695008</v>
          </cell>
        </row>
        <row r="74">
          <cell r="B74">
            <v>0.4</v>
          </cell>
          <cell r="C74">
            <v>0.3</v>
          </cell>
          <cell r="D74">
            <v>0.24916080129940399</v>
          </cell>
          <cell r="E74">
            <v>0.3</v>
          </cell>
          <cell r="F74">
            <v>0.3</v>
          </cell>
          <cell r="G74">
            <v>0.2</v>
          </cell>
          <cell r="H74">
            <v>0.2</v>
          </cell>
          <cell r="I74">
            <v>0.2</v>
          </cell>
          <cell r="J74">
            <v>0.24930635838150303</v>
          </cell>
          <cell r="K74">
            <v>0.2</v>
          </cell>
          <cell r="L74">
            <v>0.2</v>
          </cell>
          <cell r="M74">
            <v>0.2</v>
          </cell>
          <cell r="N74">
            <v>0.25632804129736042</v>
          </cell>
        </row>
        <row r="75">
          <cell r="B75">
            <v>0.5</v>
          </cell>
          <cell r="C75">
            <v>0.3</v>
          </cell>
          <cell r="D75">
            <v>0.4</v>
          </cell>
          <cell r="E75">
            <v>0.4</v>
          </cell>
          <cell r="F75">
            <v>0.3</v>
          </cell>
          <cell r="G75">
            <v>0.3</v>
          </cell>
          <cell r="H75">
            <v>0.3</v>
          </cell>
          <cell r="I75">
            <v>0.3</v>
          </cell>
          <cell r="J75">
            <v>0.3</v>
          </cell>
          <cell r="K75">
            <v>0.2</v>
          </cell>
          <cell r="L75">
            <v>0.2</v>
          </cell>
          <cell r="M75">
            <v>0.3</v>
          </cell>
          <cell r="N75">
            <v>0.30483305430078655</v>
          </cell>
        </row>
        <row r="76">
          <cell r="B76">
            <v>0.4</v>
          </cell>
          <cell r="C76">
            <v>0.4</v>
          </cell>
          <cell r="D76">
            <v>0.37308520455244504</v>
          </cell>
          <cell r="E76">
            <v>0.42755528989838593</v>
          </cell>
          <cell r="F76">
            <v>0.4</v>
          </cell>
          <cell r="G76">
            <v>0.3</v>
          </cell>
          <cell r="H76">
            <v>0.3</v>
          </cell>
          <cell r="I76">
            <v>0.28078634247284001</v>
          </cell>
          <cell r="J76">
            <v>0.27271370285600599</v>
          </cell>
          <cell r="K76">
            <v>0.24428907313451301</v>
          </cell>
          <cell r="L76">
            <v>0.3</v>
          </cell>
          <cell r="M76">
            <v>0.3</v>
          </cell>
          <cell r="N76">
            <v>0.32545039807771098</v>
          </cell>
        </row>
        <row r="77">
          <cell r="B77">
            <v>0.4</v>
          </cell>
          <cell r="C77">
            <v>0.35334443099273599</v>
          </cell>
          <cell r="D77">
            <v>0.30537658298156001</v>
          </cell>
          <cell r="E77">
            <v>0.32115693626138198</v>
          </cell>
          <cell r="F77">
            <v>0.3</v>
          </cell>
          <cell r="G77">
            <v>0.2</v>
          </cell>
          <cell r="H77">
            <v>0.2</v>
          </cell>
          <cell r="I77">
            <v>0.16731104289388499</v>
          </cell>
          <cell r="J77">
            <v>0.210812475256235</v>
          </cell>
          <cell r="K77">
            <v>0.21834688186079601</v>
          </cell>
          <cell r="L77">
            <v>0.3</v>
          </cell>
          <cell r="M77">
            <v>0.3</v>
          </cell>
          <cell r="N77">
            <v>0.26532166348133368</v>
          </cell>
        </row>
        <row r="78">
          <cell r="B78">
            <v>0.5</v>
          </cell>
          <cell r="C78">
            <v>0.3</v>
          </cell>
          <cell r="D78">
            <v>0.3</v>
          </cell>
          <cell r="E78">
            <v>0.4</v>
          </cell>
          <cell r="F78">
            <v>0.3</v>
          </cell>
          <cell r="G78">
            <v>0.3</v>
          </cell>
          <cell r="H78">
            <v>0.3</v>
          </cell>
          <cell r="I78">
            <v>0.25718454417387798</v>
          </cell>
          <cell r="J78">
            <v>0.32218350754936098</v>
          </cell>
          <cell r="K78">
            <v>0.26085702513391001</v>
          </cell>
          <cell r="L78">
            <v>0.3</v>
          </cell>
          <cell r="M78">
            <v>0.4</v>
          </cell>
          <cell r="N78">
            <v>0.3178100241848052</v>
          </cell>
        </row>
        <row r="79">
          <cell r="B79">
            <v>0.3</v>
          </cell>
          <cell r="C79">
            <v>0.3</v>
          </cell>
          <cell r="D79">
            <v>0.3</v>
          </cell>
          <cell r="E79">
            <v>0.3</v>
          </cell>
          <cell r="F79">
            <v>0.3</v>
          </cell>
          <cell r="G79">
            <v>0.3</v>
          </cell>
          <cell r="H79">
            <v>0.2</v>
          </cell>
          <cell r="I79">
            <v>0.3</v>
          </cell>
          <cell r="J79">
            <v>0.3</v>
          </cell>
          <cell r="K79">
            <v>0.3</v>
          </cell>
          <cell r="L79">
            <v>0.3</v>
          </cell>
          <cell r="M79">
            <v>0.4</v>
          </cell>
          <cell r="N79">
            <v>0.29704565707396346</v>
          </cell>
        </row>
        <row r="81">
          <cell r="B81">
            <v>0.95744195147404121</v>
          </cell>
          <cell r="C81">
            <v>0.97693693693693695</v>
          </cell>
          <cell r="D81">
            <v>0.98100215323883011</v>
          </cell>
          <cell r="E81">
            <v>0.97944081024423513</v>
          </cell>
          <cell r="F81">
            <v>0.9837569194714938</v>
          </cell>
          <cell r="G81">
            <v>0.98851519620880579</v>
          </cell>
          <cell r="H81">
            <v>0.9922560199959829</v>
          </cell>
          <cell r="I81">
            <v>0.99330884282340592</v>
          </cell>
          <cell r="J81">
            <v>0.99130552914006254</v>
          </cell>
          <cell r="K81">
            <v>0.99004444444444439</v>
          </cell>
          <cell r="L81">
            <v>0.99178101520335815</v>
          </cell>
          <cell r="M81">
            <v>0.98616091213085688</v>
          </cell>
          <cell r="N81">
            <v>0.98568313697907506</v>
          </cell>
        </row>
        <row r="82">
          <cell r="B82">
            <v>0.97003899035501739</v>
          </cell>
          <cell r="C82">
            <v>0.98207495926127109</v>
          </cell>
          <cell r="D82">
            <v>0.98375744450460201</v>
          </cell>
          <cell r="E82">
            <v>0.9750904832872046</v>
          </cell>
          <cell r="F82">
            <v>0.9865044247787611</v>
          </cell>
          <cell r="G82">
            <v>0.99354005167958659</v>
          </cell>
          <cell r="H82">
            <v>0.99202922617070743</v>
          </cell>
          <cell r="I82">
            <v>0.99131902580178444</v>
          </cell>
          <cell r="J82">
            <v>0.99335260115606938</v>
          </cell>
          <cell r="K82">
            <v>0.99407826982492276</v>
          </cell>
          <cell r="L82">
            <v>0.9865819209039548</v>
          </cell>
          <cell r="M82">
            <v>0.9882352941176471</v>
          </cell>
          <cell r="N82">
            <v>0.98544852439855846</v>
          </cell>
        </row>
        <row r="83">
          <cell r="B83">
            <v>0.93406593406593408</v>
          </cell>
          <cell r="C83">
            <v>0.9745529573590096</v>
          </cell>
          <cell r="D83">
            <v>0.9914906103286385</v>
          </cell>
          <cell r="E83">
            <v>0.98059508408796892</v>
          </cell>
          <cell r="F83">
            <v>0.99075630252100844</v>
          </cell>
          <cell r="G83">
            <v>0.98640205806688719</v>
          </cell>
          <cell r="H83">
            <v>0.9933752335654833</v>
          </cell>
          <cell r="I83">
            <v>0.99159149977067729</v>
          </cell>
          <cell r="J83">
            <v>0.99621818181818178</v>
          </cell>
          <cell r="K83">
            <v>0.99761620977353993</v>
          </cell>
          <cell r="L83">
            <v>0.99738421295583934</v>
          </cell>
          <cell r="M83">
            <v>0.99759268175252769</v>
          </cell>
          <cell r="N83">
            <v>0.98902296490507624</v>
          </cell>
        </row>
        <row r="84">
          <cell r="B84">
            <v>0.98591760299625464</v>
          </cell>
          <cell r="C84">
            <v>0.99409806295399517</v>
          </cell>
          <cell r="D84">
            <v>0.99031067363888037</v>
          </cell>
          <cell r="E84">
            <v>0.98406056983462842</v>
          </cell>
          <cell r="F84">
            <v>0.97881799163179917</v>
          </cell>
          <cell r="G84">
            <v>0.99447259327498849</v>
          </cell>
          <cell r="H84">
            <v>0.99844199424736335</v>
          </cell>
          <cell r="I84">
            <v>0.99937920331091568</v>
          </cell>
          <cell r="J84">
            <v>0.99870633893919791</v>
          </cell>
          <cell r="K84">
            <v>0.9992575176339562</v>
          </cell>
          <cell r="L84">
            <v>0.99964747356051709</v>
          </cell>
          <cell r="M84">
            <v>0.99925317401045555</v>
          </cell>
          <cell r="N84">
            <v>0.99424199138513325</v>
          </cell>
        </row>
        <row r="85">
          <cell r="B85">
            <v>0.94320933303984156</v>
          </cell>
          <cell r="C85">
            <v>0.96932745521058061</v>
          </cell>
          <cell r="D85">
            <v>0.96900688735836482</v>
          </cell>
          <cell r="E85">
            <v>0.96210498125334765</v>
          </cell>
          <cell r="F85">
            <v>0.9693550302886329</v>
          </cell>
          <cell r="G85">
            <v>0.98402670163309092</v>
          </cell>
          <cell r="H85">
            <v>0.98757324712063044</v>
          </cell>
          <cell r="I85">
            <v>0.99186924417157551</v>
          </cell>
          <cell r="J85">
            <v>0.98794703734658862</v>
          </cell>
          <cell r="K85">
            <v>0.98231768824541621</v>
          </cell>
          <cell r="L85">
            <v>0.98426651735722281</v>
          </cell>
          <cell r="M85">
            <v>0.97210608424336975</v>
          </cell>
          <cell r="N85">
            <v>0.97764858838508018</v>
          </cell>
        </row>
        <row r="86">
          <cell r="B86">
            <v>0.94059662775616082</v>
          </cell>
          <cell r="C86">
            <v>0.9824198552223371</v>
          </cell>
          <cell r="D86">
            <v>0.98983230897640184</v>
          </cell>
          <cell r="E86">
            <v>0.98883386736576362</v>
          </cell>
          <cell r="F86">
            <v>0.98947979394906771</v>
          </cell>
          <cell r="G86">
            <v>0.99188272352798645</v>
          </cell>
          <cell r="H86">
            <v>0.99064516129032254</v>
          </cell>
          <cell r="I86">
            <v>0.9934594485812035</v>
          </cell>
          <cell r="J86">
            <v>0.99245063879210216</v>
          </cell>
          <cell r="K86">
            <v>0.99670374948496088</v>
          </cell>
          <cell r="L86">
            <v>0.99748698617842402</v>
          </cell>
          <cell r="M86">
            <v>0.9980522456461961</v>
          </cell>
          <cell r="N86">
            <v>0.99015928613126514</v>
          </cell>
        </row>
        <row r="87">
          <cell r="B87">
            <v>0.96004770423375074</v>
          </cell>
          <cell r="C87">
            <v>0.9554259529264737</v>
          </cell>
          <cell r="D87">
            <v>0.96375143843498279</v>
          </cell>
          <cell r="E87">
            <v>0.98253486961795022</v>
          </cell>
          <cell r="F87">
            <v>0.98659838744824579</v>
          </cell>
          <cell r="G87">
            <v>0.98510087946197622</v>
          </cell>
          <cell r="H87">
            <v>0.99271119608077429</v>
          </cell>
          <cell r="I87">
            <v>0.99118982742960948</v>
          </cell>
          <cell r="J87">
            <v>0.98654991875789855</v>
          </cell>
          <cell r="K87">
            <v>0.98433032139997712</v>
          </cell>
          <cell r="L87">
            <v>0.99052020381561801</v>
          </cell>
          <cell r="M87">
            <v>0.97351828499369486</v>
          </cell>
          <cell r="N87">
            <v>0.98236620013628972</v>
          </cell>
        </row>
        <row r="98">
          <cell r="B98">
            <v>0.13694239550403933</v>
          </cell>
          <cell r="C98">
            <v>0.11127329761414115</v>
          </cell>
          <cell r="D98">
            <v>0.11426635456449429</v>
          </cell>
          <cell r="E98">
            <v>0.11000516737245412</v>
          </cell>
          <cell r="F98">
            <v>0.10740857965908884</v>
          </cell>
          <cell r="G98">
            <v>0.10446551499717034</v>
          </cell>
          <cell r="H98">
            <v>9.3874543935699439E-2</v>
          </cell>
          <cell r="I98">
            <v>9.6144322088213025E-2</v>
          </cell>
          <cell r="J98">
            <v>0.10096245074730158</v>
          </cell>
          <cell r="K98">
            <v>9.3143526207897537E-2</v>
          </cell>
          <cell r="L98">
            <v>8.6481197890079964E-2</v>
          </cell>
          <cell r="M98">
            <v>9.6080719605580608E-2</v>
          </cell>
          <cell r="N98">
            <v>0.11394107489974109</v>
          </cell>
        </row>
        <row r="99">
          <cell r="B99">
            <v>0.125</v>
          </cell>
          <cell r="C99">
            <v>0.11834968048744242</v>
          </cell>
          <cell r="D99">
            <v>0.12605610561056105</v>
          </cell>
          <cell r="E99">
            <v>0.1210952658129608</v>
          </cell>
          <cell r="F99">
            <v>0.11189320388349515</v>
          </cell>
          <cell r="G99">
            <v>9.3458333333333324E-2</v>
          </cell>
          <cell r="H99">
            <v>9.4541666666666677E-2</v>
          </cell>
          <cell r="I99">
            <v>9.8305752561071713E-2</v>
          </cell>
          <cell r="J99">
            <v>9.2069312625826863E-2</v>
          </cell>
          <cell r="K99">
            <v>9.5319013956860613E-2</v>
          </cell>
          <cell r="L99">
            <v>0.125</v>
          </cell>
          <cell r="M99">
            <v>8.3333333333333329E-2</v>
          </cell>
          <cell r="N99">
            <v>0.1394754670899335</v>
          </cell>
        </row>
        <row r="100">
          <cell r="B100">
            <v>0.25</v>
          </cell>
          <cell r="C100">
            <v>0.14978902953586498</v>
          </cell>
          <cell r="D100">
            <v>0.10923731388635673</v>
          </cell>
          <cell r="E100">
            <v>0.11447482638888888</v>
          </cell>
          <cell r="F100">
            <v>0.10240740740740741</v>
          </cell>
          <cell r="G100">
            <v>0.11483333333333333</v>
          </cell>
          <cell r="H100">
            <v>0.10525</v>
          </cell>
          <cell r="I100">
            <v>0.10103397341211227</v>
          </cell>
          <cell r="J100">
            <v>9.5938471384165294E-2</v>
          </cell>
          <cell r="K100">
            <v>9.0854733131923479E-2</v>
          </cell>
          <cell r="L100">
            <v>8.3333333333333329E-2</v>
          </cell>
          <cell r="M100">
            <v>8.3333333333333329E-2</v>
          </cell>
          <cell r="N100">
            <v>0.11172454229220065</v>
          </cell>
        </row>
        <row r="101">
          <cell r="B101">
            <v>0.125</v>
          </cell>
          <cell r="C101">
            <v>9.1202392193893631E-2</v>
          </cell>
          <cell r="D101">
            <v>9.9701011959521621E-2</v>
          </cell>
          <cell r="E101">
            <v>0.11351132686084142</v>
          </cell>
          <cell r="F101">
            <v>0.11559556627613142</v>
          </cell>
          <cell r="G101">
            <v>8.679166666666667E-2</v>
          </cell>
          <cell r="H101">
            <v>8.8749999999999996E-2</v>
          </cell>
          <cell r="I101">
            <v>8.8859939996841941E-2</v>
          </cell>
          <cell r="J101">
            <v>8.949241357735023E-2</v>
          </cell>
          <cell r="K101">
            <v>8.2429862101759385E-2</v>
          </cell>
          <cell r="L101">
            <v>8.3333333333333329E-2</v>
          </cell>
          <cell r="M101">
            <v>8.3333333333333329E-2</v>
          </cell>
          <cell r="N101">
            <v>0.10717654172360684</v>
          </cell>
        </row>
        <row r="102">
          <cell r="B102">
            <v>0.11988155668358713</v>
          </cell>
          <cell r="C102">
            <v>0.11200776855076346</v>
          </cell>
          <cell r="D102">
            <v>0.12370760959470638</v>
          </cell>
          <cell r="E102">
            <v>0.11010009099181074</v>
          </cell>
          <cell r="F102">
            <v>0.13183969239869861</v>
          </cell>
          <cell r="G102">
            <v>9.6291666666666664E-2</v>
          </cell>
          <cell r="H102">
            <v>9.5250000000000001E-2</v>
          </cell>
          <cell r="I102">
            <v>9.2650103519668736E-2</v>
          </cell>
          <cell r="J102">
            <v>0.10902228404184416</v>
          </cell>
          <cell r="K102">
            <v>0.10001168174673974</v>
          </cell>
          <cell r="L102">
            <v>8.3333333333333329E-2</v>
          </cell>
          <cell r="M102">
            <v>0.125</v>
          </cell>
          <cell r="N102">
            <v>0.11895720068718087</v>
          </cell>
        </row>
        <row r="103">
          <cell r="B103">
            <v>0.125</v>
          </cell>
          <cell r="C103">
            <v>9.1476254480286734E-2</v>
          </cell>
          <cell r="D103">
            <v>9.4033258365705738E-2</v>
          </cell>
          <cell r="E103">
            <v>9.1340075853350189E-2</v>
          </cell>
          <cell r="F103">
            <v>9.1337464497805318E-2</v>
          </cell>
          <cell r="G103">
            <v>8.7916666666666657E-2</v>
          </cell>
          <cell r="H103">
            <v>8.5000000000000006E-2</v>
          </cell>
          <cell r="I103">
            <v>8.1706281833616293E-2</v>
          </cell>
          <cell r="J103">
            <v>8.6240724885844763E-2</v>
          </cell>
          <cell r="K103">
            <v>7.5072761513439487E-2</v>
          </cell>
          <cell r="L103">
            <v>8.3333333333333329E-2</v>
          </cell>
          <cell r="M103">
            <v>8.3333333333333329E-2</v>
          </cell>
          <cell r="N103">
            <v>9.7550137766428888E-2</v>
          </cell>
        </row>
        <row r="104">
          <cell r="B104">
            <v>0.16666666666666666</v>
          </cell>
          <cell r="C104">
            <v>0.14428490990990991</v>
          </cell>
          <cell r="D104">
            <v>0.14695436934997849</v>
          </cell>
          <cell r="E104">
            <v>0.11898737621068668</v>
          </cell>
          <cell r="F104">
            <v>0.11092192281117363</v>
          </cell>
          <cell r="G104">
            <v>0.12658333333333333</v>
          </cell>
          <cell r="H104">
            <v>9.5958333333333326E-2</v>
          </cell>
          <cell r="I104">
            <v>0.11377539873279441</v>
          </cell>
          <cell r="J104">
            <v>0.11255680588617183</v>
          </cell>
          <cell r="K104">
            <v>0.10685970355049983</v>
          </cell>
          <cell r="L104">
            <v>8.3333333333333329E-2</v>
          </cell>
          <cell r="M104">
            <v>8.3333333333333329E-2</v>
          </cell>
          <cell r="N104">
            <v>0.12064708455522974</v>
          </cell>
        </row>
        <row r="106">
          <cell r="B106">
            <v>0.93983140147523714</v>
          </cell>
          <cell r="C106">
            <v>0.97087512020881994</v>
          </cell>
          <cell r="D106">
            <v>0.97517555747197238</v>
          </cell>
          <cell r="E106">
            <v>0.97648215366001212</v>
          </cell>
          <cell r="F106">
            <v>0.98150492651510979</v>
          </cell>
          <cell r="G106">
            <v>0.98478777589134125</v>
          </cell>
          <cell r="H106">
            <v>0.99046328908154968</v>
          </cell>
          <cell r="I106">
            <v>0.98907533647963641</v>
          </cell>
          <cell r="J106">
            <v>0.98918393999263299</v>
          </cell>
          <cell r="K106">
            <v>0.98532118328320695</v>
          </cell>
          <cell r="L106">
            <v>0.98906755147183933</v>
          </cell>
          <cell r="M106">
            <v>0.9906115598447498</v>
          </cell>
          <cell r="N106">
            <v>0.98300299841313366</v>
          </cell>
        </row>
        <row r="107">
          <cell r="B107">
            <v>0.96326530612244898</v>
          </cell>
          <cell r="C107">
            <v>0.97681676326348643</v>
          </cell>
          <cell r="D107">
            <v>0.98732673267326732</v>
          </cell>
          <cell r="E107">
            <v>0.98603026775320135</v>
          </cell>
          <cell r="F107">
            <v>0.9857605177993527</v>
          </cell>
          <cell r="G107">
            <v>0.99342105263157898</v>
          </cell>
          <cell r="H107">
            <v>0.99462943071965626</v>
          </cell>
          <cell r="I107">
            <v>0.99763593380614657</v>
          </cell>
          <cell r="J107">
            <v>0.994823123382226</v>
          </cell>
          <cell r="K107">
            <v>0.99401848830886352</v>
          </cell>
          <cell r="L107">
            <v>0.99268018018018023</v>
          </cell>
          <cell r="M107">
            <v>0.99611111111111106</v>
          </cell>
          <cell r="N107">
            <v>0.98727015558698727</v>
          </cell>
        </row>
        <row r="108">
          <cell r="B108">
            <v>0.76771653543307083</v>
          </cell>
          <cell r="C108">
            <v>0.93670886075949367</v>
          </cell>
          <cell r="D108">
            <v>0.97082953509571557</v>
          </cell>
          <cell r="E108">
            <v>0.97395833333333337</v>
          </cell>
          <cell r="F108">
            <v>0.99316239316239319</v>
          </cell>
          <cell r="G108">
            <v>0.97713178294573644</v>
          </cell>
          <cell r="H108">
            <v>0.98382304390888087</v>
          </cell>
          <cell r="I108">
            <v>0.99172821270310196</v>
          </cell>
          <cell r="J108">
            <v>0.99451453647833243</v>
          </cell>
          <cell r="K108">
            <v>0.99471299093655585</v>
          </cell>
          <cell r="L108">
            <v>0.99853544229642643</v>
          </cell>
          <cell r="M108">
            <v>0.99862825788751719</v>
          </cell>
          <cell r="N108">
            <v>0.9821720752658849</v>
          </cell>
        </row>
        <row r="109">
          <cell r="B109">
            <v>0.97360450021635658</v>
          </cell>
          <cell r="C109">
            <v>0.99102927289896126</v>
          </cell>
          <cell r="D109">
            <v>0.99080036798528059</v>
          </cell>
          <cell r="E109">
            <v>0.97605177993527503</v>
          </cell>
          <cell r="F109">
            <v>0.97381116471399032</v>
          </cell>
          <cell r="G109">
            <v>0.99744027303754268</v>
          </cell>
          <cell r="H109">
            <v>0.99734466277217204</v>
          </cell>
          <cell r="I109">
            <v>0.99857887257224065</v>
          </cell>
          <cell r="J109">
            <v>0.99741905208822146</v>
          </cell>
          <cell r="K109">
            <v>0.99971469329529239</v>
          </cell>
          <cell r="L109">
            <v>0.99914505557138789</v>
          </cell>
          <cell r="M109">
            <v>0.9996007984031936</v>
          </cell>
          <cell r="N109">
            <v>0.99286181497596904</v>
          </cell>
        </row>
        <row r="110">
          <cell r="B110">
            <v>0.94957698815566838</v>
          </cell>
          <cell r="C110">
            <v>0.96758639164211091</v>
          </cell>
          <cell r="D110">
            <v>0.96464019851116622</v>
          </cell>
          <cell r="E110">
            <v>0.96860782529572342</v>
          </cell>
          <cell r="F110">
            <v>0.96539485359361132</v>
          </cell>
          <cell r="G110">
            <v>0.97906892818477087</v>
          </cell>
          <cell r="H110">
            <v>0.98582412301777989</v>
          </cell>
          <cell r="I110">
            <v>0.98593350383631717</v>
          </cell>
          <cell r="J110">
            <v>0.98582978353473005</v>
          </cell>
          <cell r="K110">
            <v>0.97718873454823496</v>
          </cell>
          <cell r="L110">
            <v>0.97990017536759744</v>
          </cell>
          <cell r="M110">
            <v>0.97839876564375106</v>
          </cell>
          <cell r="N110">
            <v>0.9773948489901797</v>
          </cell>
        </row>
        <row r="111">
          <cell r="B111">
            <v>0.9418439716312057</v>
          </cell>
          <cell r="C111">
            <v>0.9844086021505376</v>
          </cell>
          <cell r="D111">
            <v>0.98078102637497444</v>
          </cell>
          <cell r="E111">
            <v>0.98135271807838176</v>
          </cell>
          <cell r="F111">
            <v>0.98702556158017041</v>
          </cell>
          <cell r="G111">
            <v>0.9905325443786982</v>
          </cell>
          <cell r="H111">
            <v>0.99470569915914042</v>
          </cell>
          <cell r="I111">
            <v>0.99518958687040182</v>
          </cell>
          <cell r="J111">
            <v>0.98886986301369861</v>
          </cell>
          <cell r="K111">
            <v>0.99845916795069334</v>
          </cell>
          <cell r="L111">
            <v>0.99851190476190477</v>
          </cell>
          <cell r="M111">
            <v>0.9965397923875432</v>
          </cell>
          <cell r="N111">
            <v>0.98936621710836559</v>
          </cell>
        </row>
        <row r="112">
          <cell r="B112">
            <v>0.9109159347553325</v>
          </cell>
          <cell r="C112">
            <v>0.93648648648648647</v>
          </cell>
          <cell r="D112">
            <v>0.95221696082651741</v>
          </cell>
          <cell r="E112">
            <v>0.97322886059418867</v>
          </cell>
          <cell r="F112">
            <v>0.97838318033757776</v>
          </cell>
          <cell r="G112">
            <v>0.98121944944687423</v>
          </cell>
          <cell r="H112">
            <v>0.98927294398092969</v>
          </cell>
          <cell r="I112">
            <v>0.97421892069040861</v>
          </cell>
          <cell r="J112">
            <v>0.98463536031162091</v>
          </cell>
          <cell r="K112">
            <v>0.96820062047569799</v>
          </cell>
          <cell r="L112">
            <v>0.97592152199762183</v>
          </cell>
          <cell r="M112">
            <v>0.98257211538461542</v>
          </cell>
          <cell r="N112">
            <v>0.97355471864089949</v>
          </cell>
        </row>
        <row r="130">
          <cell r="B130">
            <v>10.927830188679245</v>
          </cell>
          <cell r="C130">
            <v>10.745500849617674</v>
          </cell>
          <cell r="D130">
            <v>10.653608490566038</v>
          </cell>
          <cell r="E130">
            <v>10.616592592592593</v>
          </cell>
          <cell r="F130">
            <v>10.862477558348294</v>
          </cell>
          <cell r="G130">
            <v>10.700802603036875</v>
          </cell>
          <cell r="H130">
            <v>10.81875</v>
          </cell>
          <cell r="I130">
            <v>10.879357798165138</v>
          </cell>
          <cell r="J130">
            <v>9.9993458393458408</v>
          </cell>
          <cell r="K130">
            <v>9.2718750000000014</v>
          </cell>
          <cell r="L130">
            <v>9.5636574074074066</v>
          </cell>
          <cell r="M130">
            <v>9.5826086956521745</v>
          </cell>
          <cell r="N130">
            <v>10.41234937002805</v>
          </cell>
        </row>
        <row r="131">
          <cell r="B131">
            <v>10.6</v>
          </cell>
          <cell r="C131">
            <v>9.7799999999999994</v>
          </cell>
          <cell r="D131">
            <v>10.61808510638298</v>
          </cell>
          <cell r="E131">
            <v>9.9466666666666672</v>
          </cell>
          <cell r="F131">
            <v>9.6999999999999993</v>
          </cell>
          <cell r="G131">
            <v>10.18</v>
          </cell>
          <cell r="H131">
            <v>11</v>
          </cell>
          <cell r="I131">
            <v>11.5</v>
          </cell>
          <cell r="J131">
            <v>10.7</v>
          </cell>
          <cell r="K131">
            <v>12.2</v>
          </cell>
          <cell r="L131">
            <v>10.3</v>
          </cell>
          <cell r="M131">
            <v>9.8000000000000007</v>
          </cell>
          <cell r="N131">
            <v>10.523156862745097</v>
          </cell>
        </row>
        <row r="132">
          <cell r="B132">
            <v>10.5</v>
          </cell>
          <cell r="C132">
            <v>10.413818181818181</v>
          </cell>
          <cell r="D132">
            <v>9.2261842105263145</v>
          </cell>
          <cell r="E132">
            <v>9.9854687500000008</v>
          </cell>
          <cell r="F132">
            <v>10.9</v>
          </cell>
          <cell r="G132">
            <v>11.44</v>
          </cell>
          <cell r="H132">
            <v>10.7</v>
          </cell>
          <cell r="I132">
            <v>10.1</v>
          </cell>
          <cell r="J132">
            <v>7.2</v>
          </cell>
          <cell r="K132">
            <v>8</v>
          </cell>
          <cell r="L132">
            <v>8.6999999999999993</v>
          </cell>
          <cell r="M132">
            <v>7.6</v>
          </cell>
          <cell r="N132">
            <v>9.550779022504214</v>
          </cell>
        </row>
        <row r="133">
          <cell r="B133">
            <v>9.6999999999999993</v>
          </cell>
          <cell r="C133">
            <v>9.91</v>
          </cell>
          <cell r="D133">
            <v>10.08</v>
          </cell>
          <cell r="E133">
            <v>10.728571428571428</v>
          </cell>
          <cell r="F133">
            <v>9.8000000000000007</v>
          </cell>
          <cell r="G133">
            <v>8.7899999999999991</v>
          </cell>
          <cell r="H133">
            <v>10.6</v>
          </cell>
          <cell r="I133">
            <v>10.8</v>
          </cell>
          <cell r="J133">
            <v>10.382424242424243</v>
          </cell>
          <cell r="K133">
            <v>7.5</v>
          </cell>
          <cell r="L133">
            <v>10</v>
          </cell>
          <cell r="M133">
            <v>11.6</v>
          </cell>
          <cell r="N133">
            <v>9.993715012722646</v>
          </cell>
        </row>
        <row r="134">
          <cell r="B134">
            <v>11.2</v>
          </cell>
          <cell r="C134">
            <v>9.6199999999999992</v>
          </cell>
          <cell r="D134">
            <v>9.0819718309859141</v>
          </cell>
          <cell r="E134">
            <v>9.8414606741573039</v>
          </cell>
          <cell r="F134">
            <v>9.6999999999999993</v>
          </cell>
          <cell r="G134">
            <v>9.7200000000000006</v>
          </cell>
          <cell r="H134">
            <v>9.6999999999999993</v>
          </cell>
          <cell r="I134">
            <v>10</v>
          </cell>
          <cell r="J134">
            <v>9.6503030303030304</v>
          </cell>
          <cell r="K134">
            <v>7.24</v>
          </cell>
          <cell r="L134">
            <v>7.8</v>
          </cell>
          <cell r="M134">
            <v>8.1999999999999993</v>
          </cell>
          <cell r="N134">
            <v>9.3089534918232264</v>
          </cell>
        </row>
        <row r="135">
          <cell r="B135">
            <v>11.7</v>
          </cell>
          <cell r="C135">
            <v>13.15</v>
          </cell>
          <cell r="D135">
            <v>13.168536585365853</v>
          </cell>
          <cell r="E135">
            <v>12.340823529411765</v>
          </cell>
          <cell r="F135">
            <v>12.8</v>
          </cell>
          <cell r="G135">
            <v>12.93</v>
          </cell>
          <cell r="H135">
            <v>13.4</v>
          </cell>
          <cell r="I135">
            <v>13.1</v>
          </cell>
          <cell r="J135">
            <v>12.14</v>
          </cell>
          <cell r="K135">
            <v>12.3</v>
          </cell>
          <cell r="L135">
            <v>12.5</v>
          </cell>
          <cell r="M135">
            <v>11.9</v>
          </cell>
          <cell r="N135">
            <v>12.619183333333336</v>
          </cell>
        </row>
        <row r="136">
          <cell r="B136">
            <v>11</v>
          </cell>
          <cell r="C136">
            <v>10.97</v>
          </cell>
          <cell r="D136">
            <v>11.455479452054792</v>
          </cell>
          <cell r="E136">
            <v>10.290862068965517</v>
          </cell>
          <cell r="F136">
            <v>10.5</v>
          </cell>
          <cell r="G136">
            <v>10</v>
          </cell>
          <cell r="H136">
            <v>9.4</v>
          </cell>
          <cell r="I136">
            <v>9.5</v>
          </cell>
          <cell r="J136">
            <v>10</v>
          </cell>
          <cell r="K136">
            <v>8.84</v>
          </cell>
          <cell r="L136">
            <v>6.5</v>
          </cell>
          <cell r="M136">
            <v>8.3000000000000007</v>
          </cell>
          <cell r="N136">
            <v>9.8645704057279247</v>
          </cell>
        </row>
        <row r="138">
          <cell r="B138">
            <v>0.99764150943396224</v>
          </cell>
          <cell r="C138">
            <v>0.9929906542056075</v>
          </cell>
          <cell r="D138">
            <v>0.99056603773584906</v>
          </cell>
          <cell r="E138">
            <v>1</v>
          </cell>
          <cell r="F138">
            <v>0.99820466786355477</v>
          </cell>
          <cell r="G138">
            <v>0.99783080260303691</v>
          </cell>
          <cell r="H138">
            <v>0.99791666666666667</v>
          </cell>
          <cell r="I138">
            <v>0.99770642201834858</v>
          </cell>
          <cell r="J138">
            <v>0.99319727891156462</v>
          </cell>
          <cell r="K138">
            <v>0.99759615384615385</v>
          </cell>
          <cell r="L138">
            <v>1</v>
          </cell>
          <cell r="M138">
            <v>1</v>
          </cell>
          <cell r="N138">
            <v>0.99696509863429439</v>
          </cell>
        </row>
        <row r="139">
          <cell r="B139">
            <v>1</v>
          </cell>
          <cell r="C139">
            <v>1</v>
          </cell>
          <cell r="D139">
            <v>1</v>
          </cell>
          <cell r="E139">
            <v>1</v>
          </cell>
          <cell r="F139">
            <v>1</v>
          </cell>
          <cell r="G139">
            <v>1</v>
          </cell>
          <cell r="H139">
            <v>1</v>
          </cell>
          <cell r="I139">
            <v>1</v>
          </cell>
          <cell r="J139">
            <v>1</v>
          </cell>
          <cell r="K139">
            <v>1</v>
          </cell>
          <cell r="L139">
            <v>1</v>
          </cell>
          <cell r="M139">
            <v>1</v>
          </cell>
          <cell r="N139">
            <v>1</v>
          </cell>
        </row>
        <row r="140">
          <cell r="B140">
            <v>0.9838709677419355</v>
          </cell>
          <cell r="C140">
            <v>1</v>
          </cell>
          <cell r="D140">
            <v>1</v>
          </cell>
          <cell r="E140">
            <v>1</v>
          </cell>
          <cell r="F140">
            <v>1</v>
          </cell>
          <cell r="G140">
            <v>1</v>
          </cell>
          <cell r="H140">
            <v>0.98630136986301364</v>
          </cell>
          <cell r="I140">
            <v>1</v>
          </cell>
          <cell r="J140">
            <v>1</v>
          </cell>
          <cell r="K140">
            <v>0.98734177215189878</v>
          </cell>
          <cell r="L140">
            <v>1</v>
          </cell>
          <cell r="M140">
            <v>1</v>
          </cell>
          <cell r="N140">
            <v>0.99672846237731738</v>
          </cell>
        </row>
        <row r="141">
          <cell r="B141">
            <v>1</v>
          </cell>
          <cell r="C141">
            <v>1</v>
          </cell>
          <cell r="D141">
            <v>1</v>
          </cell>
          <cell r="E141">
            <v>1</v>
          </cell>
          <cell r="F141">
            <v>1</v>
          </cell>
          <cell r="G141">
            <v>1</v>
          </cell>
          <cell r="H141">
            <v>1</v>
          </cell>
          <cell r="I141">
            <v>0.9821428571428571</v>
          </cell>
          <cell r="J141">
            <v>1</v>
          </cell>
          <cell r="K141">
            <v>1</v>
          </cell>
          <cell r="L141">
            <v>1</v>
          </cell>
          <cell r="M141">
            <v>1</v>
          </cell>
          <cell r="N141">
            <v>0.99872773536895676</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0.97647058823529409</v>
          </cell>
          <cell r="D143">
            <v>0.95121951219512191</v>
          </cell>
          <cell r="E143">
            <v>1</v>
          </cell>
          <cell r="F143">
            <v>0.99328859060402686</v>
          </cell>
          <cell r="G143">
            <v>0.99056603773584906</v>
          </cell>
          <cell r="H143">
            <v>1</v>
          </cell>
          <cell r="I143">
            <v>1</v>
          </cell>
          <cell r="J143">
            <v>0.98095238095238091</v>
          </cell>
          <cell r="K143">
            <v>1</v>
          </cell>
          <cell r="L143">
            <v>1</v>
          </cell>
          <cell r="M143">
            <v>1</v>
          </cell>
          <cell r="N143">
            <v>0.9916666666666667</v>
          </cell>
        </row>
        <row r="144">
          <cell r="B144">
            <v>1</v>
          </cell>
          <cell r="C144">
            <v>0.98701298701298701</v>
          </cell>
          <cell r="D144">
            <v>1</v>
          </cell>
          <cell r="E144">
            <v>1</v>
          </cell>
          <cell r="F144">
            <v>1</v>
          </cell>
          <cell r="G144">
            <v>1</v>
          </cell>
          <cell r="H144">
            <v>1</v>
          </cell>
          <cell r="I144">
            <v>1</v>
          </cell>
          <cell r="J144">
            <v>0.98484848484848486</v>
          </cell>
          <cell r="K144">
            <v>1</v>
          </cell>
          <cell r="L144">
            <v>1</v>
          </cell>
          <cell r="M144">
            <v>1</v>
          </cell>
          <cell r="N144">
            <v>0.99761336515513122</v>
          </cell>
        </row>
        <row r="152">
          <cell r="B152">
            <v>24.355677655677656</v>
          </cell>
          <cell r="C152">
            <v>26.809436619718308</v>
          </cell>
          <cell r="D152">
            <v>25.570510510510509</v>
          </cell>
          <cell r="E152">
            <v>25.787953020134228</v>
          </cell>
          <cell r="F152">
            <v>24.789442815249263</v>
          </cell>
          <cell r="G152">
            <v>24.723970223325061</v>
          </cell>
          <cell r="H152">
            <v>22.875773195876288</v>
          </cell>
          <cell r="I152">
            <v>20.609782608695653</v>
          </cell>
          <cell r="J152">
            <v>21.628774703557312</v>
          </cell>
          <cell r="K152">
            <v>25.554421768707481</v>
          </cell>
          <cell r="L152">
            <v>22.722546419098141</v>
          </cell>
          <cell r="M152">
            <v>19.347096774193549</v>
          </cell>
          <cell r="N152">
            <v>23.684092299847016</v>
          </cell>
        </row>
        <row r="153">
          <cell r="B153">
            <v>29.3</v>
          </cell>
          <cell r="C153">
            <v>37.932580645161295</v>
          </cell>
          <cell r="D153">
            <v>33.295555555555559</v>
          </cell>
          <cell r="E153">
            <v>26.931929824561401</v>
          </cell>
          <cell r="F153">
            <v>23.4</v>
          </cell>
          <cell r="G153">
            <v>21.28</v>
          </cell>
          <cell r="H153">
            <v>18.100000000000001</v>
          </cell>
          <cell r="I153">
            <v>17.357199999999999</v>
          </cell>
          <cell r="J153">
            <v>21.608214285714286</v>
          </cell>
          <cell r="K153">
            <v>28.4</v>
          </cell>
          <cell r="L153">
            <v>24.4</v>
          </cell>
          <cell r="M153">
            <v>19.100000000000001</v>
          </cell>
          <cell r="N153">
            <v>24.951301204819281</v>
          </cell>
        </row>
        <row r="154">
          <cell r="B154">
            <v>24.6</v>
          </cell>
          <cell r="C154">
            <v>22.46076923076923</v>
          </cell>
          <cell r="D154">
            <v>21.76581818181818</v>
          </cell>
          <cell r="E154">
            <v>24.161351351351353</v>
          </cell>
          <cell r="F154">
            <v>20.2</v>
          </cell>
          <cell r="G154">
            <v>28.86</v>
          </cell>
          <cell r="H154">
            <v>19.5</v>
          </cell>
          <cell r="I154">
            <v>11.706376811594202</v>
          </cell>
          <cell r="J154">
            <v>15.9</v>
          </cell>
          <cell r="K154">
            <v>18</v>
          </cell>
          <cell r="L154">
            <v>16</v>
          </cell>
          <cell r="M154">
            <v>12.2</v>
          </cell>
          <cell r="N154">
            <v>19.272863013698629</v>
          </cell>
        </row>
        <row r="155">
          <cell r="B155">
            <v>18.899999999999999</v>
          </cell>
          <cell r="C155">
            <v>25.751428571428576</v>
          </cell>
          <cell r="D155">
            <v>21.368409090909093</v>
          </cell>
          <cell r="E155">
            <v>19.799333333333333</v>
          </cell>
          <cell r="F155">
            <v>26.8</v>
          </cell>
          <cell r="G155">
            <v>23.3</v>
          </cell>
          <cell r="H155">
            <v>17.600000000000001</v>
          </cell>
          <cell r="I155">
            <v>18.594347826086956</v>
          </cell>
          <cell r="J155">
            <v>17.100000000000001</v>
          </cell>
          <cell r="K155">
            <v>22.7</v>
          </cell>
          <cell r="L155">
            <v>14.8</v>
          </cell>
          <cell r="M155">
            <v>14.8</v>
          </cell>
          <cell r="N155">
            <v>20.347045045045046</v>
          </cell>
        </row>
        <row r="156">
          <cell r="B156">
            <v>16.7</v>
          </cell>
          <cell r="C156">
            <v>17.421290322580642</v>
          </cell>
          <cell r="D156">
            <v>17.739122807017544</v>
          </cell>
          <cell r="E156">
            <v>21.617818181818183</v>
          </cell>
          <cell r="F156">
            <v>22.8</v>
          </cell>
          <cell r="G156">
            <v>23.32</v>
          </cell>
          <cell r="H156">
            <v>25.5</v>
          </cell>
          <cell r="I156">
            <v>24.747142857142858</v>
          </cell>
          <cell r="J156">
            <v>24.2</v>
          </cell>
          <cell r="K156">
            <v>28.2</v>
          </cell>
          <cell r="L156">
            <v>24.7</v>
          </cell>
          <cell r="M156">
            <v>22.3</v>
          </cell>
          <cell r="N156">
            <v>22.805256975036706</v>
          </cell>
        </row>
        <row r="157">
          <cell r="B157">
            <v>30.4</v>
          </cell>
          <cell r="C157">
            <v>28.454210526315791</v>
          </cell>
          <cell r="D157">
            <v>31.406736842105268</v>
          </cell>
          <cell r="E157">
            <v>31.808297872340425</v>
          </cell>
          <cell r="F157">
            <v>33.9</v>
          </cell>
          <cell r="G157">
            <v>27.68</v>
          </cell>
          <cell r="H157">
            <v>28</v>
          </cell>
          <cell r="I157">
            <v>27.628095238095241</v>
          </cell>
          <cell r="J157">
            <v>28.03</v>
          </cell>
          <cell r="K157">
            <v>30.3</v>
          </cell>
          <cell r="L157">
            <v>33.799999999999997</v>
          </cell>
          <cell r="M157">
            <v>23.7</v>
          </cell>
          <cell r="N157">
            <v>29.40003307607498</v>
          </cell>
        </row>
        <row r="158">
          <cell r="B158">
            <v>24.5</v>
          </cell>
          <cell r="C158">
            <v>28.8475</v>
          </cell>
          <cell r="D158">
            <v>26.98</v>
          </cell>
          <cell r="E158">
            <v>29.487368421052633</v>
          </cell>
          <cell r="F158">
            <v>23.8</v>
          </cell>
          <cell r="G158">
            <v>20.190000000000001</v>
          </cell>
          <cell r="H158">
            <v>23.3</v>
          </cell>
          <cell r="I158">
            <v>20.34293103448276</v>
          </cell>
          <cell r="J158">
            <v>20.997209302325583</v>
          </cell>
          <cell r="K158">
            <v>23.2</v>
          </cell>
          <cell r="L158">
            <v>20.6</v>
          </cell>
          <cell r="M158">
            <v>18.899999999999999</v>
          </cell>
          <cell r="N158">
            <v>23.621782334384854</v>
          </cell>
        </row>
        <row r="160">
          <cell r="B160">
            <v>273</v>
          </cell>
          <cell r="C160">
            <v>284</v>
          </cell>
          <cell r="D160">
            <v>333</v>
          </cell>
          <cell r="E160">
            <v>298</v>
          </cell>
          <cell r="F160">
            <v>341</v>
          </cell>
          <cell r="G160">
            <v>403</v>
          </cell>
          <cell r="H160">
            <v>388</v>
          </cell>
          <cell r="I160">
            <v>368</v>
          </cell>
          <cell r="J160">
            <v>253</v>
          </cell>
          <cell r="K160">
            <v>294</v>
          </cell>
          <cell r="L160">
            <v>377</v>
          </cell>
          <cell r="M160">
            <v>310</v>
          </cell>
          <cell r="N160">
            <v>3922</v>
          </cell>
        </row>
        <row r="161">
          <cell r="B161">
            <v>34</v>
          </cell>
          <cell r="C161">
            <v>31</v>
          </cell>
          <cell r="D161">
            <v>27</v>
          </cell>
          <cell r="E161">
            <v>57</v>
          </cell>
          <cell r="F161">
            <v>42</v>
          </cell>
          <cell r="G161">
            <v>39</v>
          </cell>
          <cell r="H161">
            <v>37</v>
          </cell>
          <cell r="I161">
            <v>25</v>
          </cell>
          <cell r="J161">
            <v>28</v>
          </cell>
          <cell r="K161">
            <v>25</v>
          </cell>
          <cell r="L161">
            <v>34</v>
          </cell>
          <cell r="M161">
            <v>36</v>
          </cell>
          <cell r="N161">
            <v>415</v>
          </cell>
        </row>
        <row r="162">
          <cell r="B162">
            <v>40</v>
          </cell>
          <cell r="C162">
            <v>52</v>
          </cell>
          <cell r="D162">
            <v>55</v>
          </cell>
          <cell r="E162">
            <v>37</v>
          </cell>
          <cell r="F162">
            <v>79</v>
          </cell>
          <cell r="G162">
            <v>70</v>
          </cell>
          <cell r="H162">
            <v>82</v>
          </cell>
          <cell r="I162">
            <v>69</v>
          </cell>
          <cell r="J162">
            <v>44</v>
          </cell>
          <cell r="K162">
            <v>48</v>
          </cell>
          <cell r="L162">
            <v>95</v>
          </cell>
          <cell r="M162">
            <v>59</v>
          </cell>
          <cell r="N162">
            <v>730</v>
          </cell>
        </row>
        <row r="163">
          <cell r="B163">
            <v>34</v>
          </cell>
          <cell r="C163">
            <v>49</v>
          </cell>
          <cell r="D163">
            <v>44</v>
          </cell>
          <cell r="E163">
            <v>45</v>
          </cell>
          <cell r="F163">
            <v>45</v>
          </cell>
          <cell r="G163">
            <v>63</v>
          </cell>
          <cell r="H163">
            <v>48</v>
          </cell>
          <cell r="I163">
            <v>69</v>
          </cell>
          <cell r="J163">
            <v>37</v>
          </cell>
          <cell r="K163">
            <v>42</v>
          </cell>
          <cell r="L163">
            <v>54</v>
          </cell>
          <cell r="M163">
            <v>25</v>
          </cell>
          <cell r="N163">
            <v>555</v>
          </cell>
        </row>
        <row r="164">
          <cell r="B164">
            <v>52</v>
          </cell>
          <cell r="C164">
            <v>31</v>
          </cell>
          <cell r="D164">
            <v>57</v>
          </cell>
          <cell r="E164">
            <v>55</v>
          </cell>
          <cell r="F164">
            <v>62</v>
          </cell>
          <cell r="G164">
            <v>72</v>
          </cell>
          <cell r="H164">
            <v>65</v>
          </cell>
          <cell r="I164">
            <v>63</v>
          </cell>
          <cell r="J164">
            <v>52</v>
          </cell>
          <cell r="K164">
            <v>70</v>
          </cell>
          <cell r="L164">
            <v>44</v>
          </cell>
          <cell r="M164">
            <v>58</v>
          </cell>
          <cell r="N164">
            <v>681</v>
          </cell>
        </row>
        <row r="165">
          <cell r="B165">
            <v>66</v>
          </cell>
          <cell r="C165">
            <v>57</v>
          </cell>
          <cell r="D165">
            <v>95</v>
          </cell>
          <cell r="E165">
            <v>47</v>
          </cell>
          <cell r="F165">
            <v>56</v>
          </cell>
          <cell r="G165">
            <v>101</v>
          </cell>
          <cell r="H165">
            <v>100</v>
          </cell>
          <cell r="I165">
            <v>84</v>
          </cell>
          <cell r="J165">
            <v>49</v>
          </cell>
          <cell r="K165">
            <v>68</v>
          </cell>
          <cell r="L165">
            <v>94</v>
          </cell>
          <cell r="M165">
            <v>90</v>
          </cell>
          <cell r="N165">
            <v>907</v>
          </cell>
        </row>
        <row r="166">
          <cell r="B166">
            <v>47</v>
          </cell>
          <cell r="C166">
            <v>64</v>
          </cell>
          <cell r="D166">
            <v>55</v>
          </cell>
          <cell r="E166">
            <v>57</v>
          </cell>
          <cell r="F166">
            <v>57</v>
          </cell>
          <cell r="G166">
            <v>58</v>
          </cell>
          <cell r="H166">
            <v>56</v>
          </cell>
          <cell r="I166">
            <v>58</v>
          </cell>
          <cell r="J166">
            <v>43</v>
          </cell>
          <cell r="K166">
            <v>41</v>
          </cell>
          <cell r="L166">
            <v>56</v>
          </cell>
          <cell r="M166">
            <v>42</v>
          </cell>
          <cell r="N166">
            <v>634</v>
          </cell>
        </row>
      </sheetData>
      <sheetData sheetId="69" refreshError="1"/>
      <sheetData sheetId="70" refreshError="1"/>
      <sheetData sheetId="71" refreshError="1"/>
      <sheetData sheetId="72" refreshError="1"/>
      <sheetData sheetId="7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lt; VCM &lt; 1.350"/>
      <sheetName val="VCM &gt; 1.350"/>
      <sheetName val="Tarifas Gasmig"/>
      <sheetName val="0 _ VCM _ 1_350"/>
      <sheetName val="DOG RCA"/>
      <sheetName val="Invest. Gráfico"/>
      <sheetName val="Inv"/>
      <sheetName val="Tarifas Gasmig Auto"/>
    </sheetNames>
    <sheetDataSet>
      <sheetData sheetId="0" refreshError="1">
        <row r="15">
          <cell r="C15">
            <v>2500</v>
          </cell>
          <cell r="D15" t="str">
            <v>m3/mês</v>
          </cell>
          <cell r="E15" t="str">
            <v>Para os primeiros</v>
          </cell>
          <cell r="G15">
            <v>2500</v>
          </cell>
          <cell r="H15" t="str">
            <v>m3</v>
          </cell>
          <cell r="I15">
            <v>0.45860000000000001</v>
          </cell>
          <cell r="J15">
            <v>1146.5</v>
          </cell>
          <cell r="K15">
            <v>1146.5</v>
          </cell>
        </row>
        <row r="16">
          <cell r="C16">
            <v>5000</v>
          </cell>
          <cell r="D16" t="str">
            <v>m3/mês</v>
          </cell>
          <cell r="E16" t="str">
            <v>Para os seguintes</v>
          </cell>
          <cell r="G16">
            <v>2500</v>
          </cell>
          <cell r="H16" t="str">
            <v>m3</v>
          </cell>
          <cell r="I16">
            <v>0.26590000000000003</v>
          </cell>
          <cell r="J16">
            <v>664.75000000000011</v>
          </cell>
          <cell r="K16">
            <v>1811.25</v>
          </cell>
        </row>
        <row r="17">
          <cell r="C17">
            <v>12500</v>
          </cell>
          <cell r="D17" t="str">
            <v>m3/mês</v>
          </cell>
          <cell r="E17" t="str">
            <v>Para os seguintes</v>
          </cell>
          <cell r="G17">
            <v>7500</v>
          </cell>
          <cell r="H17" t="str">
            <v>m3</v>
          </cell>
          <cell r="I17">
            <v>0.25879999999999997</v>
          </cell>
          <cell r="J17">
            <v>1940.9999999999998</v>
          </cell>
          <cell r="K17">
            <v>3752.25</v>
          </cell>
        </row>
        <row r="18">
          <cell r="C18">
            <v>25000</v>
          </cell>
          <cell r="D18" t="str">
            <v>m3/mês</v>
          </cell>
          <cell r="E18" t="str">
            <v>Para os seguintes</v>
          </cell>
          <cell r="G18">
            <v>12500</v>
          </cell>
          <cell r="H18" t="str">
            <v>m3</v>
          </cell>
          <cell r="I18">
            <v>0.24729999999999999</v>
          </cell>
          <cell r="J18">
            <v>3091.25</v>
          </cell>
          <cell r="K18">
            <v>6843.5</v>
          </cell>
        </row>
        <row r="19">
          <cell r="C19">
            <v>125000</v>
          </cell>
          <cell r="D19" t="str">
            <v>m3/mês</v>
          </cell>
          <cell r="E19" t="str">
            <v>Para os seguintes</v>
          </cell>
          <cell r="G19">
            <v>100000</v>
          </cell>
          <cell r="H19" t="str">
            <v>m3</v>
          </cell>
          <cell r="I19">
            <v>0.24479999999999999</v>
          </cell>
          <cell r="J19">
            <v>24480</v>
          </cell>
          <cell r="K19">
            <v>31323.5</v>
          </cell>
        </row>
        <row r="20">
          <cell r="C20">
            <v>375000</v>
          </cell>
          <cell r="D20" t="str">
            <v>m3/mês</v>
          </cell>
          <cell r="E20" t="str">
            <v>Para os seguintes</v>
          </cell>
          <cell r="G20">
            <v>250000</v>
          </cell>
          <cell r="H20" t="str">
            <v>m3</v>
          </cell>
          <cell r="I20">
            <v>0.24340000000000001</v>
          </cell>
          <cell r="J20">
            <v>60850</v>
          </cell>
          <cell r="K20">
            <v>92173.5</v>
          </cell>
        </row>
        <row r="21">
          <cell r="C21">
            <v>750000</v>
          </cell>
          <cell r="D21" t="str">
            <v>m3/mês</v>
          </cell>
          <cell r="E21" t="str">
            <v>Para os seguintes</v>
          </cell>
          <cell r="G21">
            <v>375000</v>
          </cell>
          <cell r="H21" t="str">
            <v>m3</v>
          </cell>
          <cell r="I21">
            <v>0.2361</v>
          </cell>
          <cell r="J21">
            <v>88537.5</v>
          </cell>
          <cell r="K21">
            <v>180711</v>
          </cell>
        </row>
        <row r="22">
          <cell r="C22">
            <v>1500000</v>
          </cell>
          <cell r="D22" t="str">
            <v>m3/mês</v>
          </cell>
          <cell r="E22" t="str">
            <v>Para os seguintes</v>
          </cell>
          <cell r="G22">
            <v>750000</v>
          </cell>
          <cell r="H22" t="str">
            <v>m3</v>
          </cell>
          <cell r="I22">
            <v>0.23130000000000001</v>
          </cell>
          <cell r="J22">
            <v>173475</v>
          </cell>
          <cell r="K22">
            <v>354186</v>
          </cell>
        </row>
        <row r="23">
          <cell r="C23">
            <v>1500000.0009999999</v>
          </cell>
        </row>
      </sheetData>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ont"/>
      <sheetName val="Supuestos"/>
      <sheetName val="Resumen Sup Gen"/>
      <sheetName val="Inputs"/>
      <sheetName val="EF"/>
      <sheetName val="Inversiones"/>
      <sheetName val="Ingresos"/>
      <sheetName val="Egresos"/>
      <sheetName val="Deuda"/>
      <sheetName val="Tx"/>
      <sheetName val="Activos"/>
      <sheetName val="Contadores"/>
      <sheetName val="Covenants"/>
    </sheetNames>
    <sheetDataSet>
      <sheetData sheetId="0" refreshError="1"/>
      <sheetData sheetId="1" refreshError="1"/>
      <sheetData sheetId="2" refreshError="1"/>
      <sheetData sheetId="3" refreshError="1">
        <row r="51">
          <cell r="C51">
            <v>2003</v>
          </cell>
        </row>
        <row r="52">
          <cell r="C52">
            <v>2035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Índice"/>
      <sheetName val="Índice Elet"/>
      <sheetName val="Autor-Licit"/>
      <sheetName val="Energização por ano"/>
      <sheetName val="LTs 2002"/>
      <sheetName val="LTs 2003"/>
      <sheetName val="Cronograma"/>
      <sheetName val="Cronograma (2)"/>
      <sheetName val="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ic_Diária_BC"/>
      <sheetName val="C V A - 30diasAnterior"/>
      <sheetName val="C V A - Ate5diaAnterior"/>
      <sheetName val="CVA_Projetada12meses"/>
      <sheetName val="status"/>
      <sheetName val="Dados2"/>
    </sheetNames>
    <sheetDataSet>
      <sheetData sheetId="0" refreshError="1"/>
      <sheetData sheetId="1" refreshError="1"/>
      <sheetData sheetId="2" refreshError="1"/>
      <sheetData sheetId="3" refreshError="1">
        <row r="2">
          <cell r="B2" t="str">
            <v>DATA</v>
          </cell>
          <cell r="C2" t="str">
            <v>SELIC</v>
          </cell>
          <cell r="D2" t="str">
            <v>TAX.MÉD. DI</v>
          </cell>
          <cell r="E2" t="str">
            <v xml:space="preserve">TRFano </v>
          </cell>
          <cell r="F2" t="str">
            <v>TRFmensal</v>
          </cell>
          <cell r="G2" t="str">
            <v>1+TRFmensal</v>
          </cell>
          <cell r="H2" t="str">
            <v>(1+TRF)-12</v>
          </cell>
          <cell r="I2" t="str">
            <v>1-(1+TRF)-12</v>
          </cell>
          <cell r="J2" t="str">
            <v>TRF / 1-(1+TRF)-12</v>
          </cell>
          <cell r="K2" t="str">
            <v>CVACCC DO 5° DIA ÚTIL ANTERIOR</v>
          </cell>
          <cell r="L2" t="str">
            <v>R</v>
          </cell>
          <cell r="M2" t="str">
            <v xml:space="preserve">CVAICCC </v>
          </cell>
          <cell r="N2" t="str">
            <v>PART. %</v>
          </cell>
          <cell r="O2" t="str">
            <v>CVAI/RA1</v>
          </cell>
        </row>
        <row r="3">
          <cell r="B3">
            <v>37591</v>
          </cell>
          <cell r="C3">
            <v>0.219</v>
          </cell>
          <cell r="D3">
            <v>0.3</v>
          </cell>
          <cell r="E3">
            <v>0.219</v>
          </cell>
          <cell r="F3">
            <v>1.6639490435672588E-2</v>
          </cell>
          <cell r="G3">
            <v>1.0166394904356726</v>
          </cell>
          <cell r="H3">
            <v>0.82034454470877705</v>
          </cell>
          <cell r="I3">
            <v>0.17965545529122295</v>
          </cell>
          <cell r="J3">
            <v>9.2618898817738868E-2</v>
          </cell>
          <cell r="K3">
            <v>-23227364.358176202</v>
          </cell>
          <cell r="L3">
            <v>-2151292.9092926756</v>
          </cell>
          <cell r="M3">
            <v>-25815514.911512107</v>
          </cell>
          <cell r="N3">
            <v>-0.41495769893753337</v>
          </cell>
          <cell r="O3">
            <v>-1.7717208348207013E-2</v>
          </cell>
        </row>
        <row r="4">
          <cell r="K4" t="str">
            <v>CVAITIPU DO 5° DIA ÚTIL ANTERIOR</v>
          </cell>
          <cell r="M4" t="str">
            <v>CVAIITAIPU</v>
          </cell>
        </row>
        <row r="5">
          <cell r="B5" t="str">
            <v>RA1 (R$)</v>
          </cell>
          <cell r="C5">
            <v>1457087053.679348</v>
          </cell>
          <cell r="K5">
            <v>65887424.592934817</v>
          </cell>
          <cell r="L5">
            <v>6102420.711734429</v>
          </cell>
          <cell r="M5">
            <v>73229048.540813148</v>
          </cell>
          <cell r="N5">
            <v>1.1770812080269635</v>
          </cell>
          <cell r="O5">
            <v>5.0257154063581576E-2</v>
          </cell>
        </row>
        <row r="6">
          <cell r="B6" t="str">
            <v>ÍNDICE CVA TOTAL</v>
          </cell>
          <cell r="C6">
            <v>4.2696420366631439E-2</v>
          </cell>
          <cell r="K6" t="str">
            <v>CVATRANSP. DO 5° DIA ÚTIL ANTERIOR</v>
          </cell>
          <cell r="M6" t="str">
            <v>CVAITRANSPORTE</v>
          </cell>
        </row>
        <row r="7">
          <cell r="K7">
            <v>329532.34273109474</v>
          </cell>
          <cell r="L7">
            <v>30520.922708583712</v>
          </cell>
          <cell r="M7">
            <v>366251.07250300457</v>
          </cell>
          <cell r="N7">
            <v>5.8871071446836591E-3</v>
          </cell>
          <cell r="O7">
            <v>2.5135840139281284E-4</v>
          </cell>
        </row>
        <row r="8">
          <cell r="B8" t="str">
            <v>Dia do Reajuste</v>
          </cell>
          <cell r="K8" t="str">
            <v>CVAR.B DO 5° DIA ÚTIL ANTERIOR</v>
          </cell>
          <cell r="M8" t="str">
            <v>CVAIREDE BÁSICA</v>
          </cell>
        </row>
        <row r="9">
          <cell r="B9">
            <v>37621</v>
          </cell>
          <cell r="C9">
            <v>37591</v>
          </cell>
          <cell r="D9" t="str">
            <v xml:space="preserve">  30 dias anterior à data do Reajuste Tarifário</v>
          </cell>
          <cell r="K9">
            <v>9577393.8656773213</v>
          </cell>
          <cell r="L9">
            <v>887047.67338280077</v>
          </cell>
          <cell r="M9">
            <v>10644572.080593608</v>
          </cell>
          <cell r="N9">
            <v>0.17110048557536647</v>
          </cell>
          <cell r="O9">
            <v>7.3053782570606058E-3</v>
          </cell>
        </row>
        <row r="10">
          <cell r="C10">
            <v>37613</v>
          </cell>
          <cell r="D10" t="str">
            <v xml:space="preserve">  5 dias úteis anterior à data do Reajuste Tarifário</v>
          </cell>
          <cell r="K10" t="str">
            <v>CVACOMP.FIN DO 5° DIA ÚTIL ANTERIOR</v>
          </cell>
          <cell r="M10" t="str">
            <v>CVAICOMP. FINANCEIRA</v>
          </cell>
        </row>
        <row r="11">
          <cell r="K11">
            <v>42023.933042652083</v>
          </cell>
          <cell r="L11">
            <v>3892.2104024008263</v>
          </cell>
          <cell r="M11">
            <v>46706.524828809917</v>
          </cell>
          <cell r="N11">
            <v>7.507590739431238E-4</v>
          </cell>
          <cell r="O11">
            <v>3.2054725015138544E-5</v>
          </cell>
        </row>
        <row r="12">
          <cell r="K12" t="str">
            <v>CVAE.S DO 5° DIA ÚTIL ANTERIOR</v>
          </cell>
          <cell r="M12" t="str">
            <v>CVAIENCARGOS DE SERVIÇO</v>
          </cell>
        </row>
        <row r="13">
          <cell r="B13" t="str">
            <v>CVAITOTAL/CVATOTAL</v>
          </cell>
          <cell r="C13">
            <v>0.11142678581286636</v>
          </cell>
          <cell r="K13">
            <v>0</v>
          </cell>
          <cell r="L13">
            <v>0</v>
          </cell>
          <cell r="M13">
            <v>0</v>
          </cell>
          <cell r="N13">
            <v>0</v>
          </cell>
          <cell r="O13">
            <v>0</v>
          </cell>
        </row>
        <row r="14">
          <cell r="B14" t="str">
            <v>OBS: PREENCHER SÓMENTE OS CAMPOS VERDES</v>
          </cell>
          <cell r="K14" t="str">
            <v>CVATOTAL DO 5° DIA ÚTIL ANTERIOR</v>
          </cell>
          <cell r="M14" t="str">
            <v>CVAITOTAL</v>
          </cell>
        </row>
        <row r="15">
          <cell r="K15">
            <v>52609010.376209684</v>
          </cell>
          <cell r="L15">
            <v>4872588.6089355387</v>
          </cell>
          <cell r="M15">
            <v>58471063.307226464</v>
          </cell>
          <cell r="N15">
            <v>0.93986186088342327</v>
          </cell>
          <cell r="O15">
            <v>4.0128737098843119E-2</v>
          </cell>
        </row>
        <row r="17">
          <cell r="K17" t="str">
            <v>SALDO CVA  ANTERIOR</v>
          </cell>
        </row>
        <row r="18">
          <cell r="K18">
            <v>3366247.8673366951</v>
          </cell>
          <cell r="L18">
            <v>311778.1706202866</v>
          </cell>
          <cell r="M18">
            <v>3741338.0474434393</v>
          </cell>
          <cell r="N18">
            <v>6.013813911657663E-2</v>
          </cell>
          <cell r="O18">
            <v>2.567683267788317E-3</v>
          </cell>
        </row>
        <row r="20">
          <cell r="K20" t="str">
            <v>CVA TOTAL</v>
          </cell>
          <cell r="M20">
            <v>62212401.354669906</v>
          </cell>
          <cell r="N20">
            <v>1</v>
          </cell>
          <cell r="O20">
            <v>4.2696420366631432E-2</v>
          </cell>
        </row>
      </sheetData>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Menu"/>
      <sheetName val="Inputs"/>
      <sheetName val="Inputs_Decisao_Comercial"/>
      <sheetName val="Análise_Anual_Spot_Futuro"/>
      <sheetName val="Bilateral de Equilibrio"/>
      <sheetName val="Tarifa_media"/>
      <sheetName val="Decisão_Comercial-Consum_Intern"/>
      <sheetName val="Decisão_Comercial-Venda"/>
      <sheetName val="Decisão_Comercial-Intermediação"/>
      <sheetName val="Tabelas"/>
      <sheetName val="Analise Comercial_v2"/>
      <sheetName val=" AnexoOpDiv99"/>
      <sheetName val="GrafdivB"/>
      <sheetName val="ServDiv"/>
      <sheetName val="Ativo"/>
      <sheetName val="Exigível"/>
      <sheetName val="0 &lt; VCM &lt; 1.350"/>
      <sheetName val="PAGAMENTO"/>
      <sheetName val="Bilateral_de_Equilibrio1"/>
      <sheetName val="Analise_Comercial_v21"/>
      <sheetName val="Bilateral_de_Equilibrio"/>
      <sheetName val="Analise_Comercial_v2"/>
      <sheetName val="Project data"/>
      <sheetName val="Finance data"/>
      <sheetName val="Operating Cash flow"/>
      <sheetName val="Debt"/>
      <sheetName val="USS99"/>
      <sheetName val="CIF-3"/>
      <sheetName val="Resultado"/>
      <sheetName val="Ativo "/>
    </sheetNames>
    <sheetDataSet>
      <sheetData sheetId="0" refreshError="1"/>
      <sheetData sheetId="1" refreshError="1"/>
      <sheetData sheetId="2" refreshError="1">
        <row r="19">
          <cell r="C19">
            <v>260</v>
          </cell>
        </row>
        <row r="20">
          <cell r="C20">
            <v>3</v>
          </cell>
        </row>
        <row r="21">
          <cell r="C21">
            <v>66</v>
          </cell>
        </row>
        <row r="22">
          <cell r="C22">
            <v>664</v>
          </cell>
        </row>
        <row r="23">
          <cell r="C23">
            <v>462</v>
          </cell>
        </row>
        <row r="24">
          <cell r="C24">
            <v>318</v>
          </cell>
        </row>
        <row r="46">
          <cell r="C46">
            <v>3.6499999999999998E-2</v>
          </cell>
        </row>
        <row r="49">
          <cell r="C49">
            <v>6</v>
          </cell>
        </row>
        <row r="50">
          <cell r="C50">
            <v>2</v>
          </cell>
        </row>
        <row r="51">
          <cell r="C51">
            <v>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
      <sheetName val="Rel.1"/>
      <sheetName val="Rel.2"/>
      <sheetName val="Rel.3"/>
      <sheetName val="BD"/>
      <sheetName val="Aux_1"/>
      <sheetName val="Aux_2"/>
      <sheetName val="Aux_3"/>
      <sheetName val="Aux_4"/>
    </sheetNames>
    <sheetDataSet>
      <sheetData sheetId="0" refreshError="1">
        <row r="16">
          <cell r="H16" t="str">
            <v>P</v>
          </cell>
        </row>
        <row r="25">
          <cell r="H25">
            <v>2000</v>
          </cell>
        </row>
        <row r="26">
          <cell r="H26" t="str">
            <v>Julho</v>
          </cell>
        </row>
        <row r="27">
          <cell r="H27">
            <v>2006</v>
          </cell>
        </row>
        <row r="28">
          <cell r="H28">
            <v>515.79999999999995</v>
          </cell>
        </row>
        <row r="29">
          <cell r="H29">
            <v>16.920000000000002</v>
          </cell>
        </row>
        <row r="30">
          <cell r="H30">
            <v>550</v>
          </cell>
        </row>
        <row r="35">
          <cell r="D35" t="str">
            <v>Janeiro</v>
          </cell>
          <cell r="E35">
            <v>2002</v>
          </cell>
          <cell r="F35" t="str">
            <v>L</v>
          </cell>
        </row>
        <row r="36">
          <cell r="D36" t="str">
            <v>Fevereiro</v>
          </cell>
          <cell r="E36">
            <v>2003</v>
          </cell>
          <cell r="F36" t="str">
            <v>M</v>
          </cell>
        </row>
        <row r="37">
          <cell r="D37" t="str">
            <v>Março</v>
          </cell>
          <cell r="E37">
            <v>2004</v>
          </cell>
          <cell r="F37" t="str">
            <v>P</v>
          </cell>
        </row>
        <row r="38">
          <cell r="D38" t="str">
            <v>Abril</v>
          </cell>
          <cell r="E38">
            <v>2005</v>
          </cell>
        </row>
        <row r="39">
          <cell r="D39" t="str">
            <v>Maio</v>
          </cell>
          <cell r="E39">
            <v>2006</v>
          </cell>
        </row>
        <row r="40">
          <cell r="D40" t="str">
            <v>Junho</v>
          </cell>
          <cell r="E40">
            <v>2007</v>
          </cell>
        </row>
        <row r="41">
          <cell r="D41" t="str">
            <v>Julho</v>
          </cell>
          <cell r="E41">
            <v>2008</v>
          </cell>
        </row>
        <row r="42">
          <cell r="D42" t="str">
            <v>Agosto</v>
          </cell>
          <cell r="E42">
            <v>2009</v>
          </cell>
        </row>
        <row r="43">
          <cell r="D43" t="str">
            <v>Setembro</v>
          </cell>
          <cell r="E43">
            <v>2010</v>
          </cell>
        </row>
        <row r="44">
          <cell r="D44" t="str">
            <v>Outubro</v>
          </cell>
        </row>
        <row r="45">
          <cell r="D45" t="str">
            <v>Novembro</v>
          </cell>
        </row>
        <row r="46">
          <cell r="D46" t="str">
            <v>Dezembro</v>
          </cell>
        </row>
        <row r="50">
          <cell r="H50">
            <v>38869</v>
          </cell>
        </row>
        <row r="51">
          <cell r="H51">
            <v>37257</v>
          </cell>
        </row>
        <row r="52">
          <cell r="H52">
            <v>38899</v>
          </cell>
        </row>
        <row r="53">
          <cell r="H53">
            <v>49</v>
          </cell>
        </row>
      </sheetData>
      <sheetData sheetId="1" refreshError="1"/>
      <sheetData sheetId="2" refreshError="1"/>
      <sheetData sheetId="3" refreshError="1">
        <row r="10">
          <cell r="D10" t="str">
            <v>PLDmed = 52,51 R$/MWh</v>
          </cell>
          <cell r="G10" t="str">
            <v>PLDmed = 126,29 R$/MWh</v>
          </cell>
          <cell r="J10" t="str">
            <v>PLDmed = 148,85 R$/MWh</v>
          </cell>
          <cell r="M10" t="str">
            <v>PLDmed = 141,53 R$/MWh</v>
          </cell>
          <cell r="P10" t="str">
            <v>PLDmed = 159,93 R$/MWh</v>
          </cell>
        </row>
        <row r="15">
          <cell r="D15" t="str">
            <v>PLDmed = 57,93 R$/MWh</v>
          </cell>
          <cell r="G15" t="str">
            <v>PLDmed = 124,37 R$/MWh</v>
          </cell>
          <cell r="J15" t="str">
            <v>PLDmed = 145,63 R$/MWh</v>
          </cell>
          <cell r="M15" t="str">
            <v>PLDmed = 138,96 R$/MWh</v>
          </cell>
          <cell r="P15" t="str">
            <v>PLDmed = 154,33 R$/MWh</v>
          </cell>
        </row>
        <row r="19">
          <cell r="D19" t="str">
            <v>PLDmed = 27,26 R$/MWh</v>
          </cell>
          <cell r="G19" t="str">
            <v>PLDmed = 98,38 R$/MWh</v>
          </cell>
          <cell r="J19" t="str">
            <v>PLDmed = 130,62 R$/MWh</v>
          </cell>
          <cell r="M19" t="str">
            <v>PLDmed = 134,33 R$/MWh</v>
          </cell>
          <cell r="P19" t="str">
            <v>PLDmed = 160,13 R$/MWh</v>
          </cell>
        </row>
        <row r="23">
          <cell r="D23" t="str">
            <v>PLDmed = 76,79 R$/MWh</v>
          </cell>
          <cell r="G23" t="str">
            <v>PLDmed = 118,80 R$/MWh</v>
          </cell>
          <cell r="J23" t="str">
            <v>PLDmed = 153,97 R$/MWh</v>
          </cell>
          <cell r="M23" t="str">
            <v>PLDmed = 152,92 R$/MWh</v>
          </cell>
          <cell r="P23" t="str">
            <v>PLDmed = 175,24 R$/MWh</v>
          </cell>
        </row>
      </sheetData>
      <sheetData sheetId="4" refreshError="1"/>
      <sheetData sheetId="5" refreshError="1">
        <row r="4">
          <cell r="D4">
            <v>14</v>
          </cell>
          <cell r="E4">
            <v>59.6</v>
          </cell>
          <cell r="F4">
            <v>60.21</v>
          </cell>
          <cell r="G4">
            <v>21.83</v>
          </cell>
          <cell r="H4">
            <v>16.920000000000002</v>
          </cell>
          <cell r="K4">
            <v>59.6</v>
          </cell>
          <cell r="N4">
            <v>60.21</v>
          </cell>
          <cell r="Q4">
            <v>21.83</v>
          </cell>
          <cell r="T4">
            <v>16.920000000000002</v>
          </cell>
          <cell r="W4">
            <v>67</v>
          </cell>
          <cell r="X4">
            <v>69.069999999999993</v>
          </cell>
          <cell r="Y4">
            <v>23.33</v>
          </cell>
          <cell r="Z4">
            <v>43.95</v>
          </cell>
          <cell r="AA4" t="str">
            <v/>
          </cell>
        </row>
        <row r="5">
          <cell r="D5">
            <v>28</v>
          </cell>
          <cell r="E5">
            <v>60.21</v>
          </cell>
          <cell r="F5">
            <v>62.88</v>
          </cell>
          <cell r="G5">
            <v>21.83</v>
          </cell>
          <cell r="H5">
            <v>16.920000000000002</v>
          </cell>
          <cell r="K5">
            <v>59.6</v>
          </cell>
          <cell r="N5">
            <v>60.21</v>
          </cell>
          <cell r="Q5">
            <v>21.83</v>
          </cell>
          <cell r="T5">
            <v>16.920000000000002</v>
          </cell>
          <cell r="W5">
            <v>67</v>
          </cell>
          <cell r="X5">
            <v>69.069999999999993</v>
          </cell>
          <cell r="Y5">
            <v>23.33</v>
          </cell>
          <cell r="Z5">
            <v>43.95</v>
          </cell>
          <cell r="AA5" t="str">
            <v/>
          </cell>
        </row>
        <row r="6">
          <cell r="D6">
            <v>6</v>
          </cell>
          <cell r="E6">
            <v>60.32</v>
          </cell>
          <cell r="F6">
            <v>63.53</v>
          </cell>
          <cell r="G6">
            <v>21.92</v>
          </cell>
          <cell r="H6">
            <v>16.920000000000002</v>
          </cell>
          <cell r="K6">
            <v>59.6</v>
          </cell>
          <cell r="N6">
            <v>60.21</v>
          </cell>
          <cell r="Q6">
            <v>21.83</v>
          </cell>
          <cell r="T6">
            <v>16.920000000000002</v>
          </cell>
          <cell r="W6">
            <v>67</v>
          </cell>
          <cell r="X6">
            <v>69.069999999999993</v>
          </cell>
          <cell r="Y6">
            <v>23.33</v>
          </cell>
          <cell r="Z6">
            <v>43.95</v>
          </cell>
          <cell r="AA6" t="str">
            <v/>
          </cell>
        </row>
        <row r="7">
          <cell r="D7">
            <v>61</v>
          </cell>
          <cell r="E7">
            <v>61.31</v>
          </cell>
          <cell r="F7">
            <v>61.31</v>
          </cell>
          <cell r="G7">
            <v>22.38</v>
          </cell>
          <cell r="H7">
            <v>16.920000000000002</v>
          </cell>
          <cell r="K7">
            <v>59.6</v>
          </cell>
          <cell r="N7">
            <v>60.21</v>
          </cell>
          <cell r="Q7">
            <v>21.83</v>
          </cell>
          <cell r="T7">
            <v>16.920000000000002</v>
          </cell>
          <cell r="W7">
            <v>67</v>
          </cell>
          <cell r="X7">
            <v>69.069999999999993</v>
          </cell>
          <cell r="Y7">
            <v>23.33</v>
          </cell>
          <cell r="Z7">
            <v>43.95</v>
          </cell>
          <cell r="AA7" t="str">
            <v/>
          </cell>
        </row>
        <row r="8">
          <cell r="D8">
            <v>89</v>
          </cell>
          <cell r="E8">
            <v>61.98</v>
          </cell>
          <cell r="F8">
            <v>65.349999999999994</v>
          </cell>
          <cell r="G8">
            <v>22.38</v>
          </cell>
          <cell r="H8">
            <v>16.920000000000002</v>
          </cell>
          <cell r="K8">
            <v>59.6</v>
          </cell>
          <cell r="N8">
            <v>60.21</v>
          </cell>
          <cell r="Q8">
            <v>21.83</v>
          </cell>
          <cell r="T8">
            <v>16.920000000000002</v>
          </cell>
          <cell r="W8">
            <v>67</v>
          </cell>
          <cell r="X8">
            <v>69.069999999999993</v>
          </cell>
          <cell r="Y8">
            <v>23.33</v>
          </cell>
          <cell r="Z8">
            <v>43.95</v>
          </cell>
          <cell r="AA8" t="str">
            <v/>
          </cell>
        </row>
        <row r="9">
          <cell r="D9">
            <v>18</v>
          </cell>
          <cell r="E9">
            <v>63.09</v>
          </cell>
          <cell r="F9">
            <v>65.69</v>
          </cell>
          <cell r="G9">
            <v>22.38</v>
          </cell>
          <cell r="H9">
            <v>16.920000000000002</v>
          </cell>
          <cell r="K9">
            <v>59.6</v>
          </cell>
          <cell r="N9">
            <v>60.21</v>
          </cell>
          <cell r="Q9">
            <v>21.83</v>
          </cell>
          <cell r="T9">
            <v>16.920000000000002</v>
          </cell>
          <cell r="W9">
            <v>67</v>
          </cell>
          <cell r="X9">
            <v>69.069999999999993</v>
          </cell>
          <cell r="Y9">
            <v>23.33</v>
          </cell>
          <cell r="Z9">
            <v>43.95</v>
          </cell>
          <cell r="AA9" t="str">
            <v/>
          </cell>
        </row>
        <row r="10">
          <cell r="D10">
            <v>73</v>
          </cell>
          <cell r="E10">
            <v>64.5</v>
          </cell>
          <cell r="F10">
            <v>64.73</v>
          </cell>
          <cell r="G10">
            <v>23.13</v>
          </cell>
          <cell r="H10">
            <v>23.13</v>
          </cell>
          <cell r="K10">
            <v>59.6</v>
          </cell>
          <cell r="N10">
            <v>60.21</v>
          </cell>
          <cell r="Q10">
            <v>21.83</v>
          </cell>
          <cell r="T10">
            <v>16.920000000000002</v>
          </cell>
          <cell r="W10">
            <v>67</v>
          </cell>
          <cell r="X10">
            <v>69.069999999999993</v>
          </cell>
          <cell r="Y10">
            <v>23.33</v>
          </cell>
          <cell r="Z10">
            <v>43.95</v>
          </cell>
          <cell r="AA10" t="str">
            <v/>
          </cell>
        </row>
        <row r="11">
          <cell r="D11">
            <v>80</v>
          </cell>
          <cell r="E11">
            <v>64.73</v>
          </cell>
          <cell r="F11">
            <v>67.930000000000007</v>
          </cell>
          <cell r="G11">
            <v>23.13</v>
          </cell>
          <cell r="H11">
            <v>23.13</v>
          </cell>
          <cell r="K11">
            <v>59.6</v>
          </cell>
          <cell r="N11">
            <v>60.21</v>
          </cell>
          <cell r="Q11">
            <v>21.83</v>
          </cell>
          <cell r="T11">
            <v>16.920000000000002</v>
          </cell>
          <cell r="W11">
            <v>67</v>
          </cell>
          <cell r="X11">
            <v>69.069999999999993</v>
          </cell>
          <cell r="Y11">
            <v>23.33</v>
          </cell>
          <cell r="Z11">
            <v>43.95</v>
          </cell>
          <cell r="AA11" t="str">
            <v/>
          </cell>
        </row>
        <row r="12">
          <cell r="D12">
            <v>15</v>
          </cell>
          <cell r="E12">
            <v>65.44</v>
          </cell>
          <cell r="F12">
            <v>68.63</v>
          </cell>
          <cell r="G12">
            <v>23.28</v>
          </cell>
          <cell r="H12">
            <v>23.28</v>
          </cell>
          <cell r="K12">
            <v>59.6</v>
          </cell>
          <cell r="N12">
            <v>60.21</v>
          </cell>
          <cell r="Q12">
            <v>21.83</v>
          </cell>
          <cell r="T12">
            <v>16.920000000000002</v>
          </cell>
          <cell r="W12">
            <v>67</v>
          </cell>
          <cell r="X12">
            <v>69.069999999999993</v>
          </cell>
          <cell r="Y12">
            <v>23.33</v>
          </cell>
          <cell r="Z12">
            <v>43.95</v>
          </cell>
          <cell r="AA12" t="str">
            <v/>
          </cell>
        </row>
        <row r="13">
          <cell r="D13">
            <v>61</v>
          </cell>
          <cell r="E13">
            <v>70.150000000000006</v>
          </cell>
          <cell r="F13">
            <v>70.34</v>
          </cell>
          <cell r="G13">
            <v>23.93</v>
          </cell>
          <cell r="H13">
            <v>70.150000000000006</v>
          </cell>
          <cell r="K13">
            <v>59.6</v>
          </cell>
          <cell r="N13">
            <v>60.21</v>
          </cell>
          <cell r="Q13">
            <v>21.83</v>
          </cell>
          <cell r="T13">
            <v>16.920000000000002</v>
          </cell>
          <cell r="W13">
            <v>67</v>
          </cell>
          <cell r="X13">
            <v>69.069999999999993</v>
          </cell>
          <cell r="Y13">
            <v>23.33</v>
          </cell>
          <cell r="Z13">
            <v>43.95</v>
          </cell>
          <cell r="AA13" t="str">
            <v/>
          </cell>
        </row>
        <row r="14">
          <cell r="D14">
            <v>89</v>
          </cell>
          <cell r="E14">
            <v>70.34</v>
          </cell>
          <cell r="F14">
            <v>74.03</v>
          </cell>
          <cell r="G14">
            <v>23.93</v>
          </cell>
          <cell r="H14">
            <v>70.34</v>
          </cell>
          <cell r="K14">
            <v>59.6</v>
          </cell>
          <cell r="N14">
            <v>60.21</v>
          </cell>
          <cell r="Q14">
            <v>21.83</v>
          </cell>
          <cell r="T14">
            <v>16.920000000000002</v>
          </cell>
          <cell r="W14">
            <v>67</v>
          </cell>
          <cell r="X14">
            <v>69.069999999999993</v>
          </cell>
          <cell r="Y14">
            <v>23.33</v>
          </cell>
          <cell r="Z14">
            <v>43.95</v>
          </cell>
          <cell r="AA14" t="str">
            <v/>
          </cell>
        </row>
        <row r="15">
          <cell r="D15">
            <v>18</v>
          </cell>
          <cell r="E15">
            <v>71.400000000000006</v>
          </cell>
          <cell r="F15">
            <v>75.37</v>
          </cell>
          <cell r="G15">
            <v>23.93</v>
          </cell>
          <cell r="H15">
            <v>71.400000000000006</v>
          </cell>
          <cell r="K15">
            <v>59.6</v>
          </cell>
          <cell r="N15">
            <v>60.21</v>
          </cell>
          <cell r="Q15">
            <v>21.83</v>
          </cell>
          <cell r="T15">
            <v>16.920000000000002</v>
          </cell>
          <cell r="W15">
            <v>67</v>
          </cell>
          <cell r="X15">
            <v>69.069999999999993</v>
          </cell>
          <cell r="Y15">
            <v>23.33</v>
          </cell>
          <cell r="Z15">
            <v>43.95</v>
          </cell>
          <cell r="AA15" t="str">
            <v/>
          </cell>
        </row>
        <row r="16">
          <cell r="D16">
            <v>61</v>
          </cell>
          <cell r="E16">
            <v>71.599999999999994</v>
          </cell>
          <cell r="F16">
            <v>71.599999999999994</v>
          </cell>
          <cell r="G16">
            <v>24.29</v>
          </cell>
          <cell r="H16">
            <v>71.599999999999994</v>
          </cell>
          <cell r="K16">
            <v>59.6</v>
          </cell>
          <cell r="N16">
            <v>60.21</v>
          </cell>
          <cell r="Q16">
            <v>21.83</v>
          </cell>
          <cell r="T16">
            <v>16.920000000000002</v>
          </cell>
          <cell r="W16">
            <v>67</v>
          </cell>
          <cell r="X16">
            <v>69.069999999999993</v>
          </cell>
          <cell r="Y16">
            <v>23.33</v>
          </cell>
          <cell r="Z16">
            <v>43.95</v>
          </cell>
          <cell r="AA16" t="str">
            <v/>
          </cell>
        </row>
        <row r="17">
          <cell r="D17">
            <v>89</v>
          </cell>
          <cell r="E17">
            <v>73.62</v>
          </cell>
          <cell r="F17">
            <v>76.67</v>
          </cell>
          <cell r="G17">
            <v>24.29</v>
          </cell>
          <cell r="H17">
            <v>73.62</v>
          </cell>
          <cell r="K17">
            <v>59.6</v>
          </cell>
          <cell r="N17">
            <v>60.21</v>
          </cell>
          <cell r="Q17">
            <v>21.83</v>
          </cell>
          <cell r="T17">
            <v>16.920000000000002</v>
          </cell>
          <cell r="W17">
            <v>67</v>
          </cell>
          <cell r="X17">
            <v>69.069999999999993</v>
          </cell>
          <cell r="Y17">
            <v>23.33</v>
          </cell>
          <cell r="Z17">
            <v>43.95</v>
          </cell>
          <cell r="AA17" t="str">
            <v/>
          </cell>
        </row>
        <row r="18">
          <cell r="D18">
            <v>18</v>
          </cell>
          <cell r="E18">
            <v>75.36</v>
          </cell>
          <cell r="F18">
            <v>77.430000000000007</v>
          </cell>
          <cell r="G18">
            <v>24.29</v>
          </cell>
          <cell r="H18">
            <v>75.36</v>
          </cell>
          <cell r="L18">
            <v>60.21</v>
          </cell>
          <cell r="O18">
            <v>62.88</v>
          </cell>
          <cell r="R18">
            <v>21.83</v>
          </cell>
          <cell r="U18">
            <v>16.920000000000002</v>
          </cell>
          <cell r="W18">
            <v>67</v>
          </cell>
          <cell r="X18">
            <v>69.069999999999993</v>
          </cell>
          <cell r="Y18">
            <v>23.33</v>
          </cell>
          <cell r="Z18">
            <v>43.95</v>
          </cell>
          <cell r="AA18" t="str">
            <v/>
          </cell>
        </row>
        <row r="19">
          <cell r="D19">
            <v>0</v>
          </cell>
          <cell r="E19">
            <v>0</v>
          </cell>
          <cell r="F19">
            <v>0</v>
          </cell>
          <cell r="G19">
            <v>0</v>
          </cell>
          <cell r="H19">
            <v>0</v>
          </cell>
          <cell r="L19">
            <v>60.21</v>
          </cell>
          <cell r="O19">
            <v>62.88</v>
          </cell>
          <cell r="R19">
            <v>21.83</v>
          </cell>
          <cell r="U19">
            <v>16.920000000000002</v>
          </cell>
          <cell r="W19">
            <v>67</v>
          </cell>
          <cell r="X19">
            <v>69.069999999999993</v>
          </cell>
          <cell r="Y19">
            <v>23.33</v>
          </cell>
          <cell r="Z19">
            <v>43.95</v>
          </cell>
          <cell r="AA19" t="str">
            <v/>
          </cell>
        </row>
        <row r="20">
          <cell r="D20">
            <v>0</v>
          </cell>
          <cell r="E20">
            <v>0</v>
          </cell>
          <cell r="F20">
            <v>0</v>
          </cell>
          <cell r="G20">
            <v>0</v>
          </cell>
          <cell r="H20">
            <v>0</v>
          </cell>
          <cell r="L20">
            <v>60.21</v>
          </cell>
          <cell r="O20">
            <v>62.88</v>
          </cell>
          <cell r="R20">
            <v>21.83</v>
          </cell>
          <cell r="U20">
            <v>16.920000000000002</v>
          </cell>
          <cell r="W20">
            <v>67</v>
          </cell>
          <cell r="X20">
            <v>69.069999999999993</v>
          </cell>
          <cell r="Y20">
            <v>23.33</v>
          </cell>
          <cell r="Z20">
            <v>43.95</v>
          </cell>
          <cell r="AA20" t="str">
            <v/>
          </cell>
        </row>
        <row r="21">
          <cell r="D21">
            <v>0</v>
          </cell>
          <cell r="E21">
            <v>0</v>
          </cell>
          <cell r="F21">
            <v>0</v>
          </cell>
          <cell r="G21">
            <v>0</v>
          </cell>
          <cell r="H21">
            <v>0</v>
          </cell>
          <cell r="L21">
            <v>60.21</v>
          </cell>
          <cell r="O21">
            <v>62.88</v>
          </cell>
          <cell r="R21">
            <v>21.83</v>
          </cell>
          <cell r="U21">
            <v>16.920000000000002</v>
          </cell>
          <cell r="W21">
            <v>67</v>
          </cell>
          <cell r="X21">
            <v>69.069999999999993</v>
          </cell>
          <cell r="Y21">
            <v>23.33</v>
          </cell>
          <cell r="Z21">
            <v>43.95</v>
          </cell>
          <cell r="AA21" t="str">
            <v/>
          </cell>
        </row>
        <row r="22">
          <cell r="L22">
            <v>60.21</v>
          </cell>
          <cell r="O22">
            <v>62.88</v>
          </cell>
          <cell r="R22">
            <v>21.83</v>
          </cell>
          <cell r="U22">
            <v>16.920000000000002</v>
          </cell>
          <cell r="W22">
            <v>67</v>
          </cell>
          <cell r="X22">
            <v>69.069999999999993</v>
          </cell>
          <cell r="Y22">
            <v>23.33</v>
          </cell>
          <cell r="Z22">
            <v>43.95</v>
          </cell>
          <cell r="AA22" t="str">
            <v/>
          </cell>
        </row>
        <row r="23">
          <cell r="L23">
            <v>60.21</v>
          </cell>
          <cell r="O23">
            <v>62.88</v>
          </cell>
          <cell r="R23">
            <v>21.83</v>
          </cell>
          <cell r="U23">
            <v>16.920000000000002</v>
          </cell>
          <cell r="W23">
            <v>67</v>
          </cell>
          <cell r="X23">
            <v>69.069999999999993</v>
          </cell>
          <cell r="Y23">
            <v>23.33</v>
          </cell>
          <cell r="Z23">
            <v>43.95</v>
          </cell>
          <cell r="AA23" t="str">
            <v/>
          </cell>
        </row>
        <row r="24">
          <cell r="L24">
            <v>60.21</v>
          </cell>
          <cell r="O24">
            <v>62.88</v>
          </cell>
          <cell r="R24">
            <v>21.83</v>
          </cell>
          <cell r="U24">
            <v>16.920000000000002</v>
          </cell>
          <cell r="W24">
            <v>67</v>
          </cell>
          <cell r="X24">
            <v>69.069999999999993</v>
          </cell>
          <cell r="Y24">
            <v>23.33</v>
          </cell>
          <cell r="Z24">
            <v>43.95</v>
          </cell>
          <cell r="AA24" t="str">
            <v/>
          </cell>
        </row>
        <row r="25">
          <cell r="L25">
            <v>60.21</v>
          </cell>
          <cell r="O25">
            <v>62.88</v>
          </cell>
          <cell r="R25">
            <v>21.83</v>
          </cell>
          <cell r="U25">
            <v>16.920000000000002</v>
          </cell>
          <cell r="W25">
            <v>67</v>
          </cell>
          <cell r="X25">
            <v>69.069999999999993</v>
          </cell>
          <cell r="Y25">
            <v>23.33</v>
          </cell>
          <cell r="Z25">
            <v>43.95</v>
          </cell>
          <cell r="AA25" t="str">
            <v/>
          </cell>
        </row>
        <row r="26">
          <cell r="L26">
            <v>60.21</v>
          </cell>
          <cell r="O26">
            <v>62.88</v>
          </cell>
          <cell r="R26">
            <v>21.83</v>
          </cell>
          <cell r="U26">
            <v>16.920000000000002</v>
          </cell>
          <cell r="W26">
            <v>67</v>
          </cell>
          <cell r="X26">
            <v>69.069999999999993</v>
          </cell>
          <cell r="Y26">
            <v>23.33</v>
          </cell>
          <cell r="Z26">
            <v>43.95</v>
          </cell>
          <cell r="AA26" t="str">
            <v/>
          </cell>
        </row>
        <row r="27">
          <cell r="L27">
            <v>60.21</v>
          </cell>
          <cell r="O27">
            <v>62.88</v>
          </cell>
          <cell r="R27">
            <v>21.83</v>
          </cell>
          <cell r="U27">
            <v>16.920000000000002</v>
          </cell>
          <cell r="W27">
            <v>67</v>
          </cell>
          <cell r="X27">
            <v>69.069999999999993</v>
          </cell>
          <cell r="Y27">
            <v>23.33</v>
          </cell>
          <cell r="Z27">
            <v>43.95</v>
          </cell>
          <cell r="AA27" t="str">
            <v/>
          </cell>
        </row>
        <row r="28">
          <cell r="E28">
            <v>100</v>
          </cell>
          <cell r="L28">
            <v>60.21</v>
          </cell>
          <cell r="O28">
            <v>62.88</v>
          </cell>
          <cell r="R28">
            <v>21.83</v>
          </cell>
          <cell r="U28">
            <v>16.920000000000002</v>
          </cell>
          <cell r="W28">
            <v>67</v>
          </cell>
          <cell r="X28">
            <v>69.069999999999993</v>
          </cell>
          <cell r="Y28">
            <v>23.33</v>
          </cell>
          <cell r="Z28">
            <v>43.95</v>
          </cell>
          <cell r="AA28" t="str">
            <v/>
          </cell>
        </row>
        <row r="29">
          <cell r="L29">
            <v>60.21</v>
          </cell>
          <cell r="O29">
            <v>62.88</v>
          </cell>
          <cell r="R29">
            <v>21.83</v>
          </cell>
          <cell r="U29">
            <v>16.920000000000002</v>
          </cell>
          <cell r="W29">
            <v>67</v>
          </cell>
          <cell r="X29">
            <v>69.069999999999993</v>
          </cell>
          <cell r="Y29">
            <v>23.33</v>
          </cell>
          <cell r="Z29">
            <v>43.95</v>
          </cell>
          <cell r="AA29" t="str">
            <v/>
          </cell>
        </row>
        <row r="30">
          <cell r="L30">
            <v>60.21</v>
          </cell>
          <cell r="O30">
            <v>62.88</v>
          </cell>
          <cell r="R30">
            <v>21.83</v>
          </cell>
          <cell r="U30">
            <v>16.920000000000002</v>
          </cell>
          <cell r="W30">
            <v>67</v>
          </cell>
          <cell r="X30">
            <v>69.069999999999993</v>
          </cell>
          <cell r="Y30">
            <v>23.33</v>
          </cell>
          <cell r="Z30">
            <v>43.95</v>
          </cell>
          <cell r="AA30" t="str">
            <v/>
          </cell>
        </row>
        <row r="31">
          <cell r="L31">
            <v>60.21</v>
          </cell>
          <cell r="O31">
            <v>62.88</v>
          </cell>
          <cell r="R31">
            <v>21.83</v>
          </cell>
          <cell r="U31">
            <v>16.920000000000002</v>
          </cell>
          <cell r="W31">
            <v>67</v>
          </cell>
          <cell r="X31">
            <v>69.069999999999993</v>
          </cell>
          <cell r="Y31">
            <v>23.33</v>
          </cell>
          <cell r="Z31">
            <v>43.95</v>
          </cell>
          <cell r="AA31" t="str">
            <v/>
          </cell>
        </row>
        <row r="32">
          <cell r="L32">
            <v>60.21</v>
          </cell>
          <cell r="O32">
            <v>62.88</v>
          </cell>
          <cell r="R32">
            <v>21.83</v>
          </cell>
          <cell r="U32">
            <v>16.920000000000002</v>
          </cell>
          <cell r="W32">
            <v>67</v>
          </cell>
          <cell r="X32">
            <v>69.069999999999993</v>
          </cell>
          <cell r="Y32">
            <v>23.33</v>
          </cell>
          <cell r="Z32">
            <v>43.95</v>
          </cell>
          <cell r="AA32" t="str">
            <v/>
          </cell>
        </row>
        <row r="33">
          <cell r="L33">
            <v>60.21</v>
          </cell>
          <cell r="O33">
            <v>62.88</v>
          </cell>
          <cell r="R33">
            <v>21.83</v>
          </cell>
          <cell r="U33">
            <v>16.920000000000002</v>
          </cell>
          <cell r="W33">
            <v>67</v>
          </cell>
          <cell r="X33">
            <v>69.069999999999993</v>
          </cell>
          <cell r="Y33">
            <v>23.33</v>
          </cell>
          <cell r="Z33">
            <v>43.95</v>
          </cell>
          <cell r="AA33" t="str">
            <v/>
          </cell>
        </row>
        <row r="34">
          <cell r="L34">
            <v>60.21</v>
          </cell>
          <cell r="O34">
            <v>62.88</v>
          </cell>
          <cell r="R34">
            <v>21.83</v>
          </cell>
          <cell r="U34">
            <v>16.920000000000002</v>
          </cell>
          <cell r="W34">
            <v>67</v>
          </cell>
          <cell r="X34">
            <v>69.069999999999993</v>
          </cell>
          <cell r="Y34">
            <v>23.33</v>
          </cell>
          <cell r="Z34">
            <v>43.95</v>
          </cell>
          <cell r="AA34" t="str">
            <v/>
          </cell>
        </row>
        <row r="35">
          <cell r="L35">
            <v>60.21</v>
          </cell>
          <cell r="O35">
            <v>62.88</v>
          </cell>
          <cell r="R35">
            <v>21.83</v>
          </cell>
          <cell r="U35">
            <v>16.920000000000002</v>
          </cell>
          <cell r="W35">
            <v>67</v>
          </cell>
          <cell r="X35">
            <v>69.069999999999993</v>
          </cell>
          <cell r="Y35">
            <v>23.33</v>
          </cell>
          <cell r="Z35">
            <v>43.95</v>
          </cell>
          <cell r="AA35" t="str">
            <v/>
          </cell>
        </row>
        <row r="36">
          <cell r="L36">
            <v>60.21</v>
          </cell>
          <cell r="O36">
            <v>62.88</v>
          </cell>
          <cell r="R36">
            <v>21.83</v>
          </cell>
          <cell r="U36">
            <v>16.920000000000002</v>
          </cell>
          <cell r="W36">
            <v>67</v>
          </cell>
          <cell r="X36">
            <v>69.069999999999993</v>
          </cell>
          <cell r="Y36">
            <v>23.33</v>
          </cell>
          <cell r="Z36">
            <v>43.95</v>
          </cell>
          <cell r="AA36" t="str">
            <v/>
          </cell>
        </row>
        <row r="37">
          <cell r="L37">
            <v>60.21</v>
          </cell>
          <cell r="O37">
            <v>62.88</v>
          </cell>
          <cell r="R37">
            <v>21.83</v>
          </cell>
          <cell r="U37">
            <v>16.920000000000002</v>
          </cell>
          <cell r="W37">
            <v>67</v>
          </cell>
          <cell r="X37">
            <v>69.069999999999993</v>
          </cell>
          <cell r="Y37">
            <v>23.33</v>
          </cell>
          <cell r="Z37">
            <v>43.95</v>
          </cell>
          <cell r="AA37" t="str">
            <v/>
          </cell>
        </row>
        <row r="38">
          <cell r="L38">
            <v>60.21</v>
          </cell>
          <cell r="O38">
            <v>62.88</v>
          </cell>
          <cell r="R38">
            <v>21.83</v>
          </cell>
          <cell r="U38">
            <v>16.920000000000002</v>
          </cell>
          <cell r="W38">
            <v>67</v>
          </cell>
          <cell r="X38">
            <v>69.069999999999993</v>
          </cell>
          <cell r="Y38">
            <v>23.33</v>
          </cell>
          <cell r="Z38">
            <v>43.95</v>
          </cell>
          <cell r="AA38" t="str">
            <v/>
          </cell>
        </row>
        <row r="39">
          <cell r="L39">
            <v>60.21</v>
          </cell>
          <cell r="O39">
            <v>62.88</v>
          </cell>
          <cell r="R39">
            <v>21.83</v>
          </cell>
          <cell r="U39">
            <v>16.920000000000002</v>
          </cell>
          <cell r="W39">
            <v>67</v>
          </cell>
          <cell r="X39">
            <v>69.069999999999993</v>
          </cell>
          <cell r="Y39">
            <v>23.33</v>
          </cell>
          <cell r="Z39">
            <v>43.95</v>
          </cell>
          <cell r="AA39" t="str">
            <v/>
          </cell>
        </row>
        <row r="40">
          <cell r="L40">
            <v>60.21</v>
          </cell>
          <cell r="O40">
            <v>62.88</v>
          </cell>
          <cell r="R40">
            <v>21.83</v>
          </cell>
          <cell r="U40">
            <v>16.920000000000002</v>
          </cell>
          <cell r="W40">
            <v>67</v>
          </cell>
          <cell r="X40">
            <v>69.069999999999993</v>
          </cell>
          <cell r="Y40">
            <v>23.33</v>
          </cell>
          <cell r="Z40">
            <v>43.95</v>
          </cell>
          <cell r="AA40" t="str">
            <v/>
          </cell>
        </row>
        <row r="41">
          <cell r="L41">
            <v>60.21</v>
          </cell>
          <cell r="O41">
            <v>62.88</v>
          </cell>
          <cell r="R41">
            <v>21.83</v>
          </cell>
          <cell r="U41">
            <v>16.920000000000002</v>
          </cell>
          <cell r="W41">
            <v>67</v>
          </cell>
          <cell r="X41">
            <v>69.069999999999993</v>
          </cell>
          <cell r="Y41">
            <v>23.33</v>
          </cell>
          <cell r="Z41">
            <v>43.95</v>
          </cell>
          <cell r="AA41" t="str">
            <v/>
          </cell>
        </row>
        <row r="42">
          <cell r="L42">
            <v>60.21</v>
          </cell>
          <cell r="O42">
            <v>62.88</v>
          </cell>
          <cell r="R42">
            <v>21.83</v>
          </cell>
          <cell r="U42">
            <v>16.920000000000002</v>
          </cell>
          <cell r="W42">
            <v>67</v>
          </cell>
          <cell r="X42">
            <v>69.069999999999993</v>
          </cell>
          <cell r="Y42">
            <v>23.33</v>
          </cell>
          <cell r="Z42">
            <v>43.95</v>
          </cell>
          <cell r="AA42" t="str">
            <v/>
          </cell>
        </row>
        <row r="43">
          <cell r="L43">
            <v>60.21</v>
          </cell>
          <cell r="O43">
            <v>62.88</v>
          </cell>
          <cell r="R43">
            <v>21.83</v>
          </cell>
          <cell r="U43">
            <v>16.920000000000002</v>
          </cell>
          <cell r="W43">
            <v>67</v>
          </cell>
          <cell r="X43">
            <v>69.069999999999993</v>
          </cell>
          <cell r="Y43">
            <v>23.33</v>
          </cell>
          <cell r="Z43">
            <v>43.95</v>
          </cell>
          <cell r="AA43" t="str">
            <v/>
          </cell>
        </row>
        <row r="44">
          <cell r="L44">
            <v>60.21</v>
          </cell>
          <cell r="O44">
            <v>62.88</v>
          </cell>
          <cell r="R44">
            <v>21.83</v>
          </cell>
          <cell r="U44">
            <v>16.920000000000002</v>
          </cell>
          <cell r="W44">
            <v>67</v>
          </cell>
          <cell r="X44">
            <v>69.069999999999993</v>
          </cell>
          <cell r="Y44">
            <v>23.33</v>
          </cell>
          <cell r="Z44">
            <v>43.95</v>
          </cell>
          <cell r="AA44" t="str">
            <v/>
          </cell>
        </row>
        <row r="45">
          <cell r="L45">
            <v>60.21</v>
          </cell>
          <cell r="O45">
            <v>62.88</v>
          </cell>
          <cell r="R45">
            <v>21.83</v>
          </cell>
          <cell r="U45">
            <v>16.920000000000002</v>
          </cell>
          <cell r="W45">
            <v>67</v>
          </cell>
          <cell r="X45">
            <v>69.069999999999993</v>
          </cell>
          <cell r="Y45">
            <v>23.33</v>
          </cell>
          <cell r="Z45">
            <v>43.95</v>
          </cell>
          <cell r="AA45" t="str">
            <v/>
          </cell>
        </row>
        <row r="46">
          <cell r="M46">
            <v>60.32</v>
          </cell>
          <cell r="P46">
            <v>63.53</v>
          </cell>
          <cell r="S46">
            <v>21.92</v>
          </cell>
          <cell r="V46">
            <v>16.920000000000002</v>
          </cell>
          <cell r="W46">
            <v>67</v>
          </cell>
          <cell r="X46">
            <v>69.069999999999993</v>
          </cell>
          <cell r="Y46">
            <v>23.33</v>
          </cell>
          <cell r="Z46">
            <v>43.95</v>
          </cell>
          <cell r="AA46" t="str">
            <v/>
          </cell>
        </row>
        <row r="47">
          <cell r="M47">
            <v>60.32</v>
          </cell>
          <cell r="P47">
            <v>63.53</v>
          </cell>
          <cell r="S47">
            <v>21.92</v>
          </cell>
          <cell r="V47">
            <v>16.920000000000002</v>
          </cell>
          <cell r="W47">
            <v>67</v>
          </cell>
          <cell r="X47">
            <v>69.069999999999993</v>
          </cell>
          <cell r="Y47">
            <v>23.33</v>
          </cell>
          <cell r="Z47">
            <v>43.95</v>
          </cell>
          <cell r="AA47" t="str">
            <v/>
          </cell>
        </row>
        <row r="48">
          <cell r="M48">
            <v>60.32</v>
          </cell>
          <cell r="P48">
            <v>63.53</v>
          </cell>
          <cell r="S48">
            <v>21.92</v>
          </cell>
          <cell r="V48">
            <v>16.920000000000002</v>
          </cell>
          <cell r="W48">
            <v>67</v>
          </cell>
          <cell r="X48">
            <v>69.069999999999993</v>
          </cell>
          <cell r="Y48">
            <v>23.33</v>
          </cell>
          <cell r="Z48">
            <v>43.95</v>
          </cell>
          <cell r="AA48" t="str">
            <v/>
          </cell>
        </row>
        <row r="49">
          <cell r="M49">
            <v>60.32</v>
          </cell>
          <cell r="P49">
            <v>63.53</v>
          </cell>
          <cell r="S49">
            <v>21.92</v>
          </cell>
          <cell r="V49">
            <v>16.920000000000002</v>
          </cell>
          <cell r="W49">
            <v>67</v>
          </cell>
          <cell r="X49">
            <v>69.069999999999993</v>
          </cell>
          <cell r="Y49">
            <v>23.33</v>
          </cell>
          <cell r="Z49">
            <v>43.95</v>
          </cell>
          <cell r="AA49" t="str">
            <v/>
          </cell>
        </row>
        <row r="50">
          <cell r="M50">
            <v>60.32</v>
          </cell>
          <cell r="P50">
            <v>63.53</v>
          </cell>
          <cell r="S50">
            <v>21.92</v>
          </cell>
          <cell r="V50">
            <v>16.920000000000002</v>
          </cell>
          <cell r="W50">
            <v>67</v>
          </cell>
          <cell r="X50">
            <v>69.069999999999993</v>
          </cell>
          <cell r="Y50">
            <v>23.33</v>
          </cell>
          <cell r="Z50">
            <v>43.95</v>
          </cell>
          <cell r="AA50" t="str">
            <v/>
          </cell>
        </row>
        <row r="51">
          <cell r="M51">
            <v>60.32</v>
          </cell>
          <cell r="P51">
            <v>63.53</v>
          </cell>
          <cell r="S51">
            <v>21.92</v>
          </cell>
          <cell r="V51">
            <v>16.920000000000002</v>
          </cell>
          <cell r="W51">
            <v>67</v>
          </cell>
          <cell r="X51">
            <v>69.069999999999993</v>
          </cell>
          <cell r="Y51">
            <v>23.33</v>
          </cell>
          <cell r="Z51">
            <v>43.95</v>
          </cell>
          <cell r="AA51">
            <v>100</v>
          </cell>
        </row>
        <row r="52">
          <cell r="K52">
            <v>61.31</v>
          </cell>
          <cell r="N52">
            <v>61.31</v>
          </cell>
          <cell r="Q52">
            <v>22.38</v>
          </cell>
          <cell r="T52">
            <v>16.920000000000002</v>
          </cell>
          <cell r="W52">
            <v>67</v>
          </cell>
          <cell r="X52">
            <v>69.069999999999993</v>
          </cell>
          <cell r="Y52">
            <v>23.33</v>
          </cell>
          <cell r="Z52">
            <v>43.95</v>
          </cell>
          <cell r="AA52" t="str">
            <v/>
          </cell>
        </row>
        <row r="53">
          <cell r="K53">
            <v>61.31</v>
          </cell>
          <cell r="N53">
            <v>61.31</v>
          </cell>
          <cell r="Q53">
            <v>22.38</v>
          </cell>
          <cell r="T53">
            <v>16.920000000000002</v>
          </cell>
          <cell r="W53">
            <v>67</v>
          </cell>
          <cell r="X53">
            <v>69.069999999999993</v>
          </cell>
          <cell r="Y53">
            <v>23.33</v>
          </cell>
          <cell r="Z53">
            <v>43.95</v>
          </cell>
          <cell r="AA53" t="str">
            <v/>
          </cell>
        </row>
        <row r="54">
          <cell r="K54">
            <v>61.31</v>
          </cell>
          <cell r="N54">
            <v>61.31</v>
          </cell>
          <cell r="Q54">
            <v>22.38</v>
          </cell>
          <cell r="T54">
            <v>16.920000000000002</v>
          </cell>
          <cell r="W54">
            <v>67</v>
          </cell>
          <cell r="X54">
            <v>69.069999999999993</v>
          </cell>
          <cell r="Y54">
            <v>23.33</v>
          </cell>
          <cell r="Z54">
            <v>43.95</v>
          </cell>
          <cell r="AA54" t="str">
            <v/>
          </cell>
        </row>
        <row r="55">
          <cell r="K55">
            <v>61.31</v>
          </cell>
          <cell r="N55">
            <v>61.31</v>
          </cell>
          <cell r="Q55">
            <v>22.38</v>
          </cell>
          <cell r="T55">
            <v>16.920000000000002</v>
          </cell>
          <cell r="W55">
            <v>67</v>
          </cell>
          <cell r="X55">
            <v>69.069999999999993</v>
          </cell>
          <cell r="Y55">
            <v>23.33</v>
          </cell>
          <cell r="Z55">
            <v>43.95</v>
          </cell>
          <cell r="AA55" t="str">
            <v/>
          </cell>
        </row>
        <row r="56">
          <cell r="K56">
            <v>61.31</v>
          </cell>
          <cell r="N56">
            <v>61.31</v>
          </cell>
          <cell r="Q56">
            <v>22.38</v>
          </cell>
          <cell r="T56">
            <v>16.920000000000002</v>
          </cell>
          <cell r="W56">
            <v>67</v>
          </cell>
          <cell r="X56">
            <v>69.069999999999993</v>
          </cell>
          <cell r="Y56">
            <v>23.33</v>
          </cell>
          <cell r="Z56">
            <v>43.95</v>
          </cell>
          <cell r="AA56" t="str">
            <v/>
          </cell>
        </row>
        <row r="57">
          <cell r="K57">
            <v>61.31</v>
          </cell>
          <cell r="N57">
            <v>61.31</v>
          </cell>
          <cell r="Q57">
            <v>22.38</v>
          </cell>
          <cell r="T57">
            <v>16.920000000000002</v>
          </cell>
          <cell r="W57">
            <v>67</v>
          </cell>
          <cell r="X57">
            <v>69.069999999999993</v>
          </cell>
          <cell r="Y57">
            <v>23.33</v>
          </cell>
          <cell r="Z57">
            <v>43.95</v>
          </cell>
          <cell r="AA57" t="str">
            <v/>
          </cell>
        </row>
        <row r="58">
          <cell r="K58">
            <v>61.31</v>
          </cell>
          <cell r="N58">
            <v>61.31</v>
          </cell>
          <cell r="Q58">
            <v>22.38</v>
          </cell>
          <cell r="T58">
            <v>16.920000000000002</v>
          </cell>
          <cell r="W58">
            <v>67</v>
          </cell>
          <cell r="X58">
            <v>69.069999999999993</v>
          </cell>
          <cell r="Y58">
            <v>23.33</v>
          </cell>
          <cell r="Z58">
            <v>43.95</v>
          </cell>
          <cell r="AA58" t="str">
            <v/>
          </cell>
        </row>
        <row r="59">
          <cell r="K59">
            <v>61.31</v>
          </cell>
          <cell r="N59">
            <v>61.31</v>
          </cell>
          <cell r="Q59">
            <v>22.38</v>
          </cell>
          <cell r="T59">
            <v>16.920000000000002</v>
          </cell>
          <cell r="W59">
            <v>67</v>
          </cell>
          <cell r="X59">
            <v>69.069999999999993</v>
          </cell>
          <cell r="Y59">
            <v>23.33</v>
          </cell>
          <cell r="Z59">
            <v>43.95</v>
          </cell>
          <cell r="AA59" t="str">
            <v/>
          </cell>
        </row>
        <row r="60">
          <cell r="K60">
            <v>61.31</v>
          </cell>
          <cell r="N60">
            <v>61.31</v>
          </cell>
          <cell r="Q60">
            <v>22.38</v>
          </cell>
          <cell r="T60">
            <v>16.920000000000002</v>
          </cell>
          <cell r="W60">
            <v>67</v>
          </cell>
          <cell r="X60">
            <v>69.069999999999993</v>
          </cell>
          <cell r="Y60">
            <v>23.33</v>
          </cell>
          <cell r="Z60">
            <v>43.95</v>
          </cell>
          <cell r="AA60" t="str">
            <v/>
          </cell>
        </row>
        <row r="61">
          <cell r="K61">
            <v>61.31</v>
          </cell>
          <cell r="N61">
            <v>61.31</v>
          </cell>
          <cell r="Q61">
            <v>22.38</v>
          </cell>
          <cell r="T61">
            <v>16.920000000000002</v>
          </cell>
          <cell r="W61">
            <v>67</v>
          </cell>
          <cell r="X61">
            <v>69.069999999999993</v>
          </cell>
          <cell r="Y61">
            <v>23.33</v>
          </cell>
          <cell r="Z61">
            <v>43.95</v>
          </cell>
          <cell r="AA61" t="str">
            <v/>
          </cell>
        </row>
        <row r="62">
          <cell r="K62">
            <v>61.31</v>
          </cell>
          <cell r="N62">
            <v>61.31</v>
          </cell>
          <cell r="Q62">
            <v>22.38</v>
          </cell>
          <cell r="T62">
            <v>16.920000000000002</v>
          </cell>
          <cell r="W62">
            <v>67</v>
          </cell>
          <cell r="X62">
            <v>69.069999999999993</v>
          </cell>
          <cell r="Y62">
            <v>23.33</v>
          </cell>
          <cell r="Z62">
            <v>43.95</v>
          </cell>
          <cell r="AA62" t="str">
            <v/>
          </cell>
        </row>
        <row r="63">
          <cell r="K63">
            <v>61.31</v>
          </cell>
          <cell r="N63">
            <v>61.31</v>
          </cell>
          <cell r="Q63">
            <v>22.38</v>
          </cell>
          <cell r="T63">
            <v>16.920000000000002</v>
          </cell>
          <cell r="W63">
            <v>67</v>
          </cell>
          <cell r="X63">
            <v>69.069999999999993</v>
          </cell>
          <cell r="Y63">
            <v>23.33</v>
          </cell>
          <cell r="Z63">
            <v>43.95</v>
          </cell>
          <cell r="AA63" t="str">
            <v/>
          </cell>
        </row>
        <row r="64">
          <cell r="K64">
            <v>61.31</v>
          </cell>
          <cell r="N64">
            <v>61.31</v>
          </cell>
          <cell r="Q64">
            <v>22.38</v>
          </cell>
          <cell r="T64">
            <v>16.920000000000002</v>
          </cell>
          <cell r="W64">
            <v>67</v>
          </cell>
          <cell r="X64">
            <v>69.069999999999993</v>
          </cell>
          <cell r="Y64">
            <v>23.33</v>
          </cell>
          <cell r="Z64">
            <v>43.95</v>
          </cell>
          <cell r="AA64" t="str">
            <v/>
          </cell>
        </row>
        <row r="65">
          <cell r="K65">
            <v>61.31</v>
          </cell>
          <cell r="N65">
            <v>61.31</v>
          </cell>
          <cell r="Q65">
            <v>22.38</v>
          </cell>
          <cell r="T65">
            <v>16.920000000000002</v>
          </cell>
          <cell r="W65">
            <v>67</v>
          </cell>
          <cell r="X65">
            <v>69.069999999999993</v>
          </cell>
          <cell r="Y65">
            <v>23.33</v>
          </cell>
          <cell r="Z65">
            <v>43.95</v>
          </cell>
          <cell r="AA65" t="str">
            <v/>
          </cell>
        </row>
        <row r="66">
          <cell r="K66">
            <v>61.31</v>
          </cell>
          <cell r="N66">
            <v>61.31</v>
          </cell>
          <cell r="Q66">
            <v>22.38</v>
          </cell>
          <cell r="T66">
            <v>16.920000000000002</v>
          </cell>
          <cell r="W66">
            <v>67</v>
          </cell>
          <cell r="X66">
            <v>69.069999999999993</v>
          </cell>
          <cell r="Y66">
            <v>23.33</v>
          </cell>
          <cell r="Z66">
            <v>43.95</v>
          </cell>
          <cell r="AA66" t="str">
            <v/>
          </cell>
        </row>
        <row r="67">
          <cell r="K67">
            <v>61.31</v>
          </cell>
          <cell r="N67">
            <v>61.31</v>
          </cell>
          <cell r="Q67">
            <v>22.38</v>
          </cell>
          <cell r="T67">
            <v>16.920000000000002</v>
          </cell>
          <cell r="W67">
            <v>67</v>
          </cell>
          <cell r="X67">
            <v>69.069999999999993</v>
          </cell>
          <cell r="Y67">
            <v>23.33</v>
          </cell>
          <cell r="Z67">
            <v>43.95</v>
          </cell>
          <cell r="AA67" t="str">
            <v/>
          </cell>
        </row>
        <row r="68">
          <cell r="K68">
            <v>61.31</v>
          </cell>
          <cell r="N68">
            <v>61.31</v>
          </cell>
          <cell r="Q68">
            <v>22.38</v>
          </cell>
          <cell r="T68">
            <v>16.920000000000002</v>
          </cell>
          <cell r="W68">
            <v>67</v>
          </cell>
          <cell r="X68">
            <v>69.069999999999993</v>
          </cell>
          <cell r="Y68">
            <v>23.33</v>
          </cell>
          <cell r="Z68">
            <v>43.95</v>
          </cell>
          <cell r="AA68" t="str">
            <v/>
          </cell>
        </row>
        <row r="69">
          <cell r="K69">
            <v>61.31</v>
          </cell>
          <cell r="N69">
            <v>61.31</v>
          </cell>
          <cell r="Q69">
            <v>22.38</v>
          </cell>
          <cell r="T69">
            <v>16.920000000000002</v>
          </cell>
          <cell r="W69">
            <v>67</v>
          </cell>
          <cell r="X69">
            <v>69.069999999999993</v>
          </cell>
          <cell r="Y69">
            <v>23.33</v>
          </cell>
          <cell r="Z69">
            <v>43.95</v>
          </cell>
          <cell r="AA69" t="str">
            <v/>
          </cell>
        </row>
        <row r="70">
          <cell r="K70">
            <v>61.31</v>
          </cell>
          <cell r="N70">
            <v>61.31</v>
          </cell>
          <cell r="Q70">
            <v>22.38</v>
          </cell>
          <cell r="T70">
            <v>16.920000000000002</v>
          </cell>
          <cell r="W70">
            <v>67</v>
          </cell>
          <cell r="X70">
            <v>69.069999999999993</v>
          </cell>
          <cell r="Y70">
            <v>23.33</v>
          </cell>
          <cell r="Z70">
            <v>43.95</v>
          </cell>
          <cell r="AA70" t="str">
            <v/>
          </cell>
        </row>
        <row r="71">
          <cell r="K71">
            <v>61.31</v>
          </cell>
          <cell r="N71">
            <v>61.31</v>
          </cell>
          <cell r="Q71">
            <v>22.38</v>
          </cell>
          <cell r="T71">
            <v>16.920000000000002</v>
          </cell>
          <cell r="W71">
            <v>67</v>
          </cell>
          <cell r="X71">
            <v>69.069999999999993</v>
          </cell>
          <cell r="Y71">
            <v>23.33</v>
          </cell>
          <cell r="Z71">
            <v>43.95</v>
          </cell>
          <cell r="AA71" t="str">
            <v/>
          </cell>
        </row>
        <row r="72">
          <cell r="K72">
            <v>61.31</v>
          </cell>
          <cell r="N72">
            <v>61.31</v>
          </cell>
          <cell r="Q72">
            <v>22.38</v>
          </cell>
          <cell r="T72">
            <v>16.920000000000002</v>
          </cell>
          <cell r="W72">
            <v>67</v>
          </cell>
          <cell r="X72">
            <v>69.069999999999993</v>
          </cell>
          <cell r="Y72">
            <v>23.33</v>
          </cell>
          <cell r="Z72">
            <v>43.95</v>
          </cell>
          <cell r="AA72" t="str">
            <v/>
          </cell>
        </row>
        <row r="73">
          <cell r="K73">
            <v>61.31</v>
          </cell>
          <cell r="N73">
            <v>61.31</v>
          </cell>
          <cell r="Q73">
            <v>22.38</v>
          </cell>
          <cell r="T73">
            <v>16.920000000000002</v>
          </cell>
          <cell r="W73">
            <v>67</v>
          </cell>
          <cell r="X73">
            <v>69.069999999999993</v>
          </cell>
          <cell r="Y73">
            <v>23.33</v>
          </cell>
          <cell r="Z73">
            <v>43.95</v>
          </cell>
          <cell r="AA73" t="str">
            <v/>
          </cell>
        </row>
        <row r="74">
          <cell r="K74">
            <v>61.31</v>
          </cell>
          <cell r="N74">
            <v>61.31</v>
          </cell>
          <cell r="Q74">
            <v>22.38</v>
          </cell>
          <cell r="T74">
            <v>16.920000000000002</v>
          </cell>
          <cell r="W74">
            <v>67</v>
          </cell>
          <cell r="X74">
            <v>69.069999999999993</v>
          </cell>
          <cell r="Y74">
            <v>23.33</v>
          </cell>
          <cell r="Z74">
            <v>43.95</v>
          </cell>
          <cell r="AA74" t="str">
            <v/>
          </cell>
        </row>
        <row r="75">
          <cell r="K75">
            <v>61.31</v>
          </cell>
          <cell r="N75">
            <v>61.31</v>
          </cell>
          <cell r="Q75">
            <v>22.38</v>
          </cell>
          <cell r="T75">
            <v>16.920000000000002</v>
          </cell>
          <cell r="W75">
            <v>67</v>
          </cell>
          <cell r="X75">
            <v>69.069999999999993</v>
          </cell>
          <cell r="Y75">
            <v>23.33</v>
          </cell>
          <cell r="Z75">
            <v>43.95</v>
          </cell>
          <cell r="AA75" t="str">
            <v/>
          </cell>
        </row>
        <row r="76">
          <cell r="K76">
            <v>61.31</v>
          </cell>
          <cell r="N76">
            <v>61.31</v>
          </cell>
          <cell r="Q76">
            <v>22.38</v>
          </cell>
          <cell r="T76">
            <v>16.920000000000002</v>
          </cell>
          <cell r="W76">
            <v>67</v>
          </cell>
          <cell r="X76">
            <v>69.069999999999993</v>
          </cell>
          <cell r="Y76">
            <v>23.33</v>
          </cell>
          <cell r="Z76">
            <v>43.95</v>
          </cell>
          <cell r="AA76" t="str">
            <v/>
          </cell>
        </row>
        <row r="77">
          <cell r="K77">
            <v>61.31</v>
          </cell>
          <cell r="N77">
            <v>61.31</v>
          </cell>
          <cell r="Q77">
            <v>22.38</v>
          </cell>
          <cell r="T77">
            <v>16.920000000000002</v>
          </cell>
          <cell r="W77">
            <v>67</v>
          </cell>
          <cell r="X77">
            <v>69.069999999999993</v>
          </cell>
          <cell r="Y77">
            <v>23.33</v>
          </cell>
          <cell r="Z77">
            <v>43.95</v>
          </cell>
          <cell r="AA77" t="str">
            <v/>
          </cell>
        </row>
        <row r="78">
          <cell r="K78">
            <v>61.31</v>
          </cell>
          <cell r="N78">
            <v>61.31</v>
          </cell>
          <cell r="Q78">
            <v>22.38</v>
          </cell>
          <cell r="T78">
            <v>16.920000000000002</v>
          </cell>
          <cell r="W78">
            <v>67</v>
          </cell>
          <cell r="X78">
            <v>69.069999999999993</v>
          </cell>
          <cell r="Y78">
            <v>23.33</v>
          </cell>
          <cell r="Z78">
            <v>43.95</v>
          </cell>
          <cell r="AA78" t="str">
            <v/>
          </cell>
        </row>
        <row r="79">
          <cell r="K79">
            <v>61.31</v>
          </cell>
          <cell r="N79">
            <v>61.31</v>
          </cell>
          <cell r="Q79">
            <v>22.38</v>
          </cell>
          <cell r="T79">
            <v>16.920000000000002</v>
          </cell>
          <cell r="W79">
            <v>67</v>
          </cell>
          <cell r="X79">
            <v>69.069999999999993</v>
          </cell>
          <cell r="Y79">
            <v>23.33</v>
          </cell>
          <cell r="Z79">
            <v>43.95</v>
          </cell>
          <cell r="AA79" t="str">
            <v/>
          </cell>
        </row>
        <row r="80">
          <cell r="K80">
            <v>61.31</v>
          </cell>
          <cell r="N80">
            <v>61.31</v>
          </cell>
          <cell r="Q80">
            <v>22.38</v>
          </cell>
          <cell r="T80">
            <v>16.920000000000002</v>
          </cell>
          <cell r="W80">
            <v>67</v>
          </cell>
          <cell r="X80">
            <v>69.069999999999993</v>
          </cell>
          <cell r="Y80">
            <v>23.33</v>
          </cell>
          <cell r="Z80">
            <v>43.95</v>
          </cell>
          <cell r="AA80" t="str">
            <v/>
          </cell>
        </row>
        <row r="81">
          <cell r="K81">
            <v>61.31</v>
          </cell>
          <cell r="N81">
            <v>61.31</v>
          </cell>
          <cell r="Q81">
            <v>22.38</v>
          </cell>
          <cell r="T81">
            <v>16.920000000000002</v>
          </cell>
          <cell r="W81">
            <v>67</v>
          </cell>
          <cell r="X81">
            <v>69.069999999999993</v>
          </cell>
          <cell r="Y81">
            <v>23.33</v>
          </cell>
          <cell r="Z81">
            <v>43.95</v>
          </cell>
          <cell r="AA81" t="str">
            <v/>
          </cell>
        </row>
        <row r="82">
          <cell r="K82">
            <v>61.31</v>
          </cell>
          <cell r="N82">
            <v>61.31</v>
          </cell>
          <cell r="Q82">
            <v>22.38</v>
          </cell>
          <cell r="T82">
            <v>16.920000000000002</v>
          </cell>
          <cell r="W82">
            <v>67</v>
          </cell>
          <cell r="X82">
            <v>69.069999999999993</v>
          </cell>
          <cell r="Y82">
            <v>23.33</v>
          </cell>
          <cell r="Z82">
            <v>43.95</v>
          </cell>
          <cell r="AA82" t="str">
            <v/>
          </cell>
        </row>
        <row r="83">
          <cell r="K83">
            <v>61.31</v>
          </cell>
          <cell r="N83">
            <v>61.31</v>
          </cell>
          <cell r="Q83">
            <v>22.38</v>
          </cell>
          <cell r="T83">
            <v>16.920000000000002</v>
          </cell>
          <cell r="W83">
            <v>67</v>
          </cell>
          <cell r="X83">
            <v>69.069999999999993</v>
          </cell>
          <cell r="Y83">
            <v>23.33</v>
          </cell>
          <cell r="Z83">
            <v>43.95</v>
          </cell>
          <cell r="AA83" t="str">
            <v/>
          </cell>
        </row>
        <row r="84">
          <cell r="K84">
            <v>61.31</v>
          </cell>
          <cell r="N84">
            <v>61.31</v>
          </cell>
          <cell r="Q84">
            <v>22.38</v>
          </cell>
          <cell r="T84">
            <v>16.920000000000002</v>
          </cell>
          <cell r="W84">
            <v>67</v>
          </cell>
          <cell r="X84">
            <v>69.069999999999993</v>
          </cell>
          <cell r="Y84">
            <v>23.33</v>
          </cell>
          <cell r="Z84">
            <v>43.95</v>
          </cell>
          <cell r="AA84" t="str">
            <v/>
          </cell>
        </row>
        <row r="85">
          <cell r="K85">
            <v>61.31</v>
          </cell>
          <cell r="N85">
            <v>61.31</v>
          </cell>
          <cell r="Q85">
            <v>22.38</v>
          </cell>
          <cell r="T85">
            <v>16.920000000000002</v>
          </cell>
          <cell r="W85">
            <v>67</v>
          </cell>
          <cell r="X85">
            <v>69.069999999999993</v>
          </cell>
          <cell r="Y85">
            <v>23.33</v>
          </cell>
          <cell r="Z85">
            <v>43.95</v>
          </cell>
          <cell r="AA85" t="str">
            <v/>
          </cell>
        </row>
        <row r="86">
          <cell r="K86">
            <v>61.31</v>
          </cell>
          <cell r="N86">
            <v>61.31</v>
          </cell>
          <cell r="Q86">
            <v>22.38</v>
          </cell>
          <cell r="T86">
            <v>16.920000000000002</v>
          </cell>
          <cell r="W86">
            <v>67</v>
          </cell>
          <cell r="X86">
            <v>69.069999999999993</v>
          </cell>
          <cell r="Y86">
            <v>23.33</v>
          </cell>
          <cell r="Z86">
            <v>43.95</v>
          </cell>
          <cell r="AA86" t="str">
            <v/>
          </cell>
        </row>
        <row r="87">
          <cell r="K87">
            <v>61.31</v>
          </cell>
          <cell r="N87">
            <v>61.31</v>
          </cell>
          <cell r="Q87">
            <v>22.38</v>
          </cell>
          <cell r="T87">
            <v>16.920000000000002</v>
          </cell>
          <cell r="W87">
            <v>67</v>
          </cell>
          <cell r="X87">
            <v>69.069999999999993</v>
          </cell>
          <cell r="Y87">
            <v>23.33</v>
          </cell>
          <cell r="Z87">
            <v>43.95</v>
          </cell>
          <cell r="AA87" t="str">
            <v/>
          </cell>
        </row>
        <row r="88">
          <cell r="K88">
            <v>61.31</v>
          </cell>
          <cell r="N88">
            <v>61.31</v>
          </cell>
          <cell r="Q88">
            <v>22.38</v>
          </cell>
          <cell r="T88">
            <v>16.920000000000002</v>
          </cell>
          <cell r="W88">
            <v>67</v>
          </cell>
          <cell r="X88">
            <v>69.069999999999993</v>
          </cell>
          <cell r="Y88">
            <v>23.33</v>
          </cell>
          <cell r="Z88">
            <v>43.95</v>
          </cell>
          <cell r="AA88" t="str">
            <v/>
          </cell>
        </row>
        <row r="89">
          <cell r="K89">
            <v>61.31</v>
          </cell>
          <cell r="N89">
            <v>61.31</v>
          </cell>
          <cell r="Q89">
            <v>22.38</v>
          </cell>
          <cell r="T89">
            <v>16.920000000000002</v>
          </cell>
          <cell r="W89">
            <v>67</v>
          </cell>
          <cell r="X89">
            <v>69.069999999999993</v>
          </cell>
          <cell r="Y89">
            <v>23.33</v>
          </cell>
          <cell r="Z89">
            <v>43.95</v>
          </cell>
          <cell r="AA89" t="str">
            <v/>
          </cell>
        </row>
        <row r="90">
          <cell r="K90">
            <v>61.31</v>
          </cell>
          <cell r="N90">
            <v>61.31</v>
          </cell>
          <cell r="Q90">
            <v>22.38</v>
          </cell>
          <cell r="T90">
            <v>16.920000000000002</v>
          </cell>
          <cell r="W90">
            <v>67</v>
          </cell>
          <cell r="X90">
            <v>69.069999999999993</v>
          </cell>
          <cell r="Y90">
            <v>23.33</v>
          </cell>
          <cell r="Z90">
            <v>43.95</v>
          </cell>
          <cell r="AA90" t="str">
            <v/>
          </cell>
        </row>
        <row r="91">
          <cell r="K91">
            <v>61.31</v>
          </cell>
          <cell r="N91">
            <v>61.31</v>
          </cell>
          <cell r="Q91">
            <v>22.38</v>
          </cell>
          <cell r="T91">
            <v>16.920000000000002</v>
          </cell>
          <cell r="W91">
            <v>67</v>
          </cell>
          <cell r="X91">
            <v>69.069999999999993</v>
          </cell>
          <cell r="Y91">
            <v>23.33</v>
          </cell>
          <cell r="Z91">
            <v>43.95</v>
          </cell>
          <cell r="AA91" t="str">
            <v/>
          </cell>
        </row>
        <row r="92">
          <cell r="K92">
            <v>61.31</v>
          </cell>
          <cell r="N92">
            <v>61.31</v>
          </cell>
          <cell r="Q92">
            <v>22.38</v>
          </cell>
          <cell r="T92">
            <v>16.920000000000002</v>
          </cell>
          <cell r="W92">
            <v>67</v>
          </cell>
          <cell r="X92">
            <v>69.069999999999993</v>
          </cell>
          <cell r="Y92">
            <v>23.33</v>
          </cell>
          <cell r="Z92">
            <v>43.95</v>
          </cell>
          <cell r="AA92" t="str">
            <v/>
          </cell>
        </row>
        <row r="93">
          <cell r="K93">
            <v>61.31</v>
          </cell>
          <cell r="N93">
            <v>61.31</v>
          </cell>
          <cell r="Q93">
            <v>22.38</v>
          </cell>
          <cell r="T93">
            <v>16.920000000000002</v>
          </cell>
          <cell r="W93">
            <v>67</v>
          </cell>
          <cell r="X93">
            <v>69.069999999999993</v>
          </cell>
          <cell r="Y93">
            <v>23.33</v>
          </cell>
          <cell r="Z93">
            <v>43.95</v>
          </cell>
          <cell r="AA93" t="str">
            <v/>
          </cell>
        </row>
        <row r="94">
          <cell r="K94">
            <v>61.31</v>
          </cell>
          <cell r="N94">
            <v>61.31</v>
          </cell>
          <cell r="Q94">
            <v>22.38</v>
          </cell>
          <cell r="T94">
            <v>16.920000000000002</v>
          </cell>
          <cell r="W94">
            <v>67</v>
          </cell>
          <cell r="X94">
            <v>69.069999999999993</v>
          </cell>
          <cell r="Y94">
            <v>23.33</v>
          </cell>
          <cell r="Z94">
            <v>43.95</v>
          </cell>
          <cell r="AA94" t="str">
            <v/>
          </cell>
        </row>
        <row r="95">
          <cell r="K95">
            <v>61.31</v>
          </cell>
          <cell r="N95">
            <v>61.31</v>
          </cell>
          <cell r="Q95">
            <v>22.38</v>
          </cell>
          <cell r="T95">
            <v>16.920000000000002</v>
          </cell>
          <cell r="W95">
            <v>67</v>
          </cell>
          <cell r="X95">
            <v>69.069999999999993</v>
          </cell>
          <cell r="Y95">
            <v>23.33</v>
          </cell>
          <cell r="Z95">
            <v>43.95</v>
          </cell>
          <cell r="AA95" t="str">
            <v/>
          </cell>
        </row>
        <row r="96">
          <cell r="K96">
            <v>61.31</v>
          </cell>
          <cell r="N96">
            <v>61.31</v>
          </cell>
          <cell r="Q96">
            <v>22.38</v>
          </cell>
          <cell r="T96">
            <v>16.920000000000002</v>
          </cell>
          <cell r="W96">
            <v>67</v>
          </cell>
          <cell r="X96">
            <v>69.069999999999993</v>
          </cell>
          <cell r="Y96">
            <v>23.33</v>
          </cell>
          <cell r="Z96">
            <v>43.95</v>
          </cell>
          <cell r="AA96" t="str">
            <v/>
          </cell>
        </row>
        <row r="97">
          <cell r="K97">
            <v>61.31</v>
          </cell>
          <cell r="N97">
            <v>61.31</v>
          </cell>
          <cell r="Q97">
            <v>22.38</v>
          </cell>
          <cell r="T97">
            <v>16.920000000000002</v>
          </cell>
          <cell r="W97">
            <v>67</v>
          </cell>
          <cell r="X97">
            <v>69.069999999999993</v>
          </cell>
          <cell r="Y97">
            <v>23.33</v>
          </cell>
          <cell r="Z97">
            <v>43.95</v>
          </cell>
          <cell r="AA97" t="str">
            <v/>
          </cell>
        </row>
        <row r="98">
          <cell r="K98">
            <v>61.31</v>
          </cell>
          <cell r="N98">
            <v>61.31</v>
          </cell>
          <cell r="Q98">
            <v>22.38</v>
          </cell>
          <cell r="T98">
            <v>16.920000000000002</v>
          </cell>
          <cell r="W98">
            <v>67</v>
          </cell>
          <cell r="X98">
            <v>69.069999999999993</v>
          </cell>
          <cell r="Y98">
            <v>23.33</v>
          </cell>
          <cell r="Z98">
            <v>43.95</v>
          </cell>
          <cell r="AA98" t="str">
            <v/>
          </cell>
        </row>
        <row r="99">
          <cell r="K99">
            <v>61.31</v>
          </cell>
          <cell r="N99">
            <v>61.31</v>
          </cell>
          <cell r="Q99">
            <v>22.38</v>
          </cell>
          <cell r="T99">
            <v>16.920000000000002</v>
          </cell>
          <cell r="W99">
            <v>67</v>
          </cell>
          <cell r="X99">
            <v>69.069999999999993</v>
          </cell>
          <cell r="Y99">
            <v>23.33</v>
          </cell>
          <cell r="Z99">
            <v>43.95</v>
          </cell>
          <cell r="AA99" t="str">
            <v/>
          </cell>
        </row>
        <row r="100">
          <cell r="K100">
            <v>61.31</v>
          </cell>
          <cell r="N100">
            <v>61.31</v>
          </cell>
          <cell r="Q100">
            <v>22.38</v>
          </cell>
          <cell r="T100">
            <v>16.920000000000002</v>
          </cell>
          <cell r="W100">
            <v>67</v>
          </cell>
          <cell r="X100">
            <v>69.069999999999993</v>
          </cell>
          <cell r="Y100">
            <v>23.33</v>
          </cell>
          <cell r="Z100">
            <v>43.95</v>
          </cell>
          <cell r="AA100" t="str">
            <v/>
          </cell>
        </row>
        <row r="101">
          <cell r="K101">
            <v>61.31</v>
          </cell>
          <cell r="N101">
            <v>61.31</v>
          </cell>
          <cell r="Q101">
            <v>22.38</v>
          </cell>
          <cell r="T101">
            <v>16.920000000000002</v>
          </cell>
          <cell r="W101">
            <v>67</v>
          </cell>
          <cell r="X101">
            <v>69.069999999999993</v>
          </cell>
          <cell r="Y101">
            <v>23.33</v>
          </cell>
          <cell r="Z101">
            <v>43.95</v>
          </cell>
          <cell r="AA101" t="str">
            <v/>
          </cell>
        </row>
        <row r="102">
          <cell r="K102">
            <v>61.31</v>
          </cell>
          <cell r="N102">
            <v>61.31</v>
          </cell>
          <cell r="Q102">
            <v>22.38</v>
          </cell>
          <cell r="T102">
            <v>16.920000000000002</v>
          </cell>
          <cell r="W102">
            <v>67</v>
          </cell>
          <cell r="X102">
            <v>69.069999999999993</v>
          </cell>
          <cell r="Y102">
            <v>23.33</v>
          </cell>
          <cell r="Z102">
            <v>43.95</v>
          </cell>
          <cell r="AA102" t="str">
            <v/>
          </cell>
        </row>
        <row r="103">
          <cell r="K103">
            <v>61.31</v>
          </cell>
          <cell r="N103">
            <v>61.31</v>
          </cell>
          <cell r="Q103">
            <v>22.38</v>
          </cell>
          <cell r="T103">
            <v>16.920000000000002</v>
          </cell>
          <cell r="W103">
            <v>67</v>
          </cell>
          <cell r="X103">
            <v>69.069999999999993</v>
          </cell>
          <cell r="Y103">
            <v>23.33</v>
          </cell>
          <cell r="Z103">
            <v>43.95</v>
          </cell>
          <cell r="AA103" t="str">
            <v/>
          </cell>
        </row>
        <row r="104">
          <cell r="K104">
            <v>61.31</v>
          </cell>
          <cell r="N104">
            <v>61.31</v>
          </cell>
          <cell r="Q104">
            <v>22.38</v>
          </cell>
          <cell r="T104">
            <v>16.920000000000002</v>
          </cell>
          <cell r="W104">
            <v>67</v>
          </cell>
          <cell r="X104">
            <v>69.069999999999993</v>
          </cell>
          <cell r="Y104">
            <v>23.33</v>
          </cell>
          <cell r="Z104">
            <v>43.95</v>
          </cell>
          <cell r="AA104" t="str">
            <v/>
          </cell>
        </row>
        <row r="105">
          <cell r="K105">
            <v>61.31</v>
          </cell>
          <cell r="N105">
            <v>61.31</v>
          </cell>
          <cell r="Q105">
            <v>22.38</v>
          </cell>
          <cell r="T105">
            <v>16.920000000000002</v>
          </cell>
          <cell r="W105">
            <v>67</v>
          </cell>
          <cell r="X105">
            <v>69.069999999999993</v>
          </cell>
          <cell r="Y105">
            <v>23.33</v>
          </cell>
          <cell r="Z105">
            <v>43.95</v>
          </cell>
          <cell r="AA105" t="str">
            <v/>
          </cell>
        </row>
        <row r="106">
          <cell r="K106">
            <v>61.31</v>
          </cell>
          <cell r="N106">
            <v>61.31</v>
          </cell>
          <cell r="Q106">
            <v>22.38</v>
          </cell>
          <cell r="T106">
            <v>16.920000000000002</v>
          </cell>
          <cell r="W106">
            <v>67</v>
          </cell>
          <cell r="X106">
            <v>69.069999999999993</v>
          </cell>
          <cell r="Y106">
            <v>23.33</v>
          </cell>
          <cell r="Z106">
            <v>43.95</v>
          </cell>
          <cell r="AA106" t="str">
            <v/>
          </cell>
        </row>
        <row r="107">
          <cell r="K107">
            <v>61.31</v>
          </cell>
          <cell r="N107">
            <v>61.31</v>
          </cell>
          <cell r="Q107">
            <v>22.38</v>
          </cell>
          <cell r="T107">
            <v>16.920000000000002</v>
          </cell>
          <cell r="W107">
            <v>67</v>
          </cell>
          <cell r="X107">
            <v>69.069999999999993</v>
          </cell>
          <cell r="Y107">
            <v>23.33</v>
          </cell>
          <cell r="Z107">
            <v>43.95</v>
          </cell>
          <cell r="AA107" t="str">
            <v/>
          </cell>
        </row>
        <row r="108">
          <cell r="K108">
            <v>61.31</v>
          </cell>
          <cell r="N108">
            <v>61.31</v>
          </cell>
          <cell r="Q108">
            <v>22.38</v>
          </cell>
          <cell r="T108">
            <v>16.920000000000002</v>
          </cell>
          <cell r="W108">
            <v>67</v>
          </cell>
          <cell r="X108">
            <v>69.069999999999993</v>
          </cell>
          <cell r="Y108">
            <v>23.33</v>
          </cell>
          <cell r="Z108">
            <v>43.95</v>
          </cell>
          <cell r="AA108" t="str">
            <v/>
          </cell>
        </row>
        <row r="109">
          <cell r="K109">
            <v>61.31</v>
          </cell>
          <cell r="N109">
            <v>61.31</v>
          </cell>
          <cell r="Q109">
            <v>22.38</v>
          </cell>
          <cell r="T109">
            <v>16.920000000000002</v>
          </cell>
          <cell r="W109">
            <v>67</v>
          </cell>
          <cell r="X109">
            <v>69.069999999999993</v>
          </cell>
          <cell r="Y109">
            <v>23.33</v>
          </cell>
          <cell r="Z109">
            <v>43.95</v>
          </cell>
          <cell r="AA109" t="str">
            <v/>
          </cell>
        </row>
        <row r="110">
          <cell r="K110">
            <v>61.31</v>
          </cell>
          <cell r="N110">
            <v>61.31</v>
          </cell>
          <cell r="Q110">
            <v>22.38</v>
          </cell>
          <cell r="T110">
            <v>16.920000000000002</v>
          </cell>
          <cell r="W110">
            <v>67</v>
          </cell>
          <cell r="X110">
            <v>69.069999999999993</v>
          </cell>
          <cell r="Y110">
            <v>23.33</v>
          </cell>
          <cell r="Z110">
            <v>43.95</v>
          </cell>
          <cell r="AA110" t="str">
            <v/>
          </cell>
        </row>
        <row r="111">
          <cell r="K111">
            <v>61.31</v>
          </cell>
          <cell r="N111">
            <v>61.31</v>
          </cell>
          <cell r="Q111">
            <v>22.38</v>
          </cell>
          <cell r="T111">
            <v>16.920000000000002</v>
          </cell>
          <cell r="W111">
            <v>67</v>
          </cell>
          <cell r="X111">
            <v>69.069999999999993</v>
          </cell>
          <cell r="Y111">
            <v>23.33</v>
          </cell>
          <cell r="Z111">
            <v>43.95</v>
          </cell>
          <cell r="AA111" t="str">
            <v/>
          </cell>
        </row>
        <row r="112">
          <cell r="K112">
            <v>61.31</v>
          </cell>
          <cell r="N112">
            <v>61.31</v>
          </cell>
          <cell r="Q112">
            <v>22.38</v>
          </cell>
          <cell r="T112">
            <v>16.920000000000002</v>
          </cell>
          <cell r="W112">
            <v>67</v>
          </cell>
          <cell r="X112">
            <v>69.069999999999993</v>
          </cell>
          <cell r="Y112">
            <v>23.33</v>
          </cell>
          <cell r="Z112">
            <v>43.95</v>
          </cell>
          <cell r="AA112" t="str">
            <v/>
          </cell>
        </row>
        <row r="113">
          <cell r="L113">
            <v>61.98</v>
          </cell>
          <cell r="O113">
            <v>65.349999999999994</v>
          </cell>
          <cell r="R113">
            <v>22.38</v>
          </cell>
          <cell r="U113">
            <v>16.920000000000002</v>
          </cell>
          <cell r="W113">
            <v>67</v>
          </cell>
          <cell r="X113">
            <v>69.069999999999993</v>
          </cell>
          <cell r="Y113">
            <v>23.33</v>
          </cell>
          <cell r="Z113">
            <v>43.95</v>
          </cell>
          <cell r="AA113" t="str">
            <v/>
          </cell>
        </row>
        <row r="114">
          <cell r="L114">
            <v>61.98</v>
          </cell>
          <cell r="O114">
            <v>65.349999999999994</v>
          </cell>
          <cell r="R114">
            <v>22.38</v>
          </cell>
          <cell r="U114">
            <v>16.920000000000002</v>
          </cell>
          <cell r="W114">
            <v>67</v>
          </cell>
          <cell r="X114">
            <v>69.069999999999993</v>
          </cell>
          <cell r="Y114">
            <v>23.33</v>
          </cell>
          <cell r="Z114">
            <v>43.95</v>
          </cell>
          <cell r="AA114" t="str">
            <v/>
          </cell>
        </row>
        <row r="115">
          <cell r="L115">
            <v>61.98</v>
          </cell>
          <cell r="O115">
            <v>65.349999999999994</v>
          </cell>
          <cell r="R115">
            <v>22.38</v>
          </cell>
          <cell r="U115">
            <v>16.920000000000002</v>
          </cell>
          <cell r="W115">
            <v>67</v>
          </cell>
          <cell r="X115">
            <v>69.069999999999993</v>
          </cell>
          <cell r="Y115">
            <v>23.33</v>
          </cell>
          <cell r="Z115">
            <v>43.95</v>
          </cell>
          <cell r="AA115" t="str">
            <v/>
          </cell>
        </row>
        <row r="116">
          <cell r="L116">
            <v>61.98</v>
          </cell>
          <cell r="O116">
            <v>65.349999999999994</v>
          </cell>
          <cell r="R116">
            <v>22.38</v>
          </cell>
          <cell r="U116">
            <v>16.920000000000002</v>
          </cell>
          <cell r="W116">
            <v>67</v>
          </cell>
          <cell r="X116">
            <v>69.069999999999993</v>
          </cell>
          <cell r="Y116">
            <v>23.33</v>
          </cell>
          <cell r="Z116">
            <v>43.95</v>
          </cell>
          <cell r="AA116" t="str">
            <v/>
          </cell>
        </row>
        <row r="117">
          <cell r="L117">
            <v>61.98</v>
          </cell>
          <cell r="O117">
            <v>65.349999999999994</v>
          </cell>
          <cell r="R117">
            <v>22.38</v>
          </cell>
          <cell r="U117">
            <v>16.920000000000002</v>
          </cell>
          <cell r="W117">
            <v>67</v>
          </cell>
          <cell r="X117">
            <v>69.069999999999993</v>
          </cell>
          <cell r="Y117">
            <v>23.33</v>
          </cell>
          <cell r="Z117">
            <v>43.95</v>
          </cell>
          <cell r="AA117" t="str">
            <v/>
          </cell>
        </row>
        <row r="118">
          <cell r="L118">
            <v>61.98</v>
          </cell>
          <cell r="O118">
            <v>65.349999999999994</v>
          </cell>
          <cell r="R118">
            <v>22.38</v>
          </cell>
          <cell r="U118">
            <v>16.920000000000002</v>
          </cell>
          <cell r="W118">
            <v>67</v>
          </cell>
          <cell r="X118">
            <v>69.069999999999993</v>
          </cell>
          <cell r="Y118">
            <v>23.33</v>
          </cell>
          <cell r="Z118">
            <v>43.95</v>
          </cell>
          <cell r="AA118" t="str">
            <v/>
          </cell>
        </row>
        <row r="119">
          <cell r="L119">
            <v>61.98</v>
          </cell>
          <cell r="O119">
            <v>65.349999999999994</v>
          </cell>
          <cell r="R119">
            <v>22.38</v>
          </cell>
          <cell r="U119">
            <v>16.920000000000002</v>
          </cell>
          <cell r="W119">
            <v>67</v>
          </cell>
          <cell r="X119">
            <v>69.069999999999993</v>
          </cell>
          <cell r="Y119">
            <v>23.33</v>
          </cell>
          <cell r="Z119">
            <v>43.95</v>
          </cell>
          <cell r="AA119" t="str">
            <v/>
          </cell>
        </row>
        <row r="120">
          <cell r="L120">
            <v>61.98</v>
          </cell>
          <cell r="O120">
            <v>65.349999999999994</v>
          </cell>
          <cell r="R120">
            <v>22.38</v>
          </cell>
          <cell r="U120">
            <v>16.920000000000002</v>
          </cell>
          <cell r="W120">
            <v>67</v>
          </cell>
          <cell r="X120">
            <v>69.069999999999993</v>
          </cell>
          <cell r="Y120">
            <v>23.33</v>
          </cell>
          <cell r="Z120">
            <v>43.95</v>
          </cell>
          <cell r="AA120" t="str">
            <v/>
          </cell>
        </row>
        <row r="121">
          <cell r="L121">
            <v>61.98</v>
          </cell>
          <cell r="O121">
            <v>65.349999999999994</v>
          </cell>
          <cell r="R121">
            <v>22.38</v>
          </cell>
          <cell r="U121">
            <v>16.920000000000002</v>
          </cell>
          <cell r="W121">
            <v>67</v>
          </cell>
          <cell r="X121">
            <v>69.069999999999993</v>
          </cell>
          <cell r="Y121">
            <v>23.33</v>
          </cell>
          <cell r="Z121">
            <v>43.95</v>
          </cell>
          <cell r="AA121" t="str">
            <v/>
          </cell>
        </row>
        <row r="122">
          <cell r="L122">
            <v>61.98</v>
          </cell>
          <cell r="O122">
            <v>65.349999999999994</v>
          </cell>
          <cell r="R122">
            <v>22.38</v>
          </cell>
          <cell r="U122">
            <v>16.920000000000002</v>
          </cell>
          <cell r="W122">
            <v>67</v>
          </cell>
          <cell r="X122">
            <v>69.069999999999993</v>
          </cell>
          <cell r="Y122">
            <v>23.33</v>
          </cell>
          <cell r="Z122">
            <v>43.95</v>
          </cell>
          <cell r="AA122" t="str">
            <v/>
          </cell>
        </row>
        <row r="123">
          <cell r="L123">
            <v>61.98</v>
          </cell>
          <cell r="O123">
            <v>65.349999999999994</v>
          </cell>
          <cell r="R123">
            <v>22.38</v>
          </cell>
          <cell r="U123">
            <v>16.920000000000002</v>
          </cell>
          <cell r="W123">
            <v>67</v>
          </cell>
          <cell r="X123">
            <v>69.069999999999993</v>
          </cell>
          <cell r="Y123">
            <v>23.33</v>
          </cell>
          <cell r="Z123">
            <v>43.95</v>
          </cell>
          <cell r="AA123" t="str">
            <v/>
          </cell>
        </row>
        <row r="124">
          <cell r="L124">
            <v>61.98</v>
          </cell>
          <cell r="O124">
            <v>65.349999999999994</v>
          </cell>
          <cell r="R124">
            <v>22.38</v>
          </cell>
          <cell r="U124">
            <v>16.920000000000002</v>
          </cell>
          <cell r="W124">
            <v>67</v>
          </cell>
          <cell r="X124">
            <v>69.069999999999993</v>
          </cell>
          <cell r="Y124">
            <v>23.33</v>
          </cell>
          <cell r="Z124">
            <v>43.95</v>
          </cell>
          <cell r="AA124" t="str">
            <v/>
          </cell>
        </row>
        <row r="125">
          <cell r="L125">
            <v>61.98</v>
          </cell>
          <cell r="O125">
            <v>65.349999999999994</v>
          </cell>
          <cell r="R125">
            <v>22.38</v>
          </cell>
          <cell r="U125">
            <v>16.920000000000002</v>
          </cell>
          <cell r="W125">
            <v>67</v>
          </cell>
          <cell r="X125">
            <v>69.069999999999993</v>
          </cell>
          <cell r="Y125">
            <v>23.33</v>
          </cell>
          <cell r="Z125">
            <v>43.95</v>
          </cell>
          <cell r="AA125" t="str">
            <v/>
          </cell>
        </row>
        <row r="126">
          <cell r="L126">
            <v>61.98</v>
          </cell>
          <cell r="O126">
            <v>65.349999999999994</v>
          </cell>
          <cell r="R126">
            <v>22.38</v>
          </cell>
          <cell r="U126">
            <v>16.920000000000002</v>
          </cell>
          <cell r="W126">
            <v>67</v>
          </cell>
          <cell r="X126">
            <v>69.069999999999993</v>
          </cell>
          <cell r="Y126">
            <v>23.33</v>
          </cell>
          <cell r="Z126">
            <v>43.95</v>
          </cell>
          <cell r="AA126" t="str">
            <v/>
          </cell>
        </row>
        <row r="127">
          <cell r="L127">
            <v>61.98</v>
          </cell>
          <cell r="O127">
            <v>65.349999999999994</v>
          </cell>
          <cell r="R127">
            <v>22.38</v>
          </cell>
          <cell r="U127">
            <v>16.920000000000002</v>
          </cell>
          <cell r="W127">
            <v>67</v>
          </cell>
          <cell r="X127">
            <v>69.069999999999993</v>
          </cell>
          <cell r="Y127">
            <v>23.33</v>
          </cell>
          <cell r="Z127">
            <v>43.95</v>
          </cell>
          <cell r="AA127" t="str">
            <v/>
          </cell>
        </row>
        <row r="128">
          <cell r="L128">
            <v>61.98</v>
          </cell>
          <cell r="O128">
            <v>65.349999999999994</v>
          </cell>
          <cell r="R128">
            <v>22.38</v>
          </cell>
          <cell r="U128">
            <v>16.920000000000002</v>
          </cell>
          <cell r="W128">
            <v>67</v>
          </cell>
          <cell r="X128">
            <v>69.069999999999993</v>
          </cell>
          <cell r="Y128">
            <v>23.33</v>
          </cell>
          <cell r="Z128">
            <v>43.95</v>
          </cell>
          <cell r="AA128" t="str">
            <v/>
          </cell>
        </row>
        <row r="129">
          <cell r="L129">
            <v>61.98</v>
          </cell>
          <cell r="O129">
            <v>65.349999999999994</v>
          </cell>
          <cell r="R129">
            <v>22.38</v>
          </cell>
          <cell r="U129">
            <v>16.920000000000002</v>
          </cell>
          <cell r="W129">
            <v>67</v>
          </cell>
          <cell r="X129">
            <v>69.069999999999993</v>
          </cell>
          <cell r="Y129">
            <v>23.33</v>
          </cell>
          <cell r="Z129">
            <v>43.95</v>
          </cell>
          <cell r="AA129" t="str">
            <v/>
          </cell>
        </row>
        <row r="130">
          <cell r="L130">
            <v>61.98</v>
          </cell>
          <cell r="O130">
            <v>65.349999999999994</v>
          </cell>
          <cell r="R130">
            <v>22.38</v>
          </cell>
          <cell r="U130">
            <v>16.920000000000002</v>
          </cell>
          <cell r="W130">
            <v>67</v>
          </cell>
          <cell r="X130">
            <v>69.069999999999993</v>
          </cell>
          <cell r="Y130">
            <v>23.33</v>
          </cell>
          <cell r="Z130">
            <v>43.95</v>
          </cell>
          <cell r="AA130" t="str">
            <v/>
          </cell>
        </row>
        <row r="131">
          <cell r="L131">
            <v>61.98</v>
          </cell>
          <cell r="O131">
            <v>65.349999999999994</v>
          </cell>
          <cell r="R131">
            <v>22.38</v>
          </cell>
          <cell r="U131">
            <v>16.920000000000002</v>
          </cell>
          <cell r="W131">
            <v>67</v>
          </cell>
          <cell r="X131">
            <v>69.069999999999993</v>
          </cell>
          <cell r="Y131">
            <v>23.33</v>
          </cell>
          <cell r="Z131">
            <v>43.95</v>
          </cell>
          <cell r="AA131" t="str">
            <v/>
          </cell>
        </row>
        <row r="132">
          <cell r="L132">
            <v>61.98</v>
          </cell>
          <cell r="O132">
            <v>65.349999999999994</v>
          </cell>
          <cell r="R132">
            <v>22.38</v>
          </cell>
          <cell r="U132">
            <v>16.920000000000002</v>
          </cell>
          <cell r="W132">
            <v>67</v>
          </cell>
          <cell r="X132">
            <v>69.069999999999993</v>
          </cell>
          <cell r="Y132">
            <v>23.33</v>
          </cell>
          <cell r="Z132">
            <v>43.95</v>
          </cell>
          <cell r="AA132" t="str">
            <v/>
          </cell>
        </row>
        <row r="133">
          <cell r="L133">
            <v>61.98</v>
          </cell>
          <cell r="O133">
            <v>65.349999999999994</v>
          </cell>
          <cell r="R133">
            <v>22.38</v>
          </cell>
          <cell r="U133">
            <v>16.920000000000002</v>
          </cell>
          <cell r="W133">
            <v>67</v>
          </cell>
          <cell r="X133">
            <v>69.069999999999993</v>
          </cell>
          <cell r="Y133">
            <v>23.33</v>
          </cell>
          <cell r="Z133">
            <v>43.95</v>
          </cell>
          <cell r="AA133" t="str">
            <v/>
          </cell>
        </row>
        <row r="134">
          <cell r="L134">
            <v>61.98</v>
          </cell>
          <cell r="O134">
            <v>65.349999999999994</v>
          </cell>
          <cell r="R134">
            <v>22.38</v>
          </cell>
          <cell r="U134">
            <v>16.920000000000002</v>
          </cell>
          <cell r="W134">
            <v>67</v>
          </cell>
          <cell r="X134">
            <v>69.069999999999993</v>
          </cell>
          <cell r="Y134">
            <v>23.33</v>
          </cell>
          <cell r="Z134">
            <v>43.95</v>
          </cell>
          <cell r="AA134" t="str">
            <v/>
          </cell>
        </row>
        <row r="135">
          <cell r="L135">
            <v>61.98</v>
          </cell>
          <cell r="O135">
            <v>65.349999999999994</v>
          </cell>
          <cell r="R135">
            <v>22.38</v>
          </cell>
          <cell r="U135">
            <v>16.920000000000002</v>
          </cell>
          <cell r="W135">
            <v>67</v>
          </cell>
          <cell r="X135">
            <v>69.069999999999993</v>
          </cell>
          <cell r="Y135">
            <v>23.33</v>
          </cell>
          <cell r="Z135">
            <v>43.95</v>
          </cell>
          <cell r="AA135" t="str">
            <v/>
          </cell>
        </row>
        <row r="136">
          <cell r="L136">
            <v>61.98</v>
          </cell>
          <cell r="O136">
            <v>65.349999999999994</v>
          </cell>
          <cell r="R136">
            <v>22.38</v>
          </cell>
          <cell r="U136">
            <v>16.920000000000002</v>
          </cell>
          <cell r="W136">
            <v>67</v>
          </cell>
          <cell r="X136">
            <v>69.069999999999993</v>
          </cell>
          <cell r="Y136">
            <v>23.33</v>
          </cell>
          <cell r="Z136">
            <v>43.95</v>
          </cell>
          <cell r="AA136" t="str">
            <v/>
          </cell>
        </row>
        <row r="137">
          <cell r="L137">
            <v>61.98</v>
          </cell>
          <cell r="O137">
            <v>65.349999999999994</v>
          </cell>
          <cell r="R137">
            <v>22.38</v>
          </cell>
          <cell r="U137">
            <v>16.920000000000002</v>
          </cell>
          <cell r="W137">
            <v>67</v>
          </cell>
          <cell r="X137">
            <v>69.069999999999993</v>
          </cell>
          <cell r="Y137">
            <v>23.33</v>
          </cell>
          <cell r="Z137">
            <v>43.95</v>
          </cell>
          <cell r="AA137" t="str">
            <v/>
          </cell>
        </row>
        <row r="138">
          <cell r="L138">
            <v>61.98</v>
          </cell>
          <cell r="O138">
            <v>65.349999999999994</v>
          </cell>
          <cell r="R138">
            <v>22.38</v>
          </cell>
          <cell r="U138">
            <v>16.920000000000002</v>
          </cell>
          <cell r="W138">
            <v>67</v>
          </cell>
          <cell r="X138">
            <v>69.069999999999993</v>
          </cell>
          <cell r="Y138">
            <v>23.33</v>
          </cell>
          <cell r="Z138">
            <v>43.95</v>
          </cell>
          <cell r="AA138" t="str">
            <v/>
          </cell>
        </row>
        <row r="139">
          <cell r="L139">
            <v>61.98</v>
          </cell>
          <cell r="O139">
            <v>65.349999999999994</v>
          </cell>
          <cell r="R139">
            <v>22.38</v>
          </cell>
          <cell r="U139">
            <v>16.920000000000002</v>
          </cell>
          <cell r="W139">
            <v>67</v>
          </cell>
          <cell r="X139">
            <v>69.069999999999993</v>
          </cell>
          <cell r="Y139">
            <v>23.33</v>
          </cell>
          <cell r="Z139">
            <v>43.95</v>
          </cell>
          <cell r="AA139" t="str">
            <v/>
          </cell>
        </row>
        <row r="140">
          <cell r="L140">
            <v>61.98</v>
          </cell>
          <cell r="O140">
            <v>65.349999999999994</v>
          </cell>
          <cell r="R140">
            <v>22.38</v>
          </cell>
          <cell r="U140">
            <v>16.920000000000002</v>
          </cell>
          <cell r="W140">
            <v>67</v>
          </cell>
          <cell r="X140">
            <v>69.069999999999993</v>
          </cell>
          <cell r="Y140">
            <v>23.33</v>
          </cell>
          <cell r="Z140">
            <v>43.95</v>
          </cell>
          <cell r="AA140" t="str">
            <v/>
          </cell>
        </row>
        <row r="141">
          <cell r="L141">
            <v>61.98</v>
          </cell>
          <cell r="O141">
            <v>65.349999999999994</v>
          </cell>
          <cell r="R141">
            <v>22.38</v>
          </cell>
          <cell r="U141">
            <v>16.920000000000002</v>
          </cell>
          <cell r="W141">
            <v>67</v>
          </cell>
          <cell r="X141">
            <v>69.069999999999993</v>
          </cell>
          <cell r="Y141">
            <v>23.33</v>
          </cell>
          <cell r="Z141">
            <v>43.95</v>
          </cell>
          <cell r="AA141" t="str">
            <v/>
          </cell>
        </row>
        <row r="142">
          <cell r="L142">
            <v>61.98</v>
          </cell>
          <cell r="O142">
            <v>65.349999999999994</v>
          </cell>
          <cell r="R142">
            <v>22.38</v>
          </cell>
          <cell r="U142">
            <v>16.920000000000002</v>
          </cell>
          <cell r="W142">
            <v>67</v>
          </cell>
          <cell r="X142">
            <v>69.069999999999993</v>
          </cell>
          <cell r="Y142">
            <v>23.33</v>
          </cell>
          <cell r="Z142">
            <v>43.95</v>
          </cell>
          <cell r="AA142" t="str">
            <v/>
          </cell>
        </row>
        <row r="143">
          <cell r="L143">
            <v>61.98</v>
          </cell>
          <cell r="O143">
            <v>65.349999999999994</v>
          </cell>
          <cell r="R143">
            <v>22.38</v>
          </cell>
          <cell r="U143">
            <v>16.920000000000002</v>
          </cell>
          <cell r="W143">
            <v>67</v>
          </cell>
          <cell r="X143">
            <v>69.069999999999993</v>
          </cell>
          <cell r="Y143">
            <v>23.33</v>
          </cell>
          <cell r="Z143">
            <v>43.95</v>
          </cell>
          <cell r="AA143" t="str">
            <v/>
          </cell>
        </row>
        <row r="144">
          <cell r="L144">
            <v>61.98</v>
          </cell>
          <cell r="O144">
            <v>65.349999999999994</v>
          </cell>
          <cell r="R144">
            <v>22.38</v>
          </cell>
          <cell r="U144">
            <v>16.920000000000002</v>
          </cell>
          <cell r="W144">
            <v>67</v>
          </cell>
          <cell r="X144">
            <v>69.069999999999993</v>
          </cell>
          <cell r="Y144">
            <v>23.33</v>
          </cell>
          <cell r="Z144">
            <v>43.95</v>
          </cell>
          <cell r="AA144" t="str">
            <v/>
          </cell>
        </row>
        <row r="145">
          <cell r="L145">
            <v>61.98</v>
          </cell>
          <cell r="O145">
            <v>65.349999999999994</v>
          </cell>
          <cell r="R145">
            <v>22.38</v>
          </cell>
          <cell r="U145">
            <v>16.920000000000002</v>
          </cell>
          <cell r="W145">
            <v>67</v>
          </cell>
          <cell r="X145">
            <v>69.069999999999993</v>
          </cell>
          <cell r="Y145">
            <v>23.33</v>
          </cell>
          <cell r="Z145">
            <v>43.95</v>
          </cell>
          <cell r="AA145" t="str">
            <v/>
          </cell>
        </row>
        <row r="146">
          <cell r="L146">
            <v>61.98</v>
          </cell>
          <cell r="O146">
            <v>65.349999999999994</v>
          </cell>
          <cell r="R146">
            <v>22.38</v>
          </cell>
          <cell r="U146">
            <v>16.920000000000002</v>
          </cell>
          <cell r="W146">
            <v>67</v>
          </cell>
          <cell r="X146">
            <v>69.069999999999993</v>
          </cell>
          <cell r="Y146">
            <v>23.33</v>
          </cell>
          <cell r="Z146">
            <v>43.95</v>
          </cell>
          <cell r="AA146" t="str">
            <v/>
          </cell>
        </row>
        <row r="147">
          <cell r="L147">
            <v>61.98</v>
          </cell>
          <cell r="O147">
            <v>65.349999999999994</v>
          </cell>
          <cell r="R147">
            <v>22.38</v>
          </cell>
          <cell r="U147">
            <v>16.920000000000002</v>
          </cell>
          <cell r="W147">
            <v>67</v>
          </cell>
          <cell r="X147">
            <v>69.069999999999993</v>
          </cell>
          <cell r="Y147">
            <v>23.33</v>
          </cell>
          <cell r="Z147">
            <v>43.95</v>
          </cell>
          <cell r="AA147" t="str">
            <v/>
          </cell>
        </row>
        <row r="148">
          <cell r="L148">
            <v>61.98</v>
          </cell>
          <cell r="O148">
            <v>65.349999999999994</v>
          </cell>
          <cell r="R148">
            <v>22.38</v>
          </cell>
          <cell r="U148">
            <v>16.920000000000002</v>
          </cell>
          <cell r="W148">
            <v>67</v>
          </cell>
          <cell r="X148">
            <v>69.069999999999993</v>
          </cell>
          <cell r="Y148">
            <v>23.33</v>
          </cell>
          <cell r="Z148">
            <v>43.95</v>
          </cell>
          <cell r="AA148" t="str">
            <v/>
          </cell>
        </row>
        <row r="149">
          <cell r="L149">
            <v>61.98</v>
          </cell>
          <cell r="O149">
            <v>65.349999999999994</v>
          </cell>
          <cell r="R149">
            <v>22.38</v>
          </cell>
          <cell r="U149">
            <v>16.920000000000002</v>
          </cell>
          <cell r="W149">
            <v>67</v>
          </cell>
          <cell r="X149">
            <v>69.069999999999993</v>
          </cell>
          <cell r="Y149">
            <v>23.33</v>
          </cell>
          <cell r="Z149">
            <v>43.95</v>
          </cell>
          <cell r="AA149" t="str">
            <v/>
          </cell>
        </row>
        <row r="150">
          <cell r="L150">
            <v>61.98</v>
          </cell>
          <cell r="O150">
            <v>65.349999999999994</v>
          </cell>
          <cell r="R150">
            <v>22.38</v>
          </cell>
          <cell r="U150">
            <v>16.920000000000002</v>
          </cell>
          <cell r="W150">
            <v>67</v>
          </cell>
          <cell r="X150">
            <v>69.069999999999993</v>
          </cell>
          <cell r="Y150">
            <v>23.33</v>
          </cell>
          <cell r="Z150">
            <v>43.95</v>
          </cell>
          <cell r="AA150" t="str">
            <v/>
          </cell>
        </row>
        <row r="151">
          <cell r="L151">
            <v>61.98</v>
          </cell>
          <cell r="O151">
            <v>65.349999999999994</v>
          </cell>
          <cell r="R151">
            <v>22.38</v>
          </cell>
          <cell r="U151">
            <v>16.920000000000002</v>
          </cell>
          <cell r="W151">
            <v>67</v>
          </cell>
          <cell r="X151">
            <v>69.069999999999993</v>
          </cell>
          <cell r="Y151">
            <v>23.33</v>
          </cell>
          <cell r="Z151">
            <v>43.95</v>
          </cell>
          <cell r="AA151" t="str">
            <v/>
          </cell>
        </row>
        <row r="152">
          <cell r="L152">
            <v>61.98</v>
          </cell>
          <cell r="O152">
            <v>65.349999999999994</v>
          </cell>
          <cell r="R152">
            <v>22.38</v>
          </cell>
          <cell r="U152">
            <v>16.920000000000002</v>
          </cell>
          <cell r="W152">
            <v>67</v>
          </cell>
          <cell r="X152">
            <v>69.069999999999993</v>
          </cell>
          <cell r="Y152">
            <v>23.33</v>
          </cell>
          <cell r="Z152">
            <v>43.95</v>
          </cell>
          <cell r="AA152" t="str">
            <v/>
          </cell>
        </row>
        <row r="153">
          <cell r="L153">
            <v>61.98</v>
          </cell>
          <cell r="O153">
            <v>65.349999999999994</v>
          </cell>
          <cell r="R153">
            <v>22.38</v>
          </cell>
          <cell r="U153">
            <v>16.920000000000002</v>
          </cell>
          <cell r="W153">
            <v>67</v>
          </cell>
          <cell r="X153">
            <v>69.069999999999993</v>
          </cell>
          <cell r="Y153">
            <v>23.33</v>
          </cell>
          <cell r="Z153">
            <v>43.95</v>
          </cell>
          <cell r="AA153" t="str">
            <v/>
          </cell>
        </row>
        <row r="154">
          <cell r="L154">
            <v>61.98</v>
          </cell>
          <cell r="O154">
            <v>65.349999999999994</v>
          </cell>
          <cell r="R154">
            <v>22.38</v>
          </cell>
          <cell r="U154">
            <v>16.920000000000002</v>
          </cell>
          <cell r="W154">
            <v>67</v>
          </cell>
          <cell r="X154">
            <v>69.069999999999993</v>
          </cell>
          <cell r="Y154">
            <v>23.33</v>
          </cell>
          <cell r="Z154">
            <v>43.95</v>
          </cell>
          <cell r="AA154" t="str">
            <v/>
          </cell>
        </row>
        <row r="155">
          <cell r="L155">
            <v>61.98</v>
          </cell>
          <cell r="O155">
            <v>65.349999999999994</v>
          </cell>
          <cell r="R155">
            <v>22.38</v>
          </cell>
          <cell r="U155">
            <v>16.920000000000002</v>
          </cell>
          <cell r="W155">
            <v>67</v>
          </cell>
          <cell r="X155">
            <v>69.069999999999993</v>
          </cell>
          <cell r="Y155">
            <v>23.33</v>
          </cell>
          <cell r="Z155">
            <v>43.95</v>
          </cell>
          <cell r="AA155" t="str">
            <v/>
          </cell>
        </row>
        <row r="156">
          <cell r="L156">
            <v>61.98</v>
          </cell>
          <cell r="O156">
            <v>65.349999999999994</v>
          </cell>
          <cell r="R156">
            <v>22.38</v>
          </cell>
          <cell r="U156">
            <v>16.920000000000002</v>
          </cell>
          <cell r="W156">
            <v>67</v>
          </cell>
          <cell r="X156">
            <v>69.069999999999993</v>
          </cell>
          <cell r="Y156">
            <v>23.33</v>
          </cell>
          <cell r="Z156">
            <v>43.95</v>
          </cell>
          <cell r="AA156" t="str">
            <v/>
          </cell>
        </row>
        <row r="157">
          <cell r="L157">
            <v>61.98</v>
          </cell>
          <cell r="O157">
            <v>65.349999999999994</v>
          </cell>
          <cell r="R157">
            <v>22.38</v>
          </cell>
          <cell r="U157">
            <v>16.920000000000002</v>
          </cell>
          <cell r="W157">
            <v>67</v>
          </cell>
          <cell r="X157">
            <v>69.069999999999993</v>
          </cell>
          <cell r="Y157">
            <v>23.33</v>
          </cell>
          <cell r="Z157">
            <v>43.95</v>
          </cell>
          <cell r="AA157" t="str">
            <v/>
          </cell>
        </row>
        <row r="158">
          <cell r="L158">
            <v>61.98</v>
          </cell>
          <cell r="O158">
            <v>65.349999999999994</v>
          </cell>
          <cell r="R158">
            <v>22.38</v>
          </cell>
          <cell r="U158">
            <v>16.920000000000002</v>
          </cell>
          <cell r="W158">
            <v>67</v>
          </cell>
          <cell r="X158">
            <v>69.069999999999993</v>
          </cell>
          <cell r="Y158">
            <v>23.33</v>
          </cell>
          <cell r="Z158">
            <v>43.95</v>
          </cell>
          <cell r="AA158" t="str">
            <v/>
          </cell>
        </row>
        <row r="159">
          <cell r="L159">
            <v>61.98</v>
          </cell>
          <cell r="O159">
            <v>65.349999999999994</v>
          </cell>
          <cell r="R159">
            <v>22.38</v>
          </cell>
          <cell r="U159">
            <v>16.920000000000002</v>
          </cell>
          <cell r="W159">
            <v>67</v>
          </cell>
          <cell r="X159">
            <v>69.069999999999993</v>
          </cell>
          <cell r="Y159">
            <v>23.33</v>
          </cell>
          <cell r="Z159">
            <v>43.95</v>
          </cell>
          <cell r="AA159" t="str">
            <v/>
          </cell>
        </row>
        <row r="160">
          <cell r="L160">
            <v>61.98</v>
          </cell>
          <cell r="O160">
            <v>65.349999999999994</v>
          </cell>
          <cell r="R160">
            <v>22.38</v>
          </cell>
          <cell r="U160">
            <v>16.920000000000002</v>
          </cell>
          <cell r="W160">
            <v>67</v>
          </cell>
          <cell r="X160">
            <v>69.069999999999993</v>
          </cell>
          <cell r="Y160">
            <v>23.33</v>
          </cell>
          <cell r="Z160">
            <v>43.95</v>
          </cell>
          <cell r="AA160" t="str">
            <v/>
          </cell>
        </row>
        <row r="161">
          <cell r="L161">
            <v>61.98</v>
          </cell>
          <cell r="O161">
            <v>65.349999999999994</v>
          </cell>
          <cell r="R161">
            <v>22.38</v>
          </cell>
          <cell r="U161">
            <v>16.920000000000002</v>
          </cell>
          <cell r="W161">
            <v>67</v>
          </cell>
          <cell r="X161">
            <v>69.069999999999993</v>
          </cell>
          <cell r="Y161">
            <v>23.33</v>
          </cell>
          <cell r="Z161">
            <v>43.95</v>
          </cell>
          <cell r="AA161" t="str">
            <v/>
          </cell>
        </row>
        <row r="162">
          <cell r="L162">
            <v>61.98</v>
          </cell>
          <cell r="O162">
            <v>65.349999999999994</v>
          </cell>
          <cell r="R162">
            <v>22.38</v>
          </cell>
          <cell r="U162">
            <v>16.920000000000002</v>
          </cell>
          <cell r="W162">
            <v>67</v>
          </cell>
          <cell r="X162">
            <v>69.069999999999993</v>
          </cell>
          <cell r="Y162">
            <v>23.33</v>
          </cell>
          <cell r="Z162">
            <v>43.95</v>
          </cell>
          <cell r="AA162" t="str">
            <v/>
          </cell>
        </row>
        <row r="163">
          <cell r="L163">
            <v>61.98</v>
          </cell>
          <cell r="O163">
            <v>65.349999999999994</v>
          </cell>
          <cell r="R163">
            <v>22.38</v>
          </cell>
          <cell r="U163">
            <v>16.920000000000002</v>
          </cell>
          <cell r="W163">
            <v>67</v>
          </cell>
          <cell r="X163">
            <v>69.069999999999993</v>
          </cell>
          <cell r="Y163">
            <v>23.33</v>
          </cell>
          <cell r="Z163">
            <v>43.95</v>
          </cell>
          <cell r="AA163" t="str">
            <v/>
          </cell>
        </row>
        <row r="164">
          <cell r="L164">
            <v>61.98</v>
          </cell>
          <cell r="O164">
            <v>65.349999999999994</v>
          </cell>
          <cell r="R164">
            <v>22.38</v>
          </cell>
          <cell r="U164">
            <v>16.920000000000002</v>
          </cell>
          <cell r="W164">
            <v>67</v>
          </cell>
          <cell r="X164">
            <v>69.069999999999993</v>
          </cell>
          <cell r="Y164">
            <v>23.33</v>
          </cell>
          <cell r="Z164">
            <v>43.95</v>
          </cell>
          <cell r="AA164" t="str">
            <v/>
          </cell>
        </row>
        <row r="165">
          <cell r="L165">
            <v>61.98</v>
          </cell>
          <cell r="O165">
            <v>65.349999999999994</v>
          </cell>
          <cell r="R165">
            <v>22.38</v>
          </cell>
          <cell r="U165">
            <v>16.920000000000002</v>
          </cell>
          <cell r="W165">
            <v>67</v>
          </cell>
          <cell r="X165">
            <v>69.069999999999993</v>
          </cell>
          <cell r="Y165">
            <v>23.33</v>
          </cell>
          <cell r="Z165">
            <v>43.95</v>
          </cell>
          <cell r="AA165" t="str">
            <v/>
          </cell>
        </row>
        <row r="166">
          <cell r="L166">
            <v>61.98</v>
          </cell>
          <cell r="O166">
            <v>65.349999999999994</v>
          </cell>
          <cell r="R166">
            <v>22.38</v>
          </cell>
          <cell r="U166">
            <v>16.920000000000002</v>
          </cell>
          <cell r="W166">
            <v>67</v>
          </cell>
          <cell r="X166">
            <v>69.069999999999993</v>
          </cell>
          <cell r="Y166">
            <v>23.33</v>
          </cell>
          <cell r="Z166">
            <v>43.95</v>
          </cell>
          <cell r="AA166" t="str">
            <v/>
          </cell>
        </row>
        <row r="167">
          <cell r="L167">
            <v>61.98</v>
          </cell>
          <cell r="O167">
            <v>65.349999999999994</v>
          </cell>
          <cell r="R167">
            <v>22.38</v>
          </cell>
          <cell r="U167">
            <v>16.920000000000002</v>
          </cell>
          <cell r="W167">
            <v>67</v>
          </cell>
          <cell r="X167">
            <v>69.069999999999993</v>
          </cell>
          <cell r="Y167">
            <v>23.33</v>
          </cell>
          <cell r="Z167">
            <v>43.95</v>
          </cell>
          <cell r="AA167" t="str">
            <v/>
          </cell>
        </row>
        <row r="168">
          <cell r="L168">
            <v>61.98</v>
          </cell>
          <cell r="O168">
            <v>65.349999999999994</v>
          </cell>
          <cell r="R168">
            <v>22.38</v>
          </cell>
          <cell r="U168">
            <v>16.920000000000002</v>
          </cell>
          <cell r="W168">
            <v>67</v>
          </cell>
          <cell r="X168">
            <v>69.069999999999993</v>
          </cell>
          <cell r="Y168">
            <v>23.33</v>
          </cell>
          <cell r="Z168">
            <v>43.95</v>
          </cell>
          <cell r="AA168" t="str">
            <v/>
          </cell>
        </row>
        <row r="169">
          <cell r="L169">
            <v>61.98</v>
          </cell>
          <cell r="O169">
            <v>65.349999999999994</v>
          </cell>
          <cell r="R169">
            <v>22.38</v>
          </cell>
          <cell r="U169">
            <v>16.920000000000002</v>
          </cell>
          <cell r="W169">
            <v>67</v>
          </cell>
          <cell r="X169">
            <v>69.069999999999993</v>
          </cell>
          <cell r="Y169">
            <v>23.33</v>
          </cell>
          <cell r="Z169">
            <v>43.95</v>
          </cell>
          <cell r="AA169" t="str">
            <v/>
          </cell>
        </row>
        <row r="170">
          <cell r="L170">
            <v>61.98</v>
          </cell>
          <cell r="O170">
            <v>65.349999999999994</v>
          </cell>
          <cell r="R170">
            <v>22.38</v>
          </cell>
          <cell r="U170">
            <v>16.920000000000002</v>
          </cell>
          <cell r="W170">
            <v>67</v>
          </cell>
          <cell r="X170">
            <v>69.069999999999993</v>
          </cell>
          <cell r="Y170">
            <v>23.33</v>
          </cell>
          <cell r="Z170">
            <v>43.95</v>
          </cell>
          <cell r="AA170" t="str">
            <v/>
          </cell>
        </row>
        <row r="171">
          <cell r="L171">
            <v>61.98</v>
          </cell>
          <cell r="O171">
            <v>65.349999999999994</v>
          </cell>
          <cell r="R171">
            <v>22.38</v>
          </cell>
          <cell r="U171">
            <v>16.920000000000002</v>
          </cell>
          <cell r="W171">
            <v>67</v>
          </cell>
          <cell r="X171">
            <v>69.069999999999993</v>
          </cell>
          <cell r="Y171">
            <v>23.33</v>
          </cell>
          <cell r="Z171">
            <v>43.95</v>
          </cell>
          <cell r="AA171" t="str">
            <v/>
          </cell>
        </row>
        <row r="172">
          <cell r="L172">
            <v>61.98</v>
          </cell>
          <cell r="O172">
            <v>65.349999999999994</v>
          </cell>
          <cell r="R172">
            <v>22.38</v>
          </cell>
          <cell r="U172">
            <v>16.920000000000002</v>
          </cell>
          <cell r="W172">
            <v>67</v>
          </cell>
          <cell r="X172">
            <v>69.069999999999993</v>
          </cell>
          <cell r="Y172">
            <v>23.33</v>
          </cell>
          <cell r="Z172">
            <v>43.95</v>
          </cell>
          <cell r="AA172" t="str">
            <v/>
          </cell>
        </row>
        <row r="173">
          <cell r="L173">
            <v>61.98</v>
          </cell>
          <cell r="O173">
            <v>65.349999999999994</v>
          </cell>
          <cell r="R173">
            <v>22.38</v>
          </cell>
          <cell r="U173">
            <v>16.920000000000002</v>
          </cell>
          <cell r="W173">
            <v>67</v>
          </cell>
          <cell r="X173">
            <v>69.069999999999993</v>
          </cell>
          <cell r="Y173">
            <v>23.33</v>
          </cell>
          <cell r="Z173">
            <v>43.95</v>
          </cell>
          <cell r="AA173" t="str">
            <v/>
          </cell>
        </row>
        <row r="174">
          <cell r="L174">
            <v>61.98</v>
          </cell>
          <cell r="O174">
            <v>65.349999999999994</v>
          </cell>
          <cell r="R174">
            <v>22.38</v>
          </cell>
          <cell r="U174">
            <v>16.920000000000002</v>
          </cell>
          <cell r="W174">
            <v>67</v>
          </cell>
          <cell r="X174">
            <v>69.069999999999993</v>
          </cell>
          <cell r="Y174">
            <v>23.33</v>
          </cell>
          <cell r="Z174">
            <v>43.95</v>
          </cell>
          <cell r="AA174" t="str">
            <v/>
          </cell>
        </row>
        <row r="175">
          <cell r="L175">
            <v>61.98</v>
          </cell>
          <cell r="O175">
            <v>65.349999999999994</v>
          </cell>
          <cell r="R175">
            <v>22.38</v>
          </cell>
          <cell r="U175">
            <v>16.920000000000002</v>
          </cell>
          <cell r="W175">
            <v>67</v>
          </cell>
          <cell r="X175">
            <v>69.069999999999993</v>
          </cell>
          <cell r="Y175">
            <v>23.33</v>
          </cell>
          <cell r="Z175">
            <v>43.95</v>
          </cell>
          <cell r="AA175" t="str">
            <v/>
          </cell>
        </row>
        <row r="176">
          <cell r="L176">
            <v>61.98</v>
          </cell>
          <cell r="O176">
            <v>65.349999999999994</v>
          </cell>
          <cell r="R176">
            <v>22.38</v>
          </cell>
          <cell r="U176">
            <v>16.920000000000002</v>
          </cell>
          <cell r="W176">
            <v>67</v>
          </cell>
          <cell r="X176">
            <v>69.069999999999993</v>
          </cell>
          <cell r="Y176">
            <v>23.33</v>
          </cell>
          <cell r="Z176">
            <v>43.95</v>
          </cell>
          <cell r="AA176" t="str">
            <v/>
          </cell>
        </row>
        <row r="177">
          <cell r="L177">
            <v>61.98</v>
          </cell>
          <cell r="O177">
            <v>65.349999999999994</v>
          </cell>
          <cell r="R177">
            <v>22.38</v>
          </cell>
          <cell r="U177">
            <v>16.920000000000002</v>
          </cell>
          <cell r="W177">
            <v>67</v>
          </cell>
          <cell r="X177">
            <v>69.069999999999993</v>
          </cell>
          <cell r="Y177">
            <v>23.33</v>
          </cell>
          <cell r="Z177">
            <v>43.95</v>
          </cell>
          <cell r="AA177" t="str">
            <v/>
          </cell>
        </row>
        <row r="178">
          <cell r="L178">
            <v>61.98</v>
          </cell>
          <cell r="O178">
            <v>65.349999999999994</v>
          </cell>
          <cell r="R178">
            <v>22.38</v>
          </cell>
          <cell r="U178">
            <v>16.920000000000002</v>
          </cell>
          <cell r="W178">
            <v>67</v>
          </cell>
          <cell r="X178">
            <v>69.069999999999993</v>
          </cell>
          <cell r="Y178">
            <v>23.33</v>
          </cell>
          <cell r="Z178">
            <v>43.95</v>
          </cell>
          <cell r="AA178" t="str">
            <v/>
          </cell>
        </row>
        <row r="179">
          <cell r="L179">
            <v>61.98</v>
          </cell>
          <cell r="O179">
            <v>65.349999999999994</v>
          </cell>
          <cell r="R179">
            <v>22.38</v>
          </cell>
          <cell r="U179">
            <v>16.920000000000002</v>
          </cell>
          <cell r="W179">
            <v>67</v>
          </cell>
          <cell r="X179">
            <v>69.069999999999993</v>
          </cell>
          <cell r="Y179">
            <v>23.33</v>
          </cell>
          <cell r="Z179">
            <v>43.95</v>
          </cell>
          <cell r="AA179" t="str">
            <v/>
          </cell>
        </row>
        <row r="180">
          <cell r="L180">
            <v>61.98</v>
          </cell>
          <cell r="O180">
            <v>65.349999999999994</v>
          </cell>
          <cell r="R180">
            <v>22.38</v>
          </cell>
          <cell r="U180">
            <v>16.920000000000002</v>
          </cell>
          <cell r="W180">
            <v>67</v>
          </cell>
          <cell r="X180">
            <v>69.069999999999993</v>
          </cell>
          <cell r="Y180">
            <v>23.33</v>
          </cell>
          <cell r="Z180">
            <v>43.95</v>
          </cell>
          <cell r="AA180" t="str">
            <v/>
          </cell>
        </row>
        <row r="181">
          <cell r="L181">
            <v>61.98</v>
          </cell>
          <cell r="O181">
            <v>65.349999999999994</v>
          </cell>
          <cell r="R181">
            <v>22.38</v>
          </cell>
          <cell r="U181">
            <v>16.920000000000002</v>
          </cell>
          <cell r="W181">
            <v>67</v>
          </cell>
          <cell r="X181">
            <v>69.069999999999993</v>
          </cell>
          <cell r="Y181">
            <v>23.33</v>
          </cell>
          <cell r="Z181">
            <v>43.95</v>
          </cell>
          <cell r="AA181" t="str">
            <v/>
          </cell>
        </row>
        <row r="182">
          <cell r="L182">
            <v>61.98</v>
          </cell>
          <cell r="O182">
            <v>65.349999999999994</v>
          </cell>
          <cell r="R182">
            <v>22.38</v>
          </cell>
          <cell r="U182">
            <v>16.920000000000002</v>
          </cell>
          <cell r="W182">
            <v>67</v>
          </cell>
          <cell r="X182">
            <v>69.069999999999993</v>
          </cell>
          <cell r="Y182">
            <v>23.33</v>
          </cell>
          <cell r="Z182">
            <v>43.95</v>
          </cell>
          <cell r="AA182" t="str">
            <v/>
          </cell>
        </row>
        <row r="183">
          <cell r="L183">
            <v>61.98</v>
          </cell>
          <cell r="O183">
            <v>65.349999999999994</v>
          </cell>
          <cell r="R183">
            <v>22.38</v>
          </cell>
          <cell r="U183">
            <v>16.920000000000002</v>
          </cell>
          <cell r="W183">
            <v>67</v>
          </cell>
          <cell r="X183">
            <v>69.069999999999993</v>
          </cell>
          <cell r="Y183">
            <v>23.33</v>
          </cell>
          <cell r="Z183">
            <v>43.95</v>
          </cell>
          <cell r="AA183" t="str">
            <v/>
          </cell>
        </row>
        <row r="184">
          <cell r="L184">
            <v>61.98</v>
          </cell>
          <cell r="O184">
            <v>65.349999999999994</v>
          </cell>
          <cell r="R184">
            <v>22.38</v>
          </cell>
          <cell r="U184">
            <v>16.920000000000002</v>
          </cell>
          <cell r="W184">
            <v>67</v>
          </cell>
          <cell r="X184">
            <v>69.069999999999993</v>
          </cell>
          <cell r="Y184">
            <v>23.33</v>
          </cell>
          <cell r="Z184">
            <v>43.95</v>
          </cell>
          <cell r="AA184" t="str">
            <v/>
          </cell>
        </row>
        <row r="185">
          <cell r="L185">
            <v>61.98</v>
          </cell>
          <cell r="O185">
            <v>65.349999999999994</v>
          </cell>
          <cell r="R185">
            <v>22.38</v>
          </cell>
          <cell r="U185">
            <v>16.920000000000002</v>
          </cell>
          <cell r="W185">
            <v>67</v>
          </cell>
          <cell r="X185">
            <v>69.069999999999993</v>
          </cell>
          <cell r="Y185">
            <v>23.33</v>
          </cell>
          <cell r="Z185">
            <v>43.95</v>
          </cell>
          <cell r="AA185" t="str">
            <v/>
          </cell>
        </row>
        <row r="186">
          <cell r="L186">
            <v>61.98</v>
          </cell>
          <cell r="O186">
            <v>65.349999999999994</v>
          </cell>
          <cell r="R186">
            <v>22.38</v>
          </cell>
          <cell r="U186">
            <v>16.920000000000002</v>
          </cell>
          <cell r="W186">
            <v>67</v>
          </cell>
          <cell r="X186">
            <v>69.069999999999993</v>
          </cell>
          <cell r="Y186">
            <v>23.33</v>
          </cell>
          <cell r="Z186">
            <v>43.95</v>
          </cell>
          <cell r="AA186" t="str">
            <v/>
          </cell>
        </row>
        <row r="187">
          <cell r="L187">
            <v>61.98</v>
          </cell>
          <cell r="O187">
            <v>65.349999999999994</v>
          </cell>
          <cell r="R187">
            <v>22.38</v>
          </cell>
          <cell r="U187">
            <v>16.920000000000002</v>
          </cell>
          <cell r="W187">
            <v>67</v>
          </cell>
          <cell r="X187">
            <v>69.069999999999993</v>
          </cell>
          <cell r="Y187">
            <v>23.33</v>
          </cell>
          <cell r="Z187">
            <v>43.95</v>
          </cell>
          <cell r="AA187" t="str">
            <v/>
          </cell>
        </row>
        <row r="188">
          <cell r="L188">
            <v>61.98</v>
          </cell>
          <cell r="O188">
            <v>65.349999999999994</v>
          </cell>
          <cell r="R188">
            <v>22.38</v>
          </cell>
          <cell r="U188">
            <v>16.920000000000002</v>
          </cell>
          <cell r="W188">
            <v>67</v>
          </cell>
          <cell r="X188">
            <v>69.069999999999993</v>
          </cell>
          <cell r="Y188">
            <v>23.33</v>
          </cell>
          <cell r="Z188">
            <v>43.95</v>
          </cell>
          <cell r="AA188" t="str">
            <v/>
          </cell>
        </row>
        <row r="189">
          <cell r="L189">
            <v>61.98</v>
          </cell>
          <cell r="O189">
            <v>65.349999999999994</v>
          </cell>
          <cell r="R189">
            <v>22.38</v>
          </cell>
          <cell r="U189">
            <v>16.920000000000002</v>
          </cell>
          <cell r="W189">
            <v>67</v>
          </cell>
          <cell r="X189">
            <v>69.069999999999993</v>
          </cell>
          <cell r="Y189">
            <v>23.33</v>
          </cell>
          <cell r="Z189">
            <v>43.95</v>
          </cell>
          <cell r="AA189" t="str">
            <v/>
          </cell>
        </row>
        <row r="190">
          <cell r="L190">
            <v>61.98</v>
          </cell>
          <cell r="O190">
            <v>65.349999999999994</v>
          </cell>
          <cell r="R190">
            <v>22.38</v>
          </cell>
          <cell r="U190">
            <v>16.920000000000002</v>
          </cell>
          <cell r="W190">
            <v>67</v>
          </cell>
          <cell r="X190">
            <v>69.069999999999993</v>
          </cell>
          <cell r="Y190">
            <v>23.33</v>
          </cell>
          <cell r="Z190">
            <v>43.95</v>
          </cell>
          <cell r="AA190" t="str">
            <v/>
          </cell>
        </row>
        <row r="191">
          <cell r="L191">
            <v>61.98</v>
          </cell>
          <cell r="O191">
            <v>65.349999999999994</v>
          </cell>
          <cell r="R191">
            <v>22.38</v>
          </cell>
          <cell r="U191">
            <v>16.920000000000002</v>
          </cell>
          <cell r="W191">
            <v>67</v>
          </cell>
          <cell r="X191">
            <v>69.069999999999993</v>
          </cell>
          <cell r="Y191">
            <v>23.33</v>
          </cell>
          <cell r="Z191">
            <v>43.95</v>
          </cell>
          <cell r="AA191" t="str">
            <v/>
          </cell>
        </row>
        <row r="192">
          <cell r="L192">
            <v>61.98</v>
          </cell>
          <cell r="O192">
            <v>65.349999999999994</v>
          </cell>
          <cell r="R192">
            <v>22.38</v>
          </cell>
          <cell r="U192">
            <v>16.920000000000002</v>
          </cell>
          <cell r="W192">
            <v>67</v>
          </cell>
          <cell r="X192">
            <v>69.069999999999993</v>
          </cell>
          <cell r="Y192">
            <v>23.33</v>
          </cell>
          <cell r="Z192">
            <v>43.95</v>
          </cell>
          <cell r="AA192" t="str">
            <v/>
          </cell>
        </row>
        <row r="193">
          <cell r="L193">
            <v>61.98</v>
          </cell>
          <cell r="O193">
            <v>65.349999999999994</v>
          </cell>
          <cell r="R193">
            <v>22.38</v>
          </cell>
          <cell r="U193">
            <v>16.920000000000002</v>
          </cell>
          <cell r="W193">
            <v>67</v>
          </cell>
          <cell r="X193">
            <v>69.069999999999993</v>
          </cell>
          <cell r="Y193">
            <v>23.33</v>
          </cell>
          <cell r="Z193">
            <v>43.95</v>
          </cell>
          <cell r="AA193" t="str">
            <v/>
          </cell>
        </row>
        <row r="194">
          <cell r="L194">
            <v>61.98</v>
          </cell>
          <cell r="O194">
            <v>65.349999999999994</v>
          </cell>
          <cell r="R194">
            <v>22.38</v>
          </cell>
          <cell r="U194">
            <v>16.920000000000002</v>
          </cell>
          <cell r="W194">
            <v>67</v>
          </cell>
          <cell r="X194">
            <v>69.069999999999993</v>
          </cell>
          <cell r="Y194">
            <v>23.33</v>
          </cell>
          <cell r="Z194">
            <v>43.95</v>
          </cell>
          <cell r="AA194" t="str">
            <v/>
          </cell>
        </row>
        <row r="195">
          <cell r="L195">
            <v>61.98</v>
          </cell>
          <cell r="O195">
            <v>65.349999999999994</v>
          </cell>
          <cell r="R195">
            <v>22.38</v>
          </cell>
          <cell r="U195">
            <v>16.920000000000002</v>
          </cell>
          <cell r="W195">
            <v>67</v>
          </cell>
          <cell r="X195">
            <v>69.069999999999993</v>
          </cell>
          <cell r="Y195">
            <v>23.33</v>
          </cell>
          <cell r="Z195">
            <v>43.95</v>
          </cell>
          <cell r="AA195" t="str">
            <v/>
          </cell>
        </row>
        <row r="196">
          <cell r="L196">
            <v>61.98</v>
          </cell>
          <cell r="O196">
            <v>65.349999999999994</v>
          </cell>
          <cell r="R196">
            <v>22.38</v>
          </cell>
          <cell r="U196">
            <v>16.920000000000002</v>
          </cell>
          <cell r="W196">
            <v>67</v>
          </cell>
          <cell r="X196">
            <v>69.069999999999993</v>
          </cell>
          <cell r="Y196">
            <v>23.33</v>
          </cell>
          <cell r="Z196">
            <v>43.95</v>
          </cell>
          <cell r="AA196" t="str">
            <v/>
          </cell>
        </row>
        <row r="197">
          <cell r="L197">
            <v>61.98</v>
          </cell>
          <cell r="O197">
            <v>65.349999999999994</v>
          </cell>
          <cell r="R197">
            <v>22.38</v>
          </cell>
          <cell r="U197">
            <v>16.920000000000002</v>
          </cell>
          <cell r="W197">
            <v>67</v>
          </cell>
          <cell r="X197">
            <v>69.069999999999993</v>
          </cell>
          <cell r="Y197">
            <v>23.33</v>
          </cell>
          <cell r="Z197">
            <v>43.95</v>
          </cell>
          <cell r="AA197" t="str">
            <v/>
          </cell>
        </row>
        <row r="198">
          <cell r="L198">
            <v>61.98</v>
          </cell>
          <cell r="O198">
            <v>65.349999999999994</v>
          </cell>
          <cell r="R198">
            <v>22.38</v>
          </cell>
          <cell r="U198">
            <v>16.920000000000002</v>
          </cell>
          <cell r="W198">
            <v>67</v>
          </cell>
          <cell r="X198">
            <v>69.069999999999993</v>
          </cell>
          <cell r="Y198">
            <v>23.33</v>
          </cell>
          <cell r="Z198">
            <v>43.95</v>
          </cell>
          <cell r="AA198" t="str">
            <v/>
          </cell>
        </row>
        <row r="199">
          <cell r="L199">
            <v>61.98</v>
          </cell>
          <cell r="O199">
            <v>65.349999999999994</v>
          </cell>
          <cell r="R199">
            <v>22.38</v>
          </cell>
          <cell r="U199">
            <v>16.920000000000002</v>
          </cell>
          <cell r="W199">
            <v>67</v>
          </cell>
          <cell r="X199">
            <v>69.069999999999993</v>
          </cell>
          <cell r="Y199">
            <v>23.33</v>
          </cell>
          <cell r="Z199">
            <v>43.95</v>
          </cell>
          <cell r="AA199" t="str">
            <v/>
          </cell>
        </row>
        <row r="200">
          <cell r="L200">
            <v>61.98</v>
          </cell>
          <cell r="O200">
            <v>65.349999999999994</v>
          </cell>
          <cell r="R200">
            <v>22.38</v>
          </cell>
          <cell r="U200">
            <v>16.920000000000002</v>
          </cell>
          <cell r="W200">
            <v>67</v>
          </cell>
          <cell r="X200">
            <v>69.069999999999993</v>
          </cell>
          <cell r="Y200">
            <v>23.33</v>
          </cell>
          <cell r="Z200">
            <v>43.95</v>
          </cell>
          <cell r="AA200" t="str">
            <v/>
          </cell>
        </row>
        <row r="201">
          <cell r="L201">
            <v>61.98</v>
          </cell>
          <cell r="O201">
            <v>65.349999999999994</v>
          </cell>
          <cell r="R201">
            <v>22.38</v>
          </cell>
          <cell r="U201">
            <v>16.920000000000002</v>
          </cell>
          <cell r="W201">
            <v>67</v>
          </cell>
          <cell r="X201">
            <v>69.069999999999993</v>
          </cell>
          <cell r="Y201">
            <v>23.33</v>
          </cell>
          <cell r="Z201">
            <v>43.95</v>
          </cell>
          <cell r="AA201" t="str">
            <v/>
          </cell>
        </row>
        <row r="202">
          <cell r="M202">
            <v>63.09</v>
          </cell>
          <cell r="P202">
            <v>65.69</v>
          </cell>
          <cell r="S202">
            <v>22.38</v>
          </cell>
          <cell r="V202">
            <v>16.920000000000002</v>
          </cell>
          <cell r="W202">
            <v>67</v>
          </cell>
          <cell r="X202">
            <v>69.069999999999993</v>
          </cell>
          <cell r="Y202">
            <v>23.33</v>
          </cell>
          <cell r="Z202">
            <v>43.95</v>
          </cell>
          <cell r="AA202" t="str">
            <v/>
          </cell>
        </row>
        <row r="203">
          <cell r="M203">
            <v>63.09</v>
          </cell>
          <cell r="P203">
            <v>65.69</v>
          </cell>
          <cell r="S203">
            <v>22.38</v>
          </cell>
          <cell r="V203">
            <v>16.920000000000002</v>
          </cell>
          <cell r="W203">
            <v>67</v>
          </cell>
          <cell r="X203">
            <v>69.069999999999993</v>
          </cell>
          <cell r="Y203">
            <v>23.33</v>
          </cell>
          <cell r="Z203">
            <v>43.95</v>
          </cell>
          <cell r="AA203" t="str">
            <v/>
          </cell>
        </row>
        <row r="204">
          <cell r="M204">
            <v>63.09</v>
          </cell>
          <cell r="P204">
            <v>65.69</v>
          </cell>
          <cell r="S204">
            <v>22.38</v>
          </cell>
          <cell r="V204">
            <v>16.920000000000002</v>
          </cell>
          <cell r="W204">
            <v>67</v>
          </cell>
          <cell r="X204">
            <v>69.069999999999993</v>
          </cell>
          <cell r="Y204">
            <v>23.33</v>
          </cell>
          <cell r="Z204">
            <v>43.95</v>
          </cell>
          <cell r="AA204" t="str">
            <v/>
          </cell>
        </row>
        <row r="205">
          <cell r="M205">
            <v>63.09</v>
          </cell>
          <cell r="P205">
            <v>65.69</v>
          </cell>
          <cell r="S205">
            <v>22.38</v>
          </cell>
          <cell r="V205">
            <v>16.920000000000002</v>
          </cell>
          <cell r="W205">
            <v>67</v>
          </cell>
          <cell r="X205">
            <v>69.069999999999993</v>
          </cell>
          <cell r="Y205">
            <v>23.33</v>
          </cell>
          <cell r="Z205">
            <v>43.95</v>
          </cell>
          <cell r="AA205" t="str">
            <v/>
          </cell>
        </row>
        <row r="206">
          <cell r="M206">
            <v>63.09</v>
          </cell>
          <cell r="P206">
            <v>65.69</v>
          </cell>
          <cell r="S206">
            <v>22.38</v>
          </cell>
          <cell r="V206">
            <v>16.920000000000002</v>
          </cell>
          <cell r="W206">
            <v>67</v>
          </cell>
          <cell r="X206">
            <v>69.069999999999993</v>
          </cell>
          <cell r="Y206">
            <v>23.33</v>
          </cell>
          <cell r="Z206">
            <v>43.95</v>
          </cell>
          <cell r="AA206" t="str">
            <v/>
          </cell>
        </row>
        <row r="207">
          <cell r="M207">
            <v>63.09</v>
          </cell>
          <cell r="P207">
            <v>65.69</v>
          </cell>
          <cell r="S207">
            <v>22.38</v>
          </cell>
          <cell r="V207">
            <v>16.920000000000002</v>
          </cell>
          <cell r="W207">
            <v>67</v>
          </cell>
          <cell r="X207">
            <v>69.069999999999993</v>
          </cell>
          <cell r="Y207">
            <v>23.33</v>
          </cell>
          <cell r="Z207">
            <v>43.95</v>
          </cell>
          <cell r="AA207" t="str">
            <v/>
          </cell>
        </row>
        <row r="208">
          <cell r="M208">
            <v>63.09</v>
          </cell>
          <cell r="P208">
            <v>65.69</v>
          </cell>
          <cell r="S208">
            <v>22.38</v>
          </cell>
          <cell r="V208">
            <v>16.920000000000002</v>
          </cell>
          <cell r="W208">
            <v>67</v>
          </cell>
          <cell r="X208">
            <v>69.069999999999993</v>
          </cell>
          <cell r="Y208">
            <v>23.33</v>
          </cell>
          <cell r="Z208">
            <v>43.95</v>
          </cell>
          <cell r="AA208" t="str">
            <v/>
          </cell>
        </row>
        <row r="209">
          <cell r="M209">
            <v>63.09</v>
          </cell>
          <cell r="P209">
            <v>65.69</v>
          </cell>
          <cell r="S209">
            <v>22.38</v>
          </cell>
          <cell r="V209">
            <v>16.920000000000002</v>
          </cell>
          <cell r="W209">
            <v>67</v>
          </cell>
          <cell r="X209">
            <v>69.069999999999993</v>
          </cell>
          <cell r="Y209">
            <v>23.33</v>
          </cell>
          <cell r="Z209">
            <v>43.95</v>
          </cell>
          <cell r="AA209" t="str">
            <v/>
          </cell>
        </row>
        <row r="210">
          <cell r="M210">
            <v>63.09</v>
          </cell>
          <cell r="P210">
            <v>65.69</v>
          </cell>
          <cell r="S210">
            <v>22.38</v>
          </cell>
          <cell r="V210">
            <v>16.920000000000002</v>
          </cell>
          <cell r="W210">
            <v>67</v>
          </cell>
          <cell r="X210">
            <v>69.069999999999993</v>
          </cell>
          <cell r="Y210">
            <v>23.33</v>
          </cell>
          <cell r="Z210">
            <v>43.95</v>
          </cell>
          <cell r="AA210" t="str">
            <v/>
          </cell>
        </row>
        <row r="211">
          <cell r="M211">
            <v>63.09</v>
          </cell>
          <cell r="P211">
            <v>65.69</v>
          </cell>
          <cell r="S211">
            <v>22.38</v>
          </cell>
          <cell r="V211">
            <v>16.920000000000002</v>
          </cell>
          <cell r="W211">
            <v>67</v>
          </cell>
          <cell r="X211">
            <v>69.069999999999993</v>
          </cell>
          <cell r="Y211">
            <v>23.33</v>
          </cell>
          <cell r="Z211">
            <v>43.95</v>
          </cell>
          <cell r="AA211" t="str">
            <v/>
          </cell>
        </row>
        <row r="212">
          <cell r="M212">
            <v>63.09</v>
          </cell>
          <cell r="P212">
            <v>65.69</v>
          </cell>
          <cell r="S212">
            <v>22.38</v>
          </cell>
          <cell r="V212">
            <v>16.920000000000002</v>
          </cell>
          <cell r="W212">
            <v>67</v>
          </cell>
          <cell r="X212">
            <v>69.069999999999993</v>
          </cell>
          <cell r="Y212">
            <v>23.33</v>
          </cell>
          <cell r="Z212">
            <v>43.95</v>
          </cell>
          <cell r="AA212" t="str">
            <v/>
          </cell>
        </row>
        <row r="213">
          <cell r="M213">
            <v>63.09</v>
          </cell>
          <cell r="P213">
            <v>65.69</v>
          </cell>
          <cell r="S213">
            <v>22.38</v>
          </cell>
          <cell r="V213">
            <v>16.920000000000002</v>
          </cell>
          <cell r="W213">
            <v>67</v>
          </cell>
          <cell r="X213">
            <v>69.069999999999993</v>
          </cell>
          <cell r="Y213">
            <v>23.33</v>
          </cell>
          <cell r="Z213">
            <v>43.95</v>
          </cell>
          <cell r="AA213" t="str">
            <v/>
          </cell>
        </row>
        <row r="214">
          <cell r="M214">
            <v>63.09</v>
          </cell>
          <cell r="P214">
            <v>65.69</v>
          </cell>
          <cell r="S214">
            <v>22.38</v>
          </cell>
          <cell r="V214">
            <v>16.920000000000002</v>
          </cell>
          <cell r="W214">
            <v>67</v>
          </cell>
          <cell r="X214">
            <v>69.069999999999993</v>
          </cell>
          <cell r="Y214">
            <v>23.33</v>
          </cell>
          <cell r="Z214">
            <v>43.95</v>
          </cell>
          <cell r="AA214" t="str">
            <v/>
          </cell>
        </row>
        <row r="215">
          <cell r="M215">
            <v>63.09</v>
          </cell>
          <cell r="P215">
            <v>65.69</v>
          </cell>
          <cell r="S215">
            <v>22.38</v>
          </cell>
          <cell r="V215">
            <v>16.920000000000002</v>
          </cell>
          <cell r="W215">
            <v>67</v>
          </cell>
          <cell r="X215">
            <v>69.069999999999993</v>
          </cell>
          <cell r="Y215">
            <v>23.33</v>
          </cell>
          <cell r="Z215">
            <v>43.95</v>
          </cell>
          <cell r="AA215" t="str">
            <v/>
          </cell>
        </row>
        <row r="216">
          <cell r="M216">
            <v>63.09</v>
          </cell>
          <cell r="P216">
            <v>65.69</v>
          </cell>
          <cell r="S216">
            <v>22.38</v>
          </cell>
          <cell r="V216">
            <v>16.920000000000002</v>
          </cell>
          <cell r="W216">
            <v>67</v>
          </cell>
          <cell r="X216">
            <v>69.069999999999993</v>
          </cell>
          <cell r="Y216">
            <v>23.33</v>
          </cell>
          <cell r="Z216">
            <v>43.95</v>
          </cell>
          <cell r="AA216" t="str">
            <v/>
          </cell>
        </row>
        <row r="217">
          <cell r="M217">
            <v>63.09</v>
          </cell>
          <cell r="P217">
            <v>65.69</v>
          </cell>
          <cell r="S217">
            <v>22.38</v>
          </cell>
          <cell r="V217">
            <v>16.920000000000002</v>
          </cell>
          <cell r="W217">
            <v>67</v>
          </cell>
          <cell r="X217">
            <v>69.069999999999993</v>
          </cell>
          <cell r="Y217">
            <v>23.33</v>
          </cell>
          <cell r="Z217">
            <v>43.95</v>
          </cell>
          <cell r="AA217" t="str">
            <v/>
          </cell>
        </row>
        <row r="218">
          <cell r="M218">
            <v>63.09</v>
          </cell>
          <cell r="P218">
            <v>65.69</v>
          </cell>
          <cell r="S218">
            <v>22.38</v>
          </cell>
          <cell r="V218">
            <v>16.920000000000002</v>
          </cell>
          <cell r="W218">
            <v>67</v>
          </cell>
          <cell r="X218">
            <v>69.069999999999993</v>
          </cell>
          <cell r="Y218">
            <v>23.33</v>
          </cell>
          <cell r="Z218">
            <v>43.95</v>
          </cell>
          <cell r="AA218" t="str">
            <v/>
          </cell>
        </row>
        <row r="219">
          <cell r="M219">
            <v>63.09</v>
          </cell>
          <cell r="P219">
            <v>65.69</v>
          </cell>
          <cell r="S219">
            <v>22.38</v>
          </cell>
          <cell r="V219">
            <v>16.920000000000002</v>
          </cell>
          <cell r="W219">
            <v>67</v>
          </cell>
          <cell r="X219">
            <v>69.069999999999993</v>
          </cell>
          <cell r="Y219">
            <v>23.33</v>
          </cell>
          <cell r="Z219">
            <v>43.95</v>
          </cell>
          <cell r="AA219">
            <v>100</v>
          </cell>
        </row>
        <row r="220">
          <cell r="K220">
            <v>64.5</v>
          </cell>
          <cell r="N220">
            <v>64.73</v>
          </cell>
          <cell r="Q220">
            <v>23.13</v>
          </cell>
          <cell r="T220">
            <v>23.13</v>
          </cell>
          <cell r="W220">
            <v>67</v>
          </cell>
          <cell r="X220">
            <v>69.069999999999993</v>
          </cell>
          <cell r="Y220">
            <v>23.33</v>
          </cell>
          <cell r="Z220">
            <v>43.95</v>
          </cell>
          <cell r="AA220" t="str">
            <v/>
          </cell>
        </row>
        <row r="221">
          <cell r="K221">
            <v>64.5</v>
          </cell>
          <cell r="N221">
            <v>64.73</v>
          </cell>
          <cell r="Q221">
            <v>23.13</v>
          </cell>
          <cell r="T221">
            <v>23.13</v>
          </cell>
          <cell r="W221">
            <v>67</v>
          </cell>
          <cell r="X221">
            <v>69.069999999999993</v>
          </cell>
          <cell r="Y221">
            <v>23.33</v>
          </cell>
          <cell r="Z221">
            <v>43.95</v>
          </cell>
          <cell r="AA221" t="str">
            <v/>
          </cell>
        </row>
        <row r="222">
          <cell r="K222">
            <v>64.5</v>
          </cell>
          <cell r="N222">
            <v>64.73</v>
          </cell>
          <cell r="Q222">
            <v>23.13</v>
          </cell>
          <cell r="T222">
            <v>23.13</v>
          </cell>
          <cell r="W222">
            <v>67</v>
          </cell>
          <cell r="X222">
            <v>69.069999999999993</v>
          </cell>
          <cell r="Y222">
            <v>23.33</v>
          </cell>
          <cell r="Z222">
            <v>43.95</v>
          </cell>
          <cell r="AA222" t="str">
            <v/>
          </cell>
        </row>
        <row r="223">
          <cell r="K223">
            <v>64.5</v>
          </cell>
          <cell r="N223">
            <v>64.73</v>
          </cell>
          <cell r="Q223">
            <v>23.13</v>
          </cell>
          <cell r="T223">
            <v>23.13</v>
          </cell>
          <cell r="W223">
            <v>67</v>
          </cell>
          <cell r="X223">
            <v>69.069999999999993</v>
          </cell>
          <cell r="Y223">
            <v>23.33</v>
          </cell>
          <cell r="Z223">
            <v>43.95</v>
          </cell>
          <cell r="AA223" t="str">
            <v/>
          </cell>
        </row>
        <row r="224">
          <cell r="K224">
            <v>64.5</v>
          </cell>
          <cell r="N224">
            <v>64.73</v>
          </cell>
          <cell r="Q224">
            <v>23.13</v>
          </cell>
          <cell r="T224">
            <v>23.13</v>
          </cell>
          <cell r="W224">
            <v>67</v>
          </cell>
          <cell r="X224">
            <v>69.069999999999993</v>
          </cell>
          <cell r="Y224">
            <v>23.33</v>
          </cell>
          <cell r="Z224">
            <v>43.95</v>
          </cell>
          <cell r="AA224" t="str">
            <v/>
          </cell>
        </row>
        <row r="225">
          <cell r="K225">
            <v>64.5</v>
          </cell>
          <cell r="N225">
            <v>64.73</v>
          </cell>
          <cell r="Q225">
            <v>23.13</v>
          </cell>
          <cell r="T225">
            <v>23.13</v>
          </cell>
          <cell r="W225">
            <v>67</v>
          </cell>
          <cell r="X225">
            <v>69.069999999999993</v>
          </cell>
          <cell r="Y225">
            <v>23.33</v>
          </cell>
          <cell r="Z225">
            <v>43.95</v>
          </cell>
          <cell r="AA225" t="str">
            <v/>
          </cell>
        </row>
        <row r="226">
          <cell r="K226">
            <v>64.5</v>
          </cell>
          <cell r="N226">
            <v>64.73</v>
          </cell>
          <cell r="Q226">
            <v>23.13</v>
          </cell>
          <cell r="T226">
            <v>23.13</v>
          </cell>
          <cell r="W226">
            <v>67</v>
          </cell>
          <cell r="X226">
            <v>69.069999999999993</v>
          </cell>
          <cell r="Y226">
            <v>23.33</v>
          </cell>
          <cell r="Z226">
            <v>43.95</v>
          </cell>
          <cell r="AA226" t="str">
            <v/>
          </cell>
        </row>
        <row r="227">
          <cell r="K227">
            <v>64.5</v>
          </cell>
          <cell r="N227">
            <v>64.73</v>
          </cell>
          <cell r="Q227">
            <v>23.13</v>
          </cell>
          <cell r="T227">
            <v>23.13</v>
          </cell>
          <cell r="W227">
            <v>67</v>
          </cell>
          <cell r="X227">
            <v>69.069999999999993</v>
          </cell>
          <cell r="Y227">
            <v>23.33</v>
          </cell>
          <cell r="Z227">
            <v>43.95</v>
          </cell>
          <cell r="AA227" t="str">
            <v/>
          </cell>
        </row>
        <row r="228">
          <cell r="K228">
            <v>64.5</v>
          </cell>
          <cell r="N228">
            <v>64.73</v>
          </cell>
          <cell r="Q228">
            <v>23.13</v>
          </cell>
          <cell r="T228">
            <v>23.13</v>
          </cell>
          <cell r="W228">
            <v>67</v>
          </cell>
          <cell r="X228">
            <v>69.069999999999993</v>
          </cell>
          <cell r="Y228">
            <v>23.33</v>
          </cell>
          <cell r="Z228">
            <v>43.95</v>
          </cell>
          <cell r="AA228" t="str">
            <v/>
          </cell>
        </row>
        <row r="229">
          <cell r="K229">
            <v>64.5</v>
          </cell>
          <cell r="N229">
            <v>64.73</v>
          </cell>
          <cell r="Q229">
            <v>23.13</v>
          </cell>
          <cell r="T229">
            <v>23.13</v>
          </cell>
          <cell r="W229">
            <v>67</v>
          </cell>
          <cell r="X229">
            <v>69.069999999999993</v>
          </cell>
          <cell r="Y229">
            <v>23.33</v>
          </cell>
          <cell r="Z229">
            <v>43.95</v>
          </cell>
          <cell r="AA229" t="str">
            <v/>
          </cell>
        </row>
        <row r="230">
          <cell r="K230">
            <v>64.5</v>
          </cell>
          <cell r="N230">
            <v>64.73</v>
          </cell>
          <cell r="Q230">
            <v>23.13</v>
          </cell>
          <cell r="T230">
            <v>23.13</v>
          </cell>
          <cell r="W230">
            <v>67</v>
          </cell>
          <cell r="X230">
            <v>69.069999999999993</v>
          </cell>
          <cell r="Y230">
            <v>23.33</v>
          </cell>
          <cell r="Z230">
            <v>43.95</v>
          </cell>
          <cell r="AA230" t="str">
            <v/>
          </cell>
        </row>
        <row r="231">
          <cell r="K231">
            <v>64.5</v>
          </cell>
          <cell r="N231">
            <v>64.73</v>
          </cell>
          <cell r="Q231">
            <v>23.13</v>
          </cell>
          <cell r="T231">
            <v>23.13</v>
          </cell>
          <cell r="W231">
            <v>67</v>
          </cell>
          <cell r="X231">
            <v>69.069999999999993</v>
          </cell>
          <cell r="Y231">
            <v>23.33</v>
          </cell>
          <cell r="Z231">
            <v>43.95</v>
          </cell>
          <cell r="AA231" t="str">
            <v/>
          </cell>
        </row>
        <row r="232">
          <cell r="K232">
            <v>64.5</v>
          </cell>
          <cell r="N232">
            <v>64.73</v>
          </cell>
          <cell r="Q232">
            <v>23.13</v>
          </cell>
          <cell r="T232">
            <v>23.13</v>
          </cell>
          <cell r="W232">
            <v>67</v>
          </cell>
          <cell r="X232">
            <v>69.069999999999993</v>
          </cell>
          <cell r="Y232">
            <v>23.33</v>
          </cell>
          <cell r="Z232">
            <v>43.95</v>
          </cell>
          <cell r="AA232" t="str">
            <v/>
          </cell>
        </row>
        <row r="233">
          <cell r="K233">
            <v>64.5</v>
          </cell>
          <cell r="N233">
            <v>64.73</v>
          </cell>
          <cell r="Q233">
            <v>23.13</v>
          </cell>
          <cell r="T233">
            <v>23.13</v>
          </cell>
          <cell r="W233">
            <v>67</v>
          </cell>
          <cell r="X233">
            <v>69.069999999999993</v>
          </cell>
          <cell r="Y233">
            <v>23.33</v>
          </cell>
          <cell r="Z233">
            <v>43.95</v>
          </cell>
          <cell r="AA233" t="str">
            <v/>
          </cell>
        </row>
        <row r="234">
          <cell r="K234">
            <v>64.5</v>
          </cell>
          <cell r="N234">
            <v>64.73</v>
          </cell>
          <cell r="Q234">
            <v>23.13</v>
          </cell>
          <cell r="T234">
            <v>23.13</v>
          </cell>
          <cell r="W234">
            <v>67</v>
          </cell>
          <cell r="X234">
            <v>69.069999999999993</v>
          </cell>
          <cell r="Y234">
            <v>23.33</v>
          </cell>
          <cell r="Z234">
            <v>43.95</v>
          </cell>
          <cell r="AA234" t="str">
            <v/>
          </cell>
        </row>
        <row r="235">
          <cell r="K235">
            <v>64.5</v>
          </cell>
          <cell r="N235">
            <v>64.73</v>
          </cell>
          <cell r="Q235">
            <v>23.13</v>
          </cell>
          <cell r="T235">
            <v>23.13</v>
          </cell>
          <cell r="W235">
            <v>67</v>
          </cell>
          <cell r="X235">
            <v>69.069999999999993</v>
          </cell>
          <cell r="Y235">
            <v>23.33</v>
          </cell>
          <cell r="Z235">
            <v>43.95</v>
          </cell>
          <cell r="AA235" t="str">
            <v/>
          </cell>
        </row>
        <row r="236">
          <cell r="K236">
            <v>64.5</v>
          </cell>
          <cell r="N236">
            <v>64.73</v>
          </cell>
          <cell r="Q236">
            <v>23.13</v>
          </cell>
          <cell r="T236">
            <v>23.13</v>
          </cell>
          <cell r="W236">
            <v>67</v>
          </cell>
          <cell r="X236">
            <v>69.069999999999993</v>
          </cell>
          <cell r="Y236">
            <v>23.33</v>
          </cell>
          <cell r="Z236">
            <v>43.95</v>
          </cell>
          <cell r="AA236" t="str">
            <v/>
          </cell>
        </row>
        <row r="237">
          <cell r="K237">
            <v>64.5</v>
          </cell>
          <cell r="N237">
            <v>64.73</v>
          </cell>
          <cell r="Q237">
            <v>23.13</v>
          </cell>
          <cell r="T237">
            <v>23.13</v>
          </cell>
          <cell r="W237">
            <v>67</v>
          </cell>
          <cell r="X237">
            <v>69.069999999999993</v>
          </cell>
          <cell r="Y237">
            <v>23.33</v>
          </cell>
          <cell r="Z237">
            <v>43.95</v>
          </cell>
          <cell r="AA237" t="str">
            <v/>
          </cell>
        </row>
        <row r="238">
          <cell r="K238">
            <v>64.5</v>
          </cell>
          <cell r="N238">
            <v>64.73</v>
          </cell>
          <cell r="Q238">
            <v>23.13</v>
          </cell>
          <cell r="T238">
            <v>23.13</v>
          </cell>
          <cell r="W238">
            <v>67</v>
          </cell>
          <cell r="X238">
            <v>69.069999999999993</v>
          </cell>
          <cell r="Y238">
            <v>23.33</v>
          </cell>
          <cell r="Z238">
            <v>43.95</v>
          </cell>
          <cell r="AA238" t="str">
            <v/>
          </cell>
        </row>
        <row r="239">
          <cell r="K239">
            <v>64.5</v>
          </cell>
          <cell r="N239">
            <v>64.73</v>
          </cell>
          <cell r="Q239">
            <v>23.13</v>
          </cell>
          <cell r="T239">
            <v>23.13</v>
          </cell>
          <cell r="W239">
            <v>67</v>
          </cell>
          <cell r="X239">
            <v>69.069999999999993</v>
          </cell>
          <cell r="Y239">
            <v>23.33</v>
          </cell>
          <cell r="Z239">
            <v>43.95</v>
          </cell>
          <cell r="AA239" t="str">
            <v/>
          </cell>
        </row>
        <row r="240">
          <cell r="K240">
            <v>64.5</v>
          </cell>
          <cell r="N240">
            <v>64.73</v>
          </cell>
          <cell r="Q240">
            <v>23.13</v>
          </cell>
          <cell r="T240">
            <v>23.13</v>
          </cell>
          <cell r="W240">
            <v>67</v>
          </cell>
          <cell r="X240">
            <v>69.069999999999993</v>
          </cell>
          <cell r="Y240">
            <v>23.33</v>
          </cell>
          <cell r="Z240">
            <v>43.95</v>
          </cell>
          <cell r="AA240" t="str">
            <v/>
          </cell>
        </row>
        <row r="241">
          <cell r="K241">
            <v>64.5</v>
          </cell>
          <cell r="N241">
            <v>64.73</v>
          </cell>
          <cell r="Q241">
            <v>23.13</v>
          </cell>
          <cell r="T241">
            <v>23.13</v>
          </cell>
          <cell r="W241">
            <v>67</v>
          </cell>
          <cell r="X241">
            <v>69.069999999999993</v>
          </cell>
          <cell r="Y241">
            <v>23.33</v>
          </cell>
          <cell r="Z241">
            <v>43.95</v>
          </cell>
          <cell r="AA241" t="str">
            <v/>
          </cell>
        </row>
        <row r="242">
          <cell r="K242">
            <v>64.5</v>
          </cell>
          <cell r="N242">
            <v>64.73</v>
          </cell>
          <cell r="Q242">
            <v>23.13</v>
          </cell>
          <cell r="T242">
            <v>23.13</v>
          </cell>
          <cell r="W242">
            <v>67</v>
          </cell>
          <cell r="X242">
            <v>69.069999999999993</v>
          </cell>
          <cell r="Y242">
            <v>23.33</v>
          </cell>
          <cell r="Z242">
            <v>43.95</v>
          </cell>
          <cell r="AA242" t="str">
            <v/>
          </cell>
        </row>
        <row r="243">
          <cell r="K243">
            <v>64.5</v>
          </cell>
          <cell r="N243">
            <v>64.73</v>
          </cell>
          <cell r="Q243">
            <v>23.13</v>
          </cell>
          <cell r="T243">
            <v>23.13</v>
          </cell>
          <cell r="W243">
            <v>67</v>
          </cell>
          <cell r="X243">
            <v>69.069999999999993</v>
          </cell>
          <cell r="Y243">
            <v>23.33</v>
          </cell>
          <cell r="Z243">
            <v>43.95</v>
          </cell>
          <cell r="AA243" t="str">
            <v/>
          </cell>
        </row>
        <row r="244">
          <cell r="K244">
            <v>64.5</v>
          </cell>
          <cell r="N244">
            <v>64.73</v>
          </cell>
          <cell r="Q244">
            <v>23.13</v>
          </cell>
          <cell r="T244">
            <v>23.13</v>
          </cell>
          <cell r="W244">
            <v>67</v>
          </cell>
          <cell r="X244">
            <v>69.069999999999993</v>
          </cell>
          <cell r="Y244">
            <v>23.33</v>
          </cell>
          <cell r="Z244">
            <v>43.95</v>
          </cell>
          <cell r="AA244" t="str">
            <v/>
          </cell>
        </row>
        <row r="245">
          <cell r="K245">
            <v>64.5</v>
          </cell>
          <cell r="N245">
            <v>64.73</v>
          </cell>
          <cell r="Q245">
            <v>23.13</v>
          </cell>
          <cell r="T245">
            <v>23.13</v>
          </cell>
          <cell r="W245">
            <v>67</v>
          </cell>
          <cell r="X245">
            <v>69.069999999999993</v>
          </cell>
          <cell r="Y245">
            <v>23.33</v>
          </cell>
          <cell r="Z245">
            <v>43.95</v>
          </cell>
          <cell r="AA245" t="str">
            <v/>
          </cell>
        </row>
        <row r="246">
          <cell r="K246">
            <v>64.5</v>
          </cell>
          <cell r="N246">
            <v>64.73</v>
          </cell>
          <cell r="Q246">
            <v>23.13</v>
          </cell>
          <cell r="T246">
            <v>23.13</v>
          </cell>
          <cell r="W246">
            <v>67</v>
          </cell>
          <cell r="X246">
            <v>69.069999999999993</v>
          </cell>
          <cell r="Y246">
            <v>23.33</v>
          </cell>
          <cell r="Z246">
            <v>43.95</v>
          </cell>
          <cell r="AA246" t="str">
            <v/>
          </cell>
        </row>
        <row r="247">
          <cell r="K247">
            <v>64.5</v>
          </cell>
          <cell r="N247">
            <v>64.73</v>
          </cell>
          <cell r="Q247">
            <v>23.13</v>
          </cell>
          <cell r="T247">
            <v>23.13</v>
          </cell>
          <cell r="W247">
            <v>67</v>
          </cell>
          <cell r="X247">
            <v>69.069999999999993</v>
          </cell>
          <cell r="Y247">
            <v>23.33</v>
          </cell>
          <cell r="Z247">
            <v>43.95</v>
          </cell>
          <cell r="AA247" t="str">
            <v/>
          </cell>
        </row>
        <row r="248">
          <cell r="K248">
            <v>64.5</v>
          </cell>
          <cell r="N248">
            <v>64.73</v>
          </cell>
          <cell r="Q248">
            <v>23.13</v>
          </cell>
          <cell r="T248">
            <v>23.13</v>
          </cell>
          <cell r="W248">
            <v>67</v>
          </cell>
          <cell r="X248">
            <v>69.069999999999993</v>
          </cell>
          <cell r="Y248">
            <v>23.33</v>
          </cell>
          <cell r="Z248">
            <v>43.95</v>
          </cell>
          <cell r="AA248" t="str">
            <v/>
          </cell>
        </row>
        <row r="249">
          <cell r="K249">
            <v>64.5</v>
          </cell>
          <cell r="N249">
            <v>64.73</v>
          </cell>
          <cell r="Q249">
            <v>23.13</v>
          </cell>
          <cell r="T249">
            <v>23.13</v>
          </cell>
          <cell r="W249">
            <v>67</v>
          </cell>
          <cell r="X249">
            <v>69.069999999999993</v>
          </cell>
          <cell r="Y249">
            <v>23.33</v>
          </cell>
          <cell r="Z249">
            <v>43.95</v>
          </cell>
          <cell r="AA249" t="str">
            <v/>
          </cell>
        </row>
        <row r="250">
          <cell r="K250">
            <v>64.5</v>
          </cell>
          <cell r="N250">
            <v>64.73</v>
          </cell>
          <cell r="Q250">
            <v>23.13</v>
          </cell>
          <cell r="T250">
            <v>23.13</v>
          </cell>
          <cell r="W250">
            <v>67</v>
          </cell>
          <cell r="X250">
            <v>69.069999999999993</v>
          </cell>
          <cell r="Y250">
            <v>23.33</v>
          </cell>
          <cell r="Z250">
            <v>43.95</v>
          </cell>
          <cell r="AA250" t="str">
            <v/>
          </cell>
        </row>
        <row r="251">
          <cell r="K251">
            <v>64.5</v>
          </cell>
          <cell r="N251">
            <v>64.73</v>
          </cell>
          <cell r="Q251">
            <v>23.13</v>
          </cell>
          <cell r="T251">
            <v>23.13</v>
          </cell>
          <cell r="W251">
            <v>67</v>
          </cell>
          <cell r="X251">
            <v>69.069999999999993</v>
          </cell>
          <cell r="Y251">
            <v>23.33</v>
          </cell>
          <cell r="Z251">
            <v>43.95</v>
          </cell>
          <cell r="AA251" t="str">
            <v/>
          </cell>
        </row>
        <row r="252">
          <cell r="K252">
            <v>64.5</v>
          </cell>
          <cell r="N252">
            <v>64.73</v>
          </cell>
          <cell r="Q252">
            <v>23.13</v>
          </cell>
          <cell r="T252">
            <v>23.13</v>
          </cell>
          <cell r="W252">
            <v>67</v>
          </cell>
          <cell r="X252">
            <v>69.069999999999993</v>
          </cell>
          <cell r="Y252">
            <v>23.33</v>
          </cell>
          <cell r="Z252">
            <v>43.95</v>
          </cell>
          <cell r="AA252" t="str">
            <v/>
          </cell>
        </row>
        <row r="253">
          <cell r="K253">
            <v>64.5</v>
          </cell>
          <cell r="N253">
            <v>64.73</v>
          </cell>
          <cell r="Q253">
            <v>23.13</v>
          </cell>
          <cell r="T253">
            <v>23.13</v>
          </cell>
          <cell r="W253">
            <v>67</v>
          </cell>
          <cell r="X253">
            <v>69.069999999999993</v>
          </cell>
          <cell r="Y253">
            <v>23.33</v>
          </cell>
          <cell r="Z253">
            <v>43.95</v>
          </cell>
          <cell r="AA253" t="str">
            <v/>
          </cell>
        </row>
        <row r="254">
          <cell r="K254">
            <v>64.5</v>
          </cell>
          <cell r="N254">
            <v>64.73</v>
          </cell>
          <cell r="Q254">
            <v>23.13</v>
          </cell>
          <cell r="T254">
            <v>23.13</v>
          </cell>
          <cell r="W254">
            <v>67</v>
          </cell>
          <cell r="X254">
            <v>69.069999999999993</v>
          </cell>
          <cell r="Y254">
            <v>23.33</v>
          </cell>
          <cell r="Z254">
            <v>43.95</v>
          </cell>
          <cell r="AA254" t="str">
            <v/>
          </cell>
        </row>
        <row r="255">
          <cell r="K255">
            <v>64.5</v>
          </cell>
          <cell r="N255">
            <v>64.73</v>
          </cell>
          <cell r="Q255">
            <v>23.13</v>
          </cell>
          <cell r="T255">
            <v>23.13</v>
          </cell>
          <cell r="W255">
            <v>67</v>
          </cell>
          <cell r="X255">
            <v>69.069999999999993</v>
          </cell>
          <cell r="Y255">
            <v>23.33</v>
          </cell>
          <cell r="Z255">
            <v>43.95</v>
          </cell>
          <cell r="AA255" t="str">
            <v/>
          </cell>
        </row>
        <row r="256">
          <cell r="K256">
            <v>64.5</v>
          </cell>
          <cell r="N256">
            <v>64.73</v>
          </cell>
          <cell r="Q256">
            <v>23.13</v>
          </cell>
          <cell r="T256">
            <v>23.13</v>
          </cell>
          <cell r="W256">
            <v>67</v>
          </cell>
          <cell r="X256">
            <v>69.069999999999993</v>
          </cell>
          <cell r="Y256">
            <v>23.33</v>
          </cell>
          <cell r="Z256">
            <v>43.95</v>
          </cell>
          <cell r="AA256" t="str">
            <v/>
          </cell>
        </row>
        <row r="257">
          <cell r="K257">
            <v>64.5</v>
          </cell>
          <cell r="N257">
            <v>64.73</v>
          </cell>
          <cell r="Q257">
            <v>23.13</v>
          </cell>
          <cell r="T257">
            <v>23.13</v>
          </cell>
          <cell r="W257">
            <v>67</v>
          </cell>
          <cell r="X257">
            <v>69.069999999999993</v>
          </cell>
          <cell r="Y257">
            <v>23.33</v>
          </cell>
          <cell r="Z257">
            <v>43.95</v>
          </cell>
          <cell r="AA257" t="str">
            <v/>
          </cell>
        </row>
        <row r="258">
          <cell r="K258">
            <v>64.5</v>
          </cell>
          <cell r="N258">
            <v>64.73</v>
          </cell>
          <cell r="Q258">
            <v>23.13</v>
          </cell>
          <cell r="T258">
            <v>23.13</v>
          </cell>
          <cell r="W258">
            <v>67</v>
          </cell>
          <cell r="X258">
            <v>69.069999999999993</v>
          </cell>
          <cell r="Y258">
            <v>23.33</v>
          </cell>
          <cell r="Z258">
            <v>43.95</v>
          </cell>
          <cell r="AA258" t="str">
            <v/>
          </cell>
        </row>
        <row r="259">
          <cell r="K259">
            <v>64.5</v>
          </cell>
          <cell r="N259">
            <v>64.73</v>
          </cell>
          <cell r="Q259">
            <v>23.13</v>
          </cell>
          <cell r="T259">
            <v>23.13</v>
          </cell>
          <cell r="W259">
            <v>67</v>
          </cell>
          <cell r="X259">
            <v>69.069999999999993</v>
          </cell>
          <cell r="Y259">
            <v>23.33</v>
          </cell>
          <cell r="Z259">
            <v>43.95</v>
          </cell>
          <cell r="AA259" t="str">
            <v/>
          </cell>
        </row>
        <row r="260">
          <cell r="K260">
            <v>64.5</v>
          </cell>
          <cell r="N260">
            <v>64.73</v>
          </cell>
          <cell r="Q260">
            <v>23.13</v>
          </cell>
          <cell r="T260">
            <v>23.13</v>
          </cell>
          <cell r="W260">
            <v>67</v>
          </cell>
          <cell r="X260">
            <v>69.069999999999993</v>
          </cell>
          <cell r="Y260">
            <v>23.33</v>
          </cell>
          <cell r="Z260">
            <v>43.95</v>
          </cell>
          <cell r="AA260" t="str">
            <v/>
          </cell>
        </row>
        <row r="261">
          <cell r="K261">
            <v>64.5</v>
          </cell>
          <cell r="N261">
            <v>64.73</v>
          </cell>
          <cell r="Q261">
            <v>23.13</v>
          </cell>
          <cell r="T261">
            <v>23.13</v>
          </cell>
          <cell r="W261">
            <v>67</v>
          </cell>
          <cell r="X261">
            <v>69.069999999999993</v>
          </cell>
          <cell r="Y261">
            <v>23.33</v>
          </cell>
          <cell r="Z261">
            <v>43.95</v>
          </cell>
          <cell r="AA261" t="str">
            <v/>
          </cell>
        </row>
        <row r="262">
          <cell r="K262">
            <v>64.5</v>
          </cell>
          <cell r="N262">
            <v>64.73</v>
          </cell>
          <cell r="Q262">
            <v>23.13</v>
          </cell>
          <cell r="T262">
            <v>23.13</v>
          </cell>
          <cell r="W262">
            <v>67</v>
          </cell>
          <cell r="X262">
            <v>69.069999999999993</v>
          </cell>
          <cell r="Y262">
            <v>23.33</v>
          </cell>
          <cell r="Z262">
            <v>43.95</v>
          </cell>
          <cell r="AA262" t="str">
            <v/>
          </cell>
        </row>
        <row r="263">
          <cell r="K263">
            <v>64.5</v>
          </cell>
          <cell r="N263">
            <v>64.73</v>
          </cell>
          <cell r="Q263">
            <v>23.13</v>
          </cell>
          <cell r="T263">
            <v>23.13</v>
          </cell>
          <cell r="W263">
            <v>67</v>
          </cell>
          <cell r="X263">
            <v>69.069999999999993</v>
          </cell>
          <cell r="Y263">
            <v>23.33</v>
          </cell>
          <cell r="Z263">
            <v>43.95</v>
          </cell>
          <cell r="AA263" t="str">
            <v/>
          </cell>
        </row>
        <row r="264">
          <cell r="K264">
            <v>64.5</v>
          </cell>
          <cell r="N264">
            <v>64.73</v>
          </cell>
          <cell r="Q264">
            <v>23.13</v>
          </cell>
          <cell r="T264">
            <v>23.13</v>
          </cell>
          <cell r="W264">
            <v>67</v>
          </cell>
          <cell r="X264">
            <v>69.069999999999993</v>
          </cell>
          <cell r="Y264">
            <v>23.33</v>
          </cell>
          <cell r="Z264">
            <v>43.95</v>
          </cell>
          <cell r="AA264" t="str">
            <v/>
          </cell>
        </row>
        <row r="265">
          <cell r="K265">
            <v>64.5</v>
          </cell>
          <cell r="N265">
            <v>64.73</v>
          </cell>
          <cell r="Q265">
            <v>23.13</v>
          </cell>
          <cell r="T265">
            <v>23.13</v>
          </cell>
          <cell r="W265">
            <v>67</v>
          </cell>
          <cell r="X265">
            <v>69.069999999999993</v>
          </cell>
          <cell r="Y265">
            <v>23.33</v>
          </cell>
          <cell r="Z265">
            <v>43.95</v>
          </cell>
          <cell r="AA265" t="str">
            <v/>
          </cell>
        </row>
        <row r="266">
          <cell r="K266">
            <v>64.5</v>
          </cell>
          <cell r="N266">
            <v>64.73</v>
          </cell>
          <cell r="Q266">
            <v>23.13</v>
          </cell>
          <cell r="T266">
            <v>23.13</v>
          </cell>
          <cell r="W266">
            <v>67</v>
          </cell>
          <cell r="X266">
            <v>69.069999999999993</v>
          </cell>
          <cell r="Y266">
            <v>23.33</v>
          </cell>
          <cell r="Z266">
            <v>43.95</v>
          </cell>
          <cell r="AA266" t="str">
            <v/>
          </cell>
        </row>
        <row r="267">
          <cell r="K267">
            <v>64.5</v>
          </cell>
          <cell r="N267">
            <v>64.73</v>
          </cell>
          <cell r="Q267">
            <v>23.13</v>
          </cell>
          <cell r="T267">
            <v>23.13</v>
          </cell>
          <cell r="W267">
            <v>67</v>
          </cell>
          <cell r="X267">
            <v>69.069999999999993</v>
          </cell>
          <cell r="Y267">
            <v>23.33</v>
          </cell>
          <cell r="Z267">
            <v>43.95</v>
          </cell>
          <cell r="AA267" t="str">
            <v/>
          </cell>
        </row>
        <row r="268">
          <cell r="K268">
            <v>64.5</v>
          </cell>
          <cell r="N268">
            <v>64.73</v>
          </cell>
          <cell r="Q268">
            <v>23.13</v>
          </cell>
          <cell r="T268">
            <v>23.13</v>
          </cell>
          <cell r="W268">
            <v>67</v>
          </cell>
          <cell r="X268">
            <v>69.069999999999993</v>
          </cell>
          <cell r="Y268">
            <v>23.33</v>
          </cell>
          <cell r="Z268">
            <v>43.95</v>
          </cell>
          <cell r="AA268" t="str">
            <v/>
          </cell>
        </row>
        <row r="269">
          <cell r="K269">
            <v>64.5</v>
          </cell>
          <cell r="N269">
            <v>64.73</v>
          </cell>
          <cell r="Q269">
            <v>23.13</v>
          </cell>
          <cell r="T269">
            <v>23.13</v>
          </cell>
          <cell r="W269">
            <v>67</v>
          </cell>
          <cell r="X269">
            <v>69.069999999999993</v>
          </cell>
          <cell r="Y269">
            <v>23.33</v>
          </cell>
          <cell r="Z269">
            <v>43.95</v>
          </cell>
          <cell r="AA269" t="str">
            <v/>
          </cell>
        </row>
        <row r="270">
          <cell r="K270">
            <v>64.5</v>
          </cell>
          <cell r="N270">
            <v>64.73</v>
          </cell>
          <cell r="Q270">
            <v>23.13</v>
          </cell>
          <cell r="T270">
            <v>23.13</v>
          </cell>
          <cell r="W270">
            <v>67</v>
          </cell>
          <cell r="X270">
            <v>69.069999999999993</v>
          </cell>
          <cell r="Y270">
            <v>23.33</v>
          </cell>
          <cell r="Z270">
            <v>43.95</v>
          </cell>
          <cell r="AA270" t="str">
            <v/>
          </cell>
        </row>
        <row r="271">
          <cell r="K271">
            <v>64.5</v>
          </cell>
          <cell r="N271">
            <v>64.73</v>
          </cell>
          <cell r="Q271">
            <v>23.13</v>
          </cell>
          <cell r="T271">
            <v>23.13</v>
          </cell>
          <cell r="W271">
            <v>67</v>
          </cell>
          <cell r="X271">
            <v>69.069999999999993</v>
          </cell>
          <cell r="Y271">
            <v>23.33</v>
          </cell>
          <cell r="Z271">
            <v>43.95</v>
          </cell>
          <cell r="AA271" t="str">
            <v/>
          </cell>
        </row>
        <row r="272">
          <cell r="K272">
            <v>64.5</v>
          </cell>
          <cell r="N272">
            <v>64.73</v>
          </cell>
          <cell r="Q272">
            <v>23.13</v>
          </cell>
          <cell r="T272">
            <v>23.13</v>
          </cell>
          <cell r="W272">
            <v>67</v>
          </cell>
          <cell r="X272">
            <v>69.069999999999993</v>
          </cell>
          <cell r="Y272">
            <v>23.33</v>
          </cell>
          <cell r="Z272">
            <v>43.95</v>
          </cell>
          <cell r="AA272" t="str">
            <v/>
          </cell>
        </row>
        <row r="273">
          <cell r="K273">
            <v>64.5</v>
          </cell>
          <cell r="N273">
            <v>64.73</v>
          </cell>
          <cell r="Q273">
            <v>23.13</v>
          </cell>
          <cell r="T273">
            <v>23.13</v>
          </cell>
          <cell r="W273">
            <v>67</v>
          </cell>
          <cell r="X273">
            <v>69.069999999999993</v>
          </cell>
          <cell r="Y273">
            <v>23.33</v>
          </cell>
          <cell r="Z273">
            <v>43.95</v>
          </cell>
          <cell r="AA273" t="str">
            <v/>
          </cell>
        </row>
        <row r="274">
          <cell r="K274">
            <v>64.5</v>
          </cell>
          <cell r="N274">
            <v>64.73</v>
          </cell>
          <cell r="Q274">
            <v>23.13</v>
          </cell>
          <cell r="T274">
            <v>23.13</v>
          </cell>
          <cell r="W274">
            <v>67</v>
          </cell>
          <cell r="X274">
            <v>69.069999999999993</v>
          </cell>
          <cell r="Y274">
            <v>23.33</v>
          </cell>
          <cell r="Z274">
            <v>43.95</v>
          </cell>
          <cell r="AA274" t="str">
            <v/>
          </cell>
        </row>
        <row r="275">
          <cell r="K275">
            <v>64.5</v>
          </cell>
          <cell r="N275">
            <v>64.73</v>
          </cell>
          <cell r="Q275">
            <v>23.13</v>
          </cell>
          <cell r="T275">
            <v>23.13</v>
          </cell>
          <cell r="W275">
            <v>67</v>
          </cell>
          <cell r="X275">
            <v>69.069999999999993</v>
          </cell>
          <cell r="Y275">
            <v>23.33</v>
          </cell>
          <cell r="Z275">
            <v>43.95</v>
          </cell>
          <cell r="AA275" t="str">
            <v/>
          </cell>
        </row>
        <row r="276">
          <cell r="K276">
            <v>64.5</v>
          </cell>
          <cell r="N276">
            <v>64.73</v>
          </cell>
          <cell r="Q276">
            <v>23.13</v>
          </cell>
          <cell r="T276">
            <v>23.13</v>
          </cell>
          <cell r="W276">
            <v>67</v>
          </cell>
          <cell r="X276">
            <v>69.069999999999993</v>
          </cell>
          <cell r="Y276">
            <v>23.33</v>
          </cell>
          <cell r="Z276">
            <v>43.95</v>
          </cell>
          <cell r="AA276" t="str">
            <v/>
          </cell>
        </row>
        <row r="277">
          <cell r="K277">
            <v>64.5</v>
          </cell>
          <cell r="N277">
            <v>64.73</v>
          </cell>
          <cell r="Q277">
            <v>23.13</v>
          </cell>
          <cell r="T277">
            <v>23.13</v>
          </cell>
          <cell r="W277">
            <v>67</v>
          </cell>
          <cell r="X277">
            <v>69.069999999999993</v>
          </cell>
          <cell r="Y277">
            <v>23.33</v>
          </cell>
          <cell r="Z277">
            <v>43.95</v>
          </cell>
          <cell r="AA277" t="str">
            <v/>
          </cell>
        </row>
        <row r="278">
          <cell r="K278">
            <v>64.5</v>
          </cell>
          <cell r="N278">
            <v>64.73</v>
          </cell>
          <cell r="Q278">
            <v>23.13</v>
          </cell>
          <cell r="T278">
            <v>23.13</v>
          </cell>
          <cell r="W278">
            <v>67</v>
          </cell>
          <cell r="X278">
            <v>69.069999999999993</v>
          </cell>
          <cell r="Y278">
            <v>23.33</v>
          </cell>
          <cell r="Z278">
            <v>43.95</v>
          </cell>
          <cell r="AA278" t="str">
            <v/>
          </cell>
        </row>
        <row r="279">
          <cell r="K279">
            <v>64.5</v>
          </cell>
          <cell r="N279">
            <v>64.73</v>
          </cell>
          <cell r="Q279">
            <v>23.13</v>
          </cell>
          <cell r="T279">
            <v>23.13</v>
          </cell>
          <cell r="W279">
            <v>67</v>
          </cell>
          <cell r="X279">
            <v>69.069999999999993</v>
          </cell>
          <cell r="Y279">
            <v>23.33</v>
          </cell>
          <cell r="Z279">
            <v>43.95</v>
          </cell>
          <cell r="AA279" t="str">
            <v/>
          </cell>
        </row>
        <row r="280">
          <cell r="K280">
            <v>64.5</v>
          </cell>
          <cell r="N280">
            <v>64.73</v>
          </cell>
          <cell r="Q280">
            <v>23.13</v>
          </cell>
          <cell r="T280">
            <v>23.13</v>
          </cell>
          <cell r="W280">
            <v>67</v>
          </cell>
          <cell r="X280">
            <v>69.069999999999993</v>
          </cell>
          <cell r="Y280">
            <v>23.33</v>
          </cell>
          <cell r="Z280">
            <v>43.95</v>
          </cell>
          <cell r="AA280" t="str">
            <v/>
          </cell>
        </row>
        <row r="281">
          <cell r="K281">
            <v>64.5</v>
          </cell>
          <cell r="N281">
            <v>64.73</v>
          </cell>
          <cell r="Q281">
            <v>23.13</v>
          </cell>
          <cell r="T281">
            <v>23.13</v>
          </cell>
          <cell r="W281">
            <v>67</v>
          </cell>
          <cell r="X281">
            <v>69.069999999999993</v>
          </cell>
          <cell r="Y281">
            <v>23.33</v>
          </cell>
          <cell r="Z281">
            <v>43.95</v>
          </cell>
          <cell r="AA281" t="str">
            <v/>
          </cell>
        </row>
        <row r="282">
          <cell r="K282">
            <v>64.5</v>
          </cell>
          <cell r="N282">
            <v>64.73</v>
          </cell>
          <cell r="Q282">
            <v>23.13</v>
          </cell>
          <cell r="T282">
            <v>23.13</v>
          </cell>
          <cell r="W282">
            <v>67</v>
          </cell>
          <cell r="X282">
            <v>69.069999999999993</v>
          </cell>
          <cell r="Y282">
            <v>23.33</v>
          </cell>
          <cell r="Z282">
            <v>43.95</v>
          </cell>
          <cell r="AA282" t="str">
            <v/>
          </cell>
        </row>
        <row r="283">
          <cell r="K283">
            <v>64.5</v>
          </cell>
          <cell r="N283">
            <v>64.73</v>
          </cell>
          <cell r="Q283">
            <v>23.13</v>
          </cell>
          <cell r="T283">
            <v>23.13</v>
          </cell>
          <cell r="W283">
            <v>67</v>
          </cell>
          <cell r="X283">
            <v>69.069999999999993</v>
          </cell>
          <cell r="Y283">
            <v>23.33</v>
          </cell>
          <cell r="Z283">
            <v>43.95</v>
          </cell>
          <cell r="AA283" t="str">
            <v/>
          </cell>
        </row>
        <row r="284">
          <cell r="K284">
            <v>64.5</v>
          </cell>
          <cell r="N284">
            <v>64.73</v>
          </cell>
          <cell r="Q284">
            <v>23.13</v>
          </cell>
          <cell r="T284">
            <v>23.13</v>
          </cell>
          <cell r="W284">
            <v>67</v>
          </cell>
          <cell r="X284">
            <v>69.069999999999993</v>
          </cell>
          <cell r="Y284">
            <v>23.33</v>
          </cell>
          <cell r="Z284">
            <v>43.95</v>
          </cell>
          <cell r="AA284" t="str">
            <v/>
          </cell>
        </row>
        <row r="285">
          <cell r="K285">
            <v>64.5</v>
          </cell>
          <cell r="N285">
            <v>64.73</v>
          </cell>
          <cell r="Q285">
            <v>23.13</v>
          </cell>
          <cell r="T285">
            <v>23.13</v>
          </cell>
          <cell r="W285">
            <v>67</v>
          </cell>
          <cell r="X285">
            <v>69.069999999999993</v>
          </cell>
          <cell r="Y285">
            <v>23.33</v>
          </cell>
          <cell r="Z285">
            <v>43.95</v>
          </cell>
          <cell r="AA285" t="str">
            <v/>
          </cell>
        </row>
        <row r="286">
          <cell r="K286">
            <v>64.5</v>
          </cell>
          <cell r="N286">
            <v>64.73</v>
          </cell>
          <cell r="Q286">
            <v>23.13</v>
          </cell>
          <cell r="T286">
            <v>23.13</v>
          </cell>
          <cell r="W286">
            <v>67</v>
          </cell>
          <cell r="X286">
            <v>69.069999999999993</v>
          </cell>
          <cell r="Y286">
            <v>23.33</v>
          </cell>
          <cell r="Z286">
            <v>43.95</v>
          </cell>
          <cell r="AA286" t="str">
            <v/>
          </cell>
        </row>
        <row r="287">
          <cell r="K287">
            <v>64.5</v>
          </cell>
          <cell r="N287">
            <v>64.73</v>
          </cell>
          <cell r="Q287">
            <v>23.13</v>
          </cell>
          <cell r="T287">
            <v>23.13</v>
          </cell>
          <cell r="W287">
            <v>67</v>
          </cell>
          <cell r="X287">
            <v>69.069999999999993</v>
          </cell>
          <cell r="Y287">
            <v>23.33</v>
          </cell>
          <cell r="Z287">
            <v>43.95</v>
          </cell>
          <cell r="AA287" t="str">
            <v/>
          </cell>
        </row>
        <row r="288">
          <cell r="K288">
            <v>64.5</v>
          </cell>
          <cell r="N288">
            <v>64.73</v>
          </cell>
          <cell r="Q288">
            <v>23.13</v>
          </cell>
          <cell r="T288">
            <v>23.13</v>
          </cell>
          <cell r="W288">
            <v>67</v>
          </cell>
          <cell r="X288">
            <v>69.069999999999993</v>
          </cell>
          <cell r="Y288">
            <v>23.33</v>
          </cell>
          <cell r="Z288">
            <v>43.95</v>
          </cell>
          <cell r="AA288" t="str">
            <v/>
          </cell>
        </row>
        <row r="289">
          <cell r="K289">
            <v>64.5</v>
          </cell>
          <cell r="N289">
            <v>64.73</v>
          </cell>
          <cell r="Q289">
            <v>23.13</v>
          </cell>
          <cell r="T289">
            <v>23.13</v>
          </cell>
          <cell r="W289">
            <v>67</v>
          </cell>
          <cell r="X289">
            <v>69.069999999999993</v>
          </cell>
          <cell r="Y289">
            <v>23.33</v>
          </cell>
          <cell r="Z289">
            <v>43.95</v>
          </cell>
          <cell r="AA289" t="str">
            <v/>
          </cell>
        </row>
        <row r="290">
          <cell r="K290">
            <v>64.5</v>
          </cell>
          <cell r="N290">
            <v>64.73</v>
          </cell>
          <cell r="Q290">
            <v>23.13</v>
          </cell>
          <cell r="T290">
            <v>23.13</v>
          </cell>
          <cell r="W290">
            <v>67</v>
          </cell>
          <cell r="X290">
            <v>69.069999999999993</v>
          </cell>
          <cell r="Y290">
            <v>23.33</v>
          </cell>
          <cell r="Z290">
            <v>43.95</v>
          </cell>
          <cell r="AA290" t="str">
            <v/>
          </cell>
        </row>
        <row r="291">
          <cell r="K291">
            <v>64.5</v>
          </cell>
          <cell r="N291">
            <v>64.73</v>
          </cell>
          <cell r="Q291">
            <v>23.13</v>
          </cell>
          <cell r="T291">
            <v>23.13</v>
          </cell>
          <cell r="W291">
            <v>67</v>
          </cell>
          <cell r="X291">
            <v>69.069999999999993</v>
          </cell>
          <cell r="Y291">
            <v>23.33</v>
          </cell>
          <cell r="Z291">
            <v>43.95</v>
          </cell>
          <cell r="AA291" t="str">
            <v/>
          </cell>
        </row>
        <row r="292">
          <cell r="K292">
            <v>64.5</v>
          </cell>
          <cell r="N292">
            <v>64.73</v>
          </cell>
          <cell r="Q292">
            <v>23.13</v>
          </cell>
          <cell r="T292">
            <v>23.13</v>
          </cell>
          <cell r="W292">
            <v>67</v>
          </cell>
          <cell r="X292">
            <v>69.069999999999993</v>
          </cell>
          <cell r="Y292">
            <v>23.33</v>
          </cell>
          <cell r="Z292">
            <v>43.95</v>
          </cell>
          <cell r="AA292" t="str">
            <v/>
          </cell>
        </row>
        <row r="293">
          <cell r="L293">
            <v>64.73</v>
          </cell>
          <cell r="O293">
            <v>67.930000000000007</v>
          </cell>
          <cell r="R293">
            <v>23.13</v>
          </cell>
          <cell r="U293">
            <v>23.13</v>
          </cell>
          <cell r="W293">
            <v>67</v>
          </cell>
          <cell r="X293">
            <v>69.069999999999993</v>
          </cell>
          <cell r="Y293">
            <v>23.33</v>
          </cell>
          <cell r="Z293">
            <v>43.95</v>
          </cell>
          <cell r="AA293" t="str">
            <v/>
          </cell>
        </row>
        <row r="294">
          <cell r="L294">
            <v>64.73</v>
          </cell>
          <cell r="O294">
            <v>67.930000000000007</v>
          </cell>
          <cell r="R294">
            <v>23.13</v>
          </cell>
          <cell r="U294">
            <v>23.13</v>
          </cell>
          <cell r="W294">
            <v>67</v>
          </cell>
          <cell r="X294">
            <v>69.069999999999993</v>
          </cell>
          <cell r="Y294">
            <v>23.33</v>
          </cell>
          <cell r="Z294">
            <v>43.95</v>
          </cell>
          <cell r="AA294" t="str">
            <v/>
          </cell>
        </row>
        <row r="295">
          <cell r="L295">
            <v>64.73</v>
          </cell>
          <cell r="O295">
            <v>67.930000000000007</v>
          </cell>
          <cell r="R295">
            <v>23.13</v>
          </cell>
          <cell r="U295">
            <v>23.13</v>
          </cell>
          <cell r="W295">
            <v>67</v>
          </cell>
          <cell r="X295">
            <v>69.069999999999993</v>
          </cell>
          <cell r="Y295">
            <v>23.33</v>
          </cell>
          <cell r="Z295">
            <v>43.95</v>
          </cell>
          <cell r="AA295" t="str">
            <v/>
          </cell>
        </row>
        <row r="296">
          <cell r="L296">
            <v>64.73</v>
          </cell>
          <cell r="O296">
            <v>67.930000000000007</v>
          </cell>
          <cell r="R296">
            <v>23.13</v>
          </cell>
          <cell r="U296">
            <v>23.13</v>
          </cell>
          <cell r="W296">
            <v>67</v>
          </cell>
          <cell r="X296">
            <v>69.069999999999993</v>
          </cell>
          <cell r="Y296">
            <v>23.33</v>
          </cell>
          <cell r="Z296">
            <v>43.95</v>
          </cell>
          <cell r="AA296" t="str">
            <v/>
          </cell>
        </row>
        <row r="297">
          <cell r="L297">
            <v>64.73</v>
          </cell>
          <cell r="O297">
            <v>67.930000000000007</v>
          </cell>
          <cell r="R297">
            <v>23.13</v>
          </cell>
          <cell r="U297">
            <v>23.13</v>
          </cell>
          <cell r="W297">
            <v>67</v>
          </cell>
          <cell r="X297">
            <v>69.069999999999993</v>
          </cell>
          <cell r="Y297">
            <v>23.33</v>
          </cell>
          <cell r="Z297">
            <v>43.95</v>
          </cell>
          <cell r="AA297" t="str">
            <v/>
          </cell>
        </row>
        <row r="298">
          <cell r="L298">
            <v>64.73</v>
          </cell>
          <cell r="O298">
            <v>67.930000000000007</v>
          </cell>
          <cell r="R298">
            <v>23.13</v>
          </cell>
          <cell r="U298">
            <v>23.13</v>
          </cell>
          <cell r="W298">
            <v>67</v>
          </cell>
          <cell r="X298">
            <v>69.069999999999993</v>
          </cell>
          <cell r="Y298">
            <v>23.33</v>
          </cell>
          <cell r="Z298">
            <v>43.95</v>
          </cell>
          <cell r="AA298" t="str">
            <v/>
          </cell>
        </row>
        <row r="299">
          <cell r="L299">
            <v>64.73</v>
          </cell>
          <cell r="O299">
            <v>67.930000000000007</v>
          </cell>
          <cell r="R299">
            <v>23.13</v>
          </cell>
          <cell r="U299">
            <v>23.13</v>
          </cell>
          <cell r="W299">
            <v>67</v>
          </cell>
          <cell r="X299">
            <v>69.069999999999993</v>
          </cell>
          <cell r="Y299">
            <v>23.33</v>
          </cell>
          <cell r="Z299">
            <v>43.95</v>
          </cell>
          <cell r="AA299" t="str">
            <v/>
          </cell>
        </row>
        <row r="300">
          <cell r="L300">
            <v>64.73</v>
          </cell>
          <cell r="O300">
            <v>67.930000000000007</v>
          </cell>
          <cell r="R300">
            <v>23.13</v>
          </cell>
          <cell r="U300">
            <v>23.13</v>
          </cell>
          <cell r="W300">
            <v>67</v>
          </cell>
          <cell r="X300">
            <v>69.069999999999993</v>
          </cell>
          <cell r="Y300">
            <v>23.33</v>
          </cell>
          <cell r="Z300">
            <v>43.95</v>
          </cell>
          <cell r="AA300" t="str">
            <v/>
          </cell>
        </row>
        <row r="301">
          <cell r="L301">
            <v>64.73</v>
          </cell>
          <cell r="O301">
            <v>67.930000000000007</v>
          </cell>
          <cell r="R301">
            <v>23.13</v>
          </cell>
          <cell r="U301">
            <v>23.13</v>
          </cell>
          <cell r="W301">
            <v>67</v>
          </cell>
          <cell r="X301">
            <v>69.069999999999993</v>
          </cell>
          <cell r="Y301">
            <v>23.33</v>
          </cell>
          <cell r="Z301">
            <v>43.95</v>
          </cell>
          <cell r="AA301" t="str">
            <v/>
          </cell>
        </row>
        <row r="302">
          <cell r="L302">
            <v>64.73</v>
          </cell>
          <cell r="O302">
            <v>67.930000000000007</v>
          </cell>
          <cell r="R302">
            <v>23.13</v>
          </cell>
          <cell r="U302">
            <v>23.13</v>
          </cell>
          <cell r="W302">
            <v>67</v>
          </cell>
          <cell r="X302">
            <v>69.069999999999993</v>
          </cell>
          <cell r="Y302">
            <v>23.33</v>
          </cell>
          <cell r="Z302">
            <v>43.95</v>
          </cell>
          <cell r="AA302" t="str">
            <v/>
          </cell>
        </row>
        <row r="303">
          <cell r="L303">
            <v>64.73</v>
          </cell>
          <cell r="O303">
            <v>67.930000000000007</v>
          </cell>
          <cell r="R303">
            <v>23.13</v>
          </cell>
          <cell r="U303">
            <v>23.13</v>
          </cell>
          <cell r="W303">
            <v>67</v>
          </cell>
          <cell r="X303">
            <v>69.069999999999993</v>
          </cell>
          <cell r="Y303">
            <v>23.33</v>
          </cell>
          <cell r="Z303">
            <v>43.95</v>
          </cell>
          <cell r="AA303" t="str">
            <v/>
          </cell>
        </row>
        <row r="304">
          <cell r="L304">
            <v>64.73</v>
          </cell>
          <cell r="O304">
            <v>67.930000000000007</v>
          </cell>
          <cell r="R304">
            <v>23.13</v>
          </cell>
          <cell r="U304">
            <v>23.13</v>
          </cell>
          <cell r="W304">
            <v>67</v>
          </cell>
          <cell r="X304">
            <v>69.069999999999993</v>
          </cell>
          <cell r="Y304">
            <v>23.33</v>
          </cell>
          <cell r="Z304">
            <v>43.95</v>
          </cell>
          <cell r="AA304" t="str">
            <v/>
          </cell>
        </row>
        <row r="305">
          <cell r="L305">
            <v>64.73</v>
          </cell>
          <cell r="O305">
            <v>67.930000000000007</v>
          </cell>
          <cell r="R305">
            <v>23.13</v>
          </cell>
          <cell r="U305">
            <v>23.13</v>
          </cell>
          <cell r="W305">
            <v>67</v>
          </cell>
          <cell r="X305">
            <v>69.069999999999993</v>
          </cell>
          <cell r="Y305">
            <v>23.33</v>
          </cell>
          <cell r="Z305">
            <v>43.95</v>
          </cell>
          <cell r="AA305" t="str">
            <v/>
          </cell>
        </row>
        <row r="306">
          <cell r="L306">
            <v>64.73</v>
          </cell>
          <cell r="O306">
            <v>67.930000000000007</v>
          </cell>
          <cell r="R306">
            <v>23.13</v>
          </cell>
          <cell r="U306">
            <v>23.13</v>
          </cell>
          <cell r="W306">
            <v>67</v>
          </cell>
          <cell r="X306">
            <v>69.069999999999993</v>
          </cell>
          <cell r="Y306">
            <v>23.33</v>
          </cell>
          <cell r="Z306">
            <v>43.95</v>
          </cell>
          <cell r="AA306" t="str">
            <v/>
          </cell>
        </row>
        <row r="307">
          <cell r="L307">
            <v>64.73</v>
          </cell>
          <cell r="O307">
            <v>67.930000000000007</v>
          </cell>
          <cell r="R307">
            <v>23.13</v>
          </cell>
          <cell r="U307">
            <v>23.13</v>
          </cell>
          <cell r="W307">
            <v>67</v>
          </cell>
          <cell r="X307">
            <v>69.069999999999993</v>
          </cell>
          <cell r="Y307">
            <v>23.33</v>
          </cell>
          <cell r="Z307">
            <v>43.95</v>
          </cell>
          <cell r="AA307" t="str">
            <v/>
          </cell>
        </row>
        <row r="308">
          <cell r="L308">
            <v>64.73</v>
          </cell>
          <cell r="O308">
            <v>67.930000000000007</v>
          </cell>
          <cell r="R308">
            <v>23.13</v>
          </cell>
          <cell r="U308">
            <v>23.13</v>
          </cell>
          <cell r="W308">
            <v>67</v>
          </cell>
          <cell r="X308">
            <v>69.069999999999993</v>
          </cell>
          <cell r="Y308">
            <v>23.33</v>
          </cell>
          <cell r="Z308">
            <v>43.95</v>
          </cell>
          <cell r="AA308" t="str">
            <v/>
          </cell>
        </row>
        <row r="309">
          <cell r="L309">
            <v>64.73</v>
          </cell>
          <cell r="O309">
            <v>67.930000000000007</v>
          </cell>
          <cell r="R309">
            <v>23.13</v>
          </cell>
          <cell r="U309">
            <v>23.13</v>
          </cell>
          <cell r="W309">
            <v>67</v>
          </cell>
          <cell r="X309">
            <v>69.069999999999993</v>
          </cell>
          <cell r="Y309">
            <v>23.33</v>
          </cell>
          <cell r="Z309">
            <v>43.95</v>
          </cell>
          <cell r="AA309" t="str">
            <v/>
          </cell>
        </row>
        <row r="310">
          <cell r="L310">
            <v>64.73</v>
          </cell>
          <cell r="O310">
            <v>67.930000000000007</v>
          </cell>
          <cell r="R310">
            <v>23.13</v>
          </cell>
          <cell r="U310">
            <v>23.13</v>
          </cell>
          <cell r="W310">
            <v>67</v>
          </cell>
          <cell r="X310">
            <v>69.069999999999993</v>
          </cell>
          <cell r="Y310">
            <v>23.33</v>
          </cell>
          <cell r="Z310">
            <v>43.95</v>
          </cell>
          <cell r="AA310" t="str">
            <v/>
          </cell>
        </row>
        <row r="311">
          <cell r="L311">
            <v>64.73</v>
          </cell>
          <cell r="O311">
            <v>67.930000000000007</v>
          </cell>
          <cell r="R311">
            <v>23.13</v>
          </cell>
          <cell r="U311">
            <v>23.13</v>
          </cell>
          <cell r="W311">
            <v>67</v>
          </cell>
          <cell r="X311">
            <v>69.069999999999993</v>
          </cell>
          <cell r="Y311">
            <v>23.33</v>
          </cell>
          <cell r="Z311">
            <v>43.95</v>
          </cell>
          <cell r="AA311" t="str">
            <v/>
          </cell>
        </row>
        <row r="312">
          <cell r="L312">
            <v>64.73</v>
          </cell>
          <cell r="O312">
            <v>67.930000000000007</v>
          </cell>
          <cell r="R312">
            <v>23.13</v>
          </cell>
          <cell r="U312">
            <v>23.13</v>
          </cell>
          <cell r="W312">
            <v>67</v>
          </cell>
          <cell r="X312">
            <v>69.069999999999993</v>
          </cell>
          <cell r="Y312">
            <v>23.33</v>
          </cell>
          <cell r="Z312">
            <v>43.95</v>
          </cell>
          <cell r="AA312" t="str">
            <v/>
          </cell>
        </row>
        <row r="313">
          <cell r="L313">
            <v>64.73</v>
          </cell>
          <cell r="O313">
            <v>67.930000000000007</v>
          </cell>
          <cell r="R313">
            <v>23.13</v>
          </cell>
          <cell r="U313">
            <v>23.13</v>
          </cell>
          <cell r="W313">
            <v>67</v>
          </cell>
          <cell r="X313">
            <v>69.069999999999993</v>
          </cell>
          <cell r="Y313">
            <v>23.33</v>
          </cell>
          <cell r="Z313">
            <v>43.95</v>
          </cell>
          <cell r="AA313" t="str">
            <v/>
          </cell>
        </row>
        <row r="314">
          <cell r="L314">
            <v>64.73</v>
          </cell>
          <cell r="O314">
            <v>67.930000000000007</v>
          </cell>
          <cell r="R314">
            <v>23.13</v>
          </cell>
          <cell r="U314">
            <v>23.13</v>
          </cell>
          <cell r="W314">
            <v>67</v>
          </cell>
          <cell r="X314">
            <v>69.069999999999993</v>
          </cell>
          <cell r="Y314">
            <v>23.33</v>
          </cell>
          <cell r="Z314">
            <v>43.95</v>
          </cell>
          <cell r="AA314" t="str">
            <v/>
          </cell>
        </row>
        <row r="315">
          <cell r="L315">
            <v>64.73</v>
          </cell>
          <cell r="O315">
            <v>67.930000000000007</v>
          </cell>
          <cell r="R315">
            <v>23.13</v>
          </cell>
          <cell r="U315">
            <v>23.13</v>
          </cell>
          <cell r="W315">
            <v>67</v>
          </cell>
          <cell r="X315">
            <v>69.069999999999993</v>
          </cell>
          <cell r="Y315">
            <v>23.33</v>
          </cell>
          <cell r="Z315">
            <v>43.95</v>
          </cell>
          <cell r="AA315" t="str">
            <v/>
          </cell>
        </row>
        <row r="316">
          <cell r="L316">
            <v>64.73</v>
          </cell>
          <cell r="O316">
            <v>67.930000000000007</v>
          </cell>
          <cell r="R316">
            <v>23.13</v>
          </cell>
          <cell r="U316">
            <v>23.13</v>
          </cell>
          <cell r="W316">
            <v>67</v>
          </cell>
          <cell r="X316">
            <v>69.069999999999993</v>
          </cell>
          <cell r="Y316">
            <v>23.33</v>
          </cell>
          <cell r="Z316">
            <v>43.95</v>
          </cell>
          <cell r="AA316" t="str">
            <v/>
          </cell>
        </row>
        <row r="317">
          <cell r="L317">
            <v>64.73</v>
          </cell>
          <cell r="O317">
            <v>67.930000000000007</v>
          </cell>
          <cell r="R317">
            <v>23.13</v>
          </cell>
          <cell r="U317">
            <v>23.13</v>
          </cell>
          <cell r="W317">
            <v>67</v>
          </cell>
          <cell r="X317">
            <v>69.069999999999993</v>
          </cell>
          <cell r="Y317">
            <v>23.33</v>
          </cell>
          <cell r="Z317">
            <v>43.95</v>
          </cell>
          <cell r="AA317" t="str">
            <v/>
          </cell>
        </row>
        <row r="318">
          <cell r="L318">
            <v>64.73</v>
          </cell>
          <cell r="O318">
            <v>67.930000000000007</v>
          </cell>
          <cell r="R318">
            <v>23.13</v>
          </cell>
          <cell r="U318">
            <v>23.13</v>
          </cell>
          <cell r="W318">
            <v>67</v>
          </cell>
          <cell r="X318">
            <v>69.069999999999993</v>
          </cell>
          <cell r="Y318">
            <v>23.33</v>
          </cell>
          <cell r="Z318">
            <v>43.95</v>
          </cell>
          <cell r="AA318" t="str">
            <v/>
          </cell>
        </row>
        <row r="319">
          <cell r="L319">
            <v>64.73</v>
          </cell>
          <cell r="O319">
            <v>67.930000000000007</v>
          </cell>
          <cell r="R319">
            <v>23.13</v>
          </cell>
          <cell r="U319">
            <v>23.13</v>
          </cell>
          <cell r="W319">
            <v>67</v>
          </cell>
          <cell r="X319">
            <v>69.069999999999993</v>
          </cell>
          <cell r="Y319">
            <v>23.33</v>
          </cell>
          <cell r="Z319">
            <v>43.95</v>
          </cell>
          <cell r="AA319" t="str">
            <v/>
          </cell>
        </row>
        <row r="320">
          <cell r="L320">
            <v>64.73</v>
          </cell>
          <cell r="O320">
            <v>67.930000000000007</v>
          </cell>
          <cell r="R320">
            <v>23.13</v>
          </cell>
          <cell r="U320">
            <v>23.13</v>
          </cell>
          <cell r="W320">
            <v>67</v>
          </cell>
          <cell r="X320">
            <v>69.069999999999993</v>
          </cell>
          <cell r="Y320">
            <v>23.33</v>
          </cell>
          <cell r="Z320">
            <v>43.95</v>
          </cell>
          <cell r="AA320" t="str">
            <v/>
          </cell>
        </row>
        <row r="321">
          <cell r="L321">
            <v>64.73</v>
          </cell>
          <cell r="O321">
            <v>67.930000000000007</v>
          </cell>
          <cell r="R321">
            <v>23.13</v>
          </cell>
          <cell r="U321">
            <v>23.13</v>
          </cell>
          <cell r="W321">
            <v>67</v>
          </cell>
          <cell r="X321">
            <v>69.069999999999993</v>
          </cell>
          <cell r="Y321">
            <v>23.33</v>
          </cell>
          <cell r="Z321">
            <v>43.95</v>
          </cell>
          <cell r="AA321" t="str">
            <v/>
          </cell>
        </row>
        <row r="322">
          <cell r="L322">
            <v>64.73</v>
          </cell>
          <cell r="O322">
            <v>67.930000000000007</v>
          </cell>
          <cell r="R322">
            <v>23.13</v>
          </cell>
          <cell r="U322">
            <v>23.13</v>
          </cell>
          <cell r="W322">
            <v>67</v>
          </cell>
          <cell r="X322">
            <v>69.069999999999993</v>
          </cell>
          <cell r="Y322">
            <v>23.33</v>
          </cell>
          <cell r="Z322">
            <v>43.95</v>
          </cell>
          <cell r="AA322" t="str">
            <v/>
          </cell>
        </row>
        <row r="323">
          <cell r="L323">
            <v>64.73</v>
          </cell>
          <cell r="O323">
            <v>67.930000000000007</v>
          </cell>
          <cell r="R323">
            <v>23.13</v>
          </cell>
          <cell r="U323">
            <v>23.13</v>
          </cell>
          <cell r="W323">
            <v>67</v>
          </cell>
          <cell r="X323">
            <v>69.069999999999993</v>
          </cell>
          <cell r="Y323">
            <v>23.33</v>
          </cell>
          <cell r="Z323">
            <v>43.95</v>
          </cell>
          <cell r="AA323" t="str">
            <v/>
          </cell>
        </row>
        <row r="324">
          <cell r="L324">
            <v>64.73</v>
          </cell>
          <cell r="O324">
            <v>67.930000000000007</v>
          </cell>
          <cell r="R324">
            <v>23.13</v>
          </cell>
          <cell r="U324">
            <v>23.13</v>
          </cell>
          <cell r="W324">
            <v>67</v>
          </cell>
          <cell r="X324">
            <v>69.069999999999993</v>
          </cell>
          <cell r="Y324">
            <v>23.33</v>
          </cell>
          <cell r="Z324">
            <v>43.95</v>
          </cell>
          <cell r="AA324" t="str">
            <v/>
          </cell>
        </row>
        <row r="325">
          <cell r="L325">
            <v>64.73</v>
          </cell>
          <cell r="O325">
            <v>67.930000000000007</v>
          </cell>
          <cell r="R325">
            <v>23.13</v>
          </cell>
          <cell r="U325">
            <v>23.13</v>
          </cell>
          <cell r="W325">
            <v>67</v>
          </cell>
          <cell r="X325">
            <v>69.069999999999993</v>
          </cell>
          <cell r="Y325">
            <v>23.33</v>
          </cell>
          <cell r="Z325">
            <v>43.95</v>
          </cell>
          <cell r="AA325" t="str">
            <v/>
          </cell>
        </row>
        <row r="326">
          <cell r="L326">
            <v>64.73</v>
          </cell>
          <cell r="O326">
            <v>67.930000000000007</v>
          </cell>
          <cell r="R326">
            <v>23.13</v>
          </cell>
          <cell r="U326">
            <v>23.13</v>
          </cell>
          <cell r="W326">
            <v>67</v>
          </cell>
          <cell r="X326">
            <v>69.069999999999993</v>
          </cell>
          <cell r="Y326">
            <v>23.33</v>
          </cell>
          <cell r="Z326">
            <v>43.95</v>
          </cell>
          <cell r="AA326" t="str">
            <v/>
          </cell>
        </row>
        <row r="327">
          <cell r="L327">
            <v>64.73</v>
          </cell>
          <cell r="O327">
            <v>67.930000000000007</v>
          </cell>
          <cell r="R327">
            <v>23.13</v>
          </cell>
          <cell r="U327">
            <v>23.13</v>
          </cell>
          <cell r="W327">
            <v>67</v>
          </cell>
          <cell r="X327">
            <v>69.069999999999993</v>
          </cell>
          <cell r="Y327">
            <v>23.33</v>
          </cell>
          <cell r="Z327">
            <v>43.95</v>
          </cell>
          <cell r="AA327" t="str">
            <v/>
          </cell>
        </row>
        <row r="328">
          <cell r="L328">
            <v>64.73</v>
          </cell>
          <cell r="O328">
            <v>67.930000000000007</v>
          </cell>
          <cell r="R328">
            <v>23.13</v>
          </cell>
          <cell r="U328">
            <v>23.13</v>
          </cell>
          <cell r="W328">
            <v>67</v>
          </cell>
          <cell r="X328">
            <v>69.069999999999993</v>
          </cell>
          <cell r="Y328">
            <v>23.33</v>
          </cell>
          <cell r="Z328">
            <v>43.95</v>
          </cell>
          <cell r="AA328" t="str">
            <v/>
          </cell>
        </row>
        <row r="329">
          <cell r="L329">
            <v>64.73</v>
          </cell>
          <cell r="O329">
            <v>67.930000000000007</v>
          </cell>
          <cell r="R329">
            <v>23.13</v>
          </cell>
          <cell r="U329">
            <v>23.13</v>
          </cell>
          <cell r="W329">
            <v>67</v>
          </cell>
          <cell r="X329">
            <v>69.069999999999993</v>
          </cell>
          <cell r="Y329">
            <v>23.33</v>
          </cell>
          <cell r="Z329">
            <v>43.95</v>
          </cell>
          <cell r="AA329" t="str">
            <v/>
          </cell>
        </row>
        <row r="330">
          <cell r="L330">
            <v>64.73</v>
          </cell>
          <cell r="O330">
            <v>67.930000000000007</v>
          </cell>
          <cell r="R330">
            <v>23.13</v>
          </cell>
          <cell r="U330">
            <v>23.13</v>
          </cell>
          <cell r="W330">
            <v>67</v>
          </cell>
          <cell r="X330">
            <v>69.069999999999993</v>
          </cell>
          <cell r="Y330">
            <v>23.33</v>
          </cell>
          <cell r="Z330">
            <v>43.95</v>
          </cell>
          <cell r="AA330" t="str">
            <v/>
          </cell>
        </row>
        <row r="331">
          <cell r="L331">
            <v>64.73</v>
          </cell>
          <cell r="O331">
            <v>67.930000000000007</v>
          </cell>
          <cell r="R331">
            <v>23.13</v>
          </cell>
          <cell r="U331">
            <v>23.13</v>
          </cell>
          <cell r="W331">
            <v>67</v>
          </cell>
          <cell r="X331">
            <v>69.069999999999993</v>
          </cell>
          <cell r="Y331">
            <v>23.33</v>
          </cell>
          <cell r="Z331">
            <v>43.95</v>
          </cell>
          <cell r="AA331" t="str">
            <v/>
          </cell>
        </row>
        <row r="332">
          <cell r="L332">
            <v>64.73</v>
          </cell>
          <cell r="O332">
            <v>67.930000000000007</v>
          </cell>
          <cell r="R332">
            <v>23.13</v>
          </cell>
          <cell r="U332">
            <v>23.13</v>
          </cell>
          <cell r="W332">
            <v>67</v>
          </cell>
          <cell r="X332">
            <v>69.069999999999993</v>
          </cell>
          <cell r="Y332">
            <v>23.33</v>
          </cell>
          <cell r="Z332">
            <v>43.95</v>
          </cell>
          <cell r="AA332" t="str">
            <v/>
          </cell>
        </row>
        <row r="333">
          <cell r="L333">
            <v>64.73</v>
          </cell>
          <cell r="O333">
            <v>67.930000000000007</v>
          </cell>
          <cell r="R333">
            <v>23.13</v>
          </cell>
          <cell r="U333">
            <v>23.13</v>
          </cell>
          <cell r="W333">
            <v>67</v>
          </cell>
          <cell r="X333">
            <v>69.069999999999993</v>
          </cell>
          <cell r="Y333">
            <v>23.33</v>
          </cell>
          <cell r="Z333">
            <v>43.95</v>
          </cell>
          <cell r="AA333" t="str">
            <v/>
          </cell>
        </row>
        <row r="334">
          <cell r="L334">
            <v>64.73</v>
          </cell>
          <cell r="O334">
            <v>67.930000000000007</v>
          </cell>
          <cell r="R334">
            <v>23.13</v>
          </cell>
          <cell r="U334">
            <v>23.13</v>
          </cell>
          <cell r="W334">
            <v>67</v>
          </cell>
          <cell r="X334">
            <v>69.069999999999993</v>
          </cell>
          <cell r="Y334">
            <v>23.33</v>
          </cell>
          <cell r="Z334">
            <v>43.95</v>
          </cell>
          <cell r="AA334" t="str">
            <v/>
          </cell>
        </row>
        <row r="335">
          <cell r="L335">
            <v>64.73</v>
          </cell>
          <cell r="O335">
            <v>67.930000000000007</v>
          </cell>
          <cell r="R335">
            <v>23.13</v>
          </cell>
          <cell r="U335">
            <v>23.13</v>
          </cell>
          <cell r="W335">
            <v>67</v>
          </cell>
          <cell r="X335">
            <v>69.069999999999993</v>
          </cell>
          <cell r="Y335">
            <v>23.33</v>
          </cell>
          <cell r="Z335">
            <v>43.95</v>
          </cell>
          <cell r="AA335" t="str">
            <v/>
          </cell>
        </row>
        <row r="336">
          <cell r="L336">
            <v>64.73</v>
          </cell>
          <cell r="O336">
            <v>67.930000000000007</v>
          </cell>
          <cell r="R336">
            <v>23.13</v>
          </cell>
          <cell r="U336">
            <v>23.13</v>
          </cell>
          <cell r="W336">
            <v>67</v>
          </cell>
          <cell r="X336">
            <v>69.069999999999993</v>
          </cell>
          <cell r="Y336">
            <v>23.33</v>
          </cell>
          <cell r="Z336">
            <v>43.95</v>
          </cell>
          <cell r="AA336" t="str">
            <v/>
          </cell>
        </row>
        <row r="337">
          <cell r="L337">
            <v>64.73</v>
          </cell>
          <cell r="O337">
            <v>67.930000000000007</v>
          </cell>
          <cell r="R337">
            <v>23.13</v>
          </cell>
          <cell r="U337">
            <v>23.13</v>
          </cell>
          <cell r="W337">
            <v>67</v>
          </cell>
          <cell r="X337">
            <v>69.069999999999993</v>
          </cell>
          <cell r="Y337">
            <v>23.33</v>
          </cell>
          <cell r="Z337">
            <v>43.95</v>
          </cell>
          <cell r="AA337" t="str">
            <v/>
          </cell>
        </row>
        <row r="338">
          <cell r="L338">
            <v>64.73</v>
          </cell>
          <cell r="O338">
            <v>67.930000000000007</v>
          </cell>
          <cell r="R338">
            <v>23.13</v>
          </cell>
          <cell r="U338">
            <v>23.13</v>
          </cell>
          <cell r="W338">
            <v>67</v>
          </cell>
          <cell r="X338">
            <v>69.069999999999993</v>
          </cell>
          <cell r="Y338">
            <v>23.33</v>
          </cell>
          <cell r="Z338">
            <v>43.95</v>
          </cell>
          <cell r="AA338" t="str">
            <v/>
          </cell>
        </row>
        <row r="339">
          <cell r="L339">
            <v>64.73</v>
          </cell>
          <cell r="O339">
            <v>67.930000000000007</v>
          </cell>
          <cell r="R339">
            <v>23.13</v>
          </cell>
          <cell r="U339">
            <v>23.13</v>
          </cell>
          <cell r="W339">
            <v>67</v>
          </cell>
          <cell r="X339">
            <v>69.069999999999993</v>
          </cell>
          <cell r="Y339">
            <v>23.33</v>
          </cell>
          <cell r="Z339">
            <v>43.95</v>
          </cell>
          <cell r="AA339" t="str">
            <v/>
          </cell>
        </row>
        <row r="340">
          <cell r="L340">
            <v>64.73</v>
          </cell>
          <cell r="O340">
            <v>67.930000000000007</v>
          </cell>
          <cell r="R340">
            <v>23.13</v>
          </cell>
          <cell r="U340">
            <v>23.13</v>
          </cell>
          <cell r="W340">
            <v>67</v>
          </cell>
          <cell r="X340">
            <v>69.069999999999993</v>
          </cell>
          <cell r="Y340">
            <v>23.33</v>
          </cell>
          <cell r="Z340">
            <v>43.95</v>
          </cell>
          <cell r="AA340" t="str">
            <v/>
          </cell>
        </row>
        <row r="341">
          <cell r="L341">
            <v>64.73</v>
          </cell>
          <cell r="O341">
            <v>67.930000000000007</v>
          </cell>
          <cell r="R341">
            <v>23.13</v>
          </cell>
          <cell r="U341">
            <v>23.13</v>
          </cell>
          <cell r="W341">
            <v>67</v>
          </cell>
          <cell r="X341">
            <v>69.069999999999993</v>
          </cell>
          <cell r="Y341">
            <v>23.33</v>
          </cell>
          <cell r="Z341">
            <v>43.95</v>
          </cell>
          <cell r="AA341" t="str">
            <v/>
          </cell>
        </row>
        <row r="342">
          <cell r="L342">
            <v>64.73</v>
          </cell>
          <cell r="O342">
            <v>67.930000000000007</v>
          </cell>
          <cell r="R342">
            <v>23.13</v>
          </cell>
          <cell r="U342">
            <v>23.13</v>
          </cell>
          <cell r="W342">
            <v>67</v>
          </cell>
          <cell r="X342">
            <v>69.069999999999993</v>
          </cell>
          <cell r="Y342">
            <v>23.33</v>
          </cell>
          <cell r="Z342">
            <v>43.95</v>
          </cell>
          <cell r="AA342" t="str">
            <v/>
          </cell>
        </row>
        <row r="343">
          <cell r="L343">
            <v>64.73</v>
          </cell>
          <cell r="O343">
            <v>67.930000000000007</v>
          </cell>
          <cell r="R343">
            <v>23.13</v>
          </cell>
          <cell r="U343">
            <v>23.13</v>
          </cell>
          <cell r="W343">
            <v>67</v>
          </cell>
          <cell r="X343">
            <v>69.069999999999993</v>
          </cell>
          <cell r="Y343">
            <v>23.33</v>
          </cell>
          <cell r="Z343">
            <v>43.95</v>
          </cell>
          <cell r="AA343" t="str">
            <v/>
          </cell>
        </row>
        <row r="344">
          <cell r="L344">
            <v>64.73</v>
          </cell>
          <cell r="O344">
            <v>67.930000000000007</v>
          </cell>
          <cell r="R344">
            <v>23.13</v>
          </cell>
          <cell r="U344">
            <v>23.13</v>
          </cell>
          <cell r="W344">
            <v>67</v>
          </cell>
          <cell r="X344">
            <v>69.069999999999993</v>
          </cell>
          <cell r="Y344">
            <v>23.33</v>
          </cell>
          <cell r="Z344">
            <v>43.95</v>
          </cell>
          <cell r="AA344" t="str">
            <v/>
          </cell>
        </row>
        <row r="345">
          <cell r="L345">
            <v>64.73</v>
          </cell>
          <cell r="O345">
            <v>67.930000000000007</v>
          </cell>
          <cell r="R345">
            <v>23.13</v>
          </cell>
          <cell r="U345">
            <v>23.13</v>
          </cell>
          <cell r="W345">
            <v>67</v>
          </cell>
          <cell r="X345">
            <v>69.069999999999993</v>
          </cell>
          <cell r="Y345">
            <v>23.33</v>
          </cell>
          <cell r="Z345">
            <v>43.95</v>
          </cell>
          <cell r="AA345" t="str">
            <v/>
          </cell>
        </row>
        <row r="346">
          <cell r="L346">
            <v>64.73</v>
          </cell>
          <cell r="O346">
            <v>67.930000000000007</v>
          </cell>
          <cell r="R346">
            <v>23.13</v>
          </cell>
          <cell r="U346">
            <v>23.13</v>
          </cell>
          <cell r="W346">
            <v>67</v>
          </cell>
          <cell r="X346">
            <v>69.069999999999993</v>
          </cell>
          <cell r="Y346">
            <v>23.33</v>
          </cell>
          <cell r="Z346">
            <v>43.95</v>
          </cell>
          <cell r="AA346" t="str">
            <v/>
          </cell>
        </row>
        <row r="347">
          <cell r="L347">
            <v>64.73</v>
          </cell>
          <cell r="O347">
            <v>67.930000000000007</v>
          </cell>
          <cell r="R347">
            <v>23.13</v>
          </cell>
          <cell r="U347">
            <v>23.13</v>
          </cell>
          <cell r="W347">
            <v>67</v>
          </cell>
          <cell r="X347">
            <v>69.069999999999993</v>
          </cell>
          <cell r="Y347">
            <v>23.33</v>
          </cell>
          <cell r="Z347">
            <v>43.95</v>
          </cell>
          <cell r="AA347" t="str">
            <v/>
          </cell>
        </row>
        <row r="348">
          <cell r="L348">
            <v>64.73</v>
          </cell>
          <cell r="O348">
            <v>67.930000000000007</v>
          </cell>
          <cell r="R348">
            <v>23.13</v>
          </cell>
          <cell r="U348">
            <v>23.13</v>
          </cell>
          <cell r="W348">
            <v>67</v>
          </cell>
          <cell r="X348">
            <v>69.069999999999993</v>
          </cell>
          <cell r="Y348">
            <v>23.33</v>
          </cell>
          <cell r="Z348">
            <v>43.95</v>
          </cell>
          <cell r="AA348" t="str">
            <v/>
          </cell>
        </row>
        <row r="349">
          <cell r="L349">
            <v>64.73</v>
          </cell>
          <cell r="O349">
            <v>67.930000000000007</v>
          </cell>
          <cell r="R349">
            <v>23.13</v>
          </cell>
          <cell r="U349">
            <v>23.13</v>
          </cell>
          <cell r="W349">
            <v>67</v>
          </cell>
          <cell r="X349">
            <v>69.069999999999993</v>
          </cell>
          <cell r="Y349">
            <v>23.33</v>
          </cell>
          <cell r="Z349">
            <v>43.95</v>
          </cell>
          <cell r="AA349" t="str">
            <v/>
          </cell>
        </row>
        <row r="350">
          <cell r="L350">
            <v>64.73</v>
          </cell>
          <cell r="O350">
            <v>67.930000000000007</v>
          </cell>
          <cell r="R350">
            <v>23.13</v>
          </cell>
          <cell r="U350">
            <v>23.13</v>
          </cell>
          <cell r="W350">
            <v>67</v>
          </cell>
          <cell r="X350">
            <v>69.069999999999993</v>
          </cell>
          <cell r="Y350">
            <v>23.33</v>
          </cell>
          <cell r="Z350">
            <v>43.95</v>
          </cell>
          <cell r="AA350" t="str">
            <v/>
          </cell>
        </row>
        <row r="351">
          <cell r="L351">
            <v>64.73</v>
          </cell>
          <cell r="O351">
            <v>67.930000000000007</v>
          </cell>
          <cell r="R351">
            <v>23.13</v>
          </cell>
          <cell r="U351">
            <v>23.13</v>
          </cell>
          <cell r="W351">
            <v>67</v>
          </cell>
          <cell r="X351">
            <v>69.069999999999993</v>
          </cell>
          <cell r="Y351">
            <v>23.33</v>
          </cell>
          <cell r="Z351">
            <v>43.95</v>
          </cell>
          <cell r="AA351" t="str">
            <v/>
          </cell>
        </row>
        <row r="352">
          <cell r="L352">
            <v>64.73</v>
          </cell>
          <cell r="O352">
            <v>67.930000000000007</v>
          </cell>
          <cell r="R352">
            <v>23.13</v>
          </cell>
          <cell r="U352">
            <v>23.13</v>
          </cell>
          <cell r="W352">
            <v>67</v>
          </cell>
          <cell r="X352">
            <v>69.069999999999993</v>
          </cell>
          <cell r="Y352">
            <v>23.33</v>
          </cell>
          <cell r="Z352">
            <v>43.95</v>
          </cell>
          <cell r="AA352" t="str">
            <v/>
          </cell>
        </row>
        <row r="353">
          <cell r="L353">
            <v>64.73</v>
          </cell>
          <cell r="O353">
            <v>67.930000000000007</v>
          </cell>
          <cell r="R353">
            <v>23.13</v>
          </cell>
          <cell r="U353">
            <v>23.13</v>
          </cell>
          <cell r="W353">
            <v>67</v>
          </cell>
          <cell r="X353">
            <v>69.069999999999993</v>
          </cell>
          <cell r="Y353">
            <v>23.33</v>
          </cell>
          <cell r="Z353">
            <v>43.95</v>
          </cell>
          <cell r="AA353" t="str">
            <v/>
          </cell>
        </row>
        <row r="354">
          <cell r="L354">
            <v>64.73</v>
          </cell>
          <cell r="O354">
            <v>67.930000000000007</v>
          </cell>
          <cell r="R354">
            <v>23.13</v>
          </cell>
          <cell r="U354">
            <v>23.13</v>
          </cell>
          <cell r="W354">
            <v>67</v>
          </cell>
          <cell r="X354">
            <v>69.069999999999993</v>
          </cell>
          <cell r="Y354">
            <v>23.33</v>
          </cell>
          <cell r="Z354">
            <v>43.95</v>
          </cell>
          <cell r="AA354" t="str">
            <v/>
          </cell>
        </row>
        <row r="355">
          <cell r="L355">
            <v>64.73</v>
          </cell>
          <cell r="O355">
            <v>67.930000000000007</v>
          </cell>
          <cell r="R355">
            <v>23.13</v>
          </cell>
          <cell r="U355">
            <v>23.13</v>
          </cell>
          <cell r="W355">
            <v>67</v>
          </cell>
          <cell r="X355">
            <v>69.069999999999993</v>
          </cell>
          <cell r="Y355">
            <v>23.33</v>
          </cell>
          <cell r="Z355">
            <v>43.95</v>
          </cell>
          <cell r="AA355" t="str">
            <v/>
          </cell>
        </row>
        <row r="356">
          <cell r="L356">
            <v>64.73</v>
          </cell>
          <cell r="O356">
            <v>67.930000000000007</v>
          </cell>
          <cell r="R356">
            <v>23.13</v>
          </cell>
          <cell r="U356">
            <v>23.13</v>
          </cell>
          <cell r="W356">
            <v>67</v>
          </cell>
          <cell r="X356">
            <v>69.069999999999993</v>
          </cell>
          <cell r="Y356">
            <v>23.33</v>
          </cell>
          <cell r="Z356">
            <v>43.95</v>
          </cell>
          <cell r="AA356" t="str">
            <v/>
          </cell>
        </row>
        <row r="357">
          <cell r="L357">
            <v>64.73</v>
          </cell>
          <cell r="O357">
            <v>67.930000000000007</v>
          </cell>
          <cell r="R357">
            <v>23.13</v>
          </cell>
          <cell r="U357">
            <v>23.13</v>
          </cell>
          <cell r="W357">
            <v>67</v>
          </cell>
          <cell r="X357">
            <v>69.069999999999993</v>
          </cell>
          <cell r="Y357">
            <v>23.33</v>
          </cell>
          <cell r="Z357">
            <v>43.95</v>
          </cell>
          <cell r="AA357" t="str">
            <v/>
          </cell>
        </row>
        <row r="358">
          <cell r="L358">
            <v>64.73</v>
          </cell>
          <cell r="O358">
            <v>67.930000000000007</v>
          </cell>
          <cell r="R358">
            <v>23.13</v>
          </cell>
          <cell r="U358">
            <v>23.13</v>
          </cell>
          <cell r="W358">
            <v>67</v>
          </cell>
          <cell r="X358">
            <v>69.069999999999993</v>
          </cell>
          <cell r="Y358">
            <v>23.33</v>
          </cell>
          <cell r="Z358">
            <v>43.95</v>
          </cell>
          <cell r="AA358" t="str">
            <v/>
          </cell>
        </row>
        <row r="359">
          <cell r="L359">
            <v>64.73</v>
          </cell>
          <cell r="O359">
            <v>67.930000000000007</v>
          </cell>
          <cell r="R359">
            <v>23.13</v>
          </cell>
          <cell r="U359">
            <v>23.13</v>
          </cell>
          <cell r="W359">
            <v>67</v>
          </cell>
          <cell r="X359">
            <v>69.069999999999993</v>
          </cell>
          <cell r="Y359">
            <v>23.33</v>
          </cell>
          <cell r="Z359">
            <v>43.95</v>
          </cell>
          <cell r="AA359" t="str">
            <v/>
          </cell>
        </row>
        <row r="360">
          <cell r="L360">
            <v>64.73</v>
          </cell>
          <cell r="O360">
            <v>67.930000000000007</v>
          </cell>
          <cell r="R360">
            <v>23.13</v>
          </cell>
          <cell r="U360">
            <v>23.13</v>
          </cell>
          <cell r="W360">
            <v>67</v>
          </cell>
          <cell r="X360">
            <v>69.069999999999993</v>
          </cell>
          <cell r="Y360">
            <v>23.33</v>
          </cell>
          <cell r="Z360">
            <v>43.95</v>
          </cell>
          <cell r="AA360" t="str">
            <v/>
          </cell>
        </row>
        <row r="361">
          <cell r="L361">
            <v>64.73</v>
          </cell>
          <cell r="O361">
            <v>67.930000000000007</v>
          </cell>
          <cell r="R361">
            <v>23.13</v>
          </cell>
          <cell r="U361">
            <v>23.13</v>
          </cell>
          <cell r="W361">
            <v>67</v>
          </cell>
          <cell r="X361">
            <v>69.069999999999993</v>
          </cell>
          <cell r="Y361">
            <v>23.33</v>
          </cell>
          <cell r="Z361">
            <v>43.95</v>
          </cell>
          <cell r="AA361" t="str">
            <v/>
          </cell>
        </row>
        <row r="362">
          <cell r="L362">
            <v>64.73</v>
          </cell>
          <cell r="O362">
            <v>67.930000000000007</v>
          </cell>
          <cell r="R362">
            <v>23.13</v>
          </cell>
          <cell r="U362">
            <v>23.13</v>
          </cell>
          <cell r="W362">
            <v>67</v>
          </cell>
          <cell r="X362">
            <v>69.069999999999993</v>
          </cell>
          <cell r="Y362">
            <v>23.33</v>
          </cell>
          <cell r="Z362">
            <v>43.95</v>
          </cell>
          <cell r="AA362" t="str">
            <v/>
          </cell>
        </row>
        <row r="363">
          <cell r="L363">
            <v>64.73</v>
          </cell>
          <cell r="O363">
            <v>67.930000000000007</v>
          </cell>
          <cell r="R363">
            <v>23.13</v>
          </cell>
          <cell r="U363">
            <v>23.13</v>
          </cell>
          <cell r="W363">
            <v>67</v>
          </cell>
          <cell r="X363">
            <v>69.069999999999993</v>
          </cell>
          <cell r="Y363">
            <v>23.33</v>
          </cell>
          <cell r="Z363">
            <v>43.95</v>
          </cell>
          <cell r="AA363" t="str">
            <v/>
          </cell>
        </row>
        <row r="364">
          <cell r="L364">
            <v>64.73</v>
          </cell>
          <cell r="O364">
            <v>67.930000000000007</v>
          </cell>
          <cell r="R364">
            <v>23.13</v>
          </cell>
          <cell r="U364">
            <v>23.13</v>
          </cell>
          <cell r="W364">
            <v>67</v>
          </cell>
          <cell r="X364">
            <v>69.069999999999993</v>
          </cell>
          <cell r="Y364">
            <v>23.33</v>
          </cell>
          <cell r="Z364">
            <v>43.95</v>
          </cell>
          <cell r="AA364" t="str">
            <v/>
          </cell>
        </row>
        <row r="365">
          <cell r="L365">
            <v>64.73</v>
          </cell>
          <cell r="O365">
            <v>67.930000000000007</v>
          </cell>
          <cell r="R365">
            <v>23.13</v>
          </cell>
          <cell r="U365">
            <v>23.13</v>
          </cell>
          <cell r="W365">
            <v>67</v>
          </cell>
          <cell r="X365">
            <v>69.069999999999993</v>
          </cell>
          <cell r="Y365">
            <v>23.33</v>
          </cell>
          <cell r="Z365">
            <v>43.95</v>
          </cell>
          <cell r="AA365" t="str">
            <v/>
          </cell>
        </row>
        <row r="366">
          <cell r="L366">
            <v>64.73</v>
          </cell>
          <cell r="O366">
            <v>67.930000000000007</v>
          </cell>
          <cell r="R366">
            <v>23.13</v>
          </cell>
          <cell r="U366">
            <v>23.13</v>
          </cell>
          <cell r="W366">
            <v>67</v>
          </cell>
          <cell r="X366">
            <v>69.069999999999993</v>
          </cell>
          <cell r="Y366">
            <v>23.33</v>
          </cell>
          <cell r="Z366">
            <v>43.95</v>
          </cell>
          <cell r="AA366" t="str">
            <v/>
          </cell>
        </row>
        <row r="367">
          <cell r="L367">
            <v>64.73</v>
          </cell>
          <cell r="O367">
            <v>67.930000000000007</v>
          </cell>
          <cell r="R367">
            <v>23.13</v>
          </cell>
          <cell r="U367">
            <v>23.13</v>
          </cell>
          <cell r="W367">
            <v>67</v>
          </cell>
          <cell r="X367">
            <v>69.069999999999993</v>
          </cell>
          <cell r="Y367">
            <v>23.33</v>
          </cell>
          <cell r="Z367">
            <v>43.95</v>
          </cell>
          <cell r="AA367" t="str">
            <v/>
          </cell>
        </row>
        <row r="368">
          <cell r="L368">
            <v>64.73</v>
          </cell>
          <cell r="O368">
            <v>67.930000000000007</v>
          </cell>
          <cell r="R368">
            <v>23.13</v>
          </cell>
          <cell r="U368">
            <v>23.13</v>
          </cell>
          <cell r="W368">
            <v>67</v>
          </cell>
          <cell r="X368">
            <v>69.069999999999993</v>
          </cell>
          <cell r="Y368">
            <v>23.33</v>
          </cell>
          <cell r="Z368">
            <v>43.95</v>
          </cell>
          <cell r="AA368" t="str">
            <v/>
          </cell>
        </row>
        <row r="369">
          <cell r="L369">
            <v>64.73</v>
          </cell>
          <cell r="O369">
            <v>67.930000000000007</v>
          </cell>
          <cell r="R369">
            <v>23.13</v>
          </cell>
          <cell r="U369">
            <v>23.13</v>
          </cell>
          <cell r="W369">
            <v>67</v>
          </cell>
          <cell r="X369">
            <v>69.069999999999993</v>
          </cell>
          <cell r="Y369">
            <v>23.33</v>
          </cell>
          <cell r="Z369">
            <v>43.95</v>
          </cell>
          <cell r="AA369" t="str">
            <v/>
          </cell>
        </row>
        <row r="370">
          <cell r="L370">
            <v>64.73</v>
          </cell>
          <cell r="O370">
            <v>67.930000000000007</v>
          </cell>
          <cell r="R370">
            <v>23.13</v>
          </cell>
          <cell r="U370">
            <v>23.13</v>
          </cell>
          <cell r="W370">
            <v>67</v>
          </cell>
          <cell r="X370">
            <v>69.069999999999993</v>
          </cell>
          <cell r="Y370">
            <v>23.33</v>
          </cell>
          <cell r="Z370">
            <v>43.95</v>
          </cell>
          <cell r="AA370" t="str">
            <v/>
          </cell>
        </row>
        <row r="371">
          <cell r="L371">
            <v>64.73</v>
          </cell>
          <cell r="O371">
            <v>67.930000000000007</v>
          </cell>
          <cell r="R371">
            <v>23.13</v>
          </cell>
          <cell r="U371">
            <v>23.13</v>
          </cell>
          <cell r="W371">
            <v>67</v>
          </cell>
          <cell r="X371">
            <v>69.069999999999993</v>
          </cell>
          <cell r="Y371">
            <v>23.33</v>
          </cell>
          <cell r="Z371">
            <v>43.95</v>
          </cell>
          <cell r="AA371" t="str">
            <v/>
          </cell>
        </row>
        <row r="372">
          <cell r="L372">
            <v>64.73</v>
          </cell>
          <cell r="O372">
            <v>67.930000000000007</v>
          </cell>
          <cell r="R372">
            <v>23.13</v>
          </cell>
          <cell r="U372">
            <v>23.13</v>
          </cell>
          <cell r="W372">
            <v>67</v>
          </cell>
          <cell r="X372">
            <v>69.069999999999993</v>
          </cell>
          <cell r="Y372">
            <v>23.33</v>
          </cell>
          <cell r="Z372">
            <v>43.95</v>
          </cell>
          <cell r="AA372" t="str">
            <v/>
          </cell>
        </row>
        <row r="373">
          <cell r="M373">
            <v>65.44</v>
          </cell>
          <cell r="P373">
            <v>68.63</v>
          </cell>
          <cell r="S373">
            <v>23.28</v>
          </cell>
          <cell r="V373">
            <v>23.28</v>
          </cell>
          <cell r="W373">
            <v>67</v>
          </cell>
          <cell r="X373">
            <v>69.069999999999993</v>
          </cell>
          <cell r="Y373">
            <v>23.33</v>
          </cell>
          <cell r="Z373">
            <v>43.95</v>
          </cell>
          <cell r="AA373" t="str">
            <v/>
          </cell>
        </row>
        <row r="374">
          <cell r="M374">
            <v>65.44</v>
          </cell>
          <cell r="P374">
            <v>68.63</v>
          </cell>
          <cell r="S374">
            <v>23.28</v>
          </cell>
          <cell r="V374">
            <v>23.28</v>
          </cell>
          <cell r="W374">
            <v>67</v>
          </cell>
          <cell r="X374">
            <v>69.069999999999993</v>
          </cell>
          <cell r="Y374">
            <v>23.33</v>
          </cell>
          <cell r="Z374">
            <v>43.95</v>
          </cell>
          <cell r="AA374" t="str">
            <v/>
          </cell>
        </row>
        <row r="375">
          <cell r="M375">
            <v>65.44</v>
          </cell>
          <cell r="P375">
            <v>68.63</v>
          </cell>
          <cell r="S375">
            <v>23.28</v>
          </cell>
          <cell r="V375">
            <v>23.28</v>
          </cell>
          <cell r="W375">
            <v>67</v>
          </cell>
          <cell r="X375">
            <v>69.069999999999993</v>
          </cell>
          <cell r="Y375">
            <v>23.33</v>
          </cell>
          <cell r="Z375">
            <v>43.95</v>
          </cell>
          <cell r="AA375" t="str">
            <v/>
          </cell>
        </row>
        <row r="376">
          <cell r="M376">
            <v>65.44</v>
          </cell>
          <cell r="P376">
            <v>68.63</v>
          </cell>
          <cell r="S376">
            <v>23.28</v>
          </cell>
          <cell r="V376">
            <v>23.28</v>
          </cell>
          <cell r="W376">
            <v>67</v>
          </cell>
          <cell r="X376">
            <v>69.069999999999993</v>
          </cell>
          <cell r="Y376">
            <v>23.33</v>
          </cell>
          <cell r="Z376">
            <v>43.95</v>
          </cell>
          <cell r="AA376" t="str">
            <v/>
          </cell>
        </row>
        <row r="377">
          <cell r="M377">
            <v>65.44</v>
          </cell>
          <cell r="P377">
            <v>68.63</v>
          </cell>
          <cell r="S377">
            <v>23.28</v>
          </cell>
          <cell r="V377">
            <v>23.28</v>
          </cell>
          <cell r="W377">
            <v>67</v>
          </cell>
          <cell r="X377">
            <v>69.069999999999993</v>
          </cell>
          <cell r="Y377">
            <v>23.33</v>
          </cell>
          <cell r="Z377">
            <v>43.95</v>
          </cell>
          <cell r="AA377" t="str">
            <v/>
          </cell>
        </row>
        <row r="378">
          <cell r="M378">
            <v>65.44</v>
          </cell>
          <cell r="P378">
            <v>68.63</v>
          </cell>
          <cell r="S378">
            <v>23.28</v>
          </cell>
          <cell r="V378">
            <v>23.28</v>
          </cell>
          <cell r="W378">
            <v>67</v>
          </cell>
          <cell r="X378">
            <v>69.069999999999993</v>
          </cell>
          <cell r="Y378">
            <v>23.33</v>
          </cell>
          <cell r="Z378">
            <v>43.95</v>
          </cell>
          <cell r="AA378" t="str">
            <v/>
          </cell>
        </row>
        <row r="379">
          <cell r="M379">
            <v>65.44</v>
          </cell>
          <cell r="P379">
            <v>68.63</v>
          </cell>
          <cell r="S379">
            <v>23.28</v>
          </cell>
          <cell r="V379">
            <v>23.28</v>
          </cell>
          <cell r="W379">
            <v>67</v>
          </cell>
          <cell r="X379">
            <v>69.069999999999993</v>
          </cell>
          <cell r="Y379">
            <v>23.33</v>
          </cell>
          <cell r="Z379">
            <v>43.95</v>
          </cell>
          <cell r="AA379" t="str">
            <v/>
          </cell>
        </row>
        <row r="380">
          <cell r="M380">
            <v>65.44</v>
          </cell>
          <cell r="P380">
            <v>68.63</v>
          </cell>
          <cell r="S380">
            <v>23.28</v>
          </cell>
          <cell r="V380">
            <v>23.28</v>
          </cell>
          <cell r="W380">
            <v>67</v>
          </cell>
          <cell r="X380">
            <v>69.069999999999993</v>
          </cell>
          <cell r="Y380">
            <v>23.33</v>
          </cell>
          <cell r="Z380">
            <v>43.95</v>
          </cell>
          <cell r="AA380" t="str">
            <v/>
          </cell>
        </row>
        <row r="381">
          <cell r="M381">
            <v>65.44</v>
          </cell>
          <cell r="P381">
            <v>68.63</v>
          </cell>
          <cell r="S381">
            <v>23.28</v>
          </cell>
          <cell r="V381">
            <v>23.28</v>
          </cell>
          <cell r="W381">
            <v>67</v>
          </cell>
          <cell r="X381">
            <v>69.069999999999993</v>
          </cell>
          <cell r="Y381">
            <v>23.33</v>
          </cell>
          <cell r="Z381">
            <v>43.95</v>
          </cell>
          <cell r="AA381" t="str">
            <v/>
          </cell>
        </row>
        <row r="382">
          <cell r="M382">
            <v>65.44</v>
          </cell>
          <cell r="P382">
            <v>68.63</v>
          </cell>
          <cell r="S382">
            <v>23.28</v>
          </cell>
          <cell r="V382">
            <v>23.28</v>
          </cell>
          <cell r="W382">
            <v>67</v>
          </cell>
          <cell r="X382">
            <v>69.069999999999993</v>
          </cell>
          <cell r="Y382">
            <v>23.33</v>
          </cell>
          <cell r="Z382">
            <v>43.95</v>
          </cell>
          <cell r="AA382" t="str">
            <v/>
          </cell>
        </row>
        <row r="383">
          <cell r="M383">
            <v>65.44</v>
          </cell>
          <cell r="P383">
            <v>68.63</v>
          </cell>
          <cell r="S383">
            <v>23.28</v>
          </cell>
          <cell r="V383">
            <v>23.28</v>
          </cell>
          <cell r="W383">
            <v>67</v>
          </cell>
          <cell r="X383">
            <v>69.069999999999993</v>
          </cell>
          <cell r="Y383">
            <v>23.33</v>
          </cell>
          <cell r="Z383">
            <v>43.95</v>
          </cell>
          <cell r="AA383" t="str">
            <v/>
          </cell>
        </row>
        <row r="384">
          <cell r="M384">
            <v>65.44</v>
          </cell>
          <cell r="P384">
            <v>68.63</v>
          </cell>
          <cell r="S384">
            <v>23.28</v>
          </cell>
          <cell r="V384">
            <v>23.28</v>
          </cell>
          <cell r="W384">
            <v>67</v>
          </cell>
          <cell r="X384">
            <v>69.069999999999993</v>
          </cell>
          <cell r="Y384">
            <v>23.33</v>
          </cell>
          <cell r="Z384">
            <v>43.95</v>
          </cell>
          <cell r="AA384" t="str">
            <v/>
          </cell>
        </row>
        <row r="385">
          <cell r="M385">
            <v>65.44</v>
          </cell>
          <cell r="P385">
            <v>68.63</v>
          </cell>
          <cell r="S385">
            <v>23.28</v>
          </cell>
          <cell r="V385">
            <v>23.28</v>
          </cell>
          <cell r="W385">
            <v>67</v>
          </cell>
          <cell r="X385">
            <v>69.069999999999993</v>
          </cell>
          <cell r="Y385">
            <v>23.33</v>
          </cell>
          <cell r="Z385">
            <v>43.95</v>
          </cell>
          <cell r="AA385" t="str">
            <v/>
          </cell>
        </row>
        <row r="386">
          <cell r="M386">
            <v>65.44</v>
          </cell>
          <cell r="P386">
            <v>68.63</v>
          </cell>
          <cell r="S386">
            <v>23.28</v>
          </cell>
          <cell r="V386">
            <v>23.28</v>
          </cell>
          <cell r="W386">
            <v>67</v>
          </cell>
          <cell r="X386">
            <v>69.069999999999993</v>
          </cell>
          <cell r="Y386">
            <v>23.33</v>
          </cell>
          <cell r="Z386">
            <v>43.95</v>
          </cell>
          <cell r="AA386" t="str">
            <v/>
          </cell>
        </row>
        <row r="387">
          <cell r="M387">
            <v>65.44</v>
          </cell>
          <cell r="P387">
            <v>68.63</v>
          </cell>
          <cell r="S387">
            <v>23.28</v>
          </cell>
          <cell r="V387">
            <v>23.28</v>
          </cell>
          <cell r="W387">
            <v>67</v>
          </cell>
          <cell r="X387">
            <v>69.069999999999993</v>
          </cell>
          <cell r="Y387">
            <v>23.33</v>
          </cell>
          <cell r="Z387">
            <v>43.95</v>
          </cell>
          <cell r="AA387">
            <v>100</v>
          </cell>
        </row>
        <row r="388">
          <cell r="K388">
            <v>70.150000000000006</v>
          </cell>
          <cell r="N388">
            <v>70.34</v>
          </cell>
          <cell r="Q388">
            <v>23.93</v>
          </cell>
          <cell r="T388">
            <v>70.150000000000006</v>
          </cell>
          <cell r="W388">
            <v>67</v>
          </cell>
          <cell r="X388">
            <v>69.069999999999993</v>
          </cell>
          <cell r="Y388">
            <v>23.33</v>
          </cell>
          <cell r="Z388">
            <v>43.95</v>
          </cell>
          <cell r="AA388" t="str">
            <v/>
          </cell>
        </row>
        <row r="389">
          <cell r="K389">
            <v>70.150000000000006</v>
          </cell>
          <cell r="N389">
            <v>70.34</v>
          </cell>
          <cell r="Q389">
            <v>23.93</v>
          </cell>
          <cell r="T389">
            <v>70.150000000000006</v>
          </cell>
          <cell r="W389">
            <v>67</v>
          </cell>
          <cell r="X389">
            <v>69.069999999999993</v>
          </cell>
          <cell r="Y389">
            <v>23.33</v>
          </cell>
          <cell r="Z389">
            <v>43.95</v>
          </cell>
          <cell r="AA389" t="str">
            <v/>
          </cell>
        </row>
        <row r="390">
          <cell r="K390">
            <v>70.150000000000006</v>
          </cell>
          <cell r="N390">
            <v>70.34</v>
          </cell>
          <cell r="Q390">
            <v>23.93</v>
          </cell>
          <cell r="T390">
            <v>70.150000000000006</v>
          </cell>
          <cell r="W390">
            <v>67</v>
          </cell>
          <cell r="X390">
            <v>69.069999999999993</v>
          </cell>
          <cell r="Y390">
            <v>23.33</v>
          </cell>
          <cell r="Z390">
            <v>43.95</v>
          </cell>
          <cell r="AA390" t="str">
            <v/>
          </cell>
        </row>
        <row r="391">
          <cell r="K391">
            <v>70.150000000000006</v>
          </cell>
          <cell r="N391">
            <v>70.34</v>
          </cell>
          <cell r="Q391">
            <v>23.93</v>
          </cell>
          <cell r="T391">
            <v>70.150000000000006</v>
          </cell>
          <cell r="W391">
            <v>67</v>
          </cell>
          <cell r="X391">
            <v>69.069999999999993</v>
          </cell>
          <cell r="Y391">
            <v>23.33</v>
          </cell>
          <cell r="Z391">
            <v>43.95</v>
          </cell>
          <cell r="AA391" t="str">
            <v/>
          </cell>
        </row>
        <row r="392">
          <cell r="K392">
            <v>70.150000000000006</v>
          </cell>
          <cell r="N392">
            <v>70.34</v>
          </cell>
          <cell r="Q392">
            <v>23.93</v>
          </cell>
          <cell r="T392">
            <v>70.150000000000006</v>
          </cell>
          <cell r="W392">
            <v>67</v>
          </cell>
          <cell r="X392">
            <v>69.069999999999993</v>
          </cell>
          <cell r="Y392">
            <v>23.33</v>
          </cell>
          <cell r="Z392">
            <v>43.95</v>
          </cell>
          <cell r="AA392" t="str">
            <v/>
          </cell>
        </row>
        <row r="393">
          <cell r="K393">
            <v>70.150000000000006</v>
          </cell>
          <cell r="N393">
            <v>70.34</v>
          </cell>
          <cell r="Q393">
            <v>23.93</v>
          </cell>
          <cell r="T393">
            <v>70.150000000000006</v>
          </cell>
          <cell r="W393">
            <v>67</v>
          </cell>
          <cell r="X393">
            <v>69.069999999999993</v>
          </cell>
          <cell r="Y393">
            <v>23.33</v>
          </cell>
          <cell r="Z393">
            <v>43.95</v>
          </cell>
          <cell r="AA393" t="str">
            <v/>
          </cell>
        </row>
        <row r="394">
          <cell r="K394">
            <v>70.150000000000006</v>
          </cell>
          <cell r="N394">
            <v>70.34</v>
          </cell>
          <cell r="Q394">
            <v>23.93</v>
          </cell>
          <cell r="T394">
            <v>70.150000000000006</v>
          </cell>
          <cell r="W394">
            <v>67</v>
          </cell>
          <cell r="X394">
            <v>69.069999999999993</v>
          </cell>
          <cell r="Y394">
            <v>23.33</v>
          </cell>
          <cell r="Z394">
            <v>43.95</v>
          </cell>
          <cell r="AA394" t="str">
            <v/>
          </cell>
        </row>
        <row r="395">
          <cell r="K395">
            <v>70.150000000000006</v>
          </cell>
          <cell r="N395">
            <v>70.34</v>
          </cell>
          <cell r="Q395">
            <v>23.93</v>
          </cell>
          <cell r="T395">
            <v>70.150000000000006</v>
          </cell>
          <cell r="W395">
            <v>67</v>
          </cell>
          <cell r="X395">
            <v>69.069999999999993</v>
          </cell>
          <cell r="Y395">
            <v>23.33</v>
          </cell>
          <cell r="Z395">
            <v>43.95</v>
          </cell>
          <cell r="AA395" t="str">
            <v/>
          </cell>
        </row>
        <row r="396">
          <cell r="K396">
            <v>70.150000000000006</v>
          </cell>
          <cell r="N396">
            <v>70.34</v>
          </cell>
          <cell r="Q396">
            <v>23.93</v>
          </cell>
          <cell r="T396">
            <v>70.150000000000006</v>
          </cell>
          <cell r="W396">
            <v>67</v>
          </cell>
          <cell r="X396">
            <v>69.069999999999993</v>
          </cell>
          <cell r="Y396">
            <v>23.33</v>
          </cell>
          <cell r="Z396">
            <v>43.95</v>
          </cell>
          <cell r="AA396" t="str">
            <v/>
          </cell>
        </row>
        <row r="397">
          <cell r="K397">
            <v>70.150000000000006</v>
          </cell>
          <cell r="N397">
            <v>70.34</v>
          </cell>
          <cell r="Q397">
            <v>23.93</v>
          </cell>
          <cell r="T397">
            <v>70.150000000000006</v>
          </cell>
          <cell r="W397">
            <v>67</v>
          </cell>
          <cell r="X397">
            <v>69.069999999999993</v>
          </cell>
          <cell r="Y397">
            <v>23.33</v>
          </cell>
          <cell r="Z397">
            <v>43.95</v>
          </cell>
          <cell r="AA397" t="str">
            <v/>
          </cell>
        </row>
        <row r="398">
          <cell r="K398">
            <v>70.150000000000006</v>
          </cell>
          <cell r="N398">
            <v>70.34</v>
          </cell>
          <cell r="Q398">
            <v>23.93</v>
          </cell>
          <cell r="T398">
            <v>70.150000000000006</v>
          </cell>
          <cell r="W398">
            <v>67</v>
          </cell>
          <cell r="X398">
            <v>69.069999999999993</v>
          </cell>
          <cell r="Y398">
            <v>23.33</v>
          </cell>
          <cell r="Z398">
            <v>43.95</v>
          </cell>
          <cell r="AA398" t="str">
            <v/>
          </cell>
        </row>
        <row r="399">
          <cell r="K399">
            <v>70.150000000000006</v>
          </cell>
          <cell r="N399">
            <v>70.34</v>
          </cell>
          <cell r="Q399">
            <v>23.93</v>
          </cell>
          <cell r="T399">
            <v>70.150000000000006</v>
          </cell>
          <cell r="W399">
            <v>67</v>
          </cell>
          <cell r="X399">
            <v>69.069999999999993</v>
          </cell>
          <cell r="Y399">
            <v>23.33</v>
          </cell>
          <cell r="Z399">
            <v>43.95</v>
          </cell>
          <cell r="AA399" t="str">
            <v/>
          </cell>
        </row>
        <row r="400">
          <cell r="K400">
            <v>70.150000000000006</v>
          </cell>
          <cell r="N400">
            <v>70.34</v>
          </cell>
          <cell r="Q400">
            <v>23.93</v>
          </cell>
          <cell r="T400">
            <v>70.150000000000006</v>
          </cell>
          <cell r="W400">
            <v>67</v>
          </cell>
          <cell r="X400">
            <v>69.069999999999993</v>
          </cell>
          <cell r="Y400">
            <v>23.33</v>
          </cell>
          <cell r="Z400">
            <v>43.95</v>
          </cell>
          <cell r="AA400" t="str">
            <v/>
          </cell>
        </row>
        <row r="401">
          <cell r="K401">
            <v>70.150000000000006</v>
          </cell>
          <cell r="N401">
            <v>70.34</v>
          </cell>
          <cell r="Q401">
            <v>23.93</v>
          </cell>
          <cell r="T401">
            <v>70.150000000000006</v>
          </cell>
          <cell r="W401">
            <v>67</v>
          </cell>
          <cell r="X401">
            <v>69.069999999999993</v>
          </cell>
          <cell r="Y401">
            <v>23.33</v>
          </cell>
          <cell r="Z401">
            <v>43.95</v>
          </cell>
          <cell r="AA401" t="str">
            <v/>
          </cell>
        </row>
        <row r="402">
          <cell r="K402">
            <v>70.150000000000006</v>
          </cell>
          <cell r="N402">
            <v>70.34</v>
          </cell>
          <cell r="Q402">
            <v>23.93</v>
          </cell>
          <cell r="T402">
            <v>70.150000000000006</v>
          </cell>
          <cell r="W402">
            <v>67</v>
          </cell>
          <cell r="X402">
            <v>69.069999999999993</v>
          </cell>
          <cell r="Y402">
            <v>23.33</v>
          </cell>
          <cell r="Z402">
            <v>43.95</v>
          </cell>
          <cell r="AA402" t="str">
            <v/>
          </cell>
        </row>
        <row r="403">
          <cell r="K403">
            <v>70.150000000000006</v>
          </cell>
          <cell r="N403">
            <v>70.34</v>
          </cell>
          <cell r="Q403">
            <v>23.93</v>
          </cell>
          <cell r="T403">
            <v>70.150000000000006</v>
          </cell>
          <cell r="W403">
            <v>67</v>
          </cell>
          <cell r="X403">
            <v>69.069999999999993</v>
          </cell>
          <cell r="Y403">
            <v>23.33</v>
          </cell>
          <cell r="Z403">
            <v>43.95</v>
          </cell>
          <cell r="AA403" t="str">
            <v/>
          </cell>
        </row>
        <row r="404">
          <cell r="K404">
            <v>70.150000000000006</v>
          </cell>
          <cell r="N404">
            <v>70.34</v>
          </cell>
          <cell r="Q404">
            <v>23.93</v>
          </cell>
          <cell r="T404">
            <v>70.150000000000006</v>
          </cell>
          <cell r="W404">
            <v>67</v>
          </cell>
          <cell r="X404">
            <v>69.069999999999993</v>
          </cell>
          <cell r="Y404">
            <v>23.33</v>
          </cell>
          <cell r="Z404">
            <v>43.95</v>
          </cell>
          <cell r="AA404" t="str">
            <v/>
          </cell>
        </row>
        <row r="405">
          <cell r="K405">
            <v>70.150000000000006</v>
          </cell>
          <cell r="N405">
            <v>70.34</v>
          </cell>
          <cell r="Q405">
            <v>23.93</v>
          </cell>
          <cell r="T405">
            <v>70.150000000000006</v>
          </cell>
          <cell r="W405">
            <v>67</v>
          </cell>
          <cell r="X405">
            <v>69.069999999999993</v>
          </cell>
          <cell r="Y405">
            <v>23.33</v>
          </cell>
          <cell r="Z405">
            <v>43.95</v>
          </cell>
          <cell r="AA405" t="str">
            <v/>
          </cell>
        </row>
        <row r="406">
          <cell r="K406">
            <v>70.150000000000006</v>
          </cell>
          <cell r="N406">
            <v>70.34</v>
          </cell>
          <cell r="Q406">
            <v>23.93</v>
          </cell>
          <cell r="T406">
            <v>70.150000000000006</v>
          </cell>
          <cell r="W406">
            <v>67</v>
          </cell>
          <cell r="X406">
            <v>69.069999999999993</v>
          </cell>
          <cell r="Y406">
            <v>23.33</v>
          </cell>
          <cell r="Z406">
            <v>43.95</v>
          </cell>
          <cell r="AA406" t="str">
            <v/>
          </cell>
        </row>
        <row r="407">
          <cell r="K407">
            <v>70.150000000000006</v>
          </cell>
          <cell r="N407">
            <v>70.34</v>
          </cell>
          <cell r="Q407">
            <v>23.93</v>
          </cell>
          <cell r="T407">
            <v>70.150000000000006</v>
          </cell>
          <cell r="W407">
            <v>67</v>
          </cell>
          <cell r="X407">
            <v>69.069999999999993</v>
          </cell>
          <cell r="Y407">
            <v>23.33</v>
          </cell>
          <cell r="Z407">
            <v>43.95</v>
          </cell>
          <cell r="AA407" t="str">
            <v/>
          </cell>
        </row>
        <row r="408">
          <cell r="K408">
            <v>70.150000000000006</v>
          </cell>
          <cell r="N408">
            <v>70.34</v>
          </cell>
          <cell r="Q408">
            <v>23.93</v>
          </cell>
          <cell r="T408">
            <v>70.150000000000006</v>
          </cell>
          <cell r="W408">
            <v>67</v>
          </cell>
          <cell r="X408">
            <v>69.069999999999993</v>
          </cell>
          <cell r="Y408">
            <v>23.33</v>
          </cell>
          <cell r="Z408">
            <v>43.95</v>
          </cell>
          <cell r="AA408" t="str">
            <v/>
          </cell>
        </row>
        <row r="409">
          <cell r="K409">
            <v>70.150000000000006</v>
          </cell>
          <cell r="N409">
            <v>70.34</v>
          </cell>
          <cell r="Q409">
            <v>23.93</v>
          </cell>
          <cell r="T409">
            <v>70.150000000000006</v>
          </cell>
          <cell r="W409">
            <v>67</v>
          </cell>
          <cell r="X409">
            <v>69.069999999999993</v>
          </cell>
          <cell r="Y409">
            <v>23.33</v>
          </cell>
          <cell r="Z409">
            <v>43.95</v>
          </cell>
          <cell r="AA409" t="str">
            <v/>
          </cell>
        </row>
        <row r="410">
          <cell r="K410">
            <v>70.150000000000006</v>
          </cell>
          <cell r="N410">
            <v>70.34</v>
          </cell>
          <cell r="Q410">
            <v>23.93</v>
          </cell>
          <cell r="T410">
            <v>70.150000000000006</v>
          </cell>
          <cell r="W410">
            <v>67</v>
          </cell>
          <cell r="X410">
            <v>69.069999999999993</v>
          </cell>
          <cell r="Y410">
            <v>23.33</v>
          </cell>
          <cell r="Z410">
            <v>43.95</v>
          </cell>
          <cell r="AA410" t="str">
            <v/>
          </cell>
        </row>
        <row r="411">
          <cell r="K411">
            <v>70.150000000000006</v>
          </cell>
          <cell r="N411">
            <v>70.34</v>
          </cell>
          <cell r="Q411">
            <v>23.93</v>
          </cell>
          <cell r="T411">
            <v>70.150000000000006</v>
          </cell>
          <cell r="W411">
            <v>67</v>
          </cell>
          <cell r="X411">
            <v>69.069999999999993</v>
          </cell>
          <cell r="Y411">
            <v>23.33</v>
          </cell>
          <cell r="Z411">
            <v>43.95</v>
          </cell>
          <cell r="AA411" t="str">
            <v/>
          </cell>
        </row>
        <row r="412">
          <cell r="K412">
            <v>70.150000000000006</v>
          </cell>
          <cell r="N412">
            <v>70.34</v>
          </cell>
          <cell r="Q412">
            <v>23.93</v>
          </cell>
          <cell r="T412">
            <v>70.150000000000006</v>
          </cell>
          <cell r="W412">
            <v>67</v>
          </cell>
          <cell r="X412">
            <v>69.069999999999993</v>
          </cell>
          <cell r="Y412">
            <v>23.33</v>
          </cell>
          <cell r="Z412">
            <v>43.95</v>
          </cell>
          <cell r="AA412" t="str">
            <v/>
          </cell>
        </row>
        <row r="413">
          <cell r="K413">
            <v>70.150000000000006</v>
          </cell>
          <cell r="N413">
            <v>70.34</v>
          </cell>
          <cell r="Q413">
            <v>23.93</v>
          </cell>
          <cell r="T413">
            <v>70.150000000000006</v>
          </cell>
          <cell r="W413">
            <v>67</v>
          </cell>
          <cell r="X413">
            <v>69.069999999999993</v>
          </cell>
          <cell r="Y413">
            <v>23.33</v>
          </cell>
          <cell r="Z413">
            <v>43.95</v>
          </cell>
          <cell r="AA413" t="str">
            <v/>
          </cell>
        </row>
        <row r="414">
          <cell r="K414">
            <v>70.150000000000006</v>
          </cell>
          <cell r="N414">
            <v>70.34</v>
          </cell>
          <cell r="Q414">
            <v>23.93</v>
          </cell>
          <cell r="T414">
            <v>70.150000000000006</v>
          </cell>
          <cell r="W414">
            <v>67</v>
          </cell>
          <cell r="X414">
            <v>69.069999999999993</v>
          </cell>
          <cell r="Y414">
            <v>23.33</v>
          </cell>
          <cell r="Z414">
            <v>43.95</v>
          </cell>
          <cell r="AA414" t="str">
            <v/>
          </cell>
        </row>
        <row r="415">
          <cell r="K415">
            <v>70.150000000000006</v>
          </cell>
          <cell r="N415">
            <v>70.34</v>
          </cell>
          <cell r="Q415">
            <v>23.93</v>
          </cell>
          <cell r="T415">
            <v>70.150000000000006</v>
          </cell>
          <cell r="W415">
            <v>67</v>
          </cell>
          <cell r="X415">
            <v>69.069999999999993</v>
          </cell>
          <cell r="Y415">
            <v>23.33</v>
          </cell>
          <cell r="Z415">
            <v>43.95</v>
          </cell>
          <cell r="AA415" t="str">
            <v/>
          </cell>
        </row>
        <row r="416">
          <cell r="K416">
            <v>70.150000000000006</v>
          </cell>
          <cell r="N416">
            <v>70.34</v>
          </cell>
          <cell r="Q416">
            <v>23.93</v>
          </cell>
          <cell r="T416">
            <v>70.150000000000006</v>
          </cell>
          <cell r="W416">
            <v>67</v>
          </cell>
          <cell r="X416">
            <v>69.069999999999993</v>
          </cell>
          <cell r="Y416">
            <v>23.33</v>
          </cell>
          <cell r="Z416">
            <v>43.95</v>
          </cell>
          <cell r="AA416" t="str">
            <v/>
          </cell>
        </row>
        <row r="417">
          <cell r="K417">
            <v>70.150000000000006</v>
          </cell>
          <cell r="N417">
            <v>70.34</v>
          </cell>
          <cell r="Q417">
            <v>23.93</v>
          </cell>
          <cell r="T417">
            <v>70.150000000000006</v>
          </cell>
          <cell r="W417">
            <v>67</v>
          </cell>
          <cell r="X417">
            <v>69.069999999999993</v>
          </cell>
          <cell r="Y417">
            <v>23.33</v>
          </cell>
          <cell r="Z417">
            <v>43.95</v>
          </cell>
          <cell r="AA417" t="str">
            <v/>
          </cell>
        </row>
        <row r="418">
          <cell r="K418">
            <v>70.150000000000006</v>
          </cell>
          <cell r="N418">
            <v>70.34</v>
          </cell>
          <cell r="Q418">
            <v>23.93</v>
          </cell>
          <cell r="T418">
            <v>70.150000000000006</v>
          </cell>
          <cell r="W418">
            <v>67</v>
          </cell>
          <cell r="X418">
            <v>69.069999999999993</v>
          </cell>
          <cell r="Y418">
            <v>23.33</v>
          </cell>
          <cell r="Z418">
            <v>43.95</v>
          </cell>
          <cell r="AA418" t="str">
            <v/>
          </cell>
        </row>
        <row r="419">
          <cell r="K419">
            <v>70.150000000000006</v>
          </cell>
          <cell r="N419">
            <v>70.34</v>
          </cell>
          <cell r="Q419">
            <v>23.93</v>
          </cell>
          <cell r="T419">
            <v>70.150000000000006</v>
          </cell>
          <cell r="W419">
            <v>67</v>
          </cell>
          <cell r="X419">
            <v>69.069999999999993</v>
          </cell>
          <cell r="Y419">
            <v>23.33</v>
          </cell>
          <cell r="Z419">
            <v>43.95</v>
          </cell>
          <cell r="AA419" t="str">
            <v/>
          </cell>
        </row>
        <row r="420">
          <cell r="K420">
            <v>70.150000000000006</v>
          </cell>
          <cell r="N420">
            <v>70.34</v>
          </cell>
          <cell r="Q420">
            <v>23.93</v>
          </cell>
          <cell r="T420">
            <v>70.150000000000006</v>
          </cell>
          <cell r="W420">
            <v>67</v>
          </cell>
          <cell r="X420">
            <v>69.069999999999993</v>
          </cell>
          <cell r="Y420">
            <v>23.33</v>
          </cell>
          <cell r="Z420">
            <v>43.95</v>
          </cell>
          <cell r="AA420" t="str">
            <v/>
          </cell>
        </row>
        <row r="421">
          <cell r="K421">
            <v>70.150000000000006</v>
          </cell>
          <cell r="N421">
            <v>70.34</v>
          </cell>
          <cell r="Q421">
            <v>23.93</v>
          </cell>
          <cell r="T421">
            <v>70.150000000000006</v>
          </cell>
          <cell r="W421">
            <v>67</v>
          </cell>
          <cell r="X421">
            <v>69.069999999999993</v>
          </cell>
          <cell r="Y421">
            <v>23.33</v>
          </cell>
          <cell r="Z421">
            <v>43.95</v>
          </cell>
          <cell r="AA421" t="str">
            <v/>
          </cell>
        </row>
        <row r="422">
          <cell r="K422">
            <v>70.150000000000006</v>
          </cell>
          <cell r="N422">
            <v>70.34</v>
          </cell>
          <cell r="Q422">
            <v>23.93</v>
          </cell>
          <cell r="T422">
            <v>70.150000000000006</v>
          </cell>
          <cell r="W422">
            <v>67</v>
          </cell>
          <cell r="X422">
            <v>69.069999999999993</v>
          </cell>
          <cell r="Y422">
            <v>23.33</v>
          </cell>
          <cell r="Z422">
            <v>43.95</v>
          </cell>
          <cell r="AA422" t="str">
            <v/>
          </cell>
        </row>
        <row r="423">
          <cell r="K423">
            <v>70.150000000000006</v>
          </cell>
          <cell r="N423">
            <v>70.34</v>
          </cell>
          <cell r="Q423">
            <v>23.93</v>
          </cell>
          <cell r="T423">
            <v>70.150000000000006</v>
          </cell>
          <cell r="W423">
            <v>67</v>
          </cell>
          <cell r="X423">
            <v>69.069999999999993</v>
          </cell>
          <cell r="Y423">
            <v>23.33</v>
          </cell>
          <cell r="Z423">
            <v>43.95</v>
          </cell>
          <cell r="AA423" t="str">
            <v/>
          </cell>
        </row>
        <row r="424">
          <cell r="K424">
            <v>70.150000000000006</v>
          </cell>
          <cell r="N424">
            <v>70.34</v>
          </cell>
          <cell r="Q424">
            <v>23.93</v>
          </cell>
          <cell r="T424">
            <v>70.150000000000006</v>
          </cell>
          <cell r="W424">
            <v>67</v>
          </cell>
          <cell r="X424">
            <v>69.069999999999993</v>
          </cell>
          <cell r="Y424">
            <v>23.33</v>
          </cell>
          <cell r="Z424">
            <v>43.95</v>
          </cell>
          <cell r="AA424" t="str">
            <v/>
          </cell>
        </row>
        <row r="425">
          <cell r="K425">
            <v>70.150000000000006</v>
          </cell>
          <cell r="N425">
            <v>70.34</v>
          </cell>
          <cell r="Q425">
            <v>23.93</v>
          </cell>
          <cell r="T425">
            <v>70.150000000000006</v>
          </cell>
          <cell r="W425">
            <v>67</v>
          </cell>
          <cell r="X425">
            <v>69.069999999999993</v>
          </cell>
          <cell r="Y425">
            <v>23.33</v>
          </cell>
          <cell r="Z425">
            <v>43.95</v>
          </cell>
          <cell r="AA425" t="str">
            <v/>
          </cell>
        </row>
        <row r="426">
          <cell r="K426">
            <v>70.150000000000006</v>
          </cell>
          <cell r="N426">
            <v>70.34</v>
          </cell>
          <cell r="Q426">
            <v>23.93</v>
          </cell>
          <cell r="T426">
            <v>70.150000000000006</v>
          </cell>
          <cell r="W426">
            <v>67</v>
          </cell>
          <cell r="X426">
            <v>69.069999999999993</v>
          </cell>
          <cell r="Y426">
            <v>23.33</v>
          </cell>
          <cell r="Z426">
            <v>43.95</v>
          </cell>
          <cell r="AA426" t="str">
            <v/>
          </cell>
        </row>
        <row r="427">
          <cell r="K427">
            <v>70.150000000000006</v>
          </cell>
          <cell r="N427">
            <v>70.34</v>
          </cell>
          <cell r="Q427">
            <v>23.93</v>
          </cell>
          <cell r="T427">
            <v>70.150000000000006</v>
          </cell>
          <cell r="W427">
            <v>67</v>
          </cell>
          <cell r="X427">
            <v>69.069999999999993</v>
          </cell>
          <cell r="Y427">
            <v>23.33</v>
          </cell>
          <cell r="Z427">
            <v>43.95</v>
          </cell>
          <cell r="AA427" t="str">
            <v/>
          </cell>
        </row>
        <row r="428">
          <cell r="K428">
            <v>70.150000000000006</v>
          </cell>
          <cell r="N428">
            <v>70.34</v>
          </cell>
          <cell r="Q428">
            <v>23.93</v>
          </cell>
          <cell r="T428">
            <v>70.150000000000006</v>
          </cell>
          <cell r="W428">
            <v>67</v>
          </cell>
          <cell r="X428">
            <v>69.069999999999993</v>
          </cell>
          <cell r="Y428">
            <v>23.33</v>
          </cell>
          <cell r="Z428">
            <v>43.95</v>
          </cell>
          <cell r="AA428" t="str">
            <v/>
          </cell>
        </row>
        <row r="429">
          <cell r="K429">
            <v>70.150000000000006</v>
          </cell>
          <cell r="N429">
            <v>70.34</v>
          </cell>
          <cell r="Q429">
            <v>23.93</v>
          </cell>
          <cell r="T429">
            <v>70.150000000000006</v>
          </cell>
          <cell r="W429">
            <v>67</v>
          </cell>
          <cell r="X429">
            <v>69.069999999999993</v>
          </cell>
          <cell r="Y429">
            <v>23.33</v>
          </cell>
          <cell r="Z429">
            <v>43.95</v>
          </cell>
          <cell r="AA429" t="str">
            <v/>
          </cell>
        </row>
        <row r="430">
          <cell r="K430">
            <v>70.150000000000006</v>
          </cell>
          <cell r="N430">
            <v>70.34</v>
          </cell>
          <cell r="Q430">
            <v>23.93</v>
          </cell>
          <cell r="T430">
            <v>70.150000000000006</v>
          </cell>
          <cell r="W430">
            <v>67</v>
          </cell>
          <cell r="X430">
            <v>69.069999999999993</v>
          </cell>
          <cell r="Y430">
            <v>23.33</v>
          </cell>
          <cell r="Z430">
            <v>43.95</v>
          </cell>
          <cell r="AA430" t="str">
            <v/>
          </cell>
        </row>
        <row r="431">
          <cell r="K431">
            <v>70.150000000000006</v>
          </cell>
          <cell r="N431">
            <v>70.34</v>
          </cell>
          <cell r="Q431">
            <v>23.93</v>
          </cell>
          <cell r="T431">
            <v>70.150000000000006</v>
          </cell>
          <cell r="W431">
            <v>67</v>
          </cell>
          <cell r="X431">
            <v>69.069999999999993</v>
          </cell>
          <cell r="Y431">
            <v>23.33</v>
          </cell>
          <cell r="Z431">
            <v>43.95</v>
          </cell>
          <cell r="AA431" t="str">
            <v/>
          </cell>
        </row>
        <row r="432">
          <cell r="K432">
            <v>70.150000000000006</v>
          </cell>
          <cell r="N432">
            <v>70.34</v>
          </cell>
          <cell r="Q432">
            <v>23.93</v>
          </cell>
          <cell r="T432">
            <v>70.150000000000006</v>
          </cell>
          <cell r="W432">
            <v>67</v>
          </cell>
          <cell r="X432">
            <v>69.069999999999993</v>
          </cell>
          <cell r="Y432">
            <v>23.33</v>
          </cell>
          <cell r="Z432">
            <v>43.95</v>
          </cell>
          <cell r="AA432" t="str">
            <v/>
          </cell>
        </row>
        <row r="433">
          <cell r="K433">
            <v>70.150000000000006</v>
          </cell>
          <cell r="N433">
            <v>70.34</v>
          </cell>
          <cell r="Q433">
            <v>23.93</v>
          </cell>
          <cell r="T433">
            <v>70.150000000000006</v>
          </cell>
          <cell r="W433">
            <v>67</v>
          </cell>
          <cell r="X433">
            <v>69.069999999999993</v>
          </cell>
          <cell r="Y433">
            <v>23.33</v>
          </cell>
          <cell r="Z433">
            <v>43.95</v>
          </cell>
          <cell r="AA433" t="str">
            <v/>
          </cell>
        </row>
        <row r="434">
          <cell r="K434">
            <v>70.150000000000006</v>
          </cell>
          <cell r="N434">
            <v>70.34</v>
          </cell>
          <cell r="Q434">
            <v>23.93</v>
          </cell>
          <cell r="T434">
            <v>70.150000000000006</v>
          </cell>
          <cell r="W434">
            <v>67</v>
          </cell>
          <cell r="X434">
            <v>69.069999999999993</v>
          </cell>
          <cell r="Y434">
            <v>23.33</v>
          </cell>
          <cell r="Z434">
            <v>43.95</v>
          </cell>
          <cell r="AA434" t="str">
            <v/>
          </cell>
        </row>
        <row r="435">
          <cell r="K435">
            <v>70.150000000000006</v>
          </cell>
          <cell r="N435">
            <v>70.34</v>
          </cell>
          <cell r="Q435">
            <v>23.93</v>
          </cell>
          <cell r="T435">
            <v>70.150000000000006</v>
          </cell>
          <cell r="W435">
            <v>67</v>
          </cell>
          <cell r="X435">
            <v>69.069999999999993</v>
          </cell>
          <cell r="Y435">
            <v>23.33</v>
          </cell>
          <cell r="Z435">
            <v>43.95</v>
          </cell>
          <cell r="AA435" t="str">
            <v/>
          </cell>
        </row>
        <row r="436">
          <cell r="K436">
            <v>70.150000000000006</v>
          </cell>
          <cell r="N436">
            <v>70.34</v>
          </cell>
          <cell r="Q436">
            <v>23.93</v>
          </cell>
          <cell r="T436">
            <v>70.150000000000006</v>
          </cell>
          <cell r="W436">
            <v>67</v>
          </cell>
          <cell r="X436">
            <v>69.069999999999993</v>
          </cell>
          <cell r="Y436">
            <v>23.33</v>
          </cell>
          <cell r="Z436">
            <v>43.95</v>
          </cell>
          <cell r="AA436" t="str">
            <v/>
          </cell>
        </row>
        <row r="437">
          <cell r="K437">
            <v>70.150000000000006</v>
          </cell>
          <cell r="N437">
            <v>70.34</v>
          </cell>
          <cell r="Q437">
            <v>23.93</v>
          </cell>
          <cell r="T437">
            <v>70.150000000000006</v>
          </cell>
          <cell r="W437">
            <v>67</v>
          </cell>
          <cell r="X437">
            <v>69.069999999999993</v>
          </cell>
          <cell r="Y437">
            <v>23.33</v>
          </cell>
          <cell r="Z437">
            <v>43.95</v>
          </cell>
          <cell r="AA437" t="str">
            <v/>
          </cell>
        </row>
        <row r="438">
          <cell r="K438">
            <v>70.150000000000006</v>
          </cell>
          <cell r="N438">
            <v>70.34</v>
          </cell>
          <cell r="Q438">
            <v>23.93</v>
          </cell>
          <cell r="T438">
            <v>70.150000000000006</v>
          </cell>
          <cell r="W438">
            <v>67</v>
          </cell>
          <cell r="X438">
            <v>69.069999999999993</v>
          </cell>
          <cell r="Y438">
            <v>23.33</v>
          </cell>
          <cell r="Z438">
            <v>43.95</v>
          </cell>
          <cell r="AA438" t="str">
            <v/>
          </cell>
        </row>
        <row r="439">
          <cell r="K439">
            <v>70.150000000000006</v>
          </cell>
          <cell r="N439">
            <v>70.34</v>
          </cell>
          <cell r="Q439">
            <v>23.93</v>
          </cell>
          <cell r="T439">
            <v>70.150000000000006</v>
          </cell>
          <cell r="W439">
            <v>67</v>
          </cell>
          <cell r="X439">
            <v>69.069999999999993</v>
          </cell>
          <cell r="Y439">
            <v>23.33</v>
          </cell>
          <cell r="Z439">
            <v>43.95</v>
          </cell>
          <cell r="AA439" t="str">
            <v/>
          </cell>
        </row>
        <row r="440">
          <cell r="K440">
            <v>70.150000000000006</v>
          </cell>
          <cell r="N440">
            <v>70.34</v>
          </cell>
          <cell r="Q440">
            <v>23.93</v>
          </cell>
          <cell r="T440">
            <v>70.150000000000006</v>
          </cell>
          <cell r="W440">
            <v>67</v>
          </cell>
          <cell r="X440">
            <v>69.069999999999993</v>
          </cell>
          <cell r="Y440">
            <v>23.33</v>
          </cell>
          <cell r="Z440">
            <v>43.95</v>
          </cell>
          <cell r="AA440" t="str">
            <v/>
          </cell>
        </row>
        <row r="441">
          <cell r="K441">
            <v>70.150000000000006</v>
          </cell>
          <cell r="N441">
            <v>70.34</v>
          </cell>
          <cell r="Q441">
            <v>23.93</v>
          </cell>
          <cell r="T441">
            <v>70.150000000000006</v>
          </cell>
          <cell r="W441">
            <v>67</v>
          </cell>
          <cell r="X441">
            <v>69.069999999999993</v>
          </cell>
          <cell r="Y441">
            <v>23.33</v>
          </cell>
          <cell r="Z441">
            <v>43.95</v>
          </cell>
          <cell r="AA441" t="str">
            <v/>
          </cell>
        </row>
        <row r="442">
          <cell r="K442">
            <v>70.150000000000006</v>
          </cell>
          <cell r="N442">
            <v>70.34</v>
          </cell>
          <cell r="Q442">
            <v>23.93</v>
          </cell>
          <cell r="T442">
            <v>70.150000000000006</v>
          </cell>
          <cell r="W442">
            <v>67</v>
          </cell>
          <cell r="X442">
            <v>69.069999999999993</v>
          </cell>
          <cell r="Y442">
            <v>23.33</v>
          </cell>
          <cell r="Z442">
            <v>43.95</v>
          </cell>
          <cell r="AA442" t="str">
            <v/>
          </cell>
        </row>
        <row r="443">
          <cell r="K443">
            <v>70.150000000000006</v>
          </cell>
          <cell r="N443">
            <v>70.34</v>
          </cell>
          <cell r="Q443">
            <v>23.93</v>
          </cell>
          <cell r="T443">
            <v>70.150000000000006</v>
          </cell>
          <cell r="W443">
            <v>67</v>
          </cell>
          <cell r="X443">
            <v>69.069999999999993</v>
          </cell>
          <cell r="Y443">
            <v>23.33</v>
          </cell>
          <cell r="Z443">
            <v>43.95</v>
          </cell>
          <cell r="AA443" t="str">
            <v/>
          </cell>
        </row>
        <row r="444">
          <cell r="K444">
            <v>70.150000000000006</v>
          </cell>
          <cell r="N444">
            <v>70.34</v>
          </cell>
          <cell r="Q444">
            <v>23.93</v>
          </cell>
          <cell r="T444">
            <v>70.150000000000006</v>
          </cell>
          <cell r="W444">
            <v>67</v>
          </cell>
          <cell r="X444">
            <v>69.069999999999993</v>
          </cell>
          <cell r="Y444">
            <v>23.33</v>
          </cell>
          <cell r="Z444">
            <v>43.95</v>
          </cell>
          <cell r="AA444" t="str">
            <v/>
          </cell>
        </row>
        <row r="445">
          <cell r="K445">
            <v>70.150000000000006</v>
          </cell>
          <cell r="N445">
            <v>70.34</v>
          </cell>
          <cell r="Q445">
            <v>23.93</v>
          </cell>
          <cell r="T445">
            <v>70.150000000000006</v>
          </cell>
          <cell r="W445">
            <v>67</v>
          </cell>
          <cell r="X445">
            <v>69.069999999999993</v>
          </cell>
          <cell r="Y445">
            <v>23.33</v>
          </cell>
          <cell r="Z445">
            <v>43.95</v>
          </cell>
          <cell r="AA445" t="str">
            <v/>
          </cell>
        </row>
        <row r="446">
          <cell r="K446">
            <v>70.150000000000006</v>
          </cell>
          <cell r="N446">
            <v>70.34</v>
          </cell>
          <cell r="Q446">
            <v>23.93</v>
          </cell>
          <cell r="T446">
            <v>70.150000000000006</v>
          </cell>
          <cell r="W446">
            <v>67</v>
          </cell>
          <cell r="X446">
            <v>69.069999999999993</v>
          </cell>
          <cell r="Y446">
            <v>23.33</v>
          </cell>
          <cell r="Z446">
            <v>43.95</v>
          </cell>
          <cell r="AA446" t="str">
            <v/>
          </cell>
        </row>
        <row r="447">
          <cell r="K447">
            <v>70.150000000000006</v>
          </cell>
          <cell r="N447">
            <v>70.34</v>
          </cell>
          <cell r="Q447">
            <v>23.93</v>
          </cell>
          <cell r="T447">
            <v>70.150000000000006</v>
          </cell>
          <cell r="W447">
            <v>67</v>
          </cell>
          <cell r="X447">
            <v>69.069999999999993</v>
          </cell>
          <cell r="Y447">
            <v>23.33</v>
          </cell>
          <cell r="Z447">
            <v>43.95</v>
          </cell>
          <cell r="AA447" t="str">
            <v/>
          </cell>
        </row>
        <row r="448">
          <cell r="K448">
            <v>70.150000000000006</v>
          </cell>
          <cell r="N448">
            <v>70.34</v>
          </cell>
          <cell r="Q448">
            <v>23.93</v>
          </cell>
          <cell r="T448">
            <v>70.150000000000006</v>
          </cell>
          <cell r="W448">
            <v>67</v>
          </cell>
          <cell r="X448">
            <v>69.069999999999993</v>
          </cell>
          <cell r="Y448">
            <v>23.33</v>
          </cell>
          <cell r="Z448">
            <v>43.95</v>
          </cell>
          <cell r="AA448" t="str">
            <v/>
          </cell>
        </row>
        <row r="449">
          <cell r="L449">
            <v>70.34</v>
          </cell>
          <cell r="O449">
            <v>74.03</v>
          </cell>
          <cell r="R449">
            <v>23.93</v>
          </cell>
          <cell r="U449">
            <v>70.34</v>
          </cell>
          <cell r="W449">
            <v>67</v>
          </cell>
          <cell r="X449">
            <v>69.069999999999993</v>
          </cell>
          <cell r="Y449">
            <v>23.33</v>
          </cell>
          <cell r="Z449">
            <v>43.95</v>
          </cell>
          <cell r="AA449" t="str">
            <v/>
          </cell>
        </row>
        <row r="450">
          <cell r="L450">
            <v>70.34</v>
          </cell>
          <cell r="O450">
            <v>74.03</v>
          </cell>
          <cell r="R450">
            <v>23.93</v>
          </cell>
          <cell r="U450">
            <v>70.34</v>
          </cell>
          <cell r="W450">
            <v>67</v>
          </cell>
          <cell r="X450">
            <v>69.069999999999993</v>
          </cell>
          <cell r="Y450">
            <v>23.33</v>
          </cell>
          <cell r="Z450">
            <v>43.95</v>
          </cell>
          <cell r="AA450" t="str">
            <v/>
          </cell>
        </row>
        <row r="451">
          <cell r="L451">
            <v>70.34</v>
          </cell>
          <cell r="O451">
            <v>74.03</v>
          </cell>
          <cell r="R451">
            <v>23.93</v>
          </cell>
          <cell r="U451">
            <v>70.34</v>
          </cell>
          <cell r="W451">
            <v>67</v>
          </cell>
          <cell r="X451">
            <v>69.069999999999993</v>
          </cell>
          <cell r="Y451">
            <v>23.33</v>
          </cell>
          <cell r="Z451">
            <v>43.95</v>
          </cell>
          <cell r="AA451" t="str">
            <v/>
          </cell>
        </row>
        <row r="452">
          <cell r="L452">
            <v>70.34</v>
          </cell>
          <cell r="O452">
            <v>74.03</v>
          </cell>
          <cell r="R452">
            <v>23.93</v>
          </cell>
          <cell r="U452">
            <v>70.34</v>
          </cell>
          <cell r="W452">
            <v>67</v>
          </cell>
          <cell r="X452">
            <v>69.069999999999993</v>
          </cell>
          <cell r="Y452">
            <v>23.33</v>
          </cell>
          <cell r="Z452">
            <v>43.95</v>
          </cell>
          <cell r="AA452" t="str">
            <v/>
          </cell>
        </row>
        <row r="453">
          <cell r="L453">
            <v>70.34</v>
          </cell>
          <cell r="O453">
            <v>74.03</v>
          </cell>
          <cell r="R453">
            <v>23.93</v>
          </cell>
          <cell r="U453">
            <v>70.34</v>
          </cell>
          <cell r="W453">
            <v>67</v>
          </cell>
          <cell r="X453">
            <v>69.069999999999993</v>
          </cell>
          <cell r="Y453">
            <v>23.33</v>
          </cell>
          <cell r="Z453">
            <v>43.95</v>
          </cell>
          <cell r="AA453" t="str">
            <v/>
          </cell>
        </row>
        <row r="454">
          <cell r="L454">
            <v>70.34</v>
          </cell>
          <cell r="O454">
            <v>74.03</v>
          </cell>
          <cell r="R454">
            <v>23.93</v>
          </cell>
          <cell r="U454">
            <v>70.34</v>
          </cell>
          <cell r="W454">
            <v>67</v>
          </cell>
          <cell r="X454">
            <v>69.069999999999993</v>
          </cell>
          <cell r="Y454">
            <v>23.33</v>
          </cell>
          <cell r="Z454">
            <v>43.95</v>
          </cell>
          <cell r="AA454" t="str">
            <v/>
          </cell>
        </row>
        <row r="455">
          <cell r="L455">
            <v>70.34</v>
          </cell>
          <cell r="O455">
            <v>74.03</v>
          </cell>
          <cell r="R455">
            <v>23.93</v>
          </cell>
          <cell r="U455">
            <v>70.34</v>
          </cell>
          <cell r="W455">
            <v>67</v>
          </cell>
          <cell r="X455">
            <v>69.069999999999993</v>
          </cell>
          <cell r="Y455">
            <v>23.33</v>
          </cell>
          <cell r="Z455">
            <v>43.95</v>
          </cell>
          <cell r="AA455" t="str">
            <v/>
          </cell>
        </row>
        <row r="456">
          <cell r="L456">
            <v>70.34</v>
          </cell>
          <cell r="O456">
            <v>74.03</v>
          </cell>
          <cell r="R456">
            <v>23.93</v>
          </cell>
          <cell r="U456">
            <v>70.34</v>
          </cell>
          <cell r="W456">
            <v>67</v>
          </cell>
          <cell r="X456">
            <v>69.069999999999993</v>
          </cell>
          <cell r="Y456">
            <v>23.33</v>
          </cell>
          <cell r="Z456">
            <v>43.95</v>
          </cell>
          <cell r="AA456" t="str">
            <v/>
          </cell>
        </row>
        <row r="457">
          <cell r="L457">
            <v>70.34</v>
          </cell>
          <cell r="O457">
            <v>74.03</v>
          </cell>
          <cell r="R457">
            <v>23.93</v>
          </cell>
          <cell r="U457">
            <v>70.34</v>
          </cell>
          <cell r="W457">
            <v>67</v>
          </cell>
          <cell r="X457">
            <v>69.069999999999993</v>
          </cell>
          <cell r="Y457">
            <v>23.33</v>
          </cell>
          <cell r="Z457">
            <v>43.95</v>
          </cell>
          <cell r="AA457" t="str">
            <v/>
          </cell>
        </row>
        <row r="458">
          <cell r="L458">
            <v>70.34</v>
          </cell>
          <cell r="O458">
            <v>74.03</v>
          </cell>
          <cell r="R458">
            <v>23.93</v>
          </cell>
          <cell r="U458">
            <v>70.34</v>
          </cell>
          <cell r="W458">
            <v>67</v>
          </cell>
          <cell r="X458">
            <v>69.069999999999993</v>
          </cell>
          <cell r="Y458">
            <v>23.33</v>
          </cell>
          <cell r="Z458">
            <v>43.95</v>
          </cell>
          <cell r="AA458" t="str">
            <v/>
          </cell>
        </row>
        <row r="459">
          <cell r="L459">
            <v>70.34</v>
          </cell>
          <cell r="O459">
            <v>74.03</v>
          </cell>
          <cell r="R459">
            <v>23.93</v>
          </cell>
          <cell r="U459">
            <v>70.34</v>
          </cell>
          <cell r="W459">
            <v>67</v>
          </cell>
          <cell r="X459">
            <v>69.069999999999993</v>
          </cell>
          <cell r="Y459">
            <v>23.33</v>
          </cell>
          <cell r="Z459">
            <v>43.95</v>
          </cell>
          <cell r="AA459" t="str">
            <v/>
          </cell>
        </row>
        <row r="460">
          <cell r="L460">
            <v>70.34</v>
          </cell>
          <cell r="O460">
            <v>74.03</v>
          </cell>
          <cell r="R460">
            <v>23.93</v>
          </cell>
          <cell r="U460">
            <v>70.34</v>
          </cell>
          <cell r="W460">
            <v>67</v>
          </cell>
          <cell r="X460">
            <v>69.069999999999993</v>
          </cell>
          <cell r="Y460">
            <v>23.33</v>
          </cell>
          <cell r="Z460">
            <v>43.95</v>
          </cell>
          <cell r="AA460" t="str">
            <v/>
          </cell>
        </row>
        <row r="461">
          <cell r="L461">
            <v>70.34</v>
          </cell>
          <cell r="O461">
            <v>74.03</v>
          </cell>
          <cell r="R461">
            <v>23.93</v>
          </cell>
          <cell r="U461">
            <v>70.34</v>
          </cell>
          <cell r="W461">
            <v>67</v>
          </cell>
          <cell r="X461">
            <v>69.069999999999993</v>
          </cell>
          <cell r="Y461">
            <v>23.33</v>
          </cell>
          <cell r="Z461">
            <v>43.95</v>
          </cell>
          <cell r="AA461" t="str">
            <v/>
          </cell>
        </row>
        <row r="462">
          <cell r="L462">
            <v>70.34</v>
          </cell>
          <cell r="O462">
            <v>74.03</v>
          </cell>
          <cell r="R462">
            <v>23.93</v>
          </cell>
          <cell r="U462">
            <v>70.34</v>
          </cell>
          <cell r="W462">
            <v>67</v>
          </cell>
          <cell r="X462">
            <v>69.069999999999993</v>
          </cell>
          <cell r="Y462">
            <v>23.33</v>
          </cell>
          <cell r="Z462">
            <v>43.95</v>
          </cell>
          <cell r="AA462" t="str">
            <v/>
          </cell>
        </row>
        <row r="463">
          <cell r="L463">
            <v>70.34</v>
          </cell>
          <cell r="O463">
            <v>74.03</v>
          </cell>
          <cell r="R463">
            <v>23.93</v>
          </cell>
          <cell r="U463">
            <v>70.34</v>
          </cell>
          <cell r="W463">
            <v>67</v>
          </cell>
          <cell r="X463">
            <v>69.069999999999993</v>
          </cell>
          <cell r="Y463">
            <v>23.33</v>
          </cell>
          <cell r="Z463">
            <v>43.95</v>
          </cell>
          <cell r="AA463" t="str">
            <v/>
          </cell>
        </row>
        <row r="464">
          <cell r="L464">
            <v>70.34</v>
          </cell>
          <cell r="O464">
            <v>74.03</v>
          </cell>
          <cell r="R464">
            <v>23.93</v>
          </cell>
          <cell r="U464">
            <v>70.34</v>
          </cell>
          <cell r="W464">
            <v>67</v>
          </cell>
          <cell r="X464">
            <v>69.069999999999993</v>
          </cell>
          <cell r="Y464">
            <v>23.33</v>
          </cell>
          <cell r="Z464">
            <v>43.95</v>
          </cell>
          <cell r="AA464" t="str">
            <v/>
          </cell>
        </row>
        <row r="465">
          <cell r="L465">
            <v>70.34</v>
          </cell>
          <cell r="O465">
            <v>74.03</v>
          </cell>
          <cell r="R465">
            <v>23.93</v>
          </cell>
          <cell r="U465">
            <v>70.34</v>
          </cell>
          <cell r="W465">
            <v>67</v>
          </cell>
          <cell r="X465">
            <v>69.069999999999993</v>
          </cell>
          <cell r="Y465">
            <v>23.33</v>
          </cell>
          <cell r="Z465">
            <v>43.95</v>
          </cell>
          <cell r="AA465" t="str">
            <v/>
          </cell>
        </row>
        <row r="466">
          <cell r="L466">
            <v>70.34</v>
          </cell>
          <cell r="O466">
            <v>74.03</v>
          </cell>
          <cell r="R466">
            <v>23.93</v>
          </cell>
          <cell r="U466">
            <v>70.34</v>
          </cell>
          <cell r="W466">
            <v>67</v>
          </cell>
          <cell r="X466">
            <v>69.069999999999993</v>
          </cell>
          <cell r="Y466">
            <v>23.33</v>
          </cell>
          <cell r="Z466">
            <v>43.95</v>
          </cell>
          <cell r="AA466" t="str">
            <v/>
          </cell>
        </row>
        <row r="467">
          <cell r="L467">
            <v>70.34</v>
          </cell>
          <cell r="O467">
            <v>74.03</v>
          </cell>
          <cell r="R467">
            <v>23.93</v>
          </cell>
          <cell r="U467">
            <v>70.34</v>
          </cell>
          <cell r="W467">
            <v>67</v>
          </cell>
          <cell r="X467">
            <v>69.069999999999993</v>
          </cell>
          <cell r="Y467">
            <v>23.33</v>
          </cell>
          <cell r="Z467">
            <v>43.95</v>
          </cell>
          <cell r="AA467" t="str">
            <v/>
          </cell>
        </row>
        <row r="468">
          <cell r="L468">
            <v>70.34</v>
          </cell>
          <cell r="O468">
            <v>74.03</v>
          </cell>
          <cell r="R468">
            <v>23.93</v>
          </cell>
          <cell r="U468">
            <v>70.34</v>
          </cell>
          <cell r="W468">
            <v>67</v>
          </cell>
          <cell r="X468">
            <v>69.069999999999993</v>
          </cell>
          <cell r="Y468">
            <v>23.33</v>
          </cell>
          <cell r="Z468">
            <v>43.95</v>
          </cell>
          <cell r="AA468" t="str">
            <v/>
          </cell>
        </row>
        <row r="469">
          <cell r="L469">
            <v>70.34</v>
          </cell>
          <cell r="O469">
            <v>74.03</v>
          </cell>
          <cell r="R469">
            <v>23.93</v>
          </cell>
          <cell r="U469">
            <v>70.34</v>
          </cell>
          <cell r="W469">
            <v>67</v>
          </cell>
          <cell r="X469">
            <v>69.069999999999993</v>
          </cell>
          <cell r="Y469">
            <v>23.33</v>
          </cell>
          <cell r="Z469">
            <v>43.95</v>
          </cell>
          <cell r="AA469" t="str">
            <v/>
          </cell>
        </row>
        <row r="470">
          <cell r="L470">
            <v>70.34</v>
          </cell>
          <cell r="O470">
            <v>74.03</v>
          </cell>
          <cell r="R470">
            <v>23.93</v>
          </cell>
          <cell r="U470">
            <v>70.34</v>
          </cell>
          <cell r="W470">
            <v>67</v>
          </cell>
          <cell r="X470">
            <v>69.069999999999993</v>
          </cell>
          <cell r="Y470">
            <v>23.33</v>
          </cell>
          <cell r="Z470">
            <v>43.95</v>
          </cell>
          <cell r="AA470" t="str">
            <v/>
          </cell>
        </row>
        <row r="471">
          <cell r="L471">
            <v>70.34</v>
          </cell>
          <cell r="O471">
            <v>74.03</v>
          </cell>
          <cell r="R471">
            <v>23.93</v>
          </cell>
          <cell r="U471">
            <v>70.34</v>
          </cell>
          <cell r="W471">
            <v>67</v>
          </cell>
          <cell r="X471">
            <v>69.069999999999993</v>
          </cell>
          <cell r="Y471">
            <v>23.33</v>
          </cell>
          <cell r="Z471">
            <v>43.95</v>
          </cell>
          <cell r="AA471" t="str">
            <v/>
          </cell>
        </row>
        <row r="472">
          <cell r="L472">
            <v>70.34</v>
          </cell>
          <cell r="O472">
            <v>74.03</v>
          </cell>
          <cell r="R472">
            <v>23.93</v>
          </cell>
          <cell r="U472">
            <v>70.34</v>
          </cell>
          <cell r="W472">
            <v>67</v>
          </cell>
          <cell r="X472">
            <v>69.069999999999993</v>
          </cell>
          <cell r="Y472">
            <v>23.33</v>
          </cell>
          <cell r="Z472">
            <v>43.95</v>
          </cell>
          <cell r="AA472" t="str">
            <v/>
          </cell>
        </row>
        <row r="473">
          <cell r="L473">
            <v>70.34</v>
          </cell>
          <cell r="O473">
            <v>74.03</v>
          </cell>
          <cell r="R473">
            <v>23.93</v>
          </cell>
          <cell r="U473">
            <v>70.34</v>
          </cell>
          <cell r="W473">
            <v>67</v>
          </cell>
          <cell r="X473">
            <v>69.069999999999993</v>
          </cell>
          <cell r="Y473">
            <v>23.33</v>
          </cell>
          <cell r="Z473">
            <v>43.95</v>
          </cell>
          <cell r="AA473" t="str">
            <v/>
          </cell>
        </row>
        <row r="474">
          <cell r="L474">
            <v>70.34</v>
          </cell>
          <cell r="O474">
            <v>74.03</v>
          </cell>
          <cell r="R474">
            <v>23.93</v>
          </cell>
          <cell r="U474">
            <v>70.34</v>
          </cell>
          <cell r="W474">
            <v>67</v>
          </cell>
          <cell r="X474">
            <v>69.069999999999993</v>
          </cell>
          <cell r="Y474">
            <v>23.33</v>
          </cell>
          <cell r="Z474">
            <v>43.95</v>
          </cell>
          <cell r="AA474" t="str">
            <v/>
          </cell>
        </row>
        <row r="475">
          <cell r="L475">
            <v>70.34</v>
          </cell>
          <cell r="O475">
            <v>74.03</v>
          </cell>
          <cell r="R475">
            <v>23.93</v>
          </cell>
          <cell r="U475">
            <v>70.34</v>
          </cell>
          <cell r="W475">
            <v>67</v>
          </cell>
          <cell r="X475">
            <v>69.069999999999993</v>
          </cell>
          <cell r="Y475">
            <v>23.33</v>
          </cell>
          <cell r="Z475">
            <v>43.95</v>
          </cell>
          <cell r="AA475" t="str">
            <v/>
          </cell>
        </row>
        <row r="476">
          <cell r="L476">
            <v>70.34</v>
          </cell>
          <cell r="O476">
            <v>74.03</v>
          </cell>
          <cell r="R476">
            <v>23.93</v>
          </cell>
          <cell r="U476">
            <v>70.34</v>
          </cell>
          <cell r="W476">
            <v>67</v>
          </cell>
          <cell r="X476">
            <v>69.069999999999993</v>
          </cell>
          <cell r="Y476">
            <v>23.33</v>
          </cell>
          <cell r="Z476">
            <v>43.95</v>
          </cell>
          <cell r="AA476" t="str">
            <v/>
          </cell>
        </row>
        <row r="477">
          <cell r="L477">
            <v>70.34</v>
          </cell>
          <cell r="O477">
            <v>74.03</v>
          </cell>
          <cell r="R477">
            <v>23.93</v>
          </cell>
          <cell r="U477">
            <v>70.34</v>
          </cell>
          <cell r="W477">
            <v>67</v>
          </cell>
          <cell r="X477">
            <v>69.069999999999993</v>
          </cell>
          <cell r="Y477">
            <v>23.33</v>
          </cell>
          <cell r="Z477">
            <v>43.95</v>
          </cell>
          <cell r="AA477" t="str">
            <v/>
          </cell>
        </row>
        <row r="478">
          <cell r="L478">
            <v>70.34</v>
          </cell>
          <cell r="O478">
            <v>74.03</v>
          </cell>
          <cell r="R478">
            <v>23.93</v>
          </cell>
          <cell r="U478">
            <v>70.34</v>
          </cell>
          <cell r="W478">
            <v>67</v>
          </cell>
          <cell r="X478">
            <v>69.069999999999993</v>
          </cell>
          <cell r="Y478">
            <v>23.33</v>
          </cell>
          <cell r="Z478">
            <v>43.95</v>
          </cell>
          <cell r="AA478" t="str">
            <v/>
          </cell>
        </row>
        <row r="479">
          <cell r="L479">
            <v>70.34</v>
          </cell>
          <cell r="O479">
            <v>74.03</v>
          </cell>
          <cell r="R479">
            <v>23.93</v>
          </cell>
          <cell r="U479">
            <v>70.34</v>
          </cell>
          <cell r="W479">
            <v>67</v>
          </cell>
          <cell r="X479">
            <v>69.069999999999993</v>
          </cell>
          <cell r="Y479">
            <v>23.33</v>
          </cell>
          <cell r="Z479">
            <v>43.95</v>
          </cell>
          <cell r="AA479" t="str">
            <v/>
          </cell>
        </row>
        <row r="480">
          <cell r="L480">
            <v>70.34</v>
          </cell>
          <cell r="O480">
            <v>74.03</v>
          </cell>
          <cell r="R480">
            <v>23.93</v>
          </cell>
          <cell r="U480">
            <v>70.34</v>
          </cell>
          <cell r="W480">
            <v>67</v>
          </cell>
          <cell r="X480">
            <v>69.069999999999993</v>
          </cell>
          <cell r="Y480">
            <v>23.33</v>
          </cell>
          <cell r="Z480">
            <v>43.95</v>
          </cell>
          <cell r="AA480" t="str">
            <v/>
          </cell>
        </row>
        <row r="481">
          <cell r="L481">
            <v>70.34</v>
          </cell>
          <cell r="O481">
            <v>74.03</v>
          </cell>
          <cell r="R481">
            <v>23.93</v>
          </cell>
          <cell r="U481">
            <v>70.34</v>
          </cell>
          <cell r="W481">
            <v>67</v>
          </cell>
          <cell r="X481">
            <v>69.069999999999993</v>
          </cell>
          <cell r="Y481">
            <v>23.33</v>
          </cell>
          <cell r="Z481">
            <v>43.95</v>
          </cell>
          <cell r="AA481" t="str">
            <v/>
          </cell>
        </row>
        <row r="482">
          <cell r="L482">
            <v>70.34</v>
          </cell>
          <cell r="O482">
            <v>74.03</v>
          </cell>
          <cell r="R482">
            <v>23.93</v>
          </cell>
          <cell r="U482">
            <v>70.34</v>
          </cell>
          <cell r="W482">
            <v>67</v>
          </cell>
          <cell r="X482">
            <v>69.069999999999993</v>
          </cell>
          <cell r="Y482">
            <v>23.33</v>
          </cell>
          <cell r="Z482">
            <v>43.95</v>
          </cell>
          <cell r="AA482" t="str">
            <v/>
          </cell>
        </row>
        <row r="483">
          <cell r="L483">
            <v>70.34</v>
          </cell>
          <cell r="O483">
            <v>74.03</v>
          </cell>
          <cell r="R483">
            <v>23.93</v>
          </cell>
          <cell r="U483">
            <v>70.34</v>
          </cell>
          <cell r="W483">
            <v>67</v>
          </cell>
          <cell r="X483">
            <v>69.069999999999993</v>
          </cell>
          <cell r="Y483">
            <v>23.33</v>
          </cell>
          <cell r="Z483">
            <v>43.95</v>
          </cell>
          <cell r="AA483" t="str">
            <v/>
          </cell>
        </row>
        <row r="484">
          <cell r="L484">
            <v>70.34</v>
          </cell>
          <cell r="O484">
            <v>74.03</v>
          </cell>
          <cell r="R484">
            <v>23.93</v>
          </cell>
          <cell r="U484">
            <v>70.34</v>
          </cell>
          <cell r="W484">
            <v>67</v>
          </cell>
          <cell r="X484">
            <v>69.069999999999993</v>
          </cell>
          <cell r="Y484">
            <v>23.33</v>
          </cell>
          <cell r="Z484">
            <v>43.95</v>
          </cell>
          <cell r="AA484" t="str">
            <v/>
          </cell>
        </row>
        <row r="485">
          <cell r="L485">
            <v>70.34</v>
          </cell>
          <cell r="O485">
            <v>74.03</v>
          </cell>
          <cell r="R485">
            <v>23.93</v>
          </cell>
          <cell r="U485">
            <v>70.34</v>
          </cell>
          <cell r="W485">
            <v>67</v>
          </cell>
          <cell r="X485">
            <v>69.069999999999993</v>
          </cell>
          <cell r="Y485">
            <v>23.33</v>
          </cell>
          <cell r="Z485">
            <v>43.95</v>
          </cell>
          <cell r="AA485" t="str">
            <v/>
          </cell>
        </row>
        <row r="486">
          <cell r="L486">
            <v>70.34</v>
          </cell>
          <cell r="O486">
            <v>74.03</v>
          </cell>
          <cell r="R486">
            <v>23.93</v>
          </cell>
          <cell r="U486">
            <v>70.34</v>
          </cell>
          <cell r="W486">
            <v>67</v>
          </cell>
          <cell r="X486">
            <v>69.069999999999993</v>
          </cell>
          <cell r="Y486">
            <v>23.33</v>
          </cell>
          <cell r="Z486">
            <v>43.95</v>
          </cell>
          <cell r="AA486" t="str">
            <v/>
          </cell>
        </row>
        <row r="487">
          <cell r="L487">
            <v>70.34</v>
          </cell>
          <cell r="O487">
            <v>74.03</v>
          </cell>
          <cell r="R487">
            <v>23.93</v>
          </cell>
          <cell r="U487">
            <v>70.34</v>
          </cell>
          <cell r="W487">
            <v>67</v>
          </cell>
          <cell r="X487">
            <v>69.069999999999993</v>
          </cell>
          <cell r="Y487">
            <v>23.33</v>
          </cell>
          <cell r="Z487">
            <v>43.95</v>
          </cell>
          <cell r="AA487" t="str">
            <v/>
          </cell>
        </row>
        <row r="488">
          <cell r="L488">
            <v>70.34</v>
          </cell>
          <cell r="O488">
            <v>74.03</v>
          </cell>
          <cell r="R488">
            <v>23.93</v>
          </cell>
          <cell r="U488">
            <v>70.34</v>
          </cell>
          <cell r="W488">
            <v>67</v>
          </cell>
          <cell r="X488">
            <v>69.069999999999993</v>
          </cell>
          <cell r="Y488">
            <v>23.33</v>
          </cell>
          <cell r="Z488">
            <v>43.95</v>
          </cell>
          <cell r="AA488" t="str">
            <v/>
          </cell>
        </row>
        <row r="489">
          <cell r="L489">
            <v>70.34</v>
          </cell>
          <cell r="O489">
            <v>74.03</v>
          </cell>
          <cell r="R489">
            <v>23.93</v>
          </cell>
          <cell r="U489">
            <v>70.34</v>
          </cell>
          <cell r="W489">
            <v>67</v>
          </cell>
          <cell r="X489">
            <v>69.069999999999993</v>
          </cell>
          <cell r="Y489">
            <v>23.33</v>
          </cell>
          <cell r="Z489">
            <v>43.95</v>
          </cell>
          <cell r="AA489" t="str">
            <v/>
          </cell>
        </row>
        <row r="490">
          <cell r="L490">
            <v>70.34</v>
          </cell>
          <cell r="O490">
            <v>74.03</v>
          </cell>
          <cell r="R490">
            <v>23.93</v>
          </cell>
          <cell r="U490">
            <v>70.34</v>
          </cell>
          <cell r="W490">
            <v>67</v>
          </cell>
          <cell r="X490">
            <v>69.069999999999993</v>
          </cell>
          <cell r="Y490">
            <v>23.33</v>
          </cell>
          <cell r="Z490">
            <v>43.95</v>
          </cell>
          <cell r="AA490" t="str">
            <v/>
          </cell>
        </row>
        <row r="491">
          <cell r="L491">
            <v>70.34</v>
          </cell>
          <cell r="O491">
            <v>74.03</v>
          </cell>
          <cell r="R491">
            <v>23.93</v>
          </cell>
          <cell r="U491">
            <v>70.34</v>
          </cell>
          <cell r="W491">
            <v>67</v>
          </cell>
          <cell r="X491">
            <v>69.069999999999993</v>
          </cell>
          <cell r="Y491">
            <v>23.33</v>
          </cell>
          <cell r="Z491">
            <v>43.95</v>
          </cell>
          <cell r="AA491" t="str">
            <v/>
          </cell>
        </row>
        <row r="492">
          <cell r="L492">
            <v>70.34</v>
          </cell>
          <cell r="O492">
            <v>74.03</v>
          </cell>
          <cell r="R492">
            <v>23.93</v>
          </cell>
          <cell r="U492">
            <v>70.34</v>
          </cell>
          <cell r="W492">
            <v>67</v>
          </cell>
          <cell r="X492">
            <v>69.069999999999993</v>
          </cell>
          <cell r="Y492">
            <v>23.33</v>
          </cell>
          <cell r="Z492">
            <v>43.95</v>
          </cell>
          <cell r="AA492" t="str">
            <v/>
          </cell>
        </row>
        <row r="493">
          <cell r="L493">
            <v>70.34</v>
          </cell>
          <cell r="O493">
            <v>74.03</v>
          </cell>
          <cell r="R493">
            <v>23.93</v>
          </cell>
          <cell r="U493">
            <v>70.34</v>
          </cell>
          <cell r="W493">
            <v>67</v>
          </cell>
          <cell r="X493">
            <v>69.069999999999993</v>
          </cell>
          <cell r="Y493">
            <v>23.33</v>
          </cell>
          <cell r="Z493">
            <v>43.95</v>
          </cell>
          <cell r="AA493" t="str">
            <v/>
          </cell>
        </row>
        <row r="494">
          <cell r="L494">
            <v>70.34</v>
          </cell>
          <cell r="O494">
            <v>74.03</v>
          </cell>
          <cell r="R494">
            <v>23.93</v>
          </cell>
          <cell r="U494">
            <v>70.34</v>
          </cell>
          <cell r="W494">
            <v>67</v>
          </cell>
          <cell r="X494">
            <v>69.069999999999993</v>
          </cell>
          <cell r="Y494">
            <v>23.33</v>
          </cell>
          <cell r="Z494">
            <v>43.95</v>
          </cell>
          <cell r="AA494" t="str">
            <v/>
          </cell>
        </row>
        <row r="495">
          <cell r="L495">
            <v>70.34</v>
          </cell>
          <cell r="O495">
            <v>74.03</v>
          </cell>
          <cell r="R495">
            <v>23.93</v>
          </cell>
          <cell r="U495">
            <v>70.34</v>
          </cell>
          <cell r="W495">
            <v>67</v>
          </cell>
          <cell r="X495">
            <v>69.069999999999993</v>
          </cell>
          <cell r="Y495">
            <v>23.33</v>
          </cell>
          <cell r="Z495">
            <v>43.95</v>
          </cell>
          <cell r="AA495" t="str">
            <v/>
          </cell>
        </row>
        <row r="496">
          <cell r="L496">
            <v>70.34</v>
          </cell>
          <cell r="O496">
            <v>74.03</v>
          </cell>
          <cell r="R496">
            <v>23.93</v>
          </cell>
          <cell r="U496">
            <v>70.34</v>
          </cell>
          <cell r="W496">
            <v>67</v>
          </cell>
          <cell r="X496">
            <v>69.069999999999993</v>
          </cell>
          <cell r="Y496">
            <v>23.33</v>
          </cell>
          <cell r="Z496">
            <v>43.95</v>
          </cell>
          <cell r="AA496" t="str">
            <v/>
          </cell>
        </row>
        <row r="497">
          <cell r="L497">
            <v>70.34</v>
          </cell>
          <cell r="O497">
            <v>74.03</v>
          </cell>
          <cell r="R497">
            <v>23.93</v>
          </cell>
          <cell r="U497">
            <v>70.34</v>
          </cell>
          <cell r="W497">
            <v>67</v>
          </cell>
          <cell r="X497">
            <v>69.069999999999993</v>
          </cell>
          <cell r="Y497">
            <v>23.33</v>
          </cell>
          <cell r="Z497">
            <v>43.95</v>
          </cell>
          <cell r="AA497" t="str">
            <v/>
          </cell>
        </row>
        <row r="498">
          <cell r="L498">
            <v>70.34</v>
          </cell>
          <cell r="O498">
            <v>74.03</v>
          </cell>
          <cell r="R498">
            <v>23.93</v>
          </cell>
          <cell r="U498">
            <v>70.34</v>
          </cell>
          <cell r="W498">
            <v>67</v>
          </cell>
          <cell r="X498">
            <v>69.069999999999993</v>
          </cell>
          <cell r="Y498">
            <v>23.33</v>
          </cell>
          <cell r="Z498">
            <v>43.95</v>
          </cell>
          <cell r="AA498" t="str">
            <v/>
          </cell>
        </row>
        <row r="499">
          <cell r="L499">
            <v>70.34</v>
          </cell>
          <cell r="O499">
            <v>74.03</v>
          </cell>
          <cell r="R499">
            <v>23.93</v>
          </cell>
          <cell r="U499">
            <v>70.34</v>
          </cell>
          <cell r="W499">
            <v>67</v>
          </cell>
          <cell r="X499">
            <v>69.069999999999993</v>
          </cell>
          <cell r="Y499">
            <v>23.33</v>
          </cell>
          <cell r="Z499">
            <v>43.95</v>
          </cell>
          <cell r="AA499" t="str">
            <v/>
          </cell>
        </row>
        <row r="500">
          <cell r="L500">
            <v>70.34</v>
          </cell>
          <cell r="O500">
            <v>74.03</v>
          </cell>
          <cell r="R500">
            <v>23.93</v>
          </cell>
          <cell r="U500">
            <v>70.34</v>
          </cell>
          <cell r="W500">
            <v>67</v>
          </cell>
          <cell r="X500">
            <v>69.069999999999993</v>
          </cell>
          <cell r="Y500">
            <v>23.33</v>
          </cell>
          <cell r="Z500">
            <v>43.95</v>
          </cell>
          <cell r="AA500" t="str">
            <v/>
          </cell>
        </row>
        <row r="501">
          <cell r="L501">
            <v>70.34</v>
          </cell>
          <cell r="O501">
            <v>74.03</v>
          </cell>
          <cell r="R501">
            <v>23.93</v>
          </cell>
          <cell r="U501">
            <v>70.34</v>
          </cell>
          <cell r="W501">
            <v>67</v>
          </cell>
          <cell r="X501">
            <v>69.069999999999993</v>
          </cell>
          <cell r="Y501">
            <v>23.33</v>
          </cell>
          <cell r="Z501">
            <v>43.95</v>
          </cell>
          <cell r="AA501" t="str">
            <v/>
          </cell>
        </row>
        <row r="502">
          <cell r="L502">
            <v>70.34</v>
          </cell>
          <cell r="O502">
            <v>74.03</v>
          </cell>
          <cell r="R502">
            <v>23.93</v>
          </cell>
          <cell r="U502">
            <v>70.34</v>
          </cell>
          <cell r="W502">
            <v>67</v>
          </cell>
          <cell r="X502">
            <v>69.069999999999993</v>
          </cell>
          <cell r="Y502">
            <v>23.33</v>
          </cell>
          <cell r="Z502">
            <v>43.95</v>
          </cell>
          <cell r="AA502" t="str">
            <v/>
          </cell>
        </row>
        <row r="503">
          <cell r="L503">
            <v>70.34</v>
          </cell>
          <cell r="O503">
            <v>74.03</v>
          </cell>
          <cell r="R503">
            <v>23.93</v>
          </cell>
          <cell r="U503">
            <v>70.34</v>
          </cell>
          <cell r="W503">
            <v>67</v>
          </cell>
          <cell r="X503">
            <v>69.069999999999993</v>
          </cell>
          <cell r="Y503">
            <v>23.33</v>
          </cell>
          <cell r="Z503">
            <v>43.95</v>
          </cell>
          <cell r="AA503" t="str">
            <v/>
          </cell>
        </row>
        <row r="504">
          <cell r="L504">
            <v>70.34</v>
          </cell>
          <cell r="O504">
            <v>74.03</v>
          </cell>
          <cell r="R504">
            <v>23.93</v>
          </cell>
          <cell r="U504">
            <v>70.34</v>
          </cell>
          <cell r="W504">
            <v>67</v>
          </cell>
          <cell r="X504">
            <v>69.069999999999993</v>
          </cell>
          <cell r="Y504">
            <v>23.33</v>
          </cell>
          <cell r="Z504">
            <v>43.95</v>
          </cell>
          <cell r="AA504" t="str">
            <v/>
          </cell>
        </row>
        <row r="505">
          <cell r="L505">
            <v>70.34</v>
          </cell>
          <cell r="O505">
            <v>74.03</v>
          </cell>
          <cell r="R505">
            <v>23.93</v>
          </cell>
          <cell r="U505">
            <v>70.34</v>
          </cell>
          <cell r="W505">
            <v>67</v>
          </cell>
          <cell r="X505">
            <v>69.069999999999993</v>
          </cell>
          <cell r="Y505">
            <v>23.33</v>
          </cell>
          <cell r="Z505">
            <v>43.95</v>
          </cell>
          <cell r="AA505" t="str">
            <v/>
          </cell>
        </row>
        <row r="506">
          <cell r="L506">
            <v>70.34</v>
          </cell>
          <cell r="O506">
            <v>74.03</v>
          </cell>
          <cell r="R506">
            <v>23.93</v>
          </cell>
          <cell r="U506">
            <v>70.34</v>
          </cell>
          <cell r="W506">
            <v>67</v>
          </cell>
          <cell r="X506">
            <v>69.069999999999993</v>
          </cell>
          <cell r="Y506">
            <v>23.33</v>
          </cell>
          <cell r="Z506">
            <v>43.95</v>
          </cell>
          <cell r="AA506" t="str">
            <v/>
          </cell>
        </row>
        <row r="507">
          <cell r="L507">
            <v>70.34</v>
          </cell>
          <cell r="O507">
            <v>74.03</v>
          </cell>
          <cell r="R507">
            <v>23.93</v>
          </cell>
          <cell r="U507">
            <v>70.34</v>
          </cell>
          <cell r="W507">
            <v>67</v>
          </cell>
          <cell r="X507">
            <v>69.069999999999993</v>
          </cell>
          <cell r="Y507">
            <v>23.33</v>
          </cell>
          <cell r="Z507">
            <v>43.95</v>
          </cell>
          <cell r="AA507" t="str">
            <v/>
          </cell>
        </row>
        <row r="508">
          <cell r="L508">
            <v>70.34</v>
          </cell>
          <cell r="O508">
            <v>74.03</v>
          </cell>
          <cell r="R508">
            <v>23.93</v>
          </cell>
          <cell r="U508">
            <v>70.34</v>
          </cell>
          <cell r="W508">
            <v>67</v>
          </cell>
          <cell r="X508">
            <v>69.069999999999993</v>
          </cell>
          <cell r="Y508">
            <v>23.33</v>
          </cell>
          <cell r="Z508">
            <v>43.95</v>
          </cell>
          <cell r="AA508" t="str">
            <v/>
          </cell>
        </row>
        <row r="509">
          <cell r="L509">
            <v>70.34</v>
          </cell>
          <cell r="O509">
            <v>74.03</v>
          </cell>
          <cell r="R509">
            <v>23.93</v>
          </cell>
          <cell r="U509">
            <v>70.34</v>
          </cell>
          <cell r="W509">
            <v>67</v>
          </cell>
          <cell r="X509">
            <v>69.069999999999993</v>
          </cell>
          <cell r="Y509">
            <v>23.33</v>
          </cell>
          <cell r="Z509">
            <v>43.95</v>
          </cell>
          <cell r="AA509" t="str">
            <v/>
          </cell>
        </row>
        <row r="510">
          <cell r="L510">
            <v>70.34</v>
          </cell>
          <cell r="O510">
            <v>74.03</v>
          </cell>
          <cell r="R510">
            <v>23.93</v>
          </cell>
          <cell r="U510">
            <v>70.34</v>
          </cell>
          <cell r="W510">
            <v>67</v>
          </cell>
          <cell r="X510">
            <v>69.069999999999993</v>
          </cell>
          <cell r="Y510">
            <v>23.33</v>
          </cell>
          <cell r="Z510">
            <v>43.95</v>
          </cell>
          <cell r="AA510" t="str">
            <v/>
          </cell>
        </row>
        <row r="511">
          <cell r="L511">
            <v>70.34</v>
          </cell>
          <cell r="O511">
            <v>74.03</v>
          </cell>
          <cell r="R511">
            <v>23.93</v>
          </cell>
          <cell r="U511">
            <v>70.34</v>
          </cell>
          <cell r="W511">
            <v>67</v>
          </cell>
          <cell r="X511">
            <v>69.069999999999993</v>
          </cell>
          <cell r="Y511">
            <v>23.33</v>
          </cell>
          <cell r="Z511">
            <v>43.95</v>
          </cell>
          <cell r="AA511" t="str">
            <v/>
          </cell>
        </row>
        <row r="512">
          <cell r="L512">
            <v>70.34</v>
          </cell>
          <cell r="O512">
            <v>74.03</v>
          </cell>
          <cell r="R512">
            <v>23.93</v>
          </cell>
          <cell r="U512">
            <v>70.34</v>
          </cell>
          <cell r="W512">
            <v>67</v>
          </cell>
          <cell r="X512">
            <v>69.069999999999993</v>
          </cell>
          <cell r="Y512">
            <v>23.33</v>
          </cell>
          <cell r="Z512">
            <v>43.95</v>
          </cell>
          <cell r="AA512" t="str">
            <v/>
          </cell>
        </row>
        <row r="513">
          <cell r="L513">
            <v>70.34</v>
          </cell>
          <cell r="O513">
            <v>74.03</v>
          </cell>
          <cell r="R513">
            <v>23.93</v>
          </cell>
          <cell r="U513">
            <v>70.34</v>
          </cell>
          <cell r="W513">
            <v>67</v>
          </cell>
          <cell r="X513">
            <v>69.069999999999993</v>
          </cell>
          <cell r="Y513">
            <v>23.33</v>
          </cell>
          <cell r="Z513">
            <v>43.95</v>
          </cell>
          <cell r="AA513" t="str">
            <v/>
          </cell>
        </row>
        <row r="514">
          <cell r="L514">
            <v>70.34</v>
          </cell>
          <cell r="O514">
            <v>74.03</v>
          </cell>
          <cell r="R514">
            <v>23.93</v>
          </cell>
          <cell r="U514">
            <v>70.34</v>
          </cell>
          <cell r="W514">
            <v>67</v>
          </cell>
          <cell r="X514">
            <v>69.069999999999993</v>
          </cell>
          <cell r="Y514">
            <v>23.33</v>
          </cell>
          <cell r="Z514">
            <v>43.95</v>
          </cell>
          <cell r="AA514" t="str">
            <v/>
          </cell>
        </row>
        <row r="515">
          <cell r="L515">
            <v>70.34</v>
          </cell>
          <cell r="O515">
            <v>74.03</v>
          </cell>
          <cell r="R515">
            <v>23.93</v>
          </cell>
          <cell r="U515">
            <v>70.34</v>
          </cell>
          <cell r="W515">
            <v>67</v>
          </cell>
          <cell r="X515">
            <v>69.069999999999993</v>
          </cell>
          <cell r="Y515">
            <v>23.33</v>
          </cell>
          <cell r="Z515">
            <v>43.95</v>
          </cell>
          <cell r="AA515" t="str">
            <v/>
          </cell>
        </row>
        <row r="516">
          <cell r="L516">
            <v>70.34</v>
          </cell>
          <cell r="O516">
            <v>74.03</v>
          </cell>
          <cell r="R516">
            <v>23.93</v>
          </cell>
          <cell r="U516">
            <v>70.34</v>
          </cell>
          <cell r="W516">
            <v>67</v>
          </cell>
          <cell r="X516">
            <v>69.069999999999993</v>
          </cell>
          <cell r="Y516">
            <v>23.33</v>
          </cell>
          <cell r="Z516">
            <v>43.95</v>
          </cell>
          <cell r="AA516" t="str">
            <v/>
          </cell>
        </row>
        <row r="517">
          <cell r="L517">
            <v>70.34</v>
          </cell>
          <cell r="O517">
            <v>74.03</v>
          </cell>
          <cell r="R517">
            <v>23.93</v>
          </cell>
          <cell r="U517">
            <v>70.34</v>
          </cell>
          <cell r="W517">
            <v>67</v>
          </cell>
          <cell r="X517">
            <v>69.069999999999993</v>
          </cell>
          <cell r="Y517">
            <v>23.33</v>
          </cell>
          <cell r="Z517">
            <v>43.95</v>
          </cell>
          <cell r="AA517" t="str">
            <v/>
          </cell>
        </row>
        <row r="518">
          <cell r="L518">
            <v>70.34</v>
          </cell>
          <cell r="O518">
            <v>74.03</v>
          </cell>
          <cell r="R518">
            <v>23.93</v>
          </cell>
          <cell r="U518">
            <v>70.34</v>
          </cell>
          <cell r="W518">
            <v>67</v>
          </cell>
          <cell r="X518">
            <v>69.069999999999993</v>
          </cell>
          <cell r="Y518">
            <v>23.33</v>
          </cell>
          <cell r="Z518">
            <v>43.95</v>
          </cell>
          <cell r="AA518" t="str">
            <v/>
          </cell>
        </row>
        <row r="519">
          <cell r="L519">
            <v>70.34</v>
          </cell>
          <cell r="O519">
            <v>74.03</v>
          </cell>
          <cell r="R519">
            <v>23.93</v>
          </cell>
          <cell r="U519">
            <v>70.34</v>
          </cell>
          <cell r="W519">
            <v>67</v>
          </cell>
          <cell r="X519">
            <v>69.069999999999993</v>
          </cell>
          <cell r="Y519">
            <v>23.33</v>
          </cell>
          <cell r="Z519">
            <v>43.95</v>
          </cell>
          <cell r="AA519" t="str">
            <v/>
          </cell>
        </row>
        <row r="520">
          <cell r="L520">
            <v>70.34</v>
          </cell>
          <cell r="O520">
            <v>74.03</v>
          </cell>
          <cell r="R520">
            <v>23.93</v>
          </cell>
          <cell r="U520">
            <v>70.34</v>
          </cell>
          <cell r="W520">
            <v>67</v>
          </cell>
          <cell r="X520">
            <v>69.069999999999993</v>
          </cell>
          <cell r="Y520">
            <v>23.33</v>
          </cell>
          <cell r="Z520">
            <v>43.95</v>
          </cell>
          <cell r="AA520" t="str">
            <v/>
          </cell>
        </row>
        <row r="521">
          <cell r="L521">
            <v>70.34</v>
          </cell>
          <cell r="O521">
            <v>74.03</v>
          </cell>
          <cell r="R521">
            <v>23.93</v>
          </cell>
          <cell r="U521">
            <v>70.34</v>
          </cell>
          <cell r="W521">
            <v>67</v>
          </cell>
          <cell r="X521">
            <v>69.069999999999993</v>
          </cell>
          <cell r="Y521">
            <v>23.33</v>
          </cell>
          <cell r="Z521">
            <v>43.95</v>
          </cell>
          <cell r="AA521" t="str">
            <v/>
          </cell>
        </row>
        <row r="522">
          <cell r="L522">
            <v>70.34</v>
          </cell>
          <cell r="O522">
            <v>74.03</v>
          </cell>
          <cell r="R522">
            <v>23.93</v>
          </cell>
          <cell r="U522">
            <v>70.34</v>
          </cell>
          <cell r="W522">
            <v>67</v>
          </cell>
          <cell r="X522">
            <v>69.069999999999993</v>
          </cell>
          <cell r="Y522">
            <v>23.33</v>
          </cell>
          <cell r="Z522">
            <v>43.95</v>
          </cell>
          <cell r="AA522" t="str">
            <v/>
          </cell>
        </row>
        <row r="523">
          <cell r="L523">
            <v>70.34</v>
          </cell>
          <cell r="O523">
            <v>74.03</v>
          </cell>
          <cell r="R523">
            <v>23.93</v>
          </cell>
          <cell r="U523">
            <v>70.34</v>
          </cell>
          <cell r="W523">
            <v>67</v>
          </cell>
          <cell r="X523">
            <v>69.069999999999993</v>
          </cell>
          <cell r="Y523">
            <v>23.33</v>
          </cell>
          <cell r="Z523">
            <v>43.95</v>
          </cell>
          <cell r="AA523" t="str">
            <v/>
          </cell>
        </row>
        <row r="524">
          <cell r="L524">
            <v>70.34</v>
          </cell>
          <cell r="O524">
            <v>74.03</v>
          </cell>
          <cell r="R524">
            <v>23.93</v>
          </cell>
          <cell r="U524">
            <v>70.34</v>
          </cell>
          <cell r="W524">
            <v>67</v>
          </cell>
          <cell r="X524">
            <v>69.069999999999993</v>
          </cell>
          <cell r="Y524">
            <v>23.33</v>
          </cell>
          <cell r="Z524">
            <v>43.95</v>
          </cell>
          <cell r="AA524" t="str">
            <v/>
          </cell>
        </row>
        <row r="525">
          <cell r="L525">
            <v>70.34</v>
          </cell>
          <cell r="O525">
            <v>74.03</v>
          </cell>
          <cell r="R525">
            <v>23.93</v>
          </cell>
          <cell r="U525">
            <v>70.34</v>
          </cell>
          <cell r="W525">
            <v>67</v>
          </cell>
          <cell r="X525">
            <v>69.069999999999993</v>
          </cell>
          <cell r="Y525">
            <v>23.33</v>
          </cell>
          <cell r="Z525">
            <v>43.95</v>
          </cell>
          <cell r="AA525" t="str">
            <v/>
          </cell>
        </row>
        <row r="526">
          <cell r="L526">
            <v>70.34</v>
          </cell>
          <cell r="O526">
            <v>74.03</v>
          </cell>
          <cell r="R526">
            <v>23.93</v>
          </cell>
          <cell r="U526">
            <v>70.34</v>
          </cell>
          <cell r="W526">
            <v>67</v>
          </cell>
          <cell r="X526">
            <v>69.069999999999993</v>
          </cell>
          <cell r="Y526">
            <v>23.33</v>
          </cell>
          <cell r="Z526">
            <v>43.95</v>
          </cell>
          <cell r="AA526" t="str">
            <v/>
          </cell>
        </row>
        <row r="527">
          <cell r="L527">
            <v>70.34</v>
          </cell>
          <cell r="O527">
            <v>74.03</v>
          </cell>
          <cell r="R527">
            <v>23.93</v>
          </cell>
          <cell r="U527">
            <v>70.34</v>
          </cell>
          <cell r="W527">
            <v>67</v>
          </cell>
          <cell r="X527">
            <v>69.069999999999993</v>
          </cell>
          <cell r="Y527">
            <v>23.33</v>
          </cell>
          <cell r="Z527">
            <v>43.95</v>
          </cell>
          <cell r="AA527" t="str">
            <v/>
          </cell>
        </row>
        <row r="528">
          <cell r="L528">
            <v>70.34</v>
          </cell>
          <cell r="O528">
            <v>74.03</v>
          </cell>
          <cell r="R528">
            <v>23.93</v>
          </cell>
          <cell r="U528">
            <v>70.34</v>
          </cell>
          <cell r="W528">
            <v>67</v>
          </cell>
          <cell r="X528">
            <v>69.069999999999993</v>
          </cell>
          <cell r="Y528">
            <v>23.33</v>
          </cell>
          <cell r="Z528">
            <v>43.95</v>
          </cell>
          <cell r="AA528" t="str">
            <v/>
          </cell>
        </row>
        <row r="529">
          <cell r="L529">
            <v>70.34</v>
          </cell>
          <cell r="O529">
            <v>74.03</v>
          </cell>
          <cell r="R529">
            <v>23.93</v>
          </cell>
          <cell r="U529">
            <v>70.34</v>
          </cell>
          <cell r="W529">
            <v>67</v>
          </cell>
          <cell r="X529">
            <v>69.069999999999993</v>
          </cell>
          <cell r="Y529">
            <v>23.33</v>
          </cell>
          <cell r="Z529">
            <v>43.95</v>
          </cell>
          <cell r="AA529" t="str">
            <v/>
          </cell>
        </row>
        <row r="530">
          <cell r="L530">
            <v>70.34</v>
          </cell>
          <cell r="O530">
            <v>74.03</v>
          </cell>
          <cell r="R530">
            <v>23.93</v>
          </cell>
          <cell r="U530">
            <v>70.34</v>
          </cell>
          <cell r="W530">
            <v>67</v>
          </cell>
          <cell r="X530">
            <v>69.069999999999993</v>
          </cell>
          <cell r="Y530">
            <v>23.33</v>
          </cell>
          <cell r="Z530">
            <v>43.95</v>
          </cell>
          <cell r="AA530" t="str">
            <v/>
          </cell>
        </row>
        <row r="531">
          <cell r="L531">
            <v>70.34</v>
          </cell>
          <cell r="O531">
            <v>74.03</v>
          </cell>
          <cell r="R531">
            <v>23.93</v>
          </cell>
          <cell r="U531">
            <v>70.34</v>
          </cell>
          <cell r="W531">
            <v>67</v>
          </cell>
          <cell r="X531">
            <v>69.069999999999993</v>
          </cell>
          <cell r="Y531">
            <v>23.33</v>
          </cell>
          <cell r="Z531">
            <v>43.95</v>
          </cell>
          <cell r="AA531" t="str">
            <v/>
          </cell>
        </row>
        <row r="532">
          <cell r="L532">
            <v>70.34</v>
          </cell>
          <cell r="O532">
            <v>74.03</v>
          </cell>
          <cell r="R532">
            <v>23.93</v>
          </cell>
          <cell r="U532">
            <v>70.34</v>
          </cell>
          <cell r="W532">
            <v>67</v>
          </cell>
          <cell r="X532">
            <v>69.069999999999993</v>
          </cell>
          <cell r="Y532">
            <v>23.33</v>
          </cell>
          <cell r="Z532">
            <v>43.95</v>
          </cell>
          <cell r="AA532" t="str">
            <v/>
          </cell>
        </row>
        <row r="533">
          <cell r="L533">
            <v>70.34</v>
          </cell>
          <cell r="O533">
            <v>74.03</v>
          </cell>
          <cell r="R533">
            <v>23.93</v>
          </cell>
          <cell r="U533">
            <v>70.34</v>
          </cell>
          <cell r="W533">
            <v>67</v>
          </cell>
          <cell r="X533">
            <v>69.069999999999993</v>
          </cell>
          <cell r="Y533">
            <v>23.33</v>
          </cell>
          <cell r="Z533">
            <v>43.95</v>
          </cell>
          <cell r="AA533" t="str">
            <v/>
          </cell>
        </row>
        <row r="534">
          <cell r="L534">
            <v>70.34</v>
          </cell>
          <cell r="O534">
            <v>74.03</v>
          </cell>
          <cell r="R534">
            <v>23.93</v>
          </cell>
          <cell r="U534">
            <v>70.34</v>
          </cell>
          <cell r="W534">
            <v>67</v>
          </cell>
          <cell r="X534">
            <v>69.069999999999993</v>
          </cell>
          <cell r="Y534">
            <v>23.33</v>
          </cell>
          <cell r="Z534">
            <v>43.95</v>
          </cell>
          <cell r="AA534" t="str">
            <v/>
          </cell>
        </row>
        <row r="535">
          <cell r="L535">
            <v>70.34</v>
          </cell>
          <cell r="O535">
            <v>74.03</v>
          </cell>
          <cell r="R535">
            <v>23.93</v>
          </cell>
          <cell r="U535">
            <v>70.34</v>
          </cell>
          <cell r="W535">
            <v>67</v>
          </cell>
          <cell r="X535">
            <v>69.069999999999993</v>
          </cell>
          <cell r="Y535">
            <v>23.33</v>
          </cell>
          <cell r="Z535">
            <v>43.95</v>
          </cell>
          <cell r="AA535" t="str">
            <v/>
          </cell>
        </row>
        <row r="536">
          <cell r="L536">
            <v>70.34</v>
          </cell>
          <cell r="O536">
            <v>74.03</v>
          </cell>
          <cell r="R536">
            <v>23.93</v>
          </cell>
          <cell r="U536">
            <v>70.34</v>
          </cell>
          <cell r="W536">
            <v>67</v>
          </cell>
          <cell r="X536">
            <v>69.069999999999993</v>
          </cell>
          <cell r="Y536">
            <v>23.33</v>
          </cell>
          <cell r="Z536">
            <v>43.95</v>
          </cell>
          <cell r="AA536" t="str">
            <v/>
          </cell>
        </row>
        <row r="537">
          <cell r="L537">
            <v>70.34</v>
          </cell>
          <cell r="O537">
            <v>74.03</v>
          </cell>
          <cell r="R537">
            <v>23.93</v>
          </cell>
          <cell r="U537">
            <v>70.34</v>
          </cell>
          <cell r="W537">
            <v>67</v>
          </cell>
          <cell r="X537">
            <v>69.069999999999993</v>
          </cell>
          <cell r="Y537">
            <v>23.33</v>
          </cell>
          <cell r="Z537">
            <v>43.95</v>
          </cell>
          <cell r="AA537" t="str">
            <v/>
          </cell>
        </row>
        <row r="538">
          <cell r="M538">
            <v>71.400000000000006</v>
          </cell>
          <cell r="P538">
            <v>75.37</v>
          </cell>
          <cell r="S538">
            <v>23.93</v>
          </cell>
          <cell r="V538">
            <v>71.400000000000006</v>
          </cell>
          <cell r="W538">
            <v>67</v>
          </cell>
          <cell r="X538">
            <v>69.069999999999993</v>
          </cell>
          <cell r="Y538">
            <v>23.33</v>
          </cell>
          <cell r="Z538">
            <v>43.95</v>
          </cell>
          <cell r="AA538" t="str">
            <v/>
          </cell>
        </row>
        <row r="539">
          <cell r="M539">
            <v>71.400000000000006</v>
          </cell>
          <cell r="P539">
            <v>75.37</v>
          </cell>
          <cell r="S539">
            <v>23.93</v>
          </cell>
          <cell r="V539">
            <v>71.400000000000006</v>
          </cell>
          <cell r="W539">
            <v>67</v>
          </cell>
          <cell r="X539">
            <v>69.069999999999993</v>
          </cell>
          <cell r="Y539">
            <v>23.33</v>
          </cell>
          <cell r="Z539">
            <v>43.95</v>
          </cell>
          <cell r="AA539" t="str">
            <v/>
          </cell>
        </row>
        <row r="540">
          <cell r="M540">
            <v>71.400000000000006</v>
          </cell>
          <cell r="P540">
            <v>75.37</v>
          </cell>
          <cell r="S540">
            <v>23.93</v>
          </cell>
          <cell r="V540">
            <v>71.400000000000006</v>
          </cell>
          <cell r="W540">
            <v>67</v>
          </cell>
          <cell r="X540">
            <v>69.069999999999993</v>
          </cell>
          <cell r="Y540">
            <v>23.33</v>
          </cell>
          <cell r="Z540">
            <v>43.95</v>
          </cell>
          <cell r="AA540" t="str">
            <v/>
          </cell>
        </row>
        <row r="541">
          <cell r="M541">
            <v>71.400000000000006</v>
          </cell>
          <cell r="P541">
            <v>75.37</v>
          </cell>
          <cell r="S541">
            <v>23.93</v>
          </cell>
          <cell r="V541">
            <v>71.400000000000006</v>
          </cell>
          <cell r="W541">
            <v>67</v>
          </cell>
          <cell r="X541">
            <v>69.069999999999993</v>
          </cell>
          <cell r="Y541">
            <v>23.33</v>
          </cell>
          <cell r="Z541">
            <v>43.95</v>
          </cell>
          <cell r="AA541" t="str">
            <v/>
          </cell>
        </row>
        <row r="542">
          <cell r="M542">
            <v>71.400000000000006</v>
          </cell>
          <cell r="P542">
            <v>75.37</v>
          </cell>
          <cell r="S542">
            <v>23.93</v>
          </cell>
          <cell r="V542">
            <v>71.400000000000006</v>
          </cell>
          <cell r="W542">
            <v>67</v>
          </cell>
          <cell r="X542">
            <v>69.069999999999993</v>
          </cell>
          <cell r="Y542">
            <v>23.33</v>
          </cell>
          <cell r="Z542">
            <v>43.95</v>
          </cell>
          <cell r="AA542" t="str">
            <v/>
          </cell>
        </row>
        <row r="543">
          <cell r="M543">
            <v>71.400000000000006</v>
          </cell>
          <cell r="P543">
            <v>75.37</v>
          </cell>
          <cell r="S543">
            <v>23.93</v>
          </cell>
          <cell r="V543">
            <v>71.400000000000006</v>
          </cell>
          <cell r="W543">
            <v>67</v>
          </cell>
          <cell r="X543">
            <v>69.069999999999993</v>
          </cell>
          <cell r="Y543">
            <v>23.33</v>
          </cell>
          <cell r="Z543">
            <v>43.95</v>
          </cell>
          <cell r="AA543" t="str">
            <v/>
          </cell>
        </row>
        <row r="544">
          <cell r="M544">
            <v>71.400000000000006</v>
          </cell>
          <cell r="P544">
            <v>75.37</v>
          </cell>
          <cell r="S544">
            <v>23.93</v>
          </cell>
          <cell r="V544">
            <v>71.400000000000006</v>
          </cell>
          <cell r="W544">
            <v>67</v>
          </cell>
          <cell r="X544">
            <v>69.069999999999993</v>
          </cell>
          <cell r="Y544">
            <v>23.33</v>
          </cell>
          <cell r="Z544">
            <v>43.95</v>
          </cell>
          <cell r="AA544" t="str">
            <v/>
          </cell>
        </row>
        <row r="545">
          <cell r="M545">
            <v>71.400000000000006</v>
          </cell>
          <cell r="P545">
            <v>75.37</v>
          </cell>
          <cell r="S545">
            <v>23.93</v>
          </cell>
          <cell r="V545">
            <v>71.400000000000006</v>
          </cell>
          <cell r="W545">
            <v>67</v>
          </cell>
          <cell r="X545">
            <v>69.069999999999993</v>
          </cell>
          <cell r="Y545">
            <v>23.33</v>
          </cell>
          <cell r="Z545">
            <v>43.95</v>
          </cell>
          <cell r="AA545" t="str">
            <v/>
          </cell>
        </row>
        <row r="546">
          <cell r="M546">
            <v>71.400000000000006</v>
          </cell>
          <cell r="P546">
            <v>75.37</v>
          </cell>
          <cell r="S546">
            <v>23.93</v>
          </cell>
          <cell r="V546">
            <v>71.400000000000006</v>
          </cell>
          <cell r="W546">
            <v>67</v>
          </cell>
          <cell r="X546">
            <v>69.069999999999993</v>
          </cell>
          <cell r="Y546">
            <v>23.33</v>
          </cell>
          <cell r="Z546">
            <v>43.95</v>
          </cell>
          <cell r="AA546" t="str">
            <v/>
          </cell>
        </row>
        <row r="547">
          <cell r="M547">
            <v>71.400000000000006</v>
          </cell>
          <cell r="P547">
            <v>75.37</v>
          </cell>
          <cell r="S547">
            <v>23.93</v>
          </cell>
          <cell r="V547">
            <v>71.400000000000006</v>
          </cell>
          <cell r="W547">
            <v>67</v>
          </cell>
          <cell r="X547">
            <v>69.069999999999993</v>
          </cell>
          <cell r="Y547">
            <v>23.33</v>
          </cell>
          <cell r="Z547">
            <v>43.95</v>
          </cell>
          <cell r="AA547" t="str">
            <v/>
          </cell>
        </row>
        <row r="548">
          <cell r="M548">
            <v>71.400000000000006</v>
          </cell>
          <cell r="P548">
            <v>75.37</v>
          </cell>
          <cell r="S548">
            <v>23.93</v>
          </cell>
          <cell r="V548">
            <v>71.400000000000006</v>
          </cell>
          <cell r="W548">
            <v>67</v>
          </cell>
          <cell r="X548">
            <v>69.069999999999993</v>
          </cell>
          <cell r="Y548">
            <v>23.33</v>
          </cell>
          <cell r="Z548">
            <v>43.95</v>
          </cell>
          <cell r="AA548" t="str">
            <v/>
          </cell>
        </row>
        <row r="549">
          <cell r="M549">
            <v>71.400000000000006</v>
          </cell>
          <cell r="P549">
            <v>75.37</v>
          </cell>
          <cell r="S549">
            <v>23.93</v>
          </cell>
          <cell r="V549">
            <v>71.400000000000006</v>
          </cell>
          <cell r="W549">
            <v>67</v>
          </cell>
          <cell r="X549">
            <v>69.069999999999993</v>
          </cell>
          <cell r="Y549">
            <v>23.33</v>
          </cell>
          <cell r="Z549">
            <v>43.95</v>
          </cell>
          <cell r="AA549" t="str">
            <v/>
          </cell>
        </row>
        <row r="550">
          <cell r="M550">
            <v>71.400000000000006</v>
          </cell>
          <cell r="P550">
            <v>75.37</v>
          </cell>
          <cell r="S550">
            <v>23.93</v>
          </cell>
          <cell r="V550">
            <v>71.400000000000006</v>
          </cell>
          <cell r="W550">
            <v>67</v>
          </cell>
          <cell r="X550">
            <v>69.069999999999993</v>
          </cell>
          <cell r="Y550">
            <v>23.33</v>
          </cell>
          <cell r="Z550">
            <v>43.95</v>
          </cell>
          <cell r="AA550" t="str">
            <v/>
          </cell>
        </row>
        <row r="551">
          <cell r="M551">
            <v>71.400000000000006</v>
          </cell>
          <cell r="P551">
            <v>75.37</v>
          </cell>
          <cell r="S551">
            <v>23.93</v>
          </cell>
          <cell r="V551">
            <v>71.400000000000006</v>
          </cell>
          <cell r="W551">
            <v>67</v>
          </cell>
          <cell r="X551">
            <v>69.069999999999993</v>
          </cell>
          <cell r="Y551">
            <v>23.33</v>
          </cell>
          <cell r="Z551">
            <v>43.95</v>
          </cell>
          <cell r="AA551" t="str">
            <v/>
          </cell>
        </row>
        <row r="552">
          <cell r="M552">
            <v>71.400000000000006</v>
          </cell>
          <cell r="P552">
            <v>75.37</v>
          </cell>
          <cell r="S552">
            <v>23.93</v>
          </cell>
          <cell r="V552">
            <v>71.400000000000006</v>
          </cell>
          <cell r="W552">
            <v>67</v>
          </cell>
          <cell r="X552">
            <v>69.069999999999993</v>
          </cell>
          <cell r="Y552">
            <v>23.33</v>
          </cell>
          <cell r="Z552">
            <v>43.95</v>
          </cell>
          <cell r="AA552" t="str">
            <v/>
          </cell>
        </row>
        <row r="553">
          <cell r="M553">
            <v>71.400000000000006</v>
          </cell>
          <cell r="P553">
            <v>75.37</v>
          </cell>
          <cell r="S553">
            <v>23.93</v>
          </cell>
          <cell r="V553">
            <v>71.400000000000006</v>
          </cell>
          <cell r="W553">
            <v>67</v>
          </cell>
          <cell r="X553">
            <v>69.069999999999993</v>
          </cell>
          <cell r="Y553">
            <v>23.33</v>
          </cell>
          <cell r="Z553">
            <v>43.95</v>
          </cell>
          <cell r="AA553" t="str">
            <v/>
          </cell>
        </row>
        <row r="554">
          <cell r="M554">
            <v>71.400000000000006</v>
          </cell>
          <cell r="P554">
            <v>75.37</v>
          </cell>
          <cell r="S554">
            <v>23.93</v>
          </cell>
          <cell r="V554">
            <v>71.400000000000006</v>
          </cell>
          <cell r="W554">
            <v>67</v>
          </cell>
          <cell r="X554">
            <v>69.069999999999993</v>
          </cell>
          <cell r="Y554">
            <v>23.33</v>
          </cell>
          <cell r="Z554">
            <v>43.95</v>
          </cell>
          <cell r="AA554" t="str">
            <v/>
          </cell>
        </row>
        <row r="555">
          <cell r="M555">
            <v>71.400000000000006</v>
          </cell>
          <cell r="P555">
            <v>75.37</v>
          </cell>
          <cell r="S555">
            <v>23.93</v>
          </cell>
          <cell r="V555">
            <v>71.400000000000006</v>
          </cell>
          <cell r="W555">
            <v>67</v>
          </cell>
          <cell r="X555">
            <v>69.069999999999993</v>
          </cell>
          <cell r="Y555">
            <v>23.33</v>
          </cell>
          <cell r="Z555">
            <v>43.95</v>
          </cell>
          <cell r="AA555">
            <v>100</v>
          </cell>
        </row>
        <row r="556">
          <cell r="K556">
            <v>71.599999999999994</v>
          </cell>
          <cell r="N556">
            <v>71.599999999999994</v>
          </cell>
          <cell r="Q556">
            <v>24.29</v>
          </cell>
          <cell r="T556">
            <v>71.599999999999994</v>
          </cell>
          <cell r="W556">
            <v>67</v>
          </cell>
          <cell r="X556">
            <v>69.069999999999993</v>
          </cell>
          <cell r="Y556">
            <v>23.33</v>
          </cell>
          <cell r="Z556">
            <v>43.95</v>
          </cell>
          <cell r="AA556" t="str">
            <v/>
          </cell>
        </row>
        <row r="557">
          <cell r="K557">
            <v>71.599999999999994</v>
          </cell>
          <cell r="N557">
            <v>71.599999999999994</v>
          </cell>
          <cell r="Q557">
            <v>24.29</v>
          </cell>
          <cell r="T557">
            <v>71.599999999999994</v>
          </cell>
          <cell r="W557">
            <v>67</v>
          </cell>
          <cell r="X557">
            <v>69.069999999999993</v>
          </cell>
          <cell r="Y557">
            <v>23.33</v>
          </cell>
          <cell r="Z557">
            <v>43.95</v>
          </cell>
          <cell r="AA557" t="str">
            <v/>
          </cell>
        </row>
        <row r="558">
          <cell r="K558">
            <v>71.599999999999994</v>
          </cell>
          <cell r="N558">
            <v>71.599999999999994</v>
          </cell>
          <cell r="Q558">
            <v>24.29</v>
          </cell>
          <cell r="T558">
            <v>71.599999999999994</v>
          </cell>
          <cell r="W558">
            <v>67</v>
          </cell>
          <cell r="X558">
            <v>69.069999999999993</v>
          </cell>
          <cell r="Y558">
            <v>23.33</v>
          </cell>
          <cell r="Z558">
            <v>43.95</v>
          </cell>
          <cell r="AA558" t="str">
            <v/>
          </cell>
        </row>
        <row r="559">
          <cell r="K559">
            <v>71.599999999999994</v>
          </cell>
          <cell r="N559">
            <v>71.599999999999994</v>
          </cell>
          <cell r="Q559">
            <v>24.29</v>
          </cell>
          <cell r="T559">
            <v>71.599999999999994</v>
          </cell>
          <cell r="W559">
            <v>67</v>
          </cell>
          <cell r="X559">
            <v>69.069999999999993</v>
          </cell>
          <cell r="Y559">
            <v>23.33</v>
          </cell>
          <cell r="Z559">
            <v>43.95</v>
          </cell>
          <cell r="AA559" t="str">
            <v/>
          </cell>
        </row>
        <row r="560">
          <cell r="K560">
            <v>71.599999999999994</v>
          </cell>
          <cell r="N560">
            <v>71.599999999999994</v>
          </cell>
          <cell r="Q560">
            <v>24.29</v>
          </cell>
          <cell r="T560">
            <v>71.599999999999994</v>
          </cell>
          <cell r="W560">
            <v>67</v>
          </cell>
          <cell r="X560">
            <v>69.069999999999993</v>
          </cell>
          <cell r="Y560">
            <v>23.33</v>
          </cell>
          <cell r="Z560">
            <v>43.95</v>
          </cell>
          <cell r="AA560" t="str">
            <v/>
          </cell>
        </row>
        <row r="561">
          <cell r="K561">
            <v>71.599999999999994</v>
          </cell>
          <cell r="N561">
            <v>71.599999999999994</v>
          </cell>
          <cell r="Q561">
            <v>24.29</v>
          </cell>
          <cell r="T561">
            <v>71.599999999999994</v>
          </cell>
          <cell r="W561">
            <v>67</v>
          </cell>
          <cell r="X561">
            <v>69.069999999999993</v>
          </cell>
          <cell r="Y561">
            <v>23.33</v>
          </cell>
          <cell r="Z561">
            <v>43.95</v>
          </cell>
          <cell r="AA561" t="str">
            <v/>
          </cell>
        </row>
        <row r="562">
          <cell r="K562">
            <v>71.599999999999994</v>
          </cell>
          <cell r="N562">
            <v>71.599999999999994</v>
          </cell>
          <cell r="Q562">
            <v>24.29</v>
          </cell>
          <cell r="T562">
            <v>71.599999999999994</v>
          </cell>
          <cell r="W562">
            <v>67</v>
          </cell>
          <cell r="X562">
            <v>69.069999999999993</v>
          </cell>
          <cell r="Y562">
            <v>23.33</v>
          </cell>
          <cell r="Z562">
            <v>43.95</v>
          </cell>
          <cell r="AA562" t="str">
            <v/>
          </cell>
        </row>
        <row r="563">
          <cell r="K563">
            <v>71.599999999999994</v>
          </cell>
          <cell r="N563">
            <v>71.599999999999994</v>
          </cell>
          <cell r="Q563">
            <v>24.29</v>
          </cell>
          <cell r="T563">
            <v>71.599999999999994</v>
          </cell>
          <cell r="W563">
            <v>67</v>
          </cell>
          <cell r="X563">
            <v>69.069999999999993</v>
          </cell>
          <cell r="Y563">
            <v>23.33</v>
          </cell>
          <cell r="Z563">
            <v>43.95</v>
          </cell>
          <cell r="AA563" t="str">
            <v/>
          </cell>
        </row>
        <row r="564">
          <cell r="K564">
            <v>71.599999999999994</v>
          </cell>
          <cell r="N564">
            <v>71.599999999999994</v>
          </cell>
          <cell r="Q564">
            <v>24.29</v>
          </cell>
          <cell r="T564">
            <v>71.599999999999994</v>
          </cell>
          <cell r="W564">
            <v>67</v>
          </cell>
          <cell r="X564">
            <v>69.069999999999993</v>
          </cell>
          <cell r="Y564">
            <v>23.33</v>
          </cell>
          <cell r="Z564">
            <v>43.95</v>
          </cell>
          <cell r="AA564" t="str">
            <v/>
          </cell>
        </row>
        <row r="565">
          <cell r="K565">
            <v>71.599999999999994</v>
          </cell>
          <cell r="N565">
            <v>71.599999999999994</v>
          </cell>
          <cell r="Q565">
            <v>24.29</v>
          </cell>
          <cell r="T565">
            <v>71.599999999999994</v>
          </cell>
          <cell r="W565">
            <v>67</v>
          </cell>
          <cell r="X565">
            <v>69.069999999999993</v>
          </cell>
          <cell r="Y565">
            <v>23.33</v>
          </cell>
          <cell r="Z565">
            <v>43.95</v>
          </cell>
          <cell r="AA565" t="str">
            <v/>
          </cell>
        </row>
        <row r="566">
          <cell r="K566">
            <v>71.599999999999994</v>
          </cell>
          <cell r="N566">
            <v>71.599999999999994</v>
          </cell>
          <cell r="Q566">
            <v>24.29</v>
          </cell>
          <cell r="T566">
            <v>71.599999999999994</v>
          </cell>
          <cell r="W566">
            <v>67</v>
          </cell>
          <cell r="X566">
            <v>69.069999999999993</v>
          </cell>
          <cell r="Y566">
            <v>23.33</v>
          </cell>
          <cell r="Z566">
            <v>43.95</v>
          </cell>
          <cell r="AA566" t="str">
            <v/>
          </cell>
        </row>
        <row r="567">
          <cell r="K567">
            <v>71.599999999999994</v>
          </cell>
          <cell r="N567">
            <v>71.599999999999994</v>
          </cell>
          <cell r="Q567">
            <v>24.29</v>
          </cell>
          <cell r="T567">
            <v>71.599999999999994</v>
          </cell>
          <cell r="W567">
            <v>67</v>
          </cell>
          <cell r="X567">
            <v>69.069999999999993</v>
          </cell>
          <cell r="Y567">
            <v>23.33</v>
          </cell>
          <cell r="Z567">
            <v>43.95</v>
          </cell>
          <cell r="AA567" t="str">
            <v/>
          </cell>
        </row>
        <row r="568">
          <cell r="K568">
            <v>71.599999999999994</v>
          </cell>
          <cell r="N568">
            <v>71.599999999999994</v>
          </cell>
          <cell r="Q568">
            <v>24.29</v>
          </cell>
          <cell r="T568">
            <v>71.599999999999994</v>
          </cell>
          <cell r="W568">
            <v>67</v>
          </cell>
          <cell r="X568">
            <v>69.069999999999993</v>
          </cell>
          <cell r="Y568">
            <v>23.33</v>
          </cell>
          <cell r="Z568">
            <v>43.95</v>
          </cell>
          <cell r="AA568" t="str">
            <v/>
          </cell>
        </row>
        <row r="569">
          <cell r="K569">
            <v>71.599999999999994</v>
          </cell>
          <cell r="N569">
            <v>71.599999999999994</v>
          </cell>
          <cell r="Q569">
            <v>24.29</v>
          </cell>
          <cell r="T569">
            <v>71.599999999999994</v>
          </cell>
          <cell r="W569">
            <v>67</v>
          </cell>
          <cell r="X569">
            <v>69.069999999999993</v>
          </cell>
          <cell r="Y569">
            <v>23.33</v>
          </cell>
          <cell r="Z569">
            <v>43.95</v>
          </cell>
          <cell r="AA569" t="str">
            <v/>
          </cell>
        </row>
        <row r="570">
          <cell r="K570">
            <v>71.599999999999994</v>
          </cell>
          <cell r="N570">
            <v>71.599999999999994</v>
          </cell>
          <cell r="Q570">
            <v>24.29</v>
          </cell>
          <cell r="T570">
            <v>71.599999999999994</v>
          </cell>
          <cell r="W570">
            <v>67</v>
          </cell>
          <cell r="X570">
            <v>69.069999999999993</v>
          </cell>
          <cell r="Y570">
            <v>23.33</v>
          </cell>
          <cell r="Z570">
            <v>43.95</v>
          </cell>
          <cell r="AA570" t="str">
            <v/>
          </cell>
        </row>
        <row r="571">
          <cell r="K571">
            <v>71.599999999999994</v>
          </cell>
          <cell r="N571">
            <v>71.599999999999994</v>
          </cell>
          <cell r="Q571">
            <v>24.29</v>
          </cell>
          <cell r="T571">
            <v>71.599999999999994</v>
          </cell>
          <cell r="W571">
            <v>67</v>
          </cell>
          <cell r="X571">
            <v>69.069999999999993</v>
          </cell>
          <cell r="Y571">
            <v>23.33</v>
          </cell>
          <cell r="Z571">
            <v>43.95</v>
          </cell>
          <cell r="AA571" t="str">
            <v/>
          </cell>
        </row>
        <row r="572">
          <cell r="K572">
            <v>71.599999999999994</v>
          </cell>
          <cell r="N572">
            <v>71.599999999999994</v>
          </cell>
          <cell r="Q572">
            <v>24.29</v>
          </cell>
          <cell r="T572">
            <v>71.599999999999994</v>
          </cell>
          <cell r="W572">
            <v>67</v>
          </cell>
          <cell r="X572">
            <v>69.069999999999993</v>
          </cell>
          <cell r="Y572">
            <v>23.33</v>
          </cell>
          <cell r="Z572">
            <v>43.95</v>
          </cell>
          <cell r="AA572" t="str">
            <v/>
          </cell>
        </row>
        <row r="573">
          <cell r="K573">
            <v>71.599999999999994</v>
          </cell>
          <cell r="N573">
            <v>71.599999999999994</v>
          </cell>
          <cell r="Q573">
            <v>24.29</v>
          </cell>
          <cell r="T573">
            <v>71.599999999999994</v>
          </cell>
          <cell r="W573">
            <v>67</v>
          </cell>
          <cell r="X573">
            <v>69.069999999999993</v>
          </cell>
          <cell r="Y573">
            <v>23.33</v>
          </cell>
          <cell r="Z573">
            <v>43.95</v>
          </cell>
          <cell r="AA573" t="str">
            <v/>
          </cell>
        </row>
        <row r="574">
          <cell r="K574">
            <v>71.599999999999994</v>
          </cell>
          <cell r="N574">
            <v>71.599999999999994</v>
          </cell>
          <cell r="Q574">
            <v>24.29</v>
          </cell>
          <cell r="T574">
            <v>71.599999999999994</v>
          </cell>
          <cell r="W574">
            <v>67</v>
          </cell>
          <cell r="X574">
            <v>69.069999999999993</v>
          </cell>
          <cell r="Y574">
            <v>23.33</v>
          </cell>
          <cell r="Z574">
            <v>43.95</v>
          </cell>
          <cell r="AA574" t="str">
            <v/>
          </cell>
        </row>
        <row r="575">
          <cell r="K575">
            <v>71.599999999999994</v>
          </cell>
          <cell r="N575">
            <v>71.599999999999994</v>
          </cell>
          <cell r="Q575">
            <v>24.29</v>
          </cell>
          <cell r="T575">
            <v>71.599999999999994</v>
          </cell>
          <cell r="W575">
            <v>67</v>
          </cell>
          <cell r="X575">
            <v>69.069999999999993</v>
          </cell>
          <cell r="Y575">
            <v>23.33</v>
          </cell>
          <cell r="Z575">
            <v>43.95</v>
          </cell>
          <cell r="AA575" t="str">
            <v/>
          </cell>
        </row>
        <row r="576">
          <cell r="K576">
            <v>71.599999999999994</v>
          </cell>
          <cell r="N576">
            <v>71.599999999999994</v>
          </cell>
          <cell r="Q576">
            <v>24.29</v>
          </cell>
          <cell r="T576">
            <v>71.599999999999994</v>
          </cell>
          <cell r="W576">
            <v>67</v>
          </cell>
          <cell r="X576">
            <v>69.069999999999993</v>
          </cell>
          <cell r="Y576">
            <v>23.33</v>
          </cell>
          <cell r="Z576">
            <v>43.95</v>
          </cell>
          <cell r="AA576" t="str">
            <v/>
          </cell>
        </row>
        <row r="577">
          <cell r="K577">
            <v>71.599999999999994</v>
          </cell>
          <cell r="N577">
            <v>71.599999999999994</v>
          </cell>
          <cell r="Q577">
            <v>24.29</v>
          </cell>
          <cell r="T577">
            <v>71.599999999999994</v>
          </cell>
          <cell r="W577">
            <v>67</v>
          </cell>
          <cell r="X577">
            <v>69.069999999999993</v>
          </cell>
          <cell r="Y577">
            <v>23.33</v>
          </cell>
          <cell r="Z577">
            <v>43.95</v>
          </cell>
          <cell r="AA577" t="str">
            <v/>
          </cell>
        </row>
        <row r="578">
          <cell r="K578">
            <v>71.599999999999994</v>
          </cell>
          <cell r="N578">
            <v>71.599999999999994</v>
          </cell>
          <cell r="Q578">
            <v>24.29</v>
          </cell>
          <cell r="T578">
            <v>71.599999999999994</v>
          </cell>
          <cell r="W578">
            <v>67</v>
          </cell>
          <cell r="X578">
            <v>69.069999999999993</v>
          </cell>
          <cell r="Y578">
            <v>23.33</v>
          </cell>
          <cell r="Z578">
            <v>43.95</v>
          </cell>
          <cell r="AA578" t="str">
            <v/>
          </cell>
        </row>
        <row r="579">
          <cell r="K579">
            <v>71.599999999999994</v>
          </cell>
          <cell r="N579">
            <v>71.599999999999994</v>
          </cell>
          <cell r="Q579">
            <v>24.29</v>
          </cell>
          <cell r="T579">
            <v>71.599999999999994</v>
          </cell>
          <cell r="W579">
            <v>67</v>
          </cell>
          <cell r="X579">
            <v>69.069999999999993</v>
          </cell>
          <cell r="Y579">
            <v>23.33</v>
          </cell>
          <cell r="Z579">
            <v>43.95</v>
          </cell>
          <cell r="AA579" t="str">
            <v/>
          </cell>
        </row>
        <row r="580">
          <cell r="K580">
            <v>71.599999999999994</v>
          </cell>
          <cell r="N580">
            <v>71.599999999999994</v>
          </cell>
          <cell r="Q580">
            <v>24.29</v>
          </cell>
          <cell r="T580">
            <v>71.599999999999994</v>
          </cell>
          <cell r="W580">
            <v>67</v>
          </cell>
          <cell r="X580">
            <v>69.069999999999993</v>
          </cell>
          <cell r="Y580">
            <v>23.33</v>
          </cell>
          <cell r="Z580">
            <v>43.95</v>
          </cell>
          <cell r="AA580" t="str">
            <v/>
          </cell>
        </row>
        <row r="581">
          <cell r="K581">
            <v>71.599999999999994</v>
          </cell>
          <cell r="N581">
            <v>71.599999999999994</v>
          </cell>
          <cell r="Q581">
            <v>24.29</v>
          </cell>
          <cell r="T581">
            <v>71.599999999999994</v>
          </cell>
          <cell r="W581">
            <v>67</v>
          </cell>
          <cell r="X581">
            <v>69.069999999999993</v>
          </cell>
          <cell r="Y581">
            <v>23.33</v>
          </cell>
          <cell r="Z581">
            <v>43.95</v>
          </cell>
          <cell r="AA581" t="str">
            <v/>
          </cell>
        </row>
        <row r="582">
          <cell r="K582">
            <v>71.599999999999994</v>
          </cell>
          <cell r="N582">
            <v>71.599999999999994</v>
          </cell>
          <cell r="Q582">
            <v>24.29</v>
          </cell>
          <cell r="T582">
            <v>71.599999999999994</v>
          </cell>
          <cell r="W582">
            <v>67</v>
          </cell>
          <cell r="X582">
            <v>69.069999999999993</v>
          </cell>
          <cell r="Y582">
            <v>23.33</v>
          </cell>
          <cell r="Z582">
            <v>43.95</v>
          </cell>
          <cell r="AA582" t="str">
            <v/>
          </cell>
        </row>
        <row r="583">
          <cell r="K583">
            <v>71.599999999999994</v>
          </cell>
          <cell r="N583">
            <v>71.599999999999994</v>
          </cell>
          <cell r="Q583">
            <v>24.29</v>
          </cell>
          <cell r="T583">
            <v>71.599999999999994</v>
          </cell>
          <cell r="W583">
            <v>67</v>
          </cell>
          <cell r="X583">
            <v>69.069999999999993</v>
          </cell>
          <cell r="Y583">
            <v>23.33</v>
          </cell>
          <cell r="Z583">
            <v>43.95</v>
          </cell>
          <cell r="AA583" t="str">
            <v/>
          </cell>
        </row>
        <row r="584">
          <cell r="K584">
            <v>71.599999999999994</v>
          </cell>
          <cell r="N584">
            <v>71.599999999999994</v>
          </cell>
          <cell r="Q584">
            <v>24.29</v>
          </cell>
          <cell r="T584">
            <v>71.599999999999994</v>
          </cell>
          <cell r="W584">
            <v>67</v>
          </cell>
          <cell r="X584">
            <v>69.069999999999993</v>
          </cell>
          <cell r="Y584">
            <v>23.33</v>
          </cell>
          <cell r="Z584">
            <v>43.95</v>
          </cell>
          <cell r="AA584" t="str">
            <v/>
          </cell>
        </row>
        <row r="585">
          <cell r="K585">
            <v>71.599999999999994</v>
          </cell>
          <cell r="N585">
            <v>71.599999999999994</v>
          </cell>
          <cell r="Q585">
            <v>24.29</v>
          </cell>
          <cell r="T585">
            <v>71.599999999999994</v>
          </cell>
          <cell r="W585">
            <v>67</v>
          </cell>
          <cell r="X585">
            <v>69.069999999999993</v>
          </cell>
          <cell r="Y585">
            <v>23.33</v>
          </cell>
          <cell r="Z585">
            <v>43.95</v>
          </cell>
          <cell r="AA585" t="str">
            <v/>
          </cell>
        </row>
        <row r="586">
          <cell r="K586">
            <v>71.599999999999994</v>
          </cell>
          <cell r="N586">
            <v>71.599999999999994</v>
          </cell>
          <cell r="Q586">
            <v>24.29</v>
          </cell>
          <cell r="T586">
            <v>71.599999999999994</v>
          </cell>
          <cell r="W586">
            <v>67</v>
          </cell>
          <cell r="X586">
            <v>69.069999999999993</v>
          </cell>
          <cell r="Y586">
            <v>23.33</v>
          </cell>
          <cell r="Z586">
            <v>43.95</v>
          </cell>
          <cell r="AA586" t="str">
            <v/>
          </cell>
        </row>
        <row r="587">
          <cell r="K587">
            <v>71.599999999999994</v>
          </cell>
          <cell r="N587">
            <v>71.599999999999994</v>
          </cell>
          <cell r="Q587">
            <v>24.29</v>
          </cell>
          <cell r="T587">
            <v>71.599999999999994</v>
          </cell>
          <cell r="W587">
            <v>67</v>
          </cell>
          <cell r="X587">
            <v>69.069999999999993</v>
          </cell>
          <cell r="Y587">
            <v>23.33</v>
          </cell>
          <cell r="Z587">
            <v>43.95</v>
          </cell>
          <cell r="AA587" t="str">
            <v/>
          </cell>
        </row>
        <row r="588">
          <cell r="K588">
            <v>71.599999999999994</v>
          </cell>
          <cell r="N588">
            <v>71.599999999999994</v>
          </cell>
          <cell r="Q588">
            <v>24.29</v>
          </cell>
          <cell r="T588">
            <v>71.599999999999994</v>
          </cell>
          <cell r="W588">
            <v>67</v>
          </cell>
          <cell r="X588">
            <v>69.069999999999993</v>
          </cell>
          <cell r="Y588">
            <v>23.33</v>
          </cell>
          <cell r="Z588">
            <v>43.95</v>
          </cell>
          <cell r="AA588" t="str">
            <v/>
          </cell>
        </row>
        <row r="589">
          <cell r="K589">
            <v>71.599999999999994</v>
          </cell>
          <cell r="N589">
            <v>71.599999999999994</v>
          </cell>
          <cell r="Q589">
            <v>24.29</v>
          </cell>
          <cell r="T589">
            <v>71.599999999999994</v>
          </cell>
          <cell r="W589">
            <v>67</v>
          </cell>
          <cell r="X589">
            <v>69.069999999999993</v>
          </cell>
          <cell r="Y589">
            <v>23.33</v>
          </cell>
          <cell r="Z589">
            <v>43.95</v>
          </cell>
          <cell r="AA589" t="str">
            <v/>
          </cell>
        </row>
        <row r="590">
          <cell r="K590">
            <v>71.599999999999994</v>
          </cell>
          <cell r="N590">
            <v>71.599999999999994</v>
          </cell>
          <cell r="Q590">
            <v>24.29</v>
          </cell>
          <cell r="T590">
            <v>71.599999999999994</v>
          </cell>
          <cell r="W590">
            <v>67</v>
          </cell>
          <cell r="X590">
            <v>69.069999999999993</v>
          </cell>
          <cell r="Y590">
            <v>23.33</v>
          </cell>
          <cell r="Z590">
            <v>43.95</v>
          </cell>
          <cell r="AA590" t="str">
            <v/>
          </cell>
        </row>
        <row r="591">
          <cell r="K591">
            <v>71.599999999999994</v>
          </cell>
          <cell r="N591">
            <v>71.599999999999994</v>
          </cell>
          <cell r="Q591">
            <v>24.29</v>
          </cell>
          <cell r="T591">
            <v>71.599999999999994</v>
          </cell>
          <cell r="W591">
            <v>67</v>
          </cell>
          <cell r="X591">
            <v>69.069999999999993</v>
          </cell>
          <cell r="Y591">
            <v>23.33</v>
          </cell>
          <cell r="Z591">
            <v>43.95</v>
          </cell>
          <cell r="AA591" t="str">
            <v/>
          </cell>
        </row>
        <row r="592">
          <cell r="K592">
            <v>71.599999999999994</v>
          </cell>
          <cell r="N592">
            <v>71.599999999999994</v>
          </cell>
          <cell r="Q592">
            <v>24.29</v>
          </cell>
          <cell r="T592">
            <v>71.599999999999994</v>
          </cell>
          <cell r="W592">
            <v>67</v>
          </cell>
          <cell r="X592">
            <v>69.069999999999993</v>
          </cell>
          <cell r="Y592">
            <v>23.33</v>
          </cell>
          <cell r="Z592">
            <v>43.95</v>
          </cell>
          <cell r="AA592" t="str">
            <v/>
          </cell>
        </row>
        <row r="593">
          <cell r="K593">
            <v>71.599999999999994</v>
          </cell>
          <cell r="N593">
            <v>71.599999999999994</v>
          </cell>
          <cell r="Q593">
            <v>24.29</v>
          </cell>
          <cell r="T593">
            <v>71.599999999999994</v>
          </cell>
          <cell r="W593">
            <v>67</v>
          </cell>
          <cell r="X593">
            <v>69.069999999999993</v>
          </cell>
          <cell r="Y593">
            <v>23.33</v>
          </cell>
          <cell r="Z593">
            <v>43.95</v>
          </cell>
          <cell r="AA593" t="str">
            <v/>
          </cell>
        </row>
        <row r="594">
          <cell r="K594">
            <v>71.599999999999994</v>
          </cell>
          <cell r="N594">
            <v>71.599999999999994</v>
          </cell>
          <cell r="Q594">
            <v>24.29</v>
          </cell>
          <cell r="T594">
            <v>71.599999999999994</v>
          </cell>
          <cell r="W594">
            <v>67</v>
          </cell>
          <cell r="X594">
            <v>69.069999999999993</v>
          </cell>
          <cell r="Y594">
            <v>23.33</v>
          </cell>
          <cell r="Z594">
            <v>43.95</v>
          </cell>
          <cell r="AA594" t="str">
            <v/>
          </cell>
        </row>
        <row r="595">
          <cell r="K595">
            <v>71.599999999999994</v>
          </cell>
          <cell r="N595">
            <v>71.599999999999994</v>
          </cell>
          <cell r="Q595">
            <v>24.29</v>
          </cell>
          <cell r="T595">
            <v>71.599999999999994</v>
          </cell>
          <cell r="W595">
            <v>67</v>
          </cell>
          <cell r="X595">
            <v>69.069999999999993</v>
          </cell>
          <cell r="Y595">
            <v>23.33</v>
          </cell>
          <cell r="Z595">
            <v>43.95</v>
          </cell>
          <cell r="AA595" t="str">
            <v/>
          </cell>
        </row>
        <row r="596">
          <cell r="K596">
            <v>71.599999999999994</v>
          </cell>
          <cell r="N596">
            <v>71.599999999999994</v>
          </cell>
          <cell r="Q596">
            <v>24.29</v>
          </cell>
          <cell r="T596">
            <v>71.599999999999994</v>
          </cell>
          <cell r="W596">
            <v>67</v>
          </cell>
          <cell r="X596">
            <v>69.069999999999993</v>
          </cell>
          <cell r="Y596">
            <v>23.33</v>
          </cell>
          <cell r="Z596">
            <v>43.95</v>
          </cell>
          <cell r="AA596" t="str">
            <v/>
          </cell>
        </row>
        <row r="597">
          <cell r="K597">
            <v>71.599999999999994</v>
          </cell>
          <cell r="N597">
            <v>71.599999999999994</v>
          </cell>
          <cell r="Q597">
            <v>24.29</v>
          </cell>
          <cell r="T597">
            <v>71.599999999999994</v>
          </cell>
          <cell r="W597">
            <v>67</v>
          </cell>
          <cell r="X597">
            <v>69.069999999999993</v>
          </cell>
          <cell r="Y597">
            <v>23.33</v>
          </cell>
          <cell r="Z597">
            <v>43.95</v>
          </cell>
          <cell r="AA597" t="str">
            <v/>
          </cell>
        </row>
        <row r="598">
          <cell r="K598">
            <v>71.599999999999994</v>
          </cell>
          <cell r="N598">
            <v>71.599999999999994</v>
          </cell>
          <cell r="Q598">
            <v>24.29</v>
          </cell>
          <cell r="T598">
            <v>71.599999999999994</v>
          </cell>
          <cell r="W598">
            <v>67</v>
          </cell>
          <cell r="X598">
            <v>69.069999999999993</v>
          </cell>
          <cell r="Y598">
            <v>23.33</v>
          </cell>
          <cell r="Z598">
            <v>43.95</v>
          </cell>
          <cell r="AA598" t="str">
            <v/>
          </cell>
        </row>
        <row r="599">
          <cell r="K599">
            <v>71.599999999999994</v>
          </cell>
          <cell r="N599">
            <v>71.599999999999994</v>
          </cell>
          <cell r="Q599">
            <v>24.29</v>
          </cell>
          <cell r="T599">
            <v>71.599999999999994</v>
          </cell>
          <cell r="W599">
            <v>67</v>
          </cell>
          <cell r="X599">
            <v>69.069999999999993</v>
          </cell>
          <cell r="Y599">
            <v>23.33</v>
          </cell>
          <cell r="Z599">
            <v>43.95</v>
          </cell>
          <cell r="AA599" t="str">
            <v/>
          </cell>
        </row>
        <row r="600">
          <cell r="K600">
            <v>71.599999999999994</v>
          </cell>
          <cell r="N600">
            <v>71.599999999999994</v>
          </cell>
          <cell r="Q600">
            <v>24.29</v>
          </cell>
          <cell r="T600">
            <v>71.599999999999994</v>
          </cell>
          <cell r="W600">
            <v>67</v>
          </cell>
          <cell r="X600">
            <v>69.069999999999993</v>
          </cell>
          <cell r="Y600">
            <v>23.33</v>
          </cell>
          <cell r="Z600">
            <v>43.95</v>
          </cell>
          <cell r="AA600" t="str">
            <v/>
          </cell>
        </row>
        <row r="601">
          <cell r="K601">
            <v>71.599999999999994</v>
          </cell>
          <cell r="N601">
            <v>71.599999999999994</v>
          </cell>
          <cell r="Q601">
            <v>24.29</v>
          </cell>
          <cell r="T601">
            <v>71.599999999999994</v>
          </cell>
          <cell r="W601">
            <v>67</v>
          </cell>
          <cell r="X601">
            <v>69.069999999999993</v>
          </cell>
          <cell r="Y601">
            <v>23.33</v>
          </cell>
          <cell r="Z601">
            <v>43.95</v>
          </cell>
          <cell r="AA601" t="str">
            <v/>
          </cell>
        </row>
        <row r="602">
          <cell r="K602">
            <v>71.599999999999994</v>
          </cell>
          <cell r="N602">
            <v>71.599999999999994</v>
          </cell>
          <cell r="Q602">
            <v>24.29</v>
          </cell>
          <cell r="T602">
            <v>71.599999999999994</v>
          </cell>
          <cell r="W602">
            <v>67</v>
          </cell>
          <cell r="X602">
            <v>69.069999999999993</v>
          </cell>
          <cell r="Y602">
            <v>23.33</v>
          </cell>
          <cell r="Z602">
            <v>43.95</v>
          </cell>
          <cell r="AA602" t="str">
            <v/>
          </cell>
        </row>
        <row r="603">
          <cell r="K603">
            <v>71.599999999999994</v>
          </cell>
          <cell r="N603">
            <v>71.599999999999994</v>
          </cell>
          <cell r="Q603">
            <v>24.29</v>
          </cell>
          <cell r="T603">
            <v>71.599999999999994</v>
          </cell>
          <cell r="W603">
            <v>67</v>
          </cell>
          <cell r="X603">
            <v>69.069999999999993</v>
          </cell>
          <cell r="Y603">
            <v>23.33</v>
          </cell>
          <cell r="Z603">
            <v>43.95</v>
          </cell>
          <cell r="AA603" t="str">
            <v/>
          </cell>
        </row>
        <row r="604">
          <cell r="K604">
            <v>71.599999999999994</v>
          </cell>
          <cell r="N604">
            <v>71.599999999999994</v>
          </cell>
          <cell r="Q604">
            <v>24.29</v>
          </cell>
          <cell r="T604">
            <v>71.599999999999994</v>
          </cell>
          <cell r="W604">
            <v>67</v>
          </cell>
          <cell r="X604">
            <v>69.069999999999993</v>
          </cell>
          <cell r="Y604">
            <v>23.33</v>
          </cell>
          <cell r="Z604">
            <v>43.95</v>
          </cell>
          <cell r="AA604" t="str">
            <v/>
          </cell>
        </row>
        <row r="605">
          <cell r="K605">
            <v>71.599999999999994</v>
          </cell>
          <cell r="N605">
            <v>71.599999999999994</v>
          </cell>
          <cell r="Q605">
            <v>24.29</v>
          </cell>
          <cell r="T605">
            <v>71.599999999999994</v>
          </cell>
          <cell r="W605">
            <v>67</v>
          </cell>
          <cell r="X605">
            <v>69.069999999999993</v>
          </cell>
          <cell r="Y605">
            <v>23.33</v>
          </cell>
          <cell r="Z605">
            <v>43.95</v>
          </cell>
          <cell r="AA605" t="str">
            <v/>
          </cell>
        </row>
        <row r="606">
          <cell r="K606">
            <v>71.599999999999994</v>
          </cell>
          <cell r="N606">
            <v>71.599999999999994</v>
          </cell>
          <cell r="Q606">
            <v>24.29</v>
          </cell>
          <cell r="T606">
            <v>71.599999999999994</v>
          </cell>
          <cell r="W606">
            <v>67</v>
          </cell>
          <cell r="X606">
            <v>69.069999999999993</v>
          </cell>
          <cell r="Y606">
            <v>23.33</v>
          </cell>
          <cell r="Z606">
            <v>43.95</v>
          </cell>
          <cell r="AA606" t="str">
            <v/>
          </cell>
        </row>
        <row r="607">
          <cell r="K607">
            <v>71.599999999999994</v>
          </cell>
          <cell r="N607">
            <v>71.599999999999994</v>
          </cell>
          <cell r="Q607">
            <v>24.29</v>
          </cell>
          <cell r="T607">
            <v>71.599999999999994</v>
          </cell>
          <cell r="W607">
            <v>67</v>
          </cell>
          <cell r="X607">
            <v>69.069999999999993</v>
          </cell>
          <cell r="Y607">
            <v>23.33</v>
          </cell>
          <cell r="Z607">
            <v>43.95</v>
          </cell>
          <cell r="AA607" t="str">
            <v/>
          </cell>
        </row>
        <row r="608">
          <cell r="K608">
            <v>71.599999999999994</v>
          </cell>
          <cell r="N608">
            <v>71.599999999999994</v>
          </cell>
          <cell r="Q608">
            <v>24.29</v>
          </cell>
          <cell r="T608">
            <v>71.599999999999994</v>
          </cell>
          <cell r="W608">
            <v>67</v>
          </cell>
          <cell r="X608">
            <v>69.069999999999993</v>
          </cell>
          <cell r="Y608">
            <v>23.33</v>
          </cell>
          <cell r="Z608">
            <v>43.95</v>
          </cell>
          <cell r="AA608" t="str">
            <v/>
          </cell>
        </row>
        <row r="609">
          <cell r="K609">
            <v>71.599999999999994</v>
          </cell>
          <cell r="N609">
            <v>71.599999999999994</v>
          </cell>
          <cell r="Q609">
            <v>24.29</v>
          </cell>
          <cell r="T609">
            <v>71.599999999999994</v>
          </cell>
          <cell r="W609">
            <v>67</v>
          </cell>
          <cell r="X609">
            <v>69.069999999999993</v>
          </cell>
          <cell r="Y609">
            <v>23.33</v>
          </cell>
          <cell r="Z609">
            <v>43.95</v>
          </cell>
          <cell r="AA609" t="str">
            <v/>
          </cell>
        </row>
        <row r="610">
          <cell r="K610">
            <v>71.599999999999994</v>
          </cell>
          <cell r="N610">
            <v>71.599999999999994</v>
          </cell>
          <cell r="Q610">
            <v>24.29</v>
          </cell>
          <cell r="T610">
            <v>71.599999999999994</v>
          </cell>
          <cell r="W610">
            <v>67</v>
          </cell>
          <cell r="X610">
            <v>69.069999999999993</v>
          </cell>
          <cell r="Y610">
            <v>23.33</v>
          </cell>
          <cell r="Z610">
            <v>43.95</v>
          </cell>
          <cell r="AA610" t="str">
            <v/>
          </cell>
        </row>
        <row r="611">
          <cell r="K611">
            <v>71.599999999999994</v>
          </cell>
          <cell r="N611">
            <v>71.599999999999994</v>
          </cell>
          <cell r="Q611">
            <v>24.29</v>
          </cell>
          <cell r="T611">
            <v>71.599999999999994</v>
          </cell>
          <cell r="W611">
            <v>67</v>
          </cell>
          <cell r="X611">
            <v>69.069999999999993</v>
          </cell>
          <cell r="Y611">
            <v>23.33</v>
          </cell>
          <cell r="Z611">
            <v>43.95</v>
          </cell>
          <cell r="AA611" t="str">
            <v/>
          </cell>
        </row>
        <row r="612">
          <cell r="K612">
            <v>71.599999999999994</v>
          </cell>
          <cell r="N612">
            <v>71.599999999999994</v>
          </cell>
          <cell r="Q612">
            <v>24.29</v>
          </cell>
          <cell r="T612">
            <v>71.599999999999994</v>
          </cell>
          <cell r="W612">
            <v>67</v>
          </cell>
          <cell r="X612">
            <v>69.069999999999993</v>
          </cell>
          <cell r="Y612">
            <v>23.33</v>
          </cell>
          <cell r="Z612">
            <v>43.95</v>
          </cell>
          <cell r="AA612" t="str">
            <v/>
          </cell>
        </row>
        <row r="613">
          <cell r="K613">
            <v>71.599999999999994</v>
          </cell>
          <cell r="N613">
            <v>71.599999999999994</v>
          </cell>
          <cell r="Q613">
            <v>24.29</v>
          </cell>
          <cell r="T613">
            <v>71.599999999999994</v>
          </cell>
          <cell r="W613">
            <v>67</v>
          </cell>
          <cell r="X613">
            <v>69.069999999999993</v>
          </cell>
          <cell r="Y613">
            <v>23.33</v>
          </cell>
          <cell r="Z613">
            <v>43.95</v>
          </cell>
          <cell r="AA613" t="str">
            <v/>
          </cell>
        </row>
        <row r="614">
          <cell r="K614">
            <v>71.599999999999994</v>
          </cell>
          <cell r="N614">
            <v>71.599999999999994</v>
          </cell>
          <cell r="Q614">
            <v>24.29</v>
          </cell>
          <cell r="T614">
            <v>71.599999999999994</v>
          </cell>
          <cell r="W614">
            <v>67</v>
          </cell>
          <cell r="X614">
            <v>69.069999999999993</v>
          </cell>
          <cell r="Y614">
            <v>23.33</v>
          </cell>
          <cell r="Z614">
            <v>43.95</v>
          </cell>
          <cell r="AA614" t="str">
            <v/>
          </cell>
        </row>
        <row r="615">
          <cell r="K615">
            <v>71.599999999999994</v>
          </cell>
          <cell r="N615">
            <v>71.599999999999994</v>
          </cell>
          <cell r="Q615">
            <v>24.29</v>
          </cell>
          <cell r="T615">
            <v>71.599999999999994</v>
          </cell>
          <cell r="W615">
            <v>67</v>
          </cell>
          <cell r="X615">
            <v>69.069999999999993</v>
          </cell>
          <cell r="Y615">
            <v>23.33</v>
          </cell>
          <cell r="Z615">
            <v>43.95</v>
          </cell>
          <cell r="AA615" t="str">
            <v/>
          </cell>
        </row>
        <row r="616">
          <cell r="K616">
            <v>71.599999999999994</v>
          </cell>
          <cell r="N616">
            <v>71.599999999999994</v>
          </cell>
          <cell r="Q616">
            <v>24.29</v>
          </cell>
          <cell r="T616">
            <v>71.599999999999994</v>
          </cell>
          <cell r="W616">
            <v>67</v>
          </cell>
          <cell r="X616">
            <v>69.069999999999993</v>
          </cell>
          <cell r="Y616">
            <v>23.33</v>
          </cell>
          <cell r="Z616">
            <v>43.95</v>
          </cell>
          <cell r="AA616" t="str">
            <v/>
          </cell>
        </row>
        <row r="617">
          <cell r="L617">
            <v>73.62</v>
          </cell>
          <cell r="O617">
            <v>76.67</v>
          </cell>
          <cell r="R617">
            <v>24.29</v>
          </cell>
          <cell r="U617">
            <v>73.62</v>
          </cell>
          <cell r="W617">
            <v>67</v>
          </cell>
          <cell r="X617">
            <v>69.069999999999993</v>
          </cell>
          <cell r="Y617">
            <v>23.33</v>
          </cell>
          <cell r="Z617">
            <v>43.95</v>
          </cell>
          <cell r="AA617" t="str">
            <v/>
          </cell>
        </row>
        <row r="618">
          <cell r="L618">
            <v>73.62</v>
          </cell>
          <cell r="O618">
            <v>76.67</v>
          </cell>
          <cell r="R618">
            <v>24.29</v>
          </cell>
          <cell r="U618">
            <v>73.62</v>
          </cell>
          <cell r="W618">
            <v>67</v>
          </cell>
          <cell r="X618">
            <v>69.069999999999993</v>
          </cell>
          <cell r="Y618">
            <v>23.33</v>
          </cell>
          <cell r="Z618">
            <v>43.95</v>
          </cell>
          <cell r="AA618" t="str">
            <v/>
          </cell>
        </row>
        <row r="619">
          <cell r="L619">
            <v>73.62</v>
          </cell>
          <cell r="O619">
            <v>76.67</v>
          </cell>
          <cell r="R619">
            <v>24.29</v>
          </cell>
          <cell r="U619">
            <v>73.62</v>
          </cell>
          <cell r="W619">
            <v>67</v>
          </cell>
          <cell r="X619">
            <v>69.069999999999993</v>
          </cell>
          <cell r="Y619">
            <v>23.33</v>
          </cell>
          <cell r="Z619">
            <v>43.95</v>
          </cell>
          <cell r="AA619" t="str">
            <v/>
          </cell>
        </row>
        <row r="620">
          <cell r="L620">
            <v>73.62</v>
          </cell>
          <cell r="O620">
            <v>76.67</v>
          </cell>
          <cell r="R620">
            <v>24.29</v>
          </cell>
          <cell r="U620">
            <v>73.62</v>
          </cell>
          <cell r="W620">
            <v>67</v>
          </cell>
          <cell r="X620">
            <v>69.069999999999993</v>
          </cell>
          <cell r="Y620">
            <v>23.33</v>
          </cell>
          <cell r="Z620">
            <v>43.95</v>
          </cell>
          <cell r="AA620" t="str">
            <v/>
          </cell>
        </row>
        <row r="621">
          <cell r="L621">
            <v>73.62</v>
          </cell>
          <cell r="O621">
            <v>76.67</v>
          </cell>
          <cell r="R621">
            <v>24.29</v>
          </cell>
          <cell r="U621">
            <v>73.62</v>
          </cell>
          <cell r="W621">
            <v>67</v>
          </cell>
          <cell r="X621">
            <v>69.069999999999993</v>
          </cell>
          <cell r="Y621">
            <v>23.33</v>
          </cell>
          <cell r="Z621">
            <v>43.95</v>
          </cell>
          <cell r="AA621" t="str">
            <v/>
          </cell>
        </row>
        <row r="622">
          <cell r="L622">
            <v>73.62</v>
          </cell>
          <cell r="O622">
            <v>76.67</v>
          </cell>
          <cell r="R622">
            <v>24.29</v>
          </cell>
          <cell r="U622">
            <v>73.62</v>
          </cell>
          <cell r="W622">
            <v>67</v>
          </cell>
          <cell r="X622">
            <v>69.069999999999993</v>
          </cell>
          <cell r="Y622">
            <v>23.33</v>
          </cell>
          <cell r="Z622">
            <v>43.95</v>
          </cell>
          <cell r="AA622" t="str">
            <v/>
          </cell>
        </row>
        <row r="623">
          <cell r="L623">
            <v>73.62</v>
          </cell>
          <cell r="O623">
            <v>76.67</v>
          </cell>
          <cell r="R623">
            <v>24.29</v>
          </cell>
          <cell r="U623">
            <v>73.62</v>
          </cell>
          <cell r="W623">
            <v>67</v>
          </cell>
          <cell r="X623">
            <v>69.069999999999993</v>
          </cell>
          <cell r="Y623">
            <v>23.33</v>
          </cell>
          <cell r="Z623">
            <v>43.95</v>
          </cell>
          <cell r="AA623" t="str">
            <v/>
          </cell>
        </row>
        <row r="624">
          <cell r="L624">
            <v>73.62</v>
          </cell>
          <cell r="O624">
            <v>76.67</v>
          </cell>
          <cell r="R624">
            <v>24.29</v>
          </cell>
          <cell r="U624">
            <v>73.62</v>
          </cell>
          <cell r="W624">
            <v>67</v>
          </cell>
          <cell r="X624">
            <v>69.069999999999993</v>
          </cell>
          <cell r="Y624">
            <v>23.33</v>
          </cell>
          <cell r="Z624">
            <v>43.95</v>
          </cell>
          <cell r="AA624" t="str">
            <v/>
          </cell>
        </row>
        <row r="625">
          <cell r="L625">
            <v>73.62</v>
          </cell>
          <cell r="O625">
            <v>76.67</v>
          </cell>
          <cell r="R625">
            <v>24.29</v>
          </cell>
          <cell r="U625">
            <v>73.62</v>
          </cell>
          <cell r="W625">
            <v>67</v>
          </cell>
          <cell r="X625">
            <v>69.069999999999993</v>
          </cell>
          <cell r="Y625">
            <v>23.33</v>
          </cell>
          <cell r="Z625">
            <v>43.95</v>
          </cell>
          <cell r="AA625" t="str">
            <v/>
          </cell>
        </row>
        <row r="626">
          <cell r="L626">
            <v>73.62</v>
          </cell>
          <cell r="O626">
            <v>76.67</v>
          </cell>
          <cell r="R626">
            <v>24.29</v>
          </cell>
          <cell r="U626">
            <v>73.62</v>
          </cell>
          <cell r="W626">
            <v>67</v>
          </cell>
          <cell r="X626">
            <v>69.069999999999993</v>
          </cell>
          <cell r="Y626">
            <v>23.33</v>
          </cell>
          <cell r="Z626">
            <v>43.95</v>
          </cell>
          <cell r="AA626" t="str">
            <v/>
          </cell>
        </row>
        <row r="627">
          <cell r="L627">
            <v>73.62</v>
          </cell>
          <cell r="O627">
            <v>76.67</v>
          </cell>
          <cell r="R627">
            <v>24.29</v>
          </cell>
          <cell r="U627">
            <v>73.62</v>
          </cell>
          <cell r="W627">
            <v>67</v>
          </cell>
          <cell r="X627">
            <v>69.069999999999993</v>
          </cell>
          <cell r="Y627">
            <v>23.33</v>
          </cell>
          <cell r="Z627">
            <v>43.95</v>
          </cell>
          <cell r="AA627" t="str">
            <v/>
          </cell>
        </row>
        <row r="628">
          <cell r="L628">
            <v>73.62</v>
          </cell>
          <cell r="O628">
            <v>76.67</v>
          </cell>
          <cell r="R628">
            <v>24.29</v>
          </cell>
          <cell r="U628">
            <v>73.62</v>
          </cell>
          <cell r="W628">
            <v>67</v>
          </cell>
          <cell r="X628">
            <v>69.069999999999993</v>
          </cell>
          <cell r="Y628">
            <v>23.33</v>
          </cell>
          <cell r="Z628">
            <v>43.95</v>
          </cell>
          <cell r="AA628" t="str">
            <v/>
          </cell>
        </row>
        <row r="629">
          <cell r="L629">
            <v>73.62</v>
          </cell>
          <cell r="O629">
            <v>76.67</v>
          </cell>
          <cell r="R629">
            <v>24.29</v>
          </cell>
          <cell r="U629">
            <v>73.62</v>
          </cell>
          <cell r="W629">
            <v>67</v>
          </cell>
          <cell r="X629">
            <v>69.069999999999993</v>
          </cell>
          <cell r="Y629">
            <v>23.33</v>
          </cell>
          <cell r="Z629">
            <v>43.95</v>
          </cell>
          <cell r="AA629" t="str">
            <v/>
          </cell>
        </row>
        <row r="630">
          <cell r="L630">
            <v>73.62</v>
          </cell>
          <cell r="O630">
            <v>76.67</v>
          </cell>
          <cell r="R630">
            <v>24.29</v>
          </cell>
          <cell r="U630">
            <v>73.62</v>
          </cell>
          <cell r="W630">
            <v>67</v>
          </cell>
          <cell r="X630">
            <v>69.069999999999993</v>
          </cell>
          <cell r="Y630">
            <v>23.33</v>
          </cell>
          <cell r="Z630">
            <v>43.95</v>
          </cell>
          <cell r="AA630" t="str">
            <v/>
          </cell>
        </row>
        <row r="631">
          <cell r="L631">
            <v>73.62</v>
          </cell>
          <cell r="O631">
            <v>76.67</v>
          </cell>
          <cell r="R631">
            <v>24.29</v>
          </cell>
          <cell r="U631">
            <v>73.62</v>
          </cell>
          <cell r="W631">
            <v>67</v>
          </cell>
          <cell r="X631">
            <v>69.069999999999993</v>
          </cell>
          <cell r="Y631">
            <v>23.33</v>
          </cell>
          <cell r="Z631">
            <v>43.95</v>
          </cell>
          <cell r="AA631" t="str">
            <v/>
          </cell>
        </row>
        <row r="632">
          <cell r="L632">
            <v>73.62</v>
          </cell>
          <cell r="O632">
            <v>76.67</v>
          </cell>
          <cell r="R632">
            <v>24.29</v>
          </cell>
          <cell r="U632">
            <v>73.62</v>
          </cell>
          <cell r="W632">
            <v>67</v>
          </cell>
          <cell r="X632">
            <v>69.069999999999993</v>
          </cell>
          <cell r="Y632">
            <v>23.33</v>
          </cell>
          <cell r="Z632">
            <v>43.95</v>
          </cell>
          <cell r="AA632" t="str">
            <v/>
          </cell>
        </row>
        <row r="633">
          <cell r="L633">
            <v>73.62</v>
          </cell>
          <cell r="O633">
            <v>76.67</v>
          </cell>
          <cell r="R633">
            <v>24.29</v>
          </cell>
          <cell r="U633">
            <v>73.62</v>
          </cell>
          <cell r="W633">
            <v>67</v>
          </cell>
          <cell r="X633">
            <v>69.069999999999993</v>
          </cell>
          <cell r="Y633">
            <v>23.33</v>
          </cell>
          <cell r="Z633">
            <v>43.95</v>
          </cell>
          <cell r="AA633" t="str">
            <v/>
          </cell>
        </row>
        <row r="634">
          <cell r="L634">
            <v>73.62</v>
          </cell>
          <cell r="O634">
            <v>76.67</v>
          </cell>
          <cell r="R634">
            <v>24.29</v>
          </cell>
          <cell r="U634">
            <v>73.62</v>
          </cell>
          <cell r="W634">
            <v>67</v>
          </cell>
          <cell r="X634">
            <v>69.069999999999993</v>
          </cell>
          <cell r="Y634">
            <v>23.33</v>
          </cell>
          <cell r="Z634">
            <v>43.95</v>
          </cell>
          <cell r="AA634" t="str">
            <v/>
          </cell>
        </row>
        <row r="635">
          <cell r="L635">
            <v>73.62</v>
          </cell>
          <cell r="O635">
            <v>76.67</v>
          </cell>
          <cell r="R635">
            <v>24.29</v>
          </cell>
          <cell r="U635">
            <v>73.62</v>
          </cell>
          <cell r="W635">
            <v>67</v>
          </cell>
          <cell r="X635">
            <v>69.069999999999993</v>
          </cell>
          <cell r="Y635">
            <v>23.33</v>
          </cell>
          <cell r="Z635">
            <v>43.95</v>
          </cell>
          <cell r="AA635" t="str">
            <v/>
          </cell>
        </row>
        <row r="636">
          <cell r="L636">
            <v>73.62</v>
          </cell>
          <cell r="O636">
            <v>76.67</v>
          </cell>
          <cell r="R636">
            <v>24.29</v>
          </cell>
          <cell r="U636">
            <v>73.62</v>
          </cell>
          <cell r="W636">
            <v>67</v>
          </cell>
          <cell r="X636">
            <v>69.069999999999993</v>
          </cell>
          <cell r="Y636">
            <v>23.33</v>
          </cell>
          <cell r="Z636">
            <v>43.95</v>
          </cell>
          <cell r="AA636" t="str">
            <v/>
          </cell>
        </row>
        <row r="637">
          <cell r="L637">
            <v>73.62</v>
          </cell>
          <cell r="O637">
            <v>76.67</v>
          </cell>
          <cell r="R637">
            <v>24.29</v>
          </cell>
          <cell r="U637">
            <v>73.62</v>
          </cell>
          <cell r="W637">
            <v>67</v>
          </cell>
          <cell r="X637">
            <v>69.069999999999993</v>
          </cell>
          <cell r="Y637">
            <v>23.33</v>
          </cell>
          <cell r="Z637">
            <v>43.95</v>
          </cell>
          <cell r="AA637" t="str">
            <v/>
          </cell>
        </row>
        <row r="638">
          <cell r="L638">
            <v>73.62</v>
          </cell>
          <cell r="O638">
            <v>76.67</v>
          </cell>
          <cell r="R638">
            <v>24.29</v>
          </cell>
          <cell r="U638">
            <v>73.62</v>
          </cell>
          <cell r="W638">
            <v>67</v>
          </cell>
          <cell r="X638">
            <v>69.069999999999993</v>
          </cell>
          <cell r="Y638">
            <v>23.33</v>
          </cell>
          <cell r="Z638">
            <v>43.95</v>
          </cell>
          <cell r="AA638" t="str">
            <v/>
          </cell>
        </row>
        <row r="639">
          <cell r="L639">
            <v>73.62</v>
          </cell>
          <cell r="O639">
            <v>76.67</v>
          </cell>
          <cell r="R639">
            <v>24.29</v>
          </cell>
          <cell r="U639">
            <v>73.62</v>
          </cell>
          <cell r="W639">
            <v>67</v>
          </cell>
          <cell r="X639">
            <v>69.069999999999993</v>
          </cell>
          <cell r="Y639">
            <v>23.33</v>
          </cell>
          <cell r="Z639">
            <v>43.95</v>
          </cell>
          <cell r="AA639" t="str">
            <v/>
          </cell>
        </row>
        <row r="640">
          <cell r="L640">
            <v>73.62</v>
          </cell>
          <cell r="O640">
            <v>76.67</v>
          </cell>
          <cell r="R640">
            <v>24.29</v>
          </cell>
          <cell r="U640">
            <v>73.62</v>
          </cell>
          <cell r="W640">
            <v>67</v>
          </cell>
          <cell r="X640">
            <v>69.069999999999993</v>
          </cell>
          <cell r="Y640">
            <v>23.33</v>
          </cell>
          <cell r="Z640">
            <v>43.95</v>
          </cell>
          <cell r="AA640" t="str">
            <v/>
          </cell>
        </row>
        <row r="641">
          <cell r="L641">
            <v>73.62</v>
          </cell>
          <cell r="O641">
            <v>76.67</v>
          </cell>
          <cell r="R641">
            <v>24.29</v>
          </cell>
          <cell r="U641">
            <v>73.62</v>
          </cell>
          <cell r="W641">
            <v>67</v>
          </cell>
          <cell r="X641">
            <v>69.069999999999993</v>
          </cell>
          <cell r="Y641">
            <v>23.33</v>
          </cell>
          <cell r="Z641">
            <v>43.95</v>
          </cell>
          <cell r="AA641" t="str">
            <v/>
          </cell>
        </row>
        <row r="642">
          <cell r="L642">
            <v>73.62</v>
          </cell>
          <cell r="O642">
            <v>76.67</v>
          </cell>
          <cell r="R642">
            <v>24.29</v>
          </cell>
          <cell r="U642">
            <v>73.62</v>
          </cell>
          <cell r="W642">
            <v>67</v>
          </cell>
          <cell r="X642">
            <v>69.069999999999993</v>
          </cell>
          <cell r="Y642">
            <v>23.33</v>
          </cell>
          <cell r="Z642">
            <v>43.95</v>
          </cell>
          <cell r="AA642" t="str">
            <v/>
          </cell>
        </row>
        <row r="643">
          <cell r="L643">
            <v>73.62</v>
          </cell>
          <cell r="O643">
            <v>76.67</v>
          </cell>
          <cell r="R643">
            <v>24.29</v>
          </cell>
          <cell r="U643">
            <v>73.62</v>
          </cell>
          <cell r="W643">
            <v>67</v>
          </cell>
          <cell r="X643">
            <v>69.069999999999993</v>
          </cell>
          <cell r="Y643">
            <v>23.33</v>
          </cell>
          <cell r="Z643">
            <v>43.95</v>
          </cell>
          <cell r="AA643" t="str">
            <v/>
          </cell>
        </row>
        <row r="644">
          <cell r="L644">
            <v>73.62</v>
          </cell>
          <cell r="O644">
            <v>76.67</v>
          </cell>
          <cell r="R644">
            <v>24.29</v>
          </cell>
          <cell r="U644">
            <v>73.62</v>
          </cell>
          <cell r="W644">
            <v>67</v>
          </cell>
          <cell r="X644">
            <v>69.069999999999993</v>
          </cell>
          <cell r="Y644">
            <v>23.33</v>
          </cell>
          <cell r="Z644">
            <v>43.95</v>
          </cell>
          <cell r="AA644" t="str">
            <v/>
          </cell>
        </row>
        <row r="645">
          <cell r="L645">
            <v>73.62</v>
          </cell>
          <cell r="O645">
            <v>76.67</v>
          </cell>
          <cell r="R645">
            <v>24.29</v>
          </cell>
          <cell r="U645">
            <v>73.62</v>
          </cell>
          <cell r="W645">
            <v>67</v>
          </cell>
          <cell r="X645">
            <v>69.069999999999993</v>
          </cell>
          <cell r="Y645">
            <v>23.33</v>
          </cell>
          <cell r="Z645">
            <v>43.95</v>
          </cell>
          <cell r="AA645" t="str">
            <v/>
          </cell>
        </row>
        <row r="646">
          <cell r="L646">
            <v>73.62</v>
          </cell>
          <cell r="O646">
            <v>76.67</v>
          </cell>
          <cell r="R646">
            <v>24.29</v>
          </cell>
          <cell r="U646">
            <v>73.62</v>
          </cell>
          <cell r="W646">
            <v>67</v>
          </cell>
          <cell r="X646">
            <v>69.069999999999993</v>
          </cell>
          <cell r="Y646">
            <v>23.33</v>
          </cell>
          <cell r="Z646">
            <v>43.95</v>
          </cell>
          <cell r="AA646" t="str">
            <v/>
          </cell>
        </row>
        <row r="647">
          <cell r="L647">
            <v>73.62</v>
          </cell>
          <cell r="O647">
            <v>76.67</v>
          </cell>
          <cell r="R647">
            <v>24.29</v>
          </cell>
          <cell r="U647">
            <v>73.62</v>
          </cell>
          <cell r="W647">
            <v>67</v>
          </cell>
          <cell r="X647">
            <v>69.069999999999993</v>
          </cell>
          <cell r="Y647">
            <v>23.33</v>
          </cell>
          <cell r="Z647">
            <v>43.95</v>
          </cell>
          <cell r="AA647" t="str">
            <v/>
          </cell>
        </row>
        <row r="648">
          <cell r="L648">
            <v>73.62</v>
          </cell>
          <cell r="O648">
            <v>76.67</v>
          </cell>
          <cell r="R648">
            <v>24.29</v>
          </cell>
          <cell r="U648">
            <v>73.62</v>
          </cell>
          <cell r="W648">
            <v>67</v>
          </cell>
          <cell r="X648">
            <v>69.069999999999993</v>
          </cell>
          <cell r="Y648">
            <v>23.33</v>
          </cell>
          <cell r="Z648">
            <v>43.95</v>
          </cell>
          <cell r="AA648" t="str">
            <v/>
          </cell>
        </row>
        <row r="649">
          <cell r="L649">
            <v>73.62</v>
          </cell>
          <cell r="O649">
            <v>76.67</v>
          </cell>
          <cell r="R649">
            <v>24.29</v>
          </cell>
          <cell r="U649">
            <v>73.62</v>
          </cell>
          <cell r="W649">
            <v>67</v>
          </cell>
          <cell r="X649">
            <v>69.069999999999993</v>
          </cell>
          <cell r="Y649">
            <v>23.33</v>
          </cell>
          <cell r="Z649">
            <v>43.95</v>
          </cell>
          <cell r="AA649" t="str">
            <v/>
          </cell>
        </row>
        <row r="650">
          <cell r="L650">
            <v>73.62</v>
          </cell>
          <cell r="O650">
            <v>76.67</v>
          </cell>
          <cell r="R650">
            <v>24.29</v>
          </cell>
          <cell r="U650">
            <v>73.62</v>
          </cell>
          <cell r="W650">
            <v>67</v>
          </cell>
          <cell r="X650">
            <v>69.069999999999993</v>
          </cell>
          <cell r="Y650">
            <v>23.33</v>
          </cell>
          <cell r="Z650">
            <v>43.95</v>
          </cell>
          <cell r="AA650" t="str">
            <v/>
          </cell>
        </row>
        <row r="651">
          <cell r="L651">
            <v>73.62</v>
          </cell>
          <cell r="O651">
            <v>76.67</v>
          </cell>
          <cell r="R651">
            <v>24.29</v>
          </cell>
          <cell r="U651">
            <v>73.62</v>
          </cell>
          <cell r="W651">
            <v>67</v>
          </cell>
          <cell r="X651">
            <v>69.069999999999993</v>
          </cell>
          <cell r="Y651">
            <v>23.33</v>
          </cell>
          <cell r="Z651">
            <v>43.95</v>
          </cell>
          <cell r="AA651" t="str">
            <v/>
          </cell>
        </row>
        <row r="652">
          <cell r="L652">
            <v>73.62</v>
          </cell>
          <cell r="O652">
            <v>76.67</v>
          </cell>
          <cell r="R652">
            <v>24.29</v>
          </cell>
          <cell r="U652">
            <v>73.62</v>
          </cell>
          <cell r="W652">
            <v>67</v>
          </cell>
          <cell r="X652">
            <v>69.069999999999993</v>
          </cell>
          <cell r="Y652">
            <v>23.33</v>
          </cell>
          <cell r="Z652">
            <v>43.95</v>
          </cell>
          <cell r="AA652" t="str">
            <v/>
          </cell>
        </row>
        <row r="653">
          <cell r="L653">
            <v>73.62</v>
          </cell>
          <cell r="O653">
            <v>76.67</v>
          </cell>
          <cell r="R653">
            <v>24.29</v>
          </cell>
          <cell r="U653">
            <v>73.62</v>
          </cell>
          <cell r="W653">
            <v>67</v>
          </cell>
          <cell r="X653">
            <v>69.069999999999993</v>
          </cell>
          <cell r="Y653">
            <v>23.33</v>
          </cell>
          <cell r="Z653">
            <v>43.95</v>
          </cell>
          <cell r="AA653" t="str">
            <v/>
          </cell>
        </row>
        <row r="654">
          <cell r="L654">
            <v>73.62</v>
          </cell>
          <cell r="O654">
            <v>76.67</v>
          </cell>
          <cell r="R654">
            <v>24.29</v>
          </cell>
          <cell r="U654">
            <v>73.62</v>
          </cell>
          <cell r="W654">
            <v>67</v>
          </cell>
          <cell r="X654">
            <v>69.069999999999993</v>
          </cell>
          <cell r="Y654">
            <v>23.33</v>
          </cell>
          <cell r="Z654">
            <v>43.95</v>
          </cell>
          <cell r="AA654" t="str">
            <v/>
          </cell>
        </row>
        <row r="655">
          <cell r="L655">
            <v>73.62</v>
          </cell>
          <cell r="O655">
            <v>76.67</v>
          </cell>
          <cell r="R655">
            <v>24.29</v>
          </cell>
          <cell r="U655">
            <v>73.62</v>
          </cell>
          <cell r="W655">
            <v>67</v>
          </cell>
          <cell r="X655">
            <v>69.069999999999993</v>
          </cell>
          <cell r="Y655">
            <v>23.33</v>
          </cell>
          <cell r="Z655">
            <v>43.95</v>
          </cell>
          <cell r="AA655" t="str">
            <v/>
          </cell>
        </row>
        <row r="656">
          <cell r="L656">
            <v>73.62</v>
          </cell>
          <cell r="O656">
            <v>76.67</v>
          </cell>
          <cell r="R656">
            <v>24.29</v>
          </cell>
          <cell r="U656">
            <v>73.62</v>
          </cell>
          <cell r="W656">
            <v>67</v>
          </cell>
          <cell r="X656">
            <v>69.069999999999993</v>
          </cell>
          <cell r="Y656">
            <v>23.33</v>
          </cell>
          <cell r="Z656">
            <v>43.95</v>
          </cell>
          <cell r="AA656" t="str">
            <v/>
          </cell>
        </row>
        <row r="657">
          <cell r="L657">
            <v>73.62</v>
          </cell>
          <cell r="O657">
            <v>76.67</v>
          </cell>
          <cell r="R657">
            <v>24.29</v>
          </cell>
          <cell r="U657">
            <v>73.62</v>
          </cell>
          <cell r="W657">
            <v>67</v>
          </cell>
          <cell r="X657">
            <v>69.069999999999993</v>
          </cell>
          <cell r="Y657">
            <v>23.33</v>
          </cell>
          <cell r="Z657">
            <v>43.95</v>
          </cell>
          <cell r="AA657" t="str">
            <v/>
          </cell>
        </row>
        <row r="658">
          <cell r="L658">
            <v>73.62</v>
          </cell>
          <cell r="O658">
            <v>76.67</v>
          </cell>
          <cell r="R658">
            <v>24.29</v>
          </cell>
          <cell r="U658">
            <v>73.62</v>
          </cell>
          <cell r="W658">
            <v>67</v>
          </cell>
          <cell r="X658">
            <v>69.069999999999993</v>
          </cell>
          <cell r="Y658">
            <v>23.33</v>
          </cell>
          <cell r="Z658">
            <v>43.95</v>
          </cell>
          <cell r="AA658" t="str">
            <v/>
          </cell>
        </row>
        <row r="659">
          <cell r="L659">
            <v>73.62</v>
          </cell>
          <cell r="O659">
            <v>76.67</v>
          </cell>
          <cell r="R659">
            <v>24.29</v>
          </cell>
          <cell r="U659">
            <v>73.62</v>
          </cell>
          <cell r="W659">
            <v>67</v>
          </cell>
          <cell r="X659">
            <v>69.069999999999993</v>
          </cell>
          <cell r="Y659">
            <v>23.33</v>
          </cell>
          <cell r="Z659">
            <v>43.95</v>
          </cell>
          <cell r="AA659" t="str">
            <v/>
          </cell>
        </row>
        <row r="660">
          <cell r="L660">
            <v>73.62</v>
          </cell>
          <cell r="O660">
            <v>76.67</v>
          </cell>
          <cell r="R660">
            <v>24.29</v>
          </cell>
          <cell r="U660">
            <v>73.62</v>
          </cell>
          <cell r="W660">
            <v>67</v>
          </cell>
          <cell r="X660">
            <v>69.069999999999993</v>
          </cell>
          <cell r="Y660">
            <v>23.33</v>
          </cell>
          <cell r="Z660">
            <v>43.95</v>
          </cell>
          <cell r="AA660" t="str">
            <v/>
          </cell>
        </row>
        <row r="661">
          <cell r="L661">
            <v>73.62</v>
          </cell>
          <cell r="O661">
            <v>76.67</v>
          </cell>
          <cell r="R661">
            <v>24.29</v>
          </cell>
          <cell r="U661">
            <v>73.62</v>
          </cell>
          <cell r="W661">
            <v>67</v>
          </cell>
          <cell r="X661">
            <v>69.069999999999993</v>
          </cell>
          <cell r="Y661">
            <v>23.33</v>
          </cell>
          <cell r="Z661">
            <v>43.95</v>
          </cell>
          <cell r="AA661" t="str">
            <v/>
          </cell>
        </row>
        <row r="662">
          <cell r="L662">
            <v>73.62</v>
          </cell>
          <cell r="O662">
            <v>76.67</v>
          </cell>
          <cell r="R662">
            <v>24.29</v>
          </cell>
          <cell r="U662">
            <v>73.62</v>
          </cell>
          <cell r="W662">
            <v>67</v>
          </cell>
          <cell r="X662">
            <v>69.069999999999993</v>
          </cell>
          <cell r="Y662">
            <v>23.33</v>
          </cell>
          <cell r="Z662">
            <v>43.95</v>
          </cell>
          <cell r="AA662" t="str">
            <v/>
          </cell>
        </row>
        <row r="663">
          <cell r="L663">
            <v>73.62</v>
          </cell>
          <cell r="O663">
            <v>76.67</v>
          </cell>
          <cell r="R663">
            <v>24.29</v>
          </cell>
          <cell r="U663">
            <v>73.62</v>
          </cell>
          <cell r="W663">
            <v>67</v>
          </cell>
          <cell r="X663">
            <v>69.069999999999993</v>
          </cell>
          <cell r="Y663">
            <v>23.33</v>
          </cell>
          <cell r="Z663">
            <v>43.95</v>
          </cell>
          <cell r="AA663" t="str">
            <v/>
          </cell>
        </row>
        <row r="664">
          <cell r="L664">
            <v>73.62</v>
          </cell>
          <cell r="O664">
            <v>76.67</v>
          </cell>
          <cell r="R664">
            <v>24.29</v>
          </cell>
          <cell r="U664">
            <v>73.62</v>
          </cell>
          <cell r="W664">
            <v>67</v>
          </cell>
          <cell r="X664">
            <v>69.069999999999993</v>
          </cell>
          <cell r="Y664">
            <v>23.33</v>
          </cell>
          <cell r="Z664">
            <v>43.95</v>
          </cell>
          <cell r="AA664" t="str">
            <v/>
          </cell>
        </row>
        <row r="665">
          <cell r="L665">
            <v>73.62</v>
          </cell>
          <cell r="O665">
            <v>76.67</v>
          </cell>
          <cell r="R665">
            <v>24.29</v>
          </cell>
          <cell r="U665">
            <v>73.62</v>
          </cell>
          <cell r="W665">
            <v>67</v>
          </cell>
          <cell r="X665">
            <v>69.069999999999993</v>
          </cell>
          <cell r="Y665">
            <v>23.33</v>
          </cell>
          <cell r="Z665">
            <v>43.95</v>
          </cell>
          <cell r="AA665" t="str">
            <v/>
          </cell>
        </row>
        <row r="666">
          <cell r="L666">
            <v>73.62</v>
          </cell>
          <cell r="O666">
            <v>76.67</v>
          </cell>
          <cell r="R666">
            <v>24.29</v>
          </cell>
          <cell r="U666">
            <v>73.62</v>
          </cell>
          <cell r="W666">
            <v>67</v>
          </cell>
          <cell r="X666">
            <v>69.069999999999993</v>
          </cell>
          <cell r="Y666">
            <v>23.33</v>
          </cell>
          <cell r="Z666">
            <v>43.95</v>
          </cell>
          <cell r="AA666" t="str">
            <v/>
          </cell>
        </row>
        <row r="667">
          <cell r="L667">
            <v>73.62</v>
          </cell>
          <cell r="O667">
            <v>76.67</v>
          </cell>
          <cell r="R667">
            <v>24.29</v>
          </cell>
          <cell r="U667">
            <v>73.62</v>
          </cell>
          <cell r="W667">
            <v>67</v>
          </cell>
          <cell r="X667">
            <v>69.069999999999993</v>
          </cell>
          <cell r="Y667">
            <v>23.33</v>
          </cell>
          <cell r="Z667">
            <v>43.95</v>
          </cell>
          <cell r="AA667" t="str">
            <v/>
          </cell>
        </row>
        <row r="668">
          <cell r="L668">
            <v>73.62</v>
          </cell>
          <cell r="O668">
            <v>76.67</v>
          </cell>
          <cell r="R668">
            <v>24.29</v>
          </cell>
          <cell r="U668">
            <v>73.62</v>
          </cell>
          <cell r="W668">
            <v>67</v>
          </cell>
          <cell r="X668">
            <v>69.069999999999993</v>
          </cell>
          <cell r="Y668">
            <v>23.33</v>
          </cell>
          <cell r="Z668">
            <v>43.95</v>
          </cell>
          <cell r="AA668" t="str">
            <v/>
          </cell>
        </row>
        <row r="669">
          <cell r="L669">
            <v>73.62</v>
          </cell>
          <cell r="O669">
            <v>76.67</v>
          </cell>
          <cell r="R669">
            <v>24.29</v>
          </cell>
          <cell r="U669">
            <v>73.62</v>
          </cell>
          <cell r="W669">
            <v>67</v>
          </cell>
          <cell r="X669">
            <v>69.069999999999993</v>
          </cell>
          <cell r="Y669">
            <v>23.33</v>
          </cell>
          <cell r="Z669">
            <v>43.95</v>
          </cell>
          <cell r="AA669" t="str">
            <v/>
          </cell>
        </row>
        <row r="670">
          <cell r="L670">
            <v>73.62</v>
          </cell>
          <cell r="O670">
            <v>76.67</v>
          </cell>
          <cell r="R670">
            <v>24.29</v>
          </cell>
          <cell r="U670">
            <v>73.62</v>
          </cell>
          <cell r="W670">
            <v>67</v>
          </cell>
          <cell r="X670">
            <v>69.069999999999993</v>
          </cell>
          <cell r="Y670">
            <v>23.33</v>
          </cell>
          <cell r="Z670">
            <v>43.95</v>
          </cell>
          <cell r="AA670" t="str">
            <v/>
          </cell>
        </row>
        <row r="671">
          <cell r="L671">
            <v>73.62</v>
          </cell>
          <cell r="O671">
            <v>76.67</v>
          </cell>
          <cell r="R671">
            <v>24.29</v>
          </cell>
          <cell r="U671">
            <v>73.62</v>
          </cell>
          <cell r="W671">
            <v>67</v>
          </cell>
          <cell r="X671">
            <v>69.069999999999993</v>
          </cell>
          <cell r="Y671">
            <v>23.33</v>
          </cell>
          <cell r="Z671">
            <v>43.95</v>
          </cell>
          <cell r="AA671" t="str">
            <v/>
          </cell>
        </row>
        <row r="672">
          <cell r="L672">
            <v>73.62</v>
          </cell>
          <cell r="O672">
            <v>76.67</v>
          </cell>
          <cell r="R672">
            <v>24.29</v>
          </cell>
          <cell r="U672">
            <v>73.62</v>
          </cell>
          <cell r="W672">
            <v>67</v>
          </cell>
          <cell r="X672">
            <v>69.069999999999993</v>
          </cell>
          <cell r="Y672">
            <v>23.33</v>
          </cell>
          <cell r="Z672">
            <v>43.95</v>
          </cell>
          <cell r="AA672" t="str">
            <v/>
          </cell>
        </row>
        <row r="673">
          <cell r="L673">
            <v>73.62</v>
          </cell>
          <cell r="O673">
            <v>76.67</v>
          </cell>
          <cell r="R673">
            <v>24.29</v>
          </cell>
          <cell r="U673">
            <v>73.62</v>
          </cell>
          <cell r="W673">
            <v>67</v>
          </cell>
          <cell r="X673">
            <v>69.069999999999993</v>
          </cell>
          <cell r="Y673">
            <v>23.33</v>
          </cell>
          <cell r="Z673">
            <v>43.95</v>
          </cell>
          <cell r="AA673" t="str">
            <v/>
          </cell>
        </row>
        <row r="674">
          <cell r="L674">
            <v>73.62</v>
          </cell>
          <cell r="O674">
            <v>76.67</v>
          </cell>
          <cell r="R674">
            <v>24.29</v>
          </cell>
          <cell r="U674">
            <v>73.62</v>
          </cell>
          <cell r="W674">
            <v>67</v>
          </cell>
          <cell r="X674">
            <v>69.069999999999993</v>
          </cell>
          <cell r="Y674">
            <v>23.33</v>
          </cell>
          <cell r="Z674">
            <v>43.95</v>
          </cell>
          <cell r="AA674" t="str">
            <v/>
          </cell>
        </row>
        <row r="675">
          <cell r="L675">
            <v>73.62</v>
          </cell>
          <cell r="O675">
            <v>76.67</v>
          </cell>
          <cell r="R675">
            <v>24.29</v>
          </cell>
          <cell r="U675">
            <v>73.62</v>
          </cell>
          <cell r="W675">
            <v>67</v>
          </cell>
          <cell r="X675">
            <v>69.069999999999993</v>
          </cell>
          <cell r="Y675">
            <v>23.33</v>
          </cell>
          <cell r="Z675">
            <v>43.95</v>
          </cell>
          <cell r="AA675" t="str">
            <v/>
          </cell>
        </row>
        <row r="676">
          <cell r="L676">
            <v>73.62</v>
          </cell>
          <cell r="O676">
            <v>76.67</v>
          </cell>
          <cell r="R676">
            <v>24.29</v>
          </cell>
          <cell r="U676">
            <v>73.62</v>
          </cell>
          <cell r="W676">
            <v>67</v>
          </cell>
          <cell r="X676">
            <v>69.069999999999993</v>
          </cell>
          <cell r="Y676">
            <v>23.33</v>
          </cell>
          <cell r="Z676">
            <v>43.95</v>
          </cell>
          <cell r="AA676" t="str">
            <v/>
          </cell>
        </row>
        <row r="677">
          <cell r="L677">
            <v>73.62</v>
          </cell>
          <cell r="O677">
            <v>76.67</v>
          </cell>
          <cell r="R677">
            <v>24.29</v>
          </cell>
          <cell r="U677">
            <v>73.62</v>
          </cell>
          <cell r="W677">
            <v>67</v>
          </cell>
          <cell r="X677">
            <v>69.069999999999993</v>
          </cell>
          <cell r="Y677">
            <v>23.33</v>
          </cell>
          <cell r="Z677">
            <v>43.95</v>
          </cell>
          <cell r="AA677" t="str">
            <v/>
          </cell>
        </row>
        <row r="678">
          <cell r="L678">
            <v>73.62</v>
          </cell>
          <cell r="O678">
            <v>76.67</v>
          </cell>
          <cell r="R678">
            <v>24.29</v>
          </cell>
          <cell r="U678">
            <v>73.62</v>
          </cell>
          <cell r="W678">
            <v>67</v>
          </cell>
          <cell r="X678">
            <v>69.069999999999993</v>
          </cell>
          <cell r="Y678">
            <v>23.33</v>
          </cell>
          <cell r="Z678">
            <v>43.95</v>
          </cell>
          <cell r="AA678" t="str">
            <v/>
          </cell>
        </row>
        <row r="679">
          <cell r="L679">
            <v>73.62</v>
          </cell>
          <cell r="O679">
            <v>76.67</v>
          </cell>
          <cell r="R679">
            <v>24.29</v>
          </cell>
          <cell r="U679">
            <v>73.62</v>
          </cell>
          <cell r="W679">
            <v>67</v>
          </cell>
          <cell r="X679">
            <v>69.069999999999993</v>
          </cell>
          <cell r="Y679">
            <v>23.33</v>
          </cell>
          <cell r="Z679">
            <v>43.95</v>
          </cell>
          <cell r="AA679" t="str">
            <v/>
          </cell>
        </row>
        <row r="680">
          <cell r="L680">
            <v>73.62</v>
          </cell>
          <cell r="O680">
            <v>76.67</v>
          </cell>
          <cell r="R680">
            <v>24.29</v>
          </cell>
          <cell r="U680">
            <v>73.62</v>
          </cell>
          <cell r="W680">
            <v>67</v>
          </cell>
          <cell r="X680">
            <v>69.069999999999993</v>
          </cell>
          <cell r="Y680">
            <v>23.33</v>
          </cell>
          <cell r="Z680">
            <v>43.95</v>
          </cell>
          <cell r="AA680" t="str">
            <v/>
          </cell>
        </row>
        <row r="681">
          <cell r="L681">
            <v>73.62</v>
          </cell>
          <cell r="O681">
            <v>76.67</v>
          </cell>
          <cell r="R681">
            <v>24.29</v>
          </cell>
          <cell r="U681">
            <v>73.62</v>
          </cell>
          <cell r="W681">
            <v>67</v>
          </cell>
          <cell r="X681">
            <v>69.069999999999993</v>
          </cell>
          <cell r="Y681">
            <v>23.33</v>
          </cell>
          <cell r="Z681">
            <v>43.95</v>
          </cell>
          <cell r="AA681" t="str">
            <v/>
          </cell>
        </row>
        <row r="682">
          <cell r="L682">
            <v>73.62</v>
          </cell>
          <cell r="O682">
            <v>76.67</v>
          </cell>
          <cell r="R682">
            <v>24.29</v>
          </cell>
          <cell r="U682">
            <v>73.62</v>
          </cell>
          <cell r="W682">
            <v>67</v>
          </cell>
          <cell r="X682">
            <v>69.069999999999993</v>
          </cell>
          <cell r="Y682">
            <v>23.33</v>
          </cell>
          <cell r="Z682">
            <v>43.95</v>
          </cell>
          <cell r="AA682" t="str">
            <v/>
          </cell>
        </row>
        <row r="683">
          <cell r="L683">
            <v>73.62</v>
          </cell>
          <cell r="O683">
            <v>76.67</v>
          </cell>
          <cell r="R683">
            <v>24.29</v>
          </cell>
          <cell r="U683">
            <v>73.62</v>
          </cell>
          <cell r="W683">
            <v>67</v>
          </cell>
          <cell r="X683">
            <v>69.069999999999993</v>
          </cell>
          <cell r="Y683">
            <v>23.33</v>
          </cell>
          <cell r="Z683">
            <v>43.95</v>
          </cell>
          <cell r="AA683" t="str">
            <v/>
          </cell>
        </row>
        <row r="684">
          <cell r="L684">
            <v>73.62</v>
          </cell>
          <cell r="O684">
            <v>76.67</v>
          </cell>
          <cell r="R684">
            <v>24.29</v>
          </cell>
          <cell r="U684">
            <v>73.62</v>
          </cell>
          <cell r="W684">
            <v>67</v>
          </cell>
          <cell r="X684">
            <v>69.069999999999993</v>
          </cell>
          <cell r="Y684">
            <v>23.33</v>
          </cell>
          <cell r="Z684">
            <v>43.95</v>
          </cell>
          <cell r="AA684" t="str">
            <v/>
          </cell>
        </row>
        <row r="685">
          <cell r="L685">
            <v>73.62</v>
          </cell>
          <cell r="O685">
            <v>76.67</v>
          </cell>
          <cell r="R685">
            <v>24.29</v>
          </cell>
          <cell r="U685">
            <v>73.62</v>
          </cell>
          <cell r="W685">
            <v>67</v>
          </cell>
          <cell r="X685">
            <v>69.069999999999993</v>
          </cell>
          <cell r="Y685">
            <v>23.33</v>
          </cell>
          <cell r="Z685">
            <v>43.95</v>
          </cell>
          <cell r="AA685" t="str">
            <v/>
          </cell>
        </row>
        <row r="686">
          <cell r="L686">
            <v>73.62</v>
          </cell>
          <cell r="O686">
            <v>76.67</v>
          </cell>
          <cell r="R686">
            <v>24.29</v>
          </cell>
          <cell r="U686">
            <v>73.62</v>
          </cell>
          <cell r="W686">
            <v>67</v>
          </cell>
          <cell r="X686">
            <v>69.069999999999993</v>
          </cell>
          <cell r="Y686">
            <v>23.33</v>
          </cell>
          <cell r="Z686">
            <v>43.95</v>
          </cell>
          <cell r="AA686" t="str">
            <v/>
          </cell>
        </row>
        <row r="687">
          <cell r="L687">
            <v>73.62</v>
          </cell>
          <cell r="O687">
            <v>76.67</v>
          </cell>
          <cell r="R687">
            <v>24.29</v>
          </cell>
          <cell r="U687">
            <v>73.62</v>
          </cell>
          <cell r="W687">
            <v>67</v>
          </cell>
          <cell r="X687">
            <v>69.069999999999993</v>
          </cell>
          <cell r="Y687">
            <v>23.33</v>
          </cell>
          <cell r="Z687">
            <v>43.95</v>
          </cell>
          <cell r="AA687" t="str">
            <v/>
          </cell>
        </row>
        <row r="688">
          <cell r="L688">
            <v>73.62</v>
          </cell>
          <cell r="O688">
            <v>76.67</v>
          </cell>
          <cell r="R688">
            <v>24.29</v>
          </cell>
          <cell r="U688">
            <v>73.62</v>
          </cell>
          <cell r="W688">
            <v>67</v>
          </cell>
          <cell r="X688">
            <v>69.069999999999993</v>
          </cell>
          <cell r="Y688">
            <v>23.33</v>
          </cell>
          <cell r="Z688">
            <v>43.95</v>
          </cell>
          <cell r="AA688" t="str">
            <v/>
          </cell>
        </row>
        <row r="689">
          <cell r="L689">
            <v>73.62</v>
          </cell>
          <cell r="O689">
            <v>76.67</v>
          </cell>
          <cell r="R689">
            <v>24.29</v>
          </cell>
          <cell r="U689">
            <v>73.62</v>
          </cell>
          <cell r="W689">
            <v>67</v>
          </cell>
          <cell r="X689">
            <v>69.069999999999993</v>
          </cell>
          <cell r="Y689">
            <v>23.33</v>
          </cell>
          <cell r="Z689">
            <v>43.95</v>
          </cell>
          <cell r="AA689" t="str">
            <v/>
          </cell>
        </row>
        <row r="690">
          <cell r="L690">
            <v>73.62</v>
          </cell>
          <cell r="O690">
            <v>76.67</v>
          </cell>
          <cell r="R690">
            <v>24.29</v>
          </cell>
          <cell r="U690">
            <v>73.62</v>
          </cell>
          <cell r="W690">
            <v>67</v>
          </cell>
          <cell r="X690">
            <v>69.069999999999993</v>
          </cell>
          <cell r="Y690">
            <v>23.33</v>
          </cell>
          <cell r="Z690">
            <v>43.95</v>
          </cell>
          <cell r="AA690" t="str">
            <v/>
          </cell>
        </row>
        <row r="691">
          <cell r="L691">
            <v>73.62</v>
          </cell>
          <cell r="O691">
            <v>76.67</v>
          </cell>
          <cell r="R691">
            <v>24.29</v>
          </cell>
          <cell r="U691">
            <v>73.62</v>
          </cell>
          <cell r="W691">
            <v>67</v>
          </cell>
          <cell r="X691">
            <v>69.069999999999993</v>
          </cell>
          <cell r="Y691">
            <v>23.33</v>
          </cell>
          <cell r="Z691">
            <v>43.95</v>
          </cell>
          <cell r="AA691" t="str">
            <v/>
          </cell>
        </row>
        <row r="692">
          <cell r="L692">
            <v>73.62</v>
          </cell>
          <cell r="O692">
            <v>76.67</v>
          </cell>
          <cell r="R692">
            <v>24.29</v>
          </cell>
          <cell r="U692">
            <v>73.62</v>
          </cell>
          <cell r="W692">
            <v>67</v>
          </cell>
          <cell r="X692">
            <v>69.069999999999993</v>
          </cell>
          <cell r="Y692">
            <v>23.33</v>
          </cell>
          <cell r="Z692">
            <v>43.95</v>
          </cell>
          <cell r="AA692" t="str">
            <v/>
          </cell>
        </row>
        <row r="693">
          <cell r="L693">
            <v>73.62</v>
          </cell>
          <cell r="O693">
            <v>76.67</v>
          </cell>
          <cell r="R693">
            <v>24.29</v>
          </cell>
          <cell r="U693">
            <v>73.62</v>
          </cell>
          <cell r="W693">
            <v>67</v>
          </cell>
          <cell r="X693">
            <v>69.069999999999993</v>
          </cell>
          <cell r="Y693">
            <v>23.33</v>
          </cell>
          <cell r="Z693">
            <v>43.95</v>
          </cell>
          <cell r="AA693" t="str">
            <v/>
          </cell>
        </row>
        <row r="694">
          <cell r="L694">
            <v>73.62</v>
          </cell>
          <cell r="O694">
            <v>76.67</v>
          </cell>
          <cell r="R694">
            <v>24.29</v>
          </cell>
          <cell r="U694">
            <v>73.62</v>
          </cell>
          <cell r="W694">
            <v>67</v>
          </cell>
          <cell r="X694">
            <v>69.069999999999993</v>
          </cell>
          <cell r="Y694">
            <v>23.33</v>
          </cell>
          <cell r="Z694">
            <v>43.95</v>
          </cell>
          <cell r="AA694" t="str">
            <v/>
          </cell>
        </row>
        <row r="695">
          <cell r="L695">
            <v>73.62</v>
          </cell>
          <cell r="O695">
            <v>76.67</v>
          </cell>
          <cell r="R695">
            <v>24.29</v>
          </cell>
          <cell r="U695">
            <v>73.62</v>
          </cell>
          <cell r="W695">
            <v>67</v>
          </cell>
          <cell r="X695">
            <v>69.069999999999993</v>
          </cell>
          <cell r="Y695">
            <v>23.33</v>
          </cell>
          <cell r="Z695">
            <v>43.95</v>
          </cell>
          <cell r="AA695" t="str">
            <v/>
          </cell>
        </row>
        <row r="696">
          <cell r="L696">
            <v>73.62</v>
          </cell>
          <cell r="O696">
            <v>76.67</v>
          </cell>
          <cell r="R696">
            <v>24.29</v>
          </cell>
          <cell r="U696">
            <v>73.62</v>
          </cell>
          <cell r="W696">
            <v>67</v>
          </cell>
          <cell r="X696">
            <v>69.069999999999993</v>
          </cell>
          <cell r="Y696">
            <v>23.33</v>
          </cell>
          <cell r="Z696">
            <v>43.95</v>
          </cell>
          <cell r="AA696" t="str">
            <v/>
          </cell>
        </row>
        <row r="697">
          <cell r="L697">
            <v>73.62</v>
          </cell>
          <cell r="O697">
            <v>76.67</v>
          </cell>
          <cell r="R697">
            <v>24.29</v>
          </cell>
          <cell r="U697">
            <v>73.62</v>
          </cell>
          <cell r="W697">
            <v>67</v>
          </cell>
          <cell r="X697">
            <v>69.069999999999993</v>
          </cell>
          <cell r="Y697">
            <v>23.33</v>
          </cell>
          <cell r="Z697">
            <v>43.95</v>
          </cell>
          <cell r="AA697" t="str">
            <v/>
          </cell>
        </row>
        <row r="698">
          <cell r="L698">
            <v>73.62</v>
          </cell>
          <cell r="O698">
            <v>76.67</v>
          </cell>
          <cell r="R698">
            <v>24.29</v>
          </cell>
          <cell r="U698">
            <v>73.62</v>
          </cell>
          <cell r="W698">
            <v>67</v>
          </cell>
          <cell r="X698">
            <v>69.069999999999993</v>
          </cell>
          <cell r="Y698">
            <v>23.33</v>
          </cell>
          <cell r="Z698">
            <v>43.95</v>
          </cell>
          <cell r="AA698" t="str">
            <v/>
          </cell>
        </row>
        <row r="699">
          <cell r="L699">
            <v>73.62</v>
          </cell>
          <cell r="O699">
            <v>76.67</v>
          </cell>
          <cell r="R699">
            <v>24.29</v>
          </cell>
          <cell r="U699">
            <v>73.62</v>
          </cell>
          <cell r="W699">
            <v>67</v>
          </cell>
          <cell r="X699">
            <v>69.069999999999993</v>
          </cell>
          <cell r="Y699">
            <v>23.33</v>
          </cell>
          <cell r="Z699">
            <v>43.95</v>
          </cell>
          <cell r="AA699" t="str">
            <v/>
          </cell>
        </row>
        <row r="700">
          <cell r="L700">
            <v>73.62</v>
          </cell>
          <cell r="O700">
            <v>76.67</v>
          </cell>
          <cell r="R700">
            <v>24.29</v>
          </cell>
          <cell r="U700">
            <v>73.62</v>
          </cell>
          <cell r="W700">
            <v>67</v>
          </cell>
          <cell r="X700">
            <v>69.069999999999993</v>
          </cell>
          <cell r="Y700">
            <v>23.33</v>
          </cell>
          <cell r="Z700">
            <v>43.95</v>
          </cell>
          <cell r="AA700" t="str">
            <v/>
          </cell>
        </row>
        <row r="701">
          <cell r="L701">
            <v>73.62</v>
          </cell>
          <cell r="O701">
            <v>76.67</v>
          </cell>
          <cell r="R701">
            <v>24.29</v>
          </cell>
          <cell r="U701">
            <v>73.62</v>
          </cell>
          <cell r="W701">
            <v>67</v>
          </cell>
          <cell r="X701">
            <v>69.069999999999993</v>
          </cell>
          <cell r="Y701">
            <v>23.33</v>
          </cell>
          <cell r="Z701">
            <v>43.95</v>
          </cell>
          <cell r="AA701" t="str">
            <v/>
          </cell>
        </row>
        <row r="702">
          <cell r="L702">
            <v>73.62</v>
          </cell>
          <cell r="O702">
            <v>76.67</v>
          </cell>
          <cell r="R702">
            <v>24.29</v>
          </cell>
          <cell r="U702">
            <v>73.62</v>
          </cell>
          <cell r="W702">
            <v>67</v>
          </cell>
          <cell r="X702">
            <v>69.069999999999993</v>
          </cell>
          <cell r="Y702">
            <v>23.33</v>
          </cell>
          <cell r="Z702">
            <v>43.95</v>
          </cell>
          <cell r="AA702" t="str">
            <v/>
          </cell>
        </row>
        <row r="703">
          <cell r="L703">
            <v>73.62</v>
          </cell>
          <cell r="O703">
            <v>76.67</v>
          </cell>
          <cell r="R703">
            <v>24.29</v>
          </cell>
          <cell r="U703">
            <v>73.62</v>
          </cell>
          <cell r="W703">
            <v>67</v>
          </cell>
          <cell r="X703">
            <v>69.069999999999993</v>
          </cell>
          <cell r="Y703">
            <v>23.33</v>
          </cell>
          <cell r="Z703">
            <v>43.95</v>
          </cell>
          <cell r="AA703" t="str">
            <v/>
          </cell>
        </row>
        <row r="704">
          <cell r="L704">
            <v>73.62</v>
          </cell>
          <cell r="O704">
            <v>76.67</v>
          </cell>
          <cell r="R704">
            <v>24.29</v>
          </cell>
          <cell r="U704">
            <v>73.62</v>
          </cell>
          <cell r="W704">
            <v>67</v>
          </cell>
          <cell r="X704">
            <v>69.069999999999993</v>
          </cell>
          <cell r="Y704">
            <v>23.33</v>
          </cell>
          <cell r="Z704">
            <v>43.95</v>
          </cell>
          <cell r="AA704" t="str">
            <v/>
          </cell>
        </row>
        <row r="705">
          <cell r="L705">
            <v>73.62</v>
          </cell>
          <cell r="O705">
            <v>76.67</v>
          </cell>
          <cell r="R705">
            <v>24.29</v>
          </cell>
          <cell r="U705">
            <v>73.62</v>
          </cell>
          <cell r="W705">
            <v>67</v>
          </cell>
          <cell r="X705">
            <v>69.069999999999993</v>
          </cell>
          <cell r="Y705">
            <v>23.33</v>
          </cell>
          <cell r="Z705">
            <v>43.95</v>
          </cell>
          <cell r="AA705" t="str">
            <v/>
          </cell>
        </row>
        <row r="706">
          <cell r="M706">
            <v>75.36</v>
          </cell>
          <cell r="P706">
            <v>77.430000000000007</v>
          </cell>
          <cell r="S706">
            <v>24.29</v>
          </cell>
          <cell r="V706">
            <v>75.36</v>
          </cell>
          <cell r="W706">
            <v>67</v>
          </cell>
          <cell r="X706">
            <v>69.069999999999993</v>
          </cell>
          <cell r="Y706">
            <v>23.33</v>
          </cell>
          <cell r="Z706">
            <v>43.95</v>
          </cell>
          <cell r="AA706" t="str">
            <v/>
          </cell>
        </row>
        <row r="707">
          <cell r="M707">
            <v>75.36</v>
          </cell>
          <cell r="P707">
            <v>77.430000000000007</v>
          </cell>
          <cell r="S707">
            <v>24.29</v>
          </cell>
          <cell r="V707">
            <v>75.36</v>
          </cell>
          <cell r="W707">
            <v>67</v>
          </cell>
          <cell r="X707">
            <v>69.069999999999993</v>
          </cell>
          <cell r="Y707">
            <v>23.33</v>
          </cell>
          <cell r="Z707">
            <v>43.95</v>
          </cell>
          <cell r="AA707" t="str">
            <v/>
          </cell>
        </row>
        <row r="708">
          <cell r="M708">
            <v>75.36</v>
          </cell>
          <cell r="P708">
            <v>77.430000000000007</v>
          </cell>
          <cell r="S708">
            <v>24.29</v>
          </cell>
          <cell r="V708">
            <v>75.36</v>
          </cell>
          <cell r="W708">
            <v>67</v>
          </cell>
          <cell r="X708">
            <v>69.069999999999993</v>
          </cell>
          <cell r="Y708">
            <v>23.33</v>
          </cell>
          <cell r="Z708">
            <v>43.95</v>
          </cell>
          <cell r="AA708" t="str">
            <v/>
          </cell>
        </row>
        <row r="709">
          <cell r="M709">
            <v>75.36</v>
          </cell>
          <cell r="P709">
            <v>77.430000000000007</v>
          </cell>
          <cell r="S709">
            <v>24.29</v>
          </cell>
          <cell r="V709">
            <v>75.36</v>
          </cell>
          <cell r="W709">
            <v>67</v>
          </cell>
          <cell r="X709">
            <v>69.069999999999993</v>
          </cell>
          <cell r="Y709">
            <v>23.33</v>
          </cell>
          <cell r="Z709">
            <v>43.95</v>
          </cell>
          <cell r="AA709" t="str">
            <v/>
          </cell>
        </row>
        <row r="710">
          <cell r="M710">
            <v>75.36</v>
          </cell>
          <cell r="P710">
            <v>77.430000000000007</v>
          </cell>
          <cell r="S710">
            <v>24.29</v>
          </cell>
          <cell r="V710">
            <v>75.36</v>
          </cell>
          <cell r="W710">
            <v>67</v>
          </cell>
          <cell r="X710">
            <v>69.069999999999993</v>
          </cell>
          <cell r="Y710">
            <v>23.33</v>
          </cell>
          <cell r="Z710">
            <v>43.95</v>
          </cell>
          <cell r="AA710" t="str">
            <v/>
          </cell>
        </row>
        <row r="711">
          <cell r="M711">
            <v>75.36</v>
          </cell>
          <cell r="P711">
            <v>77.430000000000007</v>
          </cell>
          <cell r="S711">
            <v>24.29</v>
          </cell>
          <cell r="V711">
            <v>75.36</v>
          </cell>
          <cell r="W711">
            <v>67</v>
          </cell>
          <cell r="X711">
            <v>69.069999999999993</v>
          </cell>
          <cell r="Y711">
            <v>23.33</v>
          </cell>
          <cell r="Z711">
            <v>43.95</v>
          </cell>
          <cell r="AA711" t="str">
            <v/>
          </cell>
        </row>
        <row r="712">
          <cell r="M712">
            <v>75.36</v>
          </cell>
          <cell r="P712">
            <v>77.430000000000007</v>
          </cell>
          <cell r="S712">
            <v>24.29</v>
          </cell>
          <cell r="V712">
            <v>75.36</v>
          </cell>
          <cell r="W712">
            <v>67</v>
          </cell>
          <cell r="X712">
            <v>69.069999999999993</v>
          </cell>
          <cell r="Y712">
            <v>23.33</v>
          </cell>
          <cell r="Z712">
            <v>43.95</v>
          </cell>
          <cell r="AA712" t="str">
            <v/>
          </cell>
        </row>
        <row r="713">
          <cell r="M713">
            <v>75.36</v>
          </cell>
          <cell r="P713">
            <v>77.430000000000007</v>
          </cell>
          <cell r="S713">
            <v>24.29</v>
          </cell>
          <cell r="V713">
            <v>75.36</v>
          </cell>
          <cell r="W713">
            <v>67</v>
          </cell>
          <cell r="X713">
            <v>69.069999999999993</v>
          </cell>
          <cell r="Y713">
            <v>23.33</v>
          </cell>
          <cell r="Z713">
            <v>43.95</v>
          </cell>
          <cell r="AA713" t="str">
            <v/>
          </cell>
        </row>
        <row r="714">
          <cell r="M714">
            <v>75.36</v>
          </cell>
          <cell r="P714">
            <v>77.430000000000007</v>
          </cell>
          <cell r="S714">
            <v>24.29</v>
          </cell>
          <cell r="V714">
            <v>75.36</v>
          </cell>
          <cell r="W714">
            <v>67</v>
          </cell>
          <cell r="X714">
            <v>69.069999999999993</v>
          </cell>
          <cell r="Y714">
            <v>23.33</v>
          </cell>
          <cell r="Z714">
            <v>43.95</v>
          </cell>
          <cell r="AA714" t="str">
            <v/>
          </cell>
        </row>
        <row r="715">
          <cell r="M715">
            <v>75.36</v>
          </cell>
          <cell r="P715">
            <v>77.430000000000007</v>
          </cell>
          <cell r="S715">
            <v>24.29</v>
          </cell>
          <cell r="V715">
            <v>75.36</v>
          </cell>
          <cell r="W715">
            <v>67</v>
          </cell>
          <cell r="X715">
            <v>69.069999999999993</v>
          </cell>
          <cell r="Y715">
            <v>23.33</v>
          </cell>
          <cell r="Z715">
            <v>43.95</v>
          </cell>
          <cell r="AA715" t="str">
            <v/>
          </cell>
        </row>
        <row r="716">
          <cell r="M716">
            <v>75.36</v>
          </cell>
          <cell r="P716">
            <v>77.430000000000007</v>
          </cell>
          <cell r="S716">
            <v>24.29</v>
          </cell>
          <cell r="V716">
            <v>75.36</v>
          </cell>
          <cell r="W716">
            <v>67</v>
          </cell>
          <cell r="X716">
            <v>69.069999999999993</v>
          </cell>
          <cell r="Y716">
            <v>23.33</v>
          </cell>
          <cell r="Z716">
            <v>43.95</v>
          </cell>
          <cell r="AA716" t="str">
            <v/>
          </cell>
        </row>
        <row r="717">
          <cell r="M717">
            <v>75.36</v>
          </cell>
          <cell r="P717">
            <v>77.430000000000007</v>
          </cell>
          <cell r="S717">
            <v>24.29</v>
          </cell>
          <cell r="V717">
            <v>75.36</v>
          </cell>
          <cell r="W717">
            <v>67</v>
          </cell>
          <cell r="X717">
            <v>69.069999999999993</v>
          </cell>
          <cell r="Y717">
            <v>23.33</v>
          </cell>
          <cell r="Z717">
            <v>43.95</v>
          </cell>
          <cell r="AA717" t="str">
            <v/>
          </cell>
        </row>
        <row r="718">
          <cell r="M718">
            <v>75.36</v>
          </cell>
          <cell r="P718">
            <v>77.430000000000007</v>
          </cell>
          <cell r="S718">
            <v>24.29</v>
          </cell>
          <cell r="V718">
            <v>75.36</v>
          </cell>
          <cell r="W718">
            <v>67</v>
          </cell>
          <cell r="X718">
            <v>69.069999999999993</v>
          </cell>
          <cell r="Y718">
            <v>23.33</v>
          </cell>
          <cell r="Z718">
            <v>43.95</v>
          </cell>
          <cell r="AA718" t="str">
            <v/>
          </cell>
        </row>
        <row r="719">
          <cell r="M719">
            <v>75.36</v>
          </cell>
          <cell r="P719">
            <v>77.430000000000007</v>
          </cell>
          <cell r="S719">
            <v>24.29</v>
          </cell>
          <cell r="V719">
            <v>75.36</v>
          </cell>
          <cell r="W719">
            <v>67</v>
          </cell>
          <cell r="X719">
            <v>69.069999999999993</v>
          </cell>
          <cell r="Y719">
            <v>23.33</v>
          </cell>
          <cell r="Z719">
            <v>43.95</v>
          </cell>
          <cell r="AA719" t="str">
            <v/>
          </cell>
        </row>
        <row r="720">
          <cell r="M720">
            <v>75.36</v>
          </cell>
          <cell r="P720">
            <v>77.430000000000007</v>
          </cell>
          <cell r="S720">
            <v>24.29</v>
          </cell>
          <cell r="V720">
            <v>75.36</v>
          </cell>
          <cell r="W720">
            <v>67</v>
          </cell>
          <cell r="X720">
            <v>69.069999999999993</v>
          </cell>
          <cell r="Y720">
            <v>23.33</v>
          </cell>
          <cell r="Z720">
            <v>43.95</v>
          </cell>
          <cell r="AA720" t="str">
            <v/>
          </cell>
        </row>
        <row r="721">
          <cell r="M721">
            <v>75.36</v>
          </cell>
          <cell r="P721">
            <v>77.430000000000007</v>
          </cell>
          <cell r="S721">
            <v>24.29</v>
          </cell>
          <cell r="V721">
            <v>75.36</v>
          </cell>
          <cell r="W721">
            <v>67</v>
          </cell>
          <cell r="X721">
            <v>69.069999999999993</v>
          </cell>
          <cell r="Y721">
            <v>23.33</v>
          </cell>
          <cell r="Z721">
            <v>43.95</v>
          </cell>
          <cell r="AA721" t="str">
            <v/>
          </cell>
        </row>
        <row r="722">
          <cell r="M722">
            <v>75.36</v>
          </cell>
          <cell r="P722">
            <v>77.430000000000007</v>
          </cell>
          <cell r="S722">
            <v>24.29</v>
          </cell>
          <cell r="V722">
            <v>75.36</v>
          </cell>
          <cell r="W722">
            <v>67</v>
          </cell>
          <cell r="X722">
            <v>69.069999999999993</v>
          </cell>
          <cell r="Y722">
            <v>23.33</v>
          </cell>
          <cell r="Z722">
            <v>43.95</v>
          </cell>
          <cell r="AA722" t="str">
            <v/>
          </cell>
        </row>
        <row r="723">
          <cell r="M723">
            <v>75.36</v>
          </cell>
          <cell r="P723">
            <v>77.430000000000007</v>
          </cell>
          <cell r="S723">
            <v>24.29</v>
          </cell>
          <cell r="V723">
            <v>75.36</v>
          </cell>
          <cell r="W723">
            <v>67</v>
          </cell>
          <cell r="X723">
            <v>69.069999999999993</v>
          </cell>
          <cell r="Y723">
            <v>23.33</v>
          </cell>
          <cell r="Z723">
            <v>43.95</v>
          </cell>
          <cell r="AA723" t="str">
            <v/>
          </cell>
        </row>
        <row r="724">
          <cell r="W724">
            <v>67</v>
          </cell>
          <cell r="X724">
            <v>69.069999999999993</v>
          </cell>
          <cell r="Y724">
            <v>23.33</v>
          </cell>
          <cell r="Z724">
            <v>43.95</v>
          </cell>
          <cell r="AA724" t="str">
            <v/>
          </cell>
        </row>
        <row r="725">
          <cell r="W725">
            <v>67</v>
          </cell>
          <cell r="X725">
            <v>69.069999999999993</v>
          </cell>
          <cell r="Y725">
            <v>23.33</v>
          </cell>
          <cell r="Z725">
            <v>43.95</v>
          </cell>
          <cell r="AA725" t="str">
            <v/>
          </cell>
        </row>
        <row r="726">
          <cell r="W726">
            <v>67</v>
          </cell>
          <cell r="X726">
            <v>69.069999999999993</v>
          </cell>
          <cell r="Y726">
            <v>23.33</v>
          </cell>
          <cell r="Z726">
            <v>43.95</v>
          </cell>
          <cell r="AA726" t="str">
            <v/>
          </cell>
        </row>
        <row r="727">
          <cell r="W727">
            <v>67</v>
          </cell>
          <cell r="X727">
            <v>69.069999999999993</v>
          </cell>
          <cell r="Y727">
            <v>23.33</v>
          </cell>
          <cell r="Z727">
            <v>43.95</v>
          </cell>
          <cell r="AA727" t="str">
            <v/>
          </cell>
        </row>
        <row r="728">
          <cell r="W728">
            <v>67</v>
          </cell>
          <cell r="X728">
            <v>69.069999999999993</v>
          </cell>
          <cell r="Y728">
            <v>23.33</v>
          </cell>
          <cell r="Z728">
            <v>43.95</v>
          </cell>
          <cell r="AA728" t="str">
            <v/>
          </cell>
        </row>
        <row r="729">
          <cell r="W729">
            <v>67</v>
          </cell>
          <cell r="X729">
            <v>69.069999999999993</v>
          </cell>
          <cell r="Y729">
            <v>23.33</v>
          </cell>
          <cell r="Z729">
            <v>43.95</v>
          </cell>
          <cell r="AA729" t="str">
            <v/>
          </cell>
        </row>
        <row r="730">
          <cell r="W730">
            <v>67</v>
          </cell>
          <cell r="X730">
            <v>69.069999999999993</v>
          </cell>
          <cell r="Y730">
            <v>23.33</v>
          </cell>
          <cell r="Z730">
            <v>43.95</v>
          </cell>
          <cell r="AA730" t="str">
            <v/>
          </cell>
        </row>
        <row r="731">
          <cell r="W731">
            <v>67</v>
          </cell>
          <cell r="X731">
            <v>69.069999999999993</v>
          </cell>
          <cell r="Y731">
            <v>23.33</v>
          </cell>
          <cell r="Z731">
            <v>43.95</v>
          </cell>
          <cell r="AA731" t="str">
            <v/>
          </cell>
        </row>
        <row r="732">
          <cell r="W732">
            <v>67</v>
          </cell>
          <cell r="X732">
            <v>69.069999999999993</v>
          </cell>
          <cell r="Y732">
            <v>23.33</v>
          </cell>
          <cell r="Z732">
            <v>43.95</v>
          </cell>
          <cell r="AA732" t="str">
            <v/>
          </cell>
        </row>
        <row r="733">
          <cell r="W733">
            <v>67</v>
          </cell>
          <cell r="X733">
            <v>69.069999999999993</v>
          </cell>
          <cell r="Y733">
            <v>23.33</v>
          </cell>
          <cell r="Z733">
            <v>43.95</v>
          </cell>
          <cell r="AA733" t="str">
            <v/>
          </cell>
        </row>
        <row r="734">
          <cell r="W734">
            <v>67</v>
          </cell>
          <cell r="X734">
            <v>69.069999999999993</v>
          </cell>
          <cell r="Y734">
            <v>23.33</v>
          </cell>
          <cell r="Z734">
            <v>43.95</v>
          </cell>
          <cell r="AA734" t="str">
            <v/>
          </cell>
        </row>
        <row r="735">
          <cell r="W735">
            <v>67</v>
          </cell>
          <cell r="X735">
            <v>69.069999999999993</v>
          </cell>
          <cell r="Y735">
            <v>23.33</v>
          </cell>
          <cell r="Z735">
            <v>43.95</v>
          </cell>
          <cell r="AA735" t="str">
            <v/>
          </cell>
        </row>
        <row r="736">
          <cell r="W736">
            <v>67</v>
          </cell>
          <cell r="X736">
            <v>69.069999999999993</v>
          </cell>
          <cell r="Y736">
            <v>23.33</v>
          </cell>
          <cell r="Z736">
            <v>43.95</v>
          </cell>
          <cell r="AA736" t="str">
            <v/>
          </cell>
        </row>
        <row r="737">
          <cell r="W737">
            <v>67</v>
          </cell>
          <cell r="X737">
            <v>69.069999999999993</v>
          </cell>
          <cell r="Y737">
            <v>23.33</v>
          </cell>
          <cell r="Z737">
            <v>43.95</v>
          </cell>
          <cell r="AA737" t="str">
            <v/>
          </cell>
        </row>
        <row r="738">
          <cell r="W738">
            <v>67</v>
          </cell>
          <cell r="X738">
            <v>69.069999999999993</v>
          </cell>
          <cell r="Y738">
            <v>23.33</v>
          </cell>
          <cell r="Z738">
            <v>43.95</v>
          </cell>
          <cell r="AA738" t="str">
            <v/>
          </cell>
        </row>
        <row r="739">
          <cell r="W739">
            <v>67</v>
          </cell>
          <cell r="X739">
            <v>69.069999999999993</v>
          </cell>
          <cell r="Y739">
            <v>23.33</v>
          </cell>
          <cell r="Z739">
            <v>43.95</v>
          </cell>
          <cell r="AA739" t="str">
            <v/>
          </cell>
        </row>
        <row r="740">
          <cell r="W740">
            <v>67</v>
          </cell>
          <cell r="X740">
            <v>69.069999999999993</v>
          </cell>
          <cell r="Y740">
            <v>23.33</v>
          </cell>
          <cell r="Z740">
            <v>43.95</v>
          </cell>
          <cell r="AA740" t="str">
            <v/>
          </cell>
        </row>
        <row r="741">
          <cell r="W741">
            <v>67</v>
          </cell>
          <cell r="X741">
            <v>69.069999999999993</v>
          </cell>
          <cell r="Y741">
            <v>23.33</v>
          </cell>
          <cell r="Z741">
            <v>43.95</v>
          </cell>
          <cell r="AA741" t="str">
            <v/>
          </cell>
        </row>
        <row r="742">
          <cell r="W742">
            <v>67</v>
          </cell>
          <cell r="X742">
            <v>69.069999999999993</v>
          </cell>
          <cell r="Y742">
            <v>23.33</v>
          </cell>
          <cell r="Z742">
            <v>43.95</v>
          </cell>
          <cell r="AA742" t="str">
            <v/>
          </cell>
        </row>
        <row r="743">
          <cell r="W743">
            <v>67</v>
          </cell>
          <cell r="X743">
            <v>69.069999999999993</v>
          </cell>
          <cell r="Y743">
            <v>23.33</v>
          </cell>
          <cell r="Z743">
            <v>43.95</v>
          </cell>
          <cell r="AA743" t="str">
            <v/>
          </cell>
        </row>
        <row r="744">
          <cell r="W744">
            <v>67</v>
          </cell>
          <cell r="X744">
            <v>69.069999999999993</v>
          </cell>
          <cell r="Y744">
            <v>23.33</v>
          </cell>
          <cell r="Z744">
            <v>43.95</v>
          </cell>
          <cell r="AA744" t="str">
            <v/>
          </cell>
        </row>
        <row r="745">
          <cell r="W745">
            <v>67</v>
          </cell>
          <cell r="X745">
            <v>69.069999999999993</v>
          </cell>
          <cell r="Y745">
            <v>23.33</v>
          </cell>
          <cell r="Z745">
            <v>43.95</v>
          </cell>
          <cell r="AA745" t="str">
            <v/>
          </cell>
        </row>
        <row r="746">
          <cell r="W746">
            <v>67</v>
          </cell>
          <cell r="X746">
            <v>69.069999999999993</v>
          </cell>
          <cell r="Y746">
            <v>23.33</v>
          </cell>
          <cell r="Z746">
            <v>43.95</v>
          </cell>
          <cell r="AA746" t="str">
            <v/>
          </cell>
        </row>
        <row r="747">
          <cell r="W747">
            <v>67</v>
          </cell>
          <cell r="X747">
            <v>69.069999999999993</v>
          </cell>
          <cell r="Y747">
            <v>23.33</v>
          </cell>
          <cell r="Z747">
            <v>43.95</v>
          </cell>
          <cell r="AA747" t="str">
            <v/>
          </cell>
        </row>
      </sheetData>
      <sheetData sheetId="6" refreshError="1">
        <row r="3">
          <cell r="I3">
            <v>37257</v>
          </cell>
          <cell r="J3">
            <v>336</v>
          </cell>
          <cell r="K3">
            <v>336</v>
          </cell>
          <cell r="L3">
            <v>134.76</v>
          </cell>
          <cell r="M3">
            <v>134.76</v>
          </cell>
          <cell r="N3">
            <v>297.05</v>
          </cell>
          <cell r="O3">
            <v>41.74</v>
          </cell>
          <cell r="P3">
            <v>64.040000000000006</v>
          </cell>
          <cell r="Q3">
            <v>8.8800000000000008</v>
          </cell>
          <cell r="R3">
            <v>8.8800000000000008</v>
          </cell>
          <cell r="S3">
            <v>50.49</v>
          </cell>
          <cell r="T3">
            <v>562.15</v>
          </cell>
          <cell r="U3">
            <v>562.15</v>
          </cell>
          <cell r="V3">
            <v>319.41000000000003</v>
          </cell>
          <cell r="W3">
            <v>319.41000000000003</v>
          </cell>
          <cell r="X3">
            <v>515.16999999999996</v>
          </cell>
          <cell r="Y3">
            <v>4</v>
          </cell>
          <cell r="Z3">
            <v>4.1900000000000004</v>
          </cell>
          <cell r="AA3">
            <v>4</v>
          </cell>
          <cell r="AB3">
            <v>4.1900000000000004</v>
          </cell>
          <cell r="AC3">
            <v>4.04</v>
          </cell>
        </row>
        <row r="4">
          <cell r="I4">
            <v>37288</v>
          </cell>
          <cell r="J4">
            <v>134.76</v>
          </cell>
          <cell r="K4">
            <v>134.76</v>
          </cell>
          <cell r="L4">
            <v>5.42</v>
          </cell>
          <cell r="M4">
            <v>8.14</v>
          </cell>
          <cell r="N4">
            <v>43.86</v>
          </cell>
          <cell r="O4">
            <v>8.8800000000000008</v>
          </cell>
          <cell r="P4">
            <v>10.82</v>
          </cell>
          <cell r="Q4">
            <v>5.14</v>
          </cell>
          <cell r="R4">
            <v>6.97</v>
          </cell>
          <cell r="S4">
            <v>8.02</v>
          </cell>
          <cell r="T4">
            <v>319.41000000000003</v>
          </cell>
          <cell r="U4">
            <v>319.41000000000003</v>
          </cell>
          <cell r="V4">
            <v>319.41000000000003</v>
          </cell>
          <cell r="W4">
            <v>319.41000000000003</v>
          </cell>
          <cell r="X4">
            <v>319.41000000000003</v>
          </cell>
          <cell r="Y4">
            <v>4.1900000000000004</v>
          </cell>
          <cell r="Z4">
            <v>5.17</v>
          </cell>
          <cell r="AA4">
            <v>4</v>
          </cell>
          <cell r="AB4">
            <v>4.49</v>
          </cell>
          <cell r="AC4">
            <v>4.45</v>
          </cell>
        </row>
        <row r="5">
          <cell r="I5">
            <v>37316</v>
          </cell>
          <cell r="J5">
            <v>8.14</v>
          </cell>
          <cell r="K5">
            <v>13.1</v>
          </cell>
          <cell r="L5">
            <v>4.66</v>
          </cell>
          <cell r="M5">
            <v>11.64</v>
          </cell>
          <cell r="N5">
            <v>9.77</v>
          </cell>
          <cell r="O5">
            <v>6.97</v>
          </cell>
          <cell r="P5">
            <v>12.32</v>
          </cell>
          <cell r="Q5">
            <v>4.12</v>
          </cell>
          <cell r="R5">
            <v>11.64</v>
          </cell>
          <cell r="S5">
            <v>9.11</v>
          </cell>
          <cell r="T5">
            <v>4.49</v>
          </cell>
          <cell r="U5">
            <v>7.32</v>
          </cell>
          <cell r="V5">
            <v>4</v>
          </cell>
          <cell r="W5">
            <v>6.17</v>
          </cell>
          <cell r="X5">
            <v>5.79</v>
          </cell>
          <cell r="Y5">
            <v>4.49</v>
          </cell>
          <cell r="Z5">
            <v>7.32</v>
          </cell>
          <cell r="AA5">
            <v>4</v>
          </cell>
          <cell r="AB5">
            <v>6.17</v>
          </cell>
          <cell r="AC5">
            <v>5.79</v>
          </cell>
        </row>
        <row r="6">
          <cell r="I6">
            <v>37347</v>
          </cell>
          <cell r="J6">
            <v>11.64</v>
          </cell>
          <cell r="K6">
            <v>20.57</v>
          </cell>
          <cell r="L6">
            <v>10.87</v>
          </cell>
          <cell r="M6">
            <v>20.57</v>
          </cell>
          <cell r="N6">
            <v>14.58</v>
          </cell>
          <cell r="O6">
            <v>11.64</v>
          </cell>
          <cell r="P6">
            <v>20.420000000000002</v>
          </cell>
          <cell r="Q6">
            <v>11.09</v>
          </cell>
          <cell r="R6">
            <v>20.420000000000002</v>
          </cell>
          <cell r="S6">
            <v>15</v>
          </cell>
          <cell r="T6">
            <v>6.17</v>
          </cell>
          <cell r="U6">
            <v>8.75</v>
          </cell>
          <cell r="V6">
            <v>4</v>
          </cell>
          <cell r="W6">
            <v>4</v>
          </cell>
          <cell r="X6">
            <v>6.97</v>
          </cell>
          <cell r="Y6">
            <v>6.17</v>
          </cell>
          <cell r="Z6">
            <v>20.57</v>
          </cell>
          <cell r="AA6">
            <v>5.72</v>
          </cell>
          <cell r="AB6">
            <v>20.57</v>
          </cell>
          <cell r="AC6">
            <v>9.1199999999999992</v>
          </cell>
        </row>
        <row r="7">
          <cell r="I7">
            <v>37377</v>
          </cell>
          <cell r="J7">
            <v>20.57</v>
          </cell>
          <cell r="K7">
            <v>27.19</v>
          </cell>
          <cell r="L7">
            <v>14.51</v>
          </cell>
          <cell r="M7">
            <v>14.51</v>
          </cell>
          <cell r="N7">
            <v>19.53</v>
          </cell>
          <cell r="O7">
            <v>20.420000000000002</v>
          </cell>
          <cell r="P7">
            <v>27.19</v>
          </cell>
          <cell r="Q7">
            <v>11.67</v>
          </cell>
          <cell r="R7">
            <v>11.67</v>
          </cell>
          <cell r="S7">
            <v>20.23</v>
          </cell>
          <cell r="T7">
            <v>4</v>
          </cell>
          <cell r="U7">
            <v>4.38</v>
          </cell>
          <cell r="V7">
            <v>4</v>
          </cell>
          <cell r="W7">
            <v>4</v>
          </cell>
          <cell r="X7">
            <v>4.12</v>
          </cell>
          <cell r="Y7">
            <v>20.57</v>
          </cell>
          <cell r="Z7">
            <v>27.19</v>
          </cell>
          <cell r="AA7">
            <v>4</v>
          </cell>
          <cell r="AB7">
            <v>4</v>
          </cell>
          <cell r="AC7">
            <v>10.4</v>
          </cell>
        </row>
        <row r="8">
          <cell r="I8">
            <v>37408</v>
          </cell>
          <cell r="J8">
            <v>9.4</v>
          </cell>
          <cell r="K8">
            <v>15.75</v>
          </cell>
          <cell r="L8">
            <v>9.4</v>
          </cell>
          <cell r="M8">
            <v>15.75</v>
          </cell>
          <cell r="N8">
            <v>13.35</v>
          </cell>
          <cell r="O8">
            <v>4</v>
          </cell>
          <cell r="P8">
            <v>15.06</v>
          </cell>
          <cell r="Q8">
            <v>4</v>
          </cell>
          <cell r="R8">
            <v>15.06</v>
          </cell>
          <cell r="S8">
            <v>11.7</v>
          </cell>
          <cell r="T8">
            <v>5.57</v>
          </cell>
          <cell r="U8">
            <v>7.73</v>
          </cell>
          <cell r="V8">
            <v>5.57</v>
          </cell>
          <cell r="W8">
            <v>7.61</v>
          </cell>
          <cell r="X8">
            <v>7.18</v>
          </cell>
          <cell r="Y8">
            <v>5.57</v>
          </cell>
          <cell r="Z8">
            <v>7.73</v>
          </cell>
          <cell r="AA8">
            <v>5.57</v>
          </cell>
          <cell r="AB8">
            <v>7.61</v>
          </cell>
          <cell r="AC8">
            <v>6.36</v>
          </cell>
        </row>
        <row r="9">
          <cell r="I9">
            <v>37438</v>
          </cell>
          <cell r="J9">
            <v>16.329999999999998</v>
          </cell>
          <cell r="K9">
            <v>18.04</v>
          </cell>
          <cell r="L9">
            <v>16.309999999999999</v>
          </cell>
          <cell r="M9">
            <v>16.309999999999999</v>
          </cell>
          <cell r="N9">
            <v>16.920000000000002</v>
          </cell>
          <cell r="O9">
            <v>16.149999999999999</v>
          </cell>
          <cell r="P9">
            <v>18.04</v>
          </cell>
          <cell r="Q9">
            <v>16.149999999999999</v>
          </cell>
          <cell r="R9">
            <v>16.309999999999999</v>
          </cell>
          <cell r="S9">
            <v>16.91</v>
          </cell>
          <cell r="T9">
            <v>15.89</v>
          </cell>
          <cell r="U9">
            <v>17.52</v>
          </cell>
          <cell r="V9">
            <v>15.59</v>
          </cell>
          <cell r="W9">
            <v>15.59</v>
          </cell>
          <cell r="X9">
            <v>16.47</v>
          </cell>
          <cell r="Y9">
            <v>15.89</v>
          </cell>
          <cell r="Z9">
            <v>17.52</v>
          </cell>
          <cell r="AA9">
            <v>15.59</v>
          </cell>
          <cell r="AB9">
            <v>15.59</v>
          </cell>
          <cell r="AC9">
            <v>13.2</v>
          </cell>
        </row>
        <row r="10">
          <cell r="I10">
            <v>37469</v>
          </cell>
          <cell r="J10">
            <v>14.83</v>
          </cell>
          <cell r="K10">
            <v>14.83</v>
          </cell>
          <cell r="L10">
            <v>9.51</v>
          </cell>
          <cell r="M10">
            <v>12.11</v>
          </cell>
          <cell r="N10">
            <v>11.48</v>
          </cell>
          <cell r="O10">
            <v>17.12</v>
          </cell>
          <cell r="P10">
            <v>17.12</v>
          </cell>
          <cell r="Q10">
            <v>9.4700000000000006</v>
          </cell>
          <cell r="R10">
            <v>12.11</v>
          </cell>
          <cell r="S10">
            <v>11.99</v>
          </cell>
          <cell r="T10">
            <v>15.44</v>
          </cell>
          <cell r="U10">
            <v>15.44</v>
          </cell>
          <cell r="V10">
            <v>11.72</v>
          </cell>
          <cell r="W10">
            <v>14.07</v>
          </cell>
          <cell r="X10">
            <v>13.13</v>
          </cell>
          <cell r="Y10">
            <v>14.83</v>
          </cell>
          <cell r="Z10">
            <v>14.83</v>
          </cell>
          <cell r="AA10">
            <v>9.51</v>
          </cell>
          <cell r="AB10">
            <v>12.11</v>
          </cell>
          <cell r="AC10">
            <v>11.41</v>
          </cell>
        </row>
        <row r="11">
          <cell r="I11">
            <v>37500</v>
          </cell>
          <cell r="J11">
            <v>7</v>
          </cell>
          <cell r="K11">
            <v>7</v>
          </cell>
          <cell r="L11">
            <v>4.99</v>
          </cell>
          <cell r="M11">
            <v>4.99</v>
          </cell>
          <cell r="N11">
            <v>5.91</v>
          </cell>
          <cell r="O11">
            <v>7</v>
          </cell>
          <cell r="P11">
            <v>7.55</v>
          </cell>
          <cell r="Q11">
            <v>4.83</v>
          </cell>
          <cell r="R11">
            <v>4.83</v>
          </cell>
          <cell r="S11">
            <v>6.04</v>
          </cell>
          <cell r="T11">
            <v>5.93</v>
          </cell>
          <cell r="U11">
            <v>5.93</v>
          </cell>
          <cell r="V11">
            <v>4.93</v>
          </cell>
          <cell r="W11">
            <v>4.93</v>
          </cell>
          <cell r="X11">
            <v>5.43</v>
          </cell>
          <cell r="Y11">
            <v>5.93</v>
          </cell>
          <cell r="Z11">
            <v>5.93</v>
          </cell>
          <cell r="AA11">
            <v>4.93</v>
          </cell>
          <cell r="AB11">
            <v>4.93</v>
          </cell>
          <cell r="AC11">
            <v>5.43</v>
          </cell>
        </row>
        <row r="12">
          <cell r="I12">
            <v>37530</v>
          </cell>
          <cell r="J12">
            <v>4</v>
          </cell>
          <cell r="K12">
            <v>5.03</v>
          </cell>
          <cell r="L12">
            <v>4</v>
          </cell>
          <cell r="M12">
            <v>5.03</v>
          </cell>
          <cell r="N12">
            <v>4.3899999999999997</v>
          </cell>
          <cell r="O12">
            <v>4</v>
          </cell>
          <cell r="P12">
            <v>4</v>
          </cell>
          <cell r="Q12">
            <v>4</v>
          </cell>
          <cell r="R12">
            <v>4</v>
          </cell>
          <cell r="S12">
            <v>4</v>
          </cell>
          <cell r="T12">
            <v>4</v>
          </cell>
          <cell r="U12">
            <v>4.67</v>
          </cell>
          <cell r="V12">
            <v>4</v>
          </cell>
          <cell r="W12">
            <v>4.67</v>
          </cell>
          <cell r="X12">
            <v>4.26</v>
          </cell>
          <cell r="Y12">
            <v>4</v>
          </cell>
          <cell r="Z12">
            <v>4.67</v>
          </cell>
          <cell r="AA12">
            <v>4</v>
          </cell>
          <cell r="AB12">
            <v>4.67</v>
          </cell>
          <cell r="AC12">
            <v>4.26</v>
          </cell>
        </row>
        <row r="13">
          <cell r="I13">
            <v>37561</v>
          </cell>
          <cell r="J13">
            <v>7.29</v>
          </cell>
          <cell r="K13">
            <v>7.5</v>
          </cell>
          <cell r="L13">
            <v>6.15</v>
          </cell>
          <cell r="M13">
            <v>6.58</v>
          </cell>
          <cell r="N13">
            <v>6.47</v>
          </cell>
          <cell r="O13">
            <v>7.29</v>
          </cell>
          <cell r="P13">
            <v>7.29</v>
          </cell>
          <cell r="Q13">
            <v>4</v>
          </cell>
          <cell r="R13">
            <v>5.83</v>
          </cell>
          <cell r="S13">
            <v>4.5599999999999996</v>
          </cell>
          <cell r="T13">
            <v>6.77</v>
          </cell>
          <cell r="U13">
            <v>6.87</v>
          </cell>
          <cell r="V13">
            <v>5.69</v>
          </cell>
          <cell r="W13">
            <v>5.69</v>
          </cell>
          <cell r="X13">
            <v>6</v>
          </cell>
          <cell r="Y13">
            <v>6.77</v>
          </cell>
          <cell r="Z13">
            <v>7.44</v>
          </cell>
          <cell r="AA13">
            <v>6</v>
          </cell>
          <cell r="AB13">
            <v>7.44</v>
          </cell>
          <cell r="AC13">
            <v>6.38</v>
          </cell>
        </row>
        <row r="14">
          <cell r="I14">
            <v>37591</v>
          </cell>
          <cell r="J14">
            <v>5.66</v>
          </cell>
          <cell r="K14">
            <v>5.74</v>
          </cell>
          <cell r="L14">
            <v>4</v>
          </cell>
          <cell r="M14">
            <v>4</v>
          </cell>
          <cell r="N14">
            <v>5.05</v>
          </cell>
          <cell r="O14">
            <v>5.21</v>
          </cell>
          <cell r="P14">
            <v>5.21</v>
          </cell>
          <cell r="Q14">
            <v>4</v>
          </cell>
          <cell r="R14">
            <v>4</v>
          </cell>
          <cell r="S14">
            <v>4.2300000000000004</v>
          </cell>
          <cell r="T14">
            <v>5.66</v>
          </cell>
          <cell r="U14">
            <v>6.13</v>
          </cell>
          <cell r="V14">
            <v>4.01</v>
          </cell>
          <cell r="W14">
            <v>4.01</v>
          </cell>
          <cell r="X14">
            <v>5.2</v>
          </cell>
          <cell r="Y14">
            <v>5.84</v>
          </cell>
          <cell r="Z14">
            <v>9.61</v>
          </cell>
          <cell r="AA14">
            <v>4.01</v>
          </cell>
          <cell r="AB14">
            <v>4.01</v>
          </cell>
          <cell r="AC14">
            <v>6.31</v>
          </cell>
        </row>
        <row r="15">
          <cell r="I15">
            <v>37622</v>
          </cell>
          <cell r="J15">
            <v>4</v>
          </cell>
          <cell r="K15">
            <v>4.18</v>
          </cell>
          <cell r="L15">
            <v>4</v>
          </cell>
          <cell r="M15">
            <v>4</v>
          </cell>
          <cell r="N15">
            <v>4.05</v>
          </cell>
          <cell r="O15">
            <v>4</v>
          </cell>
          <cell r="P15">
            <v>4.16</v>
          </cell>
          <cell r="Q15">
            <v>4</v>
          </cell>
          <cell r="R15">
            <v>4</v>
          </cell>
          <cell r="S15">
            <v>4.0199999999999996</v>
          </cell>
          <cell r="T15">
            <v>4</v>
          </cell>
          <cell r="U15">
            <v>5.29</v>
          </cell>
          <cell r="V15">
            <v>4</v>
          </cell>
          <cell r="W15">
            <v>4</v>
          </cell>
          <cell r="X15">
            <v>4.33</v>
          </cell>
          <cell r="Y15">
            <v>4</v>
          </cell>
          <cell r="Z15">
            <v>5.29</v>
          </cell>
          <cell r="AA15">
            <v>4</v>
          </cell>
          <cell r="AB15">
            <v>4</v>
          </cell>
          <cell r="AC15">
            <v>4.29</v>
          </cell>
        </row>
        <row r="16">
          <cell r="I16">
            <v>37653</v>
          </cell>
          <cell r="J16">
            <v>4</v>
          </cell>
          <cell r="K16">
            <v>4</v>
          </cell>
          <cell r="L16">
            <v>4</v>
          </cell>
          <cell r="M16">
            <v>4</v>
          </cell>
          <cell r="N16">
            <v>4</v>
          </cell>
          <cell r="O16">
            <v>4</v>
          </cell>
          <cell r="P16">
            <v>4</v>
          </cell>
          <cell r="Q16">
            <v>4</v>
          </cell>
          <cell r="R16">
            <v>4</v>
          </cell>
          <cell r="S16">
            <v>4</v>
          </cell>
          <cell r="T16">
            <v>4</v>
          </cell>
          <cell r="U16">
            <v>4</v>
          </cell>
          <cell r="V16">
            <v>4</v>
          </cell>
          <cell r="W16">
            <v>4</v>
          </cell>
          <cell r="X16">
            <v>4</v>
          </cell>
          <cell r="Y16">
            <v>4</v>
          </cell>
          <cell r="Z16">
            <v>4</v>
          </cell>
          <cell r="AA16">
            <v>4</v>
          </cell>
          <cell r="AB16">
            <v>4</v>
          </cell>
          <cell r="AC16">
            <v>4</v>
          </cell>
        </row>
        <row r="17">
          <cell r="I17">
            <v>37681</v>
          </cell>
          <cell r="J17">
            <v>4</v>
          </cell>
          <cell r="K17">
            <v>4</v>
          </cell>
          <cell r="L17">
            <v>4</v>
          </cell>
          <cell r="M17">
            <v>4</v>
          </cell>
          <cell r="N17">
            <v>4</v>
          </cell>
          <cell r="O17">
            <v>4</v>
          </cell>
          <cell r="P17">
            <v>4</v>
          </cell>
          <cell r="Q17">
            <v>4</v>
          </cell>
          <cell r="R17">
            <v>4</v>
          </cell>
          <cell r="S17">
            <v>4</v>
          </cell>
          <cell r="T17">
            <v>4</v>
          </cell>
          <cell r="U17">
            <v>4</v>
          </cell>
          <cell r="V17">
            <v>4</v>
          </cell>
          <cell r="W17">
            <v>4</v>
          </cell>
          <cell r="X17">
            <v>4</v>
          </cell>
          <cell r="Y17">
            <v>4</v>
          </cell>
          <cell r="Z17">
            <v>4</v>
          </cell>
          <cell r="AA17">
            <v>4</v>
          </cell>
          <cell r="AB17">
            <v>4</v>
          </cell>
          <cell r="AC17">
            <v>4</v>
          </cell>
        </row>
        <row r="18">
          <cell r="I18">
            <v>37712</v>
          </cell>
          <cell r="J18">
            <v>5.48</v>
          </cell>
          <cell r="K18">
            <v>5.48</v>
          </cell>
          <cell r="L18">
            <v>5.48</v>
          </cell>
          <cell r="M18">
            <v>5.48</v>
          </cell>
          <cell r="N18">
            <v>5.48</v>
          </cell>
          <cell r="O18">
            <v>5.48</v>
          </cell>
          <cell r="P18">
            <v>5.48</v>
          </cell>
          <cell r="Q18">
            <v>5.48</v>
          </cell>
          <cell r="R18">
            <v>5.48</v>
          </cell>
          <cell r="S18">
            <v>5.48</v>
          </cell>
          <cell r="T18">
            <v>5.48</v>
          </cell>
          <cell r="U18">
            <v>5.48</v>
          </cell>
          <cell r="V18">
            <v>5.48</v>
          </cell>
          <cell r="W18">
            <v>5.48</v>
          </cell>
          <cell r="X18">
            <v>5.48</v>
          </cell>
          <cell r="Y18">
            <v>5.48</v>
          </cell>
          <cell r="Z18">
            <v>5.48</v>
          </cell>
          <cell r="AA18">
            <v>5.48</v>
          </cell>
          <cell r="AB18">
            <v>5.48</v>
          </cell>
          <cell r="AC18">
            <v>5.48</v>
          </cell>
        </row>
        <row r="19">
          <cell r="I19">
            <v>37742</v>
          </cell>
          <cell r="J19">
            <v>5.48</v>
          </cell>
          <cell r="K19">
            <v>8.66</v>
          </cell>
          <cell r="L19">
            <v>5.48</v>
          </cell>
          <cell r="M19">
            <v>8.66</v>
          </cell>
          <cell r="N19">
            <v>7.19</v>
          </cell>
          <cell r="O19">
            <v>5.48</v>
          </cell>
          <cell r="P19">
            <v>8.66</v>
          </cell>
          <cell r="Q19">
            <v>5.48</v>
          </cell>
          <cell r="R19">
            <v>8.66</v>
          </cell>
          <cell r="S19">
            <v>7.19</v>
          </cell>
          <cell r="T19">
            <v>5.48</v>
          </cell>
          <cell r="U19">
            <v>7.1</v>
          </cell>
          <cell r="V19">
            <v>5.48</v>
          </cell>
          <cell r="W19">
            <v>7.1</v>
          </cell>
          <cell r="X19">
            <v>6.2</v>
          </cell>
          <cell r="Y19">
            <v>5.48</v>
          </cell>
          <cell r="Z19">
            <v>7.1</v>
          </cell>
          <cell r="AA19">
            <v>5.48</v>
          </cell>
          <cell r="AB19">
            <v>7.1</v>
          </cell>
          <cell r="AC19">
            <v>6.14</v>
          </cell>
        </row>
        <row r="20">
          <cell r="I20">
            <v>37773</v>
          </cell>
          <cell r="J20">
            <v>12.27</v>
          </cell>
          <cell r="K20">
            <v>12.4</v>
          </cell>
          <cell r="L20">
            <v>9.42</v>
          </cell>
          <cell r="M20">
            <v>10.88</v>
          </cell>
          <cell r="N20">
            <v>10.94</v>
          </cell>
          <cell r="O20">
            <v>12.27</v>
          </cell>
          <cell r="P20">
            <v>12.4</v>
          </cell>
          <cell r="Q20">
            <v>9.42</v>
          </cell>
          <cell r="R20">
            <v>10.88</v>
          </cell>
          <cell r="S20">
            <v>10.94</v>
          </cell>
          <cell r="T20">
            <v>11.49</v>
          </cell>
          <cell r="U20">
            <v>11.49</v>
          </cell>
          <cell r="V20">
            <v>9.42</v>
          </cell>
          <cell r="W20">
            <v>10.55</v>
          </cell>
          <cell r="X20">
            <v>10.59</v>
          </cell>
          <cell r="Y20">
            <v>11.49</v>
          </cell>
          <cell r="Z20">
            <v>11.49</v>
          </cell>
          <cell r="AA20">
            <v>9.42</v>
          </cell>
          <cell r="AB20">
            <v>10.55</v>
          </cell>
          <cell r="AC20">
            <v>10.14</v>
          </cell>
        </row>
        <row r="21">
          <cell r="I21">
            <v>37803</v>
          </cell>
          <cell r="J21">
            <v>13.98</v>
          </cell>
          <cell r="K21">
            <v>14.95</v>
          </cell>
          <cell r="L21">
            <v>12.28</v>
          </cell>
          <cell r="M21">
            <v>12.46</v>
          </cell>
          <cell r="N21">
            <v>13.14</v>
          </cell>
          <cell r="O21">
            <v>13.98</v>
          </cell>
          <cell r="P21">
            <v>17.18</v>
          </cell>
          <cell r="Q21">
            <v>12.28</v>
          </cell>
          <cell r="R21">
            <v>12.46</v>
          </cell>
          <cell r="S21">
            <v>13.92</v>
          </cell>
          <cell r="T21">
            <v>9.98</v>
          </cell>
          <cell r="U21">
            <v>10.84</v>
          </cell>
          <cell r="V21">
            <v>9.0399999999999991</v>
          </cell>
          <cell r="W21">
            <v>9.08</v>
          </cell>
          <cell r="X21">
            <v>9.8699999999999992</v>
          </cell>
          <cell r="Y21">
            <v>13.98</v>
          </cell>
          <cell r="Z21">
            <v>14.63</v>
          </cell>
          <cell r="AA21">
            <v>12</v>
          </cell>
          <cell r="AB21">
            <v>12.18</v>
          </cell>
          <cell r="AC21">
            <v>13.1</v>
          </cell>
        </row>
        <row r="22">
          <cell r="I22">
            <v>37834</v>
          </cell>
          <cell r="J22">
            <v>12.46</v>
          </cell>
          <cell r="K22">
            <v>19.739999999999998</v>
          </cell>
          <cell r="L22">
            <v>12.46</v>
          </cell>
          <cell r="M22">
            <v>17.73</v>
          </cell>
          <cell r="N22">
            <v>16.940000000000001</v>
          </cell>
          <cell r="O22">
            <v>12.46</v>
          </cell>
          <cell r="P22">
            <v>22.71</v>
          </cell>
          <cell r="Q22">
            <v>12.46</v>
          </cell>
          <cell r="R22">
            <v>22.71</v>
          </cell>
          <cell r="S22">
            <v>18.62</v>
          </cell>
          <cell r="T22">
            <v>9.08</v>
          </cell>
          <cell r="U22">
            <v>14.52</v>
          </cell>
          <cell r="V22">
            <v>9.08</v>
          </cell>
          <cell r="W22">
            <v>12.93</v>
          </cell>
          <cell r="X22">
            <v>13.32</v>
          </cell>
          <cell r="Y22">
            <v>12.18</v>
          </cell>
          <cell r="Z22">
            <v>19.72</v>
          </cell>
          <cell r="AA22">
            <v>12.18</v>
          </cell>
          <cell r="AB22">
            <v>16.899999999999999</v>
          </cell>
          <cell r="AC22">
            <v>16.88</v>
          </cell>
        </row>
        <row r="23">
          <cell r="D23">
            <v>60.32</v>
          </cell>
          <cell r="E23">
            <v>63.53</v>
          </cell>
          <cell r="F23">
            <v>21.92</v>
          </cell>
          <cell r="G23">
            <v>16.920000000000002</v>
          </cell>
          <cell r="I23">
            <v>37865</v>
          </cell>
          <cell r="J23">
            <v>17.16</v>
          </cell>
          <cell r="K23">
            <v>18.670000000000002</v>
          </cell>
          <cell r="L23">
            <v>17.16</v>
          </cell>
          <cell r="M23">
            <v>18.670000000000002</v>
          </cell>
          <cell r="N23">
            <v>17.5</v>
          </cell>
          <cell r="O23">
            <v>19.75</v>
          </cell>
          <cell r="P23">
            <v>22.26</v>
          </cell>
          <cell r="Q23">
            <v>19.75</v>
          </cell>
          <cell r="R23">
            <v>22.26</v>
          </cell>
          <cell r="S23">
            <v>19.989999999999998</v>
          </cell>
          <cell r="T23">
            <v>14.29</v>
          </cell>
          <cell r="U23">
            <v>16.95</v>
          </cell>
          <cell r="V23">
            <v>13.62</v>
          </cell>
          <cell r="W23">
            <v>16.95</v>
          </cell>
          <cell r="X23">
            <v>15.03</v>
          </cell>
          <cell r="Y23">
            <v>17.149999999999999</v>
          </cell>
          <cell r="Z23">
            <v>18.670000000000002</v>
          </cell>
          <cell r="AA23">
            <v>17.149999999999999</v>
          </cell>
          <cell r="AB23">
            <v>18.670000000000002</v>
          </cell>
          <cell r="AC23">
            <v>17.5</v>
          </cell>
        </row>
        <row r="24">
          <cell r="D24">
            <v>75.36</v>
          </cell>
          <cell r="E24">
            <v>77.430000000000007</v>
          </cell>
          <cell r="F24">
            <v>24.29</v>
          </cell>
          <cell r="G24">
            <v>75.36</v>
          </cell>
          <cell r="I24">
            <v>37895</v>
          </cell>
          <cell r="J24">
            <v>24.45</v>
          </cell>
          <cell r="K24">
            <v>28.37</v>
          </cell>
          <cell r="L24">
            <v>23.05</v>
          </cell>
          <cell r="M24">
            <v>28.37</v>
          </cell>
          <cell r="N24">
            <v>25.82</v>
          </cell>
          <cell r="O24">
            <v>24.66</v>
          </cell>
          <cell r="P24">
            <v>28.37</v>
          </cell>
          <cell r="Q24">
            <v>23.33</v>
          </cell>
          <cell r="R24">
            <v>28.37</v>
          </cell>
          <cell r="S24">
            <v>26.3</v>
          </cell>
          <cell r="T24">
            <v>20.11</v>
          </cell>
          <cell r="U24">
            <v>21.45</v>
          </cell>
          <cell r="V24">
            <v>17.32</v>
          </cell>
          <cell r="W24">
            <v>20.95</v>
          </cell>
          <cell r="X24">
            <v>19.88</v>
          </cell>
          <cell r="Y24">
            <v>24.45</v>
          </cell>
          <cell r="Z24">
            <v>28.12</v>
          </cell>
          <cell r="AA24">
            <v>22.9</v>
          </cell>
          <cell r="AB24">
            <v>28.12</v>
          </cell>
          <cell r="AC24">
            <v>25.73</v>
          </cell>
        </row>
        <row r="25">
          <cell r="D25">
            <v>60.32</v>
          </cell>
          <cell r="E25">
            <v>63.53</v>
          </cell>
          <cell r="F25">
            <v>21.92</v>
          </cell>
          <cell r="G25">
            <v>16.920000000000002</v>
          </cell>
          <cell r="I25">
            <v>37926</v>
          </cell>
          <cell r="J25">
            <v>24.87</v>
          </cell>
          <cell r="K25">
            <v>33.049999999999997</v>
          </cell>
          <cell r="L25">
            <v>24.87</v>
          </cell>
          <cell r="M25">
            <v>29.66</v>
          </cell>
          <cell r="N25">
            <v>28.32</v>
          </cell>
          <cell r="O25">
            <v>27.13</v>
          </cell>
          <cell r="P25">
            <v>35.869999999999997</v>
          </cell>
          <cell r="Q25">
            <v>27.13</v>
          </cell>
          <cell r="R25">
            <v>29.66</v>
          </cell>
          <cell r="S25">
            <v>30.15</v>
          </cell>
          <cell r="T25">
            <v>20.5</v>
          </cell>
          <cell r="U25">
            <v>29.63</v>
          </cell>
          <cell r="V25">
            <v>20.5</v>
          </cell>
          <cell r="W25">
            <v>29.63</v>
          </cell>
          <cell r="X25">
            <v>25.17</v>
          </cell>
          <cell r="Y25">
            <v>24.87</v>
          </cell>
          <cell r="Z25">
            <v>33.049999999999997</v>
          </cell>
          <cell r="AA25">
            <v>24.87</v>
          </cell>
          <cell r="AB25">
            <v>29.66</v>
          </cell>
          <cell r="AC25">
            <v>28.27</v>
          </cell>
        </row>
        <row r="26">
          <cell r="D26">
            <v>75.36</v>
          </cell>
          <cell r="E26">
            <v>77.430000000000007</v>
          </cell>
          <cell r="F26">
            <v>24.29</v>
          </cell>
          <cell r="G26">
            <v>75.36</v>
          </cell>
          <cell r="I26">
            <v>37956</v>
          </cell>
          <cell r="J26">
            <v>25.07</v>
          </cell>
          <cell r="K26">
            <v>25.07</v>
          </cell>
          <cell r="L26">
            <v>16.95</v>
          </cell>
          <cell r="M26">
            <v>19.21</v>
          </cell>
          <cell r="N26">
            <v>20.41</v>
          </cell>
          <cell r="O26">
            <v>25.07</v>
          </cell>
          <cell r="P26">
            <v>25.07</v>
          </cell>
          <cell r="Q26">
            <v>16.95</v>
          </cell>
          <cell r="R26">
            <v>19.079999999999998</v>
          </cell>
          <cell r="S26">
            <v>20.41</v>
          </cell>
          <cell r="T26">
            <v>82.72</v>
          </cell>
          <cell r="U26">
            <v>82.72</v>
          </cell>
          <cell r="V26">
            <v>16.95</v>
          </cell>
          <cell r="W26">
            <v>18.45</v>
          </cell>
          <cell r="X26">
            <v>42.99</v>
          </cell>
          <cell r="Y26">
            <v>25.07</v>
          </cell>
          <cell r="Z26">
            <v>25.07</v>
          </cell>
          <cell r="AA26">
            <v>16.95</v>
          </cell>
          <cell r="AB26">
            <v>19.21</v>
          </cell>
          <cell r="AC26">
            <v>20.2</v>
          </cell>
        </row>
        <row r="27">
          <cell r="D27">
            <v>67</v>
          </cell>
          <cell r="E27">
            <v>69.069999999999993</v>
          </cell>
          <cell r="F27">
            <v>23.33</v>
          </cell>
          <cell r="G27">
            <v>43.95</v>
          </cell>
          <cell r="I27">
            <v>37987</v>
          </cell>
          <cell r="J27">
            <v>17.39</v>
          </cell>
          <cell r="K27">
            <v>27.28</v>
          </cell>
          <cell r="L27">
            <v>17.39</v>
          </cell>
          <cell r="M27">
            <v>18.59</v>
          </cell>
          <cell r="N27">
            <v>23.68</v>
          </cell>
          <cell r="O27">
            <v>17.39</v>
          </cell>
          <cell r="P27">
            <v>27.28</v>
          </cell>
          <cell r="Q27">
            <v>17.39</v>
          </cell>
          <cell r="R27">
            <v>18.59</v>
          </cell>
          <cell r="S27">
            <v>23.68</v>
          </cell>
          <cell r="T27">
            <v>58.24</v>
          </cell>
          <cell r="U27">
            <v>412.83</v>
          </cell>
          <cell r="V27">
            <v>18.59</v>
          </cell>
          <cell r="W27">
            <v>18.59</v>
          </cell>
          <cell r="X27">
            <v>294.08999999999997</v>
          </cell>
          <cell r="Y27">
            <v>17.39</v>
          </cell>
          <cell r="Z27">
            <v>27</v>
          </cell>
          <cell r="AA27">
            <v>16.95</v>
          </cell>
          <cell r="AB27">
            <v>18.59</v>
          </cell>
          <cell r="AC27">
            <v>21.48</v>
          </cell>
        </row>
        <row r="28">
          <cell r="I28">
            <v>38018</v>
          </cell>
          <cell r="J28">
            <v>18.59</v>
          </cell>
          <cell r="K28">
            <v>18.59</v>
          </cell>
          <cell r="L28">
            <v>18.59</v>
          </cell>
          <cell r="M28">
            <v>18.59</v>
          </cell>
          <cell r="N28">
            <v>18.59</v>
          </cell>
          <cell r="O28">
            <v>18.59</v>
          </cell>
          <cell r="P28">
            <v>18.59</v>
          </cell>
          <cell r="Q28">
            <v>18.59</v>
          </cell>
          <cell r="R28">
            <v>18.59</v>
          </cell>
          <cell r="S28">
            <v>18.59</v>
          </cell>
          <cell r="T28">
            <v>18.59</v>
          </cell>
          <cell r="U28">
            <v>18.59</v>
          </cell>
          <cell r="V28">
            <v>18.59</v>
          </cell>
          <cell r="W28">
            <v>18.59</v>
          </cell>
          <cell r="X28">
            <v>18.59</v>
          </cell>
          <cell r="Y28">
            <v>18.59</v>
          </cell>
          <cell r="Z28">
            <v>18.59</v>
          </cell>
          <cell r="AA28">
            <v>18.59</v>
          </cell>
          <cell r="AB28">
            <v>18.59</v>
          </cell>
          <cell r="AC28">
            <v>18.59</v>
          </cell>
        </row>
        <row r="29">
          <cell r="I29">
            <v>38047</v>
          </cell>
          <cell r="J29">
            <v>18.59</v>
          </cell>
          <cell r="K29">
            <v>18.59</v>
          </cell>
          <cell r="L29">
            <v>18.59</v>
          </cell>
          <cell r="M29">
            <v>18.59</v>
          </cell>
          <cell r="N29">
            <v>18.59</v>
          </cell>
          <cell r="O29">
            <v>18.59</v>
          </cell>
          <cell r="P29">
            <v>18.59</v>
          </cell>
          <cell r="Q29">
            <v>18.59</v>
          </cell>
          <cell r="R29">
            <v>18.59</v>
          </cell>
          <cell r="S29">
            <v>18.59</v>
          </cell>
          <cell r="T29">
            <v>18.59</v>
          </cell>
          <cell r="U29">
            <v>18.59</v>
          </cell>
          <cell r="V29">
            <v>18.59</v>
          </cell>
          <cell r="W29">
            <v>18.59</v>
          </cell>
          <cell r="X29">
            <v>18.59</v>
          </cell>
          <cell r="Y29">
            <v>18.59</v>
          </cell>
          <cell r="Z29">
            <v>18.59</v>
          </cell>
          <cell r="AA29">
            <v>18.59</v>
          </cell>
          <cell r="AB29">
            <v>18.59</v>
          </cell>
          <cell r="AC29">
            <v>18.59</v>
          </cell>
        </row>
        <row r="30">
          <cell r="D30">
            <v>200</v>
          </cell>
          <cell r="I30">
            <v>38078</v>
          </cell>
          <cell r="J30">
            <v>18.59</v>
          </cell>
          <cell r="K30">
            <v>18.59</v>
          </cell>
          <cell r="L30">
            <v>18.59</v>
          </cell>
          <cell r="M30">
            <v>18.59</v>
          </cell>
          <cell r="N30">
            <v>18.59</v>
          </cell>
          <cell r="O30">
            <v>18.59</v>
          </cell>
          <cell r="P30">
            <v>18.59</v>
          </cell>
          <cell r="Q30">
            <v>18.59</v>
          </cell>
          <cell r="R30">
            <v>18.59</v>
          </cell>
          <cell r="S30">
            <v>18.59</v>
          </cell>
          <cell r="T30">
            <v>18.59</v>
          </cell>
          <cell r="U30">
            <v>18.59</v>
          </cell>
          <cell r="V30">
            <v>18.59</v>
          </cell>
          <cell r="W30">
            <v>18.59</v>
          </cell>
          <cell r="X30">
            <v>18.59</v>
          </cell>
          <cell r="Y30">
            <v>18.59</v>
          </cell>
          <cell r="Z30">
            <v>18.59</v>
          </cell>
          <cell r="AA30">
            <v>18.59</v>
          </cell>
          <cell r="AB30">
            <v>18.59</v>
          </cell>
          <cell r="AC30">
            <v>18.59</v>
          </cell>
        </row>
        <row r="31">
          <cell r="I31">
            <v>38108</v>
          </cell>
          <cell r="J31">
            <v>18.59</v>
          </cell>
          <cell r="K31">
            <v>18.59</v>
          </cell>
          <cell r="L31">
            <v>18.59</v>
          </cell>
          <cell r="M31">
            <v>18.59</v>
          </cell>
          <cell r="N31">
            <v>18.59</v>
          </cell>
          <cell r="O31">
            <v>18.59</v>
          </cell>
          <cell r="P31">
            <v>18.59</v>
          </cell>
          <cell r="Q31">
            <v>18.59</v>
          </cell>
          <cell r="R31">
            <v>18.59</v>
          </cell>
          <cell r="S31">
            <v>18.59</v>
          </cell>
          <cell r="T31">
            <v>18.59</v>
          </cell>
          <cell r="U31">
            <v>18.59</v>
          </cell>
          <cell r="V31">
            <v>18.59</v>
          </cell>
          <cell r="W31">
            <v>18.59</v>
          </cell>
          <cell r="X31">
            <v>18.59</v>
          </cell>
          <cell r="Y31">
            <v>18.59</v>
          </cell>
          <cell r="Z31">
            <v>18.59</v>
          </cell>
          <cell r="AA31">
            <v>18.59</v>
          </cell>
          <cell r="AB31">
            <v>18.59</v>
          </cell>
          <cell r="AC31">
            <v>18.59</v>
          </cell>
        </row>
        <row r="32">
          <cell r="I32">
            <v>38139</v>
          </cell>
          <cell r="J32">
            <v>18.59</v>
          </cell>
          <cell r="K32">
            <v>18.59</v>
          </cell>
          <cell r="L32">
            <v>18.59</v>
          </cell>
          <cell r="M32">
            <v>18.59</v>
          </cell>
          <cell r="N32">
            <v>18.59</v>
          </cell>
          <cell r="O32">
            <v>18.59</v>
          </cell>
          <cell r="P32">
            <v>18.59</v>
          </cell>
          <cell r="Q32">
            <v>18.59</v>
          </cell>
          <cell r="R32">
            <v>18.59</v>
          </cell>
          <cell r="S32">
            <v>18.59</v>
          </cell>
          <cell r="T32">
            <v>18.59</v>
          </cell>
          <cell r="U32">
            <v>18.59</v>
          </cell>
          <cell r="V32">
            <v>18.59</v>
          </cell>
          <cell r="W32">
            <v>18.59</v>
          </cell>
          <cell r="X32">
            <v>18.59</v>
          </cell>
          <cell r="Y32">
            <v>18.59</v>
          </cell>
          <cell r="Z32">
            <v>18.59</v>
          </cell>
          <cell r="AA32">
            <v>18.59</v>
          </cell>
          <cell r="AB32">
            <v>18.59</v>
          </cell>
          <cell r="AC32">
            <v>18.59</v>
          </cell>
        </row>
        <row r="33">
          <cell r="I33">
            <v>38169</v>
          </cell>
          <cell r="J33">
            <v>18.59</v>
          </cell>
          <cell r="K33">
            <v>18.59</v>
          </cell>
          <cell r="L33">
            <v>18.59</v>
          </cell>
          <cell r="M33">
            <v>18.59</v>
          </cell>
          <cell r="N33">
            <v>18.59</v>
          </cell>
          <cell r="O33">
            <v>18.59</v>
          </cell>
          <cell r="P33">
            <v>18.59</v>
          </cell>
          <cell r="Q33">
            <v>18.59</v>
          </cell>
          <cell r="R33">
            <v>18.59</v>
          </cell>
          <cell r="S33">
            <v>18.59</v>
          </cell>
          <cell r="T33">
            <v>18.59</v>
          </cell>
          <cell r="U33">
            <v>18.59</v>
          </cell>
          <cell r="V33">
            <v>18.59</v>
          </cell>
          <cell r="W33">
            <v>18.59</v>
          </cell>
          <cell r="X33">
            <v>18.59</v>
          </cell>
          <cell r="Y33">
            <v>18.59</v>
          </cell>
          <cell r="Z33">
            <v>18.59</v>
          </cell>
          <cell r="AA33">
            <v>18.59</v>
          </cell>
          <cell r="AB33">
            <v>18.59</v>
          </cell>
          <cell r="AC33">
            <v>18.59</v>
          </cell>
        </row>
        <row r="34">
          <cell r="I34">
            <v>38200</v>
          </cell>
          <cell r="J34">
            <v>18.59</v>
          </cell>
          <cell r="K34">
            <v>18.59</v>
          </cell>
          <cell r="L34">
            <v>18.59</v>
          </cell>
          <cell r="M34">
            <v>18.59</v>
          </cell>
          <cell r="N34">
            <v>18.59</v>
          </cell>
          <cell r="O34">
            <v>18.59</v>
          </cell>
          <cell r="P34">
            <v>18.59</v>
          </cell>
          <cell r="Q34">
            <v>18.59</v>
          </cell>
          <cell r="R34">
            <v>18.59</v>
          </cell>
          <cell r="S34">
            <v>18.59</v>
          </cell>
          <cell r="T34">
            <v>18.59</v>
          </cell>
          <cell r="U34">
            <v>18.59</v>
          </cell>
          <cell r="V34">
            <v>18.59</v>
          </cell>
          <cell r="W34">
            <v>18.59</v>
          </cell>
          <cell r="X34">
            <v>18.59</v>
          </cell>
          <cell r="Y34">
            <v>18.59</v>
          </cell>
          <cell r="Z34">
            <v>18.59</v>
          </cell>
          <cell r="AA34">
            <v>18.59</v>
          </cell>
          <cell r="AB34">
            <v>18.59</v>
          </cell>
          <cell r="AC34">
            <v>18.59</v>
          </cell>
        </row>
        <row r="35">
          <cell r="I35">
            <v>38231</v>
          </cell>
          <cell r="J35">
            <v>18.59</v>
          </cell>
          <cell r="K35">
            <v>18.59</v>
          </cell>
          <cell r="L35">
            <v>18.59</v>
          </cell>
          <cell r="M35">
            <v>18.59</v>
          </cell>
          <cell r="N35">
            <v>18.59</v>
          </cell>
          <cell r="O35">
            <v>18.59</v>
          </cell>
          <cell r="P35">
            <v>18.59</v>
          </cell>
          <cell r="Q35">
            <v>18.59</v>
          </cell>
          <cell r="R35">
            <v>18.59</v>
          </cell>
          <cell r="S35">
            <v>18.59</v>
          </cell>
          <cell r="T35">
            <v>18.59</v>
          </cell>
          <cell r="U35">
            <v>18.59</v>
          </cell>
          <cell r="V35">
            <v>18.59</v>
          </cell>
          <cell r="W35">
            <v>18.59</v>
          </cell>
          <cell r="X35">
            <v>18.59</v>
          </cell>
          <cell r="Y35">
            <v>18.59</v>
          </cell>
          <cell r="Z35">
            <v>18.59</v>
          </cell>
          <cell r="AA35">
            <v>18.59</v>
          </cell>
          <cell r="AB35">
            <v>18.59</v>
          </cell>
          <cell r="AC35">
            <v>18.59</v>
          </cell>
        </row>
        <row r="36">
          <cell r="I36">
            <v>38261</v>
          </cell>
          <cell r="J36">
            <v>18.59</v>
          </cell>
          <cell r="K36">
            <v>19.489999999999998</v>
          </cell>
          <cell r="L36">
            <v>18.59</v>
          </cell>
          <cell r="M36">
            <v>18.59</v>
          </cell>
          <cell r="N36">
            <v>18.75</v>
          </cell>
          <cell r="O36">
            <v>18.59</v>
          </cell>
          <cell r="P36">
            <v>19.489999999999998</v>
          </cell>
          <cell r="Q36">
            <v>18.59</v>
          </cell>
          <cell r="R36">
            <v>18.59</v>
          </cell>
          <cell r="S36">
            <v>18.75</v>
          </cell>
          <cell r="T36">
            <v>18.59</v>
          </cell>
          <cell r="U36">
            <v>18.59</v>
          </cell>
          <cell r="V36">
            <v>18.59</v>
          </cell>
          <cell r="W36">
            <v>18.59</v>
          </cell>
          <cell r="X36">
            <v>18.59</v>
          </cell>
          <cell r="Y36">
            <v>18.59</v>
          </cell>
          <cell r="Z36">
            <v>19.489999999999998</v>
          </cell>
          <cell r="AA36">
            <v>18.59</v>
          </cell>
          <cell r="AB36">
            <v>18.59</v>
          </cell>
          <cell r="AC36">
            <v>18.75</v>
          </cell>
        </row>
        <row r="37">
          <cell r="I37">
            <v>38292</v>
          </cell>
          <cell r="J37">
            <v>18.59</v>
          </cell>
          <cell r="K37">
            <v>18.59</v>
          </cell>
          <cell r="L37">
            <v>18.59</v>
          </cell>
          <cell r="M37">
            <v>18.59</v>
          </cell>
          <cell r="N37">
            <v>18.59</v>
          </cell>
          <cell r="O37">
            <v>18.59</v>
          </cell>
          <cell r="P37">
            <v>18.59</v>
          </cell>
          <cell r="Q37">
            <v>18.59</v>
          </cell>
          <cell r="R37">
            <v>18.59</v>
          </cell>
          <cell r="S37">
            <v>18.59</v>
          </cell>
          <cell r="T37">
            <v>18.59</v>
          </cell>
          <cell r="U37">
            <v>18.59</v>
          </cell>
          <cell r="V37">
            <v>18.59</v>
          </cell>
          <cell r="W37">
            <v>18.59</v>
          </cell>
          <cell r="X37">
            <v>18.59</v>
          </cell>
          <cell r="Y37">
            <v>18.59</v>
          </cell>
          <cell r="Z37">
            <v>18.59</v>
          </cell>
          <cell r="AA37">
            <v>18.59</v>
          </cell>
          <cell r="AB37">
            <v>18.59</v>
          </cell>
          <cell r="AC37">
            <v>18.59</v>
          </cell>
        </row>
        <row r="38">
          <cell r="I38">
            <v>38322</v>
          </cell>
          <cell r="J38">
            <v>18.59</v>
          </cell>
          <cell r="K38">
            <v>18.59</v>
          </cell>
          <cell r="L38">
            <v>18.59</v>
          </cell>
          <cell r="M38">
            <v>18.59</v>
          </cell>
          <cell r="N38">
            <v>18.59</v>
          </cell>
          <cell r="O38">
            <v>18.59</v>
          </cell>
          <cell r="P38">
            <v>18.59</v>
          </cell>
          <cell r="Q38">
            <v>18.59</v>
          </cell>
          <cell r="R38">
            <v>18.59</v>
          </cell>
          <cell r="S38">
            <v>18.59</v>
          </cell>
          <cell r="T38">
            <v>18.59</v>
          </cell>
          <cell r="U38">
            <v>18.59</v>
          </cell>
          <cell r="V38">
            <v>18.59</v>
          </cell>
          <cell r="W38">
            <v>18.59</v>
          </cell>
          <cell r="X38">
            <v>18.59</v>
          </cell>
          <cell r="Y38">
            <v>18.59</v>
          </cell>
          <cell r="Z38">
            <v>18.59</v>
          </cell>
          <cell r="AA38">
            <v>18.59</v>
          </cell>
          <cell r="AB38">
            <v>18.59</v>
          </cell>
          <cell r="AC38">
            <v>18.59</v>
          </cell>
        </row>
        <row r="39">
          <cell r="I39">
            <v>38353</v>
          </cell>
          <cell r="J39">
            <v>18.329999999999998</v>
          </cell>
          <cell r="K39">
            <v>18.329999999999998</v>
          </cell>
          <cell r="L39">
            <v>18.329999999999998</v>
          </cell>
          <cell r="M39">
            <v>18.329999999999998</v>
          </cell>
          <cell r="N39">
            <v>18.329999999999998</v>
          </cell>
          <cell r="O39">
            <v>18.329999999999998</v>
          </cell>
          <cell r="P39">
            <v>18.329999999999998</v>
          </cell>
          <cell r="Q39">
            <v>18.329999999999998</v>
          </cell>
          <cell r="R39">
            <v>18.329999999999998</v>
          </cell>
          <cell r="S39">
            <v>18.329999999999998</v>
          </cell>
          <cell r="T39">
            <v>18.329999999999998</v>
          </cell>
          <cell r="U39">
            <v>18.329999999999998</v>
          </cell>
          <cell r="V39">
            <v>18.329999999999998</v>
          </cell>
          <cell r="W39">
            <v>18.329999999999998</v>
          </cell>
          <cell r="X39">
            <v>18.329999999999998</v>
          </cell>
          <cell r="Y39">
            <v>18.329999999999998</v>
          </cell>
          <cell r="Z39">
            <v>18.329999999999998</v>
          </cell>
          <cell r="AA39">
            <v>18.329999999999998</v>
          </cell>
          <cell r="AB39">
            <v>18.329999999999998</v>
          </cell>
          <cell r="AC39">
            <v>18.329999999999998</v>
          </cell>
        </row>
        <row r="40">
          <cell r="I40">
            <v>38384</v>
          </cell>
          <cell r="J40">
            <v>18.329999999999998</v>
          </cell>
          <cell r="K40">
            <v>18.329999999999998</v>
          </cell>
          <cell r="L40">
            <v>18.329999999999998</v>
          </cell>
          <cell r="M40">
            <v>18.329999999999998</v>
          </cell>
          <cell r="N40">
            <v>18.329999999999998</v>
          </cell>
          <cell r="O40">
            <v>18.329999999999998</v>
          </cell>
          <cell r="P40">
            <v>25.12</v>
          </cell>
          <cell r="Q40">
            <v>18.329999999999998</v>
          </cell>
          <cell r="R40">
            <v>25.12</v>
          </cell>
          <cell r="S40">
            <v>18.989999999999998</v>
          </cell>
          <cell r="T40">
            <v>18.329999999999998</v>
          </cell>
          <cell r="U40">
            <v>18.329999999999998</v>
          </cell>
          <cell r="V40">
            <v>18.329999999999998</v>
          </cell>
          <cell r="W40">
            <v>18.329999999999998</v>
          </cell>
          <cell r="X40">
            <v>18.329999999999998</v>
          </cell>
          <cell r="Y40">
            <v>18.329999999999998</v>
          </cell>
          <cell r="Z40">
            <v>18.329999999999998</v>
          </cell>
          <cell r="AA40">
            <v>18.329999999999998</v>
          </cell>
          <cell r="AB40">
            <v>18.329999999999998</v>
          </cell>
          <cell r="AC40">
            <v>18.329999999999998</v>
          </cell>
        </row>
        <row r="41">
          <cell r="I41">
            <v>38412</v>
          </cell>
          <cell r="J41">
            <v>18.329999999999998</v>
          </cell>
          <cell r="K41">
            <v>18.329999999999998</v>
          </cell>
          <cell r="L41">
            <v>18.329999999999998</v>
          </cell>
          <cell r="M41">
            <v>18.329999999999998</v>
          </cell>
          <cell r="N41">
            <v>18.329999999999998</v>
          </cell>
          <cell r="O41">
            <v>25.12</v>
          </cell>
          <cell r="P41">
            <v>33.5</v>
          </cell>
          <cell r="Q41">
            <v>25.12</v>
          </cell>
          <cell r="R41">
            <v>33.5</v>
          </cell>
          <cell r="S41">
            <v>26.78</v>
          </cell>
          <cell r="T41">
            <v>18.329999999999998</v>
          </cell>
          <cell r="U41">
            <v>18.329999999999998</v>
          </cell>
          <cell r="V41">
            <v>18.329999999999998</v>
          </cell>
          <cell r="W41">
            <v>18.329999999999998</v>
          </cell>
          <cell r="X41">
            <v>18.329999999999998</v>
          </cell>
          <cell r="Y41">
            <v>18.329999999999998</v>
          </cell>
          <cell r="Z41">
            <v>18.329999999999998</v>
          </cell>
          <cell r="AA41">
            <v>18.329999999999998</v>
          </cell>
          <cell r="AB41">
            <v>18.329999999999998</v>
          </cell>
          <cell r="AC41">
            <v>18.329999999999998</v>
          </cell>
        </row>
        <row r="42">
          <cell r="I42">
            <v>38443</v>
          </cell>
          <cell r="J42">
            <v>18.329999999999998</v>
          </cell>
          <cell r="K42">
            <v>48.82</v>
          </cell>
          <cell r="L42">
            <v>18.329999999999998</v>
          </cell>
          <cell r="M42">
            <v>48.82</v>
          </cell>
          <cell r="N42">
            <v>24.88</v>
          </cell>
          <cell r="O42">
            <v>33.5</v>
          </cell>
          <cell r="P42">
            <v>137.05000000000001</v>
          </cell>
          <cell r="Q42">
            <v>33.5</v>
          </cell>
          <cell r="R42">
            <v>89.14</v>
          </cell>
          <cell r="S42">
            <v>83.97</v>
          </cell>
          <cell r="T42">
            <v>18.329999999999998</v>
          </cell>
          <cell r="U42">
            <v>18.329999999999998</v>
          </cell>
          <cell r="V42">
            <v>18.329999999999998</v>
          </cell>
          <cell r="W42">
            <v>18.329999999999998</v>
          </cell>
          <cell r="X42">
            <v>18.329999999999998</v>
          </cell>
          <cell r="Y42">
            <v>18.329999999999998</v>
          </cell>
          <cell r="Z42">
            <v>48.82</v>
          </cell>
          <cell r="AA42">
            <v>18.329999999999998</v>
          </cell>
          <cell r="AB42">
            <v>48.82</v>
          </cell>
          <cell r="AC42">
            <v>18.87</v>
          </cell>
        </row>
        <row r="43">
          <cell r="I43">
            <v>38473</v>
          </cell>
          <cell r="J43">
            <v>48.82</v>
          </cell>
          <cell r="K43">
            <v>49.45</v>
          </cell>
          <cell r="L43">
            <v>42.25</v>
          </cell>
          <cell r="M43">
            <v>46</v>
          </cell>
          <cell r="N43">
            <v>46.16</v>
          </cell>
          <cell r="O43">
            <v>89.14</v>
          </cell>
          <cell r="P43">
            <v>180.73</v>
          </cell>
          <cell r="Q43">
            <v>67.599999999999994</v>
          </cell>
          <cell r="R43">
            <v>67.599999999999994</v>
          </cell>
          <cell r="S43">
            <v>82.55</v>
          </cell>
          <cell r="T43">
            <v>18.329999999999998</v>
          </cell>
          <cell r="U43">
            <v>18.329999999999998</v>
          </cell>
          <cell r="V43">
            <v>18.329999999999998</v>
          </cell>
          <cell r="W43">
            <v>18.329999999999998</v>
          </cell>
          <cell r="X43">
            <v>18.329999999999998</v>
          </cell>
          <cell r="Y43">
            <v>48.82</v>
          </cell>
          <cell r="Z43">
            <v>49.45</v>
          </cell>
          <cell r="AA43">
            <v>18.329999999999998</v>
          </cell>
          <cell r="AB43">
            <v>18.329999999999998</v>
          </cell>
          <cell r="AC43">
            <v>20.28</v>
          </cell>
        </row>
        <row r="44">
          <cell r="I44">
            <v>38504</v>
          </cell>
          <cell r="J44">
            <v>28.91</v>
          </cell>
          <cell r="K44">
            <v>31.8</v>
          </cell>
          <cell r="L44">
            <v>18.329999999999998</v>
          </cell>
          <cell r="M44">
            <v>31.22</v>
          </cell>
          <cell r="N44">
            <v>27.62</v>
          </cell>
          <cell r="O44">
            <v>28.76</v>
          </cell>
          <cell r="P44">
            <v>31.8</v>
          </cell>
          <cell r="Q44">
            <v>18.329999999999998</v>
          </cell>
          <cell r="R44">
            <v>27.63</v>
          </cell>
          <cell r="S44">
            <v>25.7</v>
          </cell>
          <cell r="T44">
            <v>18.329999999999998</v>
          </cell>
          <cell r="U44">
            <v>18.329999999999998</v>
          </cell>
          <cell r="V44">
            <v>18.329999999999998</v>
          </cell>
          <cell r="W44">
            <v>18.329999999999998</v>
          </cell>
          <cell r="X44">
            <v>18.329999999999998</v>
          </cell>
          <cell r="Y44">
            <v>18.329999999999998</v>
          </cell>
          <cell r="Z44">
            <v>31.8</v>
          </cell>
          <cell r="AA44">
            <v>18.329999999999998</v>
          </cell>
          <cell r="AB44">
            <v>31.22</v>
          </cell>
          <cell r="AC44">
            <v>26.59</v>
          </cell>
        </row>
        <row r="45">
          <cell r="I45">
            <v>38534</v>
          </cell>
          <cell r="J45">
            <v>24.99</v>
          </cell>
          <cell r="K45">
            <v>36.24</v>
          </cell>
          <cell r="L45">
            <v>24.99</v>
          </cell>
          <cell r="M45">
            <v>34.83</v>
          </cell>
          <cell r="N45">
            <v>32.11</v>
          </cell>
          <cell r="O45">
            <v>24.99</v>
          </cell>
          <cell r="P45">
            <v>36.24</v>
          </cell>
          <cell r="Q45">
            <v>24.99</v>
          </cell>
          <cell r="R45">
            <v>34.83</v>
          </cell>
          <cell r="S45">
            <v>31.93</v>
          </cell>
          <cell r="T45">
            <v>18.329999999999998</v>
          </cell>
          <cell r="U45">
            <v>18.329999999999998</v>
          </cell>
          <cell r="V45">
            <v>18.329999999999998</v>
          </cell>
          <cell r="W45">
            <v>18.329999999999998</v>
          </cell>
          <cell r="X45">
            <v>18.329999999999998</v>
          </cell>
          <cell r="Y45">
            <v>24.99</v>
          </cell>
          <cell r="Z45">
            <v>36.24</v>
          </cell>
          <cell r="AA45">
            <v>24.99</v>
          </cell>
          <cell r="AB45">
            <v>34.83</v>
          </cell>
          <cell r="AC45">
            <v>32.11</v>
          </cell>
        </row>
        <row r="46">
          <cell r="I46">
            <v>38565</v>
          </cell>
          <cell r="J46">
            <v>29.62</v>
          </cell>
          <cell r="K46">
            <v>38.549999999999997</v>
          </cell>
          <cell r="L46">
            <v>27.93</v>
          </cell>
          <cell r="M46">
            <v>34.130000000000003</v>
          </cell>
          <cell r="N46">
            <v>32.24</v>
          </cell>
          <cell r="O46">
            <v>29.62</v>
          </cell>
          <cell r="P46">
            <v>38.549999999999997</v>
          </cell>
          <cell r="Q46">
            <v>27.93</v>
          </cell>
          <cell r="R46">
            <v>34.130000000000003</v>
          </cell>
          <cell r="S46">
            <v>32.24</v>
          </cell>
          <cell r="T46">
            <v>18.329999999999998</v>
          </cell>
          <cell r="U46">
            <v>18.329999999999998</v>
          </cell>
          <cell r="V46">
            <v>18.329999999999998</v>
          </cell>
          <cell r="W46">
            <v>18.329999999999998</v>
          </cell>
          <cell r="X46">
            <v>18.329999999999998</v>
          </cell>
          <cell r="Y46">
            <v>29.62</v>
          </cell>
          <cell r="Z46">
            <v>38.549999999999997</v>
          </cell>
          <cell r="AA46">
            <v>27.93</v>
          </cell>
          <cell r="AB46">
            <v>34.130000000000003</v>
          </cell>
          <cell r="AC46">
            <v>32.24</v>
          </cell>
        </row>
        <row r="47">
          <cell r="I47">
            <v>38596</v>
          </cell>
          <cell r="J47">
            <v>48.35</v>
          </cell>
          <cell r="K47">
            <v>48.35</v>
          </cell>
          <cell r="L47">
            <v>24.55</v>
          </cell>
          <cell r="M47">
            <v>24.55</v>
          </cell>
          <cell r="N47">
            <v>31.94</v>
          </cell>
          <cell r="O47">
            <v>48.35</v>
          </cell>
          <cell r="P47">
            <v>48.35</v>
          </cell>
          <cell r="Q47">
            <v>24.55</v>
          </cell>
          <cell r="R47">
            <v>24.55</v>
          </cell>
          <cell r="S47">
            <v>29.42</v>
          </cell>
          <cell r="T47">
            <v>19.53</v>
          </cell>
          <cell r="U47">
            <v>19.53</v>
          </cell>
          <cell r="V47">
            <v>18.329999999999998</v>
          </cell>
          <cell r="W47">
            <v>18.329999999999998</v>
          </cell>
          <cell r="X47">
            <v>18.399999999999999</v>
          </cell>
          <cell r="Y47">
            <v>48.35</v>
          </cell>
          <cell r="Z47">
            <v>48.35</v>
          </cell>
          <cell r="AA47">
            <v>24.55</v>
          </cell>
          <cell r="AB47">
            <v>24.55</v>
          </cell>
          <cell r="AC47">
            <v>31.94</v>
          </cell>
        </row>
        <row r="48">
          <cell r="I48">
            <v>38626</v>
          </cell>
          <cell r="J48">
            <v>39.270000000000003</v>
          </cell>
          <cell r="K48">
            <v>52.97</v>
          </cell>
          <cell r="L48">
            <v>39.270000000000003</v>
          </cell>
          <cell r="M48">
            <v>52.97</v>
          </cell>
          <cell r="N48">
            <v>43.2</v>
          </cell>
          <cell r="O48">
            <v>18.329999999999998</v>
          </cell>
          <cell r="P48">
            <v>43.27</v>
          </cell>
          <cell r="Q48">
            <v>18.329999999999998</v>
          </cell>
          <cell r="R48">
            <v>18.329999999999998</v>
          </cell>
          <cell r="S48">
            <v>18.829999999999998</v>
          </cell>
          <cell r="T48">
            <v>18.329999999999998</v>
          </cell>
          <cell r="U48">
            <v>19.55</v>
          </cell>
          <cell r="V48">
            <v>18.329999999999998</v>
          </cell>
          <cell r="W48">
            <v>19.55</v>
          </cell>
          <cell r="X48">
            <v>18.71</v>
          </cell>
          <cell r="Y48">
            <v>39.270000000000003</v>
          </cell>
          <cell r="Z48">
            <v>52.97</v>
          </cell>
          <cell r="AA48">
            <v>39.270000000000003</v>
          </cell>
          <cell r="AB48">
            <v>52.97</v>
          </cell>
          <cell r="AC48">
            <v>43.2</v>
          </cell>
        </row>
        <row r="49">
          <cell r="I49">
            <v>38657</v>
          </cell>
          <cell r="J49">
            <v>50.8</v>
          </cell>
          <cell r="K49">
            <v>50.8</v>
          </cell>
          <cell r="L49">
            <v>33.64</v>
          </cell>
          <cell r="M49">
            <v>38.11</v>
          </cell>
          <cell r="N49">
            <v>36.44</v>
          </cell>
          <cell r="O49">
            <v>18.329999999999998</v>
          </cell>
          <cell r="P49">
            <v>33.380000000000003</v>
          </cell>
          <cell r="Q49">
            <v>18.329999999999998</v>
          </cell>
          <cell r="R49">
            <v>33.380000000000003</v>
          </cell>
          <cell r="S49">
            <v>24.35</v>
          </cell>
          <cell r="T49">
            <v>21.21</v>
          </cell>
          <cell r="U49">
            <v>21.36</v>
          </cell>
          <cell r="V49">
            <v>18.54</v>
          </cell>
          <cell r="W49">
            <v>21.36</v>
          </cell>
          <cell r="X49">
            <v>20.010000000000002</v>
          </cell>
          <cell r="Y49">
            <v>50.81</v>
          </cell>
          <cell r="Z49">
            <v>50.81</v>
          </cell>
          <cell r="AA49">
            <v>33.64</v>
          </cell>
          <cell r="AB49">
            <v>38.11</v>
          </cell>
          <cell r="AC49">
            <v>36.44</v>
          </cell>
        </row>
        <row r="50">
          <cell r="I50">
            <v>38687</v>
          </cell>
          <cell r="J50">
            <v>33.380000000000003</v>
          </cell>
          <cell r="K50">
            <v>33.380000000000003</v>
          </cell>
          <cell r="L50">
            <v>18.329999999999998</v>
          </cell>
          <cell r="M50">
            <v>18.329999999999998</v>
          </cell>
          <cell r="N50">
            <v>19.239999999999998</v>
          </cell>
          <cell r="O50">
            <v>32.619999999999997</v>
          </cell>
          <cell r="P50">
            <v>32.619999999999997</v>
          </cell>
          <cell r="Q50">
            <v>18.329999999999998</v>
          </cell>
          <cell r="R50">
            <v>18.329999999999998</v>
          </cell>
          <cell r="S50">
            <v>19.239999999999998</v>
          </cell>
          <cell r="T50">
            <v>20.149999999999999</v>
          </cell>
          <cell r="U50">
            <v>20.149999999999999</v>
          </cell>
          <cell r="V50">
            <v>18.329999999999998</v>
          </cell>
          <cell r="W50">
            <v>18.329999999999998</v>
          </cell>
          <cell r="X50">
            <v>18.440000000000001</v>
          </cell>
          <cell r="Y50">
            <v>33.380000000000003</v>
          </cell>
          <cell r="Z50">
            <v>33.380000000000003</v>
          </cell>
          <cell r="AA50">
            <v>18.329999999999998</v>
          </cell>
          <cell r="AB50">
            <v>18.329999999999998</v>
          </cell>
          <cell r="AC50">
            <v>19.239999999999998</v>
          </cell>
        </row>
        <row r="51">
          <cell r="I51">
            <v>38718</v>
          </cell>
          <cell r="J51">
            <v>16.920000000000002</v>
          </cell>
          <cell r="K51">
            <v>68.78</v>
          </cell>
          <cell r="L51">
            <v>16.920000000000002</v>
          </cell>
          <cell r="M51">
            <v>68.78</v>
          </cell>
          <cell r="N51">
            <v>28.64</v>
          </cell>
          <cell r="O51">
            <v>16.920000000000002</v>
          </cell>
          <cell r="P51">
            <v>68.78</v>
          </cell>
          <cell r="Q51">
            <v>16.920000000000002</v>
          </cell>
          <cell r="R51">
            <v>68.78</v>
          </cell>
          <cell r="S51">
            <v>28.78</v>
          </cell>
          <cell r="T51">
            <v>16.920000000000002</v>
          </cell>
          <cell r="U51">
            <v>34.32</v>
          </cell>
          <cell r="V51">
            <v>16.920000000000002</v>
          </cell>
          <cell r="W51">
            <v>34.32</v>
          </cell>
          <cell r="X51">
            <v>19.14</v>
          </cell>
          <cell r="Y51">
            <v>16.920000000000002</v>
          </cell>
          <cell r="Z51">
            <v>34.32</v>
          </cell>
          <cell r="AA51">
            <v>16.920000000000002</v>
          </cell>
          <cell r="AB51">
            <v>34.32</v>
          </cell>
          <cell r="AC51">
            <v>19.14</v>
          </cell>
        </row>
        <row r="52">
          <cell r="I52">
            <v>38749</v>
          </cell>
          <cell r="J52">
            <v>68.78</v>
          </cell>
          <cell r="K52">
            <v>86.64</v>
          </cell>
          <cell r="L52">
            <v>37.78</v>
          </cell>
          <cell r="M52">
            <v>40</v>
          </cell>
          <cell r="N52">
            <v>58.02</v>
          </cell>
          <cell r="O52">
            <v>68.78</v>
          </cell>
          <cell r="P52">
            <v>86.64</v>
          </cell>
          <cell r="Q52">
            <v>43.56</v>
          </cell>
          <cell r="R52">
            <v>43.56</v>
          </cell>
          <cell r="S52">
            <v>63.63</v>
          </cell>
          <cell r="T52">
            <v>34.32</v>
          </cell>
          <cell r="U52">
            <v>45.04</v>
          </cell>
          <cell r="V52">
            <v>30.73</v>
          </cell>
          <cell r="W52">
            <v>40</v>
          </cell>
          <cell r="X52">
            <v>37.619999999999997</v>
          </cell>
          <cell r="Y52">
            <v>34.32</v>
          </cell>
          <cell r="Z52">
            <v>45.04</v>
          </cell>
          <cell r="AA52">
            <v>16.920000000000002</v>
          </cell>
          <cell r="AB52">
            <v>16.920000000000002</v>
          </cell>
          <cell r="AC52">
            <v>29.2</v>
          </cell>
        </row>
        <row r="53">
          <cell r="I53">
            <v>38777</v>
          </cell>
          <cell r="J53">
            <v>40</v>
          </cell>
          <cell r="K53">
            <v>40.6</v>
          </cell>
          <cell r="L53">
            <v>16.920000000000002</v>
          </cell>
          <cell r="M53">
            <v>39.35</v>
          </cell>
          <cell r="N53">
            <v>28.56</v>
          </cell>
          <cell r="O53">
            <v>43.56</v>
          </cell>
          <cell r="P53">
            <v>45.36</v>
          </cell>
          <cell r="Q53">
            <v>39.69</v>
          </cell>
          <cell r="R53">
            <v>39.69</v>
          </cell>
          <cell r="S53">
            <v>42.67</v>
          </cell>
          <cell r="T53">
            <v>40</v>
          </cell>
          <cell r="U53">
            <v>40.270000000000003</v>
          </cell>
          <cell r="V53">
            <v>31.16</v>
          </cell>
          <cell r="W53">
            <v>31.16</v>
          </cell>
          <cell r="X53">
            <v>36.1</v>
          </cell>
          <cell r="Y53">
            <v>16.920000000000002</v>
          </cell>
          <cell r="Z53">
            <v>31.16</v>
          </cell>
          <cell r="AA53">
            <v>16.920000000000002</v>
          </cell>
          <cell r="AB53">
            <v>31.16</v>
          </cell>
          <cell r="AC53">
            <v>18.940000000000001</v>
          </cell>
        </row>
        <row r="54">
          <cell r="I54">
            <v>38808</v>
          </cell>
          <cell r="J54">
            <v>24.21</v>
          </cell>
          <cell r="K54">
            <v>37.520000000000003</v>
          </cell>
          <cell r="L54">
            <v>16.920000000000002</v>
          </cell>
          <cell r="M54">
            <v>37.520000000000003</v>
          </cell>
          <cell r="N54">
            <v>20.87</v>
          </cell>
          <cell r="O54">
            <v>24.21</v>
          </cell>
          <cell r="P54">
            <v>37.520000000000003</v>
          </cell>
          <cell r="Q54">
            <v>16.920000000000002</v>
          </cell>
          <cell r="R54">
            <v>37.520000000000003</v>
          </cell>
          <cell r="S54">
            <v>21.06</v>
          </cell>
          <cell r="T54">
            <v>16.920000000000002</v>
          </cell>
          <cell r="U54">
            <v>16.920000000000002</v>
          </cell>
          <cell r="V54">
            <v>16.920000000000002</v>
          </cell>
          <cell r="W54">
            <v>16.920000000000002</v>
          </cell>
          <cell r="X54">
            <v>16.920000000000002</v>
          </cell>
          <cell r="Y54">
            <v>16.920000000000002</v>
          </cell>
          <cell r="Z54">
            <v>16.920000000000002</v>
          </cell>
          <cell r="AA54">
            <v>16.920000000000002</v>
          </cell>
          <cell r="AB54">
            <v>16.920000000000002</v>
          </cell>
          <cell r="AC54">
            <v>16.920000000000002</v>
          </cell>
        </row>
        <row r="55">
          <cell r="I55">
            <v>38838</v>
          </cell>
          <cell r="J55">
            <v>37.520000000000003</v>
          </cell>
          <cell r="K55">
            <v>60.32</v>
          </cell>
          <cell r="L55">
            <v>37.520000000000003</v>
          </cell>
          <cell r="M55">
            <v>60.32</v>
          </cell>
          <cell r="N55">
            <v>51.91</v>
          </cell>
          <cell r="O55">
            <v>37.520000000000003</v>
          </cell>
          <cell r="P55">
            <v>63.53</v>
          </cell>
          <cell r="Q55">
            <v>37.520000000000003</v>
          </cell>
          <cell r="R55">
            <v>63.53</v>
          </cell>
          <cell r="S55">
            <v>52.51</v>
          </cell>
          <cell r="T55">
            <v>16.920000000000002</v>
          </cell>
          <cell r="U55">
            <v>21.92</v>
          </cell>
          <cell r="V55">
            <v>16.920000000000002</v>
          </cell>
          <cell r="W55">
            <v>21.92</v>
          </cell>
          <cell r="X55">
            <v>19.79</v>
          </cell>
          <cell r="Y55">
            <v>16.920000000000002</v>
          </cell>
          <cell r="Z55">
            <v>18.940000000000001</v>
          </cell>
          <cell r="AA55">
            <v>16.920000000000002</v>
          </cell>
          <cell r="AB55">
            <v>16.920000000000002</v>
          </cell>
          <cell r="AC55">
            <v>16.97</v>
          </cell>
        </row>
        <row r="56">
          <cell r="I56">
            <v>38869</v>
          </cell>
          <cell r="J56">
            <v>60.32</v>
          </cell>
          <cell r="K56">
            <v>75.36</v>
          </cell>
          <cell r="L56">
            <v>60.32</v>
          </cell>
          <cell r="M56">
            <v>75.36</v>
          </cell>
          <cell r="N56">
            <v>67</v>
          </cell>
          <cell r="O56">
            <v>63.53</v>
          </cell>
          <cell r="P56">
            <v>77.430000000000007</v>
          </cell>
          <cell r="Q56">
            <v>63.53</v>
          </cell>
          <cell r="R56">
            <v>77.430000000000007</v>
          </cell>
          <cell r="S56">
            <v>69.069999999999993</v>
          </cell>
          <cell r="T56">
            <v>21.92</v>
          </cell>
          <cell r="U56">
            <v>24.29</v>
          </cell>
          <cell r="V56">
            <v>21.92</v>
          </cell>
          <cell r="W56">
            <v>24.29</v>
          </cell>
          <cell r="X56">
            <v>23.33</v>
          </cell>
          <cell r="Y56">
            <v>16.920000000000002</v>
          </cell>
          <cell r="Z56">
            <v>75.36</v>
          </cell>
          <cell r="AA56">
            <v>16.920000000000002</v>
          </cell>
          <cell r="AB56">
            <v>75.36</v>
          </cell>
          <cell r="AC56">
            <v>43.95</v>
          </cell>
        </row>
        <row r="57">
          <cell r="I57">
            <v>38899</v>
          </cell>
          <cell r="J57">
            <v>93.9</v>
          </cell>
          <cell r="K57">
            <v>93.9</v>
          </cell>
          <cell r="L57">
            <v>93.9</v>
          </cell>
          <cell r="M57">
            <v>93.9</v>
          </cell>
          <cell r="N57">
            <v>92.72</v>
          </cell>
          <cell r="O57">
            <v>93.9</v>
          </cell>
          <cell r="P57">
            <v>93.9</v>
          </cell>
          <cell r="Q57">
            <v>93.9</v>
          </cell>
          <cell r="R57">
            <v>93.9</v>
          </cell>
          <cell r="S57">
            <v>93.9</v>
          </cell>
          <cell r="T57">
            <v>28.72</v>
          </cell>
          <cell r="U57">
            <v>28.72</v>
          </cell>
          <cell r="V57">
            <v>28.72</v>
          </cell>
          <cell r="W57">
            <v>28.72</v>
          </cell>
          <cell r="X57">
            <v>28.72</v>
          </cell>
          <cell r="Y57">
            <v>93.9</v>
          </cell>
          <cell r="Z57">
            <v>93.9</v>
          </cell>
          <cell r="AA57">
            <v>93.9</v>
          </cell>
          <cell r="AB57">
            <v>93.9</v>
          </cell>
          <cell r="AC57">
            <v>92.72</v>
          </cell>
        </row>
      </sheetData>
      <sheetData sheetId="7" refreshError="1">
        <row r="2">
          <cell r="B2">
            <v>2006</v>
          </cell>
          <cell r="P2">
            <v>2007</v>
          </cell>
          <cell r="AD2">
            <v>2008</v>
          </cell>
          <cell r="AR2">
            <v>2009</v>
          </cell>
          <cell r="BF2">
            <v>2010</v>
          </cell>
        </row>
      </sheetData>
      <sheetData sheetId="8" refreshError="1">
        <row r="3">
          <cell r="B3">
            <v>38718</v>
          </cell>
          <cell r="C3">
            <v>28.64</v>
          </cell>
          <cell r="D3">
            <v>28.64</v>
          </cell>
          <cell r="E3">
            <v>28.64</v>
          </cell>
          <cell r="F3">
            <v>28.64</v>
          </cell>
          <cell r="G3">
            <v>28.64</v>
          </cell>
          <cell r="H3">
            <v>28.64</v>
          </cell>
          <cell r="I3">
            <v>28.64</v>
          </cell>
          <cell r="J3">
            <v>28.64</v>
          </cell>
          <cell r="K3">
            <v>28.64</v>
          </cell>
          <cell r="L3">
            <v>28.64</v>
          </cell>
          <cell r="M3">
            <v>28.64</v>
          </cell>
          <cell r="N3">
            <v>28.64</v>
          </cell>
          <cell r="O3">
            <v>28.78</v>
          </cell>
          <cell r="P3">
            <v>28.78</v>
          </cell>
          <cell r="Q3">
            <v>28.78</v>
          </cell>
          <cell r="R3">
            <v>28.78</v>
          </cell>
          <cell r="S3">
            <v>28.78</v>
          </cell>
          <cell r="T3">
            <v>28.78</v>
          </cell>
          <cell r="U3">
            <v>28.78</v>
          </cell>
          <cell r="V3">
            <v>28.78</v>
          </cell>
          <cell r="W3">
            <v>28.78</v>
          </cell>
          <cell r="X3">
            <v>28.78</v>
          </cell>
          <cell r="Y3">
            <v>28.78</v>
          </cell>
          <cell r="Z3">
            <v>28.78</v>
          </cell>
          <cell r="AA3">
            <v>19.14</v>
          </cell>
          <cell r="AB3">
            <v>19.14</v>
          </cell>
          <cell r="AC3">
            <v>19.14</v>
          </cell>
          <cell r="AD3">
            <v>19.14</v>
          </cell>
          <cell r="AE3">
            <v>19.14</v>
          </cell>
          <cell r="AF3">
            <v>19.14</v>
          </cell>
          <cell r="AG3">
            <v>19.14</v>
          </cell>
          <cell r="AH3">
            <v>19.14</v>
          </cell>
          <cell r="AI3">
            <v>19.14</v>
          </cell>
          <cell r="AJ3">
            <v>19.14</v>
          </cell>
          <cell r="AK3">
            <v>19.14</v>
          </cell>
          <cell r="AL3">
            <v>19.14</v>
          </cell>
          <cell r="AM3">
            <v>19.14</v>
          </cell>
          <cell r="AN3">
            <v>19.14</v>
          </cell>
          <cell r="AO3">
            <v>19.14</v>
          </cell>
          <cell r="AP3">
            <v>19.14</v>
          </cell>
          <cell r="AQ3">
            <v>19.14</v>
          </cell>
          <cell r="AR3">
            <v>19.14</v>
          </cell>
          <cell r="AS3">
            <v>19.14</v>
          </cell>
          <cell r="AT3">
            <v>19.14</v>
          </cell>
          <cell r="AU3">
            <v>19.14</v>
          </cell>
          <cell r="AV3">
            <v>19.14</v>
          </cell>
          <cell r="AW3">
            <v>19.14</v>
          </cell>
          <cell r="AX3">
            <v>19.14</v>
          </cell>
        </row>
        <row r="4">
          <cell r="B4">
            <v>38749</v>
          </cell>
          <cell r="C4">
            <v>58.02</v>
          </cell>
          <cell r="D4">
            <v>58.02</v>
          </cell>
          <cell r="E4">
            <v>58.02</v>
          </cell>
          <cell r="F4">
            <v>58.02</v>
          </cell>
          <cell r="G4">
            <v>58.02</v>
          </cell>
          <cell r="H4">
            <v>58.02</v>
          </cell>
          <cell r="I4">
            <v>58.02</v>
          </cell>
          <cell r="J4">
            <v>58.02</v>
          </cell>
          <cell r="K4">
            <v>58.02</v>
          </cell>
          <cell r="L4">
            <v>58.02</v>
          </cell>
          <cell r="M4">
            <v>58.02</v>
          </cell>
          <cell r="N4">
            <v>58.02</v>
          </cell>
          <cell r="O4">
            <v>63.63</v>
          </cell>
          <cell r="P4">
            <v>63.63</v>
          </cell>
          <cell r="Q4">
            <v>63.63</v>
          </cell>
          <cell r="R4">
            <v>63.63</v>
          </cell>
          <cell r="S4">
            <v>63.63</v>
          </cell>
          <cell r="T4">
            <v>63.63</v>
          </cell>
          <cell r="U4">
            <v>63.63</v>
          </cell>
          <cell r="V4">
            <v>63.63</v>
          </cell>
          <cell r="W4">
            <v>63.63</v>
          </cell>
          <cell r="X4">
            <v>63.63</v>
          </cell>
          <cell r="Y4">
            <v>63.63</v>
          </cell>
          <cell r="Z4">
            <v>63.63</v>
          </cell>
          <cell r="AA4">
            <v>37.619999999999997</v>
          </cell>
          <cell r="AB4">
            <v>37.619999999999997</v>
          </cell>
          <cell r="AC4">
            <v>37.619999999999997</v>
          </cell>
          <cell r="AD4">
            <v>37.619999999999997</v>
          </cell>
          <cell r="AE4">
            <v>37.619999999999997</v>
          </cell>
          <cell r="AF4">
            <v>37.619999999999997</v>
          </cell>
          <cell r="AG4">
            <v>37.619999999999997</v>
          </cell>
          <cell r="AH4">
            <v>37.619999999999997</v>
          </cell>
          <cell r="AI4">
            <v>37.619999999999997</v>
          </cell>
          <cell r="AJ4">
            <v>37.619999999999997</v>
          </cell>
          <cell r="AK4">
            <v>37.619999999999997</v>
          </cell>
          <cell r="AL4">
            <v>37.619999999999997</v>
          </cell>
          <cell r="AM4">
            <v>29.2</v>
          </cell>
          <cell r="AN4">
            <v>29.2</v>
          </cell>
          <cell r="AO4">
            <v>29.2</v>
          </cell>
          <cell r="AP4">
            <v>29.2</v>
          </cell>
          <cell r="AQ4">
            <v>29.2</v>
          </cell>
          <cell r="AR4">
            <v>29.2</v>
          </cell>
          <cell r="AS4">
            <v>29.2</v>
          </cell>
          <cell r="AT4">
            <v>29.2</v>
          </cell>
          <cell r="AU4">
            <v>29.2</v>
          </cell>
          <cell r="AV4">
            <v>29.2</v>
          </cell>
          <cell r="AW4">
            <v>29.2</v>
          </cell>
          <cell r="AX4">
            <v>29.2</v>
          </cell>
        </row>
        <row r="5">
          <cell r="B5">
            <v>38777</v>
          </cell>
          <cell r="C5">
            <v>28.56</v>
          </cell>
          <cell r="D5">
            <v>28.56</v>
          </cell>
          <cell r="E5">
            <v>28.56</v>
          </cell>
          <cell r="F5">
            <v>28.56</v>
          </cell>
          <cell r="G5">
            <v>28.56</v>
          </cell>
          <cell r="H5">
            <v>28.56</v>
          </cell>
          <cell r="I5">
            <v>28.56</v>
          </cell>
          <cell r="J5">
            <v>28.56</v>
          </cell>
          <cell r="K5">
            <v>28.56</v>
          </cell>
          <cell r="L5">
            <v>28.56</v>
          </cell>
          <cell r="M5">
            <v>28.56</v>
          </cell>
          <cell r="N5">
            <v>28.56</v>
          </cell>
          <cell r="O5">
            <v>42.67</v>
          </cell>
          <cell r="P5">
            <v>42.67</v>
          </cell>
          <cell r="Q5">
            <v>42.67</v>
          </cell>
          <cell r="R5">
            <v>42.67</v>
          </cell>
          <cell r="S5">
            <v>42.67</v>
          </cell>
          <cell r="T5">
            <v>42.67</v>
          </cell>
          <cell r="U5">
            <v>42.67</v>
          </cell>
          <cell r="V5">
            <v>42.67</v>
          </cell>
          <cell r="W5">
            <v>42.67</v>
          </cell>
          <cell r="X5">
            <v>42.67</v>
          </cell>
          <cell r="Y5">
            <v>42.67</v>
          </cell>
          <cell r="Z5">
            <v>42.67</v>
          </cell>
          <cell r="AA5">
            <v>36.1</v>
          </cell>
          <cell r="AB5">
            <v>36.1</v>
          </cell>
          <cell r="AC5">
            <v>36.1</v>
          </cell>
          <cell r="AD5">
            <v>36.1</v>
          </cell>
          <cell r="AE5">
            <v>36.1</v>
          </cell>
          <cell r="AF5">
            <v>36.1</v>
          </cell>
          <cell r="AG5">
            <v>36.1</v>
          </cell>
          <cell r="AH5">
            <v>36.1</v>
          </cell>
          <cell r="AI5">
            <v>36.1</v>
          </cell>
          <cell r="AJ5">
            <v>36.1</v>
          </cell>
          <cell r="AK5">
            <v>36.1</v>
          </cell>
          <cell r="AL5">
            <v>36.1</v>
          </cell>
          <cell r="AM5">
            <v>18.940000000000001</v>
          </cell>
          <cell r="AN5">
            <v>18.940000000000001</v>
          </cell>
          <cell r="AO5">
            <v>18.940000000000001</v>
          </cell>
          <cell r="AP5">
            <v>18.940000000000001</v>
          </cell>
          <cell r="AQ5">
            <v>18.940000000000001</v>
          </cell>
          <cell r="AR5">
            <v>18.940000000000001</v>
          </cell>
          <cell r="AS5">
            <v>18.940000000000001</v>
          </cell>
          <cell r="AT5">
            <v>18.940000000000001</v>
          </cell>
          <cell r="AU5">
            <v>18.940000000000001</v>
          </cell>
          <cell r="AV5">
            <v>18.940000000000001</v>
          </cell>
          <cell r="AW5">
            <v>18.940000000000001</v>
          </cell>
          <cell r="AX5">
            <v>18.940000000000001</v>
          </cell>
        </row>
        <row r="6">
          <cell r="B6">
            <v>38808</v>
          </cell>
          <cell r="C6">
            <v>20.87</v>
          </cell>
          <cell r="D6">
            <v>20.87</v>
          </cell>
          <cell r="E6">
            <v>20.87</v>
          </cell>
          <cell r="F6">
            <v>20.87</v>
          </cell>
          <cell r="G6">
            <v>20.87</v>
          </cell>
          <cell r="H6">
            <v>20.87</v>
          </cell>
          <cell r="I6">
            <v>20.87</v>
          </cell>
          <cell r="J6">
            <v>20.87</v>
          </cell>
          <cell r="K6">
            <v>20.87</v>
          </cell>
          <cell r="L6">
            <v>20.87</v>
          </cell>
          <cell r="M6">
            <v>20.87</v>
          </cell>
          <cell r="N6">
            <v>20.87</v>
          </cell>
          <cell r="O6">
            <v>21.06</v>
          </cell>
          <cell r="P6">
            <v>21.06</v>
          </cell>
          <cell r="Q6">
            <v>21.06</v>
          </cell>
          <cell r="R6">
            <v>21.06</v>
          </cell>
          <cell r="S6">
            <v>21.06</v>
          </cell>
          <cell r="T6">
            <v>21.06</v>
          </cell>
          <cell r="U6">
            <v>21.06</v>
          </cell>
          <cell r="V6">
            <v>21.06</v>
          </cell>
          <cell r="W6">
            <v>21.06</v>
          </cell>
          <cell r="X6">
            <v>21.06</v>
          </cell>
          <cell r="Y6">
            <v>21.06</v>
          </cell>
          <cell r="Z6">
            <v>21.06</v>
          </cell>
          <cell r="AA6">
            <v>16.920000000000002</v>
          </cell>
          <cell r="AB6">
            <v>16.920000000000002</v>
          </cell>
          <cell r="AC6">
            <v>16.920000000000002</v>
          </cell>
          <cell r="AD6">
            <v>16.920000000000002</v>
          </cell>
          <cell r="AE6">
            <v>16.920000000000002</v>
          </cell>
          <cell r="AF6">
            <v>16.920000000000002</v>
          </cell>
          <cell r="AG6">
            <v>16.920000000000002</v>
          </cell>
          <cell r="AH6">
            <v>16.920000000000002</v>
          </cell>
          <cell r="AI6">
            <v>16.920000000000002</v>
          </cell>
          <cell r="AJ6">
            <v>16.920000000000002</v>
          </cell>
          <cell r="AK6">
            <v>16.920000000000002</v>
          </cell>
          <cell r="AL6">
            <v>16.920000000000002</v>
          </cell>
          <cell r="AM6">
            <v>16.920000000000002</v>
          </cell>
          <cell r="AN6">
            <v>16.920000000000002</v>
          </cell>
          <cell r="AO6">
            <v>16.920000000000002</v>
          </cell>
          <cell r="AP6">
            <v>16.920000000000002</v>
          </cell>
          <cell r="AQ6">
            <v>16.920000000000002</v>
          </cell>
          <cell r="AR6">
            <v>16.920000000000002</v>
          </cell>
          <cell r="AS6">
            <v>16.920000000000002</v>
          </cell>
          <cell r="AT6">
            <v>16.920000000000002</v>
          </cell>
          <cell r="AU6">
            <v>16.920000000000002</v>
          </cell>
          <cell r="AV6">
            <v>16.920000000000002</v>
          </cell>
          <cell r="AW6">
            <v>16.920000000000002</v>
          </cell>
          <cell r="AX6">
            <v>16.920000000000002</v>
          </cell>
        </row>
        <row r="7">
          <cell r="B7">
            <v>38838</v>
          </cell>
          <cell r="C7">
            <v>51.91</v>
          </cell>
          <cell r="D7">
            <v>51.91</v>
          </cell>
          <cell r="E7">
            <v>51.91</v>
          </cell>
          <cell r="F7">
            <v>51.91</v>
          </cell>
          <cell r="G7">
            <v>51.91</v>
          </cell>
          <cell r="H7">
            <v>51.91</v>
          </cell>
          <cell r="I7">
            <v>51.91</v>
          </cell>
          <cell r="J7">
            <v>51.91</v>
          </cell>
          <cell r="K7">
            <v>51.91</v>
          </cell>
          <cell r="L7">
            <v>51.91</v>
          </cell>
          <cell r="M7">
            <v>51.91</v>
          </cell>
          <cell r="N7">
            <v>51.91</v>
          </cell>
          <cell r="O7">
            <v>52.51</v>
          </cell>
          <cell r="P7">
            <v>52.51</v>
          </cell>
          <cell r="Q7">
            <v>52.51</v>
          </cell>
          <cell r="R7">
            <v>52.51</v>
          </cell>
          <cell r="S7">
            <v>52.51</v>
          </cell>
          <cell r="T7">
            <v>52.51</v>
          </cell>
          <cell r="U7">
            <v>52.51</v>
          </cell>
          <cell r="V7">
            <v>52.51</v>
          </cell>
          <cell r="W7">
            <v>52.51</v>
          </cell>
          <cell r="X7">
            <v>52.51</v>
          </cell>
          <cell r="Y7">
            <v>52.51</v>
          </cell>
          <cell r="Z7">
            <v>52.51</v>
          </cell>
          <cell r="AA7">
            <v>19.79</v>
          </cell>
          <cell r="AB7">
            <v>19.79</v>
          </cell>
          <cell r="AC7">
            <v>19.79</v>
          </cell>
          <cell r="AD7">
            <v>19.79</v>
          </cell>
          <cell r="AE7">
            <v>19.79</v>
          </cell>
          <cell r="AF7">
            <v>19.79</v>
          </cell>
          <cell r="AG7">
            <v>19.79</v>
          </cell>
          <cell r="AH7">
            <v>19.79</v>
          </cell>
          <cell r="AI7">
            <v>19.79</v>
          </cell>
          <cell r="AJ7">
            <v>19.79</v>
          </cell>
          <cell r="AK7">
            <v>19.79</v>
          </cell>
          <cell r="AL7">
            <v>19.79</v>
          </cell>
          <cell r="AM7">
            <v>16.97</v>
          </cell>
          <cell r="AN7">
            <v>16.97</v>
          </cell>
          <cell r="AO7">
            <v>16.97</v>
          </cell>
          <cell r="AP7">
            <v>16.97</v>
          </cell>
          <cell r="AQ7">
            <v>16.97</v>
          </cell>
          <cell r="AR7">
            <v>16.97</v>
          </cell>
          <cell r="AS7">
            <v>16.97</v>
          </cell>
          <cell r="AT7">
            <v>16.97</v>
          </cell>
          <cell r="AU7">
            <v>16.97</v>
          </cell>
          <cell r="AV7">
            <v>16.97</v>
          </cell>
          <cell r="AW7">
            <v>16.97</v>
          </cell>
          <cell r="AX7">
            <v>16.97</v>
          </cell>
        </row>
        <row r="8">
          <cell r="B8">
            <v>38869</v>
          </cell>
          <cell r="C8">
            <v>67</v>
          </cell>
          <cell r="D8">
            <v>67</v>
          </cell>
          <cell r="E8">
            <v>67</v>
          </cell>
          <cell r="F8">
            <v>67</v>
          </cell>
          <cell r="G8">
            <v>67</v>
          </cell>
          <cell r="H8">
            <v>67</v>
          </cell>
          <cell r="I8">
            <v>67</v>
          </cell>
          <cell r="J8">
            <v>67</v>
          </cell>
          <cell r="K8">
            <v>67</v>
          </cell>
          <cell r="L8">
            <v>67</v>
          </cell>
          <cell r="M8">
            <v>67</v>
          </cell>
          <cell r="N8">
            <v>67</v>
          </cell>
          <cell r="O8">
            <v>69.069999999999993</v>
          </cell>
          <cell r="P8">
            <v>69.069999999999993</v>
          </cell>
          <cell r="Q8">
            <v>69.069999999999993</v>
          </cell>
          <cell r="R8">
            <v>69.069999999999993</v>
          </cell>
          <cell r="S8">
            <v>69.069999999999993</v>
          </cell>
          <cell r="T8">
            <v>69.069999999999993</v>
          </cell>
          <cell r="U8">
            <v>69.069999999999993</v>
          </cell>
          <cell r="V8">
            <v>69.069999999999993</v>
          </cell>
          <cell r="W8">
            <v>69.069999999999993</v>
          </cell>
          <cell r="X8">
            <v>69.069999999999993</v>
          </cell>
          <cell r="Y8">
            <v>69.069999999999993</v>
          </cell>
          <cell r="Z8">
            <v>69.069999999999993</v>
          </cell>
          <cell r="AA8">
            <v>23.33</v>
          </cell>
          <cell r="AB8">
            <v>23.33</v>
          </cell>
          <cell r="AC8">
            <v>23.33</v>
          </cell>
          <cell r="AD8">
            <v>23.33</v>
          </cell>
          <cell r="AE8">
            <v>23.33</v>
          </cell>
          <cell r="AF8">
            <v>23.33</v>
          </cell>
          <cell r="AG8">
            <v>23.33</v>
          </cell>
          <cell r="AH8">
            <v>23.33</v>
          </cell>
          <cell r="AI8">
            <v>23.33</v>
          </cell>
          <cell r="AJ8">
            <v>23.33</v>
          </cell>
          <cell r="AK8">
            <v>23.33</v>
          </cell>
          <cell r="AL8">
            <v>23.33</v>
          </cell>
          <cell r="AM8">
            <v>43.95</v>
          </cell>
          <cell r="AN8">
            <v>43.95</v>
          </cell>
          <cell r="AO8">
            <v>43.95</v>
          </cell>
          <cell r="AP8">
            <v>43.95</v>
          </cell>
          <cell r="AQ8">
            <v>43.95</v>
          </cell>
          <cell r="AR8">
            <v>43.95</v>
          </cell>
          <cell r="AS8">
            <v>43.95</v>
          </cell>
          <cell r="AT8">
            <v>43.95</v>
          </cell>
          <cell r="AU8">
            <v>43.95</v>
          </cell>
          <cell r="AV8">
            <v>43.95</v>
          </cell>
          <cell r="AW8">
            <v>43.95</v>
          </cell>
          <cell r="AX8">
            <v>43.95</v>
          </cell>
        </row>
        <row r="9">
          <cell r="B9">
            <v>38899</v>
          </cell>
          <cell r="C9">
            <v>19.809999999999999</v>
          </cell>
          <cell r="D9">
            <v>61.26</v>
          </cell>
          <cell r="E9">
            <v>76.569999999999993</v>
          </cell>
          <cell r="F9">
            <v>76.569999999999993</v>
          </cell>
          <cell r="G9">
            <v>81.3</v>
          </cell>
          <cell r="H9">
            <v>86.63</v>
          </cell>
          <cell r="I9">
            <v>94.56</v>
          </cell>
          <cell r="J9">
            <v>94.56</v>
          </cell>
          <cell r="K9">
            <v>98.81</v>
          </cell>
          <cell r="L9">
            <v>108.62600000000006</v>
          </cell>
          <cell r="M9">
            <v>147.85</v>
          </cell>
          <cell r="N9">
            <v>85.206150000000036</v>
          </cell>
          <cell r="O9">
            <v>17.221824000000002</v>
          </cell>
          <cell r="P9">
            <v>62.759964000000004</v>
          </cell>
          <cell r="Q9">
            <v>78.513007999999999</v>
          </cell>
          <cell r="R9">
            <v>78.513007999999999</v>
          </cell>
          <cell r="S9">
            <v>82.680954400000019</v>
          </cell>
          <cell r="T9">
            <v>87.923007999999996</v>
          </cell>
          <cell r="U9">
            <v>96.971156000000008</v>
          </cell>
          <cell r="V9">
            <v>97.274956000000003</v>
          </cell>
          <cell r="W9">
            <v>101.593992</v>
          </cell>
          <cell r="X9">
            <v>111.95223840000006</v>
          </cell>
          <cell r="Y9">
            <v>152.63231200000001</v>
          </cell>
          <cell r="Z9">
            <v>87.36641590000022</v>
          </cell>
          <cell r="AA9">
            <v>18.97</v>
          </cell>
          <cell r="AB9">
            <v>25.04</v>
          </cell>
          <cell r="AC9">
            <v>26.73</v>
          </cell>
          <cell r="AD9">
            <v>26.73</v>
          </cell>
          <cell r="AE9">
            <v>27.85</v>
          </cell>
          <cell r="AF9">
            <v>28.51</v>
          </cell>
          <cell r="AG9">
            <v>28.51</v>
          </cell>
          <cell r="AH9">
            <v>28.8</v>
          </cell>
          <cell r="AI9">
            <v>29.4</v>
          </cell>
          <cell r="AJ9">
            <v>30.721</v>
          </cell>
          <cell r="AK9">
            <v>34.200000000000003</v>
          </cell>
          <cell r="AL9">
            <v>27.9828450000002</v>
          </cell>
          <cell r="AM9">
            <v>19.079999999999998</v>
          </cell>
          <cell r="AN9">
            <v>25.66</v>
          </cell>
          <cell r="AO9">
            <v>28.253999999999998</v>
          </cell>
          <cell r="AP9">
            <v>28.253999999999998</v>
          </cell>
          <cell r="AQ9">
            <v>28.84</v>
          </cell>
          <cell r="AR9">
            <v>30.68</v>
          </cell>
          <cell r="AS9">
            <v>49.83</v>
          </cell>
          <cell r="AT9">
            <v>57.27</v>
          </cell>
          <cell r="AU9">
            <v>67.75</v>
          </cell>
          <cell r="AV9">
            <v>87.378000000000284</v>
          </cell>
          <cell r="AW9">
            <v>127.99</v>
          </cell>
          <cell r="AX9">
            <v>47.275235000000386</v>
          </cell>
        </row>
        <row r="10">
          <cell r="B10">
            <v>38930</v>
          </cell>
          <cell r="C10">
            <v>16.920000000000002</v>
          </cell>
          <cell r="D10">
            <v>42.43</v>
          </cell>
          <cell r="E10">
            <v>68.510000000000005</v>
          </cell>
          <cell r="F10">
            <v>68.510000000000005</v>
          </cell>
          <cell r="G10">
            <v>76.349999999999994</v>
          </cell>
          <cell r="H10">
            <v>85.795000000000002</v>
          </cell>
          <cell r="I10">
            <v>95.72</v>
          </cell>
          <cell r="J10">
            <v>102.27299999999998</v>
          </cell>
          <cell r="K10">
            <v>115.24</v>
          </cell>
          <cell r="L10">
            <v>126.02</v>
          </cell>
          <cell r="M10">
            <v>201.56</v>
          </cell>
          <cell r="N10">
            <v>85.328599999999724</v>
          </cell>
          <cell r="O10">
            <v>16.920000000000002</v>
          </cell>
          <cell r="P10">
            <v>42.43</v>
          </cell>
          <cell r="Q10">
            <v>69.286121999999992</v>
          </cell>
          <cell r="R10">
            <v>69.286121999999992</v>
          </cell>
          <cell r="S10">
            <v>77.490212</v>
          </cell>
          <cell r="T10">
            <v>87.545990000000003</v>
          </cell>
          <cell r="U10">
            <v>98.666294399999927</v>
          </cell>
          <cell r="V10">
            <v>104.952746</v>
          </cell>
          <cell r="W10">
            <v>118.78066200000001</v>
          </cell>
          <cell r="X10">
            <v>135.705702</v>
          </cell>
          <cell r="Y10">
            <v>395.29041599999999</v>
          </cell>
          <cell r="Z10">
            <v>92.652770250999907</v>
          </cell>
          <cell r="AA10">
            <v>16.920000000000002</v>
          </cell>
          <cell r="AB10">
            <v>23.98</v>
          </cell>
          <cell r="AC10">
            <v>28.03</v>
          </cell>
          <cell r="AD10">
            <v>28.03</v>
          </cell>
          <cell r="AE10">
            <v>28.43</v>
          </cell>
          <cell r="AF10">
            <v>29.22</v>
          </cell>
          <cell r="AG10">
            <v>30.5</v>
          </cell>
          <cell r="AH10">
            <v>31.3</v>
          </cell>
          <cell r="AI10">
            <v>31.916</v>
          </cell>
          <cell r="AJ10">
            <v>33.807000000000009</v>
          </cell>
          <cell r="AK10">
            <v>39.97</v>
          </cell>
          <cell r="AL10">
            <v>29.145127746000046</v>
          </cell>
          <cell r="AM10">
            <v>16.920000000000002</v>
          </cell>
          <cell r="AN10">
            <v>23.37</v>
          </cell>
          <cell r="AO10">
            <v>28.02</v>
          </cell>
          <cell r="AP10">
            <v>28.02</v>
          </cell>
          <cell r="AQ10">
            <v>28.43</v>
          </cell>
          <cell r="AR10">
            <v>29.385000000000002</v>
          </cell>
          <cell r="AS10">
            <v>30.88</v>
          </cell>
          <cell r="AT10">
            <v>31.35</v>
          </cell>
          <cell r="AU10">
            <v>32.278000000000006</v>
          </cell>
          <cell r="AV10">
            <v>34.909999999999997</v>
          </cell>
          <cell r="AW10">
            <v>150.18</v>
          </cell>
          <cell r="AX10">
            <v>32.004987543499844</v>
          </cell>
        </row>
        <row r="11">
          <cell r="B11">
            <v>38961</v>
          </cell>
          <cell r="C11">
            <v>16.920000000000002</v>
          </cell>
          <cell r="D11">
            <v>40.4</v>
          </cell>
          <cell r="E11">
            <v>72.180000000000007</v>
          </cell>
          <cell r="F11">
            <v>72.180000000000007</v>
          </cell>
          <cell r="G11">
            <v>82.11</v>
          </cell>
          <cell r="H11">
            <v>84.69</v>
          </cell>
          <cell r="I11">
            <v>94.37</v>
          </cell>
          <cell r="J11">
            <v>99.607999999999976</v>
          </cell>
          <cell r="K11">
            <v>112.76</v>
          </cell>
          <cell r="L11">
            <v>131.36000000000001</v>
          </cell>
          <cell r="M11">
            <v>197.74</v>
          </cell>
          <cell r="N11">
            <v>87.001494999999537</v>
          </cell>
          <cell r="O11">
            <v>16.920000000000002</v>
          </cell>
          <cell r="P11">
            <v>37.799999999999997</v>
          </cell>
          <cell r="Q11">
            <v>74.88</v>
          </cell>
          <cell r="R11">
            <v>74.88</v>
          </cell>
          <cell r="S11">
            <v>83.644999999999996</v>
          </cell>
          <cell r="T11">
            <v>93.27</v>
          </cell>
          <cell r="U11">
            <v>97.523999999999987</v>
          </cell>
          <cell r="V11">
            <v>105.80875</v>
          </cell>
          <cell r="W11">
            <v>117.6825</v>
          </cell>
          <cell r="X11">
            <v>141.58125000000001</v>
          </cell>
          <cell r="Y11">
            <v>389.84875</v>
          </cell>
          <cell r="Z11">
            <v>96.053150000000073</v>
          </cell>
          <cell r="AA11">
            <v>16.920000000000002</v>
          </cell>
          <cell r="AB11">
            <v>25.29</v>
          </cell>
          <cell r="AC11">
            <v>30.623999999999999</v>
          </cell>
          <cell r="AD11">
            <v>30.623999999999999</v>
          </cell>
          <cell r="AE11">
            <v>31.69</v>
          </cell>
          <cell r="AF11">
            <v>33.1</v>
          </cell>
          <cell r="AG11">
            <v>34.47</v>
          </cell>
          <cell r="AH11">
            <v>37.17</v>
          </cell>
          <cell r="AI11">
            <v>38.582000000000001</v>
          </cell>
          <cell r="AJ11">
            <v>41.77</v>
          </cell>
          <cell r="AK11">
            <v>46.92</v>
          </cell>
          <cell r="AL11">
            <v>33.208079999999939</v>
          </cell>
          <cell r="AM11">
            <v>16.920000000000002</v>
          </cell>
          <cell r="AN11">
            <v>40.408999999999999</v>
          </cell>
          <cell r="AO11">
            <v>77.47</v>
          </cell>
          <cell r="AP11">
            <v>77.47</v>
          </cell>
          <cell r="AQ11">
            <v>91.562000000000026</v>
          </cell>
          <cell r="AR11">
            <v>104.54</v>
          </cell>
          <cell r="AS11">
            <v>124.51</v>
          </cell>
          <cell r="AT11">
            <v>148.55000000000001</v>
          </cell>
          <cell r="AU11">
            <v>515.79999999999995</v>
          </cell>
          <cell r="AV11">
            <v>515.79999999999995</v>
          </cell>
          <cell r="AW11">
            <v>515.79999999999995</v>
          </cell>
          <cell r="AX11">
            <v>193.51127499999842</v>
          </cell>
        </row>
        <row r="12">
          <cell r="B12">
            <v>38991</v>
          </cell>
          <cell r="C12">
            <v>22.09</v>
          </cell>
          <cell r="D12">
            <v>22.09</v>
          </cell>
          <cell r="E12">
            <v>80.150000000000006</v>
          </cell>
          <cell r="F12">
            <v>80.150000000000006</v>
          </cell>
          <cell r="G12">
            <v>80.150000000000006</v>
          </cell>
          <cell r="H12">
            <v>80.150000000000006</v>
          </cell>
          <cell r="I12">
            <v>80.150000000000006</v>
          </cell>
          <cell r="J12">
            <v>91.02</v>
          </cell>
          <cell r="K12">
            <v>104.42</v>
          </cell>
          <cell r="L12">
            <v>147.22999999999999</v>
          </cell>
          <cell r="M12">
            <v>192.84</v>
          </cell>
          <cell r="N12">
            <v>83.372154999998457</v>
          </cell>
          <cell r="O12">
            <v>20.085591000000001</v>
          </cell>
          <cell r="P12">
            <v>22.09</v>
          </cell>
          <cell r="Q12">
            <v>80.150000000000006</v>
          </cell>
          <cell r="R12">
            <v>80.150000000000006</v>
          </cell>
          <cell r="S12">
            <v>92.451106999999993</v>
          </cell>
          <cell r="T12">
            <v>92.451106999999993</v>
          </cell>
          <cell r="U12">
            <v>92.451106999999993</v>
          </cell>
          <cell r="V12">
            <v>103.74747099999999</v>
          </cell>
          <cell r="W12">
            <v>165.243866</v>
          </cell>
          <cell r="X12">
            <v>217.11265399999999</v>
          </cell>
          <cell r="Y12">
            <v>381.78374099999996</v>
          </cell>
          <cell r="Z12">
            <v>104.77579821400043</v>
          </cell>
          <cell r="AA12">
            <v>16.920000000000002</v>
          </cell>
          <cell r="AB12">
            <v>16.920000000000002</v>
          </cell>
          <cell r="AC12">
            <v>30.98</v>
          </cell>
          <cell r="AD12">
            <v>30.98</v>
          </cell>
          <cell r="AE12">
            <v>30.98</v>
          </cell>
          <cell r="AF12">
            <v>30.98</v>
          </cell>
          <cell r="AG12">
            <v>32.909999999999997</v>
          </cell>
          <cell r="AH12">
            <v>37.99</v>
          </cell>
          <cell r="AI12">
            <v>38.659999999999997</v>
          </cell>
          <cell r="AJ12">
            <v>51.23</v>
          </cell>
          <cell r="AK12">
            <v>63.74</v>
          </cell>
          <cell r="AL12">
            <v>34.113655000000698</v>
          </cell>
          <cell r="AM12">
            <v>81.209999999999994</v>
          </cell>
          <cell r="AN12">
            <v>81.209999999999994</v>
          </cell>
          <cell r="AO12">
            <v>169.94</v>
          </cell>
          <cell r="AP12">
            <v>169.94</v>
          </cell>
          <cell r="AQ12">
            <v>169.94</v>
          </cell>
          <cell r="AR12">
            <v>169.94</v>
          </cell>
          <cell r="AS12">
            <v>188</v>
          </cell>
          <cell r="AT12">
            <v>228.29</v>
          </cell>
          <cell r="AU12">
            <v>256.08999999999997</v>
          </cell>
          <cell r="AV12">
            <v>283.52999999999997</v>
          </cell>
          <cell r="AW12">
            <v>515.79999999999995</v>
          </cell>
          <cell r="AX12">
            <v>203.07904000000201</v>
          </cell>
        </row>
        <row r="13">
          <cell r="B13">
            <v>39022</v>
          </cell>
          <cell r="C13">
            <v>16.920000000000002</v>
          </cell>
          <cell r="D13">
            <v>27.16</v>
          </cell>
          <cell r="E13">
            <v>54.29</v>
          </cell>
          <cell r="F13">
            <v>54.29</v>
          </cell>
          <cell r="G13">
            <v>66.28</v>
          </cell>
          <cell r="H13">
            <v>83.24</v>
          </cell>
          <cell r="I13">
            <v>94.7</v>
          </cell>
          <cell r="J13">
            <v>108.8</v>
          </cell>
          <cell r="K13">
            <v>128.75</v>
          </cell>
          <cell r="L13">
            <v>152.11000000000001</v>
          </cell>
          <cell r="M13">
            <v>496.06</v>
          </cell>
          <cell r="N13">
            <v>89.497354999999658</v>
          </cell>
          <cell r="O13">
            <v>16.920000000000002</v>
          </cell>
          <cell r="P13">
            <v>27.508300900000005</v>
          </cell>
          <cell r="Q13">
            <v>56.530645</v>
          </cell>
          <cell r="R13">
            <v>56.530645</v>
          </cell>
          <cell r="S13">
            <v>71.69</v>
          </cell>
          <cell r="T13">
            <v>90.031627999999998</v>
          </cell>
          <cell r="U13">
            <v>107.03632400000001</v>
          </cell>
          <cell r="V13">
            <v>122.80344100000001</v>
          </cell>
          <cell r="W13">
            <v>144.88216700000001</v>
          </cell>
          <cell r="X13">
            <v>202.90339399999999</v>
          </cell>
          <cell r="Y13">
            <v>508.06784199999998</v>
          </cell>
          <cell r="Z13">
            <v>104.27028146149962</v>
          </cell>
          <cell r="AA13">
            <v>16.920000000000002</v>
          </cell>
          <cell r="AB13">
            <v>20.72</v>
          </cell>
          <cell r="AC13">
            <v>30.11</v>
          </cell>
          <cell r="AD13">
            <v>30.11</v>
          </cell>
          <cell r="AE13">
            <v>39.049999999999997</v>
          </cell>
          <cell r="AF13">
            <v>44.75</v>
          </cell>
          <cell r="AG13">
            <v>54.07</v>
          </cell>
          <cell r="AH13">
            <v>60.59</v>
          </cell>
          <cell r="AI13">
            <v>68.48</v>
          </cell>
          <cell r="AJ13">
            <v>76.02</v>
          </cell>
          <cell r="AK13">
            <v>134.86000000000001</v>
          </cell>
          <cell r="AL13">
            <v>47.827600000000068</v>
          </cell>
          <cell r="AM13">
            <v>30.94</v>
          </cell>
          <cell r="AN13">
            <v>88.81</v>
          </cell>
          <cell r="AO13">
            <v>129.43</v>
          </cell>
          <cell r="AP13">
            <v>129.43</v>
          </cell>
          <cell r="AQ13">
            <v>156.78</v>
          </cell>
          <cell r="AR13">
            <v>179.24</v>
          </cell>
          <cell r="AS13">
            <v>203.56</v>
          </cell>
          <cell r="AT13">
            <v>225.87</v>
          </cell>
          <cell r="AU13">
            <v>245.42</v>
          </cell>
          <cell r="AV13">
            <v>293.52500000000077</v>
          </cell>
          <cell r="AW13">
            <v>515.79999999999995</v>
          </cell>
          <cell r="AX13">
            <v>186.43097999999972</v>
          </cell>
        </row>
        <row r="14">
          <cell r="B14">
            <v>39052</v>
          </cell>
          <cell r="C14">
            <v>16.920000000000002</v>
          </cell>
          <cell r="D14">
            <v>23.23</v>
          </cell>
          <cell r="E14">
            <v>50.6</v>
          </cell>
          <cell r="F14">
            <v>50.6</v>
          </cell>
          <cell r="G14">
            <v>68.900000000000006</v>
          </cell>
          <cell r="H14">
            <v>81.91</v>
          </cell>
          <cell r="I14">
            <v>97.48</v>
          </cell>
          <cell r="J14">
            <v>115.07</v>
          </cell>
          <cell r="K14">
            <v>136.97999999999999</v>
          </cell>
          <cell r="L14">
            <v>182.57100000000045</v>
          </cell>
          <cell r="M14">
            <v>515.79999999999995</v>
          </cell>
          <cell r="N14">
            <v>98.145020000000557</v>
          </cell>
          <cell r="O14">
            <v>16.920000000000002</v>
          </cell>
          <cell r="P14">
            <v>23.601774800000001</v>
          </cell>
          <cell r="Q14">
            <v>54.28</v>
          </cell>
          <cell r="R14">
            <v>54.28</v>
          </cell>
          <cell r="S14">
            <v>68.67</v>
          </cell>
          <cell r="T14">
            <v>91.422088000000002</v>
          </cell>
          <cell r="U14">
            <v>106.78632</v>
          </cell>
          <cell r="V14">
            <v>130.15817200000001</v>
          </cell>
          <cell r="W14">
            <v>150.172212</v>
          </cell>
          <cell r="X14">
            <v>213.109916</v>
          </cell>
          <cell r="Y14">
            <v>515.79999999999995</v>
          </cell>
          <cell r="Z14">
            <v>108.49680093000018</v>
          </cell>
          <cell r="AA14">
            <v>16.920000000000002</v>
          </cell>
          <cell r="AB14">
            <v>16.920000000000002</v>
          </cell>
          <cell r="AC14">
            <v>25.53</v>
          </cell>
          <cell r="AD14">
            <v>25.53</v>
          </cell>
          <cell r="AE14">
            <v>36.94</v>
          </cell>
          <cell r="AF14">
            <v>48.33</v>
          </cell>
          <cell r="AG14">
            <v>51</v>
          </cell>
          <cell r="AH14">
            <v>60.149000000000001</v>
          </cell>
          <cell r="AI14">
            <v>79.38</v>
          </cell>
          <cell r="AJ14">
            <v>92.12900000000036</v>
          </cell>
          <cell r="AK14">
            <v>515.79999999999995</v>
          </cell>
          <cell r="AL14">
            <v>53.291379999999855</v>
          </cell>
          <cell r="AM14">
            <v>16.920000000000002</v>
          </cell>
          <cell r="AN14">
            <v>57.99</v>
          </cell>
          <cell r="AO14">
            <v>90.97</v>
          </cell>
          <cell r="AP14">
            <v>90.97</v>
          </cell>
          <cell r="AQ14">
            <v>111.02</v>
          </cell>
          <cell r="AR14">
            <v>133.28</v>
          </cell>
          <cell r="AS14">
            <v>168.99</v>
          </cell>
          <cell r="AT14">
            <v>188.83899999999988</v>
          </cell>
          <cell r="AU14">
            <v>226.62</v>
          </cell>
          <cell r="AV14">
            <v>284.31</v>
          </cell>
          <cell r="AW14">
            <v>515.79999999999995</v>
          </cell>
          <cell r="AX14">
            <v>157.61728500000027</v>
          </cell>
        </row>
        <row r="15">
          <cell r="B15">
            <v>39083</v>
          </cell>
          <cell r="C15">
            <v>16.920000000000002</v>
          </cell>
          <cell r="D15">
            <v>16.920000000000002</v>
          </cell>
          <cell r="E15">
            <v>39.159999999999997</v>
          </cell>
          <cell r="F15">
            <v>39.159999999999997</v>
          </cell>
          <cell r="G15">
            <v>65.489999999999995</v>
          </cell>
          <cell r="H15">
            <v>95.68</v>
          </cell>
          <cell r="I15">
            <v>95.68</v>
          </cell>
          <cell r="J15">
            <v>133.37</v>
          </cell>
          <cell r="K15">
            <v>189.65</v>
          </cell>
          <cell r="L15">
            <v>221.88</v>
          </cell>
          <cell r="M15">
            <v>515.79999999999995</v>
          </cell>
          <cell r="N15">
            <v>110.00471999999999</v>
          </cell>
          <cell r="O15">
            <v>16.920000000000002</v>
          </cell>
          <cell r="P15">
            <v>16.920000000000002</v>
          </cell>
          <cell r="Q15">
            <v>39.17</v>
          </cell>
          <cell r="R15">
            <v>39.17</v>
          </cell>
          <cell r="S15">
            <v>61.888796800000115</v>
          </cell>
          <cell r="T15">
            <v>90.462548000000012</v>
          </cell>
          <cell r="U15">
            <v>101.918344</v>
          </cell>
          <cell r="V15">
            <v>134.113</v>
          </cell>
          <cell r="W15">
            <v>210.76</v>
          </cell>
          <cell r="X15">
            <v>244.36063200000001</v>
          </cell>
          <cell r="Y15">
            <v>515.79999999999995</v>
          </cell>
          <cell r="Z15">
            <v>116.89908780400042</v>
          </cell>
          <cell r="AA15">
            <v>16.920000000000002</v>
          </cell>
          <cell r="AB15">
            <v>16.920000000000002</v>
          </cell>
          <cell r="AC15">
            <v>16.920000000000002</v>
          </cell>
          <cell r="AD15">
            <v>16.920000000000002</v>
          </cell>
          <cell r="AE15">
            <v>25.86</v>
          </cell>
          <cell r="AF15">
            <v>31.08</v>
          </cell>
          <cell r="AG15">
            <v>57.19</v>
          </cell>
          <cell r="AH15">
            <v>73.959999999999994</v>
          </cell>
          <cell r="AI15">
            <v>75.11</v>
          </cell>
          <cell r="AJ15">
            <v>100.88</v>
          </cell>
          <cell r="AK15">
            <v>515.79999999999995</v>
          </cell>
          <cell r="AL15">
            <v>60.639770257999871</v>
          </cell>
          <cell r="AM15">
            <v>16.920000000000002</v>
          </cell>
          <cell r="AN15">
            <v>16.920000000000002</v>
          </cell>
          <cell r="AO15">
            <v>16.920000000000002</v>
          </cell>
          <cell r="AP15">
            <v>16.920000000000002</v>
          </cell>
          <cell r="AQ15">
            <v>35.130000000000003</v>
          </cell>
          <cell r="AR15">
            <v>40.35</v>
          </cell>
          <cell r="AS15">
            <v>61.88</v>
          </cell>
          <cell r="AT15">
            <v>134.13</v>
          </cell>
          <cell r="AU15">
            <v>167.06</v>
          </cell>
          <cell r="AV15">
            <v>218.35300000000009</v>
          </cell>
          <cell r="AW15">
            <v>515.79999999999995</v>
          </cell>
          <cell r="AX15">
            <v>97.825878888001526</v>
          </cell>
        </row>
        <row r="16">
          <cell r="B16">
            <v>39114</v>
          </cell>
          <cell r="C16">
            <v>16.920000000000002</v>
          </cell>
          <cell r="D16">
            <v>16.920000000000002</v>
          </cell>
          <cell r="E16">
            <v>16.920000000000002</v>
          </cell>
          <cell r="F16">
            <v>16.920000000000002</v>
          </cell>
          <cell r="G16">
            <v>42.34</v>
          </cell>
          <cell r="H16">
            <v>61.76</v>
          </cell>
          <cell r="I16">
            <v>97.98</v>
          </cell>
          <cell r="J16">
            <v>130.65</v>
          </cell>
          <cell r="K16">
            <v>169.63</v>
          </cell>
          <cell r="L16">
            <v>216.44200000000097</v>
          </cell>
          <cell r="M16">
            <v>515.79999999999995</v>
          </cell>
          <cell r="N16">
            <v>103.49327500000075</v>
          </cell>
          <cell r="O16">
            <v>16.920000000000002</v>
          </cell>
          <cell r="P16">
            <v>16.920000000000002</v>
          </cell>
          <cell r="Q16">
            <v>26.200988399999947</v>
          </cell>
          <cell r="R16">
            <v>26.200988399999947</v>
          </cell>
          <cell r="S16">
            <v>41.390482400000046</v>
          </cell>
          <cell r="T16">
            <v>67.138580000000005</v>
          </cell>
          <cell r="U16">
            <v>97.97</v>
          </cell>
          <cell r="V16">
            <v>136.08000000000001</v>
          </cell>
          <cell r="W16">
            <v>176.74</v>
          </cell>
          <cell r="X16">
            <v>242.27</v>
          </cell>
          <cell r="Y16">
            <v>515.79999999999995</v>
          </cell>
          <cell r="Z16">
            <v>107.40204338800073</v>
          </cell>
          <cell r="AA16">
            <v>16.920000000000002</v>
          </cell>
          <cell r="AB16">
            <v>16.920000000000002</v>
          </cell>
          <cell r="AC16">
            <v>16.920000000000002</v>
          </cell>
          <cell r="AD16">
            <v>16.920000000000002</v>
          </cell>
          <cell r="AE16">
            <v>16.920000000000002</v>
          </cell>
          <cell r="AF16">
            <v>16.920000000000002</v>
          </cell>
          <cell r="AG16">
            <v>32.53</v>
          </cell>
          <cell r="AH16">
            <v>54.39</v>
          </cell>
          <cell r="AI16">
            <v>81.734319999999997</v>
          </cell>
          <cell r="AJ16">
            <v>131.087581</v>
          </cell>
          <cell r="AK16">
            <v>515.79999999999995</v>
          </cell>
          <cell r="AL16">
            <v>56.113870653499205</v>
          </cell>
          <cell r="AM16">
            <v>16.920000000000002</v>
          </cell>
          <cell r="AN16">
            <v>16.920000000000002</v>
          </cell>
          <cell r="AO16">
            <v>16.920000000000002</v>
          </cell>
          <cell r="AP16">
            <v>16.920000000000002</v>
          </cell>
          <cell r="AQ16">
            <v>16.920000000000002</v>
          </cell>
          <cell r="AR16">
            <v>16.920000000000002</v>
          </cell>
          <cell r="AS16">
            <v>16.920000000000002</v>
          </cell>
          <cell r="AT16">
            <v>16.920000000000002</v>
          </cell>
          <cell r="AU16">
            <v>47.12</v>
          </cell>
          <cell r="AV16">
            <v>130.49</v>
          </cell>
          <cell r="AW16">
            <v>515.79999999999995</v>
          </cell>
          <cell r="AX16">
            <v>48.925396699998906</v>
          </cell>
        </row>
        <row r="17">
          <cell r="B17">
            <v>39142</v>
          </cell>
          <cell r="C17">
            <v>16.920000000000002</v>
          </cell>
          <cell r="D17">
            <v>16.920000000000002</v>
          </cell>
          <cell r="E17">
            <v>16.920000000000002</v>
          </cell>
          <cell r="F17">
            <v>16.920000000000002</v>
          </cell>
          <cell r="G17">
            <v>25.13</v>
          </cell>
          <cell r="H17">
            <v>78.62</v>
          </cell>
          <cell r="I17">
            <v>105.88</v>
          </cell>
          <cell r="J17">
            <v>131.6</v>
          </cell>
          <cell r="K17">
            <v>190.61</v>
          </cell>
          <cell r="L17">
            <v>315.44</v>
          </cell>
          <cell r="M17">
            <v>515.79999999999995</v>
          </cell>
          <cell r="N17">
            <v>111.98229500000143</v>
          </cell>
          <cell r="O17">
            <v>16.920000000000002</v>
          </cell>
          <cell r="P17">
            <v>16.920000000000002</v>
          </cell>
          <cell r="Q17">
            <v>16.920000000000002</v>
          </cell>
          <cell r="R17">
            <v>16.920000000000002</v>
          </cell>
          <cell r="S17">
            <v>36.570307200000009</v>
          </cell>
          <cell r="T17">
            <v>78.885000000000005</v>
          </cell>
          <cell r="U17">
            <v>110.06876600000001</v>
          </cell>
          <cell r="V17">
            <v>136.11927219999995</v>
          </cell>
          <cell r="W17">
            <v>190.62</v>
          </cell>
          <cell r="X17">
            <v>321.9820000000002</v>
          </cell>
          <cell r="Y17">
            <v>515.79999999999995</v>
          </cell>
          <cell r="Z17">
            <v>117.03351359000132</v>
          </cell>
          <cell r="AA17">
            <v>16.920000000000002</v>
          </cell>
          <cell r="AB17">
            <v>16.920000000000002</v>
          </cell>
          <cell r="AC17">
            <v>16.920000000000002</v>
          </cell>
          <cell r="AD17">
            <v>16.920000000000002</v>
          </cell>
          <cell r="AE17">
            <v>16.920000000000002</v>
          </cell>
          <cell r="AF17">
            <v>16.920000000000002</v>
          </cell>
          <cell r="AG17">
            <v>19.131759000000002</v>
          </cell>
          <cell r="AH17">
            <v>50.77</v>
          </cell>
          <cell r="AI17">
            <v>83.646188000000009</v>
          </cell>
          <cell r="AJ17">
            <v>117.02667500000001</v>
          </cell>
          <cell r="AK17">
            <v>515.79999999999995</v>
          </cell>
          <cell r="AL17">
            <v>53.561705696999034</v>
          </cell>
          <cell r="AM17">
            <v>16.920000000000002</v>
          </cell>
          <cell r="AN17">
            <v>16.920000000000002</v>
          </cell>
          <cell r="AO17">
            <v>16.920000000000002</v>
          </cell>
          <cell r="AP17">
            <v>16.920000000000002</v>
          </cell>
          <cell r="AQ17">
            <v>16.920000000000002</v>
          </cell>
          <cell r="AR17">
            <v>16.920000000000002</v>
          </cell>
          <cell r="AS17">
            <v>16.920000000000002</v>
          </cell>
          <cell r="AT17">
            <v>16.920000000000002</v>
          </cell>
          <cell r="AU17">
            <v>16.920000000000002</v>
          </cell>
          <cell r="AV17">
            <v>16.920000000000002</v>
          </cell>
          <cell r="AW17">
            <v>515.79999999999995</v>
          </cell>
          <cell r="AX17">
            <v>34.472655033998826</v>
          </cell>
        </row>
        <row r="18">
          <cell r="B18">
            <v>39173</v>
          </cell>
          <cell r="C18">
            <v>16.920000000000002</v>
          </cell>
          <cell r="D18">
            <v>16.920000000000002</v>
          </cell>
          <cell r="E18">
            <v>16.920000000000002</v>
          </cell>
          <cell r="F18">
            <v>16.920000000000002</v>
          </cell>
          <cell r="G18">
            <v>56.01</v>
          </cell>
          <cell r="H18">
            <v>82.03</v>
          </cell>
          <cell r="I18">
            <v>109.08</v>
          </cell>
          <cell r="J18">
            <v>151.33000000000001</v>
          </cell>
          <cell r="K18">
            <v>186.8</v>
          </cell>
          <cell r="L18">
            <v>255.25</v>
          </cell>
          <cell r="M18">
            <v>515.79999999999995</v>
          </cell>
          <cell r="N18">
            <v>120.35769000000157</v>
          </cell>
          <cell r="O18">
            <v>16.920000000000002</v>
          </cell>
          <cell r="P18">
            <v>16.920000000000002</v>
          </cell>
          <cell r="Q18">
            <v>16.920000000000002</v>
          </cell>
          <cell r="R18">
            <v>16.920000000000002</v>
          </cell>
          <cell r="S18">
            <v>57.557051999999999</v>
          </cell>
          <cell r="T18">
            <v>82.304943999999992</v>
          </cell>
          <cell r="U18">
            <v>106.95430799999995</v>
          </cell>
          <cell r="V18">
            <v>146.137404</v>
          </cell>
          <cell r="W18">
            <v>187.8</v>
          </cell>
          <cell r="X18">
            <v>283.333552</v>
          </cell>
          <cell r="Y18">
            <v>515.79999999999995</v>
          </cell>
          <cell r="Z18">
            <v>123.56031582400161</v>
          </cell>
          <cell r="AA18">
            <v>16.920000000000002</v>
          </cell>
          <cell r="AB18">
            <v>16.920000000000002</v>
          </cell>
          <cell r="AC18">
            <v>16.920000000000002</v>
          </cell>
          <cell r="AD18">
            <v>16.920000000000002</v>
          </cell>
          <cell r="AE18">
            <v>16.920000000000002</v>
          </cell>
          <cell r="AF18">
            <v>16.920000000000002</v>
          </cell>
          <cell r="AG18">
            <v>19.966440000000002</v>
          </cell>
          <cell r="AH18">
            <v>69.708156000000002</v>
          </cell>
          <cell r="AI18">
            <v>102.851264</v>
          </cell>
          <cell r="AJ18">
            <v>116.181546</v>
          </cell>
          <cell r="AK18">
            <v>515.79999999999995</v>
          </cell>
          <cell r="AL18">
            <v>52.779600388999057</v>
          </cell>
          <cell r="AM18">
            <v>16.920000000000002</v>
          </cell>
          <cell r="AN18">
            <v>16.920000000000002</v>
          </cell>
          <cell r="AO18">
            <v>16.920000000000002</v>
          </cell>
          <cell r="AP18">
            <v>16.920000000000002</v>
          </cell>
          <cell r="AQ18">
            <v>16.920000000000002</v>
          </cell>
          <cell r="AR18">
            <v>16.920000000000002</v>
          </cell>
          <cell r="AS18">
            <v>16.920000000000002</v>
          </cell>
          <cell r="AT18">
            <v>16.920000000000002</v>
          </cell>
          <cell r="AU18">
            <v>16.920000000000002</v>
          </cell>
          <cell r="AV18">
            <v>16.920000000000002</v>
          </cell>
          <cell r="AW18">
            <v>515.79999999999995</v>
          </cell>
          <cell r="AX18">
            <v>27.064881622998886</v>
          </cell>
        </row>
        <row r="19">
          <cell r="B19">
            <v>39203</v>
          </cell>
          <cell r="C19">
            <v>16.920000000000002</v>
          </cell>
          <cell r="D19">
            <v>16.920000000000002</v>
          </cell>
          <cell r="E19">
            <v>34.013999999999932</v>
          </cell>
          <cell r="F19">
            <v>34.013999999999932</v>
          </cell>
          <cell r="G19">
            <v>73.06</v>
          </cell>
          <cell r="H19">
            <v>94.49</v>
          </cell>
          <cell r="I19">
            <v>121.73</v>
          </cell>
          <cell r="J19">
            <v>150.83000000000001</v>
          </cell>
          <cell r="K19">
            <v>184.11</v>
          </cell>
          <cell r="L19">
            <v>292.62</v>
          </cell>
          <cell r="M19">
            <v>515.79999999999995</v>
          </cell>
          <cell r="N19">
            <v>132.22503000000052</v>
          </cell>
          <cell r="O19">
            <v>16.920000000000002</v>
          </cell>
          <cell r="P19">
            <v>16.920000000000002</v>
          </cell>
          <cell r="Q19">
            <v>36.674999999999997</v>
          </cell>
          <cell r="R19">
            <v>36.674999999999997</v>
          </cell>
          <cell r="S19">
            <v>64.146900000000002</v>
          </cell>
          <cell r="T19">
            <v>94.49</v>
          </cell>
          <cell r="U19">
            <v>118.99399999999986</v>
          </cell>
          <cell r="V19">
            <v>152.7268475999999</v>
          </cell>
          <cell r="W19">
            <v>202.43</v>
          </cell>
          <cell r="X19">
            <v>326.92273599999999</v>
          </cell>
          <cell r="Y19">
            <v>515.79999999999995</v>
          </cell>
          <cell r="Z19">
            <v>133.1274518080009</v>
          </cell>
          <cell r="AA19">
            <v>16.920000000000002</v>
          </cell>
          <cell r="AB19">
            <v>16.920000000000002</v>
          </cell>
          <cell r="AC19">
            <v>18.836792000000003</v>
          </cell>
          <cell r="AD19">
            <v>18.836792000000003</v>
          </cell>
          <cell r="AE19">
            <v>46.92</v>
          </cell>
          <cell r="AF19">
            <v>66.793869999999998</v>
          </cell>
          <cell r="AG19">
            <v>76.838508000000004</v>
          </cell>
          <cell r="AH19">
            <v>91.661451999999997</v>
          </cell>
          <cell r="AI19">
            <v>113.9</v>
          </cell>
          <cell r="AJ19">
            <v>156.15</v>
          </cell>
          <cell r="AK19">
            <v>515.79999999999995</v>
          </cell>
          <cell r="AL19">
            <v>83.182973192000006</v>
          </cell>
          <cell r="AM19">
            <v>16.920000000000002</v>
          </cell>
          <cell r="AN19">
            <v>16.920000000000002</v>
          </cell>
          <cell r="AO19">
            <v>16.920000000000002</v>
          </cell>
          <cell r="AP19">
            <v>16.920000000000002</v>
          </cell>
          <cell r="AQ19">
            <v>16.920000000000002</v>
          </cell>
          <cell r="AR19">
            <v>16.920000000000002</v>
          </cell>
          <cell r="AS19">
            <v>16.920000000000002</v>
          </cell>
          <cell r="AT19">
            <v>16.920000000000002</v>
          </cell>
          <cell r="AU19">
            <v>71.11</v>
          </cell>
          <cell r="AV19">
            <v>156.13999999999999</v>
          </cell>
          <cell r="AW19">
            <v>515.79999999999995</v>
          </cell>
          <cell r="AX19">
            <v>56.976179999998941</v>
          </cell>
        </row>
        <row r="20">
          <cell r="B20">
            <v>39234</v>
          </cell>
          <cell r="C20">
            <v>16.920000000000002</v>
          </cell>
          <cell r="D20">
            <v>16.920000000000002</v>
          </cell>
          <cell r="E20">
            <v>43.987000000000002</v>
          </cell>
          <cell r="F20">
            <v>43.987000000000002</v>
          </cell>
          <cell r="G20">
            <v>71.19</v>
          </cell>
          <cell r="H20">
            <v>97.15</v>
          </cell>
          <cell r="I20">
            <v>115.29</v>
          </cell>
          <cell r="J20">
            <v>155.46</v>
          </cell>
          <cell r="K20">
            <v>198.49</v>
          </cell>
          <cell r="L20">
            <v>299.64</v>
          </cell>
          <cell r="M20">
            <v>515.79999999999995</v>
          </cell>
          <cell r="N20">
            <v>132.17562000000069</v>
          </cell>
          <cell r="O20">
            <v>16.920000000000002</v>
          </cell>
          <cell r="P20">
            <v>16.920000000000002</v>
          </cell>
          <cell r="Q20">
            <v>38.676875000000003</v>
          </cell>
          <cell r="R20">
            <v>38.676875000000003</v>
          </cell>
          <cell r="S20">
            <v>61.175750000000015</v>
          </cell>
          <cell r="T20">
            <v>83.801249999999996</v>
          </cell>
          <cell r="U20">
            <v>110.28125</v>
          </cell>
          <cell r="V20">
            <v>141.11037499999992</v>
          </cell>
          <cell r="W20">
            <v>189.70625000000001</v>
          </cell>
          <cell r="X20">
            <v>319.53100000000001</v>
          </cell>
          <cell r="Y20">
            <v>515.79999999999995</v>
          </cell>
          <cell r="Z20">
            <v>127.35483375000089</v>
          </cell>
          <cell r="AA20">
            <v>16.920000000000002</v>
          </cell>
          <cell r="AB20">
            <v>16.920000000000002</v>
          </cell>
          <cell r="AC20">
            <v>38.549999999999997</v>
          </cell>
          <cell r="AD20">
            <v>38.549999999999997</v>
          </cell>
          <cell r="AE20">
            <v>56.49</v>
          </cell>
          <cell r="AF20">
            <v>71.305000000000007</v>
          </cell>
          <cell r="AG20">
            <v>83.2</v>
          </cell>
          <cell r="AH20">
            <v>112.42</v>
          </cell>
          <cell r="AI20">
            <v>165.96</v>
          </cell>
          <cell r="AJ20">
            <v>286.51</v>
          </cell>
          <cell r="AK20">
            <v>515.79999999999995</v>
          </cell>
          <cell r="AL20">
            <v>109.03172901800068</v>
          </cell>
          <cell r="AM20">
            <v>16.920000000000002</v>
          </cell>
          <cell r="AN20">
            <v>16.920000000000002</v>
          </cell>
          <cell r="AO20">
            <v>36.07</v>
          </cell>
          <cell r="AP20">
            <v>36.07</v>
          </cell>
          <cell r="AQ20">
            <v>56.49</v>
          </cell>
          <cell r="AR20">
            <v>72.040000000000006</v>
          </cell>
          <cell r="AS20">
            <v>91.37</v>
          </cell>
          <cell r="AT20">
            <v>118.7</v>
          </cell>
          <cell r="AU20">
            <v>181.64</v>
          </cell>
          <cell r="AV20">
            <v>293.75400000000047</v>
          </cell>
          <cell r="AW20">
            <v>515.79999999999995</v>
          </cell>
          <cell r="AX20">
            <v>113.64274500000056</v>
          </cell>
        </row>
        <row r="21">
          <cell r="B21">
            <v>39264</v>
          </cell>
          <cell r="C21">
            <v>16.920000000000002</v>
          </cell>
          <cell r="D21">
            <v>16.920000000000002</v>
          </cell>
          <cell r="E21">
            <v>48.23</v>
          </cell>
          <cell r="F21">
            <v>48.23</v>
          </cell>
          <cell r="G21">
            <v>67.52</v>
          </cell>
          <cell r="H21">
            <v>89.91</v>
          </cell>
          <cell r="I21">
            <v>121.55599999999991</v>
          </cell>
          <cell r="J21">
            <v>157.91</v>
          </cell>
          <cell r="K21">
            <v>204.77</v>
          </cell>
          <cell r="L21">
            <v>317.04000000000002</v>
          </cell>
          <cell r="M21">
            <v>515.79999999999995</v>
          </cell>
          <cell r="N21">
            <v>133.91008999999997</v>
          </cell>
          <cell r="O21">
            <v>16.920000000000002</v>
          </cell>
          <cell r="P21">
            <v>16.920000000000002</v>
          </cell>
          <cell r="Q21">
            <v>40.153752000000004</v>
          </cell>
          <cell r="R21">
            <v>40.153752000000004</v>
          </cell>
          <cell r="S21">
            <v>60.16</v>
          </cell>
          <cell r="T21">
            <v>82.163120000000006</v>
          </cell>
          <cell r="U21">
            <v>108.63</v>
          </cell>
          <cell r="V21">
            <v>136.23731599999999</v>
          </cell>
          <cell r="W21">
            <v>192.76</v>
          </cell>
          <cell r="X21">
            <v>318.51</v>
          </cell>
          <cell r="Y21">
            <v>515.79999999999995</v>
          </cell>
          <cell r="Z21">
            <v>127.34005422600086</v>
          </cell>
          <cell r="AA21">
            <v>16.920000000000002</v>
          </cell>
          <cell r="AB21">
            <v>16.920000000000002</v>
          </cell>
          <cell r="AC21">
            <v>41.855128000000001</v>
          </cell>
          <cell r="AD21">
            <v>41.855128000000001</v>
          </cell>
          <cell r="AE21">
            <v>57.963048800000017</v>
          </cell>
          <cell r="AF21">
            <v>73.069311999999996</v>
          </cell>
          <cell r="AG21">
            <v>94.625777600000006</v>
          </cell>
          <cell r="AH21">
            <v>120.247096</v>
          </cell>
          <cell r="AI21">
            <v>188.82544000000001</v>
          </cell>
          <cell r="AJ21">
            <v>314.21907199999998</v>
          </cell>
          <cell r="AK21">
            <v>515.79999999999995</v>
          </cell>
          <cell r="AL21">
            <v>121.16563361400017</v>
          </cell>
          <cell r="AM21">
            <v>16.920000000000002</v>
          </cell>
          <cell r="AN21">
            <v>16.920000000000002</v>
          </cell>
          <cell r="AO21">
            <v>48.23</v>
          </cell>
          <cell r="AP21">
            <v>48.23</v>
          </cell>
          <cell r="AQ21">
            <v>67.525999999999996</v>
          </cell>
          <cell r="AR21">
            <v>92.36</v>
          </cell>
          <cell r="AS21">
            <v>122.64</v>
          </cell>
          <cell r="AT21">
            <v>159.44</v>
          </cell>
          <cell r="AU21">
            <v>231.05800000000013</v>
          </cell>
          <cell r="AV21">
            <v>464.33</v>
          </cell>
          <cell r="AW21">
            <v>515.79999999999995</v>
          </cell>
          <cell r="AX21">
            <v>147.20947499999968</v>
          </cell>
        </row>
        <row r="22">
          <cell r="B22">
            <v>39295</v>
          </cell>
          <cell r="C22">
            <v>16.920000000000002</v>
          </cell>
          <cell r="D22">
            <v>16.920000000000002</v>
          </cell>
          <cell r="E22">
            <v>51.09</v>
          </cell>
          <cell r="F22">
            <v>51.09</v>
          </cell>
          <cell r="G22">
            <v>71.075999999999993</v>
          </cell>
          <cell r="H22">
            <v>97.15</v>
          </cell>
          <cell r="I22">
            <v>130.19</v>
          </cell>
          <cell r="J22">
            <v>168.22</v>
          </cell>
          <cell r="K22">
            <v>239.38</v>
          </cell>
          <cell r="L22">
            <v>352.65</v>
          </cell>
          <cell r="M22">
            <v>515.79999999999995</v>
          </cell>
          <cell r="N22">
            <v>144.09807610299961</v>
          </cell>
          <cell r="O22">
            <v>16.920000000000002</v>
          </cell>
          <cell r="P22">
            <v>16.920000000000002</v>
          </cell>
          <cell r="Q22">
            <v>42.445252000000004</v>
          </cell>
          <cell r="R22">
            <v>42.445252000000004</v>
          </cell>
          <cell r="S22">
            <v>64.419564000000008</v>
          </cell>
          <cell r="T22">
            <v>91.322850000000003</v>
          </cell>
          <cell r="U22">
            <v>118.86119600000001</v>
          </cell>
          <cell r="V22">
            <v>160.609936</v>
          </cell>
          <cell r="W22">
            <v>225.24037920000021</v>
          </cell>
          <cell r="X22">
            <v>338.09894400000002</v>
          </cell>
          <cell r="Y22">
            <v>515.79999999999995</v>
          </cell>
          <cell r="Z22">
            <v>138.26636908900073</v>
          </cell>
          <cell r="AA22">
            <v>16.920000000000002</v>
          </cell>
          <cell r="AB22">
            <v>16.920000000000002</v>
          </cell>
          <cell r="AC22">
            <v>49.373599000000006</v>
          </cell>
          <cell r="AD22">
            <v>49.373599000000006</v>
          </cell>
          <cell r="AE22">
            <v>62.345512000000006</v>
          </cell>
          <cell r="AF22">
            <v>79.364367999999999</v>
          </cell>
          <cell r="AG22">
            <v>108.36215800000001</v>
          </cell>
          <cell r="AH22">
            <v>129.65538939999999</v>
          </cell>
          <cell r="AI22">
            <v>199.77908000000002</v>
          </cell>
          <cell r="AJ22">
            <v>393.50313010000031</v>
          </cell>
          <cell r="AK22">
            <v>515.79999999999995</v>
          </cell>
          <cell r="AL22">
            <v>135.79418261549992</v>
          </cell>
          <cell r="AM22">
            <v>16.920000000000002</v>
          </cell>
          <cell r="AN22">
            <v>16.920000000000002</v>
          </cell>
          <cell r="AO22">
            <v>68.180000000000007</v>
          </cell>
          <cell r="AP22">
            <v>68.180000000000007</v>
          </cell>
          <cell r="AQ22">
            <v>106.13</v>
          </cell>
          <cell r="AR22">
            <v>145.16999999999999</v>
          </cell>
          <cell r="AS22">
            <v>195.01599999999991</v>
          </cell>
          <cell r="AT22">
            <v>262.27</v>
          </cell>
          <cell r="AU22">
            <v>405.98</v>
          </cell>
          <cell r="AV22">
            <v>515.79999999999995</v>
          </cell>
          <cell r="AW22">
            <v>515.79999999999995</v>
          </cell>
          <cell r="AX22">
            <v>202.23533499999843</v>
          </cell>
        </row>
        <row r="23">
          <cell r="B23">
            <v>39326</v>
          </cell>
          <cell r="C23">
            <v>16.920000000000002</v>
          </cell>
          <cell r="D23">
            <v>16.920000000000002</v>
          </cell>
          <cell r="E23">
            <v>53.21</v>
          </cell>
          <cell r="F23">
            <v>53.21</v>
          </cell>
          <cell r="G23">
            <v>68.19</v>
          </cell>
          <cell r="H23">
            <v>99.07</v>
          </cell>
          <cell r="I23">
            <v>139.13</v>
          </cell>
          <cell r="J23">
            <v>179.34</v>
          </cell>
          <cell r="K23">
            <v>234.96</v>
          </cell>
          <cell r="L23">
            <v>355.57</v>
          </cell>
          <cell r="M23">
            <v>515.79999999999995</v>
          </cell>
          <cell r="N23">
            <v>146.72486500000002</v>
          </cell>
          <cell r="O23">
            <v>16.920000000000002</v>
          </cell>
          <cell r="P23">
            <v>16.920000000000002</v>
          </cell>
          <cell r="Q23">
            <v>46.038104399999881</v>
          </cell>
          <cell r="R23">
            <v>46.038104399999881</v>
          </cell>
          <cell r="S23">
            <v>66.885762</v>
          </cell>
          <cell r="T23">
            <v>90.185853999999992</v>
          </cell>
          <cell r="U23">
            <v>118.89210999999993</v>
          </cell>
          <cell r="V23">
            <v>159.25</v>
          </cell>
          <cell r="W23">
            <v>220.30510499999997</v>
          </cell>
          <cell r="X23">
            <v>349.00807460000033</v>
          </cell>
          <cell r="Y23">
            <v>515.79999999999995</v>
          </cell>
          <cell r="Z23">
            <v>137.11011071850024</v>
          </cell>
          <cell r="AA23">
            <v>16.920000000000002</v>
          </cell>
          <cell r="AB23">
            <v>16.920000000000002</v>
          </cell>
          <cell r="AC23">
            <v>50.930338999999996</v>
          </cell>
          <cell r="AD23">
            <v>50.930338999999996</v>
          </cell>
          <cell r="AE23">
            <v>64.237673000000001</v>
          </cell>
          <cell r="AF23">
            <v>84.453999999999994</v>
          </cell>
          <cell r="AG23">
            <v>113.895</v>
          </cell>
          <cell r="AH23">
            <v>141.34569999999999</v>
          </cell>
          <cell r="AI23">
            <v>213.85320000000019</v>
          </cell>
          <cell r="AJ23">
            <v>424.45</v>
          </cell>
          <cell r="AK23">
            <v>515.79999999999995</v>
          </cell>
          <cell r="AL23">
            <v>143.89971607849984</v>
          </cell>
          <cell r="AM23">
            <v>16.920000000000002</v>
          </cell>
          <cell r="AN23">
            <v>26.72</v>
          </cell>
          <cell r="AO23">
            <v>109.45</v>
          </cell>
          <cell r="AP23">
            <v>109.45</v>
          </cell>
          <cell r="AQ23">
            <v>161.31</v>
          </cell>
          <cell r="AR23">
            <v>201.5</v>
          </cell>
          <cell r="AS23">
            <v>246.87</v>
          </cell>
          <cell r="AT23">
            <v>311.04000000000002</v>
          </cell>
          <cell r="AU23">
            <v>469.17800000000068</v>
          </cell>
          <cell r="AV23">
            <v>515.79999999999995</v>
          </cell>
          <cell r="AW23">
            <v>515.79999999999995</v>
          </cell>
          <cell r="AX23">
            <v>234.25382499999819</v>
          </cell>
        </row>
        <row r="24">
          <cell r="B24">
            <v>39356</v>
          </cell>
          <cell r="C24">
            <v>16.920000000000002</v>
          </cell>
          <cell r="D24">
            <v>16.920000000000002</v>
          </cell>
          <cell r="E24">
            <v>42.28</v>
          </cell>
          <cell r="F24">
            <v>42.28</v>
          </cell>
          <cell r="G24">
            <v>66.87</v>
          </cell>
          <cell r="H24">
            <v>95.65</v>
          </cell>
          <cell r="I24">
            <v>124.77</v>
          </cell>
          <cell r="J24">
            <v>150.16999999999999</v>
          </cell>
          <cell r="K24">
            <v>221.61</v>
          </cell>
          <cell r="L24">
            <v>366.57</v>
          </cell>
          <cell r="M24">
            <v>515.79999999999995</v>
          </cell>
          <cell r="N24">
            <v>137.30377657500011</v>
          </cell>
          <cell r="O24">
            <v>16.920000000000002</v>
          </cell>
          <cell r="P24">
            <v>16.920000000000002</v>
          </cell>
          <cell r="Q24">
            <v>33.087592000000001</v>
          </cell>
          <cell r="R24">
            <v>33.087592000000001</v>
          </cell>
          <cell r="S24">
            <v>49.311757999999998</v>
          </cell>
          <cell r="T24">
            <v>79.403925999999998</v>
          </cell>
          <cell r="U24">
            <v>100.624376</v>
          </cell>
          <cell r="V24">
            <v>149.76430999999999</v>
          </cell>
          <cell r="W24">
            <v>193.75</v>
          </cell>
          <cell r="X24">
            <v>294.03627700000061</v>
          </cell>
          <cell r="Y24">
            <v>515.79999999999995</v>
          </cell>
          <cell r="Z24">
            <v>123.5180221830005</v>
          </cell>
          <cell r="AA24">
            <v>16.920000000000002</v>
          </cell>
          <cell r="AB24">
            <v>16.920000000000002</v>
          </cell>
          <cell r="AC24">
            <v>39.286515999999999</v>
          </cell>
          <cell r="AD24">
            <v>39.286515999999999</v>
          </cell>
          <cell r="AE24">
            <v>63.012421999999994</v>
          </cell>
          <cell r="AF24">
            <v>80.837749999999986</v>
          </cell>
          <cell r="AG24">
            <v>114.09205</v>
          </cell>
          <cell r="AH24">
            <v>149.80445</v>
          </cell>
          <cell r="AI24">
            <v>212.71</v>
          </cell>
          <cell r="AJ24">
            <v>428.09300000000042</v>
          </cell>
          <cell r="AK24">
            <v>515.79999999999995</v>
          </cell>
          <cell r="AL24">
            <v>140.05014960200006</v>
          </cell>
          <cell r="AM24">
            <v>16.920000000000002</v>
          </cell>
          <cell r="AN24">
            <v>16.920000000000002</v>
          </cell>
          <cell r="AO24">
            <v>68.459999999999994</v>
          </cell>
          <cell r="AP24">
            <v>68.459999999999994</v>
          </cell>
          <cell r="AQ24">
            <v>113.19800000000002</v>
          </cell>
          <cell r="AR24">
            <v>161.99</v>
          </cell>
          <cell r="AS24">
            <v>212.71</v>
          </cell>
          <cell r="AT24">
            <v>256.16000000000003</v>
          </cell>
          <cell r="AU24">
            <v>427.79</v>
          </cell>
          <cell r="AV24">
            <v>515.79999999999995</v>
          </cell>
          <cell r="AW24">
            <v>515.79999999999995</v>
          </cell>
          <cell r="AX24">
            <v>207.12407499999887</v>
          </cell>
        </row>
        <row r="25">
          <cell r="B25">
            <v>39387</v>
          </cell>
          <cell r="C25">
            <v>16.920000000000002</v>
          </cell>
          <cell r="D25">
            <v>16.920000000000002</v>
          </cell>
          <cell r="E25">
            <v>16.920000000000002</v>
          </cell>
          <cell r="F25">
            <v>16.920000000000002</v>
          </cell>
          <cell r="G25">
            <v>34.15</v>
          </cell>
          <cell r="H25">
            <v>75.22</v>
          </cell>
          <cell r="I25">
            <v>86.47</v>
          </cell>
          <cell r="J25">
            <v>166.02</v>
          </cell>
          <cell r="K25">
            <v>190.51</v>
          </cell>
          <cell r="L25">
            <v>263.64</v>
          </cell>
          <cell r="M25">
            <v>515.79999999999995</v>
          </cell>
          <cell r="N25">
            <v>121.3037900000016</v>
          </cell>
          <cell r="O25">
            <v>16.920000000000002</v>
          </cell>
          <cell r="P25">
            <v>16.920000000000002</v>
          </cell>
          <cell r="Q25">
            <v>16.920000000000002</v>
          </cell>
          <cell r="R25">
            <v>16.920000000000002</v>
          </cell>
          <cell r="S25">
            <v>34.15</v>
          </cell>
          <cell r="T25">
            <v>59.227264999999996</v>
          </cell>
          <cell r="U25">
            <v>86.48</v>
          </cell>
          <cell r="V25">
            <v>130.07169609999963</v>
          </cell>
          <cell r="W25">
            <v>211.89746099999999</v>
          </cell>
          <cell r="X25">
            <v>296.28684299999998</v>
          </cell>
          <cell r="Y25">
            <v>515.79999999999995</v>
          </cell>
          <cell r="Z25">
            <v>118.49252266050158</v>
          </cell>
          <cell r="AA25">
            <v>16.920000000000002</v>
          </cell>
          <cell r="AB25">
            <v>16.920000000000002</v>
          </cell>
          <cell r="AC25">
            <v>16.920000000000002</v>
          </cell>
          <cell r="AD25">
            <v>16.920000000000002</v>
          </cell>
          <cell r="AE25">
            <v>30.75</v>
          </cell>
          <cell r="AF25">
            <v>67.86</v>
          </cell>
          <cell r="AG25">
            <v>86.46</v>
          </cell>
          <cell r="AH25">
            <v>144.6</v>
          </cell>
          <cell r="AI25">
            <v>191.755</v>
          </cell>
          <cell r="AJ25">
            <v>336.64608299999998</v>
          </cell>
          <cell r="AK25">
            <v>515.79999999999995</v>
          </cell>
          <cell r="AL25">
            <v>119.72248697500135</v>
          </cell>
          <cell r="AM25">
            <v>16.920000000000002</v>
          </cell>
          <cell r="AN25">
            <v>16.920000000000002</v>
          </cell>
          <cell r="AO25">
            <v>16.920000000000002</v>
          </cell>
          <cell r="AP25">
            <v>16.920000000000002</v>
          </cell>
          <cell r="AQ25">
            <v>53.49</v>
          </cell>
          <cell r="AR25">
            <v>86.47</v>
          </cell>
          <cell r="AS25">
            <v>139.5</v>
          </cell>
          <cell r="AT25">
            <v>212.28</v>
          </cell>
          <cell r="AU25">
            <v>249.32</v>
          </cell>
          <cell r="AV25">
            <v>394.04</v>
          </cell>
          <cell r="AW25">
            <v>515.79999999999995</v>
          </cell>
          <cell r="AX25">
            <v>148.53790500000042</v>
          </cell>
        </row>
        <row r="26">
          <cell r="B26">
            <v>39417</v>
          </cell>
          <cell r="C26">
            <v>16.920000000000002</v>
          </cell>
          <cell r="D26">
            <v>16.920000000000002</v>
          </cell>
          <cell r="E26">
            <v>16.920000000000002</v>
          </cell>
          <cell r="F26">
            <v>16.920000000000002</v>
          </cell>
          <cell r="G26">
            <v>18.09</v>
          </cell>
          <cell r="H26">
            <v>76.965000000000003</v>
          </cell>
          <cell r="I26">
            <v>97.597999999999843</v>
          </cell>
          <cell r="J26">
            <v>160.69999999999999</v>
          </cell>
          <cell r="K26">
            <v>217.74</v>
          </cell>
          <cell r="L26">
            <v>354.12</v>
          </cell>
          <cell r="M26">
            <v>515.79999999999995</v>
          </cell>
          <cell r="N26">
            <v>121.86545000000142</v>
          </cell>
          <cell r="O26">
            <v>16.920000000000002</v>
          </cell>
          <cell r="P26">
            <v>16.920000000000002</v>
          </cell>
          <cell r="Q26">
            <v>16.920000000000002</v>
          </cell>
          <cell r="R26">
            <v>16.920000000000002</v>
          </cell>
          <cell r="S26">
            <v>18.09</v>
          </cell>
          <cell r="T26">
            <v>70.430000000000007</v>
          </cell>
          <cell r="U26">
            <v>96.97</v>
          </cell>
          <cell r="V26">
            <v>160.69999999999999</v>
          </cell>
          <cell r="W26">
            <v>217.74</v>
          </cell>
          <cell r="X26">
            <v>354.12</v>
          </cell>
          <cell r="Y26">
            <v>515.79999999999995</v>
          </cell>
          <cell r="Z26">
            <v>122.2964942440012</v>
          </cell>
          <cell r="AA26">
            <v>16.920000000000002</v>
          </cell>
          <cell r="AB26">
            <v>16.920000000000002</v>
          </cell>
          <cell r="AC26">
            <v>16.920000000000002</v>
          </cell>
          <cell r="AD26">
            <v>16.920000000000002</v>
          </cell>
          <cell r="AE26">
            <v>31.934392000000003</v>
          </cell>
          <cell r="AF26">
            <v>47.45</v>
          </cell>
          <cell r="AG26">
            <v>72.7</v>
          </cell>
          <cell r="AH26">
            <v>118.8</v>
          </cell>
          <cell r="AI26">
            <v>160.71</v>
          </cell>
          <cell r="AJ26">
            <v>280.08999999999997</v>
          </cell>
          <cell r="AK26">
            <v>515.79999999999995</v>
          </cell>
          <cell r="AL26">
            <v>104.61966740600096</v>
          </cell>
          <cell r="AM26">
            <v>16.920000000000002</v>
          </cell>
          <cell r="AN26">
            <v>16.920000000000002</v>
          </cell>
          <cell r="AO26">
            <v>16.920000000000002</v>
          </cell>
          <cell r="AP26">
            <v>16.920000000000002</v>
          </cell>
          <cell r="AQ26">
            <v>18.09</v>
          </cell>
          <cell r="AR26">
            <v>37.18</v>
          </cell>
          <cell r="AS26">
            <v>72.69</v>
          </cell>
          <cell r="AT26">
            <v>124.54</v>
          </cell>
          <cell r="AU26">
            <v>174.36</v>
          </cell>
          <cell r="AV26">
            <v>280.08999999999997</v>
          </cell>
          <cell r="AW26">
            <v>515.79999999999995</v>
          </cell>
          <cell r="AX26">
            <v>107.33913118000095</v>
          </cell>
        </row>
        <row r="27">
          <cell r="B27">
            <v>39448</v>
          </cell>
          <cell r="C27">
            <v>16.920000000000002</v>
          </cell>
          <cell r="D27">
            <v>16.920000000000002</v>
          </cell>
          <cell r="E27">
            <v>16.920000000000002</v>
          </cell>
          <cell r="F27">
            <v>16.920000000000002</v>
          </cell>
          <cell r="G27">
            <v>16.920000000000002</v>
          </cell>
          <cell r="H27">
            <v>51.94</v>
          </cell>
          <cell r="I27">
            <v>96.28</v>
          </cell>
          <cell r="J27">
            <v>147.78</v>
          </cell>
          <cell r="K27">
            <v>237.51</v>
          </cell>
          <cell r="L27">
            <v>450.03</v>
          </cell>
          <cell r="M27">
            <v>515.79999999999995</v>
          </cell>
          <cell r="N27">
            <v>123.64471904800195</v>
          </cell>
          <cell r="O27">
            <v>16.920000000000002</v>
          </cell>
          <cell r="P27">
            <v>16.920000000000002</v>
          </cell>
          <cell r="Q27">
            <v>16.920000000000002</v>
          </cell>
          <cell r="R27">
            <v>16.920000000000002</v>
          </cell>
          <cell r="S27">
            <v>24.959556000000003</v>
          </cell>
          <cell r="T27">
            <v>57.26</v>
          </cell>
          <cell r="U27">
            <v>97.380503199999993</v>
          </cell>
          <cell r="V27">
            <v>147.79</v>
          </cell>
          <cell r="W27">
            <v>237.52</v>
          </cell>
          <cell r="X27">
            <v>451.94100000000259</v>
          </cell>
          <cell r="Y27">
            <v>515.79999999999995</v>
          </cell>
          <cell r="Z27">
            <v>127.32014046400153</v>
          </cell>
          <cell r="AA27">
            <v>16.920000000000002</v>
          </cell>
          <cell r="AB27">
            <v>16.920000000000002</v>
          </cell>
          <cell r="AC27">
            <v>16.920000000000002</v>
          </cell>
          <cell r="AD27">
            <v>16.920000000000002</v>
          </cell>
          <cell r="AE27">
            <v>16.920000000000002</v>
          </cell>
          <cell r="AF27">
            <v>16.920000000000002</v>
          </cell>
          <cell r="AG27">
            <v>55.551999999999822</v>
          </cell>
          <cell r="AH27">
            <v>89.485432000000003</v>
          </cell>
          <cell r="AI27">
            <v>159.55279360000117</v>
          </cell>
          <cell r="AJ27">
            <v>283.66069200000004</v>
          </cell>
          <cell r="AK27">
            <v>515.79999999999995</v>
          </cell>
          <cell r="AL27">
            <v>93.334791240000939</v>
          </cell>
          <cell r="AM27">
            <v>16.920000000000002</v>
          </cell>
          <cell r="AN27">
            <v>16.920000000000002</v>
          </cell>
          <cell r="AO27">
            <v>16.920000000000002</v>
          </cell>
          <cell r="AP27">
            <v>16.920000000000002</v>
          </cell>
          <cell r="AQ27">
            <v>16.920000000000002</v>
          </cell>
          <cell r="AR27">
            <v>16.920000000000002</v>
          </cell>
          <cell r="AS27">
            <v>42.78</v>
          </cell>
          <cell r="AT27">
            <v>73.93699999999977</v>
          </cell>
          <cell r="AU27">
            <v>112.65885200000001</v>
          </cell>
          <cell r="AV27">
            <v>241.2990000000012</v>
          </cell>
          <cell r="AW27">
            <v>515.79999999999995</v>
          </cell>
          <cell r="AX27">
            <v>86.1324816740009</v>
          </cell>
        </row>
        <row r="28">
          <cell r="B28">
            <v>39479</v>
          </cell>
          <cell r="C28">
            <v>16.920000000000002</v>
          </cell>
          <cell r="D28">
            <v>16.920000000000002</v>
          </cell>
          <cell r="E28">
            <v>16.920000000000002</v>
          </cell>
          <cell r="F28">
            <v>16.920000000000002</v>
          </cell>
          <cell r="G28">
            <v>16.920000000000002</v>
          </cell>
          <cell r="H28">
            <v>16.920000000000002</v>
          </cell>
          <cell r="I28">
            <v>59.927999999999983</v>
          </cell>
          <cell r="J28">
            <v>135.61000000000001</v>
          </cell>
          <cell r="K28">
            <v>205.18</v>
          </cell>
          <cell r="L28">
            <v>423.67</v>
          </cell>
          <cell r="M28">
            <v>515.79999999999995</v>
          </cell>
          <cell r="N28">
            <v>116.8455757765023</v>
          </cell>
          <cell r="O28">
            <v>16.920000000000002</v>
          </cell>
          <cell r="P28">
            <v>16.920000000000002</v>
          </cell>
          <cell r="Q28">
            <v>16.920000000000002</v>
          </cell>
          <cell r="R28">
            <v>16.920000000000002</v>
          </cell>
          <cell r="S28">
            <v>16.920000000000002</v>
          </cell>
          <cell r="T28">
            <v>19.12</v>
          </cell>
          <cell r="U28">
            <v>86.7</v>
          </cell>
          <cell r="V28">
            <v>135.62</v>
          </cell>
          <cell r="W28">
            <v>205.19</v>
          </cell>
          <cell r="X28">
            <v>392.62678599999998</v>
          </cell>
          <cell r="Y28">
            <v>515.79999999999995</v>
          </cell>
          <cell r="Z28">
            <v>120.0592808915018</v>
          </cell>
          <cell r="AA28">
            <v>16.920000000000002</v>
          </cell>
          <cell r="AB28">
            <v>16.920000000000002</v>
          </cell>
          <cell r="AC28">
            <v>16.920000000000002</v>
          </cell>
          <cell r="AD28">
            <v>16.920000000000002</v>
          </cell>
          <cell r="AE28">
            <v>16.920000000000002</v>
          </cell>
          <cell r="AF28">
            <v>16.920000000000002</v>
          </cell>
          <cell r="AG28">
            <v>16.920000000000002</v>
          </cell>
          <cell r="AH28">
            <v>60.006</v>
          </cell>
          <cell r="AI28">
            <v>150.86343120000006</v>
          </cell>
          <cell r="AJ28">
            <v>280.58800000000059</v>
          </cell>
          <cell r="AK28">
            <v>515.79999999999995</v>
          </cell>
          <cell r="AL28">
            <v>85.549711761001092</v>
          </cell>
          <cell r="AM28">
            <v>16.920000000000002</v>
          </cell>
          <cell r="AN28">
            <v>16.920000000000002</v>
          </cell>
          <cell r="AO28">
            <v>16.920000000000002</v>
          </cell>
          <cell r="AP28">
            <v>16.920000000000002</v>
          </cell>
          <cell r="AQ28">
            <v>16.920000000000002</v>
          </cell>
          <cell r="AR28">
            <v>16.920000000000002</v>
          </cell>
          <cell r="AS28">
            <v>16.920000000000002</v>
          </cell>
          <cell r="AT28">
            <v>44.313916399999911</v>
          </cell>
          <cell r="AU28">
            <v>95.291442000000004</v>
          </cell>
          <cell r="AV28">
            <v>180.3</v>
          </cell>
          <cell r="AW28">
            <v>515.79999999999995</v>
          </cell>
          <cell r="AX28">
            <v>68.744010402499541</v>
          </cell>
        </row>
        <row r="29">
          <cell r="B29">
            <v>39508</v>
          </cell>
          <cell r="C29">
            <v>16.920000000000002</v>
          </cell>
          <cell r="D29">
            <v>16.920000000000002</v>
          </cell>
          <cell r="E29">
            <v>16.920000000000002</v>
          </cell>
          <cell r="F29">
            <v>16.920000000000002</v>
          </cell>
          <cell r="G29">
            <v>16.920000000000002</v>
          </cell>
          <cell r="H29">
            <v>16.920000000000002</v>
          </cell>
          <cell r="I29">
            <v>34.770000000000003</v>
          </cell>
          <cell r="J29">
            <v>151.75</v>
          </cell>
          <cell r="K29">
            <v>240.19</v>
          </cell>
          <cell r="L29">
            <v>413.93100000000038</v>
          </cell>
          <cell r="M29">
            <v>515.79999999999995</v>
          </cell>
          <cell r="N29">
            <v>117.61068196600225</v>
          </cell>
          <cell r="O29">
            <v>16.920000000000002</v>
          </cell>
          <cell r="P29">
            <v>16.920000000000002</v>
          </cell>
          <cell r="Q29">
            <v>16.920000000000002</v>
          </cell>
          <cell r="R29">
            <v>16.920000000000002</v>
          </cell>
          <cell r="S29">
            <v>16.920000000000002</v>
          </cell>
          <cell r="T29">
            <v>16.920000000000002</v>
          </cell>
          <cell r="U29">
            <v>97.144000000000005</v>
          </cell>
          <cell r="V29">
            <v>157.49</v>
          </cell>
          <cell r="W29">
            <v>240.19</v>
          </cell>
          <cell r="X29">
            <v>413.92100000000039</v>
          </cell>
          <cell r="Y29">
            <v>515.79999999999995</v>
          </cell>
          <cell r="Z29">
            <v>123.26849876200247</v>
          </cell>
          <cell r="AA29">
            <v>16.920000000000002</v>
          </cell>
          <cell r="AB29">
            <v>16.920000000000002</v>
          </cell>
          <cell r="AC29">
            <v>16.920000000000002</v>
          </cell>
          <cell r="AD29">
            <v>16.920000000000002</v>
          </cell>
          <cell r="AE29">
            <v>16.920000000000002</v>
          </cell>
          <cell r="AF29">
            <v>16.920000000000002</v>
          </cell>
          <cell r="AG29">
            <v>16.920000000000002</v>
          </cell>
          <cell r="AH29">
            <v>21.941856000000001</v>
          </cell>
          <cell r="AI29">
            <v>146.91</v>
          </cell>
          <cell r="AJ29">
            <v>271.93765600000017</v>
          </cell>
          <cell r="AK29">
            <v>515.79999999999995</v>
          </cell>
          <cell r="AL29">
            <v>84.600270918000987</v>
          </cell>
          <cell r="AM29">
            <v>16.920000000000002</v>
          </cell>
          <cell r="AN29">
            <v>16.920000000000002</v>
          </cell>
          <cell r="AO29">
            <v>16.920000000000002</v>
          </cell>
          <cell r="AP29">
            <v>16.920000000000002</v>
          </cell>
          <cell r="AQ29">
            <v>16.920000000000002</v>
          </cell>
          <cell r="AR29">
            <v>16.920000000000002</v>
          </cell>
          <cell r="AS29">
            <v>16.920000000000002</v>
          </cell>
          <cell r="AT29">
            <v>16.920000000000002</v>
          </cell>
          <cell r="AU29">
            <v>86.072333600000064</v>
          </cell>
          <cell r="AV29">
            <v>141.59262000000001</v>
          </cell>
          <cell r="AW29">
            <v>515.79999999999995</v>
          </cell>
          <cell r="AX29">
            <v>60.607561309998928</v>
          </cell>
        </row>
        <row r="30">
          <cell r="B30">
            <v>39539</v>
          </cell>
          <cell r="C30">
            <v>16.920000000000002</v>
          </cell>
          <cell r="D30">
            <v>16.920000000000002</v>
          </cell>
          <cell r="E30">
            <v>16.920000000000002</v>
          </cell>
          <cell r="F30">
            <v>16.920000000000002</v>
          </cell>
          <cell r="G30">
            <v>16.920000000000002</v>
          </cell>
          <cell r="H30">
            <v>84.85</v>
          </cell>
          <cell r="I30">
            <v>116.1</v>
          </cell>
          <cell r="J30">
            <v>174.52</v>
          </cell>
          <cell r="K30">
            <v>253.58799999999999</v>
          </cell>
          <cell r="L30">
            <v>342.911</v>
          </cell>
          <cell r="M30">
            <v>515.79999999999995</v>
          </cell>
          <cell r="N30">
            <v>133.44481062500239</v>
          </cell>
          <cell r="O30">
            <v>16.920000000000002</v>
          </cell>
          <cell r="P30">
            <v>16.920000000000002</v>
          </cell>
          <cell r="Q30">
            <v>16.920000000000002</v>
          </cell>
          <cell r="R30">
            <v>16.920000000000002</v>
          </cell>
          <cell r="S30">
            <v>16.920000000000002</v>
          </cell>
          <cell r="T30">
            <v>83.22</v>
          </cell>
          <cell r="U30">
            <v>117.1425</v>
          </cell>
          <cell r="V30">
            <v>174.52</v>
          </cell>
          <cell r="W30">
            <v>247.31</v>
          </cell>
          <cell r="X30">
            <v>339.24</v>
          </cell>
          <cell r="Y30">
            <v>515.79999999999995</v>
          </cell>
          <cell r="Z30">
            <v>133.38618687500167</v>
          </cell>
          <cell r="AA30">
            <v>16.920000000000002</v>
          </cell>
          <cell r="AB30">
            <v>16.920000000000002</v>
          </cell>
          <cell r="AC30">
            <v>16.920000000000002</v>
          </cell>
          <cell r="AD30">
            <v>16.920000000000002</v>
          </cell>
          <cell r="AE30">
            <v>16.920000000000002</v>
          </cell>
          <cell r="AF30">
            <v>16.920000000000002</v>
          </cell>
          <cell r="AG30">
            <v>16.920000000000002</v>
          </cell>
          <cell r="AH30">
            <v>110.47729200000001</v>
          </cell>
          <cell r="AI30">
            <v>176.47624999999999</v>
          </cell>
          <cell r="AJ30">
            <v>245.81874999999999</v>
          </cell>
          <cell r="AK30">
            <v>515.79999999999995</v>
          </cell>
          <cell r="AL30">
            <v>89.984654052001261</v>
          </cell>
          <cell r="AM30">
            <v>16.920000000000002</v>
          </cell>
          <cell r="AN30">
            <v>16.920000000000002</v>
          </cell>
          <cell r="AO30">
            <v>16.920000000000002</v>
          </cell>
          <cell r="AP30">
            <v>16.920000000000002</v>
          </cell>
          <cell r="AQ30">
            <v>16.920000000000002</v>
          </cell>
          <cell r="AR30">
            <v>16.920000000000002</v>
          </cell>
          <cell r="AS30">
            <v>16.920000000000002</v>
          </cell>
          <cell r="AT30">
            <v>63.408150399999997</v>
          </cell>
          <cell r="AU30">
            <v>93.831599999999995</v>
          </cell>
          <cell r="AV30">
            <v>118.423742</v>
          </cell>
          <cell r="AW30">
            <v>515.79999999999995</v>
          </cell>
          <cell r="AX30">
            <v>57.591662372999082</v>
          </cell>
        </row>
        <row r="31">
          <cell r="B31">
            <v>39569</v>
          </cell>
          <cell r="C31">
            <v>16.920000000000002</v>
          </cell>
          <cell r="D31">
            <v>16.920000000000002</v>
          </cell>
          <cell r="E31">
            <v>16.920000000000002</v>
          </cell>
          <cell r="F31">
            <v>16.920000000000002</v>
          </cell>
          <cell r="G31">
            <v>76.680000000000007</v>
          </cell>
          <cell r="H31">
            <v>104.44</v>
          </cell>
          <cell r="I31">
            <v>133.85</v>
          </cell>
          <cell r="J31">
            <v>174.61</v>
          </cell>
          <cell r="K31">
            <v>250.25400000000013</v>
          </cell>
          <cell r="L31">
            <v>356.35</v>
          </cell>
          <cell r="M31">
            <v>515.79999999999995</v>
          </cell>
          <cell r="N31">
            <v>145.93917000000079</v>
          </cell>
          <cell r="O31">
            <v>16.920000000000002</v>
          </cell>
          <cell r="P31">
            <v>16.920000000000002</v>
          </cell>
          <cell r="Q31">
            <v>16.920000000000002</v>
          </cell>
          <cell r="R31">
            <v>16.920000000000002</v>
          </cell>
          <cell r="S31">
            <v>71.831600800000004</v>
          </cell>
          <cell r="T31">
            <v>98.45</v>
          </cell>
          <cell r="U31">
            <v>127.19516719999997</v>
          </cell>
          <cell r="V31">
            <v>172.72516800000002</v>
          </cell>
          <cell r="W31">
            <v>241.56948000000003</v>
          </cell>
          <cell r="X31">
            <v>361.33454</v>
          </cell>
          <cell r="Y31">
            <v>515.79999999999995</v>
          </cell>
          <cell r="Z31">
            <v>140.57856555200115</v>
          </cell>
          <cell r="AA31">
            <v>16.920000000000002</v>
          </cell>
          <cell r="AB31">
            <v>16.920000000000002</v>
          </cell>
          <cell r="AC31">
            <v>16.920000000000002</v>
          </cell>
          <cell r="AD31">
            <v>16.920000000000002</v>
          </cell>
          <cell r="AE31">
            <v>63.88</v>
          </cell>
          <cell r="AF31">
            <v>89.1</v>
          </cell>
          <cell r="AG31">
            <v>115.11</v>
          </cell>
          <cell r="AH31">
            <v>145.52000000000001</v>
          </cell>
          <cell r="AI31">
            <v>197.66545440000007</v>
          </cell>
          <cell r="AJ31">
            <v>300.31</v>
          </cell>
          <cell r="AK31">
            <v>515.79999999999995</v>
          </cell>
          <cell r="AL31">
            <v>122.04389565200165</v>
          </cell>
          <cell r="AM31">
            <v>16.920000000000002</v>
          </cell>
          <cell r="AN31">
            <v>16.920000000000002</v>
          </cell>
          <cell r="AO31">
            <v>16.920000000000002</v>
          </cell>
          <cell r="AP31">
            <v>16.920000000000002</v>
          </cell>
          <cell r="AQ31">
            <v>40.020024000000006</v>
          </cell>
          <cell r="AR31">
            <v>59.294504000000003</v>
          </cell>
          <cell r="AS31">
            <v>78.280355999999998</v>
          </cell>
          <cell r="AT31">
            <v>102.05539600000002</v>
          </cell>
          <cell r="AU31">
            <v>130.54349200000001</v>
          </cell>
          <cell r="AV31">
            <v>251.3460000000002</v>
          </cell>
          <cell r="AW31">
            <v>515.79999999999995</v>
          </cell>
          <cell r="AX31">
            <v>96.978147158000951</v>
          </cell>
        </row>
        <row r="32">
          <cell r="B32">
            <v>39600</v>
          </cell>
          <cell r="C32">
            <v>16.920000000000002</v>
          </cell>
          <cell r="D32">
            <v>16.920000000000002</v>
          </cell>
          <cell r="E32">
            <v>56.82</v>
          </cell>
          <cell r="F32">
            <v>56.82</v>
          </cell>
          <cell r="G32">
            <v>90.37</v>
          </cell>
          <cell r="H32">
            <v>112.86</v>
          </cell>
          <cell r="I32">
            <v>143.25</v>
          </cell>
          <cell r="J32">
            <v>181.01</v>
          </cell>
          <cell r="K32">
            <v>265.88</v>
          </cell>
          <cell r="L32">
            <v>372.34</v>
          </cell>
          <cell r="M32">
            <v>515.79999999999995</v>
          </cell>
          <cell r="N32">
            <v>153.2402050000004</v>
          </cell>
          <cell r="O32">
            <v>16.920000000000002</v>
          </cell>
          <cell r="P32">
            <v>16.920000000000002</v>
          </cell>
          <cell r="Q32">
            <v>49.31</v>
          </cell>
          <cell r="R32">
            <v>49.31</v>
          </cell>
          <cell r="S32">
            <v>75.373249999999999</v>
          </cell>
          <cell r="T32">
            <v>102.4975</v>
          </cell>
          <cell r="U32">
            <v>134.68699999999993</v>
          </cell>
          <cell r="V32">
            <v>165.56375</v>
          </cell>
          <cell r="W32">
            <v>221.25624999999999</v>
          </cell>
          <cell r="X32">
            <v>359.38875000000002</v>
          </cell>
          <cell r="Y32">
            <v>515.79999999999995</v>
          </cell>
          <cell r="Z32">
            <v>143.4220993750009</v>
          </cell>
          <cell r="AA32">
            <v>16.920000000000002</v>
          </cell>
          <cell r="AB32">
            <v>16.920000000000002</v>
          </cell>
          <cell r="AC32">
            <v>52.88</v>
          </cell>
          <cell r="AD32">
            <v>52.88</v>
          </cell>
          <cell r="AE32">
            <v>76.394478000000007</v>
          </cell>
          <cell r="AF32">
            <v>94.217110000000005</v>
          </cell>
          <cell r="AG32">
            <v>120.916664</v>
          </cell>
          <cell r="AH32">
            <v>151.89791400000001</v>
          </cell>
          <cell r="AI32">
            <v>219.79</v>
          </cell>
          <cell r="AJ32">
            <v>326.28233999999998</v>
          </cell>
          <cell r="AK32">
            <v>515.79999999999995</v>
          </cell>
          <cell r="AL32">
            <v>136.34322432100083</v>
          </cell>
          <cell r="AM32">
            <v>16.920000000000002</v>
          </cell>
          <cell r="AN32">
            <v>16.920000000000002</v>
          </cell>
          <cell r="AO32">
            <v>52.88</v>
          </cell>
          <cell r="AP32">
            <v>52.88</v>
          </cell>
          <cell r="AQ32">
            <v>81.055999999999997</v>
          </cell>
          <cell r="AR32">
            <v>106</v>
          </cell>
          <cell r="AS32">
            <v>134.494</v>
          </cell>
          <cell r="AT32">
            <v>171.74</v>
          </cell>
          <cell r="AU32">
            <v>249.91</v>
          </cell>
          <cell r="AV32">
            <v>377.97</v>
          </cell>
          <cell r="AW32">
            <v>515.79999999999995</v>
          </cell>
          <cell r="AX32">
            <v>150.45947912000005</v>
          </cell>
        </row>
        <row r="33">
          <cell r="B33">
            <v>39630</v>
          </cell>
          <cell r="C33">
            <v>16.920000000000002</v>
          </cell>
          <cell r="D33">
            <v>16.920000000000002</v>
          </cell>
          <cell r="E33">
            <v>69.010000000000005</v>
          </cell>
          <cell r="F33">
            <v>69.010000000000005</v>
          </cell>
          <cell r="G33">
            <v>100.8</v>
          </cell>
          <cell r="H33">
            <v>117.76</v>
          </cell>
          <cell r="I33">
            <v>157.94</v>
          </cell>
          <cell r="J33">
            <v>184.86</v>
          </cell>
          <cell r="K33">
            <v>268.45999999999998</v>
          </cell>
          <cell r="L33">
            <v>420.51</v>
          </cell>
          <cell r="M33">
            <v>515.79999999999995</v>
          </cell>
          <cell r="N33">
            <v>165.15007000000011</v>
          </cell>
          <cell r="O33">
            <v>16.920000000000002</v>
          </cell>
          <cell r="P33">
            <v>16.920000000000002</v>
          </cell>
          <cell r="Q33">
            <v>63.853020000000001</v>
          </cell>
          <cell r="R33">
            <v>63.853020000000001</v>
          </cell>
          <cell r="S33">
            <v>88.246601999999996</v>
          </cell>
          <cell r="T33">
            <v>109.507152</v>
          </cell>
          <cell r="U33">
            <v>136.44628</v>
          </cell>
          <cell r="V33">
            <v>180.37327000000002</v>
          </cell>
          <cell r="W33">
            <v>256.31</v>
          </cell>
          <cell r="X33">
            <v>396.86860600000006</v>
          </cell>
          <cell r="Y33">
            <v>515.79999999999995</v>
          </cell>
          <cell r="Z33">
            <v>155.04464369600004</v>
          </cell>
          <cell r="AA33">
            <v>16.920000000000002</v>
          </cell>
          <cell r="AB33">
            <v>16.920000000000002</v>
          </cell>
          <cell r="AC33">
            <v>59.215722000000007</v>
          </cell>
          <cell r="AD33">
            <v>59.215722000000007</v>
          </cell>
          <cell r="AE33">
            <v>86.081206000000009</v>
          </cell>
          <cell r="AF33">
            <v>100.48939300000001</v>
          </cell>
          <cell r="AG33">
            <v>134.52971399999998</v>
          </cell>
          <cell r="AH33">
            <v>158.43779600000002</v>
          </cell>
          <cell r="AI33">
            <v>231.53249</v>
          </cell>
          <cell r="AJ33">
            <v>400.27596930000016</v>
          </cell>
          <cell r="AK33">
            <v>515.79999999999995</v>
          </cell>
          <cell r="AL33">
            <v>149.29813690749987</v>
          </cell>
          <cell r="AM33">
            <v>16.920000000000002</v>
          </cell>
          <cell r="AN33">
            <v>16.920000000000002</v>
          </cell>
          <cell r="AO33">
            <v>69.010000000000005</v>
          </cell>
          <cell r="AP33">
            <v>69.010000000000005</v>
          </cell>
          <cell r="AQ33">
            <v>104.85</v>
          </cell>
          <cell r="AR33">
            <v>127.1</v>
          </cell>
          <cell r="AS33">
            <v>165.29599999999934</v>
          </cell>
          <cell r="AT33">
            <v>228.733</v>
          </cell>
          <cell r="AU33">
            <v>306.7</v>
          </cell>
          <cell r="AV33">
            <v>515.79999999999995</v>
          </cell>
          <cell r="AW33">
            <v>515.79999999999995</v>
          </cell>
          <cell r="AX33">
            <v>182.47743499999939</v>
          </cell>
        </row>
        <row r="34">
          <cell r="B34">
            <v>39661</v>
          </cell>
          <cell r="C34">
            <v>16.920000000000002</v>
          </cell>
          <cell r="D34">
            <v>16.920000000000002</v>
          </cell>
          <cell r="E34">
            <v>81.08</v>
          </cell>
          <cell r="F34">
            <v>81.08</v>
          </cell>
          <cell r="G34">
            <v>102.86</v>
          </cell>
          <cell r="H34">
            <v>127.36499999999999</v>
          </cell>
          <cell r="I34">
            <v>153.97999999999999</v>
          </cell>
          <cell r="J34">
            <v>192.21</v>
          </cell>
          <cell r="K34">
            <v>272.27</v>
          </cell>
          <cell r="L34">
            <v>429.16</v>
          </cell>
          <cell r="M34">
            <v>515.79999999999995</v>
          </cell>
          <cell r="N34">
            <v>170.95767900399906</v>
          </cell>
          <cell r="O34">
            <v>16.920000000000002</v>
          </cell>
          <cell r="P34">
            <v>16.920000000000002</v>
          </cell>
          <cell r="Q34">
            <v>69.305772000000005</v>
          </cell>
          <cell r="R34">
            <v>69.305772000000005</v>
          </cell>
          <cell r="S34">
            <v>98.1</v>
          </cell>
          <cell r="T34">
            <v>122.384636</v>
          </cell>
          <cell r="U34">
            <v>150.772896</v>
          </cell>
          <cell r="V34">
            <v>191.00480400000001</v>
          </cell>
          <cell r="W34">
            <v>272.23</v>
          </cell>
          <cell r="X34">
            <v>404.23</v>
          </cell>
          <cell r="Y34">
            <v>515.79999999999995</v>
          </cell>
          <cell r="Z34">
            <v>163.27414874599955</v>
          </cell>
          <cell r="AA34">
            <v>16.920000000000002</v>
          </cell>
          <cell r="AB34">
            <v>16.920000000000002</v>
          </cell>
          <cell r="AC34">
            <v>70.658823999999996</v>
          </cell>
          <cell r="AD34">
            <v>70.658823999999996</v>
          </cell>
          <cell r="AE34">
            <v>90.374888000000041</v>
          </cell>
          <cell r="AF34">
            <v>110.60731199999999</v>
          </cell>
          <cell r="AG34">
            <v>132.986512</v>
          </cell>
          <cell r="AH34">
            <v>171.784344</v>
          </cell>
          <cell r="AI34">
            <v>250.94786400000001</v>
          </cell>
          <cell r="AJ34">
            <v>423.97</v>
          </cell>
          <cell r="AK34">
            <v>515.79999999999995</v>
          </cell>
          <cell r="AL34">
            <v>158.04720353999937</v>
          </cell>
          <cell r="AM34">
            <v>16.920000000000002</v>
          </cell>
          <cell r="AN34">
            <v>16.920000000000002</v>
          </cell>
          <cell r="AO34">
            <v>110.03299999999994</v>
          </cell>
          <cell r="AP34">
            <v>110.03299999999994</v>
          </cell>
          <cell r="AQ34">
            <v>177.6</v>
          </cell>
          <cell r="AR34">
            <v>245.81</v>
          </cell>
          <cell r="AS34">
            <v>278.76</v>
          </cell>
          <cell r="AT34">
            <v>346.79</v>
          </cell>
          <cell r="AU34">
            <v>442.87</v>
          </cell>
          <cell r="AV34">
            <v>515.79999999999995</v>
          </cell>
          <cell r="AW34">
            <v>515.79999999999995</v>
          </cell>
          <cell r="AX34">
            <v>244.57341999999753</v>
          </cell>
        </row>
        <row r="35">
          <cell r="B35">
            <v>39692</v>
          </cell>
          <cell r="C35">
            <v>16.920000000000002</v>
          </cell>
          <cell r="D35">
            <v>16.920000000000002</v>
          </cell>
          <cell r="E35">
            <v>54.54</v>
          </cell>
          <cell r="F35">
            <v>54.54</v>
          </cell>
          <cell r="G35">
            <v>105.86</v>
          </cell>
          <cell r="H35">
            <v>121.91</v>
          </cell>
          <cell r="I35">
            <v>157.08000000000001</v>
          </cell>
          <cell r="J35">
            <v>194.36</v>
          </cell>
          <cell r="K35">
            <v>289.45</v>
          </cell>
          <cell r="L35">
            <v>445.09</v>
          </cell>
          <cell r="M35">
            <v>515.79999999999995</v>
          </cell>
          <cell r="N35">
            <v>168.32781678199896</v>
          </cell>
          <cell r="O35">
            <v>16.920000000000002</v>
          </cell>
          <cell r="P35">
            <v>16.920000000000002</v>
          </cell>
          <cell r="Q35">
            <v>54.55</v>
          </cell>
          <cell r="R35">
            <v>54.55</v>
          </cell>
          <cell r="S35">
            <v>103.93</v>
          </cell>
          <cell r="T35">
            <v>121.905</v>
          </cell>
          <cell r="U35">
            <v>136.93536</v>
          </cell>
          <cell r="V35">
            <v>188.14</v>
          </cell>
          <cell r="W35">
            <v>279.20999999999998</v>
          </cell>
          <cell r="X35">
            <v>380.89900000000074</v>
          </cell>
          <cell r="Y35">
            <v>515.79999999999995</v>
          </cell>
          <cell r="Z35">
            <v>159.20420400800006</v>
          </cell>
          <cell r="AA35">
            <v>16.920000000000002</v>
          </cell>
          <cell r="AB35">
            <v>16.920000000000002</v>
          </cell>
          <cell r="AC35">
            <v>49.608899000000001</v>
          </cell>
          <cell r="AD35">
            <v>49.608899000000001</v>
          </cell>
          <cell r="AE35">
            <v>90.968609999999998</v>
          </cell>
          <cell r="AF35">
            <v>107.83897399999999</v>
          </cell>
          <cell r="AG35">
            <v>138.327549</v>
          </cell>
          <cell r="AH35">
            <v>173.50088199999999</v>
          </cell>
          <cell r="AI35">
            <v>252.45977680000001</v>
          </cell>
          <cell r="AJ35">
            <v>474.93881599999997</v>
          </cell>
          <cell r="AK35">
            <v>515.79999999999995</v>
          </cell>
          <cell r="AL35">
            <v>161.7291312370001</v>
          </cell>
          <cell r="AM35">
            <v>16.920000000000002</v>
          </cell>
          <cell r="AN35">
            <v>16.920000000000002</v>
          </cell>
          <cell r="AO35">
            <v>180.11</v>
          </cell>
          <cell r="AP35">
            <v>180.11</v>
          </cell>
          <cell r="AQ35">
            <v>244.96</v>
          </cell>
          <cell r="AR35">
            <v>262.63</v>
          </cell>
          <cell r="AS35">
            <v>293.40799999999876</v>
          </cell>
          <cell r="AT35">
            <v>350.76</v>
          </cell>
          <cell r="AU35">
            <v>469.48</v>
          </cell>
          <cell r="AV35">
            <v>515.79999999999995</v>
          </cell>
          <cell r="AW35">
            <v>515.79999999999995</v>
          </cell>
          <cell r="AX35">
            <v>268.89705499999809</v>
          </cell>
        </row>
        <row r="36">
          <cell r="B36">
            <v>39722</v>
          </cell>
          <cell r="C36">
            <v>16.920000000000002</v>
          </cell>
          <cell r="D36">
            <v>16.920000000000002</v>
          </cell>
          <cell r="E36">
            <v>67.17</v>
          </cell>
          <cell r="F36">
            <v>67.17</v>
          </cell>
          <cell r="G36">
            <v>112.93</v>
          </cell>
          <cell r="H36">
            <v>112.93</v>
          </cell>
          <cell r="I36">
            <v>153.93</v>
          </cell>
          <cell r="J36">
            <v>186.71399999999988</v>
          </cell>
          <cell r="K36">
            <v>302.62</v>
          </cell>
          <cell r="L36">
            <v>435.91</v>
          </cell>
          <cell r="M36">
            <v>515.79999999999995</v>
          </cell>
          <cell r="N36">
            <v>167.15347452999845</v>
          </cell>
          <cell r="O36">
            <v>16.920000000000002</v>
          </cell>
          <cell r="P36">
            <v>16.920000000000002</v>
          </cell>
          <cell r="Q36">
            <v>49.309727999999993</v>
          </cell>
          <cell r="R36">
            <v>49.309727999999993</v>
          </cell>
          <cell r="S36">
            <v>78.817646999999994</v>
          </cell>
          <cell r="T36">
            <v>112.94</v>
          </cell>
          <cell r="U36">
            <v>143.9</v>
          </cell>
          <cell r="V36">
            <v>178.83</v>
          </cell>
          <cell r="W36">
            <v>273.05788880000011</v>
          </cell>
          <cell r="X36">
            <v>407.52764870000021</v>
          </cell>
          <cell r="Y36">
            <v>515.79999999999995</v>
          </cell>
          <cell r="Z36">
            <v>157.29026184500006</v>
          </cell>
          <cell r="AA36">
            <v>16.920000000000002</v>
          </cell>
          <cell r="AB36">
            <v>16.920000000000002</v>
          </cell>
          <cell r="AC36">
            <v>64.381553999999994</v>
          </cell>
          <cell r="AD36">
            <v>64.381553999999994</v>
          </cell>
          <cell r="AE36">
            <v>101.93505999999999</v>
          </cell>
          <cell r="AF36">
            <v>101.93505999999999</v>
          </cell>
          <cell r="AG36">
            <v>142.57086999999999</v>
          </cell>
          <cell r="AH36">
            <v>182.26826999999997</v>
          </cell>
          <cell r="AI36">
            <v>293.75864999999999</v>
          </cell>
          <cell r="AJ36">
            <v>490.83417999999995</v>
          </cell>
          <cell r="AK36">
            <v>515.79999999999995</v>
          </cell>
          <cell r="AL36">
            <v>168.95253641349868</v>
          </cell>
          <cell r="AM36">
            <v>16.920000000000002</v>
          </cell>
          <cell r="AN36">
            <v>16.920000000000002</v>
          </cell>
          <cell r="AO36">
            <v>143.91</v>
          </cell>
          <cell r="AP36">
            <v>143.91</v>
          </cell>
          <cell r="AQ36">
            <v>225.87</v>
          </cell>
          <cell r="AR36">
            <v>231.8</v>
          </cell>
          <cell r="AS36">
            <v>285.89199999999954</v>
          </cell>
          <cell r="AT36">
            <v>323.64999999999998</v>
          </cell>
          <cell r="AU36">
            <v>456.23</v>
          </cell>
          <cell r="AV36">
            <v>515.79999999999995</v>
          </cell>
          <cell r="AW36">
            <v>515.79999999999995</v>
          </cell>
          <cell r="AX36">
            <v>248.96117999999638</v>
          </cell>
        </row>
        <row r="37">
          <cell r="B37">
            <v>39753</v>
          </cell>
          <cell r="C37">
            <v>16.920000000000002</v>
          </cell>
          <cell r="D37">
            <v>16.920000000000002</v>
          </cell>
          <cell r="E37">
            <v>46.83</v>
          </cell>
          <cell r="F37">
            <v>46.83</v>
          </cell>
          <cell r="G37">
            <v>81.88</v>
          </cell>
          <cell r="H37">
            <v>122.81</v>
          </cell>
          <cell r="I37">
            <v>175.19</v>
          </cell>
          <cell r="J37">
            <v>205.08</v>
          </cell>
          <cell r="K37">
            <v>304.85000000000002</v>
          </cell>
          <cell r="L37">
            <v>507.48099999999999</v>
          </cell>
          <cell r="M37">
            <v>515.79999999999995</v>
          </cell>
          <cell r="N37">
            <v>170.75442099999856</v>
          </cell>
          <cell r="O37">
            <v>16.920000000000002</v>
          </cell>
          <cell r="P37">
            <v>16.920000000000002</v>
          </cell>
          <cell r="Q37">
            <v>45.741253999999998</v>
          </cell>
          <cell r="R37">
            <v>45.741253999999998</v>
          </cell>
          <cell r="S37">
            <v>81.332886999999999</v>
          </cell>
          <cell r="T37">
            <v>122.81</v>
          </cell>
          <cell r="U37">
            <v>149.12289200000001</v>
          </cell>
          <cell r="V37">
            <v>207.06241399999999</v>
          </cell>
          <cell r="W37">
            <v>317.78033599999998</v>
          </cell>
          <cell r="X37">
            <v>483.18</v>
          </cell>
          <cell r="Y37">
            <v>515.79999999999995</v>
          </cell>
          <cell r="Z37">
            <v>167.50134591450012</v>
          </cell>
          <cell r="AA37">
            <v>16.920000000000002</v>
          </cell>
          <cell r="AB37">
            <v>16.920000000000002</v>
          </cell>
          <cell r="AC37">
            <v>47.25</v>
          </cell>
          <cell r="AD37">
            <v>47.25</v>
          </cell>
          <cell r="AE37">
            <v>80.861579999999989</v>
          </cell>
          <cell r="AF37">
            <v>111.97399999999999</v>
          </cell>
          <cell r="AG37">
            <v>159.12</v>
          </cell>
          <cell r="AH37">
            <v>206.01759999999996</v>
          </cell>
          <cell r="AI37">
            <v>308.45</v>
          </cell>
          <cell r="AJ37">
            <v>511.21989999999994</v>
          </cell>
          <cell r="AK37">
            <v>515.79999999999995</v>
          </cell>
          <cell r="AL37">
            <v>171.20943058949871</v>
          </cell>
          <cell r="AM37">
            <v>16.920000000000002</v>
          </cell>
          <cell r="AN37">
            <v>16.920000000000002</v>
          </cell>
          <cell r="AO37">
            <v>63.64</v>
          </cell>
          <cell r="AP37">
            <v>63.64</v>
          </cell>
          <cell r="AQ37">
            <v>122.81</v>
          </cell>
          <cell r="AR37">
            <v>187.2</v>
          </cell>
          <cell r="AS37">
            <v>213.11</v>
          </cell>
          <cell r="AT37">
            <v>328.5</v>
          </cell>
          <cell r="AU37">
            <v>412.84</v>
          </cell>
          <cell r="AV37">
            <v>515.79999999999995</v>
          </cell>
          <cell r="AW37">
            <v>515.79999999999995</v>
          </cell>
          <cell r="AX37">
            <v>218.98719499999805</v>
          </cell>
        </row>
        <row r="38">
          <cell r="B38">
            <v>39783</v>
          </cell>
          <cell r="C38">
            <v>16.920000000000002</v>
          </cell>
          <cell r="D38">
            <v>16.920000000000002</v>
          </cell>
          <cell r="E38">
            <v>16.920000000000002</v>
          </cell>
          <cell r="F38">
            <v>16.920000000000002</v>
          </cell>
          <cell r="G38">
            <v>50.85</v>
          </cell>
          <cell r="H38">
            <v>83.55</v>
          </cell>
          <cell r="I38">
            <v>124.99</v>
          </cell>
          <cell r="J38">
            <v>180.9</v>
          </cell>
          <cell r="K38">
            <v>267.3</v>
          </cell>
          <cell r="L38">
            <v>452.59</v>
          </cell>
          <cell r="M38">
            <v>515.79999999999995</v>
          </cell>
          <cell r="N38">
            <v>153.17231848800023</v>
          </cell>
          <cell r="O38">
            <v>16.920000000000002</v>
          </cell>
          <cell r="P38">
            <v>16.920000000000002</v>
          </cell>
          <cell r="Q38">
            <v>16.920000000000002</v>
          </cell>
          <cell r="R38">
            <v>16.920000000000002</v>
          </cell>
          <cell r="S38">
            <v>50.86</v>
          </cell>
          <cell r="T38">
            <v>97.15</v>
          </cell>
          <cell r="U38">
            <v>133.46</v>
          </cell>
          <cell r="V38">
            <v>180.9</v>
          </cell>
          <cell r="W38">
            <v>267.29000000000002</v>
          </cell>
          <cell r="X38">
            <v>471.27400000000006</v>
          </cell>
          <cell r="Y38">
            <v>515.79999999999995</v>
          </cell>
          <cell r="Z38">
            <v>157.2126892499999</v>
          </cell>
          <cell r="AA38">
            <v>16.920000000000002</v>
          </cell>
          <cell r="AB38">
            <v>16.920000000000002</v>
          </cell>
          <cell r="AC38">
            <v>48.419963999999851</v>
          </cell>
          <cell r="AD38">
            <v>48.419963999999851</v>
          </cell>
          <cell r="AE38">
            <v>50.616560000000007</v>
          </cell>
          <cell r="AF38">
            <v>87.89</v>
          </cell>
          <cell r="AG38">
            <v>123.61599999999969</v>
          </cell>
          <cell r="AH38">
            <v>166.540344</v>
          </cell>
          <cell r="AI38">
            <v>251.83866400000002</v>
          </cell>
          <cell r="AJ38">
            <v>416.40062320000033</v>
          </cell>
          <cell r="AK38">
            <v>515.79999999999995</v>
          </cell>
          <cell r="AL38">
            <v>146.33093141599974</v>
          </cell>
          <cell r="AM38">
            <v>16.920000000000002</v>
          </cell>
          <cell r="AN38">
            <v>16.920000000000002</v>
          </cell>
          <cell r="AO38">
            <v>32.815531999999997</v>
          </cell>
          <cell r="AP38">
            <v>32.815531999999997</v>
          </cell>
          <cell r="AQ38">
            <v>50.85</v>
          </cell>
          <cell r="AR38">
            <v>89.26</v>
          </cell>
          <cell r="AS38">
            <v>161.09</v>
          </cell>
          <cell r="AT38">
            <v>199.14</v>
          </cell>
          <cell r="AU38">
            <v>282.47000000000003</v>
          </cell>
          <cell r="AV38">
            <v>515.79999999999995</v>
          </cell>
          <cell r="AW38">
            <v>515.79999999999995</v>
          </cell>
          <cell r="AX38">
            <v>163.28224078800002</v>
          </cell>
        </row>
        <row r="39">
          <cell r="B39">
            <v>39814</v>
          </cell>
          <cell r="C39">
            <v>16.920000000000002</v>
          </cell>
          <cell r="D39">
            <v>16.920000000000002</v>
          </cell>
          <cell r="E39">
            <v>16.920000000000002</v>
          </cell>
          <cell r="F39">
            <v>16.920000000000002</v>
          </cell>
          <cell r="G39">
            <v>16.920000000000002</v>
          </cell>
          <cell r="H39">
            <v>29.22</v>
          </cell>
          <cell r="I39">
            <v>124.99</v>
          </cell>
          <cell r="J39">
            <v>148.6</v>
          </cell>
          <cell r="K39">
            <v>233.05</v>
          </cell>
          <cell r="L39">
            <v>416.43</v>
          </cell>
          <cell r="M39">
            <v>515.79999999999995</v>
          </cell>
          <cell r="N39">
            <v>128.45792552200157</v>
          </cell>
          <cell r="O39">
            <v>16.920000000000002</v>
          </cell>
          <cell r="P39">
            <v>16.920000000000002</v>
          </cell>
          <cell r="Q39">
            <v>16.920000000000002</v>
          </cell>
          <cell r="R39">
            <v>16.920000000000002</v>
          </cell>
          <cell r="S39">
            <v>16.920000000000002</v>
          </cell>
          <cell r="T39">
            <v>53.795000000000002</v>
          </cell>
          <cell r="U39">
            <v>127.87045279999903</v>
          </cell>
          <cell r="V39">
            <v>148.6</v>
          </cell>
          <cell r="W39">
            <v>233.05</v>
          </cell>
          <cell r="X39">
            <v>416.44</v>
          </cell>
          <cell r="Y39">
            <v>515.79999999999995</v>
          </cell>
          <cell r="Z39">
            <v>133.85303137800145</v>
          </cell>
          <cell r="AA39">
            <v>16.920000000000002</v>
          </cell>
          <cell r="AB39">
            <v>16.920000000000002</v>
          </cell>
          <cell r="AC39">
            <v>16.920000000000002</v>
          </cell>
          <cell r="AD39">
            <v>16.920000000000002</v>
          </cell>
          <cell r="AE39">
            <v>16.920000000000002</v>
          </cell>
          <cell r="AF39">
            <v>28.17</v>
          </cell>
          <cell r="AG39">
            <v>113.24</v>
          </cell>
          <cell r="AH39">
            <v>116.92</v>
          </cell>
          <cell r="AI39">
            <v>216.83</v>
          </cell>
          <cell r="AJ39">
            <v>368.5</v>
          </cell>
          <cell r="AK39">
            <v>515.79999999999995</v>
          </cell>
          <cell r="AL39">
            <v>117.12893083600231</v>
          </cell>
          <cell r="AM39">
            <v>16.920000000000002</v>
          </cell>
          <cell r="AN39">
            <v>16.920000000000002</v>
          </cell>
          <cell r="AO39">
            <v>16.920000000000002</v>
          </cell>
          <cell r="AP39">
            <v>16.920000000000002</v>
          </cell>
          <cell r="AQ39">
            <v>16.920000000000002</v>
          </cell>
          <cell r="AR39">
            <v>28.16</v>
          </cell>
          <cell r="AS39">
            <v>113.49</v>
          </cell>
          <cell r="AT39">
            <v>116.91</v>
          </cell>
          <cell r="AU39">
            <v>216.82</v>
          </cell>
          <cell r="AV39">
            <v>368.49</v>
          </cell>
          <cell r="AW39">
            <v>515.79999999999995</v>
          </cell>
          <cell r="AX39">
            <v>121.65228140000207</v>
          </cell>
        </row>
        <row r="40">
          <cell r="B40">
            <v>39845</v>
          </cell>
          <cell r="C40">
            <v>16.920000000000002</v>
          </cell>
          <cell r="D40">
            <v>16.920000000000002</v>
          </cell>
          <cell r="E40">
            <v>16.920000000000002</v>
          </cell>
          <cell r="F40">
            <v>16.920000000000002</v>
          </cell>
          <cell r="G40">
            <v>16.920000000000002</v>
          </cell>
          <cell r="H40">
            <v>16.920000000000002</v>
          </cell>
          <cell r="I40">
            <v>16.920000000000002</v>
          </cell>
          <cell r="J40">
            <v>108.3</v>
          </cell>
          <cell r="K40">
            <v>188.12</v>
          </cell>
          <cell r="L40">
            <v>330.21</v>
          </cell>
          <cell r="M40">
            <v>515.79999999999995</v>
          </cell>
          <cell r="N40">
            <v>101.07096369250185</v>
          </cell>
          <cell r="O40">
            <v>16.920000000000002</v>
          </cell>
          <cell r="P40">
            <v>16.920000000000002</v>
          </cell>
          <cell r="Q40">
            <v>16.920000000000002</v>
          </cell>
          <cell r="R40">
            <v>16.920000000000002</v>
          </cell>
          <cell r="S40">
            <v>16.920000000000002</v>
          </cell>
          <cell r="T40">
            <v>16.920000000000002</v>
          </cell>
          <cell r="U40">
            <v>68.979999999999762</v>
          </cell>
          <cell r="V40">
            <v>119.290966</v>
          </cell>
          <cell r="W40">
            <v>188.13</v>
          </cell>
          <cell r="X40">
            <v>330.21</v>
          </cell>
          <cell r="Y40">
            <v>515.79999999999995</v>
          </cell>
          <cell r="Z40">
            <v>106.72249831600197</v>
          </cell>
          <cell r="AA40">
            <v>16.920000000000002</v>
          </cell>
          <cell r="AB40">
            <v>16.920000000000002</v>
          </cell>
          <cell r="AC40">
            <v>16.920000000000002</v>
          </cell>
          <cell r="AD40">
            <v>16.920000000000002</v>
          </cell>
          <cell r="AE40">
            <v>16.920000000000002</v>
          </cell>
          <cell r="AF40">
            <v>19.831000000000003</v>
          </cell>
          <cell r="AG40">
            <v>20.053425000000001</v>
          </cell>
          <cell r="AH40">
            <v>67.107114999999979</v>
          </cell>
          <cell r="AI40">
            <v>155.22999999999999</v>
          </cell>
          <cell r="AJ40">
            <v>269.44</v>
          </cell>
          <cell r="AK40">
            <v>515.79999999999995</v>
          </cell>
          <cell r="AL40">
            <v>86.464944064000846</v>
          </cell>
          <cell r="AM40">
            <v>16.920000000000002</v>
          </cell>
          <cell r="AN40">
            <v>16.920000000000002</v>
          </cell>
          <cell r="AO40">
            <v>16.920000000000002</v>
          </cell>
          <cell r="AP40">
            <v>16.920000000000002</v>
          </cell>
          <cell r="AQ40">
            <v>16.920000000000002</v>
          </cell>
          <cell r="AR40">
            <v>16.920000000000002</v>
          </cell>
          <cell r="AS40">
            <v>16.920000000000002</v>
          </cell>
          <cell r="AT40">
            <v>66.989999999999995</v>
          </cell>
          <cell r="AU40">
            <v>155.22</v>
          </cell>
          <cell r="AV40">
            <v>269.43</v>
          </cell>
          <cell r="AW40">
            <v>515.79999999999995</v>
          </cell>
          <cell r="AX40">
            <v>86.089170786000906</v>
          </cell>
        </row>
        <row r="41">
          <cell r="B41">
            <v>39873</v>
          </cell>
          <cell r="C41">
            <v>16.920000000000002</v>
          </cell>
          <cell r="D41">
            <v>16.920000000000002</v>
          </cell>
          <cell r="E41">
            <v>16.920000000000002</v>
          </cell>
          <cell r="F41">
            <v>16.920000000000002</v>
          </cell>
          <cell r="G41">
            <v>16.920000000000002</v>
          </cell>
          <cell r="H41">
            <v>16.920000000000002</v>
          </cell>
          <cell r="I41">
            <v>43.36</v>
          </cell>
          <cell r="J41">
            <v>146.96</v>
          </cell>
          <cell r="K41">
            <v>232.97</v>
          </cell>
          <cell r="L41">
            <v>383.04</v>
          </cell>
          <cell r="M41">
            <v>515.79999999999995</v>
          </cell>
          <cell r="N41">
            <v>117.50102710600243</v>
          </cell>
          <cell r="O41">
            <v>16.920000000000002</v>
          </cell>
          <cell r="P41">
            <v>16.920000000000002</v>
          </cell>
          <cell r="Q41">
            <v>16.920000000000002</v>
          </cell>
          <cell r="R41">
            <v>16.920000000000002</v>
          </cell>
          <cell r="S41">
            <v>16.920000000000002</v>
          </cell>
          <cell r="T41">
            <v>16.920000000000002</v>
          </cell>
          <cell r="U41">
            <v>100.35138400000001</v>
          </cell>
          <cell r="V41">
            <v>153.10031599999999</v>
          </cell>
          <cell r="W41">
            <v>232.97</v>
          </cell>
          <cell r="X41">
            <v>383.05</v>
          </cell>
          <cell r="Y41">
            <v>515.79999999999995</v>
          </cell>
          <cell r="Z41">
            <v>124.8071569020025</v>
          </cell>
          <cell r="AA41">
            <v>16.920000000000002</v>
          </cell>
          <cell r="AB41">
            <v>16.920000000000002</v>
          </cell>
          <cell r="AC41">
            <v>16.920000000000002</v>
          </cell>
          <cell r="AD41">
            <v>16.920000000000002</v>
          </cell>
          <cell r="AE41">
            <v>16.920000000000002</v>
          </cell>
          <cell r="AF41">
            <v>17.830712000000002</v>
          </cell>
          <cell r="AG41">
            <v>24.276960000000003</v>
          </cell>
          <cell r="AH41">
            <v>91.891869599999978</v>
          </cell>
          <cell r="AI41">
            <v>203.23</v>
          </cell>
          <cell r="AJ41">
            <v>362.16</v>
          </cell>
          <cell r="AK41">
            <v>515.79999999999995</v>
          </cell>
          <cell r="AL41">
            <v>99.662456942001214</v>
          </cell>
          <cell r="AM41">
            <v>16.920000000000002</v>
          </cell>
          <cell r="AN41">
            <v>16.920000000000002</v>
          </cell>
          <cell r="AO41">
            <v>16.920000000000002</v>
          </cell>
          <cell r="AP41">
            <v>16.920000000000002</v>
          </cell>
          <cell r="AQ41">
            <v>16.920000000000002</v>
          </cell>
          <cell r="AR41">
            <v>16.920000000000002</v>
          </cell>
          <cell r="AS41">
            <v>16.920000000000002</v>
          </cell>
          <cell r="AT41">
            <v>90.99</v>
          </cell>
          <cell r="AU41">
            <v>203.22</v>
          </cell>
          <cell r="AV41">
            <v>362.15</v>
          </cell>
          <cell r="AW41">
            <v>515.79999999999995</v>
          </cell>
          <cell r="AX41">
            <v>98.645152320001856</v>
          </cell>
        </row>
        <row r="42">
          <cell r="B42">
            <v>39904</v>
          </cell>
          <cell r="C42">
            <v>16.920000000000002</v>
          </cell>
          <cell r="D42">
            <v>16.920000000000002</v>
          </cell>
          <cell r="E42">
            <v>16.920000000000002</v>
          </cell>
          <cell r="F42">
            <v>16.920000000000002</v>
          </cell>
          <cell r="G42">
            <v>70.144000000000005</v>
          </cell>
          <cell r="H42">
            <v>100.26</v>
          </cell>
          <cell r="I42">
            <v>124.99</v>
          </cell>
          <cell r="J42">
            <v>159.27000000000001</v>
          </cell>
          <cell r="K42">
            <v>214.69</v>
          </cell>
          <cell r="L42">
            <v>368.69</v>
          </cell>
          <cell r="M42">
            <v>515.79999999999995</v>
          </cell>
          <cell r="N42">
            <v>136.6512830000012</v>
          </cell>
          <cell r="O42">
            <v>16.920000000000002</v>
          </cell>
          <cell r="P42">
            <v>16.920000000000002</v>
          </cell>
          <cell r="Q42">
            <v>16.920000000000002</v>
          </cell>
          <cell r="R42">
            <v>16.920000000000002</v>
          </cell>
          <cell r="S42">
            <v>70.120739</v>
          </cell>
          <cell r="T42">
            <v>97.837378999999999</v>
          </cell>
          <cell r="U42">
            <v>124.6</v>
          </cell>
          <cell r="V42">
            <v>161.08222799999999</v>
          </cell>
          <cell r="W42">
            <v>214.69</v>
          </cell>
          <cell r="X42">
            <v>368.69</v>
          </cell>
          <cell r="Y42">
            <v>515.79999999999995</v>
          </cell>
          <cell r="Z42">
            <v>138.56530481050123</v>
          </cell>
          <cell r="AA42">
            <v>16.920000000000002</v>
          </cell>
          <cell r="AB42">
            <v>16.920000000000002</v>
          </cell>
          <cell r="AC42">
            <v>16.920000000000002</v>
          </cell>
          <cell r="AD42">
            <v>16.920000000000002</v>
          </cell>
          <cell r="AE42">
            <v>16.920000000000002</v>
          </cell>
          <cell r="AF42">
            <v>20.586000000000002</v>
          </cell>
          <cell r="AG42">
            <v>82.64</v>
          </cell>
          <cell r="AH42">
            <v>124.07</v>
          </cell>
          <cell r="AI42">
            <v>179.13</v>
          </cell>
          <cell r="AJ42">
            <v>289.41000000000003</v>
          </cell>
          <cell r="AK42">
            <v>515.79999999999995</v>
          </cell>
          <cell r="AL42">
            <v>105.95335417150109</v>
          </cell>
          <cell r="AM42">
            <v>16.920000000000002</v>
          </cell>
          <cell r="AN42">
            <v>16.920000000000002</v>
          </cell>
          <cell r="AO42">
            <v>16.920000000000002</v>
          </cell>
          <cell r="AP42">
            <v>16.920000000000002</v>
          </cell>
          <cell r="AQ42">
            <v>16.920000000000002</v>
          </cell>
          <cell r="AR42">
            <v>16.920000000000002</v>
          </cell>
          <cell r="AS42">
            <v>82.63</v>
          </cell>
          <cell r="AT42">
            <v>124.06</v>
          </cell>
          <cell r="AU42">
            <v>179.12</v>
          </cell>
          <cell r="AV42">
            <v>289.39999999999998</v>
          </cell>
          <cell r="AW42">
            <v>515.79999999999995</v>
          </cell>
          <cell r="AX42">
            <v>105.69243400000197</v>
          </cell>
        </row>
        <row r="43">
          <cell r="B43">
            <v>39934</v>
          </cell>
          <cell r="C43">
            <v>16.920000000000002</v>
          </cell>
          <cell r="D43">
            <v>16.920000000000002</v>
          </cell>
          <cell r="E43">
            <v>64.637</v>
          </cell>
          <cell r="F43">
            <v>64.637</v>
          </cell>
          <cell r="G43">
            <v>91</v>
          </cell>
          <cell r="H43">
            <v>121.85</v>
          </cell>
          <cell r="I43">
            <v>142.91</v>
          </cell>
          <cell r="J43">
            <v>176.17</v>
          </cell>
          <cell r="K43">
            <v>214.2360000000007</v>
          </cell>
          <cell r="L43">
            <v>457.15</v>
          </cell>
          <cell r="M43">
            <v>515.79999999999995</v>
          </cell>
          <cell r="N43">
            <v>151.71887019200076</v>
          </cell>
          <cell r="O43">
            <v>16.920000000000002</v>
          </cell>
          <cell r="P43">
            <v>16.920000000000002</v>
          </cell>
          <cell r="Q43">
            <v>60.331368000000005</v>
          </cell>
          <cell r="R43">
            <v>60.331368000000005</v>
          </cell>
          <cell r="S43">
            <v>82.163945600000005</v>
          </cell>
          <cell r="T43">
            <v>102.72748</v>
          </cell>
          <cell r="U43">
            <v>130.30000000000001</v>
          </cell>
          <cell r="V43">
            <v>160.96</v>
          </cell>
          <cell r="W43">
            <v>214.38979599999999</v>
          </cell>
          <cell r="X43">
            <v>395.71</v>
          </cell>
          <cell r="Y43">
            <v>515.79999999999995</v>
          </cell>
          <cell r="Z43">
            <v>148.40641078200065</v>
          </cell>
          <cell r="AA43">
            <v>16.920000000000002</v>
          </cell>
          <cell r="AB43">
            <v>16.920000000000002</v>
          </cell>
          <cell r="AC43">
            <v>53.71</v>
          </cell>
          <cell r="AD43">
            <v>53.71</v>
          </cell>
          <cell r="AE43">
            <v>77.63</v>
          </cell>
          <cell r="AF43">
            <v>97.51</v>
          </cell>
          <cell r="AG43">
            <v>118.11</v>
          </cell>
          <cell r="AH43">
            <v>150.12199999999993</v>
          </cell>
          <cell r="AI43">
            <v>182.465056</v>
          </cell>
          <cell r="AJ43">
            <v>427.29</v>
          </cell>
          <cell r="AK43">
            <v>515.79999999999995</v>
          </cell>
          <cell r="AL43">
            <v>136.7024101859999</v>
          </cell>
          <cell r="AM43">
            <v>16.920000000000002</v>
          </cell>
          <cell r="AN43">
            <v>16.920000000000002</v>
          </cell>
          <cell r="AO43">
            <v>53.7</v>
          </cell>
          <cell r="AP43">
            <v>53.7</v>
          </cell>
          <cell r="AQ43">
            <v>77.858000000000004</v>
          </cell>
          <cell r="AR43">
            <v>97.5</v>
          </cell>
          <cell r="AS43">
            <v>118.11</v>
          </cell>
          <cell r="AT43">
            <v>154.68199999999999</v>
          </cell>
          <cell r="AU43">
            <v>197.06</v>
          </cell>
          <cell r="AV43">
            <v>427.28</v>
          </cell>
          <cell r="AW43">
            <v>515.79999999999995</v>
          </cell>
          <cell r="AX43">
            <v>137.20030673800079</v>
          </cell>
        </row>
        <row r="44">
          <cell r="B44">
            <v>39965</v>
          </cell>
          <cell r="C44">
            <v>16.920000000000002</v>
          </cell>
          <cell r="D44">
            <v>16.920000000000002</v>
          </cell>
          <cell r="E44">
            <v>64.86</v>
          </cell>
          <cell r="F44">
            <v>64.86</v>
          </cell>
          <cell r="G44">
            <v>84.094000000000008</v>
          </cell>
          <cell r="H44">
            <v>104.27</v>
          </cell>
          <cell r="I44">
            <v>133.03</v>
          </cell>
          <cell r="J44">
            <v>164.54</v>
          </cell>
          <cell r="K44">
            <v>216.97200000000007</v>
          </cell>
          <cell r="L44">
            <v>305.33</v>
          </cell>
          <cell r="M44">
            <v>515.79999999999995</v>
          </cell>
          <cell r="N44">
            <v>145.46438018800043</v>
          </cell>
          <cell r="O44">
            <v>16.920000000000002</v>
          </cell>
          <cell r="P44">
            <v>16.920000000000002</v>
          </cell>
          <cell r="Q44">
            <v>53.078749999999999</v>
          </cell>
          <cell r="R44">
            <v>53.078749999999999</v>
          </cell>
          <cell r="S44">
            <v>76.180000000000007</v>
          </cell>
          <cell r="T44">
            <v>97.144999999999996</v>
          </cell>
          <cell r="U44">
            <v>119.69</v>
          </cell>
          <cell r="V44">
            <v>143.88124999999999</v>
          </cell>
          <cell r="W44">
            <v>215.94</v>
          </cell>
          <cell r="X44">
            <v>305.33099999999996</v>
          </cell>
          <cell r="Y44">
            <v>515.79999999999995</v>
          </cell>
          <cell r="Z44">
            <v>137.34516125000022</v>
          </cell>
          <cell r="AA44">
            <v>16.920000000000002</v>
          </cell>
          <cell r="AB44">
            <v>16.920000000000002</v>
          </cell>
          <cell r="AC44">
            <v>58.701476</v>
          </cell>
          <cell r="AD44">
            <v>58.701476</v>
          </cell>
          <cell r="AE44">
            <v>71.8</v>
          </cell>
          <cell r="AF44">
            <v>89.210560000000001</v>
          </cell>
          <cell r="AG44">
            <v>112.32929</v>
          </cell>
          <cell r="AH44">
            <v>141.68</v>
          </cell>
          <cell r="AI44">
            <v>186.38077999999999</v>
          </cell>
          <cell r="AJ44">
            <v>317.54661200000004</v>
          </cell>
          <cell r="AK44">
            <v>515.79999999999995</v>
          </cell>
          <cell r="AL44">
            <v>132.765718002</v>
          </cell>
          <cell r="AM44">
            <v>16.920000000000002</v>
          </cell>
          <cell r="AN44">
            <v>16.920000000000002</v>
          </cell>
          <cell r="AO44">
            <v>60.53</v>
          </cell>
          <cell r="AP44">
            <v>60.53</v>
          </cell>
          <cell r="AQ44">
            <v>81.63</v>
          </cell>
          <cell r="AR44">
            <v>104.215</v>
          </cell>
          <cell r="AS44">
            <v>124.49</v>
          </cell>
          <cell r="AT44">
            <v>161.34</v>
          </cell>
          <cell r="AU44">
            <v>218.55</v>
          </cell>
          <cell r="AV44">
            <v>370.46200000000084</v>
          </cell>
          <cell r="AW44">
            <v>515.79999999999995</v>
          </cell>
          <cell r="AX44">
            <v>144.36173000000062</v>
          </cell>
        </row>
        <row r="45">
          <cell r="B45">
            <v>39995</v>
          </cell>
          <cell r="C45">
            <v>16.920000000000002</v>
          </cell>
          <cell r="D45">
            <v>19.91</v>
          </cell>
          <cell r="E45">
            <v>59.29</v>
          </cell>
          <cell r="F45">
            <v>59.29</v>
          </cell>
          <cell r="G45">
            <v>80.438000000000002</v>
          </cell>
          <cell r="H45">
            <v>97.49</v>
          </cell>
          <cell r="I45">
            <v>124.97</v>
          </cell>
          <cell r="J45">
            <v>153.24</v>
          </cell>
          <cell r="K45">
            <v>212.84</v>
          </cell>
          <cell r="L45">
            <v>345.53598010000354</v>
          </cell>
          <cell r="M45">
            <v>515.79999999999995</v>
          </cell>
          <cell r="N45">
            <v>140.8884543270002</v>
          </cell>
          <cell r="O45">
            <v>16.920000000000002</v>
          </cell>
          <cell r="P45">
            <v>18.844962000000002</v>
          </cell>
          <cell r="Q45">
            <v>52.319315599999797</v>
          </cell>
          <cell r="R45">
            <v>52.319315599999797</v>
          </cell>
          <cell r="S45">
            <v>71.063856000000001</v>
          </cell>
          <cell r="T45">
            <v>93.89</v>
          </cell>
          <cell r="U45">
            <v>109.96197600000001</v>
          </cell>
          <cell r="V45">
            <v>142.06287800000001</v>
          </cell>
          <cell r="W45">
            <v>194.84582200000006</v>
          </cell>
          <cell r="X45">
            <v>338.09894400000002</v>
          </cell>
          <cell r="Y45">
            <v>515.79999999999995</v>
          </cell>
          <cell r="Z45">
            <v>132.70705056400007</v>
          </cell>
          <cell r="AA45">
            <v>16.920000000000002</v>
          </cell>
          <cell r="AB45">
            <v>17.776254000000002</v>
          </cell>
          <cell r="AC45">
            <v>53.251798000000001</v>
          </cell>
          <cell r="AD45">
            <v>53.251798000000001</v>
          </cell>
          <cell r="AE45">
            <v>70.379481000000013</v>
          </cell>
          <cell r="AF45">
            <v>84.683804000000009</v>
          </cell>
          <cell r="AG45">
            <v>107.38077500000001</v>
          </cell>
          <cell r="AH45">
            <v>131.12586100000001</v>
          </cell>
          <cell r="AI45">
            <v>190.23751999999999</v>
          </cell>
          <cell r="AJ45">
            <v>327.00454100000002</v>
          </cell>
          <cell r="AK45">
            <v>515.79999999999995</v>
          </cell>
          <cell r="AL45">
            <v>132.41252603900028</v>
          </cell>
          <cell r="AM45">
            <v>16.920000000000002</v>
          </cell>
          <cell r="AN45">
            <v>19.908999999999999</v>
          </cell>
          <cell r="AO45">
            <v>59.54</v>
          </cell>
          <cell r="AP45">
            <v>59.54</v>
          </cell>
          <cell r="AQ45">
            <v>81.215999999999994</v>
          </cell>
          <cell r="AR45">
            <v>97.75</v>
          </cell>
          <cell r="AS45">
            <v>130.44999999999999</v>
          </cell>
          <cell r="AT45">
            <v>168.58699999999982</v>
          </cell>
          <cell r="AU45">
            <v>274.72600000000011</v>
          </cell>
          <cell r="AV45">
            <v>443.21</v>
          </cell>
          <cell r="AW45">
            <v>515.79999999999995</v>
          </cell>
          <cell r="AX45">
            <v>160.26030999999946</v>
          </cell>
        </row>
        <row r="46">
          <cell r="B46">
            <v>40026</v>
          </cell>
          <cell r="C46">
            <v>16.920000000000002</v>
          </cell>
          <cell r="D46">
            <v>18.16</v>
          </cell>
          <cell r="E46">
            <v>63.63</v>
          </cell>
          <cell r="F46">
            <v>63.63</v>
          </cell>
          <cell r="G46">
            <v>82.51</v>
          </cell>
          <cell r="H46">
            <v>100.13</v>
          </cell>
          <cell r="I46">
            <v>124.99</v>
          </cell>
          <cell r="J46">
            <v>157.02000000000001</v>
          </cell>
          <cell r="K46">
            <v>206.5</v>
          </cell>
          <cell r="L46">
            <v>389.63</v>
          </cell>
          <cell r="M46">
            <v>515.79999999999995</v>
          </cell>
          <cell r="N46">
            <v>148.33354832399996</v>
          </cell>
          <cell r="O46">
            <v>16.920000000000002</v>
          </cell>
          <cell r="P46">
            <v>17.698224000000003</v>
          </cell>
          <cell r="Q46">
            <v>52.185596000000004</v>
          </cell>
          <cell r="R46">
            <v>52.185596000000004</v>
          </cell>
          <cell r="S46">
            <v>73.739999999999995</v>
          </cell>
          <cell r="T46">
            <v>93.256067999999999</v>
          </cell>
          <cell r="U46">
            <v>117.46</v>
          </cell>
          <cell r="V46">
            <v>140.10231919999993</v>
          </cell>
          <cell r="W46">
            <v>208.16058799999999</v>
          </cell>
          <cell r="X46">
            <v>360.91</v>
          </cell>
          <cell r="Y46">
            <v>515.79999999999995</v>
          </cell>
          <cell r="Z46">
            <v>139.71640023000015</v>
          </cell>
          <cell r="AA46">
            <v>16.920000000000002</v>
          </cell>
          <cell r="AB46">
            <v>17.698224000000003</v>
          </cell>
          <cell r="AC46">
            <v>62.801280799999802</v>
          </cell>
          <cell r="AD46">
            <v>62.801280799999802</v>
          </cell>
          <cell r="AE46">
            <v>73.065640000000002</v>
          </cell>
          <cell r="AF46">
            <v>90.309416000000013</v>
          </cell>
          <cell r="AG46">
            <v>116.28456</v>
          </cell>
          <cell r="AH46">
            <v>148.6040184</v>
          </cell>
          <cell r="AI46">
            <v>226.83704800000001</v>
          </cell>
          <cell r="AJ46">
            <v>390.60445600000003</v>
          </cell>
          <cell r="AK46">
            <v>515.79999999999995</v>
          </cell>
          <cell r="AL46">
            <v>144.81671506799958</v>
          </cell>
          <cell r="AM46">
            <v>16.920000000000002</v>
          </cell>
          <cell r="AN46">
            <v>20.239999999999998</v>
          </cell>
          <cell r="AO46">
            <v>73.510000000000005</v>
          </cell>
          <cell r="AP46">
            <v>73.510000000000005</v>
          </cell>
          <cell r="AQ46">
            <v>103.91</v>
          </cell>
          <cell r="AR46">
            <v>136.69999999999999</v>
          </cell>
          <cell r="AS46">
            <v>178.74199999999976</v>
          </cell>
          <cell r="AT46">
            <v>232.39</v>
          </cell>
          <cell r="AU46">
            <v>363.12</v>
          </cell>
          <cell r="AV46">
            <v>515.79999999999995</v>
          </cell>
          <cell r="AW46">
            <v>515.79999999999995</v>
          </cell>
          <cell r="AX46">
            <v>195.51557499999905</v>
          </cell>
        </row>
        <row r="47">
          <cell r="B47">
            <v>40057</v>
          </cell>
          <cell r="C47">
            <v>16.920000000000002</v>
          </cell>
          <cell r="D47">
            <v>16.920000000000002</v>
          </cell>
          <cell r="E47">
            <v>65.430000000000007</v>
          </cell>
          <cell r="F47">
            <v>65.430000000000007</v>
          </cell>
          <cell r="G47">
            <v>84.19</v>
          </cell>
          <cell r="H47">
            <v>100.1</v>
          </cell>
          <cell r="I47">
            <v>124.219612</v>
          </cell>
          <cell r="J47">
            <v>152.99</v>
          </cell>
          <cell r="K47">
            <v>217.25</v>
          </cell>
          <cell r="L47">
            <v>422.91</v>
          </cell>
          <cell r="M47">
            <v>515.79999999999995</v>
          </cell>
          <cell r="N47">
            <v>148.8761019749995</v>
          </cell>
          <cell r="O47">
            <v>16.920000000000002</v>
          </cell>
          <cell r="P47">
            <v>16.920000000000002</v>
          </cell>
          <cell r="Q47">
            <v>56.208750000000002</v>
          </cell>
          <cell r="R47">
            <v>56.208750000000002</v>
          </cell>
          <cell r="S47">
            <v>70.321750000000009</v>
          </cell>
          <cell r="T47">
            <v>89.48</v>
          </cell>
          <cell r="U47">
            <v>116.71</v>
          </cell>
          <cell r="V47">
            <v>149.49</v>
          </cell>
          <cell r="W47">
            <v>215.19374999999999</v>
          </cell>
          <cell r="X47">
            <v>357.11</v>
          </cell>
          <cell r="Y47">
            <v>515.79999999999995</v>
          </cell>
          <cell r="Z47">
            <v>137.17563187499994</v>
          </cell>
          <cell r="AA47">
            <v>16.920000000000002</v>
          </cell>
          <cell r="AB47">
            <v>16.920000000000002</v>
          </cell>
          <cell r="AC47">
            <v>62.647500000000001</v>
          </cell>
          <cell r="AD47">
            <v>62.647500000000001</v>
          </cell>
          <cell r="AE47">
            <v>83.248542</v>
          </cell>
          <cell r="AF47">
            <v>96.588542000000004</v>
          </cell>
          <cell r="AG47">
            <v>125.04341000000001</v>
          </cell>
          <cell r="AH47">
            <v>165.90847200000002</v>
          </cell>
          <cell r="AI47">
            <v>253.08658600000001</v>
          </cell>
          <cell r="AJ47">
            <v>482.02744420000062</v>
          </cell>
          <cell r="AK47">
            <v>515.79999999999995</v>
          </cell>
          <cell r="AL47">
            <v>155.41624691299924</v>
          </cell>
          <cell r="AM47">
            <v>16.920000000000002</v>
          </cell>
          <cell r="AN47">
            <v>17.87</v>
          </cell>
          <cell r="AO47">
            <v>81.953999999999994</v>
          </cell>
          <cell r="AP47">
            <v>81.953999999999994</v>
          </cell>
          <cell r="AQ47">
            <v>119</v>
          </cell>
          <cell r="AR47">
            <v>145.88</v>
          </cell>
          <cell r="AS47">
            <v>192.67</v>
          </cell>
          <cell r="AT47">
            <v>250.4</v>
          </cell>
          <cell r="AU47">
            <v>367.23</v>
          </cell>
          <cell r="AV47">
            <v>515.79999999999995</v>
          </cell>
          <cell r="AW47">
            <v>515.79999999999995</v>
          </cell>
          <cell r="AX47">
            <v>204.674139999998</v>
          </cell>
        </row>
        <row r="48">
          <cell r="B48">
            <v>40087</v>
          </cell>
          <cell r="C48">
            <v>16.920000000000002</v>
          </cell>
          <cell r="D48">
            <v>16.920000000000002</v>
          </cell>
          <cell r="E48">
            <v>67.06</v>
          </cell>
          <cell r="F48">
            <v>67.06</v>
          </cell>
          <cell r="G48">
            <v>90.781999999999996</v>
          </cell>
          <cell r="H48">
            <v>115.285</v>
          </cell>
          <cell r="I48">
            <v>139.47599999999937</v>
          </cell>
          <cell r="J48">
            <v>175.408805</v>
          </cell>
          <cell r="K48">
            <v>253.46</v>
          </cell>
          <cell r="L48">
            <v>442.79</v>
          </cell>
          <cell r="M48">
            <v>515.79999999999995</v>
          </cell>
          <cell r="N48">
            <v>164.26693464299962</v>
          </cell>
          <cell r="O48">
            <v>16.920000000000002</v>
          </cell>
          <cell r="P48">
            <v>16.920000000000002</v>
          </cell>
          <cell r="Q48">
            <v>59.369357999999998</v>
          </cell>
          <cell r="R48">
            <v>59.369357999999998</v>
          </cell>
          <cell r="S48">
            <v>80.930337999999992</v>
          </cell>
          <cell r="T48">
            <v>97.67</v>
          </cell>
          <cell r="U48">
            <v>137.69999999999999</v>
          </cell>
          <cell r="V48">
            <v>186.28826599999999</v>
          </cell>
          <cell r="W48">
            <v>253.46</v>
          </cell>
          <cell r="X48">
            <v>344.31387000000001</v>
          </cell>
          <cell r="Y48">
            <v>515.79999999999995</v>
          </cell>
          <cell r="Z48">
            <v>153.71163900199977</v>
          </cell>
          <cell r="AA48">
            <v>16.920000000000002</v>
          </cell>
          <cell r="AB48">
            <v>16.920000000000002</v>
          </cell>
          <cell r="AC48">
            <v>66.01388399999999</v>
          </cell>
          <cell r="AD48">
            <v>66.01388399999999</v>
          </cell>
          <cell r="AE48">
            <v>90.640670799999995</v>
          </cell>
          <cell r="AF48">
            <v>116.24429599999999</v>
          </cell>
          <cell r="AG48">
            <v>145.57269199999999</v>
          </cell>
          <cell r="AH48">
            <v>202.73525000000001</v>
          </cell>
          <cell r="AI48">
            <v>310.36</v>
          </cell>
          <cell r="AJ48">
            <v>515.79999999999995</v>
          </cell>
          <cell r="AK48">
            <v>515.79999999999995</v>
          </cell>
          <cell r="AL48">
            <v>177.4396321469994</v>
          </cell>
          <cell r="AM48">
            <v>16.920000000000002</v>
          </cell>
          <cell r="AN48">
            <v>17.63</v>
          </cell>
          <cell r="AO48">
            <v>92.72</v>
          </cell>
          <cell r="AP48">
            <v>92.72</v>
          </cell>
          <cell r="AQ48">
            <v>126.53</v>
          </cell>
          <cell r="AR48">
            <v>165.04</v>
          </cell>
          <cell r="AS48">
            <v>207.19</v>
          </cell>
          <cell r="AT48">
            <v>268.67</v>
          </cell>
          <cell r="AU48">
            <v>394.25</v>
          </cell>
          <cell r="AV48">
            <v>515.79999999999995</v>
          </cell>
          <cell r="AW48">
            <v>515.79999999999995</v>
          </cell>
          <cell r="AX48">
            <v>217.51154999999858</v>
          </cell>
        </row>
        <row r="49">
          <cell r="B49">
            <v>40118</v>
          </cell>
          <cell r="C49">
            <v>16.920000000000002</v>
          </cell>
          <cell r="D49">
            <v>16.920000000000002</v>
          </cell>
          <cell r="E49">
            <v>55.890614299999953</v>
          </cell>
          <cell r="F49">
            <v>55.890614299999953</v>
          </cell>
          <cell r="G49">
            <v>78.631199999999993</v>
          </cell>
          <cell r="H49">
            <v>108.8</v>
          </cell>
          <cell r="I49">
            <v>132.97</v>
          </cell>
          <cell r="J49">
            <v>183.47</v>
          </cell>
          <cell r="K49">
            <v>272.04000000000002</v>
          </cell>
          <cell r="L49">
            <v>435.99</v>
          </cell>
          <cell r="M49">
            <v>515.79999999999995</v>
          </cell>
          <cell r="N49">
            <v>158.93806258250021</v>
          </cell>
          <cell r="O49">
            <v>16.920000000000002</v>
          </cell>
          <cell r="P49">
            <v>16.920000000000002</v>
          </cell>
          <cell r="Q49">
            <v>50.994947999999908</v>
          </cell>
          <cell r="R49">
            <v>50.994947999999908</v>
          </cell>
          <cell r="S49">
            <v>78.599999999999994</v>
          </cell>
          <cell r="T49">
            <v>97.28</v>
          </cell>
          <cell r="U49">
            <v>130.28</v>
          </cell>
          <cell r="V49">
            <v>183.48</v>
          </cell>
          <cell r="W49">
            <v>271.840281</v>
          </cell>
          <cell r="X49">
            <v>436</v>
          </cell>
          <cell r="Y49">
            <v>515.79999999999995</v>
          </cell>
          <cell r="Z49">
            <v>154.6453269940001</v>
          </cell>
          <cell r="AA49">
            <v>16.920000000000002</v>
          </cell>
          <cell r="AB49">
            <v>16.920000000000002</v>
          </cell>
          <cell r="AC49">
            <v>56.558064899999962</v>
          </cell>
          <cell r="AD49">
            <v>56.558064899999962</v>
          </cell>
          <cell r="AE49">
            <v>78.598433199999988</v>
          </cell>
          <cell r="AF49">
            <v>111.799043</v>
          </cell>
          <cell r="AG49">
            <v>145.50355300000001</v>
          </cell>
          <cell r="AH49">
            <v>186.11700000000002</v>
          </cell>
          <cell r="AI49">
            <v>304.71899999999999</v>
          </cell>
          <cell r="AJ49">
            <v>515.79999999999995</v>
          </cell>
          <cell r="AK49">
            <v>515.79999999999995</v>
          </cell>
          <cell r="AL49">
            <v>168.49730782549909</v>
          </cell>
          <cell r="AM49">
            <v>16.920000000000002</v>
          </cell>
          <cell r="AN49">
            <v>16.920000000000002</v>
          </cell>
          <cell r="AO49">
            <v>70.849999999999994</v>
          </cell>
          <cell r="AP49">
            <v>70.849999999999994</v>
          </cell>
          <cell r="AQ49">
            <v>106.08800000000005</v>
          </cell>
          <cell r="AR49">
            <v>132.965</v>
          </cell>
          <cell r="AS49">
            <v>180.87</v>
          </cell>
          <cell r="AT49">
            <v>268.94</v>
          </cell>
          <cell r="AU49">
            <v>405.26</v>
          </cell>
          <cell r="AV49">
            <v>515.79999999999995</v>
          </cell>
          <cell r="AW49">
            <v>515.79999999999995</v>
          </cell>
          <cell r="AX49">
            <v>195.56649949999985</v>
          </cell>
        </row>
        <row r="50">
          <cell r="B50">
            <v>40148</v>
          </cell>
          <cell r="C50">
            <v>16.920000000000002</v>
          </cell>
          <cell r="D50">
            <v>16.920000000000002</v>
          </cell>
          <cell r="E50">
            <v>45.75</v>
          </cell>
          <cell r="F50">
            <v>45.75</v>
          </cell>
          <cell r="G50">
            <v>68.45</v>
          </cell>
          <cell r="H50">
            <v>102.29</v>
          </cell>
          <cell r="I50">
            <v>135.87</v>
          </cell>
          <cell r="J50">
            <v>170.72</v>
          </cell>
          <cell r="K50">
            <v>268.37</v>
          </cell>
          <cell r="L50">
            <v>422.1</v>
          </cell>
          <cell r="M50">
            <v>515.79999999999995</v>
          </cell>
          <cell r="N50">
            <v>156.1582781259996</v>
          </cell>
          <cell r="O50">
            <v>16.920000000000002</v>
          </cell>
          <cell r="P50">
            <v>16.920000000000002</v>
          </cell>
          <cell r="Q50">
            <v>46.62</v>
          </cell>
          <cell r="R50">
            <v>46.62</v>
          </cell>
          <cell r="S50">
            <v>70.790000000000006</v>
          </cell>
          <cell r="T50">
            <v>115.85</v>
          </cell>
          <cell r="U50">
            <v>146.22999999999999</v>
          </cell>
          <cell r="V50">
            <v>170.73</v>
          </cell>
          <cell r="W50">
            <v>273.47720000000004</v>
          </cell>
          <cell r="X50">
            <v>474.158232</v>
          </cell>
          <cell r="Y50">
            <v>515.79999999999995</v>
          </cell>
          <cell r="Z50">
            <v>159.81308821399941</v>
          </cell>
          <cell r="AA50">
            <v>16.920000000000002</v>
          </cell>
          <cell r="AB50">
            <v>16.920000000000002</v>
          </cell>
          <cell r="AC50">
            <v>46.62</v>
          </cell>
          <cell r="AD50">
            <v>46.62</v>
          </cell>
          <cell r="AE50">
            <v>70.209999999999994</v>
          </cell>
          <cell r="AF50">
            <v>103.83</v>
          </cell>
          <cell r="AG50">
            <v>132.469988</v>
          </cell>
          <cell r="AH50">
            <v>170.71</v>
          </cell>
          <cell r="AI50">
            <v>237.43211200000002</v>
          </cell>
          <cell r="AJ50">
            <v>479.78068000000206</v>
          </cell>
          <cell r="AK50">
            <v>515.79999999999995</v>
          </cell>
          <cell r="AL50">
            <v>154.73262782199933</v>
          </cell>
          <cell r="AM50">
            <v>16.920000000000002</v>
          </cell>
          <cell r="AN50">
            <v>16.920000000000002</v>
          </cell>
          <cell r="AO50">
            <v>45.3</v>
          </cell>
          <cell r="AP50">
            <v>45.3</v>
          </cell>
          <cell r="AQ50">
            <v>71.86</v>
          </cell>
          <cell r="AR50">
            <v>110.16500000000001</v>
          </cell>
          <cell r="AS50">
            <v>156.87</v>
          </cell>
          <cell r="AT50">
            <v>218.69</v>
          </cell>
          <cell r="AU50">
            <v>296.89999999999998</v>
          </cell>
          <cell r="AV50">
            <v>515.79999999999995</v>
          </cell>
          <cell r="AW50">
            <v>515.79999999999995</v>
          </cell>
          <cell r="AX50">
            <v>167.85164924799932</v>
          </cell>
        </row>
        <row r="51">
          <cell r="B51">
            <v>40179</v>
          </cell>
          <cell r="C51">
            <v>16.920000000000002</v>
          </cell>
          <cell r="D51">
            <v>16.920000000000002</v>
          </cell>
          <cell r="E51">
            <v>16.920000000000002</v>
          </cell>
          <cell r="F51">
            <v>16.920000000000002</v>
          </cell>
          <cell r="G51">
            <v>39.520000000000003</v>
          </cell>
          <cell r="H51">
            <v>97.34</v>
          </cell>
          <cell r="I51">
            <v>128.71199999999959</v>
          </cell>
          <cell r="J51">
            <v>159.53</v>
          </cell>
          <cell r="K51">
            <v>249.92</v>
          </cell>
          <cell r="L51">
            <v>373.25800000000066</v>
          </cell>
          <cell r="M51">
            <v>515.79999999999995</v>
          </cell>
          <cell r="N51">
            <v>142.39069296200088</v>
          </cell>
          <cell r="O51">
            <v>16.920000000000002</v>
          </cell>
          <cell r="P51">
            <v>16.920000000000002</v>
          </cell>
          <cell r="Q51">
            <v>16.920000000000002</v>
          </cell>
          <cell r="R51">
            <v>16.920000000000002</v>
          </cell>
          <cell r="S51">
            <v>50.9</v>
          </cell>
          <cell r="T51">
            <v>97.34</v>
          </cell>
          <cell r="U51">
            <v>130.70180639999992</v>
          </cell>
          <cell r="V51">
            <v>159.53</v>
          </cell>
          <cell r="W51">
            <v>276.60000000000002</v>
          </cell>
          <cell r="X51">
            <v>374.31236799999999</v>
          </cell>
          <cell r="Y51">
            <v>515.79999999999995</v>
          </cell>
          <cell r="Z51">
            <v>145.42808901600077</v>
          </cell>
          <cell r="AA51">
            <v>16.920000000000002</v>
          </cell>
          <cell r="AB51">
            <v>16.920000000000002</v>
          </cell>
          <cell r="AC51">
            <v>19.149999999999999</v>
          </cell>
          <cell r="AD51">
            <v>19.149999999999999</v>
          </cell>
          <cell r="AE51">
            <v>34.768784000000004</v>
          </cell>
          <cell r="AF51">
            <v>83.08</v>
          </cell>
          <cell r="AG51">
            <v>116.57</v>
          </cell>
          <cell r="AH51">
            <v>147.81</v>
          </cell>
          <cell r="AI51">
            <v>225.81114080000006</v>
          </cell>
          <cell r="AJ51">
            <v>341.50481600000001</v>
          </cell>
          <cell r="AK51">
            <v>515.79999999999995</v>
          </cell>
          <cell r="AL51">
            <v>131.38952431800107</v>
          </cell>
          <cell r="AM51">
            <v>16.920000000000002</v>
          </cell>
          <cell r="AN51">
            <v>16.920000000000002</v>
          </cell>
          <cell r="AO51">
            <v>16.920000000000002</v>
          </cell>
          <cell r="AP51">
            <v>16.920000000000002</v>
          </cell>
          <cell r="AQ51">
            <v>29.62</v>
          </cell>
          <cell r="AR51">
            <v>83.07</v>
          </cell>
          <cell r="AS51">
            <v>116.56</v>
          </cell>
          <cell r="AT51">
            <v>149.99</v>
          </cell>
          <cell r="AU51">
            <v>258.36</v>
          </cell>
          <cell r="AV51">
            <v>403.4</v>
          </cell>
          <cell r="AW51">
            <v>515.79999999999995</v>
          </cell>
          <cell r="AX51">
            <v>135.89860494000152</v>
          </cell>
        </row>
        <row r="52">
          <cell r="B52">
            <v>40210</v>
          </cell>
          <cell r="C52">
            <v>16.920000000000002</v>
          </cell>
          <cell r="D52">
            <v>16.920000000000002</v>
          </cell>
          <cell r="E52">
            <v>16.920000000000002</v>
          </cell>
          <cell r="F52">
            <v>16.920000000000002</v>
          </cell>
          <cell r="G52">
            <v>16.920000000000002</v>
          </cell>
          <cell r="H52">
            <v>34.448062499999999</v>
          </cell>
          <cell r="I52">
            <v>103.25</v>
          </cell>
          <cell r="J52">
            <v>156.90199999999987</v>
          </cell>
          <cell r="K52">
            <v>204.61</v>
          </cell>
          <cell r="L52">
            <v>449.4</v>
          </cell>
          <cell r="M52">
            <v>515.79999999999995</v>
          </cell>
          <cell r="N52">
            <v>126.27300478600216</v>
          </cell>
          <cell r="O52">
            <v>16.920000000000002</v>
          </cell>
          <cell r="P52">
            <v>16.920000000000002</v>
          </cell>
          <cell r="Q52">
            <v>16.920000000000002</v>
          </cell>
          <cell r="R52">
            <v>16.920000000000002</v>
          </cell>
          <cell r="S52">
            <v>16.920000000000002</v>
          </cell>
          <cell r="T52">
            <v>42.482024000000003</v>
          </cell>
          <cell r="U52">
            <v>103.25</v>
          </cell>
          <cell r="V52">
            <v>154.43</v>
          </cell>
          <cell r="W52">
            <v>204.61</v>
          </cell>
          <cell r="X52">
            <v>449.4</v>
          </cell>
          <cell r="Y52">
            <v>515.79999999999995</v>
          </cell>
          <cell r="Z52">
            <v>127.2319441185018</v>
          </cell>
          <cell r="AA52">
            <v>16.920000000000002</v>
          </cell>
          <cell r="AB52">
            <v>16.920000000000002</v>
          </cell>
          <cell r="AC52">
            <v>16.920000000000002</v>
          </cell>
          <cell r="AD52">
            <v>16.920000000000002</v>
          </cell>
          <cell r="AE52">
            <v>19.857445000000006</v>
          </cell>
          <cell r="AF52">
            <v>24.731825000000001</v>
          </cell>
          <cell r="AG52">
            <v>75.7</v>
          </cell>
          <cell r="AH52">
            <v>145.35</v>
          </cell>
          <cell r="AI52">
            <v>178.16</v>
          </cell>
          <cell r="AJ52">
            <v>384.55</v>
          </cell>
          <cell r="AK52">
            <v>515.79999999999995</v>
          </cell>
          <cell r="AL52">
            <v>113.09328092200219</v>
          </cell>
          <cell r="AM52">
            <v>16.920000000000002</v>
          </cell>
          <cell r="AN52">
            <v>16.920000000000002</v>
          </cell>
          <cell r="AO52">
            <v>16.920000000000002</v>
          </cell>
          <cell r="AP52">
            <v>16.920000000000002</v>
          </cell>
          <cell r="AQ52">
            <v>16.920000000000002</v>
          </cell>
          <cell r="AR52">
            <v>16.920000000000002</v>
          </cell>
          <cell r="AS52">
            <v>75.69</v>
          </cell>
          <cell r="AT52">
            <v>145.34</v>
          </cell>
          <cell r="AU52">
            <v>178.15</v>
          </cell>
          <cell r="AV52">
            <v>384.54</v>
          </cell>
          <cell r="AW52">
            <v>515.79999999999995</v>
          </cell>
          <cell r="AX52">
            <v>112.84318829200215</v>
          </cell>
        </row>
        <row r="53">
          <cell r="B53">
            <v>40238</v>
          </cell>
          <cell r="C53">
            <v>16.920000000000002</v>
          </cell>
          <cell r="D53">
            <v>16.920000000000002</v>
          </cell>
          <cell r="E53">
            <v>16.920000000000002</v>
          </cell>
          <cell r="F53">
            <v>16.920000000000002</v>
          </cell>
          <cell r="G53">
            <v>16.920000000000002</v>
          </cell>
          <cell r="H53">
            <v>45.24</v>
          </cell>
          <cell r="I53">
            <v>126.82</v>
          </cell>
          <cell r="J53">
            <v>160.57699999999994</v>
          </cell>
          <cell r="K53">
            <v>212.21</v>
          </cell>
          <cell r="L53">
            <v>331.04</v>
          </cell>
          <cell r="M53">
            <v>515.79999999999995</v>
          </cell>
          <cell r="N53">
            <v>129.99806338700276</v>
          </cell>
          <cell r="O53">
            <v>16.920000000000002</v>
          </cell>
          <cell r="P53">
            <v>16.920000000000002</v>
          </cell>
          <cell r="Q53">
            <v>16.920000000000002</v>
          </cell>
          <cell r="R53">
            <v>16.920000000000002</v>
          </cell>
          <cell r="S53">
            <v>16.920000000000002</v>
          </cell>
          <cell r="T53">
            <v>61.78</v>
          </cell>
          <cell r="U53">
            <v>128.66</v>
          </cell>
          <cell r="V53">
            <v>164.41308119999999</v>
          </cell>
          <cell r="W53">
            <v>226.59154720000018</v>
          </cell>
          <cell r="X53">
            <v>389.22793400000086</v>
          </cell>
          <cell r="Y53">
            <v>515.79999999999995</v>
          </cell>
          <cell r="Z53">
            <v>132.81953157100236</v>
          </cell>
          <cell r="AA53">
            <v>16.920000000000002</v>
          </cell>
          <cell r="AB53">
            <v>16.920000000000002</v>
          </cell>
          <cell r="AC53">
            <v>16.920000000000002</v>
          </cell>
          <cell r="AD53">
            <v>16.920000000000002</v>
          </cell>
          <cell r="AE53">
            <v>16.920000000000002</v>
          </cell>
          <cell r="AF53">
            <v>23.196996000000002</v>
          </cell>
          <cell r="AG53">
            <v>60</v>
          </cell>
          <cell r="AH53">
            <v>138.35</v>
          </cell>
          <cell r="AI53">
            <v>195.75</v>
          </cell>
          <cell r="AJ53">
            <v>330.72500000000002</v>
          </cell>
          <cell r="AK53">
            <v>515.79999999999995</v>
          </cell>
          <cell r="AL53">
            <v>114.56741538600153</v>
          </cell>
          <cell r="AM53">
            <v>16.920000000000002</v>
          </cell>
          <cell r="AN53">
            <v>16.920000000000002</v>
          </cell>
          <cell r="AO53">
            <v>16.920000000000002</v>
          </cell>
          <cell r="AP53">
            <v>16.920000000000002</v>
          </cell>
          <cell r="AQ53">
            <v>16.920000000000002</v>
          </cell>
          <cell r="AR53">
            <v>16.920000000000002</v>
          </cell>
          <cell r="AS53">
            <v>57.34</v>
          </cell>
          <cell r="AT53">
            <v>138.34</v>
          </cell>
          <cell r="AU53">
            <v>195.74</v>
          </cell>
          <cell r="AV53">
            <v>366.37900000000008</v>
          </cell>
          <cell r="AW53">
            <v>515.79999999999995</v>
          </cell>
          <cell r="AX53">
            <v>113.66753077850251</v>
          </cell>
        </row>
        <row r="54">
          <cell r="B54">
            <v>40269</v>
          </cell>
          <cell r="C54">
            <v>16.920000000000002</v>
          </cell>
          <cell r="D54">
            <v>16.920000000000002</v>
          </cell>
          <cell r="E54">
            <v>16.920000000000002</v>
          </cell>
          <cell r="F54">
            <v>16.920000000000002</v>
          </cell>
          <cell r="G54">
            <v>88.01</v>
          </cell>
          <cell r="H54">
            <v>126.08</v>
          </cell>
          <cell r="I54">
            <v>166.48</v>
          </cell>
          <cell r="J54">
            <v>213.26</v>
          </cell>
          <cell r="K54">
            <v>258.23</v>
          </cell>
          <cell r="L54">
            <v>430.79</v>
          </cell>
          <cell r="M54">
            <v>515.79999999999995</v>
          </cell>
          <cell r="N54">
            <v>162.45815849999909</v>
          </cell>
          <cell r="O54">
            <v>16.920000000000002</v>
          </cell>
          <cell r="P54">
            <v>16.920000000000002</v>
          </cell>
          <cell r="Q54">
            <v>31.356363199999997</v>
          </cell>
          <cell r="R54">
            <v>31.356363199999997</v>
          </cell>
          <cell r="S54">
            <v>86.4</v>
          </cell>
          <cell r="T54">
            <v>117.96987999999999</v>
          </cell>
          <cell r="U54">
            <v>166.49</v>
          </cell>
          <cell r="V54">
            <v>213.26</v>
          </cell>
          <cell r="W54">
            <v>276.50835999999998</v>
          </cell>
          <cell r="X54">
            <v>448.35</v>
          </cell>
          <cell r="Y54">
            <v>515.79999999999995</v>
          </cell>
          <cell r="Z54">
            <v>163.61234521349942</v>
          </cell>
          <cell r="AA54">
            <v>16.920000000000002</v>
          </cell>
          <cell r="AB54">
            <v>16.920000000000002</v>
          </cell>
          <cell r="AC54">
            <v>16.920000000000002</v>
          </cell>
          <cell r="AD54">
            <v>16.920000000000002</v>
          </cell>
          <cell r="AE54">
            <v>20.837000000000003</v>
          </cell>
          <cell r="AF54">
            <v>83.856041500000003</v>
          </cell>
          <cell r="AG54">
            <v>132.41</v>
          </cell>
          <cell r="AH54">
            <v>169.42199999999994</v>
          </cell>
          <cell r="AI54">
            <v>227.31</v>
          </cell>
          <cell r="AJ54">
            <v>388.25</v>
          </cell>
          <cell r="AK54">
            <v>515.79999999999995</v>
          </cell>
          <cell r="AL54">
            <v>137.16688465600129</v>
          </cell>
          <cell r="AM54">
            <v>16.920000000000002</v>
          </cell>
          <cell r="AN54">
            <v>16.920000000000002</v>
          </cell>
          <cell r="AO54">
            <v>16.920000000000002</v>
          </cell>
          <cell r="AP54">
            <v>16.920000000000002</v>
          </cell>
          <cell r="AQ54">
            <v>16.920000000000002</v>
          </cell>
          <cell r="AR54">
            <v>81.92</v>
          </cell>
          <cell r="AS54">
            <v>132.4</v>
          </cell>
          <cell r="AT54">
            <v>169.41899999999995</v>
          </cell>
          <cell r="AU54">
            <v>232.30800000000025</v>
          </cell>
          <cell r="AV54">
            <v>388.24</v>
          </cell>
          <cell r="AW54">
            <v>515.79999999999995</v>
          </cell>
          <cell r="AX54">
            <v>136.81077900000119</v>
          </cell>
        </row>
        <row r="55">
          <cell r="B55">
            <v>40299</v>
          </cell>
          <cell r="C55">
            <v>16.920000000000002</v>
          </cell>
          <cell r="D55">
            <v>16.920000000000002</v>
          </cell>
          <cell r="E55">
            <v>72.75</v>
          </cell>
          <cell r="F55">
            <v>72.75</v>
          </cell>
          <cell r="G55">
            <v>98.56</v>
          </cell>
          <cell r="H55">
            <v>129.91</v>
          </cell>
          <cell r="I55">
            <v>160.69</v>
          </cell>
          <cell r="J55">
            <v>200.76</v>
          </cell>
          <cell r="K55">
            <v>270.98</v>
          </cell>
          <cell r="L55">
            <v>480.87</v>
          </cell>
          <cell r="M55">
            <v>515.79999999999995</v>
          </cell>
          <cell r="N55">
            <v>170.08324346399922</v>
          </cell>
          <cell r="O55">
            <v>16.920000000000002</v>
          </cell>
          <cell r="P55">
            <v>16.920000000000002</v>
          </cell>
          <cell r="Q55">
            <v>69.160880000000006</v>
          </cell>
          <cell r="R55">
            <v>69.160880000000006</v>
          </cell>
          <cell r="S55">
            <v>91.340124000000003</v>
          </cell>
          <cell r="T55">
            <v>121.38</v>
          </cell>
          <cell r="U55">
            <v>160.05000000000001</v>
          </cell>
          <cell r="V55">
            <v>196.59116280000001</v>
          </cell>
          <cell r="W55">
            <v>270.98</v>
          </cell>
          <cell r="X55">
            <v>480.88</v>
          </cell>
          <cell r="Y55">
            <v>515.79999999999995</v>
          </cell>
          <cell r="Z55">
            <v>165.5598505319993</v>
          </cell>
          <cell r="AA55">
            <v>16.920000000000002</v>
          </cell>
          <cell r="AB55">
            <v>16.920000000000002</v>
          </cell>
          <cell r="AC55">
            <v>67.665218799999991</v>
          </cell>
          <cell r="AD55">
            <v>67.665218799999991</v>
          </cell>
          <cell r="AE55">
            <v>95.3</v>
          </cell>
          <cell r="AF55">
            <v>122.41</v>
          </cell>
          <cell r="AG55">
            <v>149.91999999999999</v>
          </cell>
          <cell r="AH55">
            <v>181.07</v>
          </cell>
          <cell r="AI55">
            <v>247.36</v>
          </cell>
          <cell r="AJ55">
            <v>464.63</v>
          </cell>
          <cell r="AK55">
            <v>515.79999999999995</v>
          </cell>
          <cell r="AL55">
            <v>161.17935145599918</v>
          </cell>
          <cell r="AM55">
            <v>16.920000000000002</v>
          </cell>
          <cell r="AN55">
            <v>16.920000000000002</v>
          </cell>
          <cell r="AO55">
            <v>67.227000000000004</v>
          </cell>
          <cell r="AP55">
            <v>67.227000000000004</v>
          </cell>
          <cell r="AQ55">
            <v>95.29</v>
          </cell>
          <cell r="AR55">
            <v>122.4</v>
          </cell>
          <cell r="AS55">
            <v>149.91999999999999</v>
          </cell>
          <cell r="AT55">
            <v>186.20699999999991</v>
          </cell>
          <cell r="AU55">
            <v>247.35</v>
          </cell>
          <cell r="AV55">
            <v>464.62</v>
          </cell>
          <cell r="AW55">
            <v>515.79999999999995</v>
          </cell>
          <cell r="AX55">
            <v>160.65742291999936</v>
          </cell>
        </row>
        <row r="56">
          <cell r="B56">
            <v>40330</v>
          </cell>
          <cell r="C56">
            <v>16.920000000000002</v>
          </cell>
          <cell r="D56">
            <v>16.920000000000002</v>
          </cell>
          <cell r="E56">
            <v>80.81</v>
          </cell>
          <cell r="F56">
            <v>80.81</v>
          </cell>
          <cell r="G56">
            <v>99.72</v>
          </cell>
          <cell r="H56">
            <v>131.88999999999999</v>
          </cell>
          <cell r="I56">
            <v>163.29</v>
          </cell>
          <cell r="J56">
            <v>213.44</v>
          </cell>
          <cell r="K56">
            <v>307.77999999999997</v>
          </cell>
          <cell r="L56">
            <v>515.79999999999995</v>
          </cell>
          <cell r="M56">
            <v>515.79999999999995</v>
          </cell>
          <cell r="N56">
            <v>176.45567952099978</v>
          </cell>
          <cell r="O56">
            <v>16.920000000000002</v>
          </cell>
          <cell r="P56">
            <v>16.920000000000002</v>
          </cell>
          <cell r="Q56">
            <v>73.557500000000005</v>
          </cell>
          <cell r="R56">
            <v>73.557500000000005</v>
          </cell>
          <cell r="S56">
            <v>96.566249999999997</v>
          </cell>
          <cell r="T56">
            <v>113.473125</v>
          </cell>
          <cell r="U56">
            <v>141.4</v>
          </cell>
          <cell r="V56">
            <v>203.9075</v>
          </cell>
          <cell r="W56">
            <v>259.89999999999998</v>
          </cell>
          <cell r="X56">
            <v>393.70875000000001</v>
          </cell>
          <cell r="Y56">
            <v>515.79999999999995</v>
          </cell>
          <cell r="Z56">
            <v>165.23256960099962</v>
          </cell>
          <cell r="AA56">
            <v>16.920000000000002</v>
          </cell>
          <cell r="AB56">
            <v>18.859162000000001</v>
          </cell>
          <cell r="AC56">
            <v>79.652500000000003</v>
          </cell>
          <cell r="AD56">
            <v>79.652500000000003</v>
          </cell>
          <cell r="AE56">
            <v>98.183750000000003</v>
          </cell>
          <cell r="AF56">
            <v>128.63004599999999</v>
          </cell>
          <cell r="AG56">
            <v>154.97</v>
          </cell>
          <cell r="AH56">
            <v>199.67947000000001</v>
          </cell>
          <cell r="AI56">
            <v>287.83600000000001</v>
          </cell>
          <cell r="AJ56">
            <v>515.79999999999995</v>
          </cell>
          <cell r="AK56">
            <v>515.79999999999995</v>
          </cell>
          <cell r="AL56">
            <v>171.82348670599936</v>
          </cell>
          <cell r="AM56">
            <v>16.920000000000002</v>
          </cell>
          <cell r="AN56">
            <v>16.920000000000002</v>
          </cell>
          <cell r="AO56">
            <v>80.239999999999995</v>
          </cell>
          <cell r="AP56">
            <v>80.239999999999995</v>
          </cell>
          <cell r="AQ56">
            <v>99.71</v>
          </cell>
          <cell r="AR56">
            <v>131.88999999999999</v>
          </cell>
          <cell r="AS56">
            <v>159.51400000000001</v>
          </cell>
          <cell r="AT56">
            <v>213.43</v>
          </cell>
          <cell r="AU56">
            <v>312.78400000000016</v>
          </cell>
          <cell r="AV56">
            <v>515.79999999999995</v>
          </cell>
          <cell r="AW56">
            <v>515.79999999999995</v>
          </cell>
          <cell r="AX56">
            <v>177.85288212399948</v>
          </cell>
        </row>
        <row r="57">
          <cell r="B57">
            <v>40360</v>
          </cell>
          <cell r="C57">
            <v>16.920000000000002</v>
          </cell>
          <cell r="D57">
            <v>28.38</v>
          </cell>
          <cell r="E57">
            <v>72.78</v>
          </cell>
          <cell r="F57">
            <v>72.78</v>
          </cell>
          <cell r="G57">
            <v>93.88</v>
          </cell>
          <cell r="H57">
            <v>115.56</v>
          </cell>
          <cell r="I57">
            <v>145.69</v>
          </cell>
          <cell r="J57">
            <v>194.64</v>
          </cell>
          <cell r="K57">
            <v>276.43</v>
          </cell>
          <cell r="L57">
            <v>461.39</v>
          </cell>
          <cell r="M57">
            <v>515.79999999999995</v>
          </cell>
          <cell r="N57">
            <v>168.40713571199981</v>
          </cell>
          <cell r="O57">
            <v>16.920000000000002</v>
          </cell>
          <cell r="P57">
            <v>25.327384200000004</v>
          </cell>
          <cell r="Q57">
            <v>63.6</v>
          </cell>
          <cell r="R57">
            <v>63.6</v>
          </cell>
          <cell r="S57">
            <v>79.394351999999998</v>
          </cell>
          <cell r="T57">
            <v>107.08411100000001</v>
          </cell>
          <cell r="U57">
            <v>135.9</v>
          </cell>
          <cell r="V57">
            <v>179.30654999999999</v>
          </cell>
          <cell r="W57">
            <v>260.11</v>
          </cell>
          <cell r="X57">
            <v>413.12948800000004</v>
          </cell>
          <cell r="Y57">
            <v>515.79999999999995</v>
          </cell>
          <cell r="Z57">
            <v>158.73424314349987</v>
          </cell>
          <cell r="AA57">
            <v>16.920000000000002</v>
          </cell>
          <cell r="AB57">
            <v>28.209710000000001</v>
          </cell>
          <cell r="AC57">
            <v>71.890186</v>
          </cell>
          <cell r="AD57">
            <v>71.890186</v>
          </cell>
          <cell r="AE57">
            <v>93.485304000000014</v>
          </cell>
          <cell r="AF57">
            <v>115.43919100000001</v>
          </cell>
          <cell r="AG57">
            <v>141.6001351999999</v>
          </cell>
          <cell r="AH57">
            <v>199.32006699999999</v>
          </cell>
          <cell r="AI57">
            <v>264.65781979999997</v>
          </cell>
          <cell r="AJ57">
            <v>475.52090400000003</v>
          </cell>
          <cell r="AK57">
            <v>515.79999999999995</v>
          </cell>
          <cell r="AL57">
            <v>170.87466365349957</v>
          </cell>
          <cell r="AM57">
            <v>16.920000000000002</v>
          </cell>
          <cell r="AN57">
            <v>28.38</v>
          </cell>
          <cell r="AO57">
            <v>72.94</v>
          </cell>
          <cell r="AP57">
            <v>72.94</v>
          </cell>
          <cell r="AQ57">
            <v>96.76</v>
          </cell>
          <cell r="AR57">
            <v>120.735</v>
          </cell>
          <cell r="AS57">
            <v>156.53</v>
          </cell>
          <cell r="AT57">
            <v>222.96</v>
          </cell>
          <cell r="AU57">
            <v>344.77</v>
          </cell>
          <cell r="AV57">
            <v>515.79999999999995</v>
          </cell>
          <cell r="AW57">
            <v>515.79999999999995</v>
          </cell>
          <cell r="AX57">
            <v>187.61808999999928</v>
          </cell>
        </row>
        <row r="58">
          <cell r="B58">
            <v>40391</v>
          </cell>
          <cell r="C58">
            <v>16.920000000000002</v>
          </cell>
          <cell r="D58">
            <v>20.538776000000002</v>
          </cell>
          <cell r="E58">
            <v>61.614536799999939</v>
          </cell>
          <cell r="F58">
            <v>61.614536799999939</v>
          </cell>
          <cell r="G58">
            <v>88.806759999999997</v>
          </cell>
          <cell r="H58">
            <v>111.93552400000002</v>
          </cell>
          <cell r="I58">
            <v>136.18</v>
          </cell>
          <cell r="J58">
            <v>197.50548879999994</v>
          </cell>
          <cell r="K58">
            <v>262.19</v>
          </cell>
          <cell r="L58">
            <v>419.1</v>
          </cell>
          <cell r="M58">
            <v>515.79999999999995</v>
          </cell>
          <cell r="N58">
            <v>163.36076003799954</v>
          </cell>
          <cell r="O58">
            <v>16.920000000000002</v>
          </cell>
          <cell r="P58">
            <v>19.200355999999999</v>
          </cell>
          <cell r="Q58">
            <v>59.418769199999886</v>
          </cell>
          <cell r="R58">
            <v>59.418769199999886</v>
          </cell>
          <cell r="S58">
            <v>79.786692000000002</v>
          </cell>
          <cell r="T58">
            <v>104.141356</v>
          </cell>
          <cell r="U58">
            <v>134.595</v>
          </cell>
          <cell r="V58">
            <v>163.06</v>
          </cell>
          <cell r="W58">
            <v>260.02008000000001</v>
          </cell>
          <cell r="X58">
            <v>419.11</v>
          </cell>
          <cell r="Y58">
            <v>515.79999999999995</v>
          </cell>
          <cell r="Z58">
            <v>154.73361762799905</v>
          </cell>
          <cell r="AA58">
            <v>16.920000000000002</v>
          </cell>
          <cell r="AB58">
            <v>20.88</v>
          </cell>
          <cell r="AC58">
            <v>64.611000000000004</v>
          </cell>
          <cell r="AD58">
            <v>64.611000000000004</v>
          </cell>
          <cell r="AE58">
            <v>90.039395999999996</v>
          </cell>
          <cell r="AF58">
            <v>115.30828000000001</v>
          </cell>
          <cell r="AG58">
            <v>142.12380320000003</v>
          </cell>
          <cell r="AH58">
            <v>213.70631199999971</v>
          </cell>
          <cell r="AI58">
            <v>283.97277600000001</v>
          </cell>
          <cell r="AJ58">
            <v>479.792644</v>
          </cell>
          <cell r="AK58">
            <v>515.79999999999995</v>
          </cell>
          <cell r="AL58">
            <v>173.06580963199937</v>
          </cell>
          <cell r="AM58">
            <v>16.920000000000002</v>
          </cell>
          <cell r="AN58">
            <v>21.078000000000003</v>
          </cell>
          <cell r="AO58">
            <v>71.417000000000002</v>
          </cell>
          <cell r="AP58">
            <v>71.417000000000002</v>
          </cell>
          <cell r="AQ58">
            <v>103.98200000000001</v>
          </cell>
          <cell r="AR58">
            <v>140.02500000000001</v>
          </cell>
          <cell r="AS58">
            <v>199.06</v>
          </cell>
          <cell r="AT58">
            <v>263.20999999999998</v>
          </cell>
          <cell r="AU58">
            <v>413.69</v>
          </cell>
          <cell r="AV58">
            <v>515.79999999999995</v>
          </cell>
          <cell r="AW58">
            <v>515.79999999999995</v>
          </cell>
          <cell r="AX58">
            <v>210.78196999999915</v>
          </cell>
        </row>
        <row r="59">
          <cell r="B59">
            <v>40422</v>
          </cell>
          <cell r="C59">
            <v>16.920000000000002</v>
          </cell>
          <cell r="D59">
            <v>19.25</v>
          </cell>
          <cell r="E59">
            <v>58.17</v>
          </cell>
          <cell r="F59">
            <v>58.17</v>
          </cell>
          <cell r="G59">
            <v>81.082180000000008</v>
          </cell>
          <cell r="H59">
            <v>108.03</v>
          </cell>
          <cell r="I59">
            <v>133.29</v>
          </cell>
          <cell r="J59">
            <v>185.76</v>
          </cell>
          <cell r="K59">
            <v>260.08574000000004</v>
          </cell>
          <cell r="L59">
            <v>474.23</v>
          </cell>
          <cell r="M59">
            <v>515.79999999999995</v>
          </cell>
          <cell r="N59">
            <v>161.87440707599885</v>
          </cell>
          <cell r="O59">
            <v>16.920000000000002</v>
          </cell>
          <cell r="P59">
            <v>18.944375000000001</v>
          </cell>
          <cell r="Q59">
            <v>52.454999999999998</v>
          </cell>
          <cell r="R59">
            <v>52.454999999999998</v>
          </cell>
          <cell r="S59">
            <v>73.644999999999996</v>
          </cell>
          <cell r="T59">
            <v>99.086875000000006</v>
          </cell>
          <cell r="U59">
            <v>128.19</v>
          </cell>
          <cell r="V59">
            <v>154.27199999999996</v>
          </cell>
          <cell r="W59">
            <v>247.61</v>
          </cell>
          <cell r="X59">
            <v>396.05</v>
          </cell>
          <cell r="Y59">
            <v>515.79999999999995</v>
          </cell>
          <cell r="Z59">
            <v>147.54762933699979</v>
          </cell>
          <cell r="AA59">
            <v>16.920000000000002</v>
          </cell>
          <cell r="AB59">
            <v>19.80125</v>
          </cell>
          <cell r="AC59">
            <v>61.149118000000001</v>
          </cell>
          <cell r="AD59">
            <v>61.149118000000001</v>
          </cell>
          <cell r="AE59">
            <v>83.96</v>
          </cell>
          <cell r="AF59">
            <v>113.13</v>
          </cell>
          <cell r="AG59">
            <v>151.29124999999999</v>
          </cell>
          <cell r="AH59">
            <v>205.74649999999986</v>
          </cell>
          <cell r="AI59">
            <v>347.277556</v>
          </cell>
          <cell r="AJ59">
            <v>515.79999999999995</v>
          </cell>
          <cell r="AK59">
            <v>515.79999999999995</v>
          </cell>
          <cell r="AL59">
            <v>179.45914944999839</v>
          </cell>
          <cell r="AM59">
            <v>16.920000000000002</v>
          </cell>
          <cell r="AN59">
            <v>19.72</v>
          </cell>
          <cell r="AO59">
            <v>65.84</v>
          </cell>
          <cell r="AP59">
            <v>65.84</v>
          </cell>
          <cell r="AQ59">
            <v>100.322</v>
          </cell>
          <cell r="AR59">
            <v>149.03</v>
          </cell>
          <cell r="AS59">
            <v>197.5</v>
          </cell>
          <cell r="AT59">
            <v>302.76</v>
          </cell>
          <cell r="AU59">
            <v>486.87</v>
          </cell>
          <cell r="AV59">
            <v>515.79999999999995</v>
          </cell>
          <cell r="AW59">
            <v>515.79999999999995</v>
          </cell>
          <cell r="AX59">
            <v>215.59481867899814</v>
          </cell>
        </row>
        <row r="60">
          <cell r="B60">
            <v>40452</v>
          </cell>
          <cell r="C60">
            <v>16.920000000000002</v>
          </cell>
          <cell r="D60">
            <v>16.920000000000002</v>
          </cell>
          <cell r="E60">
            <v>55.303999999999796</v>
          </cell>
          <cell r="F60">
            <v>55.303999999999796</v>
          </cell>
          <cell r="G60">
            <v>82.360990000000001</v>
          </cell>
          <cell r="H60">
            <v>114.99708849999999</v>
          </cell>
          <cell r="I60">
            <v>141.13999999999999</v>
          </cell>
          <cell r="J60">
            <v>193.5</v>
          </cell>
          <cell r="K60">
            <v>265.52200000000005</v>
          </cell>
          <cell r="L60">
            <v>458.43</v>
          </cell>
          <cell r="M60">
            <v>515.79999999999995</v>
          </cell>
          <cell r="N60">
            <v>165.42184699149951</v>
          </cell>
          <cell r="O60">
            <v>16.920000000000002</v>
          </cell>
          <cell r="P60">
            <v>16.920000000000002</v>
          </cell>
          <cell r="Q60">
            <v>48.965418999999997</v>
          </cell>
          <cell r="R60">
            <v>48.965418999999997</v>
          </cell>
          <cell r="S60">
            <v>69.609438999999995</v>
          </cell>
          <cell r="T60">
            <v>90.310277999999997</v>
          </cell>
          <cell r="U60">
            <v>128.97557359999988</v>
          </cell>
          <cell r="V60">
            <v>171.26</v>
          </cell>
          <cell r="W60">
            <v>239.28</v>
          </cell>
          <cell r="X60">
            <v>421.18</v>
          </cell>
          <cell r="Y60">
            <v>515.79999999999995</v>
          </cell>
          <cell r="Z60">
            <v>147.98277162600039</v>
          </cell>
          <cell r="AA60">
            <v>16.920000000000002</v>
          </cell>
          <cell r="AB60">
            <v>16.920000000000002</v>
          </cell>
          <cell r="AC60">
            <v>65.173000000000002</v>
          </cell>
          <cell r="AD60">
            <v>65.173000000000002</v>
          </cell>
          <cell r="AE60">
            <v>86.939485999999988</v>
          </cell>
          <cell r="AF60">
            <v>123.71</v>
          </cell>
          <cell r="AG60">
            <v>168.56160799999998</v>
          </cell>
          <cell r="AH60">
            <v>227.69701499999999</v>
          </cell>
          <cell r="AI60">
            <v>390.49982560000007</v>
          </cell>
          <cell r="AJ60">
            <v>515.79999999999995</v>
          </cell>
          <cell r="AK60">
            <v>515.79999999999995</v>
          </cell>
          <cell r="AL60">
            <v>191.16803614299857</v>
          </cell>
          <cell r="AM60">
            <v>16.920000000000002</v>
          </cell>
          <cell r="AN60">
            <v>17.55</v>
          </cell>
          <cell r="AO60">
            <v>72.45</v>
          </cell>
          <cell r="AP60">
            <v>72.45</v>
          </cell>
          <cell r="AQ60">
            <v>95.86</v>
          </cell>
          <cell r="AR60">
            <v>157.33000000000001</v>
          </cell>
          <cell r="AS60">
            <v>233.75</v>
          </cell>
          <cell r="AT60">
            <v>302.92</v>
          </cell>
          <cell r="AU60">
            <v>515.79999999999995</v>
          </cell>
          <cell r="AV60">
            <v>515.79999999999995</v>
          </cell>
          <cell r="AW60">
            <v>515.79999999999995</v>
          </cell>
          <cell r="AX60">
            <v>220.16768914499792</v>
          </cell>
        </row>
        <row r="61">
          <cell r="B61">
            <v>40483</v>
          </cell>
          <cell r="C61">
            <v>16.920000000000002</v>
          </cell>
          <cell r="D61">
            <v>16.920000000000002</v>
          </cell>
          <cell r="E61">
            <v>55.1</v>
          </cell>
          <cell r="F61">
            <v>55.1</v>
          </cell>
          <cell r="G61">
            <v>96.284169400000025</v>
          </cell>
          <cell r="H61">
            <v>124.99</v>
          </cell>
          <cell r="I61">
            <v>170.4319999999999</v>
          </cell>
          <cell r="J61">
            <v>235.04299999999998</v>
          </cell>
          <cell r="K61">
            <v>320.98</v>
          </cell>
          <cell r="L61">
            <v>515.79999999999995</v>
          </cell>
          <cell r="M61">
            <v>515.79999999999995</v>
          </cell>
          <cell r="N61">
            <v>180.22690517199919</v>
          </cell>
          <cell r="O61">
            <v>16.920000000000002</v>
          </cell>
          <cell r="P61">
            <v>16.920000000000002</v>
          </cell>
          <cell r="Q61">
            <v>53.134171599999966</v>
          </cell>
          <cell r="R61">
            <v>53.134171599999966</v>
          </cell>
          <cell r="S61">
            <v>79.58</v>
          </cell>
          <cell r="T61">
            <v>110.45062250000001</v>
          </cell>
          <cell r="U61">
            <v>156.85</v>
          </cell>
          <cell r="V61">
            <v>230.78</v>
          </cell>
          <cell r="W61">
            <v>297.25264799999997</v>
          </cell>
          <cell r="X61">
            <v>515.79999999999995</v>
          </cell>
          <cell r="Y61">
            <v>515.79999999999995</v>
          </cell>
          <cell r="Z61">
            <v>171.88267664449884</v>
          </cell>
          <cell r="AA61">
            <v>16.920000000000002</v>
          </cell>
          <cell r="AB61">
            <v>16.920000000000002</v>
          </cell>
          <cell r="AC61">
            <v>62.82</v>
          </cell>
          <cell r="AD61">
            <v>62.82</v>
          </cell>
          <cell r="AE61">
            <v>101.01</v>
          </cell>
          <cell r="AF61">
            <v>137.68848200000002</v>
          </cell>
          <cell r="AG61">
            <v>186.12</v>
          </cell>
          <cell r="AH61">
            <v>267.81900000000002</v>
          </cell>
          <cell r="AI61">
            <v>440.65</v>
          </cell>
          <cell r="AJ61">
            <v>515.79999999999995</v>
          </cell>
          <cell r="AK61">
            <v>515.79999999999995</v>
          </cell>
          <cell r="AL61">
            <v>199.36536393899905</v>
          </cell>
          <cell r="AM61">
            <v>16.920000000000002</v>
          </cell>
          <cell r="AN61">
            <v>16.920000000000002</v>
          </cell>
          <cell r="AO61">
            <v>67.790999999999997</v>
          </cell>
          <cell r="AP61">
            <v>67.790999999999997</v>
          </cell>
          <cell r="AQ61">
            <v>109.16</v>
          </cell>
          <cell r="AR61">
            <v>170.04</v>
          </cell>
          <cell r="AS61">
            <v>267.66000000000003</v>
          </cell>
          <cell r="AT61">
            <v>388.8809999999994</v>
          </cell>
          <cell r="AU61">
            <v>515.79999999999995</v>
          </cell>
          <cell r="AV61">
            <v>515.79999999999995</v>
          </cell>
          <cell r="AW61">
            <v>515.79999999999995</v>
          </cell>
          <cell r="AX61">
            <v>235.33852878449716</v>
          </cell>
        </row>
        <row r="62">
          <cell r="B62">
            <v>40513</v>
          </cell>
          <cell r="C62">
            <v>16.920000000000002</v>
          </cell>
          <cell r="D62">
            <v>16.920000000000002</v>
          </cell>
          <cell r="E62">
            <v>42.23</v>
          </cell>
          <cell r="F62">
            <v>42.23</v>
          </cell>
          <cell r="G62">
            <v>74.208000000000013</v>
          </cell>
          <cell r="H62">
            <v>111.3</v>
          </cell>
          <cell r="I62">
            <v>183.62799999999993</v>
          </cell>
          <cell r="J62">
            <v>215.44</v>
          </cell>
          <cell r="K62">
            <v>314.22000000000003</v>
          </cell>
          <cell r="L62">
            <v>484.95426000000282</v>
          </cell>
          <cell r="M62">
            <v>515.79999999999995</v>
          </cell>
          <cell r="N62">
            <v>172.26830837999944</v>
          </cell>
          <cell r="O62">
            <v>16.920000000000002</v>
          </cell>
          <cell r="P62">
            <v>16.920000000000002</v>
          </cell>
          <cell r="Q62">
            <v>42.23</v>
          </cell>
          <cell r="R62">
            <v>42.23</v>
          </cell>
          <cell r="S62">
            <v>71.416000000000011</v>
          </cell>
          <cell r="T62">
            <v>111.3</v>
          </cell>
          <cell r="U62">
            <v>176.85199999999998</v>
          </cell>
          <cell r="V62">
            <v>215.45</v>
          </cell>
          <cell r="W62">
            <v>310.01</v>
          </cell>
          <cell r="X62">
            <v>502.11802399999999</v>
          </cell>
          <cell r="Y62">
            <v>515.79999999999995</v>
          </cell>
          <cell r="Z62">
            <v>171.22979655599929</v>
          </cell>
          <cell r="AA62">
            <v>16.920000000000002</v>
          </cell>
          <cell r="AB62">
            <v>16.920000000000002</v>
          </cell>
          <cell r="AC62">
            <v>50.505000000000003</v>
          </cell>
          <cell r="AD62">
            <v>50.505000000000003</v>
          </cell>
          <cell r="AE62">
            <v>88.243728800000014</v>
          </cell>
          <cell r="AF62">
            <v>127.905</v>
          </cell>
          <cell r="AG62">
            <v>179.70219679999997</v>
          </cell>
          <cell r="AH62">
            <v>218.76</v>
          </cell>
          <cell r="AI62">
            <v>346.36017520000013</v>
          </cell>
          <cell r="AJ62">
            <v>515.79999999999995</v>
          </cell>
          <cell r="AK62">
            <v>515.79999999999995</v>
          </cell>
          <cell r="AL62">
            <v>178.37266384799881</v>
          </cell>
          <cell r="AM62">
            <v>16.920000000000002</v>
          </cell>
          <cell r="AN62">
            <v>16.920000000000002</v>
          </cell>
          <cell r="AO62">
            <v>43.004707600000003</v>
          </cell>
          <cell r="AP62">
            <v>43.004707600000003</v>
          </cell>
          <cell r="AQ62">
            <v>74.481999999999999</v>
          </cell>
          <cell r="AR62">
            <v>124.82</v>
          </cell>
          <cell r="AS62">
            <v>196.17799999999988</v>
          </cell>
          <cell r="AT62">
            <v>291.48</v>
          </cell>
          <cell r="AU62">
            <v>435.71</v>
          </cell>
          <cell r="AV62">
            <v>515.79999999999995</v>
          </cell>
          <cell r="AW62">
            <v>515.79999999999995</v>
          </cell>
          <cell r="AX62">
            <v>195.60698714999833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RIZA FLAT"/>
      <sheetName val="AUTORIZA degrau"/>
      <sheetName val="Entradas"/>
      <sheetName val="WACC TDivida"/>
      <sheetName val="WACC (D)"/>
      <sheetName val="WACC (2)"/>
      <sheetName val="WACC (3)"/>
      <sheetName val="AUTORIZA teste"/>
      <sheetName val="WACC"/>
      <sheetName val="ANÁLISE"/>
      <sheetName val="AUTORIZA"/>
      <sheetName val="EBITDA"/>
      <sheetName val="t"/>
    </sheetNames>
    <sheetDataSet>
      <sheetData sheetId="0" refreshError="1"/>
      <sheetData sheetId="1" refreshError="1"/>
      <sheetData sheetId="2" refreshError="1">
        <row r="10">
          <cell r="D10">
            <v>1000000</v>
          </cell>
        </row>
        <row r="14">
          <cell r="D14">
            <v>0.45</v>
          </cell>
        </row>
        <row r="16">
          <cell r="D16">
            <v>0.55000000000000004</v>
          </cell>
        </row>
        <row r="20">
          <cell r="D20">
            <v>0.13354545454545455</v>
          </cell>
        </row>
        <row r="25">
          <cell r="D25">
            <v>10000</v>
          </cell>
        </row>
        <row r="26">
          <cell r="D26">
            <v>3.3300000000000003E-2</v>
          </cell>
        </row>
        <row r="27">
          <cell r="D27">
            <v>30</v>
          </cell>
        </row>
        <row r="34">
          <cell r="D34">
            <v>2.5000000000000001E-2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S"/>
      <sheetName val="Total "/>
      <sheetName val="Parametros"/>
      <sheetName val="ADM"/>
    </sheetNames>
    <sheetDataSet>
      <sheetData sheetId="0" refreshError="1"/>
      <sheetData sheetId="1" refreshError="1">
        <row r="347">
          <cell r="E347" t="str">
            <v>60100     FR - ASSESSORIA DE REL. COM INVESTIDORES</v>
          </cell>
        </row>
        <row r="348">
          <cell r="E348" t="str">
            <v>61000     FF - DEPARTAMENTO FINANCEIRO</v>
          </cell>
        </row>
        <row r="349">
          <cell r="E349" t="str">
            <v>62000     FP - DEPARTAMENTO DE PLANEJAMENTO FINANCEIRO</v>
          </cell>
        </row>
        <row r="350">
          <cell r="E350" t="str">
            <v>63000     FC - DEPARTAMENTO DE CONTABILIDADE</v>
          </cell>
        </row>
        <row r="351">
          <cell r="E351" t="str">
            <v>70000     A - DIRETORIA ADMINISTRATIVA</v>
          </cell>
        </row>
        <row r="352">
          <cell r="E352" t="str">
            <v>71000     AI - DEPARTAMENTO DE TECNOLOGIA DE INFORMAÇÃO</v>
          </cell>
        </row>
        <row r="353">
          <cell r="E353" t="str">
            <v>74000     AS - DEPARTAMENTO DE SUPRIMENTOS</v>
          </cell>
        </row>
        <row r="354">
          <cell r="E354" t="str">
            <v>75000     AR - DEPARTAMENTO DE RECURSOS HUMANOS</v>
          </cell>
        </row>
        <row r="355">
          <cell r="E355" t="str">
            <v>76000     AJ - DEPARTAMENTO JURÍDICO</v>
          </cell>
        </row>
        <row r="356">
          <cell r="E356" t="str">
            <v>30000     E  - DIRETORIA DE EMPREENDIMENTOS</v>
          </cell>
        </row>
        <row r="357">
          <cell r="E357" t="str">
            <v>31000     EE - DEPARTAMENTO DE ENGENHARIA</v>
          </cell>
        </row>
        <row r="358">
          <cell r="E358" t="str">
            <v>32000     EP - DEPARTAMENTO DE PLANEJAMENTO E EXPANSÃO</v>
          </cell>
        </row>
        <row r="359">
          <cell r="E359" t="str">
            <v>33000     EO - DEPARTAMENTO DE OBRAS</v>
          </cell>
        </row>
        <row r="360">
          <cell r="E360" t="str">
            <v>01XX01     ES - SS TERCEIROS DE EMPRENDIMENTOS</v>
          </cell>
        </row>
        <row r="361">
          <cell r="E361" t="str">
            <v>50000     O - DIRETORIA DE OPERAÇÕES</v>
          </cell>
        </row>
        <row r="362">
          <cell r="E362" t="str">
            <v>50100     OC - ASSESSORIA DE CONTRATOS</v>
          </cell>
        </row>
        <row r="363">
          <cell r="E363" t="str">
            <v>52000     OP - DEPARTAMENTO DE OPERAÇÃO</v>
          </cell>
        </row>
        <row r="364">
          <cell r="E364" t="str">
            <v>51000     OM - DEPARTAMENTO DE MANUTENÇÃO</v>
          </cell>
        </row>
        <row r="365">
          <cell r="E365" t="str">
            <v>51100     OMM - DIVISÃO DE GESTÃO DA MANUTENÇÃO</v>
          </cell>
        </row>
        <row r="366">
          <cell r="E366" t="str">
            <v>51200     OMJ - GERÊNCIA REGIONAL DE JUPIÁ</v>
          </cell>
        </row>
        <row r="367">
          <cell r="E367" t="str">
            <v>51300     OMB - GERÊNCIA REGIONAL DE BAURU</v>
          </cell>
        </row>
        <row r="368">
          <cell r="E368" t="str">
            <v>51400     OMC - GERÊNCIA REGIONAL DE CABREÚVA</v>
          </cell>
        </row>
        <row r="369">
          <cell r="E369" t="str">
            <v>51500     OMS - GERÊNCIA REGIONAL DE SÃO PAULO</v>
          </cell>
        </row>
        <row r="370">
          <cell r="E370" t="str">
            <v>51600     OMT - GERÊNCIA REGIONAL TAUBATÉ</v>
          </cell>
        </row>
        <row r="371">
          <cell r="E371" t="str">
            <v>09302     ESCRITORIO TRANSMISSAO - BOM JARDIM</v>
          </cell>
        </row>
        <row r="372">
          <cell r="E372" t="str">
            <v>52100     OPO - DIVISÃO DE ANÁLISE DA OPERAÇÃO</v>
          </cell>
        </row>
        <row r="373">
          <cell r="E373" t="str">
            <v>52200     OPT - DIVISÃO TEMPO REAL</v>
          </cell>
        </row>
        <row r="374">
          <cell r="E374" t="str">
            <v xml:space="preserve">01XX02     OPT - COT CENTRO DE OPERAÇÃO DE TRANSMISSÃO </v>
          </cell>
        </row>
        <row r="375">
          <cell r="E375" t="str">
            <v>01XX03     OPT - COR CENTRO DE OPERAÇÃO DE RETAGUARDA</v>
          </cell>
        </row>
        <row r="376">
          <cell r="E376" t="str">
            <v>09214     ESCRITORIO TRANSMISSAO - PRESIDENTE PRUDENTE</v>
          </cell>
        </row>
        <row r="377">
          <cell r="E377" t="str">
            <v>09306     ESCRITORIO TRANSMISSAO - VOTUPORANGA</v>
          </cell>
        </row>
        <row r="378">
          <cell r="E378" t="str">
            <v>09310     ESCRITÓRIO TRANSMISSÃO - ASSIS</v>
          </cell>
        </row>
        <row r="379">
          <cell r="E379" t="str">
            <v>09307     ESCRITORIO TRANSMISSAO - ITAPETININGA</v>
          </cell>
        </row>
        <row r="380">
          <cell r="E380" t="str">
            <v>09216     ESCRITORIO TRANSMISSAO - MOCOCA</v>
          </cell>
        </row>
        <row r="381">
          <cell r="E381" t="str">
            <v>09303     ESCRITORIO TRANSMISSAO - SANTA BARBARA D'OESTE</v>
          </cell>
        </row>
        <row r="382">
          <cell r="E382" t="str">
            <v>09297     CENTRO DE MANUTENCAO DE ESTACOES - BANDEIRANTES</v>
          </cell>
        </row>
        <row r="383">
          <cell r="E383" t="str">
            <v>09228     CENTRO DE MANUTENCAO DE LINHAS DE TRANSMISSAO - LIMAO</v>
          </cell>
        </row>
        <row r="384">
          <cell r="E384" t="str">
            <v>09238     DEPARTAMENTO DE ENGENHARIA  -  TE (AV. CASA VERDE)</v>
          </cell>
        </row>
        <row r="385">
          <cell r="E385" t="str">
            <v>09232     ESCRITORIO TRANSMISSAO SP - LESTE</v>
          </cell>
        </row>
        <row r="386">
          <cell r="E386" t="str">
            <v>09224     GERENCIA REGIONAL SAO PAULO - TS (TANGERINAS)</v>
          </cell>
        </row>
        <row r="387">
          <cell r="E387" t="str">
            <v>09227     ESCRITORIO TRANSMISSAO - CUBATAO</v>
          </cell>
        </row>
        <row r="388">
          <cell r="E388" t="str">
            <v>09308     ESCRITORIO TRANSMISSAO - SANTO ANGELO</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heck"/>
      <sheetName val="Sum_Real_Orc"/>
      <sheetName val="Sum_Real_Orc II"/>
      <sheetName val="Sum_Real_Orc_03+09"/>
      <sheetName val="Sum_Proj_Orc"/>
      <sheetName val="Sum_Proj_Orc II"/>
      <sheetName val="Sum_Proj_Orc_03+09"/>
      <sheetName val="Sum_Mensal"/>
      <sheetName val="Sum_Trim"/>
      <sheetName val="Sum_Anual"/>
      <sheetName val="Sum_Graf"/>
      <sheetName val="Simulação"/>
      <sheetName val="Hexágono"/>
      <sheetName val="Árvore"/>
      <sheetName val="Valor"/>
      <sheetName val="Múltiplos"/>
      <sheetName val="Dados Históricos"/>
      <sheetName val="FCD Real analítico"/>
      <sheetName val="BP"/>
      <sheetName val="DRE"/>
      <sheetName val="FCD"/>
      <sheetName val="FCL"/>
      <sheetName val="Cap_Inv"/>
      <sheetName val="Capital de Giro"/>
      <sheetName val="Receita"/>
      <sheetName val="Impostos Venda"/>
      <sheetName val="Custos e Despesas"/>
      <sheetName val="IR CS"/>
      <sheetName val="Contingências"/>
      <sheetName val="Caixa e Reservas"/>
      <sheetName val="Mútuo e Controladas"/>
      <sheetName val="Permanente"/>
      <sheetName val="BNDES_Novos Negócios"/>
      <sheetName val="Financiamentos"/>
      <sheetName val="PL"/>
      <sheetName val="Macroeco"/>
      <sheetName val="P Orçado"/>
      <sheetName val="MSO Orçado"/>
      <sheetName val="Invest Orçado"/>
      <sheetName val="RBNIA"/>
      <sheetName val="RBNIA_Fronteira"/>
      <sheetName val="Cx_Dist"/>
      <sheetName val="Cx_Ger_Bilaterais"/>
      <sheetName val="Outras Receitas"/>
      <sheetName val="Orçado_03+09"/>
      <sheetName val="Orçado"/>
      <sheetName val="Códigos"/>
      <sheetName val="Planilha de Projeção"/>
    </sheetNames>
    <sheetDataSet>
      <sheetData sheetId="0" refreshError="1">
        <row r="89">
          <cell r="A89">
            <v>39386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5">
          <cell r="C15">
            <v>39097</v>
          </cell>
          <cell r="D15">
            <v>39128</v>
          </cell>
          <cell r="E15">
            <v>39156</v>
          </cell>
          <cell r="F15">
            <v>39187</v>
          </cell>
          <cell r="G15">
            <v>39217</v>
          </cell>
          <cell r="H15">
            <v>39248</v>
          </cell>
          <cell r="I15">
            <v>39278</v>
          </cell>
          <cell r="J15">
            <v>39309</v>
          </cell>
          <cell r="K15">
            <v>39340</v>
          </cell>
          <cell r="L15">
            <v>39370</v>
          </cell>
          <cell r="M15">
            <v>39401</v>
          </cell>
          <cell r="N15">
            <v>39431</v>
          </cell>
        </row>
      </sheetData>
      <sheetData sheetId="34" refreshError="1"/>
      <sheetData sheetId="35" refreshError="1"/>
      <sheetData sheetId="36" refreshError="1">
        <row r="180">
          <cell r="B180" t="str">
            <v>RESUMO DAS TAXAS ESCOLHIDAS</v>
          </cell>
          <cell r="D180">
            <v>39082</v>
          </cell>
          <cell r="E180">
            <v>39113</v>
          </cell>
          <cell r="F180">
            <v>39141</v>
          </cell>
          <cell r="G180">
            <v>39172</v>
          </cell>
          <cell r="H180">
            <v>39202</v>
          </cell>
          <cell r="I180">
            <v>39233</v>
          </cell>
          <cell r="J180">
            <v>39263</v>
          </cell>
          <cell r="K180">
            <v>39294</v>
          </cell>
          <cell r="L180">
            <v>39325</v>
          </cell>
          <cell r="M180">
            <v>39355</v>
          </cell>
          <cell r="N180">
            <v>39386</v>
          </cell>
          <cell r="O180">
            <v>39416</v>
          </cell>
          <cell r="P180">
            <v>39447</v>
          </cell>
          <cell r="Q180">
            <v>39478</v>
          </cell>
          <cell r="R180">
            <v>39507</v>
          </cell>
          <cell r="S180">
            <v>39538</v>
          </cell>
          <cell r="T180">
            <v>39568</v>
          </cell>
          <cell r="U180">
            <v>39599</v>
          </cell>
          <cell r="V180">
            <v>39629</v>
          </cell>
          <cell r="W180">
            <v>39660</v>
          </cell>
          <cell r="X180">
            <v>39691</v>
          </cell>
          <cell r="Y180">
            <v>39721</v>
          </cell>
          <cell r="Z180">
            <v>39752</v>
          </cell>
          <cell r="AA180">
            <v>39782</v>
          </cell>
          <cell r="AB180">
            <v>39813</v>
          </cell>
          <cell r="AC180">
            <v>39844</v>
          </cell>
          <cell r="AD180">
            <v>39872</v>
          </cell>
          <cell r="AE180">
            <v>39903</v>
          </cell>
          <cell r="AF180">
            <v>39933</v>
          </cell>
          <cell r="AG180">
            <v>39964</v>
          </cell>
          <cell r="AH180">
            <v>39994</v>
          </cell>
          <cell r="AI180">
            <v>40025</v>
          </cell>
          <cell r="AJ180">
            <v>40056</v>
          </cell>
          <cell r="AK180">
            <v>40086</v>
          </cell>
          <cell r="AL180">
            <v>40117</v>
          </cell>
          <cell r="AM180">
            <v>40147</v>
          </cell>
          <cell r="AN180">
            <v>40178</v>
          </cell>
          <cell r="AO180">
            <v>40543</v>
          </cell>
          <cell r="AP180">
            <v>40908</v>
          </cell>
          <cell r="AQ180">
            <v>41274</v>
          </cell>
          <cell r="AR180">
            <v>41639</v>
          </cell>
          <cell r="AS180">
            <v>42004</v>
          </cell>
          <cell r="AT180">
            <v>42369</v>
          </cell>
          <cell r="AU180">
            <v>42735</v>
          </cell>
          <cell r="AV180">
            <v>43100</v>
          </cell>
          <cell r="AW180">
            <v>43465</v>
          </cell>
          <cell r="AX180">
            <v>43830</v>
          </cell>
          <cell r="AY180">
            <v>44196</v>
          </cell>
          <cell r="AZ180">
            <v>44561</v>
          </cell>
        </row>
        <row r="181">
          <cell r="D181">
            <v>2006</v>
          </cell>
          <cell r="E181">
            <v>2007</v>
          </cell>
          <cell r="F181">
            <v>2007</v>
          </cell>
          <cell r="G181">
            <v>2007</v>
          </cell>
          <cell r="H181">
            <v>2007</v>
          </cell>
          <cell r="I181">
            <v>2007</v>
          </cell>
          <cell r="J181">
            <v>2007</v>
          </cell>
          <cell r="K181">
            <v>2007</v>
          </cell>
          <cell r="L181">
            <v>2007</v>
          </cell>
          <cell r="M181">
            <v>2007</v>
          </cell>
          <cell r="N181">
            <v>2007</v>
          </cell>
          <cell r="O181">
            <v>2007</v>
          </cell>
          <cell r="P181">
            <v>2007</v>
          </cell>
          <cell r="Q181">
            <v>2008</v>
          </cell>
          <cell r="R181">
            <v>2008</v>
          </cell>
          <cell r="S181">
            <v>2008</v>
          </cell>
          <cell r="T181">
            <v>2008</v>
          </cell>
          <cell r="U181">
            <v>2008</v>
          </cell>
          <cell r="V181">
            <v>2008</v>
          </cell>
          <cell r="W181">
            <v>2008</v>
          </cell>
          <cell r="X181">
            <v>2008</v>
          </cell>
          <cell r="Y181">
            <v>2008</v>
          </cell>
          <cell r="Z181">
            <v>2008</v>
          </cell>
          <cell r="AA181">
            <v>2008</v>
          </cell>
          <cell r="AB181">
            <v>2008</v>
          </cell>
          <cell r="AC181">
            <v>2009</v>
          </cell>
          <cell r="AD181">
            <v>2009</v>
          </cell>
          <cell r="AE181">
            <v>2009</v>
          </cell>
          <cell r="AF181">
            <v>2009</v>
          </cell>
          <cell r="AG181">
            <v>2009</v>
          </cell>
          <cell r="AH181">
            <v>2009</v>
          </cell>
          <cell r="AI181">
            <v>2009</v>
          </cell>
          <cell r="AJ181">
            <v>2009</v>
          </cell>
          <cell r="AK181">
            <v>2009</v>
          </cell>
          <cell r="AL181">
            <v>2009</v>
          </cell>
          <cell r="AM181">
            <v>2009</v>
          </cell>
          <cell r="AN181">
            <v>2009</v>
          </cell>
          <cell r="AO181">
            <v>2010</v>
          </cell>
          <cell r="AP181">
            <v>2011</v>
          </cell>
          <cell r="AQ181">
            <v>2012</v>
          </cell>
          <cell r="AR181">
            <v>2013</v>
          </cell>
          <cell r="AS181">
            <v>2014</v>
          </cell>
          <cell r="AT181">
            <v>2015</v>
          </cell>
          <cell r="AU181">
            <v>2016</v>
          </cell>
          <cell r="AV181">
            <v>2017</v>
          </cell>
          <cell r="AW181">
            <v>2018</v>
          </cell>
          <cell r="AX181">
            <v>2019</v>
          </cell>
          <cell r="AY181">
            <v>2020</v>
          </cell>
          <cell r="AZ181">
            <v>2021</v>
          </cell>
        </row>
        <row r="182">
          <cell r="B182" t="str">
            <v>Crescimento do PIB</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row>
        <row r="183">
          <cell r="B183" t="str">
            <v>Inflação Projetada - IPCA</v>
          </cell>
          <cell r="D183">
            <v>0</v>
          </cell>
          <cell r="E183">
            <v>3.1611235488977485E-3</v>
          </cell>
          <cell r="F183">
            <v>3.1611235488977485E-3</v>
          </cell>
          <cell r="G183">
            <v>3.1611235488977485E-3</v>
          </cell>
          <cell r="H183">
            <v>3.1611235488977485E-3</v>
          </cell>
          <cell r="I183">
            <v>3.1611235488977485E-3</v>
          </cell>
          <cell r="J183">
            <v>3.1611235488977485E-3</v>
          </cell>
          <cell r="K183">
            <v>3.1611235488977485E-3</v>
          </cell>
          <cell r="L183">
            <v>3.1611235488977485E-3</v>
          </cell>
          <cell r="M183">
            <v>3.1611235488977485E-3</v>
          </cell>
          <cell r="N183">
            <v>3.1611235488977485E-3</v>
          </cell>
          <cell r="O183">
            <v>3.1611235488977485E-3</v>
          </cell>
          <cell r="P183">
            <v>3.1611235488977485E-3</v>
          </cell>
          <cell r="Q183">
            <v>3.3139261897998651E-3</v>
          </cell>
          <cell r="R183">
            <v>3.3139261897998651E-3</v>
          </cell>
          <cell r="S183">
            <v>3.3139261897998651E-3</v>
          </cell>
          <cell r="T183">
            <v>3.3139261897998651E-3</v>
          </cell>
          <cell r="U183">
            <v>3.3139261897998651E-3</v>
          </cell>
          <cell r="V183">
            <v>3.3139261897998651E-3</v>
          </cell>
          <cell r="W183">
            <v>3.3139261897998651E-3</v>
          </cell>
          <cell r="X183">
            <v>3.3139261897998651E-3</v>
          </cell>
          <cell r="Y183">
            <v>3.3139261897998651E-3</v>
          </cell>
          <cell r="Z183">
            <v>3.3139261897998651E-3</v>
          </cell>
          <cell r="AA183">
            <v>3.3139261897998651E-3</v>
          </cell>
          <cell r="AB183">
            <v>3.3139261897998651E-3</v>
          </cell>
          <cell r="AC183">
            <v>3.3058903246372395E-3</v>
          </cell>
          <cell r="AD183">
            <v>3.3058903246372395E-3</v>
          </cell>
          <cell r="AE183">
            <v>3.3058903246372395E-3</v>
          </cell>
          <cell r="AF183">
            <v>3.3058903246372395E-3</v>
          </cell>
          <cell r="AG183">
            <v>3.3058903246372395E-3</v>
          </cell>
          <cell r="AH183">
            <v>3.3058903246372395E-3</v>
          </cell>
          <cell r="AI183">
            <v>3.3058903246372395E-3</v>
          </cell>
          <cell r="AJ183">
            <v>3.3058903246372395E-3</v>
          </cell>
          <cell r="AK183">
            <v>3.3058903246372395E-3</v>
          </cell>
          <cell r="AL183">
            <v>3.3058903246372395E-3</v>
          </cell>
          <cell r="AM183">
            <v>3.3058903246372395E-3</v>
          </cell>
          <cell r="AN183">
            <v>3.3058903246372395E-3</v>
          </cell>
          <cell r="AO183">
            <v>4.0100000000000025E-2</v>
          </cell>
          <cell r="AP183">
            <v>3.9800000000000058E-2</v>
          </cell>
          <cell r="AQ183">
            <v>3.9800000000000058E-2</v>
          </cell>
          <cell r="AR183">
            <v>3.9800000000000058E-2</v>
          </cell>
          <cell r="AS183">
            <v>3.9800000000000058E-2</v>
          </cell>
          <cell r="AT183">
            <v>3.9800000000000058E-2</v>
          </cell>
          <cell r="AU183">
            <v>3.9800000000000058E-2</v>
          </cell>
          <cell r="AV183">
            <v>3.9800000000000058E-2</v>
          </cell>
          <cell r="AW183">
            <v>3.9800000000000058E-2</v>
          </cell>
          <cell r="AX183">
            <v>3.9800000000000058E-2</v>
          </cell>
          <cell r="AY183">
            <v>3.9800000000000058E-2</v>
          </cell>
          <cell r="AZ183">
            <v>3.9800000000000058E-2</v>
          </cell>
        </row>
        <row r="184">
          <cell r="B184" t="str">
            <v>Inflação Projetada - IGPM</v>
          </cell>
          <cell r="D184">
            <v>0</v>
          </cell>
          <cell r="E184">
            <v>4.5034302658089054E-3</v>
          </cell>
          <cell r="F184">
            <v>4.5034302658089054E-3</v>
          </cell>
          <cell r="G184">
            <v>4.5034302658089054E-3</v>
          </cell>
          <cell r="H184">
            <v>4.5034302658089054E-3</v>
          </cell>
          <cell r="I184">
            <v>4.5034302658089054E-3</v>
          </cell>
          <cell r="J184">
            <v>4.5034302658089054E-3</v>
          </cell>
          <cell r="K184">
            <v>4.5034302658089054E-3</v>
          </cell>
          <cell r="L184">
            <v>4.5034302658089054E-3</v>
          </cell>
          <cell r="M184">
            <v>4.5034302658089054E-3</v>
          </cell>
          <cell r="N184">
            <v>4.5034302658089054E-3</v>
          </cell>
          <cell r="O184">
            <v>4.5034302658089054E-3</v>
          </cell>
          <cell r="P184">
            <v>4.5034302658089054E-3</v>
          </cell>
          <cell r="Q184">
            <v>3.3781876370064801E-3</v>
          </cell>
          <cell r="R184">
            <v>3.3781876370064801E-3</v>
          </cell>
          <cell r="S184">
            <v>3.3781876370064801E-3</v>
          </cell>
          <cell r="T184">
            <v>3.3781876370064801E-3</v>
          </cell>
          <cell r="U184">
            <v>3.3781876370064801E-3</v>
          </cell>
          <cell r="V184">
            <v>3.3781876370064801E-3</v>
          </cell>
          <cell r="W184">
            <v>3.3781876370064801E-3</v>
          </cell>
          <cell r="X184">
            <v>3.3781876370064801E-3</v>
          </cell>
          <cell r="Y184">
            <v>3.3781876370064801E-3</v>
          </cell>
          <cell r="Z184">
            <v>3.3781876370064801E-3</v>
          </cell>
          <cell r="AA184">
            <v>3.3781876370064801E-3</v>
          </cell>
          <cell r="AB184">
            <v>3.3781876370064801E-3</v>
          </cell>
          <cell r="AC184">
            <v>3.3942459274463044E-3</v>
          </cell>
          <cell r="AD184">
            <v>3.3942459274463044E-3</v>
          </cell>
          <cell r="AE184">
            <v>3.3942459274463044E-3</v>
          </cell>
          <cell r="AF184">
            <v>3.3942459274463044E-3</v>
          </cell>
          <cell r="AG184">
            <v>3.3942459274463044E-3</v>
          </cell>
          <cell r="AH184">
            <v>3.3942459274463044E-3</v>
          </cell>
          <cell r="AI184">
            <v>3.3942459274463044E-3</v>
          </cell>
          <cell r="AJ184">
            <v>3.3942459274463044E-3</v>
          </cell>
          <cell r="AK184">
            <v>3.3942459274463044E-3</v>
          </cell>
          <cell r="AL184">
            <v>3.3942459274463044E-3</v>
          </cell>
          <cell r="AM184">
            <v>3.3942459274463044E-3</v>
          </cell>
          <cell r="AN184">
            <v>3.3942459274463044E-3</v>
          </cell>
          <cell r="AO184">
            <v>4.1099999999999914E-2</v>
          </cell>
          <cell r="AP184">
            <v>4.049999999999998E-2</v>
          </cell>
          <cell r="AQ184">
            <v>4.049999999999998E-2</v>
          </cell>
          <cell r="AR184">
            <v>4.049999999999998E-2</v>
          </cell>
          <cell r="AS184">
            <v>4.049999999999998E-2</v>
          </cell>
          <cell r="AT184">
            <v>4.049999999999998E-2</v>
          </cell>
          <cell r="AU184">
            <v>4.049999999999998E-2</v>
          </cell>
          <cell r="AV184">
            <v>4.049999999999998E-2</v>
          </cell>
          <cell r="AW184">
            <v>4.049999999999998E-2</v>
          </cell>
          <cell r="AX184">
            <v>4.049999999999998E-2</v>
          </cell>
          <cell r="AY184">
            <v>4.049999999999998E-2</v>
          </cell>
          <cell r="AZ184">
            <v>4.049999999999998E-2</v>
          </cell>
        </row>
        <row r="185">
          <cell r="B185" t="str">
            <v>Inflação Projetada - IGP-DI</v>
          </cell>
          <cell r="D185">
            <v>0</v>
          </cell>
          <cell r="E185">
            <v>4.7015017912679369E-3</v>
          </cell>
          <cell r="F185">
            <v>4.7015017912679369E-3</v>
          </cell>
          <cell r="G185">
            <v>4.7015017912679369E-3</v>
          </cell>
          <cell r="H185">
            <v>4.7015017912679369E-3</v>
          </cell>
          <cell r="I185">
            <v>4.7015017912679369E-3</v>
          </cell>
          <cell r="J185">
            <v>4.7015017912679369E-3</v>
          </cell>
          <cell r="K185">
            <v>4.7015017912679369E-3</v>
          </cell>
          <cell r="L185">
            <v>4.7015017912679369E-3</v>
          </cell>
          <cell r="M185">
            <v>4.7015017912679369E-3</v>
          </cell>
          <cell r="N185">
            <v>4.7015017912679369E-3</v>
          </cell>
          <cell r="O185">
            <v>4.7015017912679369E-3</v>
          </cell>
          <cell r="P185">
            <v>4.7015017912679369E-3</v>
          </cell>
          <cell r="Q185">
            <v>3.329995796502061E-3</v>
          </cell>
          <cell r="R185">
            <v>3.329995796502061E-3</v>
          </cell>
          <cell r="S185">
            <v>3.329995796502061E-3</v>
          </cell>
          <cell r="T185">
            <v>3.329995796502061E-3</v>
          </cell>
          <cell r="U185">
            <v>3.329995796502061E-3</v>
          </cell>
          <cell r="V185">
            <v>3.329995796502061E-3</v>
          </cell>
          <cell r="W185">
            <v>3.329995796502061E-3</v>
          </cell>
          <cell r="X185">
            <v>3.329995796502061E-3</v>
          </cell>
          <cell r="Y185">
            <v>3.329995796502061E-3</v>
          </cell>
          <cell r="Z185">
            <v>3.329995796502061E-3</v>
          </cell>
          <cell r="AA185">
            <v>3.329995796502061E-3</v>
          </cell>
          <cell r="AB185">
            <v>3.329995796502061E-3</v>
          </cell>
          <cell r="AC185">
            <v>3.2737397821989145E-3</v>
          </cell>
          <cell r="AD185">
            <v>3.2737397821989145E-3</v>
          </cell>
          <cell r="AE185">
            <v>3.2737397821989145E-3</v>
          </cell>
          <cell r="AF185">
            <v>3.2737397821989145E-3</v>
          </cell>
          <cell r="AG185">
            <v>3.2737397821989145E-3</v>
          </cell>
          <cell r="AH185">
            <v>3.2737397821989145E-3</v>
          </cell>
          <cell r="AI185">
            <v>3.2737397821989145E-3</v>
          </cell>
          <cell r="AJ185">
            <v>3.2737397821989145E-3</v>
          </cell>
          <cell r="AK185">
            <v>3.2737397821989145E-3</v>
          </cell>
          <cell r="AL185">
            <v>3.2737397821989145E-3</v>
          </cell>
          <cell r="AM185">
            <v>3.2737397821989145E-3</v>
          </cell>
          <cell r="AN185">
            <v>3.2737397821989145E-3</v>
          </cell>
          <cell r="AO185">
            <v>4.0100000000000025E-2</v>
          </cell>
          <cell r="AP185">
            <v>3.9500000000000091E-2</v>
          </cell>
          <cell r="AQ185">
            <v>3.9500000000000091E-2</v>
          </cell>
          <cell r="AR185">
            <v>3.9500000000000091E-2</v>
          </cell>
          <cell r="AS185">
            <v>3.9500000000000091E-2</v>
          </cell>
          <cell r="AT185">
            <v>3.9500000000000091E-2</v>
          </cell>
          <cell r="AU185">
            <v>3.9500000000000091E-2</v>
          </cell>
          <cell r="AV185">
            <v>3.9500000000000091E-2</v>
          </cell>
          <cell r="AW185">
            <v>3.9500000000000091E-2</v>
          </cell>
          <cell r="AX185">
            <v>3.9500000000000091E-2</v>
          </cell>
          <cell r="AY185">
            <v>3.9500000000000091E-2</v>
          </cell>
          <cell r="AZ185">
            <v>3.9500000000000091E-2</v>
          </cell>
        </row>
        <row r="186">
          <cell r="B186" t="str">
            <v>Inflação Projetada - INCC</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row>
        <row r="187">
          <cell r="B187" t="str">
            <v>Inflação Projetada - INPC</v>
          </cell>
          <cell r="D187">
            <v>0</v>
          </cell>
          <cell r="E187">
            <v>3.5145930840192463E-3</v>
          </cell>
          <cell r="F187">
            <v>3.5145930840192463E-3</v>
          </cell>
          <cell r="G187">
            <v>3.5145930840192463E-3</v>
          </cell>
          <cell r="H187">
            <v>3.5145930840192463E-3</v>
          </cell>
          <cell r="I187">
            <v>3.5145930840192463E-3</v>
          </cell>
          <cell r="J187">
            <v>3.5145930840192463E-3</v>
          </cell>
          <cell r="K187">
            <v>3.5145930840192463E-3</v>
          </cell>
          <cell r="L187">
            <v>3.5145930840192463E-3</v>
          </cell>
          <cell r="M187">
            <v>3.5145930840192463E-3</v>
          </cell>
          <cell r="N187">
            <v>3.5145930840192463E-3</v>
          </cell>
          <cell r="O187">
            <v>3.5145930840192463E-3</v>
          </cell>
          <cell r="P187">
            <v>3.5145930840192463E-3</v>
          </cell>
          <cell r="Q187">
            <v>3.3621265190633132E-3</v>
          </cell>
          <cell r="R187">
            <v>3.3621265190633132E-3</v>
          </cell>
          <cell r="S187">
            <v>3.3621265190633132E-3</v>
          </cell>
          <cell r="T187">
            <v>3.3621265190633132E-3</v>
          </cell>
          <cell r="U187">
            <v>3.3621265190633132E-3</v>
          </cell>
          <cell r="V187">
            <v>3.3621265190633132E-3</v>
          </cell>
          <cell r="W187">
            <v>3.3621265190633132E-3</v>
          </cell>
          <cell r="X187">
            <v>3.3621265190633132E-3</v>
          </cell>
          <cell r="Y187">
            <v>3.3621265190633132E-3</v>
          </cell>
          <cell r="Z187">
            <v>3.3621265190633132E-3</v>
          </cell>
          <cell r="AA187">
            <v>3.3621265190633132E-3</v>
          </cell>
          <cell r="AB187">
            <v>3.3621265190633132E-3</v>
          </cell>
          <cell r="AC187">
            <v>3.281778480337616E-3</v>
          </cell>
          <cell r="AD187">
            <v>3.281778480337616E-3</v>
          </cell>
          <cell r="AE187">
            <v>3.281778480337616E-3</v>
          </cell>
          <cell r="AF187">
            <v>3.281778480337616E-3</v>
          </cell>
          <cell r="AG187">
            <v>3.281778480337616E-3</v>
          </cell>
          <cell r="AH187">
            <v>3.281778480337616E-3</v>
          </cell>
          <cell r="AI187">
            <v>3.281778480337616E-3</v>
          </cell>
          <cell r="AJ187">
            <v>3.281778480337616E-3</v>
          </cell>
          <cell r="AK187">
            <v>3.281778480337616E-3</v>
          </cell>
          <cell r="AL187">
            <v>3.281778480337616E-3</v>
          </cell>
          <cell r="AM187">
            <v>3.281778480337616E-3</v>
          </cell>
          <cell r="AN187">
            <v>3.281778480337616E-3</v>
          </cell>
          <cell r="AO187">
            <v>4.0300000000000002E-2</v>
          </cell>
          <cell r="AP187">
            <v>3.960000000000008E-2</v>
          </cell>
          <cell r="AQ187">
            <v>3.960000000000008E-2</v>
          </cell>
          <cell r="AR187">
            <v>3.960000000000008E-2</v>
          </cell>
          <cell r="AS187">
            <v>3.960000000000008E-2</v>
          </cell>
          <cell r="AT187">
            <v>3.960000000000008E-2</v>
          </cell>
          <cell r="AU187">
            <v>3.960000000000008E-2</v>
          </cell>
          <cell r="AV187">
            <v>3.960000000000008E-2</v>
          </cell>
          <cell r="AW187">
            <v>3.960000000000008E-2</v>
          </cell>
          <cell r="AX187">
            <v>3.960000000000008E-2</v>
          </cell>
          <cell r="AY187">
            <v>3.960000000000008E-2</v>
          </cell>
          <cell r="AZ187">
            <v>3.960000000000008E-2</v>
          </cell>
        </row>
        <row r="188">
          <cell r="B188" t="str">
            <v>Índice de inflação - coringa 1</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row>
        <row r="189">
          <cell r="B189" t="str">
            <v>Índice de inflação - coringa 2</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row>
        <row r="190">
          <cell r="B190" t="str">
            <v>Variação Cambial - Dólar Americano</v>
          </cell>
          <cell r="D190">
            <v>0</v>
          </cell>
          <cell r="E190">
            <v>-0.23099927372153628</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7.7777777777777724E-2</v>
          </cell>
          <cell r="AD190">
            <v>0</v>
          </cell>
          <cell r="AE190">
            <v>0</v>
          </cell>
          <cell r="AF190">
            <v>0</v>
          </cell>
          <cell r="AG190">
            <v>0</v>
          </cell>
          <cell r="AH190">
            <v>0</v>
          </cell>
          <cell r="AI190">
            <v>0</v>
          </cell>
          <cell r="AJ190">
            <v>0</v>
          </cell>
          <cell r="AK190">
            <v>0</v>
          </cell>
          <cell r="AL190">
            <v>0</v>
          </cell>
          <cell r="AM190">
            <v>0</v>
          </cell>
          <cell r="AN190">
            <v>0</v>
          </cell>
          <cell r="AO190">
            <v>5.1546391752577359E-2</v>
          </cell>
          <cell r="AP190">
            <v>2.450980392156854E-2</v>
          </cell>
          <cell r="AQ190">
            <v>2.3923444976076791E-2</v>
          </cell>
          <cell r="AR190">
            <v>0</v>
          </cell>
          <cell r="AS190">
            <v>0</v>
          </cell>
          <cell r="AT190">
            <v>0</v>
          </cell>
          <cell r="AU190">
            <v>0</v>
          </cell>
          <cell r="AV190">
            <v>0</v>
          </cell>
          <cell r="AW190">
            <v>0</v>
          </cell>
          <cell r="AX190">
            <v>0</v>
          </cell>
          <cell r="AY190">
            <v>0</v>
          </cell>
          <cell r="AZ190">
            <v>0</v>
          </cell>
        </row>
        <row r="191">
          <cell r="B191" t="str">
            <v>Cotação do Dólar Americano (R$ = US$ 1,00)</v>
          </cell>
          <cell r="D191">
            <v>2.3407</v>
          </cell>
          <cell r="E191">
            <v>1.8</v>
          </cell>
          <cell r="F191">
            <v>1.8</v>
          </cell>
          <cell r="G191">
            <v>1.8</v>
          </cell>
          <cell r="H191">
            <v>1.8</v>
          </cell>
          <cell r="I191">
            <v>1.8</v>
          </cell>
          <cell r="J191">
            <v>1.8</v>
          </cell>
          <cell r="K191">
            <v>1.8</v>
          </cell>
          <cell r="L191">
            <v>1.8</v>
          </cell>
          <cell r="M191">
            <v>1.8</v>
          </cell>
          <cell r="N191">
            <v>1.8</v>
          </cell>
          <cell r="O191">
            <v>1.8</v>
          </cell>
          <cell r="P191">
            <v>1.8</v>
          </cell>
          <cell r="Q191">
            <v>1.8</v>
          </cell>
          <cell r="R191">
            <v>1.8</v>
          </cell>
          <cell r="S191">
            <v>1.8</v>
          </cell>
          <cell r="T191">
            <v>1.8</v>
          </cell>
          <cell r="U191">
            <v>1.8</v>
          </cell>
          <cell r="V191">
            <v>1.8</v>
          </cell>
          <cell r="W191">
            <v>1.8</v>
          </cell>
          <cell r="X191">
            <v>1.8</v>
          </cell>
          <cell r="Y191">
            <v>1.8</v>
          </cell>
          <cell r="Z191">
            <v>1.8</v>
          </cell>
          <cell r="AA191">
            <v>1.8</v>
          </cell>
          <cell r="AB191">
            <v>1.8</v>
          </cell>
          <cell r="AC191">
            <v>1.94</v>
          </cell>
          <cell r="AD191">
            <v>1.94</v>
          </cell>
          <cell r="AE191">
            <v>1.94</v>
          </cell>
          <cell r="AF191">
            <v>1.94</v>
          </cell>
          <cell r="AG191">
            <v>1.94</v>
          </cell>
          <cell r="AH191">
            <v>1.94</v>
          </cell>
          <cell r="AI191">
            <v>1.94</v>
          </cell>
          <cell r="AJ191">
            <v>1.94</v>
          </cell>
          <cell r="AK191">
            <v>1.94</v>
          </cell>
          <cell r="AL191">
            <v>1.94</v>
          </cell>
          <cell r="AM191">
            <v>1.94</v>
          </cell>
          <cell r="AN191">
            <v>1.94</v>
          </cell>
          <cell r="AO191">
            <v>2.04</v>
          </cell>
          <cell r="AP191">
            <v>2.09</v>
          </cell>
          <cell r="AQ191">
            <v>2.1400000000000006</v>
          </cell>
          <cell r="AR191">
            <v>2.1400000000000006</v>
          </cell>
          <cell r="AS191">
            <v>2.1400000000000006</v>
          </cell>
          <cell r="AT191">
            <v>2.1400000000000006</v>
          </cell>
          <cell r="AU191">
            <v>2.1400000000000006</v>
          </cell>
          <cell r="AV191">
            <v>2.1400000000000006</v>
          </cell>
          <cell r="AW191">
            <v>2.1400000000000006</v>
          </cell>
          <cell r="AX191">
            <v>2.1400000000000006</v>
          </cell>
          <cell r="AY191">
            <v>2.1400000000000006</v>
          </cell>
          <cell r="AZ191">
            <v>2.1400000000000006</v>
          </cell>
        </row>
        <row r="192">
          <cell r="B192" t="str">
            <v>Variação Cambial - Euro</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row>
        <row r="193">
          <cell r="B193" t="str">
            <v>Cotação do Euro (R$ = Euro$ 1,00)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row>
        <row r="194">
          <cell r="B194" t="str">
            <v>Variação Cambial - Coringa 1</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row>
        <row r="195">
          <cell r="B195" t="str">
            <v>Cotação  - coringa 1 (R$ = coringa1 $ 1,00)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row>
        <row r="196">
          <cell r="B196" t="str">
            <v>Variação Cambial - Coringa 2</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row>
        <row r="197">
          <cell r="B197" t="str">
            <v>Cotação  - coringa 2 (R$ = coringa 2  $ 1,00)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row>
        <row r="198">
          <cell r="B198" t="str">
            <v>CDI</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row>
        <row r="199">
          <cell r="B199" t="str">
            <v>TJLP</v>
          </cell>
          <cell r="D199">
            <v>0</v>
          </cell>
          <cell r="E199">
            <v>0</v>
          </cell>
          <cell r="F199">
            <v>0</v>
          </cell>
          <cell r="G199">
            <v>0</v>
          </cell>
          <cell r="H199">
            <v>0</v>
          </cell>
          <cell r="I199">
            <v>0</v>
          </cell>
          <cell r="J199">
            <v>0</v>
          </cell>
          <cell r="K199">
            <v>0</v>
          </cell>
          <cell r="L199">
            <v>0</v>
          </cell>
          <cell r="M199">
            <v>0</v>
          </cell>
          <cell r="N199">
            <v>6.25E-2</v>
          </cell>
          <cell r="O199">
            <v>6.25E-2</v>
          </cell>
          <cell r="P199">
            <v>6.25E-2</v>
          </cell>
          <cell r="Q199">
            <v>6.25E-2</v>
          </cell>
          <cell r="R199">
            <v>6.25E-2</v>
          </cell>
          <cell r="S199">
            <v>6.25E-2</v>
          </cell>
          <cell r="T199">
            <v>6.25E-2</v>
          </cell>
          <cell r="U199">
            <v>6.25E-2</v>
          </cell>
          <cell r="V199">
            <v>6.25E-2</v>
          </cell>
          <cell r="W199">
            <v>6.25E-2</v>
          </cell>
          <cell r="X199">
            <v>6.25E-2</v>
          </cell>
          <cell r="Y199">
            <v>6.25E-2</v>
          </cell>
          <cell r="Z199">
            <v>6.25E-2</v>
          </cell>
          <cell r="AA199">
            <v>6.25E-2</v>
          </cell>
          <cell r="AB199">
            <v>6.25E-2</v>
          </cell>
          <cell r="AC199">
            <v>0.06</v>
          </cell>
          <cell r="AD199">
            <v>0.06</v>
          </cell>
          <cell r="AE199">
            <v>0.06</v>
          </cell>
          <cell r="AF199">
            <v>0.06</v>
          </cell>
          <cell r="AG199">
            <v>0.06</v>
          </cell>
          <cell r="AH199">
            <v>0.06</v>
          </cell>
          <cell r="AI199">
            <v>0.06</v>
          </cell>
          <cell r="AJ199">
            <v>0.06</v>
          </cell>
          <cell r="AK199">
            <v>0.06</v>
          </cell>
          <cell r="AL199">
            <v>0.06</v>
          </cell>
          <cell r="AM199">
            <v>0.06</v>
          </cell>
          <cell r="AN199">
            <v>0.06</v>
          </cell>
          <cell r="AO199">
            <v>5.7500000000000002E-2</v>
          </cell>
          <cell r="AP199">
            <v>5.7500000000000002E-2</v>
          </cell>
          <cell r="AQ199">
            <v>5.7500000000000002E-2</v>
          </cell>
          <cell r="AR199">
            <v>5.7500000000000002E-2</v>
          </cell>
          <cell r="AS199">
            <v>5.5E-2</v>
          </cell>
          <cell r="AT199">
            <v>5.5E-2</v>
          </cell>
          <cell r="AU199">
            <v>5.5E-2</v>
          </cell>
          <cell r="AV199">
            <v>5.5E-2</v>
          </cell>
          <cell r="AW199">
            <v>5.5E-2</v>
          </cell>
          <cell r="AX199">
            <v>5.5E-2</v>
          </cell>
          <cell r="AY199">
            <v>5.5E-2</v>
          </cell>
          <cell r="AZ199">
            <v>5.5E-2</v>
          </cell>
        </row>
        <row r="200">
          <cell r="B200" t="str">
            <v>SELIC</v>
          </cell>
          <cell r="D200">
            <v>0</v>
          </cell>
          <cell r="E200">
            <v>9.436200325992683E-3</v>
          </cell>
          <cell r="F200">
            <v>9.436200325992683E-3</v>
          </cell>
          <cell r="G200">
            <v>9.436200325992683E-3</v>
          </cell>
          <cell r="H200">
            <v>9.436200325992683E-3</v>
          </cell>
          <cell r="I200">
            <v>9.436200325992683E-3</v>
          </cell>
          <cell r="J200">
            <v>9.436200325992683E-3</v>
          </cell>
          <cell r="K200">
            <v>9.436200325992683E-3</v>
          </cell>
          <cell r="L200">
            <v>9.436200325992683E-3</v>
          </cell>
          <cell r="M200">
            <v>9.436200325992683E-3</v>
          </cell>
          <cell r="N200">
            <v>9.436200325992683E-3</v>
          </cell>
          <cell r="O200">
            <v>9.436200325992683E-3</v>
          </cell>
          <cell r="P200">
            <v>9.436200325992683E-3</v>
          </cell>
          <cell r="Q200">
            <v>8.3855685914970834E-3</v>
          </cell>
          <cell r="R200">
            <v>8.3855685914970834E-3</v>
          </cell>
          <cell r="S200">
            <v>8.3855685914970834E-3</v>
          </cell>
          <cell r="T200">
            <v>8.3855685914970834E-3</v>
          </cell>
          <cell r="U200">
            <v>8.3855685914970834E-3</v>
          </cell>
          <cell r="V200">
            <v>8.3855685914970834E-3</v>
          </cell>
          <cell r="W200">
            <v>8.3855685914970834E-3</v>
          </cell>
          <cell r="X200">
            <v>8.3855685914970834E-3</v>
          </cell>
          <cell r="Y200">
            <v>8.3855685914970834E-3</v>
          </cell>
          <cell r="Z200">
            <v>8.3855685914970834E-3</v>
          </cell>
          <cell r="AA200">
            <v>8.3855685914970834E-3</v>
          </cell>
          <cell r="AB200">
            <v>8.3855685914970834E-3</v>
          </cell>
          <cell r="AC200">
            <v>7.7906888794740947E-3</v>
          </cell>
          <cell r="AD200">
            <v>7.7906888794740947E-3</v>
          </cell>
          <cell r="AE200">
            <v>7.7906888794740947E-3</v>
          </cell>
          <cell r="AF200">
            <v>7.7906888794740947E-3</v>
          </cell>
          <cell r="AG200">
            <v>7.7906888794740947E-3</v>
          </cell>
          <cell r="AH200">
            <v>7.7906888794740947E-3</v>
          </cell>
          <cell r="AI200">
            <v>7.7906888794740947E-3</v>
          </cell>
          <cell r="AJ200">
            <v>7.7906888794740947E-3</v>
          </cell>
          <cell r="AK200">
            <v>7.7906888794740947E-3</v>
          </cell>
          <cell r="AL200">
            <v>7.7906888794740947E-3</v>
          </cell>
          <cell r="AM200">
            <v>7.7906888794740947E-3</v>
          </cell>
          <cell r="AN200">
            <v>7.7906888794740947E-3</v>
          </cell>
          <cell r="AO200">
            <v>9.3699999999999894E-2</v>
          </cell>
          <cell r="AP200">
            <v>8.9099999999999957E-2</v>
          </cell>
          <cell r="AQ200">
            <v>8.9099999999999957E-2</v>
          </cell>
          <cell r="AR200">
            <v>8.9099999999999957E-2</v>
          </cell>
          <cell r="AS200">
            <v>8.9099999999999957E-2</v>
          </cell>
          <cell r="AT200">
            <v>8.9099999999999957E-2</v>
          </cell>
          <cell r="AU200">
            <v>8.9099999999999957E-2</v>
          </cell>
          <cell r="AV200">
            <v>8.9099999999999957E-2</v>
          </cell>
          <cell r="AW200">
            <v>8.9099999999999957E-2</v>
          </cell>
          <cell r="AX200">
            <v>8.9099999999999957E-2</v>
          </cell>
          <cell r="AY200">
            <v>8.9099999999999957E-2</v>
          </cell>
          <cell r="AZ200">
            <v>8.9099999999999957E-2</v>
          </cell>
        </row>
        <row r="201">
          <cell r="B201" t="str">
            <v xml:space="preserve">LIBOR </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row>
        <row r="202">
          <cell r="B202" t="str">
            <v>LIBOR - inclui variação cambial</v>
          </cell>
          <cell r="D202">
            <v>0</v>
          </cell>
          <cell r="E202">
            <v>-0.23099927372153628</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7.7777777777777724E-2</v>
          </cell>
          <cell r="AD202">
            <v>0</v>
          </cell>
          <cell r="AE202">
            <v>0</v>
          </cell>
          <cell r="AF202">
            <v>0</v>
          </cell>
          <cell r="AG202">
            <v>0</v>
          </cell>
          <cell r="AH202">
            <v>0</v>
          </cell>
          <cell r="AI202">
            <v>0</v>
          </cell>
          <cell r="AJ202">
            <v>0</v>
          </cell>
          <cell r="AK202">
            <v>0</v>
          </cell>
          <cell r="AL202">
            <v>0</v>
          </cell>
          <cell r="AM202">
            <v>0</v>
          </cell>
          <cell r="AN202">
            <v>0</v>
          </cell>
          <cell r="AO202">
            <v>5.1546391752577359E-2</v>
          </cell>
          <cell r="AP202">
            <v>2.450980392156854E-2</v>
          </cell>
          <cell r="AQ202">
            <v>2.3923444976076791E-2</v>
          </cell>
          <cell r="AR202">
            <v>0</v>
          </cell>
          <cell r="AS202">
            <v>0</v>
          </cell>
          <cell r="AT202">
            <v>0</v>
          </cell>
          <cell r="AU202">
            <v>0</v>
          </cell>
          <cell r="AV202">
            <v>0</v>
          </cell>
          <cell r="AW202">
            <v>0</v>
          </cell>
          <cell r="AX202">
            <v>0</v>
          </cell>
          <cell r="AY202">
            <v>0</v>
          </cell>
          <cell r="AZ202">
            <v>0</v>
          </cell>
        </row>
        <row r="203">
          <cell r="B203" t="str">
            <v>Cesta de Moedas - BNDES</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row>
        <row r="204">
          <cell r="B204" t="str">
            <v>Taxa Anbid</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row>
        <row r="205">
          <cell r="B205" t="str">
            <v>NTN-B</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B206" t="str">
            <v>Taxa de juros - Coringa 2</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row>
        <row r="207">
          <cell r="B207" t="str">
            <v>Custo de oportunidade dos acionistas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row>
        <row r="208">
          <cell r="B208" t="str">
            <v>Indice coringa 1</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row>
        <row r="209">
          <cell r="B209" t="str">
            <v>Indice coringa 2</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row>
        <row r="210">
          <cell r="B210" t="str">
            <v>Nenhum/None</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ação"/>
      <sheetName val="Critérios"/>
      <sheetName val="BancoSegment"/>
      <sheetName val="Controle"/>
      <sheetName val="Aux_4"/>
      <sheetName val="Aux_3"/>
      <sheetName val="Aux_1"/>
      <sheetName val="Rel.3"/>
      <sheetName val="Aux_2"/>
      <sheetName val="BAL1101"/>
      <sheetName val="Rel_3"/>
      <sheetName val="PAGAMENTO"/>
      <sheetName val="Inputs"/>
      <sheetName val="Dados Históricos"/>
      <sheetName val="Resultados"/>
      <sheetName val="Base_Indicadores"/>
      <sheetName val="Base_Graficos"/>
      <sheetName val="Plan1"/>
      <sheetName val="CVA_Projetada12meses"/>
    </sheetNames>
    <sheetDataSet>
      <sheetData sheetId="0" refreshError="1"/>
      <sheetData sheetId="1" refreshError="1">
        <row r="1">
          <cell r="A1" t="str">
            <v xml:space="preserve">SIGLA-SP         </v>
          </cell>
        </row>
        <row r="56">
          <cell r="C56" t="str">
            <v>Classe</v>
          </cell>
          <cell r="D56" t="str">
            <v>Faixa</v>
          </cell>
          <cell r="E56" t="str">
            <v>Faixa</v>
          </cell>
        </row>
        <row r="57">
          <cell r="C57">
            <v>2</v>
          </cell>
          <cell r="D57">
            <v>24</v>
          </cell>
          <cell r="E57">
            <v>3</v>
          </cell>
        </row>
      </sheetData>
      <sheetData sheetId="2" refreshError="1">
        <row r="1">
          <cell r="A1" t="str">
            <v xml:space="preserve">SIGLA-SP         </v>
          </cell>
          <cell r="B1" t="str">
            <v xml:space="preserve">COD-DISTR     </v>
          </cell>
          <cell r="C1" t="str">
            <v>SIGLA-DISTR</v>
          </cell>
          <cell r="D1" t="str">
            <v>CODG-ER</v>
          </cell>
          <cell r="E1" t="str">
            <v>CLASSE</v>
          </cell>
          <cell r="F1" t="str">
            <v>TENSAO</v>
          </cell>
          <cell r="G1" t="str">
            <v>FAIXA</v>
          </cell>
          <cell r="H1" t="str">
            <v>NUMCON</v>
          </cell>
          <cell r="I1" t="str">
            <v>CONSUM</v>
          </cell>
          <cell r="J1" t="str">
            <v>CON-P</v>
          </cell>
          <cell r="K1" t="str">
            <v>CON-FP</v>
          </cell>
          <cell r="L1" t="str">
            <v>DEMAND</v>
          </cell>
          <cell r="M1" t="str">
            <v>DEM-FP</v>
          </cell>
          <cell r="N1" t="str">
            <v>DEM-P</v>
          </cell>
          <cell r="O1" t="str">
            <v>VLRCON</v>
          </cell>
          <cell r="P1" t="str">
            <v>VLRDEM</v>
          </cell>
          <cell r="Q1" t="str">
            <v>FER</v>
          </cell>
          <cell r="R1" t="str">
            <v>ACRMOR</v>
          </cell>
          <cell r="S1" t="str">
            <v>JUROS</v>
          </cell>
          <cell r="T1" t="str">
            <v>SERTAX</v>
          </cell>
          <cell r="U1" t="str">
            <v>ICMS</v>
          </cell>
          <cell r="V1" t="str">
            <v>TXMANU</v>
          </cell>
          <cell r="W1" t="str">
            <v>FDR</v>
          </cell>
          <cell r="X1" t="str">
            <v>ENCFIN</v>
          </cell>
          <cell r="Y1" t="str">
            <v>TIP</v>
          </cell>
          <cell r="Z1" t="str">
            <v>IMPORT</v>
          </cell>
          <cell r="AA1" t="str">
            <v>TOTPAG</v>
          </cell>
          <cell r="AB1" t="str">
            <v>SIGLA-ER</v>
          </cell>
          <cell r="AC1" t="str">
            <v>MES-ANO-FAT</v>
          </cell>
          <cell r="AD1" t="str">
            <v>VERSAO</v>
          </cell>
          <cell r="AE1" t="str">
            <v>KWH REGIST.</v>
          </cell>
        </row>
        <row r="2">
          <cell r="A2" t="str">
            <v>SML</v>
          </cell>
          <cell r="B2">
            <v>0</v>
          </cell>
          <cell r="C2" t="str">
            <v>DRLS</v>
          </cell>
          <cell r="D2">
            <v>1</v>
          </cell>
          <cell r="E2">
            <v>1</v>
          </cell>
          <cell r="F2" t="str">
            <v>A4</v>
          </cell>
          <cell r="G2">
            <v>20</v>
          </cell>
          <cell r="H2">
            <v>5</v>
          </cell>
          <cell r="I2">
            <v>19865</v>
          </cell>
          <cell r="J2">
            <v>0</v>
          </cell>
          <cell r="K2">
            <v>0</v>
          </cell>
          <cell r="L2">
            <v>127</v>
          </cell>
          <cell r="M2">
            <v>0</v>
          </cell>
          <cell r="N2">
            <v>0</v>
          </cell>
          <cell r="O2">
            <v>227945</v>
          </cell>
          <cell r="P2">
            <v>99399</v>
          </cell>
          <cell r="Q2">
            <v>2972</v>
          </cell>
          <cell r="R2">
            <v>731</v>
          </cell>
          <cell r="S2">
            <v>0</v>
          </cell>
          <cell r="T2">
            <v>0</v>
          </cell>
          <cell r="U2">
            <v>68118</v>
          </cell>
          <cell r="V2">
            <v>0</v>
          </cell>
          <cell r="W2">
            <v>1566</v>
          </cell>
          <cell r="X2">
            <v>0</v>
          </cell>
          <cell r="Y2">
            <v>3771</v>
          </cell>
          <cell r="Z2">
            <v>331882</v>
          </cell>
          <cell r="AA2">
            <v>336384</v>
          </cell>
          <cell r="AB2" t="str">
            <v>ERCA</v>
          </cell>
          <cell r="AC2">
            <v>1101</v>
          </cell>
          <cell r="AD2">
            <v>2</v>
          </cell>
          <cell r="AE2">
            <v>19865</v>
          </cell>
        </row>
        <row r="3">
          <cell r="A3" t="str">
            <v>SML</v>
          </cell>
          <cell r="B3">
            <v>0</v>
          </cell>
          <cell r="C3" t="str">
            <v>DRLS</v>
          </cell>
          <cell r="D3">
            <v>1</v>
          </cell>
          <cell r="E3">
            <v>1</v>
          </cell>
          <cell r="F3" t="str">
            <v xml:space="preserve">B </v>
          </cell>
          <cell r="G3">
            <v>1</v>
          </cell>
          <cell r="H3">
            <v>6006</v>
          </cell>
          <cell r="I3">
            <v>138446</v>
          </cell>
          <cell r="J3">
            <v>0</v>
          </cell>
          <cell r="K3">
            <v>0</v>
          </cell>
          <cell r="L3">
            <v>0</v>
          </cell>
          <cell r="M3">
            <v>0</v>
          </cell>
          <cell r="N3">
            <v>0</v>
          </cell>
          <cell r="O3">
            <v>2248956</v>
          </cell>
          <cell r="P3">
            <v>0</v>
          </cell>
          <cell r="Q3">
            <v>0</v>
          </cell>
          <cell r="R3">
            <v>67003</v>
          </cell>
          <cell r="S3">
            <v>0</v>
          </cell>
          <cell r="T3">
            <v>960436</v>
          </cell>
          <cell r="U3">
            <v>990</v>
          </cell>
          <cell r="V3">
            <v>282</v>
          </cell>
          <cell r="W3">
            <v>0</v>
          </cell>
          <cell r="X3">
            <v>0</v>
          </cell>
          <cell r="Y3">
            <v>19922</v>
          </cell>
          <cell r="Z3">
            <v>2248956</v>
          </cell>
          <cell r="AA3">
            <v>3296599</v>
          </cell>
          <cell r="AB3" t="str">
            <v>ERCA</v>
          </cell>
          <cell r="AC3">
            <v>1101</v>
          </cell>
          <cell r="AD3">
            <v>2</v>
          </cell>
          <cell r="AE3">
            <v>100301</v>
          </cell>
        </row>
        <row r="4">
          <cell r="A4" t="str">
            <v>SML</v>
          </cell>
          <cell r="B4">
            <v>0</v>
          </cell>
          <cell r="C4" t="str">
            <v>DRLS</v>
          </cell>
          <cell r="D4">
            <v>1</v>
          </cell>
          <cell r="E4">
            <v>1</v>
          </cell>
          <cell r="F4" t="str">
            <v xml:space="preserve">B </v>
          </cell>
          <cell r="G4">
            <v>2</v>
          </cell>
          <cell r="H4">
            <v>3944</v>
          </cell>
          <cell r="I4">
            <v>160662</v>
          </cell>
          <cell r="J4">
            <v>0</v>
          </cell>
          <cell r="K4">
            <v>0</v>
          </cell>
          <cell r="L4">
            <v>0</v>
          </cell>
          <cell r="M4">
            <v>0</v>
          </cell>
          <cell r="N4">
            <v>0</v>
          </cell>
          <cell r="O4">
            <v>3114216</v>
          </cell>
          <cell r="P4">
            <v>0</v>
          </cell>
          <cell r="Q4">
            <v>0</v>
          </cell>
          <cell r="R4">
            <v>58524</v>
          </cell>
          <cell r="S4">
            <v>0</v>
          </cell>
          <cell r="T4">
            <v>215839</v>
          </cell>
          <cell r="U4">
            <v>529272</v>
          </cell>
          <cell r="V4">
            <v>188</v>
          </cell>
          <cell r="W4">
            <v>0</v>
          </cell>
          <cell r="X4">
            <v>0</v>
          </cell>
          <cell r="Y4">
            <v>280864</v>
          </cell>
          <cell r="Z4">
            <v>3114216</v>
          </cell>
          <cell r="AA4">
            <v>3669631</v>
          </cell>
          <cell r="AB4" t="str">
            <v>ERCA</v>
          </cell>
          <cell r="AC4">
            <v>1101</v>
          </cell>
          <cell r="AD4">
            <v>2</v>
          </cell>
          <cell r="AE4">
            <v>160662</v>
          </cell>
        </row>
        <row r="5">
          <cell r="A5" t="str">
            <v>SML</v>
          </cell>
          <cell r="B5">
            <v>0</v>
          </cell>
          <cell r="C5" t="str">
            <v>DRLS</v>
          </cell>
          <cell r="D5">
            <v>1</v>
          </cell>
          <cell r="E5">
            <v>1</v>
          </cell>
          <cell r="F5" t="str">
            <v xml:space="preserve">B </v>
          </cell>
          <cell r="G5">
            <v>3</v>
          </cell>
          <cell r="H5">
            <v>13621</v>
          </cell>
          <cell r="I5">
            <v>1040398</v>
          </cell>
          <cell r="J5">
            <v>0</v>
          </cell>
          <cell r="K5">
            <v>0</v>
          </cell>
          <cell r="L5">
            <v>0</v>
          </cell>
          <cell r="M5">
            <v>0</v>
          </cell>
          <cell r="N5">
            <v>0</v>
          </cell>
          <cell r="O5">
            <v>20169426</v>
          </cell>
          <cell r="P5">
            <v>0</v>
          </cell>
          <cell r="Q5">
            <v>0</v>
          </cell>
          <cell r="R5">
            <v>210759</v>
          </cell>
          <cell r="S5">
            <v>0</v>
          </cell>
          <cell r="T5">
            <v>551234</v>
          </cell>
          <cell r="U5">
            <v>3428820</v>
          </cell>
          <cell r="V5">
            <v>1980</v>
          </cell>
          <cell r="W5">
            <v>0</v>
          </cell>
          <cell r="X5">
            <v>0</v>
          </cell>
          <cell r="Y5">
            <v>1167270</v>
          </cell>
          <cell r="Z5">
            <v>20169426</v>
          </cell>
          <cell r="AA5">
            <v>22100669</v>
          </cell>
          <cell r="AB5" t="str">
            <v>ERCA</v>
          </cell>
          <cell r="AC5">
            <v>1101</v>
          </cell>
          <cell r="AD5">
            <v>2</v>
          </cell>
          <cell r="AE5">
            <v>1036725</v>
          </cell>
        </row>
        <row r="6">
          <cell r="A6" t="str">
            <v>SML</v>
          </cell>
          <cell r="B6">
            <v>0</v>
          </cell>
          <cell r="C6" t="str">
            <v>DRLS</v>
          </cell>
          <cell r="D6">
            <v>1</v>
          </cell>
          <cell r="E6">
            <v>1</v>
          </cell>
          <cell r="F6" t="str">
            <v xml:space="preserve">B </v>
          </cell>
          <cell r="G6">
            <v>4</v>
          </cell>
          <cell r="H6">
            <v>7182</v>
          </cell>
          <cell r="I6">
            <v>875904</v>
          </cell>
          <cell r="J6">
            <v>0</v>
          </cell>
          <cell r="K6">
            <v>0</v>
          </cell>
          <cell r="L6">
            <v>0</v>
          </cell>
          <cell r="M6">
            <v>0</v>
          </cell>
          <cell r="N6">
            <v>0</v>
          </cell>
          <cell r="O6">
            <v>16986001</v>
          </cell>
          <cell r="P6">
            <v>0</v>
          </cell>
          <cell r="Q6">
            <v>0</v>
          </cell>
          <cell r="R6">
            <v>198275</v>
          </cell>
          <cell r="S6">
            <v>0</v>
          </cell>
          <cell r="T6">
            <v>474131</v>
          </cell>
          <cell r="U6">
            <v>2887768</v>
          </cell>
          <cell r="V6">
            <v>1509</v>
          </cell>
          <cell r="W6">
            <v>0</v>
          </cell>
          <cell r="X6">
            <v>0</v>
          </cell>
          <cell r="Y6">
            <v>691928</v>
          </cell>
          <cell r="Z6">
            <v>16986001</v>
          </cell>
          <cell r="AA6">
            <v>18351844</v>
          </cell>
          <cell r="AB6" t="str">
            <v>ERCA</v>
          </cell>
          <cell r="AC6">
            <v>1101</v>
          </cell>
          <cell r="AD6">
            <v>2</v>
          </cell>
          <cell r="AE6">
            <v>875904</v>
          </cell>
        </row>
        <row r="7">
          <cell r="A7" t="str">
            <v>SML</v>
          </cell>
          <cell r="B7">
            <v>0</v>
          </cell>
          <cell r="C7" t="str">
            <v>DRLS</v>
          </cell>
          <cell r="D7">
            <v>1</v>
          </cell>
          <cell r="E7">
            <v>1</v>
          </cell>
          <cell r="F7" t="str">
            <v xml:space="preserve">B </v>
          </cell>
          <cell r="G7">
            <v>5</v>
          </cell>
          <cell r="H7">
            <v>3023</v>
          </cell>
          <cell r="I7">
            <v>523964</v>
          </cell>
          <cell r="J7">
            <v>0</v>
          </cell>
          <cell r="K7">
            <v>0</v>
          </cell>
          <cell r="L7">
            <v>0</v>
          </cell>
          <cell r="M7">
            <v>0</v>
          </cell>
          <cell r="N7">
            <v>0</v>
          </cell>
          <cell r="O7">
            <v>10162676</v>
          </cell>
          <cell r="P7">
            <v>0</v>
          </cell>
          <cell r="Q7">
            <v>0</v>
          </cell>
          <cell r="R7">
            <v>109055</v>
          </cell>
          <cell r="S7">
            <v>0</v>
          </cell>
          <cell r="T7">
            <v>286997</v>
          </cell>
          <cell r="U7">
            <v>1727703</v>
          </cell>
          <cell r="V7">
            <v>94</v>
          </cell>
          <cell r="W7">
            <v>0</v>
          </cell>
          <cell r="X7">
            <v>0</v>
          </cell>
          <cell r="Y7">
            <v>469928</v>
          </cell>
          <cell r="Z7">
            <v>10162676</v>
          </cell>
          <cell r="AA7">
            <v>11028750</v>
          </cell>
          <cell r="AB7" t="str">
            <v>ERCA</v>
          </cell>
          <cell r="AC7">
            <v>1101</v>
          </cell>
          <cell r="AD7">
            <v>2</v>
          </cell>
          <cell r="AE7">
            <v>523964</v>
          </cell>
        </row>
        <row r="8">
          <cell r="A8" t="str">
            <v>SML</v>
          </cell>
          <cell r="B8">
            <v>0</v>
          </cell>
          <cell r="C8" t="str">
            <v>DRLS</v>
          </cell>
          <cell r="D8">
            <v>1</v>
          </cell>
          <cell r="E8">
            <v>1</v>
          </cell>
          <cell r="F8" t="str">
            <v xml:space="preserve">B </v>
          </cell>
          <cell r="G8">
            <v>6</v>
          </cell>
          <cell r="H8">
            <v>2096</v>
          </cell>
          <cell r="I8">
            <v>503759</v>
          </cell>
          <cell r="J8">
            <v>0</v>
          </cell>
          <cell r="K8">
            <v>0</v>
          </cell>
          <cell r="L8">
            <v>0</v>
          </cell>
          <cell r="M8">
            <v>0</v>
          </cell>
          <cell r="N8">
            <v>0</v>
          </cell>
          <cell r="O8">
            <v>9771208</v>
          </cell>
          <cell r="P8">
            <v>0</v>
          </cell>
          <cell r="Q8">
            <v>0</v>
          </cell>
          <cell r="R8">
            <v>112088</v>
          </cell>
          <cell r="S8">
            <v>0</v>
          </cell>
          <cell r="T8">
            <v>221188</v>
          </cell>
          <cell r="U8">
            <v>1661608</v>
          </cell>
          <cell r="V8">
            <v>189</v>
          </cell>
          <cell r="W8">
            <v>0</v>
          </cell>
          <cell r="X8">
            <v>0</v>
          </cell>
          <cell r="Y8">
            <v>330322</v>
          </cell>
          <cell r="Z8">
            <v>9771208</v>
          </cell>
          <cell r="AA8">
            <v>10434995</v>
          </cell>
          <cell r="AB8" t="str">
            <v>ERCA</v>
          </cell>
          <cell r="AC8">
            <v>1101</v>
          </cell>
          <cell r="AD8">
            <v>2</v>
          </cell>
          <cell r="AE8">
            <v>503759</v>
          </cell>
        </row>
        <row r="9">
          <cell r="A9" t="str">
            <v>SML</v>
          </cell>
          <cell r="B9">
            <v>0</v>
          </cell>
          <cell r="C9" t="str">
            <v>DRLS</v>
          </cell>
          <cell r="D9">
            <v>1</v>
          </cell>
          <cell r="E9">
            <v>1</v>
          </cell>
          <cell r="F9" t="str">
            <v xml:space="preserve">B </v>
          </cell>
          <cell r="G9">
            <v>7</v>
          </cell>
          <cell r="H9">
            <v>654</v>
          </cell>
          <cell r="I9">
            <v>217538</v>
          </cell>
          <cell r="J9">
            <v>0</v>
          </cell>
          <cell r="K9">
            <v>0</v>
          </cell>
          <cell r="L9">
            <v>0</v>
          </cell>
          <cell r="M9">
            <v>0</v>
          </cell>
          <cell r="N9">
            <v>0</v>
          </cell>
          <cell r="O9">
            <v>4376243</v>
          </cell>
          <cell r="P9">
            <v>0</v>
          </cell>
          <cell r="Q9">
            <v>0</v>
          </cell>
          <cell r="R9">
            <v>46055</v>
          </cell>
          <cell r="S9">
            <v>0</v>
          </cell>
          <cell r="T9">
            <v>101395</v>
          </cell>
          <cell r="U9">
            <v>875540</v>
          </cell>
          <cell r="V9">
            <v>0</v>
          </cell>
          <cell r="W9">
            <v>0</v>
          </cell>
          <cell r="X9">
            <v>0</v>
          </cell>
          <cell r="Y9">
            <v>166650</v>
          </cell>
          <cell r="Z9">
            <v>4376243</v>
          </cell>
          <cell r="AA9">
            <v>4690343</v>
          </cell>
          <cell r="AB9" t="str">
            <v>ERCA</v>
          </cell>
          <cell r="AC9">
            <v>1101</v>
          </cell>
          <cell r="AD9">
            <v>2</v>
          </cell>
          <cell r="AE9">
            <v>217538</v>
          </cell>
        </row>
        <row r="10">
          <cell r="A10" t="str">
            <v>SML</v>
          </cell>
          <cell r="B10">
            <v>0</v>
          </cell>
          <cell r="C10" t="str">
            <v>DRLS</v>
          </cell>
          <cell r="D10">
            <v>1</v>
          </cell>
          <cell r="E10">
            <v>1</v>
          </cell>
          <cell r="F10" t="str">
            <v xml:space="preserve">B </v>
          </cell>
          <cell r="G10">
            <v>8</v>
          </cell>
          <cell r="H10">
            <v>306</v>
          </cell>
          <cell r="I10">
            <v>131425</v>
          </cell>
          <cell r="J10">
            <v>0</v>
          </cell>
          <cell r="K10">
            <v>0</v>
          </cell>
          <cell r="L10">
            <v>0</v>
          </cell>
          <cell r="M10">
            <v>0</v>
          </cell>
          <cell r="N10">
            <v>0</v>
          </cell>
          <cell r="O10">
            <v>2644694</v>
          </cell>
          <cell r="P10">
            <v>0</v>
          </cell>
          <cell r="Q10">
            <v>0</v>
          </cell>
          <cell r="R10">
            <v>17331</v>
          </cell>
          <cell r="S10">
            <v>0</v>
          </cell>
          <cell r="T10">
            <v>50268</v>
          </cell>
          <cell r="U10">
            <v>529058</v>
          </cell>
          <cell r="V10">
            <v>189</v>
          </cell>
          <cell r="W10">
            <v>0</v>
          </cell>
          <cell r="X10">
            <v>0</v>
          </cell>
          <cell r="Y10">
            <v>83750</v>
          </cell>
          <cell r="Z10">
            <v>2644694</v>
          </cell>
          <cell r="AA10">
            <v>2796232</v>
          </cell>
          <cell r="AB10" t="str">
            <v>ERCA</v>
          </cell>
          <cell r="AC10">
            <v>1101</v>
          </cell>
          <cell r="AD10">
            <v>2</v>
          </cell>
          <cell r="AE10">
            <v>131425</v>
          </cell>
        </row>
        <row r="11">
          <cell r="A11" t="str">
            <v>SML</v>
          </cell>
          <cell r="B11">
            <v>0</v>
          </cell>
          <cell r="C11" t="str">
            <v>DRLS</v>
          </cell>
          <cell r="D11">
            <v>1</v>
          </cell>
          <cell r="E11">
            <v>1</v>
          </cell>
          <cell r="F11" t="str">
            <v xml:space="preserve">B </v>
          </cell>
          <cell r="G11">
            <v>9</v>
          </cell>
          <cell r="H11">
            <v>408</v>
          </cell>
          <cell r="I11">
            <v>250770</v>
          </cell>
          <cell r="J11">
            <v>0</v>
          </cell>
          <cell r="K11">
            <v>0</v>
          </cell>
          <cell r="L11">
            <v>0</v>
          </cell>
          <cell r="M11">
            <v>0</v>
          </cell>
          <cell r="N11">
            <v>0</v>
          </cell>
          <cell r="O11">
            <v>5393601</v>
          </cell>
          <cell r="P11">
            <v>0</v>
          </cell>
          <cell r="Q11">
            <v>0</v>
          </cell>
          <cell r="R11">
            <v>41775</v>
          </cell>
          <cell r="S11">
            <v>0</v>
          </cell>
          <cell r="T11">
            <v>114061</v>
          </cell>
          <cell r="U11">
            <v>1348614</v>
          </cell>
          <cell r="V11">
            <v>189</v>
          </cell>
          <cell r="W11">
            <v>0</v>
          </cell>
          <cell r="X11">
            <v>0</v>
          </cell>
          <cell r="Y11">
            <v>143253</v>
          </cell>
          <cell r="Z11">
            <v>5393601</v>
          </cell>
          <cell r="AA11">
            <v>5692879</v>
          </cell>
          <cell r="AB11" t="str">
            <v>ERCA</v>
          </cell>
          <cell r="AC11">
            <v>1101</v>
          </cell>
          <cell r="AD11">
            <v>2</v>
          </cell>
          <cell r="AE11">
            <v>250770</v>
          </cell>
        </row>
        <row r="12">
          <cell r="A12" t="str">
            <v>SML</v>
          </cell>
          <cell r="B12">
            <v>0</v>
          </cell>
          <cell r="C12" t="str">
            <v>DRLS</v>
          </cell>
          <cell r="D12">
            <v>1</v>
          </cell>
          <cell r="E12">
            <v>1</v>
          </cell>
          <cell r="F12" t="str">
            <v xml:space="preserve">B </v>
          </cell>
          <cell r="G12">
            <v>10</v>
          </cell>
          <cell r="H12">
            <v>129</v>
          </cell>
          <cell r="I12">
            <v>203522</v>
          </cell>
          <cell r="J12">
            <v>0</v>
          </cell>
          <cell r="K12">
            <v>0</v>
          </cell>
          <cell r="L12">
            <v>0</v>
          </cell>
          <cell r="M12">
            <v>0</v>
          </cell>
          <cell r="N12">
            <v>0</v>
          </cell>
          <cell r="O12">
            <v>4370670</v>
          </cell>
          <cell r="P12">
            <v>0</v>
          </cell>
          <cell r="Q12">
            <v>0</v>
          </cell>
          <cell r="R12">
            <v>36528</v>
          </cell>
          <cell r="S12">
            <v>0</v>
          </cell>
          <cell r="T12">
            <v>106374</v>
          </cell>
          <cell r="U12">
            <v>1092756</v>
          </cell>
          <cell r="V12">
            <v>0</v>
          </cell>
          <cell r="W12">
            <v>0</v>
          </cell>
          <cell r="X12">
            <v>0</v>
          </cell>
          <cell r="Y12">
            <v>64545</v>
          </cell>
          <cell r="Z12">
            <v>4370670</v>
          </cell>
          <cell r="AA12">
            <v>4578117</v>
          </cell>
          <cell r="AB12" t="str">
            <v>ERCA</v>
          </cell>
          <cell r="AC12">
            <v>1101</v>
          </cell>
          <cell r="AD12">
            <v>2</v>
          </cell>
          <cell r="AE12">
            <v>203522</v>
          </cell>
        </row>
        <row r="13">
          <cell r="A13" t="str">
            <v>SML</v>
          </cell>
          <cell r="B13">
            <v>0</v>
          </cell>
          <cell r="C13" t="str">
            <v>DRLS</v>
          </cell>
          <cell r="D13">
            <v>1</v>
          </cell>
          <cell r="E13">
            <v>1</v>
          </cell>
          <cell r="F13" t="str">
            <v xml:space="preserve">B </v>
          </cell>
          <cell r="G13">
            <v>11</v>
          </cell>
          <cell r="H13">
            <v>5575</v>
          </cell>
          <cell r="I13">
            <v>135953</v>
          </cell>
          <cell r="J13">
            <v>0</v>
          </cell>
          <cell r="K13">
            <v>0</v>
          </cell>
          <cell r="L13">
            <v>0</v>
          </cell>
          <cell r="M13">
            <v>0</v>
          </cell>
          <cell r="N13">
            <v>0</v>
          </cell>
          <cell r="O13">
            <v>767610</v>
          </cell>
          <cell r="P13">
            <v>0</v>
          </cell>
          <cell r="Q13">
            <v>0</v>
          </cell>
          <cell r="R13">
            <v>14947</v>
          </cell>
          <cell r="S13">
            <v>0</v>
          </cell>
          <cell r="T13">
            <v>232444</v>
          </cell>
          <cell r="U13">
            <v>0</v>
          </cell>
          <cell r="V13">
            <v>566</v>
          </cell>
          <cell r="W13">
            <v>0</v>
          </cell>
          <cell r="X13">
            <v>0</v>
          </cell>
          <cell r="Y13">
            <v>10094</v>
          </cell>
          <cell r="Z13">
            <v>767610</v>
          </cell>
          <cell r="AA13">
            <v>1025661</v>
          </cell>
          <cell r="AB13" t="str">
            <v>ERCA</v>
          </cell>
          <cell r="AC13">
            <v>1101</v>
          </cell>
          <cell r="AD13">
            <v>2</v>
          </cell>
          <cell r="AE13">
            <v>107246</v>
          </cell>
        </row>
        <row r="14">
          <cell r="A14" t="str">
            <v>SML</v>
          </cell>
          <cell r="B14">
            <v>0</v>
          </cell>
          <cell r="C14" t="str">
            <v>DRLS</v>
          </cell>
          <cell r="D14">
            <v>1</v>
          </cell>
          <cell r="E14">
            <v>1</v>
          </cell>
          <cell r="F14" t="str">
            <v xml:space="preserve">B </v>
          </cell>
          <cell r="G14">
            <v>12</v>
          </cell>
          <cell r="H14">
            <v>8775</v>
          </cell>
          <cell r="I14">
            <v>548924</v>
          </cell>
          <cell r="J14">
            <v>0</v>
          </cell>
          <cell r="K14">
            <v>0</v>
          </cell>
          <cell r="L14">
            <v>0</v>
          </cell>
          <cell r="M14">
            <v>0</v>
          </cell>
          <cell r="N14">
            <v>0</v>
          </cell>
          <cell r="O14">
            <v>5153412</v>
          </cell>
          <cell r="P14">
            <v>0</v>
          </cell>
          <cell r="Q14">
            <v>0</v>
          </cell>
          <cell r="R14">
            <v>69030</v>
          </cell>
          <cell r="S14">
            <v>0</v>
          </cell>
          <cell r="T14">
            <v>149594</v>
          </cell>
          <cell r="U14">
            <v>876438</v>
          </cell>
          <cell r="V14">
            <v>564</v>
          </cell>
          <cell r="W14">
            <v>0</v>
          </cell>
          <cell r="X14">
            <v>0</v>
          </cell>
          <cell r="Y14">
            <v>618580</v>
          </cell>
          <cell r="Z14">
            <v>5153412</v>
          </cell>
          <cell r="AA14">
            <v>5991180</v>
          </cell>
          <cell r="AB14" t="str">
            <v>ERCA</v>
          </cell>
          <cell r="AC14">
            <v>1101</v>
          </cell>
          <cell r="AD14">
            <v>2</v>
          </cell>
          <cell r="AE14">
            <v>548924</v>
          </cell>
        </row>
        <row r="15">
          <cell r="A15" t="str">
            <v>SML</v>
          </cell>
          <cell r="B15">
            <v>0</v>
          </cell>
          <cell r="C15" t="str">
            <v>DRLS</v>
          </cell>
          <cell r="D15">
            <v>1</v>
          </cell>
          <cell r="E15">
            <v>1</v>
          </cell>
          <cell r="F15" t="str">
            <v xml:space="preserve">B </v>
          </cell>
          <cell r="G15">
            <v>13</v>
          </cell>
          <cell r="H15">
            <v>1350</v>
          </cell>
          <cell r="I15">
            <v>157682</v>
          </cell>
          <cell r="J15">
            <v>0</v>
          </cell>
          <cell r="K15">
            <v>0</v>
          </cell>
          <cell r="L15">
            <v>0</v>
          </cell>
          <cell r="M15">
            <v>0</v>
          </cell>
          <cell r="N15">
            <v>0</v>
          </cell>
          <cell r="O15">
            <v>1986201</v>
          </cell>
          <cell r="P15">
            <v>0</v>
          </cell>
          <cell r="Q15">
            <v>0</v>
          </cell>
          <cell r="R15">
            <v>20418</v>
          </cell>
          <cell r="S15">
            <v>0</v>
          </cell>
          <cell r="T15">
            <v>45540</v>
          </cell>
          <cell r="U15">
            <v>337690</v>
          </cell>
          <cell r="V15">
            <v>188</v>
          </cell>
          <cell r="W15">
            <v>0</v>
          </cell>
          <cell r="X15">
            <v>0</v>
          </cell>
          <cell r="Y15">
            <v>115620</v>
          </cell>
          <cell r="Z15">
            <v>1986201</v>
          </cell>
          <cell r="AA15">
            <v>2167967</v>
          </cell>
          <cell r="AB15" t="str">
            <v>ERCA</v>
          </cell>
          <cell r="AC15">
            <v>1101</v>
          </cell>
          <cell r="AD15">
            <v>2</v>
          </cell>
          <cell r="AE15">
            <v>157682</v>
          </cell>
        </row>
        <row r="16">
          <cell r="A16" t="str">
            <v>SML</v>
          </cell>
          <cell r="B16">
            <v>0</v>
          </cell>
          <cell r="C16" t="str">
            <v>DRLS</v>
          </cell>
          <cell r="D16">
            <v>1</v>
          </cell>
          <cell r="E16">
            <v>1</v>
          </cell>
          <cell r="F16" t="str">
            <v xml:space="preserve">B </v>
          </cell>
          <cell r="G16">
            <v>14</v>
          </cell>
          <cell r="H16">
            <v>143</v>
          </cell>
          <cell r="I16">
            <v>20953</v>
          </cell>
          <cell r="J16">
            <v>0</v>
          </cell>
          <cell r="K16">
            <v>0</v>
          </cell>
          <cell r="L16">
            <v>0</v>
          </cell>
          <cell r="M16">
            <v>0</v>
          </cell>
          <cell r="N16">
            <v>0</v>
          </cell>
          <cell r="O16">
            <v>265469</v>
          </cell>
          <cell r="P16">
            <v>0</v>
          </cell>
          <cell r="Q16">
            <v>0</v>
          </cell>
          <cell r="R16">
            <v>3208</v>
          </cell>
          <cell r="S16">
            <v>0</v>
          </cell>
          <cell r="T16">
            <v>1765</v>
          </cell>
          <cell r="U16">
            <v>45143</v>
          </cell>
          <cell r="V16">
            <v>0</v>
          </cell>
          <cell r="W16">
            <v>0</v>
          </cell>
          <cell r="X16">
            <v>0</v>
          </cell>
          <cell r="Y16">
            <v>15551</v>
          </cell>
          <cell r="Z16">
            <v>265469</v>
          </cell>
          <cell r="AA16">
            <v>285993</v>
          </cell>
          <cell r="AB16" t="str">
            <v>ERCA</v>
          </cell>
          <cell r="AC16">
            <v>1101</v>
          </cell>
          <cell r="AD16">
            <v>2</v>
          </cell>
          <cell r="AE16">
            <v>20953</v>
          </cell>
        </row>
        <row r="17">
          <cell r="A17" t="str">
            <v>SML</v>
          </cell>
          <cell r="B17">
            <v>0</v>
          </cell>
          <cell r="C17" t="str">
            <v>DRLS</v>
          </cell>
          <cell r="D17">
            <v>1</v>
          </cell>
          <cell r="E17">
            <v>1</v>
          </cell>
          <cell r="F17" t="str">
            <v xml:space="preserve">B </v>
          </cell>
          <cell r="G17">
            <v>15</v>
          </cell>
          <cell r="H17">
            <v>216</v>
          </cell>
          <cell r="I17">
            <v>45772</v>
          </cell>
          <cell r="J17">
            <v>0</v>
          </cell>
          <cell r="K17">
            <v>0</v>
          </cell>
          <cell r="L17">
            <v>0</v>
          </cell>
          <cell r="M17">
            <v>0</v>
          </cell>
          <cell r="N17">
            <v>0</v>
          </cell>
          <cell r="O17">
            <v>699186</v>
          </cell>
          <cell r="P17">
            <v>0</v>
          </cell>
          <cell r="Q17">
            <v>0</v>
          </cell>
          <cell r="R17">
            <v>12015</v>
          </cell>
          <cell r="S17">
            <v>0</v>
          </cell>
          <cell r="T17">
            <v>13439</v>
          </cell>
          <cell r="U17">
            <v>125618</v>
          </cell>
          <cell r="V17">
            <v>0</v>
          </cell>
          <cell r="W17">
            <v>0</v>
          </cell>
          <cell r="X17">
            <v>0</v>
          </cell>
          <cell r="Y17">
            <v>29862</v>
          </cell>
          <cell r="Z17">
            <v>699186</v>
          </cell>
          <cell r="AA17">
            <v>754502</v>
          </cell>
          <cell r="AB17" t="str">
            <v>ERCA</v>
          </cell>
          <cell r="AC17">
            <v>1101</v>
          </cell>
          <cell r="AD17">
            <v>2</v>
          </cell>
          <cell r="AE17">
            <v>45772</v>
          </cell>
        </row>
        <row r="18">
          <cell r="A18" t="str">
            <v>SML</v>
          </cell>
          <cell r="B18">
            <v>0</v>
          </cell>
          <cell r="C18" t="str">
            <v>DRLS</v>
          </cell>
          <cell r="D18">
            <v>1</v>
          </cell>
          <cell r="E18">
            <v>2</v>
          </cell>
          <cell r="F18" t="str">
            <v>A1</v>
          </cell>
          <cell r="G18">
            <v>24</v>
          </cell>
          <cell r="H18">
            <v>2</v>
          </cell>
          <cell r="I18">
            <v>4763991</v>
          </cell>
          <cell r="J18">
            <v>438163</v>
          </cell>
          <cell r="K18">
            <v>4325828</v>
          </cell>
          <cell r="L18">
            <v>17050</v>
          </cell>
          <cell r="M18">
            <v>10250</v>
          </cell>
          <cell r="N18">
            <v>9900</v>
          </cell>
          <cell r="O18">
            <v>23611695</v>
          </cell>
          <cell r="P18">
            <v>14249934</v>
          </cell>
          <cell r="Q18">
            <v>0</v>
          </cell>
          <cell r="R18">
            <v>245083</v>
          </cell>
          <cell r="S18">
            <v>0</v>
          </cell>
          <cell r="T18">
            <v>7406</v>
          </cell>
          <cell r="U18">
            <v>9465407</v>
          </cell>
          <cell r="V18">
            <v>0</v>
          </cell>
          <cell r="W18">
            <v>0</v>
          </cell>
          <cell r="X18">
            <v>0</v>
          </cell>
          <cell r="Y18">
            <v>1044</v>
          </cell>
          <cell r="Z18">
            <v>37861629</v>
          </cell>
          <cell r="AA18">
            <v>38115162</v>
          </cell>
          <cell r="AB18" t="str">
            <v>ERCA</v>
          </cell>
          <cell r="AC18">
            <v>1101</v>
          </cell>
          <cell r="AD18">
            <v>2</v>
          </cell>
          <cell r="AE18">
            <v>4763991</v>
          </cell>
        </row>
        <row r="19">
          <cell r="A19" t="str">
            <v>SML</v>
          </cell>
          <cell r="B19">
            <v>0</v>
          </cell>
          <cell r="C19" t="str">
            <v>DRLS</v>
          </cell>
          <cell r="D19">
            <v>1</v>
          </cell>
          <cell r="E19">
            <v>2</v>
          </cell>
          <cell r="F19" t="str">
            <v>A3</v>
          </cell>
          <cell r="G19">
            <v>26</v>
          </cell>
          <cell r="H19">
            <v>9</v>
          </cell>
          <cell r="I19">
            <v>24574344</v>
          </cell>
          <cell r="J19">
            <v>1630148</v>
          </cell>
          <cell r="K19">
            <v>22944196</v>
          </cell>
          <cell r="L19">
            <v>50206</v>
          </cell>
          <cell r="M19">
            <v>43325</v>
          </cell>
          <cell r="N19">
            <v>29751</v>
          </cell>
          <cell r="O19">
            <v>141234981</v>
          </cell>
          <cell r="P19">
            <v>128806026</v>
          </cell>
          <cell r="Q19">
            <v>1423260</v>
          </cell>
          <cell r="R19">
            <v>0</v>
          </cell>
          <cell r="S19">
            <v>0</v>
          </cell>
          <cell r="T19">
            <v>3703</v>
          </cell>
          <cell r="U19">
            <v>68046480</v>
          </cell>
          <cell r="V19">
            <v>0</v>
          </cell>
          <cell r="W19">
            <v>721643</v>
          </cell>
          <cell r="X19">
            <v>0</v>
          </cell>
          <cell r="Y19">
            <v>3210</v>
          </cell>
          <cell r="Z19">
            <v>272185910</v>
          </cell>
          <cell r="AA19">
            <v>272192823</v>
          </cell>
          <cell r="AB19" t="str">
            <v>ERCA</v>
          </cell>
          <cell r="AC19">
            <v>1101</v>
          </cell>
          <cell r="AD19">
            <v>2</v>
          </cell>
          <cell r="AE19">
            <v>24574344</v>
          </cell>
        </row>
        <row r="20">
          <cell r="A20" t="str">
            <v>SML</v>
          </cell>
          <cell r="B20">
            <v>0</v>
          </cell>
          <cell r="C20" t="str">
            <v>DRLS</v>
          </cell>
          <cell r="D20">
            <v>1</v>
          </cell>
          <cell r="E20">
            <v>2</v>
          </cell>
          <cell r="F20" t="str">
            <v>A4</v>
          </cell>
          <cell r="G20">
            <v>22</v>
          </cell>
          <cell r="H20">
            <v>8</v>
          </cell>
          <cell r="I20">
            <v>2179439</v>
          </cell>
          <cell r="J20">
            <v>171956</v>
          </cell>
          <cell r="K20">
            <v>2007483</v>
          </cell>
          <cell r="L20">
            <v>8622</v>
          </cell>
          <cell r="M20">
            <v>6120</v>
          </cell>
          <cell r="N20">
            <v>4111</v>
          </cell>
          <cell r="O20">
            <v>15018160</v>
          </cell>
          <cell r="P20">
            <v>11943999</v>
          </cell>
          <cell r="Q20">
            <v>286181</v>
          </cell>
          <cell r="R20">
            <v>191885</v>
          </cell>
          <cell r="S20">
            <v>0</v>
          </cell>
          <cell r="T20">
            <v>11109</v>
          </cell>
          <cell r="U20">
            <v>6818472</v>
          </cell>
          <cell r="V20">
            <v>0</v>
          </cell>
          <cell r="W20">
            <v>25552</v>
          </cell>
          <cell r="X20">
            <v>0</v>
          </cell>
          <cell r="Y20">
            <v>3288</v>
          </cell>
          <cell r="Z20">
            <v>27273892</v>
          </cell>
          <cell r="AA20">
            <v>27480174</v>
          </cell>
          <cell r="AB20" t="str">
            <v>ERCA</v>
          </cell>
          <cell r="AC20">
            <v>1101</v>
          </cell>
          <cell r="AD20">
            <v>2</v>
          </cell>
          <cell r="AE20">
            <v>2179439</v>
          </cell>
        </row>
        <row r="21">
          <cell r="A21" t="str">
            <v>SML</v>
          </cell>
          <cell r="B21">
            <v>0</v>
          </cell>
          <cell r="C21" t="str">
            <v>DRLS</v>
          </cell>
          <cell r="D21">
            <v>1</v>
          </cell>
          <cell r="E21">
            <v>2</v>
          </cell>
          <cell r="F21" t="str">
            <v>A4</v>
          </cell>
          <cell r="G21">
            <v>21</v>
          </cell>
          <cell r="H21">
            <v>18</v>
          </cell>
          <cell r="I21">
            <v>2332950</v>
          </cell>
          <cell r="J21">
            <v>135420</v>
          </cell>
          <cell r="K21">
            <v>2197530</v>
          </cell>
          <cell r="L21">
            <v>11962</v>
          </cell>
          <cell r="M21">
            <v>11318</v>
          </cell>
          <cell r="N21">
            <v>0</v>
          </cell>
          <cell r="O21">
            <v>22514722</v>
          </cell>
          <cell r="P21">
            <v>9216737</v>
          </cell>
          <cell r="Q21">
            <v>392782</v>
          </cell>
          <cell r="R21">
            <v>109854</v>
          </cell>
          <cell r="S21">
            <v>0</v>
          </cell>
          <cell r="T21">
            <v>2529637</v>
          </cell>
          <cell r="U21">
            <v>8033306</v>
          </cell>
          <cell r="V21">
            <v>0</v>
          </cell>
          <cell r="W21">
            <v>8979</v>
          </cell>
          <cell r="X21">
            <v>0</v>
          </cell>
          <cell r="Y21">
            <v>9069</v>
          </cell>
          <cell r="Z21">
            <v>32133220</v>
          </cell>
          <cell r="AA21">
            <v>34781780</v>
          </cell>
          <cell r="AB21" t="str">
            <v>ERCA</v>
          </cell>
          <cell r="AC21">
            <v>1101</v>
          </cell>
          <cell r="AD21">
            <v>2</v>
          </cell>
          <cell r="AE21">
            <v>2332950</v>
          </cell>
        </row>
        <row r="22">
          <cell r="A22" t="str">
            <v>SML</v>
          </cell>
          <cell r="B22">
            <v>0</v>
          </cell>
          <cell r="C22" t="str">
            <v>DRLS</v>
          </cell>
          <cell r="D22">
            <v>1</v>
          </cell>
          <cell r="E22">
            <v>2</v>
          </cell>
          <cell r="F22" t="str">
            <v>A4</v>
          </cell>
          <cell r="G22">
            <v>20</v>
          </cell>
          <cell r="H22">
            <v>60</v>
          </cell>
          <cell r="I22">
            <v>617498</v>
          </cell>
          <cell r="J22">
            <v>0</v>
          </cell>
          <cell r="K22">
            <v>0</v>
          </cell>
          <cell r="L22">
            <v>3526</v>
          </cell>
          <cell r="M22">
            <v>0</v>
          </cell>
          <cell r="N22">
            <v>0</v>
          </cell>
          <cell r="O22">
            <v>7085582</v>
          </cell>
          <cell r="P22">
            <v>2759688</v>
          </cell>
          <cell r="Q22">
            <v>766445</v>
          </cell>
          <cell r="R22">
            <v>96376</v>
          </cell>
          <cell r="S22">
            <v>0</v>
          </cell>
          <cell r="T22">
            <v>474173</v>
          </cell>
          <cell r="U22">
            <v>2755082</v>
          </cell>
          <cell r="V22">
            <v>0</v>
          </cell>
          <cell r="W22">
            <v>436728</v>
          </cell>
          <cell r="X22">
            <v>0</v>
          </cell>
          <cell r="Y22">
            <v>23164</v>
          </cell>
          <cell r="Z22">
            <v>11048443</v>
          </cell>
          <cell r="AA22">
            <v>11642156</v>
          </cell>
          <cell r="AB22" t="str">
            <v>ERCA</v>
          </cell>
          <cell r="AC22">
            <v>1101</v>
          </cell>
          <cell r="AD22">
            <v>2</v>
          </cell>
          <cell r="AE22">
            <v>617498</v>
          </cell>
        </row>
        <row r="23">
          <cell r="A23" t="str">
            <v>SML</v>
          </cell>
          <cell r="B23">
            <v>0</v>
          </cell>
          <cell r="C23" t="str">
            <v>DRLS</v>
          </cell>
          <cell r="D23">
            <v>1</v>
          </cell>
          <cell r="E23">
            <v>2</v>
          </cell>
          <cell r="F23" t="str">
            <v xml:space="preserve">B </v>
          </cell>
          <cell r="G23">
            <v>0</v>
          </cell>
          <cell r="H23">
            <v>147</v>
          </cell>
          <cell r="I23">
            <v>137279</v>
          </cell>
          <cell r="J23">
            <v>0</v>
          </cell>
          <cell r="K23">
            <v>0</v>
          </cell>
          <cell r="L23">
            <v>0</v>
          </cell>
          <cell r="M23">
            <v>0</v>
          </cell>
          <cell r="N23">
            <v>0</v>
          </cell>
          <cell r="O23">
            <v>2857930</v>
          </cell>
          <cell r="P23">
            <v>0</v>
          </cell>
          <cell r="Q23">
            <v>0</v>
          </cell>
          <cell r="R23">
            <v>52427</v>
          </cell>
          <cell r="S23">
            <v>0</v>
          </cell>
          <cell r="T23">
            <v>375009</v>
          </cell>
          <cell r="U23">
            <v>709635</v>
          </cell>
          <cell r="V23">
            <v>283</v>
          </cell>
          <cell r="W23">
            <v>0</v>
          </cell>
          <cell r="X23">
            <v>0</v>
          </cell>
          <cell r="Y23">
            <v>37908</v>
          </cell>
          <cell r="Z23">
            <v>2857930</v>
          </cell>
          <cell r="AA23">
            <v>3323557</v>
          </cell>
          <cell r="AB23" t="str">
            <v>ERCA</v>
          </cell>
          <cell r="AC23">
            <v>1101</v>
          </cell>
          <cell r="AD23">
            <v>2</v>
          </cell>
          <cell r="AE23">
            <v>136416</v>
          </cell>
        </row>
        <row r="24">
          <cell r="A24" t="str">
            <v>SML</v>
          </cell>
          <cell r="B24">
            <v>0</v>
          </cell>
          <cell r="C24" t="str">
            <v>DRLS</v>
          </cell>
          <cell r="D24">
            <v>1</v>
          </cell>
          <cell r="E24">
            <v>3</v>
          </cell>
          <cell r="F24" t="str">
            <v>A4</v>
          </cell>
          <cell r="G24">
            <v>22</v>
          </cell>
          <cell r="H24">
            <v>4</v>
          </cell>
          <cell r="I24">
            <v>953918</v>
          </cell>
          <cell r="J24">
            <v>82218</v>
          </cell>
          <cell r="K24">
            <v>871700</v>
          </cell>
          <cell r="L24">
            <v>3989</v>
          </cell>
          <cell r="M24">
            <v>2437</v>
          </cell>
          <cell r="N24">
            <v>2324</v>
          </cell>
          <cell r="O24">
            <v>6745599</v>
          </cell>
          <cell r="P24">
            <v>6495384</v>
          </cell>
          <cell r="Q24">
            <v>45133</v>
          </cell>
          <cell r="R24">
            <v>-88147</v>
          </cell>
          <cell r="S24">
            <v>0</v>
          </cell>
          <cell r="T24">
            <v>0</v>
          </cell>
          <cell r="U24">
            <v>3354143</v>
          </cell>
          <cell r="V24">
            <v>0</v>
          </cell>
          <cell r="W24">
            <v>130452</v>
          </cell>
          <cell r="X24">
            <v>0</v>
          </cell>
          <cell r="Y24">
            <v>561</v>
          </cell>
          <cell r="Z24">
            <v>13416568</v>
          </cell>
          <cell r="AA24">
            <v>13328982</v>
          </cell>
          <cell r="AB24" t="str">
            <v>ERCA</v>
          </cell>
          <cell r="AC24">
            <v>1101</v>
          </cell>
          <cell r="AD24">
            <v>2</v>
          </cell>
          <cell r="AE24">
            <v>953918</v>
          </cell>
        </row>
        <row r="25">
          <cell r="A25" t="str">
            <v>SML</v>
          </cell>
          <cell r="B25">
            <v>0</v>
          </cell>
          <cell r="C25" t="str">
            <v>DRLS</v>
          </cell>
          <cell r="D25">
            <v>1</v>
          </cell>
          <cell r="E25">
            <v>3</v>
          </cell>
          <cell r="F25" t="str">
            <v>A4</v>
          </cell>
          <cell r="G25">
            <v>21</v>
          </cell>
          <cell r="H25">
            <v>5</v>
          </cell>
          <cell r="I25">
            <v>239246</v>
          </cell>
          <cell r="J25">
            <v>15778</v>
          </cell>
          <cell r="K25">
            <v>223468</v>
          </cell>
          <cell r="L25">
            <v>1167</v>
          </cell>
          <cell r="M25">
            <v>1167</v>
          </cell>
          <cell r="N25">
            <v>0</v>
          </cell>
          <cell r="O25">
            <v>2412910</v>
          </cell>
          <cell r="P25">
            <v>806009</v>
          </cell>
          <cell r="Q25">
            <v>108456</v>
          </cell>
          <cell r="R25">
            <v>19540</v>
          </cell>
          <cell r="S25">
            <v>0</v>
          </cell>
          <cell r="T25">
            <v>33554</v>
          </cell>
          <cell r="U25">
            <v>831844</v>
          </cell>
          <cell r="V25">
            <v>0</v>
          </cell>
          <cell r="W25">
            <v>0</v>
          </cell>
          <cell r="X25">
            <v>0</v>
          </cell>
          <cell r="Y25">
            <v>2166</v>
          </cell>
          <cell r="Z25">
            <v>3327375</v>
          </cell>
          <cell r="AA25">
            <v>3382635</v>
          </cell>
          <cell r="AB25" t="str">
            <v>ERCA</v>
          </cell>
          <cell r="AC25">
            <v>1101</v>
          </cell>
          <cell r="AD25">
            <v>2</v>
          </cell>
          <cell r="AE25">
            <v>239246</v>
          </cell>
        </row>
        <row r="26">
          <cell r="A26" t="str">
            <v>SML</v>
          </cell>
          <cell r="B26">
            <v>0</v>
          </cell>
          <cell r="C26" t="str">
            <v>DRLS</v>
          </cell>
          <cell r="D26">
            <v>1</v>
          </cell>
          <cell r="E26">
            <v>3</v>
          </cell>
          <cell r="F26" t="str">
            <v>A4</v>
          </cell>
          <cell r="G26">
            <v>20</v>
          </cell>
          <cell r="H26">
            <v>95</v>
          </cell>
          <cell r="I26">
            <v>1013667</v>
          </cell>
          <cell r="J26">
            <v>0</v>
          </cell>
          <cell r="K26">
            <v>0</v>
          </cell>
          <cell r="L26">
            <v>3060</v>
          </cell>
          <cell r="M26">
            <v>0</v>
          </cell>
          <cell r="N26">
            <v>0</v>
          </cell>
          <cell r="O26">
            <v>11631517</v>
          </cell>
          <cell r="P26">
            <v>2394969</v>
          </cell>
          <cell r="Q26">
            <v>247646</v>
          </cell>
          <cell r="R26">
            <v>78096</v>
          </cell>
          <cell r="S26">
            <v>0</v>
          </cell>
          <cell r="T26">
            <v>47956</v>
          </cell>
          <cell r="U26">
            <v>3582102</v>
          </cell>
          <cell r="V26">
            <v>0</v>
          </cell>
          <cell r="W26">
            <v>71222</v>
          </cell>
          <cell r="X26">
            <v>0</v>
          </cell>
          <cell r="Y26">
            <v>30296</v>
          </cell>
          <cell r="Z26">
            <v>14345354</v>
          </cell>
          <cell r="AA26">
            <v>14501702</v>
          </cell>
          <cell r="AB26" t="str">
            <v>ERCA</v>
          </cell>
          <cell r="AC26">
            <v>1101</v>
          </cell>
          <cell r="AD26">
            <v>2</v>
          </cell>
          <cell r="AE26">
            <v>1013667</v>
          </cell>
        </row>
        <row r="27">
          <cell r="A27" t="str">
            <v>SML</v>
          </cell>
          <cell r="B27">
            <v>0</v>
          </cell>
          <cell r="C27" t="str">
            <v>DRLS</v>
          </cell>
          <cell r="D27">
            <v>1</v>
          </cell>
          <cell r="E27">
            <v>3</v>
          </cell>
          <cell r="F27" t="str">
            <v xml:space="preserve">B </v>
          </cell>
          <cell r="G27">
            <v>0</v>
          </cell>
          <cell r="H27">
            <v>4608</v>
          </cell>
          <cell r="I27">
            <v>1348079</v>
          </cell>
          <cell r="J27">
            <v>0</v>
          </cell>
          <cell r="K27">
            <v>0</v>
          </cell>
          <cell r="L27">
            <v>0</v>
          </cell>
          <cell r="M27">
            <v>0</v>
          </cell>
          <cell r="N27">
            <v>0</v>
          </cell>
          <cell r="O27">
            <v>28079201</v>
          </cell>
          <cell r="P27">
            <v>0</v>
          </cell>
          <cell r="Q27">
            <v>0</v>
          </cell>
          <cell r="R27">
            <v>442903</v>
          </cell>
          <cell r="S27">
            <v>0</v>
          </cell>
          <cell r="T27">
            <v>1624896</v>
          </cell>
          <cell r="U27">
            <v>6953116</v>
          </cell>
          <cell r="V27">
            <v>3114</v>
          </cell>
          <cell r="W27">
            <v>0</v>
          </cell>
          <cell r="X27">
            <v>0</v>
          </cell>
          <cell r="Y27">
            <v>597350</v>
          </cell>
          <cell r="Z27">
            <v>28079201</v>
          </cell>
          <cell r="AA27">
            <v>30747464</v>
          </cell>
          <cell r="AB27" t="str">
            <v>ERCA</v>
          </cell>
          <cell r="AC27">
            <v>1101</v>
          </cell>
          <cell r="AD27">
            <v>2</v>
          </cell>
          <cell r="AE27">
            <v>1325159</v>
          </cell>
        </row>
        <row r="28">
          <cell r="A28" t="str">
            <v>SML</v>
          </cell>
          <cell r="B28">
            <v>0</v>
          </cell>
          <cell r="C28" t="str">
            <v>DRLS</v>
          </cell>
          <cell r="D28">
            <v>1</v>
          </cell>
          <cell r="E28">
            <v>4</v>
          </cell>
          <cell r="F28" t="str">
            <v>A4</v>
          </cell>
          <cell r="G28">
            <v>20</v>
          </cell>
          <cell r="H28">
            <v>17</v>
          </cell>
          <cell r="I28">
            <v>259905</v>
          </cell>
          <cell r="J28">
            <v>0</v>
          </cell>
          <cell r="K28">
            <v>0</v>
          </cell>
          <cell r="L28">
            <v>950</v>
          </cell>
          <cell r="M28">
            <v>0</v>
          </cell>
          <cell r="N28">
            <v>0</v>
          </cell>
          <cell r="O28">
            <v>2012965</v>
          </cell>
          <cell r="P28">
            <v>501600</v>
          </cell>
          <cell r="Q28">
            <v>7652</v>
          </cell>
          <cell r="R28">
            <v>24579</v>
          </cell>
          <cell r="S28">
            <v>0</v>
          </cell>
          <cell r="T28">
            <v>0</v>
          </cell>
          <cell r="U28">
            <v>0</v>
          </cell>
          <cell r="V28">
            <v>0</v>
          </cell>
          <cell r="W28">
            <v>3168</v>
          </cell>
          <cell r="X28">
            <v>0</v>
          </cell>
          <cell r="Y28">
            <v>0</v>
          </cell>
          <cell r="Z28">
            <v>2525385</v>
          </cell>
          <cell r="AA28">
            <v>2549964</v>
          </cell>
          <cell r="AB28" t="str">
            <v>ERCA</v>
          </cell>
          <cell r="AC28">
            <v>1101</v>
          </cell>
          <cell r="AD28">
            <v>2</v>
          </cell>
          <cell r="AE28">
            <v>259905</v>
          </cell>
        </row>
        <row r="29">
          <cell r="A29" t="str">
            <v>SML</v>
          </cell>
          <cell r="B29">
            <v>0</v>
          </cell>
          <cell r="C29" t="str">
            <v>DRLS</v>
          </cell>
          <cell r="D29">
            <v>1</v>
          </cell>
          <cell r="E29">
            <v>4</v>
          </cell>
          <cell r="F29" t="str">
            <v xml:space="preserve">B </v>
          </cell>
          <cell r="G29">
            <v>0</v>
          </cell>
          <cell r="H29">
            <v>2147</v>
          </cell>
          <cell r="I29">
            <v>413830</v>
          </cell>
          <cell r="J29">
            <v>0</v>
          </cell>
          <cell r="K29">
            <v>0</v>
          </cell>
          <cell r="L29">
            <v>0</v>
          </cell>
          <cell r="M29">
            <v>0</v>
          </cell>
          <cell r="N29">
            <v>0</v>
          </cell>
          <cell r="O29">
            <v>4288036</v>
          </cell>
          <cell r="P29">
            <v>0</v>
          </cell>
          <cell r="Q29">
            <v>0</v>
          </cell>
          <cell r="R29">
            <v>4226</v>
          </cell>
          <cell r="S29">
            <v>0</v>
          </cell>
          <cell r="T29">
            <v>495163</v>
          </cell>
          <cell r="U29">
            <v>0</v>
          </cell>
          <cell r="V29">
            <v>94781</v>
          </cell>
          <cell r="W29">
            <v>0</v>
          </cell>
          <cell r="X29">
            <v>0</v>
          </cell>
          <cell r="Y29">
            <v>0</v>
          </cell>
          <cell r="Z29">
            <v>4288036</v>
          </cell>
          <cell r="AA29">
            <v>4882206</v>
          </cell>
          <cell r="AB29" t="str">
            <v>ERCA</v>
          </cell>
          <cell r="AC29">
            <v>1101</v>
          </cell>
          <cell r="AD29">
            <v>2</v>
          </cell>
          <cell r="AE29">
            <v>407267</v>
          </cell>
        </row>
        <row r="30">
          <cell r="A30" t="str">
            <v>SML</v>
          </cell>
          <cell r="B30">
            <v>0</v>
          </cell>
          <cell r="C30" t="str">
            <v>DRLS</v>
          </cell>
          <cell r="D30">
            <v>1</v>
          </cell>
          <cell r="E30">
            <v>5</v>
          </cell>
          <cell r="F30" t="str">
            <v>A4</v>
          </cell>
          <cell r="G30">
            <v>21</v>
          </cell>
          <cell r="H30">
            <v>1</v>
          </cell>
          <cell r="I30">
            <v>16441</v>
          </cell>
          <cell r="J30">
            <v>751</v>
          </cell>
          <cell r="K30">
            <v>15690</v>
          </cell>
          <cell r="L30">
            <v>70</v>
          </cell>
          <cell r="M30">
            <v>70</v>
          </cell>
          <cell r="N30">
            <v>0</v>
          </cell>
          <cell r="O30">
            <v>147481</v>
          </cell>
          <cell r="P30">
            <v>48347</v>
          </cell>
          <cell r="Q30">
            <v>0</v>
          </cell>
          <cell r="R30">
            <v>0</v>
          </cell>
          <cell r="S30">
            <v>0</v>
          </cell>
          <cell r="T30">
            <v>0</v>
          </cell>
          <cell r="U30">
            <v>48957</v>
          </cell>
          <cell r="V30">
            <v>0</v>
          </cell>
          <cell r="W30">
            <v>0</v>
          </cell>
          <cell r="X30">
            <v>0</v>
          </cell>
          <cell r="Y30">
            <v>0</v>
          </cell>
          <cell r="Z30">
            <v>195828</v>
          </cell>
          <cell r="AA30">
            <v>195828</v>
          </cell>
          <cell r="AB30" t="str">
            <v>ERCA</v>
          </cell>
          <cell r="AC30">
            <v>1101</v>
          </cell>
          <cell r="AD30">
            <v>2</v>
          </cell>
          <cell r="AE30">
            <v>16441</v>
          </cell>
        </row>
        <row r="31">
          <cell r="A31" t="str">
            <v>SML</v>
          </cell>
          <cell r="B31">
            <v>0</v>
          </cell>
          <cell r="C31" t="str">
            <v>DRLS</v>
          </cell>
          <cell r="D31">
            <v>1</v>
          </cell>
          <cell r="E31">
            <v>5</v>
          </cell>
          <cell r="F31" t="str">
            <v>A4</v>
          </cell>
          <cell r="G31">
            <v>20</v>
          </cell>
          <cell r="H31">
            <v>18</v>
          </cell>
          <cell r="I31">
            <v>299066</v>
          </cell>
          <cell r="J31">
            <v>0</v>
          </cell>
          <cell r="K31">
            <v>0</v>
          </cell>
          <cell r="L31">
            <v>1312</v>
          </cell>
          <cell r="M31">
            <v>0</v>
          </cell>
          <cell r="N31">
            <v>0</v>
          </cell>
          <cell r="O31">
            <v>2790475</v>
          </cell>
          <cell r="P31">
            <v>844497</v>
          </cell>
          <cell r="Q31">
            <v>133146</v>
          </cell>
          <cell r="R31">
            <v>9973</v>
          </cell>
          <cell r="S31">
            <v>0</v>
          </cell>
          <cell r="T31">
            <v>287600</v>
          </cell>
          <cell r="U31">
            <v>295994</v>
          </cell>
          <cell r="V31">
            <v>0</v>
          </cell>
          <cell r="W31">
            <v>34046</v>
          </cell>
          <cell r="X31">
            <v>0</v>
          </cell>
          <cell r="Y31">
            <v>0</v>
          </cell>
          <cell r="Z31">
            <v>3802164</v>
          </cell>
          <cell r="AA31">
            <v>4099737</v>
          </cell>
          <cell r="AB31" t="str">
            <v>ERCA</v>
          </cell>
          <cell r="AC31">
            <v>1101</v>
          </cell>
          <cell r="AD31">
            <v>2</v>
          </cell>
          <cell r="AE31">
            <v>299066</v>
          </cell>
        </row>
        <row r="32">
          <cell r="A32" t="str">
            <v>SML</v>
          </cell>
          <cell r="B32">
            <v>0</v>
          </cell>
          <cell r="C32" t="str">
            <v>DRLS</v>
          </cell>
          <cell r="D32">
            <v>1</v>
          </cell>
          <cell r="E32">
            <v>5</v>
          </cell>
          <cell r="F32" t="str">
            <v xml:space="preserve">B </v>
          </cell>
          <cell r="G32">
            <v>0</v>
          </cell>
          <cell r="H32">
            <v>287</v>
          </cell>
          <cell r="I32">
            <v>244126</v>
          </cell>
          <cell r="J32">
            <v>0</v>
          </cell>
          <cell r="K32">
            <v>0</v>
          </cell>
          <cell r="L32">
            <v>0</v>
          </cell>
          <cell r="M32">
            <v>0</v>
          </cell>
          <cell r="N32">
            <v>0</v>
          </cell>
          <cell r="O32">
            <v>4941473</v>
          </cell>
          <cell r="P32">
            <v>0</v>
          </cell>
          <cell r="Q32">
            <v>0</v>
          </cell>
          <cell r="R32">
            <v>9967</v>
          </cell>
          <cell r="S32">
            <v>0</v>
          </cell>
          <cell r="T32">
            <v>1577060</v>
          </cell>
          <cell r="U32">
            <v>1129712</v>
          </cell>
          <cell r="V32">
            <v>0</v>
          </cell>
          <cell r="W32">
            <v>0</v>
          </cell>
          <cell r="X32">
            <v>0</v>
          </cell>
          <cell r="Y32">
            <v>0</v>
          </cell>
          <cell r="Z32">
            <v>4941473</v>
          </cell>
          <cell r="AA32">
            <v>6528500</v>
          </cell>
          <cell r="AB32" t="str">
            <v>ERCA</v>
          </cell>
          <cell r="AC32">
            <v>1101</v>
          </cell>
          <cell r="AD32">
            <v>2</v>
          </cell>
          <cell r="AE32">
            <v>243321</v>
          </cell>
        </row>
        <row r="33">
          <cell r="A33" t="str">
            <v>SML</v>
          </cell>
          <cell r="B33">
            <v>0</v>
          </cell>
          <cell r="C33" t="str">
            <v>DRLS</v>
          </cell>
          <cell r="D33">
            <v>1</v>
          </cell>
          <cell r="E33">
            <v>6</v>
          </cell>
          <cell r="F33" t="str">
            <v xml:space="preserve">B </v>
          </cell>
          <cell r="G33">
            <v>0</v>
          </cell>
          <cell r="H33">
            <v>31</v>
          </cell>
          <cell r="I33">
            <v>527368</v>
          </cell>
          <cell r="J33">
            <v>0</v>
          </cell>
          <cell r="K33">
            <v>0</v>
          </cell>
          <cell r="L33">
            <v>0</v>
          </cell>
          <cell r="M33">
            <v>0</v>
          </cell>
          <cell r="N33">
            <v>0</v>
          </cell>
          <cell r="O33">
            <v>6208878</v>
          </cell>
          <cell r="P33">
            <v>0</v>
          </cell>
          <cell r="Q33">
            <v>0</v>
          </cell>
          <cell r="R33">
            <v>0</v>
          </cell>
          <cell r="S33">
            <v>0</v>
          </cell>
          <cell r="T33">
            <v>0</v>
          </cell>
          <cell r="U33">
            <v>1552222</v>
          </cell>
          <cell r="V33">
            <v>0</v>
          </cell>
          <cell r="W33">
            <v>0</v>
          </cell>
          <cell r="X33">
            <v>0</v>
          </cell>
          <cell r="Y33">
            <v>0</v>
          </cell>
          <cell r="Z33">
            <v>6208878</v>
          </cell>
          <cell r="AA33">
            <v>6208878</v>
          </cell>
          <cell r="AB33" t="str">
            <v>ERCA</v>
          </cell>
          <cell r="AC33">
            <v>1101</v>
          </cell>
          <cell r="AD33">
            <v>2</v>
          </cell>
          <cell r="AE33">
            <v>527368</v>
          </cell>
        </row>
        <row r="34">
          <cell r="A34" t="str">
            <v>SML</v>
          </cell>
          <cell r="B34">
            <v>0</v>
          </cell>
          <cell r="C34" t="str">
            <v>DRLS</v>
          </cell>
          <cell r="D34">
            <v>1</v>
          </cell>
          <cell r="E34">
            <v>7</v>
          </cell>
          <cell r="F34" t="str">
            <v>A4</v>
          </cell>
          <cell r="G34">
            <v>22</v>
          </cell>
          <cell r="H34">
            <v>3</v>
          </cell>
          <cell r="I34">
            <v>787954</v>
          </cell>
          <cell r="J34">
            <v>63259</v>
          </cell>
          <cell r="K34">
            <v>724695</v>
          </cell>
          <cell r="L34">
            <v>2552</v>
          </cell>
          <cell r="M34">
            <v>1289</v>
          </cell>
          <cell r="N34">
            <v>1263</v>
          </cell>
          <cell r="O34">
            <v>4707389</v>
          </cell>
          <cell r="P34">
            <v>2979094</v>
          </cell>
          <cell r="Q34">
            <v>295940</v>
          </cell>
          <cell r="R34">
            <v>0</v>
          </cell>
          <cell r="S34">
            <v>0</v>
          </cell>
          <cell r="T34">
            <v>0</v>
          </cell>
          <cell r="U34">
            <v>2034179</v>
          </cell>
          <cell r="V34">
            <v>0</v>
          </cell>
          <cell r="W34">
            <v>154293</v>
          </cell>
          <cell r="X34">
            <v>0</v>
          </cell>
          <cell r="Y34">
            <v>0</v>
          </cell>
          <cell r="Z34">
            <v>8136716</v>
          </cell>
          <cell r="AA34">
            <v>8136716</v>
          </cell>
          <cell r="AB34" t="str">
            <v>ERCA</v>
          </cell>
          <cell r="AC34">
            <v>1101</v>
          </cell>
          <cell r="AD34">
            <v>2</v>
          </cell>
          <cell r="AE34">
            <v>787954</v>
          </cell>
        </row>
        <row r="35">
          <cell r="A35" t="str">
            <v>SML</v>
          </cell>
          <cell r="B35">
            <v>0</v>
          </cell>
          <cell r="C35" t="str">
            <v>DRLS</v>
          </cell>
          <cell r="D35">
            <v>1</v>
          </cell>
          <cell r="E35">
            <v>7</v>
          </cell>
          <cell r="F35" t="str">
            <v>A4</v>
          </cell>
          <cell r="G35">
            <v>20</v>
          </cell>
          <cell r="H35">
            <v>8</v>
          </cell>
          <cell r="I35">
            <v>311414</v>
          </cell>
          <cell r="J35">
            <v>0</v>
          </cell>
          <cell r="K35">
            <v>0</v>
          </cell>
          <cell r="L35">
            <v>640</v>
          </cell>
          <cell r="M35">
            <v>0</v>
          </cell>
          <cell r="N35">
            <v>0</v>
          </cell>
          <cell r="O35">
            <v>3037325</v>
          </cell>
          <cell r="P35">
            <v>424960</v>
          </cell>
          <cell r="Q35">
            <v>284623</v>
          </cell>
          <cell r="R35">
            <v>0</v>
          </cell>
          <cell r="S35">
            <v>0</v>
          </cell>
          <cell r="T35">
            <v>0</v>
          </cell>
          <cell r="U35">
            <v>950339</v>
          </cell>
          <cell r="V35">
            <v>0</v>
          </cell>
          <cell r="W35">
            <v>54448</v>
          </cell>
          <cell r="X35">
            <v>0</v>
          </cell>
          <cell r="Y35">
            <v>0</v>
          </cell>
          <cell r="Z35">
            <v>3801356</v>
          </cell>
          <cell r="AA35">
            <v>3801356</v>
          </cell>
          <cell r="AB35" t="str">
            <v>ERCA</v>
          </cell>
          <cell r="AC35">
            <v>1101</v>
          </cell>
          <cell r="AD35">
            <v>2</v>
          </cell>
          <cell r="AE35">
            <v>311414</v>
          </cell>
        </row>
        <row r="36">
          <cell r="A36" t="str">
            <v>SML</v>
          </cell>
          <cell r="B36">
            <v>0</v>
          </cell>
          <cell r="C36" t="str">
            <v>DRLS</v>
          </cell>
          <cell r="D36">
            <v>1</v>
          </cell>
          <cell r="E36">
            <v>7</v>
          </cell>
          <cell r="F36" t="str">
            <v xml:space="preserve">B </v>
          </cell>
          <cell r="G36">
            <v>0</v>
          </cell>
          <cell r="H36">
            <v>16</v>
          </cell>
          <cell r="I36">
            <v>38330</v>
          </cell>
          <cell r="J36">
            <v>0</v>
          </cell>
          <cell r="K36">
            <v>0</v>
          </cell>
          <cell r="L36">
            <v>0</v>
          </cell>
          <cell r="M36">
            <v>0</v>
          </cell>
          <cell r="N36">
            <v>0</v>
          </cell>
          <cell r="O36">
            <v>678237</v>
          </cell>
          <cell r="P36">
            <v>0</v>
          </cell>
          <cell r="Q36">
            <v>0</v>
          </cell>
          <cell r="R36">
            <v>0</v>
          </cell>
          <cell r="S36">
            <v>0</v>
          </cell>
          <cell r="T36">
            <v>0</v>
          </cell>
          <cell r="U36">
            <v>169560</v>
          </cell>
          <cell r="V36">
            <v>0</v>
          </cell>
          <cell r="W36">
            <v>0</v>
          </cell>
          <cell r="X36">
            <v>0</v>
          </cell>
          <cell r="Y36">
            <v>0</v>
          </cell>
          <cell r="Z36">
            <v>678237</v>
          </cell>
          <cell r="AA36">
            <v>678237</v>
          </cell>
          <cell r="AB36" t="str">
            <v>ERCA</v>
          </cell>
          <cell r="AC36">
            <v>1101</v>
          </cell>
          <cell r="AD36">
            <v>2</v>
          </cell>
          <cell r="AE36">
            <v>38329</v>
          </cell>
        </row>
        <row r="37">
          <cell r="A37" t="str">
            <v>SML</v>
          </cell>
          <cell r="B37">
            <v>0</v>
          </cell>
          <cell r="C37" t="str">
            <v>DRLS</v>
          </cell>
          <cell r="D37">
            <v>1</v>
          </cell>
          <cell r="E37">
            <v>8</v>
          </cell>
          <cell r="F37" t="str">
            <v xml:space="preserve">B </v>
          </cell>
          <cell r="G37">
            <v>0</v>
          </cell>
          <cell r="H37">
            <v>18</v>
          </cell>
          <cell r="I37">
            <v>23748</v>
          </cell>
          <cell r="J37">
            <v>0</v>
          </cell>
          <cell r="K37">
            <v>0</v>
          </cell>
          <cell r="L37">
            <v>0</v>
          </cell>
          <cell r="M37">
            <v>0</v>
          </cell>
          <cell r="N37">
            <v>0</v>
          </cell>
          <cell r="O37">
            <v>494396</v>
          </cell>
          <cell r="P37">
            <v>0</v>
          </cell>
          <cell r="Q37">
            <v>0</v>
          </cell>
          <cell r="R37">
            <v>0</v>
          </cell>
          <cell r="S37">
            <v>0</v>
          </cell>
          <cell r="T37">
            <v>0</v>
          </cell>
          <cell r="U37">
            <v>123599</v>
          </cell>
          <cell r="V37">
            <v>0</v>
          </cell>
          <cell r="W37">
            <v>0</v>
          </cell>
          <cell r="X37">
            <v>0</v>
          </cell>
          <cell r="Y37">
            <v>0</v>
          </cell>
          <cell r="Z37">
            <v>494396</v>
          </cell>
          <cell r="AA37">
            <v>494396</v>
          </cell>
          <cell r="AB37" t="str">
            <v>ERCA</v>
          </cell>
          <cell r="AC37">
            <v>1101</v>
          </cell>
          <cell r="AD37">
            <v>2</v>
          </cell>
          <cell r="AE37">
            <v>23395</v>
          </cell>
        </row>
        <row r="38">
          <cell r="A38" t="str">
            <v>SML</v>
          </cell>
          <cell r="B38">
            <v>0</v>
          </cell>
          <cell r="C38" t="str">
            <v>DRLS</v>
          </cell>
          <cell r="D38">
            <v>2</v>
          </cell>
          <cell r="E38">
            <v>1</v>
          </cell>
          <cell r="F38" t="str">
            <v xml:space="preserve">B </v>
          </cell>
          <cell r="G38">
            <v>1</v>
          </cell>
          <cell r="H38">
            <v>3567</v>
          </cell>
          <cell r="I38">
            <v>84038</v>
          </cell>
          <cell r="J38">
            <v>0</v>
          </cell>
          <cell r="K38">
            <v>0</v>
          </cell>
          <cell r="L38">
            <v>0</v>
          </cell>
          <cell r="M38">
            <v>0</v>
          </cell>
          <cell r="N38">
            <v>0</v>
          </cell>
          <cell r="O38">
            <v>1357945</v>
          </cell>
          <cell r="P38">
            <v>0</v>
          </cell>
          <cell r="Q38">
            <v>0</v>
          </cell>
          <cell r="R38">
            <v>45413</v>
          </cell>
          <cell r="S38">
            <v>0</v>
          </cell>
          <cell r="T38">
            <v>471646</v>
          </cell>
          <cell r="U38">
            <v>330</v>
          </cell>
          <cell r="V38">
            <v>94</v>
          </cell>
          <cell r="W38">
            <v>0</v>
          </cell>
          <cell r="X38">
            <v>0</v>
          </cell>
          <cell r="Y38">
            <v>28804</v>
          </cell>
          <cell r="Z38">
            <v>1357945</v>
          </cell>
          <cell r="AA38">
            <v>1903902</v>
          </cell>
          <cell r="AB38" t="str">
            <v>ERBA</v>
          </cell>
          <cell r="AC38">
            <v>1101</v>
          </cell>
          <cell r="AD38">
            <v>2</v>
          </cell>
          <cell r="AE38">
            <v>53726</v>
          </cell>
        </row>
        <row r="39">
          <cell r="A39" t="str">
            <v>SML</v>
          </cell>
          <cell r="B39">
            <v>0</v>
          </cell>
          <cell r="C39" t="str">
            <v>DRLS</v>
          </cell>
          <cell r="D39">
            <v>2</v>
          </cell>
          <cell r="E39">
            <v>1</v>
          </cell>
          <cell r="F39" t="str">
            <v xml:space="preserve">B </v>
          </cell>
          <cell r="G39">
            <v>2</v>
          </cell>
          <cell r="H39">
            <v>1833</v>
          </cell>
          <cell r="I39">
            <v>74603</v>
          </cell>
          <cell r="J39">
            <v>0</v>
          </cell>
          <cell r="K39">
            <v>0</v>
          </cell>
          <cell r="L39">
            <v>0</v>
          </cell>
          <cell r="M39">
            <v>0</v>
          </cell>
          <cell r="N39">
            <v>0</v>
          </cell>
          <cell r="O39">
            <v>1446700</v>
          </cell>
          <cell r="P39">
            <v>0</v>
          </cell>
          <cell r="Q39">
            <v>0</v>
          </cell>
          <cell r="R39">
            <v>19391</v>
          </cell>
          <cell r="S39">
            <v>0</v>
          </cell>
          <cell r="T39">
            <v>77008</v>
          </cell>
          <cell r="U39">
            <v>245854</v>
          </cell>
          <cell r="V39">
            <v>0</v>
          </cell>
          <cell r="W39">
            <v>0</v>
          </cell>
          <cell r="X39">
            <v>0</v>
          </cell>
          <cell r="Y39">
            <v>77257</v>
          </cell>
          <cell r="Z39">
            <v>1446700</v>
          </cell>
          <cell r="AA39">
            <v>1620356</v>
          </cell>
          <cell r="AB39" t="str">
            <v>ERBA</v>
          </cell>
          <cell r="AC39">
            <v>1101</v>
          </cell>
          <cell r="AD39">
            <v>2</v>
          </cell>
          <cell r="AE39">
            <v>74603</v>
          </cell>
        </row>
        <row r="40">
          <cell r="A40" t="str">
            <v>SML</v>
          </cell>
          <cell r="B40">
            <v>0</v>
          </cell>
          <cell r="C40" t="str">
            <v>DRLS</v>
          </cell>
          <cell r="D40">
            <v>2</v>
          </cell>
          <cell r="E40">
            <v>1</v>
          </cell>
          <cell r="F40" t="str">
            <v xml:space="preserve">B </v>
          </cell>
          <cell r="G40">
            <v>3</v>
          </cell>
          <cell r="H40">
            <v>5598</v>
          </cell>
          <cell r="I40">
            <v>422524</v>
          </cell>
          <cell r="J40">
            <v>0</v>
          </cell>
          <cell r="K40">
            <v>0</v>
          </cell>
          <cell r="L40">
            <v>0</v>
          </cell>
          <cell r="M40">
            <v>0</v>
          </cell>
          <cell r="N40">
            <v>0</v>
          </cell>
          <cell r="O40">
            <v>8188131</v>
          </cell>
          <cell r="P40">
            <v>0</v>
          </cell>
          <cell r="Q40">
            <v>0</v>
          </cell>
          <cell r="R40">
            <v>81375</v>
          </cell>
          <cell r="S40">
            <v>0</v>
          </cell>
          <cell r="T40">
            <v>213232</v>
          </cell>
          <cell r="U40">
            <v>1392003</v>
          </cell>
          <cell r="V40">
            <v>94</v>
          </cell>
          <cell r="W40">
            <v>0</v>
          </cell>
          <cell r="X40">
            <v>0</v>
          </cell>
          <cell r="Y40">
            <v>418337</v>
          </cell>
          <cell r="Z40">
            <v>8188131</v>
          </cell>
          <cell r="AA40">
            <v>8901169</v>
          </cell>
          <cell r="AB40" t="str">
            <v>ERBA</v>
          </cell>
          <cell r="AC40">
            <v>1101</v>
          </cell>
          <cell r="AD40">
            <v>2</v>
          </cell>
          <cell r="AE40">
            <v>419220</v>
          </cell>
        </row>
        <row r="41">
          <cell r="A41" t="str">
            <v>SML</v>
          </cell>
          <cell r="B41">
            <v>0</v>
          </cell>
          <cell r="C41" t="str">
            <v>DRLS</v>
          </cell>
          <cell r="D41">
            <v>2</v>
          </cell>
          <cell r="E41">
            <v>1</v>
          </cell>
          <cell r="F41" t="str">
            <v xml:space="preserve">B </v>
          </cell>
          <cell r="G41">
            <v>4</v>
          </cell>
          <cell r="H41">
            <v>2721</v>
          </cell>
          <cell r="I41">
            <v>330507</v>
          </cell>
          <cell r="J41">
            <v>0</v>
          </cell>
          <cell r="K41">
            <v>0</v>
          </cell>
          <cell r="L41">
            <v>0</v>
          </cell>
          <cell r="M41">
            <v>0</v>
          </cell>
          <cell r="N41">
            <v>0</v>
          </cell>
          <cell r="O41">
            <v>6399071</v>
          </cell>
          <cell r="P41">
            <v>0</v>
          </cell>
          <cell r="Q41">
            <v>0</v>
          </cell>
          <cell r="R41">
            <v>93072</v>
          </cell>
          <cell r="S41">
            <v>0</v>
          </cell>
          <cell r="T41">
            <v>135124</v>
          </cell>
          <cell r="U41">
            <v>1087871</v>
          </cell>
          <cell r="V41">
            <v>377</v>
          </cell>
          <cell r="W41">
            <v>0</v>
          </cell>
          <cell r="X41">
            <v>0</v>
          </cell>
          <cell r="Y41">
            <v>318940</v>
          </cell>
          <cell r="Z41">
            <v>6399071</v>
          </cell>
          <cell r="AA41">
            <v>6946584</v>
          </cell>
          <cell r="AB41" t="str">
            <v>ERBA</v>
          </cell>
          <cell r="AC41">
            <v>1101</v>
          </cell>
          <cell r="AD41">
            <v>2</v>
          </cell>
          <cell r="AE41">
            <v>330507</v>
          </cell>
        </row>
        <row r="42">
          <cell r="A42" t="str">
            <v>SML</v>
          </cell>
          <cell r="B42">
            <v>0</v>
          </cell>
          <cell r="C42" t="str">
            <v>DRLS</v>
          </cell>
          <cell r="D42">
            <v>2</v>
          </cell>
          <cell r="E42">
            <v>1</v>
          </cell>
          <cell r="F42" t="str">
            <v xml:space="preserve">B </v>
          </cell>
          <cell r="G42">
            <v>5</v>
          </cell>
          <cell r="H42">
            <v>1116</v>
          </cell>
          <cell r="I42">
            <v>193661</v>
          </cell>
          <cell r="J42">
            <v>0</v>
          </cell>
          <cell r="K42">
            <v>0</v>
          </cell>
          <cell r="L42">
            <v>0</v>
          </cell>
          <cell r="M42">
            <v>0</v>
          </cell>
          <cell r="N42">
            <v>0</v>
          </cell>
          <cell r="O42">
            <v>3754320</v>
          </cell>
          <cell r="P42">
            <v>0</v>
          </cell>
          <cell r="Q42">
            <v>0</v>
          </cell>
          <cell r="R42">
            <v>50439</v>
          </cell>
          <cell r="S42">
            <v>0</v>
          </cell>
          <cell r="T42">
            <v>64050</v>
          </cell>
          <cell r="U42">
            <v>638259</v>
          </cell>
          <cell r="V42">
            <v>471</v>
          </cell>
          <cell r="W42">
            <v>0</v>
          </cell>
          <cell r="X42">
            <v>0</v>
          </cell>
          <cell r="Y42">
            <v>208240</v>
          </cell>
          <cell r="Z42">
            <v>3754320</v>
          </cell>
          <cell r="AA42">
            <v>4077520</v>
          </cell>
          <cell r="AB42" t="str">
            <v>ERBA</v>
          </cell>
          <cell r="AC42">
            <v>1101</v>
          </cell>
          <cell r="AD42">
            <v>2</v>
          </cell>
          <cell r="AE42">
            <v>193661</v>
          </cell>
        </row>
        <row r="43">
          <cell r="A43" t="str">
            <v>SML</v>
          </cell>
          <cell r="B43">
            <v>0</v>
          </cell>
          <cell r="C43" t="str">
            <v>DRLS</v>
          </cell>
          <cell r="D43">
            <v>2</v>
          </cell>
          <cell r="E43">
            <v>1</v>
          </cell>
          <cell r="F43" t="str">
            <v xml:space="preserve">B </v>
          </cell>
          <cell r="G43">
            <v>6</v>
          </cell>
          <cell r="H43">
            <v>878</v>
          </cell>
          <cell r="I43">
            <v>211200</v>
          </cell>
          <cell r="J43">
            <v>0</v>
          </cell>
          <cell r="K43">
            <v>0</v>
          </cell>
          <cell r="L43">
            <v>0</v>
          </cell>
          <cell r="M43">
            <v>0</v>
          </cell>
          <cell r="N43">
            <v>0</v>
          </cell>
          <cell r="O43">
            <v>4084181</v>
          </cell>
          <cell r="P43">
            <v>0</v>
          </cell>
          <cell r="Q43">
            <v>0</v>
          </cell>
          <cell r="R43">
            <v>47784</v>
          </cell>
          <cell r="S43">
            <v>0</v>
          </cell>
          <cell r="T43">
            <v>76912</v>
          </cell>
          <cell r="U43">
            <v>694529</v>
          </cell>
          <cell r="V43">
            <v>0</v>
          </cell>
          <cell r="W43">
            <v>0</v>
          </cell>
          <cell r="X43">
            <v>0</v>
          </cell>
          <cell r="Y43">
            <v>177890</v>
          </cell>
          <cell r="Z43">
            <v>4084181</v>
          </cell>
          <cell r="AA43">
            <v>4386767</v>
          </cell>
          <cell r="AB43" t="str">
            <v>ERBA</v>
          </cell>
          <cell r="AC43">
            <v>1101</v>
          </cell>
          <cell r="AD43">
            <v>2</v>
          </cell>
          <cell r="AE43">
            <v>211200</v>
          </cell>
        </row>
        <row r="44">
          <cell r="A44" t="str">
            <v>SML</v>
          </cell>
          <cell r="B44">
            <v>0</v>
          </cell>
          <cell r="C44" t="str">
            <v>DRLS</v>
          </cell>
          <cell r="D44">
            <v>2</v>
          </cell>
          <cell r="E44">
            <v>1</v>
          </cell>
          <cell r="F44" t="str">
            <v xml:space="preserve">B </v>
          </cell>
          <cell r="G44">
            <v>7</v>
          </cell>
          <cell r="H44">
            <v>290</v>
          </cell>
          <cell r="I44">
            <v>97956</v>
          </cell>
          <cell r="J44">
            <v>0</v>
          </cell>
          <cell r="K44">
            <v>0</v>
          </cell>
          <cell r="L44">
            <v>0</v>
          </cell>
          <cell r="M44">
            <v>0</v>
          </cell>
          <cell r="N44">
            <v>0</v>
          </cell>
          <cell r="O44">
            <v>1972135</v>
          </cell>
          <cell r="P44">
            <v>0</v>
          </cell>
          <cell r="Q44">
            <v>0</v>
          </cell>
          <cell r="R44">
            <v>20864</v>
          </cell>
          <cell r="S44">
            <v>0</v>
          </cell>
          <cell r="T44">
            <v>22173</v>
          </cell>
          <cell r="U44">
            <v>394557</v>
          </cell>
          <cell r="V44">
            <v>0</v>
          </cell>
          <cell r="W44">
            <v>0</v>
          </cell>
          <cell r="X44">
            <v>0</v>
          </cell>
          <cell r="Y44">
            <v>110192</v>
          </cell>
          <cell r="Z44">
            <v>1972135</v>
          </cell>
          <cell r="AA44">
            <v>2125364</v>
          </cell>
          <cell r="AB44" t="str">
            <v>ERBA</v>
          </cell>
          <cell r="AC44">
            <v>1101</v>
          </cell>
          <cell r="AD44">
            <v>2</v>
          </cell>
          <cell r="AE44">
            <v>97956</v>
          </cell>
        </row>
        <row r="45">
          <cell r="A45" t="str">
            <v>SML</v>
          </cell>
          <cell r="B45">
            <v>0</v>
          </cell>
          <cell r="C45" t="str">
            <v>DRLS</v>
          </cell>
          <cell r="D45">
            <v>2</v>
          </cell>
          <cell r="E45">
            <v>1</v>
          </cell>
          <cell r="F45" t="str">
            <v xml:space="preserve">B </v>
          </cell>
          <cell r="G45">
            <v>8</v>
          </cell>
          <cell r="H45">
            <v>122</v>
          </cell>
          <cell r="I45">
            <v>53473</v>
          </cell>
          <cell r="J45">
            <v>0</v>
          </cell>
          <cell r="K45">
            <v>0</v>
          </cell>
          <cell r="L45">
            <v>0</v>
          </cell>
          <cell r="M45">
            <v>0</v>
          </cell>
          <cell r="N45">
            <v>0</v>
          </cell>
          <cell r="O45">
            <v>1076047</v>
          </cell>
          <cell r="P45">
            <v>0</v>
          </cell>
          <cell r="Q45">
            <v>0</v>
          </cell>
          <cell r="R45">
            <v>6851</v>
          </cell>
          <cell r="S45">
            <v>0</v>
          </cell>
          <cell r="T45">
            <v>11953</v>
          </cell>
          <cell r="U45">
            <v>215256</v>
          </cell>
          <cell r="V45">
            <v>0</v>
          </cell>
          <cell r="W45">
            <v>0</v>
          </cell>
          <cell r="X45">
            <v>0</v>
          </cell>
          <cell r="Y45">
            <v>44562</v>
          </cell>
          <cell r="Z45">
            <v>1076047</v>
          </cell>
          <cell r="AA45">
            <v>1139413</v>
          </cell>
          <cell r="AB45" t="str">
            <v>ERBA</v>
          </cell>
          <cell r="AC45">
            <v>1101</v>
          </cell>
          <cell r="AD45">
            <v>2</v>
          </cell>
          <cell r="AE45">
            <v>53473</v>
          </cell>
        </row>
        <row r="46">
          <cell r="A46" t="str">
            <v>SML</v>
          </cell>
          <cell r="B46">
            <v>0</v>
          </cell>
          <cell r="C46" t="str">
            <v>DRLS</v>
          </cell>
          <cell r="D46">
            <v>2</v>
          </cell>
          <cell r="E46">
            <v>1</v>
          </cell>
          <cell r="F46" t="str">
            <v xml:space="preserve">B </v>
          </cell>
          <cell r="G46">
            <v>9</v>
          </cell>
          <cell r="H46">
            <v>140</v>
          </cell>
          <cell r="I46">
            <v>88697</v>
          </cell>
          <cell r="J46">
            <v>0</v>
          </cell>
          <cell r="K46">
            <v>0</v>
          </cell>
          <cell r="L46">
            <v>0</v>
          </cell>
          <cell r="M46">
            <v>0</v>
          </cell>
          <cell r="N46">
            <v>0</v>
          </cell>
          <cell r="O46">
            <v>1902064</v>
          </cell>
          <cell r="P46">
            <v>0</v>
          </cell>
          <cell r="Q46">
            <v>0</v>
          </cell>
          <cell r="R46">
            <v>23907</v>
          </cell>
          <cell r="S46">
            <v>0</v>
          </cell>
          <cell r="T46">
            <v>26579</v>
          </cell>
          <cell r="U46">
            <v>475626</v>
          </cell>
          <cell r="V46">
            <v>0</v>
          </cell>
          <cell r="W46">
            <v>0</v>
          </cell>
          <cell r="X46">
            <v>0</v>
          </cell>
          <cell r="Y46">
            <v>69059</v>
          </cell>
          <cell r="Z46">
            <v>1902064</v>
          </cell>
          <cell r="AA46">
            <v>2021609</v>
          </cell>
          <cell r="AB46" t="str">
            <v>ERBA</v>
          </cell>
          <cell r="AC46">
            <v>1101</v>
          </cell>
          <cell r="AD46">
            <v>2</v>
          </cell>
          <cell r="AE46">
            <v>88697</v>
          </cell>
        </row>
        <row r="47">
          <cell r="A47" t="str">
            <v>SML</v>
          </cell>
          <cell r="B47">
            <v>0</v>
          </cell>
          <cell r="C47" t="str">
            <v>DRLS</v>
          </cell>
          <cell r="D47">
            <v>2</v>
          </cell>
          <cell r="E47">
            <v>1</v>
          </cell>
          <cell r="F47" t="str">
            <v xml:space="preserve">B </v>
          </cell>
          <cell r="G47">
            <v>10</v>
          </cell>
          <cell r="H47">
            <v>32</v>
          </cell>
          <cell r="I47">
            <v>33527</v>
          </cell>
          <cell r="J47">
            <v>0</v>
          </cell>
          <cell r="K47">
            <v>0</v>
          </cell>
          <cell r="L47">
            <v>0</v>
          </cell>
          <cell r="M47">
            <v>0</v>
          </cell>
          <cell r="N47">
            <v>0</v>
          </cell>
          <cell r="O47">
            <v>718827</v>
          </cell>
          <cell r="P47">
            <v>0</v>
          </cell>
          <cell r="Q47">
            <v>0</v>
          </cell>
          <cell r="R47">
            <v>7141</v>
          </cell>
          <cell r="S47">
            <v>0</v>
          </cell>
          <cell r="T47">
            <v>16500</v>
          </cell>
          <cell r="U47">
            <v>179717</v>
          </cell>
          <cell r="V47">
            <v>0</v>
          </cell>
          <cell r="W47">
            <v>0</v>
          </cell>
          <cell r="X47">
            <v>0</v>
          </cell>
          <cell r="Y47">
            <v>28307</v>
          </cell>
          <cell r="Z47">
            <v>718827</v>
          </cell>
          <cell r="AA47">
            <v>770775</v>
          </cell>
          <cell r="AB47" t="str">
            <v>ERBA</v>
          </cell>
          <cell r="AC47">
            <v>1101</v>
          </cell>
          <cell r="AD47">
            <v>2</v>
          </cell>
          <cell r="AE47">
            <v>33527</v>
          </cell>
        </row>
        <row r="48">
          <cell r="A48" t="str">
            <v>SML</v>
          </cell>
          <cell r="B48">
            <v>0</v>
          </cell>
          <cell r="C48" t="str">
            <v>DRLS</v>
          </cell>
          <cell r="D48">
            <v>2</v>
          </cell>
          <cell r="E48">
            <v>1</v>
          </cell>
          <cell r="F48" t="str">
            <v xml:space="preserve">B </v>
          </cell>
          <cell r="G48">
            <v>11</v>
          </cell>
          <cell r="H48">
            <v>4140</v>
          </cell>
          <cell r="I48">
            <v>98982</v>
          </cell>
          <cell r="J48">
            <v>0</v>
          </cell>
          <cell r="K48">
            <v>0</v>
          </cell>
          <cell r="L48">
            <v>0</v>
          </cell>
          <cell r="M48">
            <v>0</v>
          </cell>
          <cell r="N48">
            <v>0</v>
          </cell>
          <cell r="O48">
            <v>558484</v>
          </cell>
          <cell r="P48">
            <v>0</v>
          </cell>
          <cell r="Q48">
            <v>0</v>
          </cell>
          <cell r="R48">
            <v>12339</v>
          </cell>
          <cell r="S48">
            <v>0</v>
          </cell>
          <cell r="T48">
            <v>78668</v>
          </cell>
          <cell r="U48">
            <v>0</v>
          </cell>
          <cell r="V48">
            <v>0</v>
          </cell>
          <cell r="W48">
            <v>0</v>
          </cell>
          <cell r="X48">
            <v>0</v>
          </cell>
          <cell r="Y48">
            <v>28682</v>
          </cell>
          <cell r="Z48">
            <v>558484</v>
          </cell>
          <cell r="AA48">
            <v>678173</v>
          </cell>
          <cell r="AB48" t="str">
            <v>ERBA</v>
          </cell>
          <cell r="AC48">
            <v>1101</v>
          </cell>
          <cell r="AD48">
            <v>2</v>
          </cell>
          <cell r="AE48">
            <v>67426</v>
          </cell>
        </row>
        <row r="49">
          <cell r="A49" t="str">
            <v>SML</v>
          </cell>
          <cell r="B49">
            <v>0</v>
          </cell>
          <cell r="C49" t="str">
            <v>DRLS</v>
          </cell>
          <cell r="D49">
            <v>2</v>
          </cell>
          <cell r="E49">
            <v>1</v>
          </cell>
          <cell r="F49" t="str">
            <v xml:space="preserve">B </v>
          </cell>
          <cell r="G49">
            <v>12</v>
          </cell>
          <cell r="H49">
            <v>5434</v>
          </cell>
          <cell r="I49">
            <v>333851</v>
          </cell>
          <cell r="J49">
            <v>0</v>
          </cell>
          <cell r="K49">
            <v>0</v>
          </cell>
          <cell r="L49">
            <v>0</v>
          </cell>
          <cell r="M49">
            <v>0</v>
          </cell>
          <cell r="N49">
            <v>0</v>
          </cell>
          <cell r="O49">
            <v>3098236</v>
          </cell>
          <cell r="P49">
            <v>0</v>
          </cell>
          <cell r="Q49">
            <v>0</v>
          </cell>
          <cell r="R49">
            <v>32209</v>
          </cell>
          <cell r="S49">
            <v>0</v>
          </cell>
          <cell r="T49">
            <v>54349</v>
          </cell>
          <cell r="U49">
            <v>526918</v>
          </cell>
          <cell r="V49">
            <v>0</v>
          </cell>
          <cell r="W49">
            <v>0</v>
          </cell>
          <cell r="X49">
            <v>0</v>
          </cell>
          <cell r="Y49">
            <v>359575</v>
          </cell>
          <cell r="Z49">
            <v>3098236</v>
          </cell>
          <cell r="AA49">
            <v>3544369</v>
          </cell>
          <cell r="AB49" t="str">
            <v>ERBA</v>
          </cell>
          <cell r="AC49">
            <v>1101</v>
          </cell>
          <cell r="AD49">
            <v>2</v>
          </cell>
          <cell r="AE49">
            <v>333851</v>
          </cell>
        </row>
        <row r="50">
          <cell r="A50" t="str">
            <v>SML</v>
          </cell>
          <cell r="B50">
            <v>0</v>
          </cell>
          <cell r="C50" t="str">
            <v>DRLS</v>
          </cell>
          <cell r="D50">
            <v>2</v>
          </cell>
          <cell r="E50">
            <v>1</v>
          </cell>
          <cell r="F50" t="str">
            <v xml:space="preserve">B </v>
          </cell>
          <cell r="G50">
            <v>13</v>
          </cell>
          <cell r="H50">
            <v>630</v>
          </cell>
          <cell r="I50">
            <v>73297</v>
          </cell>
          <cell r="J50">
            <v>0</v>
          </cell>
          <cell r="K50">
            <v>0</v>
          </cell>
          <cell r="L50">
            <v>0</v>
          </cell>
          <cell r="M50">
            <v>0</v>
          </cell>
          <cell r="N50">
            <v>0</v>
          </cell>
          <cell r="O50">
            <v>900324</v>
          </cell>
          <cell r="P50">
            <v>0</v>
          </cell>
          <cell r="Q50">
            <v>0</v>
          </cell>
          <cell r="R50">
            <v>10302</v>
          </cell>
          <cell r="S50">
            <v>0</v>
          </cell>
          <cell r="T50">
            <v>10736</v>
          </cell>
          <cell r="U50">
            <v>153078</v>
          </cell>
          <cell r="V50">
            <v>0</v>
          </cell>
          <cell r="W50">
            <v>0</v>
          </cell>
          <cell r="X50">
            <v>0</v>
          </cell>
          <cell r="Y50">
            <v>72116</v>
          </cell>
          <cell r="Z50">
            <v>900324</v>
          </cell>
          <cell r="AA50">
            <v>993478</v>
          </cell>
          <cell r="AB50" t="str">
            <v>ERBA</v>
          </cell>
          <cell r="AC50">
            <v>1101</v>
          </cell>
          <cell r="AD50">
            <v>2</v>
          </cell>
          <cell r="AE50">
            <v>73297</v>
          </cell>
        </row>
        <row r="51">
          <cell r="A51" t="str">
            <v>SML</v>
          </cell>
          <cell r="B51">
            <v>0</v>
          </cell>
          <cell r="C51" t="str">
            <v>DRLS</v>
          </cell>
          <cell r="D51">
            <v>2</v>
          </cell>
          <cell r="E51">
            <v>1</v>
          </cell>
          <cell r="F51" t="str">
            <v xml:space="preserve">B </v>
          </cell>
          <cell r="G51">
            <v>14</v>
          </cell>
          <cell r="H51">
            <v>55</v>
          </cell>
          <cell r="I51">
            <v>8537</v>
          </cell>
          <cell r="J51">
            <v>0</v>
          </cell>
          <cell r="K51">
            <v>0</v>
          </cell>
          <cell r="L51">
            <v>0</v>
          </cell>
          <cell r="M51">
            <v>0</v>
          </cell>
          <cell r="N51">
            <v>0</v>
          </cell>
          <cell r="O51">
            <v>109364</v>
          </cell>
          <cell r="P51">
            <v>0</v>
          </cell>
          <cell r="Q51">
            <v>0</v>
          </cell>
          <cell r="R51">
            <v>1111</v>
          </cell>
          <cell r="S51">
            <v>0</v>
          </cell>
          <cell r="T51">
            <v>3571</v>
          </cell>
          <cell r="U51">
            <v>18592</v>
          </cell>
          <cell r="V51">
            <v>0</v>
          </cell>
          <cell r="W51">
            <v>0</v>
          </cell>
          <cell r="X51">
            <v>0</v>
          </cell>
          <cell r="Y51">
            <v>8418</v>
          </cell>
          <cell r="Z51">
            <v>109364</v>
          </cell>
          <cell r="AA51">
            <v>122464</v>
          </cell>
          <cell r="AB51" t="str">
            <v>ERBA</v>
          </cell>
          <cell r="AC51">
            <v>1101</v>
          </cell>
          <cell r="AD51">
            <v>2</v>
          </cell>
          <cell r="AE51">
            <v>8537</v>
          </cell>
        </row>
        <row r="52">
          <cell r="A52" t="str">
            <v>SML</v>
          </cell>
          <cell r="B52">
            <v>0</v>
          </cell>
          <cell r="C52" t="str">
            <v>DRLS</v>
          </cell>
          <cell r="D52">
            <v>2</v>
          </cell>
          <cell r="E52">
            <v>1</v>
          </cell>
          <cell r="F52" t="str">
            <v xml:space="preserve">B </v>
          </cell>
          <cell r="G52">
            <v>15</v>
          </cell>
          <cell r="H52">
            <v>83</v>
          </cell>
          <cell r="I52">
            <v>12569</v>
          </cell>
          <cell r="J52">
            <v>0</v>
          </cell>
          <cell r="K52">
            <v>0</v>
          </cell>
          <cell r="L52">
            <v>0</v>
          </cell>
          <cell r="M52">
            <v>0</v>
          </cell>
          <cell r="N52">
            <v>0</v>
          </cell>
          <cell r="O52">
            <v>160148</v>
          </cell>
          <cell r="P52">
            <v>0</v>
          </cell>
          <cell r="Q52">
            <v>0</v>
          </cell>
          <cell r="R52">
            <v>2218</v>
          </cell>
          <cell r="S52">
            <v>0</v>
          </cell>
          <cell r="T52">
            <v>2719</v>
          </cell>
          <cell r="U52">
            <v>21702</v>
          </cell>
          <cell r="V52">
            <v>0</v>
          </cell>
          <cell r="W52">
            <v>0</v>
          </cell>
          <cell r="X52">
            <v>0</v>
          </cell>
          <cell r="Y52">
            <v>11869</v>
          </cell>
          <cell r="Z52">
            <v>160148</v>
          </cell>
          <cell r="AA52">
            <v>176954</v>
          </cell>
          <cell r="AB52" t="str">
            <v>ERBA</v>
          </cell>
          <cell r="AC52">
            <v>1101</v>
          </cell>
          <cell r="AD52">
            <v>2</v>
          </cell>
          <cell r="AE52">
            <v>12569</v>
          </cell>
        </row>
        <row r="53">
          <cell r="A53" t="str">
            <v>SML</v>
          </cell>
          <cell r="B53">
            <v>0</v>
          </cell>
          <cell r="C53" t="str">
            <v>DRLS</v>
          </cell>
          <cell r="D53">
            <v>2</v>
          </cell>
          <cell r="E53">
            <v>2</v>
          </cell>
          <cell r="F53" t="str">
            <v>A4</v>
          </cell>
          <cell r="G53">
            <v>21</v>
          </cell>
          <cell r="H53">
            <v>1</v>
          </cell>
          <cell r="I53">
            <v>50218</v>
          </cell>
          <cell r="J53">
            <v>4494</v>
          </cell>
          <cell r="K53">
            <v>45724</v>
          </cell>
          <cell r="L53">
            <v>380</v>
          </cell>
          <cell r="M53">
            <v>380</v>
          </cell>
          <cell r="N53">
            <v>0</v>
          </cell>
          <cell r="O53">
            <v>571510</v>
          </cell>
          <cell r="P53">
            <v>262453</v>
          </cell>
          <cell r="Q53">
            <v>133877</v>
          </cell>
          <cell r="R53">
            <v>0</v>
          </cell>
          <cell r="S53">
            <v>0</v>
          </cell>
          <cell r="T53">
            <v>0</v>
          </cell>
          <cell r="U53">
            <v>244032</v>
          </cell>
          <cell r="V53">
            <v>0</v>
          </cell>
          <cell r="W53">
            <v>8288</v>
          </cell>
          <cell r="X53">
            <v>0</v>
          </cell>
          <cell r="Y53">
            <v>3062</v>
          </cell>
          <cell r="Z53">
            <v>976128</v>
          </cell>
          <cell r="AA53">
            <v>979190</v>
          </cell>
          <cell r="AB53" t="str">
            <v>ERBA</v>
          </cell>
          <cell r="AC53">
            <v>1101</v>
          </cell>
          <cell r="AD53">
            <v>2</v>
          </cell>
          <cell r="AE53">
            <v>50218</v>
          </cell>
        </row>
        <row r="54">
          <cell r="A54" t="str">
            <v>SML</v>
          </cell>
          <cell r="B54">
            <v>0</v>
          </cell>
          <cell r="C54" t="str">
            <v>DRLS</v>
          </cell>
          <cell r="D54">
            <v>2</v>
          </cell>
          <cell r="E54">
            <v>2</v>
          </cell>
          <cell r="F54" t="str">
            <v>A4</v>
          </cell>
          <cell r="G54">
            <v>20</v>
          </cell>
          <cell r="H54">
            <v>5</v>
          </cell>
          <cell r="I54">
            <v>13336</v>
          </cell>
          <cell r="J54">
            <v>0</v>
          </cell>
          <cell r="K54">
            <v>0</v>
          </cell>
          <cell r="L54">
            <v>339</v>
          </cell>
          <cell r="M54">
            <v>0</v>
          </cell>
          <cell r="N54">
            <v>0</v>
          </cell>
          <cell r="O54">
            <v>153025</v>
          </cell>
          <cell r="P54">
            <v>265325</v>
          </cell>
          <cell r="Q54">
            <v>9191</v>
          </cell>
          <cell r="R54">
            <v>9998</v>
          </cell>
          <cell r="S54">
            <v>0</v>
          </cell>
          <cell r="T54">
            <v>619448</v>
          </cell>
          <cell r="U54">
            <v>108842</v>
          </cell>
          <cell r="V54">
            <v>0</v>
          </cell>
          <cell r="W54">
            <v>7827</v>
          </cell>
          <cell r="X54">
            <v>0</v>
          </cell>
          <cell r="Y54">
            <v>909</v>
          </cell>
          <cell r="Z54">
            <v>435368</v>
          </cell>
          <cell r="AA54">
            <v>1065723</v>
          </cell>
          <cell r="AB54" t="str">
            <v>ERBA</v>
          </cell>
          <cell r="AC54">
            <v>1101</v>
          </cell>
          <cell r="AD54">
            <v>2</v>
          </cell>
          <cell r="AE54">
            <v>13336</v>
          </cell>
        </row>
        <row r="55">
          <cell r="A55" t="str">
            <v>SML</v>
          </cell>
          <cell r="B55">
            <v>0</v>
          </cell>
          <cell r="C55" t="str">
            <v>DRLS</v>
          </cell>
          <cell r="D55">
            <v>2</v>
          </cell>
          <cell r="E55">
            <v>2</v>
          </cell>
          <cell r="F55" t="str">
            <v xml:space="preserve">B </v>
          </cell>
          <cell r="G55">
            <v>0</v>
          </cell>
          <cell r="H55">
            <v>125</v>
          </cell>
          <cell r="I55">
            <v>65453</v>
          </cell>
          <cell r="J55">
            <v>0</v>
          </cell>
          <cell r="K55">
            <v>0</v>
          </cell>
          <cell r="L55">
            <v>0</v>
          </cell>
          <cell r="M55">
            <v>0</v>
          </cell>
          <cell r="N55">
            <v>0</v>
          </cell>
          <cell r="O55">
            <v>1362618</v>
          </cell>
          <cell r="P55">
            <v>0</v>
          </cell>
          <cell r="Q55">
            <v>0</v>
          </cell>
          <cell r="R55">
            <v>22649</v>
          </cell>
          <cell r="S55">
            <v>0</v>
          </cell>
          <cell r="T55">
            <v>142861</v>
          </cell>
          <cell r="U55">
            <v>329011</v>
          </cell>
          <cell r="V55">
            <v>0</v>
          </cell>
          <cell r="W55">
            <v>0</v>
          </cell>
          <cell r="X55">
            <v>0</v>
          </cell>
          <cell r="Y55">
            <v>38408</v>
          </cell>
          <cell r="Z55">
            <v>1362618</v>
          </cell>
          <cell r="AA55">
            <v>1566536</v>
          </cell>
          <cell r="AB55" t="str">
            <v>ERBA</v>
          </cell>
          <cell r="AC55">
            <v>1101</v>
          </cell>
          <cell r="AD55">
            <v>2</v>
          </cell>
          <cell r="AE55">
            <v>64415</v>
          </cell>
        </row>
        <row r="56">
          <cell r="A56" t="str">
            <v>SML</v>
          </cell>
          <cell r="B56">
            <v>0</v>
          </cell>
          <cell r="C56" t="str">
            <v>DRLS</v>
          </cell>
          <cell r="D56">
            <v>2</v>
          </cell>
          <cell r="E56">
            <v>3</v>
          </cell>
          <cell r="F56" t="str">
            <v>A4</v>
          </cell>
          <cell r="G56">
            <v>21</v>
          </cell>
          <cell r="H56">
            <v>2</v>
          </cell>
          <cell r="I56">
            <v>31789</v>
          </cell>
          <cell r="J56">
            <v>2110</v>
          </cell>
          <cell r="K56">
            <v>29679</v>
          </cell>
          <cell r="L56">
            <v>175</v>
          </cell>
          <cell r="M56">
            <v>175</v>
          </cell>
          <cell r="N56">
            <v>0</v>
          </cell>
          <cell r="O56">
            <v>321353</v>
          </cell>
          <cell r="P56">
            <v>120867</v>
          </cell>
          <cell r="Q56">
            <v>6730</v>
          </cell>
          <cell r="R56">
            <v>4607</v>
          </cell>
          <cell r="S56">
            <v>0</v>
          </cell>
          <cell r="T56">
            <v>17629</v>
          </cell>
          <cell r="U56">
            <v>112237</v>
          </cell>
          <cell r="V56">
            <v>0</v>
          </cell>
          <cell r="W56">
            <v>0</v>
          </cell>
          <cell r="X56">
            <v>0</v>
          </cell>
          <cell r="Y56">
            <v>5972</v>
          </cell>
          <cell r="Z56">
            <v>448950</v>
          </cell>
          <cell r="AA56">
            <v>477158</v>
          </cell>
          <cell r="AB56" t="str">
            <v>ERBA</v>
          </cell>
          <cell r="AC56">
            <v>1101</v>
          </cell>
          <cell r="AD56">
            <v>2</v>
          </cell>
          <cell r="AE56">
            <v>31789</v>
          </cell>
        </row>
        <row r="57">
          <cell r="A57" t="str">
            <v>SML</v>
          </cell>
          <cell r="B57">
            <v>0</v>
          </cell>
          <cell r="C57" t="str">
            <v>DRLS</v>
          </cell>
          <cell r="D57">
            <v>2</v>
          </cell>
          <cell r="E57">
            <v>3</v>
          </cell>
          <cell r="F57" t="str">
            <v>A4</v>
          </cell>
          <cell r="G57">
            <v>20</v>
          </cell>
          <cell r="H57">
            <v>6</v>
          </cell>
          <cell r="I57">
            <v>48083</v>
          </cell>
          <cell r="J57">
            <v>0</v>
          </cell>
          <cell r="K57">
            <v>0</v>
          </cell>
          <cell r="L57">
            <v>232</v>
          </cell>
          <cell r="M57">
            <v>0</v>
          </cell>
          <cell r="N57">
            <v>0</v>
          </cell>
          <cell r="O57">
            <v>551736</v>
          </cell>
          <cell r="P57">
            <v>181578</v>
          </cell>
          <cell r="Q57">
            <v>5610</v>
          </cell>
          <cell r="R57">
            <v>1952</v>
          </cell>
          <cell r="S57">
            <v>0</v>
          </cell>
          <cell r="T57">
            <v>0</v>
          </cell>
          <cell r="U57">
            <v>185515</v>
          </cell>
          <cell r="V57">
            <v>0</v>
          </cell>
          <cell r="W57">
            <v>3130</v>
          </cell>
          <cell r="X57">
            <v>0</v>
          </cell>
          <cell r="Y57">
            <v>15422</v>
          </cell>
          <cell r="Z57">
            <v>742054</v>
          </cell>
          <cell r="AA57">
            <v>759428</v>
          </cell>
          <cell r="AB57" t="str">
            <v>ERBA</v>
          </cell>
          <cell r="AC57">
            <v>1101</v>
          </cell>
          <cell r="AD57">
            <v>2</v>
          </cell>
          <cell r="AE57">
            <v>48083</v>
          </cell>
        </row>
        <row r="58">
          <cell r="A58" t="str">
            <v>SML</v>
          </cell>
          <cell r="B58">
            <v>0</v>
          </cell>
          <cell r="C58" t="str">
            <v>DRLS</v>
          </cell>
          <cell r="D58">
            <v>2</v>
          </cell>
          <cell r="E58">
            <v>3</v>
          </cell>
          <cell r="F58" t="str">
            <v xml:space="preserve">B </v>
          </cell>
          <cell r="G58">
            <v>0</v>
          </cell>
          <cell r="H58">
            <v>1923</v>
          </cell>
          <cell r="I58">
            <v>544856</v>
          </cell>
          <cell r="J58">
            <v>0</v>
          </cell>
          <cell r="K58">
            <v>0</v>
          </cell>
          <cell r="L58">
            <v>0</v>
          </cell>
          <cell r="M58">
            <v>0</v>
          </cell>
          <cell r="N58">
            <v>0</v>
          </cell>
          <cell r="O58">
            <v>11343437</v>
          </cell>
          <cell r="P58">
            <v>0</v>
          </cell>
          <cell r="Q58">
            <v>0</v>
          </cell>
          <cell r="R58">
            <v>178036</v>
          </cell>
          <cell r="S58">
            <v>0</v>
          </cell>
          <cell r="T58">
            <v>507108</v>
          </cell>
          <cell r="U58">
            <v>2811525</v>
          </cell>
          <cell r="V58">
            <v>0</v>
          </cell>
          <cell r="W58">
            <v>0</v>
          </cell>
          <cell r="X58">
            <v>0</v>
          </cell>
          <cell r="Y58">
            <v>374264</v>
          </cell>
          <cell r="Z58">
            <v>11343437</v>
          </cell>
          <cell r="AA58">
            <v>12402845</v>
          </cell>
          <cell r="AB58" t="str">
            <v>ERBA</v>
          </cell>
          <cell r="AC58">
            <v>1101</v>
          </cell>
          <cell r="AD58">
            <v>2</v>
          </cell>
          <cell r="AE58">
            <v>530730</v>
          </cell>
        </row>
        <row r="59">
          <cell r="A59" t="str">
            <v>SML</v>
          </cell>
          <cell r="B59">
            <v>0</v>
          </cell>
          <cell r="C59" t="str">
            <v>DRLS</v>
          </cell>
          <cell r="D59">
            <v>2</v>
          </cell>
          <cell r="E59">
            <v>4</v>
          </cell>
          <cell r="F59" t="str">
            <v>A4</v>
          </cell>
          <cell r="G59">
            <v>20</v>
          </cell>
          <cell r="H59">
            <v>8</v>
          </cell>
          <cell r="I59">
            <v>144869</v>
          </cell>
          <cell r="J59">
            <v>0</v>
          </cell>
          <cell r="K59">
            <v>0</v>
          </cell>
          <cell r="L59">
            <v>497</v>
          </cell>
          <cell r="M59">
            <v>0</v>
          </cell>
          <cell r="N59">
            <v>0</v>
          </cell>
          <cell r="O59">
            <v>1122010</v>
          </cell>
          <cell r="P59">
            <v>262416</v>
          </cell>
          <cell r="Q59">
            <v>113565</v>
          </cell>
          <cell r="R59">
            <v>20302</v>
          </cell>
          <cell r="S59">
            <v>0</v>
          </cell>
          <cell r="T59">
            <v>0</v>
          </cell>
          <cell r="U59">
            <v>0</v>
          </cell>
          <cell r="V59">
            <v>0</v>
          </cell>
          <cell r="W59">
            <v>32208</v>
          </cell>
          <cell r="X59">
            <v>0</v>
          </cell>
          <cell r="Y59">
            <v>0</v>
          </cell>
          <cell r="Z59">
            <v>1530199</v>
          </cell>
          <cell r="AA59">
            <v>1550501</v>
          </cell>
          <cell r="AB59" t="str">
            <v>ERBA</v>
          </cell>
          <cell r="AC59">
            <v>1101</v>
          </cell>
          <cell r="AD59">
            <v>2</v>
          </cell>
          <cell r="AE59">
            <v>144869</v>
          </cell>
        </row>
        <row r="60">
          <cell r="A60" t="str">
            <v>SML</v>
          </cell>
          <cell r="B60">
            <v>0</v>
          </cell>
          <cell r="C60" t="str">
            <v>DRLS</v>
          </cell>
          <cell r="D60">
            <v>2</v>
          </cell>
          <cell r="E60">
            <v>4</v>
          </cell>
          <cell r="F60" t="str">
            <v xml:space="preserve">B </v>
          </cell>
          <cell r="G60">
            <v>0</v>
          </cell>
          <cell r="H60">
            <v>371</v>
          </cell>
          <cell r="I60">
            <v>378471</v>
          </cell>
          <cell r="J60">
            <v>0</v>
          </cell>
          <cell r="K60">
            <v>0</v>
          </cell>
          <cell r="L60">
            <v>0</v>
          </cell>
          <cell r="M60">
            <v>0</v>
          </cell>
          <cell r="N60">
            <v>0</v>
          </cell>
          <cell r="O60">
            <v>3695960</v>
          </cell>
          <cell r="P60">
            <v>0</v>
          </cell>
          <cell r="Q60">
            <v>0</v>
          </cell>
          <cell r="R60">
            <v>0</v>
          </cell>
          <cell r="S60">
            <v>0</v>
          </cell>
          <cell r="T60">
            <v>1608160</v>
          </cell>
          <cell r="U60">
            <v>0</v>
          </cell>
          <cell r="V60">
            <v>6029</v>
          </cell>
          <cell r="W60">
            <v>0</v>
          </cell>
          <cell r="X60">
            <v>0</v>
          </cell>
          <cell r="Y60">
            <v>0</v>
          </cell>
          <cell r="Z60">
            <v>3695960</v>
          </cell>
          <cell r="AA60">
            <v>5310149</v>
          </cell>
          <cell r="AB60" t="str">
            <v>ERBA</v>
          </cell>
          <cell r="AC60">
            <v>1101</v>
          </cell>
          <cell r="AD60">
            <v>2</v>
          </cell>
          <cell r="AE60">
            <v>376265</v>
          </cell>
        </row>
        <row r="61">
          <cell r="A61" t="str">
            <v>SML</v>
          </cell>
          <cell r="B61">
            <v>0</v>
          </cell>
          <cell r="C61" t="str">
            <v>DRLS</v>
          </cell>
          <cell r="D61">
            <v>2</v>
          </cell>
          <cell r="E61">
            <v>5</v>
          </cell>
          <cell r="F61" t="str">
            <v>A4</v>
          </cell>
          <cell r="G61">
            <v>20</v>
          </cell>
          <cell r="H61">
            <v>6</v>
          </cell>
          <cell r="I61">
            <v>23853</v>
          </cell>
          <cell r="J61">
            <v>0</v>
          </cell>
          <cell r="K61">
            <v>0</v>
          </cell>
          <cell r="L61">
            <v>119</v>
          </cell>
          <cell r="M61">
            <v>0</v>
          </cell>
          <cell r="N61">
            <v>0</v>
          </cell>
          <cell r="O61">
            <v>273704</v>
          </cell>
          <cell r="P61">
            <v>93137</v>
          </cell>
          <cell r="Q61">
            <v>79557</v>
          </cell>
          <cell r="R61">
            <v>2204</v>
          </cell>
          <cell r="S61">
            <v>0</v>
          </cell>
          <cell r="T61">
            <v>0</v>
          </cell>
          <cell r="U61">
            <v>116688</v>
          </cell>
          <cell r="V61">
            <v>0</v>
          </cell>
          <cell r="W61">
            <v>20350</v>
          </cell>
          <cell r="X61">
            <v>0</v>
          </cell>
          <cell r="Y61">
            <v>0</v>
          </cell>
          <cell r="Z61">
            <v>466748</v>
          </cell>
          <cell r="AA61">
            <v>468952</v>
          </cell>
          <cell r="AB61" t="str">
            <v>ERBA</v>
          </cell>
          <cell r="AC61">
            <v>1101</v>
          </cell>
          <cell r="AD61">
            <v>2</v>
          </cell>
          <cell r="AE61">
            <v>23853</v>
          </cell>
        </row>
        <row r="62">
          <cell r="A62" t="str">
            <v>SML</v>
          </cell>
          <cell r="B62">
            <v>0</v>
          </cell>
          <cell r="C62" t="str">
            <v>DRLS</v>
          </cell>
          <cell r="D62">
            <v>2</v>
          </cell>
          <cell r="E62">
            <v>5</v>
          </cell>
          <cell r="F62" t="str">
            <v xml:space="preserve">B </v>
          </cell>
          <cell r="G62">
            <v>0</v>
          </cell>
          <cell r="H62">
            <v>307</v>
          </cell>
          <cell r="I62">
            <v>148389</v>
          </cell>
          <cell r="J62">
            <v>0</v>
          </cell>
          <cell r="K62">
            <v>0</v>
          </cell>
          <cell r="L62">
            <v>0</v>
          </cell>
          <cell r="M62">
            <v>0</v>
          </cell>
          <cell r="N62">
            <v>0</v>
          </cell>
          <cell r="O62">
            <v>2859287</v>
          </cell>
          <cell r="P62">
            <v>0</v>
          </cell>
          <cell r="Q62">
            <v>0</v>
          </cell>
          <cell r="R62">
            <v>17939</v>
          </cell>
          <cell r="S62">
            <v>0</v>
          </cell>
          <cell r="T62">
            <v>-11124</v>
          </cell>
          <cell r="U62">
            <v>542388</v>
          </cell>
          <cell r="V62">
            <v>0</v>
          </cell>
          <cell r="W62">
            <v>0</v>
          </cell>
          <cell r="X62">
            <v>0</v>
          </cell>
          <cell r="Y62">
            <v>0</v>
          </cell>
          <cell r="Z62">
            <v>2859287</v>
          </cell>
          <cell r="AA62">
            <v>2866102</v>
          </cell>
          <cell r="AB62" t="str">
            <v>ERBA</v>
          </cell>
          <cell r="AC62">
            <v>1101</v>
          </cell>
          <cell r="AD62">
            <v>2</v>
          </cell>
          <cell r="AE62">
            <v>146610</v>
          </cell>
        </row>
        <row r="63">
          <cell r="A63" t="str">
            <v>SML</v>
          </cell>
          <cell r="B63">
            <v>0</v>
          </cell>
          <cell r="C63" t="str">
            <v>DRLS</v>
          </cell>
          <cell r="D63">
            <v>2</v>
          </cell>
          <cell r="E63">
            <v>6</v>
          </cell>
          <cell r="F63" t="str">
            <v xml:space="preserve">B </v>
          </cell>
          <cell r="G63">
            <v>0</v>
          </cell>
          <cell r="H63">
            <v>15</v>
          </cell>
          <cell r="I63">
            <v>279206</v>
          </cell>
          <cell r="J63">
            <v>0</v>
          </cell>
          <cell r="K63">
            <v>0</v>
          </cell>
          <cell r="L63">
            <v>0</v>
          </cell>
          <cell r="M63">
            <v>0</v>
          </cell>
          <cell r="N63">
            <v>0</v>
          </cell>
          <cell r="O63">
            <v>3287183</v>
          </cell>
          <cell r="P63">
            <v>0</v>
          </cell>
          <cell r="Q63">
            <v>0</v>
          </cell>
          <cell r="R63">
            <v>20263</v>
          </cell>
          <cell r="S63">
            <v>0</v>
          </cell>
          <cell r="T63">
            <v>0</v>
          </cell>
          <cell r="U63">
            <v>821795</v>
          </cell>
          <cell r="V63">
            <v>0</v>
          </cell>
          <cell r="W63">
            <v>0</v>
          </cell>
          <cell r="X63">
            <v>0</v>
          </cell>
          <cell r="Y63">
            <v>0</v>
          </cell>
          <cell r="Z63">
            <v>3287183</v>
          </cell>
          <cell r="AA63">
            <v>3307446</v>
          </cell>
          <cell r="AB63" t="str">
            <v>ERBA</v>
          </cell>
          <cell r="AC63">
            <v>1101</v>
          </cell>
          <cell r="AD63">
            <v>2</v>
          </cell>
          <cell r="AE63">
            <v>279206</v>
          </cell>
        </row>
        <row r="64">
          <cell r="A64" t="str">
            <v>SML</v>
          </cell>
          <cell r="B64">
            <v>0</v>
          </cell>
          <cell r="C64" t="str">
            <v>DRLS</v>
          </cell>
          <cell r="D64">
            <v>2</v>
          </cell>
          <cell r="E64">
            <v>7</v>
          </cell>
          <cell r="F64" t="str">
            <v>A4</v>
          </cell>
          <cell r="G64">
            <v>20</v>
          </cell>
          <cell r="H64">
            <v>14</v>
          </cell>
          <cell r="I64">
            <v>226825</v>
          </cell>
          <cell r="J64">
            <v>0</v>
          </cell>
          <cell r="K64">
            <v>0</v>
          </cell>
          <cell r="L64">
            <v>506</v>
          </cell>
          <cell r="M64">
            <v>0</v>
          </cell>
          <cell r="N64">
            <v>0</v>
          </cell>
          <cell r="O64">
            <v>2212298</v>
          </cell>
          <cell r="P64">
            <v>335984</v>
          </cell>
          <cell r="Q64">
            <v>81831</v>
          </cell>
          <cell r="R64">
            <v>755</v>
          </cell>
          <cell r="S64">
            <v>0</v>
          </cell>
          <cell r="T64">
            <v>0</v>
          </cell>
          <cell r="U64">
            <v>663174</v>
          </cell>
          <cell r="V64">
            <v>0</v>
          </cell>
          <cell r="W64">
            <v>22576</v>
          </cell>
          <cell r="X64">
            <v>0</v>
          </cell>
          <cell r="Y64">
            <v>0</v>
          </cell>
          <cell r="Z64">
            <v>2652689</v>
          </cell>
          <cell r="AA64">
            <v>2653444</v>
          </cell>
          <cell r="AB64" t="str">
            <v>ERBA</v>
          </cell>
          <cell r="AC64">
            <v>1101</v>
          </cell>
          <cell r="AD64">
            <v>2</v>
          </cell>
          <cell r="AE64">
            <v>226825</v>
          </cell>
        </row>
        <row r="65">
          <cell r="A65" t="str">
            <v>SML</v>
          </cell>
          <cell r="B65">
            <v>0</v>
          </cell>
          <cell r="C65" t="str">
            <v>DRLS</v>
          </cell>
          <cell r="D65">
            <v>2</v>
          </cell>
          <cell r="E65">
            <v>7</v>
          </cell>
          <cell r="F65" t="str">
            <v xml:space="preserve">B </v>
          </cell>
          <cell r="G65">
            <v>0</v>
          </cell>
          <cell r="H65">
            <v>6</v>
          </cell>
          <cell r="I65">
            <v>3931</v>
          </cell>
          <cell r="J65">
            <v>0</v>
          </cell>
          <cell r="K65">
            <v>0</v>
          </cell>
          <cell r="L65">
            <v>0</v>
          </cell>
          <cell r="M65">
            <v>0</v>
          </cell>
          <cell r="N65">
            <v>0</v>
          </cell>
          <cell r="O65">
            <v>69556</v>
          </cell>
          <cell r="P65">
            <v>0</v>
          </cell>
          <cell r="Q65">
            <v>0</v>
          </cell>
          <cell r="R65">
            <v>0</v>
          </cell>
          <cell r="S65">
            <v>0</v>
          </cell>
          <cell r="T65">
            <v>0</v>
          </cell>
          <cell r="U65">
            <v>17389</v>
          </cell>
          <cell r="V65">
            <v>0</v>
          </cell>
          <cell r="W65">
            <v>0</v>
          </cell>
          <cell r="X65">
            <v>0</v>
          </cell>
          <cell r="Y65">
            <v>0</v>
          </cell>
          <cell r="Z65">
            <v>69556</v>
          </cell>
          <cell r="AA65">
            <v>69556</v>
          </cell>
          <cell r="AB65" t="str">
            <v>ERBA</v>
          </cell>
          <cell r="AC65">
            <v>1101</v>
          </cell>
          <cell r="AD65">
            <v>2</v>
          </cell>
          <cell r="AE65">
            <v>3931</v>
          </cell>
        </row>
        <row r="66">
          <cell r="A66" t="str">
            <v>SML</v>
          </cell>
          <cell r="B66">
            <v>0</v>
          </cell>
          <cell r="C66" t="str">
            <v>DRLS</v>
          </cell>
          <cell r="D66">
            <v>2</v>
          </cell>
          <cell r="E66">
            <v>8</v>
          </cell>
          <cell r="F66" t="str">
            <v xml:space="preserve">B </v>
          </cell>
          <cell r="G66">
            <v>0</v>
          </cell>
          <cell r="H66">
            <v>5</v>
          </cell>
          <cell r="I66">
            <v>5715</v>
          </cell>
          <cell r="J66">
            <v>0</v>
          </cell>
          <cell r="K66">
            <v>0</v>
          </cell>
          <cell r="L66">
            <v>0</v>
          </cell>
          <cell r="M66">
            <v>0</v>
          </cell>
          <cell r="N66">
            <v>0</v>
          </cell>
          <cell r="O66">
            <v>118977</v>
          </cell>
          <cell r="P66">
            <v>0</v>
          </cell>
          <cell r="Q66">
            <v>0</v>
          </cell>
          <cell r="R66">
            <v>0</v>
          </cell>
          <cell r="S66">
            <v>0</v>
          </cell>
          <cell r="T66">
            <v>0</v>
          </cell>
          <cell r="U66">
            <v>29744</v>
          </cell>
          <cell r="V66">
            <v>0</v>
          </cell>
          <cell r="W66">
            <v>0</v>
          </cell>
          <cell r="X66">
            <v>0</v>
          </cell>
          <cell r="Y66">
            <v>0</v>
          </cell>
          <cell r="Z66">
            <v>118977</v>
          </cell>
          <cell r="AA66">
            <v>118977</v>
          </cell>
          <cell r="AB66" t="str">
            <v>ERBA</v>
          </cell>
          <cell r="AC66">
            <v>1101</v>
          </cell>
          <cell r="AD66">
            <v>2</v>
          </cell>
          <cell r="AE66">
            <v>5615</v>
          </cell>
        </row>
        <row r="67">
          <cell r="A67" t="str">
            <v>SML</v>
          </cell>
          <cell r="B67">
            <v>0</v>
          </cell>
          <cell r="C67" t="str">
            <v>DRLS</v>
          </cell>
          <cell r="D67">
            <v>2</v>
          </cell>
          <cell r="E67">
            <v>90</v>
          </cell>
          <cell r="F67" t="str">
            <v>A4</v>
          </cell>
          <cell r="G67">
            <v>20</v>
          </cell>
          <cell r="H67">
            <v>1</v>
          </cell>
          <cell r="I67">
            <v>236400</v>
          </cell>
          <cell r="J67">
            <v>0</v>
          </cell>
          <cell r="K67">
            <v>0</v>
          </cell>
          <cell r="L67">
            <v>778</v>
          </cell>
          <cell r="M67">
            <v>0</v>
          </cell>
          <cell r="N67">
            <v>0</v>
          </cell>
          <cell r="O67">
            <v>617240</v>
          </cell>
          <cell r="P67">
            <v>668302</v>
          </cell>
          <cell r="Q67">
            <v>0</v>
          </cell>
          <cell r="R67">
            <v>0</v>
          </cell>
          <cell r="S67">
            <v>0</v>
          </cell>
          <cell r="T67">
            <v>0</v>
          </cell>
          <cell r="U67">
            <v>0</v>
          </cell>
          <cell r="V67">
            <v>0</v>
          </cell>
          <cell r="W67">
            <v>0</v>
          </cell>
          <cell r="X67">
            <v>0</v>
          </cell>
          <cell r="Y67">
            <v>0</v>
          </cell>
          <cell r="Z67">
            <v>1285542</v>
          </cell>
          <cell r="AA67">
            <v>1285542</v>
          </cell>
          <cell r="AB67" t="str">
            <v>ERBA</v>
          </cell>
          <cell r="AC67">
            <v>1101</v>
          </cell>
          <cell r="AD67">
            <v>2</v>
          </cell>
          <cell r="AE67">
            <v>236400</v>
          </cell>
        </row>
        <row r="68">
          <cell r="A68" t="str">
            <v>SML</v>
          </cell>
          <cell r="B68">
            <v>0</v>
          </cell>
          <cell r="C68" t="str">
            <v>DRLS</v>
          </cell>
          <cell r="D68">
            <v>3</v>
          </cell>
          <cell r="E68">
            <v>1</v>
          </cell>
          <cell r="F68" t="str">
            <v xml:space="preserve">B </v>
          </cell>
          <cell r="G68">
            <v>1</v>
          </cell>
          <cell r="H68">
            <v>2603</v>
          </cell>
          <cell r="I68">
            <v>60740</v>
          </cell>
          <cell r="J68">
            <v>0</v>
          </cell>
          <cell r="K68">
            <v>0</v>
          </cell>
          <cell r="L68">
            <v>0</v>
          </cell>
          <cell r="M68">
            <v>0</v>
          </cell>
          <cell r="N68">
            <v>0</v>
          </cell>
          <cell r="O68">
            <v>986472</v>
          </cell>
          <cell r="P68">
            <v>0</v>
          </cell>
          <cell r="Q68">
            <v>0</v>
          </cell>
          <cell r="R68">
            <v>22655</v>
          </cell>
          <cell r="S68">
            <v>0</v>
          </cell>
          <cell r="T68">
            <v>338570</v>
          </cell>
          <cell r="U68">
            <v>330</v>
          </cell>
          <cell r="V68">
            <v>565</v>
          </cell>
          <cell r="W68">
            <v>0</v>
          </cell>
          <cell r="X68">
            <v>0</v>
          </cell>
          <cell r="Y68">
            <v>21234</v>
          </cell>
          <cell r="Z68">
            <v>986472</v>
          </cell>
          <cell r="AA68">
            <v>1369496</v>
          </cell>
          <cell r="AB68" t="str">
            <v>ERJA</v>
          </cell>
          <cell r="AC68">
            <v>1101</v>
          </cell>
          <cell r="AD68">
            <v>2</v>
          </cell>
          <cell r="AE68">
            <v>37912</v>
          </cell>
        </row>
        <row r="69">
          <cell r="A69" t="str">
            <v>SML</v>
          </cell>
          <cell r="B69">
            <v>0</v>
          </cell>
          <cell r="C69" t="str">
            <v>DRLS</v>
          </cell>
          <cell r="D69">
            <v>3</v>
          </cell>
          <cell r="E69">
            <v>1</v>
          </cell>
          <cell r="F69" t="str">
            <v xml:space="preserve">B </v>
          </cell>
          <cell r="G69">
            <v>2</v>
          </cell>
          <cell r="H69">
            <v>1982</v>
          </cell>
          <cell r="I69">
            <v>82503</v>
          </cell>
          <cell r="J69">
            <v>0</v>
          </cell>
          <cell r="K69">
            <v>0</v>
          </cell>
          <cell r="L69">
            <v>0</v>
          </cell>
          <cell r="M69">
            <v>0</v>
          </cell>
          <cell r="N69">
            <v>0</v>
          </cell>
          <cell r="O69">
            <v>1599168</v>
          </cell>
          <cell r="P69">
            <v>0</v>
          </cell>
          <cell r="Q69">
            <v>0</v>
          </cell>
          <cell r="R69">
            <v>39474</v>
          </cell>
          <cell r="S69">
            <v>0</v>
          </cell>
          <cell r="T69">
            <v>83699</v>
          </cell>
          <cell r="U69">
            <v>271806</v>
          </cell>
          <cell r="V69">
            <v>0</v>
          </cell>
          <cell r="W69">
            <v>0</v>
          </cell>
          <cell r="X69">
            <v>0</v>
          </cell>
          <cell r="Y69">
            <v>142487</v>
          </cell>
          <cell r="Z69">
            <v>1599168</v>
          </cell>
          <cell r="AA69">
            <v>1864828</v>
          </cell>
          <cell r="AB69" t="str">
            <v>ERJA</v>
          </cell>
          <cell r="AC69">
            <v>1101</v>
          </cell>
          <cell r="AD69">
            <v>2</v>
          </cell>
          <cell r="AE69">
            <v>82503</v>
          </cell>
        </row>
        <row r="70">
          <cell r="A70" t="str">
            <v>SML</v>
          </cell>
          <cell r="B70">
            <v>0</v>
          </cell>
          <cell r="C70" t="str">
            <v>DRLS</v>
          </cell>
          <cell r="D70">
            <v>3</v>
          </cell>
          <cell r="E70">
            <v>1</v>
          </cell>
          <cell r="F70" t="str">
            <v xml:space="preserve">B </v>
          </cell>
          <cell r="G70">
            <v>3</v>
          </cell>
          <cell r="H70">
            <v>9045</v>
          </cell>
          <cell r="I70">
            <v>692970</v>
          </cell>
          <cell r="J70">
            <v>0</v>
          </cell>
          <cell r="K70">
            <v>0</v>
          </cell>
          <cell r="L70">
            <v>0</v>
          </cell>
          <cell r="M70">
            <v>0</v>
          </cell>
          <cell r="N70">
            <v>0</v>
          </cell>
          <cell r="O70">
            <v>13439273</v>
          </cell>
          <cell r="P70">
            <v>0</v>
          </cell>
          <cell r="Q70">
            <v>0</v>
          </cell>
          <cell r="R70">
            <v>129801</v>
          </cell>
          <cell r="S70">
            <v>0</v>
          </cell>
          <cell r="T70">
            <v>441865</v>
          </cell>
          <cell r="U70">
            <v>2284709</v>
          </cell>
          <cell r="V70">
            <v>94</v>
          </cell>
          <cell r="W70">
            <v>0</v>
          </cell>
          <cell r="X70">
            <v>0</v>
          </cell>
          <cell r="Y70">
            <v>907746</v>
          </cell>
          <cell r="Z70">
            <v>13439273</v>
          </cell>
          <cell r="AA70">
            <v>14918779</v>
          </cell>
          <cell r="AB70" t="str">
            <v>ERJA</v>
          </cell>
          <cell r="AC70">
            <v>1101</v>
          </cell>
          <cell r="AD70">
            <v>2</v>
          </cell>
          <cell r="AE70">
            <v>692470</v>
          </cell>
        </row>
        <row r="71">
          <cell r="A71" t="str">
            <v>SML</v>
          </cell>
          <cell r="B71">
            <v>0</v>
          </cell>
          <cell r="C71" t="str">
            <v>DRLS</v>
          </cell>
          <cell r="D71">
            <v>3</v>
          </cell>
          <cell r="E71">
            <v>1</v>
          </cell>
          <cell r="F71" t="str">
            <v xml:space="preserve">B </v>
          </cell>
          <cell r="G71">
            <v>4</v>
          </cell>
          <cell r="H71">
            <v>5011</v>
          </cell>
          <cell r="I71">
            <v>607605</v>
          </cell>
          <cell r="J71">
            <v>0</v>
          </cell>
          <cell r="K71">
            <v>0</v>
          </cell>
          <cell r="L71">
            <v>0</v>
          </cell>
          <cell r="M71">
            <v>0</v>
          </cell>
          <cell r="N71">
            <v>0</v>
          </cell>
          <cell r="O71">
            <v>11784031</v>
          </cell>
          <cell r="P71">
            <v>0</v>
          </cell>
          <cell r="Q71">
            <v>0</v>
          </cell>
          <cell r="R71">
            <v>132087</v>
          </cell>
          <cell r="S71">
            <v>0</v>
          </cell>
          <cell r="T71">
            <v>345375</v>
          </cell>
          <cell r="U71">
            <v>2003306</v>
          </cell>
          <cell r="V71">
            <v>378</v>
          </cell>
          <cell r="W71">
            <v>0</v>
          </cell>
          <cell r="X71">
            <v>0</v>
          </cell>
          <cell r="Y71">
            <v>961718</v>
          </cell>
          <cell r="Z71">
            <v>11784031</v>
          </cell>
          <cell r="AA71">
            <v>13223589</v>
          </cell>
          <cell r="AB71" t="str">
            <v>ERJA</v>
          </cell>
          <cell r="AC71">
            <v>1101</v>
          </cell>
          <cell r="AD71">
            <v>2</v>
          </cell>
          <cell r="AE71">
            <v>607605</v>
          </cell>
        </row>
        <row r="72">
          <cell r="A72" t="str">
            <v>SML</v>
          </cell>
          <cell r="B72">
            <v>0</v>
          </cell>
          <cell r="C72" t="str">
            <v>DRLS</v>
          </cell>
          <cell r="D72">
            <v>3</v>
          </cell>
          <cell r="E72">
            <v>1</v>
          </cell>
          <cell r="F72" t="str">
            <v xml:space="preserve">B </v>
          </cell>
          <cell r="G72">
            <v>5</v>
          </cell>
          <cell r="H72">
            <v>1973</v>
          </cell>
          <cell r="I72">
            <v>339187</v>
          </cell>
          <cell r="J72">
            <v>0</v>
          </cell>
          <cell r="K72">
            <v>0</v>
          </cell>
          <cell r="L72">
            <v>0</v>
          </cell>
          <cell r="M72">
            <v>0</v>
          </cell>
          <cell r="N72">
            <v>0</v>
          </cell>
          <cell r="O72">
            <v>6576601</v>
          </cell>
          <cell r="P72">
            <v>0</v>
          </cell>
          <cell r="Q72">
            <v>0</v>
          </cell>
          <cell r="R72">
            <v>88032</v>
          </cell>
          <cell r="S72">
            <v>0</v>
          </cell>
          <cell r="T72">
            <v>197588</v>
          </cell>
          <cell r="U72">
            <v>1118043</v>
          </cell>
          <cell r="V72">
            <v>471</v>
          </cell>
          <cell r="W72">
            <v>0</v>
          </cell>
          <cell r="X72">
            <v>0</v>
          </cell>
          <cell r="Y72">
            <v>434694</v>
          </cell>
          <cell r="Z72">
            <v>6576601</v>
          </cell>
          <cell r="AA72">
            <v>7297386</v>
          </cell>
          <cell r="AB72" t="str">
            <v>ERJA</v>
          </cell>
          <cell r="AC72">
            <v>1101</v>
          </cell>
          <cell r="AD72">
            <v>2</v>
          </cell>
          <cell r="AE72">
            <v>339187</v>
          </cell>
        </row>
        <row r="73">
          <cell r="A73" t="str">
            <v>SML</v>
          </cell>
          <cell r="B73">
            <v>0</v>
          </cell>
          <cell r="C73" t="str">
            <v>DRLS</v>
          </cell>
          <cell r="D73">
            <v>3</v>
          </cell>
          <cell r="E73">
            <v>1</v>
          </cell>
          <cell r="F73" t="str">
            <v xml:space="preserve">B </v>
          </cell>
          <cell r="G73">
            <v>6</v>
          </cell>
          <cell r="H73">
            <v>1001</v>
          </cell>
          <cell r="I73">
            <v>235473</v>
          </cell>
          <cell r="J73">
            <v>0</v>
          </cell>
          <cell r="K73">
            <v>0</v>
          </cell>
          <cell r="L73">
            <v>0</v>
          </cell>
          <cell r="M73">
            <v>0</v>
          </cell>
          <cell r="N73">
            <v>0</v>
          </cell>
          <cell r="O73">
            <v>4567012</v>
          </cell>
          <cell r="P73">
            <v>0</v>
          </cell>
          <cell r="Q73">
            <v>0</v>
          </cell>
          <cell r="R73">
            <v>56742</v>
          </cell>
          <cell r="S73">
            <v>0</v>
          </cell>
          <cell r="T73">
            <v>142148</v>
          </cell>
          <cell r="U73">
            <v>776634</v>
          </cell>
          <cell r="V73">
            <v>0</v>
          </cell>
          <cell r="W73">
            <v>0</v>
          </cell>
          <cell r="X73">
            <v>0</v>
          </cell>
          <cell r="Y73">
            <v>222661</v>
          </cell>
          <cell r="Z73">
            <v>4567012</v>
          </cell>
          <cell r="AA73">
            <v>4988563</v>
          </cell>
          <cell r="AB73" t="str">
            <v>ERJA</v>
          </cell>
          <cell r="AC73">
            <v>1101</v>
          </cell>
          <cell r="AD73">
            <v>2</v>
          </cell>
          <cell r="AE73">
            <v>235473</v>
          </cell>
        </row>
        <row r="74">
          <cell r="A74" t="str">
            <v>SML</v>
          </cell>
          <cell r="B74">
            <v>0</v>
          </cell>
          <cell r="C74" t="str">
            <v>DRLS</v>
          </cell>
          <cell r="D74">
            <v>3</v>
          </cell>
          <cell r="E74">
            <v>1</v>
          </cell>
          <cell r="F74" t="str">
            <v xml:space="preserve">B </v>
          </cell>
          <cell r="G74">
            <v>7</v>
          </cell>
          <cell r="H74">
            <v>232</v>
          </cell>
          <cell r="I74">
            <v>75902</v>
          </cell>
          <cell r="J74">
            <v>0</v>
          </cell>
          <cell r="K74">
            <v>0</v>
          </cell>
          <cell r="L74">
            <v>0</v>
          </cell>
          <cell r="M74">
            <v>0</v>
          </cell>
          <cell r="N74">
            <v>0</v>
          </cell>
          <cell r="O74">
            <v>1527465</v>
          </cell>
          <cell r="P74">
            <v>0</v>
          </cell>
          <cell r="Q74">
            <v>0</v>
          </cell>
          <cell r="R74">
            <v>27622</v>
          </cell>
          <cell r="S74">
            <v>0</v>
          </cell>
          <cell r="T74">
            <v>35482</v>
          </cell>
          <cell r="U74">
            <v>305592</v>
          </cell>
          <cell r="V74">
            <v>0</v>
          </cell>
          <cell r="W74">
            <v>0</v>
          </cell>
          <cell r="X74">
            <v>0</v>
          </cell>
          <cell r="Y74">
            <v>93549</v>
          </cell>
          <cell r="Z74">
            <v>1527465</v>
          </cell>
          <cell r="AA74">
            <v>1684118</v>
          </cell>
          <cell r="AB74" t="str">
            <v>ERJA</v>
          </cell>
          <cell r="AC74">
            <v>1101</v>
          </cell>
          <cell r="AD74">
            <v>2</v>
          </cell>
          <cell r="AE74">
            <v>75902</v>
          </cell>
        </row>
        <row r="75">
          <cell r="A75" t="str">
            <v>SML</v>
          </cell>
          <cell r="B75">
            <v>0</v>
          </cell>
          <cell r="C75" t="str">
            <v>DRLS</v>
          </cell>
          <cell r="D75">
            <v>3</v>
          </cell>
          <cell r="E75">
            <v>1</v>
          </cell>
          <cell r="F75" t="str">
            <v xml:space="preserve">B </v>
          </cell>
          <cell r="G75">
            <v>8</v>
          </cell>
          <cell r="H75">
            <v>67</v>
          </cell>
          <cell r="I75">
            <v>29711</v>
          </cell>
          <cell r="J75">
            <v>0</v>
          </cell>
          <cell r="K75">
            <v>0</v>
          </cell>
          <cell r="L75">
            <v>0</v>
          </cell>
          <cell r="M75">
            <v>0</v>
          </cell>
          <cell r="N75">
            <v>0</v>
          </cell>
          <cell r="O75">
            <v>597585</v>
          </cell>
          <cell r="P75">
            <v>0</v>
          </cell>
          <cell r="Q75">
            <v>0</v>
          </cell>
          <cell r="R75">
            <v>7886</v>
          </cell>
          <cell r="S75">
            <v>0</v>
          </cell>
          <cell r="T75">
            <v>29478</v>
          </cell>
          <cell r="U75">
            <v>119546</v>
          </cell>
          <cell r="V75">
            <v>189</v>
          </cell>
          <cell r="W75">
            <v>0</v>
          </cell>
          <cell r="X75">
            <v>0</v>
          </cell>
          <cell r="Y75">
            <v>27698</v>
          </cell>
          <cell r="Z75">
            <v>597585</v>
          </cell>
          <cell r="AA75">
            <v>662836</v>
          </cell>
          <cell r="AB75" t="str">
            <v>ERJA</v>
          </cell>
          <cell r="AC75">
            <v>1101</v>
          </cell>
          <cell r="AD75">
            <v>2</v>
          </cell>
          <cell r="AE75">
            <v>29711</v>
          </cell>
        </row>
        <row r="76">
          <cell r="A76" t="str">
            <v>SML</v>
          </cell>
          <cell r="B76">
            <v>0</v>
          </cell>
          <cell r="C76" t="str">
            <v>DRLS</v>
          </cell>
          <cell r="D76">
            <v>3</v>
          </cell>
          <cell r="E76">
            <v>1</v>
          </cell>
          <cell r="F76" t="str">
            <v xml:space="preserve">B </v>
          </cell>
          <cell r="G76">
            <v>9</v>
          </cell>
          <cell r="H76">
            <v>63</v>
          </cell>
          <cell r="I76">
            <v>33479</v>
          </cell>
          <cell r="J76">
            <v>0</v>
          </cell>
          <cell r="K76">
            <v>0</v>
          </cell>
          <cell r="L76">
            <v>0</v>
          </cell>
          <cell r="M76">
            <v>0</v>
          </cell>
          <cell r="N76">
            <v>0</v>
          </cell>
          <cell r="O76">
            <v>721069</v>
          </cell>
          <cell r="P76">
            <v>0</v>
          </cell>
          <cell r="Q76">
            <v>0</v>
          </cell>
          <cell r="R76">
            <v>8273</v>
          </cell>
          <cell r="S76">
            <v>0</v>
          </cell>
          <cell r="T76">
            <v>14238</v>
          </cell>
          <cell r="U76">
            <v>180303</v>
          </cell>
          <cell r="V76">
            <v>0</v>
          </cell>
          <cell r="W76">
            <v>0</v>
          </cell>
          <cell r="X76">
            <v>0</v>
          </cell>
          <cell r="Y76">
            <v>46502</v>
          </cell>
          <cell r="Z76">
            <v>721069</v>
          </cell>
          <cell r="AA76">
            <v>790082</v>
          </cell>
          <cell r="AB76" t="str">
            <v>ERJA</v>
          </cell>
          <cell r="AC76">
            <v>1101</v>
          </cell>
          <cell r="AD76">
            <v>2</v>
          </cell>
          <cell r="AE76">
            <v>33479</v>
          </cell>
        </row>
        <row r="77">
          <cell r="A77" t="str">
            <v>SML</v>
          </cell>
          <cell r="B77">
            <v>0</v>
          </cell>
          <cell r="C77" t="str">
            <v>DRLS</v>
          </cell>
          <cell r="D77">
            <v>3</v>
          </cell>
          <cell r="E77">
            <v>1</v>
          </cell>
          <cell r="F77" t="str">
            <v xml:space="preserve">B </v>
          </cell>
          <cell r="G77">
            <v>10</v>
          </cell>
          <cell r="H77">
            <v>17</v>
          </cell>
          <cell r="I77">
            <v>19388</v>
          </cell>
          <cell r="J77">
            <v>0</v>
          </cell>
          <cell r="K77">
            <v>0</v>
          </cell>
          <cell r="L77">
            <v>0</v>
          </cell>
          <cell r="M77">
            <v>0</v>
          </cell>
          <cell r="N77">
            <v>0</v>
          </cell>
          <cell r="O77">
            <v>416089</v>
          </cell>
          <cell r="P77">
            <v>0</v>
          </cell>
          <cell r="Q77">
            <v>0</v>
          </cell>
          <cell r="R77">
            <v>3199</v>
          </cell>
          <cell r="S77">
            <v>0</v>
          </cell>
          <cell r="T77">
            <v>26762</v>
          </cell>
          <cell r="U77">
            <v>104038</v>
          </cell>
          <cell r="V77">
            <v>189</v>
          </cell>
          <cell r="W77">
            <v>0</v>
          </cell>
          <cell r="X77">
            <v>0</v>
          </cell>
          <cell r="Y77">
            <v>25942</v>
          </cell>
          <cell r="Z77">
            <v>416089</v>
          </cell>
          <cell r="AA77">
            <v>472181</v>
          </cell>
          <cell r="AB77" t="str">
            <v>ERJA</v>
          </cell>
          <cell r="AC77">
            <v>1101</v>
          </cell>
          <cell r="AD77">
            <v>2</v>
          </cell>
          <cell r="AE77">
            <v>19388</v>
          </cell>
        </row>
        <row r="78">
          <cell r="A78" t="str">
            <v>SML</v>
          </cell>
          <cell r="B78">
            <v>0</v>
          </cell>
          <cell r="C78" t="str">
            <v>DRLS</v>
          </cell>
          <cell r="D78">
            <v>3</v>
          </cell>
          <cell r="E78">
            <v>1</v>
          </cell>
          <cell r="F78" t="str">
            <v xml:space="preserve">B </v>
          </cell>
          <cell r="G78">
            <v>11</v>
          </cell>
          <cell r="H78">
            <v>4468</v>
          </cell>
          <cell r="I78">
            <v>107135</v>
          </cell>
          <cell r="J78">
            <v>0</v>
          </cell>
          <cell r="K78">
            <v>0</v>
          </cell>
          <cell r="L78">
            <v>0</v>
          </cell>
          <cell r="M78">
            <v>0</v>
          </cell>
          <cell r="N78">
            <v>0</v>
          </cell>
          <cell r="O78">
            <v>605059</v>
          </cell>
          <cell r="P78">
            <v>0</v>
          </cell>
          <cell r="Q78">
            <v>0</v>
          </cell>
          <cell r="R78">
            <v>11351</v>
          </cell>
          <cell r="S78">
            <v>0</v>
          </cell>
          <cell r="T78">
            <v>76290</v>
          </cell>
          <cell r="U78">
            <v>0</v>
          </cell>
          <cell r="V78">
            <v>94</v>
          </cell>
          <cell r="W78">
            <v>0</v>
          </cell>
          <cell r="X78">
            <v>0</v>
          </cell>
          <cell r="Y78">
            <v>57450</v>
          </cell>
          <cell r="Z78">
            <v>605059</v>
          </cell>
          <cell r="AA78">
            <v>750244</v>
          </cell>
          <cell r="AB78" t="str">
            <v>ERJA</v>
          </cell>
          <cell r="AC78">
            <v>1101</v>
          </cell>
          <cell r="AD78">
            <v>2</v>
          </cell>
          <cell r="AE78">
            <v>68550</v>
          </cell>
        </row>
        <row r="79">
          <cell r="A79" t="str">
            <v>SML</v>
          </cell>
          <cell r="B79">
            <v>0</v>
          </cell>
          <cell r="C79" t="str">
            <v>DRLS</v>
          </cell>
          <cell r="D79">
            <v>3</v>
          </cell>
          <cell r="E79">
            <v>1</v>
          </cell>
          <cell r="F79" t="str">
            <v xml:space="preserve">B </v>
          </cell>
          <cell r="G79">
            <v>12</v>
          </cell>
          <cell r="H79">
            <v>8619</v>
          </cell>
          <cell r="I79">
            <v>554453</v>
          </cell>
          <cell r="J79">
            <v>0</v>
          </cell>
          <cell r="K79">
            <v>0</v>
          </cell>
          <cell r="L79">
            <v>0</v>
          </cell>
          <cell r="M79">
            <v>0</v>
          </cell>
          <cell r="N79">
            <v>0</v>
          </cell>
          <cell r="O79">
            <v>5210323</v>
          </cell>
          <cell r="P79">
            <v>0</v>
          </cell>
          <cell r="Q79">
            <v>0</v>
          </cell>
          <cell r="R79">
            <v>58369</v>
          </cell>
          <cell r="S79">
            <v>0</v>
          </cell>
          <cell r="T79">
            <v>187426</v>
          </cell>
          <cell r="U79">
            <v>886048</v>
          </cell>
          <cell r="V79">
            <v>0</v>
          </cell>
          <cell r="W79">
            <v>0</v>
          </cell>
          <cell r="X79">
            <v>0</v>
          </cell>
          <cell r="Y79">
            <v>846981</v>
          </cell>
          <cell r="Z79">
            <v>5210323</v>
          </cell>
          <cell r="AA79">
            <v>6303099</v>
          </cell>
          <cell r="AB79" t="str">
            <v>ERJA</v>
          </cell>
          <cell r="AC79">
            <v>1101</v>
          </cell>
          <cell r="AD79">
            <v>2</v>
          </cell>
          <cell r="AE79">
            <v>554453</v>
          </cell>
        </row>
        <row r="80">
          <cell r="A80" t="str">
            <v>SML</v>
          </cell>
          <cell r="B80">
            <v>0</v>
          </cell>
          <cell r="C80" t="str">
            <v>DRLS</v>
          </cell>
          <cell r="D80">
            <v>3</v>
          </cell>
          <cell r="E80">
            <v>1</v>
          </cell>
          <cell r="F80" t="str">
            <v xml:space="preserve">B </v>
          </cell>
          <cell r="G80">
            <v>13</v>
          </cell>
          <cell r="H80">
            <v>1456</v>
          </cell>
          <cell r="I80">
            <v>167375</v>
          </cell>
          <cell r="J80">
            <v>0</v>
          </cell>
          <cell r="K80">
            <v>0</v>
          </cell>
          <cell r="L80">
            <v>0</v>
          </cell>
          <cell r="M80">
            <v>0</v>
          </cell>
          <cell r="N80">
            <v>0</v>
          </cell>
          <cell r="O80">
            <v>2039083</v>
          </cell>
          <cell r="P80">
            <v>0</v>
          </cell>
          <cell r="Q80">
            <v>0</v>
          </cell>
          <cell r="R80">
            <v>21141</v>
          </cell>
          <cell r="S80">
            <v>0</v>
          </cell>
          <cell r="T80">
            <v>39862</v>
          </cell>
          <cell r="U80">
            <v>346677</v>
          </cell>
          <cell r="V80">
            <v>0</v>
          </cell>
          <cell r="W80">
            <v>0</v>
          </cell>
          <cell r="X80">
            <v>0</v>
          </cell>
          <cell r="Y80">
            <v>282692</v>
          </cell>
          <cell r="Z80">
            <v>2039083</v>
          </cell>
          <cell r="AA80">
            <v>2382778</v>
          </cell>
          <cell r="AB80" t="str">
            <v>ERJA</v>
          </cell>
          <cell r="AC80">
            <v>1101</v>
          </cell>
          <cell r="AD80">
            <v>2</v>
          </cell>
          <cell r="AE80">
            <v>167375</v>
          </cell>
        </row>
        <row r="81">
          <cell r="A81" t="str">
            <v>SML</v>
          </cell>
          <cell r="B81">
            <v>0</v>
          </cell>
          <cell r="C81" t="str">
            <v>DRLS</v>
          </cell>
          <cell r="D81">
            <v>3</v>
          </cell>
          <cell r="E81">
            <v>1</v>
          </cell>
          <cell r="F81" t="str">
            <v xml:space="preserve">B </v>
          </cell>
          <cell r="G81">
            <v>14</v>
          </cell>
          <cell r="H81">
            <v>127</v>
          </cell>
          <cell r="I81">
            <v>18851</v>
          </cell>
          <cell r="J81">
            <v>0</v>
          </cell>
          <cell r="K81">
            <v>0</v>
          </cell>
          <cell r="L81">
            <v>0</v>
          </cell>
          <cell r="M81">
            <v>0</v>
          </cell>
          <cell r="N81">
            <v>0</v>
          </cell>
          <cell r="O81">
            <v>240701</v>
          </cell>
          <cell r="P81">
            <v>0</v>
          </cell>
          <cell r="Q81">
            <v>0</v>
          </cell>
          <cell r="R81">
            <v>3372</v>
          </cell>
          <cell r="S81">
            <v>0</v>
          </cell>
          <cell r="T81">
            <v>12337</v>
          </cell>
          <cell r="U81">
            <v>40931</v>
          </cell>
          <cell r="V81">
            <v>0</v>
          </cell>
          <cell r="W81">
            <v>0</v>
          </cell>
          <cell r="X81">
            <v>0</v>
          </cell>
          <cell r="Y81">
            <v>25939</v>
          </cell>
          <cell r="Z81">
            <v>240701</v>
          </cell>
          <cell r="AA81">
            <v>282349</v>
          </cell>
          <cell r="AB81" t="str">
            <v>ERJA</v>
          </cell>
          <cell r="AC81">
            <v>1101</v>
          </cell>
          <cell r="AD81">
            <v>2</v>
          </cell>
          <cell r="AE81">
            <v>18851</v>
          </cell>
        </row>
        <row r="82">
          <cell r="A82" t="str">
            <v>SML</v>
          </cell>
          <cell r="B82">
            <v>0</v>
          </cell>
          <cell r="C82" t="str">
            <v>DRLS</v>
          </cell>
          <cell r="D82">
            <v>3</v>
          </cell>
          <cell r="E82">
            <v>1</v>
          </cell>
          <cell r="F82" t="str">
            <v xml:space="preserve">B </v>
          </cell>
          <cell r="G82">
            <v>15</v>
          </cell>
          <cell r="H82">
            <v>167</v>
          </cell>
          <cell r="I82">
            <v>38611</v>
          </cell>
          <cell r="J82">
            <v>0</v>
          </cell>
          <cell r="K82">
            <v>0</v>
          </cell>
          <cell r="L82">
            <v>0</v>
          </cell>
          <cell r="M82">
            <v>0</v>
          </cell>
          <cell r="N82">
            <v>0</v>
          </cell>
          <cell r="O82">
            <v>613297</v>
          </cell>
          <cell r="P82">
            <v>0</v>
          </cell>
          <cell r="Q82">
            <v>0</v>
          </cell>
          <cell r="R82">
            <v>4817</v>
          </cell>
          <cell r="S82">
            <v>0</v>
          </cell>
          <cell r="T82">
            <v>22277</v>
          </cell>
          <cell r="U82">
            <v>118037</v>
          </cell>
          <cell r="V82">
            <v>0</v>
          </cell>
          <cell r="W82">
            <v>0</v>
          </cell>
          <cell r="X82">
            <v>0</v>
          </cell>
          <cell r="Y82">
            <v>42884</v>
          </cell>
          <cell r="Z82">
            <v>613297</v>
          </cell>
          <cell r="AA82">
            <v>683275</v>
          </cell>
          <cell r="AB82" t="str">
            <v>ERJA</v>
          </cell>
          <cell r="AC82">
            <v>1101</v>
          </cell>
          <cell r="AD82">
            <v>2</v>
          </cell>
          <cell r="AE82">
            <v>38611</v>
          </cell>
        </row>
        <row r="83">
          <cell r="A83" t="str">
            <v>SML</v>
          </cell>
          <cell r="B83">
            <v>0</v>
          </cell>
          <cell r="C83" t="str">
            <v>DRLS</v>
          </cell>
          <cell r="D83">
            <v>3</v>
          </cell>
          <cell r="E83">
            <v>2</v>
          </cell>
          <cell r="F83" t="str">
            <v>A3</v>
          </cell>
          <cell r="G83">
            <v>26</v>
          </cell>
          <cell r="H83">
            <v>2</v>
          </cell>
          <cell r="I83">
            <v>4381305</v>
          </cell>
          <cell r="J83">
            <v>339948</v>
          </cell>
          <cell r="K83">
            <v>4041357</v>
          </cell>
          <cell r="L83">
            <v>9001</v>
          </cell>
          <cell r="M83">
            <v>9001</v>
          </cell>
          <cell r="N83">
            <v>7001</v>
          </cell>
          <cell r="O83">
            <v>25304803</v>
          </cell>
          <cell r="P83">
            <v>16176843</v>
          </cell>
          <cell r="Q83">
            <v>1628908</v>
          </cell>
          <cell r="R83">
            <v>532860</v>
          </cell>
          <cell r="S83">
            <v>0</v>
          </cell>
          <cell r="T83">
            <v>0</v>
          </cell>
          <cell r="U83">
            <v>11130022</v>
          </cell>
          <cell r="V83">
            <v>0</v>
          </cell>
          <cell r="W83">
            <v>1409532</v>
          </cell>
          <cell r="X83">
            <v>0</v>
          </cell>
          <cell r="Y83">
            <v>12342</v>
          </cell>
          <cell r="Z83">
            <v>44520086</v>
          </cell>
          <cell r="AA83">
            <v>45065288</v>
          </cell>
          <cell r="AB83" t="str">
            <v>ERJA</v>
          </cell>
          <cell r="AC83">
            <v>1101</v>
          </cell>
          <cell r="AD83">
            <v>2</v>
          </cell>
          <cell r="AE83">
            <v>4381305</v>
          </cell>
        </row>
        <row r="84">
          <cell r="A84" t="str">
            <v>SML</v>
          </cell>
          <cell r="B84">
            <v>0</v>
          </cell>
          <cell r="C84" t="str">
            <v>DRLS</v>
          </cell>
          <cell r="D84">
            <v>3</v>
          </cell>
          <cell r="E84">
            <v>2</v>
          </cell>
          <cell r="F84" t="str">
            <v>A4</v>
          </cell>
          <cell r="G84">
            <v>22</v>
          </cell>
          <cell r="H84">
            <v>3</v>
          </cell>
          <cell r="I84">
            <v>549578</v>
          </cell>
          <cell r="J84">
            <v>52398</v>
          </cell>
          <cell r="K84">
            <v>497180</v>
          </cell>
          <cell r="L84">
            <v>2329</v>
          </cell>
          <cell r="M84">
            <v>1224</v>
          </cell>
          <cell r="N84">
            <v>1105</v>
          </cell>
          <cell r="O84">
            <v>3922164</v>
          </cell>
          <cell r="P84">
            <v>3133463</v>
          </cell>
          <cell r="Q84">
            <v>155462</v>
          </cell>
          <cell r="R84">
            <v>190884</v>
          </cell>
          <cell r="S84">
            <v>0</v>
          </cell>
          <cell r="T84">
            <v>4444591</v>
          </cell>
          <cell r="U84">
            <v>1836944</v>
          </cell>
          <cell r="V84">
            <v>0</v>
          </cell>
          <cell r="W84">
            <v>136685</v>
          </cell>
          <cell r="X84">
            <v>0</v>
          </cell>
          <cell r="Y84">
            <v>13604</v>
          </cell>
          <cell r="Z84">
            <v>7347774</v>
          </cell>
          <cell r="AA84">
            <v>11996853</v>
          </cell>
          <cell r="AB84" t="str">
            <v>ERJA</v>
          </cell>
          <cell r="AC84">
            <v>1101</v>
          </cell>
          <cell r="AD84">
            <v>2</v>
          </cell>
          <cell r="AE84">
            <v>549578</v>
          </cell>
        </row>
        <row r="85">
          <cell r="A85" t="str">
            <v>SML</v>
          </cell>
          <cell r="B85">
            <v>0</v>
          </cell>
          <cell r="C85" t="str">
            <v>DRLS</v>
          </cell>
          <cell r="D85">
            <v>3</v>
          </cell>
          <cell r="E85">
            <v>2</v>
          </cell>
          <cell r="F85" t="str">
            <v>A4</v>
          </cell>
          <cell r="G85">
            <v>21</v>
          </cell>
          <cell r="H85">
            <v>4</v>
          </cell>
          <cell r="I85">
            <v>190426</v>
          </cell>
          <cell r="J85">
            <v>4078</v>
          </cell>
          <cell r="K85">
            <v>186348</v>
          </cell>
          <cell r="L85">
            <v>1234</v>
          </cell>
          <cell r="M85">
            <v>1234</v>
          </cell>
          <cell r="N85">
            <v>0</v>
          </cell>
          <cell r="O85">
            <v>1453995</v>
          </cell>
          <cell r="P85">
            <v>852282</v>
          </cell>
          <cell r="Q85">
            <v>376024</v>
          </cell>
          <cell r="R85">
            <v>92386</v>
          </cell>
          <cell r="S85">
            <v>0</v>
          </cell>
          <cell r="T85">
            <v>0</v>
          </cell>
          <cell r="U85">
            <v>678173</v>
          </cell>
          <cell r="V85">
            <v>0</v>
          </cell>
          <cell r="W85">
            <v>30390</v>
          </cell>
          <cell r="X85">
            <v>0</v>
          </cell>
          <cell r="Y85">
            <v>16128</v>
          </cell>
          <cell r="Z85">
            <v>2712691</v>
          </cell>
          <cell r="AA85">
            <v>2821205</v>
          </cell>
          <cell r="AB85" t="str">
            <v>ERJA</v>
          </cell>
          <cell r="AC85">
            <v>1101</v>
          </cell>
          <cell r="AD85">
            <v>2</v>
          </cell>
          <cell r="AE85">
            <v>190426</v>
          </cell>
        </row>
        <row r="86">
          <cell r="A86" t="str">
            <v>SML</v>
          </cell>
          <cell r="B86">
            <v>0</v>
          </cell>
          <cell r="C86" t="str">
            <v>DRLS</v>
          </cell>
          <cell r="D86">
            <v>3</v>
          </cell>
          <cell r="E86">
            <v>2</v>
          </cell>
          <cell r="F86" t="str">
            <v>A4</v>
          </cell>
          <cell r="G86">
            <v>20</v>
          </cell>
          <cell r="H86">
            <v>27</v>
          </cell>
          <cell r="I86">
            <v>374207</v>
          </cell>
          <cell r="J86">
            <v>0</v>
          </cell>
          <cell r="K86">
            <v>0</v>
          </cell>
          <cell r="L86">
            <v>1777</v>
          </cell>
          <cell r="M86">
            <v>0</v>
          </cell>
          <cell r="N86">
            <v>0</v>
          </cell>
          <cell r="O86">
            <v>4293875</v>
          </cell>
          <cell r="P86">
            <v>1390801</v>
          </cell>
          <cell r="Q86">
            <v>264335</v>
          </cell>
          <cell r="R86">
            <v>73139</v>
          </cell>
          <cell r="S86">
            <v>0</v>
          </cell>
          <cell r="T86">
            <v>230135</v>
          </cell>
          <cell r="U86">
            <v>1513671</v>
          </cell>
          <cell r="V86">
            <v>0</v>
          </cell>
          <cell r="W86">
            <v>105660</v>
          </cell>
          <cell r="X86">
            <v>0</v>
          </cell>
          <cell r="Y86">
            <v>111214</v>
          </cell>
          <cell r="Z86">
            <v>6054671</v>
          </cell>
          <cell r="AA86">
            <v>6469159</v>
          </cell>
          <cell r="AB86" t="str">
            <v>ERJA</v>
          </cell>
          <cell r="AC86">
            <v>1101</v>
          </cell>
          <cell r="AD86">
            <v>2</v>
          </cell>
          <cell r="AE86">
            <v>374207</v>
          </cell>
        </row>
        <row r="87">
          <cell r="A87" t="str">
            <v>SML</v>
          </cell>
          <cell r="B87">
            <v>0</v>
          </cell>
          <cell r="C87" t="str">
            <v>DRLS</v>
          </cell>
          <cell r="D87">
            <v>3</v>
          </cell>
          <cell r="E87">
            <v>2</v>
          </cell>
          <cell r="F87" t="str">
            <v xml:space="preserve">B </v>
          </cell>
          <cell r="G87">
            <v>0</v>
          </cell>
          <cell r="H87">
            <v>121</v>
          </cell>
          <cell r="I87">
            <v>119282</v>
          </cell>
          <cell r="J87">
            <v>0</v>
          </cell>
          <cell r="K87">
            <v>0</v>
          </cell>
          <cell r="L87">
            <v>0</v>
          </cell>
          <cell r="M87">
            <v>0</v>
          </cell>
          <cell r="N87">
            <v>0</v>
          </cell>
          <cell r="O87">
            <v>2483274</v>
          </cell>
          <cell r="P87">
            <v>0</v>
          </cell>
          <cell r="Q87">
            <v>0</v>
          </cell>
          <cell r="R87">
            <v>35925</v>
          </cell>
          <cell r="S87">
            <v>0</v>
          </cell>
          <cell r="T87">
            <v>259275</v>
          </cell>
          <cell r="U87">
            <v>619748</v>
          </cell>
          <cell r="V87">
            <v>189</v>
          </cell>
          <cell r="W87">
            <v>0</v>
          </cell>
          <cell r="X87">
            <v>0</v>
          </cell>
          <cell r="Y87">
            <v>194129</v>
          </cell>
          <cell r="Z87">
            <v>2483274</v>
          </cell>
          <cell r="AA87">
            <v>2972792</v>
          </cell>
          <cell r="AB87" t="str">
            <v>ERJA</v>
          </cell>
          <cell r="AC87">
            <v>1101</v>
          </cell>
          <cell r="AD87">
            <v>2</v>
          </cell>
          <cell r="AE87">
            <v>117930</v>
          </cell>
        </row>
        <row r="88">
          <cell r="A88" t="str">
            <v>SML</v>
          </cell>
          <cell r="B88">
            <v>0</v>
          </cell>
          <cell r="C88" t="str">
            <v>DRLS</v>
          </cell>
          <cell r="D88">
            <v>3</v>
          </cell>
          <cell r="E88">
            <v>3</v>
          </cell>
          <cell r="F88" t="str">
            <v>A4</v>
          </cell>
          <cell r="G88">
            <v>21</v>
          </cell>
          <cell r="H88">
            <v>1</v>
          </cell>
          <cell r="I88">
            <v>17879</v>
          </cell>
          <cell r="J88">
            <v>669</v>
          </cell>
          <cell r="K88">
            <v>17210</v>
          </cell>
          <cell r="L88">
            <v>116</v>
          </cell>
          <cell r="M88">
            <v>116</v>
          </cell>
          <cell r="N88">
            <v>0</v>
          </cell>
          <cell r="O88">
            <v>152256</v>
          </cell>
          <cell r="P88">
            <v>80117</v>
          </cell>
          <cell r="Q88">
            <v>0</v>
          </cell>
          <cell r="R88">
            <v>0</v>
          </cell>
          <cell r="S88">
            <v>0</v>
          </cell>
          <cell r="T88">
            <v>0</v>
          </cell>
          <cell r="U88">
            <v>58093</v>
          </cell>
          <cell r="V88">
            <v>0</v>
          </cell>
          <cell r="W88">
            <v>0</v>
          </cell>
          <cell r="X88">
            <v>0</v>
          </cell>
          <cell r="Y88">
            <v>12342</v>
          </cell>
          <cell r="Z88">
            <v>232373</v>
          </cell>
          <cell r="AA88">
            <v>244715</v>
          </cell>
          <cell r="AB88" t="str">
            <v>ERJA</v>
          </cell>
          <cell r="AC88">
            <v>1101</v>
          </cell>
          <cell r="AD88">
            <v>2</v>
          </cell>
          <cell r="AE88">
            <v>17879</v>
          </cell>
        </row>
        <row r="89">
          <cell r="A89" t="str">
            <v>SML</v>
          </cell>
          <cell r="B89">
            <v>0</v>
          </cell>
          <cell r="C89" t="str">
            <v>DRLS</v>
          </cell>
          <cell r="D89">
            <v>3</v>
          </cell>
          <cell r="E89">
            <v>3</v>
          </cell>
          <cell r="F89" t="str">
            <v>A4</v>
          </cell>
          <cell r="G89">
            <v>20</v>
          </cell>
          <cell r="H89">
            <v>19</v>
          </cell>
          <cell r="I89">
            <v>319173</v>
          </cell>
          <cell r="J89">
            <v>0</v>
          </cell>
          <cell r="K89">
            <v>0</v>
          </cell>
          <cell r="L89">
            <v>941</v>
          </cell>
          <cell r="M89">
            <v>0</v>
          </cell>
          <cell r="N89">
            <v>0</v>
          </cell>
          <cell r="O89">
            <v>3662406</v>
          </cell>
          <cell r="P89">
            <v>736488</v>
          </cell>
          <cell r="Q89">
            <v>48618</v>
          </cell>
          <cell r="R89">
            <v>33228</v>
          </cell>
          <cell r="S89">
            <v>0</v>
          </cell>
          <cell r="T89">
            <v>0</v>
          </cell>
          <cell r="U89">
            <v>1114816</v>
          </cell>
          <cell r="V89">
            <v>0</v>
          </cell>
          <cell r="W89">
            <v>11740</v>
          </cell>
          <cell r="X89">
            <v>0</v>
          </cell>
          <cell r="Y89">
            <v>159938</v>
          </cell>
          <cell r="Z89">
            <v>4459252</v>
          </cell>
          <cell r="AA89">
            <v>4652418</v>
          </cell>
          <cell r="AB89" t="str">
            <v>ERJA</v>
          </cell>
          <cell r="AC89">
            <v>1101</v>
          </cell>
          <cell r="AD89">
            <v>2</v>
          </cell>
          <cell r="AE89">
            <v>319173</v>
          </cell>
        </row>
        <row r="90">
          <cell r="A90" t="str">
            <v>SML</v>
          </cell>
          <cell r="B90">
            <v>0</v>
          </cell>
          <cell r="C90" t="str">
            <v>DRLS</v>
          </cell>
          <cell r="D90">
            <v>3</v>
          </cell>
          <cell r="E90">
            <v>3</v>
          </cell>
          <cell r="F90" t="str">
            <v xml:space="preserve">B </v>
          </cell>
          <cell r="G90">
            <v>0</v>
          </cell>
          <cell r="H90">
            <v>2333</v>
          </cell>
          <cell r="I90">
            <v>521009</v>
          </cell>
          <cell r="J90">
            <v>0</v>
          </cell>
          <cell r="K90">
            <v>0</v>
          </cell>
          <cell r="L90">
            <v>0</v>
          </cell>
          <cell r="M90">
            <v>0</v>
          </cell>
          <cell r="N90">
            <v>0</v>
          </cell>
          <cell r="O90">
            <v>10847208</v>
          </cell>
          <cell r="P90">
            <v>0</v>
          </cell>
          <cell r="Q90">
            <v>0</v>
          </cell>
          <cell r="R90">
            <v>160760</v>
          </cell>
          <cell r="S90">
            <v>0</v>
          </cell>
          <cell r="T90">
            <v>558392</v>
          </cell>
          <cell r="U90">
            <v>2679120</v>
          </cell>
          <cell r="V90">
            <v>378</v>
          </cell>
          <cell r="W90">
            <v>0</v>
          </cell>
          <cell r="X90">
            <v>0</v>
          </cell>
          <cell r="Y90">
            <v>860639</v>
          </cell>
          <cell r="Z90">
            <v>10847208</v>
          </cell>
          <cell r="AA90">
            <v>12427377</v>
          </cell>
          <cell r="AB90" t="str">
            <v>ERJA</v>
          </cell>
          <cell r="AC90">
            <v>1101</v>
          </cell>
          <cell r="AD90">
            <v>2</v>
          </cell>
          <cell r="AE90">
            <v>503299</v>
          </cell>
        </row>
        <row r="91">
          <cell r="A91" t="str">
            <v>SML</v>
          </cell>
          <cell r="B91">
            <v>0</v>
          </cell>
          <cell r="C91" t="str">
            <v>DRLS</v>
          </cell>
          <cell r="D91">
            <v>3</v>
          </cell>
          <cell r="E91">
            <v>4</v>
          </cell>
          <cell r="F91" t="str">
            <v>A4</v>
          </cell>
          <cell r="G91">
            <v>20</v>
          </cell>
          <cell r="H91">
            <v>3</v>
          </cell>
          <cell r="I91">
            <v>33005</v>
          </cell>
          <cell r="J91">
            <v>0</v>
          </cell>
          <cell r="K91">
            <v>0</v>
          </cell>
          <cell r="L91">
            <v>171</v>
          </cell>
          <cell r="M91">
            <v>0</v>
          </cell>
          <cell r="N91">
            <v>0</v>
          </cell>
          <cell r="O91">
            <v>255624</v>
          </cell>
          <cell r="P91">
            <v>90288</v>
          </cell>
          <cell r="Q91">
            <v>16985</v>
          </cell>
          <cell r="R91">
            <v>7543</v>
          </cell>
          <cell r="S91">
            <v>0</v>
          </cell>
          <cell r="T91">
            <v>0</v>
          </cell>
          <cell r="U91">
            <v>0</v>
          </cell>
          <cell r="V91">
            <v>0</v>
          </cell>
          <cell r="W91">
            <v>4752</v>
          </cell>
          <cell r="X91">
            <v>0</v>
          </cell>
          <cell r="Y91">
            <v>0</v>
          </cell>
          <cell r="Z91">
            <v>367649</v>
          </cell>
          <cell r="AA91">
            <v>375192</v>
          </cell>
          <cell r="AB91" t="str">
            <v>ERJA</v>
          </cell>
          <cell r="AC91">
            <v>1101</v>
          </cell>
          <cell r="AD91">
            <v>2</v>
          </cell>
          <cell r="AE91">
            <v>33005</v>
          </cell>
        </row>
        <row r="92">
          <cell r="A92" t="str">
            <v>SML</v>
          </cell>
          <cell r="B92">
            <v>0</v>
          </cell>
          <cell r="C92" t="str">
            <v>DRLS</v>
          </cell>
          <cell r="D92">
            <v>3</v>
          </cell>
          <cell r="E92">
            <v>4</v>
          </cell>
          <cell r="F92" t="str">
            <v xml:space="preserve">B </v>
          </cell>
          <cell r="G92">
            <v>0</v>
          </cell>
          <cell r="H92">
            <v>350</v>
          </cell>
          <cell r="I92">
            <v>288803</v>
          </cell>
          <cell r="J92">
            <v>0</v>
          </cell>
          <cell r="K92">
            <v>0</v>
          </cell>
          <cell r="L92">
            <v>0</v>
          </cell>
          <cell r="M92">
            <v>0</v>
          </cell>
          <cell r="N92">
            <v>0</v>
          </cell>
          <cell r="O92">
            <v>2783478</v>
          </cell>
          <cell r="P92">
            <v>0</v>
          </cell>
          <cell r="Q92">
            <v>0</v>
          </cell>
          <cell r="R92">
            <v>293</v>
          </cell>
          <cell r="S92">
            <v>0</v>
          </cell>
          <cell r="T92">
            <v>204874</v>
          </cell>
          <cell r="U92">
            <v>0</v>
          </cell>
          <cell r="V92">
            <v>34517</v>
          </cell>
          <cell r="W92">
            <v>0</v>
          </cell>
          <cell r="X92">
            <v>0</v>
          </cell>
          <cell r="Y92">
            <v>0</v>
          </cell>
          <cell r="Z92">
            <v>2783478</v>
          </cell>
          <cell r="AA92">
            <v>3023162</v>
          </cell>
          <cell r="AB92" t="str">
            <v>ERJA</v>
          </cell>
          <cell r="AC92">
            <v>1101</v>
          </cell>
          <cell r="AD92">
            <v>2</v>
          </cell>
          <cell r="AE92">
            <v>286739</v>
          </cell>
        </row>
        <row r="93">
          <cell r="A93" t="str">
            <v>SML</v>
          </cell>
          <cell r="B93">
            <v>0</v>
          </cell>
          <cell r="C93" t="str">
            <v>DRLS</v>
          </cell>
          <cell r="D93">
            <v>3</v>
          </cell>
          <cell r="E93">
            <v>5</v>
          </cell>
          <cell r="F93" t="str">
            <v>A4</v>
          </cell>
          <cell r="G93">
            <v>20</v>
          </cell>
          <cell r="H93">
            <v>5</v>
          </cell>
          <cell r="I93">
            <v>18265</v>
          </cell>
          <cell r="J93">
            <v>0</v>
          </cell>
          <cell r="K93">
            <v>0</v>
          </cell>
          <cell r="L93">
            <v>112</v>
          </cell>
          <cell r="M93">
            <v>0</v>
          </cell>
          <cell r="N93">
            <v>0</v>
          </cell>
          <cell r="O93">
            <v>209584</v>
          </cell>
          <cell r="P93">
            <v>87659</v>
          </cell>
          <cell r="Q93">
            <v>2754</v>
          </cell>
          <cell r="R93">
            <v>0</v>
          </cell>
          <cell r="S93">
            <v>0</v>
          </cell>
          <cell r="T93">
            <v>0</v>
          </cell>
          <cell r="U93">
            <v>75196</v>
          </cell>
          <cell r="V93">
            <v>0</v>
          </cell>
          <cell r="W93">
            <v>783</v>
          </cell>
          <cell r="X93">
            <v>0</v>
          </cell>
          <cell r="Y93">
            <v>0</v>
          </cell>
          <cell r="Z93">
            <v>300780</v>
          </cell>
          <cell r="AA93">
            <v>300780</v>
          </cell>
          <cell r="AB93" t="str">
            <v>ERJA</v>
          </cell>
          <cell r="AC93">
            <v>1101</v>
          </cell>
          <cell r="AD93">
            <v>2</v>
          </cell>
          <cell r="AE93">
            <v>18265</v>
          </cell>
        </row>
        <row r="94">
          <cell r="A94" t="str">
            <v>SML</v>
          </cell>
          <cell r="B94">
            <v>0</v>
          </cell>
          <cell r="C94" t="str">
            <v>DRLS</v>
          </cell>
          <cell r="D94">
            <v>3</v>
          </cell>
          <cell r="E94">
            <v>5</v>
          </cell>
          <cell r="F94" t="str">
            <v xml:space="preserve">B </v>
          </cell>
          <cell r="G94">
            <v>0</v>
          </cell>
          <cell r="H94">
            <v>187</v>
          </cell>
          <cell r="I94">
            <v>119303</v>
          </cell>
          <cell r="J94">
            <v>0</v>
          </cell>
          <cell r="K94">
            <v>0</v>
          </cell>
          <cell r="L94">
            <v>0</v>
          </cell>
          <cell r="M94">
            <v>0</v>
          </cell>
          <cell r="N94">
            <v>0</v>
          </cell>
          <cell r="O94">
            <v>2296284</v>
          </cell>
          <cell r="P94">
            <v>0</v>
          </cell>
          <cell r="Q94">
            <v>0</v>
          </cell>
          <cell r="R94">
            <v>14341</v>
          </cell>
          <cell r="S94">
            <v>0</v>
          </cell>
          <cell r="T94">
            <v>2237</v>
          </cell>
          <cell r="U94">
            <v>433495</v>
          </cell>
          <cell r="V94">
            <v>377</v>
          </cell>
          <cell r="W94">
            <v>0</v>
          </cell>
          <cell r="X94">
            <v>0</v>
          </cell>
          <cell r="Y94">
            <v>0</v>
          </cell>
          <cell r="Z94">
            <v>2296284</v>
          </cell>
          <cell r="AA94">
            <v>2313239</v>
          </cell>
          <cell r="AB94" t="str">
            <v>ERJA</v>
          </cell>
          <cell r="AC94">
            <v>1101</v>
          </cell>
          <cell r="AD94">
            <v>2</v>
          </cell>
          <cell r="AE94">
            <v>118711</v>
          </cell>
        </row>
        <row r="95">
          <cell r="A95" t="str">
            <v>SML</v>
          </cell>
          <cell r="B95">
            <v>0</v>
          </cell>
          <cell r="C95" t="str">
            <v>DRLS</v>
          </cell>
          <cell r="D95">
            <v>3</v>
          </cell>
          <cell r="E95">
            <v>6</v>
          </cell>
          <cell r="F95" t="str">
            <v xml:space="preserve">B </v>
          </cell>
          <cell r="G95">
            <v>0</v>
          </cell>
          <cell r="H95">
            <v>6</v>
          </cell>
          <cell r="I95">
            <v>382144</v>
          </cell>
          <cell r="J95">
            <v>0</v>
          </cell>
          <cell r="K95">
            <v>0</v>
          </cell>
          <cell r="L95">
            <v>0</v>
          </cell>
          <cell r="M95">
            <v>0</v>
          </cell>
          <cell r="N95">
            <v>0</v>
          </cell>
          <cell r="O95">
            <v>4499107</v>
          </cell>
          <cell r="P95">
            <v>0</v>
          </cell>
          <cell r="Q95">
            <v>0</v>
          </cell>
          <cell r="R95">
            <v>21297</v>
          </cell>
          <cell r="S95">
            <v>0</v>
          </cell>
          <cell r="T95">
            <v>0</v>
          </cell>
          <cell r="U95">
            <v>1124777</v>
          </cell>
          <cell r="V95">
            <v>0</v>
          </cell>
          <cell r="W95">
            <v>0</v>
          </cell>
          <cell r="X95">
            <v>0</v>
          </cell>
          <cell r="Y95">
            <v>0</v>
          </cell>
          <cell r="Z95">
            <v>4499107</v>
          </cell>
          <cell r="AA95">
            <v>4520404</v>
          </cell>
          <cell r="AB95" t="str">
            <v>ERJA</v>
          </cell>
          <cell r="AC95">
            <v>1101</v>
          </cell>
          <cell r="AD95">
            <v>2</v>
          </cell>
          <cell r="AE95">
            <v>382144</v>
          </cell>
        </row>
        <row r="96">
          <cell r="A96" t="str">
            <v>SML</v>
          </cell>
          <cell r="B96">
            <v>0</v>
          </cell>
          <cell r="C96" t="str">
            <v>DRLS</v>
          </cell>
          <cell r="D96">
            <v>3</v>
          </cell>
          <cell r="E96">
            <v>7</v>
          </cell>
          <cell r="F96" t="str">
            <v>A4</v>
          </cell>
          <cell r="G96">
            <v>22</v>
          </cell>
          <cell r="H96">
            <v>2</v>
          </cell>
          <cell r="I96">
            <v>801867</v>
          </cell>
          <cell r="J96">
            <v>42765</v>
          </cell>
          <cell r="K96">
            <v>759102</v>
          </cell>
          <cell r="L96">
            <v>1841</v>
          </cell>
          <cell r="M96">
            <v>1111</v>
          </cell>
          <cell r="N96">
            <v>730</v>
          </cell>
          <cell r="O96">
            <v>4659630</v>
          </cell>
          <cell r="P96">
            <v>1936587</v>
          </cell>
          <cell r="Q96">
            <v>126773</v>
          </cell>
          <cell r="R96">
            <v>0</v>
          </cell>
          <cell r="S96">
            <v>0</v>
          </cell>
          <cell r="T96">
            <v>0</v>
          </cell>
          <cell r="U96">
            <v>1701721</v>
          </cell>
          <cell r="V96">
            <v>0</v>
          </cell>
          <cell r="W96">
            <v>83893</v>
          </cell>
          <cell r="X96">
            <v>0</v>
          </cell>
          <cell r="Y96">
            <v>0</v>
          </cell>
          <cell r="Z96">
            <v>6806883</v>
          </cell>
          <cell r="AA96">
            <v>6806883</v>
          </cell>
          <cell r="AB96" t="str">
            <v>ERJA</v>
          </cell>
          <cell r="AC96">
            <v>1101</v>
          </cell>
          <cell r="AD96">
            <v>2</v>
          </cell>
          <cell r="AE96">
            <v>801867</v>
          </cell>
        </row>
        <row r="97">
          <cell r="A97" t="str">
            <v>SML</v>
          </cell>
          <cell r="B97">
            <v>0</v>
          </cell>
          <cell r="C97" t="str">
            <v>DRLS</v>
          </cell>
          <cell r="D97">
            <v>3</v>
          </cell>
          <cell r="E97">
            <v>7</v>
          </cell>
          <cell r="F97" t="str">
            <v>A4</v>
          </cell>
          <cell r="G97">
            <v>20</v>
          </cell>
          <cell r="H97">
            <v>8</v>
          </cell>
          <cell r="I97">
            <v>326298</v>
          </cell>
          <cell r="J97">
            <v>0</v>
          </cell>
          <cell r="K97">
            <v>0</v>
          </cell>
          <cell r="L97">
            <v>631</v>
          </cell>
          <cell r="M97">
            <v>0</v>
          </cell>
          <cell r="N97">
            <v>0</v>
          </cell>
          <cell r="O97">
            <v>3182492</v>
          </cell>
          <cell r="P97">
            <v>418984</v>
          </cell>
          <cell r="Q97">
            <v>127163</v>
          </cell>
          <cell r="R97">
            <v>0</v>
          </cell>
          <cell r="S97">
            <v>0</v>
          </cell>
          <cell r="T97">
            <v>0</v>
          </cell>
          <cell r="U97">
            <v>935979</v>
          </cell>
          <cell r="V97">
            <v>0</v>
          </cell>
          <cell r="W97">
            <v>15272</v>
          </cell>
          <cell r="X97">
            <v>0</v>
          </cell>
          <cell r="Y97">
            <v>0</v>
          </cell>
          <cell r="Z97">
            <v>3743911</v>
          </cell>
          <cell r="AA97">
            <v>3743911</v>
          </cell>
          <cell r="AB97" t="str">
            <v>ERJA</v>
          </cell>
          <cell r="AC97">
            <v>1101</v>
          </cell>
          <cell r="AD97">
            <v>2</v>
          </cell>
          <cell r="AE97">
            <v>326298</v>
          </cell>
        </row>
        <row r="98">
          <cell r="A98" t="str">
            <v>SML</v>
          </cell>
          <cell r="B98">
            <v>0</v>
          </cell>
          <cell r="C98" t="str">
            <v>DRLS</v>
          </cell>
          <cell r="D98">
            <v>3</v>
          </cell>
          <cell r="E98">
            <v>7</v>
          </cell>
          <cell r="F98" t="str">
            <v xml:space="preserve">B </v>
          </cell>
          <cell r="G98">
            <v>0</v>
          </cell>
          <cell r="H98">
            <v>3</v>
          </cell>
          <cell r="I98">
            <v>7908</v>
          </cell>
          <cell r="J98">
            <v>0</v>
          </cell>
          <cell r="K98">
            <v>0</v>
          </cell>
          <cell r="L98">
            <v>0</v>
          </cell>
          <cell r="M98">
            <v>0</v>
          </cell>
          <cell r="N98">
            <v>0</v>
          </cell>
          <cell r="O98">
            <v>139929</v>
          </cell>
          <cell r="P98">
            <v>0</v>
          </cell>
          <cell r="Q98">
            <v>0</v>
          </cell>
          <cell r="R98">
            <v>0</v>
          </cell>
          <cell r="S98">
            <v>0</v>
          </cell>
          <cell r="T98">
            <v>0</v>
          </cell>
          <cell r="U98">
            <v>34982</v>
          </cell>
          <cell r="V98">
            <v>0</v>
          </cell>
          <cell r="W98">
            <v>0</v>
          </cell>
          <cell r="X98">
            <v>0</v>
          </cell>
          <cell r="Y98">
            <v>0</v>
          </cell>
          <cell r="Z98">
            <v>139929</v>
          </cell>
          <cell r="AA98">
            <v>139929</v>
          </cell>
          <cell r="AB98" t="str">
            <v>ERJA</v>
          </cell>
          <cell r="AC98">
            <v>1101</v>
          </cell>
          <cell r="AD98">
            <v>2</v>
          </cell>
          <cell r="AE98">
            <v>7908</v>
          </cell>
        </row>
        <row r="99">
          <cell r="A99" t="str">
            <v>SML</v>
          </cell>
          <cell r="B99">
            <v>0</v>
          </cell>
          <cell r="C99" t="str">
            <v>DRLS</v>
          </cell>
          <cell r="D99">
            <v>3</v>
          </cell>
          <cell r="E99">
            <v>8</v>
          </cell>
          <cell r="F99" t="str">
            <v xml:space="preserve">B </v>
          </cell>
          <cell r="G99">
            <v>0</v>
          </cell>
          <cell r="H99">
            <v>4</v>
          </cell>
          <cell r="I99">
            <v>4003</v>
          </cell>
          <cell r="J99">
            <v>0</v>
          </cell>
          <cell r="K99">
            <v>0</v>
          </cell>
          <cell r="L99">
            <v>0</v>
          </cell>
          <cell r="M99">
            <v>0</v>
          </cell>
          <cell r="N99">
            <v>0</v>
          </cell>
          <cell r="O99">
            <v>83336</v>
          </cell>
          <cell r="P99">
            <v>0</v>
          </cell>
          <cell r="Q99">
            <v>0</v>
          </cell>
          <cell r="R99">
            <v>0</v>
          </cell>
          <cell r="S99">
            <v>0</v>
          </cell>
          <cell r="T99">
            <v>0</v>
          </cell>
          <cell r="U99">
            <v>20834</v>
          </cell>
          <cell r="V99">
            <v>0</v>
          </cell>
          <cell r="W99">
            <v>0</v>
          </cell>
          <cell r="X99">
            <v>0</v>
          </cell>
          <cell r="Y99">
            <v>0</v>
          </cell>
          <cell r="Z99">
            <v>83336</v>
          </cell>
          <cell r="AA99">
            <v>83336</v>
          </cell>
          <cell r="AB99" t="str">
            <v>ERJA</v>
          </cell>
          <cell r="AC99">
            <v>1101</v>
          </cell>
          <cell r="AD99">
            <v>2</v>
          </cell>
          <cell r="AE99">
            <v>4003</v>
          </cell>
        </row>
        <row r="100">
          <cell r="A100" t="str">
            <v>SML</v>
          </cell>
          <cell r="B100">
            <v>0</v>
          </cell>
          <cell r="C100" t="str">
            <v>DRLN</v>
          </cell>
          <cell r="D100">
            <v>5</v>
          </cell>
          <cell r="E100">
            <v>1</v>
          </cell>
          <cell r="F100" t="str">
            <v>A4</v>
          </cell>
          <cell r="G100">
            <v>20</v>
          </cell>
          <cell r="H100">
            <v>1</v>
          </cell>
          <cell r="I100">
            <v>51120</v>
          </cell>
          <cell r="J100">
            <v>0</v>
          </cell>
          <cell r="K100">
            <v>0</v>
          </cell>
          <cell r="L100">
            <v>219</v>
          </cell>
          <cell r="M100">
            <v>0</v>
          </cell>
          <cell r="N100">
            <v>0</v>
          </cell>
          <cell r="O100">
            <v>586586</v>
          </cell>
          <cell r="P100">
            <v>171404</v>
          </cell>
          <cell r="Q100">
            <v>47092</v>
          </cell>
          <cell r="R100">
            <v>8644</v>
          </cell>
          <cell r="S100">
            <v>0</v>
          </cell>
          <cell r="T100">
            <v>0</v>
          </cell>
          <cell r="U100">
            <v>203227</v>
          </cell>
          <cell r="V100">
            <v>0</v>
          </cell>
          <cell r="W100">
            <v>7827</v>
          </cell>
          <cell r="X100">
            <v>0</v>
          </cell>
          <cell r="Y100">
            <v>0</v>
          </cell>
          <cell r="Z100">
            <v>812909</v>
          </cell>
          <cell r="AA100">
            <v>821553</v>
          </cell>
          <cell r="AB100" t="str">
            <v>ERGO</v>
          </cell>
          <cell r="AC100">
            <v>1101</v>
          </cell>
          <cell r="AD100">
            <v>2</v>
          </cell>
          <cell r="AE100">
            <v>51120</v>
          </cell>
        </row>
        <row r="101">
          <cell r="A101" t="str">
            <v>SML</v>
          </cell>
          <cell r="B101">
            <v>0</v>
          </cell>
          <cell r="C101" t="str">
            <v>DRLN</v>
          </cell>
          <cell r="D101">
            <v>5</v>
          </cell>
          <cell r="E101">
            <v>1</v>
          </cell>
          <cell r="F101" t="str">
            <v xml:space="preserve">B </v>
          </cell>
          <cell r="G101">
            <v>1</v>
          </cell>
          <cell r="H101">
            <v>4487</v>
          </cell>
          <cell r="I101">
            <v>104017</v>
          </cell>
          <cell r="J101">
            <v>0</v>
          </cell>
          <cell r="K101">
            <v>0</v>
          </cell>
          <cell r="L101">
            <v>0</v>
          </cell>
          <cell r="M101">
            <v>0</v>
          </cell>
          <cell r="N101">
            <v>0</v>
          </cell>
          <cell r="O101">
            <v>1682640</v>
          </cell>
          <cell r="P101">
            <v>0</v>
          </cell>
          <cell r="Q101">
            <v>0</v>
          </cell>
          <cell r="R101">
            <v>26499</v>
          </cell>
          <cell r="S101">
            <v>0</v>
          </cell>
          <cell r="T101">
            <v>461286</v>
          </cell>
          <cell r="U101">
            <v>0</v>
          </cell>
          <cell r="V101">
            <v>377</v>
          </cell>
          <cell r="W101">
            <v>0</v>
          </cell>
          <cell r="X101">
            <v>0</v>
          </cell>
          <cell r="Y101">
            <v>0</v>
          </cell>
          <cell r="Z101">
            <v>1682640</v>
          </cell>
          <cell r="AA101">
            <v>2170802</v>
          </cell>
          <cell r="AB101" t="str">
            <v>ERGO</v>
          </cell>
          <cell r="AC101">
            <v>1101</v>
          </cell>
          <cell r="AD101">
            <v>2</v>
          </cell>
          <cell r="AE101">
            <v>71871</v>
          </cell>
        </row>
        <row r="102">
          <cell r="A102" t="str">
            <v>SML</v>
          </cell>
          <cell r="B102">
            <v>0</v>
          </cell>
          <cell r="C102" t="str">
            <v>DRLN</v>
          </cell>
          <cell r="D102">
            <v>5</v>
          </cell>
          <cell r="E102">
            <v>1</v>
          </cell>
          <cell r="F102" t="str">
            <v xml:space="preserve">B </v>
          </cell>
          <cell r="G102">
            <v>2</v>
          </cell>
          <cell r="H102">
            <v>2438</v>
          </cell>
          <cell r="I102">
            <v>99707</v>
          </cell>
          <cell r="J102">
            <v>0</v>
          </cell>
          <cell r="K102">
            <v>0</v>
          </cell>
          <cell r="L102">
            <v>0</v>
          </cell>
          <cell r="M102">
            <v>0</v>
          </cell>
          <cell r="N102">
            <v>0</v>
          </cell>
          <cell r="O102">
            <v>1933817</v>
          </cell>
          <cell r="P102">
            <v>0</v>
          </cell>
          <cell r="Q102">
            <v>0</v>
          </cell>
          <cell r="R102">
            <v>17727</v>
          </cell>
          <cell r="S102">
            <v>0</v>
          </cell>
          <cell r="T102">
            <v>61722</v>
          </cell>
          <cell r="U102">
            <v>328673</v>
          </cell>
          <cell r="V102">
            <v>0</v>
          </cell>
          <cell r="W102">
            <v>0</v>
          </cell>
          <cell r="X102">
            <v>0</v>
          </cell>
          <cell r="Y102">
            <v>0</v>
          </cell>
          <cell r="Z102">
            <v>1933817</v>
          </cell>
          <cell r="AA102">
            <v>2013266</v>
          </cell>
          <cell r="AB102" t="str">
            <v>ERGO</v>
          </cell>
          <cell r="AC102">
            <v>1101</v>
          </cell>
          <cell r="AD102">
            <v>2</v>
          </cell>
          <cell r="AE102">
            <v>99707</v>
          </cell>
        </row>
        <row r="103">
          <cell r="A103" t="str">
            <v>SML</v>
          </cell>
          <cell r="B103">
            <v>0</v>
          </cell>
          <cell r="C103" t="str">
            <v>DRLN</v>
          </cell>
          <cell r="D103">
            <v>5</v>
          </cell>
          <cell r="E103">
            <v>1</v>
          </cell>
          <cell r="F103" t="str">
            <v xml:space="preserve">B </v>
          </cell>
          <cell r="G103">
            <v>3</v>
          </cell>
          <cell r="H103">
            <v>8678</v>
          </cell>
          <cell r="I103">
            <v>655291</v>
          </cell>
          <cell r="J103">
            <v>0</v>
          </cell>
          <cell r="K103">
            <v>0</v>
          </cell>
          <cell r="L103">
            <v>0</v>
          </cell>
          <cell r="M103">
            <v>0</v>
          </cell>
          <cell r="N103">
            <v>0</v>
          </cell>
          <cell r="O103">
            <v>12708769</v>
          </cell>
          <cell r="P103">
            <v>0</v>
          </cell>
          <cell r="Q103">
            <v>213</v>
          </cell>
          <cell r="R103">
            <v>116570</v>
          </cell>
          <cell r="S103">
            <v>0</v>
          </cell>
          <cell r="T103">
            <v>173999</v>
          </cell>
          <cell r="U103">
            <v>2160591</v>
          </cell>
          <cell r="V103">
            <v>850</v>
          </cell>
          <cell r="W103">
            <v>0</v>
          </cell>
          <cell r="X103">
            <v>0</v>
          </cell>
          <cell r="Y103">
            <v>0</v>
          </cell>
          <cell r="Z103">
            <v>12708982</v>
          </cell>
          <cell r="AA103">
            <v>13000401</v>
          </cell>
          <cell r="AB103" t="str">
            <v>ERGO</v>
          </cell>
          <cell r="AC103">
            <v>1101</v>
          </cell>
          <cell r="AD103">
            <v>2</v>
          </cell>
          <cell r="AE103">
            <v>651720</v>
          </cell>
        </row>
        <row r="104">
          <cell r="A104" t="str">
            <v>SML</v>
          </cell>
          <cell r="B104">
            <v>0</v>
          </cell>
          <cell r="C104" t="str">
            <v>DRLN</v>
          </cell>
          <cell r="D104">
            <v>5</v>
          </cell>
          <cell r="E104">
            <v>1</v>
          </cell>
          <cell r="F104" t="str">
            <v xml:space="preserve">B </v>
          </cell>
          <cell r="G104">
            <v>4</v>
          </cell>
          <cell r="H104">
            <v>3568</v>
          </cell>
          <cell r="I104">
            <v>431304</v>
          </cell>
          <cell r="J104">
            <v>0</v>
          </cell>
          <cell r="K104">
            <v>0</v>
          </cell>
          <cell r="L104">
            <v>0</v>
          </cell>
          <cell r="M104">
            <v>0</v>
          </cell>
          <cell r="N104">
            <v>0</v>
          </cell>
          <cell r="O104">
            <v>8388520</v>
          </cell>
          <cell r="P104">
            <v>0</v>
          </cell>
          <cell r="Q104">
            <v>0</v>
          </cell>
          <cell r="R104">
            <v>98296</v>
          </cell>
          <cell r="S104">
            <v>0</v>
          </cell>
          <cell r="T104">
            <v>116209</v>
          </cell>
          <cell r="U104">
            <v>1445085</v>
          </cell>
          <cell r="V104">
            <v>0</v>
          </cell>
          <cell r="W104">
            <v>0</v>
          </cell>
          <cell r="X104">
            <v>0</v>
          </cell>
          <cell r="Y104">
            <v>0</v>
          </cell>
          <cell r="Z104">
            <v>8388520</v>
          </cell>
          <cell r="AA104">
            <v>8603025</v>
          </cell>
          <cell r="AB104" t="str">
            <v>ERGO</v>
          </cell>
          <cell r="AC104">
            <v>1101</v>
          </cell>
          <cell r="AD104">
            <v>2</v>
          </cell>
          <cell r="AE104">
            <v>431304</v>
          </cell>
        </row>
        <row r="105">
          <cell r="A105" t="str">
            <v>SML</v>
          </cell>
          <cell r="B105">
            <v>0</v>
          </cell>
          <cell r="C105" t="str">
            <v>DRLN</v>
          </cell>
          <cell r="D105">
            <v>5</v>
          </cell>
          <cell r="E105">
            <v>1</v>
          </cell>
          <cell r="F105" t="str">
            <v xml:space="preserve">B </v>
          </cell>
          <cell r="G105">
            <v>5</v>
          </cell>
          <cell r="H105">
            <v>1329</v>
          </cell>
          <cell r="I105">
            <v>227813</v>
          </cell>
          <cell r="J105">
            <v>0</v>
          </cell>
          <cell r="K105">
            <v>0</v>
          </cell>
          <cell r="L105">
            <v>0</v>
          </cell>
          <cell r="M105">
            <v>0</v>
          </cell>
          <cell r="N105">
            <v>0</v>
          </cell>
          <cell r="O105">
            <v>4428479</v>
          </cell>
          <cell r="P105">
            <v>0</v>
          </cell>
          <cell r="Q105">
            <v>0</v>
          </cell>
          <cell r="R105">
            <v>48364</v>
          </cell>
          <cell r="S105">
            <v>0</v>
          </cell>
          <cell r="T105">
            <v>62375</v>
          </cell>
          <cell r="U105">
            <v>761172</v>
          </cell>
          <cell r="V105">
            <v>472</v>
          </cell>
          <cell r="W105">
            <v>0</v>
          </cell>
          <cell r="X105">
            <v>0</v>
          </cell>
          <cell r="Y105">
            <v>0</v>
          </cell>
          <cell r="Z105">
            <v>4428479</v>
          </cell>
          <cell r="AA105">
            <v>4539690</v>
          </cell>
          <cell r="AB105" t="str">
            <v>ERGO</v>
          </cell>
          <cell r="AC105">
            <v>1101</v>
          </cell>
          <cell r="AD105">
            <v>2</v>
          </cell>
          <cell r="AE105">
            <v>227813</v>
          </cell>
        </row>
        <row r="106">
          <cell r="A106" t="str">
            <v>SML</v>
          </cell>
          <cell r="B106">
            <v>0</v>
          </cell>
          <cell r="C106" t="str">
            <v>DRLN</v>
          </cell>
          <cell r="D106">
            <v>5</v>
          </cell>
          <cell r="E106">
            <v>1</v>
          </cell>
          <cell r="F106" t="str">
            <v xml:space="preserve">B </v>
          </cell>
          <cell r="G106">
            <v>6</v>
          </cell>
          <cell r="H106">
            <v>791</v>
          </cell>
          <cell r="I106">
            <v>187742</v>
          </cell>
          <cell r="J106">
            <v>0</v>
          </cell>
          <cell r="K106">
            <v>0</v>
          </cell>
          <cell r="L106">
            <v>0</v>
          </cell>
          <cell r="M106">
            <v>0</v>
          </cell>
          <cell r="N106">
            <v>0</v>
          </cell>
          <cell r="O106">
            <v>3649347</v>
          </cell>
          <cell r="P106">
            <v>0</v>
          </cell>
          <cell r="Q106">
            <v>0</v>
          </cell>
          <cell r="R106">
            <v>37809</v>
          </cell>
          <cell r="S106">
            <v>0</v>
          </cell>
          <cell r="T106">
            <v>98470</v>
          </cell>
          <cell r="U106">
            <v>626736</v>
          </cell>
          <cell r="V106">
            <v>283</v>
          </cell>
          <cell r="W106">
            <v>0</v>
          </cell>
          <cell r="X106">
            <v>0</v>
          </cell>
          <cell r="Y106">
            <v>0</v>
          </cell>
          <cell r="Z106">
            <v>3649347</v>
          </cell>
          <cell r="AA106">
            <v>3785909</v>
          </cell>
          <cell r="AB106" t="str">
            <v>ERGO</v>
          </cell>
          <cell r="AC106">
            <v>1101</v>
          </cell>
          <cell r="AD106">
            <v>2</v>
          </cell>
          <cell r="AE106">
            <v>187742</v>
          </cell>
        </row>
        <row r="107">
          <cell r="A107" t="str">
            <v>SML</v>
          </cell>
          <cell r="B107">
            <v>0</v>
          </cell>
          <cell r="C107" t="str">
            <v>DRLN</v>
          </cell>
          <cell r="D107">
            <v>5</v>
          </cell>
          <cell r="E107">
            <v>1</v>
          </cell>
          <cell r="F107" t="str">
            <v xml:space="preserve">B </v>
          </cell>
          <cell r="G107">
            <v>7</v>
          </cell>
          <cell r="H107">
            <v>223</v>
          </cell>
          <cell r="I107">
            <v>73569</v>
          </cell>
          <cell r="J107">
            <v>0</v>
          </cell>
          <cell r="K107">
            <v>0</v>
          </cell>
          <cell r="L107">
            <v>0</v>
          </cell>
          <cell r="M107">
            <v>0</v>
          </cell>
          <cell r="N107">
            <v>0</v>
          </cell>
          <cell r="O107">
            <v>1480584</v>
          </cell>
          <cell r="P107">
            <v>0</v>
          </cell>
          <cell r="Q107">
            <v>0</v>
          </cell>
          <cell r="R107">
            <v>13209</v>
          </cell>
          <cell r="S107">
            <v>0</v>
          </cell>
          <cell r="T107">
            <v>41174</v>
          </cell>
          <cell r="U107">
            <v>296203</v>
          </cell>
          <cell r="V107">
            <v>0</v>
          </cell>
          <cell r="W107">
            <v>0</v>
          </cell>
          <cell r="X107">
            <v>0</v>
          </cell>
          <cell r="Y107">
            <v>0</v>
          </cell>
          <cell r="Z107">
            <v>1480584</v>
          </cell>
          <cell r="AA107">
            <v>1534967</v>
          </cell>
          <cell r="AB107" t="str">
            <v>ERGO</v>
          </cell>
          <cell r="AC107">
            <v>1101</v>
          </cell>
          <cell r="AD107">
            <v>2</v>
          </cell>
          <cell r="AE107">
            <v>73569</v>
          </cell>
        </row>
        <row r="108">
          <cell r="A108" t="str">
            <v>SML</v>
          </cell>
          <cell r="B108">
            <v>0</v>
          </cell>
          <cell r="C108" t="str">
            <v>DRLN</v>
          </cell>
          <cell r="D108">
            <v>5</v>
          </cell>
          <cell r="E108">
            <v>1</v>
          </cell>
          <cell r="F108" t="str">
            <v xml:space="preserve">B </v>
          </cell>
          <cell r="G108">
            <v>8</v>
          </cell>
          <cell r="H108">
            <v>89</v>
          </cell>
          <cell r="I108">
            <v>38236</v>
          </cell>
          <cell r="J108">
            <v>0</v>
          </cell>
          <cell r="K108">
            <v>0</v>
          </cell>
          <cell r="L108">
            <v>0</v>
          </cell>
          <cell r="M108">
            <v>0</v>
          </cell>
          <cell r="N108">
            <v>0</v>
          </cell>
          <cell r="O108">
            <v>769428</v>
          </cell>
          <cell r="P108">
            <v>0</v>
          </cell>
          <cell r="Q108">
            <v>0</v>
          </cell>
          <cell r="R108">
            <v>10218</v>
          </cell>
          <cell r="S108">
            <v>0</v>
          </cell>
          <cell r="T108">
            <v>13712</v>
          </cell>
          <cell r="U108">
            <v>153917</v>
          </cell>
          <cell r="V108">
            <v>0</v>
          </cell>
          <cell r="W108">
            <v>0</v>
          </cell>
          <cell r="X108">
            <v>0</v>
          </cell>
          <cell r="Y108">
            <v>0</v>
          </cell>
          <cell r="Z108">
            <v>769428</v>
          </cell>
          <cell r="AA108">
            <v>793358</v>
          </cell>
          <cell r="AB108" t="str">
            <v>ERGO</v>
          </cell>
          <cell r="AC108">
            <v>1101</v>
          </cell>
          <cell r="AD108">
            <v>2</v>
          </cell>
          <cell r="AE108">
            <v>38236</v>
          </cell>
        </row>
        <row r="109">
          <cell r="A109" t="str">
            <v>SML</v>
          </cell>
          <cell r="B109">
            <v>0</v>
          </cell>
          <cell r="C109" t="str">
            <v>DRLN</v>
          </cell>
          <cell r="D109">
            <v>5</v>
          </cell>
          <cell r="E109">
            <v>1</v>
          </cell>
          <cell r="F109" t="str">
            <v xml:space="preserve">B </v>
          </cell>
          <cell r="G109">
            <v>9</v>
          </cell>
          <cell r="H109">
            <v>104</v>
          </cell>
          <cell r="I109">
            <v>62362</v>
          </cell>
          <cell r="J109">
            <v>0</v>
          </cell>
          <cell r="K109">
            <v>0</v>
          </cell>
          <cell r="L109">
            <v>0</v>
          </cell>
          <cell r="M109">
            <v>0</v>
          </cell>
          <cell r="N109">
            <v>0</v>
          </cell>
          <cell r="O109">
            <v>1335460</v>
          </cell>
          <cell r="P109">
            <v>0</v>
          </cell>
          <cell r="Q109">
            <v>0</v>
          </cell>
          <cell r="R109">
            <v>13610</v>
          </cell>
          <cell r="S109">
            <v>0</v>
          </cell>
          <cell r="T109">
            <v>32370</v>
          </cell>
          <cell r="U109">
            <v>331661</v>
          </cell>
          <cell r="V109">
            <v>0</v>
          </cell>
          <cell r="W109">
            <v>0</v>
          </cell>
          <cell r="X109">
            <v>0</v>
          </cell>
          <cell r="Y109">
            <v>0</v>
          </cell>
          <cell r="Z109">
            <v>1335460</v>
          </cell>
          <cell r="AA109">
            <v>1381440</v>
          </cell>
          <cell r="AB109" t="str">
            <v>ERGO</v>
          </cell>
          <cell r="AC109">
            <v>1101</v>
          </cell>
          <cell r="AD109">
            <v>2</v>
          </cell>
          <cell r="AE109">
            <v>62362</v>
          </cell>
        </row>
        <row r="110">
          <cell r="A110" t="str">
            <v>SML</v>
          </cell>
          <cell r="B110">
            <v>0</v>
          </cell>
          <cell r="C110" t="str">
            <v>DRLN</v>
          </cell>
          <cell r="D110">
            <v>5</v>
          </cell>
          <cell r="E110">
            <v>1</v>
          </cell>
          <cell r="F110" t="str">
            <v xml:space="preserve">B </v>
          </cell>
          <cell r="G110">
            <v>10</v>
          </cell>
          <cell r="H110">
            <v>26</v>
          </cell>
          <cell r="I110">
            <v>29943</v>
          </cell>
          <cell r="J110">
            <v>0</v>
          </cell>
          <cell r="K110">
            <v>0</v>
          </cell>
          <cell r="L110">
            <v>0</v>
          </cell>
          <cell r="M110">
            <v>0</v>
          </cell>
          <cell r="N110">
            <v>0</v>
          </cell>
          <cell r="O110">
            <v>641135</v>
          </cell>
          <cell r="P110">
            <v>0</v>
          </cell>
          <cell r="Q110">
            <v>0</v>
          </cell>
          <cell r="R110">
            <v>10531</v>
          </cell>
          <cell r="S110">
            <v>0</v>
          </cell>
          <cell r="T110">
            <v>27503</v>
          </cell>
          <cell r="U110">
            <v>159177</v>
          </cell>
          <cell r="V110">
            <v>0</v>
          </cell>
          <cell r="W110">
            <v>0</v>
          </cell>
          <cell r="X110">
            <v>0</v>
          </cell>
          <cell r="Y110">
            <v>0</v>
          </cell>
          <cell r="Z110">
            <v>641135</v>
          </cell>
          <cell r="AA110">
            <v>679169</v>
          </cell>
          <cell r="AB110" t="str">
            <v>ERGO</v>
          </cell>
          <cell r="AC110">
            <v>1101</v>
          </cell>
          <cell r="AD110">
            <v>2</v>
          </cell>
          <cell r="AE110">
            <v>29943</v>
          </cell>
        </row>
        <row r="111">
          <cell r="A111" t="str">
            <v>SML</v>
          </cell>
          <cell r="B111">
            <v>0</v>
          </cell>
          <cell r="C111" t="str">
            <v>DRLN</v>
          </cell>
          <cell r="D111">
            <v>5</v>
          </cell>
          <cell r="E111">
            <v>1</v>
          </cell>
          <cell r="F111" t="str">
            <v xml:space="preserve">B </v>
          </cell>
          <cell r="G111">
            <v>11</v>
          </cell>
          <cell r="H111">
            <v>6499</v>
          </cell>
          <cell r="I111">
            <v>147624</v>
          </cell>
          <cell r="J111">
            <v>0</v>
          </cell>
          <cell r="K111">
            <v>0</v>
          </cell>
          <cell r="L111">
            <v>0</v>
          </cell>
          <cell r="M111">
            <v>0</v>
          </cell>
          <cell r="N111">
            <v>0</v>
          </cell>
          <cell r="O111">
            <v>832358</v>
          </cell>
          <cell r="P111">
            <v>0</v>
          </cell>
          <cell r="Q111">
            <v>0</v>
          </cell>
          <cell r="R111">
            <v>11111</v>
          </cell>
          <cell r="S111">
            <v>0</v>
          </cell>
          <cell r="T111">
            <v>91704</v>
          </cell>
          <cell r="U111">
            <v>0</v>
          </cell>
          <cell r="V111">
            <v>565</v>
          </cell>
          <cell r="W111">
            <v>0</v>
          </cell>
          <cell r="X111">
            <v>0</v>
          </cell>
          <cell r="Y111">
            <v>0</v>
          </cell>
          <cell r="Z111">
            <v>832358</v>
          </cell>
          <cell r="AA111">
            <v>935738</v>
          </cell>
          <cell r="AB111" t="str">
            <v>ERGO</v>
          </cell>
          <cell r="AC111">
            <v>1101</v>
          </cell>
          <cell r="AD111">
            <v>2</v>
          </cell>
          <cell r="AE111">
            <v>111459</v>
          </cell>
        </row>
        <row r="112">
          <cell r="A112" t="str">
            <v>SML</v>
          </cell>
          <cell r="B112">
            <v>0</v>
          </cell>
          <cell r="C112" t="str">
            <v>DRLN</v>
          </cell>
          <cell r="D112">
            <v>5</v>
          </cell>
          <cell r="E112">
            <v>1</v>
          </cell>
          <cell r="F112" t="str">
            <v xml:space="preserve">B </v>
          </cell>
          <cell r="G112">
            <v>12</v>
          </cell>
          <cell r="H112">
            <v>8821</v>
          </cell>
          <cell r="I112">
            <v>534607</v>
          </cell>
          <cell r="J112">
            <v>0</v>
          </cell>
          <cell r="K112">
            <v>0</v>
          </cell>
          <cell r="L112">
            <v>0</v>
          </cell>
          <cell r="M112">
            <v>0</v>
          </cell>
          <cell r="N112">
            <v>0</v>
          </cell>
          <cell r="O112">
            <v>4942433</v>
          </cell>
          <cell r="P112">
            <v>0</v>
          </cell>
          <cell r="Q112">
            <v>0</v>
          </cell>
          <cell r="R112">
            <v>48700</v>
          </cell>
          <cell r="S112">
            <v>0</v>
          </cell>
          <cell r="T112">
            <v>54199</v>
          </cell>
          <cell r="U112">
            <v>840644</v>
          </cell>
          <cell r="V112">
            <v>282</v>
          </cell>
          <cell r="W112">
            <v>0</v>
          </cell>
          <cell r="X112">
            <v>0</v>
          </cell>
          <cell r="Y112">
            <v>0</v>
          </cell>
          <cell r="Z112">
            <v>4942433</v>
          </cell>
          <cell r="AA112">
            <v>5045614</v>
          </cell>
          <cell r="AB112" t="str">
            <v>ERGO</v>
          </cell>
          <cell r="AC112">
            <v>1101</v>
          </cell>
          <cell r="AD112">
            <v>2</v>
          </cell>
          <cell r="AE112">
            <v>534607</v>
          </cell>
        </row>
        <row r="113">
          <cell r="A113" t="str">
            <v>SML</v>
          </cell>
          <cell r="B113">
            <v>0</v>
          </cell>
          <cell r="C113" t="str">
            <v>DRLN</v>
          </cell>
          <cell r="D113">
            <v>5</v>
          </cell>
          <cell r="E113">
            <v>1</v>
          </cell>
          <cell r="F113" t="str">
            <v xml:space="preserve">B </v>
          </cell>
          <cell r="G113">
            <v>13</v>
          </cell>
          <cell r="H113">
            <v>862</v>
          </cell>
          <cell r="I113">
            <v>97605</v>
          </cell>
          <cell r="J113">
            <v>0</v>
          </cell>
          <cell r="K113">
            <v>0</v>
          </cell>
          <cell r="L113">
            <v>0</v>
          </cell>
          <cell r="M113">
            <v>0</v>
          </cell>
          <cell r="N113">
            <v>0</v>
          </cell>
          <cell r="O113">
            <v>1144025</v>
          </cell>
          <cell r="P113">
            <v>0</v>
          </cell>
          <cell r="Q113">
            <v>0</v>
          </cell>
          <cell r="R113">
            <v>13717</v>
          </cell>
          <cell r="S113">
            <v>0</v>
          </cell>
          <cell r="T113">
            <v>9605</v>
          </cell>
          <cell r="U113">
            <v>199548</v>
          </cell>
          <cell r="V113">
            <v>0</v>
          </cell>
          <cell r="W113">
            <v>0</v>
          </cell>
          <cell r="X113">
            <v>0</v>
          </cell>
          <cell r="Y113">
            <v>0</v>
          </cell>
          <cell r="Z113">
            <v>1144025</v>
          </cell>
          <cell r="AA113">
            <v>1167347</v>
          </cell>
          <cell r="AB113" t="str">
            <v>ERGO</v>
          </cell>
          <cell r="AC113">
            <v>1101</v>
          </cell>
          <cell r="AD113">
            <v>2</v>
          </cell>
          <cell r="AE113">
            <v>97605</v>
          </cell>
        </row>
        <row r="114">
          <cell r="A114" t="str">
            <v>SML</v>
          </cell>
          <cell r="B114">
            <v>0</v>
          </cell>
          <cell r="C114" t="str">
            <v>DRLN</v>
          </cell>
          <cell r="D114">
            <v>5</v>
          </cell>
          <cell r="E114">
            <v>1</v>
          </cell>
          <cell r="F114" t="str">
            <v xml:space="preserve">B </v>
          </cell>
          <cell r="G114">
            <v>14</v>
          </cell>
          <cell r="H114">
            <v>68</v>
          </cell>
          <cell r="I114">
            <v>10005</v>
          </cell>
          <cell r="J114">
            <v>0</v>
          </cell>
          <cell r="K114">
            <v>0</v>
          </cell>
          <cell r="L114">
            <v>0</v>
          </cell>
          <cell r="M114">
            <v>0</v>
          </cell>
          <cell r="N114">
            <v>0</v>
          </cell>
          <cell r="O114">
            <v>127504</v>
          </cell>
          <cell r="P114">
            <v>0</v>
          </cell>
          <cell r="Q114">
            <v>0</v>
          </cell>
          <cell r="R114">
            <v>1417</v>
          </cell>
          <cell r="S114">
            <v>0</v>
          </cell>
          <cell r="T114">
            <v>2159</v>
          </cell>
          <cell r="U114">
            <v>22020</v>
          </cell>
          <cell r="V114">
            <v>0</v>
          </cell>
          <cell r="W114">
            <v>0</v>
          </cell>
          <cell r="X114">
            <v>0</v>
          </cell>
          <cell r="Y114">
            <v>0</v>
          </cell>
          <cell r="Z114">
            <v>127504</v>
          </cell>
          <cell r="AA114">
            <v>131080</v>
          </cell>
          <cell r="AB114" t="str">
            <v>ERGO</v>
          </cell>
          <cell r="AC114">
            <v>1101</v>
          </cell>
          <cell r="AD114">
            <v>2</v>
          </cell>
          <cell r="AE114">
            <v>10005</v>
          </cell>
        </row>
        <row r="115">
          <cell r="A115" t="str">
            <v>SML</v>
          </cell>
          <cell r="B115">
            <v>0</v>
          </cell>
          <cell r="C115" t="str">
            <v>DRLN</v>
          </cell>
          <cell r="D115">
            <v>5</v>
          </cell>
          <cell r="E115">
            <v>1</v>
          </cell>
          <cell r="F115" t="str">
            <v xml:space="preserve">B </v>
          </cell>
          <cell r="G115">
            <v>15</v>
          </cell>
          <cell r="H115">
            <v>77</v>
          </cell>
          <cell r="I115">
            <v>17224</v>
          </cell>
          <cell r="J115">
            <v>0</v>
          </cell>
          <cell r="K115">
            <v>0</v>
          </cell>
          <cell r="L115">
            <v>0</v>
          </cell>
          <cell r="M115">
            <v>0</v>
          </cell>
          <cell r="N115">
            <v>0</v>
          </cell>
          <cell r="O115">
            <v>278356</v>
          </cell>
          <cell r="P115">
            <v>0</v>
          </cell>
          <cell r="Q115">
            <v>0</v>
          </cell>
          <cell r="R115">
            <v>1835</v>
          </cell>
          <cell r="S115">
            <v>0</v>
          </cell>
          <cell r="T115">
            <v>3880</v>
          </cell>
          <cell r="U115">
            <v>55484</v>
          </cell>
          <cell r="V115">
            <v>0</v>
          </cell>
          <cell r="W115">
            <v>0</v>
          </cell>
          <cell r="X115">
            <v>0</v>
          </cell>
          <cell r="Y115">
            <v>0</v>
          </cell>
          <cell r="Z115">
            <v>278356</v>
          </cell>
          <cell r="AA115">
            <v>284071</v>
          </cell>
          <cell r="AB115" t="str">
            <v>ERGO</v>
          </cell>
          <cell r="AC115">
            <v>1101</v>
          </cell>
          <cell r="AD115">
            <v>2</v>
          </cell>
          <cell r="AE115">
            <v>17224</v>
          </cell>
        </row>
        <row r="116">
          <cell r="A116" t="str">
            <v>SML</v>
          </cell>
          <cell r="B116">
            <v>0</v>
          </cell>
          <cell r="C116" t="str">
            <v>DRLN</v>
          </cell>
          <cell r="D116">
            <v>5</v>
          </cell>
          <cell r="E116">
            <v>2</v>
          </cell>
          <cell r="F116" t="str">
            <v>A3</v>
          </cell>
          <cell r="G116">
            <v>26</v>
          </cell>
          <cell r="H116">
            <v>2</v>
          </cell>
          <cell r="I116">
            <v>6490189</v>
          </cell>
          <cell r="J116">
            <v>439931</v>
          </cell>
          <cell r="K116">
            <v>6050258</v>
          </cell>
          <cell r="L116">
            <v>18944</v>
          </cell>
          <cell r="M116">
            <v>14950</v>
          </cell>
          <cell r="N116">
            <v>9844</v>
          </cell>
          <cell r="O116">
            <v>37324467</v>
          </cell>
          <cell r="P116">
            <v>23816469</v>
          </cell>
          <cell r="Q116">
            <v>245217</v>
          </cell>
          <cell r="R116">
            <v>894188</v>
          </cell>
          <cell r="S116">
            <v>0</v>
          </cell>
          <cell r="T116">
            <v>0</v>
          </cell>
          <cell r="U116">
            <v>15348249</v>
          </cell>
          <cell r="V116">
            <v>0</v>
          </cell>
          <cell r="W116">
            <v>6843</v>
          </cell>
          <cell r="X116">
            <v>0</v>
          </cell>
          <cell r="Y116">
            <v>0</v>
          </cell>
          <cell r="Z116">
            <v>61392996</v>
          </cell>
          <cell r="AA116">
            <v>62287184</v>
          </cell>
          <cell r="AB116" t="str">
            <v>ERGO</v>
          </cell>
          <cell r="AC116">
            <v>1101</v>
          </cell>
          <cell r="AD116">
            <v>2</v>
          </cell>
          <cell r="AE116">
            <v>6490189</v>
          </cell>
        </row>
        <row r="117">
          <cell r="A117" t="str">
            <v>SML</v>
          </cell>
          <cell r="B117">
            <v>0</v>
          </cell>
          <cell r="C117" t="str">
            <v>DRLN</v>
          </cell>
          <cell r="D117">
            <v>5</v>
          </cell>
          <cell r="E117">
            <v>2</v>
          </cell>
          <cell r="F117" t="str">
            <v>A4</v>
          </cell>
          <cell r="G117">
            <v>22</v>
          </cell>
          <cell r="H117">
            <v>2</v>
          </cell>
          <cell r="I117">
            <v>547791</v>
          </cell>
          <cell r="J117">
            <v>3411</v>
          </cell>
          <cell r="K117">
            <v>544380</v>
          </cell>
          <cell r="L117">
            <v>2182</v>
          </cell>
          <cell r="M117">
            <v>2153</v>
          </cell>
          <cell r="N117">
            <v>1254</v>
          </cell>
          <cell r="O117">
            <v>3561573</v>
          </cell>
          <cell r="P117">
            <v>4083621</v>
          </cell>
          <cell r="Q117">
            <v>32476</v>
          </cell>
          <cell r="R117">
            <v>190642</v>
          </cell>
          <cell r="S117">
            <v>0</v>
          </cell>
          <cell r="T117">
            <v>0</v>
          </cell>
          <cell r="U117">
            <v>1976361</v>
          </cell>
          <cell r="V117">
            <v>0</v>
          </cell>
          <cell r="W117">
            <v>227773</v>
          </cell>
          <cell r="X117">
            <v>0</v>
          </cell>
          <cell r="Y117">
            <v>0</v>
          </cell>
          <cell r="Z117">
            <v>7905443</v>
          </cell>
          <cell r="AA117">
            <v>8096085</v>
          </cell>
          <cell r="AB117" t="str">
            <v>ERGO</v>
          </cell>
          <cell r="AC117">
            <v>1101</v>
          </cell>
          <cell r="AD117">
            <v>2</v>
          </cell>
          <cell r="AE117">
            <v>547791</v>
          </cell>
        </row>
        <row r="118">
          <cell r="A118" t="str">
            <v>SML</v>
          </cell>
          <cell r="B118">
            <v>0</v>
          </cell>
          <cell r="C118" t="str">
            <v>DRLN</v>
          </cell>
          <cell r="D118">
            <v>5</v>
          </cell>
          <cell r="E118">
            <v>2</v>
          </cell>
          <cell r="F118" t="str">
            <v>A4</v>
          </cell>
          <cell r="G118">
            <v>21</v>
          </cell>
          <cell r="H118">
            <v>2</v>
          </cell>
          <cell r="I118">
            <v>132757</v>
          </cell>
          <cell r="J118">
            <v>10886</v>
          </cell>
          <cell r="K118">
            <v>121871</v>
          </cell>
          <cell r="L118">
            <v>636</v>
          </cell>
          <cell r="M118">
            <v>600</v>
          </cell>
          <cell r="N118">
            <v>0</v>
          </cell>
          <cell r="O118">
            <v>1456147</v>
          </cell>
          <cell r="P118">
            <v>488944</v>
          </cell>
          <cell r="Q118">
            <v>42105</v>
          </cell>
          <cell r="R118">
            <v>5536</v>
          </cell>
          <cell r="S118">
            <v>0</v>
          </cell>
          <cell r="T118">
            <v>0</v>
          </cell>
          <cell r="U118">
            <v>496799</v>
          </cell>
          <cell r="V118">
            <v>0</v>
          </cell>
          <cell r="W118">
            <v>0</v>
          </cell>
          <cell r="X118">
            <v>0</v>
          </cell>
          <cell r="Y118">
            <v>0</v>
          </cell>
          <cell r="Z118">
            <v>1987196</v>
          </cell>
          <cell r="AA118">
            <v>1992732</v>
          </cell>
          <cell r="AB118" t="str">
            <v>ERGO</v>
          </cell>
          <cell r="AC118">
            <v>1101</v>
          </cell>
          <cell r="AD118">
            <v>2</v>
          </cell>
          <cell r="AE118">
            <v>132757</v>
          </cell>
        </row>
        <row r="119">
          <cell r="A119" t="str">
            <v>SML</v>
          </cell>
          <cell r="B119">
            <v>0</v>
          </cell>
          <cell r="C119" t="str">
            <v>DRLN</v>
          </cell>
          <cell r="D119">
            <v>5</v>
          </cell>
          <cell r="E119">
            <v>2</v>
          </cell>
          <cell r="F119" t="str">
            <v>A4</v>
          </cell>
          <cell r="G119">
            <v>20</v>
          </cell>
          <cell r="H119">
            <v>7</v>
          </cell>
          <cell r="I119">
            <v>110648</v>
          </cell>
          <cell r="J119">
            <v>0</v>
          </cell>
          <cell r="K119">
            <v>0</v>
          </cell>
          <cell r="L119">
            <v>525</v>
          </cell>
          <cell r="M119">
            <v>0</v>
          </cell>
          <cell r="N119">
            <v>0</v>
          </cell>
          <cell r="O119">
            <v>1269651</v>
          </cell>
          <cell r="P119">
            <v>410900</v>
          </cell>
          <cell r="Q119">
            <v>235220</v>
          </cell>
          <cell r="R119">
            <v>10793</v>
          </cell>
          <cell r="S119">
            <v>0</v>
          </cell>
          <cell r="T119">
            <v>0</v>
          </cell>
          <cell r="U119">
            <v>498120</v>
          </cell>
          <cell r="V119">
            <v>0</v>
          </cell>
          <cell r="W119">
            <v>76702</v>
          </cell>
          <cell r="X119">
            <v>0</v>
          </cell>
          <cell r="Y119">
            <v>0</v>
          </cell>
          <cell r="Z119">
            <v>1992473</v>
          </cell>
          <cell r="AA119">
            <v>2003266</v>
          </cell>
          <cell r="AB119" t="str">
            <v>ERGO</v>
          </cell>
          <cell r="AC119">
            <v>1101</v>
          </cell>
          <cell r="AD119">
            <v>2</v>
          </cell>
          <cell r="AE119">
            <v>110648</v>
          </cell>
        </row>
        <row r="120">
          <cell r="A120" t="str">
            <v>SML</v>
          </cell>
          <cell r="B120">
            <v>0</v>
          </cell>
          <cell r="C120" t="str">
            <v>DRLN</v>
          </cell>
          <cell r="D120">
            <v>5</v>
          </cell>
          <cell r="E120">
            <v>2</v>
          </cell>
          <cell r="F120" t="str">
            <v xml:space="preserve">B </v>
          </cell>
          <cell r="G120">
            <v>0</v>
          </cell>
          <cell r="H120">
            <v>193</v>
          </cell>
          <cell r="I120">
            <v>105150</v>
          </cell>
          <cell r="J120">
            <v>0</v>
          </cell>
          <cell r="K120">
            <v>0</v>
          </cell>
          <cell r="L120">
            <v>0</v>
          </cell>
          <cell r="M120">
            <v>0</v>
          </cell>
          <cell r="N120">
            <v>0</v>
          </cell>
          <cell r="O120">
            <v>2176322</v>
          </cell>
          <cell r="P120">
            <v>0</v>
          </cell>
          <cell r="Q120">
            <v>40325</v>
          </cell>
          <cell r="R120">
            <v>41037</v>
          </cell>
          <cell r="S120">
            <v>0</v>
          </cell>
          <cell r="T120">
            <v>196964</v>
          </cell>
          <cell r="U120">
            <v>535236</v>
          </cell>
          <cell r="V120">
            <v>0</v>
          </cell>
          <cell r="W120">
            <v>0</v>
          </cell>
          <cell r="X120">
            <v>0</v>
          </cell>
          <cell r="Y120">
            <v>0</v>
          </cell>
          <cell r="Z120">
            <v>2216647</v>
          </cell>
          <cell r="AA120">
            <v>2454648</v>
          </cell>
          <cell r="AB120" t="str">
            <v>ERGO</v>
          </cell>
          <cell r="AC120">
            <v>1101</v>
          </cell>
          <cell r="AD120">
            <v>2</v>
          </cell>
          <cell r="AE120">
            <v>103491</v>
          </cell>
        </row>
        <row r="121">
          <cell r="A121" t="str">
            <v>SML</v>
          </cell>
          <cell r="B121">
            <v>0</v>
          </cell>
          <cell r="C121" t="str">
            <v>DRLN</v>
          </cell>
          <cell r="D121">
            <v>5</v>
          </cell>
          <cell r="E121">
            <v>3</v>
          </cell>
          <cell r="F121" t="str">
            <v>A4</v>
          </cell>
          <cell r="G121">
            <v>20</v>
          </cell>
          <cell r="H121">
            <v>6</v>
          </cell>
          <cell r="I121">
            <v>45899</v>
          </cell>
          <cell r="J121">
            <v>0</v>
          </cell>
          <cell r="K121">
            <v>0</v>
          </cell>
          <cell r="L121">
            <v>177</v>
          </cell>
          <cell r="M121">
            <v>0</v>
          </cell>
          <cell r="N121">
            <v>0</v>
          </cell>
          <cell r="O121">
            <v>526677</v>
          </cell>
          <cell r="P121">
            <v>138532</v>
          </cell>
          <cell r="Q121">
            <v>18577</v>
          </cell>
          <cell r="R121">
            <v>0</v>
          </cell>
          <cell r="S121">
            <v>0</v>
          </cell>
          <cell r="T121">
            <v>0</v>
          </cell>
          <cell r="U121">
            <v>171730</v>
          </cell>
          <cell r="V121">
            <v>0</v>
          </cell>
          <cell r="W121">
            <v>3131</v>
          </cell>
          <cell r="X121">
            <v>0</v>
          </cell>
          <cell r="Y121">
            <v>0</v>
          </cell>
          <cell r="Z121">
            <v>686917</v>
          </cell>
          <cell r="AA121">
            <v>686917</v>
          </cell>
          <cell r="AB121" t="str">
            <v>ERGO</v>
          </cell>
          <cell r="AC121">
            <v>1101</v>
          </cell>
          <cell r="AD121">
            <v>2</v>
          </cell>
          <cell r="AE121">
            <v>45899</v>
          </cell>
        </row>
        <row r="122">
          <cell r="A122" t="str">
            <v>SML</v>
          </cell>
          <cell r="B122">
            <v>0</v>
          </cell>
          <cell r="C122" t="str">
            <v>DRLN</v>
          </cell>
          <cell r="D122">
            <v>5</v>
          </cell>
          <cell r="E122">
            <v>3</v>
          </cell>
          <cell r="F122" t="str">
            <v xml:space="preserve">B </v>
          </cell>
          <cell r="G122">
            <v>0</v>
          </cell>
          <cell r="H122">
            <v>2940</v>
          </cell>
          <cell r="I122">
            <v>585915</v>
          </cell>
          <cell r="J122">
            <v>0</v>
          </cell>
          <cell r="K122">
            <v>0</v>
          </cell>
          <cell r="L122">
            <v>0</v>
          </cell>
          <cell r="M122">
            <v>0</v>
          </cell>
          <cell r="N122">
            <v>0</v>
          </cell>
          <cell r="O122">
            <v>12257069</v>
          </cell>
          <cell r="P122">
            <v>0</v>
          </cell>
          <cell r="Q122">
            <v>117540</v>
          </cell>
          <cell r="R122">
            <v>155617</v>
          </cell>
          <cell r="S122">
            <v>0</v>
          </cell>
          <cell r="T122">
            <v>544586</v>
          </cell>
          <cell r="U122">
            <v>3020453</v>
          </cell>
          <cell r="V122">
            <v>94</v>
          </cell>
          <cell r="W122">
            <v>0</v>
          </cell>
          <cell r="X122">
            <v>0</v>
          </cell>
          <cell r="Y122">
            <v>0</v>
          </cell>
          <cell r="Z122">
            <v>12374609</v>
          </cell>
          <cell r="AA122">
            <v>13074906</v>
          </cell>
          <cell r="AB122" t="str">
            <v>ERGO</v>
          </cell>
          <cell r="AC122">
            <v>1101</v>
          </cell>
          <cell r="AD122">
            <v>2</v>
          </cell>
          <cell r="AE122">
            <v>566668</v>
          </cell>
        </row>
        <row r="123">
          <cell r="A123" t="str">
            <v>SML</v>
          </cell>
          <cell r="B123">
            <v>0</v>
          </cell>
          <cell r="C123" t="str">
            <v>DRLN</v>
          </cell>
          <cell r="D123">
            <v>5</v>
          </cell>
          <cell r="E123">
            <v>4</v>
          </cell>
          <cell r="F123" t="str">
            <v>A4</v>
          </cell>
          <cell r="G123">
            <v>21</v>
          </cell>
          <cell r="H123">
            <v>2</v>
          </cell>
          <cell r="I123">
            <v>466974</v>
          </cell>
          <cell r="J123">
            <v>32340</v>
          </cell>
          <cell r="K123">
            <v>434634</v>
          </cell>
          <cell r="L123">
            <v>1487</v>
          </cell>
          <cell r="M123">
            <v>1455</v>
          </cell>
          <cell r="N123">
            <v>0</v>
          </cell>
          <cell r="O123">
            <v>3236019</v>
          </cell>
          <cell r="P123">
            <v>727726</v>
          </cell>
          <cell r="Q123">
            <v>6326</v>
          </cell>
          <cell r="R123">
            <v>0</v>
          </cell>
          <cell r="S123">
            <v>0</v>
          </cell>
          <cell r="T123">
            <v>0</v>
          </cell>
          <cell r="U123">
            <v>0</v>
          </cell>
          <cell r="V123">
            <v>0</v>
          </cell>
          <cell r="W123">
            <v>7922</v>
          </cell>
          <cell r="X123">
            <v>0</v>
          </cell>
          <cell r="Y123">
            <v>0</v>
          </cell>
          <cell r="Z123">
            <v>3977993</v>
          </cell>
          <cell r="AA123">
            <v>3977993</v>
          </cell>
          <cell r="AB123" t="str">
            <v>ERGO</v>
          </cell>
          <cell r="AC123">
            <v>1101</v>
          </cell>
          <cell r="AD123">
            <v>2</v>
          </cell>
          <cell r="AE123">
            <v>466974</v>
          </cell>
        </row>
        <row r="124">
          <cell r="A124" t="str">
            <v>SML</v>
          </cell>
          <cell r="B124">
            <v>0</v>
          </cell>
          <cell r="C124" t="str">
            <v>DRLN</v>
          </cell>
          <cell r="D124">
            <v>5</v>
          </cell>
          <cell r="E124">
            <v>4</v>
          </cell>
          <cell r="F124" t="str">
            <v>A4</v>
          </cell>
          <cell r="G124">
            <v>20</v>
          </cell>
          <cell r="H124">
            <v>12</v>
          </cell>
          <cell r="I124">
            <v>169983</v>
          </cell>
          <cell r="J124">
            <v>0</v>
          </cell>
          <cell r="K124">
            <v>0</v>
          </cell>
          <cell r="L124">
            <v>1115</v>
          </cell>
          <cell r="M124">
            <v>0</v>
          </cell>
          <cell r="N124">
            <v>0</v>
          </cell>
          <cell r="O124">
            <v>1316519</v>
          </cell>
          <cell r="P124">
            <v>588720</v>
          </cell>
          <cell r="Q124">
            <v>140905</v>
          </cell>
          <cell r="R124">
            <v>3399</v>
          </cell>
          <cell r="S124">
            <v>0</v>
          </cell>
          <cell r="T124">
            <v>0</v>
          </cell>
          <cell r="U124">
            <v>0</v>
          </cell>
          <cell r="V124">
            <v>0</v>
          </cell>
          <cell r="W124">
            <v>39600</v>
          </cell>
          <cell r="X124">
            <v>0</v>
          </cell>
          <cell r="Y124">
            <v>0</v>
          </cell>
          <cell r="Z124">
            <v>2085744</v>
          </cell>
          <cell r="AA124">
            <v>2089143</v>
          </cell>
          <cell r="AB124" t="str">
            <v>ERGO</v>
          </cell>
          <cell r="AC124">
            <v>1101</v>
          </cell>
          <cell r="AD124">
            <v>2</v>
          </cell>
          <cell r="AE124">
            <v>169983</v>
          </cell>
        </row>
        <row r="125">
          <cell r="A125" t="str">
            <v>SML</v>
          </cell>
          <cell r="B125">
            <v>0</v>
          </cell>
          <cell r="C125" t="str">
            <v>DRLN</v>
          </cell>
          <cell r="D125">
            <v>5</v>
          </cell>
          <cell r="E125">
            <v>4</v>
          </cell>
          <cell r="F125" t="str">
            <v xml:space="preserve">B </v>
          </cell>
          <cell r="G125">
            <v>0</v>
          </cell>
          <cell r="H125">
            <v>289</v>
          </cell>
          <cell r="I125">
            <v>169420</v>
          </cell>
          <cell r="J125">
            <v>0</v>
          </cell>
          <cell r="K125">
            <v>0</v>
          </cell>
          <cell r="L125">
            <v>0</v>
          </cell>
          <cell r="M125">
            <v>0</v>
          </cell>
          <cell r="N125">
            <v>0</v>
          </cell>
          <cell r="O125">
            <v>1585262</v>
          </cell>
          <cell r="P125">
            <v>0</v>
          </cell>
          <cell r="Q125">
            <v>0</v>
          </cell>
          <cell r="R125">
            <v>187</v>
          </cell>
          <cell r="S125">
            <v>0</v>
          </cell>
          <cell r="T125">
            <v>89384</v>
          </cell>
          <cell r="U125">
            <v>29889</v>
          </cell>
          <cell r="V125">
            <v>7634</v>
          </cell>
          <cell r="W125">
            <v>0</v>
          </cell>
          <cell r="X125">
            <v>0</v>
          </cell>
          <cell r="Y125">
            <v>0</v>
          </cell>
          <cell r="Z125">
            <v>1585262</v>
          </cell>
          <cell r="AA125">
            <v>1682467</v>
          </cell>
          <cell r="AB125" t="str">
            <v>ERGO</v>
          </cell>
          <cell r="AC125">
            <v>1101</v>
          </cell>
          <cell r="AD125">
            <v>2</v>
          </cell>
          <cell r="AE125">
            <v>167529</v>
          </cell>
        </row>
        <row r="126">
          <cell r="A126" t="str">
            <v>SML</v>
          </cell>
          <cell r="B126">
            <v>0</v>
          </cell>
          <cell r="C126" t="str">
            <v>DRLN</v>
          </cell>
          <cell r="D126">
            <v>5</v>
          </cell>
          <cell r="E126">
            <v>5</v>
          </cell>
          <cell r="F126" t="str">
            <v>A4</v>
          </cell>
          <cell r="G126">
            <v>20</v>
          </cell>
          <cell r="H126">
            <v>5</v>
          </cell>
          <cell r="I126">
            <v>74169</v>
          </cell>
          <cell r="J126">
            <v>0</v>
          </cell>
          <cell r="K126">
            <v>0</v>
          </cell>
          <cell r="L126">
            <v>275</v>
          </cell>
          <cell r="M126">
            <v>0</v>
          </cell>
          <cell r="N126">
            <v>0</v>
          </cell>
          <cell r="O126">
            <v>806314</v>
          </cell>
          <cell r="P126">
            <v>204472</v>
          </cell>
          <cell r="Q126">
            <v>35434</v>
          </cell>
          <cell r="R126">
            <v>10101</v>
          </cell>
          <cell r="S126">
            <v>0</v>
          </cell>
          <cell r="T126">
            <v>0</v>
          </cell>
          <cell r="U126">
            <v>221423</v>
          </cell>
          <cell r="V126">
            <v>0</v>
          </cell>
          <cell r="W126">
            <v>7044</v>
          </cell>
          <cell r="X126">
            <v>0</v>
          </cell>
          <cell r="Y126">
            <v>0</v>
          </cell>
          <cell r="Z126">
            <v>1053264</v>
          </cell>
          <cell r="AA126">
            <v>1063365</v>
          </cell>
          <cell r="AB126" t="str">
            <v>ERGO</v>
          </cell>
          <cell r="AC126">
            <v>1101</v>
          </cell>
          <cell r="AD126">
            <v>2</v>
          </cell>
          <cell r="AE126">
            <v>74169</v>
          </cell>
        </row>
        <row r="127">
          <cell r="A127" t="str">
            <v>SML</v>
          </cell>
          <cell r="B127">
            <v>0</v>
          </cell>
          <cell r="C127" t="str">
            <v>DRLN</v>
          </cell>
          <cell r="D127">
            <v>5</v>
          </cell>
          <cell r="E127">
            <v>5</v>
          </cell>
          <cell r="F127" t="str">
            <v xml:space="preserve">B </v>
          </cell>
          <cell r="G127">
            <v>0</v>
          </cell>
          <cell r="H127">
            <v>364</v>
          </cell>
          <cell r="I127">
            <v>352934</v>
          </cell>
          <cell r="J127">
            <v>0</v>
          </cell>
          <cell r="K127">
            <v>0</v>
          </cell>
          <cell r="L127">
            <v>0</v>
          </cell>
          <cell r="M127">
            <v>0</v>
          </cell>
          <cell r="N127">
            <v>0</v>
          </cell>
          <cell r="O127">
            <v>7155489</v>
          </cell>
          <cell r="P127">
            <v>0</v>
          </cell>
          <cell r="Q127">
            <v>0</v>
          </cell>
          <cell r="R127">
            <v>68199</v>
          </cell>
          <cell r="S127">
            <v>0</v>
          </cell>
          <cell r="T127">
            <v>295</v>
          </cell>
          <cell r="U127">
            <v>1644811</v>
          </cell>
          <cell r="V127">
            <v>0</v>
          </cell>
          <cell r="W127">
            <v>0</v>
          </cell>
          <cell r="X127">
            <v>0</v>
          </cell>
          <cell r="Y127">
            <v>0</v>
          </cell>
          <cell r="Z127">
            <v>7155489</v>
          </cell>
          <cell r="AA127">
            <v>7223983</v>
          </cell>
          <cell r="AB127" t="str">
            <v>ERGO</v>
          </cell>
          <cell r="AC127">
            <v>1101</v>
          </cell>
          <cell r="AD127">
            <v>2</v>
          </cell>
          <cell r="AE127">
            <v>351047</v>
          </cell>
        </row>
        <row r="128">
          <cell r="A128" t="str">
            <v>SML</v>
          </cell>
          <cell r="B128">
            <v>0</v>
          </cell>
          <cell r="C128" t="str">
            <v>DRLN</v>
          </cell>
          <cell r="D128">
            <v>5</v>
          </cell>
          <cell r="E128">
            <v>6</v>
          </cell>
          <cell r="F128" t="str">
            <v xml:space="preserve">B </v>
          </cell>
          <cell r="G128">
            <v>0</v>
          </cell>
          <cell r="H128">
            <v>25</v>
          </cell>
          <cell r="I128">
            <v>435967</v>
          </cell>
          <cell r="J128">
            <v>0</v>
          </cell>
          <cell r="K128">
            <v>0</v>
          </cell>
          <cell r="L128">
            <v>0</v>
          </cell>
          <cell r="M128">
            <v>0</v>
          </cell>
          <cell r="N128">
            <v>0</v>
          </cell>
          <cell r="O128">
            <v>5112584</v>
          </cell>
          <cell r="P128">
            <v>0</v>
          </cell>
          <cell r="Q128">
            <v>0</v>
          </cell>
          <cell r="R128">
            <v>48863</v>
          </cell>
          <cell r="S128">
            <v>0</v>
          </cell>
          <cell r="T128">
            <v>0</v>
          </cell>
          <cell r="U128">
            <v>1262995</v>
          </cell>
          <cell r="V128">
            <v>0</v>
          </cell>
          <cell r="W128">
            <v>0</v>
          </cell>
          <cell r="X128">
            <v>0</v>
          </cell>
          <cell r="Y128">
            <v>0</v>
          </cell>
          <cell r="Z128">
            <v>5112584</v>
          </cell>
          <cell r="AA128">
            <v>5161447</v>
          </cell>
          <cell r="AB128" t="str">
            <v>ERGO</v>
          </cell>
          <cell r="AC128">
            <v>1101</v>
          </cell>
          <cell r="AD128">
            <v>2</v>
          </cell>
          <cell r="AE128">
            <v>435967</v>
          </cell>
        </row>
        <row r="129">
          <cell r="A129" t="str">
            <v>SML</v>
          </cell>
          <cell r="B129">
            <v>0</v>
          </cell>
          <cell r="C129" t="str">
            <v>DRLN</v>
          </cell>
          <cell r="D129">
            <v>5</v>
          </cell>
          <cell r="E129">
            <v>7</v>
          </cell>
          <cell r="F129" t="str">
            <v>A4</v>
          </cell>
          <cell r="G129">
            <v>22</v>
          </cell>
          <cell r="H129">
            <v>2</v>
          </cell>
          <cell r="I129">
            <v>632391</v>
          </cell>
          <cell r="J129">
            <v>52812</v>
          </cell>
          <cell r="K129">
            <v>579579</v>
          </cell>
          <cell r="L129">
            <v>1967</v>
          </cell>
          <cell r="M129">
            <v>940</v>
          </cell>
          <cell r="N129">
            <v>939</v>
          </cell>
          <cell r="O129">
            <v>3790390</v>
          </cell>
          <cell r="P129">
            <v>2386326</v>
          </cell>
          <cell r="Q129">
            <v>151097</v>
          </cell>
          <cell r="R129">
            <v>0</v>
          </cell>
          <cell r="S129">
            <v>0</v>
          </cell>
          <cell r="T129">
            <v>0</v>
          </cell>
          <cell r="U129">
            <v>1581954</v>
          </cell>
          <cell r="V129">
            <v>0</v>
          </cell>
          <cell r="W129">
            <v>0</v>
          </cell>
          <cell r="X129">
            <v>0</v>
          </cell>
          <cell r="Y129">
            <v>0</v>
          </cell>
          <cell r="Z129">
            <v>6327813</v>
          </cell>
          <cell r="AA129">
            <v>6327813</v>
          </cell>
          <cell r="AB129" t="str">
            <v>ERGO</v>
          </cell>
          <cell r="AC129">
            <v>1101</v>
          </cell>
          <cell r="AD129">
            <v>2</v>
          </cell>
          <cell r="AE129">
            <v>632391</v>
          </cell>
        </row>
        <row r="130">
          <cell r="A130" t="str">
            <v>SML</v>
          </cell>
          <cell r="B130">
            <v>0</v>
          </cell>
          <cell r="C130" t="str">
            <v>DRLN</v>
          </cell>
          <cell r="D130">
            <v>5</v>
          </cell>
          <cell r="E130">
            <v>7</v>
          </cell>
          <cell r="F130" t="str">
            <v>A4</v>
          </cell>
          <cell r="G130">
            <v>20</v>
          </cell>
          <cell r="H130">
            <v>11</v>
          </cell>
          <cell r="I130">
            <v>238446</v>
          </cell>
          <cell r="J130">
            <v>0</v>
          </cell>
          <cell r="K130">
            <v>0</v>
          </cell>
          <cell r="L130">
            <v>538</v>
          </cell>
          <cell r="M130">
            <v>0</v>
          </cell>
          <cell r="N130">
            <v>0</v>
          </cell>
          <cell r="O130">
            <v>2313045</v>
          </cell>
          <cell r="P130">
            <v>354784</v>
          </cell>
          <cell r="Q130">
            <v>226085</v>
          </cell>
          <cell r="R130">
            <v>0</v>
          </cell>
          <cell r="S130">
            <v>0</v>
          </cell>
          <cell r="T130">
            <v>0</v>
          </cell>
          <cell r="U130">
            <v>722402</v>
          </cell>
          <cell r="V130">
            <v>0</v>
          </cell>
          <cell r="W130">
            <v>41791</v>
          </cell>
          <cell r="X130">
            <v>0</v>
          </cell>
          <cell r="Y130">
            <v>0</v>
          </cell>
          <cell r="Z130">
            <v>2935705</v>
          </cell>
          <cell r="AA130">
            <v>2935705</v>
          </cell>
          <cell r="AB130" t="str">
            <v>ERGO</v>
          </cell>
          <cell r="AC130">
            <v>1101</v>
          </cell>
          <cell r="AD130">
            <v>2</v>
          </cell>
          <cell r="AE130">
            <v>238446</v>
          </cell>
        </row>
        <row r="131">
          <cell r="A131" t="str">
            <v>SML</v>
          </cell>
          <cell r="B131">
            <v>0</v>
          </cell>
          <cell r="C131" t="str">
            <v>DRLN</v>
          </cell>
          <cell r="D131">
            <v>5</v>
          </cell>
          <cell r="E131">
            <v>7</v>
          </cell>
          <cell r="F131" t="str">
            <v xml:space="preserve">B </v>
          </cell>
          <cell r="G131">
            <v>0</v>
          </cell>
          <cell r="H131">
            <v>8</v>
          </cell>
          <cell r="I131">
            <v>13412</v>
          </cell>
          <cell r="J131">
            <v>0</v>
          </cell>
          <cell r="K131">
            <v>0</v>
          </cell>
          <cell r="L131">
            <v>0</v>
          </cell>
          <cell r="M131">
            <v>0</v>
          </cell>
          <cell r="N131">
            <v>0</v>
          </cell>
          <cell r="O131">
            <v>237322</v>
          </cell>
          <cell r="P131">
            <v>0</v>
          </cell>
          <cell r="Q131">
            <v>0</v>
          </cell>
          <cell r="R131">
            <v>0</v>
          </cell>
          <cell r="S131">
            <v>0</v>
          </cell>
          <cell r="T131">
            <v>0</v>
          </cell>
          <cell r="U131">
            <v>59331</v>
          </cell>
          <cell r="V131">
            <v>0</v>
          </cell>
          <cell r="W131">
            <v>0</v>
          </cell>
          <cell r="X131">
            <v>0</v>
          </cell>
          <cell r="Y131">
            <v>0</v>
          </cell>
          <cell r="Z131">
            <v>237322</v>
          </cell>
          <cell r="AA131">
            <v>237322</v>
          </cell>
          <cell r="AB131" t="str">
            <v>ERGO</v>
          </cell>
          <cell r="AC131">
            <v>1101</v>
          </cell>
          <cell r="AD131">
            <v>2</v>
          </cell>
          <cell r="AE131">
            <v>13383</v>
          </cell>
        </row>
        <row r="132">
          <cell r="A132" t="str">
            <v>SML</v>
          </cell>
          <cell r="B132">
            <v>0</v>
          </cell>
          <cell r="C132" t="str">
            <v>DRLN</v>
          </cell>
          <cell r="D132">
            <v>5</v>
          </cell>
          <cell r="E132">
            <v>8</v>
          </cell>
          <cell r="F132" t="str">
            <v xml:space="preserve">B </v>
          </cell>
          <cell r="G132">
            <v>0</v>
          </cell>
          <cell r="H132">
            <v>11</v>
          </cell>
          <cell r="I132">
            <v>12220</v>
          </cell>
          <cell r="J132">
            <v>0</v>
          </cell>
          <cell r="K132">
            <v>0</v>
          </cell>
          <cell r="L132">
            <v>0</v>
          </cell>
          <cell r="M132">
            <v>0</v>
          </cell>
          <cell r="N132">
            <v>0</v>
          </cell>
          <cell r="O132">
            <v>254400</v>
          </cell>
          <cell r="P132">
            <v>0</v>
          </cell>
          <cell r="Q132">
            <v>0</v>
          </cell>
          <cell r="R132">
            <v>0</v>
          </cell>
          <cell r="S132">
            <v>0</v>
          </cell>
          <cell r="T132">
            <v>0</v>
          </cell>
          <cell r="U132">
            <v>63600</v>
          </cell>
          <cell r="V132">
            <v>0</v>
          </cell>
          <cell r="W132">
            <v>0</v>
          </cell>
          <cell r="X132">
            <v>0</v>
          </cell>
          <cell r="Y132">
            <v>0</v>
          </cell>
          <cell r="Z132">
            <v>254400</v>
          </cell>
          <cell r="AA132">
            <v>254400</v>
          </cell>
          <cell r="AB132" t="str">
            <v>ERGO</v>
          </cell>
          <cell r="AC132">
            <v>1101</v>
          </cell>
          <cell r="AD132">
            <v>2</v>
          </cell>
          <cell r="AE132">
            <v>12100</v>
          </cell>
        </row>
        <row r="133">
          <cell r="A133" t="str">
            <v>SML</v>
          </cell>
          <cell r="B133">
            <v>0</v>
          </cell>
          <cell r="C133" t="str">
            <v>DRLN</v>
          </cell>
          <cell r="D133">
            <v>5</v>
          </cell>
          <cell r="E133">
            <v>90</v>
          </cell>
          <cell r="F133" t="str">
            <v>A4</v>
          </cell>
          <cell r="G133">
            <v>20</v>
          </cell>
          <cell r="H133">
            <v>1</v>
          </cell>
          <cell r="I133">
            <v>844800</v>
          </cell>
          <cell r="J133">
            <v>0</v>
          </cell>
          <cell r="K133">
            <v>0</v>
          </cell>
          <cell r="L133">
            <v>3472</v>
          </cell>
          <cell r="M133">
            <v>0</v>
          </cell>
          <cell r="N133">
            <v>0</v>
          </cell>
          <cell r="O133">
            <v>2243789</v>
          </cell>
          <cell r="P133">
            <v>2982448</v>
          </cell>
          <cell r="Q133">
            <v>0</v>
          </cell>
          <cell r="R133">
            <v>0</v>
          </cell>
          <cell r="S133">
            <v>0</v>
          </cell>
          <cell r="T133">
            <v>0</v>
          </cell>
          <cell r="U133">
            <v>0</v>
          </cell>
          <cell r="V133">
            <v>0</v>
          </cell>
          <cell r="W133">
            <v>0</v>
          </cell>
          <cell r="X133">
            <v>0</v>
          </cell>
          <cell r="Y133">
            <v>0</v>
          </cell>
          <cell r="Z133">
            <v>5226237</v>
          </cell>
          <cell r="AA133">
            <v>5226237</v>
          </cell>
          <cell r="AB133" t="str">
            <v>ERGO</v>
          </cell>
          <cell r="AC133">
            <v>1101</v>
          </cell>
          <cell r="AD133">
            <v>2</v>
          </cell>
          <cell r="AE133">
            <v>844800</v>
          </cell>
        </row>
        <row r="134">
          <cell r="A134" t="str">
            <v>SML</v>
          </cell>
          <cell r="B134">
            <v>0</v>
          </cell>
          <cell r="C134" t="str">
            <v>DRLN</v>
          </cell>
          <cell r="D134">
            <v>6</v>
          </cell>
          <cell r="E134">
            <v>1</v>
          </cell>
          <cell r="F134" t="str">
            <v>A4</v>
          </cell>
          <cell r="G134">
            <v>20</v>
          </cell>
          <cell r="H134">
            <v>8</v>
          </cell>
          <cell r="I134">
            <v>29674</v>
          </cell>
          <cell r="J134">
            <v>0</v>
          </cell>
          <cell r="K134">
            <v>0</v>
          </cell>
          <cell r="L134">
            <v>165</v>
          </cell>
          <cell r="M134">
            <v>0</v>
          </cell>
          <cell r="N134">
            <v>0</v>
          </cell>
          <cell r="O134">
            <v>340501</v>
          </cell>
          <cell r="P134">
            <v>129140</v>
          </cell>
          <cell r="Q134">
            <v>9892</v>
          </cell>
          <cell r="R134">
            <v>1302</v>
          </cell>
          <cell r="S134">
            <v>0</v>
          </cell>
          <cell r="T134">
            <v>0</v>
          </cell>
          <cell r="U134">
            <v>118204</v>
          </cell>
          <cell r="V134">
            <v>0</v>
          </cell>
          <cell r="W134">
            <v>3132</v>
          </cell>
          <cell r="X134">
            <v>0</v>
          </cell>
          <cell r="Y134">
            <v>14274</v>
          </cell>
          <cell r="Z134">
            <v>482665</v>
          </cell>
          <cell r="AA134">
            <v>498241</v>
          </cell>
          <cell r="AB134" t="str">
            <v>ERSL</v>
          </cell>
          <cell r="AC134">
            <v>1101</v>
          </cell>
          <cell r="AD134">
            <v>2</v>
          </cell>
          <cell r="AE134">
            <v>29674</v>
          </cell>
        </row>
        <row r="135">
          <cell r="A135" t="str">
            <v>SML</v>
          </cell>
          <cell r="B135">
            <v>0</v>
          </cell>
          <cell r="C135" t="str">
            <v>DRLN</v>
          </cell>
          <cell r="D135">
            <v>6</v>
          </cell>
          <cell r="E135">
            <v>1</v>
          </cell>
          <cell r="F135" t="str">
            <v xml:space="preserve">B </v>
          </cell>
          <cell r="G135">
            <v>1</v>
          </cell>
          <cell r="H135">
            <v>5340</v>
          </cell>
          <cell r="I135">
            <v>126559</v>
          </cell>
          <cell r="J135">
            <v>0</v>
          </cell>
          <cell r="K135">
            <v>0</v>
          </cell>
          <cell r="L135">
            <v>0</v>
          </cell>
          <cell r="M135">
            <v>0</v>
          </cell>
          <cell r="N135">
            <v>0</v>
          </cell>
          <cell r="O135">
            <v>2042606</v>
          </cell>
          <cell r="P135">
            <v>0</v>
          </cell>
          <cell r="Q135">
            <v>0</v>
          </cell>
          <cell r="R135">
            <v>46015</v>
          </cell>
          <cell r="S135">
            <v>0</v>
          </cell>
          <cell r="T135">
            <v>1609997</v>
          </cell>
          <cell r="U135">
            <v>330</v>
          </cell>
          <cell r="V135">
            <v>0</v>
          </cell>
          <cell r="W135">
            <v>0</v>
          </cell>
          <cell r="X135">
            <v>0</v>
          </cell>
          <cell r="Y135">
            <v>116428</v>
          </cell>
          <cell r="Z135">
            <v>2042606</v>
          </cell>
          <cell r="AA135">
            <v>3815046</v>
          </cell>
          <cell r="AB135" t="str">
            <v>ERSL</v>
          </cell>
          <cell r="AC135">
            <v>1101</v>
          </cell>
          <cell r="AD135">
            <v>2</v>
          </cell>
          <cell r="AE135">
            <v>79906</v>
          </cell>
        </row>
        <row r="136">
          <cell r="A136" t="str">
            <v>SML</v>
          </cell>
          <cell r="B136">
            <v>0</v>
          </cell>
          <cell r="C136" t="str">
            <v>DRLN</v>
          </cell>
          <cell r="D136">
            <v>6</v>
          </cell>
          <cell r="E136">
            <v>1</v>
          </cell>
          <cell r="F136" t="str">
            <v xml:space="preserve">B </v>
          </cell>
          <cell r="G136">
            <v>2</v>
          </cell>
          <cell r="H136">
            <v>3353</v>
          </cell>
          <cell r="I136">
            <v>136995</v>
          </cell>
          <cell r="J136">
            <v>0</v>
          </cell>
          <cell r="K136">
            <v>0</v>
          </cell>
          <cell r="L136">
            <v>0</v>
          </cell>
          <cell r="M136">
            <v>0</v>
          </cell>
          <cell r="N136">
            <v>0</v>
          </cell>
          <cell r="O136">
            <v>2657045</v>
          </cell>
          <cell r="P136">
            <v>0</v>
          </cell>
          <cell r="Q136">
            <v>0</v>
          </cell>
          <cell r="R136">
            <v>30379</v>
          </cell>
          <cell r="S136">
            <v>0</v>
          </cell>
          <cell r="T136">
            <v>148009</v>
          </cell>
          <cell r="U136">
            <v>451579</v>
          </cell>
          <cell r="V136">
            <v>378</v>
          </cell>
          <cell r="W136">
            <v>0</v>
          </cell>
          <cell r="X136">
            <v>0</v>
          </cell>
          <cell r="Y136">
            <v>219533</v>
          </cell>
          <cell r="Z136">
            <v>2657045</v>
          </cell>
          <cell r="AA136">
            <v>3055344</v>
          </cell>
          <cell r="AB136" t="str">
            <v>ERSL</v>
          </cell>
          <cell r="AC136">
            <v>1101</v>
          </cell>
          <cell r="AD136">
            <v>2</v>
          </cell>
          <cell r="AE136">
            <v>136995</v>
          </cell>
        </row>
        <row r="137">
          <cell r="A137" t="str">
            <v>SML</v>
          </cell>
          <cell r="B137">
            <v>0</v>
          </cell>
          <cell r="C137" t="str">
            <v>DRLN</v>
          </cell>
          <cell r="D137">
            <v>6</v>
          </cell>
          <cell r="E137">
            <v>1</v>
          </cell>
          <cell r="F137" t="str">
            <v xml:space="preserve">B </v>
          </cell>
          <cell r="G137">
            <v>3</v>
          </cell>
          <cell r="H137">
            <v>13186</v>
          </cell>
          <cell r="I137">
            <v>1019061</v>
          </cell>
          <cell r="J137">
            <v>0</v>
          </cell>
          <cell r="K137">
            <v>0</v>
          </cell>
          <cell r="L137">
            <v>0</v>
          </cell>
          <cell r="M137">
            <v>0</v>
          </cell>
          <cell r="N137">
            <v>0</v>
          </cell>
          <cell r="O137">
            <v>19763317</v>
          </cell>
          <cell r="P137">
            <v>0</v>
          </cell>
          <cell r="Q137">
            <v>0</v>
          </cell>
          <cell r="R137">
            <v>164510</v>
          </cell>
          <cell r="S137">
            <v>0</v>
          </cell>
          <cell r="T137">
            <v>656045</v>
          </cell>
          <cell r="U137">
            <v>3359841</v>
          </cell>
          <cell r="V137">
            <v>472</v>
          </cell>
          <cell r="W137">
            <v>0</v>
          </cell>
          <cell r="X137">
            <v>0</v>
          </cell>
          <cell r="Y137">
            <v>1774496</v>
          </cell>
          <cell r="Z137">
            <v>19763317</v>
          </cell>
          <cell r="AA137">
            <v>22358840</v>
          </cell>
          <cell r="AB137" t="str">
            <v>ERSL</v>
          </cell>
          <cell r="AC137">
            <v>1101</v>
          </cell>
          <cell r="AD137">
            <v>2</v>
          </cell>
          <cell r="AE137">
            <v>1012456</v>
          </cell>
        </row>
        <row r="138">
          <cell r="A138" t="str">
            <v>SML</v>
          </cell>
          <cell r="B138">
            <v>0</v>
          </cell>
          <cell r="C138" t="str">
            <v>DRLN</v>
          </cell>
          <cell r="D138">
            <v>6</v>
          </cell>
          <cell r="E138">
            <v>1</v>
          </cell>
          <cell r="F138" t="str">
            <v xml:space="preserve">B </v>
          </cell>
          <cell r="G138">
            <v>4</v>
          </cell>
          <cell r="H138">
            <v>7780</v>
          </cell>
          <cell r="I138">
            <v>944317</v>
          </cell>
          <cell r="J138">
            <v>0</v>
          </cell>
          <cell r="K138">
            <v>0</v>
          </cell>
          <cell r="L138">
            <v>0</v>
          </cell>
          <cell r="M138">
            <v>0</v>
          </cell>
          <cell r="N138">
            <v>0</v>
          </cell>
          <cell r="O138">
            <v>18316770</v>
          </cell>
          <cell r="P138">
            <v>0</v>
          </cell>
          <cell r="Q138">
            <v>0</v>
          </cell>
          <cell r="R138">
            <v>187504</v>
          </cell>
          <cell r="S138">
            <v>0</v>
          </cell>
          <cell r="T138">
            <v>538499</v>
          </cell>
          <cell r="U138">
            <v>3113867</v>
          </cell>
          <cell r="V138">
            <v>377</v>
          </cell>
          <cell r="W138">
            <v>0</v>
          </cell>
          <cell r="X138">
            <v>0</v>
          </cell>
          <cell r="Y138">
            <v>1930354</v>
          </cell>
          <cell r="Z138">
            <v>18316770</v>
          </cell>
          <cell r="AA138">
            <v>20973504</v>
          </cell>
          <cell r="AB138" t="str">
            <v>ERSL</v>
          </cell>
          <cell r="AC138">
            <v>1101</v>
          </cell>
          <cell r="AD138">
            <v>2</v>
          </cell>
          <cell r="AE138">
            <v>944317</v>
          </cell>
        </row>
        <row r="139">
          <cell r="A139" t="str">
            <v>SML</v>
          </cell>
          <cell r="B139">
            <v>0</v>
          </cell>
          <cell r="C139" t="str">
            <v>DRLN</v>
          </cell>
          <cell r="D139">
            <v>6</v>
          </cell>
          <cell r="E139">
            <v>1</v>
          </cell>
          <cell r="F139" t="str">
            <v xml:space="preserve">B </v>
          </cell>
          <cell r="G139">
            <v>5</v>
          </cell>
          <cell r="H139">
            <v>2980</v>
          </cell>
          <cell r="I139">
            <v>513981</v>
          </cell>
          <cell r="J139">
            <v>0</v>
          </cell>
          <cell r="K139">
            <v>0</v>
          </cell>
          <cell r="L139">
            <v>0</v>
          </cell>
          <cell r="M139">
            <v>0</v>
          </cell>
          <cell r="N139">
            <v>0</v>
          </cell>
          <cell r="O139">
            <v>9968849</v>
          </cell>
          <cell r="P139">
            <v>0</v>
          </cell>
          <cell r="Q139">
            <v>0</v>
          </cell>
          <cell r="R139">
            <v>108155</v>
          </cell>
          <cell r="S139">
            <v>0</v>
          </cell>
          <cell r="T139">
            <v>248578</v>
          </cell>
          <cell r="U139">
            <v>1694739</v>
          </cell>
          <cell r="V139">
            <v>189</v>
          </cell>
          <cell r="W139">
            <v>0</v>
          </cell>
          <cell r="X139">
            <v>0</v>
          </cell>
          <cell r="Y139">
            <v>1277888</v>
          </cell>
          <cell r="Z139">
            <v>9968849</v>
          </cell>
          <cell r="AA139">
            <v>11603659</v>
          </cell>
          <cell r="AB139" t="str">
            <v>ERSL</v>
          </cell>
          <cell r="AC139">
            <v>1101</v>
          </cell>
          <cell r="AD139">
            <v>2</v>
          </cell>
          <cell r="AE139">
            <v>513981</v>
          </cell>
        </row>
        <row r="140">
          <cell r="A140" t="str">
            <v>SML</v>
          </cell>
          <cell r="B140">
            <v>0</v>
          </cell>
          <cell r="C140" t="str">
            <v>DRLN</v>
          </cell>
          <cell r="D140">
            <v>6</v>
          </cell>
          <cell r="E140">
            <v>1</v>
          </cell>
          <cell r="F140" t="str">
            <v xml:space="preserve">B </v>
          </cell>
          <cell r="G140">
            <v>6</v>
          </cell>
          <cell r="H140">
            <v>1986</v>
          </cell>
          <cell r="I140">
            <v>469367</v>
          </cell>
          <cell r="J140">
            <v>0</v>
          </cell>
          <cell r="K140">
            <v>0</v>
          </cell>
          <cell r="L140">
            <v>0</v>
          </cell>
          <cell r="M140">
            <v>0</v>
          </cell>
          <cell r="N140">
            <v>0</v>
          </cell>
          <cell r="O140">
            <v>9103973</v>
          </cell>
          <cell r="P140">
            <v>0</v>
          </cell>
          <cell r="Q140">
            <v>0</v>
          </cell>
          <cell r="R140">
            <v>97233</v>
          </cell>
          <cell r="S140">
            <v>0</v>
          </cell>
          <cell r="T140">
            <v>256820</v>
          </cell>
          <cell r="U140">
            <v>1548241</v>
          </cell>
          <cell r="V140">
            <v>189</v>
          </cell>
          <cell r="W140">
            <v>0</v>
          </cell>
          <cell r="X140">
            <v>0</v>
          </cell>
          <cell r="Y140">
            <v>824383</v>
          </cell>
          <cell r="Z140">
            <v>9103973</v>
          </cell>
          <cell r="AA140">
            <v>10282598</v>
          </cell>
          <cell r="AB140" t="str">
            <v>ERSL</v>
          </cell>
          <cell r="AC140">
            <v>1101</v>
          </cell>
          <cell r="AD140">
            <v>2</v>
          </cell>
          <cell r="AE140">
            <v>469367</v>
          </cell>
        </row>
        <row r="141">
          <cell r="A141" t="str">
            <v>SML</v>
          </cell>
          <cell r="B141">
            <v>0</v>
          </cell>
          <cell r="C141" t="str">
            <v>DRLN</v>
          </cell>
          <cell r="D141">
            <v>6</v>
          </cell>
          <cell r="E141">
            <v>1</v>
          </cell>
          <cell r="F141" t="str">
            <v xml:space="preserve">B </v>
          </cell>
          <cell r="G141">
            <v>7</v>
          </cell>
          <cell r="H141">
            <v>569</v>
          </cell>
          <cell r="I141">
            <v>189526</v>
          </cell>
          <cell r="J141">
            <v>0</v>
          </cell>
          <cell r="K141">
            <v>0</v>
          </cell>
          <cell r="L141">
            <v>0</v>
          </cell>
          <cell r="M141">
            <v>0</v>
          </cell>
          <cell r="N141">
            <v>0</v>
          </cell>
          <cell r="O141">
            <v>3813096</v>
          </cell>
          <cell r="P141">
            <v>0</v>
          </cell>
          <cell r="Q141">
            <v>0</v>
          </cell>
          <cell r="R141">
            <v>36748</v>
          </cell>
          <cell r="S141">
            <v>0</v>
          </cell>
          <cell r="T141">
            <v>96040</v>
          </cell>
          <cell r="U141">
            <v>762858</v>
          </cell>
          <cell r="V141">
            <v>283</v>
          </cell>
          <cell r="W141">
            <v>0</v>
          </cell>
          <cell r="X141">
            <v>0</v>
          </cell>
          <cell r="Y141">
            <v>395594</v>
          </cell>
          <cell r="Z141">
            <v>3813096</v>
          </cell>
          <cell r="AA141">
            <v>4341761</v>
          </cell>
          <cell r="AB141" t="str">
            <v>ERSL</v>
          </cell>
          <cell r="AC141">
            <v>1101</v>
          </cell>
          <cell r="AD141">
            <v>2</v>
          </cell>
          <cell r="AE141">
            <v>189526</v>
          </cell>
        </row>
        <row r="142">
          <cell r="A142" t="str">
            <v>SML</v>
          </cell>
          <cell r="B142">
            <v>0</v>
          </cell>
          <cell r="C142" t="str">
            <v>DRLN</v>
          </cell>
          <cell r="D142">
            <v>6</v>
          </cell>
          <cell r="E142">
            <v>1</v>
          </cell>
          <cell r="F142" t="str">
            <v xml:space="preserve">B </v>
          </cell>
          <cell r="G142">
            <v>8</v>
          </cell>
          <cell r="H142">
            <v>289</v>
          </cell>
          <cell r="I142">
            <v>124648</v>
          </cell>
          <cell r="J142">
            <v>0</v>
          </cell>
          <cell r="K142">
            <v>0</v>
          </cell>
          <cell r="L142">
            <v>0</v>
          </cell>
          <cell r="M142">
            <v>0</v>
          </cell>
          <cell r="N142">
            <v>0</v>
          </cell>
          <cell r="O142">
            <v>2506398</v>
          </cell>
          <cell r="P142">
            <v>0</v>
          </cell>
          <cell r="Q142">
            <v>0</v>
          </cell>
          <cell r="R142">
            <v>31871</v>
          </cell>
          <cell r="S142">
            <v>0</v>
          </cell>
          <cell r="T142">
            <v>125810</v>
          </cell>
          <cell r="U142">
            <v>499853</v>
          </cell>
          <cell r="V142">
            <v>378</v>
          </cell>
          <cell r="W142">
            <v>0</v>
          </cell>
          <cell r="X142">
            <v>0</v>
          </cell>
          <cell r="Y142">
            <v>211430</v>
          </cell>
          <cell r="Z142">
            <v>2506398</v>
          </cell>
          <cell r="AA142">
            <v>2875887</v>
          </cell>
          <cell r="AB142" t="str">
            <v>ERSL</v>
          </cell>
          <cell r="AC142">
            <v>1101</v>
          </cell>
          <cell r="AD142">
            <v>2</v>
          </cell>
          <cell r="AE142">
            <v>124648</v>
          </cell>
        </row>
        <row r="143">
          <cell r="A143" t="str">
            <v>SML</v>
          </cell>
          <cell r="B143">
            <v>0</v>
          </cell>
          <cell r="C143" t="str">
            <v>DRLN</v>
          </cell>
          <cell r="D143">
            <v>6</v>
          </cell>
          <cell r="E143">
            <v>1</v>
          </cell>
          <cell r="F143" t="str">
            <v xml:space="preserve">B </v>
          </cell>
          <cell r="G143">
            <v>9</v>
          </cell>
          <cell r="H143">
            <v>372</v>
          </cell>
          <cell r="I143">
            <v>235561</v>
          </cell>
          <cell r="J143">
            <v>0</v>
          </cell>
          <cell r="K143">
            <v>0</v>
          </cell>
          <cell r="L143">
            <v>0</v>
          </cell>
          <cell r="M143">
            <v>0</v>
          </cell>
          <cell r="N143">
            <v>0</v>
          </cell>
          <cell r="O143">
            <v>5054438</v>
          </cell>
          <cell r="P143">
            <v>0</v>
          </cell>
          <cell r="Q143">
            <v>0</v>
          </cell>
          <cell r="R143">
            <v>37567</v>
          </cell>
          <cell r="S143">
            <v>0</v>
          </cell>
          <cell r="T143">
            <v>78402</v>
          </cell>
          <cell r="U143">
            <v>1263786</v>
          </cell>
          <cell r="V143">
            <v>189</v>
          </cell>
          <cell r="W143">
            <v>0</v>
          </cell>
          <cell r="X143">
            <v>0</v>
          </cell>
          <cell r="Y143">
            <v>465104</v>
          </cell>
          <cell r="Z143">
            <v>5054438</v>
          </cell>
          <cell r="AA143">
            <v>5635700</v>
          </cell>
          <cell r="AB143" t="str">
            <v>ERSL</v>
          </cell>
          <cell r="AC143">
            <v>1101</v>
          </cell>
          <cell r="AD143">
            <v>2</v>
          </cell>
          <cell r="AE143">
            <v>235561</v>
          </cell>
        </row>
        <row r="144">
          <cell r="A144" t="str">
            <v>SML</v>
          </cell>
          <cell r="B144">
            <v>0</v>
          </cell>
          <cell r="C144" t="str">
            <v>DRLN</v>
          </cell>
          <cell r="D144">
            <v>6</v>
          </cell>
          <cell r="E144">
            <v>1</v>
          </cell>
          <cell r="F144" t="str">
            <v xml:space="preserve">B </v>
          </cell>
          <cell r="G144">
            <v>10</v>
          </cell>
          <cell r="H144">
            <v>95</v>
          </cell>
          <cell r="I144">
            <v>147493</v>
          </cell>
          <cell r="J144">
            <v>0</v>
          </cell>
          <cell r="K144">
            <v>0</v>
          </cell>
          <cell r="L144">
            <v>0</v>
          </cell>
          <cell r="M144">
            <v>0</v>
          </cell>
          <cell r="N144">
            <v>0</v>
          </cell>
          <cell r="O144">
            <v>3156926</v>
          </cell>
          <cell r="P144">
            <v>0</v>
          </cell>
          <cell r="Q144">
            <v>0</v>
          </cell>
          <cell r="R144">
            <v>19257</v>
          </cell>
          <cell r="S144">
            <v>0</v>
          </cell>
          <cell r="T144">
            <v>48940</v>
          </cell>
          <cell r="U144">
            <v>789277</v>
          </cell>
          <cell r="V144">
            <v>566</v>
          </cell>
          <cell r="W144">
            <v>0</v>
          </cell>
          <cell r="X144">
            <v>0</v>
          </cell>
          <cell r="Y144">
            <v>135983</v>
          </cell>
          <cell r="Z144">
            <v>3156926</v>
          </cell>
          <cell r="AA144">
            <v>3361672</v>
          </cell>
          <cell r="AB144" t="str">
            <v>ERSL</v>
          </cell>
          <cell r="AC144">
            <v>1101</v>
          </cell>
          <cell r="AD144">
            <v>2</v>
          </cell>
          <cell r="AE144">
            <v>147493</v>
          </cell>
        </row>
        <row r="145">
          <cell r="A145" t="str">
            <v>SML</v>
          </cell>
          <cell r="B145">
            <v>0</v>
          </cell>
          <cell r="C145" t="str">
            <v>DRLN</v>
          </cell>
          <cell r="D145">
            <v>6</v>
          </cell>
          <cell r="E145">
            <v>1</v>
          </cell>
          <cell r="F145" t="str">
            <v xml:space="preserve">B </v>
          </cell>
          <cell r="G145">
            <v>11</v>
          </cell>
          <cell r="H145">
            <v>3022</v>
          </cell>
          <cell r="I145">
            <v>75453</v>
          </cell>
          <cell r="J145">
            <v>0</v>
          </cell>
          <cell r="K145">
            <v>0</v>
          </cell>
          <cell r="L145">
            <v>0</v>
          </cell>
          <cell r="M145">
            <v>0</v>
          </cell>
          <cell r="N145">
            <v>0</v>
          </cell>
          <cell r="O145">
            <v>426254</v>
          </cell>
          <cell r="P145">
            <v>0</v>
          </cell>
          <cell r="Q145">
            <v>0</v>
          </cell>
          <cell r="R145">
            <v>10748</v>
          </cell>
          <cell r="S145">
            <v>0</v>
          </cell>
          <cell r="T145">
            <v>213837</v>
          </cell>
          <cell r="U145">
            <v>0</v>
          </cell>
          <cell r="V145">
            <v>0</v>
          </cell>
          <cell r="W145">
            <v>0</v>
          </cell>
          <cell r="X145">
            <v>0</v>
          </cell>
          <cell r="Y145">
            <v>68546</v>
          </cell>
          <cell r="Z145">
            <v>426254</v>
          </cell>
          <cell r="AA145">
            <v>719385</v>
          </cell>
          <cell r="AB145" t="str">
            <v>ERSL</v>
          </cell>
          <cell r="AC145">
            <v>1101</v>
          </cell>
          <cell r="AD145">
            <v>2</v>
          </cell>
          <cell r="AE145">
            <v>47917</v>
          </cell>
        </row>
        <row r="146">
          <cell r="A146" t="str">
            <v>SML</v>
          </cell>
          <cell r="B146">
            <v>0</v>
          </cell>
          <cell r="C146" t="str">
            <v>DRLN</v>
          </cell>
          <cell r="D146">
            <v>6</v>
          </cell>
          <cell r="E146">
            <v>1</v>
          </cell>
          <cell r="F146" t="str">
            <v xml:space="preserve">B </v>
          </cell>
          <cell r="G146">
            <v>12</v>
          </cell>
          <cell r="H146">
            <v>6001</v>
          </cell>
          <cell r="I146">
            <v>394118</v>
          </cell>
          <cell r="J146">
            <v>0</v>
          </cell>
          <cell r="K146">
            <v>0</v>
          </cell>
          <cell r="L146">
            <v>0</v>
          </cell>
          <cell r="M146">
            <v>0</v>
          </cell>
          <cell r="N146">
            <v>0</v>
          </cell>
          <cell r="O146">
            <v>3728746</v>
          </cell>
          <cell r="P146">
            <v>0</v>
          </cell>
          <cell r="Q146">
            <v>0</v>
          </cell>
          <cell r="R146">
            <v>54898</v>
          </cell>
          <cell r="S146">
            <v>0</v>
          </cell>
          <cell r="T146">
            <v>154209</v>
          </cell>
          <cell r="U146">
            <v>634039</v>
          </cell>
          <cell r="V146">
            <v>0</v>
          </cell>
          <cell r="W146">
            <v>0</v>
          </cell>
          <cell r="X146">
            <v>0</v>
          </cell>
          <cell r="Y146">
            <v>760188</v>
          </cell>
          <cell r="Z146">
            <v>3728746</v>
          </cell>
          <cell r="AA146">
            <v>4698041</v>
          </cell>
          <cell r="AB146" t="str">
            <v>ERSL</v>
          </cell>
          <cell r="AC146">
            <v>1101</v>
          </cell>
          <cell r="AD146">
            <v>2</v>
          </cell>
          <cell r="AE146">
            <v>394118</v>
          </cell>
        </row>
        <row r="147">
          <cell r="A147" t="str">
            <v>SML</v>
          </cell>
          <cell r="B147">
            <v>0</v>
          </cell>
          <cell r="C147" t="str">
            <v>DRLN</v>
          </cell>
          <cell r="D147">
            <v>6</v>
          </cell>
          <cell r="E147">
            <v>1</v>
          </cell>
          <cell r="F147" t="str">
            <v xml:space="preserve">B </v>
          </cell>
          <cell r="G147">
            <v>13</v>
          </cell>
          <cell r="H147">
            <v>1549</v>
          </cell>
          <cell r="I147">
            <v>181297</v>
          </cell>
          <cell r="J147">
            <v>0</v>
          </cell>
          <cell r="K147">
            <v>0</v>
          </cell>
          <cell r="L147">
            <v>0</v>
          </cell>
          <cell r="M147">
            <v>0</v>
          </cell>
          <cell r="N147">
            <v>0</v>
          </cell>
          <cell r="O147">
            <v>2467791</v>
          </cell>
          <cell r="P147">
            <v>0</v>
          </cell>
          <cell r="Q147">
            <v>0</v>
          </cell>
          <cell r="R147">
            <v>28438</v>
          </cell>
          <cell r="S147">
            <v>0</v>
          </cell>
          <cell r="T147">
            <v>56222</v>
          </cell>
          <cell r="U147">
            <v>419597</v>
          </cell>
          <cell r="V147">
            <v>0</v>
          </cell>
          <cell r="W147">
            <v>0</v>
          </cell>
          <cell r="X147">
            <v>0</v>
          </cell>
          <cell r="Y147">
            <v>425859</v>
          </cell>
          <cell r="Z147">
            <v>2467791</v>
          </cell>
          <cell r="AA147">
            <v>2978310</v>
          </cell>
          <cell r="AB147" t="str">
            <v>ERSL</v>
          </cell>
          <cell r="AC147">
            <v>1101</v>
          </cell>
          <cell r="AD147">
            <v>2</v>
          </cell>
          <cell r="AE147">
            <v>181297</v>
          </cell>
        </row>
        <row r="148">
          <cell r="A148" t="str">
            <v>SML</v>
          </cell>
          <cell r="B148">
            <v>0</v>
          </cell>
          <cell r="C148" t="str">
            <v>DRLN</v>
          </cell>
          <cell r="D148">
            <v>6</v>
          </cell>
          <cell r="E148">
            <v>1</v>
          </cell>
          <cell r="F148" t="str">
            <v xml:space="preserve">B </v>
          </cell>
          <cell r="G148">
            <v>14</v>
          </cell>
          <cell r="H148">
            <v>117</v>
          </cell>
          <cell r="I148">
            <v>16869</v>
          </cell>
          <cell r="J148">
            <v>0</v>
          </cell>
          <cell r="K148">
            <v>0</v>
          </cell>
          <cell r="L148">
            <v>0</v>
          </cell>
          <cell r="M148">
            <v>0</v>
          </cell>
          <cell r="N148">
            <v>0</v>
          </cell>
          <cell r="O148">
            <v>214246</v>
          </cell>
          <cell r="P148">
            <v>0</v>
          </cell>
          <cell r="Q148">
            <v>0</v>
          </cell>
          <cell r="R148">
            <v>2516</v>
          </cell>
          <cell r="S148">
            <v>0</v>
          </cell>
          <cell r="T148">
            <v>6629</v>
          </cell>
          <cell r="U148">
            <v>36433</v>
          </cell>
          <cell r="V148">
            <v>0</v>
          </cell>
          <cell r="W148">
            <v>0</v>
          </cell>
          <cell r="X148">
            <v>0</v>
          </cell>
          <cell r="Y148">
            <v>42648</v>
          </cell>
          <cell r="Z148">
            <v>214246</v>
          </cell>
          <cell r="AA148">
            <v>266039</v>
          </cell>
          <cell r="AB148" t="str">
            <v>ERSL</v>
          </cell>
          <cell r="AC148">
            <v>1101</v>
          </cell>
          <cell r="AD148">
            <v>2</v>
          </cell>
          <cell r="AE148">
            <v>16869</v>
          </cell>
        </row>
        <row r="149">
          <cell r="A149" t="str">
            <v>SML</v>
          </cell>
          <cell r="B149">
            <v>0</v>
          </cell>
          <cell r="C149" t="str">
            <v>DRLN</v>
          </cell>
          <cell r="D149">
            <v>6</v>
          </cell>
          <cell r="E149">
            <v>1</v>
          </cell>
          <cell r="F149" t="str">
            <v xml:space="preserve">B </v>
          </cell>
          <cell r="G149">
            <v>15</v>
          </cell>
          <cell r="H149">
            <v>154</v>
          </cell>
          <cell r="I149">
            <v>37163</v>
          </cell>
          <cell r="J149">
            <v>0</v>
          </cell>
          <cell r="K149">
            <v>0</v>
          </cell>
          <cell r="L149">
            <v>0</v>
          </cell>
          <cell r="M149">
            <v>0</v>
          </cell>
          <cell r="N149">
            <v>0</v>
          </cell>
          <cell r="O149">
            <v>598013</v>
          </cell>
          <cell r="P149">
            <v>0</v>
          </cell>
          <cell r="Q149">
            <v>0</v>
          </cell>
          <cell r="R149">
            <v>4377</v>
          </cell>
          <cell r="S149">
            <v>0</v>
          </cell>
          <cell r="T149">
            <v>17125</v>
          </cell>
          <cell r="U149">
            <v>118489</v>
          </cell>
          <cell r="V149">
            <v>0</v>
          </cell>
          <cell r="W149">
            <v>0</v>
          </cell>
          <cell r="X149">
            <v>0</v>
          </cell>
          <cell r="Y149">
            <v>74064</v>
          </cell>
          <cell r="Z149">
            <v>598013</v>
          </cell>
          <cell r="AA149">
            <v>693579</v>
          </cell>
          <cell r="AB149" t="str">
            <v>ERSL</v>
          </cell>
          <cell r="AC149">
            <v>1101</v>
          </cell>
          <cell r="AD149">
            <v>2</v>
          </cell>
          <cell r="AE149">
            <v>37163</v>
          </cell>
        </row>
        <row r="150">
          <cell r="A150" t="str">
            <v>SML</v>
          </cell>
          <cell r="B150">
            <v>0</v>
          </cell>
          <cell r="C150" t="str">
            <v>DRLN</v>
          </cell>
          <cell r="D150">
            <v>6</v>
          </cell>
          <cell r="E150">
            <v>2</v>
          </cell>
          <cell r="F150" t="str">
            <v>A4</v>
          </cell>
          <cell r="G150">
            <v>22</v>
          </cell>
          <cell r="H150">
            <v>3</v>
          </cell>
          <cell r="I150">
            <v>188036</v>
          </cell>
          <cell r="J150">
            <v>15103</v>
          </cell>
          <cell r="K150">
            <v>172933</v>
          </cell>
          <cell r="L150">
            <v>4021</v>
          </cell>
          <cell r="M150">
            <v>2225</v>
          </cell>
          <cell r="N150">
            <v>1796</v>
          </cell>
          <cell r="O150">
            <v>1321827</v>
          </cell>
          <cell r="P150">
            <v>5255651</v>
          </cell>
          <cell r="Q150">
            <v>45369</v>
          </cell>
          <cell r="R150">
            <v>279397</v>
          </cell>
          <cell r="S150">
            <v>0</v>
          </cell>
          <cell r="T150">
            <v>0</v>
          </cell>
          <cell r="U150">
            <v>1655713</v>
          </cell>
          <cell r="V150">
            <v>0</v>
          </cell>
          <cell r="W150">
            <v>0</v>
          </cell>
          <cell r="X150">
            <v>0</v>
          </cell>
          <cell r="Y150">
            <v>14060</v>
          </cell>
          <cell r="Z150">
            <v>6622847</v>
          </cell>
          <cell r="AA150">
            <v>6916304</v>
          </cell>
          <cell r="AB150" t="str">
            <v>ERSL</v>
          </cell>
          <cell r="AC150">
            <v>1101</v>
          </cell>
          <cell r="AD150">
            <v>2</v>
          </cell>
          <cell r="AE150">
            <v>188036</v>
          </cell>
        </row>
        <row r="151">
          <cell r="A151" t="str">
            <v>SML</v>
          </cell>
          <cell r="B151">
            <v>0</v>
          </cell>
          <cell r="C151" t="str">
            <v>DRLN</v>
          </cell>
          <cell r="D151">
            <v>6</v>
          </cell>
          <cell r="E151">
            <v>2</v>
          </cell>
          <cell r="F151" t="str">
            <v>A4</v>
          </cell>
          <cell r="G151">
            <v>21</v>
          </cell>
          <cell r="H151">
            <v>5</v>
          </cell>
          <cell r="I151">
            <v>476260</v>
          </cell>
          <cell r="J151">
            <v>23313</v>
          </cell>
          <cell r="K151">
            <v>452947</v>
          </cell>
          <cell r="L151">
            <v>1859</v>
          </cell>
          <cell r="M151">
            <v>1817</v>
          </cell>
          <cell r="N151">
            <v>0</v>
          </cell>
          <cell r="O151">
            <v>4357928</v>
          </cell>
          <cell r="P151">
            <v>1341910</v>
          </cell>
          <cell r="Q151">
            <v>61034</v>
          </cell>
          <cell r="R151">
            <v>37460</v>
          </cell>
          <cell r="S151">
            <v>0</v>
          </cell>
          <cell r="T151">
            <v>680000</v>
          </cell>
          <cell r="U151">
            <v>1441773</v>
          </cell>
          <cell r="V151">
            <v>0</v>
          </cell>
          <cell r="W151">
            <v>6216</v>
          </cell>
          <cell r="X151">
            <v>0</v>
          </cell>
          <cell r="Y151">
            <v>9816</v>
          </cell>
          <cell r="Z151">
            <v>5767088</v>
          </cell>
          <cell r="AA151">
            <v>6494364</v>
          </cell>
          <cell r="AB151" t="str">
            <v>ERSL</v>
          </cell>
          <cell r="AC151">
            <v>1101</v>
          </cell>
          <cell r="AD151">
            <v>2</v>
          </cell>
          <cell r="AE151">
            <v>476260</v>
          </cell>
        </row>
        <row r="152">
          <cell r="A152" t="str">
            <v>SML</v>
          </cell>
          <cell r="B152">
            <v>0</v>
          </cell>
          <cell r="C152" t="str">
            <v>DRLN</v>
          </cell>
          <cell r="D152">
            <v>6</v>
          </cell>
          <cell r="E152">
            <v>2</v>
          </cell>
          <cell r="F152" t="str">
            <v>A4</v>
          </cell>
          <cell r="G152">
            <v>20</v>
          </cell>
          <cell r="H152">
            <v>29</v>
          </cell>
          <cell r="I152">
            <v>320128</v>
          </cell>
          <cell r="J152">
            <v>0</v>
          </cell>
          <cell r="K152">
            <v>0</v>
          </cell>
          <cell r="L152">
            <v>1954</v>
          </cell>
          <cell r="M152">
            <v>0</v>
          </cell>
          <cell r="N152">
            <v>0</v>
          </cell>
          <cell r="O152">
            <v>3673363</v>
          </cell>
          <cell r="P152">
            <v>1529330</v>
          </cell>
          <cell r="Q152">
            <v>242493</v>
          </cell>
          <cell r="R152">
            <v>76918</v>
          </cell>
          <cell r="S152">
            <v>0</v>
          </cell>
          <cell r="T152">
            <v>80411</v>
          </cell>
          <cell r="U152">
            <v>1391406</v>
          </cell>
          <cell r="V152">
            <v>0</v>
          </cell>
          <cell r="W152">
            <v>154186</v>
          </cell>
          <cell r="X152">
            <v>0</v>
          </cell>
          <cell r="Y152">
            <v>74338</v>
          </cell>
          <cell r="Z152">
            <v>5599372</v>
          </cell>
          <cell r="AA152">
            <v>5831039</v>
          </cell>
          <cell r="AB152" t="str">
            <v>ERSL</v>
          </cell>
          <cell r="AC152">
            <v>1101</v>
          </cell>
          <cell r="AD152">
            <v>2</v>
          </cell>
          <cell r="AE152">
            <v>320128</v>
          </cell>
        </row>
        <row r="153">
          <cell r="A153" t="str">
            <v>SML</v>
          </cell>
          <cell r="B153">
            <v>0</v>
          </cell>
          <cell r="C153" t="str">
            <v>DRLN</v>
          </cell>
          <cell r="D153">
            <v>6</v>
          </cell>
          <cell r="E153">
            <v>2</v>
          </cell>
          <cell r="F153" t="str">
            <v xml:space="preserve">B </v>
          </cell>
          <cell r="G153">
            <v>0</v>
          </cell>
          <cell r="H153">
            <v>179</v>
          </cell>
          <cell r="I153">
            <v>161607</v>
          </cell>
          <cell r="J153">
            <v>0</v>
          </cell>
          <cell r="K153">
            <v>0</v>
          </cell>
          <cell r="L153">
            <v>0</v>
          </cell>
          <cell r="M153">
            <v>0</v>
          </cell>
          <cell r="N153">
            <v>0</v>
          </cell>
          <cell r="O153">
            <v>3364532</v>
          </cell>
          <cell r="P153">
            <v>0</v>
          </cell>
          <cell r="Q153">
            <v>0</v>
          </cell>
          <cell r="R153">
            <v>51605</v>
          </cell>
          <cell r="S153">
            <v>0</v>
          </cell>
          <cell r="T153">
            <v>809789</v>
          </cell>
          <cell r="U153">
            <v>832020</v>
          </cell>
          <cell r="V153">
            <v>0</v>
          </cell>
          <cell r="W153">
            <v>0</v>
          </cell>
          <cell r="X153">
            <v>0</v>
          </cell>
          <cell r="Y153">
            <v>176993</v>
          </cell>
          <cell r="Z153">
            <v>3364532</v>
          </cell>
          <cell r="AA153">
            <v>4402919</v>
          </cell>
          <cell r="AB153" t="str">
            <v>ERSL</v>
          </cell>
          <cell r="AC153">
            <v>1101</v>
          </cell>
          <cell r="AD153">
            <v>2</v>
          </cell>
          <cell r="AE153">
            <v>159823</v>
          </cell>
        </row>
        <row r="154">
          <cell r="A154" t="str">
            <v>SML</v>
          </cell>
          <cell r="B154">
            <v>0</v>
          </cell>
          <cell r="C154" t="str">
            <v>DRLN</v>
          </cell>
          <cell r="D154">
            <v>6</v>
          </cell>
          <cell r="E154">
            <v>3</v>
          </cell>
          <cell r="F154" t="str">
            <v>A4</v>
          </cell>
          <cell r="G154">
            <v>22</v>
          </cell>
          <cell r="H154">
            <v>1</v>
          </cell>
          <cell r="I154">
            <v>28748</v>
          </cell>
          <cell r="J154">
            <v>2393</v>
          </cell>
          <cell r="K154">
            <v>26355</v>
          </cell>
          <cell r="L154">
            <v>185</v>
          </cell>
          <cell r="M154">
            <v>80</v>
          </cell>
          <cell r="N154">
            <v>65</v>
          </cell>
          <cell r="O154">
            <v>202686</v>
          </cell>
          <cell r="P154">
            <v>338977</v>
          </cell>
          <cell r="Q154">
            <v>15504</v>
          </cell>
          <cell r="R154">
            <v>8265</v>
          </cell>
          <cell r="S154">
            <v>0</v>
          </cell>
          <cell r="T154">
            <v>0</v>
          </cell>
          <cell r="U154">
            <v>139982</v>
          </cell>
          <cell r="V154">
            <v>0</v>
          </cell>
          <cell r="W154">
            <v>2762</v>
          </cell>
          <cell r="X154">
            <v>0</v>
          </cell>
          <cell r="Y154">
            <v>4908</v>
          </cell>
          <cell r="Z154">
            <v>559929</v>
          </cell>
          <cell r="AA154">
            <v>573102</v>
          </cell>
          <cell r="AB154" t="str">
            <v>ERSL</v>
          </cell>
          <cell r="AC154">
            <v>1101</v>
          </cell>
          <cell r="AD154">
            <v>2</v>
          </cell>
          <cell r="AE154">
            <v>28748</v>
          </cell>
        </row>
        <row r="155">
          <cell r="A155" t="str">
            <v>SML</v>
          </cell>
          <cell r="B155">
            <v>0</v>
          </cell>
          <cell r="C155" t="str">
            <v>DRLN</v>
          </cell>
          <cell r="D155">
            <v>6</v>
          </cell>
          <cell r="E155">
            <v>3</v>
          </cell>
          <cell r="F155" t="str">
            <v>A4</v>
          </cell>
          <cell r="G155">
            <v>21</v>
          </cell>
          <cell r="H155">
            <v>1</v>
          </cell>
          <cell r="I155">
            <v>9571</v>
          </cell>
          <cell r="J155">
            <v>904</v>
          </cell>
          <cell r="K155">
            <v>8667</v>
          </cell>
          <cell r="L155">
            <v>60</v>
          </cell>
          <cell r="M155">
            <v>60</v>
          </cell>
          <cell r="N155">
            <v>0</v>
          </cell>
          <cell r="O155">
            <v>111536</v>
          </cell>
          <cell r="P155">
            <v>41440</v>
          </cell>
          <cell r="Q155">
            <v>105148</v>
          </cell>
          <cell r="R155">
            <v>0</v>
          </cell>
          <cell r="S155">
            <v>0</v>
          </cell>
          <cell r="T155">
            <v>0</v>
          </cell>
          <cell r="U155">
            <v>64531</v>
          </cell>
          <cell r="V155">
            <v>0</v>
          </cell>
          <cell r="W155">
            <v>0</v>
          </cell>
          <cell r="X155">
            <v>0</v>
          </cell>
          <cell r="Y155">
            <v>4908</v>
          </cell>
          <cell r="Z155">
            <v>258124</v>
          </cell>
          <cell r="AA155">
            <v>263032</v>
          </cell>
          <cell r="AB155" t="str">
            <v>ERSL</v>
          </cell>
          <cell r="AC155">
            <v>1101</v>
          </cell>
          <cell r="AD155">
            <v>2</v>
          </cell>
          <cell r="AE155">
            <v>9571</v>
          </cell>
        </row>
        <row r="156">
          <cell r="A156" t="str">
            <v>SML</v>
          </cell>
          <cell r="B156">
            <v>0</v>
          </cell>
          <cell r="C156" t="str">
            <v>DRLN</v>
          </cell>
          <cell r="D156">
            <v>6</v>
          </cell>
          <cell r="E156">
            <v>3</v>
          </cell>
          <cell r="F156" t="str">
            <v>A4</v>
          </cell>
          <cell r="G156">
            <v>20</v>
          </cell>
          <cell r="H156">
            <v>14</v>
          </cell>
          <cell r="I156">
            <v>230769</v>
          </cell>
          <cell r="J156">
            <v>0</v>
          </cell>
          <cell r="K156">
            <v>0</v>
          </cell>
          <cell r="L156">
            <v>800</v>
          </cell>
          <cell r="M156">
            <v>0</v>
          </cell>
          <cell r="N156">
            <v>0</v>
          </cell>
          <cell r="O156">
            <v>2647997</v>
          </cell>
          <cell r="P156">
            <v>626133</v>
          </cell>
          <cell r="Q156">
            <v>71293</v>
          </cell>
          <cell r="R156">
            <v>39547</v>
          </cell>
          <cell r="S156">
            <v>0</v>
          </cell>
          <cell r="T156">
            <v>0</v>
          </cell>
          <cell r="U156">
            <v>839487</v>
          </cell>
          <cell r="V156">
            <v>0</v>
          </cell>
          <cell r="W156">
            <v>12522</v>
          </cell>
          <cell r="X156">
            <v>0</v>
          </cell>
          <cell r="Y156">
            <v>50393</v>
          </cell>
          <cell r="Z156">
            <v>3357945</v>
          </cell>
          <cell r="AA156">
            <v>3447885</v>
          </cell>
          <cell r="AB156" t="str">
            <v>ERSL</v>
          </cell>
          <cell r="AC156">
            <v>1101</v>
          </cell>
          <cell r="AD156">
            <v>2</v>
          </cell>
          <cell r="AE156">
            <v>230769</v>
          </cell>
        </row>
        <row r="157">
          <cell r="A157" t="str">
            <v>SML</v>
          </cell>
          <cell r="B157">
            <v>0</v>
          </cell>
          <cell r="C157" t="str">
            <v>DRLN</v>
          </cell>
          <cell r="D157">
            <v>6</v>
          </cell>
          <cell r="E157">
            <v>3</v>
          </cell>
          <cell r="F157" t="str">
            <v xml:space="preserve">B </v>
          </cell>
          <cell r="G157">
            <v>0</v>
          </cell>
          <cell r="H157">
            <v>3545</v>
          </cell>
          <cell r="I157">
            <v>910175</v>
          </cell>
          <cell r="J157">
            <v>0</v>
          </cell>
          <cell r="K157">
            <v>0</v>
          </cell>
          <cell r="L157">
            <v>0</v>
          </cell>
          <cell r="M157">
            <v>0</v>
          </cell>
          <cell r="N157">
            <v>0</v>
          </cell>
          <cell r="O157">
            <v>18980209</v>
          </cell>
          <cell r="P157">
            <v>0</v>
          </cell>
          <cell r="Q157">
            <v>0</v>
          </cell>
          <cell r="R157">
            <v>241431</v>
          </cell>
          <cell r="S157">
            <v>0</v>
          </cell>
          <cell r="T157">
            <v>1606355</v>
          </cell>
          <cell r="U157">
            <v>4704935</v>
          </cell>
          <cell r="V157">
            <v>660</v>
          </cell>
          <cell r="W157">
            <v>0</v>
          </cell>
          <cell r="X157">
            <v>0</v>
          </cell>
          <cell r="Y157">
            <v>1774435</v>
          </cell>
          <cell r="Z157">
            <v>18980209</v>
          </cell>
          <cell r="AA157">
            <v>22603090</v>
          </cell>
          <cell r="AB157" t="str">
            <v>ERSL</v>
          </cell>
          <cell r="AC157">
            <v>1101</v>
          </cell>
          <cell r="AD157">
            <v>2</v>
          </cell>
          <cell r="AE157">
            <v>889004</v>
          </cell>
        </row>
        <row r="158">
          <cell r="A158" t="str">
            <v>SML</v>
          </cell>
          <cell r="B158">
            <v>0</v>
          </cell>
          <cell r="C158" t="str">
            <v>DRLN</v>
          </cell>
          <cell r="D158">
            <v>6</v>
          </cell>
          <cell r="E158">
            <v>4</v>
          </cell>
          <cell r="F158" t="str">
            <v>A4</v>
          </cell>
          <cell r="G158">
            <v>20</v>
          </cell>
          <cell r="H158">
            <v>8</v>
          </cell>
          <cell r="I158">
            <v>130944</v>
          </cell>
          <cell r="J158">
            <v>0</v>
          </cell>
          <cell r="K158">
            <v>0</v>
          </cell>
          <cell r="L158">
            <v>360</v>
          </cell>
          <cell r="M158">
            <v>0</v>
          </cell>
          <cell r="N158">
            <v>0</v>
          </cell>
          <cell r="O158">
            <v>1014161</v>
          </cell>
          <cell r="P158">
            <v>190080</v>
          </cell>
          <cell r="Q158">
            <v>101800</v>
          </cell>
          <cell r="R158">
            <v>12599</v>
          </cell>
          <cell r="S158">
            <v>0</v>
          </cell>
          <cell r="T158">
            <v>0</v>
          </cell>
          <cell r="U158">
            <v>0</v>
          </cell>
          <cell r="V158">
            <v>0</v>
          </cell>
          <cell r="W158">
            <v>15312</v>
          </cell>
          <cell r="X158">
            <v>0</v>
          </cell>
          <cell r="Y158">
            <v>0</v>
          </cell>
          <cell r="Z158">
            <v>1321353</v>
          </cell>
          <cell r="AA158">
            <v>1333952</v>
          </cell>
          <cell r="AB158" t="str">
            <v>ERSL</v>
          </cell>
          <cell r="AC158">
            <v>1101</v>
          </cell>
          <cell r="AD158">
            <v>2</v>
          </cell>
          <cell r="AE158">
            <v>130944</v>
          </cell>
        </row>
        <row r="159">
          <cell r="A159" t="str">
            <v>SML</v>
          </cell>
          <cell r="B159">
            <v>0</v>
          </cell>
          <cell r="C159" t="str">
            <v>DRLN</v>
          </cell>
          <cell r="D159">
            <v>6</v>
          </cell>
          <cell r="E159">
            <v>4</v>
          </cell>
          <cell r="F159" t="str">
            <v xml:space="preserve">B </v>
          </cell>
          <cell r="G159">
            <v>0</v>
          </cell>
          <cell r="H159">
            <v>683</v>
          </cell>
          <cell r="I159">
            <v>370329</v>
          </cell>
          <cell r="J159">
            <v>0</v>
          </cell>
          <cell r="K159">
            <v>0</v>
          </cell>
          <cell r="L159">
            <v>0</v>
          </cell>
          <cell r="M159">
            <v>0</v>
          </cell>
          <cell r="N159">
            <v>0</v>
          </cell>
          <cell r="O159">
            <v>3627776</v>
          </cell>
          <cell r="P159">
            <v>0</v>
          </cell>
          <cell r="Q159">
            <v>0</v>
          </cell>
          <cell r="R159">
            <v>233</v>
          </cell>
          <cell r="S159">
            <v>0</v>
          </cell>
          <cell r="T159">
            <v>299349</v>
          </cell>
          <cell r="U159">
            <v>0</v>
          </cell>
          <cell r="V159">
            <v>18345</v>
          </cell>
          <cell r="W159">
            <v>0</v>
          </cell>
          <cell r="X159">
            <v>0</v>
          </cell>
          <cell r="Y159">
            <v>0</v>
          </cell>
          <cell r="Z159">
            <v>3627776</v>
          </cell>
          <cell r="AA159">
            <v>3945703</v>
          </cell>
          <cell r="AB159" t="str">
            <v>ERSL</v>
          </cell>
          <cell r="AC159">
            <v>1101</v>
          </cell>
          <cell r="AD159">
            <v>2</v>
          </cell>
          <cell r="AE159">
            <v>366691</v>
          </cell>
        </row>
        <row r="160">
          <cell r="A160" t="str">
            <v>SML</v>
          </cell>
          <cell r="B160">
            <v>0</v>
          </cell>
          <cell r="C160" t="str">
            <v>DRLN</v>
          </cell>
          <cell r="D160">
            <v>6</v>
          </cell>
          <cell r="E160">
            <v>5</v>
          </cell>
          <cell r="F160" t="str">
            <v>A4</v>
          </cell>
          <cell r="G160">
            <v>20</v>
          </cell>
          <cell r="H160">
            <v>10</v>
          </cell>
          <cell r="I160">
            <v>95480</v>
          </cell>
          <cell r="J160">
            <v>0</v>
          </cell>
          <cell r="K160">
            <v>0</v>
          </cell>
          <cell r="L160">
            <v>521</v>
          </cell>
          <cell r="M160">
            <v>0</v>
          </cell>
          <cell r="N160">
            <v>0</v>
          </cell>
          <cell r="O160">
            <v>996332</v>
          </cell>
          <cell r="P160">
            <v>368831</v>
          </cell>
          <cell r="Q160">
            <v>51445</v>
          </cell>
          <cell r="R160">
            <v>4747</v>
          </cell>
          <cell r="S160">
            <v>0</v>
          </cell>
          <cell r="T160">
            <v>0</v>
          </cell>
          <cell r="U160">
            <v>252652</v>
          </cell>
          <cell r="V160">
            <v>0</v>
          </cell>
          <cell r="W160">
            <v>14871</v>
          </cell>
          <cell r="X160">
            <v>0</v>
          </cell>
          <cell r="Y160">
            <v>0</v>
          </cell>
          <cell r="Z160">
            <v>1431479</v>
          </cell>
          <cell r="AA160">
            <v>1436226</v>
          </cell>
          <cell r="AB160" t="str">
            <v>ERSL</v>
          </cell>
          <cell r="AC160">
            <v>1101</v>
          </cell>
          <cell r="AD160">
            <v>2</v>
          </cell>
          <cell r="AE160">
            <v>95480</v>
          </cell>
        </row>
        <row r="161">
          <cell r="A161" t="str">
            <v>SML</v>
          </cell>
          <cell r="B161">
            <v>0</v>
          </cell>
          <cell r="C161" t="str">
            <v>DRLN</v>
          </cell>
          <cell r="D161">
            <v>6</v>
          </cell>
          <cell r="E161">
            <v>5</v>
          </cell>
          <cell r="F161" t="str">
            <v xml:space="preserve">B </v>
          </cell>
          <cell r="G161">
            <v>0</v>
          </cell>
          <cell r="H161">
            <v>191</v>
          </cell>
          <cell r="I161">
            <v>149843</v>
          </cell>
          <cell r="J161">
            <v>0</v>
          </cell>
          <cell r="K161">
            <v>0</v>
          </cell>
          <cell r="L161">
            <v>0</v>
          </cell>
          <cell r="M161">
            <v>0</v>
          </cell>
          <cell r="N161">
            <v>0</v>
          </cell>
          <cell r="O161">
            <v>2822666</v>
          </cell>
          <cell r="P161">
            <v>0</v>
          </cell>
          <cell r="Q161">
            <v>0</v>
          </cell>
          <cell r="R161">
            <v>8533</v>
          </cell>
          <cell r="S161">
            <v>0</v>
          </cell>
          <cell r="T161">
            <v>162661</v>
          </cell>
          <cell r="U161">
            <v>482583</v>
          </cell>
          <cell r="V161">
            <v>0</v>
          </cell>
          <cell r="W161">
            <v>0</v>
          </cell>
          <cell r="X161">
            <v>0</v>
          </cell>
          <cell r="Y161">
            <v>0</v>
          </cell>
          <cell r="Z161">
            <v>2822666</v>
          </cell>
          <cell r="AA161">
            <v>2993860</v>
          </cell>
          <cell r="AB161" t="str">
            <v>ERSL</v>
          </cell>
          <cell r="AC161">
            <v>1101</v>
          </cell>
          <cell r="AD161">
            <v>2</v>
          </cell>
          <cell r="AE161">
            <v>148549</v>
          </cell>
        </row>
        <row r="162">
          <cell r="A162" t="str">
            <v>SML</v>
          </cell>
          <cell r="B162">
            <v>0</v>
          </cell>
          <cell r="C162" t="str">
            <v>DRLN</v>
          </cell>
          <cell r="D162">
            <v>6</v>
          </cell>
          <cell r="E162">
            <v>6</v>
          </cell>
          <cell r="F162" t="str">
            <v xml:space="preserve">B </v>
          </cell>
          <cell r="G162">
            <v>0</v>
          </cell>
          <cell r="H162">
            <v>6</v>
          </cell>
          <cell r="I162">
            <v>428437</v>
          </cell>
          <cell r="J162">
            <v>0</v>
          </cell>
          <cell r="K162">
            <v>0</v>
          </cell>
          <cell r="L162">
            <v>0</v>
          </cell>
          <cell r="M162">
            <v>0</v>
          </cell>
          <cell r="N162">
            <v>0</v>
          </cell>
          <cell r="O162">
            <v>5044130</v>
          </cell>
          <cell r="P162">
            <v>0</v>
          </cell>
          <cell r="Q162">
            <v>0</v>
          </cell>
          <cell r="R162">
            <v>2582</v>
          </cell>
          <cell r="S162">
            <v>0</v>
          </cell>
          <cell r="T162">
            <v>0</v>
          </cell>
          <cell r="U162">
            <v>1261032</v>
          </cell>
          <cell r="V162">
            <v>0</v>
          </cell>
          <cell r="W162">
            <v>0</v>
          </cell>
          <cell r="X162">
            <v>0</v>
          </cell>
          <cell r="Y162">
            <v>0</v>
          </cell>
          <cell r="Z162">
            <v>5044130</v>
          </cell>
          <cell r="AA162">
            <v>5046712</v>
          </cell>
          <cell r="AB162" t="str">
            <v>ERSL</v>
          </cell>
          <cell r="AC162">
            <v>1101</v>
          </cell>
          <cell r="AD162">
            <v>2</v>
          </cell>
          <cell r="AE162">
            <v>428437</v>
          </cell>
        </row>
        <row r="163">
          <cell r="A163" t="str">
            <v>SML</v>
          </cell>
          <cell r="B163">
            <v>0</v>
          </cell>
          <cell r="C163" t="str">
            <v>DRLN</v>
          </cell>
          <cell r="D163">
            <v>6</v>
          </cell>
          <cell r="E163">
            <v>7</v>
          </cell>
          <cell r="F163" t="str">
            <v>A4</v>
          </cell>
          <cell r="G163">
            <v>22</v>
          </cell>
          <cell r="H163">
            <v>3</v>
          </cell>
          <cell r="I163">
            <v>898781</v>
          </cell>
          <cell r="J163">
            <v>63710</v>
          </cell>
          <cell r="K163">
            <v>835071</v>
          </cell>
          <cell r="L163">
            <v>3257</v>
          </cell>
          <cell r="M163">
            <v>1759</v>
          </cell>
          <cell r="N163">
            <v>1419</v>
          </cell>
          <cell r="O163">
            <v>5318341</v>
          </cell>
          <cell r="P163">
            <v>3692970</v>
          </cell>
          <cell r="Q163">
            <v>375615</v>
          </cell>
          <cell r="R163">
            <v>0</v>
          </cell>
          <cell r="S163">
            <v>0</v>
          </cell>
          <cell r="T163">
            <v>0</v>
          </cell>
          <cell r="U163">
            <v>2403493</v>
          </cell>
          <cell r="V163">
            <v>0</v>
          </cell>
          <cell r="W163">
            <v>227040</v>
          </cell>
          <cell r="X163">
            <v>0</v>
          </cell>
          <cell r="Y163">
            <v>0</v>
          </cell>
          <cell r="Z163">
            <v>9613966</v>
          </cell>
          <cell r="AA163">
            <v>9613966</v>
          </cell>
          <cell r="AB163" t="str">
            <v>ERSL</v>
          </cell>
          <cell r="AC163">
            <v>1101</v>
          </cell>
          <cell r="AD163">
            <v>2</v>
          </cell>
          <cell r="AE163">
            <v>898781</v>
          </cell>
        </row>
        <row r="164">
          <cell r="A164" t="str">
            <v>SML</v>
          </cell>
          <cell r="B164">
            <v>0</v>
          </cell>
          <cell r="C164" t="str">
            <v>DRLN</v>
          </cell>
          <cell r="D164">
            <v>6</v>
          </cell>
          <cell r="E164">
            <v>7</v>
          </cell>
          <cell r="F164" t="str">
            <v>A4</v>
          </cell>
          <cell r="G164">
            <v>20</v>
          </cell>
          <cell r="H164">
            <v>9</v>
          </cell>
          <cell r="I164">
            <v>135066</v>
          </cell>
          <cell r="J164">
            <v>0</v>
          </cell>
          <cell r="K164">
            <v>0</v>
          </cell>
          <cell r="L164">
            <v>315</v>
          </cell>
          <cell r="M164">
            <v>0</v>
          </cell>
          <cell r="N164">
            <v>0</v>
          </cell>
          <cell r="O164">
            <v>1317344</v>
          </cell>
          <cell r="P164">
            <v>209160</v>
          </cell>
          <cell r="Q164">
            <v>84855</v>
          </cell>
          <cell r="R164">
            <v>83</v>
          </cell>
          <cell r="S164">
            <v>0</v>
          </cell>
          <cell r="T164">
            <v>0</v>
          </cell>
          <cell r="U164">
            <v>406160</v>
          </cell>
          <cell r="V164">
            <v>0</v>
          </cell>
          <cell r="W164">
            <v>13280</v>
          </cell>
          <cell r="X164">
            <v>0</v>
          </cell>
          <cell r="Y164">
            <v>0</v>
          </cell>
          <cell r="Z164">
            <v>1624639</v>
          </cell>
          <cell r="AA164">
            <v>1624722</v>
          </cell>
          <cell r="AB164" t="str">
            <v>ERSL</v>
          </cell>
          <cell r="AC164">
            <v>1101</v>
          </cell>
          <cell r="AD164">
            <v>2</v>
          </cell>
          <cell r="AE164">
            <v>135066</v>
          </cell>
        </row>
        <row r="165">
          <cell r="A165" t="str">
            <v>SML</v>
          </cell>
          <cell r="B165">
            <v>0</v>
          </cell>
          <cell r="C165" t="str">
            <v>DRLN</v>
          </cell>
          <cell r="D165">
            <v>6</v>
          </cell>
          <cell r="E165">
            <v>7</v>
          </cell>
          <cell r="F165" t="str">
            <v xml:space="preserve">B </v>
          </cell>
          <cell r="G165">
            <v>0</v>
          </cell>
          <cell r="H165">
            <v>21</v>
          </cell>
          <cell r="I165">
            <v>78758</v>
          </cell>
          <cell r="J165">
            <v>0</v>
          </cell>
          <cell r="K165">
            <v>0</v>
          </cell>
          <cell r="L165">
            <v>0</v>
          </cell>
          <cell r="M165">
            <v>0</v>
          </cell>
          <cell r="N165">
            <v>0</v>
          </cell>
          <cell r="O165">
            <v>1393595</v>
          </cell>
          <cell r="P165">
            <v>0</v>
          </cell>
          <cell r="Q165">
            <v>0</v>
          </cell>
          <cell r="R165">
            <v>0</v>
          </cell>
          <cell r="S165">
            <v>0</v>
          </cell>
          <cell r="T165">
            <v>0</v>
          </cell>
          <cell r="U165">
            <v>348399</v>
          </cell>
          <cell r="V165">
            <v>0</v>
          </cell>
          <cell r="W165">
            <v>0</v>
          </cell>
          <cell r="X165">
            <v>0</v>
          </cell>
          <cell r="Y165">
            <v>0</v>
          </cell>
          <cell r="Z165">
            <v>1393595</v>
          </cell>
          <cell r="AA165">
            <v>1393595</v>
          </cell>
          <cell r="AB165" t="str">
            <v>ERSL</v>
          </cell>
          <cell r="AC165">
            <v>1101</v>
          </cell>
          <cell r="AD165">
            <v>2</v>
          </cell>
          <cell r="AE165">
            <v>78514</v>
          </cell>
        </row>
        <row r="166">
          <cell r="A166" t="str">
            <v>SML</v>
          </cell>
          <cell r="B166">
            <v>0</v>
          </cell>
          <cell r="C166" t="str">
            <v>DRLN</v>
          </cell>
          <cell r="D166">
            <v>6</v>
          </cell>
          <cell r="E166">
            <v>8</v>
          </cell>
          <cell r="F166" t="str">
            <v xml:space="preserve">B </v>
          </cell>
          <cell r="G166">
            <v>0</v>
          </cell>
          <cell r="H166">
            <v>7</v>
          </cell>
          <cell r="I166">
            <v>11612</v>
          </cell>
          <cell r="J166">
            <v>0</v>
          </cell>
          <cell r="K166">
            <v>0</v>
          </cell>
          <cell r="L166">
            <v>0</v>
          </cell>
          <cell r="M166">
            <v>0</v>
          </cell>
          <cell r="N166">
            <v>0</v>
          </cell>
          <cell r="O166">
            <v>241745</v>
          </cell>
          <cell r="P166">
            <v>0</v>
          </cell>
          <cell r="Q166">
            <v>0</v>
          </cell>
          <cell r="R166">
            <v>0</v>
          </cell>
          <cell r="S166">
            <v>0</v>
          </cell>
          <cell r="T166">
            <v>0</v>
          </cell>
          <cell r="U166">
            <v>60436</v>
          </cell>
          <cell r="V166">
            <v>0</v>
          </cell>
          <cell r="W166">
            <v>0</v>
          </cell>
          <cell r="X166">
            <v>0</v>
          </cell>
          <cell r="Y166">
            <v>0</v>
          </cell>
          <cell r="Z166">
            <v>241745</v>
          </cell>
          <cell r="AA166">
            <v>241745</v>
          </cell>
          <cell r="AB166" t="str">
            <v>ERSL</v>
          </cell>
          <cell r="AC166">
            <v>1101</v>
          </cell>
          <cell r="AD166">
            <v>2</v>
          </cell>
          <cell r="AE166">
            <v>11512</v>
          </cell>
        </row>
        <row r="167">
          <cell r="A167" t="str">
            <v>SML</v>
          </cell>
          <cell r="B167">
            <v>0</v>
          </cell>
          <cell r="C167" t="str">
            <v>DRLN</v>
          </cell>
          <cell r="D167">
            <v>7</v>
          </cell>
          <cell r="E167">
            <v>1</v>
          </cell>
          <cell r="F167" t="str">
            <v xml:space="preserve">B </v>
          </cell>
          <cell r="G167">
            <v>1</v>
          </cell>
          <cell r="H167">
            <v>7095</v>
          </cell>
          <cell r="I167">
            <v>174188</v>
          </cell>
          <cell r="J167">
            <v>0</v>
          </cell>
          <cell r="K167">
            <v>0</v>
          </cell>
          <cell r="L167">
            <v>0</v>
          </cell>
          <cell r="M167">
            <v>0</v>
          </cell>
          <cell r="N167">
            <v>0</v>
          </cell>
          <cell r="O167">
            <v>2827970</v>
          </cell>
          <cell r="P167">
            <v>0</v>
          </cell>
          <cell r="Q167">
            <v>0</v>
          </cell>
          <cell r="R167">
            <v>71082</v>
          </cell>
          <cell r="S167">
            <v>0</v>
          </cell>
          <cell r="T167">
            <v>1312510</v>
          </cell>
          <cell r="U167">
            <v>0</v>
          </cell>
          <cell r="V167">
            <v>0</v>
          </cell>
          <cell r="W167">
            <v>0</v>
          </cell>
          <cell r="X167">
            <v>0</v>
          </cell>
          <cell r="Y167">
            <v>313580</v>
          </cell>
          <cell r="Z167">
            <v>2827970</v>
          </cell>
          <cell r="AA167">
            <v>4525142</v>
          </cell>
          <cell r="AB167" t="str">
            <v>ERPA</v>
          </cell>
          <cell r="AC167">
            <v>1101</v>
          </cell>
          <cell r="AD167">
            <v>2</v>
          </cell>
          <cell r="AE167">
            <v>107624</v>
          </cell>
        </row>
        <row r="168">
          <cell r="A168" t="str">
            <v>SML</v>
          </cell>
          <cell r="B168">
            <v>0</v>
          </cell>
          <cell r="C168" t="str">
            <v>DRLN</v>
          </cell>
          <cell r="D168">
            <v>7</v>
          </cell>
          <cell r="E168">
            <v>1</v>
          </cell>
          <cell r="F168" t="str">
            <v xml:space="preserve">B </v>
          </cell>
          <cell r="G168">
            <v>2</v>
          </cell>
          <cell r="H168">
            <v>4584</v>
          </cell>
          <cell r="I168">
            <v>186869</v>
          </cell>
          <cell r="J168">
            <v>0</v>
          </cell>
          <cell r="K168">
            <v>0</v>
          </cell>
          <cell r="L168">
            <v>0</v>
          </cell>
          <cell r="M168">
            <v>0</v>
          </cell>
          <cell r="N168">
            <v>0</v>
          </cell>
          <cell r="O168">
            <v>3625640</v>
          </cell>
          <cell r="P168">
            <v>0</v>
          </cell>
          <cell r="Q168">
            <v>0</v>
          </cell>
          <cell r="R168">
            <v>79045</v>
          </cell>
          <cell r="S168">
            <v>0</v>
          </cell>
          <cell r="T168">
            <v>374083</v>
          </cell>
          <cell r="U168">
            <v>616196</v>
          </cell>
          <cell r="V168">
            <v>378</v>
          </cell>
          <cell r="W168">
            <v>0</v>
          </cell>
          <cell r="X168">
            <v>0</v>
          </cell>
          <cell r="Y168">
            <v>384468</v>
          </cell>
          <cell r="Z168">
            <v>3625640</v>
          </cell>
          <cell r="AA168">
            <v>4463614</v>
          </cell>
          <cell r="AB168" t="str">
            <v>ERPA</v>
          </cell>
          <cell r="AC168">
            <v>1101</v>
          </cell>
          <cell r="AD168">
            <v>2</v>
          </cell>
          <cell r="AE168">
            <v>186719</v>
          </cell>
        </row>
        <row r="169">
          <cell r="A169" t="str">
            <v>SML</v>
          </cell>
          <cell r="B169">
            <v>0</v>
          </cell>
          <cell r="C169" t="str">
            <v>DRLN</v>
          </cell>
          <cell r="D169">
            <v>7</v>
          </cell>
          <cell r="E169">
            <v>1</v>
          </cell>
          <cell r="F169" t="str">
            <v xml:space="preserve">B </v>
          </cell>
          <cell r="G169">
            <v>3</v>
          </cell>
          <cell r="H169">
            <v>19688</v>
          </cell>
          <cell r="I169">
            <v>1529599</v>
          </cell>
          <cell r="J169">
            <v>0</v>
          </cell>
          <cell r="K169">
            <v>0</v>
          </cell>
          <cell r="L169">
            <v>0</v>
          </cell>
          <cell r="M169">
            <v>0</v>
          </cell>
          <cell r="N169">
            <v>0</v>
          </cell>
          <cell r="O169">
            <v>29657703</v>
          </cell>
          <cell r="P169">
            <v>0</v>
          </cell>
          <cell r="Q169">
            <v>0</v>
          </cell>
          <cell r="R169">
            <v>328101</v>
          </cell>
          <cell r="S169">
            <v>0</v>
          </cell>
          <cell r="T169">
            <v>1007363</v>
          </cell>
          <cell r="U169">
            <v>5041849</v>
          </cell>
          <cell r="V169">
            <v>0</v>
          </cell>
          <cell r="W169">
            <v>0</v>
          </cell>
          <cell r="X169">
            <v>0</v>
          </cell>
          <cell r="Y169">
            <v>2730137</v>
          </cell>
          <cell r="Z169">
            <v>29657703</v>
          </cell>
          <cell r="AA169">
            <v>33723304</v>
          </cell>
          <cell r="AB169" t="str">
            <v>ERPA</v>
          </cell>
          <cell r="AC169">
            <v>1101</v>
          </cell>
          <cell r="AD169">
            <v>2</v>
          </cell>
          <cell r="AE169">
            <v>1527279</v>
          </cell>
        </row>
        <row r="170">
          <cell r="A170" t="str">
            <v>SML</v>
          </cell>
          <cell r="B170">
            <v>0</v>
          </cell>
          <cell r="C170" t="str">
            <v>DRLN</v>
          </cell>
          <cell r="D170">
            <v>7</v>
          </cell>
          <cell r="E170">
            <v>1</v>
          </cell>
          <cell r="F170" t="str">
            <v xml:space="preserve">B </v>
          </cell>
          <cell r="G170">
            <v>4</v>
          </cell>
          <cell r="H170">
            <v>12826</v>
          </cell>
          <cell r="I170">
            <v>1561539</v>
          </cell>
          <cell r="J170">
            <v>0</v>
          </cell>
          <cell r="K170">
            <v>0</v>
          </cell>
          <cell r="L170">
            <v>0</v>
          </cell>
          <cell r="M170">
            <v>0</v>
          </cell>
          <cell r="N170">
            <v>0</v>
          </cell>
          <cell r="O170">
            <v>30278390</v>
          </cell>
          <cell r="P170">
            <v>0</v>
          </cell>
          <cell r="Q170">
            <v>0</v>
          </cell>
          <cell r="R170">
            <v>400143</v>
          </cell>
          <cell r="S170">
            <v>0</v>
          </cell>
          <cell r="T170">
            <v>888855</v>
          </cell>
          <cell r="U170">
            <v>5147367</v>
          </cell>
          <cell r="V170">
            <v>0</v>
          </cell>
          <cell r="W170">
            <v>0</v>
          </cell>
          <cell r="X170">
            <v>0</v>
          </cell>
          <cell r="Y170">
            <v>2515869</v>
          </cell>
          <cell r="Z170">
            <v>30278390</v>
          </cell>
          <cell r="AA170">
            <v>34083257</v>
          </cell>
          <cell r="AB170" t="str">
            <v>ERPA</v>
          </cell>
          <cell r="AC170">
            <v>1101</v>
          </cell>
          <cell r="AD170">
            <v>2</v>
          </cell>
          <cell r="AE170">
            <v>1561539</v>
          </cell>
        </row>
        <row r="171">
          <cell r="A171" t="str">
            <v>SML</v>
          </cell>
          <cell r="B171">
            <v>0</v>
          </cell>
          <cell r="C171" t="str">
            <v>DRLN</v>
          </cell>
          <cell r="D171">
            <v>7</v>
          </cell>
          <cell r="E171">
            <v>1</v>
          </cell>
          <cell r="F171" t="str">
            <v xml:space="preserve">B </v>
          </cell>
          <cell r="G171">
            <v>5</v>
          </cell>
          <cell r="H171">
            <v>5105</v>
          </cell>
          <cell r="I171">
            <v>878112</v>
          </cell>
          <cell r="J171">
            <v>0</v>
          </cell>
          <cell r="K171">
            <v>0</v>
          </cell>
          <cell r="L171">
            <v>0</v>
          </cell>
          <cell r="M171">
            <v>0</v>
          </cell>
          <cell r="N171">
            <v>0</v>
          </cell>
          <cell r="O171">
            <v>17020338</v>
          </cell>
          <cell r="P171">
            <v>0</v>
          </cell>
          <cell r="Q171">
            <v>0</v>
          </cell>
          <cell r="R171">
            <v>224284</v>
          </cell>
          <cell r="S171">
            <v>0</v>
          </cell>
          <cell r="T171">
            <v>458412</v>
          </cell>
          <cell r="U171">
            <v>2893538</v>
          </cell>
          <cell r="V171">
            <v>0</v>
          </cell>
          <cell r="W171">
            <v>0</v>
          </cell>
          <cell r="X171">
            <v>0</v>
          </cell>
          <cell r="Y171">
            <v>1762348</v>
          </cell>
          <cell r="Z171">
            <v>17020338</v>
          </cell>
          <cell r="AA171">
            <v>19465382</v>
          </cell>
          <cell r="AB171" t="str">
            <v>ERPA</v>
          </cell>
          <cell r="AC171">
            <v>1101</v>
          </cell>
          <cell r="AD171">
            <v>2</v>
          </cell>
          <cell r="AE171">
            <v>878112</v>
          </cell>
        </row>
        <row r="172">
          <cell r="A172" t="str">
            <v>SML</v>
          </cell>
          <cell r="B172">
            <v>0</v>
          </cell>
          <cell r="C172" t="str">
            <v>DRLN</v>
          </cell>
          <cell r="D172">
            <v>7</v>
          </cell>
          <cell r="E172">
            <v>1</v>
          </cell>
          <cell r="F172" t="str">
            <v xml:space="preserve">B </v>
          </cell>
          <cell r="G172">
            <v>6</v>
          </cell>
          <cell r="H172">
            <v>2919</v>
          </cell>
          <cell r="I172">
            <v>680198</v>
          </cell>
          <cell r="J172">
            <v>0</v>
          </cell>
          <cell r="K172">
            <v>0</v>
          </cell>
          <cell r="L172">
            <v>0</v>
          </cell>
          <cell r="M172">
            <v>0</v>
          </cell>
          <cell r="N172">
            <v>0</v>
          </cell>
          <cell r="O172">
            <v>13186969</v>
          </cell>
          <cell r="P172">
            <v>0</v>
          </cell>
          <cell r="Q172">
            <v>0</v>
          </cell>
          <cell r="R172">
            <v>215375</v>
          </cell>
          <cell r="S172">
            <v>0</v>
          </cell>
          <cell r="T172">
            <v>392802</v>
          </cell>
          <cell r="U172">
            <v>2242521</v>
          </cell>
          <cell r="V172">
            <v>0</v>
          </cell>
          <cell r="W172">
            <v>0</v>
          </cell>
          <cell r="X172">
            <v>0</v>
          </cell>
          <cell r="Y172">
            <v>975568</v>
          </cell>
          <cell r="Z172">
            <v>13186969</v>
          </cell>
          <cell r="AA172">
            <v>14770714</v>
          </cell>
          <cell r="AB172" t="str">
            <v>ERPA</v>
          </cell>
          <cell r="AC172">
            <v>1101</v>
          </cell>
          <cell r="AD172">
            <v>2</v>
          </cell>
          <cell r="AE172">
            <v>680198</v>
          </cell>
        </row>
        <row r="173">
          <cell r="A173" t="str">
            <v>SML</v>
          </cell>
          <cell r="B173">
            <v>0</v>
          </cell>
          <cell r="C173" t="str">
            <v>DRLN</v>
          </cell>
          <cell r="D173">
            <v>7</v>
          </cell>
          <cell r="E173">
            <v>1</v>
          </cell>
          <cell r="F173" t="str">
            <v xml:space="preserve">B </v>
          </cell>
          <cell r="G173">
            <v>7</v>
          </cell>
          <cell r="H173">
            <v>558</v>
          </cell>
          <cell r="I173">
            <v>180219</v>
          </cell>
          <cell r="J173">
            <v>0</v>
          </cell>
          <cell r="K173">
            <v>0</v>
          </cell>
          <cell r="L173">
            <v>0</v>
          </cell>
          <cell r="M173">
            <v>0</v>
          </cell>
          <cell r="N173">
            <v>0</v>
          </cell>
          <cell r="O173">
            <v>3628257</v>
          </cell>
          <cell r="P173">
            <v>0</v>
          </cell>
          <cell r="Q173">
            <v>0</v>
          </cell>
          <cell r="R173">
            <v>44447</v>
          </cell>
          <cell r="S173">
            <v>0</v>
          </cell>
          <cell r="T173">
            <v>87761</v>
          </cell>
          <cell r="U173">
            <v>725897</v>
          </cell>
          <cell r="V173">
            <v>283</v>
          </cell>
          <cell r="W173">
            <v>0</v>
          </cell>
          <cell r="X173">
            <v>0</v>
          </cell>
          <cell r="Y173">
            <v>244532</v>
          </cell>
          <cell r="Z173">
            <v>3628257</v>
          </cell>
          <cell r="AA173">
            <v>4005280</v>
          </cell>
          <cell r="AB173" t="str">
            <v>ERPA</v>
          </cell>
          <cell r="AC173">
            <v>1101</v>
          </cell>
          <cell r="AD173">
            <v>2</v>
          </cell>
          <cell r="AE173">
            <v>180219</v>
          </cell>
        </row>
        <row r="174">
          <cell r="A174" t="str">
            <v>SML</v>
          </cell>
          <cell r="B174">
            <v>0</v>
          </cell>
          <cell r="C174" t="str">
            <v>DRLN</v>
          </cell>
          <cell r="D174">
            <v>7</v>
          </cell>
          <cell r="E174">
            <v>1</v>
          </cell>
          <cell r="F174" t="str">
            <v xml:space="preserve">B </v>
          </cell>
          <cell r="G174">
            <v>8</v>
          </cell>
          <cell r="H174">
            <v>188</v>
          </cell>
          <cell r="I174">
            <v>77681</v>
          </cell>
          <cell r="J174">
            <v>0</v>
          </cell>
          <cell r="K174">
            <v>0</v>
          </cell>
          <cell r="L174">
            <v>0</v>
          </cell>
          <cell r="M174">
            <v>0</v>
          </cell>
          <cell r="N174">
            <v>0</v>
          </cell>
          <cell r="O174">
            <v>1563263</v>
          </cell>
          <cell r="P174">
            <v>0</v>
          </cell>
          <cell r="Q174">
            <v>0</v>
          </cell>
          <cell r="R174">
            <v>21264</v>
          </cell>
          <cell r="S174">
            <v>0</v>
          </cell>
          <cell r="T174">
            <v>63459</v>
          </cell>
          <cell r="U174">
            <v>312720</v>
          </cell>
          <cell r="V174">
            <v>189</v>
          </cell>
          <cell r="W174">
            <v>0</v>
          </cell>
          <cell r="X174">
            <v>0</v>
          </cell>
          <cell r="Y174">
            <v>85285</v>
          </cell>
          <cell r="Z174">
            <v>1563263</v>
          </cell>
          <cell r="AA174">
            <v>1733460</v>
          </cell>
          <cell r="AB174" t="str">
            <v>ERPA</v>
          </cell>
          <cell r="AC174">
            <v>1101</v>
          </cell>
          <cell r="AD174">
            <v>2</v>
          </cell>
          <cell r="AE174">
            <v>77681</v>
          </cell>
        </row>
        <row r="175">
          <cell r="A175" t="str">
            <v>SML</v>
          </cell>
          <cell r="B175">
            <v>0</v>
          </cell>
          <cell r="C175" t="str">
            <v>DRLN</v>
          </cell>
          <cell r="D175">
            <v>7</v>
          </cell>
          <cell r="E175">
            <v>1</v>
          </cell>
          <cell r="F175" t="str">
            <v xml:space="preserve">B </v>
          </cell>
          <cell r="G175">
            <v>9</v>
          </cell>
          <cell r="H175">
            <v>165</v>
          </cell>
          <cell r="I175">
            <v>76582</v>
          </cell>
          <cell r="J175">
            <v>0</v>
          </cell>
          <cell r="K175">
            <v>0</v>
          </cell>
          <cell r="L175">
            <v>0</v>
          </cell>
          <cell r="M175">
            <v>0</v>
          </cell>
          <cell r="N175">
            <v>0</v>
          </cell>
          <cell r="O175">
            <v>1649110</v>
          </cell>
          <cell r="P175">
            <v>0</v>
          </cell>
          <cell r="Q175">
            <v>0</v>
          </cell>
          <cell r="R175">
            <v>14626</v>
          </cell>
          <cell r="S175">
            <v>0</v>
          </cell>
          <cell r="T175">
            <v>4422</v>
          </cell>
          <cell r="U175">
            <v>412348</v>
          </cell>
          <cell r="V175">
            <v>0</v>
          </cell>
          <cell r="W175">
            <v>0</v>
          </cell>
          <cell r="X175">
            <v>0</v>
          </cell>
          <cell r="Y175">
            <v>79319</v>
          </cell>
          <cell r="Z175">
            <v>1649110</v>
          </cell>
          <cell r="AA175">
            <v>1747477</v>
          </cell>
          <cell r="AB175" t="str">
            <v>ERPA</v>
          </cell>
          <cell r="AC175">
            <v>1101</v>
          </cell>
          <cell r="AD175">
            <v>2</v>
          </cell>
          <cell r="AE175">
            <v>76582</v>
          </cell>
        </row>
        <row r="176">
          <cell r="A176" t="str">
            <v>SML</v>
          </cell>
          <cell r="B176">
            <v>0</v>
          </cell>
          <cell r="C176" t="str">
            <v>DRLN</v>
          </cell>
          <cell r="D176">
            <v>7</v>
          </cell>
          <cell r="E176">
            <v>1</v>
          </cell>
          <cell r="F176" t="str">
            <v xml:space="preserve">B </v>
          </cell>
          <cell r="G176">
            <v>10</v>
          </cell>
          <cell r="H176">
            <v>47</v>
          </cell>
          <cell r="I176">
            <v>-37280</v>
          </cell>
          <cell r="J176">
            <v>0</v>
          </cell>
          <cell r="K176">
            <v>0</v>
          </cell>
          <cell r="L176">
            <v>0</v>
          </cell>
          <cell r="M176">
            <v>0</v>
          </cell>
          <cell r="N176">
            <v>0</v>
          </cell>
          <cell r="O176">
            <v>-774738</v>
          </cell>
          <cell r="P176">
            <v>0</v>
          </cell>
          <cell r="Q176">
            <v>0</v>
          </cell>
          <cell r="R176">
            <v>6281</v>
          </cell>
          <cell r="S176">
            <v>0</v>
          </cell>
          <cell r="T176">
            <v>15394</v>
          </cell>
          <cell r="U176">
            <v>-193670</v>
          </cell>
          <cell r="V176">
            <v>0</v>
          </cell>
          <cell r="W176">
            <v>0</v>
          </cell>
          <cell r="X176">
            <v>0</v>
          </cell>
          <cell r="Y176">
            <v>10444</v>
          </cell>
          <cell r="Z176">
            <v>-774738</v>
          </cell>
          <cell r="AA176">
            <v>-742619</v>
          </cell>
          <cell r="AB176" t="str">
            <v>ERPA</v>
          </cell>
          <cell r="AC176">
            <v>1101</v>
          </cell>
          <cell r="AD176">
            <v>2</v>
          </cell>
          <cell r="AE176">
            <v>-37280</v>
          </cell>
        </row>
        <row r="177">
          <cell r="A177" t="str">
            <v>SML</v>
          </cell>
          <cell r="B177">
            <v>0</v>
          </cell>
          <cell r="C177" t="str">
            <v>DRLN</v>
          </cell>
          <cell r="D177">
            <v>7</v>
          </cell>
          <cell r="E177">
            <v>1</v>
          </cell>
          <cell r="F177" t="str">
            <v xml:space="preserve">B </v>
          </cell>
          <cell r="G177">
            <v>11</v>
          </cell>
          <cell r="H177">
            <v>2252</v>
          </cell>
          <cell r="I177">
            <v>56323</v>
          </cell>
          <cell r="J177">
            <v>0</v>
          </cell>
          <cell r="K177">
            <v>0</v>
          </cell>
          <cell r="L177">
            <v>0</v>
          </cell>
          <cell r="M177">
            <v>0</v>
          </cell>
          <cell r="N177">
            <v>0</v>
          </cell>
          <cell r="O177">
            <v>318172</v>
          </cell>
          <cell r="P177">
            <v>0</v>
          </cell>
          <cell r="Q177">
            <v>0</v>
          </cell>
          <cell r="R177">
            <v>24696</v>
          </cell>
          <cell r="S177">
            <v>0</v>
          </cell>
          <cell r="T177">
            <v>147476</v>
          </cell>
          <cell r="U177">
            <v>0</v>
          </cell>
          <cell r="V177">
            <v>0</v>
          </cell>
          <cell r="W177">
            <v>0</v>
          </cell>
          <cell r="X177">
            <v>0</v>
          </cell>
          <cell r="Y177">
            <v>104566</v>
          </cell>
          <cell r="Z177">
            <v>318172</v>
          </cell>
          <cell r="AA177">
            <v>594910</v>
          </cell>
          <cell r="AB177" t="str">
            <v>ERPA</v>
          </cell>
          <cell r="AC177">
            <v>1101</v>
          </cell>
          <cell r="AD177">
            <v>2</v>
          </cell>
          <cell r="AE177">
            <v>36130</v>
          </cell>
        </row>
        <row r="178">
          <cell r="A178" t="str">
            <v>SML</v>
          </cell>
          <cell r="B178">
            <v>0</v>
          </cell>
          <cell r="C178" t="str">
            <v>DRLN</v>
          </cell>
          <cell r="D178">
            <v>7</v>
          </cell>
          <cell r="E178">
            <v>1</v>
          </cell>
          <cell r="F178" t="str">
            <v xml:space="preserve">B </v>
          </cell>
          <cell r="G178">
            <v>12</v>
          </cell>
          <cell r="H178">
            <v>5516</v>
          </cell>
          <cell r="I178">
            <v>375589</v>
          </cell>
          <cell r="J178">
            <v>0</v>
          </cell>
          <cell r="K178">
            <v>0</v>
          </cell>
          <cell r="L178">
            <v>0</v>
          </cell>
          <cell r="M178">
            <v>0</v>
          </cell>
          <cell r="N178">
            <v>0</v>
          </cell>
          <cell r="O178">
            <v>3569993</v>
          </cell>
          <cell r="P178">
            <v>0</v>
          </cell>
          <cell r="Q178">
            <v>0</v>
          </cell>
          <cell r="R178">
            <v>61558</v>
          </cell>
          <cell r="S178">
            <v>0</v>
          </cell>
          <cell r="T178">
            <v>144657</v>
          </cell>
          <cell r="U178">
            <v>607066</v>
          </cell>
          <cell r="V178">
            <v>472</v>
          </cell>
          <cell r="W178">
            <v>0</v>
          </cell>
          <cell r="X178">
            <v>0</v>
          </cell>
          <cell r="Y178">
            <v>781883</v>
          </cell>
          <cell r="Z178">
            <v>3569993</v>
          </cell>
          <cell r="AA178">
            <v>4558563</v>
          </cell>
          <cell r="AB178" t="str">
            <v>ERPA</v>
          </cell>
          <cell r="AC178">
            <v>1101</v>
          </cell>
          <cell r="AD178">
            <v>2</v>
          </cell>
          <cell r="AE178">
            <v>375589</v>
          </cell>
        </row>
        <row r="179">
          <cell r="A179" t="str">
            <v>SML</v>
          </cell>
          <cell r="B179">
            <v>0</v>
          </cell>
          <cell r="C179" t="str">
            <v>DRLN</v>
          </cell>
          <cell r="D179">
            <v>7</v>
          </cell>
          <cell r="E179">
            <v>1</v>
          </cell>
          <cell r="F179" t="str">
            <v xml:space="preserve">B </v>
          </cell>
          <cell r="G179">
            <v>13</v>
          </cell>
          <cell r="H179">
            <v>1345</v>
          </cell>
          <cell r="I179">
            <v>158408</v>
          </cell>
          <cell r="J179">
            <v>0</v>
          </cell>
          <cell r="K179">
            <v>0</v>
          </cell>
          <cell r="L179">
            <v>0</v>
          </cell>
          <cell r="M179">
            <v>0</v>
          </cell>
          <cell r="N179">
            <v>0</v>
          </cell>
          <cell r="O179">
            <v>2025987</v>
          </cell>
          <cell r="P179">
            <v>0</v>
          </cell>
          <cell r="Q179">
            <v>0</v>
          </cell>
          <cell r="R179">
            <v>29021</v>
          </cell>
          <cell r="S179">
            <v>0</v>
          </cell>
          <cell r="T179">
            <v>74460</v>
          </cell>
          <cell r="U179">
            <v>344456</v>
          </cell>
          <cell r="V179">
            <v>0</v>
          </cell>
          <cell r="W179">
            <v>0</v>
          </cell>
          <cell r="X179">
            <v>0</v>
          </cell>
          <cell r="Y179">
            <v>283857</v>
          </cell>
          <cell r="Z179">
            <v>2025987</v>
          </cell>
          <cell r="AA179">
            <v>2413325</v>
          </cell>
          <cell r="AB179" t="str">
            <v>ERPA</v>
          </cell>
          <cell r="AC179">
            <v>1101</v>
          </cell>
          <cell r="AD179">
            <v>2</v>
          </cell>
          <cell r="AE179">
            <v>158408</v>
          </cell>
        </row>
        <row r="180">
          <cell r="A180" t="str">
            <v>SML</v>
          </cell>
          <cell r="B180">
            <v>0</v>
          </cell>
          <cell r="C180" t="str">
            <v>DRLN</v>
          </cell>
          <cell r="D180">
            <v>7</v>
          </cell>
          <cell r="E180">
            <v>1</v>
          </cell>
          <cell r="F180" t="str">
            <v xml:space="preserve">B </v>
          </cell>
          <cell r="G180">
            <v>14</v>
          </cell>
          <cell r="H180">
            <v>120</v>
          </cell>
          <cell r="I180">
            <v>17488</v>
          </cell>
          <cell r="J180">
            <v>0</v>
          </cell>
          <cell r="K180">
            <v>0</v>
          </cell>
          <cell r="L180">
            <v>0</v>
          </cell>
          <cell r="M180">
            <v>0</v>
          </cell>
          <cell r="N180">
            <v>0</v>
          </cell>
          <cell r="O180">
            <v>222251</v>
          </cell>
          <cell r="P180">
            <v>0</v>
          </cell>
          <cell r="Q180">
            <v>0</v>
          </cell>
          <cell r="R180">
            <v>2864</v>
          </cell>
          <cell r="S180">
            <v>0</v>
          </cell>
          <cell r="T180">
            <v>2759</v>
          </cell>
          <cell r="U180">
            <v>37790</v>
          </cell>
          <cell r="V180">
            <v>0</v>
          </cell>
          <cell r="W180">
            <v>0</v>
          </cell>
          <cell r="X180">
            <v>0</v>
          </cell>
          <cell r="Y180">
            <v>34349</v>
          </cell>
          <cell r="Z180">
            <v>222251</v>
          </cell>
          <cell r="AA180">
            <v>262223</v>
          </cell>
          <cell r="AB180" t="str">
            <v>ERPA</v>
          </cell>
          <cell r="AC180">
            <v>1101</v>
          </cell>
          <cell r="AD180">
            <v>2</v>
          </cell>
          <cell r="AE180">
            <v>17488</v>
          </cell>
        </row>
        <row r="181">
          <cell r="A181" t="str">
            <v>SML</v>
          </cell>
          <cell r="B181">
            <v>0</v>
          </cell>
          <cell r="C181" t="str">
            <v>DRLN</v>
          </cell>
          <cell r="D181">
            <v>7</v>
          </cell>
          <cell r="E181">
            <v>1</v>
          </cell>
          <cell r="F181" t="str">
            <v xml:space="preserve">B </v>
          </cell>
          <cell r="G181">
            <v>15</v>
          </cell>
          <cell r="H181">
            <v>187</v>
          </cell>
          <cell r="I181">
            <v>28490</v>
          </cell>
          <cell r="J181">
            <v>0</v>
          </cell>
          <cell r="K181">
            <v>0</v>
          </cell>
          <cell r="L181">
            <v>0</v>
          </cell>
          <cell r="M181">
            <v>0</v>
          </cell>
          <cell r="N181">
            <v>0</v>
          </cell>
          <cell r="O181">
            <v>373932</v>
          </cell>
          <cell r="P181">
            <v>0</v>
          </cell>
          <cell r="Q181">
            <v>0</v>
          </cell>
          <cell r="R181">
            <v>13784</v>
          </cell>
          <cell r="S181">
            <v>0</v>
          </cell>
          <cell r="T181">
            <v>8595</v>
          </cell>
          <cell r="U181">
            <v>54614</v>
          </cell>
          <cell r="V181">
            <v>0</v>
          </cell>
          <cell r="W181">
            <v>0</v>
          </cell>
          <cell r="X181">
            <v>0</v>
          </cell>
          <cell r="Y181">
            <v>70664</v>
          </cell>
          <cell r="Z181">
            <v>373932</v>
          </cell>
          <cell r="AA181">
            <v>466975</v>
          </cell>
          <cell r="AB181" t="str">
            <v>ERPA</v>
          </cell>
          <cell r="AC181">
            <v>1101</v>
          </cell>
          <cell r="AD181">
            <v>2</v>
          </cell>
          <cell r="AE181">
            <v>28490</v>
          </cell>
        </row>
        <row r="182">
          <cell r="A182" t="str">
            <v>SML</v>
          </cell>
          <cell r="B182">
            <v>0</v>
          </cell>
          <cell r="C182" t="str">
            <v>DRLN</v>
          </cell>
          <cell r="D182">
            <v>7</v>
          </cell>
          <cell r="E182">
            <v>2</v>
          </cell>
          <cell r="F182" t="str">
            <v>A3</v>
          </cell>
          <cell r="G182">
            <v>26</v>
          </cell>
          <cell r="H182">
            <v>4</v>
          </cell>
          <cell r="I182">
            <v>6112138</v>
          </cell>
          <cell r="J182">
            <v>381315</v>
          </cell>
          <cell r="K182">
            <v>5730823</v>
          </cell>
          <cell r="L182">
            <v>15800</v>
          </cell>
          <cell r="M182">
            <v>12900</v>
          </cell>
          <cell r="N182">
            <v>8900</v>
          </cell>
          <cell r="O182">
            <v>35067153</v>
          </cell>
          <cell r="P182">
            <v>21244934</v>
          </cell>
          <cell r="Q182">
            <v>126783</v>
          </cell>
          <cell r="R182">
            <v>0</v>
          </cell>
          <cell r="S182">
            <v>0</v>
          </cell>
          <cell r="T182">
            <v>0</v>
          </cell>
          <cell r="U182">
            <v>14109718</v>
          </cell>
          <cell r="V182">
            <v>0</v>
          </cell>
          <cell r="W182">
            <v>0</v>
          </cell>
          <cell r="X182">
            <v>0</v>
          </cell>
          <cell r="Y182">
            <v>2244</v>
          </cell>
          <cell r="Z182">
            <v>56438870</v>
          </cell>
          <cell r="AA182">
            <v>56441114</v>
          </cell>
          <cell r="AB182" t="str">
            <v>ERPA</v>
          </cell>
          <cell r="AC182">
            <v>1101</v>
          </cell>
          <cell r="AD182">
            <v>2</v>
          </cell>
          <cell r="AE182">
            <v>6112138</v>
          </cell>
        </row>
        <row r="183">
          <cell r="A183" t="str">
            <v>SML</v>
          </cell>
          <cell r="B183">
            <v>0</v>
          </cell>
          <cell r="C183" t="str">
            <v>DRLN</v>
          </cell>
          <cell r="D183">
            <v>7</v>
          </cell>
          <cell r="E183">
            <v>2</v>
          </cell>
          <cell r="F183" t="str">
            <v>A4</v>
          </cell>
          <cell r="G183">
            <v>22</v>
          </cell>
          <cell r="H183">
            <v>9</v>
          </cell>
          <cell r="I183">
            <v>4038842</v>
          </cell>
          <cell r="J183">
            <v>368566</v>
          </cell>
          <cell r="K183">
            <v>3670276</v>
          </cell>
          <cell r="L183">
            <v>15388</v>
          </cell>
          <cell r="M183">
            <v>11666</v>
          </cell>
          <cell r="N183">
            <v>9125</v>
          </cell>
          <cell r="O183">
            <v>28706302</v>
          </cell>
          <cell r="P183">
            <v>27946498</v>
          </cell>
          <cell r="Q183">
            <v>817109</v>
          </cell>
          <cell r="R183">
            <v>89302</v>
          </cell>
          <cell r="S183">
            <v>0</v>
          </cell>
          <cell r="T183">
            <v>0</v>
          </cell>
          <cell r="U183">
            <v>14465514</v>
          </cell>
          <cell r="V183">
            <v>0</v>
          </cell>
          <cell r="W183">
            <v>392139</v>
          </cell>
          <cell r="X183">
            <v>0</v>
          </cell>
          <cell r="Y183">
            <v>19638</v>
          </cell>
          <cell r="Z183">
            <v>57862048</v>
          </cell>
          <cell r="AA183">
            <v>57970988</v>
          </cell>
          <cell r="AB183" t="str">
            <v>ERPA</v>
          </cell>
          <cell r="AC183">
            <v>1101</v>
          </cell>
          <cell r="AD183">
            <v>2</v>
          </cell>
          <cell r="AE183">
            <v>4038842</v>
          </cell>
        </row>
        <row r="184">
          <cell r="A184" t="str">
            <v>SML</v>
          </cell>
          <cell r="B184">
            <v>0</v>
          </cell>
          <cell r="C184" t="str">
            <v>DRLN</v>
          </cell>
          <cell r="D184">
            <v>7</v>
          </cell>
          <cell r="E184">
            <v>2</v>
          </cell>
          <cell r="F184" t="str">
            <v>A4</v>
          </cell>
          <cell r="G184">
            <v>21</v>
          </cell>
          <cell r="H184">
            <v>16</v>
          </cell>
          <cell r="I184">
            <v>1049178</v>
          </cell>
          <cell r="J184">
            <v>49102</v>
          </cell>
          <cell r="K184">
            <v>1000076</v>
          </cell>
          <cell r="L184">
            <v>4258</v>
          </cell>
          <cell r="M184">
            <v>4120</v>
          </cell>
          <cell r="N184">
            <v>0</v>
          </cell>
          <cell r="O184">
            <v>9476222</v>
          </cell>
          <cell r="P184">
            <v>3491596</v>
          </cell>
          <cell r="Q184">
            <v>536593</v>
          </cell>
          <cell r="R184">
            <v>141549</v>
          </cell>
          <cell r="S184">
            <v>0</v>
          </cell>
          <cell r="T184">
            <v>815343</v>
          </cell>
          <cell r="U184">
            <v>3399415</v>
          </cell>
          <cell r="V184">
            <v>0</v>
          </cell>
          <cell r="W184">
            <v>93239</v>
          </cell>
          <cell r="X184">
            <v>0</v>
          </cell>
          <cell r="Y184">
            <v>34788</v>
          </cell>
          <cell r="Z184">
            <v>13597650</v>
          </cell>
          <cell r="AA184">
            <v>14589330</v>
          </cell>
          <cell r="AB184" t="str">
            <v>ERPA</v>
          </cell>
          <cell r="AC184">
            <v>1101</v>
          </cell>
          <cell r="AD184">
            <v>2</v>
          </cell>
          <cell r="AE184">
            <v>1049178</v>
          </cell>
        </row>
        <row r="185">
          <cell r="A185" t="str">
            <v>SML</v>
          </cell>
          <cell r="B185">
            <v>0</v>
          </cell>
          <cell r="C185" t="str">
            <v>DRLN</v>
          </cell>
          <cell r="D185">
            <v>7</v>
          </cell>
          <cell r="E185">
            <v>2</v>
          </cell>
          <cell r="F185" t="str">
            <v>A4</v>
          </cell>
          <cell r="G185">
            <v>20</v>
          </cell>
          <cell r="H185">
            <v>43</v>
          </cell>
          <cell r="I185">
            <v>814111</v>
          </cell>
          <cell r="J185">
            <v>0</v>
          </cell>
          <cell r="K185">
            <v>0</v>
          </cell>
          <cell r="L185">
            <v>3667</v>
          </cell>
          <cell r="M185">
            <v>0</v>
          </cell>
          <cell r="N185">
            <v>0</v>
          </cell>
          <cell r="O185">
            <v>9341652</v>
          </cell>
          <cell r="P185">
            <v>2870037</v>
          </cell>
          <cell r="Q185">
            <v>583824</v>
          </cell>
          <cell r="R185">
            <v>113570</v>
          </cell>
          <cell r="S185">
            <v>0</v>
          </cell>
          <cell r="T185">
            <v>1077902</v>
          </cell>
          <cell r="U185">
            <v>3261686</v>
          </cell>
          <cell r="V185">
            <v>0</v>
          </cell>
          <cell r="W185">
            <v>251236</v>
          </cell>
          <cell r="X185">
            <v>0</v>
          </cell>
          <cell r="Y185">
            <v>87470</v>
          </cell>
          <cell r="Z185">
            <v>13046749</v>
          </cell>
          <cell r="AA185">
            <v>14325691</v>
          </cell>
          <cell r="AB185" t="str">
            <v>ERPA</v>
          </cell>
          <cell r="AC185">
            <v>1101</v>
          </cell>
          <cell r="AD185">
            <v>2</v>
          </cell>
          <cell r="AE185">
            <v>814111</v>
          </cell>
        </row>
        <row r="186">
          <cell r="A186" t="str">
            <v>SML</v>
          </cell>
          <cell r="B186">
            <v>0</v>
          </cell>
          <cell r="C186" t="str">
            <v>DRLN</v>
          </cell>
          <cell r="D186">
            <v>7</v>
          </cell>
          <cell r="E186">
            <v>2</v>
          </cell>
          <cell r="F186" t="str">
            <v xml:space="preserve">B </v>
          </cell>
          <cell r="G186">
            <v>0</v>
          </cell>
          <cell r="H186">
            <v>180</v>
          </cell>
          <cell r="I186">
            <v>211244</v>
          </cell>
          <cell r="J186">
            <v>0</v>
          </cell>
          <cell r="K186">
            <v>0</v>
          </cell>
          <cell r="L186">
            <v>0</v>
          </cell>
          <cell r="M186">
            <v>0</v>
          </cell>
          <cell r="N186">
            <v>0</v>
          </cell>
          <cell r="O186">
            <v>4397782</v>
          </cell>
          <cell r="P186">
            <v>0</v>
          </cell>
          <cell r="Q186">
            <v>0</v>
          </cell>
          <cell r="R186">
            <v>90475</v>
          </cell>
          <cell r="S186">
            <v>0</v>
          </cell>
          <cell r="T186">
            <v>1104426</v>
          </cell>
          <cell r="U186">
            <v>1093417</v>
          </cell>
          <cell r="V186">
            <v>0</v>
          </cell>
          <cell r="W186">
            <v>0</v>
          </cell>
          <cell r="X186">
            <v>0</v>
          </cell>
          <cell r="Y186">
            <v>207186</v>
          </cell>
          <cell r="Z186">
            <v>4397782</v>
          </cell>
          <cell r="AA186">
            <v>5799869</v>
          </cell>
          <cell r="AB186" t="str">
            <v>ERPA</v>
          </cell>
          <cell r="AC186">
            <v>1101</v>
          </cell>
          <cell r="AD186">
            <v>2</v>
          </cell>
          <cell r="AE186">
            <v>210254</v>
          </cell>
        </row>
        <row r="187">
          <cell r="A187" t="str">
            <v>SML</v>
          </cell>
          <cell r="B187">
            <v>0</v>
          </cell>
          <cell r="C187" t="str">
            <v>DRLN</v>
          </cell>
          <cell r="D187">
            <v>7</v>
          </cell>
          <cell r="E187">
            <v>3</v>
          </cell>
          <cell r="F187" t="str">
            <v>A4</v>
          </cell>
          <cell r="G187">
            <v>21</v>
          </cell>
          <cell r="H187">
            <v>1</v>
          </cell>
          <cell r="I187">
            <v>14504</v>
          </cell>
          <cell r="J187">
            <v>1086</v>
          </cell>
          <cell r="K187">
            <v>13418</v>
          </cell>
          <cell r="L187">
            <v>80</v>
          </cell>
          <cell r="M187">
            <v>80</v>
          </cell>
          <cell r="N187">
            <v>0</v>
          </cell>
          <cell r="O187">
            <v>153403</v>
          </cell>
          <cell r="P187">
            <v>55253</v>
          </cell>
          <cell r="Q187">
            <v>5692</v>
          </cell>
          <cell r="R187">
            <v>0</v>
          </cell>
          <cell r="S187">
            <v>0</v>
          </cell>
          <cell r="T187">
            <v>0</v>
          </cell>
          <cell r="U187">
            <v>53587</v>
          </cell>
          <cell r="V187">
            <v>0</v>
          </cell>
          <cell r="W187">
            <v>0</v>
          </cell>
          <cell r="X187">
            <v>0</v>
          </cell>
          <cell r="Y187">
            <v>2244</v>
          </cell>
          <cell r="Z187">
            <v>214348</v>
          </cell>
          <cell r="AA187">
            <v>216592</v>
          </cell>
          <cell r="AB187" t="str">
            <v>ERPA</v>
          </cell>
          <cell r="AC187">
            <v>1101</v>
          </cell>
          <cell r="AD187">
            <v>2</v>
          </cell>
          <cell r="AE187">
            <v>14504</v>
          </cell>
        </row>
        <row r="188">
          <cell r="A188" t="str">
            <v>SML</v>
          </cell>
          <cell r="B188">
            <v>0</v>
          </cell>
          <cell r="C188" t="str">
            <v>DRLN</v>
          </cell>
          <cell r="D188">
            <v>7</v>
          </cell>
          <cell r="E188">
            <v>3</v>
          </cell>
          <cell r="F188" t="str">
            <v>A4</v>
          </cell>
          <cell r="G188">
            <v>20</v>
          </cell>
          <cell r="H188">
            <v>34</v>
          </cell>
          <cell r="I188">
            <v>540139</v>
          </cell>
          <cell r="J188">
            <v>0</v>
          </cell>
          <cell r="K188">
            <v>0</v>
          </cell>
          <cell r="L188">
            <v>1918</v>
          </cell>
          <cell r="M188">
            <v>0</v>
          </cell>
          <cell r="N188">
            <v>0</v>
          </cell>
          <cell r="O188">
            <v>6197917</v>
          </cell>
          <cell r="P188">
            <v>1501156</v>
          </cell>
          <cell r="Q188">
            <v>269438</v>
          </cell>
          <cell r="R188">
            <v>43895</v>
          </cell>
          <cell r="S188">
            <v>0</v>
          </cell>
          <cell r="T188">
            <v>0</v>
          </cell>
          <cell r="U188">
            <v>2000932</v>
          </cell>
          <cell r="V188">
            <v>0</v>
          </cell>
          <cell r="W188">
            <v>56352</v>
          </cell>
          <cell r="X188">
            <v>0</v>
          </cell>
          <cell r="Y188">
            <v>75826</v>
          </cell>
          <cell r="Z188">
            <v>8024863</v>
          </cell>
          <cell r="AA188">
            <v>8144584</v>
          </cell>
          <cell r="AB188" t="str">
            <v>ERPA</v>
          </cell>
          <cell r="AC188">
            <v>1101</v>
          </cell>
          <cell r="AD188">
            <v>2</v>
          </cell>
          <cell r="AE188">
            <v>540139</v>
          </cell>
        </row>
        <row r="189">
          <cell r="A189" t="str">
            <v>SML</v>
          </cell>
          <cell r="B189">
            <v>0</v>
          </cell>
          <cell r="C189" t="str">
            <v>DRLN</v>
          </cell>
          <cell r="D189">
            <v>7</v>
          </cell>
          <cell r="E189">
            <v>3</v>
          </cell>
          <cell r="F189" t="str">
            <v xml:space="preserve">B </v>
          </cell>
          <cell r="G189">
            <v>0</v>
          </cell>
          <cell r="H189">
            <v>4845</v>
          </cell>
          <cell r="I189">
            <v>1112516</v>
          </cell>
          <cell r="J189">
            <v>0</v>
          </cell>
          <cell r="K189">
            <v>0</v>
          </cell>
          <cell r="L189">
            <v>0</v>
          </cell>
          <cell r="M189">
            <v>0</v>
          </cell>
          <cell r="N189">
            <v>0</v>
          </cell>
          <cell r="O189">
            <v>23209098</v>
          </cell>
          <cell r="P189">
            <v>0</v>
          </cell>
          <cell r="Q189">
            <v>0</v>
          </cell>
          <cell r="R189">
            <v>396980</v>
          </cell>
          <cell r="S189">
            <v>0</v>
          </cell>
          <cell r="T189">
            <v>1413737</v>
          </cell>
          <cell r="U189">
            <v>5751094</v>
          </cell>
          <cell r="V189">
            <v>94</v>
          </cell>
          <cell r="W189">
            <v>0</v>
          </cell>
          <cell r="X189">
            <v>0</v>
          </cell>
          <cell r="Y189">
            <v>2074894</v>
          </cell>
          <cell r="Z189">
            <v>23209098</v>
          </cell>
          <cell r="AA189">
            <v>27094803</v>
          </cell>
          <cell r="AB189" t="str">
            <v>ERPA</v>
          </cell>
          <cell r="AC189">
            <v>1101</v>
          </cell>
          <cell r="AD189">
            <v>2</v>
          </cell>
          <cell r="AE189">
            <v>1086284</v>
          </cell>
        </row>
        <row r="190">
          <cell r="A190" t="str">
            <v>SML</v>
          </cell>
          <cell r="B190">
            <v>0</v>
          </cell>
          <cell r="C190" t="str">
            <v>DRLN</v>
          </cell>
          <cell r="D190">
            <v>7</v>
          </cell>
          <cell r="E190">
            <v>4</v>
          </cell>
          <cell r="F190" t="str">
            <v>A4</v>
          </cell>
          <cell r="G190">
            <v>20</v>
          </cell>
          <cell r="H190">
            <v>3</v>
          </cell>
          <cell r="I190">
            <v>103453</v>
          </cell>
          <cell r="J190">
            <v>0</v>
          </cell>
          <cell r="K190">
            <v>0</v>
          </cell>
          <cell r="L190">
            <v>211</v>
          </cell>
          <cell r="M190">
            <v>0</v>
          </cell>
          <cell r="N190">
            <v>0</v>
          </cell>
          <cell r="O190">
            <v>801243</v>
          </cell>
          <cell r="P190">
            <v>111408</v>
          </cell>
          <cell r="Q190">
            <v>21833</v>
          </cell>
          <cell r="R190">
            <v>3819</v>
          </cell>
          <cell r="S190">
            <v>0</v>
          </cell>
          <cell r="T190">
            <v>0</v>
          </cell>
          <cell r="U190">
            <v>0</v>
          </cell>
          <cell r="V190">
            <v>0</v>
          </cell>
          <cell r="W190">
            <v>3696</v>
          </cell>
          <cell r="X190">
            <v>0</v>
          </cell>
          <cell r="Y190">
            <v>0</v>
          </cell>
          <cell r="Z190">
            <v>938180</v>
          </cell>
          <cell r="AA190">
            <v>941999</v>
          </cell>
          <cell r="AB190" t="str">
            <v>ERPA</v>
          </cell>
          <cell r="AC190">
            <v>1101</v>
          </cell>
          <cell r="AD190">
            <v>2</v>
          </cell>
          <cell r="AE190">
            <v>103453</v>
          </cell>
        </row>
        <row r="191">
          <cell r="A191" t="str">
            <v>SML</v>
          </cell>
          <cell r="B191">
            <v>0</v>
          </cell>
          <cell r="C191" t="str">
            <v>DRLN</v>
          </cell>
          <cell r="D191">
            <v>7</v>
          </cell>
          <cell r="E191">
            <v>4</v>
          </cell>
          <cell r="F191" t="str">
            <v xml:space="preserve">B </v>
          </cell>
          <cell r="G191">
            <v>0</v>
          </cell>
          <cell r="H191">
            <v>161</v>
          </cell>
          <cell r="I191">
            <v>138418</v>
          </cell>
          <cell r="J191">
            <v>0</v>
          </cell>
          <cell r="K191">
            <v>0</v>
          </cell>
          <cell r="L191">
            <v>0</v>
          </cell>
          <cell r="M191">
            <v>0</v>
          </cell>
          <cell r="N191">
            <v>0</v>
          </cell>
          <cell r="O191">
            <v>1355029</v>
          </cell>
          <cell r="P191">
            <v>0</v>
          </cell>
          <cell r="Q191">
            <v>0</v>
          </cell>
          <cell r="R191">
            <v>10</v>
          </cell>
          <cell r="S191">
            <v>0</v>
          </cell>
          <cell r="T191">
            <v>199882</v>
          </cell>
          <cell r="U191">
            <v>0</v>
          </cell>
          <cell r="V191">
            <v>189</v>
          </cell>
          <cell r="W191">
            <v>0</v>
          </cell>
          <cell r="X191">
            <v>0</v>
          </cell>
          <cell r="Y191">
            <v>0</v>
          </cell>
          <cell r="Z191">
            <v>1355029</v>
          </cell>
          <cell r="AA191">
            <v>1555110</v>
          </cell>
          <cell r="AB191" t="str">
            <v>ERPA</v>
          </cell>
          <cell r="AC191">
            <v>1101</v>
          </cell>
          <cell r="AD191">
            <v>2</v>
          </cell>
          <cell r="AE191">
            <v>137964</v>
          </cell>
        </row>
        <row r="192">
          <cell r="A192" t="str">
            <v>SML</v>
          </cell>
          <cell r="B192">
            <v>0</v>
          </cell>
          <cell r="C192" t="str">
            <v>DRLN</v>
          </cell>
          <cell r="D192">
            <v>7</v>
          </cell>
          <cell r="E192">
            <v>5</v>
          </cell>
          <cell r="F192" t="str">
            <v>A4</v>
          </cell>
          <cell r="G192">
            <v>21</v>
          </cell>
          <cell r="H192">
            <v>1</v>
          </cell>
          <cell r="I192">
            <v>25046</v>
          </cell>
          <cell r="J192">
            <v>1299</v>
          </cell>
          <cell r="K192">
            <v>23747</v>
          </cell>
          <cell r="L192">
            <v>109</v>
          </cell>
          <cell r="M192">
            <v>109</v>
          </cell>
          <cell r="N192">
            <v>0</v>
          </cell>
          <cell r="O192">
            <v>233195</v>
          </cell>
          <cell r="P192">
            <v>75283</v>
          </cell>
          <cell r="Q192">
            <v>0</v>
          </cell>
          <cell r="R192">
            <v>0</v>
          </cell>
          <cell r="S192">
            <v>0</v>
          </cell>
          <cell r="T192">
            <v>0</v>
          </cell>
          <cell r="U192">
            <v>77120</v>
          </cell>
          <cell r="V192">
            <v>0</v>
          </cell>
          <cell r="W192">
            <v>0</v>
          </cell>
          <cell r="X192">
            <v>0</v>
          </cell>
          <cell r="Y192">
            <v>0</v>
          </cell>
          <cell r="Z192">
            <v>308478</v>
          </cell>
          <cell r="AA192">
            <v>308478</v>
          </cell>
          <cell r="AB192" t="str">
            <v>ERPA</v>
          </cell>
          <cell r="AC192">
            <v>1101</v>
          </cell>
          <cell r="AD192">
            <v>2</v>
          </cell>
          <cell r="AE192">
            <v>25046</v>
          </cell>
        </row>
        <row r="193">
          <cell r="A193" t="str">
            <v>SML</v>
          </cell>
          <cell r="B193">
            <v>0</v>
          </cell>
          <cell r="C193" t="str">
            <v>DRLN</v>
          </cell>
          <cell r="D193">
            <v>7</v>
          </cell>
          <cell r="E193">
            <v>5</v>
          </cell>
          <cell r="F193" t="str">
            <v>A4</v>
          </cell>
          <cell r="G193">
            <v>20</v>
          </cell>
          <cell r="H193">
            <v>12</v>
          </cell>
          <cell r="I193">
            <v>94905</v>
          </cell>
          <cell r="J193">
            <v>0</v>
          </cell>
          <cell r="K193">
            <v>0</v>
          </cell>
          <cell r="L193">
            <v>425</v>
          </cell>
          <cell r="M193">
            <v>0</v>
          </cell>
          <cell r="N193">
            <v>0</v>
          </cell>
          <cell r="O193">
            <v>871826</v>
          </cell>
          <cell r="P193">
            <v>267476</v>
          </cell>
          <cell r="Q193">
            <v>31842</v>
          </cell>
          <cell r="R193">
            <v>8818</v>
          </cell>
          <cell r="S193">
            <v>0</v>
          </cell>
          <cell r="T193">
            <v>378000</v>
          </cell>
          <cell r="U193">
            <v>73942</v>
          </cell>
          <cell r="V193">
            <v>0</v>
          </cell>
          <cell r="W193">
            <v>10762</v>
          </cell>
          <cell r="X193">
            <v>0</v>
          </cell>
          <cell r="Y193">
            <v>0</v>
          </cell>
          <cell r="Z193">
            <v>1181906</v>
          </cell>
          <cell r="AA193">
            <v>1568724</v>
          </cell>
          <cell r="AB193" t="str">
            <v>ERPA</v>
          </cell>
          <cell r="AC193">
            <v>1101</v>
          </cell>
          <cell r="AD193">
            <v>2</v>
          </cell>
          <cell r="AE193">
            <v>94905</v>
          </cell>
        </row>
        <row r="194">
          <cell r="A194" t="str">
            <v>SML</v>
          </cell>
          <cell r="B194">
            <v>0</v>
          </cell>
          <cell r="C194" t="str">
            <v>DRLN</v>
          </cell>
          <cell r="D194">
            <v>7</v>
          </cell>
          <cell r="E194">
            <v>5</v>
          </cell>
          <cell r="F194" t="str">
            <v xml:space="preserve">B </v>
          </cell>
          <cell r="G194">
            <v>0</v>
          </cell>
          <cell r="H194">
            <v>173</v>
          </cell>
          <cell r="I194">
            <v>184657</v>
          </cell>
          <cell r="J194">
            <v>0</v>
          </cell>
          <cell r="K194">
            <v>0</v>
          </cell>
          <cell r="L194">
            <v>0</v>
          </cell>
          <cell r="M194">
            <v>0</v>
          </cell>
          <cell r="N194">
            <v>0</v>
          </cell>
          <cell r="O194">
            <v>3550245</v>
          </cell>
          <cell r="P194">
            <v>0</v>
          </cell>
          <cell r="Q194">
            <v>0</v>
          </cell>
          <cell r="R194">
            <v>11474</v>
          </cell>
          <cell r="S194">
            <v>0</v>
          </cell>
          <cell r="T194">
            <v>289619</v>
          </cell>
          <cell r="U194">
            <v>666096</v>
          </cell>
          <cell r="V194">
            <v>0</v>
          </cell>
          <cell r="W194">
            <v>0</v>
          </cell>
          <cell r="X194">
            <v>0</v>
          </cell>
          <cell r="Y194">
            <v>0</v>
          </cell>
          <cell r="Z194">
            <v>3550245</v>
          </cell>
          <cell r="AA194">
            <v>3851338</v>
          </cell>
          <cell r="AB194" t="str">
            <v>ERPA</v>
          </cell>
          <cell r="AC194">
            <v>1101</v>
          </cell>
          <cell r="AD194">
            <v>2</v>
          </cell>
          <cell r="AE194">
            <v>184135</v>
          </cell>
        </row>
        <row r="195">
          <cell r="A195" t="str">
            <v>SML</v>
          </cell>
          <cell r="B195">
            <v>0</v>
          </cell>
          <cell r="C195" t="str">
            <v>DRLN</v>
          </cell>
          <cell r="D195">
            <v>7</v>
          </cell>
          <cell r="E195">
            <v>6</v>
          </cell>
          <cell r="F195" t="str">
            <v xml:space="preserve">B </v>
          </cell>
          <cell r="G195">
            <v>0</v>
          </cell>
          <cell r="H195">
            <v>2</v>
          </cell>
          <cell r="I195">
            <v>357170</v>
          </cell>
          <cell r="J195">
            <v>0</v>
          </cell>
          <cell r="K195">
            <v>0</v>
          </cell>
          <cell r="L195">
            <v>0</v>
          </cell>
          <cell r="M195">
            <v>0</v>
          </cell>
          <cell r="N195">
            <v>0</v>
          </cell>
          <cell r="O195">
            <v>4205080</v>
          </cell>
          <cell r="P195">
            <v>0</v>
          </cell>
          <cell r="Q195">
            <v>0</v>
          </cell>
          <cell r="R195">
            <v>31482</v>
          </cell>
          <cell r="S195">
            <v>0</v>
          </cell>
          <cell r="T195">
            <v>0</v>
          </cell>
          <cell r="U195">
            <v>1051271</v>
          </cell>
          <cell r="V195">
            <v>0</v>
          </cell>
          <cell r="W195">
            <v>0</v>
          </cell>
          <cell r="X195">
            <v>0</v>
          </cell>
          <cell r="Y195">
            <v>0</v>
          </cell>
          <cell r="Z195">
            <v>4205080</v>
          </cell>
          <cell r="AA195">
            <v>4236562</v>
          </cell>
          <cell r="AB195" t="str">
            <v>ERPA</v>
          </cell>
          <cell r="AC195">
            <v>1101</v>
          </cell>
          <cell r="AD195">
            <v>2</v>
          </cell>
          <cell r="AE195">
            <v>357170</v>
          </cell>
        </row>
        <row r="196">
          <cell r="A196" t="str">
            <v>SML</v>
          </cell>
          <cell r="B196">
            <v>0</v>
          </cell>
          <cell r="C196" t="str">
            <v>DRLN</v>
          </cell>
          <cell r="D196">
            <v>7</v>
          </cell>
          <cell r="E196">
            <v>7</v>
          </cell>
          <cell r="F196" t="str">
            <v>A4</v>
          </cell>
          <cell r="G196">
            <v>22</v>
          </cell>
          <cell r="H196">
            <v>1</v>
          </cell>
          <cell r="I196">
            <v>384671</v>
          </cell>
          <cell r="J196">
            <v>30162</v>
          </cell>
          <cell r="K196">
            <v>354509</v>
          </cell>
          <cell r="L196">
            <v>1340</v>
          </cell>
          <cell r="M196">
            <v>675</v>
          </cell>
          <cell r="N196">
            <v>665</v>
          </cell>
          <cell r="O196">
            <v>2293736</v>
          </cell>
          <cell r="P196">
            <v>1566400</v>
          </cell>
          <cell r="Q196">
            <v>145647</v>
          </cell>
          <cell r="R196">
            <v>0</v>
          </cell>
          <cell r="S196">
            <v>0</v>
          </cell>
          <cell r="T196">
            <v>0</v>
          </cell>
          <cell r="U196">
            <v>1037819</v>
          </cell>
          <cell r="V196">
            <v>0</v>
          </cell>
          <cell r="W196">
            <v>145493</v>
          </cell>
          <cell r="X196">
            <v>0</v>
          </cell>
          <cell r="Y196">
            <v>0</v>
          </cell>
          <cell r="Z196">
            <v>4151276</v>
          </cell>
          <cell r="AA196">
            <v>4151276</v>
          </cell>
          <cell r="AB196" t="str">
            <v>ERPA</v>
          </cell>
          <cell r="AC196">
            <v>1101</v>
          </cell>
          <cell r="AD196">
            <v>2</v>
          </cell>
          <cell r="AE196">
            <v>384671</v>
          </cell>
        </row>
        <row r="197">
          <cell r="A197" t="str">
            <v>SML</v>
          </cell>
          <cell r="B197">
            <v>0</v>
          </cell>
          <cell r="C197" t="str">
            <v>DRLN</v>
          </cell>
          <cell r="D197">
            <v>7</v>
          </cell>
          <cell r="E197">
            <v>7</v>
          </cell>
          <cell r="F197" t="str">
            <v>A4</v>
          </cell>
          <cell r="G197">
            <v>20</v>
          </cell>
          <cell r="H197">
            <v>44</v>
          </cell>
          <cell r="I197">
            <v>709466</v>
          </cell>
          <cell r="J197">
            <v>0</v>
          </cell>
          <cell r="K197">
            <v>0</v>
          </cell>
          <cell r="L197">
            <v>1617</v>
          </cell>
          <cell r="M197">
            <v>0</v>
          </cell>
          <cell r="N197">
            <v>0</v>
          </cell>
          <cell r="O197">
            <v>6919662</v>
          </cell>
          <cell r="P197">
            <v>1081656</v>
          </cell>
          <cell r="Q197">
            <v>280501</v>
          </cell>
          <cell r="R197">
            <v>0</v>
          </cell>
          <cell r="S197">
            <v>0</v>
          </cell>
          <cell r="T197">
            <v>0</v>
          </cell>
          <cell r="U197">
            <v>2081908</v>
          </cell>
          <cell r="V197">
            <v>0</v>
          </cell>
          <cell r="W197">
            <v>45816</v>
          </cell>
          <cell r="X197">
            <v>0</v>
          </cell>
          <cell r="Y197">
            <v>0</v>
          </cell>
          <cell r="Z197">
            <v>8327635</v>
          </cell>
          <cell r="AA197">
            <v>8327635</v>
          </cell>
          <cell r="AB197" t="str">
            <v>ERPA</v>
          </cell>
          <cell r="AC197">
            <v>1101</v>
          </cell>
          <cell r="AD197">
            <v>2</v>
          </cell>
          <cell r="AE197">
            <v>709466</v>
          </cell>
        </row>
        <row r="198">
          <cell r="A198" t="str">
            <v>SML</v>
          </cell>
          <cell r="B198">
            <v>0</v>
          </cell>
          <cell r="C198" t="str">
            <v>DRLN</v>
          </cell>
          <cell r="D198">
            <v>7</v>
          </cell>
          <cell r="E198">
            <v>7</v>
          </cell>
          <cell r="F198" t="str">
            <v xml:space="preserve">B </v>
          </cell>
          <cell r="G198">
            <v>0</v>
          </cell>
          <cell r="H198">
            <v>32</v>
          </cell>
          <cell r="I198">
            <v>73531</v>
          </cell>
          <cell r="J198">
            <v>0</v>
          </cell>
          <cell r="K198">
            <v>0</v>
          </cell>
          <cell r="L198">
            <v>0</v>
          </cell>
          <cell r="M198">
            <v>0</v>
          </cell>
          <cell r="N198">
            <v>0</v>
          </cell>
          <cell r="O198">
            <v>1301104</v>
          </cell>
          <cell r="P198">
            <v>0</v>
          </cell>
          <cell r="Q198">
            <v>0</v>
          </cell>
          <cell r="R198">
            <v>0</v>
          </cell>
          <cell r="S198">
            <v>0</v>
          </cell>
          <cell r="T198">
            <v>0</v>
          </cell>
          <cell r="U198">
            <v>325274</v>
          </cell>
          <cell r="V198">
            <v>0</v>
          </cell>
          <cell r="W198">
            <v>0</v>
          </cell>
          <cell r="X198">
            <v>0</v>
          </cell>
          <cell r="Y198">
            <v>0</v>
          </cell>
          <cell r="Z198">
            <v>1301104</v>
          </cell>
          <cell r="AA198">
            <v>1301104</v>
          </cell>
          <cell r="AB198" t="str">
            <v>ERPA</v>
          </cell>
          <cell r="AC198">
            <v>1101</v>
          </cell>
          <cell r="AD198">
            <v>2</v>
          </cell>
          <cell r="AE198">
            <v>72861</v>
          </cell>
        </row>
        <row r="199">
          <cell r="A199" t="str">
            <v>SML</v>
          </cell>
          <cell r="B199">
            <v>0</v>
          </cell>
          <cell r="C199" t="str">
            <v>DRLN</v>
          </cell>
          <cell r="D199">
            <v>7</v>
          </cell>
          <cell r="E199">
            <v>8</v>
          </cell>
          <cell r="F199" t="str">
            <v xml:space="preserve">B </v>
          </cell>
          <cell r="G199">
            <v>0</v>
          </cell>
          <cell r="H199">
            <v>6</v>
          </cell>
          <cell r="I199">
            <v>10039</v>
          </cell>
          <cell r="J199">
            <v>0</v>
          </cell>
          <cell r="K199">
            <v>0</v>
          </cell>
          <cell r="L199">
            <v>0</v>
          </cell>
          <cell r="M199">
            <v>0</v>
          </cell>
          <cell r="N199">
            <v>0</v>
          </cell>
          <cell r="O199">
            <v>208998</v>
          </cell>
          <cell r="P199">
            <v>0</v>
          </cell>
          <cell r="Q199">
            <v>0</v>
          </cell>
          <cell r="R199">
            <v>0</v>
          </cell>
          <cell r="S199">
            <v>0</v>
          </cell>
          <cell r="T199">
            <v>0</v>
          </cell>
          <cell r="U199">
            <v>52249</v>
          </cell>
          <cell r="V199">
            <v>0</v>
          </cell>
          <cell r="W199">
            <v>0</v>
          </cell>
          <cell r="X199">
            <v>0</v>
          </cell>
          <cell r="Y199">
            <v>0</v>
          </cell>
          <cell r="Z199">
            <v>208998</v>
          </cell>
          <cell r="AA199">
            <v>208998</v>
          </cell>
          <cell r="AB199" t="str">
            <v>ERPA</v>
          </cell>
          <cell r="AC199">
            <v>1101</v>
          </cell>
          <cell r="AD199">
            <v>2</v>
          </cell>
          <cell r="AE199">
            <v>9939</v>
          </cell>
        </row>
        <row r="200">
          <cell r="A200" t="str">
            <v>SML</v>
          </cell>
          <cell r="B200">
            <v>0</v>
          </cell>
          <cell r="C200" t="str">
            <v>DRLN</v>
          </cell>
          <cell r="D200">
            <v>8</v>
          </cell>
          <cell r="E200">
            <v>1</v>
          </cell>
          <cell r="F200" t="str">
            <v>A4</v>
          </cell>
          <cell r="G200">
            <v>20</v>
          </cell>
          <cell r="H200">
            <v>7</v>
          </cell>
          <cell r="I200">
            <v>24262</v>
          </cell>
          <cell r="J200">
            <v>0</v>
          </cell>
          <cell r="K200">
            <v>0</v>
          </cell>
          <cell r="L200">
            <v>132</v>
          </cell>
          <cell r="M200">
            <v>0</v>
          </cell>
          <cell r="N200">
            <v>0</v>
          </cell>
          <cell r="O200">
            <v>278400</v>
          </cell>
          <cell r="P200">
            <v>103312</v>
          </cell>
          <cell r="Q200">
            <v>12026</v>
          </cell>
          <cell r="R200">
            <v>8476</v>
          </cell>
          <cell r="S200">
            <v>0</v>
          </cell>
          <cell r="T200">
            <v>0</v>
          </cell>
          <cell r="U200">
            <v>45374</v>
          </cell>
          <cell r="V200">
            <v>0</v>
          </cell>
          <cell r="W200">
            <v>5479</v>
          </cell>
          <cell r="X200">
            <v>0</v>
          </cell>
          <cell r="Y200">
            <v>720</v>
          </cell>
          <cell r="Z200">
            <v>399217</v>
          </cell>
          <cell r="AA200">
            <v>408413</v>
          </cell>
          <cell r="AB200" t="str">
            <v>ERIG</v>
          </cell>
          <cell r="AC200">
            <v>1101</v>
          </cell>
          <cell r="AD200">
            <v>2</v>
          </cell>
          <cell r="AE200">
            <v>24262</v>
          </cell>
        </row>
        <row r="201">
          <cell r="A201" t="str">
            <v>SML</v>
          </cell>
          <cell r="B201">
            <v>0</v>
          </cell>
          <cell r="C201" t="str">
            <v>DRLN</v>
          </cell>
          <cell r="D201">
            <v>8</v>
          </cell>
          <cell r="E201">
            <v>1</v>
          </cell>
          <cell r="F201" t="str">
            <v xml:space="preserve">B </v>
          </cell>
          <cell r="G201">
            <v>1</v>
          </cell>
          <cell r="H201">
            <v>7658</v>
          </cell>
          <cell r="I201">
            <v>188548</v>
          </cell>
          <cell r="J201">
            <v>0</v>
          </cell>
          <cell r="K201">
            <v>0</v>
          </cell>
          <cell r="L201">
            <v>0</v>
          </cell>
          <cell r="M201">
            <v>0</v>
          </cell>
          <cell r="N201">
            <v>0</v>
          </cell>
          <cell r="O201">
            <v>3050338</v>
          </cell>
          <cell r="P201">
            <v>0</v>
          </cell>
          <cell r="Q201">
            <v>0</v>
          </cell>
          <cell r="R201">
            <v>69247</v>
          </cell>
          <cell r="S201">
            <v>0</v>
          </cell>
          <cell r="T201">
            <v>2008698</v>
          </cell>
          <cell r="U201">
            <v>0</v>
          </cell>
          <cell r="V201">
            <v>1978</v>
          </cell>
          <cell r="W201">
            <v>0</v>
          </cell>
          <cell r="X201">
            <v>0</v>
          </cell>
          <cell r="Y201">
            <v>356281</v>
          </cell>
          <cell r="Z201">
            <v>3050338</v>
          </cell>
          <cell r="AA201">
            <v>5486542</v>
          </cell>
          <cell r="AB201" t="str">
            <v>ERIG</v>
          </cell>
          <cell r="AC201">
            <v>1101</v>
          </cell>
          <cell r="AD201">
            <v>2</v>
          </cell>
          <cell r="AE201">
            <v>144825</v>
          </cell>
        </row>
        <row r="202">
          <cell r="A202" t="str">
            <v>SML</v>
          </cell>
          <cell r="B202">
            <v>0</v>
          </cell>
          <cell r="C202" t="str">
            <v>DRLN</v>
          </cell>
          <cell r="D202">
            <v>8</v>
          </cell>
          <cell r="E202">
            <v>1</v>
          </cell>
          <cell r="F202" t="str">
            <v xml:space="preserve">B </v>
          </cell>
          <cell r="G202">
            <v>2</v>
          </cell>
          <cell r="H202">
            <v>3713</v>
          </cell>
          <cell r="I202">
            <v>148401</v>
          </cell>
          <cell r="J202">
            <v>0</v>
          </cell>
          <cell r="K202">
            <v>0</v>
          </cell>
          <cell r="L202">
            <v>0</v>
          </cell>
          <cell r="M202">
            <v>0</v>
          </cell>
          <cell r="N202">
            <v>0</v>
          </cell>
          <cell r="O202">
            <v>2878164</v>
          </cell>
          <cell r="P202">
            <v>0</v>
          </cell>
          <cell r="Q202">
            <v>0</v>
          </cell>
          <cell r="R202">
            <v>43817</v>
          </cell>
          <cell r="S202">
            <v>0</v>
          </cell>
          <cell r="T202">
            <v>437965</v>
          </cell>
          <cell r="U202">
            <v>489153</v>
          </cell>
          <cell r="V202">
            <v>565</v>
          </cell>
          <cell r="W202">
            <v>0</v>
          </cell>
          <cell r="X202">
            <v>0</v>
          </cell>
          <cell r="Y202">
            <v>172060</v>
          </cell>
          <cell r="Z202">
            <v>2878164</v>
          </cell>
          <cell r="AA202">
            <v>3532571</v>
          </cell>
          <cell r="AB202" t="str">
            <v>ERIG</v>
          </cell>
          <cell r="AC202">
            <v>1101</v>
          </cell>
          <cell r="AD202">
            <v>2</v>
          </cell>
          <cell r="AE202">
            <v>148401</v>
          </cell>
        </row>
        <row r="203">
          <cell r="A203" t="str">
            <v>SML</v>
          </cell>
          <cell r="B203">
            <v>0</v>
          </cell>
          <cell r="C203" t="str">
            <v>DRLN</v>
          </cell>
          <cell r="D203">
            <v>8</v>
          </cell>
          <cell r="E203">
            <v>1</v>
          </cell>
          <cell r="F203" t="str">
            <v xml:space="preserve">B </v>
          </cell>
          <cell r="G203">
            <v>3</v>
          </cell>
          <cell r="H203">
            <v>10161</v>
          </cell>
          <cell r="I203">
            <v>762431</v>
          </cell>
          <cell r="J203">
            <v>0</v>
          </cell>
          <cell r="K203">
            <v>0</v>
          </cell>
          <cell r="L203">
            <v>0</v>
          </cell>
          <cell r="M203">
            <v>0</v>
          </cell>
          <cell r="N203">
            <v>0</v>
          </cell>
          <cell r="O203">
            <v>14786887</v>
          </cell>
          <cell r="P203">
            <v>0</v>
          </cell>
          <cell r="Q203">
            <v>0</v>
          </cell>
          <cell r="R203">
            <v>167518</v>
          </cell>
          <cell r="S203">
            <v>0</v>
          </cell>
          <cell r="T203">
            <v>1096694</v>
          </cell>
          <cell r="U203">
            <v>2513793</v>
          </cell>
          <cell r="V203">
            <v>2072</v>
          </cell>
          <cell r="W203">
            <v>0</v>
          </cell>
          <cell r="X203">
            <v>0</v>
          </cell>
          <cell r="Y203">
            <v>634858</v>
          </cell>
          <cell r="Z203">
            <v>14786887</v>
          </cell>
          <cell r="AA203">
            <v>16688029</v>
          </cell>
          <cell r="AB203" t="str">
            <v>ERIG</v>
          </cell>
          <cell r="AC203">
            <v>1101</v>
          </cell>
          <cell r="AD203">
            <v>2</v>
          </cell>
          <cell r="AE203">
            <v>758881</v>
          </cell>
        </row>
        <row r="204">
          <cell r="A204" t="str">
            <v>SML</v>
          </cell>
          <cell r="B204">
            <v>0</v>
          </cell>
          <cell r="C204" t="str">
            <v>DRLN</v>
          </cell>
          <cell r="D204">
            <v>8</v>
          </cell>
          <cell r="E204">
            <v>1</v>
          </cell>
          <cell r="F204" t="str">
            <v xml:space="preserve">B </v>
          </cell>
          <cell r="G204">
            <v>4</v>
          </cell>
          <cell r="H204">
            <v>4229</v>
          </cell>
          <cell r="I204">
            <v>514693</v>
          </cell>
          <cell r="J204">
            <v>0</v>
          </cell>
          <cell r="K204">
            <v>0</v>
          </cell>
          <cell r="L204">
            <v>0</v>
          </cell>
          <cell r="M204">
            <v>0</v>
          </cell>
          <cell r="N204">
            <v>0</v>
          </cell>
          <cell r="O204">
            <v>9983963</v>
          </cell>
          <cell r="P204">
            <v>0</v>
          </cell>
          <cell r="Q204">
            <v>0</v>
          </cell>
          <cell r="R204">
            <v>122226</v>
          </cell>
          <cell r="S204">
            <v>0</v>
          </cell>
          <cell r="T204">
            <v>717453</v>
          </cell>
          <cell r="U204">
            <v>1697274</v>
          </cell>
          <cell r="V204">
            <v>941</v>
          </cell>
          <cell r="W204">
            <v>0</v>
          </cell>
          <cell r="X204">
            <v>0</v>
          </cell>
          <cell r="Y204">
            <v>435186</v>
          </cell>
          <cell r="Z204">
            <v>9983963</v>
          </cell>
          <cell r="AA204">
            <v>11259769</v>
          </cell>
          <cell r="AB204" t="str">
            <v>ERIG</v>
          </cell>
          <cell r="AC204">
            <v>1101</v>
          </cell>
          <cell r="AD204">
            <v>2</v>
          </cell>
          <cell r="AE204">
            <v>514693</v>
          </cell>
        </row>
        <row r="205">
          <cell r="A205" t="str">
            <v>SML</v>
          </cell>
          <cell r="B205">
            <v>0</v>
          </cell>
          <cell r="C205" t="str">
            <v>DRLN</v>
          </cell>
          <cell r="D205">
            <v>8</v>
          </cell>
          <cell r="E205">
            <v>1</v>
          </cell>
          <cell r="F205" t="str">
            <v xml:space="preserve">B </v>
          </cell>
          <cell r="G205">
            <v>5</v>
          </cell>
          <cell r="H205">
            <v>1615</v>
          </cell>
          <cell r="I205">
            <v>278361</v>
          </cell>
          <cell r="J205">
            <v>0</v>
          </cell>
          <cell r="K205">
            <v>0</v>
          </cell>
          <cell r="L205">
            <v>0</v>
          </cell>
          <cell r="M205">
            <v>0</v>
          </cell>
          <cell r="N205">
            <v>0</v>
          </cell>
          <cell r="O205">
            <v>5397264</v>
          </cell>
          <cell r="P205">
            <v>0</v>
          </cell>
          <cell r="Q205">
            <v>0</v>
          </cell>
          <cell r="R205">
            <v>62445</v>
          </cell>
          <cell r="S205">
            <v>0</v>
          </cell>
          <cell r="T205">
            <v>347337</v>
          </cell>
          <cell r="U205">
            <v>917551</v>
          </cell>
          <cell r="V205">
            <v>471</v>
          </cell>
          <cell r="W205">
            <v>0</v>
          </cell>
          <cell r="X205">
            <v>0</v>
          </cell>
          <cell r="Y205">
            <v>251168</v>
          </cell>
          <cell r="Z205">
            <v>5397264</v>
          </cell>
          <cell r="AA205">
            <v>6058685</v>
          </cell>
          <cell r="AB205" t="str">
            <v>ERIG</v>
          </cell>
          <cell r="AC205">
            <v>1101</v>
          </cell>
          <cell r="AD205">
            <v>2</v>
          </cell>
          <cell r="AE205">
            <v>278361</v>
          </cell>
        </row>
        <row r="206">
          <cell r="A206" t="str">
            <v>SML</v>
          </cell>
          <cell r="B206">
            <v>0</v>
          </cell>
          <cell r="C206" t="str">
            <v>DRLN</v>
          </cell>
          <cell r="D206">
            <v>8</v>
          </cell>
          <cell r="E206">
            <v>1</v>
          </cell>
          <cell r="F206" t="str">
            <v xml:space="preserve">B </v>
          </cell>
          <cell r="G206">
            <v>6</v>
          </cell>
          <cell r="H206">
            <v>1090</v>
          </cell>
          <cell r="I206">
            <v>259611</v>
          </cell>
          <cell r="J206">
            <v>0</v>
          </cell>
          <cell r="K206">
            <v>0</v>
          </cell>
          <cell r="L206">
            <v>0</v>
          </cell>
          <cell r="M206">
            <v>0</v>
          </cell>
          <cell r="N206">
            <v>0</v>
          </cell>
          <cell r="O206">
            <v>5035175</v>
          </cell>
          <cell r="P206">
            <v>0</v>
          </cell>
          <cell r="Q206">
            <v>0</v>
          </cell>
          <cell r="R206">
            <v>55791</v>
          </cell>
          <cell r="S206">
            <v>0</v>
          </cell>
          <cell r="T206">
            <v>302080</v>
          </cell>
          <cell r="U206">
            <v>856282</v>
          </cell>
          <cell r="V206">
            <v>753</v>
          </cell>
          <cell r="W206">
            <v>0</v>
          </cell>
          <cell r="X206">
            <v>0</v>
          </cell>
          <cell r="Y206">
            <v>185364</v>
          </cell>
          <cell r="Z206">
            <v>5035175</v>
          </cell>
          <cell r="AA206">
            <v>5579163</v>
          </cell>
          <cell r="AB206" t="str">
            <v>ERIG</v>
          </cell>
          <cell r="AC206">
            <v>1101</v>
          </cell>
          <cell r="AD206">
            <v>2</v>
          </cell>
          <cell r="AE206">
            <v>259611</v>
          </cell>
        </row>
        <row r="207">
          <cell r="A207" t="str">
            <v>SML</v>
          </cell>
          <cell r="B207">
            <v>0</v>
          </cell>
          <cell r="C207" t="str">
            <v>DRLN</v>
          </cell>
          <cell r="D207">
            <v>8</v>
          </cell>
          <cell r="E207">
            <v>1</v>
          </cell>
          <cell r="F207" t="str">
            <v xml:space="preserve">B </v>
          </cell>
          <cell r="G207">
            <v>7</v>
          </cell>
          <cell r="H207">
            <v>305</v>
          </cell>
          <cell r="I207">
            <v>102441</v>
          </cell>
          <cell r="J207">
            <v>0</v>
          </cell>
          <cell r="K207">
            <v>0</v>
          </cell>
          <cell r="L207">
            <v>0</v>
          </cell>
          <cell r="M207">
            <v>0</v>
          </cell>
          <cell r="N207">
            <v>0</v>
          </cell>
          <cell r="O207">
            <v>2061365</v>
          </cell>
          <cell r="P207">
            <v>0</v>
          </cell>
          <cell r="Q207">
            <v>0</v>
          </cell>
          <cell r="R207">
            <v>21779</v>
          </cell>
          <cell r="S207">
            <v>0</v>
          </cell>
          <cell r="T207">
            <v>123721</v>
          </cell>
          <cell r="U207">
            <v>412419</v>
          </cell>
          <cell r="V207">
            <v>189</v>
          </cell>
          <cell r="W207">
            <v>0</v>
          </cell>
          <cell r="X207">
            <v>0</v>
          </cell>
          <cell r="Y207">
            <v>75755</v>
          </cell>
          <cell r="Z207">
            <v>2061365</v>
          </cell>
          <cell r="AA207">
            <v>2282809</v>
          </cell>
          <cell r="AB207" t="str">
            <v>ERIG</v>
          </cell>
          <cell r="AC207">
            <v>1101</v>
          </cell>
          <cell r="AD207">
            <v>2</v>
          </cell>
          <cell r="AE207">
            <v>102441</v>
          </cell>
        </row>
        <row r="208">
          <cell r="A208" t="str">
            <v>SML</v>
          </cell>
          <cell r="B208">
            <v>0</v>
          </cell>
          <cell r="C208" t="str">
            <v>DRLN</v>
          </cell>
          <cell r="D208">
            <v>8</v>
          </cell>
          <cell r="E208">
            <v>1</v>
          </cell>
          <cell r="F208" t="str">
            <v xml:space="preserve">B </v>
          </cell>
          <cell r="G208">
            <v>8</v>
          </cell>
          <cell r="H208">
            <v>197</v>
          </cell>
          <cell r="I208">
            <v>83514</v>
          </cell>
          <cell r="J208">
            <v>0</v>
          </cell>
          <cell r="K208">
            <v>0</v>
          </cell>
          <cell r="L208">
            <v>0</v>
          </cell>
          <cell r="M208">
            <v>0</v>
          </cell>
          <cell r="N208">
            <v>0</v>
          </cell>
          <cell r="O208">
            <v>1680310</v>
          </cell>
          <cell r="P208">
            <v>0</v>
          </cell>
          <cell r="Q208">
            <v>0</v>
          </cell>
          <cell r="R208">
            <v>11987</v>
          </cell>
          <cell r="S208">
            <v>0</v>
          </cell>
          <cell r="T208">
            <v>67164</v>
          </cell>
          <cell r="U208">
            <v>336138</v>
          </cell>
          <cell r="V208">
            <v>94</v>
          </cell>
          <cell r="W208">
            <v>0</v>
          </cell>
          <cell r="X208">
            <v>0</v>
          </cell>
          <cell r="Y208">
            <v>48558</v>
          </cell>
          <cell r="Z208">
            <v>1680310</v>
          </cell>
          <cell r="AA208">
            <v>1808113</v>
          </cell>
          <cell r="AB208" t="str">
            <v>ERIG</v>
          </cell>
          <cell r="AC208">
            <v>1101</v>
          </cell>
          <cell r="AD208">
            <v>2</v>
          </cell>
          <cell r="AE208">
            <v>83514</v>
          </cell>
        </row>
        <row r="209">
          <cell r="A209" t="str">
            <v>SML</v>
          </cell>
          <cell r="B209">
            <v>0</v>
          </cell>
          <cell r="C209" t="str">
            <v>DRLN</v>
          </cell>
          <cell r="D209">
            <v>8</v>
          </cell>
          <cell r="E209">
            <v>1</v>
          </cell>
          <cell r="F209" t="str">
            <v xml:space="preserve">B </v>
          </cell>
          <cell r="G209">
            <v>9</v>
          </cell>
          <cell r="H209">
            <v>203</v>
          </cell>
          <cell r="I209">
            <v>112455</v>
          </cell>
          <cell r="J209">
            <v>0</v>
          </cell>
          <cell r="K209">
            <v>0</v>
          </cell>
          <cell r="L209">
            <v>0</v>
          </cell>
          <cell r="M209">
            <v>0</v>
          </cell>
          <cell r="N209">
            <v>0</v>
          </cell>
          <cell r="O209">
            <v>2415786</v>
          </cell>
          <cell r="P209">
            <v>0</v>
          </cell>
          <cell r="Q209">
            <v>0</v>
          </cell>
          <cell r="R209">
            <v>22432</v>
          </cell>
          <cell r="S209">
            <v>0</v>
          </cell>
          <cell r="T209">
            <v>156881</v>
          </cell>
          <cell r="U209">
            <v>604071</v>
          </cell>
          <cell r="V209">
            <v>566</v>
          </cell>
          <cell r="W209">
            <v>0</v>
          </cell>
          <cell r="X209">
            <v>0</v>
          </cell>
          <cell r="Y209">
            <v>57222</v>
          </cell>
          <cell r="Z209">
            <v>2415786</v>
          </cell>
          <cell r="AA209">
            <v>2652887</v>
          </cell>
          <cell r="AB209" t="str">
            <v>ERIG</v>
          </cell>
          <cell r="AC209">
            <v>1101</v>
          </cell>
          <cell r="AD209">
            <v>2</v>
          </cell>
          <cell r="AE209">
            <v>112455</v>
          </cell>
        </row>
        <row r="210">
          <cell r="A210" t="str">
            <v>SML</v>
          </cell>
          <cell r="B210">
            <v>0</v>
          </cell>
          <cell r="C210" t="str">
            <v>DRLN</v>
          </cell>
          <cell r="D210">
            <v>8</v>
          </cell>
          <cell r="E210">
            <v>1</v>
          </cell>
          <cell r="F210" t="str">
            <v xml:space="preserve">B </v>
          </cell>
          <cell r="G210">
            <v>10</v>
          </cell>
          <cell r="H210">
            <v>113</v>
          </cell>
          <cell r="I210">
            <v>228220</v>
          </cell>
          <cell r="J210">
            <v>0</v>
          </cell>
          <cell r="K210">
            <v>0</v>
          </cell>
          <cell r="L210">
            <v>0</v>
          </cell>
          <cell r="M210">
            <v>0</v>
          </cell>
          <cell r="N210">
            <v>0</v>
          </cell>
          <cell r="O210">
            <v>4862796</v>
          </cell>
          <cell r="P210">
            <v>0</v>
          </cell>
          <cell r="Q210">
            <v>0</v>
          </cell>
          <cell r="R210">
            <v>6079</v>
          </cell>
          <cell r="S210">
            <v>0</v>
          </cell>
          <cell r="T210">
            <v>40225</v>
          </cell>
          <cell r="U210">
            <v>1215773</v>
          </cell>
          <cell r="V210">
            <v>189</v>
          </cell>
          <cell r="W210">
            <v>0</v>
          </cell>
          <cell r="X210">
            <v>0</v>
          </cell>
          <cell r="Y210">
            <v>21965</v>
          </cell>
          <cell r="Z210">
            <v>4862796</v>
          </cell>
          <cell r="AA210">
            <v>4931254</v>
          </cell>
          <cell r="AB210" t="str">
            <v>ERIG</v>
          </cell>
          <cell r="AC210">
            <v>1101</v>
          </cell>
          <cell r="AD210">
            <v>2</v>
          </cell>
          <cell r="AE210">
            <v>228220</v>
          </cell>
        </row>
        <row r="211">
          <cell r="A211" t="str">
            <v>SML</v>
          </cell>
          <cell r="B211">
            <v>0</v>
          </cell>
          <cell r="C211" t="str">
            <v>DRLN</v>
          </cell>
          <cell r="D211">
            <v>8</v>
          </cell>
          <cell r="E211">
            <v>1</v>
          </cell>
          <cell r="F211" t="str">
            <v xml:space="preserve">B </v>
          </cell>
          <cell r="G211">
            <v>11</v>
          </cell>
          <cell r="H211">
            <v>504</v>
          </cell>
          <cell r="I211">
            <v>12480</v>
          </cell>
          <cell r="J211">
            <v>0</v>
          </cell>
          <cell r="K211">
            <v>0</v>
          </cell>
          <cell r="L211">
            <v>0</v>
          </cell>
          <cell r="M211">
            <v>0</v>
          </cell>
          <cell r="N211">
            <v>0</v>
          </cell>
          <cell r="O211">
            <v>70583</v>
          </cell>
          <cell r="P211">
            <v>0</v>
          </cell>
          <cell r="Q211">
            <v>0</v>
          </cell>
          <cell r="R211">
            <v>2290</v>
          </cell>
          <cell r="S211">
            <v>0</v>
          </cell>
          <cell r="T211">
            <v>43276</v>
          </cell>
          <cell r="U211">
            <v>0</v>
          </cell>
          <cell r="V211">
            <v>0</v>
          </cell>
          <cell r="W211">
            <v>0</v>
          </cell>
          <cell r="X211">
            <v>0</v>
          </cell>
          <cell r="Y211">
            <v>5529</v>
          </cell>
          <cell r="Z211">
            <v>70583</v>
          </cell>
          <cell r="AA211">
            <v>121678</v>
          </cell>
          <cell r="AB211" t="str">
            <v>ERIG</v>
          </cell>
          <cell r="AC211">
            <v>1101</v>
          </cell>
          <cell r="AD211">
            <v>2</v>
          </cell>
          <cell r="AE211">
            <v>10298</v>
          </cell>
        </row>
        <row r="212">
          <cell r="A212" t="str">
            <v>SML</v>
          </cell>
          <cell r="B212">
            <v>0</v>
          </cell>
          <cell r="C212" t="str">
            <v>DRLN</v>
          </cell>
          <cell r="D212">
            <v>8</v>
          </cell>
          <cell r="E212">
            <v>1</v>
          </cell>
          <cell r="F212" t="str">
            <v xml:space="preserve">B </v>
          </cell>
          <cell r="G212">
            <v>12</v>
          </cell>
          <cell r="H212">
            <v>592</v>
          </cell>
          <cell r="I212">
            <v>35968</v>
          </cell>
          <cell r="J212">
            <v>0</v>
          </cell>
          <cell r="K212">
            <v>0</v>
          </cell>
          <cell r="L212">
            <v>0</v>
          </cell>
          <cell r="M212">
            <v>0</v>
          </cell>
          <cell r="N212">
            <v>0</v>
          </cell>
          <cell r="O212">
            <v>331358</v>
          </cell>
          <cell r="P212">
            <v>0</v>
          </cell>
          <cell r="Q212">
            <v>0</v>
          </cell>
          <cell r="R212">
            <v>6279</v>
          </cell>
          <cell r="S212">
            <v>0</v>
          </cell>
          <cell r="T212">
            <v>53081</v>
          </cell>
          <cell r="U212">
            <v>56361</v>
          </cell>
          <cell r="V212">
            <v>189</v>
          </cell>
          <cell r="W212">
            <v>0</v>
          </cell>
          <cell r="X212">
            <v>0</v>
          </cell>
          <cell r="Y212">
            <v>17036</v>
          </cell>
          <cell r="Z212">
            <v>331358</v>
          </cell>
          <cell r="AA212">
            <v>407943</v>
          </cell>
          <cell r="AB212" t="str">
            <v>ERIG</v>
          </cell>
          <cell r="AC212">
            <v>1101</v>
          </cell>
          <cell r="AD212">
            <v>2</v>
          </cell>
          <cell r="AE212">
            <v>35968</v>
          </cell>
        </row>
        <row r="213">
          <cell r="A213" t="str">
            <v>SML</v>
          </cell>
          <cell r="B213">
            <v>0</v>
          </cell>
          <cell r="C213" t="str">
            <v>DRLN</v>
          </cell>
          <cell r="D213">
            <v>8</v>
          </cell>
          <cell r="E213">
            <v>1</v>
          </cell>
          <cell r="F213" t="str">
            <v xml:space="preserve">B </v>
          </cell>
          <cell r="G213">
            <v>13</v>
          </cell>
          <cell r="H213">
            <v>133</v>
          </cell>
          <cell r="I213">
            <v>16518</v>
          </cell>
          <cell r="J213">
            <v>0</v>
          </cell>
          <cell r="K213">
            <v>0</v>
          </cell>
          <cell r="L213">
            <v>0</v>
          </cell>
          <cell r="M213">
            <v>0</v>
          </cell>
          <cell r="N213">
            <v>0</v>
          </cell>
          <cell r="O213">
            <v>246725</v>
          </cell>
          <cell r="P213">
            <v>0</v>
          </cell>
          <cell r="Q213">
            <v>0</v>
          </cell>
          <cell r="R213">
            <v>2607</v>
          </cell>
          <cell r="S213">
            <v>0</v>
          </cell>
          <cell r="T213">
            <v>18745</v>
          </cell>
          <cell r="U213">
            <v>41947</v>
          </cell>
          <cell r="V213">
            <v>0</v>
          </cell>
          <cell r="W213">
            <v>0</v>
          </cell>
          <cell r="X213">
            <v>0</v>
          </cell>
          <cell r="Y213">
            <v>5046</v>
          </cell>
          <cell r="Z213">
            <v>246725</v>
          </cell>
          <cell r="AA213">
            <v>273123</v>
          </cell>
          <cell r="AB213" t="str">
            <v>ERIG</v>
          </cell>
          <cell r="AC213">
            <v>1101</v>
          </cell>
          <cell r="AD213">
            <v>2</v>
          </cell>
          <cell r="AE213">
            <v>16518</v>
          </cell>
        </row>
        <row r="214">
          <cell r="A214" t="str">
            <v>SML</v>
          </cell>
          <cell r="B214">
            <v>0</v>
          </cell>
          <cell r="C214" t="str">
            <v>DRLN</v>
          </cell>
          <cell r="D214">
            <v>8</v>
          </cell>
          <cell r="E214">
            <v>1</v>
          </cell>
          <cell r="F214" t="str">
            <v xml:space="preserve">B </v>
          </cell>
          <cell r="G214">
            <v>14</v>
          </cell>
          <cell r="H214">
            <v>7</v>
          </cell>
          <cell r="I214">
            <v>1049</v>
          </cell>
          <cell r="J214">
            <v>0</v>
          </cell>
          <cell r="K214">
            <v>0</v>
          </cell>
          <cell r="L214">
            <v>0</v>
          </cell>
          <cell r="M214">
            <v>0</v>
          </cell>
          <cell r="N214">
            <v>0</v>
          </cell>
          <cell r="O214">
            <v>13351</v>
          </cell>
          <cell r="P214">
            <v>0</v>
          </cell>
          <cell r="Q214">
            <v>0</v>
          </cell>
          <cell r="R214">
            <v>103</v>
          </cell>
          <cell r="S214">
            <v>0</v>
          </cell>
          <cell r="T214">
            <v>532</v>
          </cell>
          <cell r="U214">
            <v>2270</v>
          </cell>
          <cell r="V214">
            <v>0</v>
          </cell>
          <cell r="W214">
            <v>0</v>
          </cell>
          <cell r="X214">
            <v>0</v>
          </cell>
          <cell r="Y214">
            <v>690</v>
          </cell>
          <cell r="Z214">
            <v>13351</v>
          </cell>
          <cell r="AA214">
            <v>14676</v>
          </cell>
          <cell r="AB214" t="str">
            <v>ERIG</v>
          </cell>
          <cell r="AC214">
            <v>1101</v>
          </cell>
          <cell r="AD214">
            <v>2</v>
          </cell>
          <cell r="AE214">
            <v>1049</v>
          </cell>
        </row>
        <row r="215">
          <cell r="A215" t="str">
            <v>SML</v>
          </cell>
          <cell r="B215">
            <v>0</v>
          </cell>
          <cell r="C215" t="str">
            <v>DRLN</v>
          </cell>
          <cell r="D215">
            <v>8</v>
          </cell>
          <cell r="E215">
            <v>1</v>
          </cell>
          <cell r="F215" t="str">
            <v xml:space="preserve">B </v>
          </cell>
          <cell r="G215">
            <v>15</v>
          </cell>
          <cell r="H215">
            <v>13</v>
          </cell>
          <cell r="I215">
            <v>3984</v>
          </cell>
          <cell r="J215">
            <v>0</v>
          </cell>
          <cell r="K215">
            <v>0</v>
          </cell>
          <cell r="L215">
            <v>0</v>
          </cell>
          <cell r="M215">
            <v>0</v>
          </cell>
          <cell r="N215">
            <v>0</v>
          </cell>
          <cell r="O215">
            <v>67646</v>
          </cell>
          <cell r="P215">
            <v>0</v>
          </cell>
          <cell r="Q215">
            <v>0</v>
          </cell>
          <cell r="R215">
            <v>447</v>
          </cell>
          <cell r="S215">
            <v>0</v>
          </cell>
          <cell r="T215">
            <v>12698</v>
          </cell>
          <cell r="U215">
            <v>14305</v>
          </cell>
          <cell r="V215">
            <v>0</v>
          </cell>
          <cell r="W215">
            <v>0</v>
          </cell>
          <cell r="X215">
            <v>0</v>
          </cell>
          <cell r="Y215">
            <v>542</v>
          </cell>
          <cell r="Z215">
            <v>67646</v>
          </cell>
          <cell r="AA215">
            <v>81333</v>
          </cell>
          <cell r="AB215" t="str">
            <v>ERIG</v>
          </cell>
          <cell r="AC215">
            <v>1101</v>
          </cell>
          <cell r="AD215">
            <v>2</v>
          </cell>
          <cell r="AE215">
            <v>3984</v>
          </cell>
        </row>
        <row r="216">
          <cell r="A216" t="str">
            <v>SML</v>
          </cell>
          <cell r="B216">
            <v>0</v>
          </cell>
          <cell r="C216" t="str">
            <v>DRLN</v>
          </cell>
          <cell r="D216">
            <v>8</v>
          </cell>
          <cell r="E216">
            <v>2</v>
          </cell>
          <cell r="F216" t="str">
            <v>A3</v>
          </cell>
          <cell r="G216">
            <v>26</v>
          </cell>
          <cell r="H216">
            <v>3</v>
          </cell>
          <cell r="I216">
            <v>14963109</v>
          </cell>
          <cell r="J216">
            <v>1159131</v>
          </cell>
          <cell r="K216">
            <v>13803978</v>
          </cell>
          <cell r="L216">
            <v>45000</v>
          </cell>
          <cell r="M216">
            <v>28900</v>
          </cell>
          <cell r="N216">
            <v>24100</v>
          </cell>
          <cell r="O216">
            <v>86416704</v>
          </cell>
          <cell r="P216">
            <v>60026652</v>
          </cell>
          <cell r="Q216">
            <v>183593</v>
          </cell>
          <cell r="R216">
            <v>0</v>
          </cell>
          <cell r="S216">
            <v>0</v>
          </cell>
          <cell r="T216">
            <v>6168326</v>
          </cell>
          <cell r="U216">
            <v>36656737</v>
          </cell>
          <cell r="V216">
            <v>0</v>
          </cell>
          <cell r="W216">
            <v>0</v>
          </cell>
          <cell r="X216">
            <v>0</v>
          </cell>
          <cell r="Y216">
            <v>0</v>
          </cell>
          <cell r="Z216">
            <v>146626949</v>
          </cell>
          <cell r="AA216">
            <v>152795275</v>
          </cell>
          <cell r="AB216" t="str">
            <v>ERIG</v>
          </cell>
          <cell r="AC216">
            <v>1101</v>
          </cell>
          <cell r="AD216">
            <v>2</v>
          </cell>
          <cell r="AE216">
            <v>14963109</v>
          </cell>
        </row>
        <row r="217">
          <cell r="A217" t="str">
            <v>SML</v>
          </cell>
          <cell r="B217">
            <v>0</v>
          </cell>
          <cell r="C217" t="str">
            <v>DRLN</v>
          </cell>
          <cell r="D217">
            <v>8</v>
          </cell>
          <cell r="E217">
            <v>2</v>
          </cell>
          <cell r="F217" t="str">
            <v>A4</v>
          </cell>
          <cell r="G217">
            <v>22</v>
          </cell>
          <cell r="H217">
            <v>5</v>
          </cell>
          <cell r="I217">
            <v>1656453</v>
          </cell>
          <cell r="J217">
            <v>133513</v>
          </cell>
          <cell r="K217">
            <v>1522940</v>
          </cell>
          <cell r="L217">
            <v>5697</v>
          </cell>
          <cell r="M217">
            <v>3748</v>
          </cell>
          <cell r="N217">
            <v>3711</v>
          </cell>
          <cell r="O217">
            <v>11647594</v>
          </cell>
          <cell r="P217">
            <v>10272864</v>
          </cell>
          <cell r="Q217">
            <v>221735</v>
          </cell>
          <cell r="R217">
            <v>65256</v>
          </cell>
          <cell r="S217">
            <v>0</v>
          </cell>
          <cell r="T217">
            <v>3703</v>
          </cell>
          <cell r="U217">
            <v>5535550</v>
          </cell>
          <cell r="V217">
            <v>0</v>
          </cell>
          <cell r="W217">
            <v>0</v>
          </cell>
          <cell r="X217">
            <v>0</v>
          </cell>
          <cell r="Y217">
            <v>0</v>
          </cell>
          <cell r="Z217">
            <v>22142193</v>
          </cell>
          <cell r="AA217">
            <v>22211152</v>
          </cell>
          <cell r="AB217" t="str">
            <v>ERIG</v>
          </cell>
          <cell r="AC217">
            <v>1101</v>
          </cell>
          <cell r="AD217">
            <v>2</v>
          </cell>
          <cell r="AE217">
            <v>1656453</v>
          </cell>
        </row>
        <row r="218">
          <cell r="A218" t="str">
            <v>SML</v>
          </cell>
          <cell r="B218">
            <v>0</v>
          </cell>
          <cell r="C218" t="str">
            <v>DRLN</v>
          </cell>
          <cell r="D218">
            <v>8</v>
          </cell>
          <cell r="E218">
            <v>2</v>
          </cell>
          <cell r="F218" t="str">
            <v>A4</v>
          </cell>
          <cell r="G218">
            <v>21</v>
          </cell>
          <cell r="H218">
            <v>5</v>
          </cell>
          <cell r="I218">
            <v>1777634</v>
          </cell>
          <cell r="J218">
            <v>138122</v>
          </cell>
          <cell r="K218">
            <v>1639512</v>
          </cell>
          <cell r="L218">
            <v>7184</v>
          </cell>
          <cell r="M218">
            <v>7071</v>
          </cell>
          <cell r="N218">
            <v>0</v>
          </cell>
          <cell r="O218">
            <v>19077514</v>
          </cell>
          <cell r="P218">
            <v>5117689</v>
          </cell>
          <cell r="Q218">
            <v>2253147</v>
          </cell>
          <cell r="R218">
            <v>4038</v>
          </cell>
          <cell r="S218">
            <v>0</v>
          </cell>
          <cell r="T218">
            <v>0</v>
          </cell>
          <cell r="U218">
            <v>6674765</v>
          </cell>
          <cell r="V218">
            <v>0</v>
          </cell>
          <cell r="W218">
            <v>250712</v>
          </cell>
          <cell r="X218">
            <v>0</v>
          </cell>
          <cell r="Y218">
            <v>0</v>
          </cell>
          <cell r="Z218">
            <v>26699062</v>
          </cell>
          <cell r="AA218">
            <v>26703100</v>
          </cell>
          <cell r="AB218" t="str">
            <v>ERIG</v>
          </cell>
          <cell r="AC218">
            <v>1101</v>
          </cell>
          <cell r="AD218">
            <v>2</v>
          </cell>
          <cell r="AE218">
            <v>1777634</v>
          </cell>
        </row>
        <row r="219">
          <cell r="A219" t="str">
            <v>SML</v>
          </cell>
          <cell r="B219">
            <v>0</v>
          </cell>
          <cell r="C219" t="str">
            <v>DRLN</v>
          </cell>
          <cell r="D219">
            <v>8</v>
          </cell>
          <cell r="E219">
            <v>2</v>
          </cell>
          <cell r="F219" t="str">
            <v>A4</v>
          </cell>
          <cell r="G219">
            <v>20</v>
          </cell>
          <cell r="H219">
            <v>23</v>
          </cell>
          <cell r="I219">
            <v>475246</v>
          </cell>
          <cell r="J219">
            <v>0</v>
          </cell>
          <cell r="K219">
            <v>0</v>
          </cell>
          <cell r="L219">
            <v>1848</v>
          </cell>
          <cell r="M219">
            <v>0</v>
          </cell>
          <cell r="N219">
            <v>0</v>
          </cell>
          <cell r="O219">
            <v>5453285</v>
          </cell>
          <cell r="P219">
            <v>1446368</v>
          </cell>
          <cell r="Q219">
            <v>724728</v>
          </cell>
          <cell r="R219">
            <v>79740</v>
          </cell>
          <cell r="S219">
            <v>0</v>
          </cell>
          <cell r="T219">
            <v>971773</v>
          </cell>
          <cell r="U219">
            <v>1954079</v>
          </cell>
          <cell r="V219">
            <v>0</v>
          </cell>
          <cell r="W219">
            <v>213667</v>
          </cell>
          <cell r="X219">
            <v>0</v>
          </cell>
          <cell r="Y219">
            <v>1578</v>
          </cell>
          <cell r="Z219">
            <v>7838048</v>
          </cell>
          <cell r="AA219">
            <v>8891139</v>
          </cell>
          <cell r="AB219" t="str">
            <v>ERIG</v>
          </cell>
          <cell r="AC219">
            <v>1101</v>
          </cell>
          <cell r="AD219">
            <v>2</v>
          </cell>
          <cell r="AE219">
            <v>475246</v>
          </cell>
        </row>
        <row r="220">
          <cell r="A220" t="str">
            <v>SML</v>
          </cell>
          <cell r="B220">
            <v>0</v>
          </cell>
          <cell r="C220" t="str">
            <v>DRLN</v>
          </cell>
          <cell r="D220">
            <v>8</v>
          </cell>
          <cell r="E220">
            <v>2</v>
          </cell>
          <cell r="F220" t="str">
            <v xml:space="preserve">B </v>
          </cell>
          <cell r="G220">
            <v>0</v>
          </cell>
          <cell r="H220">
            <v>88</v>
          </cell>
          <cell r="I220">
            <v>114095</v>
          </cell>
          <cell r="J220">
            <v>0</v>
          </cell>
          <cell r="K220">
            <v>0</v>
          </cell>
          <cell r="L220">
            <v>0</v>
          </cell>
          <cell r="M220">
            <v>0</v>
          </cell>
          <cell r="N220">
            <v>0</v>
          </cell>
          <cell r="O220">
            <v>2378163</v>
          </cell>
          <cell r="P220">
            <v>0</v>
          </cell>
          <cell r="Q220">
            <v>0</v>
          </cell>
          <cell r="R220">
            <v>40505</v>
          </cell>
          <cell r="S220">
            <v>0</v>
          </cell>
          <cell r="T220">
            <v>561769</v>
          </cell>
          <cell r="U220">
            <v>589235</v>
          </cell>
          <cell r="V220">
            <v>283</v>
          </cell>
          <cell r="W220">
            <v>0</v>
          </cell>
          <cell r="X220">
            <v>0</v>
          </cell>
          <cell r="Y220">
            <v>29502</v>
          </cell>
          <cell r="Z220">
            <v>2378163</v>
          </cell>
          <cell r="AA220">
            <v>3010222</v>
          </cell>
          <cell r="AB220" t="str">
            <v>ERIG</v>
          </cell>
          <cell r="AC220">
            <v>1101</v>
          </cell>
          <cell r="AD220">
            <v>2</v>
          </cell>
          <cell r="AE220">
            <v>113688</v>
          </cell>
        </row>
        <row r="221">
          <cell r="A221" t="str">
            <v>SML</v>
          </cell>
          <cell r="B221">
            <v>0</v>
          </cell>
          <cell r="C221" t="str">
            <v>DRLN</v>
          </cell>
          <cell r="D221">
            <v>8</v>
          </cell>
          <cell r="E221">
            <v>3</v>
          </cell>
          <cell r="F221" t="str">
            <v>A4</v>
          </cell>
          <cell r="G221">
            <v>22</v>
          </cell>
          <cell r="H221">
            <v>1</v>
          </cell>
          <cell r="I221">
            <v>100399</v>
          </cell>
          <cell r="J221">
            <v>1275</v>
          </cell>
          <cell r="K221">
            <v>99124</v>
          </cell>
          <cell r="L221">
            <v>689</v>
          </cell>
          <cell r="M221">
            <v>600</v>
          </cell>
          <cell r="N221">
            <v>60</v>
          </cell>
          <cell r="O221">
            <v>657394</v>
          </cell>
          <cell r="P221">
            <v>718865</v>
          </cell>
          <cell r="Q221">
            <v>47035</v>
          </cell>
          <cell r="R221">
            <v>0</v>
          </cell>
          <cell r="S221">
            <v>0</v>
          </cell>
          <cell r="T221">
            <v>0</v>
          </cell>
          <cell r="U221">
            <v>402414</v>
          </cell>
          <cell r="V221">
            <v>0</v>
          </cell>
          <cell r="W221">
            <v>186360</v>
          </cell>
          <cell r="X221">
            <v>0</v>
          </cell>
          <cell r="Y221">
            <v>0</v>
          </cell>
          <cell r="Z221">
            <v>1609654</v>
          </cell>
          <cell r="AA221">
            <v>1609654</v>
          </cell>
          <cell r="AB221" t="str">
            <v>ERIG</v>
          </cell>
          <cell r="AC221">
            <v>1101</v>
          </cell>
          <cell r="AD221">
            <v>2</v>
          </cell>
          <cell r="AE221">
            <v>100399</v>
          </cell>
        </row>
        <row r="222">
          <cell r="A222" t="str">
            <v>SML</v>
          </cell>
          <cell r="B222">
            <v>0</v>
          </cell>
          <cell r="C222" t="str">
            <v>DRLN</v>
          </cell>
          <cell r="D222">
            <v>8</v>
          </cell>
          <cell r="E222">
            <v>3</v>
          </cell>
          <cell r="F222" t="str">
            <v>A4</v>
          </cell>
          <cell r="G222">
            <v>20</v>
          </cell>
          <cell r="H222">
            <v>23</v>
          </cell>
          <cell r="I222">
            <v>299470</v>
          </cell>
          <cell r="J222">
            <v>0</v>
          </cell>
          <cell r="K222">
            <v>0</v>
          </cell>
          <cell r="L222">
            <v>1163</v>
          </cell>
          <cell r="M222">
            <v>0</v>
          </cell>
          <cell r="N222">
            <v>0</v>
          </cell>
          <cell r="O222">
            <v>3436315</v>
          </cell>
          <cell r="P222">
            <v>910240</v>
          </cell>
          <cell r="Q222">
            <v>217284</v>
          </cell>
          <cell r="R222">
            <v>55631</v>
          </cell>
          <cell r="S222">
            <v>0</v>
          </cell>
          <cell r="T222">
            <v>0</v>
          </cell>
          <cell r="U222">
            <v>1144818</v>
          </cell>
          <cell r="V222">
            <v>0</v>
          </cell>
          <cell r="W222">
            <v>48527</v>
          </cell>
          <cell r="X222">
            <v>0</v>
          </cell>
          <cell r="Y222">
            <v>10226</v>
          </cell>
          <cell r="Z222">
            <v>4612366</v>
          </cell>
          <cell r="AA222">
            <v>4678223</v>
          </cell>
          <cell r="AB222" t="str">
            <v>ERIG</v>
          </cell>
          <cell r="AC222">
            <v>1101</v>
          </cell>
          <cell r="AD222">
            <v>2</v>
          </cell>
          <cell r="AE222">
            <v>299470</v>
          </cell>
        </row>
        <row r="223">
          <cell r="A223" t="str">
            <v>SML</v>
          </cell>
          <cell r="B223">
            <v>0</v>
          </cell>
          <cell r="C223" t="str">
            <v>DRLN</v>
          </cell>
          <cell r="D223">
            <v>8</v>
          </cell>
          <cell r="E223">
            <v>3</v>
          </cell>
          <cell r="F223" t="str">
            <v xml:space="preserve">B </v>
          </cell>
          <cell r="G223">
            <v>0</v>
          </cell>
          <cell r="H223">
            <v>2333</v>
          </cell>
          <cell r="I223">
            <v>544891</v>
          </cell>
          <cell r="J223">
            <v>0</v>
          </cell>
          <cell r="K223">
            <v>0</v>
          </cell>
          <cell r="L223">
            <v>0</v>
          </cell>
          <cell r="M223">
            <v>0</v>
          </cell>
          <cell r="N223">
            <v>0</v>
          </cell>
          <cell r="O223">
            <v>11344270</v>
          </cell>
          <cell r="P223">
            <v>0</v>
          </cell>
          <cell r="Q223">
            <v>0</v>
          </cell>
          <cell r="R223">
            <v>168910</v>
          </cell>
          <cell r="S223">
            <v>0</v>
          </cell>
          <cell r="T223">
            <v>1464387</v>
          </cell>
          <cell r="U223">
            <v>2808323</v>
          </cell>
          <cell r="V223">
            <v>1604</v>
          </cell>
          <cell r="W223">
            <v>0</v>
          </cell>
          <cell r="X223">
            <v>0</v>
          </cell>
          <cell r="Y223">
            <v>405872</v>
          </cell>
          <cell r="Z223">
            <v>11344270</v>
          </cell>
          <cell r="AA223">
            <v>13385043</v>
          </cell>
          <cell r="AB223" t="str">
            <v>ERIG</v>
          </cell>
          <cell r="AC223">
            <v>1101</v>
          </cell>
          <cell r="AD223">
            <v>2</v>
          </cell>
          <cell r="AE223">
            <v>532637</v>
          </cell>
        </row>
        <row r="224">
          <cell r="A224" t="str">
            <v>SML</v>
          </cell>
          <cell r="B224">
            <v>0</v>
          </cell>
          <cell r="C224" t="str">
            <v>DRLN</v>
          </cell>
          <cell r="D224">
            <v>8</v>
          </cell>
          <cell r="E224">
            <v>4</v>
          </cell>
          <cell r="F224" t="str">
            <v>A4</v>
          </cell>
          <cell r="G224">
            <v>21</v>
          </cell>
          <cell r="H224">
            <v>1</v>
          </cell>
          <cell r="I224">
            <v>303028</v>
          </cell>
          <cell r="J224">
            <v>8122</v>
          </cell>
          <cell r="K224">
            <v>294906</v>
          </cell>
          <cell r="L224">
            <v>624</v>
          </cell>
          <cell r="M224">
            <v>624</v>
          </cell>
          <cell r="N224">
            <v>0</v>
          </cell>
          <cell r="O224">
            <v>1622206</v>
          </cell>
          <cell r="P224">
            <v>290784</v>
          </cell>
          <cell r="Q224">
            <v>77748</v>
          </cell>
          <cell r="R224">
            <v>0</v>
          </cell>
          <cell r="S224">
            <v>0</v>
          </cell>
          <cell r="T224">
            <v>0</v>
          </cell>
          <cell r="U224">
            <v>0</v>
          </cell>
          <cell r="V224">
            <v>0</v>
          </cell>
          <cell r="W224">
            <v>22368</v>
          </cell>
          <cell r="X224">
            <v>0</v>
          </cell>
          <cell r="Y224">
            <v>0</v>
          </cell>
          <cell r="Z224">
            <v>2013106</v>
          </cell>
          <cell r="AA224">
            <v>2013106</v>
          </cell>
          <cell r="AB224" t="str">
            <v>ERIG</v>
          </cell>
          <cell r="AC224">
            <v>1101</v>
          </cell>
          <cell r="AD224">
            <v>2</v>
          </cell>
          <cell r="AE224">
            <v>303028</v>
          </cell>
        </row>
        <row r="225">
          <cell r="A225" t="str">
            <v>SML</v>
          </cell>
          <cell r="B225">
            <v>0</v>
          </cell>
          <cell r="C225" t="str">
            <v>DRLN</v>
          </cell>
          <cell r="D225">
            <v>8</v>
          </cell>
          <cell r="E225">
            <v>4</v>
          </cell>
          <cell r="F225" t="str">
            <v>A4</v>
          </cell>
          <cell r="G225">
            <v>20</v>
          </cell>
          <cell r="H225">
            <v>2</v>
          </cell>
          <cell r="I225">
            <v>338</v>
          </cell>
          <cell r="J225">
            <v>0</v>
          </cell>
          <cell r="K225">
            <v>0</v>
          </cell>
          <cell r="L225">
            <v>7</v>
          </cell>
          <cell r="M225">
            <v>0</v>
          </cell>
          <cell r="N225">
            <v>0</v>
          </cell>
          <cell r="O225">
            <v>2618</v>
          </cell>
          <cell r="P225">
            <v>3696</v>
          </cell>
          <cell r="Q225">
            <v>0</v>
          </cell>
          <cell r="R225">
            <v>337</v>
          </cell>
          <cell r="S225">
            <v>0</v>
          </cell>
          <cell r="T225">
            <v>0</v>
          </cell>
          <cell r="U225">
            <v>0</v>
          </cell>
          <cell r="V225">
            <v>0</v>
          </cell>
          <cell r="W225">
            <v>0</v>
          </cell>
          <cell r="X225">
            <v>0</v>
          </cell>
          <cell r="Y225">
            <v>0</v>
          </cell>
          <cell r="Z225">
            <v>6314</v>
          </cell>
          <cell r="AA225">
            <v>6651</v>
          </cell>
          <cell r="AB225" t="str">
            <v>ERIG</v>
          </cell>
          <cell r="AC225">
            <v>1101</v>
          </cell>
          <cell r="AD225">
            <v>2</v>
          </cell>
          <cell r="AE225">
            <v>338</v>
          </cell>
        </row>
        <row r="226">
          <cell r="A226" t="str">
            <v>SML</v>
          </cell>
          <cell r="B226">
            <v>0</v>
          </cell>
          <cell r="C226" t="str">
            <v>DRLN</v>
          </cell>
          <cell r="D226">
            <v>8</v>
          </cell>
          <cell r="E226">
            <v>4</v>
          </cell>
          <cell r="F226" t="str">
            <v xml:space="preserve">B </v>
          </cell>
          <cell r="G226">
            <v>0</v>
          </cell>
          <cell r="H226">
            <v>504</v>
          </cell>
          <cell r="I226">
            <v>269142</v>
          </cell>
          <cell r="J226">
            <v>0</v>
          </cell>
          <cell r="K226">
            <v>0</v>
          </cell>
          <cell r="L226">
            <v>0</v>
          </cell>
          <cell r="M226">
            <v>0</v>
          </cell>
          <cell r="N226">
            <v>0</v>
          </cell>
          <cell r="O226">
            <v>2634473</v>
          </cell>
          <cell r="P226">
            <v>0</v>
          </cell>
          <cell r="Q226">
            <v>0</v>
          </cell>
          <cell r="R226">
            <v>438</v>
          </cell>
          <cell r="S226">
            <v>0</v>
          </cell>
          <cell r="T226">
            <v>310988</v>
          </cell>
          <cell r="U226">
            <v>0</v>
          </cell>
          <cell r="V226">
            <v>40742</v>
          </cell>
          <cell r="W226">
            <v>0</v>
          </cell>
          <cell r="X226">
            <v>0</v>
          </cell>
          <cell r="Y226">
            <v>0</v>
          </cell>
          <cell r="Z226">
            <v>2634473</v>
          </cell>
          <cell r="AA226">
            <v>2986641</v>
          </cell>
          <cell r="AB226" t="str">
            <v>ERIG</v>
          </cell>
          <cell r="AC226">
            <v>1101</v>
          </cell>
          <cell r="AD226">
            <v>2</v>
          </cell>
          <cell r="AE226">
            <v>266697</v>
          </cell>
        </row>
        <row r="227">
          <cell r="A227" t="str">
            <v>SML</v>
          </cell>
          <cell r="B227">
            <v>0</v>
          </cell>
          <cell r="C227" t="str">
            <v>DRLN</v>
          </cell>
          <cell r="D227">
            <v>8</v>
          </cell>
          <cell r="E227">
            <v>5</v>
          </cell>
          <cell r="F227" t="str">
            <v>A4</v>
          </cell>
          <cell r="G227">
            <v>20</v>
          </cell>
          <cell r="H227">
            <v>9</v>
          </cell>
          <cell r="I227">
            <v>173689</v>
          </cell>
          <cell r="J227">
            <v>0</v>
          </cell>
          <cell r="K227">
            <v>0</v>
          </cell>
          <cell r="L227">
            <v>574</v>
          </cell>
          <cell r="M227">
            <v>0</v>
          </cell>
          <cell r="N227">
            <v>0</v>
          </cell>
          <cell r="O227">
            <v>1542754</v>
          </cell>
          <cell r="P227">
            <v>358657</v>
          </cell>
          <cell r="Q227">
            <v>83142</v>
          </cell>
          <cell r="R227">
            <v>39266</v>
          </cell>
          <cell r="S227">
            <v>0</v>
          </cell>
          <cell r="T227">
            <v>0</v>
          </cell>
          <cell r="U227">
            <v>72595</v>
          </cell>
          <cell r="V227">
            <v>0</v>
          </cell>
          <cell r="W227">
            <v>19763</v>
          </cell>
          <cell r="X227">
            <v>0</v>
          </cell>
          <cell r="Y227">
            <v>0</v>
          </cell>
          <cell r="Z227">
            <v>2004316</v>
          </cell>
          <cell r="AA227">
            <v>2043582</v>
          </cell>
          <cell r="AB227" t="str">
            <v>ERIG</v>
          </cell>
          <cell r="AC227">
            <v>1101</v>
          </cell>
          <cell r="AD227">
            <v>2</v>
          </cell>
          <cell r="AE227">
            <v>173689</v>
          </cell>
        </row>
        <row r="228">
          <cell r="A228" t="str">
            <v>SML</v>
          </cell>
          <cell r="B228">
            <v>0</v>
          </cell>
          <cell r="C228" t="str">
            <v>DRLN</v>
          </cell>
          <cell r="D228">
            <v>8</v>
          </cell>
          <cell r="E228">
            <v>5</v>
          </cell>
          <cell r="F228" t="str">
            <v xml:space="preserve">B </v>
          </cell>
          <cell r="G228">
            <v>0</v>
          </cell>
          <cell r="H228">
            <v>219</v>
          </cell>
          <cell r="I228">
            <v>132817</v>
          </cell>
          <cell r="J228">
            <v>0</v>
          </cell>
          <cell r="K228">
            <v>0</v>
          </cell>
          <cell r="L228">
            <v>0</v>
          </cell>
          <cell r="M228">
            <v>0</v>
          </cell>
          <cell r="N228">
            <v>0</v>
          </cell>
          <cell r="O228">
            <v>2618808</v>
          </cell>
          <cell r="P228">
            <v>0</v>
          </cell>
          <cell r="Q228">
            <v>0</v>
          </cell>
          <cell r="R228">
            <v>4436</v>
          </cell>
          <cell r="S228">
            <v>0</v>
          </cell>
          <cell r="T228">
            <v>0</v>
          </cell>
          <cell r="U228">
            <v>545023</v>
          </cell>
          <cell r="V228">
            <v>0</v>
          </cell>
          <cell r="W228">
            <v>0</v>
          </cell>
          <cell r="X228">
            <v>0</v>
          </cell>
          <cell r="Y228">
            <v>0</v>
          </cell>
          <cell r="Z228">
            <v>2618808</v>
          </cell>
          <cell r="AA228">
            <v>2623244</v>
          </cell>
          <cell r="AB228" t="str">
            <v>ERIG</v>
          </cell>
          <cell r="AC228">
            <v>1101</v>
          </cell>
          <cell r="AD228">
            <v>2</v>
          </cell>
          <cell r="AE228">
            <v>132057</v>
          </cell>
        </row>
        <row r="229">
          <cell r="A229" t="str">
            <v>SML</v>
          </cell>
          <cell r="B229">
            <v>0</v>
          </cell>
          <cell r="C229" t="str">
            <v>DRLN</v>
          </cell>
          <cell r="D229">
            <v>8</v>
          </cell>
          <cell r="E229">
            <v>6</v>
          </cell>
          <cell r="F229" t="str">
            <v xml:space="preserve">B </v>
          </cell>
          <cell r="G229">
            <v>0</v>
          </cell>
          <cell r="H229">
            <v>3</v>
          </cell>
          <cell r="I229">
            <v>380088</v>
          </cell>
          <cell r="J229">
            <v>0</v>
          </cell>
          <cell r="K229">
            <v>0</v>
          </cell>
          <cell r="L229">
            <v>0</v>
          </cell>
          <cell r="M229">
            <v>0</v>
          </cell>
          <cell r="N229">
            <v>0</v>
          </cell>
          <cell r="O229">
            <v>4474901</v>
          </cell>
          <cell r="P229">
            <v>0</v>
          </cell>
          <cell r="Q229">
            <v>0</v>
          </cell>
          <cell r="R229">
            <v>0</v>
          </cell>
          <cell r="S229">
            <v>0</v>
          </cell>
          <cell r="T229">
            <v>0</v>
          </cell>
          <cell r="U229">
            <v>1118726</v>
          </cell>
          <cell r="V229">
            <v>0</v>
          </cell>
          <cell r="W229">
            <v>0</v>
          </cell>
          <cell r="X229">
            <v>0</v>
          </cell>
          <cell r="Y229">
            <v>0</v>
          </cell>
          <cell r="Z229">
            <v>4474901</v>
          </cell>
          <cell r="AA229">
            <v>4474901</v>
          </cell>
          <cell r="AB229" t="str">
            <v>ERIG</v>
          </cell>
          <cell r="AC229">
            <v>1101</v>
          </cell>
          <cell r="AD229">
            <v>2</v>
          </cell>
          <cell r="AE229">
            <v>380088</v>
          </cell>
        </row>
        <row r="230">
          <cell r="A230" t="str">
            <v>SML</v>
          </cell>
          <cell r="B230">
            <v>0</v>
          </cell>
          <cell r="C230" t="str">
            <v>DRLN</v>
          </cell>
          <cell r="D230">
            <v>8</v>
          </cell>
          <cell r="E230">
            <v>7</v>
          </cell>
          <cell r="F230" t="str">
            <v>A4</v>
          </cell>
          <cell r="G230">
            <v>22</v>
          </cell>
          <cell r="H230">
            <v>6</v>
          </cell>
          <cell r="I230">
            <v>1946230</v>
          </cell>
          <cell r="J230">
            <v>151998</v>
          </cell>
          <cell r="K230">
            <v>1794232</v>
          </cell>
          <cell r="L230">
            <v>6434</v>
          </cell>
          <cell r="M230">
            <v>3608</v>
          </cell>
          <cell r="N230">
            <v>2826</v>
          </cell>
          <cell r="O230">
            <v>11601408</v>
          </cell>
          <cell r="P230">
            <v>7090453</v>
          </cell>
          <cell r="Q230">
            <v>289883</v>
          </cell>
          <cell r="R230">
            <v>0</v>
          </cell>
          <cell r="S230">
            <v>0</v>
          </cell>
          <cell r="T230">
            <v>0</v>
          </cell>
          <cell r="U230">
            <v>4776969</v>
          </cell>
          <cell r="V230">
            <v>0</v>
          </cell>
          <cell r="W230">
            <v>126134</v>
          </cell>
          <cell r="X230">
            <v>0</v>
          </cell>
          <cell r="Y230">
            <v>0</v>
          </cell>
          <cell r="Z230">
            <v>19107878</v>
          </cell>
          <cell r="AA230">
            <v>19107878</v>
          </cell>
          <cell r="AB230" t="str">
            <v>ERIG</v>
          </cell>
          <cell r="AC230">
            <v>1101</v>
          </cell>
          <cell r="AD230">
            <v>2</v>
          </cell>
          <cell r="AE230">
            <v>1946230</v>
          </cell>
        </row>
        <row r="231">
          <cell r="A231" t="str">
            <v>SML</v>
          </cell>
          <cell r="B231">
            <v>0</v>
          </cell>
          <cell r="C231" t="str">
            <v>DRLN</v>
          </cell>
          <cell r="D231">
            <v>8</v>
          </cell>
          <cell r="E231">
            <v>7</v>
          </cell>
          <cell r="F231" t="str">
            <v>A4</v>
          </cell>
          <cell r="G231">
            <v>20</v>
          </cell>
          <cell r="H231">
            <v>27</v>
          </cell>
          <cell r="I231">
            <v>292410</v>
          </cell>
          <cell r="J231">
            <v>0</v>
          </cell>
          <cell r="K231">
            <v>0</v>
          </cell>
          <cell r="L231">
            <v>1009</v>
          </cell>
          <cell r="M231">
            <v>0</v>
          </cell>
          <cell r="N231">
            <v>0</v>
          </cell>
          <cell r="O231">
            <v>2851976</v>
          </cell>
          <cell r="P231">
            <v>697864</v>
          </cell>
          <cell r="Q231">
            <v>396453</v>
          </cell>
          <cell r="R231">
            <v>0</v>
          </cell>
          <cell r="S231">
            <v>0</v>
          </cell>
          <cell r="T231">
            <v>0</v>
          </cell>
          <cell r="U231">
            <v>1014133</v>
          </cell>
          <cell r="V231">
            <v>0</v>
          </cell>
          <cell r="W231">
            <v>110224</v>
          </cell>
          <cell r="X231">
            <v>0</v>
          </cell>
          <cell r="Y231">
            <v>0</v>
          </cell>
          <cell r="Z231">
            <v>4056517</v>
          </cell>
          <cell r="AA231">
            <v>4056517</v>
          </cell>
          <cell r="AB231" t="str">
            <v>ERIG</v>
          </cell>
          <cell r="AC231">
            <v>1101</v>
          </cell>
          <cell r="AD231">
            <v>2</v>
          </cell>
          <cell r="AE231">
            <v>292410</v>
          </cell>
        </row>
        <row r="232">
          <cell r="A232" t="str">
            <v>SML</v>
          </cell>
          <cell r="B232">
            <v>0</v>
          </cell>
          <cell r="C232" t="str">
            <v>DRLN</v>
          </cell>
          <cell r="D232">
            <v>8</v>
          </cell>
          <cell r="E232">
            <v>7</v>
          </cell>
          <cell r="F232" t="str">
            <v xml:space="preserve">B </v>
          </cell>
          <cell r="G232">
            <v>0</v>
          </cell>
          <cell r="H232">
            <v>14</v>
          </cell>
          <cell r="I232">
            <v>45898</v>
          </cell>
          <cell r="J232">
            <v>0</v>
          </cell>
          <cell r="K232">
            <v>0</v>
          </cell>
          <cell r="L232">
            <v>0</v>
          </cell>
          <cell r="M232">
            <v>0</v>
          </cell>
          <cell r="N232">
            <v>0</v>
          </cell>
          <cell r="O232">
            <v>812148</v>
          </cell>
          <cell r="P232">
            <v>0</v>
          </cell>
          <cell r="Q232">
            <v>0</v>
          </cell>
          <cell r="R232">
            <v>426</v>
          </cell>
          <cell r="S232">
            <v>0</v>
          </cell>
          <cell r="T232">
            <v>0</v>
          </cell>
          <cell r="U232">
            <v>203036</v>
          </cell>
          <cell r="V232">
            <v>0</v>
          </cell>
          <cell r="W232">
            <v>0</v>
          </cell>
          <cell r="X232">
            <v>0</v>
          </cell>
          <cell r="Y232">
            <v>0</v>
          </cell>
          <cell r="Z232">
            <v>812148</v>
          </cell>
          <cell r="AA232">
            <v>812574</v>
          </cell>
          <cell r="AB232" t="str">
            <v>ERIG</v>
          </cell>
          <cell r="AC232">
            <v>1101</v>
          </cell>
          <cell r="AD232">
            <v>2</v>
          </cell>
          <cell r="AE232">
            <v>45898</v>
          </cell>
        </row>
        <row r="233">
          <cell r="A233" t="str">
            <v>SML</v>
          </cell>
          <cell r="B233">
            <v>0</v>
          </cell>
          <cell r="C233" t="str">
            <v>DRLN</v>
          </cell>
          <cell r="D233">
            <v>8</v>
          </cell>
          <cell r="E233">
            <v>8</v>
          </cell>
          <cell r="F233" t="str">
            <v xml:space="preserve">B </v>
          </cell>
          <cell r="G233">
            <v>0</v>
          </cell>
          <cell r="H233">
            <v>10</v>
          </cell>
          <cell r="I233">
            <v>12029</v>
          </cell>
          <cell r="J233">
            <v>0</v>
          </cell>
          <cell r="K233">
            <v>0</v>
          </cell>
          <cell r="L233">
            <v>0</v>
          </cell>
          <cell r="M233">
            <v>0</v>
          </cell>
          <cell r="N233">
            <v>0</v>
          </cell>
          <cell r="O233">
            <v>250425</v>
          </cell>
          <cell r="P233">
            <v>0</v>
          </cell>
          <cell r="Q233">
            <v>0</v>
          </cell>
          <cell r="R233">
            <v>0</v>
          </cell>
          <cell r="S233">
            <v>0</v>
          </cell>
          <cell r="T233">
            <v>0</v>
          </cell>
          <cell r="U233">
            <v>62606</v>
          </cell>
          <cell r="V233">
            <v>0</v>
          </cell>
          <cell r="W233">
            <v>0</v>
          </cell>
          <cell r="X233">
            <v>0</v>
          </cell>
          <cell r="Y233">
            <v>0</v>
          </cell>
          <cell r="Z233">
            <v>250425</v>
          </cell>
          <cell r="AA233">
            <v>250425</v>
          </cell>
          <cell r="AB233" t="str">
            <v>ERIG</v>
          </cell>
          <cell r="AC233">
            <v>1101</v>
          </cell>
          <cell r="AD233">
            <v>2</v>
          </cell>
          <cell r="AE233">
            <v>12029</v>
          </cell>
        </row>
        <row r="234">
          <cell r="A234" t="str">
            <v>SSE</v>
          </cell>
          <cell r="B234">
            <v>1</v>
          </cell>
          <cell r="C234" t="str">
            <v>DRME</v>
          </cell>
          <cell r="D234">
            <v>11</v>
          </cell>
          <cell r="E234">
            <v>1</v>
          </cell>
          <cell r="F234" t="str">
            <v xml:space="preserve">B </v>
          </cell>
          <cell r="G234">
            <v>1</v>
          </cell>
          <cell r="H234">
            <v>9813</v>
          </cell>
          <cell r="I234">
            <v>208289</v>
          </cell>
          <cell r="J234">
            <v>0</v>
          </cell>
          <cell r="K234">
            <v>0</v>
          </cell>
          <cell r="L234">
            <v>0</v>
          </cell>
          <cell r="M234">
            <v>0</v>
          </cell>
          <cell r="N234">
            <v>0</v>
          </cell>
          <cell r="O234">
            <v>3359223</v>
          </cell>
          <cell r="P234">
            <v>0</v>
          </cell>
          <cell r="Q234">
            <v>0</v>
          </cell>
          <cell r="R234">
            <v>34631</v>
          </cell>
          <cell r="S234">
            <v>0</v>
          </cell>
          <cell r="T234">
            <v>196301</v>
          </cell>
          <cell r="U234">
            <v>-165</v>
          </cell>
          <cell r="V234">
            <v>1128</v>
          </cell>
          <cell r="W234">
            <v>0</v>
          </cell>
          <cell r="X234">
            <v>0</v>
          </cell>
          <cell r="Y234">
            <v>242452</v>
          </cell>
          <cell r="Z234">
            <v>3359223</v>
          </cell>
          <cell r="AA234">
            <v>3833735</v>
          </cell>
          <cell r="AB234" t="str">
            <v>ERST</v>
          </cell>
          <cell r="AC234">
            <v>1101</v>
          </cell>
          <cell r="AD234">
            <v>2</v>
          </cell>
          <cell r="AE234">
            <v>151673</v>
          </cell>
        </row>
        <row r="235">
          <cell r="A235" t="str">
            <v>SSE</v>
          </cell>
          <cell r="B235">
            <v>1</v>
          </cell>
          <cell r="C235" t="str">
            <v>DRME</v>
          </cell>
          <cell r="D235">
            <v>11</v>
          </cell>
          <cell r="E235">
            <v>1</v>
          </cell>
          <cell r="F235" t="str">
            <v xml:space="preserve">B </v>
          </cell>
          <cell r="G235">
            <v>2</v>
          </cell>
          <cell r="H235">
            <v>4677</v>
          </cell>
          <cell r="I235">
            <v>191255</v>
          </cell>
          <cell r="J235">
            <v>0</v>
          </cell>
          <cell r="K235">
            <v>0</v>
          </cell>
          <cell r="L235">
            <v>0</v>
          </cell>
          <cell r="M235">
            <v>0</v>
          </cell>
          <cell r="N235">
            <v>0</v>
          </cell>
          <cell r="O235">
            <v>3709139</v>
          </cell>
          <cell r="P235">
            <v>0</v>
          </cell>
          <cell r="Q235">
            <v>0</v>
          </cell>
          <cell r="R235">
            <v>30801</v>
          </cell>
          <cell r="S235">
            <v>0</v>
          </cell>
          <cell r="T235">
            <v>51217</v>
          </cell>
          <cell r="U235">
            <v>630390</v>
          </cell>
          <cell r="V235">
            <v>564</v>
          </cell>
          <cell r="W235">
            <v>0</v>
          </cell>
          <cell r="X235">
            <v>0</v>
          </cell>
          <cell r="Y235">
            <v>193255</v>
          </cell>
          <cell r="Z235">
            <v>3709139</v>
          </cell>
          <cell r="AA235">
            <v>3984976</v>
          </cell>
          <cell r="AB235" t="str">
            <v>ERST</v>
          </cell>
          <cell r="AC235">
            <v>1101</v>
          </cell>
          <cell r="AD235">
            <v>2</v>
          </cell>
          <cell r="AE235">
            <v>191148</v>
          </cell>
        </row>
        <row r="236">
          <cell r="A236" t="str">
            <v>SSE</v>
          </cell>
          <cell r="B236">
            <v>1</v>
          </cell>
          <cell r="C236" t="str">
            <v>DRME</v>
          </cell>
          <cell r="D236">
            <v>11</v>
          </cell>
          <cell r="E236">
            <v>1</v>
          </cell>
          <cell r="F236" t="str">
            <v xml:space="preserve">B </v>
          </cell>
          <cell r="G236">
            <v>3</v>
          </cell>
          <cell r="H236">
            <v>11087</v>
          </cell>
          <cell r="I236">
            <v>809599</v>
          </cell>
          <cell r="J236">
            <v>0</v>
          </cell>
          <cell r="K236">
            <v>0</v>
          </cell>
          <cell r="L236">
            <v>0</v>
          </cell>
          <cell r="M236">
            <v>0</v>
          </cell>
          <cell r="N236">
            <v>0</v>
          </cell>
          <cell r="O236">
            <v>15701426</v>
          </cell>
          <cell r="P236">
            <v>0</v>
          </cell>
          <cell r="Q236">
            <v>0</v>
          </cell>
          <cell r="R236">
            <v>115041</v>
          </cell>
          <cell r="S236">
            <v>0</v>
          </cell>
          <cell r="T236">
            <v>210537</v>
          </cell>
          <cell r="U236">
            <v>2669243</v>
          </cell>
          <cell r="V236">
            <v>470</v>
          </cell>
          <cell r="W236">
            <v>0</v>
          </cell>
          <cell r="X236">
            <v>0</v>
          </cell>
          <cell r="Y236">
            <v>921264</v>
          </cell>
          <cell r="Z236">
            <v>15701426</v>
          </cell>
          <cell r="AA236">
            <v>16948738</v>
          </cell>
          <cell r="AB236" t="str">
            <v>ERST</v>
          </cell>
          <cell r="AC236">
            <v>1101</v>
          </cell>
          <cell r="AD236">
            <v>2</v>
          </cell>
          <cell r="AE236">
            <v>806946</v>
          </cell>
        </row>
        <row r="237">
          <cell r="A237" t="str">
            <v>SSE</v>
          </cell>
          <cell r="B237">
            <v>1</v>
          </cell>
          <cell r="C237" t="str">
            <v>DRME</v>
          </cell>
          <cell r="D237">
            <v>11</v>
          </cell>
          <cell r="E237">
            <v>1</v>
          </cell>
          <cell r="F237" t="str">
            <v xml:space="preserve">B </v>
          </cell>
          <cell r="G237">
            <v>4</v>
          </cell>
          <cell r="H237">
            <v>3212</v>
          </cell>
          <cell r="I237">
            <v>384493</v>
          </cell>
          <cell r="J237">
            <v>0</v>
          </cell>
          <cell r="K237">
            <v>0</v>
          </cell>
          <cell r="L237">
            <v>0</v>
          </cell>
          <cell r="M237">
            <v>0</v>
          </cell>
          <cell r="N237">
            <v>0</v>
          </cell>
          <cell r="O237">
            <v>7459498</v>
          </cell>
          <cell r="P237">
            <v>0</v>
          </cell>
          <cell r="Q237">
            <v>0</v>
          </cell>
          <cell r="R237">
            <v>64932</v>
          </cell>
          <cell r="S237">
            <v>0</v>
          </cell>
          <cell r="T237">
            <v>114073</v>
          </cell>
          <cell r="U237">
            <v>1268120</v>
          </cell>
          <cell r="V237">
            <v>0</v>
          </cell>
          <cell r="W237">
            <v>0</v>
          </cell>
          <cell r="X237">
            <v>0</v>
          </cell>
          <cell r="Y237">
            <v>607433</v>
          </cell>
          <cell r="Z237">
            <v>7459498</v>
          </cell>
          <cell r="AA237">
            <v>8245936</v>
          </cell>
          <cell r="AB237" t="str">
            <v>ERST</v>
          </cell>
          <cell r="AC237">
            <v>1101</v>
          </cell>
          <cell r="AD237">
            <v>2</v>
          </cell>
          <cell r="AE237">
            <v>384493</v>
          </cell>
        </row>
        <row r="238">
          <cell r="A238" t="str">
            <v>SSE</v>
          </cell>
          <cell r="B238">
            <v>1</v>
          </cell>
          <cell r="C238" t="str">
            <v>DRME</v>
          </cell>
          <cell r="D238">
            <v>11</v>
          </cell>
          <cell r="E238">
            <v>1</v>
          </cell>
          <cell r="F238" t="str">
            <v xml:space="preserve">B </v>
          </cell>
          <cell r="G238">
            <v>5</v>
          </cell>
          <cell r="H238">
            <v>918</v>
          </cell>
          <cell r="I238">
            <v>158583</v>
          </cell>
          <cell r="J238">
            <v>0</v>
          </cell>
          <cell r="K238">
            <v>0</v>
          </cell>
          <cell r="L238">
            <v>0</v>
          </cell>
          <cell r="M238">
            <v>0</v>
          </cell>
          <cell r="N238">
            <v>0</v>
          </cell>
          <cell r="O238">
            <v>3075750</v>
          </cell>
          <cell r="P238">
            <v>0</v>
          </cell>
          <cell r="Q238">
            <v>0</v>
          </cell>
          <cell r="R238">
            <v>28632</v>
          </cell>
          <cell r="S238">
            <v>0</v>
          </cell>
          <cell r="T238">
            <v>64051</v>
          </cell>
          <cell r="U238">
            <v>522899</v>
          </cell>
          <cell r="V238">
            <v>0</v>
          </cell>
          <cell r="W238">
            <v>0</v>
          </cell>
          <cell r="X238">
            <v>0</v>
          </cell>
          <cell r="Y238">
            <v>235981</v>
          </cell>
          <cell r="Z238">
            <v>3075750</v>
          </cell>
          <cell r="AA238">
            <v>3404414</v>
          </cell>
          <cell r="AB238" t="str">
            <v>ERST</v>
          </cell>
          <cell r="AC238">
            <v>1101</v>
          </cell>
          <cell r="AD238">
            <v>2</v>
          </cell>
          <cell r="AE238">
            <v>158583</v>
          </cell>
        </row>
        <row r="239">
          <cell r="A239" t="str">
            <v>SSE</v>
          </cell>
          <cell r="B239">
            <v>1</v>
          </cell>
          <cell r="C239" t="str">
            <v>DRME</v>
          </cell>
          <cell r="D239">
            <v>11</v>
          </cell>
          <cell r="E239">
            <v>1</v>
          </cell>
          <cell r="F239" t="str">
            <v xml:space="preserve">B </v>
          </cell>
          <cell r="G239">
            <v>6</v>
          </cell>
          <cell r="H239">
            <v>626</v>
          </cell>
          <cell r="I239">
            <v>147903</v>
          </cell>
          <cell r="J239">
            <v>0</v>
          </cell>
          <cell r="K239">
            <v>0</v>
          </cell>
          <cell r="L239">
            <v>0</v>
          </cell>
          <cell r="M239">
            <v>0</v>
          </cell>
          <cell r="N239">
            <v>0</v>
          </cell>
          <cell r="O239">
            <v>2868786</v>
          </cell>
          <cell r="P239">
            <v>0</v>
          </cell>
          <cell r="Q239">
            <v>0</v>
          </cell>
          <cell r="R239">
            <v>25088</v>
          </cell>
          <cell r="S239">
            <v>0</v>
          </cell>
          <cell r="T239">
            <v>31590</v>
          </cell>
          <cell r="U239">
            <v>487855</v>
          </cell>
          <cell r="V239">
            <v>0</v>
          </cell>
          <cell r="W239">
            <v>0</v>
          </cell>
          <cell r="X239">
            <v>0</v>
          </cell>
          <cell r="Y239">
            <v>161557</v>
          </cell>
          <cell r="Z239">
            <v>2868786</v>
          </cell>
          <cell r="AA239">
            <v>3087021</v>
          </cell>
          <cell r="AB239" t="str">
            <v>ERST</v>
          </cell>
          <cell r="AC239">
            <v>1101</v>
          </cell>
          <cell r="AD239">
            <v>2</v>
          </cell>
          <cell r="AE239">
            <v>147903</v>
          </cell>
        </row>
        <row r="240">
          <cell r="A240" t="str">
            <v>SSE</v>
          </cell>
          <cell r="B240">
            <v>1</v>
          </cell>
          <cell r="C240" t="str">
            <v>DRME</v>
          </cell>
          <cell r="D240">
            <v>11</v>
          </cell>
          <cell r="E240">
            <v>1</v>
          </cell>
          <cell r="F240" t="str">
            <v xml:space="preserve">B </v>
          </cell>
          <cell r="G240">
            <v>7</v>
          </cell>
          <cell r="H240">
            <v>244</v>
          </cell>
          <cell r="I240">
            <v>83408</v>
          </cell>
          <cell r="J240">
            <v>0</v>
          </cell>
          <cell r="K240">
            <v>0</v>
          </cell>
          <cell r="L240">
            <v>0</v>
          </cell>
          <cell r="M240">
            <v>0</v>
          </cell>
          <cell r="N240">
            <v>0</v>
          </cell>
          <cell r="O240">
            <v>1678546</v>
          </cell>
          <cell r="P240">
            <v>0</v>
          </cell>
          <cell r="Q240">
            <v>0</v>
          </cell>
          <cell r="R240">
            <v>18987</v>
          </cell>
          <cell r="S240">
            <v>0</v>
          </cell>
          <cell r="T240">
            <v>26161</v>
          </cell>
          <cell r="U240">
            <v>335823</v>
          </cell>
          <cell r="V240">
            <v>0</v>
          </cell>
          <cell r="W240">
            <v>0</v>
          </cell>
          <cell r="X240">
            <v>0</v>
          </cell>
          <cell r="Y240">
            <v>103677</v>
          </cell>
          <cell r="Z240">
            <v>1678546</v>
          </cell>
          <cell r="AA240">
            <v>1827371</v>
          </cell>
          <cell r="AB240" t="str">
            <v>ERST</v>
          </cell>
          <cell r="AC240">
            <v>1101</v>
          </cell>
          <cell r="AD240">
            <v>2</v>
          </cell>
          <cell r="AE240">
            <v>83408</v>
          </cell>
        </row>
        <row r="241">
          <cell r="A241" t="str">
            <v>SSE</v>
          </cell>
          <cell r="B241">
            <v>1</v>
          </cell>
          <cell r="C241" t="str">
            <v>DRME</v>
          </cell>
          <cell r="D241">
            <v>11</v>
          </cell>
          <cell r="E241">
            <v>1</v>
          </cell>
          <cell r="F241" t="str">
            <v xml:space="preserve">B </v>
          </cell>
          <cell r="G241">
            <v>8</v>
          </cell>
          <cell r="H241">
            <v>119</v>
          </cell>
          <cell r="I241">
            <v>52906</v>
          </cell>
          <cell r="J241">
            <v>0</v>
          </cell>
          <cell r="K241">
            <v>0</v>
          </cell>
          <cell r="L241">
            <v>0</v>
          </cell>
          <cell r="M241">
            <v>0</v>
          </cell>
          <cell r="N241">
            <v>0</v>
          </cell>
          <cell r="O241">
            <v>1064632</v>
          </cell>
          <cell r="P241">
            <v>0</v>
          </cell>
          <cell r="Q241">
            <v>0</v>
          </cell>
          <cell r="R241">
            <v>11258</v>
          </cell>
          <cell r="S241">
            <v>0</v>
          </cell>
          <cell r="T241">
            <v>34040</v>
          </cell>
          <cell r="U241">
            <v>212978</v>
          </cell>
          <cell r="V241">
            <v>0</v>
          </cell>
          <cell r="W241">
            <v>0</v>
          </cell>
          <cell r="X241">
            <v>0</v>
          </cell>
          <cell r="Y241">
            <v>49558</v>
          </cell>
          <cell r="Z241">
            <v>1064632</v>
          </cell>
          <cell r="AA241">
            <v>1159488</v>
          </cell>
          <cell r="AB241" t="str">
            <v>ERST</v>
          </cell>
          <cell r="AC241">
            <v>1101</v>
          </cell>
          <cell r="AD241">
            <v>2</v>
          </cell>
          <cell r="AE241">
            <v>52906</v>
          </cell>
        </row>
        <row r="242">
          <cell r="A242" t="str">
            <v>SSE</v>
          </cell>
          <cell r="B242">
            <v>1</v>
          </cell>
          <cell r="C242" t="str">
            <v>DRME</v>
          </cell>
          <cell r="D242">
            <v>11</v>
          </cell>
          <cell r="E242">
            <v>1</v>
          </cell>
          <cell r="F242" t="str">
            <v xml:space="preserve">B </v>
          </cell>
          <cell r="G242">
            <v>9</v>
          </cell>
          <cell r="H242">
            <v>138</v>
          </cell>
          <cell r="I242">
            <v>87644</v>
          </cell>
          <cell r="J242">
            <v>0</v>
          </cell>
          <cell r="K242">
            <v>0</v>
          </cell>
          <cell r="L242">
            <v>0</v>
          </cell>
          <cell r="M242">
            <v>0</v>
          </cell>
          <cell r="N242">
            <v>0</v>
          </cell>
          <cell r="O242">
            <v>1881106</v>
          </cell>
          <cell r="P242">
            <v>0</v>
          </cell>
          <cell r="Q242">
            <v>0</v>
          </cell>
          <cell r="R242">
            <v>17425</v>
          </cell>
          <cell r="S242">
            <v>0</v>
          </cell>
          <cell r="T242">
            <v>21374</v>
          </cell>
          <cell r="U242">
            <v>470397</v>
          </cell>
          <cell r="V242">
            <v>0</v>
          </cell>
          <cell r="W242">
            <v>0</v>
          </cell>
          <cell r="X242">
            <v>0</v>
          </cell>
          <cell r="Y242">
            <v>92823</v>
          </cell>
          <cell r="Z242">
            <v>1881106</v>
          </cell>
          <cell r="AA242">
            <v>2012728</v>
          </cell>
          <cell r="AB242" t="str">
            <v>ERST</v>
          </cell>
          <cell r="AC242">
            <v>1101</v>
          </cell>
          <cell r="AD242">
            <v>2</v>
          </cell>
          <cell r="AE242">
            <v>87644</v>
          </cell>
        </row>
        <row r="243">
          <cell r="A243" t="str">
            <v>SSE</v>
          </cell>
          <cell r="B243">
            <v>1</v>
          </cell>
          <cell r="C243" t="str">
            <v>DRME</v>
          </cell>
          <cell r="D243">
            <v>11</v>
          </cell>
          <cell r="E243">
            <v>1</v>
          </cell>
          <cell r="F243" t="str">
            <v xml:space="preserve">B </v>
          </cell>
          <cell r="G243">
            <v>10</v>
          </cell>
          <cell r="H243">
            <v>19</v>
          </cell>
          <cell r="I243">
            <v>29028</v>
          </cell>
          <cell r="J243">
            <v>0</v>
          </cell>
          <cell r="K243">
            <v>0</v>
          </cell>
          <cell r="L243">
            <v>0</v>
          </cell>
          <cell r="M243">
            <v>0</v>
          </cell>
          <cell r="N243">
            <v>0</v>
          </cell>
          <cell r="O243">
            <v>622972</v>
          </cell>
          <cell r="P243">
            <v>0</v>
          </cell>
          <cell r="Q243">
            <v>0</v>
          </cell>
          <cell r="R243">
            <v>12992</v>
          </cell>
          <cell r="S243">
            <v>0</v>
          </cell>
          <cell r="T243">
            <v>0</v>
          </cell>
          <cell r="U243">
            <v>155758</v>
          </cell>
          <cell r="V243">
            <v>0</v>
          </cell>
          <cell r="W243">
            <v>0</v>
          </cell>
          <cell r="X243">
            <v>0</v>
          </cell>
          <cell r="Y243">
            <v>11890</v>
          </cell>
          <cell r="Z243">
            <v>622972</v>
          </cell>
          <cell r="AA243">
            <v>647854</v>
          </cell>
          <cell r="AB243" t="str">
            <v>ERST</v>
          </cell>
          <cell r="AC243">
            <v>1101</v>
          </cell>
          <cell r="AD243">
            <v>2</v>
          </cell>
          <cell r="AE243">
            <v>29028</v>
          </cell>
        </row>
        <row r="244">
          <cell r="A244" t="str">
            <v>SSE</v>
          </cell>
          <cell r="B244">
            <v>1</v>
          </cell>
          <cell r="C244" t="str">
            <v>DRME</v>
          </cell>
          <cell r="D244">
            <v>11</v>
          </cell>
          <cell r="E244">
            <v>1</v>
          </cell>
          <cell r="F244" t="str">
            <v xml:space="preserve">B </v>
          </cell>
          <cell r="G244">
            <v>11</v>
          </cell>
          <cell r="H244">
            <v>2306</v>
          </cell>
          <cell r="I244">
            <v>53358</v>
          </cell>
          <cell r="J244">
            <v>0</v>
          </cell>
          <cell r="K244">
            <v>0</v>
          </cell>
          <cell r="L244">
            <v>0</v>
          </cell>
          <cell r="M244">
            <v>0</v>
          </cell>
          <cell r="N244">
            <v>0</v>
          </cell>
          <cell r="O244">
            <v>300632</v>
          </cell>
          <cell r="P244">
            <v>0</v>
          </cell>
          <cell r="Q244">
            <v>0</v>
          </cell>
          <cell r="R244">
            <v>2623</v>
          </cell>
          <cell r="S244">
            <v>0</v>
          </cell>
          <cell r="T244">
            <v>26300</v>
          </cell>
          <cell r="U244">
            <v>0</v>
          </cell>
          <cell r="V244">
            <v>566</v>
          </cell>
          <cell r="W244">
            <v>0</v>
          </cell>
          <cell r="X244">
            <v>0</v>
          </cell>
          <cell r="Y244">
            <v>59866</v>
          </cell>
          <cell r="Z244">
            <v>300632</v>
          </cell>
          <cell r="AA244">
            <v>389987</v>
          </cell>
          <cell r="AB244" t="str">
            <v>ERST</v>
          </cell>
          <cell r="AC244">
            <v>1101</v>
          </cell>
          <cell r="AD244">
            <v>2</v>
          </cell>
          <cell r="AE244">
            <v>36241</v>
          </cell>
        </row>
        <row r="245">
          <cell r="A245" t="str">
            <v>SSE</v>
          </cell>
          <cell r="B245">
            <v>1</v>
          </cell>
          <cell r="C245" t="str">
            <v>DRME</v>
          </cell>
          <cell r="D245">
            <v>11</v>
          </cell>
          <cell r="E245">
            <v>1</v>
          </cell>
          <cell r="F245" t="str">
            <v xml:space="preserve">B </v>
          </cell>
          <cell r="G245">
            <v>12</v>
          </cell>
          <cell r="H245">
            <v>1656</v>
          </cell>
          <cell r="I245">
            <v>93167</v>
          </cell>
          <cell r="J245">
            <v>0</v>
          </cell>
          <cell r="K245">
            <v>0</v>
          </cell>
          <cell r="L245">
            <v>0</v>
          </cell>
          <cell r="M245">
            <v>0</v>
          </cell>
          <cell r="N245">
            <v>0</v>
          </cell>
          <cell r="O245">
            <v>844514</v>
          </cell>
          <cell r="P245">
            <v>0</v>
          </cell>
          <cell r="Q245">
            <v>0</v>
          </cell>
          <cell r="R245">
            <v>6976</v>
          </cell>
          <cell r="S245">
            <v>0</v>
          </cell>
          <cell r="T245">
            <v>10459</v>
          </cell>
          <cell r="U245">
            <v>143628</v>
          </cell>
          <cell r="V245">
            <v>94</v>
          </cell>
          <cell r="W245">
            <v>0</v>
          </cell>
          <cell r="X245">
            <v>0</v>
          </cell>
          <cell r="Y245">
            <v>111473</v>
          </cell>
          <cell r="Z245">
            <v>844514</v>
          </cell>
          <cell r="AA245">
            <v>973516</v>
          </cell>
          <cell r="AB245" t="str">
            <v>ERST</v>
          </cell>
          <cell r="AC245">
            <v>1101</v>
          </cell>
          <cell r="AD245">
            <v>2</v>
          </cell>
          <cell r="AE245">
            <v>93167</v>
          </cell>
        </row>
        <row r="246">
          <cell r="A246" t="str">
            <v>SSE</v>
          </cell>
          <cell r="B246">
            <v>1</v>
          </cell>
          <cell r="C246" t="str">
            <v>DRME</v>
          </cell>
          <cell r="D246">
            <v>11</v>
          </cell>
          <cell r="E246">
            <v>1</v>
          </cell>
          <cell r="F246" t="str">
            <v xml:space="preserve">B </v>
          </cell>
          <cell r="G246">
            <v>13</v>
          </cell>
          <cell r="H246">
            <v>156</v>
          </cell>
          <cell r="I246">
            <v>17908</v>
          </cell>
          <cell r="J246">
            <v>0</v>
          </cell>
          <cell r="K246">
            <v>0</v>
          </cell>
          <cell r="L246">
            <v>0</v>
          </cell>
          <cell r="M246">
            <v>0</v>
          </cell>
          <cell r="N246">
            <v>0</v>
          </cell>
          <cell r="O246">
            <v>219071</v>
          </cell>
          <cell r="P246">
            <v>0</v>
          </cell>
          <cell r="Q246">
            <v>0</v>
          </cell>
          <cell r="R246">
            <v>1666</v>
          </cell>
          <cell r="S246">
            <v>0</v>
          </cell>
          <cell r="T246">
            <v>3787</v>
          </cell>
          <cell r="U246">
            <v>37248</v>
          </cell>
          <cell r="V246">
            <v>0</v>
          </cell>
          <cell r="W246">
            <v>0</v>
          </cell>
          <cell r="X246">
            <v>0</v>
          </cell>
          <cell r="Y246">
            <v>33966</v>
          </cell>
          <cell r="Z246">
            <v>219071</v>
          </cell>
          <cell r="AA246">
            <v>258490</v>
          </cell>
          <cell r="AB246" t="str">
            <v>ERST</v>
          </cell>
          <cell r="AC246">
            <v>1101</v>
          </cell>
          <cell r="AD246">
            <v>2</v>
          </cell>
          <cell r="AE246">
            <v>17908</v>
          </cell>
        </row>
        <row r="247">
          <cell r="A247" t="str">
            <v>SSE</v>
          </cell>
          <cell r="B247">
            <v>1</v>
          </cell>
          <cell r="C247" t="str">
            <v>DRME</v>
          </cell>
          <cell r="D247">
            <v>11</v>
          </cell>
          <cell r="E247">
            <v>1</v>
          </cell>
          <cell r="F247" t="str">
            <v xml:space="preserve">B </v>
          </cell>
          <cell r="G247">
            <v>14</v>
          </cell>
          <cell r="H247">
            <v>9</v>
          </cell>
          <cell r="I247">
            <v>1301</v>
          </cell>
          <cell r="J247">
            <v>0</v>
          </cell>
          <cell r="K247">
            <v>0</v>
          </cell>
          <cell r="L247">
            <v>0</v>
          </cell>
          <cell r="M247">
            <v>0</v>
          </cell>
          <cell r="N247">
            <v>0</v>
          </cell>
          <cell r="O247">
            <v>16238</v>
          </cell>
          <cell r="P247">
            <v>0</v>
          </cell>
          <cell r="Q247">
            <v>0</v>
          </cell>
          <cell r="R247">
            <v>69</v>
          </cell>
          <cell r="S247">
            <v>0</v>
          </cell>
          <cell r="T247">
            <v>0</v>
          </cell>
          <cell r="U247">
            <v>2761</v>
          </cell>
          <cell r="V247">
            <v>0</v>
          </cell>
          <cell r="W247">
            <v>0</v>
          </cell>
          <cell r="X247">
            <v>0</v>
          </cell>
          <cell r="Y247">
            <v>2321</v>
          </cell>
          <cell r="Z247">
            <v>16238</v>
          </cell>
          <cell r="AA247">
            <v>18628</v>
          </cell>
          <cell r="AB247" t="str">
            <v>ERST</v>
          </cell>
          <cell r="AC247">
            <v>1101</v>
          </cell>
          <cell r="AD247">
            <v>2</v>
          </cell>
          <cell r="AE247">
            <v>1301</v>
          </cell>
        </row>
        <row r="248">
          <cell r="A248" t="str">
            <v>SSE</v>
          </cell>
          <cell r="B248">
            <v>1</v>
          </cell>
          <cell r="C248" t="str">
            <v>DRME</v>
          </cell>
          <cell r="D248">
            <v>11</v>
          </cell>
          <cell r="E248">
            <v>1</v>
          </cell>
          <cell r="F248" t="str">
            <v xml:space="preserve">B </v>
          </cell>
          <cell r="G248">
            <v>15</v>
          </cell>
          <cell r="H248">
            <v>11</v>
          </cell>
          <cell r="I248">
            <v>2376</v>
          </cell>
          <cell r="J248">
            <v>0</v>
          </cell>
          <cell r="K248">
            <v>0</v>
          </cell>
          <cell r="L248">
            <v>0</v>
          </cell>
          <cell r="M248">
            <v>0</v>
          </cell>
          <cell r="N248">
            <v>0</v>
          </cell>
          <cell r="O248">
            <v>36532</v>
          </cell>
          <cell r="P248">
            <v>0</v>
          </cell>
          <cell r="Q248">
            <v>0</v>
          </cell>
          <cell r="R248">
            <v>326</v>
          </cell>
          <cell r="S248">
            <v>0</v>
          </cell>
          <cell r="T248">
            <v>500</v>
          </cell>
          <cell r="U248">
            <v>6580</v>
          </cell>
          <cell r="V248">
            <v>0</v>
          </cell>
          <cell r="W248">
            <v>0</v>
          </cell>
          <cell r="X248">
            <v>0</v>
          </cell>
          <cell r="Y248">
            <v>2499</v>
          </cell>
          <cell r="Z248">
            <v>36532</v>
          </cell>
          <cell r="AA248">
            <v>39857</v>
          </cell>
          <cell r="AB248" t="str">
            <v>ERST</v>
          </cell>
          <cell r="AC248">
            <v>1101</v>
          </cell>
          <cell r="AD248">
            <v>2</v>
          </cell>
          <cell r="AE248">
            <v>2376</v>
          </cell>
        </row>
        <row r="249">
          <cell r="A249" t="str">
            <v>SSE</v>
          </cell>
          <cell r="B249">
            <v>1</v>
          </cell>
          <cell r="C249" t="str">
            <v>DRME</v>
          </cell>
          <cell r="D249">
            <v>11</v>
          </cell>
          <cell r="E249">
            <v>2</v>
          </cell>
          <cell r="F249" t="str">
            <v>A4</v>
          </cell>
          <cell r="G249">
            <v>20</v>
          </cell>
          <cell r="H249">
            <v>7</v>
          </cell>
          <cell r="I249">
            <v>133008</v>
          </cell>
          <cell r="J249">
            <v>0</v>
          </cell>
          <cell r="K249">
            <v>0</v>
          </cell>
          <cell r="L249">
            <v>630</v>
          </cell>
          <cell r="M249">
            <v>0</v>
          </cell>
          <cell r="N249">
            <v>0</v>
          </cell>
          <cell r="O249">
            <v>1526222</v>
          </cell>
          <cell r="P249">
            <v>493080</v>
          </cell>
          <cell r="Q249">
            <v>74712</v>
          </cell>
          <cell r="R249">
            <v>11045</v>
          </cell>
          <cell r="S249">
            <v>0</v>
          </cell>
          <cell r="T249">
            <v>0</v>
          </cell>
          <cell r="U249">
            <v>541702</v>
          </cell>
          <cell r="V249">
            <v>0</v>
          </cell>
          <cell r="W249">
            <v>72789</v>
          </cell>
          <cell r="X249">
            <v>0</v>
          </cell>
          <cell r="Y249">
            <v>2415</v>
          </cell>
          <cell r="Z249">
            <v>2166803</v>
          </cell>
          <cell r="AA249">
            <v>2180263</v>
          </cell>
          <cell r="AB249" t="str">
            <v>ERST</v>
          </cell>
          <cell r="AC249">
            <v>1101</v>
          </cell>
          <cell r="AD249">
            <v>2</v>
          </cell>
          <cell r="AE249">
            <v>133008</v>
          </cell>
        </row>
        <row r="250">
          <cell r="A250" t="str">
            <v>SSE</v>
          </cell>
          <cell r="B250">
            <v>1</v>
          </cell>
          <cell r="C250" t="str">
            <v>DRME</v>
          </cell>
          <cell r="D250">
            <v>11</v>
          </cell>
          <cell r="E250">
            <v>2</v>
          </cell>
          <cell r="F250" t="str">
            <v xml:space="preserve">B </v>
          </cell>
          <cell r="G250">
            <v>0</v>
          </cell>
          <cell r="H250">
            <v>218</v>
          </cell>
          <cell r="I250">
            <v>98109</v>
          </cell>
          <cell r="J250">
            <v>0</v>
          </cell>
          <cell r="K250">
            <v>0</v>
          </cell>
          <cell r="L250">
            <v>0</v>
          </cell>
          <cell r="M250">
            <v>0</v>
          </cell>
          <cell r="N250">
            <v>0</v>
          </cell>
          <cell r="O250">
            <v>2042432</v>
          </cell>
          <cell r="P250">
            <v>0</v>
          </cell>
          <cell r="Q250">
            <v>0</v>
          </cell>
          <cell r="R250">
            <v>29644</v>
          </cell>
          <cell r="S250">
            <v>0</v>
          </cell>
          <cell r="T250">
            <v>205744</v>
          </cell>
          <cell r="U250">
            <v>504619</v>
          </cell>
          <cell r="V250">
            <v>1887</v>
          </cell>
          <cell r="W250">
            <v>0</v>
          </cell>
          <cell r="X250">
            <v>0</v>
          </cell>
          <cell r="Y250">
            <v>91335</v>
          </cell>
          <cell r="Z250">
            <v>2042432</v>
          </cell>
          <cell r="AA250">
            <v>2371042</v>
          </cell>
          <cell r="AB250" t="str">
            <v>ERST</v>
          </cell>
          <cell r="AC250">
            <v>1101</v>
          </cell>
          <cell r="AD250">
            <v>2</v>
          </cell>
          <cell r="AE250">
            <v>94268</v>
          </cell>
        </row>
        <row r="251">
          <cell r="A251" t="str">
            <v>SSE</v>
          </cell>
          <cell r="B251">
            <v>1</v>
          </cell>
          <cell r="C251" t="str">
            <v>DRME</v>
          </cell>
          <cell r="D251">
            <v>11</v>
          </cell>
          <cell r="E251">
            <v>3</v>
          </cell>
          <cell r="F251" t="str">
            <v>A4</v>
          </cell>
          <cell r="G251">
            <v>21</v>
          </cell>
          <cell r="H251">
            <v>4</v>
          </cell>
          <cell r="I251">
            <v>23480</v>
          </cell>
          <cell r="J251">
            <v>819</v>
          </cell>
          <cell r="K251">
            <v>22661</v>
          </cell>
          <cell r="L251">
            <v>232</v>
          </cell>
          <cell r="M251">
            <v>232</v>
          </cell>
          <cell r="N251">
            <v>0</v>
          </cell>
          <cell r="O251">
            <v>196674</v>
          </cell>
          <cell r="P251">
            <v>160234</v>
          </cell>
          <cell r="Q251">
            <v>3568</v>
          </cell>
          <cell r="R251">
            <v>0</v>
          </cell>
          <cell r="S251">
            <v>0</v>
          </cell>
          <cell r="T251">
            <v>0</v>
          </cell>
          <cell r="U251">
            <v>90120</v>
          </cell>
          <cell r="V251">
            <v>0</v>
          </cell>
          <cell r="W251">
            <v>0</v>
          </cell>
          <cell r="X251">
            <v>0</v>
          </cell>
          <cell r="Y251">
            <v>7215</v>
          </cell>
          <cell r="Z251">
            <v>360476</v>
          </cell>
          <cell r="AA251">
            <v>367691</v>
          </cell>
          <cell r="AB251" t="str">
            <v>ERST</v>
          </cell>
          <cell r="AC251">
            <v>1101</v>
          </cell>
          <cell r="AD251">
            <v>2</v>
          </cell>
          <cell r="AE251">
            <v>23480</v>
          </cell>
        </row>
        <row r="252">
          <cell r="A252" t="str">
            <v>SSE</v>
          </cell>
          <cell r="B252">
            <v>1</v>
          </cell>
          <cell r="C252" t="str">
            <v>DRME</v>
          </cell>
          <cell r="D252">
            <v>11</v>
          </cell>
          <cell r="E252">
            <v>3</v>
          </cell>
          <cell r="F252" t="str">
            <v>A4</v>
          </cell>
          <cell r="G252">
            <v>20</v>
          </cell>
          <cell r="H252">
            <v>13</v>
          </cell>
          <cell r="I252">
            <v>94690</v>
          </cell>
          <cell r="J252">
            <v>0</v>
          </cell>
          <cell r="K252">
            <v>0</v>
          </cell>
          <cell r="L252">
            <v>407</v>
          </cell>
          <cell r="M252">
            <v>0</v>
          </cell>
          <cell r="N252">
            <v>0</v>
          </cell>
          <cell r="O252">
            <v>1086539</v>
          </cell>
          <cell r="P252">
            <v>318545</v>
          </cell>
          <cell r="Q252">
            <v>46999</v>
          </cell>
          <cell r="R252">
            <v>4016</v>
          </cell>
          <cell r="S252">
            <v>0</v>
          </cell>
          <cell r="T252">
            <v>0</v>
          </cell>
          <cell r="U252">
            <v>366935</v>
          </cell>
          <cell r="V252">
            <v>0</v>
          </cell>
          <cell r="W252">
            <v>15654</v>
          </cell>
          <cell r="X252">
            <v>0</v>
          </cell>
          <cell r="Y252">
            <v>26292</v>
          </cell>
          <cell r="Z252">
            <v>1467737</v>
          </cell>
          <cell r="AA252">
            <v>1498045</v>
          </cell>
          <cell r="AB252" t="str">
            <v>ERST</v>
          </cell>
          <cell r="AC252">
            <v>1101</v>
          </cell>
          <cell r="AD252">
            <v>2</v>
          </cell>
          <cell r="AE252">
            <v>94690</v>
          </cell>
        </row>
        <row r="253">
          <cell r="A253" t="str">
            <v>SSE</v>
          </cell>
          <cell r="B253">
            <v>1</v>
          </cell>
          <cell r="C253" t="str">
            <v>DRME</v>
          </cell>
          <cell r="D253">
            <v>11</v>
          </cell>
          <cell r="E253">
            <v>3</v>
          </cell>
          <cell r="F253" t="str">
            <v xml:space="preserve">B </v>
          </cell>
          <cell r="G253">
            <v>0</v>
          </cell>
          <cell r="H253">
            <v>3184</v>
          </cell>
          <cell r="I253">
            <v>610095</v>
          </cell>
          <cell r="J253">
            <v>0</v>
          </cell>
          <cell r="K253">
            <v>0</v>
          </cell>
          <cell r="L253">
            <v>0</v>
          </cell>
          <cell r="M253">
            <v>0</v>
          </cell>
          <cell r="N253">
            <v>0</v>
          </cell>
          <cell r="O253">
            <v>12695329</v>
          </cell>
          <cell r="P253">
            <v>0</v>
          </cell>
          <cell r="Q253">
            <v>0</v>
          </cell>
          <cell r="R253">
            <v>123368</v>
          </cell>
          <cell r="S253">
            <v>0</v>
          </cell>
          <cell r="T253">
            <v>748331</v>
          </cell>
          <cell r="U253">
            <v>3119968</v>
          </cell>
          <cell r="V253">
            <v>1318</v>
          </cell>
          <cell r="W253">
            <v>0</v>
          </cell>
          <cell r="X253">
            <v>0</v>
          </cell>
          <cell r="Y253">
            <v>874360</v>
          </cell>
          <cell r="Z253">
            <v>12695329</v>
          </cell>
          <cell r="AA253">
            <v>14442706</v>
          </cell>
          <cell r="AB253" t="str">
            <v>ERST</v>
          </cell>
          <cell r="AC253">
            <v>1101</v>
          </cell>
          <cell r="AD253">
            <v>2</v>
          </cell>
          <cell r="AE253">
            <v>584740</v>
          </cell>
        </row>
        <row r="254">
          <cell r="A254" t="str">
            <v>SSE</v>
          </cell>
          <cell r="B254">
            <v>1</v>
          </cell>
          <cell r="C254" t="str">
            <v>DRME</v>
          </cell>
          <cell r="D254">
            <v>11</v>
          </cell>
          <cell r="E254">
            <v>4</v>
          </cell>
          <cell r="F254" t="str">
            <v>A4</v>
          </cell>
          <cell r="G254">
            <v>20</v>
          </cell>
          <cell r="H254">
            <v>5</v>
          </cell>
          <cell r="I254">
            <v>10415</v>
          </cell>
          <cell r="J254">
            <v>0</v>
          </cell>
          <cell r="K254">
            <v>0</v>
          </cell>
          <cell r="L254">
            <v>126</v>
          </cell>
          <cell r="M254">
            <v>0</v>
          </cell>
          <cell r="N254">
            <v>0</v>
          </cell>
          <cell r="O254">
            <v>80664</v>
          </cell>
          <cell r="P254">
            <v>66528</v>
          </cell>
          <cell r="Q254">
            <v>5786</v>
          </cell>
          <cell r="R254">
            <v>0</v>
          </cell>
          <cell r="S254">
            <v>0</v>
          </cell>
          <cell r="T254">
            <v>0</v>
          </cell>
          <cell r="U254">
            <v>0</v>
          </cell>
          <cell r="V254">
            <v>0</v>
          </cell>
          <cell r="W254">
            <v>8448</v>
          </cell>
          <cell r="X254">
            <v>0</v>
          </cell>
          <cell r="Y254">
            <v>0</v>
          </cell>
          <cell r="Z254">
            <v>161426</v>
          </cell>
          <cell r="AA254">
            <v>161426</v>
          </cell>
          <cell r="AB254" t="str">
            <v>ERST</v>
          </cell>
          <cell r="AC254">
            <v>1101</v>
          </cell>
          <cell r="AD254">
            <v>2</v>
          </cell>
          <cell r="AE254">
            <v>10415</v>
          </cell>
        </row>
        <row r="255">
          <cell r="A255" t="str">
            <v>SSE</v>
          </cell>
          <cell r="B255">
            <v>1</v>
          </cell>
          <cell r="C255" t="str">
            <v>DRME</v>
          </cell>
          <cell r="D255">
            <v>11</v>
          </cell>
          <cell r="E255">
            <v>4</v>
          </cell>
          <cell r="F255" t="str">
            <v xml:space="preserve">B </v>
          </cell>
          <cell r="G255">
            <v>0</v>
          </cell>
          <cell r="H255">
            <v>14470</v>
          </cell>
          <cell r="I255">
            <v>1139400</v>
          </cell>
          <cell r="J255">
            <v>0</v>
          </cell>
          <cell r="K255">
            <v>0</v>
          </cell>
          <cell r="L255">
            <v>0</v>
          </cell>
          <cell r="M255">
            <v>0</v>
          </cell>
          <cell r="N255">
            <v>0</v>
          </cell>
          <cell r="O255">
            <v>10949645</v>
          </cell>
          <cell r="P255">
            <v>0</v>
          </cell>
          <cell r="Q255">
            <v>0</v>
          </cell>
          <cell r="R255">
            <v>20969</v>
          </cell>
          <cell r="S255">
            <v>0</v>
          </cell>
          <cell r="T255">
            <v>613667</v>
          </cell>
          <cell r="U255">
            <v>0</v>
          </cell>
          <cell r="V255">
            <v>435611</v>
          </cell>
          <cell r="W255">
            <v>0</v>
          </cell>
          <cell r="X255">
            <v>0</v>
          </cell>
          <cell r="Y255">
            <v>0</v>
          </cell>
          <cell r="Z255">
            <v>10949645</v>
          </cell>
          <cell r="AA255">
            <v>12019892</v>
          </cell>
          <cell r="AB255" t="str">
            <v>ERST</v>
          </cell>
          <cell r="AC255">
            <v>1101</v>
          </cell>
          <cell r="AD255">
            <v>2</v>
          </cell>
          <cell r="AE255">
            <v>1022692</v>
          </cell>
        </row>
        <row r="256">
          <cell r="A256" t="str">
            <v>SSE</v>
          </cell>
          <cell r="B256">
            <v>1</v>
          </cell>
          <cell r="C256" t="str">
            <v>DRME</v>
          </cell>
          <cell r="D256">
            <v>11</v>
          </cell>
          <cell r="E256">
            <v>5</v>
          </cell>
          <cell r="F256" t="str">
            <v>A4</v>
          </cell>
          <cell r="G256">
            <v>20</v>
          </cell>
          <cell r="H256">
            <v>4</v>
          </cell>
          <cell r="I256">
            <v>25605</v>
          </cell>
          <cell r="J256">
            <v>0</v>
          </cell>
          <cell r="K256">
            <v>0</v>
          </cell>
          <cell r="L256">
            <v>144</v>
          </cell>
          <cell r="M256">
            <v>0</v>
          </cell>
          <cell r="N256">
            <v>0</v>
          </cell>
          <cell r="O256">
            <v>243732</v>
          </cell>
          <cell r="P256">
            <v>98812</v>
          </cell>
          <cell r="Q256">
            <v>7815</v>
          </cell>
          <cell r="R256">
            <v>2726</v>
          </cell>
          <cell r="S256">
            <v>0</v>
          </cell>
          <cell r="T256">
            <v>0</v>
          </cell>
          <cell r="U256">
            <v>40788</v>
          </cell>
          <cell r="V256">
            <v>0</v>
          </cell>
          <cell r="W256">
            <v>4696</v>
          </cell>
          <cell r="X256">
            <v>0</v>
          </cell>
          <cell r="Y256">
            <v>0</v>
          </cell>
          <cell r="Z256">
            <v>355055</v>
          </cell>
          <cell r="AA256">
            <v>357781</v>
          </cell>
          <cell r="AB256" t="str">
            <v>ERST</v>
          </cell>
          <cell r="AC256">
            <v>1101</v>
          </cell>
          <cell r="AD256">
            <v>2</v>
          </cell>
          <cell r="AE256">
            <v>25605</v>
          </cell>
        </row>
        <row r="257">
          <cell r="A257" t="str">
            <v>SSE</v>
          </cell>
          <cell r="B257">
            <v>1</v>
          </cell>
          <cell r="C257" t="str">
            <v>DRME</v>
          </cell>
          <cell r="D257">
            <v>11</v>
          </cell>
          <cell r="E257">
            <v>5</v>
          </cell>
          <cell r="F257" t="str">
            <v xml:space="preserve">B </v>
          </cell>
          <cell r="G257">
            <v>0</v>
          </cell>
          <cell r="H257">
            <v>628</v>
          </cell>
          <cell r="I257">
            <v>163238</v>
          </cell>
          <cell r="J257">
            <v>0</v>
          </cell>
          <cell r="K257">
            <v>0</v>
          </cell>
          <cell r="L257">
            <v>0</v>
          </cell>
          <cell r="M257">
            <v>0</v>
          </cell>
          <cell r="N257">
            <v>0</v>
          </cell>
          <cell r="O257">
            <v>3188520</v>
          </cell>
          <cell r="P257">
            <v>0</v>
          </cell>
          <cell r="Q257">
            <v>0</v>
          </cell>
          <cell r="R257">
            <v>26791</v>
          </cell>
          <cell r="S257">
            <v>0</v>
          </cell>
          <cell r="T257">
            <v>98720</v>
          </cell>
          <cell r="U257">
            <v>637355</v>
          </cell>
          <cell r="V257">
            <v>471</v>
          </cell>
          <cell r="W257">
            <v>0</v>
          </cell>
          <cell r="X257">
            <v>0</v>
          </cell>
          <cell r="Y257">
            <v>0</v>
          </cell>
          <cell r="Z257">
            <v>3188520</v>
          </cell>
          <cell r="AA257">
            <v>3314502</v>
          </cell>
          <cell r="AB257" t="str">
            <v>ERST</v>
          </cell>
          <cell r="AC257">
            <v>1101</v>
          </cell>
          <cell r="AD257">
            <v>2</v>
          </cell>
          <cell r="AE257">
            <v>157626</v>
          </cell>
        </row>
        <row r="258">
          <cell r="A258" t="str">
            <v>SSE</v>
          </cell>
          <cell r="B258">
            <v>1</v>
          </cell>
          <cell r="C258" t="str">
            <v>DRME</v>
          </cell>
          <cell r="D258">
            <v>11</v>
          </cell>
          <cell r="E258">
            <v>6</v>
          </cell>
          <cell r="F258" t="str">
            <v xml:space="preserve">B </v>
          </cell>
          <cell r="G258">
            <v>0</v>
          </cell>
          <cell r="H258">
            <v>48</v>
          </cell>
          <cell r="I258">
            <v>348581</v>
          </cell>
          <cell r="J258">
            <v>0</v>
          </cell>
          <cell r="K258">
            <v>0</v>
          </cell>
          <cell r="L258">
            <v>0</v>
          </cell>
          <cell r="M258">
            <v>0</v>
          </cell>
          <cell r="N258">
            <v>0</v>
          </cell>
          <cell r="O258">
            <v>4177488</v>
          </cell>
          <cell r="P258">
            <v>0</v>
          </cell>
          <cell r="Q258">
            <v>0</v>
          </cell>
          <cell r="R258">
            <v>41125</v>
          </cell>
          <cell r="S258">
            <v>0</v>
          </cell>
          <cell r="T258">
            <v>29826</v>
          </cell>
          <cell r="U258">
            <v>1044371</v>
          </cell>
          <cell r="V258">
            <v>0</v>
          </cell>
          <cell r="W258">
            <v>0</v>
          </cell>
          <cell r="X258">
            <v>0</v>
          </cell>
          <cell r="Y258">
            <v>0</v>
          </cell>
          <cell r="Z258">
            <v>4177488</v>
          </cell>
          <cell r="AA258">
            <v>4248439</v>
          </cell>
          <cell r="AB258" t="str">
            <v>ERST</v>
          </cell>
          <cell r="AC258">
            <v>1101</v>
          </cell>
          <cell r="AD258">
            <v>2</v>
          </cell>
          <cell r="AE258">
            <v>348581</v>
          </cell>
        </row>
        <row r="259">
          <cell r="A259" t="str">
            <v>SSE</v>
          </cell>
          <cell r="B259">
            <v>1</v>
          </cell>
          <cell r="C259" t="str">
            <v>DRME</v>
          </cell>
          <cell r="D259">
            <v>11</v>
          </cell>
          <cell r="E259">
            <v>7</v>
          </cell>
          <cell r="F259" t="str">
            <v>A4</v>
          </cell>
          <cell r="G259">
            <v>20</v>
          </cell>
          <cell r="H259">
            <v>12</v>
          </cell>
          <cell r="I259">
            <v>311038</v>
          </cell>
          <cell r="J259">
            <v>0</v>
          </cell>
          <cell r="K259">
            <v>0</v>
          </cell>
          <cell r="L259">
            <v>626</v>
          </cell>
          <cell r="M259">
            <v>0</v>
          </cell>
          <cell r="N259">
            <v>0</v>
          </cell>
          <cell r="O259">
            <v>3033659</v>
          </cell>
          <cell r="P259">
            <v>415664</v>
          </cell>
          <cell r="Q259">
            <v>262316</v>
          </cell>
          <cell r="R259">
            <v>0</v>
          </cell>
          <cell r="S259">
            <v>0</v>
          </cell>
          <cell r="T259">
            <v>0</v>
          </cell>
          <cell r="U259">
            <v>936544</v>
          </cell>
          <cell r="V259">
            <v>0</v>
          </cell>
          <cell r="W259">
            <v>34528</v>
          </cell>
          <cell r="X259">
            <v>0</v>
          </cell>
          <cell r="Y259">
            <v>0</v>
          </cell>
          <cell r="Z259">
            <v>3746167</v>
          </cell>
          <cell r="AA259">
            <v>3746167</v>
          </cell>
          <cell r="AB259" t="str">
            <v>ERST</v>
          </cell>
          <cell r="AC259">
            <v>1101</v>
          </cell>
          <cell r="AD259">
            <v>2</v>
          </cell>
          <cell r="AE259">
            <v>311038</v>
          </cell>
        </row>
        <row r="260">
          <cell r="A260" t="str">
            <v>SSE</v>
          </cell>
          <cell r="B260">
            <v>1</v>
          </cell>
          <cell r="C260" t="str">
            <v>DRME</v>
          </cell>
          <cell r="D260">
            <v>11</v>
          </cell>
          <cell r="E260">
            <v>7</v>
          </cell>
          <cell r="F260" t="str">
            <v xml:space="preserve">B </v>
          </cell>
          <cell r="G260">
            <v>0</v>
          </cell>
          <cell r="H260">
            <v>36</v>
          </cell>
          <cell r="I260">
            <v>86498</v>
          </cell>
          <cell r="J260">
            <v>0</v>
          </cell>
          <cell r="K260">
            <v>0</v>
          </cell>
          <cell r="L260">
            <v>0</v>
          </cell>
          <cell r="M260">
            <v>0</v>
          </cell>
          <cell r="N260">
            <v>0</v>
          </cell>
          <cell r="O260">
            <v>1530552</v>
          </cell>
          <cell r="P260">
            <v>0</v>
          </cell>
          <cell r="Q260">
            <v>0</v>
          </cell>
          <cell r="R260">
            <v>0</v>
          </cell>
          <cell r="S260">
            <v>0</v>
          </cell>
          <cell r="T260">
            <v>0</v>
          </cell>
          <cell r="U260">
            <v>382638</v>
          </cell>
          <cell r="V260">
            <v>0</v>
          </cell>
          <cell r="W260">
            <v>0</v>
          </cell>
          <cell r="X260">
            <v>0</v>
          </cell>
          <cell r="Y260">
            <v>0</v>
          </cell>
          <cell r="Z260">
            <v>1530552</v>
          </cell>
          <cell r="AA260">
            <v>1530552</v>
          </cell>
          <cell r="AB260" t="str">
            <v>ERST</v>
          </cell>
          <cell r="AC260">
            <v>1101</v>
          </cell>
          <cell r="AD260">
            <v>2</v>
          </cell>
          <cell r="AE260">
            <v>86279</v>
          </cell>
        </row>
        <row r="261">
          <cell r="A261" t="str">
            <v>SSE</v>
          </cell>
          <cell r="B261">
            <v>1</v>
          </cell>
          <cell r="C261" t="str">
            <v>DRME</v>
          </cell>
          <cell r="D261">
            <v>11</v>
          </cell>
          <cell r="E261">
            <v>8</v>
          </cell>
          <cell r="F261" t="str">
            <v>A4</v>
          </cell>
          <cell r="G261">
            <v>20</v>
          </cell>
          <cell r="H261">
            <v>1</v>
          </cell>
          <cell r="I261">
            <v>17548</v>
          </cell>
          <cell r="J261">
            <v>0</v>
          </cell>
          <cell r="K261">
            <v>0</v>
          </cell>
          <cell r="L261">
            <v>71</v>
          </cell>
          <cell r="M261">
            <v>0</v>
          </cell>
          <cell r="N261">
            <v>0</v>
          </cell>
          <cell r="O261">
            <v>201357</v>
          </cell>
          <cell r="P261">
            <v>55569</v>
          </cell>
          <cell r="Q261">
            <v>0</v>
          </cell>
          <cell r="R261">
            <v>0</v>
          </cell>
          <cell r="S261">
            <v>0</v>
          </cell>
          <cell r="T261">
            <v>0</v>
          </cell>
          <cell r="U261">
            <v>64232</v>
          </cell>
          <cell r="V261">
            <v>0</v>
          </cell>
          <cell r="W261">
            <v>0</v>
          </cell>
          <cell r="X261">
            <v>0</v>
          </cell>
          <cell r="Y261">
            <v>0</v>
          </cell>
          <cell r="Z261">
            <v>256926</v>
          </cell>
          <cell r="AA261">
            <v>256926</v>
          </cell>
          <cell r="AB261" t="str">
            <v>ERST</v>
          </cell>
          <cell r="AC261">
            <v>1101</v>
          </cell>
          <cell r="AD261">
            <v>2</v>
          </cell>
          <cell r="AE261">
            <v>17548</v>
          </cell>
        </row>
        <row r="262">
          <cell r="A262" t="str">
            <v>SSE</v>
          </cell>
          <cell r="B262">
            <v>1</v>
          </cell>
          <cell r="C262" t="str">
            <v>DRME</v>
          </cell>
          <cell r="D262">
            <v>11</v>
          </cell>
          <cell r="E262">
            <v>8</v>
          </cell>
          <cell r="F262" t="str">
            <v xml:space="preserve">B </v>
          </cell>
          <cell r="G262">
            <v>0</v>
          </cell>
          <cell r="H262">
            <v>10</v>
          </cell>
          <cell r="I262">
            <v>5443</v>
          </cell>
          <cell r="J262">
            <v>0</v>
          </cell>
          <cell r="K262">
            <v>0</v>
          </cell>
          <cell r="L262">
            <v>0</v>
          </cell>
          <cell r="M262">
            <v>0</v>
          </cell>
          <cell r="N262">
            <v>0</v>
          </cell>
          <cell r="O262">
            <v>113313</v>
          </cell>
          <cell r="P262">
            <v>0</v>
          </cell>
          <cell r="Q262">
            <v>0</v>
          </cell>
          <cell r="R262">
            <v>0</v>
          </cell>
          <cell r="S262">
            <v>0</v>
          </cell>
          <cell r="T262">
            <v>0</v>
          </cell>
          <cell r="U262">
            <v>28328</v>
          </cell>
          <cell r="V262">
            <v>0</v>
          </cell>
          <cell r="W262">
            <v>0</v>
          </cell>
          <cell r="X262">
            <v>0</v>
          </cell>
          <cell r="Y262">
            <v>0</v>
          </cell>
          <cell r="Z262">
            <v>113313</v>
          </cell>
          <cell r="AA262">
            <v>113313</v>
          </cell>
          <cell r="AB262" t="str">
            <v>ERST</v>
          </cell>
          <cell r="AC262">
            <v>1101</v>
          </cell>
          <cell r="AD262">
            <v>2</v>
          </cell>
          <cell r="AE262">
            <v>5353</v>
          </cell>
        </row>
        <row r="263">
          <cell r="A263" t="str">
            <v>SSE</v>
          </cell>
          <cell r="B263">
            <v>1</v>
          </cell>
          <cell r="C263" t="str">
            <v>DRME</v>
          </cell>
          <cell r="D263">
            <v>11</v>
          </cell>
          <cell r="E263">
            <v>90</v>
          </cell>
          <cell r="F263" t="str">
            <v>A3</v>
          </cell>
          <cell r="G263">
            <v>26</v>
          </cell>
          <cell r="H263">
            <v>1</v>
          </cell>
          <cell r="I263">
            <v>2506419</v>
          </cell>
          <cell r="J263">
            <v>0</v>
          </cell>
          <cell r="K263">
            <v>0</v>
          </cell>
          <cell r="L263">
            <v>4409</v>
          </cell>
          <cell r="M263">
            <v>0</v>
          </cell>
          <cell r="N263">
            <v>0</v>
          </cell>
          <cell r="O263">
            <v>6657049</v>
          </cell>
          <cell r="P263">
            <v>3439020</v>
          </cell>
          <cell r="Q263">
            <v>0</v>
          </cell>
          <cell r="R263">
            <v>0</v>
          </cell>
          <cell r="S263">
            <v>0</v>
          </cell>
          <cell r="T263">
            <v>0</v>
          </cell>
          <cell r="U263">
            <v>0</v>
          </cell>
          <cell r="V263">
            <v>0</v>
          </cell>
          <cell r="W263">
            <v>0</v>
          </cell>
          <cell r="X263">
            <v>0</v>
          </cell>
          <cell r="Y263">
            <v>0</v>
          </cell>
          <cell r="Z263">
            <v>10096069</v>
          </cell>
          <cell r="AA263">
            <v>10096069</v>
          </cell>
          <cell r="AB263" t="str">
            <v>ERST</v>
          </cell>
          <cell r="AC263">
            <v>1101</v>
          </cell>
          <cell r="AD263">
            <v>2</v>
          </cell>
          <cell r="AE263">
            <v>2506419</v>
          </cell>
        </row>
        <row r="264">
          <cell r="A264" t="str">
            <v>SSE</v>
          </cell>
          <cell r="B264">
            <v>1</v>
          </cell>
          <cell r="C264" t="str">
            <v>DRME</v>
          </cell>
          <cell r="D264">
            <v>11</v>
          </cell>
          <cell r="E264">
            <v>90</v>
          </cell>
          <cell r="F264" t="str">
            <v>A4</v>
          </cell>
          <cell r="G264">
            <v>20</v>
          </cell>
          <cell r="H264">
            <v>3</v>
          </cell>
          <cell r="I264">
            <v>2216</v>
          </cell>
          <cell r="J264">
            <v>0</v>
          </cell>
          <cell r="K264">
            <v>0</v>
          </cell>
          <cell r="L264">
            <v>4</v>
          </cell>
          <cell r="M264">
            <v>0</v>
          </cell>
          <cell r="N264">
            <v>0</v>
          </cell>
          <cell r="O264">
            <v>5886</v>
          </cell>
          <cell r="P264">
            <v>3436</v>
          </cell>
          <cell r="Q264">
            <v>0</v>
          </cell>
          <cell r="R264">
            <v>0</v>
          </cell>
          <cell r="S264">
            <v>0</v>
          </cell>
          <cell r="T264">
            <v>0</v>
          </cell>
          <cell r="U264">
            <v>0</v>
          </cell>
          <cell r="V264">
            <v>0</v>
          </cell>
          <cell r="W264">
            <v>0</v>
          </cell>
          <cell r="X264">
            <v>0</v>
          </cell>
          <cell r="Y264">
            <v>0</v>
          </cell>
          <cell r="Z264">
            <v>9322</v>
          </cell>
          <cell r="AA264">
            <v>9322</v>
          </cell>
          <cell r="AB264" t="str">
            <v>ERST</v>
          </cell>
          <cell r="AC264">
            <v>1101</v>
          </cell>
          <cell r="AD264">
            <v>2</v>
          </cell>
          <cell r="AE264">
            <v>2216</v>
          </cell>
        </row>
        <row r="265">
          <cell r="A265" t="str">
            <v>SSE</v>
          </cell>
          <cell r="B265">
            <v>1</v>
          </cell>
          <cell r="C265" t="str">
            <v>DRME</v>
          </cell>
          <cell r="D265">
            <v>12</v>
          </cell>
          <cell r="E265">
            <v>1</v>
          </cell>
          <cell r="F265" t="str">
            <v xml:space="preserve">B </v>
          </cell>
          <cell r="G265">
            <v>1</v>
          </cell>
          <cell r="H265">
            <v>12546</v>
          </cell>
          <cell r="I265">
            <v>253679</v>
          </cell>
          <cell r="J265">
            <v>0</v>
          </cell>
          <cell r="K265">
            <v>0</v>
          </cell>
          <cell r="L265">
            <v>0</v>
          </cell>
          <cell r="M265">
            <v>0</v>
          </cell>
          <cell r="N265">
            <v>0</v>
          </cell>
          <cell r="O265">
            <v>4088409</v>
          </cell>
          <cell r="P265">
            <v>0</v>
          </cell>
          <cell r="Q265">
            <v>0</v>
          </cell>
          <cell r="R265">
            <v>19485</v>
          </cell>
          <cell r="S265">
            <v>0</v>
          </cell>
          <cell r="T265">
            <v>156285</v>
          </cell>
          <cell r="U265">
            <v>0</v>
          </cell>
          <cell r="V265">
            <v>103980</v>
          </cell>
          <cell r="W265">
            <v>0</v>
          </cell>
          <cell r="X265">
            <v>0</v>
          </cell>
          <cell r="Y265">
            <v>9000</v>
          </cell>
          <cell r="Z265">
            <v>4088409</v>
          </cell>
          <cell r="AA265">
            <v>4377159</v>
          </cell>
          <cell r="AB265" t="str">
            <v>ERAI</v>
          </cell>
          <cell r="AC265">
            <v>1101</v>
          </cell>
          <cell r="AD265">
            <v>2</v>
          </cell>
          <cell r="AE265">
            <v>185391</v>
          </cell>
        </row>
        <row r="266">
          <cell r="A266" t="str">
            <v>SSE</v>
          </cell>
          <cell r="B266">
            <v>1</v>
          </cell>
          <cell r="C266" t="str">
            <v>DRME</v>
          </cell>
          <cell r="D266">
            <v>12</v>
          </cell>
          <cell r="E266">
            <v>1</v>
          </cell>
          <cell r="F266" t="str">
            <v xml:space="preserve">B </v>
          </cell>
          <cell r="G266">
            <v>2</v>
          </cell>
          <cell r="H266">
            <v>4882</v>
          </cell>
          <cell r="I266">
            <v>199656</v>
          </cell>
          <cell r="J266">
            <v>0</v>
          </cell>
          <cell r="K266">
            <v>0</v>
          </cell>
          <cell r="L266">
            <v>0</v>
          </cell>
          <cell r="M266">
            <v>0</v>
          </cell>
          <cell r="N266">
            <v>0</v>
          </cell>
          <cell r="O266">
            <v>3872464</v>
          </cell>
          <cell r="P266">
            <v>0</v>
          </cell>
          <cell r="Q266">
            <v>0</v>
          </cell>
          <cell r="R266">
            <v>20828</v>
          </cell>
          <cell r="S266">
            <v>0</v>
          </cell>
          <cell r="T266">
            <v>18918</v>
          </cell>
          <cell r="U266">
            <v>658137</v>
          </cell>
          <cell r="V266">
            <v>42120</v>
          </cell>
          <cell r="W266">
            <v>0</v>
          </cell>
          <cell r="X266">
            <v>0</v>
          </cell>
          <cell r="Y266">
            <v>7152</v>
          </cell>
          <cell r="Z266">
            <v>3872464</v>
          </cell>
          <cell r="AA266">
            <v>3961482</v>
          </cell>
          <cell r="AB266" t="str">
            <v>ERAI</v>
          </cell>
          <cell r="AC266">
            <v>1101</v>
          </cell>
          <cell r="AD266">
            <v>2</v>
          </cell>
          <cell r="AE266">
            <v>199656</v>
          </cell>
        </row>
        <row r="267">
          <cell r="A267" t="str">
            <v>SSE</v>
          </cell>
          <cell r="B267">
            <v>1</v>
          </cell>
          <cell r="C267" t="str">
            <v>DRME</v>
          </cell>
          <cell r="D267">
            <v>12</v>
          </cell>
          <cell r="E267">
            <v>1</v>
          </cell>
          <cell r="F267" t="str">
            <v xml:space="preserve">B </v>
          </cell>
          <cell r="G267">
            <v>3</v>
          </cell>
          <cell r="H267">
            <v>8289</v>
          </cell>
          <cell r="I267">
            <v>572254</v>
          </cell>
          <cell r="J267">
            <v>0</v>
          </cell>
          <cell r="K267">
            <v>0</v>
          </cell>
          <cell r="L267">
            <v>0</v>
          </cell>
          <cell r="M267">
            <v>0</v>
          </cell>
          <cell r="N267">
            <v>0</v>
          </cell>
          <cell r="O267">
            <v>11098698</v>
          </cell>
          <cell r="P267">
            <v>0</v>
          </cell>
          <cell r="Q267">
            <v>0</v>
          </cell>
          <cell r="R267">
            <v>68299</v>
          </cell>
          <cell r="S267">
            <v>0</v>
          </cell>
          <cell r="T267">
            <v>68241</v>
          </cell>
          <cell r="U267">
            <v>1886791</v>
          </cell>
          <cell r="V267">
            <v>56053</v>
          </cell>
          <cell r="W267">
            <v>0</v>
          </cell>
          <cell r="X267">
            <v>0</v>
          </cell>
          <cell r="Y267">
            <v>20646</v>
          </cell>
          <cell r="Z267">
            <v>11098698</v>
          </cell>
          <cell r="AA267">
            <v>11311937</v>
          </cell>
          <cell r="AB267" t="str">
            <v>ERAI</v>
          </cell>
          <cell r="AC267">
            <v>1101</v>
          </cell>
          <cell r="AD267">
            <v>2</v>
          </cell>
          <cell r="AE267">
            <v>571435</v>
          </cell>
        </row>
        <row r="268">
          <cell r="A268" t="str">
            <v>SSE</v>
          </cell>
          <cell r="B268">
            <v>1</v>
          </cell>
          <cell r="C268" t="str">
            <v>DRME</v>
          </cell>
          <cell r="D268">
            <v>12</v>
          </cell>
          <cell r="E268">
            <v>1</v>
          </cell>
          <cell r="F268" t="str">
            <v xml:space="preserve">B </v>
          </cell>
          <cell r="G268">
            <v>4</v>
          </cell>
          <cell r="H268">
            <v>1132</v>
          </cell>
          <cell r="I268">
            <v>133144</v>
          </cell>
          <cell r="J268">
            <v>0</v>
          </cell>
          <cell r="K268">
            <v>0</v>
          </cell>
          <cell r="L268">
            <v>0</v>
          </cell>
          <cell r="M268">
            <v>0</v>
          </cell>
          <cell r="N268">
            <v>0</v>
          </cell>
          <cell r="O268">
            <v>2583075</v>
          </cell>
          <cell r="P268">
            <v>0</v>
          </cell>
          <cell r="Q268">
            <v>0</v>
          </cell>
          <cell r="R268">
            <v>22633</v>
          </cell>
          <cell r="S268">
            <v>0</v>
          </cell>
          <cell r="T268">
            <v>30280</v>
          </cell>
          <cell r="U268">
            <v>439135</v>
          </cell>
          <cell r="V268">
            <v>5933</v>
          </cell>
          <cell r="W268">
            <v>0</v>
          </cell>
          <cell r="X268">
            <v>0</v>
          </cell>
          <cell r="Y268">
            <v>3294</v>
          </cell>
          <cell r="Z268">
            <v>2583075</v>
          </cell>
          <cell r="AA268">
            <v>2645215</v>
          </cell>
          <cell r="AB268" t="str">
            <v>ERAI</v>
          </cell>
          <cell r="AC268">
            <v>1101</v>
          </cell>
          <cell r="AD268">
            <v>2</v>
          </cell>
          <cell r="AE268">
            <v>133144</v>
          </cell>
        </row>
        <row r="269">
          <cell r="A269" t="str">
            <v>SSE</v>
          </cell>
          <cell r="B269">
            <v>1</v>
          </cell>
          <cell r="C269" t="str">
            <v>DRME</v>
          </cell>
          <cell r="D269">
            <v>12</v>
          </cell>
          <cell r="E269">
            <v>1</v>
          </cell>
          <cell r="F269" t="str">
            <v xml:space="preserve">B </v>
          </cell>
          <cell r="G269">
            <v>5</v>
          </cell>
          <cell r="H269">
            <v>330</v>
          </cell>
          <cell r="I269">
            <v>56662</v>
          </cell>
          <cell r="J269">
            <v>0</v>
          </cell>
          <cell r="K269">
            <v>0</v>
          </cell>
          <cell r="L269">
            <v>0</v>
          </cell>
          <cell r="M269">
            <v>0</v>
          </cell>
          <cell r="N269">
            <v>0</v>
          </cell>
          <cell r="O269">
            <v>1098977</v>
          </cell>
          <cell r="P269">
            <v>0</v>
          </cell>
          <cell r="Q269">
            <v>0</v>
          </cell>
          <cell r="R269">
            <v>15107</v>
          </cell>
          <cell r="S269">
            <v>0</v>
          </cell>
          <cell r="T269">
            <v>12466</v>
          </cell>
          <cell r="U269">
            <v>186838</v>
          </cell>
          <cell r="V269">
            <v>1320</v>
          </cell>
          <cell r="W269">
            <v>0</v>
          </cell>
          <cell r="X269">
            <v>0</v>
          </cell>
          <cell r="Y269">
            <v>1764</v>
          </cell>
          <cell r="Z269">
            <v>1098977</v>
          </cell>
          <cell r="AA269">
            <v>1129634</v>
          </cell>
          <cell r="AB269" t="str">
            <v>ERAI</v>
          </cell>
          <cell r="AC269">
            <v>1101</v>
          </cell>
          <cell r="AD269">
            <v>2</v>
          </cell>
          <cell r="AE269">
            <v>56662</v>
          </cell>
        </row>
        <row r="270">
          <cell r="A270" t="str">
            <v>SSE</v>
          </cell>
          <cell r="B270">
            <v>1</v>
          </cell>
          <cell r="C270" t="str">
            <v>DRME</v>
          </cell>
          <cell r="D270">
            <v>12</v>
          </cell>
          <cell r="E270">
            <v>1</v>
          </cell>
          <cell r="F270" t="str">
            <v xml:space="preserve">B </v>
          </cell>
          <cell r="G270">
            <v>6</v>
          </cell>
          <cell r="H270">
            <v>192</v>
          </cell>
          <cell r="I270">
            <v>45787</v>
          </cell>
          <cell r="J270">
            <v>0</v>
          </cell>
          <cell r="K270">
            <v>0</v>
          </cell>
          <cell r="L270">
            <v>0</v>
          </cell>
          <cell r="M270">
            <v>0</v>
          </cell>
          <cell r="N270">
            <v>0</v>
          </cell>
          <cell r="O270">
            <v>888115</v>
          </cell>
          <cell r="P270">
            <v>0</v>
          </cell>
          <cell r="Q270">
            <v>0</v>
          </cell>
          <cell r="R270">
            <v>8106</v>
          </cell>
          <cell r="S270">
            <v>0</v>
          </cell>
          <cell r="T270">
            <v>7438</v>
          </cell>
          <cell r="U270">
            <v>151006</v>
          </cell>
          <cell r="V270">
            <v>1319</v>
          </cell>
          <cell r="W270">
            <v>0</v>
          </cell>
          <cell r="X270">
            <v>0</v>
          </cell>
          <cell r="Y270">
            <v>980</v>
          </cell>
          <cell r="Z270">
            <v>888115</v>
          </cell>
          <cell r="AA270">
            <v>905958</v>
          </cell>
          <cell r="AB270" t="str">
            <v>ERAI</v>
          </cell>
          <cell r="AC270">
            <v>1101</v>
          </cell>
          <cell r="AD270">
            <v>2</v>
          </cell>
          <cell r="AE270">
            <v>45787</v>
          </cell>
        </row>
        <row r="271">
          <cell r="A271" t="str">
            <v>SSE</v>
          </cell>
          <cell r="B271">
            <v>1</v>
          </cell>
          <cell r="C271" t="str">
            <v>DRME</v>
          </cell>
          <cell r="D271">
            <v>12</v>
          </cell>
          <cell r="E271">
            <v>1</v>
          </cell>
          <cell r="F271" t="str">
            <v xml:space="preserve">B </v>
          </cell>
          <cell r="G271">
            <v>7</v>
          </cell>
          <cell r="H271">
            <v>51</v>
          </cell>
          <cell r="I271">
            <v>17384</v>
          </cell>
          <cell r="J271">
            <v>0</v>
          </cell>
          <cell r="K271">
            <v>0</v>
          </cell>
          <cell r="L271">
            <v>0</v>
          </cell>
          <cell r="M271">
            <v>0</v>
          </cell>
          <cell r="N271">
            <v>0</v>
          </cell>
          <cell r="O271">
            <v>349846</v>
          </cell>
          <cell r="P271">
            <v>0</v>
          </cell>
          <cell r="Q271">
            <v>0</v>
          </cell>
          <cell r="R271">
            <v>2540</v>
          </cell>
          <cell r="S271">
            <v>0</v>
          </cell>
          <cell r="T271">
            <v>1332</v>
          </cell>
          <cell r="U271">
            <v>69987</v>
          </cell>
          <cell r="V271">
            <v>0</v>
          </cell>
          <cell r="W271">
            <v>0</v>
          </cell>
          <cell r="X271">
            <v>0</v>
          </cell>
          <cell r="Y271">
            <v>296</v>
          </cell>
          <cell r="Z271">
            <v>349846</v>
          </cell>
          <cell r="AA271">
            <v>354014</v>
          </cell>
          <cell r="AB271" t="str">
            <v>ERAI</v>
          </cell>
          <cell r="AC271">
            <v>1101</v>
          </cell>
          <cell r="AD271">
            <v>2</v>
          </cell>
          <cell r="AE271">
            <v>17384</v>
          </cell>
        </row>
        <row r="272">
          <cell r="A272" t="str">
            <v>SSE</v>
          </cell>
          <cell r="B272">
            <v>1</v>
          </cell>
          <cell r="C272" t="str">
            <v>DRME</v>
          </cell>
          <cell r="D272">
            <v>12</v>
          </cell>
          <cell r="E272">
            <v>1</v>
          </cell>
          <cell r="F272" t="str">
            <v xml:space="preserve">B </v>
          </cell>
          <cell r="G272">
            <v>8</v>
          </cell>
          <cell r="H272">
            <v>29</v>
          </cell>
          <cell r="I272">
            <v>12473</v>
          </cell>
          <cell r="J272">
            <v>0</v>
          </cell>
          <cell r="K272">
            <v>0</v>
          </cell>
          <cell r="L272">
            <v>0</v>
          </cell>
          <cell r="M272">
            <v>0</v>
          </cell>
          <cell r="N272">
            <v>0</v>
          </cell>
          <cell r="O272">
            <v>250992</v>
          </cell>
          <cell r="P272">
            <v>0</v>
          </cell>
          <cell r="Q272">
            <v>0</v>
          </cell>
          <cell r="R272">
            <v>2448</v>
          </cell>
          <cell r="S272">
            <v>0</v>
          </cell>
          <cell r="T272">
            <v>1784</v>
          </cell>
          <cell r="U272">
            <v>50208</v>
          </cell>
          <cell r="V272">
            <v>944</v>
          </cell>
          <cell r="W272">
            <v>0</v>
          </cell>
          <cell r="X272">
            <v>0</v>
          </cell>
          <cell r="Y272">
            <v>0</v>
          </cell>
          <cell r="Z272">
            <v>250992</v>
          </cell>
          <cell r="AA272">
            <v>256168</v>
          </cell>
          <cell r="AB272" t="str">
            <v>ERAI</v>
          </cell>
          <cell r="AC272">
            <v>1101</v>
          </cell>
          <cell r="AD272">
            <v>2</v>
          </cell>
          <cell r="AE272">
            <v>12473</v>
          </cell>
        </row>
        <row r="273">
          <cell r="A273" t="str">
            <v>SSE</v>
          </cell>
          <cell r="B273">
            <v>1</v>
          </cell>
          <cell r="C273" t="str">
            <v>DRME</v>
          </cell>
          <cell r="D273">
            <v>12</v>
          </cell>
          <cell r="E273">
            <v>1</v>
          </cell>
          <cell r="F273" t="str">
            <v xml:space="preserve">B </v>
          </cell>
          <cell r="G273">
            <v>9</v>
          </cell>
          <cell r="H273">
            <v>21</v>
          </cell>
          <cell r="I273">
            <v>12551</v>
          </cell>
          <cell r="J273">
            <v>0</v>
          </cell>
          <cell r="K273">
            <v>0</v>
          </cell>
          <cell r="L273">
            <v>0</v>
          </cell>
          <cell r="M273">
            <v>0</v>
          </cell>
          <cell r="N273">
            <v>0</v>
          </cell>
          <cell r="O273">
            <v>269383</v>
          </cell>
          <cell r="P273">
            <v>0</v>
          </cell>
          <cell r="Q273">
            <v>0</v>
          </cell>
          <cell r="R273">
            <v>1154</v>
          </cell>
          <cell r="S273">
            <v>0</v>
          </cell>
          <cell r="T273">
            <v>1064</v>
          </cell>
          <cell r="U273">
            <v>67359</v>
          </cell>
          <cell r="V273">
            <v>471</v>
          </cell>
          <cell r="W273">
            <v>0</v>
          </cell>
          <cell r="X273">
            <v>0</v>
          </cell>
          <cell r="Y273">
            <v>0</v>
          </cell>
          <cell r="Z273">
            <v>269383</v>
          </cell>
          <cell r="AA273">
            <v>272072</v>
          </cell>
          <cell r="AB273" t="str">
            <v>ERAI</v>
          </cell>
          <cell r="AC273">
            <v>1101</v>
          </cell>
          <cell r="AD273">
            <v>2</v>
          </cell>
          <cell r="AE273">
            <v>12551</v>
          </cell>
        </row>
        <row r="274">
          <cell r="A274" t="str">
            <v>SSE</v>
          </cell>
          <cell r="B274">
            <v>1</v>
          </cell>
          <cell r="C274" t="str">
            <v>DRME</v>
          </cell>
          <cell r="D274">
            <v>12</v>
          </cell>
          <cell r="E274">
            <v>1</v>
          </cell>
          <cell r="F274" t="str">
            <v xml:space="preserve">B </v>
          </cell>
          <cell r="G274">
            <v>10</v>
          </cell>
          <cell r="H274">
            <v>3</v>
          </cell>
          <cell r="I274">
            <v>-6176</v>
          </cell>
          <cell r="J274">
            <v>0</v>
          </cell>
          <cell r="K274">
            <v>0</v>
          </cell>
          <cell r="L274">
            <v>0</v>
          </cell>
          <cell r="M274">
            <v>0</v>
          </cell>
          <cell r="N274">
            <v>0</v>
          </cell>
          <cell r="O274">
            <v>-132538</v>
          </cell>
          <cell r="P274">
            <v>0</v>
          </cell>
          <cell r="Q274">
            <v>0</v>
          </cell>
          <cell r="R274">
            <v>-43</v>
          </cell>
          <cell r="S274">
            <v>0</v>
          </cell>
          <cell r="T274">
            <v>-880</v>
          </cell>
          <cell r="U274">
            <v>-33137</v>
          </cell>
          <cell r="V274">
            <v>0</v>
          </cell>
          <cell r="W274">
            <v>0</v>
          </cell>
          <cell r="X274">
            <v>0</v>
          </cell>
          <cell r="Y274">
            <v>0</v>
          </cell>
          <cell r="Z274">
            <v>-132538</v>
          </cell>
          <cell r="AA274">
            <v>-133461</v>
          </cell>
          <cell r="AB274" t="str">
            <v>ERAI</v>
          </cell>
          <cell r="AC274">
            <v>1101</v>
          </cell>
          <cell r="AD274">
            <v>2</v>
          </cell>
          <cell r="AE274">
            <v>-6176</v>
          </cell>
        </row>
        <row r="275">
          <cell r="A275" t="str">
            <v>SSE</v>
          </cell>
          <cell r="B275">
            <v>1</v>
          </cell>
          <cell r="C275" t="str">
            <v>DRME</v>
          </cell>
          <cell r="D275">
            <v>12</v>
          </cell>
          <cell r="E275">
            <v>1</v>
          </cell>
          <cell r="F275" t="str">
            <v xml:space="preserve">B </v>
          </cell>
          <cell r="G275">
            <v>11</v>
          </cell>
          <cell r="H275">
            <v>363</v>
          </cell>
          <cell r="I275">
            <v>8242</v>
          </cell>
          <cell r="J275">
            <v>0</v>
          </cell>
          <cell r="K275">
            <v>0</v>
          </cell>
          <cell r="L275">
            <v>0</v>
          </cell>
          <cell r="M275">
            <v>0</v>
          </cell>
          <cell r="N275">
            <v>0</v>
          </cell>
          <cell r="O275">
            <v>46440</v>
          </cell>
          <cell r="P275">
            <v>0</v>
          </cell>
          <cell r="Q275">
            <v>0</v>
          </cell>
          <cell r="R275">
            <v>258</v>
          </cell>
          <cell r="S275">
            <v>0</v>
          </cell>
          <cell r="T275">
            <v>1843</v>
          </cell>
          <cell r="U275">
            <v>0</v>
          </cell>
          <cell r="V275">
            <v>1316</v>
          </cell>
          <cell r="W275">
            <v>0</v>
          </cell>
          <cell r="X275">
            <v>0</v>
          </cell>
          <cell r="Y275">
            <v>204</v>
          </cell>
          <cell r="Z275">
            <v>46440</v>
          </cell>
          <cell r="AA275">
            <v>50061</v>
          </cell>
          <cell r="AB275" t="str">
            <v>ERAI</v>
          </cell>
          <cell r="AC275">
            <v>1101</v>
          </cell>
          <cell r="AD275">
            <v>2</v>
          </cell>
          <cell r="AE275">
            <v>4516</v>
          </cell>
        </row>
        <row r="276">
          <cell r="A276" t="str">
            <v>SSE</v>
          </cell>
          <cell r="B276">
            <v>1</v>
          </cell>
          <cell r="C276" t="str">
            <v>DRME</v>
          </cell>
          <cell r="D276">
            <v>12</v>
          </cell>
          <cell r="E276">
            <v>1</v>
          </cell>
          <cell r="F276" t="str">
            <v xml:space="preserve">B </v>
          </cell>
          <cell r="G276">
            <v>12</v>
          </cell>
          <cell r="H276">
            <v>116</v>
          </cell>
          <cell r="I276">
            <v>6699</v>
          </cell>
          <cell r="J276">
            <v>0</v>
          </cell>
          <cell r="K276">
            <v>0</v>
          </cell>
          <cell r="L276">
            <v>0</v>
          </cell>
          <cell r="M276">
            <v>0</v>
          </cell>
          <cell r="N276">
            <v>0</v>
          </cell>
          <cell r="O276">
            <v>61090</v>
          </cell>
          <cell r="P276">
            <v>0</v>
          </cell>
          <cell r="Q276">
            <v>0</v>
          </cell>
          <cell r="R276">
            <v>651</v>
          </cell>
          <cell r="S276">
            <v>0</v>
          </cell>
          <cell r="T276">
            <v>0</v>
          </cell>
          <cell r="U276">
            <v>10384</v>
          </cell>
          <cell r="V276">
            <v>188</v>
          </cell>
          <cell r="W276">
            <v>0</v>
          </cell>
          <cell r="X276">
            <v>0</v>
          </cell>
          <cell r="Y276">
            <v>244</v>
          </cell>
          <cell r="Z276">
            <v>61090</v>
          </cell>
          <cell r="AA276">
            <v>62173</v>
          </cell>
          <cell r="AB276" t="str">
            <v>ERAI</v>
          </cell>
          <cell r="AC276">
            <v>1101</v>
          </cell>
          <cell r="AD276">
            <v>2</v>
          </cell>
          <cell r="AE276">
            <v>6699</v>
          </cell>
        </row>
        <row r="277">
          <cell r="A277" t="str">
            <v>SSE</v>
          </cell>
          <cell r="B277">
            <v>1</v>
          </cell>
          <cell r="C277" t="str">
            <v>DRME</v>
          </cell>
          <cell r="D277">
            <v>12</v>
          </cell>
          <cell r="E277">
            <v>1</v>
          </cell>
          <cell r="F277" t="str">
            <v xml:space="preserve">B </v>
          </cell>
          <cell r="G277">
            <v>13</v>
          </cell>
          <cell r="H277">
            <v>7</v>
          </cell>
          <cell r="I277">
            <v>805</v>
          </cell>
          <cell r="J277">
            <v>0</v>
          </cell>
          <cell r="K277">
            <v>0</v>
          </cell>
          <cell r="L277">
            <v>0</v>
          </cell>
          <cell r="M277">
            <v>0</v>
          </cell>
          <cell r="N277">
            <v>0</v>
          </cell>
          <cell r="O277">
            <v>12818</v>
          </cell>
          <cell r="P277">
            <v>0</v>
          </cell>
          <cell r="Q277">
            <v>0</v>
          </cell>
          <cell r="R277">
            <v>280</v>
          </cell>
          <cell r="S277">
            <v>0</v>
          </cell>
          <cell r="T277">
            <v>0</v>
          </cell>
          <cell r="U277">
            <v>2179</v>
          </cell>
          <cell r="V277">
            <v>0</v>
          </cell>
          <cell r="W277">
            <v>0</v>
          </cell>
          <cell r="X277">
            <v>0</v>
          </cell>
          <cell r="Y277">
            <v>0</v>
          </cell>
          <cell r="Z277">
            <v>12818</v>
          </cell>
          <cell r="AA277">
            <v>13098</v>
          </cell>
          <cell r="AB277" t="str">
            <v>ERAI</v>
          </cell>
          <cell r="AC277">
            <v>1101</v>
          </cell>
          <cell r="AD277">
            <v>2</v>
          </cell>
          <cell r="AE277">
            <v>805</v>
          </cell>
        </row>
        <row r="278">
          <cell r="A278" t="str">
            <v>SSE</v>
          </cell>
          <cell r="B278">
            <v>1</v>
          </cell>
          <cell r="C278" t="str">
            <v>DRME</v>
          </cell>
          <cell r="D278">
            <v>12</v>
          </cell>
          <cell r="E278">
            <v>2</v>
          </cell>
          <cell r="F278" t="str">
            <v>A4</v>
          </cell>
          <cell r="G278">
            <v>21</v>
          </cell>
          <cell r="H278">
            <v>1</v>
          </cell>
          <cell r="I278">
            <v>309443</v>
          </cell>
          <cell r="J278">
            <v>8170</v>
          </cell>
          <cell r="K278">
            <v>301273</v>
          </cell>
          <cell r="L278">
            <v>799</v>
          </cell>
          <cell r="M278">
            <v>710</v>
          </cell>
          <cell r="N278">
            <v>0</v>
          </cell>
          <cell r="O278">
            <v>2447647</v>
          </cell>
          <cell r="P278">
            <v>674662</v>
          </cell>
          <cell r="Q278">
            <v>171054</v>
          </cell>
          <cell r="R278">
            <v>0</v>
          </cell>
          <cell r="S278">
            <v>0</v>
          </cell>
          <cell r="T278">
            <v>0</v>
          </cell>
          <cell r="U278">
            <v>840780</v>
          </cell>
          <cell r="V278">
            <v>0</v>
          </cell>
          <cell r="W278">
            <v>69757</v>
          </cell>
          <cell r="X278">
            <v>0</v>
          </cell>
          <cell r="Y278">
            <v>0</v>
          </cell>
          <cell r="Z278">
            <v>3363120</v>
          </cell>
          <cell r="AA278">
            <v>3363120</v>
          </cell>
          <cell r="AB278" t="str">
            <v>ERAI</v>
          </cell>
          <cell r="AC278">
            <v>1101</v>
          </cell>
          <cell r="AD278">
            <v>2</v>
          </cell>
          <cell r="AE278">
            <v>309443</v>
          </cell>
        </row>
        <row r="279">
          <cell r="A279" t="str">
            <v>SSE</v>
          </cell>
          <cell r="B279">
            <v>1</v>
          </cell>
          <cell r="C279" t="str">
            <v>DRME</v>
          </cell>
          <cell r="D279">
            <v>12</v>
          </cell>
          <cell r="E279">
            <v>2</v>
          </cell>
          <cell r="F279" t="str">
            <v>A4</v>
          </cell>
          <cell r="G279">
            <v>20</v>
          </cell>
          <cell r="H279">
            <v>4</v>
          </cell>
          <cell r="I279">
            <v>50141</v>
          </cell>
          <cell r="J279">
            <v>0</v>
          </cell>
          <cell r="K279">
            <v>0</v>
          </cell>
          <cell r="L279">
            <v>228</v>
          </cell>
          <cell r="M279">
            <v>0</v>
          </cell>
          <cell r="N279">
            <v>0</v>
          </cell>
          <cell r="O279">
            <v>575351</v>
          </cell>
          <cell r="P279">
            <v>178449</v>
          </cell>
          <cell r="Q279">
            <v>101058</v>
          </cell>
          <cell r="R279">
            <v>1644</v>
          </cell>
          <cell r="S279">
            <v>0</v>
          </cell>
          <cell r="T279">
            <v>0</v>
          </cell>
          <cell r="U279">
            <v>220759</v>
          </cell>
          <cell r="V279">
            <v>0</v>
          </cell>
          <cell r="W279">
            <v>28176</v>
          </cell>
          <cell r="X279">
            <v>0</v>
          </cell>
          <cell r="Y279">
            <v>0</v>
          </cell>
          <cell r="Z279">
            <v>883034</v>
          </cell>
          <cell r="AA279">
            <v>884678</v>
          </cell>
          <cell r="AB279" t="str">
            <v>ERAI</v>
          </cell>
          <cell r="AC279">
            <v>1101</v>
          </cell>
          <cell r="AD279">
            <v>2</v>
          </cell>
          <cell r="AE279">
            <v>50141</v>
          </cell>
        </row>
        <row r="280">
          <cell r="A280" t="str">
            <v>SSE</v>
          </cell>
          <cell r="B280">
            <v>1</v>
          </cell>
          <cell r="C280" t="str">
            <v>DRME</v>
          </cell>
          <cell r="D280">
            <v>12</v>
          </cell>
          <cell r="E280">
            <v>2</v>
          </cell>
          <cell r="F280" t="str">
            <v xml:space="preserve">B </v>
          </cell>
          <cell r="G280">
            <v>0</v>
          </cell>
          <cell r="H280">
            <v>181</v>
          </cell>
          <cell r="I280">
            <v>90645</v>
          </cell>
          <cell r="J280">
            <v>0</v>
          </cell>
          <cell r="K280">
            <v>0</v>
          </cell>
          <cell r="L280">
            <v>0</v>
          </cell>
          <cell r="M280">
            <v>0</v>
          </cell>
          <cell r="N280">
            <v>0</v>
          </cell>
          <cell r="O280">
            <v>1887043</v>
          </cell>
          <cell r="P280">
            <v>0</v>
          </cell>
          <cell r="Q280">
            <v>0</v>
          </cell>
          <cell r="R280">
            <v>26240</v>
          </cell>
          <cell r="S280">
            <v>0</v>
          </cell>
          <cell r="T280">
            <v>213352</v>
          </cell>
          <cell r="U280">
            <v>457039</v>
          </cell>
          <cell r="V280">
            <v>1226</v>
          </cell>
          <cell r="W280">
            <v>0</v>
          </cell>
          <cell r="X280">
            <v>0</v>
          </cell>
          <cell r="Y280">
            <v>1076</v>
          </cell>
          <cell r="Z280">
            <v>1887043</v>
          </cell>
          <cell r="AA280">
            <v>2128937</v>
          </cell>
          <cell r="AB280" t="str">
            <v>ERAI</v>
          </cell>
          <cell r="AC280">
            <v>1101</v>
          </cell>
          <cell r="AD280">
            <v>2</v>
          </cell>
          <cell r="AE280">
            <v>87071</v>
          </cell>
        </row>
        <row r="281">
          <cell r="A281" t="str">
            <v>SSE</v>
          </cell>
          <cell r="B281">
            <v>1</v>
          </cell>
          <cell r="C281" t="str">
            <v>DRME</v>
          </cell>
          <cell r="D281">
            <v>12</v>
          </cell>
          <cell r="E281">
            <v>3</v>
          </cell>
          <cell r="F281" t="str">
            <v>A4</v>
          </cell>
          <cell r="G281">
            <v>20</v>
          </cell>
          <cell r="H281">
            <v>2</v>
          </cell>
          <cell r="I281">
            <v>19977</v>
          </cell>
          <cell r="J281">
            <v>0</v>
          </cell>
          <cell r="K281">
            <v>0</v>
          </cell>
          <cell r="L281">
            <v>102</v>
          </cell>
          <cell r="M281">
            <v>0</v>
          </cell>
          <cell r="N281">
            <v>0</v>
          </cell>
          <cell r="O281">
            <v>229229</v>
          </cell>
          <cell r="P281">
            <v>79832</v>
          </cell>
          <cell r="Q281">
            <v>5909</v>
          </cell>
          <cell r="R281">
            <v>0</v>
          </cell>
          <cell r="S281">
            <v>0</v>
          </cell>
          <cell r="T281">
            <v>0</v>
          </cell>
          <cell r="U281">
            <v>79329</v>
          </cell>
          <cell r="V281">
            <v>0</v>
          </cell>
          <cell r="W281">
            <v>2348</v>
          </cell>
          <cell r="X281">
            <v>0</v>
          </cell>
          <cell r="Y281">
            <v>0</v>
          </cell>
          <cell r="Z281">
            <v>317318</v>
          </cell>
          <cell r="AA281">
            <v>317318</v>
          </cell>
          <cell r="AB281" t="str">
            <v>ERAI</v>
          </cell>
          <cell r="AC281">
            <v>1101</v>
          </cell>
          <cell r="AD281">
            <v>2</v>
          </cell>
          <cell r="AE281">
            <v>19977</v>
          </cell>
        </row>
        <row r="282">
          <cell r="A282" t="str">
            <v>SSE</v>
          </cell>
          <cell r="B282">
            <v>1</v>
          </cell>
          <cell r="C282" t="str">
            <v>DRME</v>
          </cell>
          <cell r="D282">
            <v>12</v>
          </cell>
          <cell r="E282">
            <v>3</v>
          </cell>
          <cell r="F282" t="str">
            <v xml:space="preserve">B </v>
          </cell>
          <cell r="G282">
            <v>0</v>
          </cell>
          <cell r="H282">
            <v>2123</v>
          </cell>
          <cell r="I282">
            <v>285281</v>
          </cell>
          <cell r="J282">
            <v>0</v>
          </cell>
          <cell r="K282">
            <v>0</v>
          </cell>
          <cell r="L282">
            <v>0</v>
          </cell>
          <cell r="M282">
            <v>0</v>
          </cell>
          <cell r="N282">
            <v>0</v>
          </cell>
          <cell r="O282">
            <v>5940080</v>
          </cell>
          <cell r="P282">
            <v>0</v>
          </cell>
          <cell r="Q282">
            <v>0</v>
          </cell>
          <cell r="R282">
            <v>61389</v>
          </cell>
          <cell r="S282">
            <v>0</v>
          </cell>
          <cell r="T282">
            <v>186426</v>
          </cell>
          <cell r="U282">
            <v>1460347</v>
          </cell>
          <cell r="V282">
            <v>3954</v>
          </cell>
          <cell r="W282">
            <v>0</v>
          </cell>
          <cell r="X282">
            <v>0</v>
          </cell>
          <cell r="Y282">
            <v>11832</v>
          </cell>
          <cell r="Z282">
            <v>5940080</v>
          </cell>
          <cell r="AA282">
            <v>6203681</v>
          </cell>
          <cell r="AB282" t="str">
            <v>ERAI</v>
          </cell>
          <cell r="AC282">
            <v>1101</v>
          </cell>
          <cell r="AD282">
            <v>2</v>
          </cell>
          <cell r="AE282">
            <v>267157</v>
          </cell>
        </row>
        <row r="283">
          <cell r="A283" t="str">
            <v>SSE</v>
          </cell>
          <cell r="B283">
            <v>1</v>
          </cell>
          <cell r="C283" t="str">
            <v>DRME</v>
          </cell>
          <cell r="D283">
            <v>12</v>
          </cell>
          <cell r="E283">
            <v>4</v>
          </cell>
          <cell r="F283" t="str">
            <v xml:space="preserve">B </v>
          </cell>
          <cell r="G283">
            <v>0</v>
          </cell>
          <cell r="H283">
            <v>712</v>
          </cell>
          <cell r="I283">
            <v>99252</v>
          </cell>
          <cell r="J283">
            <v>0</v>
          </cell>
          <cell r="K283">
            <v>0</v>
          </cell>
          <cell r="L283">
            <v>0</v>
          </cell>
          <cell r="M283">
            <v>0</v>
          </cell>
          <cell r="N283">
            <v>0</v>
          </cell>
          <cell r="O283">
            <v>1073752</v>
          </cell>
          <cell r="P283">
            <v>0</v>
          </cell>
          <cell r="Q283">
            <v>0</v>
          </cell>
          <cell r="R283">
            <v>718</v>
          </cell>
          <cell r="S283">
            <v>0</v>
          </cell>
          <cell r="T283">
            <v>61489</v>
          </cell>
          <cell r="U283">
            <v>0</v>
          </cell>
          <cell r="V283">
            <v>59636</v>
          </cell>
          <cell r="W283">
            <v>0</v>
          </cell>
          <cell r="X283">
            <v>0</v>
          </cell>
          <cell r="Y283">
            <v>0</v>
          </cell>
          <cell r="Z283">
            <v>1073752</v>
          </cell>
          <cell r="AA283">
            <v>1195595</v>
          </cell>
          <cell r="AB283" t="str">
            <v>ERAI</v>
          </cell>
          <cell r="AC283">
            <v>1101</v>
          </cell>
          <cell r="AD283">
            <v>2</v>
          </cell>
          <cell r="AE283">
            <v>89485</v>
          </cell>
        </row>
        <row r="284">
          <cell r="A284" t="str">
            <v>SSE</v>
          </cell>
          <cell r="B284">
            <v>1</v>
          </cell>
          <cell r="C284" t="str">
            <v>DRME</v>
          </cell>
          <cell r="D284">
            <v>12</v>
          </cell>
          <cell r="E284">
            <v>5</v>
          </cell>
          <cell r="F284" t="str">
            <v xml:space="preserve">B </v>
          </cell>
          <cell r="G284">
            <v>0</v>
          </cell>
          <cell r="H284">
            <v>466</v>
          </cell>
          <cell r="I284">
            <v>98478</v>
          </cell>
          <cell r="J284">
            <v>0</v>
          </cell>
          <cell r="K284">
            <v>0</v>
          </cell>
          <cell r="L284">
            <v>0</v>
          </cell>
          <cell r="M284">
            <v>0</v>
          </cell>
          <cell r="N284">
            <v>0</v>
          </cell>
          <cell r="O284">
            <v>1886556</v>
          </cell>
          <cell r="P284">
            <v>0</v>
          </cell>
          <cell r="Q284">
            <v>0</v>
          </cell>
          <cell r="R284">
            <v>9615</v>
          </cell>
          <cell r="S284">
            <v>0</v>
          </cell>
          <cell r="T284">
            <v>15000</v>
          </cell>
          <cell r="U284">
            <v>348699</v>
          </cell>
          <cell r="V284">
            <v>1223</v>
          </cell>
          <cell r="W284">
            <v>0</v>
          </cell>
          <cell r="X284">
            <v>0</v>
          </cell>
          <cell r="Y284">
            <v>0</v>
          </cell>
          <cell r="Z284">
            <v>1886556</v>
          </cell>
          <cell r="AA284">
            <v>1912394</v>
          </cell>
          <cell r="AB284" t="str">
            <v>ERAI</v>
          </cell>
          <cell r="AC284">
            <v>1101</v>
          </cell>
          <cell r="AD284">
            <v>2</v>
          </cell>
          <cell r="AE284">
            <v>94012</v>
          </cell>
        </row>
        <row r="285">
          <cell r="A285" t="str">
            <v>SSE</v>
          </cell>
          <cell r="B285">
            <v>1</v>
          </cell>
          <cell r="C285" t="str">
            <v>DRME</v>
          </cell>
          <cell r="D285">
            <v>12</v>
          </cell>
          <cell r="E285">
            <v>6</v>
          </cell>
          <cell r="F285" t="str">
            <v xml:space="preserve">B </v>
          </cell>
          <cell r="G285">
            <v>0</v>
          </cell>
          <cell r="H285">
            <v>107</v>
          </cell>
          <cell r="I285">
            <v>188672</v>
          </cell>
          <cell r="J285">
            <v>0</v>
          </cell>
          <cell r="K285">
            <v>0</v>
          </cell>
          <cell r="L285">
            <v>0</v>
          </cell>
          <cell r="M285">
            <v>0</v>
          </cell>
          <cell r="N285">
            <v>0</v>
          </cell>
          <cell r="O285">
            <v>2243863</v>
          </cell>
          <cell r="P285">
            <v>0</v>
          </cell>
          <cell r="Q285">
            <v>0</v>
          </cell>
          <cell r="R285">
            <v>24761</v>
          </cell>
          <cell r="S285">
            <v>0</v>
          </cell>
          <cell r="T285">
            <v>0</v>
          </cell>
          <cell r="U285">
            <v>560963</v>
          </cell>
          <cell r="V285">
            <v>0</v>
          </cell>
          <cell r="W285">
            <v>0</v>
          </cell>
          <cell r="X285">
            <v>0</v>
          </cell>
          <cell r="Y285">
            <v>0</v>
          </cell>
          <cell r="Z285">
            <v>2243863</v>
          </cell>
          <cell r="AA285">
            <v>2268624</v>
          </cell>
          <cell r="AB285" t="str">
            <v>ERAI</v>
          </cell>
          <cell r="AC285">
            <v>1101</v>
          </cell>
          <cell r="AD285">
            <v>2</v>
          </cell>
          <cell r="AE285">
            <v>188672</v>
          </cell>
        </row>
        <row r="286">
          <cell r="A286" t="str">
            <v>SSE</v>
          </cell>
          <cell r="B286">
            <v>1</v>
          </cell>
          <cell r="C286" t="str">
            <v>DRME</v>
          </cell>
          <cell r="D286">
            <v>12</v>
          </cell>
          <cell r="E286">
            <v>7</v>
          </cell>
          <cell r="F286" t="str">
            <v>A4</v>
          </cell>
          <cell r="G286">
            <v>20</v>
          </cell>
          <cell r="H286">
            <v>2</v>
          </cell>
          <cell r="I286">
            <v>160742</v>
          </cell>
          <cell r="J286">
            <v>0</v>
          </cell>
          <cell r="K286">
            <v>0</v>
          </cell>
          <cell r="L286">
            <v>337</v>
          </cell>
          <cell r="M286">
            <v>0</v>
          </cell>
          <cell r="N286">
            <v>0</v>
          </cell>
          <cell r="O286">
            <v>1567770</v>
          </cell>
          <cell r="P286">
            <v>223768</v>
          </cell>
          <cell r="Q286">
            <v>76603</v>
          </cell>
          <cell r="R286">
            <v>0</v>
          </cell>
          <cell r="S286">
            <v>0</v>
          </cell>
          <cell r="T286">
            <v>0</v>
          </cell>
          <cell r="U286">
            <v>470023</v>
          </cell>
          <cell r="V286">
            <v>0</v>
          </cell>
          <cell r="W286">
            <v>11952</v>
          </cell>
          <cell r="X286">
            <v>0</v>
          </cell>
          <cell r="Y286">
            <v>0</v>
          </cell>
          <cell r="Z286">
            <v>1880093</v>
          </cell>
          <cell r="AA286">
            <v>1880093</v>
          </cell>
          <cell r="AB286" t="str">
            <v>ERAI</v>
          </cell>
          <cell r="AC286">
            <v>1101</v>
          </cell>
          <cell r="AD286">
            <v>2</v>
          </cell>
          <cell r="AE286">
            <v>160742</v>
          </cell>
        </row>
        <row r="287">
          <cell r="A287" t="str">
            <v>SSE</v>
          </cell>
          <cell r="B287">
            <v>1</v>
          </cell>
          <cell r="C287" t="str">
            <v>DRME</v>
          </cell>
          <cell r="D287">
            <v>12</v>
          </cell>
          <cell r="E287">
            <v>7</v>
          </cell>
          <cell r="F287" t="str">
            <v xml:space="preserve">B </v>
          </cell>
          <cell r="G287">
            <v>0</v>
          </cell>
          <cell r="H287">
            <v>16</v>
          </cell>
          <cell r="I287">
            <v>27060</v>
          </cell>
          <cell r="J287">
            <v>0</v>
          </cell>
          <cell r="K287">
            <v>0</v>
          </cell>
          <cell r="L287">
            <v>0</v>
          </cell>
          <cell r="M287">
            <v>0</v>
          </cell>
          <cell r="N287">
            <v>0</v>
          </cell>
          <cell r="O287">
            <v>478817</v>
          </cell>
          <cell r="P287">
            <v>0</v>
          </cell>
          <cell r="Q287">
            <v>0</v>
          </cell>
          <cell r="R287">
            <v>76</v>
          </cell>
          <cell r="S287">
            <v>0</v>
          </cell>
          <cell r="T287">
            <v>5000</v>
          </cell>
          <cell r="U287">
            <v>119704</v>
          </cell>
          <cell r="V287">
            <v>189</v>
          </cell>
          <cell r="W287">
            <v>0</v>
          </cell>
          <cell r="X287">
            <v>0</v>
          </cell>
          <cell r="Y287">
            <v>0</v>
          </cell>
          <cell r="Z287">
            <v>478817</v>
          </cell>
          <cell r="AA287">
            <v>484082</v>
          </cell>
          <cell r="AB287" t="str">
            <v>ERAI</v>
          </cell>
          <cell r="AC287">
            <v>1101</v>
          </cell>
          <cell r="AD287">
            <v>2</v>
          </cell>
          <cell r="AE287">
            <v>26918</v>
          </cell>
        </row>
        <row r="288">
          <cell r="A288" t="str">
            <v>SSE</v>
          </cell>
          <cell r="B288">
            <v>1</v>
          </cell>
          <cell r="C288" t="str">
            <v>DRME</v>
          </cell>
          <cell r="D288">
            <v>12</v>
          </cell>
          <cell r="E288">
            <v>8</v>
          </cell>
          <cell r="F288" t="str">
            <v xml:space="preserve">B </v>
          </cell>
          <cell r="G288">
            <v>0</v>
          </cell>
          <cell r="H288">
            <v>4</v>
          </cell>
          <cell r="I288">
            <v>4264</v>
          </cell>
          <cell r="J288">
            <v>0</v>
          </cell>
          <cell r="K288">
            <v>0</v>
          </cell>
          <cell r="L288">
            <v>0</v>
          </cell>
          <cell r="M288">
            <v>0</v>
          </cell>
          <cell r="N288">
            <v>0</v>
          </cell>
          <cell r="O288">
            <v>88771</v>
          </cell>
          <cell r="P288">
            <v>0</v>
          </cell>
          <cell r="Q288">
            <v>0</v>
          </cell>
          <cell r="R288">
            <v>0</v>
          </cell>
          <cell r="S288">
            <v>0</v>
          </cell>
          <cell r="T288">
            <v>0</v>
          </cell>
          <cell r="U288">
            <v>22193</v>
          </cell>
          <cell r="V288">
            <v>0</v>
          </cell>
          <cell r="W288">
            <v>0</v>
          </cell>
          <cell r="X288">
            <v>0</v>
          </cell>
          <cell r="Y288">
            <v>0</v>
          </cell>
          <cell r="Z288">
            <v>88771</v>
          </cell>
          <cell r="AA288">
            <v>88771</v>
          </cell>
          <cell r="AB288" t="str">
            <v>ERAI</v>
          </cell>
          <cell r="AC288">
            <v>1101</v>
          </cell>
          <cell r="AD288">
            <v>2</v>
          </cell>
          <cell r="AE288">
            <v>4264</v>
          </cell>
        </row>
        <row r="289">
          <cell r="A289" t="str">
            <v>SSE</v>
          </cell>
          <cell r="B289">
            <v>1</v>
          </cell>
          <cell r="C289" t="str">
            <v>DRME</v>
          </cell>
          <cell r="D289">
            <v>12</v>
          </cell>
          <cell r="E289">
            <v>90</v>
          </cell>
          <cell r="F289" t="str">
            <v>A4</v>
          </cell>
          <cell r="G289">
            <v>20</v>
          </cell>
          <cell r="H289">
            <v>1</v>
          </cell>
          <cell r="I289">
            <v>196320</v>
          </cell>
          <cell r="J289">
            <v>0</v>
          </cell>
          <cell r="K289">
            <v>0</v>
          </cell>
          <cell r="L289">
            <v>509</v>
          </cell>
          <cell r="M289">
            <v>0</v>
          </cell>
          <cell r="N289">
            <v>0</v>
          </cell>
          <cell r="O289">
            <v>521426</v>
          </cell>
          <cell r="P289">
            <v>437231</v>
          </cell>
          <cell r="Q289">
            <v>0</v>
          </cell>
          <cell r="R289">
            <v>0</v>
          </cell>
          <cell r="S289">
            <v>0</v>
          </cell>
          <cell r="T289">
            <v>0</v>
          </cell>
          <cell r="U289">
            <v>0</v>
          </cell>
          <cell r="V289">
            <v>0</v>
          </cell>
          <cell r="W289">
            <v>0</v>
          </cell>
          <cell r="X289">
            <v>0</v>
          </cell>
          <cell r="Y289">
            <v>0</v>
          </cell>
          <cell r="Z289">
            <v>958657</v>
          </cell>
          <cell r="AA289">
            <v>958657</v>
          </cell>
          <cell r="AB289" t="str">
            <v>ERAI</v>
          </cell>
          <cell r="AC289">
            <v>1101</v>
          </cell>
          <cell r="AD289">
            <v>2</v>
          </cell>
          <cell r="AE289">
            <v>196320</v>
          </cell>
        </row>
        <row r="290">
          <cell r="A290" t="str">
            <v>SSE</v>
          </cell>
          <cell r="B290">
            <v>1</v>
          </cell>
          <cell r="C290" t="str">
            <v>DRME</v>
          </cell>
          <cell r="D290">
            <v>13</v>
          </cell>
          <cell r="E290">
            <v>1</v>
          </cell>
          <cell r="F290" t="str">
            <v xml:space="preserve">B </v>
          </cell>
          <cell r="G290">
            <v>1</v>
          </cell>
          <cell r="H290">
            <v>1949</v>
          </cell>
          <cell r="I290">
            <v>42755</v>
          </cell>
          <cell r="J290">
            <v>0</v>
          </cell>
          <cell r="K290">
            <v>0</v>
          </cell>
          <cell r="L290">
            <v>0</v>
          </cell>
          <cell r="M290">
            <v>0</v>
          </cell>
          <cell r="N290">
            <v>0</v>
          </cell>
          <cell r="O290">
            <v>695781</v>
          </cell>
          <cell r="P290">
            <v>0</v>
          </cell>
          <cell r="Q290">
            <v>0</v>
          </cell>
          <cell r="R290">
            <v>10316</v>
          </cell>
          <cell r="S290">
            <v>0</v>
          </cell>
          <cell r="T290">
            <v>183420</v>
          </cell>
          <cell r="U290">
            <v>495</v>
          </cell>
          <cell r="V290">
            <v>1320</v>
          </cell>
          <cell r="W290">
            <v>0</v>
          </cell>
          <cell r="X290">
            <v>0</v>
          </cell>
          <cell r="Y290">
            <v>10440</v>
          </cell>
          <cell r="Z290">
            <v>695781</v>
          </cell>
          <cell r="AA290">
            <v>901277</v>
          </cell>
          <cell r="AB290" t="str">
            <v>ERBF</v>
          </cell>
          <cell r="AC290">
            <v>1101</v>
          </cell>
          <cell r="AD290">
            <v>2</v>
          </cell>
          <cell r="AE290">
            <v>33013</v>
          </cell>
        </row>
        <row r="291">
          <cell r="A291" t="str">
            <v>SSE</v>
          </cell>
          <cell r="B291">
            <v>1</v>
          </cell>
          <cell r="C291" t="str">
            <v>DRME</v>
          </cell>
          <cell r="D291">
            <v>13</v>
          </cell>
          <cell r="E291">
            <v>1</v>
          </cell>
          <cell r="F291" t="str">
            <v xml:space="preserve">B </v>
          </cell>
          <cell r="G291">
            <v>2</v>
          </cell>
          <cell r="H291">
            <v>1066</v>
          </cell>
          <cell r="I291">
            <v>42800</v>
          </cell>
          <cell r="J291">
            <v>0</v>
          </cell>
          <cell r="K291">
            <v>0</v>
          </cell>
          <cell r="L291">
            <v>0</v>
          </cell>
          <cell r="M291">
            <v>0</v>
          </cell>
          <cell r="N291">
            <v>0</v>
          </cell>
          <cell r="O291">
            <v>830380</v>
          </cell>
          <cell r="P291">
            <v>0</v>
          </cell>
          <cell r="Q291">
            <v>0</v>
          </cell>
          <cell r="R291">
            <v>7987</v>
          </cell>
          <cell r="S291">
            <v>0</v>
          </cell>
          <cell r="T291">
            <v>26091</v>
          </cell>
          <cell r="U291">
            <v>141132</v>
          </cell>
          <cell r="V291">
            <v>565</v>
          </cell>
          <cell r="W291">
            <v>0</v>
          </cell>
          <cell r="X291">
            <v>0</v>
          </cell>
          <cell r="Y291">
            <v>12456</v>
          </cell>
          <cell r="Z291">
            <v>830380</v>
          </cell>
          <cell r="AA291">
            <v>877479</v>
          </cell>
          <cell r="AB291" t="str">
            <v>ERBF</v>
          </cell>
          <cell r="AC291">
            <v>1101</v>
          </cell>
          <cell r="AD291">
            <v>2</v>
          </cell>
          <cell r="AE291">
            <v>42800</v>
          </cell>
        </row>
        <row r="292">
          <cell r="A292" t="str">
            <v>SSE</v>
          </cell>
          <cell r="B292">
            <v>1</v>
          </cell>
          <cell r="C292" t="str">
            <v>DRME</v>
          </cell>
          <cell r="D292">
            <v>13</v>
          </cell>
          <cell r="E292">
            <v>1</v>
          </cell>
          <cell r="F292" t="str">
            <v xml:space="preserve">B </v>
          </cell>
          <cell r="G292">
            <v>3</v>
          </cell>
          <cell r="H292">
            <v>3418</v>
          </cell>
          <cell r="I292">
            <v>260648</v>
          </cell>
          <cell r="J292">
            <v>0</v>
          </cell>
          <cell r="K292">
            <v>0</v>
          </cell>
          <cell r="L292">
            <v>0</v>
          </cell>
          <cell r="M292">
            <v>0</v>
          </cell>
          <cell r="N292">
            <v>0</v>
          </cell>
          <cell r="O292">
            <v>5055562</v>
          </cell>
          <cell r="P292">
            <v>0</v>
          </cell>
          <cell r="Q292">
            <v>0</v>
          </cell>
          <cell r="R292">
            <v>43879</v>
          </cell>
          <cell r="S292">
            <v>0</v>
          </cell>
          <cell r="T292">
            <v>117308</v>
          </cell>
          <cell r="U292">
            <v>859455</v>
          </cell>
          <cell r="V292">
            <v>564</v>
          </cell>
          <cell r="W292">
            <v>0</v>
          </cell>
          <cell r="X292">
            <v>0</v>
          </cell>
          <cell r="Y292">
            <v>56030</v>
          </cell>
          <cell r="Z292">
            <v>5055562</v>
          </cell>
          <cell r="AA292">
            <v>5273343</v>
          </cell>
          <cell r="AB292" t="str">
            <v>ERBF</v>
          </cell>
          <cell r="AC292">
            <v>1101</v>
          </cell>
          <cell r="AD292">
            <v>2</v>
          </cell>
          <cell r="AE292">
            <v>260396</v>
          </cell>
        </row>
        <row r="293">
          <cell r="A293" t="str">
            <v>SSE</v>
          </cell>
          <cell r="B293">
            <v>1</v>
          </cell>
          <cell r="C293" t="str">
            <v>DRME</v>
          </cell>
          <cell r="D293">
            <v>13</v>
          </cell>
          <cell r="E293">
            <v>1</v>
          </cell>
          <cell r="F293" t="str">
            <v xml:space="preserve">B </v>
          </cell>
          <cell r="G293">
            <v>4</v>
          </cell>
          <cell r="H293">
            <v>1735</v>
          </cell>
          <cell r="I293">
            <v>208895</v>
          </cell>
          <cell r="J293">
            <v>0</v>
          </cell>
          <cell r="K293">
            <v>0</v>
          </cell>
          <cell r="L293">
            <v>0</v>
          </cell>
          <cell r="M293">
            <v>0</v>
          </cell>
          <cell r="N293">
            <v>0</v>
          </cell>
          <cell r="O293">
            <v>4051824</v>
          </cell>
          <cell r="P293">
            <v>0</v>
          </cell>
          <cell r="Q293">
            <v>0</v>
          </cell>
          <cell r="R293">
            <v>41030</v>
          </cell>
          <cell r="S293">
            <v>0</v>
          </cell>
          <cell r="T293">
            <v>78777</v>
          </cell>
          <cell r="U293">
            <v>688825</v>
          </cell>
          <cell r="V293">
            <v>94</v>
          </cell>
          <cell r="W293">
            <v>0</v>
          </cell>
          <cell r="X293">
            <v>0</v>
          </cell>
          <cell r="Y293">
            <v>56092</v>
          </cell>
          <cell r="Z293">
            <v>4051824</v>
          </cell>
          <cell r="AA293">
            <v>4227817</v>
          </cell>
          <cell r="AB293" t="str">
            <v>ERBF</v>
          </cell>
          <cell r="AC293">
            <v>1101</v>
          </cell>
          <cell r="AD293">
            <v>2</v>
          </cell>
          <cell r="AE293">
            <v>208895</v>
          </cell>
        </row>
        <row r="294">
          <cell r="A294" t="str">
            <v>SSE</v>
          </cell>
          <cell r="B294">
            <v>1</v>
          </cell>
          <cell r="C294" t="str">
            <v>DRME</v>
          </cell>
          <cell r="D294">
            <v>13</v>
          </cell>
          <cell r="E294">
            <v>1</v>
          </cell>
          <cell r="F294" t="str">
            <v xml:space="preserve">B </v>
          </cell>
          <cell r="G294">
            <v>5</v>
          </cell>
          <cell r="H294">
            <v>581</v>
          </cell>
          <cell r="I294">
            <v>98981</v>
          </cell>
          <cell r="J294">
            <v>0</v>
          </cell>
          <cell r="K294">
            <v>0</v>
          </cell>
          <cell r="L294">
            <v>0</v>
          </cell>
          <cell r="M294">
            <v>0</v>
          </cell>
          <cell r="N294">
            <v>0</v>
          </cell>
          <cell r="O294">
            <v>1919742</v>
          </cell>
          <cell r="P294">
            <v>0</v>
          </cell>
          <cell r="Q294">
            <v>0</v>
          </cell>
          <cell r="R294">
            <v>25335</v>
          </cell>
          <cell r="S294">
            <v>0</v>
          </cell>
          <cell r="T294">
            <v>51982</v>
          </cell>
          <cell r="U294">
            <v>326352</v>
          </cell>
          <cell r="V294">
            <v>0</v>
          </cell>
          <cell r="W294">
            <v>0</v>
          </cell>
          <cell r="X294">
            <v>0</v>
          </cell>
          <cell r="Y294">
            <v>34114</v>
          </cell>
          <cell r="Z294">
            <v>1919742</v>
          </cell>
          <cell r="AA294">
            <v>2031173</v>
          </cell>
          <cell r="AB294" t="str">
            <v>ERBF</v>
          </cell>
          <cell r="AC294">
            <v>1101</v>
          </cell>
          <cell r="AD294">
            <v>2</v>
          </cell>
          <cell r="AE294">
            <v>98981</v>
          </cell>
        </row>
        <row r="295">
          <cell r="A295" t="str">
            <v>SSE</v>
          </cell>
          <cell r="B295">
            <v>1</v>
          </cell>
          <cell r="C295" t="str">
            <v>DRME</v>
          </cell>
          <cell r="D295">
            <v>13</v>
          </cell>
          <cell r="E295">
            <v>1</v>
          </cell>
          <cell r="F295" t="str">
            <v xml:space="preserve">B </v>
          </cell>
          <cell r="G295">
            <v>6</v>
          </cell>
          <cell r="H295">
            <v>363</v>
          </cell>
          <cell r="I295">
            <v>87558</v>
          </cell>
          <cell r="J295">
            <v>0</v>
          </cell>
          <cell r="K295">
            <v>0</v>
          </cell>
          <cell r="L295">
            <v>0</v>
          </cell>
          <cell r="M295">
            <v>0</v>
          </cell>
          <cell r="N295">
            <v>0</v>
          </cell>
          <cell r="O295">
            <v>1697914</v>
          </cell>
          <cell r="P295">
            <v>0</v>
          </cell>
          <cell r="Q295">
            <v>0</v>
          </cell>
          <cell r="R295">
            <v>18741</v>
          </cell>
          <cell r="S295">
            <v>0</v>
          </cell>
          <cell r="T295">
            <v>79405</v>
          </cell>
          <cell r="U295">
            <v>288725</v>
          </cell>
          <cell r="V295">
            <v>0</v>
          </cell>
          <cell r="W295">
            <v>0</v>
          </cell>
          <cell r="X295">
            <v>0</v>
          </cell>
          <cell r="Y295">
            <v>21534</v>
          </cell>
          <cell r="Z295">
            <v>1697914</v>
          </cell>
          <cell r="AA295">
            <v>1817594</v>
          </cell>
          <cell r="AB295" t="str">
            <v>ERBF</v>
          </cell>
          <cell r="AC295">
            <v>1101</v>
          </cell>
          <cell r="AD295">
            <v>2</v>
          </cell>
          <cell r="AE295">
            <v>87558</v>
          </cell>
        </row>
        <row r="296">
          <cell r="A296" t="str">
            <v>SSE</v>
          </cell>
          <cell r="B296">
            <v>1</v>
          </cell>
          <cell r="C296" t="str">
            <v>DRME</v>
          </cell>
          <cell r="D296">
            <v>13</v>
          </cell>
          <cell r="E296">
            <v>1</v>
          </cell>
          <cell r="F296" t="str">
            <v xml:space="preserve">B </v>
          </cell>
          <cell r="G296">
            <v>7</v>
          </cell>
          <cell r="H296">
            <v>113</v>
          </cell>
          <cell r="I296">
            <v>38079</v>
          </cell>
          <cell r="J296">
            <v>0</v>
          </cell>
          <cell r="K296">
            <v>0</v>
          </cell>
          <cell r="L296">
            <v>0</v>
          </cell>
          <cell r="M296">
            <v>0</v>
          </cell>
          <cell r="N296">
            <v>0</v>
          </cell>
          <cell r="O296">
            <v>766322</v>
          </cell>
          <cell r="P296">
            <v>0</v>
          </cell>
          <cell r="Q296">
            <v>0</v>
          </cell>
          <cell r="R296">
            <v>9808</v>
          </cell>
          <cell r="S296">
            <v>0</v>
          </cell>
          <cell r="T296">
            <v>35985</v>
          </cell>
          <cell r="U296">
            <v>153307</v>
          </cell>
          <cell r="V296">
            <v>0</v>
          </cell>
          <cell r="W296">
            <v>0</v>
          </cell>
          <cell r="X296">
            <v>0</v>
          </cell>
          <cell r="Y296">
            <v>10643</v>
          </cell>
          <cell r="Z296">
            <v>766322</v>
          </cell>
          <cell r="AA296">
            <v>822758</v>
          </cell>
          <cell r="AB296" t="str">
            <v>ERBF</v>
          </cell>
          <cell r="AC296">
            <v>1101</v>
          </cell>
          <cell r="AD296">
            <v>2</v>
          </cell>
          <cell r="AE296">
            <v>38079</v>
          </cell>
        </row>
        <row r="297">
          <cell r="A297" t="str">
            <v>SSE</v>
          </cell>
          <cell r="B297">
            <v>1</v>
          </cell>
          <cell r="C297" t="str">
            <v>DRME</v>
          </cell>
          <cell r="D297">
            <v>13</v>
          </cell>
          <cell r="E297">
            <v>1</v>
          </cell>
          <cell r="F297" t="str">
            <v xml:space="preserve">B </v>
          </cell>
          <cell r="G297">
            <v>8</v>
          </cell>
          <cell r="H297">
            <v>56</v>
          </cell>
          <cell r="I297">
            <v>23894</v>
          </cell>
          <cell r="J297">
            <v>0</v>
          </cell>
          <cell r="K297">
            <v>0</v>
          </cell>
          <cell r="L297">
            <v>0</v>
          </cell>
          <cell r="M297">
            <v>0</v>
          </cell>
          <cell r="N297">
            <v>0</v>
          </cell>
          <cell r="O297">
            <v>479512</v>
          </cell>
          <cell r="P297">
            <v>0</v>
          </cell>
          <cell r="Q297">
            <v>0</v>
          </cell>
          <cell r="R297">
            <v>5254</v>
          </cell>
          <cell r="S297">
            <v>0</v>
          </cell>
          <cell r="T297">
            <v>13431</v>
          </cell>
          <cell r="U297">
            <v>95921</v>
          </cell>
          <cell r="V297">
            <v>0</v>
          </cell>
          <cell r="W297">
            <v>0</v>
          </cell>
          <cell r="X297">
            <v>0</v>
          </cell>
          <cell r="Y297">
            <v>4184</v>
          </cell>
          <cell r="Z297">
            <v>479512</v>
          </cell>
          <cell r="AA297">
            <v>502381</v>
          </cell>
          <cell r="AB297" t="str">
            <v>ERBF</v>
          </cell>
          <cell r="AC297">
            <v>1101</v>
          </cell>
          <cell r="AD297">
            <v>2</v>
          </cell>
          <cell r="AE297">
            <v>23894</v>
          </cell>
        </row>
        <row r="298">
          <cell r="A298" t="str">
            <v>SSE</v>
          </cell>
          <cell r="B298">
            <v>1</v>
          </cell>
          <cell r="C298" t="str">
            <v>DRME</v>
          </cell>
          <cell r="D298">
            <v>13</v>
          </cell>
          <cell r="E298">
            <v>1</v>
          </cell>
          <cell r="F298" t="str">
            <v xml:space="preserve">B </v>
          </cell>
          <cell r="G298">
            <v>9</v>
          </cell>
          <cell r="H298">
            <v>41</v>
          </cell>
          <cell r="I298">
            <v>26481</v>
          </cell>
          <cell r="J298">
            <v>0</v>
          </cell>
          <cell r="K298">
            <v>0</v>
          </cell>
          <cell r="L298">
            <v>0</v>
          </cell>
          <cell r="M298">
            <v>0</v>
          </cell>
          <cell r="N298">
            <v>0</v>
          </cell>
          <cell r="O298">
            <v>567929</v>
          </cell>
          <cell r="P298">
            <v>0</v>
          </cell>
          <cell r="Q298">
            <v>0</v>
          </cell>
          <cell r="R298">
            <v>12393</v>
          </cell>
          <cell r="S298">
            <v>0</v>
          </cell>
          <cell r="T298">
            <v>17663</v>
          </cell>
          <cell r="U298">
            <v>142011</v>
          </cell>
          <cell r="V298">
            <v>0</v>
          </cell>
          <cell r="W298">
            <v>0</v>
          </cell>
          <cell r="X298">
            <v>0</v>
          </cell>
          <cell r="Y298">
            <v>3194</v>
          </cell>
          <cell r="Z298">
            <v>567929</v>
          </cell>
          <cell r="AA298">
            <v>601179</v>
          </cell>
          <cell r="AB298" t="str">
            <v>ERBF</v>
          </cell>
          <cell r="AC298">
            <v>1101</v>
          </cell>
          <cell r="AD298">
            <v>2</v>
          </cell>
          <cell r="AE298">
            <v>26481</v>
          </cell>
        </row>
        <row r="299">
          <cell r="A299" t="str">
            <v>SSE</v>
          </cell>
          <cell r="B299">
            <v>1</v>
          </cell>
          <cell r="C299" t="str">
            <v>DRME</v>
          </cell>
          <cell r="D299">
            <v>13</v>
          </cell>
          <cell r="E299">
            <v>1</v>
          </cell>
          <cell r="F299" t="str">
            <v xml:space="preserve">B </v>
          </cell>
          <cell r="G299">
            <v>10</v>
          </cell>
          <cell r="H299">
            <v>9</v>
          </cell>
          <cell r="I299">
            <v>10363</v>
          </cell>
          <cell r="J299">
            <v>0</v>
          </cell>
          <cell r="K299">
            <v>0</v>
          </cell>
          <cell r="L299">
            <v>0</v>
          </cell>
          <cell r="M299">
            <v>0</v>
          </cell>
          <cell r="N299">
            <v>0</v>
          </cell>
          <cell r="O299">
            <v>222395</v>
          </cell>
          <cell r="P299">
            <v>0</v>
          </cell>
          <cell r="Q299">
            <v>0</v>
          </cell>
          <cell r="R299">
            <v>27540</v>
          </cell>
          <cell r="S299">
            <v>0</v>
          </cell>
          <cell r="T299">
            <v>4205</v>
          </cell>
          <cell r="U299">
            <v>55605</v>
          </cell>
          <cell r="V299">
            <v>0</v>
          </cell>
          <cell r="W299">
            <v>0</v>
          </cell>
          <cell r="X299">
            <v>0</v>
          </cell>
          <cell r="Y299">
            <v>986</v>
          </cell>
          <cell r="Z299">
            <v>222395</v>
          </cell>
          <cell r="AA299">
            <v>255126</v>
          </cell>
          <cell r="AB299" t="str">
            <v>ERBF</v>
          </cell>
          <cell r="AC299">
            <v>1101</v>
          </cell>
          <cell r="AD299">
            <v>2</v>
          </cell>
          <cell r="AE299">
            <v>10363</v>
          </cell>
        </row>
        <row r="300">
          <cell r="A300" t="str">
            <v>SSE</v>
          </cell>
          <cell r="B300">
            <v>1</v>
          </cell>
          <cell r="C300" t="str">
            <v>DRME</v>
          </cell>
          <cell r="D300">
            <v>13</v>
          </cell>
          <cell r="E300">
            <v>1</v>
          </cell>
          <cell r="F300" t="str">
            <v xml:space="preserve">B </v>
          </cell>
          <cell r="G300">
            <v>11</v>
          </cell>
          <cell r="H300">
            <v>1447</v>
          </cell>
          <cell r="I300">
            <v>31225</v>
          </cell>
          <cell r="J300">
            <v>0</v>
          </cell>
          <cell r="K300">
            <v>0</v>
          </cell>
          <cell r="L300">
            <v>0</v>
          </cell>
          <cell r="M300">
            <v>0</v>
          </cell>
          <cell r="N300">
            <v>0</v>
          </cell>
          <cell r="O300">
            <v>177185</v>
          </cell>
          <cell r="P300">
            <v>0</v>
          </cell>
          <cell r="Q300">
            <v>0</v>
          </cell>
          <cell r="R300">
            <v>4333</v>
          </cell>
          <cell r="S300">
            <v>0</v>
          </cell>
          <cell r="T300">
            <v>46986</v>
          </cell>
          <cell r="U300">
            <v>0</v>
          </cell>
          <cell r="V300">
            <v>2820</v>
          </cell>
          <cell r="W300">
            <v>0</v>
          </cell>
          <cell r="X300">
            <v>0</v>
          </cell>
          <cell r="Y300">
            <v>4424</v>
          </cell>
          <cell r="Z300">
            <v>177185</v>
          </cell>
          <cell r="AA300">
            <v>235748</v>
          </cell>
          <cell r="AB300" t="str">
            <v>ERBF</v>
          </cell>
          <cell r="AC300">
            <v>1101</v>
          </cell>
          <cell r="AD300">
            <v>2</v>
          </cell>
          <cell r="AE300">
            <v>23242</v>
          </cell>
        </row>
        <row r="301">
          <cell r="A301" t="str">
            <v>SSE</v>
          </cell>
          <cell r="B301">
            <v>1</v>
          </cell>
          <cell r="C301" t="str">
            <v>DRME</v>
          </cell>
          <cell r="D301">
            <v>13</v>
          </cell>
          <cell r="E301">
            <v>1</v>
          </cell>
          <cell r="F301" t="str">
            <v xml:space="preserve">B </v>
          </cell>
          <cell r="G301">
            <v>12</v>
          </cell>
          <cell r="H301">
            <v>1498</v>
          </cell>
          <cell r="I301">
            <v>88170</v>
          </cell>
          <cell r="J301">
            <v>0</v>
          </cell>
          <cell r="K301">
            <v>0</v>
          </cell>
          <cell r="L301">
            <v>0</v>
          </cell>
          <cell r="M301">
            <v>0</v>
          </cell>
          <cell r="N301">
            <v>0</v>
          </cell>
          <cell r="O301">
            <v>810790</v>
          </cell>
          <cell r="P301">
            <v>0</v>
          </cell>
          <cell r="Q301">
            <v>0</v>
          </cell>
          <cell r="R301">
            <v>8510</v>
          </cell>
          <cell r="S301">
            <v>0</v>
          </cell>
          <cell r="T301">
            <v>22930</v>
          </cell>
          <cell r="U301">
            <v>137894</v>
          </cell>
          <cell r="V301">
            <v>2727</v>
          </cell>
          <cell r="W301">
            <v>0</v>
          </cell>
          <cell r="X301">
            <v>0</v>
          </cell>
          <cell r="Y301">
            <v>16343</v>
          </cell>
          <cell r="Z301">
            <v>810790</v>
          </cell>
          <cell r="AA301">
            <v>861300</v>
          </cell>
          <cell r="AB301" t="str">
            <v>ERBF</v>
          </cell>
          <cell r="AC301">
            <v>1101</v>
          </cell>
          <cell r="AD301">
            <v>2</v>
          </cell>
          <cell r="AE301">
            <v>88170</v>
          </cell>
        </row>
        <row r="302">
          <cell r="A302" t="str">
            <v>SSE</v>
          </cell>
          <cell r="B302">
            <v>1</v>
          </cell>
          <cell r="C302" t="str">
            <v>DRME</v>
          </cell>
          <cell r="D302">
            <v>13</v>
          </cell>
          <cell r="E302">
            <v>1</v>
          </cell>
          <cell r="F302" t="str">
            <v xml:space="preserve">B </v>
          </cell>
          <cell r="G302">
            <v>13</v>
          </cell>
          <cell r="H302">
            <v>192</v>
          </cell>
          <cell r="I302">
            <v>21621</v>
          </cell>
          <cell r="J302">
            <v>0</v>
          </cell>
          <cell r="K302">
            <v>0</v>
          </cell>
          <cell r="L302">
            <v>0</v>
          </cell>
          <cell r="M302">
            <v>0</v>
          </cell>
          <cell r="N302">
            <v>0</v>
          </cell>
          <cell r="O302">
            <v>252666</v>
          </cell>
          <cell r="P302">
            <v>0</v>
          </cell>
          <cell r="Q302">
            <v>0</v>
          </cell>
          <cell r="R302">
            <v>2627</v>
          </cell>
          <cell r="S302">
            <v>0</v>
          </cell>
          <cell r="T302">
            <v>2763</v>
          </cell>
          <cell r="U302">
            <v>42955</v>
          </cell>
          <cell r="V302">
            <v>282</v>
          </cell>
          <cell r="W302">
            <v>0</v>
          </cell>
          <cell r="X302">
            <v>0</v>
          </cell>
          <cell r="Y302">
            <v>5402</v>
          </cell>
          <cell r="Z302">
            <v>252666</v>
          </cell>
          <cell r="AA302">
            <v>263740</v>
          </cell>
          <cell r="AB302" t="str">
            <v>ERBF</v>
          </cell>
          <cell r="AC302">
            <v>1101</v>
          </cell>
          <cell r="AD302">
            <v>2</v>
          </cell>
          <cell r="AE302">
            <v>21621</v>
          </cell>
        </row>
        <row r="303">
          <cell r="A303" t="str">
            <v>SSE</v>
          </cell>
          <cell r="B303">
            <v>1</v>
          </cell>
          <cell r="C303" t="str">
            <v>DRME</v>
          </cell>
          <cell r="D303">
            <v>13</v>
          </cell>
          <cell r="E303">
            <v>1</v>
          </cell>
          <cell r="F303" t="str">
            <v xml:space="preserve">B </v>
          </cell>
          <cell r="G303">
            <v>14</v>
          </cell>
          <cell r="H303">
            <v>22</v>
          </cell>
          <cell r="I303">
            <v>3139</v>
          </cell>
          <cell r="J303">
            <v>0</v>
          </cell>
          <cell r="K303">
            <v>0</v>
          </cell>
          <cell r="L303">
            <v>0</v>
          </cell>
          <cell r="M303">
            <v>0</v>
          </cell>
          <cell r="N303">
            <v>0</v>
          </cell>
          <cell r="O303">
            <v>39896</v>
          </cell>
          <cell r="P303">
            <v>0</v>
          </cell>
          <cell r="Q303">
            <v>0</v>
          </cell>
          <cell r="R303">
            <v>695</v>
          </cell>
          <cell r="S303">
            <v>0</v>
          </cell>
          <cell r="T303">
            <v>0</v>
          </cell>
          <cell r="U303">
            <v>6783</v>
          </cell>
          <cell r="V303">
            <v>0</v>
          </cell>
          <cell r="W303">
            <v>0</v>
          </cell>
          <cell r="X303">
            <v>0</v>
          </cell>
          <cell r="Y303">
            <v>703</v>
          </cell>
          <cell r="Z303">
            <v>39896</v>
          </cell>
          <cell r="AA303">
            <v>41294</v>
          </cell>
          <cell r="AB303" t="str">
            <v>ERBF</v>
          </cell>
          <cell r="AC303">
            <v>1101</v>
          </cell>
          <cell r="AD303">
            <v>2</v>
          </cell>
          <cell r="AE303">
            <v>3139</v>
          </cell>
        </row>
        <row r="304">
          <cell r="A304" t="str">
            <v>SSE</v>
          </cell>
          <cell r="B304">
            <v>1</v>
          </cell>
          <cell r="C304" t="str">
            <v>DRME</v>
          </cell>
          <cell r="D304">
            <v>13</v>
          </cell>
          <cell r="E304">
            <v>1</v>
          </cell>
          <cell r="F304" t="str">
            <v xml:space="preserve">B </v>
          </cell>
          <cell r="G304">
            <v>15</v>
          </cell>
          <cell r="H304">
            <v>27</v>
          </cell>
          <cell r="I304">
            <v>833</v>
          </cell>
          <cell r="J304">
            <v>0</v>
          </cell>
          <cell r="K304">
            <v>0</v>
          </cell>
          <cell r="L304">
            <v>0</v>
          </cell>
          <cell r="M304">
            <v>0</v>
          </cell>
          <cell r="N304">
            <v>0</v>
          </cell>
          <cell r="O304">
            <v>-4117</v>
          </cell>
          <cell r="P304">
            <v>0</v>
          </cell>
          <cell r="Q304">
            <v>0</v>
          </cell>
          <cell r="R304">
            <v>434</v>
          </cell>
          <cell r="S304">
            <v>0</v>
          </cell>
          <cell r="T304">
            <v>1000</v>
          </cell>
          <cell r="U304">
            <v>-6024</v>
          </cell>
          <cell r="V304">
            <v>-94</v>
          </cell>
          <cell r="W304">
            <v>0</v>
          </cell>
          <cell r="X304">
            <v>0</v>
          </cell>
          <cell r="Y304">
            <v>-543</v>
          </cell>
          <cell r="Z304">
            <v>-4117</v>
          </cell>
          <cell r="AA304">
            <v>-3320</v>
          </cell>
          <cell r="AB304" t="str">
            <v>ERBF</v>
          </cell>
          <cell r="AC304">
            <v>1101</v>
          </cell>
          <cell r="AD304">
            <v>2</v>
          </cell>
          <cell r="AE304">
            <v>833</v>
          </cell>
        </row>
        <row r="305">
          <cell r="A305" t="str">
            <v>SSE</v>
          </cell>
          <cell r="B305">
            <v>1</v>
          </cell>
          <cell r="C305" t="str">
            <v>DRME</v>
          </cell>
          <cell r="D305">
            <v>13</v>
          </cell>
          <cell r="E305">
            <v>2</v>
          </cell>
          <cell r="F305" t="str">
            <v>A4</v>
          </cell>
          <cell r="G305">
            <v>21</v>
          </cell>
          <cell r="H305">
            <v>3</v>
          </cell>
          <cell r="I305">
            <v>23588</v>
          </cell>
          <cell r="J305">
            <v>377</v>
          </cell>
          <cell r="K305">
            <v>23211</v>
          </cell>
          <cell r="L305">
            <v>193</v>
          </cell>
          <cell r="M305">
            <v>155</v>
          </cell>
          <cell r="N305">
            <v>0</v>
          </cell>
          <cell r="O305">
            <v>173057</v>
          </cell>
          <cell r="P305">
            <v>185739</v>
          </cell>
          <cell r="Q305">
            <v>11890</v>
          </cell>
          <cell r="R305">
            <v>19758</v>
          </cell>
          <cell r="S305">
            <v>0</v>
          </cell>
          <cell r="T305">
            <v>0</v>
          </cell>
          <cell r="U305">
            <v>102687</v>
          </cell>
          <cell r="V305">
            <v>0</v>
          </cell>
          <cell r="W305">
            <v>40058</v>
          </cell>
          <cell r="X305">
            <v>0</v>
          </cell>
          <cell r="Y305">
            <v>0</v>
          </cell>
          <cell r="Z305">
            <v>410744</v>
          </cell>
          <cell r="AA305">
            <v>430502</v>
          </cell>
          <cell r="AB305" t="str">
            <v>ERBF</v>
          </cell>
          <cell r="AC305">
            <v>1101</v>
          </cell>
          <cell r="AD305">
            <v>2</v>
          </cell>
          <cell r="AE305">
            <v>23588</v>
          </cell>
        </row>
        <row r="306">
          <cell r="A306" t="str">
            <v>SSE</v>
          </cell>
          <cell r="B306">
            <v>1</v>
          </cell>
          <cell r="C306" t="str">
            <v>DRME</v>
          </cell>
          <cell r="D306">
            <v>13</v>
          </cell>
          <cell r="E306">
            <v>2</v>
          </cell>
          <cell r="F306" t="str">
            <v>A4</v>
          </cell>
          <cell r="G306">
            <v>20</v>
          </cell>
          <cell r="H306">
            <v>1</v>
          </cell>
          <cell r="I306">
            <v>15211</v>
          </cell>
          <cell r="J306">
            <v>0</v>
          </cell>
          <cell r="K306">
            <v>0</v>
          </cell>
          <cell r="L306">
            <v>41</v>
          </cell>
          <cell r="M306">
            <v>0</v>
          </cell>
          <cell r="N306">
            <v>0</v>
          </cell>
          <cell r="O306">
            <v>174541</v>
          </cell>
          <cell r="P306">
            <v>32089</v>
          </cell>
          <cell r="Q306">
            <v>4877</v>
          </cell>
          <cell r="R306">
            <v>4110</v>
          </cell>
          <cell r="S306">
            <v>0</v>
          </cell>
          <cell r="T306">
            <v>0</v>
          </cell>
          <cell r="U306">
            <v>53073</v>
          </cell>
          <cell r="V306">
            <v>0</v>
          </cell>
          <cell r="W306">
            <v>783</v>
          </cell>
          <cell r="X306">
            <v>0</v>
          </cell>
          <cell r="Y306">
            <v>49</v>
          </cell>
          <cell r="Z306">
            <v>212290</v>
          </cell>
          <cell r="AA306">
            <v>216449</v>
          </cell>
          <cell r="AB306" t="str">
            <v>ERBF</v>
          </cell>
          <cell r="AC306">
            <v>1101</v>
          </cell>
          <cell r="AD306">
            <v>2</v>
          </cell>
          <cell r="AE306">
            <v>15211</v>
          </cell>
        </row>
        <row r="307">
          <cell r="A307" t="str">
            <v>SSE</v>
          </cell>
          <cell r="B307">
            <v>1</v>
          </cell>
          <cell r="C307" t="str">
            <v>DRME</v>
          </cell>
          <cell r="D307">
            <v>13</v>
          </cell>
          <cell r="E307">
            <v>2</v>
          </cell>
          <cell r="F307" t="str">
            <v xml:space="preserve">B </v>
          </cell>
          <cell r="G307">
            <v>0</v>
          </cell>
          <cell r="H307">
            <v>92</v>
          </cell>
          <cell r="I307">
            <v>52407</v>
          </cell>
          <cell r="J307">
            <v>0</v>
          </cell>
          <cell r="K307">
            <v>0</v>
          </cell>
          <cell r="L307">
            <v>0</v>
          </cell>
          <cell r="M307">
            <v>0</v>
          </cell>
          <cell r="N307">
            <v>0</v>
          </cell>
          <cell r="O307">
            <v>1078128</v>
          </cell>
          <cell r="P307">
            <v>0</v>
          </cell>
          <cell r="Q307">
            <v>0</v>
          </cell>
          <cell r="R307">
            <v>17067</v>
          </cell>
          <cell r="S307">
            <v>0</v>
          </cell>
          <cell r="T307">
            <v>140510</v>
          </cell>
          <cell r="U307">
            <v>265621</v>
          </cell>
          <cell r="V307">
            <v>0</v>
          </cell>
          <cell r="W307">
            <v>0</v>
          </cell>
          <cell r="X307">
            <v>0</v>
          </cell>
          <cell r="Y307">
            <v>5832</v>
          </cell>
          <cell r="Z307">
            <v>1078128</v>
          </cell>
          <cell r="AA307">
            <v>1241537</v>
          </cell>
          <cell r="AB307" t="str">
            <v>ERBF</v>
          </cell>
          <cell r="AC307">
            <v>1101</v>
          </cell>
          <cell r="AD307">
            <v>2</v>
          </cell>
          <cell r="AE307">
            <v>50643</v>
          </cell>
        </row>
        <row r="308">
          <cell r="A308" t="str">
            <v>SSE</v>
          </cell>
          <cell r="B308">
            <v>1</v>
          </cell>
          <cell r="C308" t="str">
            <v>DRME</v>
          </cell>
          <cell r="D308">
            <v>13</v>
          </cell>
          <cell r="E308">
            <v>3</v>
          </cell>
          <cell r="F308" t="str">
            <v>A4</v>
          </cell>
          <cell r="G308">
            <v>21</v>
          </cell>
          <cell r="H308">
            <v>1</v>
          </cell>
          <cell r="I308">
            <v>8361</v>
          </cell>
          <cell r="J308">
            <v>347</v>
          </cell>
          <cell r="K308">
            <v>8014</v>
          </cell>
          <cell r="L308">
            <v>50</v>
          </cell>
          <cell r="M308">
            <v>50</v>
          </cell>
          <cell r="N308">
            <v>0</v>
          </cell>
          <cell r="O308">
            <v>73080</v>
          </cell>
          <cell r="P308">
            <v>34533</v>
          </cell>
          <cell r="Q308">
            <v>0</v>
          </cell>
          <cell r="R308">
            <v>0</v>
          </cell>
          <cell r="S308">
            <v>0</v>
          </cell>
          <cell r="T308">
            <v>0</v>
          </cell>
          <cell r="U308">
            <v>26903</v>
          </cell>
          <cell r="V308">
            <v>0</v>
          </cell>
          <cell r="W308">
            <v>0</v>
          </cell>
          <cell r="X308">
            <v>0</v>
          </cell>
          <cell r="Y308">
            <v>49</v>
          </cell>
          <cell r="Z308">
            <v>107613</v>
          </cell>
          <cell r="AA308">
            <v>107662</v>
          </cell>
          <cell r="AB308" t="str">
            <v>ERBF</v>
          </cell>
          <cell r="AC308">
            <v>1101</v>
          </cell>
          <cell r="AD308">
            <v>2</v>
          </cell>
          <cell r="AE308">
            <v>8361</v>
          </cell>
        </row>
        <row r="309">
          <cell r="A309" t="str">
            <v>SSE</v>
          </cell>
          <cell r="B309">
            <v>1</v>
          </cell>
          <cell r="C309" t="str">
            <v>DRME</v>
          </cell>
          <cell r="D309">
            <v>13</v>
          </cell>
          <cell r="E309">
            <v>3</v>
          </cell>
          <cell r="F309" t="str">
            <v>A4</v>
          </cell>
          <cell r="G309">
            <v>20</v>
          </cell>
          <cell r="H309">
            <v>5</v>
          </cell>
          <cell r="I309">
            <v>53986</v>
          </cell>
          <cell r="J309">
            <v>0</v>
          </cell>
          <cell r="K309">
            <v>0</v>
          </cell>
          <cell r="L309">
            <v>307</v>
          </cell>
          <cell r="M309">
            <v>0</v>
          </cell>
          <cell r="N309">
            <v>0</v>
          </cell>
          <cell r="O309">
            <v>619471</v>
          </cell>
          <cell r="P309">
            <v>240279</v>
          </cell>
          <cell r="Q309">
            <v>28514</v>
          </cell>
          <cell r="R309">
            <v>12155</v>
          </cell>
          <cell r="S309">
            <v>0</v>
          </cell>
          <cell r="T309">
            <v>0</v>
          </cell>
          <cell r="U309">
            <v>224807</v>
          </cell>
          <cell r="V309">
            <v>0</v>
          </cell>
          <cell r="W309">
            <v>10957</v>
          </cell>
          <cell r="X309">
            <v>0</v>
          </cell>
          <cell r="Y309">
            <v>640</v>
          </cell>
          <cell r="Z309">
            <v>899221</v>
          </cell>
          <cell r="AA309">
            <v>912016</v>
          </cell>
          <cell r="AB309" t="str">
            <v>ERBF</v>
          </cell>
          <cell r="AC309">
            <v>1101</v>
          </cell>
          <cell r="AD309">
            <v>2</v>
          </cell>
          <cell r="AE309">
            <v>53986</v>
          </cell>
        </row>
        <row r="310">
          <cell r="A310" t="str">
            <v>SSE</v>
          </cell>
          <cell r="B310">
            <v>1</v>
          </cell>
          <cell r="C310" t="str">
            <v>DRME</v>
          </cell>
          <cell r="D310">
            <v>13</v>
          </cell>
          <cell r="E310">
            <v>3</v>
          </cell>
          <cell r="F310" t="str">
            <v xml:space="preserve">B </v>
          </cell>
          <cell r="G310">
            <v>0</v>
          </cell>
          <cell r="H310">
            <v>1287</v>
          </cell>
          <cell r="I310">
            <v>270903</v>
          </cell>
          <cell r="J310">
            <v>0</v>
          </cell>
          <cell r="K310">
            <v>0</v>
          </cell>
          <cell r="L310">
            <v>0</v>
          </cell>
          <cell r="M310">
            <v>0</v>
          </cell>
          <cell r="N310">
            <v>0</v>
          </cell>
          <cell r="O310">
            <v>5648009</v>
          </cell>
          <cell r="P310">
            <v>0</v>
          </cell>
          <cell r="Q310">
            <v>0</v>
          </cell>
          <cell r="R310">
            <v>83447</v>
          </cell>
          <cell r="S310">
            <v>0</v>
          </cell>
          <cell r="T310">
            <v>384570</v>
          </cell>
          <cell r="U310">
            <v>1389787</v>
          </cell>
          <cell r="V310">
            <v>94</v>
          </cell>
          <cell r="W310">
            <v>0</v>
          </cell>
          <cell r="X310">
            <v>0</v>
          </cell>
          <cell r="Y310">
            <v>43121</v>
          </cell>
          <cell r="Z310">
            <v>5648009</v>
          </cell>
          <cell r="AA310">
            <v>6159241</v>
          </cell>
          <cell r="AB310" t="str">
            <v>ERBF</v>
          </cell>
          <cell r="AC310">
            <v>1101</v>
          </cell>
          <cell r="AD310">
            <v>2</v>
          </cell>
          <cell r="AE310">
            <v>262705</v>
          </cell>
        </row>
        <row r="311">
          <cell r="A311" t="str">
            <v>SSE</v>
          </cell>
          <cell r="B311">
            <v>1</v>
          </cell>
          <cell r="C311" t="str">
            <v>DRME</v>
          </cell>
          <cell r="D311">
            <v>13</v>
          </cell>
          <cell r="E311">
            <v>4</v>
          </cell>
          <cell r="F311" t="str">
            <v>A4</v>
          </cell>
          <cell r="G311">
            <v>20</v>
          </cell>
          <cell r="H311">
            <v>5</v>
          </cell>
          <cell r="I311">
            <v>65334</v>
          </cell>
          <cell r="J311">
            <v>0</v>
          </cell>
          <cell r="K311">
            <v>0</v>
          </cell>
          <cell r="L311">
            <v>248</v>
          </cell>
          <cell r="M311">
            <v>0</v>
          </cell>
          <cell r="N311">
            <v>0</v>
          </cell>
          <cell r="O311">
            <v>506012</v>
          </cell>
          <cell r="P311">
            <v>130944</v>
          </cell>
          <cell r="Q311">
            <v>17357</v>
          </cell>
          <cell r="R311">
            <v>1198</v>
          </cell>
          <cell r="S311">
            <v>0</v>
          </cell>
          <cell r="T311">
            <v>0</v>
          </cell>
          <cell r="U311">
            <v>0</v>
          </cell>
          <cell r="V311">
            <v>0</v>
          </cell>
          <cell r="W311">
            <v>6336</v>
          </cell>
          <cell r="X311">
            <v>0</v>
          </cell>
          <cell r="Y311">
            <v>0</v>
          </cell>
          <cell r="Z311">
            <v>660649</v>
          </cell>
          <cell r="AA311">
            <v>661847</v>
          </cell>
          <cell r="AB311" t="str">
            <v>ERBF</v>
          </cell>
          <cell r="AC311">
            <v>1101</v>
          </cell>
          <cell r="AD311">
            <v>2</v>
          </cell>
          <cell r="AE311">
            <v>65334</v>
          </cell>
        </row>
        <row r="312">
          <cell r="A312" t="str">
            <v>SSE</v>
          </cell>
          <cell r="B312">
            <v>1</v>
          </cell>
          <cell r="C312" t="str">
            <v>DRME</v>
          </cell>
          <cell r="D312">
            <v>13</v>
          </cell>
          <cell r="E312">
            <v>4</v>
          </cell>
          <cell r="F312" t="str">
            <v xml:space="preserve">B </v>
          </cell>
          <cell r="G312">
            <v>0</v>
          </cell>
          <cell r="H312">
            <v>1190</v>
          </cell>
          <cell r="I312">
            <v>574122</v>
          </cell>
          <cell r="J312">
            <v>0</v>
          </cell>
          <cell r="K312">
            <v>0</v>
          </cell>
          <cell r="L312">
            <v>0</v>
          </cell>
          <cell r="M312">
            <v>0</v>
          </cell>
          <cell r="N312">
            <v>0</v>
          </cell>
          <cell r="O312">
            <v>5502721</v>
          </cell>
          <cell r="P312">
            <v>0</v>
          </cell>
          <cell r="Q312">
            <v>0</v>
          </cell>
          <cell r="R312">
            <v>3584</v>
          </cell>
          <cell r="S312">
            <v>0</v>
          </cell>
          <cell r="T312">
            <v>1290467</v>
          </cell>
          <cell r="U312">
            <v>0</v>
          </cell>
          <cell r="V312">
            <v>130324</v>
          </cell>
          <cell r="W312">
            <v>0</v>
          </cell>
          <cell r="X312">
            <v>0</v>
          </cell>
          <cell r="Y312">
            <v>0</v>
          </cell>
          <cell r="Z312">
            <v>5502721</v>
          </cell>
          <cell r="AA312">
            <v>6927096</v>
          </cell>
          <cell r="AB312" t="str">
            <v>ERBF</v>
          </cell>
          <cell r="AC312">
            <v>1101</v>
          </cell>
          <cell r="AD312">
            <v>2</v>
          </cell>
          <cell r="AE312">
            <v>561692</v>
          </cell>
        </row>
        <row r="313">
          <cell r="A313" t="str">
            <v>SSE</v>
          </cell>
          <cell r="B313">
            <v>1</v>
          </cell>
          <cell r="C313" t="str">
            <v>DRME</v>
          </cell>
          <cell r="D313">
            <v>13</v>
          </cell>
          <cell r="E313">
            <v>5</v>
          </cell>
          <cell r="F313" t="str">
            <v>A4</v>
          </cell>
          <cell r="G313">
            <v>22</v>
          </cell>
          <cell r="H313">
            <v>1</v>
          </cell>
          <cell r="I313">
            <v>511763</v>
          </cell>
          <cell r="J313">
            <v>39768</v>
          </cell>
          <cell r="K313">
            <v>471995</v>
          </cell>
          <cell r="L313">
            <v>2342</v>
          </cell>
          <cell r="M313">
            <v>1033</v>
          </cell>
          <cell r="N313">
            <v>1033</v>
          </cell>
          <cell r="O313">
            <v>3587985</v>
          </cell>
          <cell r="P313">
            <v>3995834</v>
          </cell>
          <cell r="Q313">
            <v>485577</v>
          </cell>
          <cell r="R313">
            <v>0</v>
          </cell>
          <cell r="S313">
            <v>0</v>
          </cell>
          <cell r="T313">
            <v>0</v>
          </cell>
          <cell r="U313">
            <v>2043076</v>
          </cell>
          <cell r="V313">
            <v>0</v>
          </cell>
          <cell r="W313">
            <v>102909</v>
          </cell>
          <cell r="X313">
            <v>0</v>
          </cell>
          <cell r="Y313">
            <v>0</v>
          </cell>
          <cell r="Z313">
            <v>8172305</v>
          </cell>
          <cell r="AA313">
            <v>8172305</v>
          </cell>
          <cell r="AB313" t="str">
            <v>ERBF</v>
          </cell>
          <cell r="AC313">
            <v>1101</v>
          </cell>
          <cell r="AD313">
            <v>2</v>
          </cell>
          <cell r="AE313">
            <v>511763</v>
          </cell>
        </row>
        <row r="314">
          <cell r="A314" t="str">
            <v>SSE</v>
          </cell>
          <cell r="B314">
            <v>1</v>
          </cell>
          <cell r="C314" t="str">
            <v>DRME</v>
          </cell>
          <cell r="D314">
            <v>13</v>
          </cell>
          <cell r="E314">
            <v>5</v>
          </cell>
          <cell r="F314" t="str">
            <v>A4</v>
          </cell>
          <cell r="G314">
            <v>20</v>
          </cell>
          <cell r="H314">
            <v>2</v>
          </cell>
          <cell r="I314">
            <v>76768</v>
          </cell>
          <cell r="J314">
            <v>0</v>
          </cell>
          <cell r="K314">
            <v>0</v>
          </cell>
          <cell r="L314">
            <v>313</v>
          </cell>
          <cell r="M314">
            <v>0</v>
          </cell>
          <cell r="N314">
            <v>0</v>
          </cell>
          <cell r="O314">
            <v>880887</v>
          </cell>
          <cell r="P314">
            <v>244975</v>
          </cell>
          <cell r="Q314">
            <v>136044</v>
          </cell>
          <cell r="R314">
            <v>0</v>
          </cell>
          <cell r="S314">
            <v>0</v>
          </cell>
          <cell r="T314">
            <v>0</v>
          </cell>
          <cell r="U314">
            <v>327217</v>
          </cell>
          <cell r="V314">
            <v>0</v>
          </cell>
          <cell r="W314">
            <v>46960</v>
          </cell>
          <cell r="X314">
            <v>0</v>
          </cell>
          <cell r="Y314">
            <v>0</v>
          </cell>
          <cell r="Z314">
            <v>1308866</v>
          </cell>
          <cell r="AA314">
            <v>1308866</v>
          </cell>
          <cell r="AB314" t="str">
            <v>ERBF</v>
          </cell>
          <cell r="AC314">
            <v>1101</v>
          </cell>
          <cell r="AD314">
            <v>2</v>
          </cell>
          <cell r="AE314">
            <v>76768</v>
          </cell>
        </row>
        <row r="315">
          <cell r="A315" t="str">
            <v>SSE</v>
          </cell>
          <cell r="B315">
            <v>1</v>
          </cell>
          <cell r="C315" t="str">
            <v>DRME</v>
          </cell>
          <cell r="D315">
            <v>13</v>
          </cell>
          <cell r="E315">
            <v>5</v>
          </cell>
          <cell r="F315" t="str">
            <v xml:space="preserve">B </v>
          </cell>
          <cell r="G315">
            <v>0</v>
          </cell>
          <cell r="H315">
            <v>241</v>
          </cell>
          <cell r="I315">
            <v>163102</v>
          </cell>
          <cell r="J315">
            <v>0</v>
          </cell>
          <cell r="K315">
            <v>0</v>
          </cell>
          <cell r="L315">
            <v>0</v>
          </cell>
          <cell r="M315">
            <v>0</v>
          </cell>
          <cell r="N315">
            <v>0</v>
          </cell>
          <cell r="O315">
            <v>3139627</v>
          </cell>
          <cell r="P315">
            <v>0</v>
          </cell>
          <cell r="Q315">
            <v>0</v>
          </cell>
          <cell r="R315">
            <v>85791</v>
          </cell>
          <cell r="S315">
            <v>0</v>
          </cell>
          <cell r="T315">
            <v>214905</v>
          </cell>
          <cell r="U315">
            <v>592985</v>
          </cell>
          <cell r="V315">
            <v>0</v>
          </cell>
          <cell r="W315">
            <v>0</v>
          </cell>
          <cell r="X315">
            <v>0</v>
          </cell>
          <cell r="Y315">
            <v>0</v>
          </cell>
          <cell r="Z315">
            <v>3139627</v>
          </cell>
          <cell r="AA315">
            <v>3440323</v>
          </cell>
          <cell r="AB315" t="str">
            <v>ERBF</v>
          </cell>
          <cell r="AC315">
            <v>1101</v>
          </cell>
          <cell r="AD315">
            <v>2</v>
          </cell>
          <cell r="AE315">
            <v>161869</v>
          </cell>
        </row>
        <row r="316">
          <cell r="A316" t="str">
            <v>SSE</v>
          </cell>
          <cell r="B316">
            <v>1</v>
          </cell>
          <cell r="C316" t="str">
            <v>DRME</v>
          </cell>
          <cell r="D316">
            <v>13</v>
          </cell>
          <cell r="E316">
            <v>6</v>
          </cell>
          <cell r="F316" t="str">
            <v xml:space="preserve">B </v>
          </cell>
          <cell r="G316">
            <v>0</v>
          </cell>
          <cell r="H316">
            <v>20</v>
          </cell>
          <cell r="I316">
            <v>256213</v>
          </cell>
          <cell r="J316">
            <v>0</v>
          </cell>
          <cell r="K316">
            <v>0</v>
          </cell>
          <cell r="L316">
            <v>0</v>
          </cell>
          <cell r="M316">
            <v>0</v>
          </cell>
          <cell r="N316">
            <v>0</v>
          </cell>
          <cell r="O316">
            <v>3005059</v>
          </cell>
          <cell r="P316">
            <v>0</v>
          </cell>
          <cell r="Q316">
            <v>0</v>
          </cell>
          <cell r="R316">
            <v>49594</v>
          </cell>
          <cell r="S316">
            <v>0</v>
          </cell>
          <cell r="T316">
            <v>0</v>
          </cell>
          <cell r="U316">
            <v>751265</v>
          </cell>
          <cell r="V316">
            <v>0</v>
          </cell>
          <cell r="W316">
            <v>0</v>
          </cell>
          <cell r="X316">
            <v>0</v>
          </cell>
          <cell r="Y316">
            <v>0</v>
          </cell>
          <cell r="Z316">
            <v>3005059</v>
          </cell>
          <cell r="AA316">
            <v>3054653</v>
          </cell>
          <cell r="AB316" t="str">
            <v>ERBF</v>
          </cell>
          <cell r="AC316">
            <v>1101</v>
          </cell>
          <cell r="AD316">
            <v>2</v>
          </cell>
          <cell r="AE316">
            <v>256213</v>
          </cell>
        </row>
        <row r="317">
          <cell r="A317" t="str">
            <v>SSE</v>
          </cell>
          <cell r="B317">
            <v>1</v>
          </cell>
          <cell r="C317" t="str">
            <v>DRME</v>
          </cell>
          <cell r="D317">
            <v>13</v>
          </cell>
          <cell r="E317">
            <v>7</v>
          </cell>
          <cell r="F317" t="str">
            <v>A4</v>
          </cell>
          <cell r="G317">
            <v>22</v>
          </cell>
          <cell r="H317">
            <v>2</v>
          </cell>
          <cell r="I317">
            <v>1353627</v>
          </cell>
          <cell r="J317">
            <v>92794</v>
          </cell>
          <cell r="K317">
            <v>1260833</v>
          </cell>
          <cell r="L317">
            <v>4050</v>
          </cell>
          <cell r="M317">
            <v>2420</v>
          </cell>
          <cell r="N317">
            <v>1630</v>
          </cell>
          <cell r="O317">
            <v>7990666</v>
          </cell>
          <cell r="P317">
            <v>4288533</v>
          </cell>
          <cell r="Q317">
            <v>378152</v>
          </cell>
          <cell r="R317">
            <v>0</v>
          </cell>
          <cell r="S317">
            <v>0</v>
          </cell>
          <cell r="T317">
            <v>0</v>
          </cell>
          <cell r="U317">
            <v>3212004</v>
          </cell>
          <cell r="V317">
            <v>0</v>
          </cell>
          <cell r="W317">
            <v>190667</v>
          </cell>
          <cell r="X317">
            <v>0</v>
          </cell>
          <cell r="Y317">
            <v>0</v>
          </cell>
          <cell r="Z317">
            <v>12848018</v>
          </cell>
          <cell r="AA317">
            <v>12848018</v>
          </cell>
          <cell r="AB317" t="str">
            <v>ERBF</v>
          </cell>
          <cell r="AC317">
            <v>1101</v>
          </cell>
          <cell r="AD317">
            <v>2</v>
          </cell>
          <cell r="AE317">
            <v>1353627</v>
          </cell>
        </row>
        <row r="318">
          <cell r="A318" t="str">
            <v>SSE</v>
          </cell>
          <cell r="B318">
            <v>1</v>
          </cell>
          <cell r="C318" t="str">
            <v>DRME</v>
          </cell>
          <cell r="D318">
            <v>13</v>
          </cell>
          <cell r="E318">
            <v>7</v>
          </cell>
          <cell r="F318" t="str">
            <v>A4</v>
          </cell>
          <cell r="G318">
            <v>20</v>
          </cell>
          <cell r="H318">
            <v>7</v>
          </cell>
          <cell r="I318">
            <v>309774</v>
          </cell>
          <cell r="J318">
            <v>0</v>
          </cell>
          <cell r="K318">
            <v>0</v>
          </cell>
          <cell r="L318">
            <v>541</v>
          </cell>
          <cell r="M318">
            <v>0</v>
          </cell>
          <cell r="N318">
            <v>0</v>
          </cell>
          <cell r="O318">
            <v>3021329</v>
          </cell>
          <cell r="P318">
            <v>391096</v>
          </cell>
          <cell r="Q318">
            <v>232130</v>
          </cell>
          <cell r="R318">
            <v>0</v>
          </cell>
          <cell r="S318">
            <v>0</v>
          </cell>
          <cell r="T318">
            <v>0</v>
          </cell>
          <cell r="U318">
            <v>917780</v>
          </cell>
          <cell r="V318">
            <v>0</v>
          </cell>
          <cell r="W318">
            <v>26560</v>
          </cell>
          <cell r="X318">
            <v>0</v>
          </cell>
          <cell r="Y318">
            <v>0</v>
          </cell>
          <cell r="Z318">
            <v>3671115</v>
          </cell>
          <cell r="AA318">
            <v>3671115</v>
          </cell>
          <cell r="AB318" t="str">
            <v>ERBF</v>
          </cell>
          <cell r="AC318">
            <v>1101</v>
          </cell>
          <cell r="AD318">
            <v>2</v>
          </cell>
          <cell r="AE318">
            <v>309774</v>
          </cell>
        </row>
        <row r="319">
          <cell r="A319" t="str">
            <v>SSE</v>
          </cell>
          <cell r="B319">
            <v>1</v>
          </cell>
          <cell r="C319" t="str">
            <v>DRME</v>
          </cell>
          <cell r="D319">
            <v>13</v>
          </cell>
          <cell r="E319">
            <v>7</v>
          </cell>
          <cell r="F319" t="str">
            <v xml:space="preserve">B </v>
          </cell>
          <cell r="G319">
            <v>0</v>
          </cell>
          <cell r="H319">
            <v>5</v>
          </cell>
          <cell r="I319">
            <v>21113</v>
          </cell>
          <cell r="J319">
            <v>0</v>
          </cell>
          <cell r="K319">
            <v>0</v>
          </cell>
          <cell r="L319">
            <v>0</v>
          </cell>
          <cell r="M319">
            <v>0</v>
          </cell>
          <cell r="N319">
            <v>0</v>
          </cell>
          <cell r="O319">
            <v>373588</v>
          </cell>
          <cell r="P319">
            <v>0</v>
          </cell>
          <cell r="Q319">
            <v>0</v>
          </cell>
          <cell r="R319">
            <v>0</v>
          </cell>
          <cell r="S319">
            <v>0</v>
          </cell>
          <cell r="T319">
            <v>0</v>
          </cell>
          <cell r="U319">
            <v>93397</v>
          </cell>
          <cell r="V319">
            <v>0</v>
          </cell>
          <cell r="W319">
            <v>0</v>
          </cell>
          <cell r="X319">
            <v>0</v>
          </cell>
          <cell r="Y319">
            <v>0</v>
          </cell>
          <cell r="Z319">
            <v>373588</v>
          </cell>
          <cell r="AA319">
            <v>373588</v>
          </cell>
          <cell r="AB319" t="str">
            <v>ERBF</v>
          </cell>
          <cell r="AC319">
            <v>1101</v>
          </cell>
          <cell r="AD319">
            <v>2</v>
          </cell>
          <cell r="AE319">
            <v>20983</v>
          </cell>
        </row>
        <row r="320">
          <cell r="A320" t="str">
            <v>SSE</v>
          </cell>
          <cell r="B320">
            <v>1</v>
          </cell>
          <cell r="C320" t="str">
            <v>DRME</v>
          </cell>
          <cell r="D320">
            <v>13</v>
          </cell>
          <cell r="E320">
            <v>8</v>
          </cell>
          <cell r="F320" t="str">
            <v xml:space="preserve">B </v>
          </cell>
          <cell r="G320">
            <v>0</v>
          </cell>
          <cell r="H320">
            <v>4</v>
          </cell>
          <cell r="I320">
            <v>5481</v>
          </cell>
          <cell r="J320">
            <v>0</v>
          </cell>
          <cell r="K320">
            <v>0</v>
          </cell>
          <cell r="L320">
            <v>0</v>
          </cell>
          <cell r="M320">
            <v>0</v>
          </cell>
          <cell r="N320">
            <v>0</v>
          </cell>
          <cell r="O320">
            <v>114106</v>
          </cell>
          <cell r="P320">
            <v>0</v>
          </cell>
          <cell r="Q320">
            <v>0</v>
          </cell>
          <cell r="R320">
            <v>0</v>
          </cell>
          <cell r="S320">
            <v>0</v>
          </cell>
          <cell r="T320">
            <v>0</v>
          </cell>
          <cell r="U320">
            <v>28526</v>
          </cell>
          <cell r="V320">
            <v>0</v>
          </cell>
          <cell r="W320">
            <v>0</v>
          </cell>
          <cell r="X320">
            <v>0</v>
          </cell>
          <cell r="Y320">
            <v>0</v>
          </cell>
          <cell r="Z320">
            <v>114106</v>
          </cell>
          <cell r="AA320">
            <v>114106</v>
          </cell>
          <cell r="AB320" t="str">
            <v>ERBF</v>
          </cell>
          <cell r="AC320">
            <v>1101</v>
          </cell>
          <cell r="AD320">
            <v>2</v>
          </cell>
          <cell r="AE320">
            <v>5481</v>
          </cell>
        </row>
        <row r="321">
          <cell r="A321" t="str">
            <v>SSE</v>
          </cell>
          <cell r="B321">
            <v>1</v>
          </cell>
          <cell r="C321" t="str">
            <v>DRME</v>
          </cell>
          <cell r="D321">
            <v>13</v>
          </cell>
          <cell r="E321">
            <v>90</v>
          </cell>
          <cell r="F321" t="str">
            <v>A3</v>
          </cell>
          <cell r="G321">
            <v>26</v>
          </cell>
          <cell r="H321">
            <v>1</v>
          </cell>
          <cell r="I321">
            <v>2997914</v>
          </cell>
          <cell r="J321">
            <v>0</v>
          </cell>
          <cell r="K321">
            <v>0</v>
          </cell>
          <cell r="L321">
            <v>6690</v>
          </cell>
          <cell r="M321">
            <v>0</v>
          </cell>
          <cell r="N321">
            <v>0</v>
          </cell>
          <cell r="O321">
            <v>7608706</v>
          </cell>
          <cell r="P321">
            <v>5057640</v>
          </cell>
          <cell r="Q321">
            <v>0</v>
          </cell>
          <cell r="R321">
            <v>0</v>
          </cell>
          <cell r="S321">
            <v>0</v>
          </cell>
          <cell r="T321">
            <v>0</v>
          </cell>
          <cell r="U321">
            <v>0</v>
          </cell>
          <cell r="V321">
            <v>0</v>
          </cell>
          <cell r="W321">
            <v>0</v>
          </cell>
          <cell r="X321">
            <v>0</v>
          </cell>
          <cell r="Y321">
            <v>0</v>
          </cell>
          <cell r="Z321">
            <v>12666346</v>
          </cell>
          <cell r="AA321">
            <v>12666346</v>
          </cell>
          <cell r="AB321" t="str">
            <v>ERBF</v>
          </cell>
          <cell r="AC321">
            <v>1101</v>
          </cell>
          <cell r="AD321">
            <v>2</v>
          </cell>
          <cell r="AE321">
            <v>2997914</v>
          </cell>
        </row>
        <row r="322">
          <cell r="A322" t="str">
            <v>SSE</v>
          </cell>
          <cell r="B322">
            <v>1</v>
          </cell>
          <cell r="C322" t="str">
            <v>DRME</v>
          </cell>
          <cell r="D322">
            <v>13</v>
          </cell>
          <cell r="E322">
            <v>90</v>
          </cell>
          <cell r="F322" t="str">
            <v>A4</v>
          </cell>
          <cell r="G322">
            <v>20</v>
          </cell>
          <cell r="H322">
            <v>1</v>
          </cell>
          <cell r="I322">
            <v>405600</v>
          </cell>
          <cell r="J322">
            <v>0</v>
          </cell>
          <cell r="K322">
            <v>0</v>
          </cell>
          <cell r="L322">
            <v>858</v>
          </cell>
          <cell r="M322">
            <v>0</v>
          </cell>
          <cell r="N322">
            <v>0</v>
          </cell>
          <cell r="O322">
            <v>1029413</v>
          </cell>
          <cell r="P322">
            <v>714714</v>
          </cell>
          <cell r="Q322">
            <v>0</v>
          </cell>
          <cell r="R322">
            <v>0</v>
          </cell>
          <cell r="S322">
            <v>0</v>
          </cell>
          <cell r="T322">
            <v>0</v>
          </cell>
          <cell r="U322">
            <v>0</v>
          </cell>
          <cell r="V322">
            <v>0</v>
          </cell>
          <cell r="W322">
            <v>0</v>
          </cell>
          <cell r="X322">
            <v>0</v>
          </cell>
          <cell r="Y322">
            <v>0</v>
          </cell>
          <cell r="Z322">
            <v>1744127</v>
          </cell>
          <cell r="AA322">
            <v>1744127</v>
          </cell>
          <cell r="AB322" t="str">
            <v>ERBF</v>
          </cell>
          <cell r="AC322">
            <v>1101</v>
          </cell>
          <cell r="AD322">
            <v>2</v>
          </cell>
          <cell r="AE322">
            <v>405600</v>
          </cell>
        </row>
        <row r="323">
          <cell r="A323" t="str">
            <v>SSE</v>
          </cell>
          <cell r="B323">
            <v>1</v>
          </cell>
          <cell r="C323" t="str">
            <v>DRME</v>
          </cell>
          <cell r="D323">
            <v>14</v>
          </cell>
          <cell r="E323">
            <v>1</v>
          </cell>
          <cell r="F323" t="str">
            <v xml:space="preserve">B </v>
          </cell>
          <cell r="G323">
            <v>1</v>
          </cell>
          <cell r="H323">
            <v>7537</v>
          </cell>
          <cell r="I323">
            <v>147837</v>
          </cell>
          <cell r="J323">
            <v>0</v>
          </cell>
          <cell r="K323">
            <v>0</v>
          </cell>
          <cell r="L323">
            <v>0</v>
          </cell>
          <cell r="M323">
            <v>0</v>
          </cell>
          <cell r="N323">
            <v>0</v>
          </cell>
          <cell r="O323">
            <v>2391663</v>
          </cell>
          <cell r="P323">
            <v>0</v>
          </cell>
          <cell r="Q323">
            <v>0</v>
          </cell>
          <cell r="R323">
            <v>23341</v>
          </cell>
          <cell r="S323">
            <v>0</v>
          </cell>
          <cell r="T323">
            <v>513354</v>
          </cell>
          <cell r="U323">
            <v>0</v>
          </cell>
          <cell r="V323">
            <v>21818</v>
          </cell>
          <cell r="W323">
            <v>0</v>
          </cell>
          <cell r="X323">
            <v>0</v>
          </cell>
          <cell r="Y323">
            <v>145340</v>
          </cell>
          <cell r="Z323">
            <v>2391663</v>
          </cell>
          <cell r="AA323">
            <v>3095516</v>
          </cell>
          <cell r="AB323" t="str">
            <v>ERSA</v>
          </cell>
          <cell r="AC323">
            <v>1101</v>
          </cell>
          <cell r="AD323">
            <v>2</v>
          </cell>
          <cell r="AE323">
            <v>111125</v>
          </cell>
        </row>
        <row r="324">
          <cell r="A324" t="str">
            <v>SSE</v>
          </cell>
          <cell r="B324">
            <v>1</v>
          </cell>
          <cell r="C324" t="str">
            <v>DRME</v>
          </cell>
          <cell r="D324">
            <v>14</v>
          </cell>
          <cell r="E324">
            <v>1</v>
          </cell>
          <cell r="F324" t="str">
            <v xml:space="preserve">B </v>
          </cell>
          <cell r="G324">
            <v>2</v>
          </cell>
          <cell r="H324">
            <v>2762</v>
          </cell>
          <cell r="I324">
            <v>110843</v>
          </cell>
          <cell r="J324">
            <v>0</v>
          </cell>
          <cell r="K324">
            <v>0</v>
          </cell>
          <cell r="L324">
            <v>0</v>
          </cell>
          <cell r="M324">
            <v>0</v>
          </cell>
          <cell r="N324">
            <v>0</v>
          </cell>
          <cell r="O324">
            <v>2149961</v>
          </cell>
          <cell r="P324">
            <v>0</v>
          </cell>
          <cell r="Q324">
            <v>0</v>
          </cell>
          <cell r="R324">
            <v>30464</v>
          </cell>
          <cell r="S324">
            <v>0</v>
          </cell>
          <cell r="T324">
            <v>61560</v>
          </cell>
          <cell r="U324">
            <v>365402</v>
          </cell>
          <cell r="V324">
            <v>12131</v>
          </cell>
          <cell r="W324">
            <v>0</v>
          </cell>
          <cell r="X324">
            <v>0</v>
          </cell>
          <cell r="Y324">
            <v>132905</v>
          </cell>
          <cell r="Z324">
            <v>2149961</v>
          </cell>
          <cell r="AA324">
            <v>2387021</v>
          </cell>
          <cell r="AB324" t="str">
            <v>ERSA</v>
          </cell>
          <cell r="AC324">
            <v>1101</v>
          </cell>
          <cell r="AD324">
            <v>2</v>
          </cell>
          <cell r="AE324">
            <v>110793</v>
          </cell>
        </row>
        <row r="325">
          <cell r="A325" t="str">
            <v>SSE</v>
          </cell>
          <cell r="B325">
            <v>1</v>
          </cell>
          <cell r="C325" t="str">
            <v>DRME</v>
          </cell>
          <cell r="D325">
            <v>14</v>
          </cell>
          <cell r="E325">
            <v>1</v>
          </cell>
          <cell r="F325" t="str">
            <v xml:space="preserve">B </v>
          </cell>
          <cell r="G325">
            <v>3</v>
          </cell>
          <cell r="H325">
            <v>6388</v>
          </cell>
          <cell r="I325">
            <v>467197</v>
          </cell>
          <cell r="J325">
            <v>0</v>
          </cell>
          <cell r="K325">
            <v>0</v>
          </cell>
          <cell r="L325">
            <v>0</v>
          </cell>
          <cell r="M325">
            <v>0</v>
          </cell>
          <cell r="N325">
            <v>0</v>
          </cell>
          <cell r="O325">
            <v>9061623</v>
          </cell>
          <cell r="P325">
            <v>0</v>
          </cell>
          <cell r="Q325">
            <v>0</v>
          </cell>
          <cell r="R325">
            <v>74589</v>
          </cell>
          <cell r="S325">
            <v>0</v>
          </cell>
          <cell r="T325">
            <v>192427</v>
          </cell>
          <cell r="U325">
            <v>1540521</v>
          </cell>
          <cell r="V325">
            <v>19185</v>
          </cell>
          <cell r="W325">
            <v>0</v>
          </cell>
          <cell r="X325">
            <v>0</v>
          </cell>
          <cell r="Y325">
            <v>550143</v>
          </cell>
          <cell r="Z325">
            <v>9061623</v>
          </cell>
          <cell r="AA325">
            <v>9897967</v>
          </cell>
          <cell r="AB325" t="str">
            <v>ERSA</v>
          </cell>
          <cell r="AC325">
            <v>1101</v>
          </cell>
          <cell r="AD325">
            <v>2</v>
          </cell>
          <cell r="AE325">
            <v>465665</v>
          </cell>
        </row>
        <row r="326">
          <cell r="A326" t="str">
            <v>SSE</v>
          </cell>
          <cell r="B326">
            <v>1</v>
          </cell>
          <cell r="C326" t="str">
            <v>DRME</v>
          </cell>
          <cell r="D326">
            <v>14</v>
          </cell>
          <cell r="E326">
            <v>1</v>
          </cell>
          <cell r="F326" t="str">
            <v xml:space="preserve">B </v>
          </cell>
          <cell r="G326">
            <v>4</v>
          </cell>
          <cell r="H326">
            <v>1989</v>
          </cell>
          <cell r="I326">
            <v>235737</v>
          </cell>
          <cell r="J326">
            <v>0</v>
          </cell>
          <cell r="K326">
            <v>0</v>
          </cell>
          <cell r="L326">
            <v>0</v>
          </cell>
          <cell r="M326">
            <v>0</v>
          </cell>
          <cell r="N326">
            <v>0</v>
          </cell>
          <cell r="O326">
            <v>4573154</v>
          </cell>
          <cell r="P326">
            <v>0</v>
          </cell>
          <cell r="Q326">
            <v>0</v>
          </cell>
          <cell r="R326">
            <v>49302</v>
          </cell>
          <cell r="S326">
            <v>0</v>
          </cell>
          <cell r="T326">
            <v>98664</v>
          </cell>
          <cell r="U326">
            <v>777462</v>
          </cell>
          <cell r="V326">
            <v>3106</v>
          </cell>
          <cell r="W326">
            <v>0</v>
          </cell>
          <cell r="X326">
            <v>0</v>
          </cell>
          <cell r="Y326">
            <v>324126</v>
          </cell>
          <cell r="Z326">
            <v>4573154</v>
          </cell>
          <cell r="AA326">
            <v>5048352</v>
          </cell>
          <cell r="AB326" t="str">
            <v>ERSA</v>
          </cell>
          <cell r="AC326">
            <v>1101</v>
          </cell>
          <cell r="AD326">
            <v>2</v>
          </cell>
          <cell r="AE326">
            <v>235737</v>
          </cell>
        </row>
        <row r="327">
          <cell r="A327" t="str">
            <v>SSE</v>
          </cell>
          <cell r="B327">
            <v>1</v>
          </cell>
          <cell r="C327" t="str">
            <v>DRME</v>
          </cell>
          <cell r="D327">
            <v>14</v>
          </cell>
          <cell r="E327">
            <v>1</v>
          </cell>
          <cell r="F327" t="str">
            <v xml:space="preserve">B </v>
          </cell>
          <cell r="G327">
            <v>5</v>
          </cell>
          <cell r="H327">
            <v>538</v>
          </cell>
          <cell r="I327">
            <v>92468</v>
          </cell>
          <cell r="J327">
            <v>0</v>
          </cell>
          <cell r="K327">
            <v>0</v>
          </cell>
          <cell r="L327">
            <v>0</v>
          </cell>
          <cell r="M327">
            <v>0</v>
          </cell>
          <cell r="N327">
            <v>0</v>
          </cell>
          <cell r="O327">
            <v>1793878</v>
          </cell>
          <cell r="P327">
            <v>0</v>
          </cell>
          <cell r="Q327">
            <v>0</v>
          </cell>
          <cell r="R327">
            <v>19848</v>
          </cell>
          <cell r="S327">
            <v>0</v>
          </cell>
          <cell r="T327">
            <v>63295</v>
          </cell>
          <cell r="U327">
            <v>304966</v>
          </cell>
          <cell r="V327">
            <v>753</v>
          </cell>
          <cell r="W327">
            <v>0</v>
          </cell>
          <cell r="X327">
            <v>0</v>
          </cell>
          <cell r="Y327">
            <v>138358</v>
          </cell>
          <cell r="Z327">
            <v>1793878</v>
          </cell>
          <cell r="AA327">
            <v>2016132</v>
          </cell>
          <cell r="AB327" t="str">
            <v>ERSA</v>
          </cell>
          <cell r="AC327">
            <v>1101</v>
          </cell>
          <cell r="AD327">
            <v>2</v>
          </cell>
          <cell r="AE327">
            <v>92468</v>
          </cell>
        </row>
        <row r="328">
          <cell r="A328" t="str">
            <v>SSE</v>
          </cell>
          <cell r="B328">
            <v>1</v>
          </cell>
          <cell r="C328" t="str">
            <v>DRME</v>
          </cell>
          <cell r="D328">
            <v>14</v>
          </cell>
          <cell r="E328">
            <v>1</v>
          </cell>
          <cell r="F328" t="str">
            <v xml:space="preserve">B </v>
          </cell>
          <cell r="G328">
            <v>6</v>
          </cell>
          <cell r="H328">
            <v>406</v>
          </cell>
          <cell r="I328">
            <v>95446</v>
          </cell>
          <cell r="J328">
            <v>0</v>
          </cell>
          <cell r="K328">
            <v>0</v>
          </cell>
          <cell r="L328">
            <v>0</v>
          </cell>
          <cell r="M328">
            <v>0</v>
          </cell>
          <cell r="N328">
            <v>0</v>
          </cell>
          <cell r="O328">
            <v>1851308</v>
          </cell>
          <cell r="P328">
            <v>0</v>
          </cell>
          <cell r="Q328">
            <v>0</v>
          </cell>
          <cell r="R328">
            <v>22073</v>
          </cell>
          <cell r="S328">
            <v>0</v>
          </cell>
          <cell r="T328">
            <v>82343</v>
          </cell>
          <cell r="U328">
            <v>314802</v>
          </cell>
          <cell r="V328">
            <v>565</v>
          </cell>
          <cell r="W328">
            <v>0</v>
          </cell>
          <cell r="X328">
            <v>0</v>
          </cell>
          <cell r="Y328">
            <v>102969</v>
          </cell>
          <cell r="Z328">
            <v>1851308</v>
          </cell>
          <cell r="AA328">
            <v>2059258</v>
          </cell>
          <cell r="AB328" t="str">
            <v>ERSA</v>
          </cell>
          <cell r="AC328">
            <v>1101</v>
          </cell>
          <cell r="AD328">
            <v>2</v>
          </cell>
          <cell r="AE328">
            <v>95446</v>
          </cell>
        </row>
        <row r="329">
          <cell r="A329" t="str">
            <v>SSE</v>
          </cell>
          <cell r="B329">
            <v>1</v>
          </cell>
          <cell r="C329" t="str">
            <v>DRME</v>
          </cell>
          <cell r="D329">
            <v>14</v>
          </cell>
          <cell r="E329">
            <v>1</v>
          </cell>
          <cell r="F329" t="str">
            <v xml:space="preserve">B </v>
          </cell>
          <cell r="G329">
            <v>7</v>
          </cell>
          <cell r="H329">
            <v>173</v>
          </cell>
          <cell r="I329">
            <v>58661</v>
          </cell>
          <cell r="J329">
            <v>0</v>
          </cell>
          <cell r="K329">
            <v>0</v>
          </cell>
          <cell r="L329">
            <v>0</v>
          </cell>
          <cell r="M329">
            <v>0</v>
          </cell>
          <cell r="N329">
            <v>0</v>
          </cell>
          <cell r="O329">
            <v>1180541</v>
          </cell>
          <cell r="P329">
            <v>0</v>
          </cell>
          <cell r="Q329">
            <v>0</v>
          </cell>
          <cell r="R329">
            <v>11308</v>
          </cell>
          <cell r="S329">
            <v>0</v>
          </cell>
          <cell r="T329">
            <v>22013</v>
          </cell>
          <cell r="U329">
            <v>236174</v>
          </cell>
          <cell r="V329">
            <v>283</v>
          </cell>
          <cell r="W329">
            <v>0</v>
          </cell>
          <cell r="X329">
            <v>0</v>
          </cell>
          <cell r="Y329">
            <v>58547</v>
          </cell>
          <cell r="Z329">
            <v>1180541</v>
          </cell>
          <cell r="AA329">
            <v>1272692</v>
          </cell>
          <cell r="AB329" t="str">
            <v>ERSA</v>
          </cell>
          <cell r="AC329">
            <v>1101</v>
          </cell>
          <cell r="AD329">
            <v>2</v>
          </cell>
          <cell r="AE329">
            <v>58661</v>
          </cell>
        </row>
        <row r="330">
          <cell r="A330" t="str">
            <v>SSE</v>
          </cell>
          <cell r="B330">
            <v>1</v>
          </cell>
          <cell r="C330" t="str">
            <v>DRME</v>
          </cell>
          <cell r="D330">
            <v>14</v>
          </cell>
          <cell r="E330">
            <v>1</v>
          </cell>
          <cell r="F330" t="str">
            <v xml:space="preserve">B </v>
          </cell>
          <cell r="G330">
            <v>8</v>
          </cell>
          <cell r="H330">
            <v>75</v>
          </cell>
          <cell r="I330">
            <v>32708</v>
          </cell>
          <cell r="J330">
            <v>0</v>
          </cell>
          <cell r="K330">
            <v>0</v>
          </cell>
          <cell r="L330">
            <v>0</v>
          </cell>
          <cell r="M330">
            <v>0</v>
          </cell>
          <cell r="N330">
            <v>0</v>
          </cell>
          <cell r="O330">
            <v>658185</v>
          </cell>
          <cell r="P330">
            <v>0</v>
          </cell>
          <cell r="Q330">
            <v>0</v>
          </cell>
          <cell r="R330">
            <v>5863</v>
          </cell>
          <cell r="S330">
            <v>0</v>
          </cell>
          <cell r="T330">
            <v>5313</v>
          </cell>
          <cell r="U330">
            <v>131666</v>
          </cell>
          <cell r="V330">
            <v>0</v>
          </cell>
          <cell r="W330">
            <v>0</v>
          </cell>
          <cell r="X330">
            <v>0</v>
          </cell>
          <cell r="Y330">
            <v>24242</v>
          </cell>
          <cell r="Z330">
            <v>658185</v>
          </cell>
          <cell r="AA330">
            <v>693603</v>
          </cell>
          <cell r="AB330" t="str">
            <v>ERSA</v>
          </cell>
          <cell r="AC330">
            <v>1101</v>
          </cell>
          <cell r="AD330">
            <v>2</v>
          </cell>
          <cell r="AE330">
            <v>32708</v>
          </cell>
        </row>
        <row r="331">
          <cell r="A331" t="str">
            <v>SSE</v>
          </cell>
          <cell r="B331">
            <v>1</v>
          </cell>
          <cell r="C331" t="str">
            <v>DRME</v>
          </cell>
          <cell r="D331">
            <v>14</v>
          </cell>
          <cell r="E331">
            <v>1</v>
          </cell>
          <cell r="F331" t="str">
            <v xml:space="preserve">B </v>
          </cell>
          <cell r="G331">
            <v>9</v>
          </cell>
          <cell r="H331">
            <v>63</v>
          </cell>
          <cell r="I331">
            <v>36589</v>
          </cell>
          <cell r="J331">
            <v>0</v>
          </cell>
          <cell r="K331">
            <v>0</v>
          </cell>
          <cell r="L331">
            <v>0</v>
          </cell>
          <cell r="M331">
            <v>0</v>
          </cell>
          <cell r="N331">
            <v>0</v>
          </cell>
          <cell r="O331">
            <v>783494</v>
          </cell>
          <cell r="P331">
            <v>0</v>
          </cell>
          <cell r="Q331">
            <v>0</v>
          </cell>
          <cell r="R331">
            <v>6843</v>
          </cell>
          <cell r="S331">
            <v>0</v>
          </cell>
          <cell r="T331">
            <v>29489</v>
          </cell>
          <cell r="U331">
            <v>195890</v>
          </cell>
          <cell r="V331">
            <v>0</v>
          </cell>
          <cell r="W331">
            <v>0</v>
          </cell>
          <cell r="X331">
            <v>0</v>
          </cell>
          <cell r="Y331">
            <v>27306</v>
          </cell>
          <cell r="Z331">
            <v>783494</v>
          </cell>
          <cell r="AA331">
            <v>847132</v>
          </cell>
          <cell r="AB331" t="str">
            <v>ERSA</v>
          </cell>
          <cell r="AC331">
            <v>1101</v>
          </cell>
          <cell r="AD331">
            <v>2</v>
          </cell>
          <cell r="AE331">
            <v>36589</v>
          </cell>
        </row>
        <row r="332">
          <cell r="A332" t="str">
            <v>SSE</v>
          </cell>
          <cell r="B332">
            <v>1</v>
          </cell>
          <cell r="C332" t="str">
            <v>DRME</v>
          </cell>
          <cell r="D332">
            <v>14</v>
          </cell>
          <cell r="E332">
            <v>1</v>
          </cell>
          <cell r="F332" t="str">
            <v xml:space="preserve">B </v>
          </cell>
          <cell r="G332">
            <v>10</v>
          </cell>
          <cell r="H332">
            <v>7</v>
          </cell>
          <cell r="I332">
            <v>8510</v>
          </cell>
          <cell r="J332">
            <v>0</v>
          </cell>
          <cell r="K332">
            <v>0</v>
          </cell>
          <cell r="L332">
            <v>0</v>
          </cell>
          <cell r="M332">
            <v>0</v>
          </cell>
          <cell r="N332">
            <v>0</v>
          </cell>
          <cell r="O332">
            <v>185565</v>
          </cell>
          <cell r="P332">
            <v>0</v>
          </cell>
          <cell r="Q332">
            <v>0</v>
          </cell>
          <cell r="R332">
            <v>2410</v>
          </cell>
          <cell r="S332">
            <v>0</v>
          </cell>
          <cell r="T332">
            <v>8511</v>
          </cell>
          <cell r="U332">
            <v>46397</v>
          </cell>
          <cell r="V332">
            <v>189</v>
          </cell>
          <cell r="W332">
            <v>0</v>
          </cell>
          <cell r="X332">
            <v>0</v>
          </cell>
          <cell r="Y332">
            <v>3366</v>
          </cell>
          <cell r="Z332">
            <v>185565</v>
          </cell>
          <cell r="AA332">
            <v>200041</v>
          </cell>
          <cell r="AB332" t="str">
            <v>ERSA</v>
          </cell>
          <cell r="AC332">
            <v>1101</v>
          </cell>
          <cell r="AD332">
            <v>2</v>
          </cell>
          <cell r="AE332">
            <v>8510</v>
          </cell>
        </row>
        <row r="333">
          <cell r="A333" t="str">
            <v>SSE</v>
          </cell>
          <cell r="B333">
            <v>1</v>
          </cell>
          <cell r="C333" t="str">
            <v>DRME</v>
          </cell>
          <cell r="D333">
            <v>14</v>
          </cell>
          <cell r="E333">
            <v>1</v>
          </cell>
          <cell r="F333" t="str">
            <v xml:space="preserve">B </v>
          </cell>
          <cell r="G333">
            <v>11</v>
          </cell>
          <cell r="H333">
            <v>2044</v>
          </cell>
          <cell r="I333">
            <v>43953</v>
          </cell>
          <cell r="J333">
            <v>0</v>
          </cell>
          <cell r="K333">
            <v>0</v>
          </cell>
          <cell r="L333">
            <v>0</v>
          </cell>
          <cell r="M333">
            <v>0</v>
          </cell>
          <cell r="N333">
            <v>0</v>
          </cell>
          <cell r="O333">
            <v>247786</v>
          </cell>
          <cell r="P333">
            <v>0</v>
          </cell>
          <cell r="Q333">
            <v>0</v>
          </cell>
          <cell r="R333">
            <v>2437</v>
          </cell>
          <cell r="S333">
            <v>0</v>
          </cell>
          <cell r="T333">
            <v>19996</v>
          </cell>
          <cell r="U333">
            <v>0</v>
          </cell>
          <cell r="V333">
            <v>282</v>
          </cell>
          <cell r="W333">
            <v>0</v>
          </cell>
          <cell r="X333">
            <v>0</v>
          </cell>
          <cell r="Y333">
            <v>50236</v>
          </cell>
          <cell r="Z333">
            <v>247786</v>
          </cell>
          <cell r="AA333">
            <v>320737</v>
          </cell>
          <cell r="AB333" t="str">
            <v>ERSA</v>
          </cell>
          <cell r="AC333">
            <v>1101</v>
          </cell>
          <cell r="AD333">
            <v>2</v>
          </cell>
          <cell r="AE333">
            <v>32624</v>
          </cell>
        </row>
        <row r="334">
          <cell r="A334" t="str">
            <v>SSE</v>
          </cell>
          <cell r="B334">
            <v>1</v>
          </cell>
          <cell r="C334" t="str">
            <v>DRME</v>
          </cell>
          <cell r="D334">
            <v>14</v>
          </cell>
          <cell r="E334">
            <v>1</v>
          </cell>
          <cell r="F334" t="str">
            <v xml:space="preserve">B </v>
          </cell>
          <cell r="G334">
            <v>12</v>
          </cell>
          <cell r="H334">
            <v>1800</v>
          </cell>
          <cell r="I334">
            <v>105019</v>
          </cell>
          <cell r="J334">
            <v>0</v>
          </cell>
          <cell r="K334">
            <v>0</v>
          </cell>
          <cell r="L334">
            <v>0</v>
          </cell>
          <cell r="M334">
            <v>0</v>
          </cell>
          <cell r="N334">
            <v>0</v>
          </cell>
          <cell r="O334">
            <v>961708</v>
          </cell>
          <cell r="P334">
            <v>0</v>
          </cell>
          <cell r="Q334">
            <v>0</v>
          </cell>
          <cell r="R334">
            <v>9491</v>
          </cell>
          <cell r="S334">
            <v>0</v>
          </cell>
          <cell r="T334">
            <v>22618</v>
          </cell>
          <cell r="U334">
            <v>163552</v>
          </cell>
          <cell r="V334">
            <v>753</v>
          </cell>
          <cell r="W334">
            <v>0</v>
          </cell>
          <cell r="X334">
            <v>0</v>
          </cell>
          <cell r="Y334">
            <v>130737</v>
          </cell>
          <cell r="Z334">
            <v>961708</v>
          </cell>
          <cell r="AA334">
            <v>1125307</v>
          </cell>
          <cell r="AB334" t="str">
            <v>ERSA</v>
          </cell>
          <cell r="AC334">
            <v>1101</v>
          </cell>
          <cell r="AD334">
            <v>2</v>
          </cell>
          <cell r="AE334">
            <v>105019</v>
          </cell>
        </row>
        <row r="335">
          <cell r="A335" t="str">
            <v>SSE</v>
          </cell>
          <cell r="B335">
            <v>1</v>
          </cell>
          <cell r="C335" t="str">
            <v>DRME</v>
          </cell>
          <cell r="D335">
            <v>14</v>
          </cell>
          <cell r="E335">
            <v>1</v>
          </cell>
          <cell r="F335" t="str">
            <v xml:space="preserve">B </v>
          </cell>
          <cell r="G335">
            <v>13</v>
          </cell>
          <cell r="H335">
            <v>132</v>
          </cell>
          <cell r="I335">
            <v>14818</v>
          </cell>
          <cell r="J335">
            <v>0</v>
          </cell>
          <cell r="K335">
            <v>0</v>
          </cell>
          <cell r="L335">
            <v>0</v>
          </cell>
          <cell r="M335">
            <v>0</v>
          </cell>
          <cell r="N335">
            <v>0</v>
          </cell>
          <cell r="O335">
            <v>174917</v>
          </cell>
          <cell r="P335">
            <v>0</v>
          </cell>
          <cell r="Q335">
            <v>0</v>
          </cell>
          <cell r="R335">
            <v>2226</v>
          </cell>
          <cell r="S335">
            <v>0</v>
          </cell>
          <cell r="T335">
            <v>4732</v>
          </cell>
          <cell r="U335">
            <v>29739</v>
          </cell>
          <cell r="V335">
            <v>94</v>
          </cell>
          <cell r="W335">
            <v>0</v>
          </cell>
          <cell r="X335">
            <v>0</v>
          </cell>
          <cell r="Y335">
            <v>20551</v>
          </cell>
          <cell r="Z335">
            <v>174917</v>
          </cell>
          <cell r="AA335">
            <v>202520</v>
          </cell>
          <cell r="AB335" t="str">
            <v>ERSA</v>
          </cell>
          <cell r="AC335">
            <v>1101</v>
          </cell>
          <cell r="AD335">
            <v>2</v>
          </cell>
          <cell r="AE335">
            <v>14818</v>
          </cell>
        </row>
        <row r="336">
          <cell r="A336" t="str">
            <v>SSE</v>
          </cell>
          <cell r="B336">
            <v>1</v>
          </cell>
          <cell r="C336" t="str">
            <v>DRME</v>
          </cell>
          <cell r="D336">
            <v>14</v>
          </cell>
          <cell r="E336">
            <v>1</v>
          </cell>
          <cell r="F336" t="str">
            <v xml:space="preserve">B </v>
          </cell>
          <cell r="G336">
            <v>14</v>
          </cell>
          <cell r="H336">
            <v>8</v>
          </cell>
          <cell r="I336">
            <v>1029</v>
          </cell>
          <cell r="J336">
            <v>0</v>
          </cell>
          <cell r="K336">
            <v>0</v>
          </cell>
          <cell r="L336">
            <v>0</v>
          </cell>
          <cell r="M336">
            <v>0</v>
          </cell>
          <cell r="N336">
            <v>0</v>
          </cell>
          <cell r="O336">
            <v>12962</v>
          </cell>
          <cell r="P336">
            <v>0</v>
          </cell>
          <cell r="Q336">
            <v>0</v>
          </cell>
          <cell r="R336">
            <v>143</v>
          </cell>
          <cell r="S336">
            <v>0</v>
          </cell>
          <cell r="T336">
            <v>0</v>
          </cell>
          <cell r="U336">
            <v>2205</v>
          </cell>
          <cell r="V336">
            <v>0</v>
          </cell>
          <cell r="W336">
            <v>0</v>
          </cell>
          <cell r="X336">
            <v>0</v>
          </cell>
          <cell r="Y336">
            <v>1189</v>
          </cell>
          <cell r="Z336">
            <v>12962</v>
          </cell>
          <cell r="AA336">
            <v>14294</v>
          </cell>
          <cell r="AB336" t="str">
            <v>ERSA</v>
          </cell>
          <cell r="AC336">
            <v>1101</v>
          </cell>
          <cell r="AD336">
            <v>2</v>
          </cell>
          <cell r="AE336">
            <v>1029</v>
          </cell>
        </row>
        <row r="337">
          <cell r="A337" t="str">
            <v>SSE</v>
          </cell>
          <cell r="B337">
            <v>1</v>
          </cell>
          <cell r="C337" t="str">
            <v>DRME</v>
          </cell>
          <cell r="D337">
            <v>14</v>
          </cell>
          <cell r="E337">
            <v>1</v>
          </cell>
          <cell r="F337" t="str">
            <v xml:space="preserve">B </v>
          </cell>
          <cell r="G337">
            <v>15</v>
          </cell>
          <cell r="H337">
            <v>12</v>
          </cell>
          <cell r="I337">
            <v>2430</v>
          </cell>
          <cell r="J337">
            <v>0</v>
          </cell>
          <cell r="K337">
            <v>0</v>
          </cell>
          <cell r="L337">
            <v>0</v>
          </cell>
          <cell r="M337">
            <v>0</v>
          </cell>
          <cell r="N337">
            <v>0</v>
          </cell>
          <cell r="O337">
            <v>37486</v>
          </cell>
          <cell r="P337">
            <v>0</v>
          </cell>
          <cell r="Q337">
            <v>0</v>
          </cell>
          <cell r="R337">
            <v>332</v>
          </cell>
          <cell r="S337">
            <v>0</v>
          </cell>
          <cell r="T337">
            <v>32</v>
          </cell>
          <cell r="U337">
            <v>6663</v>
          </cell>
          <cell r="V337">
            <v>0</v>
          </cell>
          <cell r="W337">
            <v>0</v>
          </cell>
          <cell r="X337">
            <v>0</v>
          </cell>
          <cell r="Y337">
            <v>1540</v>
          </cell>
          <cell r="Z337">
            <v>37486</v>
          </cell>
          <cell r="AA337">
            <v>39390</v>
          </cell>
          <cell r="AB337" t="str">
            <v>ERSA</v>
          </cell>
          <cell r="AC337">
            <v>1101</v>
          </cell>
          <cell r="AD337">
            <v>2</v>
          </cell>
          <cell r="AE337">
            <v>2430</v>
          </cell>
        </row>
        <row r="338">
          <cell r="A338" t="str">
            <v>SSE</v>
          </cell>
          <cell r="B338">
            <v>1</v>
          </cell>
          <cell r="C338" t="str">
            <v>DRME</v>
          </cell>
          <cell r="D338">
            <v>14</v>
          </cell>
          <cell r="E338">
            <v>2</v>
          </cell>
          <cell r="F338" t="str">
            <v>A4</v>
          </cell>
          <cell r="G338">
            <v>20</v>
          </cell>
          <cell r="H338">
            <v>1</v>
          </cell>
          <cell r="I338">
            <v>308</v>
          </cell>
          <cell r="J338">
            <v>0</v>
          </cell>
          <cell r="K338">
            <v>0</v>
          </cell>
          <cell r="L338">
            <v>24</v>
          </cell>
          <cell r="M338">
            <v>0</v>
          </cell>
          <cell r="N338">
            <v>0</v>
          </cell>
          <cell r="O338">
            <v>3535</v>
          </cell>
          <cell r="P338">
            <v>18784</v>
          </cell>
          <cell r="Q338">
            <v>2317</v>
          </cell>
          <cell r="R338">
            <v>0</v>
          </cell>
          <cell r="S338">
            <v>0</v>
          </cell>
          <cell r="T338">
            <v>0</v>
          </cell>
          <cell r="U338">
            <v>9290</v>
          </cell>
          <cell r="V338">
            <v>0</v>
          </cell>
          <cell r="W338">
            <v>12523</v>
          </cell>
          <cell r="X338">
            <v>0</v>
          </cell>
          <cell r="Y338">
            <v>0</v>
          </cell>
          <cell r="Z338">
            <v>37159</v>
          </cell>
          <cell r="AA338">
            <v>37159</v>
          </cell>
          <cell r="AB338" t="str">
            <v>ERSA</v>
          </cell>
          <cell r="AC338">
            <v>1101</v>
          </cell>
          <cell r="AD338">
            <v>2</v>
          </cell>
          <cell r="AE338">
            <v>308</v>
          </cell>
        </row>
        <row r="339">
          <cell r="A339" t="str">
            <v>SSE</v>
          </cell>
          <cell r="B339">
            <v>1</v>
          </cell>
          <cell r="C339" t="str">
            <v>DRME</v>
          </cell>
          <cell r="D339">
            <v>14</v>
          </cell>
          <cell r="E339">
            <v>2</v>
          </cell>
          <cell r="F339" t="str">
            <v xml:space="preserve">B </v>
          </cell>
          <cell r="G339">
            <v>0</v>
          </cell>
          <cell r="H339">
            <v>57</v>
          </cell>
          <cell r="I339">
            <v>26778</v>
          </cell>
          <cell r="J339">
            <v>0</v>
          </cell>
          <cell r="K339">
            <v>0</v>
          </cell>
          <cell r="L339">
            <v>0</v>
          </cell>
          <cell r="M339">
            <v>0</v>
          </cell>
          <cell r="N339">
            <v>0</v>
          </cell>
          <cell r="O339">
            <v>557468</v>
          </cell>
          <cell r="P339">
            <v>0</v>
          </cell>
          <cell r="Q339">
            <v>0</v>
          </cell>
          <cell r="R339">
            <v>9863</v>
          </cell>
          <cell r="S339">
            <v>0</v>
          </cell>
          <cell r="T339">
            <v>101229</v>
          </cell>
          <cell r="U339">
            <v>130555</v>
          </cell>
          <cell r="V339">
            <v>0</v>
          </cell>
          <cell r="W339">
            <v>0</v>
          </cell>
          <cell r="X339">
            <v>0</v>
          </cell>
          <cell r="Y339">
            <v>18806</v>
          </cell>
          <cell r="Z339">
            <v>557468</v>
          </cell>
          <cell r="AA339">
            <v>687366</v>
          </cell>
          <cell r="AB339" t="str">
            <v>ERSA</v>
          </cell>
          <cell r="AC339">
            <v>1101</v>
          </cell>
          <cell r="AD339">
            <v>2</v>
          </cell>
          <cell r="AE339">
            <v>26019</v>
          </cell>
        </row>
        <row r="340">
          <cell r="A340" t="str">
            <v>SSE</v>
          </cell>
          <cell r="B340">
            <v>1</v>
          </cell>
          <cell r="C340" t="str">
            <v>DRME</v>
          </cell>
          <cell r="D340">
            <v>14</v>
          </cell>
          <cell r="E340">
            <v>3</v>
          </cell>
          <cell r="F340" t="str">
            <v>A4</v>
          </cell>
          <cell r="G340">
            <v>20</v>
          </cell>
          <cell r="H340">
            <v>12</v>
          </cell>
          <cell r="I340">
            <v>115815</v>
          </cell>
          <cell r="J340">
            <v>0</v>
          </cell>
          <cell r="K340">
            <v>0</v>
          </cell>
          <cell r="L340">
            <v>462</v>
          </cell>
          <cell r="M340">
            <v>0</v>
          </cell>
          <cell r="N340">
            <v>0</v>
          </cell>
          <cell r="O340">
            <v>1328939</v>
          </cell>
          <cell r="P340">
            <v>361591</v>
          </cell>
          <cell r="Q340">
            <v>68310</v>
          </cell>
          <cell r="R340">
            <v>9180</v>
          </cell>
          <cell r="S340">
            <v>0</v>
          </cell>
          <cell r="T340">
            <v>57108</v>
          </cell>
          <cell r="U340">
            <v>444213</v>
          </cell>
          <cell r="V340">
            <v>0</v>
          </cell>
          <cell r="W340">
            <v>18001</v>
          </cell>
          <cell r="X340">
            <v>0</v>
          </cell>
          <cell r="Y340">
            <v>7152</v>
          </cell>
          <cell r="Z340">
            <v>1776841</v>
          </cell>
          <cell r="AA340">
            <v>1850281</v>
          </cell>
          <cell r="AB340" t="str">
            <v>ERSA</v>
          </cell>
          <cell r="AC340">
            <v>1101</v>
          </cell>
          <cell r="AD340">
            <v>2</v>
          </cell>
          <cell r="AE340">
            <v>115815</v>
          </cell>
        </row>
        <row r="341">
          <cell r="A341" t="str">
            <v>SSE</v>
          </cell>
          <cell r="B341">
            <v>1</v>
          </cell>
          <cell r="C341" t="str">
            <v>DRME</v>
          </cell>
          <cell r="D341">
            <v>14</v>
          </cell>
          <cell r="E341">
            <v>3</v>
          </cell>
          <cell r="F341" t="str">
            <v xml:space="preserve">B </v>
          </cell>
          <cell r="G341">
            <v>0</v>
          </cell>
          <cell r="H341">
            <v>1851</v>
          </cell>
          <cell r="I341">
            <v>362444</v>
          </cell>
          <cell r="J341">
            <v>0</v>
          </cell>
          <cell r="K341">
            <v>0</v>
          </cell>
          <cell r="L341">
            <v>0</v>
          </cell>
          <cell r="M341">
            <v>0</v>
          </cell>
          <cell r="N341">
            <v>0</v>
          </cell>
          <cell r="O341">
            <v>7548163</v>
          </cell>
          <cell r="P341">
            <v>0</v>
          </cell>
          <cell r="Q341">
            <v>0</v>
          </cell>
          <cell r="R341">
            <v>83055</v>
          </cell>
          <cell r="S341">
            <v>55</v>
          </cell>
          <cell r="T341">
            <v>577934</v>
          </cell>
          <cell r="U341">
            <v>1861538</v>
          </cell>
          <cell r="V341">
            <v>94</v>
          </cell>
          <cell r="W341">
            <v>0</v>
          </cell>
          <cell r="X341">
            <v>0</v>
          </cell>
          <cell r="Y341">
            <v>335618</v>
          </cell>
          <cell r="Z341">
            <v>7548163</v>
          </cell>
          <cell r="AA341">
            <v>8544919</v>
          </cell>
          <cell r="AB341" t="str">
            <v>ERSA</v>
          </cell>
          <cell r="AC341">
            <v>1101</v>
          </cell>
          <cell r="AD341">
            <v>2</v>
          </cell>
          <cell r="AE341">
            <v>347088</v>
          </cell>
        </row>
        <row r="342">
          <cell r="A342" t="str">
            <v>SSE</v>
          </cell>
          <cell r="B342">
            <v>1</v>
          </cell>
          <cell r="C342" t="str">
            <v>DRME</v>
          </cell>
          <cell r="D342">
            <v>14</v>
          </cell>
          <cell r="E342">
            <v>4</v>
          </cell>
          <cell r="F342" t="str">
            <v xml:space="preserve">B </v>
          </cell>
          <cell r="G342">
            <v>0</v>
          </cell>
          <cell r="H342">
            <v>1077</v>
          </cell>
          <cell r="I342">
            <v>188161</v>
          </cell>
          <cell r="J342">
            <v>0</v>
          </cell>
          <cell r="K342">
            <v>0</v>
          </cell>
          <cell r="L342">
            <v>0</v>
          </cell>
          <cell r="M342">
            <v>0</v>
          </cell>
          <cell r="N342">
            <v>0</v>
          </cell>
          <cell r="O342">
            <v>1796511</v>
          </cell>
          <cell r="P342">
            <v>0</v>
          </cell>
          <cell r="Q342">
            <v>0</v>
          </cell>
          <cell r="R342">
            <v>1</v>
          </cell>
          <cell r="S342">
            <v>0</v>
          </cell>
          <cell r="T342">
            <v>421679</v>
          </cell>
          <cell r="U342">
            <v>0</v>
          </cell>
          <cell r="V342">
            <v>58495</v>
          </cell>
          <cell r="W342">
            <v>0</v>
          </cell>
          <cell r="X342">
            <v>0</v>
          </cell>
          <cell r="Y342">
            <v>0</v>
          </cell>
          <cell r="Z342">
            <v>1796511</v>
          </cell>
          <cell r="AA342">
            <v>2276686</v>
          </cell>
          <cell r="AB342" t="str">
            <v>ERSA</v>
          </cell>
          <cell r="AC342">
            <v>1101</v>
          </cell>
          <cell r="AD342">
            <v>2</v>
          </cell>
          <cell r="AE342">
            <v>177476</v>
          </cell>
        </row>
        <row r="343">
          <cell r="A343" t="str">
            <v>SSE</v>
          </cell>
          <cell r="B343">
            <v>1</v>
          </cell>
          <cell r="C343" t="str">
            <v>DRME</v>
          </cell>
          <cell r="D343">
            <v>14</v>
          </cell>
          <cell r="E343">
            <v>5</v>
          </cell>
          <cell r="F343" t="str">
            <v>A4</v>
          </cell>
          <cell r="G343">
            <v>20</v>
          </cell>
          <cell r="H343">
            <v>3</v>
          </cell>
          <cell r="I343">
            <v>36007</v>
          </cell>
          <cell r="J343">
            <v>0</v>
          </cell>
          <cell r="K343">
            <v>0</v>
          </cell>
          <cell r="L343">
            <v>177</v>
          </cell>
          <cell r="M343">
            <v>0</v>
          </cell>
          <cell r="N343">
            <v>0</v>
          </cell>
          <cell r="O343">
            <v>323666</v>
          </cell>
          <cell r="P343">
            <v>113487</v>
          </cell>
          <cell r="Q343">
            <v>74243</v>
          </cell>
          <cell r="R343">
            <v>10296</v>
          </cell>
          <cell r="S343">
            <v>0</v>
          </cell>
          <cell r="T343">
            <v>0</v>
          </cell>
          <cell r="U343">
            <v>23412</v>
          </cell>
          <cell r="V343">
            <v>0</v>
          </cell>
          <cell r="W343">
            <v>20545</v>
          </cell>
          <cell r="X343">
            <v>0</v>
          </cell>
          <cell r="Y343">
            <v>0</v>
          </cell>
          <cell r="Z343">
            <v>531941</v>
          </cell>
          <cell r="AA343">
            <v>542237</v>
          </cell>
          <cell r="AB343" t="str">
            <v>ERSA</v>
          </cell>
          <cell r="AC343">
            <v>1101</v>
          </cell>
          <cell r="AD343">
            <v>2</v>
          </cell>
          <cell r="AE343">
            <v>36007</v>
          </cell>
        </row>
        <row r="344">
          <cell r="A344" t="str">
            <v>SSE</v>
          </cell>
          <cell r="B344">
            <v>1</v>
          </cell>
          <cell r="C344" t="str">
            <v>DRME</v>
          </cell>
          <cell r="D344">
            <v>14</v>
          </cell>
          <cell r="E344">
            <v>5</v>
          </cell>
          <cell r="F344" t="str">
            <v xml:space="preserve">B </v>
          </cell>
          <cell r="G344">
            <v>0</v>
          </cell>
          <cell r="H344">
            <v>486</v>
          </cell>
          <cell r="I344">
            <v>136912</v>
          </cell>
          <cell r="J344">
            <v>0</v>
          </cell>
          <cell r="K344">
            <v>0</v>
          </cell>
          <cell r="L344">
            <v>0</v>
          </cell>
          <cell r="M344">
            <v>0</v>
          </cell>
          <cell r="N344">
            <v>0</v>
          </cell>
          <cell r="O344">
            <v>2596607</v>
          </cell>
          <cell r="P344">
            <v>0</v>
          </cell>
          <cell r="Q344">
            <v>0</v>
          </cell>
          <cell r="R344">
            <v>24619</v>
          </cell>
          <cell r="S344">
            <v>0</v>
          </cell>
          <cell r="T344">
            <v>85400</v>
          </cell>
          <cell r="U344">
            <v>458405</v>
          </cell>
          <cell r="V344">
            <v>0</v>
          </cell>
          <cell r="W344">
            <v>0</v>
          </cell>
          <cell r="X344">
            <v>0</v>
          </cell>
          <cell r="Y344">
            <v>0</v>
          </cell>
          <cell r="Z344">
            <v>2596607</v>
          </cell>
          <cell r="AA344">
            <v>2706626</v>
          </cell>
          <cell r="AB344" t="str">
            <v>ERSA</v>
          </cell>
          <cell r="AC344">
            <v>1101</v>
          </cell>
          <cell r="AD344">
            <v>2</v>
          </cell>
          <cell r="AE344">
            <v>131659</v>
          </cell>
        </row>
        <row r="345">
          <cell r="A345" t="str">
            <v>SSE</v>
          </cell>
          <cell r="B345">
            <v>1</v>
          </cell>
          <cell r="C345" t="str">
            <v>DRME</v>
          </cell>
          <cell r="D345">
            <v>14</v>
          </cell>
          <cell r="E345">
            <v>6</v>
          </cell>
          <cell r="F345" t="str">
            <v xml:space="preserve">B </v>
          </cell>
          <cell r="G345">
            <v>0</v>
          </cell>
          <cell r="H345">
            <v>33</v>
          </cell>
          <cell r="I345">
            <v>259042</v>
          </cell>
          <cell r="J345">
            <v>0</v>
          </cell>
          <cell r="K345">
            <v>0</v>
          </cell>
          <cell r="L345">
            <v>0</v>
          </cell>
          <cell r="M345">
            <v>0</v>
          </cell>
          <cell r="N345">
            <v>0</v>
          </cell>
          <cell r="O345">
            <v>3052244</v>
          </cell>
          <cell r="P345">
            <v>0</v>
          </cell>
          <cell r="Q345">
            <v>0</v>
          </cell>
          <cell r="R345">
            <v>7107</v>
          </cell>
          <cell r="S345">
            <v>0</v>
          </cell>
          <cell r="T345">
            <v>0</v>
          </cell>
          <cell r="U345">
            <v>763062</v>
          </cell>
          <cell r="V345">
            <v>0</v>
          </cell>
          <cell r="W345">
            <v>0</v>
          </cell>
          <cell r="X345">
            <v>0</v>
          </cell>
          <cell r="Y345">
            <v>0</v>
          </cell>
          <cell r="Z345">
            <v>3052244</v>
          </cell>
          <cell r="AA345">
            <v>3059351</v>
          </cell>
          <cell r="AB345" t="str">
            <v>ERSA</v>
          </cell>
          <cell r="AC345">
            <v>1101</v>
          </cell>
          <cell r="AD345">
            <v>2</v>
          </cell>
          <cell r="AE345">
            <v>259042</v>
          </cell>
        </row>
        <row r="346">
          <cell r="A346" t="str">
            <v>SSE</v>
          </cell>
          <cell r="B346">
            <v>1</v>
          </cell>
          <cell r="C346" t="str">
            <v>DRME</v>
          </cell>
          <cell r="D346">
            <v>14</v>
          </cell>
          <cell r="E346">
            <v>7</v>
          </cell>
          <cell r="F346" t="str">
            <v>A4</v>
          </cell>
          <cell r="G346">
            <v>20</v>
          </cell>
          <cell r="H346">
            <v>4</v>
          </cell>
          <cell r="I346">
            <v>132898</v>
          </cell>
          <cell r="J346">
            <v>0</v>
          </cell>
          <cell r="K346">
            <v>0</v>
          </cell>
          <cell r="L346">
            <v>330</v>
          </cell>
          <cell r="M346">
            <v>0</v>
          </cell>
          <cell r="N346">
            <v>0</v>
          </cell>
          <cell r="O346">
            <v>1296198</v>
          </cell>
          <cell r="P346">
            <v>219120</v>
          </cell>
          <cell r="Q346">
            <v>153867</v>
          </cell>
          <cell r="R346">
            <v>0</v>
          </cell>
          <cell r="S346">
            <v>0</v>
          </cell>
          <cell r="T346">
            <v>0</v>
          </cell>
          <cell r="U346">
            <v>441699</v>
          </cell>
          <cell r="V346">
            <v>0</v>
          </cell>
          <cell r="W346">
            <v>97608</v>
          </cell>
          <cell r="X346">
            <v>0</v>
          </cell>
          <cell r="Y346">
            <v>0</v>
          </cell>
          <cell r="Z346">
            <v>1766793</v>
          </cell>
          <cell r="AA346">
            <v>1766793</v>
          </cell>
          <cell r="AB346" t="str">
            <v>ERSA</v>
          </cell>
          <cell r="AC346">
            <v>1101</v>
          </cell>
          <cell r="AD346">
            <v>2</v>
          </cell>
          <cell r="AE346">
            <v>132898</v>
          </cell>
        </row>
        <row r="347">
          <cell r="A347" t="str">
            <v>SSE</v>
          </cell>
          <cell r="B347">
            <v>1</v>
          </cell>
          <cell r="C347" t="str">
            <v>DRME</v>
          </cell>
          <cell r="D347">
            <v>14</v>
          </cell>
          <cell r="E347">
            <v>7</v>
          </cell>
          <cell r="F347" t="str">
            <v xml:space="preserve">B </v>
          </cell>
          <cell r="G347">
            <v>0</v>
          </cell>
          <cell r="H347">
            <v>13</v>
          </cell>
          <cell r="I347">
            <v>13311</v>
          </cell>
          <cell r="J347">
            <v>0</v>
          </cell>
          <cell r="K347">
            <v>0</v>
          </cell>
          <cell r="L347">
            <v>0</v>
          </cell>
          <cell r="M347">
            <v>0</v>
          </cell>
          <cell r="N347">
            <v>0</v>
          </cell>
          <cell r="O347">
            <v>235533</v>
          </cell>
          <cell r="P347">
            <v>0</v>
          </cell>
          <cell r="Q347">
            <v>0</v>
          </cell>
          <cell r="R347">
            <v>422</v>
          </cell>
          <cell r="S347">
            <v>0</v>
          </cell>
          <cell r="T347">
            <v>0</v>
          </cell>
          <cell r="U347">
            <v>58883</v>
          </cell>
          <cell r="V347">
            <v>0</v>
          </cell>
          <cell r="W347">
            <v>0</v>
          </cell>
          <cell r="X347">
            <v>0</v>
          </cell>
          <cell r="Y347">
            <v>0</v>
          </cell>
          <cell r="Z347">
            <v>235533</v>
          </cell>
          <cell r="AA347">
            <v>235955</v>
          </cell>
          <cell r="AB347" t="str">
            <v>ERSA</v>
          </cell>
          <cell r="AC347">
            <v>1101</v>
          </cell>
          <cell r="AD347">
            <v>2</v>
          </cell>
          <cell r="AE347">
            <v>12985</v>
          </cell>
        </row>
        <row r="348">
          <cell r="A348" t="str">
            <v>SSE</v>
          </cell>
          <cell r="B348">
            <v>1</v>
          </cell>
          <cell r="C348" t="str">
            <v>DRME</v>
          </cell>
          <cell r="D348">
            <v>14</v>
          </cell>
          <cell r="E348">
            <v>8</v>
          </cell>
          <cell r="F348" t="str">
            <v xml:space="preserve">B </v>
          </cell>
          <cell r="G348">
            <v>0</v>
          </cell>
          <cell r="H348">
            <v>7</v>
          </cell>
          <cell r="I348">
            <v>6948</v>
          </cell>
          <cell r="J348">
            <v>0</v>
          </cell>
          <cell r="K348">
            <v>0</v>
          </cell>
          <cell r="L348">
            <v>0</v>
          </cell>
          <cell r="M348">
            <v>0</v>
          </cell>
          <cell r="N348">
            <v>0</v>
          </cell>
          <cell r="O348">
            <v>144646</v>
          </cell>
          <cell r="P348">
            <v>0</v>
          </cell>
          <cell r="Q348">
            <v>0</v>
          </cell>
          <cell r="R348">
            <v>0</v>
          </cell>
          <cell r="S348">
            <v>0</v>
          </cell>
          <cell r="T348">
            <v>0</v>
          </cell>
          <cell r="U348">
            <v>36161</v>
          </cell>
          <cell r="V348">
            <v>0</v>
          </cell>
          <cell r="W348">
            <v>0</v>
          </cell>
          <cell r="X348">
            <v>0</v>
          </cell>
          <cell r="Y348">
            <v>0</v>
          </cell>
          <cell r="Z348">
            <v>144646</v>
          </cell>
          <cell r="AA348">
            <v>144646</v>
          </cell>
          <cell r="AB348" t="str">
            <v>ERSA</v>
          </cell>
          <cell r="AC348">
            <v>1101</v>
          </cell>
          <cell r="AD348">
            <v>2</v>
          </cell>
          <cell r="AE348">
            <v>6948</v>
          </cell>
        </row>
        <row r="349">
          <cell r="A349" t="str">
            <v>SSE</v>
          </cell>
          <cell r="B349">
            <v>1</v>
          </cell>
          <cell r="C349" t="str">
            <v>DRME</v>
          </cell>
          <cell r="D349">
            <v>15</v>
          </cell>
          <cell r="E349">
            <v>1</v>
          </cell>
          <cell r="F349" t="str">
            <v xml:space="preserve">B </v>
          </cell>
          <cell r="G349">
            <v>1</v>
          </cell>
          <cell r="H349">
            <v>8218</v>
          </cell>
          <cell r="I349">
            <v>166470</v>
          </cell>
          <cell r="J349">
            <v>0</v>
          </cell>
          <cell r="K349">
            <v>0</v>
          </cell>
          <cell r="L349">
            <v>0</v>
          </cell>
          <cell r="M349">
            <v>0</v>
          </cell>
          <cell r="N349">
            <v>0</v>
          </cell>
          <cell r="O349">
            <v>2689581</v>
          </cell>
          <cell r="P349">
            <v>0</v>
          </cell>
          <cell r="Q349">
            <v>0</v>
          </cell>
          <cell r="R349">
            <v>14022</v>
          </cell>
          <cell r="S349">
            <v>0</v>
          </cell>
          <cell r="T349">
            <v>60545</v>
          </cell>
          <cell r="U349">
            <v>0</v>
          </cell>
          <cell r="V349">
            <v>12510</v>
          </cell>
          <cell r="W349">
            <v>0</v>
          </cell>
          <cell r="X349">
            <v>0</v>
          </cell>
          <cell r="Y349">
            <v>14216</v>
          </cell>
          <cell r="Z349">
            <v>2689581</v>
          </cell>
          <cell r="AA349">
            <v>2790874</v>
          </cell>
          <cell r="AB349" t="str">
            <v>ERSJ</v>
          </cell>
          <cell r="AC349">
            <v>1101</v>
          </cell>
          <cell r="AD349">
            <v>2</v>
          </cell>
          <cell r="AE349">
            <v>114887</v>
          </cell>
        </row>
        <row r="350">
          <cell r="A350" t="str">
            <v>SSE</v>
          </cell>
          <cell r="B350">
            <v>1</v>
          </cell>
          <cell r="C350" t="str">
            <v>DRME</v>
          </cell>
          <cell r="D350">
            <v>15</v>
          </cell>
          <cell r="E350">
            <v>1</v>
          </cell>
          <cell r="F350" t="str">
            <v xml:space="preserve">B </v>
          </cell>
          <cell r="G350">
            <v>2</v>
          </cell>
          <cell r="H350">
            <v>3508</v>
          </cell>
          <cell r="I350">
            <v>143397</v>
          </cell>
          <cell r="J350">
            <v>0</v>
          </cell>
          <cell r="K350">
            <v>0</v>
          </cell>
          <cell r="L350">
            <v>0</v>
          </cell>
          <cell r="M350">
            <v>0</v>
          </cell>
          <cell r="N350">
            <v>0</v>
          </cell>
          <cell r="O350">
            <v>2782437</v>
          </cell>
          <cell r="P350">
            <v>0</v>
          </cell>
          <cell r="Q350">
            <v>0</v>
          </cell>
          <cell r="R350">
            <v>16088</v>
          </cell>
          <cell r="S350">
            <v>0</v>
          </cell>
          <cell r="T350">
            <v>13868</v>
          </cell>
          <cell r="U350">
            <v>472897</v>
          </cell>
          <cell r="V350">
            <v>8559</v>
          </cell>
          <cell r="W350">
            <v>0</v>
          </cell>
          <cell r="X350">
            <v>0</v>
          </cell>
          <cell r="Y350">
            <v>6642</v>
          </cell>
          <cell r="Z350">
            <v>2782437</v>
          </cell>
          <cell r="AA350">
            <v>2827594</v>
          </cell>
          <cell r="AB350" t="str">
            <v>ERSJ</v>
          </cell>
          <cell r="AC350">
            <v>1101</v>
          </cell>
          <cell r="AD350">
            <v>2</v>
          </cell>
          <cell r="AE350">
            <v>143397</v>
          </cell>
        </row>
        <row r="351">
          <cell r="A351" t="str">
            <v>SSE</v>
          </cell>
          <cell r="B351">
            <v>1</v>
          </cell>
          <cell r="C351" t="str">
            <v>DRME</v>
          </cell>
          <cell r="D351">
            <v>15</v>
          </cell>
          <cell r="E351">
            <v>1</v>
          </cell>
          <cell r="F351" t="str">
            <v xml:space="preserve">B </v>
          </cell>
          <cell r="G351">
            <v>3</v>
          </cell>
          <cell r="H351">
            <v>5899</v>
          </cell>
          <cell r="I351">
            <v>405156</v>
          </cell>
          <cell r="J351">
            <v>0</v>
          </cell>
          <cell r="K351">
            <v>0</v>
          </cell>
          <cell r="L351">
            <v>0</v>
          </cell>
          <cell r="M351">
            <v>0</v>
          </cell>
          <cell r="N351">
            <v>0</v>
          </cell>
          <cell r="O351">
            <v>7857737</v>
          </cell>
          <cell r="P351">
            <v>0</v>
          </cell>
          <cell r="Q351">
            <v>0</v>
          </cell>
          <cell r="R351">
            <v>46403</v>
          </cell>
          <cell r="S351">
            <v>0</v>
          </cell>
          <cell r="T351">
            <v>22489</v>
          </cell>
          <cell r="U351">
            <v>1335842</v>
          </cell>
          <cell r="V351">
            <v>9875</v>
          </cell>
          <cell r="W351">
            <v>0</v>
          </cell>
          <cell r="X351">
            <v>0</v>
          </cell>
          <cell r="Y351">
            <v>18656</v>
          </cell>
          <cell r="Z351">
            <v>7857737</v>
          </cell>
          <cell r="AA351">
            <v>7955160</v>
          </cell>
          <cell r="AB351" t="str">
            <v>ERSJ</v>
          </cell>
          <cell r="AC351">
            <v>1101</v>
          </cell>
          <cell r="AD351">
            <v>2</v>
          </cell>
          <cell r="AE351">
            <v>404888</v>
          </cell>
        </row>
        <row r="352">
          <cell r="A352" t="str">
            <v>SSE</v>
          </cell>
          <cell r="B352">
            <v>1</v>
          </cell>
          <cell r="C352" t="str">
            <v>DRME</v>
          </cell>
          <cell r="D352">
            <v>15</v>
          </cell>
          <cell r="E352">
            <v>1</v>
          </cell>
          <cell r="F352" t="str">
            <v xml:space="preserve">B </v>
          </cell>
          <cell r="G352">
            <v>4</v>
          </cell>
          <cell r="H352">
            <v>788</v>
          </cell>
          <cell r="I352">
            <v>92644</v>
          </cell>
          <cell r="J352">
            <v>0</v>
          </cell>
          <cell r="K352">
            <v>0</v>
          </cell>
          <cell r="L352">
            <v>0</v>
          </cell>
          <cell r="M352">
            <v>0</v>
          </cell>
          <cell r="N352">
            <v>0</v>
          </cell>
          <cell r="O352">
            <v>1796981</v>
          </cell>
          <cell r="P352">
            <v>0</v>
          </cell>
          <cell r="Q352">
            <v>0</v>
          </cell>
          <cell r="R352">
            <v>15719</v>
          </cell>
          <cell r="S352">
            <v>0</v>
          </cell>
          <cell r="T352">
            <v>12289</v>
          </cell>
          <cell r="U352">
            <v>305503</v>
          </cell>
          <cell r="V352">
            <v>2544</v>
          </cell>
          <cell r="W352">
            <v>0</v>
          </cell>
          <cell r="X352">
            <v>0</v>
          </cell>
          <cell r="Y352">
            <v>3973</v>
          </cell>
          <cell r="Z352">
            <v>1796981</v>
          </cell>
          <cell r="AA352">
            <v>1831506</v>
          </cell>
          <cell r="AB352" t="str">
            <v>ERSJ</v>
          </cell>
          <cell r="AC352">
            <v>1101</v>
          </cell>
          <cell r="AD352">
            <v>2</v>
          </cell>
          <cell r="AE352">
            <v>92644</v>
          </cell>
        </row>
        <row r="353">
          <cell r="A353" t="str">
            <v>SSE</v>
          </cell>
          <cell r="B353">
            <v>1</v>
          </cell>
          <cell r="C353" t="str">
            <v>DRME</v>
          </cell>
          <cell r="D353">
            <v>15</v>
          </cell>
          <cell r="E353">
            <v>1</v>
          </cell>
          <cell r="F353" t="str">
            <v xml:space="preserve">B </v>
          </cell>
          <cell r="G353">
            <v>5</v>
          </cell>
          <cell r="H353">
            <v>168</v>
          </cell>
          <cell r="I353">
            <v>28860</v>
          </cell>
          <cell r="J353">
            <v>0</v>
          </cell>
          <cell r="K353">
            <v>0</v>
          </cell>
          <cell r="L353">
            <v>0</v>
          </cell>
          <cell r="M353">
            <v>0</v>
          </cell>
          <cell r="N353">
            <v>0</v>
          </cell>
          <cell r="O353">
            <v>559755</v>
          </cell>
          <cell r="P353">
            <v>0</v>
          </cell>
          <cell r="Q353">
            <v>0</v>
          </cell>
          <cell r="R353">
            <v>4767</v>
          </cell>
          <cell r="S353">
            <v>0</v>
          </cell>
          <cell r="T353">
            <v>5636</v>
          </cell>
          <cell r="U353">
            <v>95159</v>
          </cell>
          <cell r="V353">
            <v>659</v>
          </cell>
          <cell r="W353">
            <v>0</v>
          </cell>
          <cell r="X353">
            <v>0</v>
          </cell>
          <cell r="Y353">
            <v>672</v>
          </cell>
          <cell r="Z353">
            <v>559755</v>
          </cell>
          <cell r="AA353">
            <v>571489</v>
          </cell>
          <cell r="AB353" t="str">
            <v>ERSJ</v>
          </cell>
          <cell r="AC353">
            <v>1101</v>
          </cell>
          <cell r="AD353">
            <v>2</v>
          </cell>
          <cell r="AE353">
            <v>28860</v>
          </cell>
        </row>
        <row r="354">
          <cell r="A354" t="str">
            <v>SSE</v>
          </cell>
          <cell r="B354">
            <v>1</v>
          </cell>
          <cell r="C354" t="str">
            <v>DRME</v>
          </cell>
          <cell r="D354">
            <v>15</v>
          </cell>
          <cell r="E354">
            <v>1</v>
          </cell>
          <cell r="F354" t="str">
            <v xml:space="preserve">B </v>
          </cell>
          <cell r="G354">
            <v>6</v>
          </cell>
          <cell r="H354">
            <v>116</v>
          </cell>
          <cell r="I354">
            <v>27701</v>
          </cell>
          <cell r="J354">
            <v>0</v>
          </cell>
          <cell r="K354">
            <v>0</v>
          </cell>
          <cell r="L354">
            <v>0</v>
          </cell>
          <cell r="M354">
            <v>0</v>
          </cell>
          <cell r="N354">
            <v>0</v>
          </cell>
          <cell r="O354">
            <v>537311</v>
          </cell>
          <cell r="P354">
            <v>0</v>
          </cell>
          <cell r="Q354">
            <v>0</v>
          </cell>
          <cell r="R354">
            <v>4567</v>
          </cell>
          <cell r="S354">
            <v>0</v>
          </cell>
          <cell r="T354">
            <v>4743</v>
          </cell>
          <cell r="U354">
            <v>91365</v>
          </cell>
          <cell r="V354">
            <v>189</v>
          </cell>
          <cell r="W354">
            <v>0</v>
          </cell>
          <cell r="X354">
            <v>0</v>
          </cell>
          <cell r="Y354">
            <v>552</v>
          </cell>
          <cell r="Z354">
            <v>537311</v>
          </cell>
          <cell r="AA354">
            <v>547362</v>
          </cell>
          <cell r="AB354" t="str">
            <v>ERSJ</v>
          </cell>
          <cell r="AC354">
            <v>1101</v>
          </cell>
          <cell r="AD354">
            <v>2</v>
          </cell>
          <cell r="AE354">
            <v>27701</v>
          </cell>
        </row>
        <row r="355">
          <cell r="A355" t="str">
            <v>SSE</v>
          </cell>
          <cell r="B355">
            <v>1</v>
          </cell>
          <cell r="C355" t="str">
            <v>DRME</v>
          </cell>
          <cell r="D355">
            <v>15</v>
          </cell>
          <cell r="E355">
            <v>1</v>
          </cell>
          <cell r="F355" t="str">
            <v xml:space="preserve">B </v>
          </cell>
          <cell r="G355">
            <v>7</v>
          </cell>
          <cell r="H355">
            <v>34</v>
          </cell>
          <cell r="I355">
            <v>11709</v>
          </cell>
          <cell r="J355">
            <v>0</v>
          </cell>
          <cell r="K355">
            <v>0</v>
          </cell>
          <cell r="L355">
            <v>0</v>
          </cell>
          <cell r="M355">
            <v>0</v>
          </cell>
          <cell r="N355">
            <v>0</v>
          </cell>
          <cell r="O355">
            <v>235642</v>
          </cell>
          <cell r="P355">
            <v>0</v>
          </cell>
          <cell r="Q355">
            <v>0</v>
          </cell>
          <cell r="R355">
            <v>1760</v>
          </cell>
          <cell r="S355">
            <v>0</v>
          </cell>
          <cell r="T355">
            <v>1661</v>
          </cell>
          <cell r="U355">
            <v>47137</v>
          </cell>
          <cell r="V355">
            <v>0</v>
          </cell>
          <cell r="W355">
            <v>0</v>
          </cell>
          <cell r="X355">
            <v>0</v>
          </cell>
          <cell r="Y355">
            <v>168</v>
          </cell>
          <cell r="Z355">
            <v>235642</v>
          </cell>
          <cell r="AA355">
            <v>239231</v>
          </cell>
          <cell r="AB355" t="str">
            <v>ERSJ</v>
          </cell>
          <cell r="AC355">
            <v>1101</v>
          </cell>
          <cell r="AD355">
            <v>2</v>
          </cell>
          <cell r="AE355">
            <v>11709</v>
          </cell>
        </row>
        <row r="356">
          <cell r="A356" t="str">
            <v>SSE</v>
          </cell>
          <cell r="B356">
            <v>1</v>
          </cell>
          <cell r="C356" t="str">
            <v>DRME</v>
          </cell>
          <cell r="D356">
            <v>15</v>
          </cell>
          <cell r="E356">
            <v>1</v>
          </cell>
          <cell r="F356" t="str">
            <v xml:space="preserve">B </v>
          </cell>
          <cell r="G356">
            <v>8</v>
          </cell>
          <cell r="H356">
            <v>10</v>
          </cell>
          <cell r="I356">
            <v>4471</v>
          </cell>
          <cell r="J356">
            <v>0</v>
          </cell>
          <cell r="K356">
            <v>0</v>
          </cell>
          <cell r="L356">
            <v>0</v>
          </cell>
          <cell r="M356">
            <v>0</v>
          </cell>
          <cell r="N356">
            <v>0</v>
          </cell>
          <cell r="O356">
            <v>89971</v>
          </cell>
          <cell r="P356">
            <v>0</v>
          </cell>
          <cell r="Q356">
            <v>0</v>
          </cell>
          <cell r="R356">
            <v>1440</v>
          </cell>
          <cell r="S356">
            <v>0</v>
          </cell>
          <cell r="T356">
            <v>1000</v>
          </cell>
          <cell r="U356">
            <v>17997</v>
          </cell>
          <cell r="V356">
            <v>0</v>
          </cell>
          <cell r="W356">
            <v>0</v>
          </cell>
          <cell r="X356">
            <v>0</v>
          </cell>
          <cell r="Y356">
            <v>48</v>
          </cell>
          <cell r="Z356">
            <v>89971</v>
          </cell>
          <cell r="AA356">
            <v>92459</v>
          </cell>
          <cell r="AB356" t="str">
            <v>ERSJ</v>
          </cell>
          <cell r="AC356">
            <v>1101</v>
          </cell>
          <cell r="AD356">
            <v>2</v>
          </cell>
          <cell r="AE356">
            <v>4471</v>
          </cell>
        </row>
        <row r="357">
          <cell r="A357" t="str">
            <v>SSE</v>
          </cell>
          <cell r="B357">
            <v>1</v>
          </cell>
          <cell r="C357" t="str">
            <v>DRME</v>
          </cell>
          <cell r="D357">
            <v>15</v>
          </cell>
          <cell r="E357">
            <v>1</v>
          </cell>
          <cell r="F357" t="str">
            <v xml:space="preserve">B </v>
          </cell>
          <cell r="G357">
            <v>9</v>
          </cell>
          <cell r="H357">
            <v>10</v>
          </cell>
          <cell r="I357">
            <v>6357</v>
          </cell>
          <cell r="J357">
            <v>0</v>
          </cell>
          <cell r="K357">
            <v>0</v>
          </cell>
          <cell r="L357">
            <v>0</v>
          </cell>
          <cell r="M357">
            <v>0</v>
          </cell>
          <cell r="N357">
            <v>0</v>
          </cell>
          <cell r="O357">
            <v>136436</v>
          </cell>
          <cell r="P357">
            <v>0</v>
          </cell>
          <cell r="Q357">
            <v>0</v>
          </cell>
          <cell r="R357">
            <v>2664</v>
          </cell>
          <cell r="S357">
            <v>0</v>
          </cell>
          <cell r="T357">
            <v>7752</v>
          </cell>
          <cell r="U357">
            <v>34119</v>
          </cell>
          <cell r="V357">
            <v>0</v>
          </cell>
          <cell r="W357">
            <v>0</v>
          </cell>
          <cell r="X357">
            <v>0</v>
          </cell>
          <cell r="Y357">
            <v>96</v>
          </cell>
          <cell r="Z357">
            <v>136436</v>
          </cell>
          <cell r="AA357">
            <v>146948</v>
          </cell>
          <cell r="AB357" t="str">
            <v>ERSJ</v>
          </cell>
          <cell r="AC357">
            <v>1101</v>
          </cell>
          <cell r="AD357">
            <v>2</v>
          </cell>
          <cell r="AE357">
            <v>6357</v>
          </cell>
        </row>
        <row r="358">
          <cell r="A358" t="str">
            <v>SSE</v>
          </cell>
          <cell r="B358">
            <v>1</v>
          </cell>
          <cell r="C358" t="str">
            <v>DRME</v>
          </cell>
          <cell r="D358">
            <v>15</v>
          </cell>
          <cell r="E358">
            <v>1</v>
          </cell>
          <cell r="F358" t="str">
            <v xml:space="preserve">B </v>
          </cell>
          <cell r="G358">
            <v>10</v>
          </cell>
          <cell r="H358">
            <v>2</v>
          </cell>
          <cell r="I358">
            <v>877</v>
          </cell>
          <cell r="J358">
            <v>0</v>
          </cell>
          <cell r="K358">
            <v>0</v>
          </cell>
          <cell r="L358">
            <v>0</v>
          </cell>
          <cell r="M358">
            <v>0</v>
          </cell>
          <cell r="N358">
            <v>0</v>
          </cell>
          <cell r="O358">
            <v>18822</v>
          </cell>
          <cell r="P358">
            <v>0</v>
          </cell>
          <cell r="Q358">
            <v>0</v>
          </cell>
          <cell r="R358">
            <v>0</v>
          </cell>
          <cell r="S358">
            <v>0</v>
          </cell>
          <cell r="T358">
            <v>295</v>
          </cell>
          <cell r="U358">
            <v>4704</v>
          </cell>
          <cell r="V358">
            <v>0</v>
          </cell>
          <cell r="W358">
            <v>0</v>
          </cell>
          <cell r="X358">
            <v>0</v>
          </cell>
          <cell r="Y358">
            <v>0</v>
          </cell>
          <cell r="Z358">
            <v>18822</v>
          </cell>
          <cell r="AA358">
            <v>19117</v>
          </cell>
          <cell r="AB358" t="str">
            <v>ERSJ</v>
          </cell>
          <cell r="AC358">
            <v>1101</v>
          </cell>
          <cell r="AD358">
            <v>2</v>
          </cell>
          <cell r="AE358">
            <v>877</v>
          </cell>
        </row>
        <row r="359">
          <cell r="A359" t="str">
            <v>SSE</v>
          </cell>
          <cell r="B359">
            <v>1</v>
          </cell>
          <cell r="C359" t="str">
            <v>DRME</v>
          </cell>
          <cell r="D359">
            <v>15</v>
          </cell>
          <cell r="E359">
            <v>1</v>
          </cell>
          <cell r="F359" t="str">
            <v xml:space="preserve">B </v>
          </cell>
          <cell r="G359">
            <v>11</v>
          </cell>
          <cell r="H359">
            <v>162</v>
          </cell>
          <cell r="I359">
            <v>3843</v>
          </cell>
          <cell r="J359">
            <v>0</v>
          </cell>
          <cell r="K359">
            <v>0</v>
          </cell>
          <cell r="L359">
            <v>0</v>
          </cell>
          <cell r="M359">
            <v>0</v>
          </cell>
          <cell r="N359">
            <v>0</v>
          </cell>
          <cell r="O359">
            <v>21784</v>
          </cell>
          <cell r="P359">
            <v>0</v>
          </cell>
          <cell r="Q359">
            <v>0</v>
          </cell>
          <cell r="R359">
            <v>836</v>
          </cell>
          <cell r="S359">
            <v>0</v>
          </cell>
          <cell r="T359">
            <v>2065</v>
          </cell>
          <cell r="U359">
            <v>0</v>
          </cell>
          <cell r="V359">
            <v>0</v>
          </cell>
          <cell r="W359">
            <v>0</v>
          </cell>
          <cell r="X359">
            <v>0</v>
          </cell>
          <cell r="Y359">
            <v>252</v>
          </cell>
          <cell r="Z359">
            <v>21784</v>
          </cell>
          <cell r="AA359">
            <v>24937</v>
          </cell>
          <cell r="AB359" t="str">
            <v>ERSJ</v>
          </cell>
          <cell r="AC359">
            <v>1101</v>
          </cell>
          <cell r="AD359">
            <v>2</v>
          </cell>
          <cell r="AE359">
            <v>2578</v>
          </cell>
        </row>
        <row r="360">
          <cell r="A360" t="str">
            <v>SSE</v>
          </cell>
          <cell r="B360">
            <v>1</v>
          </cell>
          <cell r="C360" t="str">
            <v>DRME</v>
          </cell>
          <cell r="D360">
            <v>15</v>
          </cell>
          <cell r="E360">
            <v>1</v>
          </cell>
          <cell r="F360" t="str">
            <v xml:space="preserve">B </v>
          </cell>
          <cell r="G360">
            <v>12</v>
          </cell>
          <cell r="H360">
            <v>85</v>
          </cell>
          <cell r="I360">
            <v>4780</v>
          </cell>
          <cell r="J360">
            <v>0</v>
          </cell>
          <cell r="K360">
            <v>0</v>
          </cell>
          <cell r="L360">
            <v>0</v>
          </cell>
          <cell r="M360">
            <v>0</v>
          </cell>
          <cell r="N360">
            <v>0</v>
          </cell>
          <cell r="O360">
            <v>43263</v>
          </cell>
          <cell r="P360">
            <v>0</v>
          </cell>
          <cell r="Q360">
            <v>0</v>
          </cell>
          <cell r="R360">
            <v>407</v>
          </cell>
          <cell r="S360">
            <v>0</v>
          </cell>
          <cell r="T360">
            <v>437</v>
          </cell>
          <cell r="U360">
            <v>7355</v>
          </cell>
          <cell r="V360">
            <v>94</v>
          </cell>
          <cell r="W360">
            <v>0</v>
          </cell>
          <cell r="X360">
            <v>0</v>
          </cell>
          <cell r="Y360">
            <v>181</v>
          </cell>
          <cell r="Z360">
            <v>43263</v>
          </cell>
          <cell r="AA360">
            <v>44382</v>
          </cell>
          <cell r="AB360" t="str">
            <v>ERSJ</v>
          </cell>
          <cell r="AC360">
            <v>1101</v>
          </cell>
          <cell r="AD360">
            <v>2</v>
          </cell>
          <cell r="AE360">
            <v>4780</v>
          </cell>
        </row>
        <row r="361">
          <cell r="A361" t="str">
            <v>SSE</v>
          </cell>
          <cell r="B361">
            <v>1</v>
          </cell>
          <cell r="C361" t="str">
            <v>DRME</v>
          </cell>
          <cell r="D361">
            <v>15</v>
          </cell>
          <cell r="E361">
            <v>1</v>
          </cell>
          <cell r="F361" t="str">
            <v xml:space="preserve">B </v>
          </cell>
          <cell r="G361">
            <v>13</v>
          </cell>
          <cell r="H361">
            <v>3</v>
          </cell>
          <cell r="I361">
            <v>335</v>
          </cell>
          <cell r="J361">
            <v>0</v>
          </cell>
          <cell r="K361">
            <v>0</v>
          </cell>
          <cell r="L361">
            <v>0</v>
          </cell>
          <cell r="M361">
            <v>0</v>
          </cell>
          <cell r="N361">
            <v>0</v>
          </cell>
          <cell r="O361">
            <v>3664</v>
          </cell>
          <cell r="P361">
            <v>0</v>
          </cell>
          <cell r="Q361">
            <v>0</v>
          </cell>
          <cell r="R361">
            <v>81</v>
          </cell>
          <cell r="S361">
            <v>0</v>
          </cell>
          <cell r="T361">
            <v>0</v>
          </cell>
          <cell r="U361">
            <v>623</v>
          </cell>
          <cell r="V361">
            <v>0</v>
          </cell>
          <cell r="W361">
            <v>0</v>
          </cell>
          <cell r="X361">
            <v>0</v>
          </cell>
          <cell r="Y361">
            <v>24</v>
          </cell>
          <cell r="Z361">
            <v>3664</v>
          </cell>
          <cell r="AA361">
            <v>3769</v>
          </cell>
          <cell r="AB361" t="str">
            <v>ERSJ</v>
          </cell>
          <cell r="AC361">
            <v>1101</v>
          </cell>
          <cell r="AD361">
            <v>2</v>
          </cell>
          <cell r="AE361">
            <v>335</v>
          </cell>
        </row>
        <row r="362">
          <cell r="A362" t="str">
            <v>SSE</v>
          </cell>
          <cell r="B362">
            <v>1</v>
          </cell>
          <cell r="C362" t="str">
            <v>DRME</v>
          </cell>
          <cell r="D362">
            <v>15</v>
          </cell>
          <cell r="E362">
            <v>2</v>
          </cell>
          <cell r="F362" t="str">
            <v xml:space="preserve">B </v>
          </cell>
          <cell r="G362">
            <v>0</v>
          </cell>
          <cell r="H362">
            <v>134</v>
          </cell>
          <cell r="I362">
            <v>54787</v>
          </cell>
          <cell r="J362">
            <v>0</v>
          </cell>
          <cell r="K362">
            <v>0</v>
          </cell>
          <cell r="L362">
            <v>0</v>
          </cell>
          <cell r="M362">
            <v>0</v>
          </cell>
          <cell r="N362">
            <v>0</v>
          </cell>
          <cell r="O362">
            <v>1140619</v>
          </cell>
          <cell r="P362">
            <v>0</v>
          </cell>
          <cell r="Q362">
            <v>0</v>
          </cell>
          <cell r="R362">
            <v>16246</v>
          </cell>
          <cell r="S362">
            <v>0</v>
          </cell>
          <cell r="T362">
            <v>18101</v>
          </cell>
          <cell r="U362">
            <v>283854</v>
          </cell>
          <cell r="V362">
            <v>94</v>
          </cell>
          <cell r="W362">
            <v>0</v>
          </cell>
          <cell r="X362">
            <v>0</v>
          </cell>
          <cell r="Y362">
            <v>408</v>
          </cell>
          <cell r="Z362">
            <v>1140619</v>
          </cell>
          <cell r="AA362">
            <v>1175468</v>
          </cell>
          <cell r="AB362" t="str">
            <v>ERSJ</v>
          </cell>
          <cell r="AC362">
            <v>1101</v>
          </cell>
          <cell r="AD362">
            <v>2</v>
          </cell>
          <cell r="AE362">
            <v>52125</v>
          </cell>
        </row>
        <row r="363">
          <cell r="A363" t="str">
            <v>SSE</v>
          </cell>
          <cell r="B363">
            <v>1</v>
          </cell>
          <cell r="C363" t="str">
            <v>DRME</v>
          </cell>
          <cell r="D363">
            <v>15</v>
          </cell>
          <cell r="E363">
            <v>3</v>
          </cell>
          <cell r="F363" t="str">
            <v>A4</v>
          </cell>
          <cell r="G363">
            <v>20</v>
          </cell>
          <cell r="H363">
            <v>2</v>
          </cell>
          <cell r="I363">
            <v>13735</v>
          </cell>
          <cell r="J363">
            <v>0</v>
          </cell>
          <cell r="K363">
            <v>0</v>
          </cell>
          <cell r="L363">
            <v>59</v>
          </cell>
          <cell r="M363">
            <v>0</v>
          </cell>
          <cell r="N363">
            <v>0</v>
          </cell>
          <cell r="O363">
            <v>157604</v>
          </cell>
          <cell r="P363">
            <v>46177</v>
          </cell>
          <cell r="Q363">
            <v>8136</v>
          </cell>
          <cell r="R363">
            <v>2636</v>
          </cell>
          <cell r="S363">
            <v>0</v>
          </cell>
          <cell r="T363">
            <v>0</v>
          </cell>
          <cell r="U363">
            <v>53566</v>
          </cell>
          <cell r="V363">
            <v>0</v>
          </cell>
          <cell r="W363">
            <v>2348</v>
          </cell>
          <cell r="X363">
            <v>0</v>
          </cell>
          <cell r="Y363">
            <v>0</v>
          </cell>
          <cell r="Z363">
            <v>214265</v>
          </cell>
          <cell r="AA363">
            <v>216901</v>
          </cell>
          <cell r="AB363" t="str">
            <v>ERSJ</v>
          </cell>
          <cell r="AC363">
            <v>1101</v>
          </cell>
          <cell r="AD363">
            <v>2</v>
          </cell>
          <cell r="AE363">
            <v>13735</v>
          </cell>
        </row>
        <row r="364">
          <cell r="A364" t="str">
            <v>SSE</v>
          </cell>
          <cell r="B364">
            <v>1</v>
          </cell>
          <cell r="C364" t="str">
            <v>DRME</v>
          </cell>
          <cell r="D364">
            <v>15</v>
          </cell>
          <cell r="E364">
            <v>3</v>
          </cell>
          <cell r="F364" t="str">
            <v xml:space="preserve">B </v>
          </cell>
          <cell r="G364">
            <v>0</v>
          </cell>
          <cell r="H364">
            <v>1298</v>
          </cell>
          <cell r="I364">
            <v>146037</v>
          </cell>
          <cell r="J364">
            <v>0</v>
          </cell>
          <cell r="K364">
            <v>0</v>
          </cell>
          <cell r="L364">
            <v>0</v>
          </cell>
          <cell r="M364">
            <v>0</v>
          </cell>
          <cell r="N364">
            <v>0</v>
          </cell>
          <cell r="O364">
            <v>3041867</v>
          </cell>
          <cell r="P364">
            <v>0</v>
          </cell>
          <cell r="Q364">
            <v>0</v>
          </cell>
          <cell r="R364">
            <v>26912</v>
          </cell>
          <cell r="S364">
            <v>0</v>
          </cell>
          <cell r="T364">
            <v>32739</v>
          </cell>
          <cell r="U364">
            <v>747022</v>
          </cell>
          <cell r="V364">
            <v>943</v>
          </cell>
          <cell r="W364">
            <v>0</v>
          </cell>
          <cell r="X364">
            <v>0</v>
          </cell>
          <cell r="Y364">
            <v>4474</v>
          </cell>
          <cell r="Z364">
            <v>3041867</v>
          </cell>
          <cell r="AA364">
            <v>3106935</v>
          </cell>
          <cell r="AB364" t="str">
            <v>ERSJ</v>
          </cell>
          <cell r="AC364">
            <v>1101</v>
          </cell>
          <cell r="AD364">
            <v>2</v>
          </cell>
          <cell r="AE364">
            <v>132979</v>
          </cell>
        </row>
        <row r="365">
          <cell r="A365" t="str">
            <v>SSE</v>
          </cell>
          <cell r="B365">
            <v>1</v>
          </cell>
          <cell r="C365" t="str">
            <v>DRME</v>
          </cell>
          <cell r="D365">
            <v>15</v>
          </cell>
          <cell r="E365">
            <v>4</v>
          </cell>
          <cell r="F365" t="str">
            <v>A4</v>
          </cell>
          <cell r="G365">
            <v>21</v>
          </cell>
          <cell r="H365">
            <v>1</v>
          </cell>
          <cell r="I365">
            <v>123463</v>
          </cell>
          <cell r="J365">
            <v>2511</v>
          </cell>
          <cell r="K365">
            <v>120952</v>
          </cell>
          <cell r="L365">
            <v>414</v>
          </cell>
          <cell r="M365">
            <v>414</v>
          </cell>
          <cell r="N365">
            <v>0</v>
          </cell>
          <cell r="O365">
            <v>631298</v>
          </cell>
          <cell r="P365">
            <v>192924</v>
          </cell>
          <cell r="Q365">
            <v>113397</v>
          </cell>
          <cell r="R365">
            <v>0</v>
          </cell>
          <cell r="S365">
            <v>0</v>
          </cell>
          <cell r="T365">
            <v>0</v>
          </cell>
          <cell r="U365">
            <v>0</v>
          </cell>
          <cell r="V365">
            <v>0</v>
          </cell>
          <cell r="W365">
            <v>26096</v>
          </cell>
          <cell r="X365">
            <v>0</v>
          </cell>
          <cell r="Y365">
            <v>0</v>
          </cell>
          <cell r="Z365">
            <v>963715</v>
          </cell>
          <cell r="AA365">
            <v>963715</v>
          </cell>
          <cell r="AB365" t="str">
            <v>ERSJ</v>
          </cell>
          <cell r="AC365">
            <v>1101</v>
          </cell>
          <cell r="AD365">
            <v>2</v>
          </cell>
          <cell r="AE365">
            <v>123463</v>
          </cell>
        </row>
        <row r="366">
          <cell r="A366" t="str">
            <v>SSE</v>
          </cell>
          <cell r="B366">
            <v>1</v>
          </cell>
          <cell r="C366" t="str">
            <v>DRME</v>
          </cell>
          <cell r="D366">
            <v>15</v>
          </cell>
          <cell r="E366">
            <v>4</v>
          </cell>
          <cell r="F366" t="str">
            <v>A4</v>
          </cell>
          <cell r="G366">
            <v>20</v>
          </cell>
          <cell r="H366">
            <v>3</v>
          </cell>
          <cell r="I366">
            <v>30075</v>
          </cell>
          <cell r="J366">
            <v>0</v>
          </cell>
          <cell r="K366">
            <v>0</v>
          </cell>
          <cell r="L366">
            <v>101</v>
          </cell>
          <cell r="M366">
            <v>0</v>
          </cell>
          <cell r="N366">
            <v>0</v>
          </cell>
          <cell r="O366">
            <v>232931</v>
          </cell>
          <cell r="P366">
            <v>53328</v>
          </cell>
          <cell r="Q366">
            <v>60504</v>
          </cell>
          <cell r="R366">
            <v>0</v>
          </cell>
          <cell r="S366">
            <v>0</v>
          </cell>
          <cell r="T366">
            <v>0</v>
          </cell>
          <cell r="U366">
            <v>0</v>
          </cell>
          <cell r="V366">
            <v>0</v>
          </cell>
          <cell r="W366">
            <v>17424</v>
          </cell>
          <cell r="X366">
            <v>0</v>
          </cell>
          <cell r="Y366">
            <v>0</v>
          </cell>
          <cell r="Z366">
            <v>364187</v>
          </cell>
          <cell r="AA366">
            <v>364187</v>
          </cell>
          <cell r="AB366" t="str">
            <v>ERSJ</v>
          </cell>
          <cell r="AC366">
            <v>1101</v>
          </cell>
          <cell r="AD366">
            <v>2</v>
          </cell>
          <cell r="AE366">
            <v>30075</v>
          </cell>
        </row>
        <row r="367">
          <cell r="A367" t="str">
            <v>SSE</v>
          </cell>
          <cell r="B367">
            <v>1</v>
          </cell>
          <cell r="C367" t="str">
            <v>DRME</v>
          </cell>
          <cell r="D367">
            <v>15</v>
          </cell>
          <cell r="E367">
            <v>4</v>
          </cell>
          <cell r="F367" t="str">
            <v xml:space="preserve">B </v>
          </cell>
          <cell r="G367">
            <v>0</v>
          </cell>
          <cell r="H367">
            <v>1046</v>
          </cell>
          <cell r="I367">
            <v>177709</v>
          </cell>
          <cell r="J367">
            <v>0</v>
          </cell>
          <cell r="K367">
            <v>0</v>
          </cell>
          <cell r="L367">
            <v>0</v>
          </cell>
          <cell r="M367">
            <v>0</v>
          </cell>
          <cell r="N367">
            <v>0</v>
          </cell>
          <cell r="O367">
            <v>1739932</v>
          </cell>
          <cell r="P367">
            <v>0</v>
          </cell>
          <cell r="Q367">
            <v>0</v>
          </cell>
          <cell r="R367">
            <v>0</v>
          </cell>
          <cell r="S367">
            <v>0</v>
          </cell>
          <cell r="T367">
            <v>53154</v>
          </cell>
          <cell r="U367">
            <v>0</v>
          </cell>
          <cell r="V367">
            <v>58884</v>
          </cell>
          <cell r="W367">
            <v>0</v>
          </cell>
          <cell r="X367">
            <v>0</v>
          </cell>
          <cell r="Y367">
            <v>0</v>
          </cell>
          <cell r="Z367">
            <v>1739932</v>
          </cell>
          <cell r="AA367">
            <v>1851970</v>
          </cell>
          <cell r="AB367" t="str">
            <v>ERSJ</v>
          </cell>
          <cell r="AC367">
            <v>1101</v>
          </cell>
          <cell r="AD367">
            <v>2</v>
          </cell>
          <cell r="AE367">
            <v>167085</v>
          </cell>
        </row>
        <row r="368">
          <cell r="A368" t="str">
            <v>SSE</v>
          </cell>
          <cell r="B368">
            <v>1</v>
          </cell>
          <cell r="C368" t="str">
            <v>DRME</v>
          </cell>
          <cell r="D368">
            <v>15</v>
          </cell>
          <cell r="E368">
            <v>5</v>
          </cell>
          <cell r="F368" t="str">
            <v xml:space="preserve">B </v>
          </cell>
          <cell r="G368">
            <v>0</v>
          </cell>
          <cell r="H368">
            <v>382</v>
          </cell>
          <cell r="I368">
            <v>79207</v>
          </cell>
          <cell r="J368">
            <v>0</v>
          </cell>
          <cell r="K368">
            <v>0</v>
          </cell>
          <cell r="L368">
            <v>0</v>
          </cell>
          <cell r="M368">
            <v>0</v>
          </cell>
          <cell r="N368">
            <v>0</v>
          </cell>
          <cell r="O368">
            <v>1574941</v>
          </cell>
          <cell r="P368">
            <v>0</v>
          </cell>
          <cell r="Q368">
            <v>0</v>
          </cell>
          <cell r="R368">
            <v>5699</v>
          </cell>
          <cell r="S368">
            <v>0</v>
          </cell>
          <cell r="T368">
            <v>14418</v>
          </cell>
          <cell r="U368">
            <v>338282</v>
          </cell>
          <cell r="V368">
            <v>848</v>
          </cell>
          <cell r="W368">
            <v>0</v>
          </cell>
          <cell r="X368">
            <v>0</v>
          </cell>
          <cell r="Y368">
            <v>0</v>
          </cell>
          <cell r="Z368">
            <v>1574941</v>
          </cell>
          <cell r="AA368">
            <v>1595906</v>
          </cell>
          <cell r="AB368" t="str">
            <v>ERSJ</v>
          </cell>
          <cell r="AC368">
            <v>1101</v>
          </cell>
          <cell r="AD368">
            <v>2</v>
          </cell>
          <cell r="AE368">
            <v>74959</v>
          </cell>
        </row>
        <row r="369">
          <cell r="A369" t="str">
            <v>SSE</v>
          </cell>
          <cell r="B369">
            <v>1</v>
          </cell>
          <cell r="C369" t="str">
            <v>DRME</v>
          </cell>
          <cell r="D369">
            <v>15</v>
          </cell>
          <cell r="E369">
            <v>6</v>
          </cell>
          <cell r="F369" t="str">
            <v xml:space="preserve">B </v>
          </cell>
          <cell r="G369">
            <v>0</v>
          </cell>
          <cell r="H369">
            <v>127</v>
          </cell>
          <cell r="I369">
            <v>143387</v>
          </cell>
          <cell r="J369">
            <v>0</v>
          </cell>
          <cell r="K369">
            <v>0</v>
          </cell>
          <cell r="L369">
            <v>0</v>
          </cell>
          <cell r="M369">
            <v>0</v>
          </cell>
          <cell r="N369">
            <v>0</v>
          </cell>
          <cell r="O369">
            <v>1718713</v>
          </cell>
          <cell r="P369">
            <v>0</v>
          </cell>
          <cell r="Q369">
            <v>0</v>
          </cell>
          <cell r="R369">
            <v>10128</v>
          </cell>
          <cell r="S369">
            <v>0</v>
          </cell>
          <cell r="T369">
            <v>0</v>
          </cell>
          <cell r="U369">
            <v>429680</v>
          </cell>
          <cell r="V369">
            <v>0</v>
          </cell>
          <cell r="W369">
            <v>0</v>
          </cell>
          <cell r="X369">
            <v>0</v>
          </cell>
          <cell r="Y369">
            <v>0</v>
          </cell>
          <cell r="Z369">
            <v>1718713</v>
          </cell>
          <cell r="AA369">
            <v>1728841</v>
          </cell>
          <cell r="AB369" t="str">
            <v>ERSJ</v>
          </cell>
          <cell r="AC369">
            <v>1101</v>
          </cell>
          <cell r="AD369">
            <v>2</v>
          </cell>
          <cell r="AE369">
            <v>143387</v>
          </cell>
        </row>
        <row r="370">
          <cell r="A370" t="str">
            <v>SSE</v>
          </cell>
          <cell r="B370">
            <v>1</v>
          </cell>
          <cell r="C370" t="str">
            <v>DRME</v>
          </cell>
          <cell r="D370">
            <v>15</v>
          </cell>
          <cell r="E370">
            <v>7</v>
          </cell>
          <cell r="F370" t="str">
            <v>A4</v>
          </cell>
          <cell r="G370">
            <v>20</v>
          </cell>
          <cell r="H370">
            <v>5</v>
          </cell>
          <cell r="I370">
            <v>46433</v>
          </cell>
          <cell r="J370">
            <v>0</v>
          </cell>
          <cell r="K370">
            <v>0</v>
          </cell>
          <cell r="L370">
            <v>128</v>
          </cell>
          <cell r="M370">
            <v>0</v>
          </cell>
          <cell r="N370">
            <v>0</v>
          </cell>
          <cell r="O370">
            <v>452876</v>
          </cell>
          <cell r="P370">
            <v>84992</v>
          </cell>
          <cell r="Q370">
            <v>31805</v>
          </cell>
          <cell r="R370">
            <v>0</v>
          </cell>
          <cell r="S370">
            <v>0</v>
          </cell>
          <cell r="T370">
            <v>0</v>
          </cell>
          <cell r="U370">
            <v>143747</v>
          </cell>
          <cell r="V370">
            <v>0</v>
          </cell>
          <cell r="W370">
            <v>5312</v>
          </cell>
          <cell r="X370">
            <v>0</v>
          </cell>
          <cell r="Y370">
            <v>0</v>
          </cell>
          <cell r="Z370">
            <v>574985</v>
          </cell>
          <cell r="AA370">
            <v>574985</v>
          </cell>
          <cell r="AB370" t="str">
            <v>ERSJ</v>
          </cell>
          <cell r="AC370">
            <v>1101</v>
          </cell>
          <cell r="AD370">
            <v>2</v>
          </cell>
          <cell r="AE370">
            <v>46433</v>
          </cell>
        </row>
        <row r="371">
          <cell r="A371" t="str">
            <v>SSE</v>
          </cell>
          <cell r="B371">
            <v>1</v>
          </cell>
          <cell r="C371" t="str">
            <v>DRME</v>
          </cell>
          <cell r="D371">
            <v>15</v>
          </cell>
          <cell r="E371">
            <v>7</v>
          </cell>
          <cell r="F371" t="str">
            <v xml:space="preserve">B </v>
          </cell>
          <cell r="G371">
            <v>0</v>
          </cell>
          <cell r="H371">
            <v>7</v>
          </cell>
          <cell r="I371">
            <v>7134</v>
          </cell>
          <cell r="J371">
            <v>0</v>
          </cell>
          <cell r="K371">
            <v>0</v>
          </cell>
          <cell r="L371">
            <v>0</v>
          </cell>
          <cell r="M371">
            <v>0</v>
          </cell>
          <cell r="N371">
            <v>0</v>
          </cell>
          <cell r="O371">
            <v>126233</v>
          </cell>
          <cell r="P371">
            <v>0</v>
          </cell>
          <cell r="Q371">
            <v>0</v>
          </cell>
          <cell r="R371">
            <v>0</v>
          </cell>
          <cell r="S371">
            <v>0</v>
          </cell>
          <cell r="T371">
            <v>0</v>
          </cell>
          <cell r="U371">
            <v>31557</v>
          </cell>
          <cell r="V371">
            <v>0</v>
          </cell>
          <cell r="W371">
            <v>0</v>
          </cell>
          <cell r="X371">
            <v>0</v>
          </cell>
          <cell r="Y371">
            <v>0</v>
          </cell>
          <cell r="Z371">
            <v>126233</v>
          </cell>
          <cell r="AA371">
            <v>126233</v>
          </cell>
          <cell r="AB371" t="str">
            <v>ERSJ</v>
          </cell>
          <cell r="AC371">
            <v>1101</v>
          </cell>
          <cell r="AD371">
            <v>2</v>
          </cell>
          <cell r="AE371">
            <v>6962</v>
          </cell>
        </row>
        <row r="372">
          <cell r="A372" t="str">
            <v>SSE</v>
          </cell>
          <cell r="B372">
            <v>1</v>
          </cell>
          <cell r="C372" t="str">
            <v>DRME</v>
          </cell>
          <cell r="D372">
            <v>15</v>
          </cell>
          <cell r="E372">
            <v>8</v>
          </cell>
          <cell r="F372" t="str">
            <v xml:space="preserve">B </v>
          </cell>
          <cell r="G372">
            <v>0</v>
          </cell>
          <cell r="H372">
            <v>4</v>
          </cell>
          <cell r="I372">
            <v>2628</v>
          </cell>
          <cell r="J372">
            <v>0</v>
          </cell>
          <cell r="K372">
            <v>0</v>
          </cell>
          <cell r="L372">
            <v>0</v>
          </cell>
          <cell r="M372">
            <v>0</v>
          </cell>
          <cell r="N372">
            <v>0</v>
          </cell>
          <cell r="O372">
            <v>54709</v>
          </cell>
          <cell r="P372">
            <v>0</v>
          </cell>
          <cell r="Q372">
            <v>0</v>
          </cell>
          <cell r="R372">
            <v>0</v>
          </cell>
          <cell r="S372">
            <v>0</v>
          </cell>
          <cell r="T372">
            <v>0</v>
          </cell>
          <cell r="U372">
            <v>13677</v>
          </cell>
          <cell r="V372">
            <v>0</v>
          </cell>
          <cell r="W372">
            <v>0</v>
          </cell>
          <cell r="X372">
            <v>0</v>
          </cell>
          <cell r="Y372">
            <v>0</v>
          </cell>
          <cell r="Z372">
            <v>54709</v>
          </cell>
          <cell r="AA372">
            <v>54709</v>
          </cell>
          <cell r="AB372" t="str">
            <v>ERSJ</v>
          </cell>
          <cell r="AC372">
            <v>1101</v>
          </cell>
          <cell r="AD372">
            <v>2</v>
          </cell>
          <cell r="AE372">
            <v>2528</v>
          </cell>
        </row>
        <row r="373">
          <cell r="A373" t="str">
            <v>SSE</v>
          </cell>
          <cell r="B373">
            <v>1</v>
          </cell>
          <cell r="C373" t="str">
            <v>DRME</v>
          </cell>
          <cell r="D373">
            <v>15</v>
          </cell>
          <cell r="E373">
            <v>90</v>
          </cell>
          <cell r="F373" t="str">
            <v>A4</v>
          </cell>
          <cell r="G373">
            <v>20</v>
          </cell>
          <cell r="H373">
            <v>2</v>
          </cell>
          <cell r="I373">
            <v>180480</v>
          </cell>
          <cell r="J373">
            <v>0</v>
          </cell>
          <cell r="K373">
            <v>0</v>
          </cell>
          <cell r="L373">
            <v>506</v>
          </cell>
          <cell r="M373">
            <v>0</v>
          </cell>
          <cell r="N373">
            <v>0</v>
          </cell>
          <cell r="O373">
            <v>479355</v>
          </cell>
          <cell r="P373">
            <v>434654</v>
          </cell>
          <cell r="Q373">
            <v>0</v>
          </cell>
          <cell r="R373">
            <v>0</v>
          </cell>
          <cell r="S373">
            <v>0</v>
          </cell>
          <cell r="T373">
            <v>0</v>
          </cell>
          <cell r="U373">
            <v>0</v>
          </cell>
          <cell r="V373">
            <v>0</v>
          </cell>
          <cell r="W373">
            <v>0</v>
          </cell>
          <cell r="X373">
            <v>0</v>
          </cell>
          <cell r="Y373">
            <v>0</v>
          </cell>
          <cell r="Z373">
            <v>914009</v>
          </cell>
          <cell r="AA373">
            <v>914009</v>
          </cell>
          <cell r="AB373" t="str">
            <v>ERSJ</v>
          </cell>
          <cell r="AC373">
            <v>1101</v>
          </cell>
          <cell r="AD373">
            <v>2</v>
          </cell>
          <cell r="AE373">
            <v>180480</v>
          </cell>
        </row>
        <row r="374">
          <cell r="A374" t="str">
            <v>SSE</v>
          </cell>
          <cell r="B374">
            <v>1</v>
          </cell>
          <cell r="C374" t="str">
            <v>DRME</v>
          </cell>
          <cell r="D374">
            <v>16</v>
          </cell>
          <cell r="E374">
            <v>1</v>
          </cell>
          <cell r="F374" t="str">
            <v xml:space="preserve">B </v>
          </cell>
          <cell r="G374">
            <v>1</v>
          </cell>
          <cell r="H374">
            <v>1421</v>
          </cell>
          <cell r="I374">
            <v>30625</v>
          </cell>
          <cell r="J374">
            <v>0</v>
          </cell>
          <cell r="K374">
            <v>0</v>
          </cell>
          <cell r="L374">
            <v>0</v>
          </cell>
          <cell r="M374">
            <v>0</v>
          </cell>
          <cell r="N374">
            <v>0</v>
          </cell>
          <cell r="O374">
            <v>497826</v>
          </cell>
          <cell r="P374">
            <v>0</v>
          </cell>
          <cell r="Q374">
            <v>0</v>
          </cell>
          <cell r="R374">
            <v>6634</v>
          </cell>
          <cell r="S374">
            <v>0</v>
          </cell>
          <cell r="T374">
            <v>55847</v>
          </cell>
          <cell r="U374">
            <v>0</v>
          </cell>
          <cell r="V374">
            <v>94</v>
          </cell>
          <cell r="W374">
            <v>0</v>
          </cell>
          <cell r="X374">
            <v>0</v>
          </cell>
          <cell r="Y374">
            <v>0</v>
          </cell>
          <cell r="Z374">
            <v>497826</v>
          </cell>
          <cell r="AA374">
            <v>560401</v>
          </cell>
          <cell r="AB374" t="str">
            <v>ERPE</v>
          </cell>
          <cell r="AC374">
            <v>1101</v>
          </cell>
          <cell r="AD374">
            <v>2</v>
          </cell>
          <cell r="AE374">
            <v>21907</v>
          </cell>
        </row>
        <row r="375">
          <cell r="A375" t="str">
            <v>SSE</v>
          </cell>
          <cell r="B375">
            <v>1</v>
          </cell>
          <cell r="C375" t="str">
            <v>DRME</v>
          </cell>
          <cell r="D375">
            <v>16</v>
          </cell>
          <cell r="E375">
            <v>1</v>
          </cell>
          <cell r="F375" t="str">
            <v xml:space="preserve">B </v>
          </cell>
          <cell r="G375">
            <v>2</v>
          </cell>
          <cell r="H375">
            <v>880</v>
          </cell>
          <cell r="I375">
            <v>35765</v>
          </cell>
          <cell r="J375">
            <v>0</v>
          </cell>
          <cell r="K375">
            <v>0</v>
          </cell>
          <cell r="L375">
            <v>0</v>
          </cell>
          <cell r="M375">
            <v>0</v>
          </cell>
          <cell r="N375">
            <v>0</v>
          </cell>
          <cell r="O375">
            <v>693663</v>
          </cell>
          <cell r="P375">
            <v>0</v>
          </cell>
          <cell r="Q375">
            <v>0</v>
          </cell>
          <cell r="R375">
            <v>4970</v>
          </cell>
          <cell r="S375">
            <v>0</v>
          </cell>
          <cell r="T375">
            <v>10593</v>
          </cell>
          <cell r="U375">
            <v>117894</v>
          </cell>
          <cell r="V375">
            <v>94</v>
          </cell>
          <cell r="W375">
            <v>0</v>
          </cell>
          <cell r="X375">
            <v>0</v>
          </cell>
          <cell r="Y375">
            <v>0</v>
          </cell>
          <cell r="Z375">
            <v>693663</v>
          </cell>
          <cell r="AA375">
            <v>709320</v>
          </cell>
          <cell r="AB375" t="str">
            <v>ERPE</v>
          </cell>
          <cell r="AC375">
            <v>1101</v>
          </cell>
          <cell r="AD375">
            <v>2</v>
          </cell>
          <cell r="AE375">
            <v>35765</v>
          </cell>
        </row>
        <row r="376">
          <cell r="A376" t="str">
            <v>SSE</v>
          </cell>
          <cell r="B376">
            <v>1</v>
          </cell>
          <cell r="C376" t="str">
            <v>DRME</v>
          </cell>
          <cell r="D376">
            <v>16</v>
          </cell>
          <cell r="E376">
            <v>1</v>
          </cell>
          <cell r="F376" t="str">
            <v xml:space="preserve">B </v>
          </cell>
          <cell r="G376">
            <v>3</v>
          </cell>
          <cell r="H376">
            <v>2862</v>
          </cell>
          <cell r="I376">
            <v>216514</v>
          </cell>
          <cell r="J376">
            <v>0</v>
          </cell>
          <cell r="K376">
            <v>0</v>
          </cell>
          <cell r="L376">
            <v>0</v>
          </cell>
          <cell r="M376">
            <v>0</v>
          </cell>
          <cell r="N376">
            <v>0</v>
          </cell>
          <cell r="O376">
            <v>4199022</v>
          </cell>
          <cell r="P376">
            <v>0</v>
          </cell>
          <cell r="Q376">
            <v>0</v>
          </cell>
          <cell r="R376">
            <v>30873</v>
          </cell>
          <cell r="S376">
            <v>0</v>
          </cell>
          <cell r="T376">
            <v>67502</v>
          </cell>
          <cell r="U376">
            <v>713805</v>
          </cell>
          <cell r="V376">
            <v>94</v>
          </cell>
          <cell r="W376">
            <v>0</v>
          </cell>
          <cell r="X376">
            <v>0</v>
          </cell>
          <cell r="Y376">
            <v>0</v>
          </cell>
          <cell r="Z376">
            <v>4199022</v>
          </cell>
          <cell r="AA376">
            <v>4297491</v>
          </cell>
          <cell r="AB376" t="str">
            <v>ERPE</v>
          </cell>
          <cell r="AC376">
            <v>1101</v>
          </cell>
          <cell r="AD376">
            <v>2</v>
          </cell>
          <cell r="AE376">
            <v>215038</v>
          </cell>
        </row>
        <row r="377">
          <cell r="A377" t="str">
            <v>SSE</v>
          </cell>
          <cell r="B377">
            <v>1</v>
          </cell>
          <cell r="C377" t="str">
            <v>DRME</v>
          </cell>
          <cell r="D377">
            <v>16</v>
          </cell>
          <cell r="E377">
            <v>1</v>
          </cell>
          <cell r="F377" t="str">
            <v xml:space="preserve">B </v>
          </cell>
          <cell r="G377">
            <v>4</v>
          </cell>
          <cell r="H377">
            <v>1300</v>
          </cell>
          <cell r="I377">
            <v>156610</v>
          </cell>
          <cell r="J377">
            <v>0</v>
          </cell>
          <cell r="K377">
            <v>0</v>
          </cell>
          <cell r="L377">
            <v>0</v>
          </cell>
          <cell r="M377">
            <v>0</v>
          </cell>
          <cell r="N377">
            <v>0</v>
          </cell>
          <cell r="O377">
            <v>3037701</v>
          </cell>
          <cell r="P377">
            <v>0</v>
          </cell>
          <cell r="Q377">
            <v>0</v>
          </cell>
          <cell r="R377">
            <v>21964</v>
          </cell>
          <cell r="S377">
            <v>0</v>
          </cell>
          <cell r="T377">
            <v>48650</v>
          </cell>
          <cell r="U377">
            <v>516426</v>
          </cell>
          <cell r="V377">
            <v>0</v>
          </cell>
          <cell r="W377">
            <v>0</v>
          </cell>
          <cell r="X377">
            <v>0</v>
          </cell>
          <cell r="Y377">
            <v>0</v>
          </cell>
          <cell r="Z377">
            <v>3037701</v>
          </cell>
          <cell r="AA377">
            <v>3108315</v>
          </cell>
          <cell r="AB377" t="str">
            <v>ERPE</v>
          </cell>
          <cell r="AC377">
            <v>1101</v>
          </cell>
          <cell r="AD377">
            <v>2</v>
          </cell>
          <cell r="AE377">
            <v>156610</v>
          </cell>
        </row>
        <row r="378">
          <cell r="A378" t="str">
            <v>SSE</v>
          </cell>
          <cell r="B378">
            <v>1</v>
          </cell>
          <cell r="C378" t="str">
            <v>DRME</v>
          </cell>
          <cell r="D378">
            <v>16</v>
          </cell>
          <cell r="E378">
            <v>1</v>
          </cell>
          <cell r="F378" t="str">
            <v xml:space="preserve">B </v>
          </cell>
          <cell r="G378">
            <v>5</v>
          </cell>
          <cell r="H378">
            <v>398</v>
          </cell>
          <cell r="I378">
            <v>66760</v>
          </cell>
          <cell r="J378">
            <v>0</v>
          </cell>
          <cell r="K378">
            <v>0</v>
          </cell>
          <cell r="L378">
            <v>0</v>
          </cell>
          <cell r="M378">
            <v>0</v>
          </cell>
          <cell r="N378">
            <v>0</v>
          </cell>
          <cell r="O378">
            <v>1294836</v>
          </cell>
          <cell r="P378">
            <v>0</v>
          </cell>
          <cell r="Q378">
            <v>0</v>
          </cell>
          <cell r="R378">
            <v>12306</v>
          </cell>
          <cell r="S378">
            <v>0</v>
          </cell>
          <cell r="T378">
            <v>19114</v>
          </cell>
          <cell r="U378">
            <v>220133</v>
          </cell>
          <cell r="V378">
            <v>0</v>
          </cell>
          <cell r="W378">
            <v>0</v>
          </cell>
          <cell r="X378">
            <v>0</v>
          </cell>
          <cell r="Y378">
            <v>0</v>
          </cell>
          <cell r="Z378">
            <v>1294836</v>
          </cell>
          <cell r="AA378">
            <v>1326256</v>
          </cell>
          <cell r="AB378" t="str">
            <v>ERPE</v>
          </cell>
          <cell r="AC378">
            <v>1101</v>
          </cell>
          <cell r="AD378">
            <v>2</v>
          </cell>
          <cell r="AE378">
            <v>66760</v>
          </cell>
        </row>
        <row r="379">
          <cell r="A379" t="str">
            <v>SSE</v>
          </cell>
          <cell r="B379">
            <v>1</v>
          </cell>
          <cell r="C379" t="str">
            <v>DRME</v>
          </cell>
          <cell r="D379">
            <v>16</v>
          </cell>
          <cell r="E379">
            <v>1</v>
          </cell>
          <cell r="F379" t="str">
            <v xml:space="preserve">B </v>
          </cell>
          <cell r="G379">
            <v>6</v>
          </cell>
          <cell r="H379">
            <v>212</v>
          </cell>
          <cell r="I379">
            <v>49908</v>
          </cell>
          <cell r="J379">
            <v>0</v>
          </cell>
          <cell r="K379">
            <v>0</v>
          </cell>
          <cell r="L379">
            <v>0</v>
          </cell>
          <cell r="M379">
            <v>0</v>
          </cell>
          <cell r="N379">
            <v>0</v>
          </cell>
          <cell r="O379">
            <v>968036</v>
          </cell>
          <cell r="P379">
            <v>0</v>
          </cell>
          <cell r="Q379">
            <v>0</v>
          </cell>
          <cell r="R379">
            <v>8368</v>
          </cell>
          <cell r="S379">
            <v>0</v>
          </cell>
          <cell r="T379">
            <v>15398</v>
          </cell>
          <cell r="U379">
            <v>164633</v>
          </cell>
          <cell r="V379">
            <v>0</v>
          </cell>
          <cell r="W379">
            <v>0</v>
          </cell>
          <cell r="X379">
            <v>0</v>
          </cell>
          <cell r="Y379">
            <v>0</v>
          </cell>
          <cell r="Z379">
            <v>968036</v>
          </cell>
          <cell r="AA379">
            <v>991802</v>
          </cell>
          <cell r="AB379" t="str">
            <v>ERPE</v>
          </cell>
          <cell r="AC379">
            <v>1101</v>
          </cell>
          <cell r="AD379">
            <v>2</v>
          </cell>
          <cell r="AE379">
            <v>49908</v>
          </cell>
        </row>
        <row r="380">
          <cell r="A380" t="str">
            <v>SSE</v>
          </cell>
          <cell r="B380">
            <v>1</v>
          </cell>
          <cell r="C380" t="str">
            <v>DRME</v>
          </cell>
          <cell r="D380">
            <v>16</v>
          </cell>
          <cell r="E380">
            <v>1</v>
          </cell>
          <cell r="F380" t="str">
            <v xml:space="preserve">B </v>
          </cell>
          <cell r="G380">
            <v>7</v>
          </cell>
          <cell r="H380">
            <v>53</v>
          </cell>
          <cell r="I380">
            <v>18056</v>
          </cell>
          <cell r="J380">
            <v>0</v>
          </cell>
          <cell r="K380">
            <v>0</v>
          </cell>
          <cell r="L380">
            <v>0</v>
          </cell>
          <cell r="M380">
            <v>0</v>
          </cell>
          <cell r="N380">
            <v>0</v>
          </cell>
          <cell r="O380">
            <v>363373</v>
          </cell>
          <cell r="P380">
            <v>0</v>
          </cell>
          <cell r="Q380">
            <v>0</v>
          </cell>
          <cell r="R380">
            <v>3178</v>
          </cell>
          <cell r="S380">
            <v>0</v>
          </cell>
          <cell r="T380">
            <v>1984</v>
          </cell>
          <cell r="U380">
            <v>72701</v>
          </cell>
          <cell r="V380">
            <v>0</v>
          </cell>
          <cell r="W380">
            <v>0</v>
          </cell>
          <cell r="X380">
            <v>0</v>
          </cell>
          <cell r="Y380">
            <v>0</v>
          </cell>
          <cell r="Z380">
            <v>363373</v>
          </cell>
          <cell r="AA380">
            <v>368535</v>
          </cell>
          <cell r="AB380" t="str">
            <v>ERPE</v>
          </cell>
          <cell r="AC380">
            <v>1101</v>
          </cell>
          <cell r="AD380">
            <v>2</v>
          </cell>
          <cell r="AE380">
            <v>18056</v>
          </cell>
        </row>
        <row r="381">
          <cell r="A381" t="str">
            <v>SSE</v>
          </cell>
          <cell r="B381">
            <v>1</v>
          </cell>
          <cell r="C381" t="str">
            <v>DRME</v>
          </cell>
          <cell r="D381">
            <v>16</v>
          </cell>
          <cell r="E381">
            <v>1</v>
          </cell>
          <cell r="F381" t="str">
            <v xml:space="preserve">B </v>
          </cell>
          <cell r="G381">
            <v>8</v>
          </cell>
          <cell r="H381">
            <v>19</v>
          </cell>
          <cell r="I381">
            <v>8249</v>
          </cell>
          <cell r="J381">
            <v>0</v>
          </cell>
          <cell r="K381">
            <v>0</v>
          </cell>
          <cell r="L381">
            <v>0</v>
          </cell>
          <cell r="M381">
            <v>0</v>
          </cell>
          <cell r="N381">
            <v>0</v>
          </cell>
          <cell r="O381">
            <v>165991</v>
          </cell>
          <cell r="P381">
            <v>0</v>
          </cell>
          <cell r="Q381">
            <v>0</v>
          </cell>
          <cell r="R381">
            <v>1712</v>
          </cell>
          <cell r="S381">
            <v>0</v>
          </cell>
          <cell r="T381">
            <v>4610</v>
          </cell>
          <cell r="U381">
            <v>33206</v>
          </cell>
          <cell r="V381">
            <v>0</v>
          </cell>
          <cell r="W381">
            <v>0</v>
          </cell>
          <cell r="X381">
            <v>0</v>
          </cell>
          <cell r="Y381">
            <v>0</v>
          </cell>
          <cell r="Z381">
            <v>165991</v>
          </cell>
          <cell r="AA381">
            <v>172313</v>
          </cell>
          <cell r="AB381" t="str">
            <v>ERPE</v>
          </cell>
          <cell r="AC381">
            <v>1101</v>
          </cell>
          <cell r="AD381">
            <v>2</v>
          </cell>
          <cell r="AE381">
            <v>8249</v>
          </cell>
        </row>
        <row r="382">
          <cell r="A382" t="str">
            <v>SSE</v>
          </cell>
          <cell r="B382">
            <v>1</v>
          </cell>
          <cell r="C382" t="str">
            <v>DRME</v>
          </cell>
          <cell r="D382">
            <v>16</v>
          </cell>
          <cell r="E382">
            <v>1</v>
          </cell>
          <cell r="F382" t="str">
            <v xml:space="preserve">B </v>
          </cell>
          <cell r="G382">
            <v>9</v>
          </cell>
          <cell r="H382">
            <v>20</v>
          </cell>
          <cell r="I382">
            <v>8925</v>
          </cell>
          <cell r="J382">
            <v>0</v>
          </cell>
          <cell r="K382">
            <v>0</v>
          </cell>
          <cell r="L382">
            <v>0</v>
          </cell>
          <cell r="M382">
            <v>0</v>
          </cell>
          <cell r="N382">
            <v>0</v>
          </cell>
          <cell r="O382">
            <v>191564</v>
          </cell>
          <cell r="P382">
            <v>0</v>
          </cell>
          <cell r="Q382">
            <v>0</v>
          </cell>
          <cell r="R382">
            <v>1432</v>
          </cell>
          <cell r="S382">
            <v>0</v>
          </cell>
          <cell r="T382">
            <v>0</v>
          </cell>
          <cell r="U382">
            <v>47905</v>
          </cell>
          <cell r="V382">
            <v>0</v>
          </cell>
          <cell r="W382">
            <v>0</v>
          </cell>
          <cell r="X382">
            <v>0</v>
          </cell>
          <cell r="Y382">
            <v>0</v>
          </cell>
          <cell r="Z382">
            <v>191564</v>
          </cell>
          <cell r="AA382">
            <v>192996</v>
          </cell>
          <cell r="AB382" t="str">
            <v>ERPE</v>
          </cell>
          <cell r="AC382">
            <v>1101</v>
          </cell>
          <cell r="AD382">
            <v>2</v>
          </cell>
          <cell r="AE382">
            <v>8925</v>
          </cell>
        </row>
        <row r="383">
          <cell r="A383" t="str">
            <v>SSE</v>
          </cell>
          <cell r="B383">
            <v>1</v>
          </cell>
          <cell r="C383" t="str">
            <v>DRME</v>
          </cell>
          <cell r="D383">
            <v>16</v>
          </cell>
          <cell r="E383">
            <v>1</v>
          </cell>
          <cell r="F383" t="str">
            <v xml:space="preserve">B </v>
          </cell>
          <cell r="G383">
            <v>10</v>
          </cell>
          <cell r="H383">
            <v>3</v>
          </cell>
          <cell r="I383">
            <v>10088</v>
          </cell>
          <cell r="J383">
            <v>0</v>
          </cell>
          <cell r="K383">
            <v>0</v>
          </cell>
          <cell r="L383">
            <v>0</v>
          </cell>
          <cell r="M383">
            <v>0</v>
          </cell>
          <cell r="N383">
            <v>0</v>
          </cell>
          <cell r="O383">
            <v>216494</v>
          </cell>
          <cell r="P383">
            <v>0</v>
          </cell>
          <cell r="Q383">
            <v>0</v>
          </cell>
          <cell r="R383">
            <v>0</v>
          </cell>
          <cell r="S383">
            <v>0</v>
          </cell>
          <cell r="T383">
            <v>295</v>
          </cell>
          <cell r="U383">
            <v>54127</v>
          </cell>
          <cell r="V383">
            <v>0</v>
          </cell>
          <cell r="W383">
            <v>0</v>
          </cell>
          <cell r="X383">
            <v>0</v>
          </cell>
          <cell r="Y383">
            <v>0</v>
          </cell>
          <cell r="Z383">
            <v>216494</v>
          </cell>
          <cell r="AA383">
            <v>216789</v>
          </cell>
          <cell r="AB383" t="str">
            <v>ERPE</v>
          </cell>
          <cell r="AC383">
            <v>1101</v>
          </cell>
          <cell r="AD383">
            <v>2</v>
          </cell>
          <cell r="AE383">
            <v>10088</v>
          </cell>
        </row>
        <row r="384">
          <cell r="A384" t="str">
            <v>SSE</v>
          </cell>
          <cell r="B384">
            <v>1</v>
          </cell>
          <cell r="C384" t="str">
            <v>DRME</v>
          </cell>
          <cell r="D384">
            <v>16</v>
          </cell>
          <cell r="E384">
            <v>1</v>
          </cell>
          <cell r="F384" t="str">
            <v xml:space="preserve">B </v>
          </cell>
          <cell r="G384">
            <v>11</v>
          </cell>
          <cell r="H384">
            <v>2123</v>
          </cell>
          <cell r="I384">
            <v>47086</v>
          </cell>
          <cell r="J384">
            <v>0</v>
          </cell>
          <cell r="K384">
            <v>0</v>
          </cell>
          <cell r="L384">
            <v>0</v>
          </cell>
          <cell r="M384">
            <v>0</v>
          </cell>
          <cell r="N384">
            <v>0</v>
          </cell>
          <cell r="O384">
            <v>265608</v>
          </cell>
          <cell r="P384">
            <v>0</v>
          </cell>
          <cell r="Q384">
            <v>0</v>
          </cell>
          <cell r="R384">
            <v>3913</v>
          </cell>
          <cell r="S384">
            <v>0</v>
          </cell>
          <cell r="T384">
            <v>18641</v>
          </cell>
          <cell r="U384">
            <v>0</v>
          </cell>
          <cell r="V384">
            <v>1128</v>
          </cell>
          <cell r="W384">
            <v>0</v>
          </cell>
          <cell r="X384">
            <v>0</v>
          </cell>
          <cell r="Y384">
            <v>0</v>
          </cell>
          <cell r="Z384">
            <v>265608</v>
          </cell>
          <cell r="AA384">
            <v>289290</v>
          </cell>
          <cell r="AB384" t="str">
            <v>ERPE</v>
          </cell>
          <cell r="AC384">
            <v>1101</v>
          </cell>
          <cell r="AD384">
            <v>2</v>
          </cell>
          <cell r="AE384">
            <v>33864</v>
          </cell>
        </row>
        <row r="385">
          <cell r="A385" t="str">
            <v>SSE</v>
          </cell>
          <cell r="B385">
            <v>1</v>
          </cell>
          <cell r="C385" t="str">
            <v>DRME</v>
          </cell>
          <cell r="D385">
            <v>16</v>
          </cell>
          <cell r="E385">
            <v>1</v>
          </cell>
          <cell r="F385" t="str">
            <v xml:space="preserve">B </v>
          </cell>
          <cell r="G385">
            <v>12</v>
          </cell>
          <cell r="H385">
            <v>2707</v>
          </cell>
          <cell r="I385">
            <v>160703</v>
          </cell>
          <cell r="J385">
            <v>0</v>
          </cell>
          <cell r="K385">
            <v>0</v>
          </cell>
          <cell r="L385">
            <v>0</v>
          </cell>
          <cell r="M385">
            <v>0</v>
          </cell>
          <cell r="N385">
            <v>0</v>
          </cell>
          <cell r="O385">
            <v>1477423</v>
          </cell>
          <cell r="P385">
            <v>0</v>
          </cell>
          <cell r="Q385">
            <v>0</v>
          </cell>
          <cell r="R385">
            <v>12911</v>
          </cell>
          <cell r="S385">
            <v>0</v>
          </cell>
          <cell r="T385">
            <v>19699</v>
          </cell>
          <cell r="U385">
            <v>251260</v>
          </cell>
          <cell r="V385">
            <v>846</v>
          </cell>
          <cell r="W385">
            <v>0</v>
          </cell>
          <cell r="X385">
            <v>0</v>
          </cell>
          <cell r="Y385">
            <v>0</v>
          </cell>
          <cell r="Z385">
            <v>1477423</v>
          </cell>
          <cell r="AA385">
            <v>1510879</v>
          </cell>
          <cell r="AB385" t="str">
            <v>ERPE</v>
          </cell>
          <cell r="AC385">
            <v>1101</v>
          </cell>
          <cell r="AD385">
            <v>2</v>
          </cell>
          <cell r="AE385">
            <v>160703</v>
          </cell>
        </row>
        <row r="386">
          <cell r="A386" t="str">
            <v>SSE</v>
          </cell>
          <cell r="B386">
            <v>1</v>
          </cell>
          <cell r="C386" t="str">
            <v>DRME</v>
          </cell>
          <cell r="D386">
            <v>16</v>
          </cell>
          <cell r="E386">
            <v>1</v>
          </cell>
          <cell r="F386" t="str">
            <v xml:space="preserve">B </v>
          </cell>
          <cell r="G386">
            <v>13</v>
          </cell>
          <cell r="H386">
            <v>253</v>
          </cell>
          <cell r="I386">
            <v>29155</v>
          </cell>
          <cell r="J386">
            <v>0</v>
          </cell>
          <cell r="K386">
            <v>0</v>
          </cell>
          <cell r="L386">
            <v>0</v>
          </cell>
          <cell r="M386">
            <v>0</v>
          </cell>
          <cell r="N386">
            <v>0</v>
          </cell>
          <cell r="O386">
            <v>335506</v>
          </cell>
          <cell r="P386">
            <v>0</v>
          </cell>
          <cell r="Q386">
            <v>0</v>
          </cell>
          <cell r="R386">
            <v>2342</v>
          </cell>
          <cell r="S386">
            <v>0</v>
          </cell>
          <cell r="T386">
            <v>2422</v>
          </cell>
          <cell r="U386">
            <v>57043</v>
          </cell>
          <cell r="V386">
            <v>0</v>
          </cell>
          <cell r="W386">
            <v>0</v>
          </cell>
          <cell r="X386">
            <v>0</v>
          </cell>
          <cell r="Y386">
            <v>0</v>
          </cell>
          <cell r="Z386">
            <v>335506</v>
          </cell>
          <cell r="AA386">
            <v>340270</v>
          </cell>
          <cell r="AB386" t="str">
            <v>ERPE</v>
          </cell>
          <cell r="AC386">
            <v>1101</v>
          </cell>
          <cell r="AD386">
            <v>2</v>
          </cell>
          <cell r="AE386">
            <v>29155</v>
          </cell>
        </row>
        <row r="387">
          <cell r="A387" t="str">
            <v>SSE</v>
          </cell>
          <cell r="B387">
            <v>1</v>
          </cell>
          <cell r="C387" t="str">
            <v>DRME</v>
          </cell>
          <cell r="D387">
            <v>16</v>
          </cell>
          <cell r="E387">
            <v>1</v>
          </cell>
          <cell r="F387" t="str">
            <v xml:space="preserve">B </v>
          </cell>
          <cell r="G387">
            <v>14</v>
          </cell>
          <cell r="H387">
            <v>30</v>
          </cell>
          <cell r="I387">
            <v>4514</v>
          </cell>
          <cell r="J387">
            <v>0</v>
          </cell>
          <cell r="K387">
            <v>0</v>
          </cell>
          <cell r="L387">
            <v>0</v>
          </cell>
          <cell r="M387">
            <v>0</v>
          </cell>
          <cell r="N387">
            <v>0</v>
          </cell>
          <cell r="O387">
            <v>57565</v>
          </cell>
          <cell r="P387">
            <v>0</v>
          </cell>
          <cell r="Q387">
            <v>0</v>
          </cell>
          <cell r="R387">
            <v>445</v>
          </cell>
          <cell r="S387">
            <v>0</v>
          </cell>
          <cell r="T387">
            <v>1540</v>
          </cell>
          <cell r="U387">
            <v>9787</v>
          </cell>
          <cell r="V387">
            <v>0</v>
          </cell>
          <cell r="W387">
            <v>0</v>
          </cell>
          <cell r="X387">
            <v>0</v>
          </cell>
          <cell r="Y387">
            <v>0</v>
          </cell>
          <cell r="Z387">
            <v>57565</v>
          </cell>
          <cell r="AA387">
            <v>59550</v>
          </cell>
          <cell r="AB387" t="str">
            <v>ERPE</v>
          </cell>
          <cell r="AC387">
            <v>1101</v>
          </cell>
          <cell r="AD387">
            <v>2</v>
          </cell>
          <cell r="AE387">
            <v>4514</v>
          </cell>
        </row>
        <row r="388">
          <cell r="A388" t="str">
            <v>SSE</v>
          </cell>
          <cell r="B388">
            <v>1</v>
          </cell>
          <cell r="C388" t="str">
            <v>DRME</v>
          </cell>
          <cell r="D388">
            <v>16</v>
          </cell>
          <cell r="E388">
            <v>1</v>
          </cell>
          <cell r="F388" t="str">
            <v xml:space="preserve">B </v>
          </cell>
          <cell r="G388">
            <v>15</v>
          </cell>
          <cell r="H388">
            <v>30</v>
          </cell>
          <cell r="I388">
            <v>7124</v>
          </cell>
          <cell r="J388">
            <v>0</v>
          </cell>
          <cell r="K388">
            <v>0</v>
          </cell>
          <cell r="L388">
            <v>0</v>
          </cell>
          <cell r="M388">
            <v>0</v>
          </cell>
          <cell r="N388">
            <v>0</v>
          </cell>
          <cell r="O388">
            <v>114102</v>
          </cell>
          <cell r="P388">
            <v>0</v>
          </cell>
          <cell r="Q388">
            <v>0</v>
          </cell>
          <cell r="R388">
            <v>-3523</v>
          </cell>
          <cell r="S388">
            <v>0</v>
          </cell>
          <cell r="T388">
            <v>0</v>
          </cell>
          <cell r="U388">
            <v>22671</v>
          </cell>
          <cell r="V388">
            <v>0</v>
          </cell>
          <cell r="W388">
            <v>0</v>
          </cell>
          <cell r="X388">
            <v>0</v>
          </cell>
          <cell r="Y388">
            <v>0</v>
          </cell>
          <cell r="Z388">
            <v>114102</v>
          </cell>
          <cell r="AA388">
            <v>110579</v>
          </cell>
          <cell r="AB388" t="str">
            <v>ERPE</v>
          </cell>
          <cell r="AC388">
            <v>1101</v>
          </cell>
          <cell r="AD388">
            <v>2</v>
          </cell>
          <cell r="AE388">
            <v>7124</v>
          </cell>
        </row>
        <row r="389">
          <cell r="A389" t="str">
            <v>SSE</v>
          </cell>
          <cell r="B389">
            <v>1</v>
          </cell>
          <cell r="C389" t="str">
            <v>DRME</v>
          </cell>
          <cell r="D389">
            <v>16</v>
          </cell>
          <cell r="E389">
            <v>2</v>
          </cell>
          <cell r="F389" t="str">
            <v xml:space="preserve">B </v>
          </cell>
          <cell r="G389">
            <v>0</v>
          </cell>
          <cell r="H389">
            <v>94</v>
          </cell>
          <cell r="I389">
            <v>41613</v>
          </cell>
          <cell r="J389">
            <v>0</v>
          </cell>
          <cell r="K389">
            <v>0</v>
          </cell>
          <cell r="L389">
            <v>0</v>
          </cell>
          <cell r="M389">
            <v>0</v>
          </cell>
          <cell r="N389">
            <v>0</v>
          </cell>
          <cell r="O389">
            <v>866297</v>
          </cell>
          <cell r="P389">
            <v>0</v>
          </cell>
          <cell r="Q389">
            <v>0</v>
          </cell>
          <cell r="R389">
            <v>14235</v>
          </cell>
          <cell r="S389">
            <v>0</v>
          </cell>
          <cell r="T389">
            <v>31923</v>
          </cell>
          <cell r="U389">
            <v>208648</v>
          </cell>
          <cell r="V389">
            <v>0</v>
          </cell>
          <cell r="W389">
            <v>0</v>
          </cell>
          <cell r="X389">
            <v>0</v>
          </cell>
          <cell r="Y389">
            <v>0</v>
          </cell>
          <cell r="Z389">
            <v>866297</v>
          </cell>
          <cell r="AA389">
            <v>912455</v>
          </cell>
          <cell r="AB389" t="str">
            <v>ERPE</v>
          </cell>
          <cell r="AC389">
            <v>1101</v>
          </cell>
          <cell r="AD389">
            <v>2</v>
          </cell>
          <cell r="AE389">
            <v>39854</v>
          </cell>
        </row>
        <row r="390">
          <cell r="A390" t="str">
            <v>SSE</v>
          </cell>
          <cell r="B390">
            <v>1</v>
          </cell>
          <cell r="C390" t="str">
            <v>DRME</v>
          </cell>
          <cell r="D390">
            <v>16</v>
          </cell>
          <cell r="E390">
            <v>3</v>
          </cell>
          <cell r="F390" t="str">
            <v>A4</v>
          </cell>
          <cell r="G390">
            <v>20</v>
          </cell>
          <cell r="H390">
            <v>4</v>
          </cell>
          <cell r="I390">
            <v>24456</v>
          </cell>
          <cell r="J390">
            <v>0</v>
          </cell>
          <cell r="K390">
            <v>0</v>
          </cell>
          <cell r="L390">
            <v>115</v>
          </cell>
          <cell r="M390">
            <v>0</v>
          </cell>
          <cell r="N390">
            <v>0</v>
          </cell>
          <cell r="O390">
            <v>280625</v>
          </cell>
          <cell r="P390">
            <v>90006</v>
          </cell>
          <cell r="Q390">
            <v>10764</v>
          </cell>
          <cell r="R390">
            <v>0</v>
          </cell>
          <cell r="S390">
            <v>0</v>
          </cell>
          <cell r="T390">
            <v>0</v>
          </cell>
          <cell r="U390">
            <v>96131</v>
          </cell>
          <cell r="V390">
            <v>0</v>
          </cell>
          <cell r="W390">
            <v>3130</v>
          </cell>
          <cell r="X390">
            <v>0</v>
          </cell>
          <cell r="Y390">
            <v>0</v>
          </cell>
          <cell r="Z390">
            <v>384525</v>
          </cell>
          <cell r="AA390">
            <v>384525</v>
          </cell>
          <cell r="AB390" t="str">
            <v>ERPE</v>
          </cell>
          <cell r="AC390">
            <v>1101</v>
          </cell>
          <cell r="AD390">
            <v>2</v>
          </cell>
          <cell r="AE390">
            <v>24456</v>
          </cell>
        </row>
        <row r="391">
          <cell r="A391" t="str">
            <v>SSE</v>
          </cell>
          <cell r="B391">
            <v>1</v>
          </cell>
          <cell r="C391" t="str">
            <v>DRME</v>
          </cell>
          <cell r="D391">
            <v>16</v>
          </cell>
          <cell r="E391">
            <v>3</v>
          </cell>
          <cell r="F391" t="str">
            <v xml:space="preserve">B </v>
          </cell>
          <cell r="G391">
            <v>0</v>
          </cell>
          <cell r="H391">
            <v>910</v>
          </cell>
          <cell r="I391">
            <v>185854</v>
          </cell>
          <cell r="J391">
            <v>0</v>
          </cell>
          <cell r="K391">
            <v>0</v>
          </cell>
          <cell r="L391">
            <v>0</v>
          </cell>
          <cell r="M391">
            <v>0</v>
          </cell>
          <cell r="N391">
            <v>0</v>
          </cell>
          <cell r="O391">
            <v>3869747</v>
          </cell>
          <cell r="P391">
            <v>0</v>
          </cell>
          <cell r="Q391">
            <v>0</v>
          </cell>
          <cell r="R391">
            <v>30014</v>
          </cell>
          <cell r="S391">
            <v>0</v>
          </cell>
          <cell r="T391">
            <v>106544</v>
          </cell>
          <cell r="U391">
            <v>953741</v>
          </cell>
          <cell r="V391">
            <v>0</v>
          </cell>
          <cell r="W391">
            <v>0</v>
          </cell>
          <cell r="X391">
            <v>0</v>
          </cell>
          <cell r="Y391">
            <v>0</v>
          </cell>
          <cell r="Z391">
            <v>3869747</v>
          </cell>
          <cell r="AA391">
            <v>4006305</v>
          </cell>
          <cell r="AB391" t="str">
            <v>ERPE</v>
          </cell>
          <cell r="AC391">
            <v>1101</v>
          </cell>
          <cell r="AD391">
            <v>2</v>
          </cell>
          <cell r="AE391">
            <v>176724</v>
          </cell>
        </row>
        <row r="392">
          <cell r="A392" t="str">
            <v>SSE</v>
          </cell>
          <cell r="B392">
            <v>1</v>
          </cell>
          <cell r="C392" t="str">
            <v>DRME</v>
          </cell>
          <cell r="D392">
            <v>16</v>
          </cell>
          <cell r="E392">
            <v>4</v>
          </cell>
          <cell r="F392" t="str">
            <v>A4</v>
          </cell>
          <cell r="G392">
            <v>21</v>
          </cell>
          <cell r="H392">
            <v>1</v>
          </cell>
          <cell r="I392">
            <v>12499</v>
          </cell>
          <cell r="J392">
            <v>489</v>
          </cell>
          <cell r="K392">
            <v>12010</v>
          </cell>
          <cell r="L392">
            <v>84</v>
          </cell>
          <cell r="M392">
            <v>60</v>
          </cell>
          <cell r="N392">
            <v>0</v>
          </cell>
          <cell r="O392">
            <v>72630</v>
          </cell>
          <cell r="P392">
            <v>65232</v>
          </cell>
          <cell r="Q392">
            <v>0</v>
          </cell>
          <cell r="R392">
            <v>0</v>
          </cell>
          <cell r="S392">
            <v>0</v>
          </cell>
          <cell r="T392">
            <v>0</v>
          </cell>
          <cell r="U392">
            <v>0</v>
          </cell>
          <cell r="V392">
            <v>0</v>
          </cell>
          <cell r="W392">
            <v>0</v>
          </cell>
          <cell r="X392">
            <v>0</v>
          </cell>
          <cell r="Y392">
            <v>0</v>
          </cell>
          <cell r="Z392">
            <v>137862</v>
          </cell>
          <cell r="AA392">
            <v>137862</v>
          </cell>
          <cell r="AB392" t="str">
            <v>ERPE</v>
          </cell>
          <cell r="AC392">
            <v>1101</v>
          </cell>
          <cell r="AD392">
            <v>2</v>
          </cell>
          <cell r="AE392">
            <v>12499</v>
          </cell>
        </row>
        <row r="393">
          <cell r="A393" t="str">
            <v>SSE</v>
          </cell>
          <cell r="B393">
            <v>1</v>
          </cell>
          <cell r="C393" t="str">
            <v>DRME</v>
          </cell>
          <cell r="D393">
            <v>16</v>
          </cell>
          <cell r="E393">
            <v>4</v>
          </cell>
          <cell r="F393" t="str">
            <v xml:space="preserve">B </v>
          </cell>
          <cell r="G393">
            <v>0</v>
          </cell>
          <cell r="H393">
            <v>503</v>
          </cell>
          <cell r="I393">
            <v>288472</v>
          </cell>
          <cell r="J393">
            <v>0</v>
          </cell>
          <cell r="K393">
            <v>0</v>
          </cell>
          <cell r="L393">
            <v>0</v>
          </cell>
          <cell r="M393">
            <v>0</v>
          </cell>
          <cell r="N393">
            <v>0</v>
          </cell>
          <cell r="O393">
            <v>2512330</v>
          </cell>
          <cell r="P393">
            <v>0</v>
          </cell>
          <cell r="Q393">
            <v>0</v>
          </cell>
          <cell r="R393">
            <v>0</v>
          </cell>
          <cell r="S393">
            <v>0</v>
          </cell>
          <cell r="T393">
            <v>233167</v>
          </cell>
          <cell r="U393">
            <v>0</v>
          </cell>
          <cell r="V393">
            <v>6133</v>
          </cell>
          <cell r="W393">
            <v>0</v>
          </cell>
          <cell r="X393">
            <v>0</v>
          </cell>
          <cell r="Y393">
            <v>0</v>
          </cell>
          <cell r="Z393">
            <v>2512330</v>
          </cell>
          <cell r="AA393">
            <v>2751630</v>
          </cell>
          <cell r="AB393" t="str">
            <v>ERPE</v>
          </cell>
          <cell r="AC393">
            <v>1101</v>
          </cell>
          <cell r="AD393">
            <v>2</v>
          </cell>
          <cell r="AE393">
            <v>282740</v>
          </cell>
        </row>
        <row r="394">
          <cell r="A394" t="str">
            <v>SSE</v>
          </cell>
          <cell r="B394">
            <v>1</v>
          </cell>
          <cell r="C394" t="str">
            <v>DRME</v>
          </cell>
          <cell r="D394">
            <v>16</v>
          </cell>
          <cell r="E394">
            <v>4</v>
          </cell>
          <cell r="F394" t="str">
            <v>A4</v>
          </cell>
          <cell r="G394">
            <v>23</v>
          </cell>
          <cell r="H394">
            <v>9</v>
          </cell>
          <cell r="I394">
            <v>1813748</v>
          </cell>
          <cell r="J394">
            <v>1040</v>
          </cell>
          <cell r="K394">
            <v>1740084</v>
          </cell>
          <cell r="L394">
            <v>7721</v>
          </cell>
          <cell r="M394">
            <v>7264</v>
          </cell>
          <cell r="N394">
            <v>0</v>
          </cell>
          <cell r="O394">
            <v>7661589</v>
          </cell>
          <cell r="P394">
            <v>4094745</v>
          </cell>
          <cell r="Q394">
            <v>442448</v>
          </cell>
          <cell r="R394">
            <v>116366</v>
          </cell>
          <cell r="S394">
            <v>0</v>
          </cell>
          <cell r="T394">
            <v>0</v>
          </cell>
          <cell r="U394">
            <v>0</v>
          </cell>
          <cell r="V394">
            <v>0</v>
          </cell>
          <cell r="W394">
            <v>49396</v>
          </cell>
          <cell r="X394">
            <v>0</v>
          </cell>
          <cell r="Y394">
            <v>0</v>
          </cell>
          <cell r="Z394">
            <v>12248178</v>
          </cell>
          <cell r="AA394">
            <v>12364544</v>
          </cell>
          <cell r="AB394" t="str">
            <v>ERPE</v>
          </cell>
          <cell r="AC394">
            <v>1101</v>
          </cell>
          <cell r="AD394">
            <v>2</v>
          </cell>
          <cell r="AE394">
            <v>1813748</v>
          </cell>
        </row>
        <row r="395">
          <cell r="A395" t="str">
            <v>SSE</v>
          </cell>
          <cell r="B395">
            <v>1</v>
          </cell>
          <cell r="C395" t="str">
            <v>DRME</v>
          </cell>
          <cell r="D395">
            <v>16</v>
          </cell>
          <cell r="E395">
            <v>5</v>
          </cell>
          <cell r="F395" t="str">
            <v>A4</v>
          </cell>
          <cell r="G395">
            <v>20</v>
          </cell>
          <cell r="H395">
            <v>2</v>
          </cell>
          <cell r="I395">
            <v>81360</v>
          </cell>
          <cell r="J395">
            <v>0</v>
          </cell>
          <cell r="K395">
            <v>0</v>
          </cell>
          <cell r="L395">
            <v>195</v>
          </cell>
          <cell r="M395">
            <v>0</v>
          </cell>
          <cell r="N395">
            <v>0</v>
          </cell>
          <cell r="O395">
            <v>933579</v>
          </cell>
          <cell r="P395">
            <v>152620</v>
          </cell>
          <cell r="Q395">
            <v>11440</v>
          </cell>
          <cell r="R395">
            <v>0</v>
          </cell>
          <cell r="S395">
            <v>0</v>
          </cell>
          <cell r="T395">
            <v>0</v>
          </cell>
          <cell r="U395">
            <v>274801</v>
          </cell>
          <cell r="V395">
            <v>0</v>
          </cell>
          <cell r="W395">
            <v>1565</v>
          </cell>
          <cell r="X395">
            <v>0</v>
          </cell>
          <cell r="Y395">
            <v>0</v>
          </cell>
          <cell r="Z395">
            <v>1099204</v>
          </cell>
          <cell r="AA395">
            <v>1099204</v>
          </cell>
          <cell r="AB395" t="str">
            <v>ERPE</v>
          </cell>
          <cell r="AC395">
            <v>1101</v>
          </cell>
          <cell r="AD395">
            <v>2</v>
          </cell>
          <cell r="AE395">
            <v>81360</v>
          </cell>
        </row>
        <row r="396">
          <cell r="A396" t="str">
            <v>SSE</v>
          </cell>
          <cell r="B396">
            <v>1</v>
          </cell>
          <cell r="C396" t="str">
            <v>DRME</v>
          </cell>
          <cell r="D396">
            <v>16</v>
          </cell>
          <cell r="E396">
            <v>5</v>
          </cell>
          <cell r="F396" t="str">
            <v xml:space="preserve">B </v>
          </cell>
          <cell r="G396">
            <v>0</v>
          </cell>
          <cell r="H396">
            <v>233</v>
          </cell>
          <cell r="I396">
            <v>60155</v>
          </cell>
          <cell r="J396">
            <v>0</v>
          </cell>
          <cell r="K396">
            <v>0</v>
          </cell>
          <cell r="L396">
            <v>0</v>
          </cell>
          <cell r="M396">
            <v>0</v>
          </cell>
          <cell r="N396">
            <v>0</v>
          </cell>
          <cell r="O396">
            <v>1172340</v>
          </cell>
          <cell r="P396">
            <v>0</v>
          </cell>
          <cell r="Q396">
            <v>0</v>
          </cell>
          <cell r="R396">
            <v>751</v>
          </cell>
          <cell r="S396">
            <v>0</v>
          </cell>
          <cell r="T396">
            <v>379260</v>
          </cell>
          <cell r="U396">
            <v>233121</v>
          </cell>
          <cell r="V396">
            <v>0</v>
          </cell>
          <cell r="W396">
            <v>0</v>
          </cell>
          <cell r="X396">
            <v>0</v>
          </cell>
          <cell r="Y396">
            <v>0</v>
          </cell>
          <cell r="Z396">
            <v>1172340</v>
          </cell>
          <cell r="AA396">
            <v>1552351</v>
          </cell>
          <cell r="AB396" t="str">
            <v>ERPE</v>
          </cell>
          <cell r="AC396">
            <v>1101</v>
          </cell>
          <cell r="AD396">
            <v>2</v>
          </cell>
          <cell r="AE396">
            <v>58545</v>
          </cell>
        </row>
        <row r="397">
          <cell r="A397" t="str">
            <v>SSE</v>
          </cell>
          <cell r="B397">
            <v>1</v>
          </cell>
          <cell r="C397" t="str">
            <v>DRME</v>
          </cell>
          <cell r="D397">
            <v>16</v>
          </cell>
          <cell r="E397">
            <v>6</v>
          </cell>
          <cell r="F397" t="str">
            <v xml:space="preserve">B </v>
          </cell>
          <cell r="G397">
            <v>0</v>
          </cell>
          <cell r="H397">
            <v>24</v>
          </cell>
          <cell r="I397">
            <v>140273</v>
          </cell>
          <cell r="J397">
            <v>0</v>
          </cell>
          <cell r="K397">
            <v>0</v>
          </cell>
          <cell r="L397">
            <v>0</v>
          </cell>
          <cell r="M397">
            <v>0</v>
          </cell>
          <cell r="N397">
            <v>0</v>
          </cell>
          <cell r="O397">
            <v>1662971</v>
          </cell>
          <cell r="P397">
            <v>0</v>
          </cell>
          <cell r="Q397">
            <v>0</v>
          </cell>
          <cell r="R397">
            <v>0</v>
          </cell>
          <cell r="S397">
            <v>0</v>
          </cell>
          <cell r="T397">
            <v>59689</v>
          </cell>
          <cell r="U397">
            <v>415744</v>
          </cell>
          <cell r="V397">
            <v>0</v>
          </cell>
          <cell r="W397">
            <v>0</v>
          </cell>
          <cell r="X397">
            <v>0</v>
          </cell>
          <cell r="Y397">
            <v>0</v>
          </cell>
          <cell r="Z397">
            <v>1662971</v>
          </cell>
          <cell r="AA397">
            <v>1722660</v>
          </cell>
          <cell r="AB397" t="str">
            <v>ERPE</v>
          </cell>
          <cell r="AC397">
            <v>1101</v>
          </cell>
          <cell r="AD397">
            <v>2</v>
          </cell>
          <cell r="AE397">
            <v>140273</v>
          </cell>
        </row>
        <row r="398">
          <cell r="A398" t="str">
            <v>SSE</v>
          </cell>
          <cell r="B398">
            <v>1</v>
          </cell>
          <cell r="C398" t="str">
            <v>DRME</v>
          </cell>
          <cell r="D398">
            <v>16</v>
          </cell>
          <cell r="E398">
            <v>7</v>
          </cell>
          <cell r="F398" t="str">
            <v>A4</v>
          </cell>
          <cell r="G398">
            <v>20</v>
          </cell>
          <cell r="H398">
            <v>3</v>
          </cell>
          <cell r="I398">
            <v>78146</v>
          </cell>
          <cell r="J398">
            <v>0</v>
          </cell>
          <cell r="K398">
            <v>0</v>
          </cell>
          <cell r="L398">
            <v>190</v>
          </cell>
          <cell r="M398">
            <v>0</v>
          </cell>
          <cell r="N398">
            <v>0</v>
          </cell>
          <cell r="O398">
            <v>762184</v>
          </cell>
          <cell r="P398">
            <v>126160</v>
          </cell>
          <cell r="Q398">
            <v>48991</v>
          </cell>
          <cell r="R398">
            <v>0</v>
          </cell>
          <cell r="S398">
            <v>0</v>
          </cell>
          <cell r="T398">
            <v>0</v>
          </cell>
          <cell r="U398">
            <v>236326</v>
          </cell>
          <cell r="V398">
            <v>0</v>
          </cell>
          <cell r="W398">
            <v>7968</v>
          </cell>
          <cell r="X398">
            <v>0</v>
          </cell>
          <cell r="Y398">
            <v>0</v>
          </cell>
          <cell r="Z398">
            <v>945303</v>
          </cell>
          <cell r="AA398">
            <v>945303</v>
          </cell>
          <cell r="AB398" t="str">
            <v>ERPE</v>
          </cell>
          <cell r="AC398">
            <v>1101</v>
          </cell>
          <cell r="AD398">
            <v>2</v>
          </cell>
          <cell r="AE398">
            <v>78146</v>
          </cell>
        </row>
        <row r="399">
          <cell r="A399" t="str">
            <v>SSE</v>
          </cell>
          <cell r="B399">
            <v>1</v>
          </cell>
          <cell r="C399" t="str">
            <v>DRME</v>
          </cell>
          <cell r="D399">
            <v>16</v>
          </cell>
          <cell r="E399">
            <v>7</v>
          </cell>
          <cell r="F399" t="str">
            <v xml:space="preserve">B </v>
          </cell>
          <cell r="G399">
            <v>0</v>
          </cell>
          <cell r="H399">
            <v>5</v>
          </cell>
          <cell r="I399">
            <v>21491</v>
          </cell>
          <cell r="J399">
            <v>0</v>
          </cell>
          <cell r="K399">
            <v>0</v>
          </cell>
          <cell r="L399">
            <v>0</v>
          </cell>
          <cell r="M399">
            <v>0</v>
          </cell>
          <cell r="N399">
            <v>0</v>
          </cell>
          <cell r="O399">
            <v>380275</v>
          </cell>
          <cell r="P399">
            <v>0</v>
          </cell>
          <cell r="Q399">
            <v>0</v>
          </cell>
          <cell r="R399">
            <v>0</v>
          </cell>
          <cell r="S399">
            <v>0</v>
          </cell>
          <cell r="T399">
            <v>0</v>
          </cell>
          <cell r="U399">
            <v>95068</v>
          </cell>
          <cell r="V399">
            <v>0</v>
          </cell>
          <cell r="W399">
            <v>0</v>
          </cell>
          <cell r="X399">
            <v>0</v>
          </cell>
          <cell r="Y399">
            <v>0</v>
          </cell>
          <cell r="Z399">
            <v>380275</v>
          </cell>
          <cell r="AA399">
            <v>380275</v>
          </cell>
          <cell r="AB399" t="str">
            <v>ERPE</v>
          </cell>
          <cell r="AC399">
            <v>1101</v>
          </cell>
          <cell r="AD399">
            <v>2</v>
          </cell>
          <cell r="AE399">
            <v>21425</v>
          </cell>
        </row>
        <row r="400">
          <cell r="A400" t="str">
            <v>SSE</v>
          </cell>
          <cell r="B400">
            <v>1</v>
          </cell>
          <cell r="C400" t="str">
            <v>DRME</v>
          </cell>
          <cell r="D400">
            <v>16</v>
          </cell>
          <cell r="E400">
            <v>8</v>
          </cell>
          <cell r="F400" t="str">
            <v xml:space="preserve">B </v>
          </cell>
          <cell r="G400">
            <v>0</v>
          </cell>
          <cell r="H400">
            <v>3</v>
          </cell>
          <cell r="I400">
            <v>3880</v>
          </cell>
          <cell r="J400">
            <v>0</v>
          </cell>
          <cell r="K400">
            <v>0</v>
          </cell>
          <cell r="L400">
            <v>0</v>
          </cell>
          <cell r="M400">
            <v>0</v>
          </cell>
          <cell r="N400">
            <v>0</v>
          </cell>
          <cell r="O400">
            <v>80778</v>
          </cell>
          <cell r="P400">
            <v>0</v>
          </cell>
          <cell r="Q400">
            <v>0</v>
          </cell>
          <cell r="R400">
            <v>0</v>
          </cell>
          <cell r="S400">
            <v>0</v>
          </cell>
          <cell r="T400">
            <v>0</v>
          </cell>
          <cell r="U400">
            <v>20195</v>
          </cell>
          <cell r="V400">
            <v>0</v>
          </cell>
          <cell r="W400">
            <v>0</v>
          </cell>
          <cell r="X400">
            <v>0</v>
          </cell>
          <cell r="Y400">
            <v>0</v>
          </cell>
          <cell r="Z400">
            <v>80778</v>
          </cell>
          <cell r="AA400">
            <v>80778</v>
          </cell>
          <cell r="AB400" t="str">
            <v>ERPE</v>
          </cell>
          <cell r="AC400">
            <v>1101</v>
          </cell>
          <cell r="AD400">
            <v>2</v>
          </cell>
          <cell r="AE400">
            <v>3880</v>
          </cell>
        </row>
        <row r="401">
          <cell r="A401" t="str">
            <v>SMA</v>
          </cell>
          <cell r="B401">
            <v>2</v>
          </cell>
          <cell r="C401" t="str">
            <v>DRAM</v>
          </cell>
          <cell r="D401">
            <v>21</v>
          </cell>
          <cell r="E401">
            <v>1</v>
          </cell>
          <cell r="F401" t="str">
            <v xml:space="preserve">B </v>
          </cell>
          <cell r="G401">
            <v>1</v>
          </cell>
          <cell r="H401">
            <v>9234</v>
          </cell>
          <cell r="I401">
            <v>200835</v>
          </cell>
          <cell r="J401">
            <v>0</v>
          </cell>
          <cell r="K401">
            <v>0</v>
          </cell>
          <cell r="L401">
            <v>0</v>
          </cell>
          <cell r="M401">
            <v>0</v>
          </cell>
          <cell r="N401">
            <v>0</v>
          </cell>
          <cell r="O401">
            <v>3250792</v>
          </cell>
          <cell r="P401">
            <v>0</v>
          </cell>
          <cell r="Q401">
            <v>0</v>
          </cell>
          <cell r="R401">
            <v>42275</v>
          </cell>
          <cell r="S401">
            <v>0</v>
          </cell>
          <cell r="T401">
            <v>233289</v>
          </cell>
          <cell r="U401">
            <v>0</v>
          </cell>
          <cell r="V401">
            <v>2914</v>
          </cell>
          <cell r="W401">
            <v>0</v>
          </cell>
          <cell r="X401">
            <v>0</v>
          </cell>
          <cell r="Y401">
            <v>14280</v>
          </cell>
          <cell r="Z401">
            <v>3250792</v>
          </cell>
          <cell r="AA401">
            <v>3543550</v>
          </cell>
          <cell r="AB401" t="str">
            <v>ERGA</v>
          </cell>
          <cell r="AC401">
            <v>1101</v>
          </cell>
          <cell r="AD401">
            <v>2</v>
          </cell>
          <cell r="AE401">
            <v>155397</v>
          </cell>
        </row>
        <row r="402">
          <cell r="A402" t="str">
            <v>SMA</v>
          </cell>
          <cell r="B402">
            <v>2</v>
          </cell>
          <cell r="C402" t="str">
            <v>DRAM</v>
          </cell>
          <cell r="D402">
            <v>21</v>
          </cell>
          <cell r="E402">
            <v>1</v>
          </cell>
          <cell r="F402" t="str">
            <v xml:space="preserve">B </v>
          </cell>
          <cell r="G402">
            <v>2</v>
          </cell>
          <cell r="H402">
            <v>5905</v>
          </cell>
          <cell r="I402">
            <v>240309</v>
          </cell>
          <cell r="J402">
            <v>0</v>
          </cell>
          <cell r="K402">
            <v>0</v>
          </cell>
          <cell r="L402">
            <v>0</v>
          </cell>
          <cell r="M402">
            <v>0</v>
          </cell>
          <cell r="N402">
            <v>0</v>
          </cell>
          <cell r="O402">
            <v>4660835</v>
          </cell>
          <cell r="P402">
            <v>0</v>
          </cell>
          <cell r="Q402">
            <v>0</v>
          </cell>
          <cell r="R402">
            <v>32953</v>
          </cell>
          <cell r="S402">
            <v>0</v>
          </cell>
          <cell r="T402">
            <v>87003</v>
          </cell>
          <cell r="U402">
            <v>792146</v>
          </cell>
          <cell r="V402">
            <v>1128</v>
          </cell>
          <cell r="W402">
            <v>0</v>
          </cell>
          <cell r="X402">
            <v>0</v>
          </cell>
          <cell r="Y402">
            <v>12888</v>
          </cell>
          <cell r="Z402">
            <v>4660835</v>
          </cell>
          <cell r="AA402">
            <v>4794807</v>
          </cell>
          <cell r="AB402" t="str">
            <v>ERGA</v>
          </cell>
          <cell r="AC402">
            <v>1101</v>
          </cell>
          <cell r="AD402">
            <v>2</v>
          </cell>
          <cell r="AE402">
            <v>240309</v>
          </cell>
        </row>
        <row r="403">
          <cell r="A403" t="str">
            <v>SMA</v>
          </cell>
          <cell r="B403">
            <v>2</v>
          </cell>
          <cell r="C403" t="str">
            <v>DRAM</v>
          </cell>
          <cell r="D403">
            <v>21</v>
          </cell>
          <cell r="E403">
            <v>1</v>
          </cell>
          <cell r="F403" t="str">
            <v xml:space="preserve">B </v>
          </cell>
          <cell r="G403">
            <v>3</v>
          </cell>
          <cell r="H403">
            <v>15726</v>
          </cell>
          <cell r="I403">
            <v>1143106</v>
          </cell>
          <cell r="J403">
            <v>0</v>
          </cell>
          <cell r="K403">
            <v>0</v>
          </cell>
          <cell r="L403">
            <v>0</v>
          </cell>
          <cell r="M403">
            <v>0</v>
          </cell>
          <cell r="N403">
            <v>0</v>
          </cell>
          <cell r="O403">
            <v>22169777</v>
          </cell>
          <cell r="P403">
            <v>0</v>
          </cell>
          <cell r="Q403">
            <v>0</v>
          </cell>
          <cell r="R403">
            <v>167965</v>
          </cell>
          <cell r="S403">
            <v>0</v>
          </cell>
          <cell r="T403">
            <v>280958</v>
          </cell>
          <cell r="U403">
            <v>3768835</v>
          </cell>
          <cell r="V403">
            <v>1598</v>
          </cell>
          <cell r="W403">
            <v>0</v>
          </cell>
          <cell r="X403">
            <v>0</v>
          </cell>
          <cell r="Y403">
            <v>767462</v>
          </cell>
          <cell r="Z403">
            <v>22169777</v>
          </cell>
          <cell r="AA403">
            <v>23387760</v>
          </cell>
          <cell r="AB403" t="str">
            <v>ERGA</v>
          </cell>
          <cell r="AC403">
            <v>1101</v>
          </cell>
          <cell r="AD403">
            <v>2</v>
          </cell>
          <cell r="AE403">
            <v>1140658</v>
          </cell>
        </row>
        <row r="404">
          <cell r="A404" t="str">
            <v>SMA</v>
          </cell>
          <cell r="B404">
            <v>2</v>
          </cell>
          <cell r="C404" t="str">
            <v>DRAM</v>
          </cell>
          <cell r="D404">
            <v>21</v>
          </cell>
          <cell r="E404">
            <v>1</v>
          </cell>
          <cell r="F404" t="str">
            <v xml:space="preserve">B </v>
          </cell>
          <cell r="G404">
            <v>4</v>
          </cell>
          <cell r="H404">
            <v>4606</v>
          </cell>
          <cell r="I404">
            <v>552311</v>
          </cell>
          <cell r="J404">
            <v>0</v>
          </cell>
          <cell r="K404">
            <v>0</v>
          </cell>
          <cell r="L404">
            <v>0</v>
          </cell>
          <cell r="M404">
            <v>0</v>
          </cell>
          <cell r="N404">
            <v>0</v>
          </cell>
          <cell r="O404">
            <v>10713162</v>
          </cell>
          <cell r="P404">
            <v>0</v>
          </cell>
          <cell r="Q404">
            <v>0</v>
          </cell>
          <cell r="R404">
            <v>111120</v>
          </cell>
          <cell r="S404">
            <v>0</v>
          </cell>
          <cell r="T404">
            <v>177376</v>
          </cell>
          <cell r="U404">
            <v>1821269</v>
          </cell>
          <cell r="V404">
            <v>0</v>
          </cell>
          <cell r="W404">
            <v>0</v>
          </cell>
          <cell r="X404">
            <v>0</v>
          </cell>
          <cell r="Y404">
            <v>427997</v>
          </cell>
          <cell r="Z404">
            <v>10713162</v>
          </cell>
          <cell r="AA404">
            <v>11429655</v>
          </cell>
          <cell r="AB404" t="str">
            <v>ERGA</v>
          </cell>
          <cell r="AC404">
            <v>1101</v>
          </cell>
          <cell r="AD404">
            <v>2</v>
          </cell>
          <cell r="AE404">
            <v>552311</v>
          </cell>
        </row>
        <row r="405">
          <cell r="A405" t="str">
            <v>SMA</v>
          </cell>
          <cell r="B405">
            <v>2</v>
          </cell>
          <cell r="C405" t="str">
            <v>DRAM</v>
          </cell>
          <cell r="D405">
            <v>21</v>
          </cell>
          <cell r="E405">
            <v>1</v>
          </cell>
          <cell r="F405" t="str">
            <v xml:space="preserve">B </v>
          </cell>
          <cell r="G405">
            <v>5</v>
          </cell>
          <cell r="H405">
            <v>1592</v>
          </cell>
          <cell r="I405">
            <v>272209</v>
          </cell>
          <cell r="J405">
            <v>0</v>
          </cell>
          <cell r="K405">
            <v>0</v>
          </cell>
          <cell r="L405">
            <v>0</v>
          </cell>
          <cell r="M405">
            <v>0</v>
          </cell>
          <cell r="N405">
            <v>0</v>
          </cell>
          <cell r="O405">
            <v>5279947</v>
          </cell>
          <cell r="P405">
            <v>0</v>
          </cell>
          <cell r="Q405">
            <v>0</v>
          </cell>
          <cell r="R405">
            <v>55447</v>
          </cell>
          <cell r="S405">
            <v>0</v>
          </cell>
          <cell r="T405">
            <v>60963</v>
          </cell>
          <cell r="U405">
            <v>897608</v>
          </cell>
          <cell r="V405">
            <v>0</v>
          </cell>
          <cell r="W405">
            <v>0</v>
          </cell>
          <cell r="X405">
            <v>0</v>
          </cell>
          <cell r="Y405">
            <v>273350</v>
          </cell>
          <cell r="Z405">
            <v>5279947</v>
          </cell>
          <cell r="AA405">
            <v>5669707</v>
          </cell>
          <cell r="AB405" t="str">
            <v>ERGA</v>
          </cell>
          <cell r="AC405">
            <v>1101</v>
          </cell>
          <cell r="AD405">
            <v>2</v>
          </cell>
          <cell r="AE405">
            <v>272209</v>
          </cell>
        </row>
        <row r="406">
          <cell r="A406" t="str">
            <v>SMA</v>
          </cell>
          <cell r="B406">
            <v>2</v>
          </cell>
          <cell r="C406" t="str">
            <v>DRAM</v>
          </cell>
          <cell r="D406">
            <v>21</v>
          </cell>
          <cell r="E406">
            <v>1</v>
          </cell>
          <cell r="F406" t="str">
            <v xml:space="preserve">B </v>
          </cell>
          <cell r="G406">
            <v>6</v>
          </cell>
          <cell r="H406">
            <v>1022</v>
          </cell>
          <cell r="I406">
            <v>244067</v>
          </cell>
          <cell r="J406">
            <v>0</v>
          </cell>
          <cell r="K406">
            <v>0</v>
          </cell>
          <cell r="L406">
            <v>0</v>
          </cell>
          <cell r="M406">
            <v>0</v>
          </cell>
          <cell r="N406">
            <v>0</v>
          </cell>
          <cell r="O406">
            <v>4733870</v>
          </cell>
          <cell r="P406">
            <v>0</v>
          </cell>
          <cell r="Q406">
            <v>0</v>
          </cell>
          <cell r="R406">
            <v>58112</v>
          </cell>
          <cell r="S406">
            <v>0</v>
          </cell>
          <cell r="T406">
            <v>112475</v>
          </cell>
          <cell r="U406">
            <v>804931</v>
          </cell>
          <cell r="V406">
            <v>0</v>
          </cell>
          <cell r="W406">
            <v>0</v>
          </cell>
          <cell r="X406">
            <v>0</v>
          </cell>
          <cell r="Y406">
            <v>186571</v>
          </cell>
          <cell r="Z406">
            <v>4733870</v>
          </cell>
          <cell r="AA406">
            <v>5091028</v>
          </cell>
          <cell r="AB406" t="str">
            <v>ERGA</v>
          </cell>
          <cell r="AC406">
            <v>1101</v>
          </cell>
          <cell r="AD406">
            <v>2</v>
          </cell>
          <cell r="AE406">
            <v>244067</v>
          </cell>
        </row>
        <row r="407">
          <cell r="A407" t="str">
            <v>SMA</v>
          </cell>
          <cell r="B407">
            <v>2</v>
          </cell>
          <cell r="C407" t="str">
            <v>DRAM</v>
          </cell>
          <cell r="D407">
            <v>21</v>
          </cell>
          <cell r="E407">
            <v>1</v>
          </cell>
          <cell r="F407" t="str">
            <v xml:space="preserve">B </v>
          </cell>
          <cell r="G407">
            <v>7</v>
          </cell>
          <cell r="H407">
            <v>235</v>
          </cell>
          <cell r="I407">
            <v>77727</v>
          </cell>
          <cell r="J407">
            <v>0</v>
          </cell>
          <cell r="K407">
            <v>0</v>
          </cell>
          <cell r="L407">
            <v>0</v>
          </cell>
          <cell r="M407">
            <v>0</v>
          </cell>
          <cell r="N407">
            <v>0</v>
          </cell>
          <cell r="O407">
            <v>1564226</v>
          </cell>
          <cell r="P407">
            <v>0</v>
          </cell>
          <cell r="Q407">
            <v>0</v>
          </cell>
          <cell r="R407">
            <v>17015</v>
          </cell>
          <cell r="S407">
            <v>0</v>
          </cell>
          <cell r="T407">
            <v>20390</v>
          </cell>
          <cell r="U407">
            <v>312925</v>
          </cell>
          <cell r="V407">
            <v>0</v>
          </cell>
          <cell r="W407">
            <v>0</v>
          </cell>
          <cell r="X407">
            <v>0</v>
          </cell>
          <cell r="Y407">
            <v>88328</v>
          </cell>
          <cell r="Z407">
            <v>1564226</v>
          </cell>
          <cell r="AA407">
            <v>1689959</v>
          </cell>
          <cell r="AB407" t="str">
            <v>ERGA</v>
          </cell>
          <cell r="AC407">
            <v>1101</v>
          </cell>
          <cell r="AD407">
            <v>2</v>
          </cell>
          <cell r="AE407">
            <v>77727</v>
          </cell>
        </row>
        <row r="408">
          <cell r="A408" t="str">
            <v>SMA</v>
          </cell>
          <cell r="B408">
            <v>2</v>
          </cell>
          <cell r="C408" t="str">
            <v>DRAM</v>
          </cell>
          <cell r="D408">
            <v>21</v>
          </cell>
          <cell r="E408">
            <v>1</v>
          </cell>
          <cell r="F408" t="str">
            <v xml:space="preserve">B </v>
          </cell>
          <cell r="G408">
            <v>8</v>
          </cell>
          <cell r="H408">
            <v>87</v>
          </cell>
          <cell r="I408">
            <v>37700</v>
          </cell>
          <cell r="J408">
            <v>0</v>
          </cell>
          <cell r="K408">
            <v>0</v>
          </cell>
          <cell r="L408">
            <v>0</v>
          </cell>
          <cell r="M408">
            <v>0</v>
          </cell>
          <cell r="N408">
            <v>0</v>
          </cell>
          <cell r="O408">
            <v>759767</v>
          </cell>
          <cell r="P408">
            <v>0</v>
          </cell>
          <cell r="Q408">
            <v>0</v>
          </cell>
          <cell r="R408">
            <v>8019</v>
          </cell>
          <cell r="S408">
            <v>0</v>
          </cell>
          <cell r="T408">
            <v>-1262</v>
          </cell>
          <cell r="U408">
            <v>151984</v>
          </cell>
          <cell r="V408">
            <v>0</v>
          </cell>
          <cell r="W408">
            <v>0</v>
          </cell>
          <cell r="X408">
            <v>0</v>
          </cell>
          <cell r="Y408">
            <v>29486</v>
          </cell>
          <cell r="Z408">
            <v>759767</v>
          </cell>
          <cell r="AA408">
            <v>796010</v>
          </cell>
          <cell r="AB408" t="str">
            <v>ERGA</v>
          </cell>
          <cell r="AC408">
            <v>1101</v>
          </cell>
          <cell r="AD408">
            <v>2</v>
          </cell>
          <cell r="AE408">
            <v>37700</v>
          </cell>
        </row>
        <row r="409">
          <cell r="A409" t="str">
            <v>SMA</v>
          </cell>
          <cell r="B409">
            <v>2</v>
          </cell>
          <cell r="C409" t="str">
            <v>DRAM</v>
          </cell>
          <cell r="D409">
            <v>21</v>
          </cell>
          <cell r="E409">
            <v>1</v>
          </cell>
          <cell r="F409" t="str">
            <v xml:space="preserve">B </v>
          </cell>
          <cell r="G409">
            <v>9</v>
          </cell>
          <cell r="H409">
            <v>74</v>
          </cell>
          <cell r="I409">
            <v>41179</v>
          </cell>
          <cell r="J409">
            <v>0</v>
          </cell>
          <cell r="K409">
            <v>0</v>
          </cell>
          <cell r="L409">
            <v>0</v>
          </cell>
          <cell r="M409">
            <v>0</v>
          </cell>
          <cell r="N409">
            <v>0</v>
          </cell>
          <cell r="O409">
            <v>883828</v>
          </cell>
          <cell r="P409">
            <v>0</v>
          </cell>
          <cell r="Q409">
            <v>0</v>
          </cell>
          <cell r="R409">
            <v>16924</v>
          </cell>
          <cell r="S409">
            <v>0</v>
          </cell>
          <cell r="T409">
            <v>2322</v>
          </cell>
          <cell r="U409">
            <v>220993</v>
          </cell>
          <cell r="V409">
            <v>0</v>
          </cell>
          <cell r="W409">
            <v>0</v>
          </cell>
          <cell r="X409">
            <v>0</v>
          </cell>
          <cell r="Y409">
            <v>41837</v>
          </cell>
          <cell r="Z409">
            <v>883828</v>
          </cell>
          <cell r="AA409">
            <v>944911</v>
          </cell>
          <cell r="AB409" t="str">
            <v>ERGA</v>
          </cell>
          <cell r="AC409">
            <v>1101</v>
          </cell>
          <cell r="AD409">
            <v>2</v>
          </cell>
          <cell r="AE409">
            <v>41179</v>
          </cell>
        </row>
        <row r="410">
          <cell r="A410" t="str">
            <v>SMA</v>
          </cell>
          <cell r="B410">
            <v>2</v>
          </cell>
          <cell r="C410" t="str">
            <v>DRAM</v>
          </cell>
          <cell r="D410">
            <v>21</v>
          </cell>
          <cell r="E410">
            <v>1</v>
          </cell>
          <cell r="F410" t="str">
            <v xml:space="preserve">B </v>
          </cell>
          <cell r="G410">
            <v>10</v>
          </cell>
          <cell r="H410">
            <v>15</v>
          </cell>
          <cell r="I410">
            <v>29137</v>
          </cell>
          <cell r="J410">
            <v>0</v>
          </cell>
          <cell r="K410">
            <v>0</v>
          </cell>
          <cell r="L410">
            <v>0</v>
          </cell>
          <cell r="M410">
            <v>0</v>
          </cell>
          <cell r="N410">
            <v>0</v>
          </cell>
          <cell r="O410">
            <v>625305</v>
          </cell>
          <cell r="P410">
            <v>0</v>
          </cell>
          <cell r="Q410">
            <v>0</v>
          </cell>
          <cell r="R410">
            <v>-11853</v>
          </cell>
          <cell r="S410">
            <v>0</v>
          </cell>
          <cell r="T410">
            <v>0</v>
          </cell>
          <cell r="U410">
            <v>156346</v>
          </cell>
          <cell r="V410">
            <v>0</v>
          </cell>
          <cell r="W410">
            <v>0</v>
          </cell>
          <cell r="X410">
            <v>0</v>
          </cell>
          <cell r="Y410">
            <v>5960</v>
          </cell>
          <cell r="Z410">
            <v>625305</v>
          </cell>
          <cell r="AA410">
            <v>619412</v>
          </cell>
          <cell r="AB410" t="str">
            <v>ERGA</v>
          </cell>
          <cell r="AC410">
            <v>1101</v>
          </cell>
          <cell r="AD410">
            <v>2</v>
          </cell>
          <cell r="AE410">
            <v>29137</v>
          </cell>
        </row>
        <row r="411">
          <cell r="A411" t="str">
            <v>SMA</v>
          </cell>
          <cell r="B411">
            <v>2</v>
          </cell>
          <cell r="C411" t="str">
            <v>DRAM</v>
          </cell>
          <cell r="D411">
            <v>21</v>
          </cell>
          <cell r="E411">
            <v>1</v>
          </cell>
          <cell r="F411" t="str">
            <v xml:space="preserve">B </v>
          </cell>
          <cell r="G411">
            <v>11</v>
          </cell>
          <cell r="H411">
            <v>6751</v>
          </cell>
          <cell r="I411">
            <v>147084</v>
          </cell>
          <cell r="J411">
            <v>0</v>
          </cell>
          <cell r="K411">
            <v>0</v>
          </cell>
          <cell r="L411">
            <v>0</v>
          </cell>
          <cell r="M411">
            <v>0</v>
          </cell>
          <cell r="N411">
            <v>0</v>
          </cell>
          <cell r="O411">
            <v>830486</v>
          </cell>
          <cell r="P411">
            <v>0</v>
          </cell>
          <cell r="Q411">
            <v>0</v>
          </cell>
          <cell r="R411">
            <v>6681</v>
          </cell>
          <cell r="S411">
            <v>0</v>
          </cell>
          <cell r="T411">
            <v>38170</v>
          </cell>
          <cell r="U411">
            <v>0</v>
          </cell>
          <cell r="V411">
            <v>4607</v>
          </cell>
          <cell r="W411">
            <v>0</v>
          </cell>
          <cell r="X411">
            <v>0</v>
          </cell>
          <cell r="Y411">
            <v>18888</v>
          </cell>
          <cell r="Z411">
            <v>830486</v>
          </cell>
          <cell r="AA411">
            <v>898832</v>
          </cell>
          <cell r="AB411" t="str">
            <v>ERGA</v>
          </cell>
          <cell r="AC411">
            <v>1101</v>
          </cell>
          <cell r="AD411">
            <v>2</v>
          </cell>
          <cell r="AE411">
            <v>113911</v>
          </cell>
        </row>
        <row r="412">
          <cell r="A412" t="str">
            <v>SMA</v>
          </cell>
          <cell r="B412">
            <v>2</v>
          </cell>
          <cell r="C412" t="str">
            <v>DRAM</v>
          </cell>
          <cell r="D412">
            <v>21</v>
          </cell>
          <cell r="E412">
            <v>1</v>
          </cell>
          <cell r="F412" t="str">
            <v xml:space="preserve">B </v>
          </cell>
          <cell r="G412">
            <v>12</v>
          </cell>
          <cell r="H412">
            <v>4701</v>
          </cell>
          <cell r="I412">
            <v>254016</v>
          </cell>
          <cell r="J412">
            <v>0</v>
          </cell>
          <cell r="K412">
            <v>0</v>
          </cell>
          <cell r="L412">
            <v>0</v>
          </cell>
          <cell r="M412">
            <v>0</v>
          </cell>
          <cell r="N412">
            <v>0</v>
          </cell>
          <cell r="O412">
            <v>2273940</v>
          </cell>
          <cell r="P412">
            <v>0</v>
          </cell>
          <cell r="Q412">
            <v>0</v>
          </cell>
          <cell r="R412">
            <v>19721</v>
          </cell>
          <cell r="S412">
            <v>-6</v>
          </cell>
          <cell r="T412">
            <v>25498</v>
          </cell>
          <cell r="U412">
            <v>386819</v>
          </cell>
          <cell r="V412">
            <v>1975</v>
          </cell>
          <cell r="W412">
            <v>0</v>
          </cell>
          <cell r="X412">
            <v>0</v>
          </cell>
          <cell r="Y412">
            <v>80926</v>
          </cell>
          <cell r="Z412">
            <v>2273940</v>
          </cell>
          <cell r="AA412">
            <v>2402054</v>
          </cell>
          <cell r="AB412" t="str">
            <v>ERGA</v>
          </cell>
          <cell r="AC412">
            <v>1101</v>
          </cell>
          <cell r="AD412">
            <v>2</v>
          </cell>
          <cell r="AE412">
            <v>254016</v>
          </cell>
        </row>
        <row r="413">
          <cell r="A413" t="str">
            <v>SMA</v>
          </cell>
          <cell r="B413">
            <v>2</v>
          </cell>
          <cell r="C413" t="str">
            <v>DRAM</v>
          </cell>
          <cell r="D413">
            <v>21</v>
          </cell>
          <cell r="E413">
            <v>1</v>
          </cell>
          <cell r="F413" t="str">
            <v xml:space="preserve">B </v>
          </cell>
          <cell r="G413">
            <v>13</v>
          </cell>
          <cell r="H413">
            <v>232</v>
          </cell>
          <cell r="I413">
            <v>26562</v>
          </cell>
          <cell r="J413">
            <v>0</v>
          </cell>
          <cell r="K413">
            <v>0</v>
          </cell>
          <cell r="L413">
            <v>0</v>
          </cell>
          <cell r="M413">
            <v>0</v>
          </cell>
          <cell r="N413">
            <v>0</v>
          </cell>
          <cell r="O413">
            <v>326226</v>
          </cell>
          <cell r="P413">
            <v>0</v>
          </cell>
          <cell r="Q413">
            <v>0</v>
          </cell>
          <cell r="R413">
            <v>3323</v>
          </cell>
          <cell r="S413">
            <v>0</v>
          </cell>
          <cell r="T413">
            <v>2590</v>
          </cell>
          <cell r="U413">
            <v>55473</v>
          </cell>
          <cell r="V413">
            <v>94</v>
          </cell>
          <cell r="W413">
            <v>0</v>
          </cell>
          <cell r="X413">
            <v>0</v>
          </cell>
          <cell r="Y413">
            <v>17721</v>
          </cell>
          <cell r="Z413">
            <v>326226</v>
          </cell>
          <cell r="AA413">
            <v>349954</v>
          </cell>
          <cell r="AB413" t="str">
            <v>ERGA</v>
          </cell>
          <cell r="AC413">
            <v>1101</v>
          </cell>
          <cell r="AD413">
            <v>2</v>
          </cell>
          <cell r="AE413">
            <v>26562</v>
          </cell>
        </row>
        <row r="414">
          <cell r="A414" t="str">
            <v>SMA</v>
          </cell>
          <cell r="B414">
            <v>2</v>
          </cell>
          <cell r="C414" t="str">
            <v>DRAM</v>
          </cell>
          <cell r="D414">
            <v>21</v>
          </cell>
          <cell r="E414">
            <v>1</v>
          </cell>
          <cell r="F414" t="str">
            <v xml:space="preserve">B </v>
          </cell>
          <cell r="G414">
            <v>14</v>
          </cell>
          <cell r="H414">
            <v>17</v>
          </cell>
          <cell r="I414">
            <v>2547</v>
          </cell>
          <cell r="J414">
            <v>0</v>
          </cell>
          <cell r="K414">
            <v>0</v>
          </cell>
          <cell r="L414">
            <v>0</v>
          </cell>
          <cell r="M414">
            <v>0</v>
          </cell>
          <cell r="N414">
            <v>0</v>
          </cell>
          <cell r="O414">
            <v>32411</v>
          </cell>
          <cell r="P414">
            <v>0</v>
          </cell>
          <cell r="Q414">
            <v>0</v>
          </cell>
          <cell r="R414">
            <v>357</v>
          </cell>
          <cell r="S414">
            <v>0</v>
          </cell>
          <cell r="T414">
            <v>0</v>
          </cell>
          <cell r="U414">
            <v>5512</v>
          </cell>
          <cell r="V414">
            <v>0</v>
          </cell>
          <cell r="W414">
            <v>0</v>
          </cell>
          <cell r="X414">
            <v>0</v>
          </cell>
          <cell r="Y414">
            <v>1024</v>
          </cell>
          <cell r="Z414">
            <v>32411</v>
          </cell>
          <cell r="AA414">
            <v>33792</v>
          </cell>
          <cell r="AB414" t="str">
            <v>ERGA</v>
          </cell>
          <cell r="AC414">
            <v>1101</v>
          </cell>
          <cell r="AD414">
            <v>2</v>
          </cell>
          <cell r="AE414">
            <v>2547</v>
          </cell>
        </row>
        <row r="415">
          <cell r="A415" t="str">
            <v>SMA</v>
          </cell>
          <cell r="B415">
            <v>2</v>
          </cell>
          <cell r="C415" t="str">
            <v>DRAM</v>
          </cell>
          <cell r="D415">
            <v>21</v>
          </cell>
          <cell r="E415">
            <v>1</v>
          </cell>
          <cell r="F415" t="str">
            <v xml:space="preserve">B </v>
          </cell>
          <cell r="G415">
            <v>15</v>
          </cell>
          <cell r="H415">
            <v>24</v>
          </cell>
          <cell r="I415">
            <v>17367</v>
          </cell>
          <cell r="J415">
            <v>0</v>
          </cell>
          <cell r="K415">
            <v>0</v>
          </cell>
          <cell r="L415">
            <v>0</v>
          </cell>
          <cell r="M415">
            <v>0</v>
          </cell>
          <cell r="N415">
            <v>0</v>
          </cell>
          <cell r="O415">
            <v>353528</v>
          </cell>
          <cell r="P415">
            <v>0</v>
          </cell>
          <cell r="Q415">
            <v>0</v>
          </cell>
          <cell r="R415">
            <v>508</v>
          </cell>
          <cell r="S415">
            <v>0</v>
          </cell>
          <cell r="T415">
            <v>32</v>
          </cell>
          <cell r="U415">
            <v>85216</v>
          </cell>
          <cell r="V415">
            <v>0</v>
          </cell>
          <cell r="W415">
            <v>0</v>
          </cell>
          <cell r="X415">
            <v>0</v>
          </cell>
          <cell r="Y415">
            <v>-110</v>
          </cell>
          <cell r="Z415">
            <v>353528</v>
          </cell>
          <cell r="AA415">
            <v>353958</v>
          </cell>
          <cell r="AB415" t="str">
            <v>ERGA</v>
          </cell>
          <cell r="AC415">
            <v>1101</v>
          </cell>
          <cell r="AD415">
            <v>2</v>
          </cell>
          <cell r="AE415">
            <v>17367</v>
          </cell>
        </row>
        <row r="416">
          <cell r="A416" t="str">
            <v>SMA</v>
          </cell>
          <cell r="B416">
            <v>2</v>
          </cell>
          <cell r="C416" t="str">
            <v>DRAM</v>
          </cell>
          <cell r="D416">
            <v>21</v>
          </cell>
          <cell r="E416">
            <v>2</v>
          </cell>
          <cell r="F416" t="str">
            <v>A4</v>
          </cell>
          <cell r="G416">
            <v>22</v>
          </cell>
          <cell r="H416">
            <v>3</v>
          </cell>
          <cell r="I416">
            <v>410293</v>
          </cell>
          <cell r="J416">
            <v>38309</v>
          </cell>
          <cell r="K416">
            <v>371984</v>
          </cell>
          <cell r="L416">
            <v>2106</v>
          </cell>
          <cell r="M416">
            <v>1429</v>
          </cell>
          <cell r="N416">
            <v>987</v>
          </cell>
          <cell r="O416">
            <v>2922363</v>
          </cell>
          <cell r="P416">
            <v>3030710</v>
          </cell>
          <cell r="Q416">
            <v>227072</v>
          </cell>
          <cell r="R416">
            <v>0</v>
          </cell>
          <cell r="S416">
            <v>0</v>
          </cell>
          <cell r="T416">
            <v>7406</v>
          </cell>
          <cell r="U416">
            <v>1566442</v>
          </cell>
          <cell r="V416">
            <v>0</v>
          </cell>
          <cell r="W416">
            <v>85623</v>
          </cell>
          <cell r="X416">
            <v>0</v>
          </cell>
          <cell r="Y416">
            <v>5960</v>
          </cell>
          <cell r="Z416">
            <v>6265768</v>
          </cell>
          <cell r="AA416">
            <v>6279134</v>
          </cell>
          <cell r="AB416" t="str">
            <v>ERGA</v>
          </cell>
          <cell r="AC416">
            <v>1101</v>
          </cell>
          <cell r="AD416">
            <v>2</v>
          </cell>
          <cell r="AE416">
            <v>410293</v>
          </cell>
        </row>
        <row r="417">
          <cell r="A417" t="str">
            <v>SMA</v>
          </cell>
          <cell r="B417">
            <v>2</v>
          </cell>
          <cell r="C417" t="str">
            <v>DRAM</v>
          </cell>
          <cell r="D417">
            <v>21</v>
          </cell>
          <cell r="E417">
            <v>2</v>
          </cell>
          <cell r="F417" t="str">
            <v>A4</v>
          </cell>
          <cell r="G417">
            <v>21</v>
          </cell>
          <cell r="H417">
            <v>2</v>
          </cell>
          <cell r="I417">
            <v>401400</v>
          </cell>
          <cell r="J417">
            <v>33460</v>
          </cell>
          <cell r="K417">
            <v>367940</v>
          </cell>
          <cell r="L417">
            <v>929</v>
          </cell>
          <cell r="M417">
            <v>900</v>
          </cell>
          <cell r="N417">
            <v>0</v>
          </cell>
          <cell r="O417">
            <v>4432765</v>
          </cell>
          <cell r="P417">
            <v>681649</v>
          </cell>
          <cell r="Q417">
            <v>38012</v>
          </cell>
          <cell r="R417">
            <v>133922</v>
          </cell>
          <cell r="S417">
            <v>0</v>
          </cell>
          <cell r="T417">
            <v>0</v>
          </cell>
          <cell r="U417">
            <v>1290179</v>
          </cell>
          <cell r="V417">
            <v>0</v>
          </cell>
          <cell r="W417">
            <v>8288</v>
          </cell>
          <cell r="X417">
            <v>0</v>
          </cell>
          <cell r="Y417">
            <v>2980</v>
          </cell>
          <cell r="Z417">
            <v>5160714</v>
          </cell>
          <cell r="AA417">
            <v>5297616</v>
          </cell>
          <cell r="AB417" t="str">
            <v>ERGA</v>
          </cell>
          <cell r="AC417">
            <v>1101</v>
          </cell>
          <cell r="AD417">
            <v>2</v>
          </cell>
          <cell r="AE417">
            <v>401400</v>
          </cell>
        </row>
        <row r="418">
          <cell r="A418" t="str">
            <v>SMA</v>
          </cell>
          <cell r="B418">
            <v>2</v>
          </cell>
          <cell r="C418" t="str">
            <v>DRAM</v>
          </cell>
          <cell r="D418">
            <v>21</v>
          </cell>
          <cell r="E418">
            <v>2</v>
          </cell>
          <cell r="F418" t="str">
            <v>A4</v>
          </cell>
          <cell r="G418">
            <v>20</v>
          </cell>
          <cell r="H418">
            <v>23</v>
          </cell>
          <cell r="I418">
            <v>299535</v>
          </cell>
          <cell r="J418">
            <v>0</v>
          </cell>
          <cell r="K418">
            <v>0</v>
          </cell>
          <cell r="L418">
            <v>1619</v>
          </cell>
          <cell r="M418">
            <v>0</v>
          </cell>
          <cell r="N418">
            <v>0</v>
          </cell>
          <cell r="O418">
            <v>3437066</v>
          </cell>
          <cell r="P418">
            <v>1267139</v>
          </cell>
          <cell r="Q418">
            <v>430336</v>
          </cell>
          <cell r="R418">
            <v>53195</v>
          </cell>
          <cell r="S418">
            <v>0</v>
          </cell>
          <cell r="T418">
            <v>183827</v>
          </cell>
          <cell r="U418">
            <v>1342340</v>
          </cell>
          <cell r="V418">
            <v>0</v>
          </cell>
          <cell r="W418">
            <v>234802</v>
          </cell>
          <cell r="X418">
            <v>0</v>
          </cell>
          <cell r="Y418">
            <v>26162</v>
          </cell>
          <cell r="Z418">
            <v>5369343</v>
          </cell>
          <cell r="AA418">
            <v>5632527</v>
          </cell>
          <cell r="AB418" t="str">
            <v>ERGA</v>
          </cell>
          <cell r="AC418">
            <v>1101</v>
          </cell>
          <cell r="AD418">
            <v>2</v>
          </cell>
          <cell r="AE418">
            <v>299535</v>
          </cell>
        </row>
        <row r="419">
          <cell r="A419" t="str">
            <v>SMA</v>
          </cell>
          <cell r="B419">
            <v>2</v>
          </cell>
          <cell r="C419" t="str">
            <v>DRAM</v>
          </cell>
          <cell r="D419">
            <v>21</v>
          </cell>
          <cell r="E419">
            <v>2</v>
          </cell>
          <cell r="F419" t="str">
            <v xml:space="preserve">B </v>
          </cell>
          <cell r="G419">
            <v>0</v>
          </cell>
          <cell r="H419">
            <v>304</v>
          </cell>
          <cell r="I419">
            <v>139489</v>
          </cell>
          <cell r="J419">
            <v>0</v>
          </cell>
          <cell r="K419">
            <v>0</v>
          </cell>
          <cell r="L419">
            <v>0</v>
          </cell>
          <cell r="M419">
            <v>0</v>
          </cell>
          <cell r="N419">
            <v>0</v>
          </cell>
          <cell r="O419">
            <v>2912683</v>
          </cell>
          <cell r="P419">
            <v>0</v>
          </cell>
          <cell r="Q419">
            <v>0</v>
          </cell>
          <cell r="R419">
            <v>47070</v>
          </cell>
          <cell r="S419">
            <v>0</v>
          </cell>
          <cell r="T419">
            <v>178770</v>
          </cell>
          <cell r="U419">
            <v>725800</v>
          </cell>
          <cell r="V419">
            <v>94</v>
          </cell>
          <cell r="W419">
            <v>0</v>
          </cell>
          <cell r="X419">
            <v>0</v>
          </cell>
          <cell r="Y419">
            <v>46019</v>
          </cell>
          <cell r="Z419">
            <v>2912683</v>
          </cell>
          <cell r="AA419">
            <v>3184636</v>
          </cell>
          <cell r="AB419" t="str">
            <v>ERGA</v>
          </cell>
          <cell r="AC419">
            <v>1101</v>
          </cell>
          <cell r="AD419">
            <v>2</v>
          </cell>
          <cell r="AE419">
            <v>136009</v>
          </cell>
        </row>
        <row r="420">
          <cell r="A420" t="str">
            <v>SMA</v>
          </cell>
          <cell r="B420">
            <v>2</v>
          </cell>
          <cell r="C420" t="str">
            <v>DRAM</v>
          </cell>
          <cell r="D420">
            <v>21</v>
          </cell>
          <cell r="E420">
            <v>3</v>
          </cell>
          <cell r="F420" t="str">
            <v>A4</v>
          </cell>
          <cell r="G420">
            <v>21</v>
          </cell>
          <cell r="H420">
            <v>1</v>
          </cell>
          <cell r="I420">
            <v>15845</v>
          </cell>
          <cell r="J420">
            <v>1156</v>
          </cell>
          <cell r="K420">
            <v>14689</v>
          </cell>
          <cell r="L420">
            <v>115</v>
          </cell>
          <cell r="M420">
            <v>115</v>
          </cell>
          <cell r="N420">
            <v>0</v>
          </cell>
          <cell r="O420">
            <v>165913</v>
          </cell>
          <cell r="P420">
            <v>79427</v>
          </cell>
          <cell r="Q420">
            <v>0</v>
          </cell>
          <cell r="R420">
            <v>0</v>
          </cell>
          <cell r="S420">
            <v>0</v>
          </cell>
          <cell r="T420">
            <v>0</v>
          </cell>
          <cell r="U420">
            <v>61335</v>
          </cell>
          <cell r="V420">
            <v>0</v>
          </cell>
          <cell r="W420">
            <v>0</v>
          </cell>
          <cell r="X420">
            <v>0</v>
          </cell>
          <cell r="Y420">
            <v>2980</v>
          </cell>
          <cell r="Z420">
            <v>245340</v>
          </cell>
          <cell r="AA420">
            <v>248320</v>
          </cell>
          <cell r="AB420" t="str">
            <v>ERGA</v>
          </cell>
          <cell r="AC420">
            <v>1101</v>
          </cell>
          <cell r="AD420">
            <v>2</v>
          </cell>
          <cell r="AE420">
            <v>15845</v>
          </cell>
        </row>
        <row r="421">
          <cell r="A421" t="str">
            <v>SMA</v>
          </cell>
          <cell r="B421">
            <v>2</v>
          </cell>
          <cell r="C421" t="str">
            <v>DRAM</v>
          </cell>
          <cell r="D421">
            <v>21</v>
          </cell>
          <cell r="E421">
            <v>3</v>
          </cell>
          <cell r="F421" t="str">
            <v>A4</v>
          </cell>
          <cell r="G421">
            <v>20</v>
          </cell>
          <cell r="H421">
            <v>38</v>
          </cell>
          <cell r="I421">
            <v>461502</v>
          </cell>
          <cell r="J421">
            <v>0</v>
          </cell>
          <cell r="K421">
            <v>0</v>
          </cell>
          <cell r="L421">
            <v>1826</v>
          </cell>
          <cell r="M421">
            <v>0</v>
          </cell>
          <cell r="N421">
            <v>0</v>
          </cell>
          <cell r="O421">
            <v>5295584</v>
          </cell>
          <cell r="P421">
            <v>1429152</v>
          </cell>
          <cell r="Q421">
            <v>360535</v>
          </cell>
          <cell r="R421">
            <v>21387</v>
          </cell>
          <cell r="S421">
            <v>0</v>
          </cell>
          <cell r="T421">
            <v>130000</v>
          </cell>
          <cell r="U421">
            <v>1794803</v>
          </cell>
          <cell r="V421">
            <v>0</v>
          </cell>
          <cell r="W421">
            <v>93920</v>
          </cell>
          <cell r="X421">
            <v>0</v>
          </cell>
          <cell r="Y421">
            <v>81880</v>
          </cell>
          <cell r="Z421">
            <v>7179191</v>
          </cell>
          <cell r="AA421">
            <v>7412458</v>
          </cell>
          <cell r="AB421" t="str">
            <v>ERGA</v>
          </cell>
          <cell r="AC421">
            <v>1101</v>
          </cell>
          <cell r="AD421">
            <v>2</v>
          </cell>
          <cell r="AE421">
            <v>461502</v>
          </cell>
        </row>
        <row r="422">
          <cell r="A422" t="str">
            <v>SMA</v>
          </cell>
          <cell r="B422">
            <v>2</v>
          </cell>
          <cell r="C422" t="str">
            <v>DRAM</v>
          </cell>
          <cell r="D422">
            <v>21</v>
          </cell>
          <cell r="E422">
            <v>3</v>
          </cell>
          <cell r="F422" t="str">
            <v xml:space="preserve">B </v>
          </cell>
          <cell r="G422">
            <v>0</v>
          </cell>
          <cell r="H422">
            <v>3462</v>
          </cell>
          <cell r="I422">
            <v>727792</v>
          </cell>
          <cell r="J422">
            <v>0</v>
          </cell>
          <cell r="K422">
            <v>0</v>
          </cell>
          <cell r="L422">
            <v>0</v>
          </cell>
          <cell r="M422">
            <v>0</v>
          </cell>
          <cell r="N422">
            <v>0</v>
          </cell>
          <cell r="O422">
            <v>15157181</v>
          </cell>
          <cell r="P422">
            <v>0</v>
          </cell>
          <cell r="Q422">
            <v>0</v>
          </cell>
          <cell r="R422">
            <v>186562</v>
          </cell>
          <cell r="S422">
            <v>3</v>
          </cell>
          <cell r="T422">
            <v>455893</v>
          </cell>
          <cell r="U422">
            <v>3747328</v>
          </cell>
          <cell r="V422">
            <v>471</v>
          </cell>
          <cell r="W422">
            <v>0</v>
          </cell>
          <cell r="X422">
            <v>0</v>
          </cell>
          <cell r="Y422">
            <v>545997</v>
          </cell>
          <cell r="Z422">
            <v>15157181</v>
          </cell>
          <cell r="AA422">
            <v>16346107</v>
          </cell>
          <cell r="AB422" t="str">
            <v>ERGA</v>
          </cell>
          <cell r="AC422">
            <v>1101</v>
          </cell>
          <cell r="AD422">
            <v>2</v>
          </cell>
          <cell r="AE422">
            <v>701981</v>
          </cell>
        </row>
        <row r="423">
          <cell r="A423" t="str">
            <v>SMA</v>
          </cell>
          <cell r="B423">
            <v>2</v>
          </cell>
          <cell r="C423" t="str">
            <v>DRAM</v>
          </cell>
          <cell r="D423">
            <v>21</v>
          </cell>
          <cell r="E423">
            <v>4</v>
          </cell>
          <cell r="F423" t="str">
            <v>A4</v>
          </cell>
          <cell r="G423">
            <v>22</v>
          </cell>
          <cell r="H423">
            <v>1</v>
          </cell>
          <cell r="I423">
            <v>18813</v>
          </cell>
          <cell r="J423">
            <v>0</v>
          </cell>
          <cell r="K423">
            <v>18813</v>
          </cell>
          <cell r="L423">
            <v>128</v>
          </cell>
          <cell r="M423">
            <v>122</v>
          </cell>
          <cell r="N423">
            <v>6</v>
          </cell>
          <cell r="O423">
            <v>81987</v>
          </cell>
          <cell r="P423">
            <v>65234</v>
          </cell>
          <cell r="Q423">
            <v>0</v>
          </cell>
          <cell r="R423">
            <v>0</v>
          </cell>
          <cell r="S423">
            <v>0</v>
          </cell>
          <cell r="T423">
            <v>0</v>
          </cell>
          <cell r="U423">
            <v>0</v>
          </cell>
          <cell r="V423">
            <v>0</v>
          </cell>
          <cell r="W423">
            <v>0</v>
          </cell>
          <cell r="X423">
            <v>0</v>
          </cell>
          <cell r="Y423">
            <v>0</v>
          </cell>
          <cell r="Z423">
            <v>147221</v>
          </cell>
          <cell r="AA423">
            <v>147221</v>
          </cell>
          <cell r="AB423" t="str">
            <v>ERGA</v>
          </cell>
          <cell r="AC423">
            <v>1101</v>
          </cell>
          <cell r="AD423">
            <v>2</v>
          </cell>
          <cell r="AE423">
            <v>18813</v>
          </cell>
        </row>
        <row r="424">
          <cell r="A424" t="str">
            <v>SMA</v>
          </cell>
          <cell r="B424">
            <v>2</v>
          </cell>
          <cell r="C424" t="str">
            <v>DRAM</v>
          </cell>
          <cell r="D424">
            <v>21</v>
          </cell>
          <cell r="E424">
            <v>4</v>
          </cell>
          <cell r="F424" t="str">
            <v>A4</v>
          </cell>
          <cell r="G424">
            <v>20</v>
          </cell>
          <cell r="H424">
            <v>3</v>
          </cell>
          <cell r="I424">
            <v>14912</v>
          </cell>
          <cell r="J424">
            <v>0</v>
          </cell>
          <cell r="K424">
            <v>0</v>
          </cell>
          <cell r="L424">
            <v>85</v>
          </cell>
          <cell r="M424">
            <v>0</v>
          </cell>
          <cell r="N424">
            <v>0</v>
          </cell>
          <cell r="O424">
            <v>115494</v>
          </cell>
          <cell r="P424">
            <v>44880</v>
          </cell>
          <cell r="Q424">
            <v>0</v>
          </cell>
          <cell r="R424">
            <v>1721</v>
          </cell>
          <cell r="S424">
            <v>0</v>
          </cell>
          <cell r="T424">
            <v>0</v>
          </cell>
          <cell r="U424">
            <v>0</v>
          </cell>
          <cell r="V424">
            <v>0</v>
          </cell>
          <cell r="W424">
            <v>0</v>
          </cell>
          <cell r="X424">
            <v>0</v>
          </cell>
          <cell r="Y424">
            <v>0</v>
          </cell>
          <cell r="Z424">
            <v>160374</v>
          </cell>
          <cell r="AA424">
            <v>162095</v>
          </cell>
          <cell r="AB424" t="str">
            <v>ERGA</v>
          </cell>
          <cell r="AC424">
            <v>1101</v>
          </cell>
          <cell r="AD424">
            <v>2</v>
          </cell>
          <cell r="AE424">
            <v>14912</v>
          </cell>
        </row>
        <row r="425">
          <cell r="A425" t="str">
            <v>SMA</v>
          </cell>
          <cell r="B425">
            <v>2</v>
          </cell>
          <cell r="C425" t="str">
            <v>DRAM</v>
          </cell>
          <cell r="D425">
            <v>21</v>
          </cell>
          <cell r="E425">
            <v>4</v>
          </cell>
          <cell r="F425" t="str">
            <v xml:space="preserve">B </v>
          </cell>
          <cell r="G425">
            <v>0</v>
          </cell>
          <cell r="H425">
            <v>968</v>
          </cell>
          <cell r="I425">
            <v>157185</v>
          </cell>
          <cell r="J425">
            <v>0</v>
          </cell>
          <cell r="K425">
            <v>0</v>
          </cell>
          <cell r="L425">
            <v>0</v>
          </cell>
          <cell r="M425">
            <v>0</v>
          </cell>
          <cell r="N425">
            <v>0</v>
          </cell>
          <cell r="O425">
            <v>1543058</v>
          </cell>
          <cell r="P425">
            <v>0</v>
          </cell>
          <cell r="Q425">
            <v>0</v>
          </cell>
          <cell r="R425">
            <v>17</v>
          </cell>
          <cell r="S425">
            <v>0</v>
          </cell>
          <cell r="T425">
            <v>63830</v>
          </cell>
          <cell r="U425">
            <v>0</v>
          </cell>
          <cell r="V425">
            <v>68911</v>
          </cell>
          <cell r="W425">
            <v>0</v>
          </cell>
          <cell r="X425">
            <v>0</v>
          </cell>
          <cell r="Y425">
            <v>0</v>
          </cell>
          <cell r="Z425">
            <v>1543058</v>
          </cell>
          <cell r="AA425">
            <v>1675816</v>
          </cell>
          <cell r="AB425" t="str">
            <v>ERGA</v>
          </cell>
          <cell r="AC425">
            <v>1101</v>
          </cell>
          <cell r="AD425">
            <v>2</v>
          </cell>
          <cell r="AE425">
            <v>147434</v>
          </cell>
        </row>
        <row r="426">
          <cell r="A426" t="str">
            <v>SMA</v>
          </cell>
          <cell r="B426">
            <v>2</v>
          </cell>
          <cell r="C426" t="str">
            <v>DRAM</v>
          </cell>
          <cell r="D426">
            <v>21</v>
          </cell>
          <cell r="E426">
            <v>4</v>
          </cell>
          <cell r="F426" t="str">
            <v>A4</v>
          </cell>
          <cell r="G426">
            <v>23</v>
          </cell>
          <cell r="H426">
            <v>1</v>
          </cell>
          <cell r="I426">
            <v>3419</v>
          </cell>
          <cell r="J426">
            <v>49</v>
          </cell>
          <cell r="K426">
            <v>1957</v>
          </cell>
          <cell r="L426">
            <v>22</v>
          </cell>
          <cell r="M426">
            <v>22</v>
          </cell>
          <cell r="N426">
            <v>0</v>
          </cell>
          <cell r="O426">
            <v>11246</v>
          </cell>
          <cell r="P426">
            <v>10252</v>
          </cell>
          <cell r="Q426">
            <v>7836</v>
          </cell>
          <cell r="R426">
            <v>0</v>
          </cell>
          <cell r="S426">
            <v>0</v>
          </cell>
          <cell r="T426">
            <v>0</v>
          </cell>
          <cell r="U426">
            <v>0</v>
          </cell>
          <cell r="V426">
            <v>0</v>
          </cell>
          <cell r="W426">
            <v>10718</v>
          </cell>
          <cell r="X426">
            <v>0</v>
          </cell>
          <cell r="Y426">
            <v>0</v>
          </cell>
          <cell r="Z426">
            <v>40052</v>
          </cell>
          <cell r="AA426">
            <v>40052</v>
          </cell>
          <cell r="AB426" t="str">
            <v>ERGA</v>
          </cell>
          <cell r="AC426">
            <v>1101</v>
          </cell>
          <cell r="AD426">
            <v>2</v>
          </cell>
          <cell r="AE426">
            <v>3419</v>
          </cell>
        </row>
        <row r="427">
          <cell r="A427" t="str">
            <v>SMA</v>
          </cell>
          <cell r="B427">
            <v>2</v>
          </cell>
          <cell r="C427" t="str">
            <v>DRAM</v>
          </cell>
          <cell r="D427">
            <v>21</v>
          </cell>
          <cell r="E427">
            <v>5</v>
          </cell>
          <cell r="F427" t="str">
            <v>A4</v>
          </cell>
          <cell r="G427">
            <v>21</v>
          </cell>
          <cell r="H427">
            <v>1</v>
          </cell>
          <cell r="I427">
            <v>9685</v>
          </cell>
          <cell r="J427">
            <v>512</v>
          </cell>
          <cell r="K427">
            <v>9173</v>
          </cell>
          <cell r="L427">
            <v>68</v>
          </cell>
          <cell r="M427">
            <v>68</v>
          </cell>
          <cell r="N427">
            <v>0</v>
          </cell>
          <cell r="O427">
            <v>90706</v>
          </cell>
          <cell r="P427">
            <v>46965</v>
          </cell>
          <cell r="Q427">
            <v>0</v>
          </cell>
          <cell r="R427">
            <v>0</v>
          </cell>
          <cell r="S427">
            <v>0</v>
          </cell>
          <cell r="T427">
            <v>0</v>
          </cell>
          <cell r="U427">
            <v>34418</v>
          </cell>
          <cell r="V427">
            <v>0</v>
          </cell>
          <cell r="W427">
            <v>0</v>
          </cell>
          <cell r="X427">
            <v>0</v>
          </cell>
          <cell r="Y427">
            <v>0</v>
          </cell>
          <cell r="Z427">
            <v>137671</v>
          </cell>
          <cell r="AA427">
            <v>137671</v>
          </cell>
          <cell r="AB427" t="str">
            <v>ERGA</v>
          </cell>
          <cell r="AC427">
            <v>1101</v>
          </cell>
          <cell r="AD427">
            <v>2</v>
          </cell>
          <cell r="AE427">
            <v>9685</v>
          </cell>
        </row>
        <row r="428">
          <cell r="A428" t="str">
            <v>SMA</v>
          </cell>
          <cell r="B428">
            <v>2</v>
          </cell>
          <cell r="C428" t="str">
            <v>DRAM</v>
          </cell>
          <cell r="D428">
            <v>21</v>
          </cell>
          <cell r="E428">
            <v>5</v>
          </cell>
          <cell r="F428" t="str">
            <v>A4</v>
          </cell>
          <cell r="G428">
            <v>20</v>
          </cell>
          <cell r="H428">
            <v>13</v>
          </cell>
          <cell r="I428">
            <v>67508</v>
          </cell>
          <cell r="J428">
            <v>0</v>
          </cell>
          <cell r="K428">
            <v>0</v>
          </cell>
          <cell r="L428">
            <v>322</v>
          </cell>
          <cell r="M428">
            <v>0</v>
          </cell>
          <cell r="N428">
            <v>0</v>
          </cell>
          <cell r="O428">
            <v>678862</v>
          </cell>
          <cell r="P428">
            <v>226386</v>
          </cell>
          <cell r="Q428">
            <v>56378</v>
          </cell>
          <cell r="R428">
            <v>5869</v>
          </cell>
          <cell r="S428">
            <v>0</v>
          </cell>
          <cell r="T428">
            <v>0</v>
          </cell>
          <cell r="U428">
            <v>137428</v>
          </cell>
          <cell r="V428">
            <v>0</v>
          </cell>
          <cell r="W428">
            <v>16045</v>
          </cell>
          <cell r="X428">
            <v>0</v>
          </cell>
          <cell r="Y428">
            <v>0</v>
          </cell>
          <cell r="Z428">
            <v>977671</v>
          </cell>
          <cell r="AA428">
            <v>983540</v>
          </cell>
          <cell r="AB428" t="str">
            <v>ERGA</v>
          </cell>
          <cell r="AC428">
            <v>1101</v>
          </cell>
          <cell r="AD428">
            <v>2</v>
          </cell>
          <cell r="AE428">
            <v>67508</v>
          </cell>
        </row>
        <row r="429">
          <cell r="A429" t="str">
            <v>SMA</v>
          </cell>
          <cell r="B429">
            <v>2</v>
          </cell>
          <cell r="C429" t="str">
            <v>DRAM</v>
          </cell>
          <cell r="D429">
            <v>21</v>
          </cell>
          <cell r="E429">
            <v>5</v>
          </cell>
          <cell r="F429" t="str">
            <v xml:space="preserve">B </v>
          </cell>
          <cell r="G429">
            <v>0</v>
          </cell>
          <cell r="H429">
            <v>709</v>
          </cell>
          <cell r="I429">
            <v>269904</v>
          </cell>
          <cell r="J429">
            <v>0</v>
          </cell>
          <cell r="K429">
            <v>0</v>
          </cell>
          <cell r="L429">
            <v>0</v>
          </cell>
          <cell r="M429">
            <v>0</v>
          </cell>
          <cell r="N429">
            <v>0</v>
          </cell>
          <cell r="O429">
            <v>5234998</v>
          </cell>
          <cell r="P429">
            <v>0</v>
          </cell>
          <cell r="Q429">
            <v>0</v>
          </cell>
          <cell r="R429">
            <v>42724</v>
          </cell>
          <cell r="S429">
            <v>0</v>
          </cell>
          <cell r="T429">
            <v>0</v>
          </cell>
          <cell r="U429">
            <v>1020858</v>
          </cell>
          <cell r="V429">
            <v>0</v>
          </cell>
          <cell r="W429">
            <v>0</v>
          </cell>
          <cell r="X429">
            <v>0</v>
          </cell>
          <cell r="Y429">
            <v>0</v>
          </cell>
          <cell r="Z429">
            <v>5234998</v>
          </cell>
          <cell r="AA429">
            <v>5277722</v>
          </cell>
          <cell r="AB429" t="str">
            <v>ERGA</v>
          </cell>
          <cell r="AC429">
            <v>1101</v>
          </cell>
          <cell r="AD429">
            <v>2</v>
          </cell>
          <cell r="AE429">
            <v>265897</v>
          </cell>
        </row>
        <row r="430">
          <cell r="A430" t="str">
            <v>SMA</v>
          </cell>
          <cell r="B430">
            <v>2</v>
          </cell>
          <cell r="C430" t="str">
            <v>DRAM</v>
          </cell>
          <cell r="D430">
            <v>21</v>
          </cell>
          <cell r="E430">
            <v>6</v>
          </cell>
          <cell r="F430" t="str">
            <v xml:space="preserve">B </v>
          </cell>
          <cell r="G430">
            <v>0</v>
          </cell>
          <cell r="H430">
            <v>46</v>
          </cell>
          <cell r="I430">
            <v>664660</v>
          </cell>
          <cell r="J430">
            <v>0</v>
          </cell>
          <cell r="K430">
            <v>0</v>
          </cell>
          <cell r="L430">
            <v>0</v>
          </cell>
          <cell r="M430">
            <v>0</v>
          </cell>
          <cell r="N430">
            <v>0</v>
          </cell>
          <cell r="O430">
            <v>7825265</v>
          </cell>
          <cell r="P430">
            <v>0</v>
          </cell>
          <cell r="Q430">
            <v>0</v>
          </cell>
          <cell r="R430">
            <v>85867</v>
          </cell>
          <cell r="S430">
            <v>0</v>
          </cell>
          <cell r="T430">
            <v>517884</v>
          </cell>
          <cell r="U430">
            <v>1956317</v>
          </cell>
          <cell r="V430">
            <v>0</v>
          </cell>
          <cell r="W430">
            <v>0</v>
          </cell>
          <cell r="X430">
            <v>0</v>
          </cell>
          <cell r="Y430">
            <v>0</v>
          </cell>
          <cell r="Z430">
            <v>7825265</v>
          </cell>
          <cell r="AA430">
            <v>8429016</v>
          </cell>
          <cell r="AB430" t="str">
            <v>ERGA</v>
          </cell>
          <cell r="AC430">
            <v>1101</v>
          </cell>
          <cell r="AD430">
            <v>2</v>
          </cell>
          <cell r="AE430">
            <v>664660</v>
          </cell>
        </row>
        <row r="431">
          <cell r="A431" t="str">
            <v>SMA</v>
          </cell>
          <cell r="B431">
            <v>2</v>
          </cell>
          <cell r="C431" t="str">
            <v>DRAM</v>
          </cell>
          <cell r="D431">
            <v>21</v>
          </cell>
          <cell r="E431">
            <v>7</v>
          </cell>
          <cell r="F431" t="str">
            <v>A4</v>
          </cell>
          <cell r="G431">
            <v>22</v>
          </cell>
          <cell r="H431">
            <v>2</v>
          </cell>
          <cell r="I431">
            <v>830255</v>
          </cell>
          <cell r="J431">
            <v>67116</v>
          </cell>
          <cell r="K431">
            <v>763139</v>
          </cell>
          <cell r="L431">
            <v>2298</v>
          </cell>
          <cell r="M431">
            <v>1152</v>
          </cell>
          <cell r="N431">
            <v>1146</v>
          </cell>
          <cell r="O431">
            <v>4962894</v>
          </cell>
          <cell r="P431">
            <v>2692800</v>
          </cell>
          <cell r="Q431">
            <v>1288604</v>
          </cell>
          <cell r="R431">
            <v>0</v>
          </cell>
          <cell r="S431">
            <v>0</v>
          </cell>
          <cell r="T431">
            <v>0</v>
          </cell>
          <cell r="U431">
            <v>2448595</v>
          </cell>
          <cell r="V431">
            <v>0</v>
          </cell>
          <cell r="W431">
            <v>850080</v>
          </cell>
          <cell r="X431">
            <v>0</v>
          </cell>
          <cell r="Y431">
            <v>0</v>
          </cell>
          <cell r="Z431">
            <v>9794378</v>
          </cell>
          <cell r="AA431">
            <v>9794378</v>
          </cell>
          <cell r="AB431" t="str">
            <v>ERGA</v>
          </cell>
          <cell r="AC431">
            <v>1101</v>
          </cell>
          <cell r="AD431">
            <v>2</v>
          </cell>
          <cell r="AE431">
            <v>830255</v>
          </cell>
        </row>
        <row r="432">
          <cell r="A432" t="str">
            <v>SMA</v>
          </cell>
          <cell r="B432">
            <v>2</v>
          </cell>
          <cell r="C432" t="str">
            <v>DRAM</v>
          </cell>
          <cell r="D432">
            <v>21</v>
          </cell>
          <cell r="E432">
            <v>7</v>
          </cell>
          <cell r="F432" t="str">
            <v>A4</v>
          </cell>
          <cell r="G432">
            <v>20</v>
          </cell>
          <cell r="H432">
            <v>16</v>
          </cell>
          <cell r="I432">
            <v>650025</v>
          </cell>
          <cell r="J432">
            <v>0</v>
          </cell>
          <cell r="K432">
            <v>0</v>
          </cell>
          <cell r="L432">
            <v>1006</v>
          </cell>
          <cell r="M432">
            <v>0</v>
          </cell>
          <cell r="N432">
            <v>0</v>
          </cell>
          <cell r="O432">
            <v>6339908</v>
          </cell>
          <cell r="P432">
            <v>674913</v>
          </cell>
          <cell r="Q432">
            <v>154706</v>
          </cell>
          <cell r="R432">
            <v>0</v>
          </cell>
          <cell r="S432">
            <v>0</v>
          </cell>
          <cell r="T432">
            <v>0</v>
          </cell>
          <cell r="U432">
            <v>1796698</v>
          </cell>
          <cell r="V432">
            <v>0</v>
          </cell>
          <cell r="W432">
            <v>17264</v>
          </cell>
          <cell r="X432">
            <v>0</v>
          </cell>
          <cell r="Y432">
            <v>0</v>
          </cell>
          <cell r="Z432">
            <v>7186791</v>
          </cell>
          <cell r="AA432">
            <v>7186791</v>
          </cell>
          <cell r="AB432" t="str">
            <v>ERGA</v>
          </cell>
          <cell r="AC432">
            <v>1101</v>
          </cell>
          <cell r="AD432">
            <v>2</v>
          </cell>
          <cell r="AE432">
            <v>650025</v>
          </cell>
        </row>
        <row r="433">
          <cell r="A433" t="str">
            <v>SMA</v>
          </cell>
          <cell r="B433">
            <v>2</v>
          </cell>
          <cell r="C433" t="str">
            <v>DRAM</v>
          </cell>
          <cell r="D433">
            <v>21</v>
          </cell>
          <cell r="E433">
            <v>7</v>
          </cell>
          <cell r="F433" t="str">
            <v xml:space="preserve">B </v>
          </cell>
          <cell r="G433">
            <v>0</v>
          </cell>
          <cell r="H433">
            <v>10</v>
          </cell>
          <cell r="I433">
            <v>32252</v>
          </cell>
          <cell r="J433">
            <v>0</v>
          </cell>
          <cell r="K433">
            <v>0</v>
          </cell>
          <cell r="L433">
            <v>0</v>
          </cell>
          <cell r="M433">
            <v>0</v>
          </cell>
          <cell r="N433">
            <v>0</v>
          </cell>
          <cell r="O433">
            <v>570688</v>
          </cell>
          <cell r="P433">
            <v>0</v>
          </cell>
          <cell r="Q433">
            <v>0</v>
          </cell>
          <cell r="R433">
            <v>0</v>
          </cell>
          <cell r="S433">
            <v>0</v>
          </cell>
          <cell r="T433">
            <v>0</v>
          </cell>
          <cell r="U433">
            <v>142672</v>
          </cell>
          <cell r="V433">
            <v>0</v>
          </cell>
          <cell r="W433">
            <v>0</v>
          </cell>
          <cell r="X433">
            <v>0</v>
          </cell>
          <cell r="Y433">
            <v>0</v>
          </cell>
          <cell r="Z433">
            <v>570688</v>
          </cell>
          <cell r="AA433">
            <v>570688</v>
          </cell>
          <cell r="AB433" t="str">
            <v>ERGA</v>
          </cell>
          <cell r="AC433">
            <v>1101</v>
          </cell>
          <cell r="AD433">
            <v>2</v>
          </cell>
          <cell r="AE433">
            <v>32152</v>
          </cell>
        </row>
        <row r="434">
          <cell r="A434" t="str">
            <v>SMA</v>
          </cell>
          <cell r="B434">
            <v>2</v>
          </cell>
          <cell r="C434" t="str">
            <v>DRAM</v>
          </cell>
          <cell r="D434">
            <v>21</v>
          </cell>
          <cell r="E434">
            <v>8</v>
          </cell>
          <cell r="F434" t="str">
            <v xml:space="preserve">B </v>
          </cell>
          <cell r="G434">
            <v>0</v>
          </cell>
          <cell r="H434">
            <v>11</v>
          </cell>
          <cell r="I434">
            <v>10121</v>
          </cell>
          <cell r="J434">
            <v>0</v>
          </cell>
          <cell r="K434">
            <v>0</v>
          </cell>
          <cell r="L434">
            <v>0</v>
          </cell>
          <cell r="M434">
            <v>0</v>
          </cell>
          <cell r="N434">
            <v>0</v>
          </cell>
          <cell r="O434">
            <v>210702</v>
          </cell>
          <cell r="P434">
            <v>0</v>
          </cell>
          <cell r="Q434">
            <v>0</v>
          </cell>
          <cell r="R434">
            <v>0</v>
          </cell>
          <cell r="S434">
            <v>0</v>
          </cell>
          <cell r="T434">
            <v>0</v>
          </cell>
          <cell r="U434">
            <v>52674</v>
          </cell>
          <cell r="V434">
            <v>0</v>
          </cell>
          <cell r="W434">
            <v>0</v>
          </cell>
          <cell r="X434">
            <v>0</v>
          </cell>
          <cell r="Y434">
            <v>0</v>
          </cell>
          <cell r="Z434">
            <v>210702</v>
          </cell>
          <cell r="AA434">
            <v>210702</v>
          </cell>
          <cell r="AB434" t="str">
            <v>ERGA</v>
          </cell>
          <cell r="AC434">
            <v>1101</v>
          </cell>
          <cell r="AD434">
            <v>2</v>
          </cell>
          <cell r="AE434">
            <v>9891</v>
          </cell>
        </row>
        <row r="435">
          <cell r="A435" t="str">
            <v>SMA</v>
          </cell>
          <cell r="B435">
            <v>2</v>
          </cell>
          <cell r="C435" t="str">
            <v>DRAM</v>
          </cell>
          <cell r="D435">
            <v>22</v>
          </cell>
          <cell r="E435">
            <v>1</v>
          </cell>
          <cell r="F435" t="str">
            <v xml:space="preserve">B </v>
          </cell>
          <cell r="G435">
            <v>1</v>
          </cell>
          <cell r="H435">
            <v>13304</v>
          </cell>
          <cell r="I435">
            <v>285303</v>
          </cell>
          <cell r="J435">
            <v>0</v>
          </cell>
          <cell r="K435">
            <v>0</v>
          </cell>
          <cell r="L435">
            <v>0</v>
          </cell>
          <cell r="M435">
            <v>0</v>
          </cell>
          <cell r="N435">
            <v>0</v>
          </cell>
          <cell r="O435">
            <v>4616094</v>
          </cell>
          <cell r="P435">
            <v>0</v>
          </cell>
          <cell r="Q435">
            <v>0</v>
          </cell>
          <cell r="R435">
            <v>49783</v>
          </cell>
          <cell r="S435">
            <v>0</v>
          </cell>
          <cell r="T435">
            <v>446084</v>
          </cell>
          <cell r="U435">
            <v>0</v>
          </cell>
          <cell r="V435">
            <v>25950</v>
          </cell>
          <cell r="W435">
            <v>0</v>
          </cell>
          <cell r="X435">
            <v>0</v>
          </cell>
          <cell r="Y435">
            <v>39018</v>
          </cell>
          <cell r="Z435">
            <v>4616094</v>
          </cell>
          <cell r="AA435">
            <v>5176929</v>
          </cell>
          <cell r="AB435" t="str">
            <v>ERLA</v>
          </cell>
          <cell r="AC435">
            <v>1101</v>
          </cell>
          <cell r="AD435">
            <v>2</v>
          </cell>
          <cell r="AE435">
            <v>215378</v>
          </cell>
        </row>
        <row r="436">
          <cell r="A436" t="str">
            <v>SMA</v>
          </cell>
          <cell r="B436">
            <v>2</v>
          </cell>
          <cell r="C436" t="str">
            <v>DRAM</v>
          </cell>
          <cell r="D436">
            <v>22</v>
          </cell>
          <cell r="E436">
            <v>1</v>
          </cell>
          <cell r="F436" t="str">
            <v xml:space="preserve">B </v>
          </cell>
          <cell r="G436">
            <v>2</v>
          </cell>
          <cell r="H436">
            <v>5875</v>
          </cell>
          <cell r="I436">
            <v>236287</v>
          </cell>
          <cell r="J436">
            <v>0</v>
          </cell>
          <cell r="K436">
            <v>0</v>
          </cell>
          <cell r="L436">
            <v>0</v>
          </cell>
          <cell r="M436">
            <v>0</v>
          </cell>
          <cell r="N436">
            <v>0</v>
          </cell>
          <cell r="O436">
            <v>4582980</v>
          </cell>
          <cell r="P436">
            <v>0</v>
          </cell>
          <cell r="Q436">
            <v>0</v>
          </cell>
          <cell r="R436">
            <v>39535</v>
          </cell>
          <cell r="S436">
            <v>0</v>
          </cell>
          <cell r="T436">
            <v>103961</v>
          </cell>
          <cell r="U436">
            <v>778908</v>
          </cell>
          <cell r="V436">
            <v>9307</v>
          </cell>
          <cell r="W436">
            <v>0</v>
          </cell>
          <cell r="X436">
            <v>0</v>
          </cell>
          <cell r="Y436">
            <v>32220</v>
          </cell>
          <cell r="Z436">
            <v>4582980</v>
          </cell>
          <cell r="AA436">
            <v>4768003</v>
          </cell>
          <cell r="AB436" t="str">
            <v>ERLA</v>
          </cell>
          <cell r="AC436">
            <v>1101</v>
          </cell>
          <cell r="AD436">
            <v>2</v>
          </cell>
          <cell r="AE436">
            <v>236287</v>
          </cell>
        </row>
        <row r="437">
          <cell r="A437" t="str">
            <v>SMA</v>
          </cell>
          <cell r="B437">
            <v>2</v>
          </cell>
          <cell r="C437" t="str">
            <v>DRAM</v>
          </cell>
          <cell r="D437">
            <v>22</v>
          </cell>
          <cell r="E437">
            <v>1</v>
          </cell>
          <cell r="F437" t="str">
            <v xml:space="preserve">B </v>
          </cell>
          <cell r="G437">
            <v>3</v>
          </cell>
          <cell r="H437">
            <v>10753</v>
          </cell>
          <cell r="I437">
            <v>765883</v>
          </cell>
          <cell r="J437">
            <v>0</v>
          </cell>
          <cell r="K437">
            <v>0</v>
          </cell>
          <cell r="L437">
            <v>0</v>
          </cell>
          <cell r="M437">
            <v>0</v>
          </cell>
          <cell r="N437">
            <v>0</v>
          </cell>
          <cell r="O437">
            <v>14853503</v>
          </cell>
          <cell r="P437">
            <v>0</v>
          </cell>
          <cell r="Q437">
            <v>0</v>
          </cell>
          <cell r="R437">
            <v>146068</v>
          </cell>
          <cell r="S437">
            <v>0</v>
          </cell>
          <cell r="T437">
            <v>208594</v>
          </cell>
          <cell r="U437">
            <v>2525131</v>
          </cell>
          <cell r="V437">
            <v>15140</v>
          </cell>
          <cell r="W437">
            <v>0</v>
          </cell>
          <cell r="X437">
            <v>0</v>
          </cell>
          <cell r="Y437">
            <v>66120</v>
          </cell>
          <cell r="Z437">
            <v>14853503</v>
          </cell>
          <cell r="AA437">
            <v>15289425</v>
          </cell>
          <cell r="AB437" t="str">
            <v>ERLA</v>
          </cell>
          <cell r="AC437">
            <v>1101</v>
          </cell>
          <cell r="AD437">
            <v>2</v>
          </cell>
          <cell r="AE437">
            <v>764899</v>
          </cell>
        </row>
        <row r="438">
          <cell r="A438" t="str">
            <v>SMA</v>
          </cell>
          <cell r="B438">
            <v>2</v>
          </cell>
          <cell r="C438" t="str">
            <v>DRAM</v>
          </cell>
          <cell r="D438">
            <v>22</v>
          </cell>
          <cell r="E438">
            <v>1</v>
          </cell>
          <cell r="F438" t="str">
            <v xml:space="preserve">B </v>
          </cell>
          <cell r="G438">
            <v>4</v>
          </cell>
          <cell r="H438">
            <v>2197</v>
          </cell>
          <cell r="I438">
            <v>261827</v>
          </cell>
          <cell r="J438">
            <v>0</v>
          </cell>
          <cell r="K438">
            <v>0</v>
          </cell>
          <cell r="L438">
            <v>0</v>
          </cell>
          <cell r="M438">
            <v>0</v>
          </cell>
          <cell r="N438">
            <v>0</v>
          </cell>
          <cell r="O438">
            <v>5078828</v>
          </cell>
          <cell r="P438">
            <v>0</v>
          </cell>
          <cell r="Q438">
            <v>0</v>
          </cell>
          <cell r="R438">
            <v>73106</v>
          </cell>
          <cell r="S438">
            <v>0</v>
          </cell>
          <cell r="T438">
            <v>82526</v>
          </cell>
          <cell r="U438">
            <v>863421</v>
          </cell>
          <cell r="V438">
            <v>2257</v>
          </cell>
          <cell r="W438">
            <v>0</v>
          </cell>
          <cell r="X438">
            <v>0</v>
          </cell>
          <cell r="Y438">
            <v>21887</v>
          </cell>
          <cell r="Z438">
            <v>5078828</v>
          </cell>
          <cell r="AA438">
            <v>5258604</v>
          </cell>
          <cell r="AB438" t="str">
            <v>ERLA</v>
          </cell>
          <cell r="AC438">
            <v>1101</v>
          </cell>
          <cell r="AD438">
            <v>2</v>
          </cell>
          <cell r="AE438">
            <v>261827</v>
          </cell>
        </row>
        <row r="439">
          <cell r="A439" t="str">
            <v>SMA</v>
          </cell>
          <cell r="B439">
            <v>2</v>
          </cell>
          <cell r="C439" t="str">
            <v>DRAM</v>
          </cell>
          <cell r="D439">
            <v>22</v>
          </cell>
          <cell r="E439">
            <v>1</v>
          </cell>
          <cell r="F439" t="str">
            <v xml:space="preserve">B </v>
          </cell>
          <cell r="G439">
            <v>5</v>
          </cell>
          <cell r="H439">
            <v>666</v>
          </cell>
          <cell r="I439">
            <v>113899</v>
          </cell>
          <cell r="J439">
            <v>0</v>
          </cell>
          <cell r="K439">
            <v>0</v>
          </cell>
          <cell r="L439">
            <v>0</v>
          </cell>
          <cell r="M439">
            <v>0</v>
          </cell>
          <cell r="N439">
            <v>0</v>
          </cell>
          <cell r="O439">
            <v>2209489</v>
          </cell>
          <cell r="P439">
            <v>0</v>
          </cell>
          <cell r="Q439">
            <v>0</v>
          </cell>
          <cell r="R439">
            <v>33951</v>
          </cell>
          <cell r="S439">
            <v>0</v>
          </cell>
          <cell r="T439">
            <v>48621</v>
          </cell>
          <cell r="U439">
            <v>375630</v>
          </cell>
          <cell r="V439">
            <v>752</v>
          </cell>
          <cell r="W439">
            <v>0</v>
          </cell>
          <cell r="X439">
            <v>0</v>
          </cell>
          <cell r="Y439">
            <v>8471</v>
          </cell>
          <cell r="Z439">
            <v>2209489</v>
          </cell>
          <cell r="AA439">
            <v>2301284</v>
          </cell>
          <cell r="AB439" t="str">
            <v>ERLA</v>
          </cell>
          <cell r="AC439">
            <v>1101</v>
          </cell>
          <cell r="AD439">
            <v>2</v>
          </cell>
          <cell r="AE439">
            <v>113899</v>
          </cell>
        </row>
        <row r="440">
          <cell r="A440" t="str">
            <v>SMA</v>
          </cell>
          <cell r="B440">
            <v>2</v>
          </cell>
          <cell r="C440" t="str">
            <v>DRAM</v>
          </cell>
          <cell r="D440">
            <v>22</v>
          </cell>
          <cell r="E440">
            <v>1</v>
          </cell>
          <cell r="F440" t="str">
            <v xml:space="preserve">B </v>
          </cell>
          <cell r="G440">
            <v>6</v>
          </cell>
          <cell r="H440">
            <v>350</v>
          </cell>
          <cell r="I440">
            <v>80993</v>
          </cell>
          <cell r="J440">
            <v>0</v>
          </cell>
          <cell r="K440">
            <v>0</v>
          </cell>
          <cell r="L440">
            <v>0</v>
          </cell>
          <cell r="M440">
            <v>0</v>
          </cell>
          <cell r="N440">
            <v>0</v>
          </cell>
          <cell r="O440">
            <v>1571609</v>
          </cell>
          <cell r="P440">
            <v>0</v>
          </cell>
          <cell r="Q440">
            <v>0</v>
          </cell>
          <cell r="R440">
            <v>19945</v>
          </cell>
          <cell r="S440">
            <v>0</v>
          </cell>
          <cell r="T440">
            <v>15101</v>
          </cell>
          <cell r="U440">
            <v>267263</v>
          </cell>
          <cell r="V440">
            <v>753</v>
          </cell>
          <cell r="W440">
            <v>0</v>
          </cell>
          <cell r="X440">
            <v>0</v>
          </cell>
          <cell r="Y440">
            <v>4644</v>
          </cell>
          <cell r="Z440">
            <v>1571609</v>
          </cell>
          <cell r="AA440">
            <v>1612052</v>
          </cell>
          <cell r="AB440" t="str">
            <v>ERLA</v>
          </cell>
          <cell r="AC440">
            <v>1101</v>
          </cell>
          <cell r="AD440">
            <v>2</v>
          </cell>
          <cell r="AE440">
            <v>80993</v>
          </cell>
        </row>
        <row r="441">
          <cell r="A441" t="str">
            <v>SMA</v>
          </cell>
          <cell r="B441">
            <v>2</v>
          </cell>
          <cell r="C441" t="str">
            <v>DRAM</v>
          </cell>
          <cell r="D441">
            <v>22</v>
          </cell>
          <cell r="E441">
            <v>1</v>
          </cell>
          <cell r="F441" t="str">
            <v xml:space="preserve">B </v>
          </cell>
          <cell r="G441">
            <v>7</v>
          </cell>
          <cell r="H441">
            <v>88</v>
          </cell>
          <cell r="I441">
            <v>26919</v>
          </cell>
          <cell r="J441">
            <v>0</v>
          </cell>
          <cell r="K441">
            <v>0</v>
          </cell>
          <cell r="L441">
            <v>0</v>
          </cell>
          <cell r="M441">
            <v>0</v>
          </cell>
          <cell r="N441">
            <v>0</v>
          </cell>
          <cell r="O441">
            <v>540987</v>
          </cell>
          <cell r="P441">
            <v>0</v>
          </cell>
          <cell r="Q441">
            <v>0</v>
          </cell>
          <cell r="R441">
            <v>-8804</v>
          </cell>
          <cell r="S441">
            <v>0</v>
          </cell>
          <cell r="T441">
            <v>24377</v>
          </cell>
          <cell r="U441">
            <v>108249</v>
          </cell>
          <cell r="V441">
            <v>0</v>
          </cell>
          <cell r="W441">
            <v>0</v>
          </cell>
          <cell r="X441">
            <v>0</v>
          </cell>
          <cell r="Y441">
            <v>860</v>
          </cell>
          <cell r="Z441">
            <v>540987</v>
          </cell>
          <cell r="AA441">
            <v>557420</v>
          </cell>
          <cell r="AB441" t="str">
            <v>ERLA</v>
          </cell>
          <cell r="AC441">
            <v>1101</v>
          </cell>
          <cell r="AD441">
            <v>2</v>
          </cell>
          <cell r="AE441">
            <v>26919</v>
          </cell>
        </row>
        <row r="442">
          <cell r="A442" t="str">
            <v>SMA</v>
          </cell>
          <cell r="B442">
            <v>2</v>
          </cell>
          <cell r="C442" t="str">
            <v>DRAM</v>
          </cell>
          <cell r="D442">
            <v>22</v>
          </cell>
          <cell r="E442">
            <v>1</v>
          </cell>
          <cell r="F442" t="str">
            <v xml:space="preserve">B </v>
          </cell>
          <cell r="G442">
            <v>8</v>
          </cell>
          <cell r="H442">
            <v>31</v>
          </cell>
          <cell r="I442">
            <v>10440</v>
          </cell>
          <cell r="J442">
            <v>0</v>
          </cell>
          <cell r="K442">
            <v>0</v>
          </cell>
          <cell r="L442">
            <v>0</v>
          </cell>
          <cell r="M442">
            <v>0</v>
          </cell>
          <cell r="N442">
            <v>0</v>
          </cell>
          <cell r="O442">
            <v>210082</v>
          </cell>
          <cell r="P442">
            <v>0</v>
          </cell>
          <cell r="Q442">
            <v>0</v>
          </cell>
          <cell r="R442">
            <v>2048</v>
          </cell>
          <cell r="S442">
            <v>0</v>
          </cell>
          <cell r="T442">
            <v>1811</v>
          </cell>
          <cell r="U442">
            <v>42022</v>
          </cell>
          <cell r="V442">
            <v>0</v>
          </cell>
          <cell r="W442">
            <v>0</v>
          </cell>
          <cell r="X442">
            <v>0</v>
          </cell>
          <cell r="Y442">
            <v>258</v>
          </cell>
          <cell r="Z442">
            <v>210082</v>
          </cell>
          <cell r="AA442">
            <v>214199</v>
          </cell>
          <cell r="AB442" t="str">
            <v>ERLA</v>
          </cell>
          <cell r="AC442">
            <v>1101</v>
          </cell>
          <cell r="AD442">
            <v>2</v>
          </cell>
          <cell r="AE442">
            <v>10440</v>
          </cell>
        </row>
        <row r="443">
          <cell r="A443" t="str">
            <v>SMA</v>
          </cell>
          <cell r="B443">
            <v>2</v>
          </cell>
          <cell r="C443" t="str">
            <v>DRAM</v>
          </cell>
          <cell r="D443">
            <v>22</v>
          </cell>
          <cell r="E443">
            <v>1</v>
          </cell>
          <cell r="F443" t="str">
            <v xml:space="preserve">B </v>
          </cell>
          <cell r="G443">
            <v>9</v>
          </cell>
          <cell r="H443">
            <v>49</v>
          </cell>
          <cell r="I443">
            <v>13142</v>
          </cell>
          <cell r="J443">
            <v>0</v>
          </cell>
          <cell r="K443">
            <v>0</v>
          </cell>
          <cell r="L443">
            <v>0</v>
          </cell>
          <cell r="M443">
            <v>0</v>
          </cell>
          <cell r="N443">
            <v>0</v>
          </cell>
          <cell r="O443">
            <v>283778</v>
          </cell>
          <cell r="P443">
            <v>0</v>
          </cell>
          <cell r="Q443">
            <v>0</v>
          </cell>
          <cell r="R443">
            <v>3069</v>
          </cell>
          <cell r="S443">
            <v>0</v>
          </cell>
          <cell r="T443">
            <v>9691</v>
          </cell>
          <cell r="U443">
            <v>70967</v>
          </cell>
          <cell r="V443">
            <v>188</v>
          </cell>
          <cell r="W443">
            <v>0</v>
          </cell>
          <cell r="X443">
            <v>0</v>
          </cell>
          <cell r="Y443">
            <v>258</v>
          </cell>
          <cell r="Z443">
            <v>283778</v>
          </cell>
          <cell r="AA443">
            <v>296984</v>
          </cell>
          <cell r="AB443" t="str">
            <v>ERLA</v>
          </cell>
          <cell r="AC443">
            <v>1101</v>
          </cell>
          <cell r="AD443">
            <v>2</v>
          </cell>
          <cell r="AE443">
            <v>13142</v>
          </cell>
        </row>
        <row r="444">
          <cell r="A444" t="str">
            <v>SMA</v>
          </cell>
          <cell r="B444">
            <v>2</v>
          </cell>
          <cell r="C444" t="str">
            <v>DRAM</v>
          </cell>
          <cell r="D444">
            <v>22</v>
          </cell>
          <cell r="E444">
            <v>1</v>
          </cell>
          <cell r="F444" t="str">
            <v xml:space="preserve">B </v>
          </cell>
          <cell r="G444">
            <v>10</v>
          </cell>
          <cell r="H444">
            <v>34</v>
          </cell>
          <cell r="I444">
            <v>12001</v>
          </cell>
          <cell r="J444">
            <v>0</v>
          </cell>
          <cell r="K444">
            <v>0</v>
          </cell>
          <cell r="L444">
            <v>0</v>
          </cell>
          <cell r="M444">
            <v>0</v>
          </cell>
          <cell r="N444">
            <v>0</v>
          </cell>
          <cell r="O444">
            <v>317472</v>
          </cell>
          <cell r="P444">
            <v>0</v>
          </cell>
          <cell r="Q444">
            <v>0</v>
          </cell>
          <cell r="R444">
            <v>2709</v>
          </cell>
          <cell r="S444">
            <v>0</v>
          </cell>
          <cell r="T444">
            <v>24542</v>
          </cell>
          <cell r="U444">
            <v>79364</v>
          </cell>
          <cell r="V444">
            <v>0</v>
          </cell>
          <cell r="W444">
            <v>0</v>
          </cell>
          <cell r="X444">
            <v>0</v>
          </cell>
          <cell r="Y444">
            <v>43</v>
          </cell>
          <cell r="Z444">
            <v>317472</v>
          </cell>
          <cell r="AA444">
            <v>344766</v>
          </cell>
          <cell r="AB444" t="str">
            <v>ERLA</v>
          </cell>
          <cell r="AC444">
            <v>1101</v>
          </cell>
          <cell r="AD444">
            <v>2</v>
          </cell>
          <cell r="AE444">
            <v>12001</v>
          </cell>
        </row>
        <row r="445">
          <cell r="A445" t="str">
            <v>SMA</v>
          </cell>
          <cell r="B445">
            <v>2</v>
          </cell>
          <cell r="C445" t="str">
            <v>DRAM</v>
          </cell>
          <cell r="D445">
            <v>22</v>
          </cell>
          <cell r="E445">
            <v>1</v>
          </cell>
          <cell r="F445" t="str">
            <v xml:space="preserve">B </v>
          </cell>
          <cell r="G445">
            <v>11</v>
          </cell>
          <cell r="H445">
            <v>2502</v>
          </cell>
          <cell r="I445">
            <v>57750</v>
          </cell>
          <cell r="J445">
            <v>0</v>
          </cell>
          <cell r="K445">
            <v>0</v>
          </cell>
          <cell r="L445">
            <v>0</v>
          </cell>
          <cell r="M445">
            <v>0</v>
          </cell>
          <cell r="N445">
            <v>0</v>
          </cell>
          <cell r="O445">
            <v>326806</v>
          </cell>
          <cell r="P445">
            <v>0</v>
          </cell>
          <cell r="Q445">
            <v>0</v>
          </cell>
          <cell r="R445">
            <v>3336</v>
          </cell>
          <cell r="S445">
            <v>0</v>
          </cell>
          <cell r="T445">
            <v>58523</v>
          </cell>
          <cell r="U445">
            <v>0</v>
          </cell>
          <cell r="V445">
            <v>3854</v>
          </cell>
          <cell r="W445">
            <v>0</v>
          </cell>
          <cell r="X445">
            <v>0</v>
          </cell>
          <cell r="Y445">
            <v>5682</v>
          </cell>
          <cell r="Z445">
            <v>326806</v>
          </cell>
          <cell r="AA445">
            <v>398201</v>
          </cell>
          <cell r="AB445" t="str">
            <v>ERLA</v>
          </cell>
          <cell r="AC445">
            <v>1101</v>
          </cell>
          <cell r="AD445">
            <v>2</v>
          </cell>
          <cell r="AE445">
            <v>39084</v>
          </cell>
        </row>
        <row r="446">
          <cell r="A446" t="str">
            <v>SMA</v>
          </cell>
          <cell r="B446">
            <v>2</v>
          </cell>
          <cell r="C446" t="str">
            <v>DRAM</v>
          </cell>
          <cell r="D446">
            <v>22</v>
          </cell>
          <cell r="E446">
            <v>1</v>
          </cell>
          <cell r="F446" t="str">
            <v xml:space="preserve">B </v>
          </cell>
          <cell r="G446">
            <v>12</v>
          </cell>
          <cell r="H446">
            <v>1518</v>
          </cell>
          <cell r="I446">
            <v>83164</v>
          </cell>
          <cell r="J446">
            <v>0</v>
          </cell>
          <cell r="K446">
            <v>0</v>
          </cell>
          <cell r="L446">
            <v>0</v>
          </cell>
          <cell r="M446">
            <v>0</v>
          </cell>
          <cell r="N446">
            <v>0</v>
          </cell>
          <cell r="O446">
            <v>747104</v>
          </cell>
          <cell r="P446">
            <v>0</v>
          </cell>
          <cell r="Q446">
            <v>0</v>
          </cell>
          <cell r="R446">
            <v>103799</v>
          </cell>
          <cell r="S446">
            <v>0</v>
          </cell>
          <cell r="T446">
            <v>24419</v>
          </cell>
          <cell r="U446">
            <v>127070</v>
          </cell>
          <cell r="V446">
            <v>4324</v>
          </cell>
          <cell r="W446">
            <v>0</v>
          </cell>
          <cell r="X446">
            <v>0</v>
          </cell>
          <cell r="Y446">
            <v>6882</v>
          </cell>
          <cell r="Z446">
            <v>747104</v>
          </cell>
          <cell r="AA446">
            <v>886528</v>
          </cell>
          <cell r="AB446" t="str">
            <v>ERLA</v>
          </cell>
          <cell r="AC446">
            <v>1101</v>
          </cell>
          <cell r="AD446">
            <v>2</v>
          </cell>
          <cell r="AE446">
            <v>83164</v>
          </cell>
        </row>
        <row r="447">
          <cell r="A447" t="str">
            <v>SMA</v>
          </cell>
          <cell r="B447">
            <v>2</v>
          </cell>
          <cell r="C447" t="str">
            <v>DRAM</v>
          </cell>
          <cell r="D447">
            <v>22</v>
          </cell>
          <cell r="E447">
            <v>1</v>
          </cell>
          <cell r="F447" t="str">
            <v xml:space="preserve">B </v>
          </cell>
          <cell r="G447">
            <v>13</v>
          </cell>
          <cell r="H447">
            <v>102</v>
          </cell>
          <cell r="I447">
            <v>12469</v>
          </cell>
          <cell r="J447">
            <v>0</v>
          </cell>
          <cell r="K447">
            <v>0</v>
          </cell>
          <cell r="L447">
            <v>0</v>
          </cell>
          <cell r="M447">
            <v>0</v>
          </cell>
          <cell r="N447">
            <v>0</v>
          </cell>
          <cell r="O447">
            <v>162157</v>
          </cell>
          <cell r="P447">
            <v>0</v>
          </cell>
          <cell r="Q447">
            <v>0</v>
          </cell>
          <cell r="R447">
            <v>4086</v>
          </cell>
          <cell r="S447">
            <v>0</v>
          </cell>
          <cell r="T447">
            <v>5870</v>
          </cell>
          <cell r="U447">
            <v>27569</v>
          </cell>
          <cell r="V447">
            <v>94</v>
          </cell>
          <cell r="W447">
            <v>0</v>
          </cell>
          <cell r="X447">
            <v>0</v>
          </cell>
          <cell r="Y447">
            <v>602</v>
          </cell>
          <cell r="Z447">
            <v>162157</v>
          </cell>
          <cell r="AA447">
            <v>172809</v>
          </cell>
          <cell r="AB447" t="str">
            <v>ERLA</v>
          </cell>
          <cell r="AC447">
            <v>1101</v>
          </cell>
          <cell r="AD447">
            <v>2</v>
          </cell>
          <cell r="AE447">
            <v>12469</v>
          </cell>
        </row>
        <row r="448">
          <cell r="A448" t="str">
            <v>SMA</v>
          </cell>
          <cell r="B448">
            <v>2</v>
          </cell>
          <cell r="C448" t="str">
            <v>DRAM</v>
          </cell>
          <cell r="D448">
            <v>22</v>
          </cell>
          <cell r="E448">
            <v>1</v>
          </cell>
          <cell r="F448" t="str">
            <v xml:space="preserve">B </v>
          </cell>
          <cell r="G448">
            <v>14</v>
          </cell>
          <cell r="H448">
            <v>8</v>
          </cell>
          <cell r="I448">
            <v>1375</v>
          </cell>
          <cell r="J448">
            <v>0</v>
          </cell>
          <cell r="K448">
            <v>0</v>
          </cell>
          <cell r="L448">
            <v>0</v>
          </cell>
          <cell r="M448">
            <v>0</v>
          </cell>
          <cell r="N448">
            <v>0</v>
          </cell>
          <cell r="O448">
            <v>17676</v>
          </cell>
          <cell r="P448">
            <v>0</v>
          </cell>
          <cell r="Q448">
            <v>0</v>
          </cell>
          <cell r="R448">
            <v>107</v>
          </cell>
          <cell r="S448">
            <v>0</v>
          </cell>
          <cell r="T448">
            <v>32</v>
          </cell>
          <cell r="U448">
            <v>3005</v>
          </cell>
          <cell r="V448">
            <v>0</v>
          </cell>
          <cell r="W448">
            <v>0</v>
          </cell>
          <cell r="X448">
            <v>0</v>
          </cell>
          <cell r="Y448">
            <v>43</v>
          </cell>
          <cell r="Z448">
            <v>17676</v>
          </cell>
          <cell r="AA448">
            <v>17858</v>
          </cell>
          <cell r="AB448" t="str">
            <v>ERLA</v>
          </cell>
          <cell r="AC448">
            <v>1101</v>
          </cell>
          <cell r="AD448">
            <v>2</v>
          </cell>
          <cell r="AE448">
            <v>1375</v>
          </cell>
        </row>
        <row r="449">
          <cell r="A449" t="str">
            <v>SMA</v>
          </cell>
          <cell r="B449">
            <v>2</v>
          </cell>
          <cell r="C449" t="str">
            <v>DRAM</v>
          </cell>
          <cell r="D449">
            <v>22</v>
          </cell>
          <cell r="E449">
            <v>1</v>
          </cell>
          <cell r="F449" t="str">
            <v xml:space="preserve">B </v>
          </cell>
          <cell r="G449">
            <v>15</v>
          </cell>
          <cell r="H449">
            <v>35</v>
          </cell>
          <cell r="I449">
            <v>-8549</v>
          </cell>
          <cell r="J449">
            <v>0</v>
          </cell>
          <cell r="K449">
            <v>0</v>
          </cell>
          <cell r="L449">
            <v>0</v>
          </cell>
          <cell r="M449">
            <v>0</v>
          </cell>
          <cell r="N449">
            <v>0</v>
          </cell>
          <cell r="O449">
            <v>-203748</v>
          </cell>
          <cell r="P449">
            <v>0</v>
          </cell>
          <cell r="Q449">
            <v>0</v>
          </cell>
          <cell r="R449">
            <v>1204</v>
          </cell>
          <cell r="S449">
            <v>0</v>
          </cell>
          <cell r="T449">
            <v>2269</v>
          </cell>
          <cell r="U449">
            <v>-55143</v>
          </cell>
          <cell r="V449">
            <v>94</v>
          </cell>
          <cell r="W449">
            <v>0</v>
          </cell>
          <cell r="X449">
            <v>0</v>
          </cell>
          <cell r="Y449">
            <v>43</v>
          </cell>
          <cell r="Z449">
            <v>-203748</v>
          </cell>
          <cell r="AA449">
            <v>-200138</v>
          </cell>
          <cell r="AB449" t="str">
            <v>ERLA</v>
          </cell>
          <cell r="AC449">
            <v>1101</v>
          </cell>
          <cell r="AD449">
            <v>2</v>
          </cell>
          <cell r="AE449">
            <v>-8549</v>
          </cell>
        </row>
        <row r="450">
          <cell r="A450" t="str">
            <v>SMA</v>
          </cell>
          <cell r="B450">
            <v>2</v>
          </cell>
          <cell r="C450" t="str">
            <v>DRAM</v>
          </cell>
          <cell r="D450">
            <v>22</v>
          </cell>
          <cell r="E450">
            <v>2</v>
          </cell>
          <cell r="F450" t="str">
            <v>A4</v>
          </cell>
          <cell r="G450">
            <v>22</v>
          </cell>
          <cell r="H450">
            <v>1</v>
          </cell>
          <cell r="I450">
            <v>248285</v>
          </cell>
          <cell r="J450">
            <v>21361</v>
          </cell>
          <cell r="K450">
            <v>226924</v>
          </cell>
          <cell r="L450">
            <v>1308</v>
          </cell>
          <cell r="M450">
            <v>654</v>
          </cell>
          <cell r="N450">
            <v>654</v>
          </cell>
          <cell r="O450">
            <v>1755464</v>
          </cell>
          <cell r="P450">
            <v>1805912</v>
          </cell>
          <cell r="Q450">
            <v>15343</v>
          </cell>
          <cell r="R450">
            <v>0</v>
          </cell>
          <cell r="S450">
            <v>0</v>
          </cell>
          <cell r="T450">
            <v>0</v>
          </cell>
          <cell r="U450">
            <v>894180</v>
          </cell>
          <cell r="V450">
            <v>0</v>
          </cell>
          <cell r="W450">
            <v>0</v>
          </cell>
          <cell r="X450">
            <v>0</v>
          </cell>
          <cell r="Y450">
            <v>0</v>
          </cell>
          <cell r="Z450">
            <v>3576719</v>
          </cell>
          <cell r="AA450">
            <v>3576719</v>
          </cell>
          <cell r="AB450" t="str">
            <v>ERLA</v>
          </cell>
          <cell r="AC450">
            <v>1101</v>
          </cell>
          <cell r="AD450">
            <v>2</v>
          </cell>
          <cell r="AE450">
            <v>248285</v>
          </cell>
        </row>
        <row r="451">
          <cell r="A451" t="str">
            <v>SMA</v>
          </cell>
          <cell r="B451">
            <v>2</v>
          </cell>
          <cell r="C451" t="str">
            <v>DRAM</v>
          </cell>
          <cell r="D451">
            <v>22</v>
          </cell>
          <cell r="E451">
            <v>2</v>
          </cell>
          <cell r="F451" t="str">
            <v>A4</v>
          </cell>
          <cell r="G451">
            <v>20</v>
          </cell>
          <cell r="H451">
            <v>3</v>
          </cell>
          <cell r="I451">
            <v>27716</v>
          </cell>
          <cell r="J451">
            <v>0</v>
          </cell>
          <cell r="K451">
            <v>0</v>
          </cell>
          <cell r="L451">
            <v>226</v>
          </cell>
          <cell r="M451">
            <v>0</v>
          </cell>
          <cell r="N451">
            <v>0</v>
          </cell>
          <cell r="O451">
            <v>318032</v>
          </cell>
          <cell r="P451">
            <v>176883</v>
          </cell>
          <cell r="Q451">
            <v>31084</v>
          </cell>
          <cell r="R451">
            <v>0</v>
          </cell>
          <cell r="S451">
            <v>0</v>
          </cell>
          <cell r="T451">
            <v>0</v>
          </cell>
          <cell r="U451">
            <v>137370</v>
          </cell>
          <cell r="V451">
            <v>0</v>
          </cell>
          <cell r="W451">
            <v>23480</v>
          </cell>
          <cell r="X451">
            <v>0</v>
          </cell>
          <cell r="Y451">
            <v>0</v>
          </cell>
          <cell r="Z451">
            <v>549479</v>
          </cell>
          <cell r="AA451">
            <v>549479</v>
          </cell>
          <cell r="AB451" t="str">
            <v>ERLA</v>
          </cell>
          <cell r="AC451">
            <v>1101</v>
          </cell>
          <cell r="AD451">
            <v>2</v>
          </cell>
          <cell r="AE451">
            <v>27716</v>
          </cell>
        </row>
        <row r="452">
          <cell r="A452" t="str">
            <v>SMA</v>
          </cell>
          <cell r="B452">
            <v>2</v>
          </cell>
          <cell r="C452" t="str">
            <v>DRAM</v>
          </cell>
          <cell r="D452">
            <v>22</v>
          </cell>
          <cell r="E452">
            <v>2</v>
          </cell>
          <cell r="F452" t="str">
            <v xml:space="preserve">B </v>
          </cell>
          <cell r="G452">
            <v>0</v>
          </cell>
          <cell r="H452">
            <v>474</v>
          </cell>
          <cell r="I452">
            <v>142519</v>
          </cell>
          <cell r="J452">
            <v>0</v>
          </cell>
          <cell r="K452">
            <v>0</v>
          </cell>
          <cell r="L452">
            <v>0</v>
          </cell>
          <cell r="M452">
            <v>0</v>
          </cell>
          <cell r="N452">
            <v>0</v>
          </cell>
          <cell r="O452">
            <v>2966961</v>
          </cell>
          <cell r="P452">
            <v>0</v>
          </cell>
          <cell r="Q452">
            <v>0</v>
          </cell>
          <cell r="R452">
            <v>16773</v>
          </cell>
          <cell r="S452">
            <v>364</v>
          </cell>
          <cell r="T452">
            <v>262049</v>
          </cell>
          <cell r="U452">
            <v>734268</v>
          </cell>
          <cell r="V452">
            <v>1510</v>
          </cell>
          <cell r="W452">
            <v>0</v>
          </cell>
          <cell r="X452">
            <v>0</v>
          </cell>
          <cell r="Y452">
            <v>4240</v>
          </cell>
          <cell r="Z452">
            <v>2966961</v>
          </cell>
          <cell r="AA452">
            <v>3251897</v>
          </cell>
          <cell r="AB452" t="str">
            <v>ERLA</v>
          </cell>
          <cell r="AC452">
            <v>1101</v>
          </cell>
          <cell r="AD452">
            <v>2</v>
          </cell>
          <cell r="AE452">
            <v>138070</v>
          </cell>
        </row>
        <row r="453">
          <cell r="A453" t="str">
            <v>SMA</v>
          </cell>
          <cell r="B453">
            <v>2</v>
          </cell>
          <cell r="C453" t="str">
            <v>DRAM</v>
          </cell>
          <cell r="D453">
            <v>22</v>
          </cell>
          <cell r="E453">
            <v>3</v>
          </cell>
          <cell r="F453" t="str">
            <v>A4</v>
          </cell>
          <cell r="G453">
            <v>20</v>
          </cell>
          <cell r="H453">
            <v>3</v>
          </cell>
          <cell r="I453">
            <v>5894</v>
          </cell>
          <cell r="J453">
            <v>0</v>
          </cell>
          <cell r="K453">
            <v>0</v>
          </cell>
          <cell r="L453">
            <v>32</v>
          </cell>
          <cell r="M453">
            <v>0</v>
          </cell>
          <cell r="N453">
            <v>0</v>
          </cell>
          <cell r="O453">
            <v>67633</v>
          </cell>
          <cell r="P453">
            <v>25046</v>
          </cell>
          <cell r="Q453">
            <v>276</v>
          </cell>
          <cell r="R453">
            <v>567</v>
          </cell>
          <cell r="S453">
            <v>0</v>
          </cell>
          <cell r="T453">
            <v>0</v>
          </cell>
          <cell r="U453">
            <v>23240</v>
          </cell>
          <cell r="V453">
            <v>0</v>
          </cell>
          <cell r="W453">
            <v>0</v>
          </cell>
          <cell r="X453">
            <v>0</v>
          </cell>
          <cell r="Y453">
            <v>160</v>
          </cell>
          <cell r="Z453">
            <v>92955</v>
          </cell>
          <cell r="AA453">
            <v>93682</v>
          </cell>
          <cell r="AB453" t="str">
            <v>ERLA</v>
          </cell>
          <cell r="AC453">
            <v>1101</v>
          </cell>
          <cell r="AD453">
            <v>2</v>
          </cell>
          <cell r="AE453">
            <v>5894</v>
          </cell>
        </row>
        <row r="454">
          <cell r="A454" t="str">
            <v>SMA</v>
          </cell>
          <cell r="B454">
            <v>2</v>
          </cell>
          <cell r="C454" t="str">
            <v>DRAM</v>
          </cell>
          <cell r="D454">
            <v>22</v>
          </cell>
          <cell r="E454">
            <v>3</v>
          </cell>
          <cell r="F454" t="str">
            <v xml:space="preserve">B </v>
          </cell>
          <cell r="G454">
            <v>0</v>
          </cell>
          <cell r="H454">
            <v>1673</v>
          </cell>
          <cell r="I454">
            <v>274800</v>
          </cell>
          <cell r="J454">
            <v>0</v>
          </cell>
          <cell r="K454">
            <v>0</v>
          </cell>
          <cell r="L454">
            <v>0</v>
          </cell>
          <cell r="M454">
            <v>0</v>
          </cell>
          <cell r="N454">
            <v>0</v>
          </cell>
          <cell r="O454">
            <v>5724496</v>
          </cell>
          <cell r="P454">
            <v>0</v>
          </cell>
          <cell r="Q454">
            <v>0</v>
          </cell>
          <cell r="R454">
            <v>95164</v>
          </cell>
          <cell r="S454">
            <v>71</v>
          </cell>
          <cell r="T454">
            <v>389738</v>
          </cell>
          <cell r="U454">
            <v>1414539</v>
          </cell>
          <cell r="V454">
            <v>1508</v>
          </cell>
          <cell r="W454">
            <v>0</v>
          </cell>
          <cell r="X454">
            <v>0</v>
          </cell>
          <cell r="Y454">
            <v>27360</v>
          </cell>
          <cell r="Z454">
            <v>5724496</v>
          </cell>
          <cell r="AA454">
            <v>6238337</v>
          </cell>
          <cell r="AB454" t="str">
            <v>ERLA</v>
          </cell>
          <cell r="AC454">
            <v>1101</v>
          </cell>
          <cell r="AD454">
            <v>2</v>
          </cell>
          <cell r="AE454">
            <v>262119</v>
          </cell>
        </row>
        <row r="455">
          <cell r="A455" t="str">
            <v>SMA</v>
          </cell>
          <cell r="B455">
            <v>2</v>
          </cell>
          <cell r="C455" t="str">
            <v>DRAM</v>
          </cell>
          <cell r="D455">
            <v>22</v>
          </cell>
          <cell r="E455">
            <v>4</v>
          </cell>
          <cell r="F455" t="str">
            <v>A4</v>
          </cell>
          <cell r="G455">
            <v>20</v>
          </cell>
          <cell r="H455">
            <v>4</v>
          </cell>
          <cell r="I455">
            <v>3352</v>
          </cell>
          <cell r="J455">
            <v>0</v>
          </cell>
          <cell r="K455">
            <v>0</v>
          </cell>
          <cell r="L455">
            <v>33</v>
          </cell>
          <cell r="M455">
            <v>0</v>
          </cell>
          <cell r="N455">
            <v>0</v>
          </cell>
          <cell r="O455">
            <v>25962</v>
          </cell>
          <cell r="P455">
            <v>17424</v>
          </cell>
          <cell r="Q455">
            <v>4097</v>
          </cell>
          <cell r="R455">
            <v>0</v>
          </cell>
          <cell r="S455">
            <v>0</v>
          </cell>
          <cell r="T455">
            <v>0</v>
          </cell>
          <cell r="U455">
            <v>0</v>
          </cell>
          <cell r="V455">
            <v>0</v>
          </cell>
          <cell r="W455">
            <v>2112</v>
          </cell>
          <cell r="X455">
            <v>0</v>
          </cell>
          <cell r="Y455">
            <v>0</v>
          </cell>
          <cell r="Z455">
            <v>49595</v>
          </cell>
          <cell r="AA455">
            <v>49595</v>
          </cell>
          <cell r="AB455" t="str">
            <v>ERLA</v>
          </cell>
          <cell r="AC455">
            <v>1101</v>
          </cell>
          <cell r="AD455">
            <v>2</v>
          </cell>
          <cell r="AE455">
            <v>3352</v>
          </cell>
        </row>
        <row r="456">
          <cell r="A456" t="str">
            <v>SMA</v>
          </cell>
          <cell r="B456">
            <v>2</v>
          </cell>
          <cell r="C456" t="str">
            <v>DRAM</v>
          </cell>
          <cell r="D456">
            <v>22</v>
          </cell>
          <cell r="E456">
            <v>4</v>
          </cell>
          <cell r="F456" t="str">
            <v xml:space="preserve">B </v>
          </cell>
          <cell r="G456">
            <v>0</v>
          </cell>
          <cell r="H456">
            <v>2532</v>
          </cell>
          <cell r="I456">
            <v>381765</v>
          </cell>
          <cell r="J456">
            <v>0</v>
          </cell>
          <cell r="K456">
            <v>0</v>
          </cell>
          <cell r="L456">
            <v>0</v>
          </cell>
          <cell r="M456">
            <v>0</v>
          </cell>
          <cell r="N456">
            <v>0</v>
          </cell>
          <cell r="O456">
            <v>3678091</v>
          </cell>
          <cell r="P456">
            <v>0</v>
          </cell>
          <cell r="Q456">
            <v>0</v>
          </cell>
          <cell r="R456">
            <v>-120413</v>
          </cell>
          <cell r="S456">
            <v>0</v>
          </cell>
          <cell r="T456">
            <v>393146</v>
          </cell>
          <cell r="U456">
            <v>0</v>
          </cell>
          <cell r="V456">
            <v>217419</v>
          </cell>
          <cell r="W456">
            <v>0</v>
          </cell>
          <cell r="X456">
            <v>0</v>
          </cell>
          <cell r="Y456">
            <v>0</v>
          </cell>
          <cell r="Z456">
            <v>3678091</v>
          </cell>
          <cell r="AA456">
            <v>4168243</v>
          </cell>
          <cell r="AB456" t="str">
            <v>ERLA</v>
          </cell>
          <cell r="AC456">
            <v>1101</v>
          </cell>
          <cell r="AD456">
            <v>2</v>
          </cell>
          <cell r="AE456">
            <v>360928</v>
          </cell>
        </row>
        <row r="457">
          <cell r="A457" t="str">
            <v>SMA</v>
          </cell>
          <cell r="B457">
            <v>2</v>
          </cell>
          <cell r="C457" t="str">
            <v>DRAM</v>
          </cell>
          <cell r="D457">
            <v>22</v>
          </cell>
          <cell r="E457">
            <v>5</v>
          </cell>
          <cell r="F457" t="str">
            <v>A4</v>
          </cell>
          <cell r="G457">
            <v>20</v>
          </cell>
          <cell r="H457">
            <v>1</v>
          </cell>
          <cell r="I457">
            <v>0</v>
          </cell>
          <cell r="J457">
            <v>0</v>
          </cell>
          <cell r="K457">
            <v>0</v>
          </cell>
          <cell r="L457">
            <v>9</v>
          </cell>
          <cell r="M457">
            <v>0</v>
          </cell>
          <cell r="N457">
            <v>0</v>
          </cell>
          <cell r="O457">
            <v>0</v>
          </cell>
          <cell r="P457">
            <v>7044</v>
          </cell>
          <cell r="Q457">
            <v>0</v>
          </cell>
          <cell r="R457">
            <v>630</v>
          </cell>
          <cell r="S457">
            <v>0</v>
          </cell>
          <cell r="T457">
            <v>0</v>
          </cell>
          <cell r="U457">
            <v>1761</v>
          </cell>
          <cell r="V457">
            <v>0</v>
          </cell>
          <cell r="W457">
            <v>0</v>
          </cell>
          <cell r="X457">
            <v>0</v>
          </cell>
          <cell r="Y457">
            <v>0</v>
          </cell>
          <cell r="Z457">
            <v>7044</v>
          </cell>
          <cell r="AA457">
            <v>7674</v>
          </cell>
          <cell r="AB457" t="str">
            <v>ERLA</v>
          </cell>
          <cell r="AC457">
            <v>1101</v>
          </cell>
          <cell r="AD457">
            <v>2</v>
          </cell>
          <cell r="AE457">
            <v>0</v>
          </cell>
        </row>
        <row r="458">
          <cell r="A458" t="str">
            <v>SMA</v>
          </cell>
          <cell r="B458">
            <v>2</v>
          </cell>
          <cell r="C458" t="str">
            <v>DRAM</v>
          </cell>
          <cell r="D458">
            <v>22</v>
          </cell>
          <cell r="E458">
            <v>5</v>
          </cell>
          <cell r="F458" t="str">
            <v xml:space="preserve">B </v>
          </cell>
          <cell r="G458">
            <v>0</v>
          </cell>
          <cell r="H458">
            <v>451</v>
          </cell>
          <cell r="I458">
            <v>66770</v>
          </cell>
          <cell r="J458">
            <v>0</v>
          </cell>
          <cell r="K458">
            <v>0</v>
          </cell>
          <cell r="L458">
            <v>0</v>
          </cell>
          <cell r="M458">
            <v>0</v>
          </cell>
          <cell r="N458">
            <v>0</v>
          </cell>
          <cell r="O458">
            <v>1313764</v>
          </cell>
          <cell r="P458">
            <v>0</v>
          </cell>
          <cell r="Q458">
            <v>0</v>
          </cell>
          <cell r="R458">
            <v>19200</v>
          </cell>
          <cell r="S458">
            <v>0</v>
          </cell>
          <cell r="T458">
            <v>179183</v>
          </cell>
          <cell r="U458">
            <v>271325</v>
          </cell>
          <cell r="V458">
            <v>0</v>
          </cell>
          <cell r="W458">
            <v>0</v>
          </cell>
          <cell r="X458">
            <v>0</v>
          </cell>
          <cell r="Y458">
            <v>0</v>
          </cell>
          <cell r="Z458">
            <v>1313764</v>
          </cell>
          <cell r="AA458">
            <v>1512147</v>
          </cell>
          <cell r="AB458" t="str">
            <v>ERLA</v>
          </cell>
          <cell r="AC458">
            <v>1101</v>
          </cell>
          <cell r="AD458">
            <v>2</v>
          </cell>
          <cell r="AE458">
            <v>65007</v>
          </cell>
        </row>
        <row r="459">
          <cell r="A459" t="str">
            <v>SMA</v>
          </cell>
          <cell r="B459">
            <v>2</v>
          </cell>
          <cell r="C459" t="str">
            <v>DRAM</v>
          </cell>
          <cell r="D459">
            <v>22</v>
          </cell>
          <cell r="E459">
            <v>6</v>
          </cell>
          <cell r="F459" t="str">
            <v xml:space="preserve">B </v>
          </cell>
          <cell r="G459">
            <v>0</v>
          </cell>
          <cell r="H459">
            <v>38</v>
          </cell>
          <cell r="I459">
            <v>394268</v>
          </cell>
          <cell r="J459">
            <v>0</v>
          </cell>
          <cell r="K459">
            <v>0</v>
          </cell>
          <cell r="L459">
            <v>0</v>
          </cell>
          <cell r="M459">
            <v>0</v>
          </cell>
          <cell r="N459">
            <v>0</v>
          </cell>
          <cell r="O459">
            <v>4641846</v>
          </cell>
          <cell r="P459">
            <v>0</v>
          </cell>
          <cell r="Q459">
            <v>0</v>
          </cell>
          <cell r="R459">
            <v>55000</v>
          </cell>
          <cell r="S459">
            <v>0</v>
          </cell>
          <cell r="T459">
            <v>0</v>
          </cell>
          <cell r="U459">
            <v>1160462</v>
          </cell>
          <cell r="V459">
            <v>0</v>
          </cell>
          <cell r="W459">
            <v>0</v>
          </cell>
          <cell r="X459">
            <v>0</v>
          </cell>
          <cell r="Y459">
            <v>0</v>
          </cell>
          <cell r="Z459">
            <v>4641846</v>
          </cell>
          <cell r="AA459">
            <v>4696846</v>
          </cell>
          <cell r="AB459" t="str">
            <v>ERLA</v>
          </cell>
          <cell r="AC459">
            <v>1101</v>
          </cell>
          <cell r="AD459">
            <v>2</v>
          </cell>
          <cell r="AE459">
            <v>394268</v>
          </cell>
        </row>
        <row r="460">
          <cell r="A460" t="str">
            <v>SMA</v>
          </cell>
          <cell r="B460">
            <v>2</v>
          </cell>
          <cell r="C460" t="str">
            <v>DRAM</v>
          </cell>
          <cell r="D460">
            <v>22</v>
          </cell>
          <cell r="E460">
            <v>7</v>
          </cell>
          <cell r="F460" t="str">
            <v>A4</v>
          </cell>
          <cell r="G460">
            <v>20</v>
          </cell>
          <cell r="H460">
            <v>5</v>
          </cell>
          <cell r="I460">
            <v>85084</v>
          </cell>
          <cell r="J460">
            <v>0</v>
          </cell>
          <cell r="K460">
            <v>0</v>
          </cell>
          <cell r="L460">
            <v>319</v>
          </cell>
          <cell r="M460">
            <v>0</v>
          </cell>
          <cell r="N460">
            <v>0</v>
          </cell>
          <cell r="O460">
            <v>829853</v>
          </cell>
          <cell r="P460">
            <v>211816</v>
          </cell>
          <cell r="Q460">
            <v>34908</v>
          </cell>
          <cell r="R460">
            <v>0</v>
          </cell>
          <cell r="S460">
            <v>0</v>
          </cell>
          <cell r="T460">
            <v>0</v>
          </cell>
          <cell r="U460">
            <v>270473</v>
          </cell>
          <cell r="V460">
            <v>0</v>
          </cell>
          <cell r="W460">
            <v>5312</v>
          </cell>
          <cell r="X460">
            <v>0</v>
          </cell>
          <cell r="Y460">
            <v>0</v>
          </cell>
          <cell r="Z460">
            <v>1081889</v>
          </cell>
          <cell r="AA460">
            <v>1081889</v>
          </cell>
          <cell r="AB460" t="str">
            <v>ERLA</v>
          </cell>
          <cell r="AC460">
            <v>1101</v>
          </cell>
          <cell r="AD460">
            <v>2</v>
          </cell>
          <cell r="AE460">
            <v>85084</v>
          </cell>
        </row>
        <row r="461">
          <cell r="A461" t="str">
            <v>SMA</v>
          </cell>
          <cell r="B461">
            <v>2</v>
          </cell>
          <cell r="C461" t="str">
            <v>DRAM</v>
          </cell>
          <cell r="D461">
            <v>22</v>
          </cell>
          <cell r="E461">
            <v>7</v>
          </cell>
          <cell r="F461" t="str">
            <v xml:space="preserve">B </v>
          </cell>
          <cell r="G461">
            <v>0</v>
          </cell>
          <cell r="H461">
            <v>18</v>
          </cell>
          <cell r="I461">
            <v>19327</v>
          </cell>
          <cell r="J461">
            <v>0</v>
          </cell>
          <cell r="K461">
            <v>0</v>
          </cell>
          <cell r="L461">
            <v>0</v>
          </cell>
          <cell r="M461">
            <v>0</v>
          </cell>
          <cell r="N461">
            <v>0</v>
          </cell>
          <cell r="O461">
            <v>341987</v>
          </cell>
          <cell r="P461">
            <v>0</v>
          </cell>
          <cell r="Q461">
            <v>0</v>
          </cell>
          <cell r="R461">
            <v>762</v>
          </cell>
          <cell r="S461">
            <v>0</v>
          </cell>
          <cell r="T461">
            <v>0</v>
          </cell>
          <cell r="U461">
            <v>85497</v>
          </cell>
          <cell r="V461">
            <v>0</v>
          </cell>
          <cell r="W461">
            <v>0</v>
          </cell>
          <cell r="X461">
            <v>0</v>
          </cell>
          <cell r="Y461">
            <v>0</v>
          </cell>
          <cell r="Z461">
            <v>341987</v>
          </cell>
          <cell r="AA461">
            <v>342749</v>
          </cell>
          <cell r="AB461" t="str">
            <v>ERLA</v>
          </cell>
          <cell r="AC461">
            <v>1101</v>
          </cell>
          <cell r="AD461">
            <v>2</v>
          </cell>
          <cell r="AE461">
            <v>19244</v>
          </cell>
        </row>
        <row r="462">
          <cell r="A462" t="str">
            <v>SMA</v>
          </cell>
          <cell r="B462">
            <v>2</v>
          </cell>
          <cell r="C462" t="str">
            <v>DRAM</v>
          </cell>
          <cell r="D462">
            <v>22</v>
          </cell>
          <cell r="E462">
            <v>8</v>
          </cell>
          <cell r="F462" t="str">
            <v xml:space="preserve">B </v>
          </cell>
          <cell r="G462">
            <v>0</v>
          </cell>
          <cell r="H462">
            <v>5</v>
          </cell>
          <cell r="I462">
            <v>5846</v>
          </cell>
          <cell r="J462">
            <v>0</v>
          </cell>
          <cell r="K462">
            <v>0</v>
          </cell>
          <cell r="L462">
            <v>0</v>
          </cell>
          <cell r="M462">
            <v>0</v>
          </cell>
          <cell r="N462">
            <v>0</v>
          </cell>
          <cell r="O462">
            <v>121706</v>
          </cell>
          <cell r="P462">
            <v>0</v>
          </cell>
          <cell r="Q462">
            <v>0</v>
          </cell>
          <cell r="R462">
            <v>0</v>
          </cell>
          <cell r="S462">
            <v>0</v>
          </cell>
          <cell r="T462">
            <v>0</v>
          </cell>
          <cell r="U462">
            <v>30427</v>
          </cell>
          <cell r="V462">
            <v>0</v>
          </cell>
          <cell r="W462">
            <v>0</v>
          </cell>
          <cell r="X462">
            <v>0</v>
          </cell>
          <cell r="Y462">
            <v>0</v>
          </cell>
          <cell r="Z462">
            <v>121706</v>
          </cell>
          <cell r="AA462">
            <v>121706</v>
          </cell>
          <cell r="AB462" t="str">
            <v>ERLA</v>
          </cell>
          <cell r="AC462">
            <v>1101</v>
          </cell>
          <cell r="AD462">
            <v>2</v>
          </cell>
          <cell r="AE462">
            <v>5846</v>
          </cell>
        </row>
        <row r="463">
          <cell r="A463" t="str">
            <v>SMA</v>
          </cell>
          <cell r="B463">
            <v>2</v>
          </cell>
          <cell r="C463" t="str">
            <v>DRAM</v>
          </cell>
          <cell r="D463">
            <v>23</v>
          </cell>
          <cell r="E463">
            <v>1</v>
          </cell>
          <cell r="F463" t="str">
            <v xml:space="preserve">B </v>
          </cell>
          <cell r="G463">
            <v>1</v>
          </cell>
          <cell r="H463">
            <v>5132</v>
          </cell>
          <cell r="I463">
            <v>107594</v>
          </cell>
          <cell r="J463">
            <v>0</v>
          </cell>
          <cell r="K463">
            <v>0</v>
          </cell>
          <cell r="L463">
            <v>0</v>
          </cell>
          <cell r="M463">
            <v>0</v>
          </cell>
          <cell r="N463">
            <v>0</v>
          </cell>
          <cell r="O463">
            <v>1740737</v>
          </cell>
          <cell r="P463">
            <v>0</v>
          </cell>
          <cell r="Q463">
            <v>0</v>
          </cell>
          <cell r="R463">
            <v>17632</v>
          </cell>
          <cell r="S463">
            <v>0</v>
          </cell>
          <cell r="T463">
            <v>133840</v>
          </cell>
          <cell r="U463">
            <v>0</v>
          </cell>
          <cell r="V463">
            <v>1410</v>
          </cell>
          <cell r="W463">
            <v>0</v>
          </cell>
          <cell r="X463">
            <v>0</v>
          </cell>
          <cell r="Y463">
            <v>92039</v>
          </cell>
          <cell r="Z463">
            <v>1740737</v>
          </cell>
          <cell r="AA463">
            <v>1985658</v>
          </cell>
          <cell r="AB463" t="str">
            <v>ERAR</v>
          </cell>
          <cell r="AC463">
            <v>1101</v>
          </cell>
          <cell r="AD463">
            <v>2</v>
          </cell>
          <cell r="AE463">
            <v>83973</v>
          </cell>
        </row>
        <row r="464">
          <cell r="A464" t="str">
            <v>SMA</v>
          </cell>
          <cell r="B464">
            <v>2</v>
          </cell>
          <cell r="C464" t="str">
            <v>DRAM</v>
          </cell>
          <cell r="D464">
            <v>23</v>
          </cell>
          <cell r="E464">
            <v>1</v>
          </cell>
          <cell r="F464" t="str">
            <v xml:space="preserve">B </v>
          </cell>
          <cell r="G464">
            <v>2</v>
          </cell>
          <cell r="H464">
            <v>3239</v>
          </cell>
          <cell r="I464">
            <v>132419</v>
          </cell>
          <cell r="J464">
            <v>0</v>
          </cell>
          <cell r="K464">
            <v>0</v>
          </cell>
          <cell r="L464">
            <v>0</v>
          </cell>
          <cell r="M464">
            <v>0</v>
          </cell>
          <cell r="N464">
            <v>0</v>
          </cell>
          <cell r="O464">
            <v>2568192</v>
          </cell>
          <cell r="P464">
            <v>0</v>
          </cell>
          <cell r="Q464">
            <v>0</v>
          </cell>
          <cell r="R464">
            <v>17916</v>
          </cell>
          <cell r="S464">
            <v>0</v>
          </cell>
          <cell r="T464">
            <v>31035</v>
          </cell>
          <cell r="U464">
            <v>436460</v>
          </cell>
          <cell r="V464">
            <v>940</v>
          </cell>
          <cell r="W464">
            <v>0</v>
          </cell>
          <cell r="X464">
            <v>0</v>
          </cell>
          <cell r="Y464">
            <v>132902</v>
          </cell>
          <cell r="Z464">
            <v>2568192</v>
          </cell>
          <cell r="AA464">
            <v>2750985</v>
          </cell>
          <cell r="AB464" t="str">
            <v>ERAR</v>
          </cell>
          <cell r="AC464">
            <v>1101</v>
          </cell>
          <cell r="AD464">
            <v>2</v>
          </cell>
          <cell r="AE464">
            <v>132419</v>
          </cell>
        </row>
        <row r="465">
          <cell r="A465" t="str">
            <v>SMA</v>
          </cell>
          <cell r="B465">
            <v>2</v>
          </cell>
          <cell r="C465" t="str">
            <v>DRAM</v>
          </cell>
          <cell r="D465">
            <v>23</v>
          </cell>
          <cell r="E465">
            <v>1</v>
          </cell>
          <cell r="F465" t="str">
            <v xml:space="preserve">B </v>
          </cell>
          <cell r="G465">
            <v>3</v>
          </cell>
          <cell r="H465">
            <v>8985</v>
          </cell>
          <cell r="I465">
            <v>653834</v>
          </cell>
          <cell r="J465">
            <v>0</v>
          </cell>
          <cell r="K465">
            <v>0</v>
          </cell>
          <cell r="L465">
            <v>0</v>
          </cell>
          <cell r="M465">
            <v>0</v>
          </cell>
          <cell r="N465">
            <v>0</v>
          </cell>
          <cell r="O465">
            <v>12680537</v>
          </cell>
          <cell r="P465">
            <v>0</v>
          </cell>
          <cell r="Q465">
            <v>0</v>
          </cell>
          <cell r="R465">
            <v>83473</v>
          </cell>
          <cell r="S465">
            <v>0</v>
          </cell>
          <cell r="T465">
            <v>86484</v>
          </cell>
          <cell r="U465">
            <v>2155685</v>
          </cell>
          <cell r="V465">
            <v>2727</v>
          </cell>
          <cell r="W465">
            <v>0</v>
          </cell>
          <cell r="X465">
            <v>0</v>
          </cell>
          <cell r="Y465">
            <v>441320</v>
          </cell>
          <cell r="Z465">
            <v>12680537</v>
          </cell>
          <cell r="AA465">
            <v>13294541</v>
          </cell>
          <cell r="AB465" t="str">
            <v>ERAR</v>
          </cell>
          <cell r="AC465">
            <v>1101</v>
          </cell>
          <cell r="AD465">
            <v>2</v>
          </cell>
          <cell r="AE465">
            <v>652130</v>
          </cell>
        </row>
        <row r="466">
          <cell r="A466" t="str">
            <v>SMA</v>
          </cell>
          <cell r="B466">
            <v>2</v>
          </cell>
          <cell r="C466" t="str">
            <v>DRAM</v>
          </cell>
          <cell r="D466">
            <v>23</v>
          </cell>
          <cell r="E466">
            <v>1</v>
          </cell>
          <cell r="F466" t="str">
            <v xml:space="preserve">B </v>
          </cell>
          <cell r="G466">
            <v>4</v>
          </cell>
          <cell r="H466">
            <v>2358</v>
          </cell>
          <cell r="I466">
            <v>280865</v>
          </cell>
          <cell r="J466">
            <v>0</v>
          </cell>
          <cell r="K466">
            <v>0</v>
          </cell>
          <cell r="L466">
            <v>0</v>
          </cell>
          <cell r="M466">
            <v>0</v>
          </cell>
          <cell r="N466">
            <v>0</v>
          </cell>
          <cell r="O466">
            <v>5447919</v>
          </cell>
          <cell r="P466">
            <v>0</v>
          </cell>
          <cell r="Q466">
            <v>0</v>
          </cell>
          <cell r="R466">
            <v>49405</v>
          </cell>
          <cell r="S466">
            <v>0</v>
          </cell>
          <cell r="T466">
            <v>52333</v>
          </cell>
          <cell r="U466">
            <v>926178</v>
          </cell>
          <cell r="V466">
            <v>658</v>
          </cell>
          <cell r="W466">
            <v>0</v>
          </cell>
          <cell r="X466">
            <v>0</v>
          </cell>
          <cell r="Y466">
            <v>179388</v>
          </cell>
          <cell r="Z466">
            <v>5447919</v>
          </cell>
          <cell r="AA466">
            <v>5729703</v>
          </cell>
          <cell r="AB466" t="str">
            <v>ERAR</v>
          </cell>
          <cell r="AC466">
            <v>1101</v>
          </cell>
          <cell r="AD466">
            <v>2</v>
          </cell>
          <cell r="AE466">
            <v>280865</v>
          </cell>
        </row>
        <row r="467">
          <cell r="A467" t="str">
            <v>SMA</v>
          </cell>
          <cell r="B467">
            <v>2</v>
          </cell>
          <cell r="C467" t="str">
            <v>DRAM</v>
          </cell>
          <cell r="D467">
            <v>23</v>
          </cell>
          <cell r="E467">
            <v>1</v>
          </cell>
          <cell r="F467" t="str">
            <v xml:space="preserve">B </v>
          </cell>
          <cell r="G467">
            <v>5</v>
          </cell>
          <cell r="H467">
            <v>778</v>
          </cell>
          <cell r="I467">
            <v>131819</v>
          </cell>
          <cell r="J467">
            <v>0</v>
          </cell>
          <cell r="K467">
            <v>0</v>
          </cell>
          <cell r="L467">
            <v>0</v>
          </cell>
          <cell r="M467">
            <v>0</v>
          </cell>
          <cell r="N467">
            <v>0</v>
          </cell>
          <cell r="O467">
            <v>2556574</v>
          </cell>
          <cell r="P467">
            <v>0</v>
          </cell>
          <cell r="Q467">
            <v>0</v>
          </cell>
          <cell r="R467">
            <v>26268</v>
          </cell>
          <cell r="S467">
            <v>0</v>
          </cell>
          <cell r="T467">
            <v>25224</v>
          </cell>
          <cell r="U467">
            <v>434633</v>
          </cell>
          <cell r="V467">
            <v>377</v>
          </cell>
          <cell r="W467">
            <v>0</v>
          </cell>
          <cell r="X467">
            <v>0</v>
          </cell>
          <cell r="Y467">
            <v>239540</v>
          </cell>
          <cell r="Z467">
            <v>2556574</v>
          </cell>
          <cell r="AA467">
            <v>2847983</v>
          </cell>
          <cell r="AB467" t="str">
            <v>ERAR</v>
          </cell>
          <cell r="AC467">
            <v>1101</v>
          </cell>
          <cell r="AD467">
            <v>2</v>
          </cell>
          <cell r="AE467">
            <v>131819</v>
          </cell>
        </row>
        <row r="468">
          <cell r="A468" t="str">
            <v>SMA</v>
          </cell>
          <cell r="B468">
            <v>2</v>
          </cell>
          <cell r="C468" t="str">
            <v>DRAM</v>
          </cell>
          <cell r="D468">
            <v>23</v>
          </cell>
          <cell r="E468">
            <v>1</v>
          </cell>
          <cell r="F468" t="str">
            <v xml:space="preserve">B </v>
          </cell>
          <cell r="G468">
            <v>6</v>
          </cell>
          <cell r="H468">
            <v>472</v>
          </cell>
          <cell r="I468">
            <v>110191</v>
          </cell>
          <cell r="J468">
            <v>0</v>
          </cell>
          <cell r="K468">
            <v>0</v>
          </cell>
          <cell r="L468">
            <v>0</v>
          </cell>
          <cell r="M468">
            <v>0</v>
          </cell>
          <cell r="N468">
            <v>0</v>
          </cell>
          <cell r="O468">
            <v>2137974</v>
          </cell>
          <cell r="P468">
            <v>0</v>
          </cell>
          <cell r="Q468">
            <v>0</v>
          </cell>
          <cell r="R468">
            <v>21273</v>
          </cell>
          <cell r="S468">
            <v>0</v>
          </cell>
          <cell r="T468">
            <v>11129</v>
          </cell>
          <cell r="U468">
            <v>363548</v>
          </cell>
          <cell r="V468">
            <v>94</v>
          </cell>
          <cell r="W468">
            <v>0</v>
          </cell>
          <cell r="X468">
            <v>0</v>
          </cell>
          <cell r="Y468">
            <v>144366</v>
          </cell>
          <cell r="Z468">
            <v>2137974</v>
          </cell>
          <cell r="AA468">
            <v>2314836</v>
          </cell>
          <cell r="AB468" t="str">
            <v>ERAR</v>
          </cell>
          <cell r="AC468">
            <v>1101</v>
          </cell>
          <cell r="AD468">
            <v>2</v>
          </cell>
          <cell r="AE468">
            <v>110191</v>
          </cell>
        </row>
        <row r="469">
          <cell r="A469" t="str">
            <v>SMA</v>
          </cell>
          <cell r="B469">
            <v>2</v>
          </cell>
          <cell r="C469" t="str">
            <v>DRAM</v>
          </cell>
          <cell r="D469">
            <v>23</v>
          </cell>
          <cell r="E469">
            <v>1</v>
          </cell>
          <cell r="F469" t="str">
            <v xml:space="preserve">B </v>
          </cell>
          <cell r="G469">
            <v>7</v>
          </cell>
          <cell r="H469">
            <v>125</v>
          </cell>
          <cell r="I469">
            <v>41368</v>
          </cell>
          <cell r="J469">
            <v>0</v>
          </cell>
          <cell r="K469">
            <v>0</v>
          </cell>
          <cell r="L469">
            <v>0</v>
          </cell>
          <cell r="M469">
            <v>0</v>
          </cell>
          <cell r="N469">
            <v>0</v>
          </cell>
          <cell r="O469">
            <v>833302</v>
          </cell>
          <cell r="P469">
            <v>0</v>
          </cell>
          <cell r="Q469">
            <v>0</v>
          </cell>
          <cell r="R469">
            <v>8256</v>
          </cell>
          <cell r="S469">
            <v>0</v>
          </cell>
          <cell r="T469">
            <v>7232</v>
          </cell>
          <cell r="U469">
            <v>166708</v>
          </cell>
          <cell r="V469">
            <v>0</v>
          </cell>
          <cell r="W469">
            <v>0</v>
          </cell>
          <cell r="X469">
            <v>0</v>
          </cell>
          <cell r="Y469">
            <v>39091</v>
          </cell>
          <cell r="Z469">
            <v>833302</v>
          </cell>
          <cell r="AA469">
            <v>887881</v>
          </cell>
          <cell r="AB469" t="str">
            <v>ERAR</v>
          </cell>
          <cell r="AC469">
            <v>1101</v>
          </cell>
          <cell r="AD469">
            <v>2</v>
          </cell>
          <cell r="AE469">
            <v>41368</v>
          </cell>
        </row>
        <row r="470">
          <cell r="A470" t="str">
            <v>SMA</v>
          </cell>
          <cell r="B470">
            <v>2</v>
          </cell>
          <cell r="C470" t="str">
            <v>DRAM</v>
          </cell>
          <cell r="D470">
            <v>23</v>
          </cell>
          <cell r="E470">
            <v>1</v>
          </cell>
          <cell r="F470" t="str">
            <v xml:space="preserve">B </v>
          </cell>
          <cell r="G470">
            <v>8</v>
          </cell>
          <cell r="H470">
            <v>46</v>
          </cell>
          <cell r="I470">
            <v>19002</v>
          </cell>
          <cell r="J470">
            <v>0</v>
          </cell>
          <cell r="K470">
            <v>0</v>
          </cell>
          <cell r="L470">
            <v>0</v>
          </cell>
          <cell r="M470">
            <v>0</v>
          </cell>
          <cell r="N470">
            <v>0</v>
          </cell>
          <cell r="O470">
            <v>382378</v>
          </cell>
          <cell r="P470">
            <v>0</v>
          </cell>
          <cell r="Q470">
            <v>0</v>
          </cell>
          <cell r="R470">
            <v>3825</v>
          </cell>
          <cell r="S470">
            <v>0</v>
          </cell>
          <cell r="T470">
            <v>2971</v>
          </cell>
          <cell r="U470">
            <v>76484</v>
          </cell>
          <cell r="V470">
            <v>0</v>
          </cell>
          <cell r="W470">
            <v>0</v>
          </cell>
          <cell r="X470">
            <v>0</v>
          </cell>
          <cell r="Y470">
            <v>15956</v>
          </cell>
          <cell r="Z470">
            <v>382378</v>
          </cell>
          <cell r="AA470">
            <v>405130</v>
          </cell>
          <cell r="AB470" t="str">
            <v>ERAR</v>
          </cell>
          <cell r="AC470">
            <v>1101</v>
          </cell>
          <cell r="AD470">
            <v>2</v>
          </cell>
          <cell r="AE470">
            <v>19002</v>
          </cell>
        </row>
        <row r="471">
          <cell r="A471" t="str">
            <v>SMA</v>
          </cell>
          <cell r="B471">
            <v>2</v>
          </cell>
          <cell r="C471" t="str">
            <v>DRAM</v>
          </cell>
          <cell r="D471">
            <v>23</v>
          </cell>
          <cell r="E471">
            <v>1</v>
          </cell>
          <cell r="F471" t="str">
            <v xml:space="preserve">B </v>
          </cell>
          <cell r="G471">
            <v>9</v>
          </cell>
          <cell r="H471">
            <v>37</v>
          </cell>
          <cell r="I471">
            <v>19903</v>
          </cell>
          <cell r="J471">
            <v>0</v>
          </cell>
          <cell r="K471">
            <v>0</v>
          </cell>
          <cell r="L471">
            <v>0</v>
          </cell>
          <cell r="M471">
            <v>0</v>
          </cell>
          <cell r="N471">
            <v>0</v>
          </cell>
          <cell r="O471">
            <v>427181</v>
          </cell>
          <cell r="P471">
            <v>0</v>
          </cell>
          <cell r="Q471">
            <v>0</v>
          </cell>
          <cell r="R471">
            <v>3828</v>
          </cell>
          <cell r="S471">
            <v>0</v>
          </cell>
          <cell r="T471">
            <v>3301</v>
          </cell>
          <cell r="U471">
            <v>106804</v>
          </cell>
          <cell r="V471">
            <v>-94</v>
          </cell>
          <cell r="W471">
            <v>0</v>
          </cell>
          <cell r="X471">
            <v>0</v>
          </cell>
          <cell r="Y471">
            <v>11298</v>
          </cell>
          <cell r="Z471">
            <v>427181</v>
          </cell>
          <cell r="AA471">
            <v>445514</v>
          </cell>
          <cell r="AB471" t="str">
            <v>ERAR</v>
          </cell>
          <cell r="AC471">
            <v>1101</v>
          </cell>
          <cell r="AD471">
            <v>2</v>
          </cell>
          <cell r="AE471">
            <v>19903</v>
          </cell>
        </row>
        <row r="472">
          <cell r="A472" t="str">
            <v>SMA</v>
          </cell>
          <cell r="B472">
            <v>2</v>
          </cell>
          <cell r="C472" t="str">
            <v>DRAM</v>
          </cell>
          <cell r="D472">
            <v>23</v>
          </cell>
          <cell r="E472">
            <v>1</v>
          </cell>
          <cell r="F472" t="str">
            <v xml:space="preserve">B </v>
          </cell>
          <cell r="G472">
            <v>10</v>
          </cell>
          <cell r="H472">
            <v>10</v>
          </cell>
          <cell r="I472">
            <v>13123</v>
          </cell>
          <cell r="J472">
            <v>0</v>
          </cell>
          <cell r="K472">
            <v>0</v>
          </cell>
          <cell r="L472">
            <v>0</v>
          </cell>
          <cell r="M472">
            <v>0</v>
          </cell>
          <cell r="N472">
            <v>0</v>
          </cell>
          <cell r="O472">
            <v>281619</v>
          </cell>
          <cell r="P472">
            <v>0</v>
          </cell>
          <cell r="Q472">
            <v>0</v>
          </cell>
          <cell r="R472">
            <v>58475</v>
          </cell>
          <cell r="S472">
            <v>0</v>
          </cell>
          <cell r="T472">
            <v>-110</v>
          </cell>
          <cell r="U472">
            <v>70404</v>
          </cell>
          <cell r="V472">
            <v>0</v>
          </cell>
          <cell r="W472">
            <v>0</v>
          </cell>
          <cell r="X472">
            <v>0</v>
          </cell>
          <cell r="Y472">
            <v>443</v>
          </cell>
          <cell r="Z472">
            <v>281619</v>
          </cell>
          <cell r="AA472">
            <v>340427</v>
          </cell>
          <cell r="AB472" t="str">
            <v>ERAR</v>
          </cell>
          <cell r="AC472">
            <v>1101</v>
          </cell>
          <cell r="AD472">
            <v>2</v>
          </cell>
          <cell r="AE472">
            <v>13123</v>
          </cell>
        </row>
        <row r="473">
          <cell r="A473" t="str">
            <v>SMA</v>
          </cell>
          <cell r="B473">
            <v>2</v>
          </cell>
          <cell r="C473" t="str">
            <v>DRAM</v>
          </cell>
          <cell r="D473">
            <v>23</v>
          </cell>
          <cell r="E473">
            <v>1</v>
          </cell>
          <cell r="F473" t="str">
            <v xml:space="preserve">B </v>
          </cell>
          <cell r="G473">
            <v>11</v>
          </cell>
          <cell r="H473">
            <v>3616</v>
          </cell>
          <cell r="I473">
            <v>79096</v>
          </cell>
          <cell r="J473">
            <v>0</v>
          </cell>
          <cell r="K473">
            <v>0</v>
          </cell>
          <cell r="L473">
            <v>0</v>
          </cell>
          <cell r="M473">
            <v>0</v>
          </cell>
          <cell r="N473">
            <v>0</v>
          </cell>
          <cell r="O473">
            <v>446086</v>
          </cell>
          <cell r="P473">
            <v>0</v>
          </cell>
          <cell r="Q473">
            <v>0</v>
          </cell>
          <cell r="R473">
            <v>4773</v>
          </cell>
          <cell r="S473">
            <v>0</v>
          </cell>
          <cell r="T473">
            <v>40165</v>
          </cell>
          <cell r="U473">
            <v>0</v>
          </cell>
          <cell r="V473">
            <v>1411</v>
          </cell>
          <cell r="W473">
            <v>0</v>
          </cell>
          <cell r="X473">
            <v>0</v>
          </cell>
          <cell r="Y473">
            <v>74420</v>
          </cell>
          <cell r="Z473">
            <v>446086</v>
          </cell>
          <cell r="AA473">
            <v>566855</v>
          </cell>
          <cell r="AB473" t="str">
            <v>ERAR</v>
          </cell>
          <cell r="AC473">
            <v>1101</v>
          </cell>
          <cell r="AD473">
            <v>2</v>
          </cell>
          <cell r="AE473">
            <v>59947</v>
          </cell>
        </row>
        <row r="474">
          <cell r="A474" t="str">
            <v>SMA</v>
          </cell>
          <cell r="B474">
            <v>2</v>
          </cell>
          <cell r="C474" t="str">
            <v>DRAM</v>
          </cell>
          <cell r="D474">
            <v>23</v>
          </cell>
          <cell r="E474">
            <v>1</v>
          </cell>
          <cell r="F474" t="str">
            <v xml:space="preserve">B </v>
          </cell>
          <cell r="G474">
            <v>12</v>
          </cell>
          <cell r="H474">
            <v>2834</v>
          </cell>
          <cell r="I474">
            <v>156705</v>
          </cell>
          <cell r="J474">
            <v>0</v>
          </cell>
          <cell r="K474">
            <v>0</v>
          </cell>
          <cell r="L474">
            <v>0</v>
          </cell>
          <cell r="M474">
            <v>0</v>
          </cell>
          <cell r="N474">
            <v>0</v>
          </cell>
          <cell r="O474">
            <v>1412161</v>
          </cell>
          <cell r="P474">
            <v>0</v>
          </cell>
          <cell r="Q474">
            <v>0</v>
          </cell>
          <cell r="R474">
            <v>14015</v>
          </cell>
          <cell r="S474">
            <v>0</v>
          </cell>
          <cell r="T474">
            <v>22644</v>
          </cell>
          <cell r="U474">
            <v>240235</v>
          </cell>
          <cell r="V474">
            <v>2256</v>
          </cell>
          <cell r="W474">
            <v>0</v>
          </cell>
          <cell r="X474">
            <v>0</v>
          </cell>
          <cell r="Y474">
            <v>139044</v>
          </cell>
          <cell r="Z474">
            <v>1412161</v>
          </cell>
          <cell r="AA474">
            <v>1590120</v>
          </cell>
          <cell r="AB474" t="str">
            <v>ERAR</v>
          </cell>
          <cell r="AC474">
            <v>1101</v>
          </cell>
          <cell r="AD474">
            <v>2</v>
          </cell>
          <cell r="AE474">
            <v>156705</v>
          </cell>
        </row>
        <row r="475">
          <cell r="A475" t="str">
            <v>SMA</v>
          </cell>
          <cell r="B475">
            <v>2</v>
          </cell>
          <cell r="C475" t="str">
            <v>DRAM</v>
          </cell>
          <cell r="D475">
            <v>23</v>
          </cell>
          <cell r="E475">
            <v>1</v>
          </cell>
          <cell r="F475" t="str">
            <v xml:space="preserve">B </v>
          </cell>
          <cell r="G475">
            <v>13</v>
          </cell>
          <cell r="H475">
            <v>178</v>
          </cell>
          <cell r="I475">
            <v>20233</v>
          </cell>
          <cell r="J475">
            <v>0</v>
          </cell>
          <cell r="K475">
            <v>0</v>
          </cell>
          <cell r="L475">
            <v>0</v>
          </cell>
          <cell r="M475">
            <v>0</v>
          </cell>
          <cell r="N475">
            <v>0</v>
          </cell>
          <cell r="O475">
            <v>254830</v>
          </cell>
          <cell r="P475">
            <v>0</v>
          </cell>
          <cell r="Q475">
            <v>0</v>
          </cell>
          <cell r="R475">
            <v>2330</v>
          </cell>
          <cell r="S475">
            <v>0</v>
          </cell>
          <cell r="T475">
            <v>977</v>
          </cell>
          <cell r="U475">
            <v>43329</v>
          </cell>
          <cell r="V475">
            <v>282</v>
          </cell>
          <cell r="W475">
            <v>0</v>
          </cell>
          <cell r="X475">
            <v>0</v>
          </cell>
          <cell r="Y475">
            <v>12222</v>
          </cell>
          <cell r="Z475">
            <v>254830</v>
          </cell>
          <cell r="AA475">
            <v>270641</v>
          </cell>
          <cell r="AB475" t="str">
            <v>ERAR</v>
          </cell>
          <cell r="AC475">
            <v>1101</v>
          </cell>
          <cell r="AD475">
            <v>2</v>
          </cell>
          <cell r="AE475">
            <v>20233</v>
          </cell>
        </row>
        <row r="476">
          <cell r="A476" t="str">
            <v>SMA</v>
          </cell>
          <cell r="B476">
            <v>2</v>
          </cell>
          <cell r="C476" t="str">
            <v>DRAM</v>
          </cell>
          <cell r="D476">
            <v>23</v>
          </cell>
          <cell r="E476">
            <v>1</v>
          </cell>
          <cell r="F476" t="str">
            <v xml:space="preserve">B </v>
          </cell>
          <cell r="G476">
            <v>14</v>
          </cell>
          <cell r="H476">
            <v>16</v>
          </cell>
          <cell r="I476">
            <v>2314</v>
          </cell>
          <cell r="J476">
            <v>0</v>
          </cell>
          <cell r="K476">
            <v>0</v>
          </cell>
          <cell r="L476">
            <v>0</v>
          </cell>
          <cell r="M476">
            <v>0</v>
          </cell>
          <cell r="N476">
            <v>0</v>
          </cell>
          <cell r="O476">
            <v>28889</v>
          </cell>
          <cell r="P476">
            <v>0</v>
          </cell>
          <cell r="Q476">
            <v>0</v>
          </cell>
          <cell r="R476">
            <v>314</v>
          </cell>
          <cell r="S476">
            <v>0</v>
          </cell>
          <cell r="T476">
            <v>0</v>
          </cell>
          <cell r="U476">
            <v>4911</v>
          </cell>
          <cell r="V476">
            <v>188</v>
          </cell>
          <cell r="W476">
            <v>0</v>
          </cell>
          <cell r="X476">
            <v>0</v>
          </cell>
          <cell r="Y476">
            <v>1092</v>
          </cell>
          <cell r="Z476">
            <v>28889</v>
          </cell>
          <cell r="AA476">
            <v>30483</v>
          </cell>
          <cell r="AB476" t="str">
            <v>ERAR</v>
          </cell>
          <cell r="AC476">
            <v>1101</v>
          </cell>
          <cell r="AD476">
            <v>2</v>
          </cell>
          <cell r="AE476">
            <v>2314</v>
          </cell>
        </row>
        <row r="477">
          <cell r="A477" t="str">
            <v>SMA</v>
          </cell>
          <cell r="B477">
            <v>2</v>
          </cell>
          <cell r="C477" t="str">
            <v>DRAM</v>
          </cell>
          <cell r="D477">
            <v>23</v>
          </cell>
          <cell r="E477">
            <v>1</v>
          </cell>
          <cell r="F477" t="str">
            <v xml:space="preserve">B </v>
          </cell>
          <cell r="G477">
            <v>15</v>
          </cell>
          <cell r="H477">
            <v>18</v>
          </cell>
          <cell r="I477">
            <v>-10466</v>
          </cell>
          <cell r="J477">
            <v>0</v>
          </cell>
          <cell r="K477">
            <v>0</v>
          </cell>
          <cell r="L477">
            <v>0</v>
          </cell>
          <cell r="M477">
            <v>0</v>
          </cell>
          <cell r="N477">
            <v>0</v>
          </cell>
          <cell r="O477">
            <v>-245142</v>
          </cell>
          <cell r="P477">
            <v>0</v>
          </cell>
          <cell r="Q477">
            <v>0</v>
          </cell>
          <cell r="R477">
            <v>82</v>
          </cell>
          <cell r="S477">
            <v>0</v>
          </cell>
          <cell r="T477">
            <v>32</v>
          </cell>
          <cell r="U477">
            <v>-65085</v>
          </cell>
          <cell r="V477">
            <v>189</v>
          </cell>
          <cell r="W477">
            <v>0</v>
          </cell>
          <cell r="X477">
            <v>0</v>
          </cell>
          <cell r="Y477">
            <v>2431</v>
          </cell>
          <cell r="Z477">
            <v>-245142</v>
          </cell>
          <cell r="AA477">
            <v>-242408</v>
          </cell>
          <cell r="AB477" t="str">
            <v>ERAR</v>
          </cell>
          <cell r="AC477">
            <v>1101</v>
          </cell>
          <cell r="AD477">
            <v>2</v>
          </cell>
          <cell r="AE477">
            <v>-10466</v>
          </cell>
        </row>
        <row r="478">
          <cell r="A478" t="str">
            <v>SMA</v>
          </cell>
          <cell r="B478">
            <v>2</v>
          </cell>
          <cell r="C478" t="str">
            <v>DRAM</v>
          </cell>
          <cell r="D478">
            <v>23</v>
          </cell>
          <cell r="E478">
            <v>2</v>
          </cell>
          <cell r="F478" t="str">
            <v>A4</v>
          </cell>
          <cell r="G478">
            <v>20</v>
          </cell>
          <cell r="H478">
            <v>8</v>
          </cell>
          <cell r="I478">
            <v>126547</v>
          </cell>
          <cell r="J478">
            <v>0</v>
          </cell>
          <cell r="K478">
            <v>0</v>
          </cell>
          <cell r="L478">
            <v>606</v>
          </cell>
          <cell r="M478">
            <v>0</v>
          </cell>
          <cell r="N478">
            <v>0</v>
          </cell>
          <cell r="O478">
            <v>1452087</v>
          </cell>
          <cell r="P478">
            <v>474294</v>
          </cell>
          <cell r="Q478">
            <v>232455</v>
          </cell>
          <cell r="R478">
            <v>23979</v>
          </cell>
          <cell r="S478">
            <v>0</v>
          </cell>
          <cell r="T478">
            <v>58296</v>
          </cell>
          <cell r="U478">
            <v>555754</v>
          </cell>
          <cell r="V478">
            <v>0</v>
          </cell>
          <cell r="W478">
            <v>64179</v>
          </cell>
          <cell r="X478">
            <v>0</v>
          </cell>
          <cell r="Y478">
            <v>5658</v>
          </cell>
          <cell r="Z478">
            <v>2223015</v>
          </cell>
          <cell r="AA478">
            <v>2310948</v>
          </cell>
          <cell r="AB478" t="str">
            <v>ERAR</v>
          </cell>
          <cell r="AC478">
            <v>1101</v>
          </cell>
          <cell r="AD478">
            <v>2</v>
          </cell>
          <cell r="AE478">
            <v>126547</v>
          </cell>
        </row>
        <row r="479">
          <cell r="A479" t="str">
            <v>SMA</v>
          </cell>
          <cell r="B479">
            <v>2</v>
          </cell>
          <cell r="C479" t="str">
            <v>DRAM</v>
          </cell>
          <cell r="D479">
            <v>23</v>
          </cell>
          <cell r="E479">
            <v>2</v>
          </cell>
          <cell r="F479" t="str">
            <v xml:space="preserve">B </v>
          </cell>
          <cell r="G479">
            <v>0</v>
          </cell>
          <cell r="H479">
            <v>56</v>
          </cell>
          <cell r="I479">
            <v>34976</v>
          </cell>
          <cell r="J479">
            <v>0</v>
          </cell>
          <cell r="K479">
            <v>0</v>
          </cell>
          <cell r="L479">
            <v>0</v>
          </cell>
          <cell r="M479">
            <v>0</v>
          </cell>
          <cell r="N479">
            <v>0</v>
          </cell>
          <cell r="O479">
            <v>728140</v>
          </cell>
          <cell r="P479">
            <v>0</v>
          </cell>
          <cell r="Q479">
            <v>0</v>
          </cell>
          <cell r="R479">
            <v>4282</v>
          </cell>
          <cell r="S479">
            <v>0</v>
          </cell>
          <cell r="T479">
            <v>2104</v>
          </cell>
          <cell r="U479">
            <v>179503</v>
          </cell>
          <cell r="V479">
            <v>0</v>
          </cell>
          <cell r="W479">
            <v>0</v>
          </cell>
          <cell r="X479">
            <v>0</v>
          </cell>
          <cell r="Y479">
            <v>14199</v>
          </cell>
          <cell r="Z479">
            <v>728140</v>
          </cell>
          <cell r="AA479">
            <v>748725</v>
          </cell>
          <cell r="AB479" t="str">
            <v>ERAR</v>
          </cell>
          <cell r="AC479">
            <v>1101</v>
          </cell>
          <cell r="AD479">
            <v>2</v>
          </cell>
          <cell r="AE479">
            <v>34146</v>
          </cell>
        </row>
        <row r="480">
          <cell r="A480" t="str">
            <v>SMA</v>
          </cell>
          <cell r="B480">
            <v>2</v>
          </cell>
          <cell r="C480" t="str">
            <v>DRAM</v>
          </cell>
          <cell r="D480">
            <v>23</v>
          </cell>
          <cell r="E480">
            <v>3</v>
          </cell>
          <cell r="F480" t="str">
            <v>A4</v>
          </cell>
          <cell r="G480">
            <v>21</v>
          </cell>
          <cell r="H480">
            <v>1</v>
          </cell>
          <cell r="I480">
            <v>12914</v>
          </cell>
          <cell r="J480">
            <v>993</v>
          </cell>
          <cell r="K480">
            <v>11921</v>
          </cell>
          <cell r="L480">
            <v>60</v>
          </cell>
          <cell r="M480">
            <v>60</v>
          </cell>
          <cell r="N480">
            <v>0</v>
          </cell>
          <cell r="O480">
            <v>138018</v>
          </cell>
          <cell r="P480">
            <v>41440</v>
          </cell>
          <cell r="Q480">
            <v>0</v>
          </cell>
          <cell r="R480">
            <v>0</v>
          </cell>
          <cell r="S480">
            <v>0</v>
          </cell>
          <cell r="T480">
            <v>0</v>
          </cell>
          <cell r="U480">
            <v>44865</v>
          </cell>
          <cell r="V480">
            <v>0</v>
          </cell>
          <cell r="W480">
            <v>0</v>
          </cell>
          <cell r="X480">
            <v>0</v>
          </cell>
          <cell r="Y480">
            <v>1122</v>
          </cell>
          <cell r="Z480">
            <v>179458</v>
          </cell>
          <cell r="AA480">
            <v>180580</v>
          </cell>
          <cell r="AB480" t="str">
            <v>ERAR</v>
          </cell>
          <cell r="AC480">
            <v>1101</v>
          </cell>
          <cell r="AD480">
            <v>2</v>
          </cell>
          <cell r="AE480">
            <v>12914</v>
          </cell>
        </row>
        <row r="481">
          <cell r="A481" t="str">
            <v>SMA</v>
          </cell>
          <cell r="B481">
            <v>2</v>
          </cell>
          <cell r="C481" t="str">
            <v>DRAM</v>
          </cell>
          <cell r="D481">
            <v>23</v>
          </cell>
          <cell r="E481">
            <v>3</v>
          </cell>
          <cell r="F481" t="str">
            <v>A4</v>
          </cell>
          <cell r="G481">
            <v>20</v>
          </cell>
          <cell r="H481">
            <v>10</v>
          </cell>
          <cell r="I481">
            <v>143033</v>
          </cell>
          <cell r="J481">
            <v>0</v>
          </cell>
          <cell r="K481">
            <v>0</v>
          </cell>
          <cell r="L481">
            <v>387</v>
          </cell>
          <cell r="M481">
            <v>0</v>
          </cell>
          <cell r="N481">
            <v>0</v>
          </cell>
          <cell r="O481">
            <v>1641254</v>
          </cell>
          <cell r="P481">
            <v>302892</v>
          </cell>
          <cell r="Q481">
            <v>59185</v>
          </cell>
          <cell r="R481">
            <v>8769</v>
          </cell>
          <cell r="S481">
            <v>0</v>
          </cell>
          <cell r="T481">
            <v>0</v>
          </cell>
          <cell r="U481">
            <v>503768</v>
          </cell>
          <cell r="V481">
            <v>0</v>
          </cell>
          <cell r="W481">
            <v>11739</v>
          </cell>
          <cell r="X481">
            <v>0</v>
          </cell>
          <cell r="Y481">
            <v>9000</v>
          </cell>
          <cell r="Z481">
            <v>2015070</v>
          </cell>
          <cell r="AA481">
            <v>2032839</v>
          </cell>
          <cell r="AB481" t="str">
            <v>ERAR</v>
          </cell>
          <cell r="AC481">
            <v>1101</v>
          </cell>
          <cell r="AD481">
            <v>2</v>
          </cell>
          <cell r="AE481">
            <v>143033</v>
          </cell>
        </row>
        <row r="482">
          <cell r="A482" t="str">
            <v>SMA</v>
          </cell>
          <cell r="B482">
            <v>2</v>
          </cell>
          <cell r="C482" t="str">
            <v>DRAM</v>
          </cell>
          <cell r="D482">
            <v>23</v>
          </cell>
          <cell r="E482">
            <v>3</v>
          </cell>
          <cell r="F482" t="str">
            <v xml:space="preserve">B </v>
          </cell>
          <cell r="G482">
            <v>0</v>
          </cell>
          <cell r="H482">
            <v>2716</v>
          </cell>
          <cell r="I482">
            <v>512749</v>
          </cell>
          <cell r="J482">
            <v>0</v>
          </cell>
          <cell r="K482">
            <v>0</v>
          </cell>
          <cell r="L482">
            <v>0</v>
          </cell>
          <cell r="M482">
            <v>0</v>
          </cell>
          <cell r="N482">
            <v>0</v>
          </cell>
          <cell r="O482">
            <v>10713295</v>
          </cell>
          <cell r="P482">
            <v>0</v>
          </cell>
          <cell r="Q482">
            <v>0</v>
          </cell>
          <cell r="R482">
            <v>120874</v>
          </cell>
          <cell r="S482">
            <v>0</v>
          </cell>
          <cell r="T482">
            <v>238878</v>
          </cell>
          <cell r="U482">
            <v>2631445</v>
          </cell>
          <cell r="V482">
            <v>2167</v>
          </cell>
          <cell r="W482">
            <v>0</v>
          </cell>
          <cell r="X482">
            <v>0</v>
          </cell>
          <cell r="Y482">
            <v>466849</v>
          </cell>
          <cell r="Z482">
            <v>10713295</v>
          </cell>
          <cell r="AA482">
            <v>11542063</v>
          </cell>
          <cell r="AB482" t="str">
            <v>ERAR</v>
          </cell>
          <cell r="AC482">
            <v>1101</v>
          </cell>
          <cell r="AD482">
            <v>2</v>
          </cell>
          <cell r="AE482">
            <v>489882</v>
          </cell>
        </row>
        <row r="483">
          <cell r="A483" t="str">
            <v>SMA</v>
          </cell>
          <cell r="B483">
            <v>2</v>
          </cell>
          <cell r="C483" t="str">
            <v>DRAM</v>
          </cell>
          <cell r="D483">
            <v>23</v>
          </cell>
          <cell r="E483">
            <v>4</v>
          </cell>
          <cell r="F483" t="str">
            <v>A4</v>
          </cell>
          <cell r="G483">
            <v>20</v>
          </cell>
          <cell r="H483">
            <v>1</v>
          </cell>
          <cell r="I483">
            <v>820</v>
          </cell>
          <cell r="J483">
            <v>0</v>
          </cell>
          <cell r="K483">
            <v>0</v>
          </cell>
          <cell r="L483">
            <v>8</v>
          </cell>
          <cell r="M483">
            <v>0</v>
          </cell>
          <cell r="N483">
            <v>0</v>
          </cell>
          <cell r="O483">
            <v>6351</v>
          </cell>
          <cell r="P483">
            <v>4224</v>
          </cell>
          <cell r="Q483">
            <v>542</v>
          </cell>
          <cell r="R483">
            <v>216</v>
          </cell>
          <cell r="S483">
            <v>0</v>
          </cell>
          <cell r="T483">
            <v>0</v>
          </cell>
          <cell r="U483">
            <v>0</v>
          </cell>
          <cell r="V483">
            <v>0</v>
          </cell>
          <cell r="W483">
            <v>528</v>
          </cell>
          <cell r="X483">
            <v>0</v>
          </cell>
          <cell r="Y483">
            <v>0</v>
          </cell>
          <cell r="Z483">
            <v>11645</v>
          </cell>
          <cell r="AA483">
            <v>11861</v>
          </cell>
          <cell r="AB483" t="str">
            <v>ERAR</v>
          </cell>
          <cell r="AC483">
            <v>1101</v>
          </cell>
          <cell r="AD483">
            <v>2</v>
          </cell>
          <cell r="AE483">
            <v>820</v>
          </cell>
        </row>
        <row r="484">
          <cell r="A484" t="str">
            <v>SMA</v>
          </cell>
          <cell r="B484">
            <v>2</v>
          </cell>
          <cell r="C484" t="str">
            <v>DRAM</v>
          </cell>
          <cell r="D484">
            <v>23</v>
          </cell>
          <cell r="E484">
            <v>4</v>
          </cell>
          <cell r="F484" t="str">
            <v xml:space="preserve">B </v>
          </cell>
          <cell r="G484">
            <v>0</v>
          </cell>
          <cell r="H484">
            <v>8561</v>
          </cell>
          <cell r="I484">
            <v>542910</v>
          </cell>
          <cell r="J484">
            <v>0</v>
          </cell>
          <cell r="K484">
            <v>0</v>
          </cell>
          <cell r="L484">
            <v>0</v>
          </cell>
          <cell r="M484">
            <v>0</v>
          </cell>
          <cell r="N484">
            <v>0</v>
          </cell>
          <cell r="O484">
            <v>5327493</v>
          </cell>
          <cell r="P484">
            <v>0</v>
          </cell>
          <cell r="Q484">
            <v>0</v>
          </cell>
          <cell r="R484">
            <v>44</v>
          </cell>
          <cell r="S484">
            <v>0</v>
          </cell>
          <cell r="T484">
            <v>245657</v>
          </cell>
          <cell r="U484">
            <v>0</v>
          </cell>
          <cell r="V484">
            <v>226273</v>
          </cell>
          <cell r="W484">
            <v>0</v>
          </cell>
          <cell r="X484">
            <v>0</v>
          </cell>
          <cell r="Y484">
            <v>0</v>
          </cell>
          <cell r="Z484">
            <v>5327493</v>
          </cell>
          <cell r="AA484">
            <v>5799467</v>
          </cell>
          <cell r="AB484" t="str">
            <v>ERAR</v>
          </cell>
          <cell r="AC484">
            <v>1101</v>
          </cell>
          <cell r="AD484">
            <v>2</v>
          </cell>
          <cell r="AE484">
            <v>471094</v>
          </cell>
        </row>
        <row r="485">
          <cell r="A485" t="str">
            <v>SMA</v>
          </cell>
          <cell r="B485">
            <v>2</v>
          </cell>
          <cell r="C485" t="str">
            <v>DRAM</v>
          </cell>
          <cell r="D485">
            <v>23</v>
          </cell>
          <cell r="E485">
            <v>5</v>
          </cell>
          <cell r="F485" t="str">
            <v>A4</v>
          </cell>
          <cell r="G485">
            <v>21</v>
          </cell>
          <cell r="H485">
            <v>1</v>
          </cell>
          <cell r="I485">
            <v>9070</v>
          </cell>
          <cell r="J485">
            <v>683</v>
          </cell>
          <cell r="K485">
            <v>8387</v>
          </cell>
          <cell r="L485">
            <v>46</v>
          </cell>
          <cell r="M485">
            <v>46</v>
          </cell>
          <cell r="N485">
            <v>0</v>
          </cell>
          <cell r="O485">
            <v>96142</v>
          </cell>
          <cell r="P485">
            <v>31771</v>
          </cell>
          <cell r="Q485">
            <v>0</v>
          </cell>
          <cell r="R485">
            <v>0</v>
          </cell>
          <cell r="S485">
            <v>0</v>
          </cell>
          <cell r="T485">
            <v>0</v>
          </cell>
          <cell r="U485">
            <v>31978</v>
          </cell>
          <cell r="V485">
            <v>0</v>
          </cell>
          <cell r="W485">
            <v>0</v>
          </cell>
          <cell r="X485">
            <v>0</v>
          </cell>
          <cell r="Y485">
            <v>0</v>
          </cell>
          <cell r="Z485">
            <v>127913</v>
          </cell>
          <cell r="AA485">
            <v>127913</v>
          </cell>
          <cell r="AB485" t="str">
            <v>ERAR</v>
          </cell>
          <cell r="AC485">
            <v>1101</v>
          </cell>
          <cell r="AD485">
            <v>2</v>
          </cell>
          <cell r="AE485">
            <v>9070</v>
          </cell>
        </row>
        <row r="486">
          <cell r="A486" t="str">
            <v>SMA</v>
          </cell>
          <cell r="B486">
            <v>2</v>
          </cell>
          <cell r="C486" t="str">
            <v>DRAM</v>
          </cell>
          <cell r="D486">
            <v>23</v>
          </cell>
          <cell r="E486">
            <v>5</v>
          </cell>
          <cell r="F486" t="str">
            <v>A4</v>
          </cell>
          <cell r="G486">
            <v>20</v>
          </cell>
          <cell r="H486">
            <v>6</v>
          </cell>
          <cell r="I486">
            <v>53074</v>
          </cell>
          <cell r="J486">
            <v>0</v>
          </cell>
          <cell r="K486">
            <v>0</v>
          </cell>
          <cell r="L486">
            <v>188</v>
          </cell>
          <cell r="M486">
            <v>0</v>
          </cell>
          <cell r="N486">
            <v>0</v>
          </cell>
          <cell r="O486">
            <v>474045</v>
          </cell>
          <cell r="P486">
            <v>119161</v>
          </cell>
          <cell r="Q486">
            <v>10898</v>
          </cell>
          <cell r="R486">
            <v>5760</v>
          </cell>
          <cell r="S486">
            <v>0</v>
          </cell>
          <cell r="T486">
            <v>0</v>
          </cell>
          <cell r="U486">
            <v>28370</v>
          </cell>
          <cell r="V486">
            <v>0</v>
          </cell>
          <cell r="W486">
            <v>4305</v>
          </cell>
          <cell r="X486">
            <v>0</v>
          </cell>
          <cell r="Y486">
            <v>0</v>
          </cell>
          <cell r="Z486">
            <v>608409</v>
          </cell>
          <cell r="AA486">
            <v>614169</v>
          </cell>
          <cell r="AB486" t="str">
            <v>ERAR</v>
          </cell>
          <cell r="AC486">
            <v>1101</v>
          </cell>
          <cell r="AD486">
            <v>2</v>
          </cell>
          <cell r="AE486">
            <v>53074</v>
          </cell>
        </row>
        <row r="487">
          <cell r="A487" t="str">
            <v>SMA</v>
          </cell>
          <cell r="B487">
            <v>2</v>
          </cell>
          <cell r="C487" t="str">
            <v>DRAM</v>
          </cell>
          <cell r="D487">
            <v>23</v>
          </cell>
          <cell r="E487">
            <v>5</v>
          </cell>
          <cell r="F487" t="str">
            <v xml:space="preserve">B </v>
          </cell>
          <cell r="G487">
            <v>0</v>
          </cell>
          <cell r="H487">
            <v>470</v>
          </cell>
          <cell r="I487">
            <v>133789</v>
          </cell>
          <cell r="J487">
            <v>0</v>
          </cell>
          <cell r="K487">
            <v>0</v>
          </cell>
          <cell r="L487">
            <v>0</v>
          </cell>
          <cell r="M487">
            <v>0</v>
          </cell>
          <cell r="N487">
            <v>0</v>
          </cell>
          <cell r="O487">
            <v>2510075</v>
          </cell>
          <cell r="P487">
            <v>0</v>
          </cell>
          <cell r="Q487">
            <v>0</v>
          </cell>
          <cell r="R487">
            <v>12286</v>
          </cell>
          <cell r="S487">
            <v>0</v>
          </cell>
          <cell r="T487">
            <v>231649</v>
          </cell>
          <cell r="U487">
            <v>419779</v>
          </cell>
          <cell r="V487">
            <v>660</v>
          </cell>
          <cell r="W487">
            <v>0</v>
          </cell>
          <cell r="X487">
            <v>0</v>
          </cell>
          <cell r="Y487">
            <v>0</v>
          </cell>
          <cell r="Z487">
            <v>2510075</v>
          </cell>
          <cell r="AA487">
            <v>2754670</v>
          </cell>
          <cell r="AB487" t="str">
            <v>ERAR</v>
          </cell>
          <cell r="AC487">
            <v>1101</v>
          </cell>
          <cell r="AD487">
            <v>2</v>
          </cell>
          <cell r="AE487">
            <v>130432</v>
          </cell>
        </row>
        <row r="488">
          <cell r="A488" t="str">
            <v>SMA</v>
          </cell>
          <cell r="B488">
            <v>2</v>
          </cell>
          <cell r="C488" t="str">
            <v>DRAM</v>
          </cell>
          <cell r="D488">
            <v>23</v>
          </cell>
          <cell r="E488">
            <v>6</v>
          </cell>
          <cell r="F488" t="str">
            <v xml:space="preserve">B </v>
          </cell>
          <cell r="G488">
            <v>0</v>
          </cell>
          <cell r="H488">
            <v>24</v>
          </cell>
          <cell r="I488">
            <v>389726</v>
          </cell>
          <cell r="J488">
            <v>0</v>
          </cell>
          <cell r="K488">
            <v>0</v>
          </cell>
          <cell r="L488">
            <v>0</v>
          </cell>
          <cell r="M488">
            <v>0</v>
          </cell>
          <cell r="N488">
            <v>0</v>
          </cell>
          <cell r="O488">
            <v>4588374</v>
          </cell>
          <cell r="P488">
            <v>0</v>
          </cell>
          <cell r="Q488">
            <v>0</v>
          </cell>
          <cell r="R488">
            <v>9212</v>
          </cell>
          <cell r="S488">
            <v>0</v>
          </cell>
          <cell r="T488">
            <v>0</v>
          </cell>
          <cell r="U488">
            <v>1147093</v>
          </cell>
          <cell r="V488">
            <v>0</v>
          </cell>
          <cell r="W488">
            <v>0</v>
          </cell>
          <cell r="X488">
            <v>0</v>
          </cell>
          <cell r="Y488">
            <v>0</v>
          </cell>
          <cell r="Z488">
            <v>4588374</v>
          </cell>
          <cell r="AA488">
            <v>4597586</v>
          </cell>
          <cell r="AB488" t="str">
            <v>ERAR</v>
          </cell>
          <cell r="AC488">
            <v>1101</v>
          </cell>
          <cell r="AD488">
            <v>2</v>
          </cell>
          <cell r="AE488">
            <v>389726</v>
          </cell>
        </row>
        <row r="489">
          <cell r="A489" t="str">
            <v>SMA</v>
          </cell>
          <cell r="B489">
            <v>2</v>
          </cell>
          <cell r="C489" t="str">
            <v>DRAM</v>
          </cell>
          <cell r="D489">
            <v>23</v>
          </cell>
          <cell r="E489">
            <v>7</v>
          </cell>
          <cell r="F489" t="str">
            <v>A4</v>
          </cell>
          <cell r="G489">
            <v>22</v>
          </cell>
          <cell r="H489">
            <v>2</v>
          </cell>
          <cell r="I489">
            <v>279708</v>
          </cell>
          <cell r="J489">
            <v>26868</v>
          </cell>
          <cell r="K489">
            <v>252840</v>
          </cell>
          <cell r="L489">
            <v>1702</v>
          </cell>
          <cell r="M489">
            <v>880</v>
          </cell>
          <cell r="N489">
            <v>516</v>
          </cell>
          <cell r="O489">
            <v>1697750</v>
          </cell>
          <cell r="P489">
            <v>3326114</v>
          </cell>
          <cell r="Q489">
            <v>366326</v>
          </cell>
          <cell r="R489">
            <v>0</v>
          </cell>
          <cell r="S489">
            <v>0</v>
          </cell>
          <cell r="T489">
            <v>0</v>
          </cell>
          <cell r="U489">
            <v>1458574</v>
          </cell>
          <cell r="V489">
            <v>0</v>
          </cell>
          <cell r="W489">
            <v>444107</v>
          </cell>
          <cell r="X489">
            <v>0</v>
          </cell>
          <cell r="Y489">
            <v>0</v>
          </cell>
          <cell r="Z489">
            <v>5834297</v>
          </cell>
          <cell r="AA489">
            <v>5834297</v>
          </cell>
          <cell r="AB489" t="str">
            <v>ERAR</v>
          </cell>
          <cell r="AC489">
            <v>1101</v>
          </cell>
          <cell r="AD489">
            <v>2</v>
          </cell>
          <cell r="AE489">
            <v>279708</v>
          </cell>
        </row>
        <row r="490">
          <cell r="A490" t="str">
            <v>SMA</v>
          </cell>
          <cell r="B490">
            <v>2</v>
          </cell>
          <cell r="C490" t="str">
            <v>DRAM</v>
          </cell>
          <cell r="D490">
            <v>23</v>
          </cell>
          <cell r="E490">
            <v>7</v>
          </cell>
          <cell r="F490" t="str">
            <v>A4</v>
          </cell>
          <cell r="G490">
            <v>20</v>
          </cell>
          <cell r="H490">
            <v>10</v>
          </cell>
          <cell r="I490">
            <v>234264</v>
          </cell>
          <cell r="J490">
            <v>0</v>
          </cell>
          <cell r="K490">
            <v>0</v>
          </cell>
          <cell r="L490">
            <v>669</v>
          </cell>
          <cell r="M490">
            <v>0</v>
          </cell>
          <cell r="N490">
            <v>0</v>
          </cell>
          <cell r="O490">
            <v>2284857</v>
          </cell>
          <cell r="P490">
            <v>457496</v>
          </cell>
          <cell r="Q490">
            <v>248365</v>
          </cell>
          <cell r="R490">
            <v>0</v>
          </cell>
          <cell r="S490">
            <v>0</v>
          </cell>
          <cell r="T490">
            <v>0</v>
          </cell>
          <cell r="U490">
            <v>762952</v>
          </cell>
          <cell r="V490">
            <v>0</v>
          </cell>
          <cell r="W490">
            <v>61088</v>
          </cell>
          <cell r="X490">
            <v>0</v>
          </cell>
          <cell r="Y490">
            <v>0</v>
          </cell>
          <cell r="Z490">
            <v>3051806</v>
          </cell>
          <cell r="AA490">
            <v>3051806</v>
          </cell>
          <cell r="AB490" t="str">
            <v>ERAR</v>
          </cell>
          <cell r="AC490">
            <v>1101</v>
          </cell>
          <cell r="AD490">
            <v>2</v>
          </cell>
          <cell r="AE490">
            <v>234264</v>
          </cell>
        </row>
        <row r="491">
          <cell r="A491" t="str">
            <v>SMA</v>
          </cell>
          <cell r="B491">
            <v>2</v>
          </cell>
          <cell r="C491" t="str">
            <v>DRAM</v>
          </cell>
          <cell r="D491">
            <v>23</v>
          </cell>
          <cell r="E491">
            <v>7</v>
          </cell>
          <cell r="F491" t="str">
            <v xml:space="preserve">B </v>
          </cell>
          <cell r="G491">
            <v>0</v>
          </cell>
          <cell r="H491">
            <v>9</v>
          </cell>
          <cell r="I491">
            <v>24873</v>
          </cell>
          <cell r="J491">
            <v>0</v>
          </cell>
          <cell r="K491">
            <v>0</v>
          </cell>
          <cell r="L491">
            <v>0</v>
          </cell>
          <cell r="M491">
            <v>0</v>
          </cell>
          <cell r="N491">
            <v>0</v>
          </cell>
          <cell r="O491">
            <v>440118</v>
          </cell>
          <cell r="P491">
            <v>0</v>
          </cell>
          <cell r="Q491">
            <v>0</v>
          </cell>
          <cell r="R491">
            <v>0</v>
          </cell>
          <cell r="S491">
            <v>0</v>
          </cell>
          <cell r="T491">
            <v>0</v>
          </cell>
          <cell r="U491">
            <v>110029</v>
          </cell>
          <cell r="V491">
            <v>0</v>
          </cell>
          <cell r="W491">
            <v>0</v>
          </cell>
          <cell r="X491">
            <v>0</v>
          </cell>
          <cell r="Y491">
            <v>0</v>
          </cell>
          <cell r="Z491">
            <v>440118</v>
          </cell>
          <cell r="AA491">
            <v>440118</v>
          </cell>
          <cell r="AB491" t="str">
            <v>ERAR</v>
          </cell>
          <cell r="AC491">
            <v>1101</v>
          </cell>
          <cell r="AD491">
            <v>2</v>
          </cell>
          <cell r="AE491">
            <v>24744</v>
          </cell>
        </row>
        <row r="492">
          <cell r="A492" t="str">
            <v>SMA</v>
          </cell>
          <cell r="B492">
            <v>2</v>
          </cell>
          <cell r="C492" t="str">
            <v>DRAM</v>
          </cell>
          <cell r="D492">
            <v>23</v>
          </cell>
          <cell r="E492">
            <v>8</v>
          </cell>
          <cell r="F492" t="str">
            <v xml:space="preserve">B </v>
          </cell>
          <cell r="G492">
            <v>0</v>
          </cell>
          <cell r="H492">
            <v>6</v>
          </cell>
          <cell r="I492">
            <v>7903</v>
          </cell>
          <cell r="J492">
            <v>0</v>
          </cell>
          <cell r="K492">
            <v>0</v>
          </cell>
          <cell r="L492">
            <v>0</v>
          </cell>
          <cell r="M492">
            <v>0</v>
          </cell>
          <cell r="N492">
            <v>0</v>
          </cell>
          <cell r="O492">
            <v>164529</v>
          </cell>
          <cell r="P492">
            <v>0</v>
          </cell>
          <cell r="Q492">
            <v>0</v>
          </cell>
          <cell r="R492">
            <v>0</v>
          </cell>
          <cell r="S492">
            <v>0</v>
          </cell>
          <cell r="T492">
            <v>0</v>
          </cell>
          <cell r="U492">
            <v>41132</v>
          </cell>
          <cell r="V492">
            <v>0</v>
          </cell>
          <cell r="W492">
            <v>0</v>
          </cell>
          <cell r="X492">
            <v>0</v>
          </cell>
          <cell r="Y492">
            <v>0</v>
          </cell>
          <cell r="Z492">
            <v>164529</v>
          </cell>
          <cell r="AA492">
            <v>164529</v>
          </cell>
          <cell r="AB492" t="str">
            <v>ERAR</v>
          </cell>
          <cell r="AC492">
            <v>1101</v>
          </cell>
          <cell r="AD492">
            <v>2</v>
          </cell>
          <cell r="AE492">
            <v>7873</v>
          </cell>
        </row>
        <row r="493">
          <cell r="A493" t="str">
            <v>SMA</v>
          </cell>
          <cell r="B493">
            <v>2</v>
          </cell>
          <cell r="C493" t="str">
            <v>DRAM</v>
          </cell>
          <cell r="D493">
            <v>24</v>
          </cell>
          <cell r="E493">
            <v>1</v>
          </cell>
          <cell r="F493" t="str">
            <v xml:space="preserve">B </v>
          </cell>
          <cell r="G493">
            <v>1</v>
          </cell>
          <cell r="H493">
            <v>6930</v>
          </cell>
          <cell r="I493">
            <v>140092</v>
          </cell>
          <cell r="J493">
            <v>0</v>
          </cell>
          <cell r="K493">
            <v>0</v>
          </cell>
          <cell r="L493">
            <v>0</v>
          </cell>
          <cell r="M493">
            <v>0</v>
          </cell>
          <cell r="N493">
            <v>0</v>
          </cell>
          <cell r="O493">
            <v>2271320</v>
          </cell>
          <cell r="P493">
            <v>0</v>
          </cell>
          <cell r="Q493">
            <v>0</v>
          </cell>
          <cell r="R493">
            <v>21015</v>
          </cell>
          <cell r="S493">
            <v>0</v>
          </cell>
          <cell r="T493">
            <v>114093</v>
          </cell>
          <cell r="U493">
            <v>330</v>
          </cell>
          <cell r="V493">
            <v>7802</v>
          </cell>
          <cell r="W493">
            <v>0</v>
          </cell>
          <cell r="X493">
            <v>0</v>
          </cell>
          <cell r="Y493">
            <v>227292</v>
          </cell>
          <cell r="Z493">
            <v>2271320</v>
          </cell>
          <cell r="AA493">
            <v>2641522</v>
          </cell>
          <cell r="AB493" t="str">
            <v>ERPQ</v>
          </cell>
          <cell r="AC493">
            <v>1101</v>
          </cell>
          <cell r="AD493">
            <v>2</v>
          </cell>
          <cell r="AE493">
            <v>108738</v>
          </cell>
        </row>
        <row r="494">
          <cell r="A494" t="str">
            <v>SMA</v>
          </cell>
          <cell r="B494">
            <v>2</v>
          </cell>
          <cell r="C494" t="str">
            <v>DRAM</v>
          </cell>
          <cell r="D494">
            <v>24</v>
          </cell>
          <cell r="E494">
            <v>1</v>
          </cell>
          <cell r="F494" t="str">
            <v xml:space="preserve">B </v>
          </cell>
          <cell r="G494">
            <v>2</v>
          </cell>
          <cell r="H494">
            <v>3231</v>
          </cell>
          <cell r="I494">
            <v>131326</v>
          </cell>
          <cell r="J494">
            <v>0</v>
          </cell>
          <cell r="K494">
            <v>0</v>
          </cell>
          <cell r="L494">
            <v>0</v>
          </cell>
          <cell r="M494">
            <v>0</v>
          </cell>
          <cell r="N494">
            <v>0</v>
          </cell>
          <cell r="O494">
            <v>2547059</v>
          </cell>
          <cell r="P494">
            <v>0</v>
          </cell>
          <cell r="Q494">
            <v>0</v>
          </cell>
          <cell r="R494">
            <v>25718</v>
          </cell>
          <cell r="S494">
            <v>0</v>
          </cell>
          <cell r="T494">
            <v>21946</v>
          </cell>
          <cell r="U494">
            <v>432889</v>
          </cell>
          <cell r="V494">
            <v>4044</v>
          </cell>
          <cell r="W494">
            <v>0</v>
          </cell>
          <cell r="X494">
            <v>0</v>
          </cell>
          <cell r="Y494">
            <v>190705</v>
          </cell>
          <cell r="Z494">
            <v>2547059</v>
          </cell>
          <cell r="AA494">
            <v>2789472</v>
          </cell>
          <cell r="AB494" t="str">
            <v>ERPQ</v>
          </cell>
          <cell r="AC494">
            <v>1101</v>
          </cell>
          <cell r="AD494">
            <v>2</v>
          </cell>
          <cell r="AE494">
            <v>131326</v>
          </cell>
        </row>
        <row r="495">
          <cell r="A495" t="str">
            <v>SMA</v>
          </cell>
          <cell r="B495">
            <v>2</v>
          </cell>
          <cell r="C495" t="str">
            <v>DRAM</v>
          </cell>
          <cell r="D495">
            <v>24</v>
          </cell>
          <cell r="E495">
            <v>1</v>
          </cell>
          <cell r="F495" t="str">
            <v xml:space="preserve">B </v>
          </cell>
          <cell r="G495">
            <v>3</v>
          </cell>
          <cell r="H495">
            <v>6039</v>
          </cell>
          <cell r="I495">
            <v>426211</v>
          </cell>
          <cell r="J495">
            <v>0</v>
          </cell>
          <cell r="K495">
            <v>0</v>
          </cell>
          <cell r="L495">
            <v>0</v>
          </cell>
          <cell r="M495">
            <v>0</v>
          </cell>
          <cell r="N495">
            <v>0</v>
          </cell>
          <cell r="O495">
            <v>8266193</v>
          </cell>
          <cell r="P495">
            <v>0</v>
          </cell>
          <cell r="Q495">
            <v>0</v>
          </cell>
          <cell r="R495">
            <v>125768</v>
          </cell>
          <cell r="S495">
            <v>0</v>
          </cell>
          <cell r="T495">
            <v>63028</v>
          </cell>
          <cell r="U495">
            <v>1405430</v>
          </cell>
          <cell r="V495">
            <v>3761</v>
          </cell>
          <cell r="W495">
            <v>0</v>
          </cell>
          <cell r="X495">
            <v>0</v>
          </cell>
          <cell r="Y495">
            <v>579365</v>
          </cell>
          <cell r="Z495">
            <v>8266193</v>
          </cell>
          <cell r="AA495">
            <v>9038115</v>
          </cell>
          <cell r="AB495" t="str">
            <v>ERPQ</v>
          </cell>
          <cell r="AC495">
            <v>1101</v>
          </cell>
          <cell r="AD495">
            <v>2</v>
          </cell>
          <cell r="AE495">
            <v>425211</v>
          </cell>
        </row>
        <row r="496">
          <cell r="A496" t="str">
            <v>SMA</v>
          </cell>
          <cell r="B496">
            <v>2</v>
          </cell>
          <cell r="C496" t="str">
            <v>DRAM</v>
          </cell>
          <cell r="D496">
            <v>24</v>
          </cell>
          <cell r="E496">
            <v>1</v>
          </cell>
          <cell r="F496" t="str">
            <v xml:space="preserve">B </v>
          </cell>
          <cell r="G496">
            <v>4</v>
          </cell>
          <cell r="H496">
            <v>1211</v>
          </cell>
          <cell r="I496">
            <v>143094</v>
          </cell>
          <cell r="J496">
            <v>0</v>
          </cell>
          <cell r="K496">
            <v>0</v>
          </cell>
          <cell r="L496">
            <v>0</v>
          </cell>
          <cell r="M496">
            <v>0</v>
          </cell>
          <cell r="N496">
            <v>0</v>
          </cell>
          <cell r="O496">
            <v>2775480</v>
          </cell>
          <cell r="P496">
            <v>0</v>
          </cell>
          <cell r="Q496">
            <v>0</v>
          </cell>
          <cell r="R496">
            <v>59805</v>
          </cell>
          <cell r="S496">
            <v>0</v>
          </cell>
          <cell r="T496">
            <v>23370</v>
          </cell>
          <cell r="U496">
            <v>471828</v>
          </cell>
          <cell r="V496">
            <v>376</v>
          </cell>
          <cell r="W496">
            <v>0</v>
          </cell>
          <cell r="X496">
            <v>0</v>
          </cell>
          <cell r="Y496">
            <v>173278</v>
          </cell>
          <cell r="Z496">
            <v>2775480</v>
          </cell>
          <cell r="AA496">
            <v>3032309</v>
          </cell>
          <cell r="AB496" t="str">
            <v>ERPQ</v>
          </cell>
          <cell r="AC496">
            <v>1101</v>
          </cell>
          <cell r="AD496">
            <v>2</v>
          </cell>
          <cell r="AE496">
            <v>143094</v>
          </cell>
        </row>
        <row r="497">
          <cell r="A497" t="str">
            <v>SMA</v>
          </cell>
          <cell r="B497">
            <v>2</v>
          </cell>
          <cell r="C497" t="str">
            <v>DRAM</v>
          </cell>
          <cell r="D497">
            <v>24</v>
          </cell>
          <cell r="E497">
            <v>1</v>
          </cell>
          <cell r="F497" t="str">
            <v xml:space="preserve">B </v>
          </cell>
          <cell r="G497">
            <v>5</v>
          </cell>
          <cell r="H497">
            <v>376</v>
          </cell>
          <cell r="I497">
            <v>62533</v>
          </cell>
          <cell r="J497">
            <v>0</v>
          </cell>
          <cell r="K497">
            <v>0</v>
          </cell>
          <cell r="L497">
            <v>0</v>
          </cell>
          <cell r="M497">
            <v>0</v>
          </cell>
          <cell r="N497">
            <v>0</v>
          </cell>
          <cell r="O497">
            <v>1214430</v>
          </cell>
          <cell r="P497">
            <v>0</v>
          </cell>
          <cell r="Q497">
            <v>0</v>
          </cell>
          <cell r="R497">
            <v>12217</v>
          </cell>
          <cell r="S497">
            <v>0</v>
          </cell>
          <cell r="T497">
            <v>7429</v>
          </cell>
          <cell r="U497">
            <v>206456</v>
          </cell>
          <cell r="V497">
            <v>189</v>
          </cell>
          <cell r="W497">
            <v>0</v>
          </cell>
          <cell r="X497">
            <v>0</v>
          </cell>
          <cell r="Y497">
            <v>114016</v>
          </cell>
          <cell r="Z497">
            <v>1214430</v>
          </cell>
          <cell r="AA497">
            <v>1348281</v>
          </cell>
          <cell r="AB497" t="str">
            <v>ERPQ</v>
          </cell>
          <cell r="AC497">
            <v>1101</v>
          </cell>
          <cell r="AD497">
            <v>2</v>
          </cell>
          <cell r="AE497">
            <v>62533</v>
          </cell>
        </row>
        <row r="498">
          <cell r="A498" t="str">
            <v>SMA</v>
          </cell>
          <cell r="B498">
            <v>2</v>
          </cell>
          <cell r="C498" t="str">
            <v>DRAM</v>
          </cell>
          <cell r="D498">
            <v>24</v>
          </cell>
          <cell r="E498">
            <v>1</v>
          </cell>
          <cell r="F498" t="str">
            <v xml:space="preserve">B </v>
          </cell>
          <cell r="G498">
            <v>6</v>
          </cell>
          <cell r="H498">
            <v>221</v>
          </cell>
          <cell r="I498">
            <v>51204</v>
          </cell>
          <cell r="J498">
            <v>0</v>
          </cell>
          <cell r="K498">
            <v>0</v>
          </cell>
          <cell r="L498">
            <v>0</v>
          </cell>
          <cell r="M498">
            <v>0</v>
          </cell>
          <cell r="N498">
            <v>0</v>
          </cell>
          <cell r="O498">
            <v>993189</v>
          </cell>
          <cell r="P498">
            <v>0</v>
          </cell>
          <cell r="Q498">
            <v>0</v>
          </cell>
          <cell r="R498">
            <v>9622</v>
          </cell>
          <cell r="S498">
            <v>0</v>
          </cell>
          <cell r="T498">
            <v>18919</v>
          </cell>
          <cell r="U498">
            <v>168887</v>
          </cell>
          <cell r="V498">
            <v>0</v>
          </cell>
          <cell r="W498">
            <v>0</v>
          </cell>
          <cell r="X498">
            <v>0</v>
          </cell>
          <cell r="Y498">
            <v>67126</v>
          </cell>
          <cell r="Z498">
            <v>993189</v>
          </cell>
          <cell r="AA498">
            <v>1088856</v>
          </cell>
          <cell r="AB498" t="str">
            <v>ERPQ</v>
          </cell>
          <cell r="AC498">
            <v>1101</v>
          </cell>
          <cell r="AD498">
            <v>2</v>
          </cell>
          <cell r="AE498">
            <v>51204</v>
          </cell>
        </row>
        <row r="499">
          <cell r="A499" t="str">
            <v>SMA</v>
          </cell>
          <cell r="B499">
            <v>2</v>
          </cell>
          <cell r="C499" t="str">
            <v>DRAM</v>
          </cell>
          <cell r="D499">
            <v>24</v>
          </cell>
          <cell r="E499">
            <v>1</v>
          </cell>
          <cell r="F499" t="str">
            <v xml:space="preserve">B </v>
          </cell>
          <cell r="G499">
            <v>7</v>
          </cell>
          <cell r="H499">
            <v>58</v>
          </cell>
          <cell r="I499">
            <v>18841</v>
          </cell>
          <cell r="J499">
            <v>0</v>
          </cell>
          <cell r="K499">
            <v>0</v>
          </cell>
          <cell r="L499">
            <v>0</v>
          </cell>
          <cell r="M499">
            <v>0</v>
          </cell>
          <cell r="N499">
            <v>0</v>
          </cell>
          <cell r="O499">
            <v>379167</v>
          </cell>
          <cell r="P499">
            <v>0</v>
          </cell>
          <cell r="Q499">
            <v>0</v>
          </cell>
          <cell r="R499">
            <v>4723</v>
          </cell>
          <cell r="S499">
            <v>0</v>
          </cell>
          <cell r="T499">
            <v>206</v>
          </cell>
          <cell r="U499">
            <v>75856</v>
          </cell>
          <cell r="V499">
            <v>0</v>
          </cell>
          <cell r="W499">
            <v>0</v>
          </cell>
          <cell r="X499">
            <v>0</v>
          </cell>
          <cell r="Y499">
            <v>43172</v>
          </cell>
          <cell r="Z499">
            <v>379167</v>
          </cell>
          <cell r="AA499">
            <v>427268</v>
          </cell>
          <cell r="AB499" t="str">
            <v>ERPQ</v>
          </cell>
          <cell r="AC499">
            <v>1101</v>
          </cell>
          <cell r="AD499">
            <v>2</v>
          </cell>
          <cell r="AE499">
            <v>18841</v>
          </cell>
        </row>
        <row r="500">
          <cell r="A500" t="str">
            <v>SMA</v>
          </cell>
          <cell r="B500">
            <v>2</v>
          </cell>
          <cell r="C500" t="str">
            <v>DRAM</v>
          </cell>
          <cell r="D500">
            <v>24</v>
          </cell>
          <cell r="E500">
            <v>1</v>
          </cell>
          <cell r="F500" t="str">
            <v xml:space="preserve">B </v>
          </cell>
          <cell r="G500">
            <v>8</v>
          </cell>
          <cell r="H500">
            <v>21</v>
          </cell>
          <cell r="I500">
            <v>9038</v>
          </cell>
          <cell r="J500">
            <v>0</v>
          </cell>
          <cell r="K500">
            <v>0</v>
          </cell>
          <cell r="L500">
            <v>0</v>
          </cell>
          <cell r="M500">
            <v>0</v>
          </cell>
          <cell r="N500">
            <v>0</v>
          </cell>
          <cell r="O500">
            <v>181876</v>
          </cell>
          <cell r="P500">
            <v>0</v>
          </cell>
          <cell r="Q500">
            <v>0</v>
          </cell>
          <cell r="R500">
            <v>1383</v>
          </cell>
          <cell r="S500">
            <v>0</v>
          </cell>
          <cell r="T500">
            <v>220</v>
          </cell>
          <cell r="U500">
            <v>36382</v>
          </cell>
          <cell r="V500">
            <v>0</v>
          </cell>
          <cell r="W500">
            <v>0</v>
          </cell>
          <cell r="X500">
            <v>0</v>
          </cell>
          <cell r="Y500">
            <v>14558</v>
          </cell>
          <cell r="Z500">
            <v>181876</v>
          </cell>
          <cell r="AA500">
            <v>198037</v>
          </cell>
          <cell r="AB500" t="str">
            <v>ERPQ</v>
          </cell>
          <cell r="AC500">
            <v>1101</v>
          </cell>
          <cell r="AD500">
            <v>2</v>
          </cell>
          <cell r="AE500">
            <v>9038</v>
          </cell>
        </row>
        <row r="501">
          <cell r="A501" t="str">
            <v>SMA</v>
          </cell>
          <cell r="B501">
            <v>2</v>
          </cell>
          <cell r="C501" t="str">
            <v>DRAM</v>
          </cell>
          <cell r="D501">
            <v>24</v>
          </cell>
          <cell r="E501">
            <v>1</v>
          </cell>
          <cell r="F501" t="str">
            <v xml:space="preserve">B </v>
          </cell>
          <cell r="G501">
            <v>9</v>
          </cell>
          <cell r="H501">
            <v>19</v>
          </cell>
          <cell r="I501">
            <v>9206</v>
          </cell>
          <cell r="J501">
            <v>0</v>
          </cell>
          <cell r="K501">
            <v>0</v>
          </cell>
          <cell r="L501">
            <v>0</v>
          </cell>
          <cell r="M501">
            <v>0</v>
          </cell>
          <cell r="N501">
            <v>0</v>
          </cell>
          <cell r="O501">
            <v>197582</v>
          </cell>
          <cell r="P501">
            <v>0</v>
          </cell>
          <cell r="Q501">
            <v>0</v>
          </cell>
          <cell r="R501">
            <v>7210</v>
          </cell>
          <cell r="S501">
            <v>0</v>
          </cell>
          <cell r="T501">
            <v>1441</v>
          </cell>
          <cell r="U501">
            <v>49403</v>
          </cell>
          <cell r="V501">
            <v>94</v>
          </cell>
          <cell r="W501">
            <v>0</v>
          </cell>
          <cell r="X501">
            <v>0</v>
          </cell>
          <cell r="Y501">
            <v>8394</v>
          </cell>
          <cell r="Z501">
            <v>197582</v>
          </cell>
          <cell r="AA501">
            <v>214721</v>
          </cell>
          <cell r="AB501" t="str">
            <v>ERPQ</v>
          </cell>
          <cell r="AC501">
            <v>1101</v>
          </cell>
          <cell r="AD501">
            <v>2</v>
          </cell>
          <cell r="AE501">
            <v>9206</v>
          </cell>
        </row>
        <row r="502">
          <cell r="A502" t="str">
            <v>SMA</v>
          </cell>
          <cell r="B502">
            <v>2</v>
          </cell>
          <cell r="C502" t="str">
            <v>DRAM</v>
          </cell>
          <cell r="D502">
            <v>24</v>
          </cell>
          <cell r="E502">
            <v>1</v>
          </cell>
          <cell r="F502" t="str">
            <v xml:space="preserve">B </v>
          </cell>
          <cell r="G502">
            <v>10</v>
          </cell>
          <cell r="H502">
            <v>10</v>
          </cell>
          <cell r="I502">
            <v>15181</v>
          </cell>
          <cell r="J502">
            <v>0</v>
          </cell>
          <cell r="K502">
            <v>0</v>
          </cell>
          <cell r="L502">
            <v>0</v>
          </cell>
          <cell r="M502">
            <v>0</v>
          </cell>
          <cell r="N502">
            <v>0</v>
          </cell>
          <cell r="O502">
            <v>325798</v>
          </cell>
          <cell r="P502">
            <v>0</v>
          </cell>
          <cell r="Q502">
            <v>0</v>
          </cell>
          <cell r="R502">
            <v>1201</v>
          </cell>
          <cell r="S502">
            <v>0</v>
          </cell>
          <cell r="T502">
            <v>20412</v>
          </cell>
          <cell r="U502">
            <v>81455</v>
          </cell>
          <cell r="V502">
            <v>0</v>
          </cell>
          <cell r="W502">
            <v>0</v>
          </cell>
          <cell r="X502">
            <v>0</v>
          </cell>
          <cell r="Y502">
            <v>9214</v>
          </cell>
          <cell r="Z502">
            <v>325798</v>
          </cell>
          <cell r="AA502">
            <v>356625</v>
          </cell>
          <cell r="AB502" t="str">
            <v>ERPQ</v>
          </cell>
          <cell r="AC502">
            <v>1101</v>
          </cell>
          <cell r="AD502">
            <v>2</v>
          </cell>
          <cell r="AE502">
            <v>15181</v>
          </cell>
        </row>
        <row r="503">
          <cell r="A503" t="str">
            <v>SMA</v>
          </cell>
          <cell r="B503">
            <v>2</v>
          </cell>
          <cell r="C503" t="str">
            <v>DRAM</v>
          </cell>
          <cell r="D503">
            <v>24</v>
          </cell>
          <cell r="E503">
            <v>1</v>
          </cell>
          <cell r="F503" t="str">
            <v xml:space="preserve">B </v>
          </cell>
          <cell r="G503">
            <v>11</v>
          </cell>
          <cell r="H503">
            <v>3540</v>
          </cell>
          <cell r="I503">
            <v>77617</v>
          </cell>
          <cell r="J503">
            <v>0</v>
          </cell>
          <cell r="K503">
            <v>0</v>
          </cell>
          <cell r="L503">
            <v>0</v>
          </cell>
          <cell r="M503">
            <v>0</v>
          </cell>
          <cell r="N503">
            <v>0</v>
          </cell>
          <cell r="O503">
            <v>437612</v>
          </cell>
          <cell r="P503">
            <v>0</v>
          </cell>
          <cell r="Q503">
            <v>0</v>
          </cell>
          <cell r="R503">
            <v>5015</v>
          </cell>
          <cell r="S503">
            <v>0</v>
          </cell>
          <cell r="T503">
            <v>32238</v>
          </cell>
          <cell r="U503">
            <v>0</v>
          </cell>
          <cell r="V503">
            <v>22655</v>
          </cell>
          <cell r="W503">
            <v>0</v>
          </cell>
          <cell r="X503">
            <v>0</v>
          </cell>
          <cell r="Y503">
            <v>95672</v>
          </cell>
          <cell r="Z503">
            <v>437612</v>
          </cell>
          <cell r="AA503">
            <v>593192</v>
          </cell>
          <cell r="AB503" t="str">
            <v>ERPQ</v>
          </cell>
          <cell r="AC503">
            <v>1101</v>
          </cell>
          <cell r="AD503">
            <v>2</v>
          </cell>
          <cell r="AE503">
            <v>55053</v>
          </cell>
        </row>
        <row r="504">
          <cell r="A504" t="str">
            <v>SMA</v>
          </cell>
          <cell r="B504">
            <v>2</v>
          </cell>
          <cell r="C504" t="str">
            <v>DRAM</v>
          </cell>
          <cell r="D504">
            <v>24</v>
          </cell>
          <cell r="E504">
            <v>1</v>
          </cell>
          <cell r="F504" t="str">
            <v xml:space="preserve">B </v>
          </cell>
          <cell r="G504">
            <v>12</v>
          </cell>
          <cell r="H504">
            <v>2452</v>
          </cell>
          <cell r="I504">
            <v>134142</v>
          </cell>
          <cell r="J504">
            <v>0</v>
          </cell>
          <cell r="K504">
            <v>0</v>
          </cell>
          <cell r="L504">
            <v>0</v>
          </cell>
          <cell r="M504">
            <v>0</v>
          </cell>
          <cell r="N504">
            <v>0</v>
          </cell>
          <cell r="O504">
            <v>1205062</v>
          </cell>
          <cell r="P504">
            <v>0</v>
          </cell>
          <cell r="Q504">
            <v>0</v>
          </cell>
          <cell r="R504">
            <v>13846</v>
          </cell>
          <cell r="S504">
            <v>0</v>
          </cell>
          <cell r="T504">
            <v>18196</v>
          </cell>
          <cell r="U504">
            <v>204962</v>
          </cell>
          <cell r="V504">
            <v>11092</v>
          </cell>
          <cell r="W504">
            <v>0</v>
          </cell>
          <cell r="X504">
            <v>0</v>
          </cell>
          <cell r="Y504">
            <v>174780</v>
          </cell>
          <cell r="Z504">
            <v>1205062</v>
          </cell>
          <cell r="AA504">
            <v>1422976</v>
          </cell>
          <cell r="AB504" t="str">
            <v>ERPQ</v>
          </cell>
          <cell r="AC504">
            <v>1101</v>
          </cell>
          <cell r="AD504">
            <v>2</v>
          </cell>
          <cell r="AE504">
            <v>134142</v>
          </cell>
        </row>
        <row r="505">
          <cell r="A505" t="str">
            <v>SMA</v>
          </cell>
          <cell r="B505">
            <v>2</v>
          </cell>
          <cell r="C505" t="str">
            <v>DRAM</v>
          </cell>
          <cell r="D505">
            <v>24</v>
          </cell>
          <cell r="E505">
            <v>1</v>
          </cell>
          <cell r="F505" t="str">
            <v xml:space="preserve">B </v>
          </cell>
          <cell r="G505">
            <v>13</v>
          </cell>
          <cell r="H505">
            <v>87</v>
          </cell>
          <cell r="I505">
            <v>9834</v>
          </cell>
          <cell r="J505">
            <v>0</v>
          </cell>
          <cell r="K505">
            <v>0</v>
          </cell>
          <cell r="L505">
            <v>0</v>
          </cell>
          <cell r="M505">
            <v>0</v>
          </cell>
          <cell r="N505">
            <v>0</v>
          </cell>
          <cell r="O505">
            <v>115107</v>
          </cell>
          <cell r="P505">
            <v>0</v>
          </cell>
          <cell r="Q505">
            <v>0</v>
          </cell>
          <cell r="R505">
            <v>2248</v>
          </cell>
          <cell r="S505">
            <v>0</v>
          </cell>
          <cell r="T505">
            <v>327</v>
          </cell>
          <cell r="U505">
            <v>19568</v>
          </cell>
          <cell r="V505">
            <v>376</v>
          </cell>
          <cell r="W505">
            <v>0</v>
          </cell>
          <cell r="X505">
            <v>0</v>
          </cell>
          <cell r="Y505">
            <v>12114</v>
          </cell>
          <cell r="Z505">
            <v>115107</v>
          </cell>
          <cell r="AA505">
            <v>130172</v>
          </cell>
          <cell r="AB505" t="str">
            <v>ERPQ</v>
          </cell>
          <cell r="AC505">
            <v>1101</v>
          </cell>
          <cell r="AD505">
            <v>2</v>
          </cell>
          <cell r="AE505">
            <v>9834</v>
          </cell>
        </row>
        <row r="506">
          <cell r="A506" t="str">
            <v>SMA</v>
          </cell>
          <cell r="B506">
            <v>2</v>
          </cell>
          <cell r="C506" t="str">
            <v>DRAM</v>
          </cell>
          <cell r="D506">
            <v>24</v>
          </cell>
          <cell r="E506">
            <v>1</v>
          </cell>
          <cell r="F506" t="str">
            <v xml:space="preserve">B </v>
          </cell>
          <cell r="G506">
            <v>14</v>
          </cell>
          <cell r="H506">
            <v>7</v>
          </cell>
          <cell r="I506">
            <v>919</v>
          </cell>
          <cell r="J506">
            <v>0</v>
          </cell>
          <cell r="K506">
            <v>0</v>
          </cell>
          <cell r="L506">
            <v>0</v>
          </cell>
          <cell r="M506">
            <v>0</v>
          </cell>
          <cell r="N506">
            <v>0</v>
          </cell>
          <cell r="O506">
            <v>11829</v>
          </cell>
          <cell r="P506">
            <v>0</v>
          </cell>
          <cell r="Q506">
            <v>0</v>
          </cell>
          <cell r="R506">
            <v>127</v>
          </cell>
          <cell r="S506">
            <v>0</v>
          </cell>
          <cell r="T506">
            <v>0</v>
          </cell>
          <cell r="U506">
            <v>2011</v>
          </cell>
          <cell r="V506">
            <v>0</v>
          </cell>
          <cell r="W506">
            <v>0</v>
          </cell>
          <cell r="X506">
            <v>0</v>
          </cell>
          <cell r="Y506">
            <v>1698</v>
          </cell>
          <cell r="Z506">
            <v>11829</v>
          </cell>
          <cell r="AA506">
            <v>13654</v>
          </cell>
          <cell r="AB506" t="str">
            <v>ERPQ</v>
          </cell>
          <cell r="AC506">
            <v>1101</v>
          </cell>
          <cell r="AD506">
            <v>2</v>
          </cell>
          <cell r="AE506">
            <v>919</v>
          </cell>
        </row>
        <row r="507">
          <cell r="A507" t="str">
            <v>SMA</v>
          </cell>
          <cell r="B507">
            <v>2</v>
          </cell>
          <cell r="C507" t="str">
            <v>DRAM</v>
          </cell>
          <cell r="D507">
            <v>24</v>
          </cell>
          <cell r="E507">
            <v>1</v>
          </cell>
          <cell r="F507" t="str">
            <v xml:space="preserve">B </v>
          </cell>
          <cell r="G507">
            <v>15</v>
          </cell>
          <cell r="H507">
            <v>12</v>
          </cell>
          <cell r="I507">
            <v>5280</v>
          </cell>
          <cell r="J507">
            <v>0</v>
          </cell>
          <cell r="K507">
            <v>0</v>
          </cell>
          <cell r="L507">
            <v>0</v>
          </cell>
          <cell r="M507">
            <v>0</v>
          </cell>
          <cell r="N507">
            <v>0</v>
          </cell>
          <cell r="O507">
            <v>100025</v>
          </cell>
          <cell r="P507">
            <v>0</v>
          </cell>
          <cell r="Q507">
            <v>0</v>
          </cell>
          <cell r="R507">
            <v>599</v>
          </cell>
          <cell r="S507">
            <v>0</v>
          </cell>
          <cell r="T507">
            <v>625</v>
          </cell>
          <cell r="U507">
            <v>23339</v>
          </cell>
          <cell r="V507">
            <v>188</v>
          </cell>
          <cell r="W507">
            <v>0</v>
          </cell>
          <cell r="X507">
            <v>0</v>
          </cell>
          <cell r="Y507">
            <v>3433</v>
          </cell>
          <cell r="Z507">
            <v>100025</v>
          </cell>
          <cell r="AA507">
            <v>104870</v>
          </cell>
          <cell r="AB507" t="str">
            <v>ERPQ</v>
          </cell>
          <cell r="AC507">
            <v>1101</v>
          </cell>
          <cell r="AD507">
            <v>2</v>
          </cell>
          <cell r="AE507">
            <v>5280</v>
          </cell>
        </row>
        <row r="508">
          <cell r="A508" t="str">
            <v>SMA</v>
          </cell>
          <cell r="B508">
            <v>2</v>
          </cell>
          <cell r="C508" t="str">
            <v>DRAM</v>
          </cell>
          <cell r="D508">
            <v>24</v>
          </cell>
          <cell r="E508">
            <v>2</v>
          </cell>
          <cell r="F508" t="str">
            <v>A4</v>
          </cell>
          <cell r="G508">
            <v>20</v>
          </cell>
          <cell r="H508">
            <v>9</v>
          </cell>
          <cell r="I508">
            <v>63874</v>
          </cell>
          <cell r="J508">
            <v>0</v>
          </cell>
          <cell r="K508">
            <v>0</v>
          </cell>
          <cell r="L508">
            <v>431</v>
          </cell>
          <cell r="M508">
            <v>0</v>
          </cell>
          <cell r="N508">
            <v>0</v>
          </cell>
          <cell r="O508">
            <v>732933</v>
          </cell>
          <cell r="P508">
            <v>349851</v>
          </cell>
          <cell r="Q508">
            <v>218823</v>
          </cell>
          <cell r="R508">
            <v>15600</v>
          </cell>
          <cell r="S508">
            <v>0</v>
          </cell>
          <cell r="T508">
            <v>37945</v>
          </cell>
          <cell r="U508">
            <v>339881</v>
          </cell>
          <cell r="V508">
            <v>0</v>
          </cell>
          <cell r="W508">
            <v>57918</v>
          </cell>
          <cell r="X508">
            <v>0</v>
          </cell>
          <cell r="Y508">
            <v>18510</v>
          </cell>
          <cell r="Z508">
            <v>1359525</v>
          </cell>
          <cell r="AA508">
            <v>1431580</v>
          </cell>
          <cell r="AB508" t="str">
            <v>ERPQ</v>
          </cell>
          <cell r="AC508">
            <v>1101</v>
          </cell>
          <cell r="AD508">
            <v>2</v>
          </cell>
          <cell r="AE508">
            <v>63874</v>
          </cell>
        </row>
        <row r="509">
          <cell r="A509" t="str">
            <v>SMA</v>
          </cell>
          <cell r="B509">
            <v>2</v>
          </cell>
          <cell r="C509" t="str">
            <v>DRAM</v>
          </cell>
          <cell r="D509">
            <v>24</v>
          </cell>
          <cell r="E509">
            <v>2</v>
          </cell>
          <cell r="F509" t="str">
            <v xml:space="preserve">B </v>
          </cell>
          <cell r="G509">
            <v>0</v>
          </cell>
          <cell r="H509">
            <v>127</v>
          </cell>
          <cell r="I509">
            <v>65484</v>
          </cell>
          <cell r="J509">
            <v>0</v>
          </cell>
          <cell r="K509">
            <v>0</v>
          </cell>
          <cell r="L509">
            <v>0</v>
          </cell>
          <cell r="M509">
            <v>0</v>
          </cell>
          <cell r="N509">
            <v>0</v>
          </cell>
          <cell r="O509">
            <v>1364906</v>
          </cell>
          <cell r="P509">
            <v>0</v>
          </cell>
          <cell r="Q509">
            <v>0</v>
          </cell>
          <cell r="R509">
            <v>48004</v>
          </cell>
          <cell r="S509">
            <v>0</v>
          </cell>
          <cell r="T509">
            <v>14481</v>
          </cell>
          <cell r="U509">
            <v>333388</v>
          </cell>
          <cell r="V509">
            <v>0</v>
          </cell>
          <cell r="W509">
            <v>0</v>
          </cell>
          <cell r="X509">
            <v>0</v>
          </cell>
          <cell r="Y509">
            <v>82816</v>
          </cell>
          <cell r="Z509">
            <v>1364906</v>
          </cell>
          <cell r="AA509">
            <v>1510207</v>
          </cell>
          <cell r="AB509" t="str">
            <v>ERPQ</v>
          </cell>
          <cell r="AC509">
            <v>1101</v>
          </cell>
          <cell r="AD509">
            <v>2</v>
          </cell>
          <cell r="AE509">
            <v>63328</v>
          </cell>
        </row>
        <row r="510">
          <cell r="A510" t="str">
            <v>SMA</v>
          </cell>
          <cell r="B510">
            <v>2</v>
          </cell>
          <cell r="C510" t="str">
            <v>DRAM</v>
          </cell>
          <cell r="D510">
            <v>24</v>
          </cell>
          <cell r="E510">
            <v>3</v>
          </cell>
          <cell r="F510" t="str">
            <v>A4</v>
          </cell>
          <cell r="G510">
            <v>20</v>
          </cell>
          <cell r="H510">
            <v>11</v>
          </cell>
          <cell r="I510">
            <v>64187</v>
          </cell>
          <cell r="J510">
            <v>0</v>
          </cell>
          <cell r="K510">
            <v>0</v>
          </cell>
          <cell r="L510">
            <v>256</v>
          </cell>
          <cell r="M510">
            <v>0</v>
          </cell>
          <cell r="N510">
            <v>0</v>
          </cell>
          <cell r="O510">
            <v>736526</v>
          </cell>
          <cell r="P510">
            <v>200361</v>
          </cell>
          <cell r="Q510">
            <v>78830</v>
          </cell>
          <cell r="R510">
            <v>10966</v>
          </cell>
          <cell r="S510">
            <v>0</v>
          </cell>
          <cell r="T510">
            <v>0</v>
          </cell>
          <cell r="U510">
            <v>259605</v>
          </cell>
          <cell r="V510">
            <v>0</v>
          </cell>
          <cell r="W510">
            <v>22696</v>
          </cell>
          <cell r="X510">
            <v>0</v>
          </cell>
          <cell r="Y510">
            <v>28188</v>
          </cell>
          <cell r="Z510">
            <v>1038413</v>
          </cell>
          <cell r="AA510">
            <v>1077567</v>
          </cell>
          <cell r="AB510" t="str">
            <v>ERPQ</v>
          </cell>
          <cell r="AC510">
            <v>1101</v>
          </cell>
          <cell r="AD510">
            <v>2</v>
          </cell>
          <cell r="AE510">
            <v>64187</v>
          </cell>
        </row>
        <row r="511">
          <cell r="A511" t="str">
            <v>SMA</v>
          </cell>
          <cell r="B511">
            <v>2</v>
          </cell>
          <cell r="C511" t="str">
            <v>DRAM</v>
          </cell>
          <cell r="D511">
            <v>24</v>
          </cell>
          <cell r="E511">
            <v>3</v>
          </cell>
          <cell r="F511" t="str">
            <v xml:space="preserve">B </v>
          </cell>
          <cell r="G511">
            <v>0</v>
          </cell>
          <cell r="H511">
            <v>1537</v>
          </cell>
          <cell r="I511">
            <v>245000</v>
          </cell>
          <cell r="J511">
            <v>0</v>
          </cell>
          <cell r="K511">
            <v>0</v>
          </cell>
          <cell r="L511">
            <v>0</v>
          </cell>
          <cell r="M511">
            <v>0</v>
          </cell>
          <cell r="N511">
            <v>0</v>
          </cell>
          <cell r="O511">
            <v>5103207</v>
          </cell>
          <cell r="P511">
            <v>0</v>
          </cell>
          <cell r="Q511">
            <v>0</v>
          </cell>
          <cell r="R511">
            <v>52703</v>
          </cell>
          <cell r="S511">
            <v>0</v>
          </cell>
          <cell r="T511">
            <v>102730</v>
          </cell>
          <cell r="U511">
            <v>1262493</v>
          </cell>
          <cell r="V511">
            <v>188</v>
          </cell>
          <cell r="W511">
            <v>0</v>
          </cell>
          <cell r="X511">
            <v>0</v>
          </cell>
          <cell r="Y511">
            <v>430813</v>
          </cell>
          <cell r="Z511">
            <v>5103207</v>
          </cell>
          <cell r="AA511">
            <v>5689641</v>
          </cell>
          <cell r="AB511" t="str">
            <v>ERPQ</v>
          </cell>
          <cell r="AC511">
            <v>1101</v>
          </cell>
          <cell r="AD511">
            <v>2</v>
          </cell>
          <cell r="AE511">
            <v>232414</v>
          </cell>
        </row>
        <row r="512">
          <cell r="A512" t="str">
            <v>SMA</v>
          </cell>
          <cell r="B512">
            <v>2</v>
          </cell>
          <cell r="C512" t="str">
            <v>DRAM</v>
          </cell>
          <cell r="D512">
            <v>24</v>
          </cell>
          <cell r="E512">
            <v>4</v>
          </cell>
          <cell r="F512" t="str">
            <v>A4</v>
          </cell>
          <cell r="G512">
            <v>20</v>
          </cell>
          <cell r="H512">
            <v>1</v>
          </cell>
          <cell r="I512">
            <v>1568</v>
          </cell>
          <cell r="J512">
            <v>0</v>
          </cell>
          <cell r="K512">
            <v>0</v>
          </cell>
          <cell r="L512">
            <v>7</v>
          </cell>
          <cell r="M512">
            <v>0</v>
          </cell>
          <cell r="N512">
            <v>0</v>
          </cell>
          <cell r="O512">
            <v>12144</v>
          </cell>
          <cell r="P512">
            <v>3696</v>
          </cell>
          <cell r="Q512">
            <v>5793</v>
          </cell>
          <cell r="R512">
            <v>0</v>
          </cell>
          <cell r="S512">
            <v>0</v>
          </cell>
          <cell r="T512">
            <v>0</v>
          </cell>
          <cell r="U512">
            <v>0</v>
          </cell>
          <cell r="V512">
            <v>0</v>
          </cell>
          <cell r="W512">
            <v>1584</v>
          </cell>
          <cell r="X512">
            <v>0</v>
          </cell>
          <cell r="Y512">
            <v>0</v>
          </cell>
          <cell r="Z512">
            <v>23217</v>
          </cell>
          <cell r="AA512">
            <v>23217</v>
          </cell>
          <cell r="AB512" t="str">
            <v>ERPQ</v>
          </cell>
          <cell r="AC512">
            <v>1101</v>
          </cell>
          <cell r="AD512">
            <v>2</v>
          </cell>
          <cell r="AE512">
            <v>1568</v>
          </cell>
        </row>
        <row r="513">
          <cell r="A513" t="str">
            <v>SMA</v>
          </cell>
          <cell r="B513">
            <v>2</v>
          </cell>
          <cell r="C513" t="str">
            <v>DRAM</v>
          </cell>
          <cell r="D513">
            <v>24</v>
          </cell>
          <cell r="E513">
            <v>4</v>
          </cell>
          <cell r="F513" t="str">
            <v xml:space="preserve">B </v>
          </cell>
          <cell r="G513">
            <v>0</v>
          </cell>
          <cell r="H513">
            <v>1267</v>
          </cell>
          <cell r="I513">
            <v>172458</v>
          </cell>
          <cell r="J513">
            <v>0</v>
          </cell>
          <cell r="K513">
            <v>0</v>
          </cell>
          <cell r="L513">
            <v>0</v>
          </cell>
          <cell r="M513">
            <v>0</v>
          </cell>
          <cell r="N513">
            <v>0</v>
          </cell>
          <cell r="O513">
            <v>1701270</v>
          </cell>
          <cell r="P513">
            <v>0</v>
          </cell>
          <cell r="Q513">
            <v>0</v>
          </cell>
          <cell r="R513">
            <v>5051</v>
          </cell>
          <cell r="S513">
            <v>0</v>
          </cell>
          <cell r="T513">
            <v>217145</v>
          </cell>
          <cell r="U513">
            <v>0</v>
          </cell>
          <cell r="V513">
            <v>104232</v>
          </cell>
          <cell r="W513">
            <v>0</v>
          </cell>
          <cell r="X513">
            <v>0</v>
          </cell>
          <cell r="Y513">
            <v>0</v>
          </cell>
          <cell r="Z513">
            <v>1701270</v>
          </cell>
          <cell r="AA513">
            <v>2027698</v>
          </cell>
          <cell r="AB513" t="str">
            <v>ERPQ</v>
          </cell>
          <cell r="AC513">
            <v>1101</v>
          </cell>
          <cell r="AD513">
            <v>2</v>
          </cell>
          <cell r="AE513">
            <v>157167</v>
          </cell>
        </row>
        <row r="514">
          <cell r="A514" t="str">
            <v>SMA</v>
          </cell>
          <cell r="B514">
            <v>2</v>
          </cell>
          <cell r="C514" t="str">
            <v>DRAM</v>
          </cell>
          <cell r="D514">
            <v>24</v>
          </cell>
          <cell r="E514">
            <v>5</v>
          </cell>
          <cell r="F514" t="str">
            <v>A4</v>
          </cell>
          <cell r="G514">
            <v>21</v>
          </cell>
          <cell r="H514">
            <v>1</v>
          </cell>
          <cell r="I514">
            <v>9224</v>
          </cell>
          <cell r="J514">
            <v>762</v>
          </cell>
          <cell r="K514">
            <v>8462</v>
          </cell>
          <cell r="L514">
            <v>43</v>
          </cell>
          <cell r="M514">
            <v>43</v>
          </cell>
          <cell r="N514">
            <v>0</v>
          </cell>
          <cell r="O514">
            <v>101482</v>
          </cell>
          <cell r="P514">
            <v>29699</v>
          </cell>
          <cell r="Q514">
            <v>0</v>
          </cell>
          <cell r="R514">
            <v>0</v>
          </cell>
          <cell r="S514">
            <v>0</v>
          </cell>
          <cell r="T514">
            <v>0</v>
          </cell>
          <cell r="U514">
            <v>32795</v>
          </cell>
          <cell r="V514">
            <v>0</v>
          </cell>
          <cell r="W514">
            <v>0</v>
          </cell>
          <cell r="X514">
            <v>0</v>
          </cell>
          <cell r="Y514">
            <v>0</v>
          </cell>
          <cell r="Z514">
            <v>131181</v>
          </cell>
          <cell r="AA514">
            <v>131181</v>
          </cell>
          <cell r="AB514" t="str">
            <v>ERPQ</v>
          </cell>
          <cell r="AC514">
            <v>1101</v>
          </cell>
          <cell r="AD514">
            <v>2</v>
          </cell>
          <cell r="AE514">
            <v>9224</v>
          </cell>
        </row>
        <row r="515">
          <cell r="A515" t="str">
            <v>SMA</v>
          </cell>
          <cell r="B515">
            <v>2</v>
          </cell>
          <cell r="C515" t="str">
            <v>DRAM</v>
          </cell>
          <cell r="D515">
            <v>24</v>
          </cell>
          <cell r="E515">
            <v>5</v>
          </cell>
          <cell r="F515" t="str">
            <v>A4</v>
          </cell>
          <cell r="G515">
            <v>20</v>
          </cell>
          <cell r="H515">
            <v>2</v>
          </cell>
          <cell r="I515">
            <v>21115</v>
          </cell>
          <cell r="J515">
            <v>0</v>
          </cell>
          <cell r="K515">
            <v>0</v>
          </cell>
          <cell r="L515">
            <v>70</v>
          </cell>
          <cell r="M515">
            <v>0</v>
          </cell>
          <cell r="N515">
            <v>0</v>
          </cell>
          <cell r="O515">
            <v>201268</v>
          </cell>
          <cell r="P515">
            <v>47156</v>
          </cell>
          <cell r="Q515">
            <v>25182</v>
          </cell>
          <cell r="R515">
            <v>5467</v>
          </cell>
          <cell r="S515">
            <v>0</v>
          </cell>
          <cell r="T515">
            <v>0</v>
          </cell>
          <cell r="U515">
            <v>26589</v>
          </cell>
          <cell r="V515">
            <v>0</v>
          </cell>
          <cell r="W515">
            <v>4892</v>
          </cell>
          <cell r="X515">
            <v>0</v>
          </cell>
          <cell r="Y515">
            <v>0</v>
          </cell>
          <cell r="Z515">
            <v>278498</v>
          </cell>
          <cell r="AA515">
            <v>283965</v>
          </cell>
          <cell r="AB515" t="str">
            <v>ERPQ</v>
          </cell>
          <cell r="AC515">
            <v>1101</v>
          </cell>
          <cell r="AD515">
            <v>2</v>
          </cell>
          <cell r="AE515">
            <v>21115</v>
          </cell>
        </row>
        <row r="516">
          <cell r="A516" t="str">
            <v>SMA</v>
          </cell>
          <cell r="B516">
            <v>2</v>
          </cell>
          <cell r="C516" t="str">
            <v>DRAM</v>
          </cell>
          <cell r="D516">
            <v>24</v>
          </cell>
          <cell r="E516">
            <v>5</v>
          </cell>
          <cell r="F516" t="str">
            <v xml:space="preserve">B </v>
          </cell>
          <cell r="G516">
            <v>0</v>
          </cell>
          <cell r="H516">
            <v>325</v>
          </cell>
          <cell r="I516">
            <v>49267</v>
          </cell>
          <cell r="J516">
            <v>0</v>
          </cell>
          <cell r="K516">
            <v>0</v>
          </cell>
          <cell r="L516">
            <v>0</v>
          </cell>
          <cell r="M516">
            <v>0</v>
          </cell>
          <cell r="N516">
            <v>0</v>
          </cell>
          <cell r="O516">
            <v>928498</v>
          </cell>
          <cell r="P516">
            <v>0</v>
          </cell>
          <cell r="Q516">
            <v>0</v>
          </cell>
          <cell r="R516">
            <v>8545</v>
          </cell>
          <cell r="S516">
            <v>0</v>
          </cell>
          <cell r="T516">
            <v>68616</v>
          </cell>
          <cell r="U516">
            <v>158922</v>
          </cell>
          <cell r="V516">
            <v>0</v>
          </cell>
          <cell r="W516">
            <v>0</v>
          </cell>
          <cell r="X516">
            <v>0</v>
          </cell>
          <cell r="Y516">
            <v>0</v>
          </cell>
          <cell r="Z516">
            <v>928498</v>
          </cell>
          <cell r="AA516">
            <v>1005659</v>
          </cell>
          <cell r="AB516" t="str">
            <v>ERPQ</v>
          </cell>
          <cell r="AC516">
            <v>1101</v>
          </cell>
          <cell r="AD516">
            <v>2</v>
          </cell>
          <cell r="AE516">
            <v>45956</v>
          </cell>
        </row>
        <row r="517">
          <cell r="A517" t="str">
            <v>SMA</v>
          </cell>
          <cell r="B517">
            <v>2</v>
          </cell>
          <cell r="C517" t="str">
            <v>DRAM</v>
          </cell>
          <cell r="D517">
            <v>24</v>
          </cell>
          <cell r="E517">
            <v>6</v>
          </cell>
          <cell r="F517" t="str">
            <v xml:space="preserve">B </v>
          </cell>
          <cell r="G517">
            <v>0</v>
          </cell>
          <cell r="H517">
            <v>39</v>
          </cell>
          <cell r="I517">
            <v>274183</v>
          </cell>
          <cell r="J517">
            <v>0</v>
          </cell>
          <cell r="K517">
            <v>0</v>
          </cell>
          <cell r="L517">
            <v>0</v>
          </cell>
          <cell r="M517">
            <v>0</v>
          </cell>
          <cell r="N517">
            <v>0</v>
          </cell>
          <cell r="O517">
            <v>3228048</v>
          </cell>
          <cell r="P517">
            <v>0</v>
          </cell>
          <cell r="Q517">
            <v>0</v>
          </cell>
          <cell r="R517">
            <v>15375</v>
          </cell>
          <cell r="S517">
            <v>0</v>
          </cell>
          <cell r="T517">
            <v>0</v>
          </cell>
          <cell r="U517">
            <v>807013</v>
          </cell>
          <cell r="V517">
            <v>0</v>
          </cell>
          <cell r="W517">
            <v>0</v>
          </cell>
          <cell r="X517">
            <v>0</v>
          </cell>
          <cell r="Y517">
            <v>0</v>
          </cell>
          <cell r="Z517">
            <v>3228048</v>
          </cell>
          <cell r="AA517">
            <v>3243423</v>
          </cell>
          <cell r="AB517" t="str">
            <v>ERPQ</v>
          </cell>
          <cell r="AC517">
            <v>1101</v>
          </cell>
          <cell r="AD517">
            <v>2</v>
          </cell>
          <cell r="AE517">
            <v>274183</v>
          </cell>
        </row>
        <row r="518">
          <cell r="A518" t="str">
            <v>SMA</v>
          </cell>
          <cell r="B518">
            <v>2</v>
          </cell>
          <cell r="C518" t="str">
            <v>DRAM</v>
          </cell>
          <cell r="D518">
            <v>24</v>
          </cell>
          <cell r="E518">
            <v>7</v>
          </cell>
          <cell r="F518" t="str">
            <v>A4</v>
          </cell>
          <cell r="G518">
            <v>20</v>
          </cell>
          <cell r="H518">
            <v>2</v>
          </cell>
          <cell r="I518">
            <v>28547</v>
          </cell>
          <cell r="J518">
            <v>0</v>
          </cell>
          <cell r="K518">
            <v>0</v>
          </cell>
          <cell r="L518">
            <v>75</v>
          </cell>
          <cell r="M518">
            <v>0</v>
          </cell>
          <cell r="N518">
            <v>0</v>
          </cell>
          <cell r="O518">
            <v>278429</v>
          </cell>
          <cell r="P518">
            <v>49800</v>
          </cell>
          <cell r="Q518">
            <v>45062</v>
          </cell>
          <cell r="R518">
            <v>0</v>
          </cell>
          <cell r="S518">
            <v>0</v>
          </cell>
          <cell r="T518">
            <v>0</v>
          </cell>
          <cell r="U518">
            <v>95315</v>
          </cell>
          <cell r="V518">
            <v>0</v>
          </cell>
          <cell r="W518">
            <v>7968</v>
          </cell>
          <cell r="X518">
            <v>0</v>
          </cell>
          <cell r="Y518">
            <v>0</v>
          </cell>
          <cell r="Z518">
            <v>381259</v>
          </cell>
          <cell r="AA518">
            <v>381259</v>
          </cell>
          <cell r="AB518" t="str">
            <v>ERPQ</v>
          </cell>
          <cell r="AC518">
            <v>1101</v>
          </cell>
          <cell r="AD518">
            <v>2</v>
          </cell>
          <cell r="AE518">
            <v>28547</v>
          </cell>
        </row>
        <row r="519">
          <cell r="A519" t="str">
            <v>SMA</v>
          </cell>
          <cell r="B519">
            <v>2</v>
          </cell>
          <cell r="C519" t="str">
            <v>DRAM</v>
          </cell>
          <cell r="D519">
            <v>24</v>
          </cell>
          <cell r="E519">
            <v>7</v>
          </cell>
          <cell r="F519" t="str">
            <v xml:space="preserve">B </v>
          </cell>
          <cell r="G519">
            <v>0</v>
          </cell>
          <cell r="H519">
            <v>9</v>
          </cell>
          <cell r="I519">
            <v>4384</v>
          </cell>
          <cell r="J519">
            <v>0</v>
          </cell>
          <cell r="K519">
            <v>0</v>
          </cell>
          <cell r="L519">
            <v>0</v>
          </cell>
          <cell r="M519">
            <v>0</v>
          </cell>
          <cell r="N519">
            <v>0</v>
          </cell>
          <cell r="O519">
            <v>77573</v>
          </cell>
          <cell r="P519">
            <v>0</v>
          </cell>
          <cell r="Q519">
            <v>0</v>
          </cell>
          <cell r="R519">
            <v>0</v>
          </cell>
          <cell r="S519">
            <v>0</v>
          </cell>
          <cell r="T519">
            <v>0</v>
          </cell>
          <cell r="U519">
            <v>19393</v>
          </cell>
          <cell r="V519">
            <v>0</v>
          </cell>
          <cell r="W519">
            <v>0</v>
          </cell>
          <cell r="X519">
            <v>0</v>
          </cell>
          <cell r="Y519">
            <v>0</v>
          </cell>
          <cell r="Z519">
            <v>77573</v>
          </cell>
          <cell r="AA519">
            <v>77573</v>
          </cell>
          <cell r="AB519" t="str">
            <v>ERPQ</v>
          </cell>
          <cell r="AC519">
            <v>1101</v>
          </cell>
          <cell r="AD519">
            <v>2</v>
          </cell>
          <cell r="AE519">
            <v>4139</v>
          </cell>
        </row>
        <row r="520">
          <cell r="A520" t="str">
            <v>SMA</v>
          </cell>
          <cell r="B520">
            <v>2</v>
          </cell>
          <cell r="C520" t="str">
            <v>DRAM</v>
          </cell>
          <cell r="D520">
            <v>24</v>
          </cell>
          <cell r="E520">
            <v>8</v>
          </cell>
          <cell r="F520" t="str">
            <v xml:space="preserve">B </v>
          </cell>
          <cell r="G520">
            <v>0</v>
          </cell>
          <cell r="H520">
            <v>2</v>
          </cell>
          <cell r="I520">
            <v>1958</v>
          </cell>
          <cell r="J520">
            <v>0</v>
          </cell>
          <cell r="K520">
            <v>0</v>
          </cell>
          <cell r="L520">
            <v>0</v>
          </cell>
          <cell r="M520">
            <v>0</v>
          </cell>
          <cell r="N520">
            <v>0</v>
          </cell>
          <cell r="O520">
            <v>40764</v>
          </cell>
          <cell r="P520">
            <v>0</v>
          </cell>
          <cell r="Q520">
            <v>0</v>
          </cell>
          <cell r="R520">
            <v>0</v>
          </cell>
          <cell r="S520">
            <v>0</v>
          </cell>
          <cell r="T520">
            <v>0</v>
          </cell>
          <cell r="U520">
            <v>10191</v>
          </cell>
          <cell r="V520">
            <v>0</v>
          </cell>
          <cell r="W520">
            <v>0</v>
          </cell>
          <cell r="X520">
            <v>0</v>
          </cell>
          <cell r="Y520">
            <v>0</v>
          </cell>
          <cell r="Z520">
            <v>40764</v>
          </cell>
          <cell r="AA520">
            <v>40764</v>
          </cell>
          <cell r="AB520" t="str">
            <v>ERPQ</v>
          </cell>
          <cell r="AC520">
            <v>1101</v>
          </cell>
          <cell r="AD520">
            <v>2</v>
          </cell>
          <cell r="AE520">
            <v>1958</v>
          </cell>
        </row>
        <row r="521">
          <cell r="A521" t="str">
            <v>SMA</v>
          </cell>
          <cell r="B521">
            <v>2</v>
          </cell>
          <cell r="C521" t="str">
            <v>DRAM</v>
          </cell>
          <cell r="D521">
            <v>24</v>
          </cell>
          <cell r="E521">
            <v>90</v>
          </cell>
          <cell r="F521" t="str">
            <v>A4</v>
          </cell>
          <cell r="G521">
            <v>20</v>
          </cell>
          <cell r="H521">
            <v>3</v>
          </cell>
          <cell r="I521">
            <v>7049</v>
          </cell>
          <cell r="J521">
            <v>0</v>
          </cell>
          <cell r="K521">
            <v>0</v>
          </cell>
          <cell r="L521">
            <v>19</v>
          </cell>
          <cell r="M521">
            <v>0</v>
          </cell>
          <cell r="N521">
            <v>0</v>
          </cell>
          <cell r="O521">
            <v>18723</v>
          </cell>
          <cell r="P521">
            <v>16321</v>
          </cell>
          <cell r="Q521">
            <v>0</v>
          </cell>
          <cell r="R521">
            <v>0</v>
          </cell>
          <cell r="S521">
            <v>0</v>
          </cell>
          <cell r="T521">
            <v>0</v>
          </cell>
          <cell r="U521">
            <v>0</v>
          </cell>
          <cell r="V521">
            <v>0</v>
          </cell>
          <cell r="W521">
            <v>0</v>
          </cell>
          <cell r="X521">
            <v>0</v>
          </cell>
          <cell r="Y521">
            <v>0</v>
          </cell>
          <cell r="Z521">
            <v>35044</v>
          </cell>
          <cell r="AA521">
            <v>35044</v>
          </cell>
          <cell r="AB521" t="str">
            <v>ERPQ</v>
          </cell>
          <cell r="AC521">
            <v>1101</v>
          </cell>
          <cell r="AD521">
            <v>2</v>
          </cell>
          <cell r="AE521">
            <v>7049</v>
          </cell>
        </row>
        <row r="522">
          <cell r="A522" t="str">
            <v>SMA</v>
          </cell>
          <cell r="B522">
            <v>2</v>
          </cell>
          <cell r="C522" t="str">
            <v>DRAM</v>
          </cell>
          <cell r="D522">
            <v>25</v>
          </cell>
          <cell r="E522">
            <v>1</v>
          </cell>
          <cell r="F522" t="str">
            <v xml:space="preserve">B </v>
          </cell>
          <cell r="G522">
            <v>1</v>
          </cell>
          <cell r="H522">
            <v>9374</v>
          </cell>
          <cell r="I522">
            <v>198960</v>
          </cell>
          <cell r="J522">
            <v>0</v>
          </cell>
          <cell r="K522">
            <v>0</v>
          </cell>
          <cell r="L522">
            <v>0</v>
          </cell>
          <cell r="M522">
            <v>0</v>
          </cell>
          <cell r="N522">
            <v>0</v>
          </cell>
          <cell r="O522">
            <v>3208467</v>
          </cell>
          <cell r="P522">
            <v>0</v>
          </cell>
          <cell r="Q522">
            <v>0</v>
          </cell>
          <cell r="R522">
            <v>26523</v>
          </cell>
          <cell r="S522">
            <v>0</v>
          </cell>
          <cell r="T522">
            <v>189412</v>
          </cell>
          <cell r="U522">
            <v>0</v>
          </cell>
          <cell r="V522">
            <v>2353</v>
          </cell>
          <cell r="W522">
            <v>0</v>
          </cell>
          <cell r="X522">
            <v>0</v>
          </cell>
          <cell r="Y522">
            <v>257584</v>
          </cell>
          <cell r="Z522">
            <v>3208467</v>
          </cell>
          <cell r="AA522">
            <v>3684339</v>
          </cell>
          <cell r="AB522" t="str">
            <v>ERBC</v>
          </cell>
          <cell r="AC522">
            <v>1101</v>
          </cell>
          <cell r="AD522">
            <v>2</v>
          </cell>
          <cell r="AE522">
            <v>150101</v>
          </cell>
        </row>
        <row r="523">
          <cell r="A523" t="str">
            <v>SMA</v>
          </cell>
          <cell r="B523">
            <v>2</v>
          </cell>
          <cell r="C523" t="str">
            <v>DRAM</v>
          </cell>
          <cell r="D523">
            <v>25</v>
          </cell>
          <cell r="E523">
            <v>1</v>
          </cell>
          <cell r="F523" t="str">
            <v xml:space="preserve">B </v>
          </cell>
          <cell r="G523">
            <v>2</v>
          </cell>
          <cell r="H523">
            <v>3213</v>
          </cell>
          <cell r="I523">
            <v>128362</v>
          </cell>
          <cell r="J523">
            <v>0</v>
          </cell>
          <cell r="K523">
            <v>0</v>
          </cell>
          <cell r="L523">
            <v>0</v>
          </cell>
          <cell r="M523">
            <v>0</v>
          </cell>
          <cell r="N523">
            <v>0</v>
          </cell>
          <cell r="O523">
            <v>2489499</v>
          </cell>
          <cell r="P523">
            <v>0</v>
          </cell>
          <cell r="Q523">
            <v>0</v>
          </cell>
          <cell r="R523">
            <v>18451</v>
          </cell>
          <cell r="S523">
            <v>0</v>
          </cell>
          <cell r="T523">
            <v>17614</v>
          </cell>
          <cell r="U523">
            <v>423059</v>
          </cell>
          <cell r="V523">
            <v>1695</v>
          </cell>
          <cell r="W523">
            <v>0</v>
          </cell>
          <cell r="X523">
            <v>0</v>
          </cell>
          <cell r="Y523">
            <v>159602</v>
          </cell>
          <cell r="Z523">
            <v>2489499</v>
          </cell>
          <cell r="AA523">
            <v>2686861</v>
          </cell>
          <cell r="AB523" t="str">
            <v>ERBC</v>
          </cell>
          <cell r="AC523">
            <v>1101</v>
          </cell>
          <cell r="AD523">
            <v>2</v>
          </cell>
          <cell r="AE523">
            <v>128362</v>
          </cell>
        </row>
        <row r="524">
          <cell r="A524" t="str">
            <v>SMA</v>
          </cell>
          <cell r="B524">
            <v>2</v>
          </cell>
          <cell r="C524" t="str">
            <v>DRAM</v>
          </cell>
          <cell r="D524">
            <v>25</v>
          </cell>
          <cell r="E524">
            <v>1</v>
          </cell>
          <cell r="F524" t="str">
            <v xml:space="preserve">B </v>
          </cell>
          <cell r="G524">
            <v>3</v>
          </cell>
          <cell r="H524">
            <v>5645</v>
          </cell>
          <cell r="I524">
            <v>400292</v>
          </cell>
          <cell r="J524">
            <v>0</v>
          </cell>
          <cell r="K524">
            <v>0</v>
          </cell>
          <cell r="L524">
            <v>0</v>
          </cell>
          <cell r="M524">
            <v>0</v>
          </cell>
          <cell r="N524">
            <v>0</v>
          </cell>
          <cell r="O524">
            <v>7763411</v>
          </cell>
          <cell r="P524">
            <v>0</v>
          </cell>
          <cell r="Q524">
            <v>0</v>
          </cell>
          <cell r="R524">
            <v>55860</v>
          </cell>
          <cell r="S524">
            <v>0</v>
          </cell>
          <cell r="T524">
            <v>52694</v>
          </cell>
          <cell r="U524">
            <v>1319787</v>
          </cell>
          <cell r="V524">
            <v>6874</v>
          </cell>
          <cell r="W524">
            <v>0</v>
          </cell>
          <cell r="X524">
            <v>0</v>
          </cell>
          <cell r="Y524">
            <v>456491</v>
          </cell>
          <cell r="Z524">
            <v>7763411</v>
          </cell>
          <cell r="AA524">
            <v>8335330</v>
          </cell>
          <cell r="AB524" t="str">
            <v>ERBC</v>
          </cell>
          <cell r="AC524">
            <v>1101</v>
          </cell>
          <cell r="AD524">
            <v>2</v>
          </cell>
          <cell r="AE524">
            <v>399879</v>
          </cell>
        </row>
        <row r="525">
          <cell r="A525" t="str">
            <v>SMA</v>
          </cell>
          <cell r="B525">
            <v>2</v>
          </cell>
          <cell r="C525" t="str">
            <v>DRAM</v>
          </cell>
          <cell r="D525">
            <v>25</v>
          </cell>
          <cell r="E525">
            <v>1</v>
          </cell>
          <cell r="F525" t="str">
            <v xml:space="preserve">B </v>
          </cell>
          <cell r="G525">
            <v>4</v>
          </cell>
          <cell r="H525">
            <v>1179</v>
          </cell>
          <cell r="I525">
            <v>140371</v>
          </cell>
          <cell r="J525">
            <v>0</v>
          </cell>
          <cell r="K525">
            <v>0</v>
          </cell>
          <cell r="L525">
            <v>0</v>
          </cell>
          <cell r="M525">
            <v>0</v>
          </cell>
          <cell r="N525">
            <v>0</v>
          </cell>
          <cell r="O525">
            <v>2722575</v>
          </cell>
          <cell r="P525">
            <v>0</v>
          </cell>
          <cell r="Q525">
            <v>0</v>
          </cell>
          <cell r="R525">
            <v>27257</v>
          </cell>
          <cell r="S525">
            <v>0</v>
          </cell>
          <cell r="T525">
            <v>27555</v>
          </cell>
          <cell r="U525">
            <v>462848</v>
          </cell>
          <cell r="V525">
            <v>3393</v>
          </cell>
          <cell r="W525">
            <v>0</v>
          </cell>
          <cell r="X525">
            <v>0</v>
          </cell>
          <cell r="Y525">
            <v>158285</v>
          </cell>
          <cell r="Z525">
            <v>2722575</v>
          </cell>
          <cell r="AA525">
            <v>2939065</v>
          </cell>
          <cell r="AB525" t="str">
            <v>ERBC</v>
          </cell>
          <cell r="AC525">
            <v>1101</v>
          </cell>
          <cell r="AD525">
            <v>2</v>
          </cell>
          <cell r="AE525">
            <v>140371</v>
          </cell>
        </row>
        <row r="526">
          <cell r="A526" t="str">
            <v>SMA</v>
          </cell>
          <cell r="B526">
            <v>2</v>
          </cell>
          <cell r="C526" t="str">
            <v>DRAM</v>
          </cell>
          <cell r="D526">
            <v>25</v>
          </cell>
          <cell r="E526">
            <v>1</v>
          </cell>
          <cell r="F526" t="str">
            <v xml:space="preserve">B </v>
          </cell>
          <cell r="G526">
            <v>5</v>
          </cell>
          <cell r="H526">
            <v>306</v>
          </cell>
          <cell r="I526">
            <v>52012</v>
          </cell>
          <cell r="J526">
            <v>0</v>
          </cell>
          <cell r="K526">
            <v>0</v>
          </cell>
          <cell r="L526">
            <v>0</v>
          </cell>
          <cell r="M526">
            <v>0</v>
          </cell>
          <cell r="N526">
            <v>0</v>
          </cell>
          <cell r="O526">
            <v>1008775</v>
          </cell>
          <cell r="P526">
            <v>0</v>
          </cell>
          <cell r="Q526">
            <v>0</v>
          </cell>
          <cell r="R526">
            <v>11149</v>
          </cell>
          <cell r="S526">
            <v>0</v>
          </cell>
          <cell r="T526">
            <v>34117</v>
          </cell>
          <cell r="U526">
            <v>171493</v>
          </cell>
          <cell r="V526">
            <v>1319</v>
          </cell>
          <cell r="W526">
            <v>0</v>
          </cell>
          <cell r="X526">
            <v>0</v>
          </cell>
          <cell r="Y526">
            <v>94269</v>
          </cell>
          <cell r="Z526">
            <v>1008775</v>
          </cell>
          <cell r="AA526">
            <v>1149629</v>
          </cell>
          <cell r="AB526" t="str">
            <v>ERBC</v>
          </cell>
          <cell r="AC526">
            <v>1101</v>
          </cell>
          <cell r="AD526">
            <v>2</v>
          </cell>
          <cell r="AE526">
            <v>52012</v>
          </cell>
        </row>
        <row r="527">
          <cell r="A527" t="str">
            <v>SMA</v>
          </cell>
          <cell r="B527">
            <v>2</v>
          </cell>
          <cell r="C527" t="str">
            <v>DRAM</v>
          </cell>
          <cell r="D527">
            <v>25</v>
          </cell>
          <cell r="E527">
            <v>1</v>
          </cell>
          <cell r="F527" t="str">
            <v xml:space="preserve">B </v>
          </cell>
          <cell r="G527">
            <v>6</v>
          </cell>
          <cell r="H527">
            <v>228</v>
          </cell>
          <cell r="I527">
            <v>55137</v>
          </cell>
          <cell r="J527">
            <v>0</v>
          </cell>
          <cell r="K527">
            <v>0</v>
          </cell>
          <cell r="L527">
            <v>0</v>
          </cell>
          <cell r="M527">
            <v>0</v>
          </cell>
          <cell r="N527">
            <v>0</v>
          </cell>
          <cell r="O527">
            <v>1069456</v>
          </cell>
          <cell r="P527">
            <v>0</v>
          </cell>
          <cell r="Q527">
            <v>0</v>
          </cell>
          <cell r="R527">
            <v>20142</v>
          </cell>
          <cell r="S527">
            <v>0</v>
          </cell>
          <cell r="T527">
            <v>21073</v>
          </cell>
          <cell r="U527">
            <v>181858</v>
          </cell>
          <cell r="V527">
            <v>659</v>
          </cell>
          <cell r="W527">
            <v>0</v>
          </cell>
          <cell r="X527">
            <v>0</v>
          </cell>
          <cell r="Y527">
            <v>68300</v>
          </cell>
          <cell r="Z527">
            <v>1069456</v>
          </cell>
          <cell r="AA527">
            <v>1179630</v>
          </cell>
          <cell r="AB527" t="str">
            <v>ERBC</v>
          </cell>
          <cell r="AC527">
            <v>1101</v>
          </cell>
          <cell r="AD527">
            <v>2</v>
          </cell>
          <cell r="AE527">
            <v>55137</v>
          </cell>
        </row>
        <row r="528">
          <cell r="A528" t="str">
            <v>SMA</v>
          </cell>
          <cell r="B528">
            <v>2</v>
          </cell>
          <cell r="C528" t="str">
            <v>DRAM</v>
          </cell>
          <cell r="D528">
            <v>25</v>
          </cell>
          <cell r="E528">
            <v>1</v>
          </cell>
          <cell r="F528" t="str">
            <v xml:space="preserve">B </v>
          </cell>
          <cell r="G528">
            <v>7</v>
          </cell>
          <cell r="H528">
            <v>54</v>
          </cell>
          <cell r="I528">
            <v>18394</v>
          </cell>
          <cell r="J528">
            <v>0</v>
          </cell>
          <cell r="K528">
            <v>0</v>
          </cell>
          <cell r="L528">
            <v>0</v>
          </cell>
          <cell r="M528">
            <v>0</v>
          </cell>
          <cell r="N528">
            <v>0</v>
          </cell>
          <cell r="O528">
            <v>370621</v>
          </cell>
          <cell r="P528">
            <v>0</v>
          </cell>
          <cell r="Q528">
            <v>0</v>
          </cell>
          <cell r="R528">
            <v>3645</v>
          </cell>
          <cell r="S528">
            <v>0</v>
          </cell>
          <cell r="T528">
            <v>4210</v>
          </cell>
          <cell r="U528">
            <v>74156</v>
          </cell>
          <cell r="V528">
            <v>189</v>
          </cell>
          <cell r="W528">
            <v>0</v>
          </cell>
          <cell r="X528">
            <v>0</v>
          </cell>
          <cell r="Y528">
            <v>26890</v>
          </cell>
          <cell r="Z528">
            <v>370621</v>
          </cell>
          <cell r="AA528">
            <v>405555</v>
          </cell>
          <cell r="AB528" t="str">
            <v>ERBC</v>
          </cell>
          <cell r="AC528">
            <v>1101</v>
          </cell>
          <cell r="AD528">
            <v>2</v>
          </cell>
          <cell r="AE528">
            <v>18394</v>
          </cell>
        </row>
        <row r="529">
          <cell r="A529" t="str">
            <v>SMA</v>
          </cell>
          <cell r="B529">
            <v>2</v>
          </cell>
          <cell r="C529" t="str">
            <v>DRAM</v>
          </cell>
          <cell r="D529">
            <v>25</v>
          </cell>
          <cell r="E529">
            <v>1</v>
          </cell>
          <cell r="F529" t="str">
            <v xml:space="preserve">B </v>
          </cell>
          <cell r="G529">
            <v>8</v>
          </cell>
          <cell r="H529">
            <v>19</v>
          </cell>
          <cell r="I529">
            <v>7920</v>
          </cell>
          <cell r="J529">
            <v>0</v>
          </cell>
          <cell r="K529">
            <v>0</v>
          </cell>
          <cell r="L529">
            <v>0</v>
          </cell>
          <cell r="M529">
            <v>0</v>
          </cell>
          <cell r="N529">
            <v>0</v>
          </cell>
          <cell r="O529">
            <v>159372</v>
          </cell>
          <cell r="P529">
            <v>0</v>
          </cell>
          <cell r="Q529">
            <v>0</v>
          </cell>
          <cell r="R529">
            <v>2339</v>
          </cell>
          <cell r="S529">
            <v>0</v>
          </cell>
          <cell r="T529">
            <v>18453</v>
          </cell>
          <cell r="U529">
            <v>31881</v>
          </cell>
          <cell r="V529">
            <v>660</v>
          </cell>
          <cell r="W529">
            <v>0</v>
          </cell>
          <cell r="X529">
            <v>0</v>
          </cell>
          <cell r="Y529">
            <v>6322</v>
          </cell>
          <cell r="Z529">
            <v>159372</v>
          </cell>
          <cell r="AA529">
            <v>187146</v>
          </cell>
          <cell r="AB529" t="str">
            <v>ERBC</v>
          </cell>
          <cell r="AC529">
            <v>1101</v>
          </cell>
          <cell r="AD529">
            <v>2</v>
          </cell>
          <cell r="AE529">
            <v>7920</v>
          </cell>
        </row>
        <row r="530">
          <cell r="A530" t="str">
            <v>SMA</v>
          </cell>
          <cell r="B530">
            <v>2</v>
          </cell>
          <cell r="C530" t="str">
            <v>DRAM</v>
          </cell>
          <cell r="D530">
            <v>25</v>
          </cell>
          <cell r="E530">
            <v>1</v>
          </cell>
          <cell r="F530" t="str">
            <v xml:space="preserve">B </v>
          </cell>
          <cell r="G530">
            <v>9</v>
          </cell>
          <cell r="H530">
            <v>27</v>
          </cell>
          <cell r="I530">
            <v>17207</v>
          </cell>
          <cell r="J530">
            <v>0</v>
          </cell>
          <cell r="K530">
            <v>0</v>
          </cell>
          <cell r="L530">
            <v>0</v>
          </cell>
          <cell r="M530">
            <v>0</v>
          </cell>
          <cell r="N530">
            <v>0</v>
          </cell>
          <cell r="O530">
            <v>369311</v>
          </cell>
          <cell r="P530">
            <v>0</v>
          </cell>
          <cell r="Q530">
            <v>0</v>
          </cell>
          <cell r="R530">
            <v>9129</v>
          </cell>
          <cell r="S530">
            <v>0</v>
          </cell>
          <cell r="T530">
            <v>13771</v>
          </cell>
          <cell r="U530">
            <v>92347</v>
          </cell>
          <cell r="V530">
            <v>1037</v>
          </cell>
          <cell r="W530">
            <v>0</v>
          </cell>
          <cell r="X530">
            <v>0</v>
          </cell>
          <cell r="Y530">
            <v>15309</v>
          </cell>
          <cell r="Z530">
            <v>369311</v>
          </cell>
          <cell r="AA530">
            <v>408557</v>
          </cell>
          <cell r="AB530" t="str">
            <v>ERBC</v>
          </cell>
          <cell r="AC530">
            <v>1101</v>
          </cell>
          <cell r="AD530">
            <v>2</v>
          </cell>
          <cell r="AE530">
            <v>17207</v>
          </cell>
        </row>
        <row r="531">
          <cell r="A531" t="str">
            <v>SMA</v>
          </cell>
          <cell r="B531">
            <v>2</v>
          </cell>
          <cell r="C531" t="str">
            <v>DRAM</v>
          </cell>
          <cell r="D531">
            <v>25</v>
          </cell>
          <cell r="E531">
            <v>1</v>
          </cell>
          <cell r="F531" t="str">
            <v xml:space="preserve">B </v>
          </cell>
          <cell r="G531">
            <v>10</v>
          </cell>
          <cell r="H531">
            <v>12</v>
          </cell>
          <cell r="I531">
            <v>26386</v>
          </cell>
          <cell r="J531">
            <v>0</v>
          </cell>
          <cell r="K531">
            <v>0</v>
          </cell>
          <cell r="L531">
            <v>0</v>
          </cell>
          <cell r="M531">
            <v>0</v>
          </cell>
          <cell r="N531">
            <v>0</v>
          </cell>
          <cell r="O531">
            <v>566266</v>
          </cell>
          <cell r="P531">
            <v>0</v>
          </cell>
          <cell r="Q531">
            <v>0</v>
          </cell>
          <cell r="R531">
            <v>-62780</v>
          </cell>
          <cell r="S531">
            <v>0</v>
          </cell>
          <cell r="T531">
            <v>13148</v>
          </cell>
          <cell r="U531">
            <v>141581</v>
          </cell>
          <cell r="V531">
            <v>377</v>
          </cell>
          <cell r="W531">
            <v>0</v>
          </cell>
          <cell r="X531">
            <v>0</v>
          </cell>
          <cell r="Y531">
            <v>5397</v>
          </cell>
          <cell r="Z531">
            <v>566266</v>
          </cell>
          <cell r="AA531">
            <v>522408</v>
          </cell>
          <cell r="AB531" t="str">
            <v>ERBC</v>
          </cell>
          <cell r="AC531">
            <v>1101</v>
          </cell>
          <cell r="AD531">
            <v>2</v>
          </cell>
          <cell r="AE531">
            <v>26386</v>
          </cell>
        </row>
        <row r="532">
          <cell r="A532" t="str">
            <v>SMA</v>
          </cell>
          <cell r="B532">
            <v>2</v>
          </cell>
          <cell r="C532" t="str">
            <v>DRAM</v>
          </cell>
          <cell r="D532">
            <v>25</v>
          </cell>
          <cell r="E532">
            <v>1</v>
          </cell>
          <cell r="F532" t="str">
            <v xml:space="preserve">B </v>
          </cell>
          <cell r="G532">
            <v>11</v>
          </cell>
          <cell r="H532">
            <v>83</v>
          </cell>
          <cell r="I532">
            <v>2074</v>
          </cell>
          <cell r="J532">
            <v>0</v>
          </cell>
          <cell r="K532">
            <v>0</v>
          </cell>
          <cell r="L532">
            <v>0</v>
          </cell>
          <cell r="M532">
            <v>0</v>
          </cell>
          <cell r="N532">
            <v>0</v>
          </cell>
          <cell r="O532">
            <v>11684</v>
          </cell>
          <cell r="P532">
            <v>0</v>
          </cell>
          <cell r="Q532">
            <v>0</v>
          </cell>
          <cell r="R532">
            <v>70</v>
          </cell>
          <cell r="S532">
            <v>0</v>
          </cell>
          <cell r="T532">
            <v>1325</v>
          </cell>
          <cell r="U532">
            <v>0</v>
          </cell>
          <cell r="V532">
            <v>0</v>
          </cell>
          <cell r="W532">
            <v>0</v>
          </cell>
          <cell r="X532">
            <v>0</v>
          </cell>
          <cell r="Y532">
            <v>1609</v>
          </cell>
          <cell r="Z532">
            <v>11684</v>
          </cell>
          <cell r="AA532">
            <v>14688</v>
          </cell>
          <cell r="AB532" t="str">
            <v>ERBC</v>
          </cell>
          <cell r="AC532">
            <v>1101</v>
          </cell>
          <cell r="AD532">
            <v>2</v>
          </cell>
          <cell r="AE532">
            <v>1758</v>
          </cell>
        </row>
        <row r="533">
          <cell r="A533" t="str">
            <v>SMA</v>
          </cell>
          <cell r="B533">
            <v>2</v>
          </cell>
          <cell r="C533" t="str">
            <v>DRAM</v>
          </cell>
          <cell r="D533">
            <v>25</v>
          </cell>
          <cell r="E533">
            <v>1</v>
          </cell>
          <cell r="F533" t="str">
            <v xml:space="preserve">B </v>
          </cell>
          <cell r="G533">
            <v>12</v>
          </cell>
          <cell r="H533">
            <v>42</v>
          </cell>
          <cell r="I533">
            <v>2247</v>
          </cell>
          <cell r="J533">
            <v>0</v>
          </cell>
          <cell r="K533">
            <v>0</v>
          </cell>
          <cell r="L533">
            <v>0</v>
          </cell>
          <cell r="M533">
            <v>0</v>
          </cell>
          <cell r="N533">
            <v>0</v>
          </cell>
          <cell r="O533">
            <v>20032</v>
          </cell>
          <cell r="P533">
            <v>0</v>
          </cell>
          <cell r="Q533">
            <v>0</v>
          </cell>
          <cell r="R533">
            <v>194</v>
          </cell>
          <cell r="S533">
            <v>0</v>
          </cell>
          <cell r="T533">
            <v>0</v>
          </cell>
          <cell r="U533">
            <v>3405</v>
          </cell>
          <cell r="V533">
            <v>0</v>
          </cell>
          <cell r="W533">
            <v>0</v>
          </cell>
          <cell r="X533">
            <v>0</v>
          </cell>
          <cell r="Y533">
            <v>2182</v>
          </cell>
          <cell r="Z533">
            <v>20032</v>
          </cell>
          <cell r="AA533">
            <v>22408</v>
          </cell>
          <cell r="AB533" t="str">
            <v>ERBC</v>
          </cell>
          <cell r="AC533">
            <v>1101</v>
          </cell>
          <cell r="AD533">
            <v>2</v>
          </cell>
          <cell r="AE533">
            <v>2247</v>
          </cell>
        </row>
        <row r="534">
          <cell r="A534" t="str">
            <v>SMA</v>
          </cell>
          <cell r="B534">
            <v>2</v>
          </cell>
          <cell r="C534" t="str">
            <v>DRAM</v>
          </cell>
          <cell r="D534">
            <v>25</v>
          </cell>
          <cell r="E534">
            <v>1</v>
          </cell>
          <cell r="F534" t="str">
            <v xml:space="preserve">B </v>
          </cell>
          <cell r="G534">
            <v>13</v>
          </cell>
          <cell r="H534">
            <v>3</v>
          </cell>
          <cell r="I534">
            <v>363</v>
          </cell>
          <cell r="J534">
            <v>0</v>
          </cell>
          <cell r="K534">
            <v>0</v>
          </cell>
          <cell r="L534">
            <v>0</v>
          </cell>
          <cell r="M534">
            <v>0</v>
          </cell>
          <cell r="N534">
            <v>0</v>
          </cell>
          <cell r="O534">
            <v>6105</v>
          </cell>
          <cell r="P534">
            <v>0</v>
          </cell>
          <cell r="Q534">
            <v>0</v>
          </cell>
          <cell r="R534">
            <v>51</v>
          </cell>
          <cell r="S534">
            <v>0</v>
          </cell>
          <cell r="T534">
            <v>0</v>
          </cell>
          <cell r="U534">
            <v>1038</v>
          </cell>
          <cell r="V534">
            <v>0</v>
          </cell>
          <cell r="W534">
            <v>0</v>
          </cell>
          <cell r="X534">
            <v>0</v>
          </cell>
          <cell r="Y534">
            <v>440</v>
          </cell>
          <cell r="Z534">
            <v>6105</v>
          </cell>
          <cell r="AA534">
            <v>6596</v>
          </cell>
          <cell r="AB534" t="str">
            <v>ERBC</v>
          </cell>
          <cell r="AC534">
            <v>1101</v>
          </cell>
          <cell r="AD534">
            <v>2</v>
          </cell>
          <cell r="AE534">
            <v>363</v>
          </cell>
        </row>
        <row r="535">
          <cell r="A535" t="str">
            <v>SMA</v>
          </cell>
          <cell r="B535">
            <v>2</v>
          </cell>
          <cell r="C535" t="str">
            <v>DRAM</v>
          </cell>
          <cell r="D535">
            <v>25</v>
          </cell>
          <cell r="E535">
            <v>2</v>
          </cell>
          <cell r="F535" t="str">
            <v>A4</v>
          </cell>
          <cell r="G535">
            <v>20</v>
          </cell>
          <cell r="H535">
            <v>2</v>
          </cell>
          <cell r="I535">
            <v>19742</v>
          </cell>
          <cell r="J535">
            <v>0</v>
          </cell>
          <cell r="K535">
            <v>0</v>
          </cell>
          <cell r="L535">
            <v>147</v>
          </cell>
          <cell r="M535">
            <v>0</v>
          </cell>
          <cell r="N535">
            <v>0</v>
          </cell>
          <cell r="O535">
            <v>226533</v>
          </cell>
          <cell r="P535">
            <v>115052</v>
          </cell>
          <cell r="Q535">
            <v>78739</v>
          </cell>
          <cell r="R535">
            <v>1527</v>
          </cell>
          <cell r="S535">
            <v>0</v>
          </cell>
          <cell r="T535">
            <v>0</v>
          </cell>
          <cell r="U535">
            <v>115256</v>
          </cell>
          <cell r="V535">
            <v>0</v>
          </cell>
          <cell r="W535">
            <v>40699</v>
          </cell>
          <cell r="X535">
            <v>0</v>
          </cell>
          <cell r="Y535">
            <v>0</v>
          </cell>
          <cell r="Z535">
            <v>461023</v>
          </cell>
          <cell r="AA535">
            <v>462550</v>
          </cell>
          <cell r="AB535" t="str">
            <v>ERBC</v>
          </cell>
          <cell r="AC535">
            <v>1101</v>
          </cell>
          <cell r="AD535">
            <v>2</v>
          </cell>
          <cell r="AE535">
            <v>19742</v>
          </cell>
        </row>
        <row r="536">
          <cell r="A536" t="str">
            <v>SMA</v>
          </cell>
          <cell r="B536">
            <v>2</v>
          </cell>
          <cell r="C536" t="str">
            <v>DRAM</v>
          </cell>
          <cell r="D536">
            <v>25</v>
          </cell>
          <cell r="E536">
            <v>2</v>
          </cell>
          <cell r="F536" t="str">
            <v xml:space="preserve">B </v>
          </cell>
          <cell r="G536">
            <v>0</v>
          </cell>
          <cell r="H536">
            <v>163</v>
          </cell>
          <cell r="I536">
            <v>60107</v>
          </cell>
          <cell r="J536">
            <v>0</v>
          </cell>
          <cell r="K536">
            <v>0</v>
          </cell>
          <cell r="L536">
            <v>0</v>
          </cell>
          <cell r="M536">
            <v>0</v>
          </cell>
          <cell r="N536">
            <v>0</v>
          </cell>
          <cell r="O536">
            <v>1251299</v>
          </cell>
          <cell r="P536">
            <v>0</v>
          </cell>
          <cell r="Q536">
            <v>0</v>
          </cell>
          <cell r="R536">
            <v>17115</v>
          </cell>
          <cell r="S536">
            <v>0</v>
          </cell>
          <cell r="T536">
            <v>12462</v>
          </cell>
          <cell r="U536">
            <v>312155</v>
          </cell>
          <cell r="V536">
            <v>0</v>
          </cell>
          <cell r="W536">
            <v>0</v>
          </cell>
          <cell r="X536">
            <v>0</v>
          </cell>
          <cell r="Y536">
            <v>76116</v>
          </cell>
          <cell r="Z536">
            <v>1251299</v>
          </cell>
          <cell r="AA536">
            <v>1356992</v>
          </cell>
          <cell r="AB536" t="str">
            <v>ERBC</v>
          </cell>
          <cell r="AC536">
            <v>1101</v>
          </cell>
          <cell r="AD536">
            <v>2</v>
          </cell>
          <cell r="AE536">
            <v>58150</v>
          </cell>
        </row>
        <row r="537">
          <cell r="A537" t="str">
            <v>SMA</v>
          </cell>
          <cell r="B537">
            <v>2</v>
          </cell>
          <cell r="C537" t="str">
            <v>DRAM</v>
          </cell>
          <cell r="D537">
            <v>25</v>
          </cell>
          <cell r="E537">
            <v>3</v>
          </cell>
          <cell r="F537" t="str">
            <v>A4</v>
          </cell>
          <cell r="G537">
            <v>21</v>
          </cell>
          <cell r="H537">
            <v>3</v>
          </cell>
          <cell r="I537">
            <v>19966</v>
          </cell>
          <cell r="J537">
            <v>1410</v>
          </cell>
          <cell r="K537">
            <v>18556</v>
          </cell>
          <cell r="L537">
            <v>210</v>
          </cell>
          <cell r="M537">
            <v>210</v>
          </cell>
          <cell r="N537">
            <v>0</v>
          </cell>
          <cell r="O537">
            <v>206497</v>
          </cell>
          <cell r="P537">
            <v>145041</v>
          </cell>
          <cell r="Q537">
            <v>13929</v>
          </cell>
          <cell r="R537">
            <v>0</v>
          </cell>
          <cell r="S537">
            <v>0</v>
          </cell>
          <cell r="T537">
            <v>0</v>
          </cell>
          <cell r="U537">
            <v>92576</v>
          </cell>
          <cell r="V537">
            <v>0</v>
          </cell>
          <cell r="W537">
            <v>4835</v>
          </cell>
          <cell r="X537">
            <v>0</v>
          </cell>
          <cell r="Y537">
            <v>7120</v>
          </cell>
          <cell r="Z537">
            <v>370302</v>
          </cell>
          <cell r="AA537">
            <v>377422</v>
          </cell>
          <cell r="AB537" t="str">
            <v>ERBC</v>
          </cell>
          <cell r="AC537">
            <v>1101</v>
          </cell>
          <cell r="AD537">
            <v>2</v>
          </cell>
          <cell r="AE537">
            <v>19966</v>
          </cell>
        </row>
        <row r="538">
          <cell r="A538" t="str">
            <v>SMA</v>
          </cell>
          <cell r="B538">
            <v>2</v>
          </cell>
          <cell r="C538" t="str">
            <v>DRAM</v>
          </cell>
          <cell r="D538">
            <v>25</v>
          </cell>
          <cell r="E538">
            <v>3</v>
          </cell>
          <cell r="F538" t="str">
            <v>A4</v>
          </cell>
          <cell r="G538">
            <v>20</v>
          </cell>
          <cell r="H538">
            <v>1</v>
          </cell>
          <cell r="I538">
            <v>14391</v>
          </cell>
          <cell r="J538">
            <v>0</v>
          </cell>
          <cell r="K538">
            <v>0</v>
          </cell>
          <cell r="L538">
            <v>50</v>
          </cell>
          <cell r="M538">
            <v>0</v>
          </cell>
          <cell r="N538">
            <v>0</v>
          </cell>
          <cell r="O538">
            <v>165132</v>
          </cell>
          <cell r="P538">
            <v>39133</v>
          </cell>
          <cell r="Q538">
            <v>30396</v>
          </cell>
          <cell r="R538">
            <v>0</v>
          </cell>
          <cell r="S538">
            <v>0</v>
          </cell>
          <cell r="T538">
            <v>110502</v>
          </cell>
          <cell r="U538">
            <v>60426</v>
          </cell>
          <cell r="V538">
            <v>0</v>
          </cell>
          <cell r="W538">
            <v>7044</v>
          </cell>
          <cell r="X538">
            <v>0</v>
          </cell>
          <cell r="Y538">
            <v>3506</v>
          </cell>
          <cell r="Z538">
            <v>241705</v>
          </cell>
          <cell r="AA538">
            <v>355713</v>
          </cell>
          <cell r="AB538" t="str">
            <v>ERBC</v>
          </cell>
          <cell r="AC538">
            <v>1101</v>
          </cell>
          <cell r="AD538">
            <v>2</v>
          </cell>
          <cell r="AE538">
            <v>14391</v>
          </cell>
        </row>
        <row r="539">
          <cell r="A539" t="str">
            <v>SMA</v>
          </cell>
          <cell r="B539">
            <v>2</v>
          </cell>
          <cell r="C539" t="str">
            <v>DRAM</v>
          </cell>
          <cell r="D539">
            <v>25</v>
          </cell>
          <cell r="E539">
            <v>3</v>
          </cell>
          <cell r="F539" t="str">
            <v xml:space="preserve">B </v>
          </cell>
          <cell r="G539">
            <v>0</v>
          </cell>
          <cell r="H539">
            <v>1105</v>
          </cell>
          <cell r="I539">
            <v>171287</v>
          </cell>
          <cell r="J539">
            <v>0</v>
          </cell>
          <cell r="K539">
            <v>0</v>
          </cell>
          <cell r="L539">
            <v>0</v>
          </cell>
          <cell r="M539">
            <v>0</v>
          </cell>
          <cell r="N539">
            <v>0</v>
          </cell>
          <cell r="O539">
            <v>3566802</v>
          </cell>
          <cell r="P539">
            <v>0</v>
          </cell>
          <cell r="Q539">
            <v>0</v>
          </cell>
          <cell r="R539">
            <v>-10512</v>
          </cell>
          <cell r="S539">
            <v>0</v>
          </cell>
          <cell r="T539">
            <v>54225</v>
          </cell>
          <cell r="U539">
            <v>884022</v>
          </cell>
          <cell r="V539">
            <v>0</v>
          </cell>
          <cell r="W539">
            <v>0</v>
          </cell>
          <cell r="X539">
            <v>0</v>
          </cell>
          <cell r="Y539">
            <v>265498</v>
          </cell>
          <cell r="Z539">
            <v>3566802</v>
          </cell>
          <cell r="AA539">
            <v>3876013</v>
          </cell>
          <cell r="AB539" t="str">
            <v>ERBC</v>
          </cell>
          <cell r="AC539">
            <v>1101</v>
          </cell>
          <cell r="AD539">
            <v>2</v>
          </cell>
          <cell r="AE539">
            <v>162503</v>
          </cell>
        </row>
        <row r="540">
          <cell r="A540" t="str">
            <v>SMA</v>
          </cell>
          <cell r="B540">
            <v>2</v>
          </cell>
          <cell r="C540" t="str">
            <v>DRAM</v>
          </cell>
          <cell r="D540">
            <v>25</v>
          </cell>
          <cell r="E540">
            <v>4</v>
          </cell>
          <cell r="F540" t="str">
            <v>A4</v>
          </cell>
          <cell r="G540">
            <v>20</v>
          </cell>
          <cell r="H540">
            <v>4</v>
          </cell>
          <cell r="I540">
            <v>21517</v>
          </cell>
          <cell r="J540">
            <v>0</v>
          </cell>
          <cell r="K540">
            <v>0</v>
          </cell>
          <cell r="L540">
            <v>155</v>
          </cell>
          <cell r="M540">
            <v>0</v>
          </cell>
          <cell r="N540">
            <v>0</v>
          </cell>
          <cell r="O540">
            <v>166648</v>
          </cell>
          <cell r="P540">
            <v>81840</v>
          </cell>
          <cell r="Q540">
            <v>1913</v>
          </cell>
          <cell r="R540">
            <v>972</v>
          </cell>
          <cell r="S540">
            <v>0</v>
          </cell>
          <cell r="T540">
            <v>0</v>
          </cell>
          <cell r="U540">
            <v>0</v>
          </cell>
          <cell r="V540">
            <v>0</v>
          </cell>
          <cell r="W540">
            <v>3168</v>
          </cell>
          <cell r="X540">
            <v>0</v>
          </cell>
          <cell r="Y540">
            <v>0</v>
          </cell>
          <cell r="Z540">
            <v>253569</v>
          </cell>
          <cell r="AA540">
            <v>254541</v>
          </cell>
          <cell r="AB540" t="str">
            <v>ERBC</v>
          </cell>
          <cell r="AC540">
            <v>1101</v>
          </cell>
          <cell r="AD540">
            <v>2</v>
          </cell>
          <cell r="AE540">
            <v>21517</v>
          </cell>
        </row>
        <row r="541">
          <cell r="A541" t="str">
            <v>SMA</v>
          </cell>
          <cell r="B541">
            <v>2</v>
          </cell>
          <cell r="C541" t="str">
            <v>DRAM</v>
          </cell>
          <cell r="D541">
            <v>25</v>
          </cell>
          <cell r="E541">
            <v>4</v>
          </cell>
          <cell r="F541" t="str">
            <v xml:space="preserve">B </v>
          </cell>
          <cell r="G541">
            <v>0</v>
          </cell>
          <cell r="H541">
            <v>120</v>
          </cell>
          <cell r="I541">
            <v>69611</v>
          </cell>
          <cell r="J541">
            <v>0</v>
          </cell>
          <cell r="K541">
            <v>0</v>
          </cell>
          <cell r="L541">
            <v>0</v>
          </cell>
          <cell r="M541">
            <v>0</v>
          </cell>
          <cell r="N541">
            <v>0</v>
          </cell>
          <cell r="O541">
            <v>682300</v>
          </cell>
          <cell r="P541">
            <v>0</v>
          </cell>
          <cell r="Q541">
            <v>0</v>
          </cell>
          <cell r="R541">
            <v>0</v>
          </cell>
          <cell r="S541">
            <v>0</v>
          </cell>
          <cell r="T541">
            <v>16748</v>
          </cell>
          <cell r="U541">
            <v>0</v>
          </cell>
          <cell r="V541">
            <v>13399</v>
          </cell>
          <cell r="W541">
            <v>0</v>
          </cell>
          <cell r="X541">
            <v>0</v>
          </cell>
          <cell r="Y541">
            <v>0</v>
          </cell>
          <cell r="Z541">
            <v>682300</v>
          </cell>
          <cell r="AA541">
            <v>712447</v>
          </cell>
          <cell r="AB541" t="str">
            <v>ERBC</v>
          </cell>
          <cell r="AC541">
            <v>1101</v>
          </cell>
          <cell r="AD541">
            <v>2</v>
          </cell>
          <cell r="AE541">
            <v>68002</v>
          </cell>
        </row>
        <row r="542">
          <cell r="A542" t="str">
            <v>SMA</v>
          </cell>
          <cell r="B542">
            <v>2</v>
          </cell>
          <cell r="C542" t="str">
            <v>DRAM</v>
          </cell>
          <cell r="D542">
            <v>25</v>
          </cell>
          <cell r="E542">
            <v>5</v>
          </cell>
          <cell r="F542" t="str">
            <v>A4</v>
          </cell>
          <cell r="G542">
            <v>20</v>
          </cell>
          <cell r="H542">
            <v>2</v>
          </cell>
          <cell r="I542">
            <v>49603</v>
          </cell>
          <cell r="J542">
            <v>0</v>
          </cell>
          <cell r="K542">
            <v>0</v>
          </cell>
          <cell r="L542">
            <v>155</v>
          </cell>
          <cell r="M542">
            <v>0</v>
          </cell>
          <cell r="N542">
            <v>0</v>
          </cell>
          <cell r="O542">
            <v>569177</v>
          </cell>
          <cell r="P542">
            <v>121314</v>
          </cell>
          <cell r="Q542">
            <v>26163</v>
          </cell>
          <cell r="R542">
            <v>0</v>
          </cell>
          <cell r="S542">
            <v>0</v>
          </cell>
          <cell r="T542">
            <v>0</v>
          </cell>
          <cell r="U542">
            <v>180534</v>
          </cell>
          <cell r="V542">
            <v>0</v>
          </cell>
          <cell r="W542">
            <v>5479</v>
          </cell>
          <cell r="X542">
            <v>0</v>
          </cell>
          <cell r="Y542">
            <v>0</v>
          </cell>
          <cell r="Z542">
            <v>722133</v>
          </cell>
          <cell r="AA542">
            <v>722133</v>
          </cell>
          <cell r="AB542" t="str">
            <v>ERBC</v>
          </cell>
          <cell r="AC542">
            <v>1101</v>
          </cell>
          <cell r="AD542">
            <v>2</v>
          </cell>
          <cell r="AE542">
            <v>49603</v>
          </cell>
        </row>
        <row r="543">
          <cell r="A543" t="str">
            <v>SMA</v>
          </cell>
          <cell r="B543">
            <v>2</v>
          </cell>
          <cell r="C543" t="str">
            <v>DRAM</v>
          </cell>
          <cell r="D543">
            <v>25</v>
          </cell>
          <cell r="E543">
            <v>5</v>
          </cell>
          <cell r="F543" t="str">
            <v xml:space="preserve">B </v>
          </cell>
          <cell r="G543">
            <v>0</v>
          </cell>
          <cell r="H543">
            <v>458</v>
          </cell>
          <cell r="I543">
            <v>132645</v>
          </cell>
          <cell r="J543">
            <v>0</v>
          </cell>
          <cell r="K543">
            <v>0</v>
          </cell>
          <cell r="L543">
            <v>0</v>
          </cell>
          <cell r="M543">
            <v>0</v>
          </cell>
          <cell r="N543">
            <v>0</v>
          </cell>
          <cell r="O543">
            <v>2635744</v>
          </cell>
          <cell r="P543">
            <v>0</v>
          </cell>
          <cell r="Q543">
            <v>0</v>
          </cell>
          <cell r="R543">
            <v>33705</v>
          </cell>
          <cell r="S543">
            <v>0</v>
          </cell>
          <cell r="T543">
            <v>13107</v>
          </cell>
          <cell r="U543">
            <v>564720</v>
          </cell>
          <cell r="V543">
            <v>565</v>
          </cell>
          <cell r="W543">
            <v>0</v>
          </cell>
          <cell r="X543">
            <v>0</v>
          </cell>
          <cell r="Y543">
            <v>0</v>
          </cell>
          <cell r="Z543">
            <v>2635744</v>
          </cell>
          <cell r="AA543">
            <v>2683121</v>
          </cell>
          <cell r="AB543" t="str">
            <v>ERBC</v>
          </cell>
          <cell r="AC543">
            <v>1101</v>
          </cell>
          <cell r="AD543">
            <v>2</v>
          </cell>
          <cell r="AE543">
            <v>129085</v>
          </cell>
        </row>
        <row r="544">
          <cell r="A544" t="str">
            <v>SMA</v>
          </cell>
          <cell r="B544">
            <v>2</v>
          </cell>
          <cell r="C544" t="str">
            <v>DRAM</v>
          </cell>
          <cell r="D544">
            <v>25</v>
          </cell>
          <cell r="E544">
            <v>6</v>
          </cell>
          <cell r="F544" t="str">
            <v xml:space="preserve">B </v>
          </cell>
          <cell r="G544">
            <v>0</v>
          </cell>
          <cell r="H544">
            <v>38</v>
          </cell>
          <cell r="I544">
            <v>293402</v>
          </cell>
          <cell r="J544">
            <v>0</v>
          </cell>
          <cell r="K544">
            <v>0</v>
          </cell>
          <cell r="L544">
            <v>0</v>
          </cell>
          <cell r="M544">
            <v>0</v>
          </cell>
          <cell r="N544">
            <v>0</v>
          </cell>
          <cell r="O544">
            <v>3454322</v>
          </cell>
          <cell r="P544">
            <v>0</v>
          </cell>
          <cell r="Q544">
            <v>0</v>
          </cell>
          <cell r="R544">
            <v>53284</v>
          </cell>
          <cell r="S544">
            <v>0</v>
          </cell>
          <cell r="T544">
            <v>0</v>
          </cell>
          <cell r="U544">
            <v>863582</v>
          </cell>
          <cell r="V544">
            <v>0</v>
          </cell>
          <cell r="W544">
            <v>0</v>
          </cell>
          <cell r="X544">
            <v>0</v>
          </cell>
          <cell r="Y544">
            <v>0</v>
          </cell>
          <cell r="Z544">
            <v>3454322</v>
          </cell>
          <cell r="AA544">
            <v>3507606</v>
          </cell>
          <cell r="AB544" t="str">
            <v>ERBC</v>
          </cell>
          <cell r="AC544">
            <v>1101</v>
          </cell>
          <cell r="AD544">
            <v>2</v>
          </cell>
          <cell r="AE544">
            <v>293402</v>
          </cell>
        </row>
        <row r="545">
          <cell r="A545" t="str">
            <v>SMA</v>
          </cell>
          <cell r="B545">
            <v>2</v>
          </cell>
          <cell r="C545" t="str">
            <v>DRAM</v>
          </cell>
          <cell r="D545">
            <v>25</v>
          </cell>
          <cell r="E545">
            <v>7</v>
          </cell>
          <cell r="F545" t="str">
            <v>A4</v>
          </cell>
          <cell r="G545">
            <v>20</v>
          </cell>
          <cell r="H545">
            <v>4</v>
          </cell>
          <cell r="I545">
            <v>98913</v>
          </cell>
          <cell r="J545">
            <v>0</v>
          </cell>
          <cell r="K545">
            <v>0</v>
          </cell>
          <cell r="L545">
            <v>205</v>
          </cell>
          <cell r="M545">
            <v>0</v>
          </cell>
          <cell r="N545">
            <v>0</v>
          </cell>
          <cell r="O545">
            <v>964731</v>
          </cell>
          <cell r="P545">
            <v>136120</v>
          </cell>
          <cell r="Q545">
            <v>0</v>
          </cell>
          <cell r="R545">
            <v>0</v>
          </cell>
          <cell r="S545">
            <v>0</v>
          </cell>
          <cell r="T545">
            <v>0</v>
          </cell>
          <cell r="U545">
            <v>275213</v>
          </cell>
          <cell r="V545">
            <v>0</v>
          </cell>
          <cell r="W545">
            <v>0</v>
          </cell>
          <cell r="X545">
            <v>0</v>
          </cell>
          <cell r="Y545">
            <v>0</v>
          </cell>
          <cell r="Z545">
            <v>1100851</v>
          </cell>
          <cell r="AA545">
            <v>1100851</v>
          </cell>
          <cell r="AB545" t="str">
            <v>ERBC</v>
          </cell>
          <cell r="AC545">
            <v>1101</v>
          </cell>
          <cell r="AD545">
            <v>2</v>
          </cell>
          <cell r="AE545">
            <v>98913</v>
          </cell>
        </row>
        <row r="546">
          <cell r="A546" t="str">
            <v>SMA</v>
          </cell>
          <cell r="B546">
            <v>2</v>
          </cell>
          <cell r="C546" t="str">
            <v>DRAM</v>
          </cell>
          <cell r="D546">
            <v>25</v>
          </cell>
          <cell r="E546">
            <v>7</v>
          </cell>
          <cell r="F546" t="str">
            <v xml:space="preserve">B </v>
          </cell>
          <cell r="G546">
            <v>0</v>
          </cell>
          <cell r="H546">
            <v>13</v>
          </cell>
          <cell r="I546">
            <v>23260</v>
          </cell>
          <cell r="J546">
            <v>0</v>
          </cell>
          <cell r="K546">
            <v>0</v>
          </cell>
          <cell r="L546">
            <v>0</v>
          </cell>
          <cell r="M546">
            <v>0</v>
          </cell>
          <cell r="N546">
            <v>0</v>
          </cell>
          <cell r="O546">
            <v>411575</v>
          </cell>
          <cell r="P546">
            <v>0</v>
          </cell>
          <cell r="Q546">
            <v>0</v>
          </cell>
          <cell r="R546">
            <v>160</v>
          </cell>
          <cell r="S546">
            <v>0</v>
          </cell>
          <cell r="T546">
            <v>0</v>
          </cell>
          <cell r="U546">
            <v>102893</v>
          </cell>
          <cell r="V546">
            <v>0</v>
          </cell>
          <cell r="W546">
            <v>0</v>
          </cell>
          <cell r="X546">
            <v>0</v>
          </cell>
          <cell r="Y546">
            <v>0</v>
          </cell>
          <cell r="Z546">
            <v>411575</v>
          </cell>
          <cell r="AA546">
            <v>411735</v>
          </cell>
          <cell r="AB546" t="str">
            <v>ERBC</v>
          </cell>
          <cell r="AC546">
            <v>1101</v>
          </cell>
          <cell r="AD546">
            <v>2</v>
          </cell>
          <cell r="AE546">
            <v>23255</v>
          </cell>
        </row>
        <row r="547">
          <cell r="A547" t="str">
            <v>SMA</v>
          </cell>
          <cell r="B547">
            <v>2</v>
          </cell>
          <cell r="C547" t="str">
            <v>DRAM</v>
          </cell>
          <cell r="D547">
            <v>25</v>
          </cell>
          <cell r="E547">
            <v>8</v>
          </cell>
          <cell r="F547" t="str">
            <v xml:space="preserve">B </v>
          </cell>
          <cell r="G547">
            <v>0</v>
          </cell>
          <cell r="H547">
            <v>7</v>
          </cell>
          <cell r="I547">
            <v>3544</v>
          </cell>
          <cell r="J547">
            <v>0</v>
          </cell>
          <cell r="K547">
            <v>0</v>
          </cell>
          <cell r="L547">
            <v>0</v>
          </cell>
          <cell r="M547">
            <v>0</v>
          </cell>
          <cell r="N547">
            <v>0</v>
          </cell>
          <cell r="O547">
            <v>73780</v>
          </cell>
          <cell r="P547">
            <v>0</v>
          </cell>
          <cell r="Q547">
            <v>0</v>
          </cell>
          <cell r="R547">
            <v>0</v>
          </cell>
          <cell r="S547">
            <v>0</v>
          </cell>
          <cell r="T547">
            <v>0</v>
          </cell>
          <cell r="U547">
            <v>18445</v>
          </cell>
          <cell r="V547">
            <v>0</v>
          </cell>
          <cell r="W547">
            <v>0</v>
          </cell>
          <cell r="X547">
            <v>0</v>
          </cell>
          <cell r="Y547">
            <v>0</v>
          </cell>
          <cell r="Z547">
            <v>73780</v>
          </cell>
          <cell r="AA547">
            <v>73780</v>
          </cell>
          <cell r="AB547" t="str">
            <v>ERBC</v>
          </cell>
          <cell r="AC547">
            <v>1101</v>
          </cell>
          <cell r="AD547">
            <v>2</v>
          </cell>
          <cell r="AE547">
            <v>3482</v>
          </cell>
        </row>
        <row r="548">
          <cell r="A548" t="str">
            <v>SMA</v>
          </cell>
          <cell r="B548">
            <v>2</v>
          </cell>
          <cell r="C548" t="str">
            <v>DRAM</v>
          </cell>
          <cell r="D548">
            <v>25</v>
          </cell>
          <cell r="E548">
            <v>90</v>
          </cell>
          <cell r="F548" t="str">
            <v>A4</v>
          </cell>
          <cell r="G548">
            <v>20</v>
          </cell>
          <cell r="H548">
            <v>1</v>
          </cell>
          <cell r="I548">
            <v>3840</v>
          </cell>
          <cell r="J548">
            <v>0</v>
          </cell>
          <cell r="K548">
            <v>0</v>
          </cell>
          <cell r="L548">
            <v>12</v>
          </cell>
          <cell r="M548">
            <v>0</v>
          </cell>
          <cell r="N548">
            <v>0</v>
          </cell>
          <cell r="O548">
            <v>10026</v>
          </cell>
          <cell r="P548">
            <v>10308</v>
          </cell>
          <cell r="Q548">
            <v>0</v>
          </cell>
          <cell r="R548">
            <v>0</v>
          </cell>
          <cell r="S548">
            <v>0</v>
          </cell>
          <cell r="T548">
            <v>0</v>
          </cell>
          <cell r="U548">
            <v>0</v>
          </cell>
          <cell r="V548">
            <v>0</v>
          </cell>
          <cell r="W548">
            <v>0</v>
          </cell>
          <cell r="X548">
            <v>0</v>
          </cell>
          <cell r="Y548">
            <v>0</v>
          </cell>
          <cell r="Z548">
            <v>20334</v>
          </cell>
          <cell r="AA548">
            <v>20334</v>
          </cell>
          <cell r="AB548" t="str">
            <v>ERBC</v>
          </cell>
          <cell r="AC548">
            <v>1101</v>
          </cell>
          <cell r="AD548">
            <v>2</v>
          </cell>
          <cell r="AE548">
            <v>3840</v>
          </cell>
        </row>
        <row r="549">
          <cell r="A549" t="str">
            <v>SMA</v>
          </cell>
          <cell r="B549">
            <v>2</v>
          </cell>
          <cell r="C549" t="str">
            <v>DRAM</v>
          </cell>
          <cell r="D549">
            <v>26</v>
          </cell>
          <cell r="E549">
            <v>1</v>
          </cell>
          <cell r="F549" t="str">
            <v xml:space="preserve">B </v>
          </cell>
          <cell r="G549">
            <v>1</v>
          </cell>
          <cell r="H549">
            <v>3063</v>
          </cell>
          <cell r="I549">
            <v>64727</v>
          </cell>
          <cell r="J549">
            <v>0</v>
          </cell>
          <cell r="K549">
            <v>0</v>
          </cell>
          <cell r="L549">
            <v>0</v>
          </cell>
          <cell r="M549">
            <v>0</v>
          </cell>
          <cell r="N549">
            <v>0</v>
          </cell>
          <cell r="O549">
            <v>1060359</v>
          </cell>
          <cell r="P549">
            <v>0</v>
          </cell>
          <cell r="Q549">
            <v>0</v>
          </cell>
          <cell r="R549">
            <v>10764</v>
          </cell>
          <cell r="S549">
            <v>0</v>
          </cell>
          <cell r="T549">
            <v>99513</v>
          </cell>
          <cell r="U549">
            <v>0</v>
          </cell>
          <cell r="V549">
            <v>94</v>
          </cell>
          <cell r="W549">
            <v>0</v>
          </cell>
          <cell r="X549">
            <v>0</v>
          </cell>
          <cell r="Y549">
            <v>45311</v>
          </cell>
          <cell r="Z549">
            <v>1060359</v>
          </cell>
          <cell r="AA549">
            <v>1216041</v>
          </cell>
          <cell r="AB549" t="str">
            <v>ERSN</v>
          </cell>
          <cell r="AC549">
            <v>1101</v>
          </cell>
          <cell r="AD549">
            <v>2</v>
          </cell>
          <cell r="AE549">
            <v>47411</v>
          </cell>
        </row>
        <row r="550">
          <cell r="A550" t="str">
            <v>SMA</v>
          </cell>
          <cell r="B550">
            <v>2</v>
          </cell>
          <cell r="C550" t="str">
            <v>DRAM</v>
          </cell>
          <cell r="D550">
            <v>26</v>
          </cell>
          <cell r="E550">
            <v>1</v>
          </cell>
          <cell r="F550" t="str">
            <v xml:space="preserve">B </v>
          </cell>
          <cell r="G550">
            <v>2</v>
          </cell>
          <cell r="H550">
            <v>1308</v>
          </cell>
          <cell r="I550">
            <v>52844</v>
          </cell>
          <cell r="J550">
            <v>0</v>
          </cell>
          <cell r="K550">
            <v>0</v>
          </cell>
          <cell r="L550">
            <v>0</v>
          </cell>
          <cell r="M550">
            <v>0</v>
          </cell>
          <cell r="N550">
            <v>0</v>
          </cell>
          <cell r="O550">
            <v>1024905</v>
          </cell>
          <cell r="P550">
            <v>0</v>
          </cell>
          <cell r="Q550">
            <v>0</v>
          </cell>
          <cell r="R550">
            <v>7574</v>
          </cell>
          <cell r="S550">
            <v>0</v>
          </cell>
          <cell r="T550">
            <v>12185</v>
          </cell>
          <cell r="U550">
            <v>174190</v>
          </cell>
          <cell r="V550">
            <v>94</v>
          </cell>
          <cell r="W550">
            <v>0</v>
          </cell>
          <cell r="X550">
            <v>0</v>
          </cell>
          <cell r="Y550">
            <v>37237</v>
          </cell>
          <cell r="Z550">
            <v>1024905</v>
          </cell>
          <cell r="AA550">
            <v>1081995</v>
          </cell>
          <cell r="AB550" t="str">
            <v>ERSN</v>
          </cell>
          <cell r="AC550">
            <v>1101</v>
          </cell>
          <cell r="AD550">
            <v>2</v>
          </cell>
          <cell r="AE550">
            <v>52844</v>
          </cell>
        </row>
        <row r="551">
          <cell r="A551" t="str">
            <v>SMA</v>
          </cell>
          <cell r="B551">
            <v>2</v>
          </cell>
          <cell r="C551" t="str">
            <v>DRAM</v>
          </cell>
          <cell r="D551">
            <v>26</v>
          </cell>
          <cell r="E551">
            <v>1</v>
          </cell>
          <cell r="F551" t="str">
            <v xml:space="preserve">B </v>
          </cell>
          <cell r="G551">
            <v>3</v>
          </cell>
          <cell r="H551">
            <v>3422</v>
          </cell>
          <cell r="I551">
            <v>250467</v>
          </cell>
          <cell r="J551">
            <v>0</v>
          </cell>
          <cell r="K551">
            <v>0</v>
          </cell>
          <cell r="L551">
            <v>0</v>
          </cell>
          <cell r="M551">
            <v>0</v>
          </cell>
          <cell r="N551">
            <v>0</v>
          </cell>
          <cell r="O551">
            <v>4857367</v>
          </cell>
          <cell r="P551">
            <v>0</v>
          </cell>
          <cell r="Q551">
            <v>0</v>
          </cell>
          <cell r="R551">
            <v>34576</v>
          </cell>
          <cell r="S551">
            <v>0</v>
          </cell>
          <cell r="T551">
            <v>62096</v>
          </cell>
          <cell r="U551">
            <v>825758</v>
          </cell>
          <cell r="V551">
            <v>566</v>
          </cell>
          <cell r="W551">
            <v>0</v>
          </cell>
          <cell r="X551">
            <v>0</v>
          </cell>
          <cell r="Y551">
            <v>206222</v>
          </cell>
          <cell r="Z551">
            <v>4857367</v>
          </cell>
          <cell r="AA551">
            <v>5160827</v>
          </cell>
          <cell r="AB551" t="str">
            <v>ERSN</v>
          </cell>
          <cell r="AC551">
            <v>1101</v>
          </cell>
          <cell r="AD551">
            <v>2</v>
          </cell>
          <cell r="AE551">
            <v>250246</v>
          </cell>
        </row>
        <row r="552">
          <cell r="A552" t="str">
            <v>SMA</v>
          </cell>
          <cell r="B552">
            <v>2</v>
          </cell>
          <cell r="C552" t="str">
            <v>DRAM</v>
          </cell>
          <cell r="D552">
            <v>26</v>
          </cell>
          <cell r="E552">
            <v>1</v>
          </cell>
          <cell r="F552" t="str">
            <v xml:space="preserve">B </v>
          </cell>
          <cell r="G552">
            <v>4</v>
          </cell>
          <cell r="H552">
            <v>1000</v>
          </cell>
          <cell r="I552">
            <v>118812</v>
          </cell>
          <cell r="J552">
            <v>0</v>
          </cell>
          <cell r="K552">
            <v>0</v>
          </cell>
          <cell r="L552">
            <v>0</v>
          </cell>
          <cell r="M552">
            <v>0</v>
          </cell>
          <cell r="N552">
            <v>0</v>
          </cell>
          <cell r="O552">
            <v>2304518</v>
          </cell>
          <cell r="P552">
            <v>0</v>
          </cell>
          <cell r="Q552">
            <v>0</v>
          </cell>
          <cell r="R552">
            <v>21931</v>
          </cell>
          <cell r="S552">
            <v>0</v>
          </cell>
          <cell r="T552">
            <v>33591</v>
          </cell>
          <cell r="U552">
            <v>391773</v>
          </cell>
          <cell r="V552">
            <v>0</v>
          </cell>
          <cell r="W552">
            <v>0</v>
          </cell>
          <cell r="X552">
            <v>0</v>
          </cell>
          <cell r="Y552">
            <v>106288</v>
          </cell>
          <cell r="Z552">
            <v>2304518</v>
          </cell>
          <cell r="AA552">
            <v>2466328</v>
          </cell>
          <cell r="AB552" t="str">
            <v>ERSN</v>
          </cell>
          <cell r="AC552">
            <v>1101</v>
          </cell>
          <cell r="AD552">
            <v>2</v>
          </cell>
          <cell r="AE552">
            <v>118812</v>
          </cell>
        </row>
        <row r="553">
          <cell r="A553" t="str">
            <v>SMA</v>
          </cell>
          <cell r="B553">
            <v>2</v>
          </cell>
          <cell r="C553" t="str">
            <v>DRAM</v>
          </cell>
          <cell r="D553">
            <v>26</v>
          </cell>
          <cell r="E553">
            <v>1</v>
          </cell>
          <cell r="F553" t="str">
            <v xml:space="preserve">B </v>
          </cell>
          <cell r="G553">
            <v>5</v>
          </cell>
          <cell r="H553">
            <v>306</v>
          </cell>
          <cell r="I553">
            <v>51565</v>
          </cell>
          <cell r="J553">
            <v>0</v>
          </cell>
          <cell r="K553">
            <v>0</v>
          </cell>
          <cell r="L553">
            <v>0</v>
          </cell>
          <cell r="M553">
            <v>0</v>
          </cell>
          <cell r="N553">
            <v>0</v>
          </cell>
          <cell r="O553">
            <v>1001531</v>
          </cell>
          <cell r="P553">
            <v>0</v>
          </cell>
          <cell r="Q553">
            <v>0</v>
          </cell>
          <cell r="R553">
            <v>8912</v>
          </cell>
          <cell r="S553">
            <v>0</v>
          </cell>
          <cell r="T553">
            <v>24205</v>
          </cell>
          <cell r="U553">
            <v>170259</v>
          </cell>
          <cell r="V553">
            <v>0</v>
          </cell>
          <cell r="W553">
            <v>0</v>
          </cell>
          <cell r="X553">
            <v>0</v>
          </cell>
          <cell r="Y553">
            <v>56330</v>
          </cell>
          <cell r="Z553">
            <v>1001531</v>
          </cell>
          <cell r="AA553">
            <v>1090978</v>
          </cell>
          <cell r="AB553" t="str">
            <v>ERSN</v>
          </cell>
          <cell r="AC553">
            <v>1101</v>
          </cell>
          <cell r="AD553">
            <v>2</v>
          </cell>
          <cell r="AE553">
            <v>51565</v>
          </cell>
        </row>
        <row r="554">
          <cell r="A554" t="str">
            <v>SMA</v>
          </cell>
          <cell r="B554">
            <v>2</v>
          </cell>
          <cell r="C554" t="str">
            <v>DRAM</v>
          </cell>
          <cell r="D554">
            <v>26</v>
          </cell>
          <cell r="E554">
            <v>1</v>
          </cell>
          <cell r="F554" t="str">
            <v xml:space="preserve">B </v>
          </cell>
          <cell r="G554">
            <v>6</v>
          </cell>
          <cell r="H554">
            <v>143</v>
          </cell>
          <cell r="I554">
            <v>32630</v>
          </cell>
          <cell r="J554">
            <v>0</v>
          </cell>
          <cell r="K554">
            <v>0</v>
          </cell>
          <cell r="L554">
            <v>0</v>
          </cell>
          <cell r="M554">
            <v>0</v>
          </cell>
          <cell r="N554">
            <v>0</v>
          </cell>
          <cell r="O554">
            <v>632912</v>
          </cell>
          <cell r="P554">
            <v>0</v>
          </cell>
          <cell r="Q554">
            <v>0</v>
          </cell>
          <cell r="R554">
            <v>6322</v>
          </cell>
          <cell r="S554">
            <v>0</v>
          </cell>
          <cell r="T554">
            <v>10095</v>
          </cell>
          <cell r="U554">
            <v>107626</v>
          </cell>
          <cell r="V554">
            <v>0</v>
          </cell>
          <cell r="W554">
            <v>0</v>
          </cell>
          <cell r="X554">
            <v>0</v>
          </cell>
          <cell r="Y554">
            <v>25248</v>
          </cell>
          <cell r="Z554">
            <v>632912</v>
          </cell>
          <cell r="AA554">
            <v>674577</v>
          </cell>
          <cell r="AB554" t="str">
            <v>ERSN</v>
          </cell>
          <cell r="AC554">
            <v>1101</v>
          </cell>
          <cell r="AD554">
            <v>2</v>
          </cell>
          <cell r="AE554">
            <v>32630</v>
          </cell>
        </row>
        <row r="555">
          <cell r="A555" t="str">
            <v>SMA</v>
          </cell>
          <cell r="B555">
            <v>2</v>
          </cell>
          <cell r="C555" t="str">
            <v>DRAM</v>
          </cell>
          <cell r="D555">
            <v>26</v>
          </cell>
          <cell r="E555">
            <v>1</v>
          </cell>
          <cell r="F555" t="str">
            <v xml:space="preserve">B </v>
          </cell>
          <cell r="G555">
            <v>7</v>
          </cell>
          <cell r="H555">
            <v>32</v>
          </cell>
          <cell r="I555">
            <v>9773</v>
          </cell>
          <cell r="J555">
            <v>0</v>
          </cell>
          <cell r="K555">
            <v>0</v>
          </cell>
          <cell r="L555">
            <v>0</v>
          </cell>
          <cell r="M555">
            <v>0</v>
          </cell>
          <cell r="N555">
            <v>0</v>
          </cell>
          <cell r="O555">
            <v>196677</v>
          </cell>
          <cell r="P555">
            <v>0</v>
          </cell>
          <cell r="Q555">
            <v>0</v>
          </cell>
          <cell r="R555">
            <v>1977</v>
          </cell>
          <cell r="S555">
            <v>0</v>
          </cell>
          <cell r="T555">
            <v>1000</v>
          </cell>
          <cell r="U555">
            <v>39348</v>
          </cell>
          <cell r="V555">
            <v>0</v>
          </cell>
          <cell r="W555">
            <v>0</v>
          </cell>
          <cell r="X555">
            <v>0</v>
          </cell>
          <cell r="Y555">
            <v>6528</v>
          </cell>
          <cell r="Z555">
            <v>196677</v>
          </cell>
          <cell r="AA555">
            <v>206182</v>
          </cell>
          <cell r="AB555" t="str">
            <v>ERSN</v>
          </cell>
          <cell r="AC555">
            <v>1101</v>
          </cell>
          <cell r="AD555">
            <v>2</v>
          </cell>
          <cell r="AE555">
            <v>9773</v>
          </cell>
        </row>
        <row r="556">
          <cell r="A556" t="str">
            <v>SMA</v>
          </cell>
          <cell r="B556">
            <v>2</v>
          </cell>
          <cell r="C556" t="str">
            <v>DRAM</v>
          </cell>
          <cell r="D556">
            <v>26</v>
          </cell>
          <cell r="E556">
            <v>1</v>
          </cell>
          <cell r="F556" t="str">
            <v xml:space="preserve">B </v>
          </cell>
          <cell r="G556">
            <v>8</v>
          </cell>
          <cell r="H556">
            <v>10</v>
          </cell>
          <cell r="I556">
            <v>3060</v>
          </cell>
          <cell r="J556">
            <v>0</v>
          </cell>
          <cell r="K556">
            <v>0</v>
          </cell>
          <cell r="L556">
            <v>0</v>
          </cell>
          <cell r="M556">
            <v>0</v>
          </cell>
          <cell r="N556">
            <v>0</v>
          </cell>
          <cell r="O556">
            <v>61575</v>
          </cell>
          <cell r="P556">
            <v>0</v>
          </cell>
          <cell r="Q556">
            <v>0</v>
          </cell>
          <cell r="R556">
            <v>958</v>
          </cell>
          <cell r="S556">
            <v>0</v>
          </cell>
          <cell r="T556">
            <v>0</v>
          </cell>
          <cell r="U556">
            <v>12316</v>
          </cell>
          <cell r="V556">
            <v>0</v>
          </cell>
          <cell r="W556">
            <v>0</v>
          </cell>
          <cell r="X556">
            <v>0</v>
          </cell>
          <cell r="Y556">
            <v>71</v>
          </cell>
          <cell r="Z556">
            <v>61575</v>
          </cell>
          <cell r="AA556">
            <v>62604</v>
          </cell>
          <cell r="AB556" t="str">
            <v>ERSN</v>
          </cell>
          <cell r="AC556">
            <v>1101</v>
          </cell>
          <cell r="AD556">
            <v>2</v>
          </cell>
          <cell r="AE556">
            <v>3060</v>
          </cell>
        </row>
        <row r="557">
          <cell r="A557" t="str">
            <v>SMA</v>
          </cell>
          <cell r="B557">
            <v>2</v>
          </cell>
          <cell r="C557" t="str">
            <v>DRAM</v>
          </cell>
          <cell r="D557">
            <v>26</v>
          </cell>
          <cell r="E557">
            <v>1</v>
          </cell>
          <cell r="F557" t="str">
            <v xml:space="preserve">B </v>
          </cell>
          <cell r="G557">
            <v>9</v>
          </cell>
          <cell r="H557">
            <v>14</v>
          </cell>
          <cell r="I557">
            <v>7138</v>
          </cell>
          <cell r="J557">
            <v>0</v>
          </cell>
          <cell r="K557">
            <v>0</v>
          </cell>
          <cell r="L557">
            <v>0</v>
          </cell>
          <cell r="M557">
            <v>0</v>
          </cell>
          <cell r="N557">
            <v>0</v>
          </cell>
          <cell r="O557">
            <v>153199</v>
          </cell>
          <cell r="P557">
            <v>0</v>
          </cell>
          <cell r="Q557">
            <v>0</v>
          </cell>
          <cell r="R557">
            <v>1060</v>
          </cell>
          <cell r="S557">
            <v>0</v>
          </cell>
          <cell r="T557">
            <v>2968</v>
          </cell>
          <cell r="U557">
            <v>38301</v>
          </cell>
          <cell r="V557">
            <v>0</v>
          </cell>
          <cell r="W557">
            <v>0</v>
          </cell>
          <cell r="X557">
            <v>0</v>
          </cell>
          <cell r="Y557">
            <v>2982</v>
          </cell>
          <cell r="Z557">
            <v>153199</v>
          </cell>
          <cell r="AA557">
            <v>160209</v>
          </cell>
          <cell r="AB557" t="str">
            <v>ERSN</v>
          </cell>
          <cell r="AC557">
            <v>1101</v>
          </cell>
          <cell r="AD557">
            <v>2</v>
          </cell>
          <cell r="AE557">
            <v>7138</v>
          </cell>
        </row>
        <row r="558">
          <cell r="A558" t="str">
            <v>SMA</v>
          </cell>
          <cell r="B558">
            <v>2</v>
          </cell>
          <cell r="C558" t="str">
            <v>DRAM</v>
          </cell>
          <cell r="D558">
            <v>26</v>
          </cell>
          <cell r="E558">
            <v>1</v>
          </cell>
          <cell r="F558" t="str">
            <v xml:space="preserve">B </v>
          </cell>
          <cell r="G558">
            <v>10</v>
          </cell>
          <cell r="H558">
            <v>8</v>
          </cell>
          <cell r="I558">
            <v>12495</v>
          </cell>
          <cell r="J558">
            <v>0</v>
          </cell>
          <cell r="K558">
            <v>0</v>
          </cell>
          <cell r="L558">
            <v>0</v>
          </cell>
          <cell r="M558">
            <v>0</v>
          </cell>
          <cell r="N558">
            <v>0</v>
          </cell>
          <cell r="O558">
            <v>268155</v>
          </cell>
          <cell r="P558">
            <v>0</v>
          </cell>
          <cell r="Q558">
            <v>0</v>
          </cell>
          <cell r="R558">
            <v>2227</v>
          </cell>
          <cell r="S558">
            <v>0</v>
          </cell>
          <cell r="T558">
            <v>295</v>
          </cell>
          <cell r="U558">
            <v>67045</v>
          </cell>
          <cell r="V558">
            <v>0</v>
          </cell>
          <cell r="W558">
            <v>0</v>
          </cell>
          <cell r="X558">
            <v>0</v>
          </cell>
          <cell r="Y558">
            <v>807</v>
          </cell>
          <cell r="Z558">
            <v>268155</v>
          </cell>
          <cell r="AA558">
            <v>271484</v>
          </cell>
          <cell r="AB558" t="str">
            <v>ERSN</v>
          </cell>
          <cell r="AC558">
            <v>1101</v>
          </cell>
          <cell r="AD558">
            <v>2</v>
          </cell>
          <cell r="AE558">
            <v>12495</v>
          </cell>
        </row>
        <row r="559">
          <cell r="A559" t="str">
            <v>SMA</v>
          </cell>
          <cell r="B559">
            <v>2</v>
          </cell>
          <cell r="C559" t="str">
            <v>DRAM</v>
          </cell>
          <cell r="D559">
            <v>26</v>
          </cell>
          <cell r="E559">
            <v>1</v>
          </cell>
          <cell r="F559" t="str">
            <v xml:space="preserve">B </v>
          </cell>
          <cell r="G559">
            <v>11</v>
          </cell>
          <cell r="H559">
            <v>2225</v>
          </cell>
          <cell r="I559">
            <v>50147</v>
          </cell>
          <cell r="J559">
            <v>0</v>
          </cell>
          <cell r="K559">
            <v>0</v>
          </cell>
          <cell r="L559">
            <v>0</v>
          </cell>
          <cell r="M559">
            <v>0</v>
          </cell>
          <cell r="N559">
            <v>0</v>
          </cell>
          <cell r="O559">
            <v>283026</v>
          </cell>
          <cell r="P559">
            <v>0</v>
          </cell>
          <cell r="Q559">
            <v>0</v>
          </cell>
          <cell r="R559">
            <v>3011</v>
          </cell>
          <cell r="S559">
            <v>0</v>
          </cell>
          <cell r="T559">
            <v>28598</v>
          </cell>
          <cell r="U559">
            <v>0</v>
          </cell>
          <cell r="V559">
            <v>0</v>
          </cell>
          <cell r="W559">
            <v>0</v>
          </cell>
          <cell r="X559">
            <v>0</v>
          </cell>
          <cell r="Y559">
            <v>56277</v>
          </cell>
          <cell r="Z559">
            <v>283026</v>
          </cell>
          <cell r="AA559">
            <v>370912</v>
          </cell>
          <cell r="AB559" t="str">
            <v>ERSN</v>
          </cell>
          <cell r="AC559">
            <v>1101</v>
          </cell>
          <cell r="AD559">
            <v>2</v>
          </cell>
          <cell r="AE559">
            <v>34569</v>
          </cell>
        </row>
        <row r="560">
          <cell r="A560" t="str">
            <v>SMA</v>
          </cell>
          <cell r="B560">
            <v>2</v>
          </cell>
          <cell r="C560" t="str">
            <v>DRAM</v>
          </cell>
          <cell r="D560">
            <v>26</v>
          </cell>
          <cell r="E560">
            <v>1</v>
          </cell>
          <cell r="F560" t="str">
            <v xml:space="preserve">B </v>
          </cell>
          <cell r="G560">
            <v>12</v>
          </cell>
          <cell r="H560">
            <v>1480</v>
          </cell>
          <cell r="I560">
            <v>83155</v>
          </cell>
          <cell r="J560">
            <v>0</v>
          </cell>
          <cell r="K560">
            <v>0</v>
          </cell>
          <cell r="L560">
            <v>0</v>
          </cell>
          <cell r="M560">
            <v>0</v>
          </cell>
          <cell r="N560">
            <v>0</v>
          </cell>
          <cell r="O560">
            <v>753183</v>
          </cell>
          <cell r="P560">
            <v>0</v>
          </cell>
          <cell r="Q560">
            <v>0</v>
          </cell>
          <cell r="R560">
            <v>6196</v>
          </cell>
          <cell r="S560">
            <v>0</v>
          </cell>
          <cell r="T560">
            <v>13784</v>
          </cell>
          <cell r="U560">
            <v>128115</v>
          </cell>
          <cell r="V560">
            <v>0</v>
          </cell>
          <cell r="W560">
            <v>0</v>
          </cell>
          <cell r="X560">
            <v>0</v>
          </cell>
          <cell r="Y560">
            <v>95710</v>
          </cell>
          <cell r="Z560">
            <v>753183</v>
          </cell>
          <cell r="AA560">
            <v>868873</v>
          </cell>
          <cell r="AB560" t="str">
            <v>ERSN</v>
          </cell>
          <cell r="AC560">
            <v>1101</v>
          </cell>
          <cell r="AD560">
            <v>2</v>
          </cell>
          <cell r="AE560">
            <v>83155</v>
          </cell>
        </row>
        <row r="561">
          <cell r="A561" t="str">
            <v>SMA</v>
          </cell>
          <cell r="B561">
            <v>2</v>
          </cell>
          <cell r="C561" t="str">
            <v>DRAM</v>
          </cell>
          <cell r="D561">
            <v>26</v>
          </cell>
          <cell r="E561">
            <v>1</v>
          </cell>
          <cell r="F561" t="str">
            <v xml:space="preserve">B </v>
          </cell>
          <cell r="G561">
            <v>13</v>
          </cell>
          <cell r="H561">
            <v>112</v>
          </cell>
          <cell r="I561">
            <v>12909</v>
          </cell>
          <cell r="J561">
            <v>0</v>
          </cell>
          <cell r="K561">
            <v>0</v>
          </cell>
          <cell r="L561">
            <v>0</v>
          </cell>
          <cell r="M561">
            <v>0</v>
          </cell>
          <cell r="N561">
            <v>0</v>
          </cell>
          <cell r="O561">
            <v>157190</v>
          </cell>
          <cell r="P561">
            <v>0</v>
          </cell>
          <cell r="Q561">
            <v>0</v>
          </cell>
          <cell r="R561">
            <v>1253</v>
          </cell>
          <cell r="S561">
            <v>0</v>
          </cell>
          <cell r="T561">
            <v>2555</v>
          </cell>
          <cell r="U561">
            <v>26726</v>
          </cell>
          <cell r="V561">
            <v>0</v>
          </cell>
          <cell r="W561">
            <v>0</v>
          </cell>
          <cell r="X561">
            <v>0</v>
          </cell>
          <cell r="Y561">
            <v>16296</v>
          </cell>
          <cell r="Z561">
            <v>157190</v>
          </cell>
          <cell r="AA561">
            <v>177294</v>
          </cell>
          <cell r="AB561" t="str">
            <v>ERSN</v>
          </cell>
          <cell r="AC561">
            <v>1101</v>
          </cell>
          <cell r="AD561">
            <v>2</v>
          </cell>
          <cell r="AE561">
            <v>12909</v>
          </cell>
        </row>
        <row r="562">
          <cell r="A562" t="str">
            <v>SMA</v>
          </cell>
          <cell r="B562">
            <v>2</v>
          </cell>
          <cell r="C562" t="str">
            <v>DRAM</v>
          </cell>
          <cell r="D562">
            <v>26</v>
          </cell>
          <cell r="E562">
            <v>1</v>
          </cell>
          <cell r="F562" t="str">
            <v xml:space="preserve">B </v>
          </cell>
          <cell r="G562">
            <v>14</v>
          </cell>
          <cell r="H562">
            <v>7</v>
          </cell>
          <cell r="I562">
            <v>1034</v>
          </cell>
          <cell r="J562">
            <v>0</v>
          </cell>
          <cell r="K562">
            <v>0</v>
          </cell>
          <cell r="L562">
            <v>0</v>
          </cell>
          <cell r="M562">
            <v>0</v>
          </cell>
          <cell r="N562">
            <v>0</v>
          </cell>
          <cell r="O562">
            <v>13059</v>
          </cell>
          <cell r="P562">
            <v>0</v>
          </cell>
          <cell r="Q562">
            <v>0</v>
          </cell>
          <cell r="R562">
            <v>18</v>
          </cell>
          <cell r="S562">
            <v>0</v>
          </cell>
          <cell r="T562">
            <v>0</v>
          </cell>
          <cell r="U562">
            <v>2221</v>
          </cell>
          <cell r="V562">
            <v>0</v>
          </cell>
          <cell r="W562">
            <v>0</v>
          </cell>
          <cell r="X562">
            <v>0</v>
          </cell>
          <cell r="Y562">
            <v>1500</v>
          </cell>
          <cell r="Z562">
            <v>13059</v>
          </cell>
          <cell r="AA562">
            <v>14577</v>
          </cell>
          <cell r="AB562" t="str">
            <v>ERSN</v>
          </cell>
          <cell r="AC562">
            <v>1101</v>
          </cell>
          <cell r="AD562">
            <v>2</v>
          </cell>
          <cell r="AE562">
            <v>1034</v>
          </cell>
        </row>
        <row r="563">
          <cell r="A563" t="str">
            <v>SMA</v>
          </cell>
          <cell r="B563">
            <v>2</v>
          </cell>
          <cell r="C563" t="str">
            <v>DRAM</v>
          </cell>
          <cell r="D563">
            <v>26</v>
          </cell>
          <cell r="E563">
            <v>1</v>
          </cell>
          <cell r="F563" t="str">
            <v xml:space="preserve">B </v>
          </cell>
          <cell r="G563">
            <v>15</v>
          </cell>
          <cell r="H563">
            <v>12</v>
          </cell>
          <cell r="I563">
            <v>1983</v>
          </cell>
          <cell r="J563">
            <v>0</v>
          </cell>
          <cell r="K563">
            <v>0</v>
          </cell>
          <cell r="L563">
            <v>0</v>
          </cell>
          <cell r="M563">
            <v>0</v>
          </cell>
          <cell r="N563">
            <v>0</v>
          </cell>
          <cell r="O563">
            <v>33456</v>
          </cell>
          <cell r="P563">
            <v>0</v>
          </cell>
          <cell r="Q563">
            <v>0</v>
          </cell>
          <cell r="R563">
            <v>237</v>
          </cell>
          <cell r="S563">
            <v>0</v>
          </cell>
          <cell r="T563">
            <v>0</v>
          </cell>
          <cell r="U563">
            <v>7345</v>
          </cell>
          <cell r="V563">
            <v>0</v>
          </cell>
          <cell r="W563">
            <v>0</v>
          </cell>
          <cell r="X563">
            <v>0</v>
          </cell>
          <cell r="Y563">
            <v>2141</v>
          </cell>
          <cell r="Z563">
            <v>33456</v>
          </cell>
          <cell r="AA563">
            <v>35834</v>
          </cell>
          <cell r="AB563" t="str">
            <v>ERSN</v>
          </cell>
          <cell r="AC563">
            <v>1101</v>
          </cell>
          <cell r="AD563">
            <v>2</v>
          </cell>
          <cell r="AE563">
            <v>1983</v>
          </cell>
        </row>
        <row r="564">
          <cell r="A564" t="str">
            <v>SMA</v>
          </cell>
          <cell r="B564">
            <v>2</v>
          </cell>
          <cell r="C564" t="str">
            <v>DRAM</v>
          </cell>
          <cell r="D564">
            <v>26</v>
          </cell>
          <cell r="E564">
            <v>2</v>
          </cell>
          <cell r="F564" t="str">
            <v>A4</v>
          </cell>
          <cell r="G564">
            <v>21</v>
          </cell>
          <cell r="H564">
            <v>1</v>
          </cell>
          <cell r="I564">
            <v>155365</v>
          </cell>
          <cell r="J564">
            <v>4590</v>
          </cell>
          <cell r="K564">
            <v>150775</v>
          </cell>
          <cell r="L564">
            <v>307</v>
          </cell>
          <cell r="M564">
            <v>307</v>
          </cell>
          <cell r="N564">
            <v>0</v>
          </cell>
          <cell r="O564">
            <v>1255760</v>
          </cell>
          <cell r="P564">
            <v>212035</v>
          </cell>
          <cell r="Q564">
            <v>12113</v>
          </cell>
          <cell r="R564">
            <v>38634</v>
          </cell>
          <cell r="S564">
            <v>0</v>
          </cell>
          <cell r="T564">
            <v>0</v>
          </cell>
          <cell r="U564">
            <v>370495</v>
          </cell>
          <cell r="V564">
            <v>0</v>
          </cell>
          <cell r="W564">
            <v>2072</v>
          </cell>
          <cell r="X564">
            <v>0</v>
          </cell>
          <cell r="Y564">
            <v>0</v>
          </cell>
          <cell r="Z564">
            <v>1481980</v>
          </cell>
          <cell r="AA564">
            <v>1520614</v>
          </cell>
          <cell r="AB564" t="str">
            <v>ERSN</v>
          </cell>
          <cell r="AC564">
            <v>1101</v>
          </cell>
          <cell r="AD564">
            <v>2</v>
          </cell>
          <cell r="AE564">
            <v>155365</v>
          </cell>
        </row>
        <row r="565">
          <cell r="A565" t="str">
            <v>SMA</v>
          </cell>
          <cell r="B565">
            <v>2</v>
          </cell>
          <cell r="C565" t="str">
            <v>DRAM</v>
          </cell>
          <cell r="D565">
            <v>26</v>
          </cell>
          <cell r="E565">
            <v>2</v>
          </cell>
          <cell r="F565" t="str">
            <v>A4</v>
          </cell>
          <cell r="G565">
            <v>20</v>
          </cell>
          <cell r="H565">
            <v>5</v>
          </cell>
          <cell r="I565">
            <v>84002</v>
          </cell>
          <cell r="J565">
            <v>0</v>
          </cell>
          <cell r="K565">
            <v>0</v>
          </cell>
          <cell r="L565">
            <v>328</v>
          </cell>
          <cell r="M565">
            <v>0</v>
          </cell>
          <cell r="N565">
            <v>0</v>
          </cell>
          <cell r="O565">
            <v>963894</v>
          </cell>
          <cell r="P565">
            <v>256716</v>
          </cell>
          <cell r="Q565">
            <v>151328</v>
          </cell>
          <cell r="R565">
            <v>26644</v>
          </cell>
          <cell r="S565">
            <v>0</v>
          </cell>
          <cell r="T565">
            <v>-9402</v>
          </cell>
          <cell r="U565">
            <v>354725</v>
          </cell>
          <cell r="V565">
            <v>0</v>
          </cell>
          <cell r="W565">
            <v>46961</v>
          </cell>
          <cell r="X565">
            <v>0</v>
          </cell>
          <cell r="Y565">
            <v>1683</v>
          </cell>
          <cell r="Z565">
            <v>1418899</v>
          </cell>
          <cell r="AA565">
            <v>1437824</v>
          </cell>
          <cell r="AB565" t="str">
            <v>ERSN</v>
          </cell>
          <cell r="AC565">
            <v>1101</v>
          </cell>
          <cell r="AD565">
            <v>2</v>
          </cell>
          <cell r="AE565">
            <v>84002</v>
          </cell>
        </row>
        <row r="566">
          <cell r="A566" t="str">
            <v>SMA</v>
          </cell>
          <cell r="B566">
            <v>2</v>
          </cell>
          <cell r="C566" t="str">
            <v>DRAM</v>
          </cell>
          <cell r="D566">
            <v>26</v>
          </cell>
          <cell r="E566">
            <v>2</v>
          </cell>
          <cell r="F566" t="str">
            <v xml:space="preserve">B </v>
          </cell>
          <cell r="G566">
            <v>0</v>
          </cell>
          <cell r="H566">
            <v>90</v>
          </cell>
          <cell r="I566">
            <v>45955</v>
          </cell>
          <cell r="J566">
            <v>0</v>
          </cell>
          <cell r="K566">
            <v>0</v>
          </cell>
          <cell r="L566">
            <v>0</v>
          </cell>
          <cell r="M566">
            <v>0</v>
          </cell>
          <cell r="N566">
            <v>0</v>
          </cell>
          <cell r="O566">
            <v>956698</v>
          </cell>
          <cell r="P566">
            <v>0</v>
          </cell>
          <cell r="Q566">
            <v>20256</v>
          </cell>
          <cell r="R566">
            <v>10038</v>
          </cell>
          <cell r="S566">
            <v>0</v>
          </cell>
          <cell r="T566">
            <v>18938</v>
          </cell>
          <cell r="U566">
            <v>236944</v>
          </cell>
          <cell r="V566">
            <v>0</v>
          </cell>
          <cell r="W566">
            <v>0</v>
          </cell>
          <cell r="X566">
            <v>0</v>
          </cell>
          <cell r="Y566">
            <v>10664</v>
          </cell>
          <cell r="Z566">
            <v>976954</v>
          </cell>
          <cell r="AA566">
            <v>1016594</v>
          </cell>
          <cell r="AB566" t="str">
            <v>ERSN</v>
          </cell>
          <cell r="AC566">
            <v>1101</v>
          </cell>
          <cell r="AD566">
            <v>2</v>
          </cell>
          <cell r="AE566">
            <v>44433</v>
          </cell>
        </row>
        <row r="567">
          <cell r="A567" t="str">
            <v>SMA</v>
          </cell>
          <cell r="B567">
            <v>2</v>
          </cell>
          <cell r="C567" t="str">
            <v>DRAM</v>
          </cell>
          <cell r="D567">
            <v>26</v>
          </cell>
          <cell r="E567">
            <v>3</v>
          </cell>
          <cell r="F567" t="str">
            <v>A4</v>
          </cell>
          <cell r="G567">
            <v>21</v>
          </cell>
          <cell r="H567">
            <v>2</v>
          </cell>
          <cell r="I567">
            <v>10822</v>
          </cell>
          <cell r="J567">
            <v>403</v>
          </cell>
          <cell r="K567">
            <v>10419</v>
          </cell>
          <cell r="L567">
            <v>100</v>
          </cell>
          <cell r="M567">
            <v>100</v>
          </cell>
          <cell r="N567">
            <v>0</v>
          </cell>
          <cell r="O567">
            <v>92052</v>
          </cell>
          <cell r="P567">
            <v>69066</v>
          </cell>
          <cell r="Q567">
            <v>775</v>
          </cell>
          <cell r="R567">
            <v>0</v>
          </cell>
          <cell r="S567">
            <v>0</v>
          </cell>
          <cell r="T567">
            <v>0</v>
          </cell>
          <cell r="U567">
            <v>40473</v>
          </cell>
          <cell r="V567">
            <v>0</v>
          </cell>
          <cell r="W567">
            <v>0</v>
          </cell>
          <cell r="X567">
            <v>0</v>
          </cell>
          <cell r="Y567">
            <v>561</v>
          </cell>
          <cell r="Z567">
            <v>161893</v>
          </cell>
          <cell r="AA567">
            <v>162454</v>
          </cell>
          <cell r="AB567" t="str">
            <v>ERSN</v>
          </cell>
          <cell r="AC567">
            <v>1101</v>
          </cell>
          <cell r="AD567">
            <v>2</v>
          </cell>
          <cell r="AE567">
            <v>10822</v>
          </cell>
        </row>
        <row r="568">
          <cell r="A568" t="str">
            <v>SMA</v>
          </cell>
          <cell r="B568">
            <v>2</v>
          </cell>
          <cell r="C568" t="str">
            <v>DRAM</v>
          </cell>
          <cell r="D568">
            <v>26</v>
          </cell>
          <cell r="E568">
            <v>3</v>
          </cell>
          <cell r="F568" t="str">
            <v>A4</v>
          </cell>
          <cell r="G568">
            <v>20</v>
          </cell>
          <cell r="H568">
            <v>1</v>
          </cell>
          <cell r="I568">
            <v>5105</v>
          </cell>
          <cell r="J568">
            <v>0</v>
          </cell>
          <cell r="K568">
            <v>0</v>
          </cell>
          <cell r="L568">
            <v>35</v>
          </cell>
          <cell r="M568">
            <v>0</v>
          </cell>
          <cell r="N568">
            <v>0</v>
          </cell>
          <cell r="O568">
            <v>58579</v>
          </cell>
          <cell r="P568">
            <v>27393</v>
          </cell>
          <cell r="Q568">
            <v>1699</v>
          </cell>
          <cell r="R568">
            <v>0</v>
          </cell>
          <cell r="S568">
            <v>0</v>
          </cell>
          <cell r="T568">
            <v>0</v>
          </cell>
          <cell r="U568">
            <v>22114</v>
          </cell>
          <cell r="V568">
            <v>0</v>
          </cell>
          <cell r="W568">
            <v>783</v>
          </cell>
          <cell r="X568">
            <v>0</v>
          </cell>
          <cell r="Y568">
            <v>561</v>
          </cell>
          <cell r="Z568">
            <v>88454</v>
          </cell>
          <cell r="AA568">
            <v>89015</v>
          </cell>
          <cell r="AB568" t="str">
            <v>ERSN</v>
          </cell>
          <cell r="AC568">
            <v>1101</v>
          </cell>
          <cell r="AD568">
            <v>2</v>
          </cell>
          <cell r="AE568">
            <v>5105</v>
          </cell>
        </row>
        <row r="569">
          <cell r="A569" t="str">
            <v>SMA</v>
          </cell>
          <cell r="B569">
            <v>2</v>
          </cell>
          <cell r="C569" t="str">
            <v>DRAM</v>
          </cell>
          <cell r="D569">
            <v>26</v>
          </cell>
          <cell r="E569">
            <v>3</v>
          </cell>
          <cell r="F569" t="str">
            <v xml:space="preserve">B </v>
          </cell>
          <cell r="G569">
            <v>0</v>
          </cell>
          <cell r="H569">
            <v>975</v>
          </cell>
          <cell r="I569">
            <v>149128</v>
          </cell>
          <cell r="J569">
            <v>0</v>
          </cell>
          <cell r="K569">
            <v>0</v>
          </cell>
          <cell r="L569">
            <v>0</v>
          </cell>
          <cell r="M569">
            <v>0</v>
          </cell>
          <cell r="N569">
            <v>0</v>
          </cell>
          <cell r="O569">
            <v>3107296</v>
          </cell>
          <cell r="P569">
            <v>0</v>
          </cell>
          <cell r="Q569">
            <v>0</v>
          </cell>
          <cell r="R569">
            <v>32836</v>
          </cell>
          <cell r="S569">
            <v>0</v>
          </cell>
          <cell r="T569">
            <v>92650</v>
          </cell>
          <cell r="U569">
            <v>771814</v>
          </cell>
          <cell r="V569">
            <v>472</v>
          </cell>
          <cell r="W569">
            <v>0</v>
          </cell>
          <cell r="X569">
            <v>0</v>
          </cell>
          <cell r="Y569">
            <v>76919</v>
          </cell>
          <cell r="Z569">
            <v>3107296</v>
          </cell>
          <cell r="AA569">
            <v>3310173</v>
          </cell>
          <cell r="AB569" t="str">
            <v>ERSN</v>
          </cell>
          <cell r="AC569">
            <v>1101</v>
          </cell>
          <cell r="AD569">
            <v>2</v>
          </cell>
          <cell r="AE569">
            <v>141759</v>
          </cell>
        </row>
        <row r="570">
          <cell r="A570" t="str">
            <v>SMA</v>
          </cell>
          <cell r="B570">
            <v>2</v>
          </cell>
          <cell r="C570" t="str">
            <v>DRAM</v>
          </cell>
          <cell r="D570">
            <v>26</v>
          </cell>
          <cell r="E570">
            <v>4</v>
          </cell>
          <cell r="F570" t="str">
            <v>A4</v>
          </cell>
          <cell r="G570">
            <v>20</v>
          </cell>
          <cell r="H570">
            <v>1</v>
          </cell>
          <cell r="I570">
            <v>1476</v>
          </cell>
          <cell r="J570">
            <v>0</v>
          </cell>
          <cell r="K570">
            <v>0</v>
          </cell>
          <cell r="L570">
            <v>6</v>
          </cell>
          <cell r="M570">
            <v>0</v>
          </cell>
          <cell r="N570">
            <v>0</v>
          </cell>
          <cell r="O570">
            <v>11432</v>
          </cell>
          <cell r="P570">
            <v>3168</v>
          </cell>
          <cell r="Q570">
            <v>968</v>
          </cell>
          <cell r="R570">
            <v>0</v>
          </cell>
          <cell r="S570">
            <v>0</v>
          </cell>
          <cell r="T570">
            <v>0</v>
          </cell>
          <cell r="U570">
            <v>0</v>
          </cell>
          <cell r="V570">
            <v>0</v>
          </cell>
          <cell r="W570">
            <v>528</v>
          </cell>
          <cell r="X570">
            <v>0</v>
          </cell>
          <cell r="Y570">
            <v>0</v>
          </cell>
          <cell r="Z570">
            <v>16096</v>
          </cell>
          <cell r="AA570">
            <v>16096</v>
          </cell>
          <cell r="AB570" t="str">
            <v>ERSN</v>
          </cell>
          <cell r="AC570">
            <v>1101</v>
          </cell>
          <cell r="AD570">
            <v>2</v>
          </cell>
          <cell r="AE570">
            <v>1476</v>
          </cell>
        </row>
        <row r="571">
          <cell r="A571" t="str">
            <v>SMA</v>
          </cell>
          <cell r="B571">
            <v>2</v>
          </cell>
          <cell r="C571" t="str">
            <v>DRAM</v>
          </cell>
          <cell r="D571">
            <v>26</v>
          </cell>
          <cell r="E571">
            <v>4</v>
          </cell>
          <cell r="F571" t="str">
            <v xml:space="preserve">B </v>
          </cell>
          <cell r="G571">
            <v>0</v>
          </cell>
          <cell r="H571">
            <v>5166</v>
          </cell>
          <cell r="I571">
            <v>463714</v>
          </cell>
          <cell r="J571">
            <v>0</v>
          </cell>
          <cell r="K571">
            <v>0</v>
          </cell>
          <cell r="L571">
            <v>0</v>
          </cell>
          <cell r="M571">
            <v>0</v>
          </cell>
          <cell r="N571">
            <v>0</v>
          </cell>
          <cell r="O571">
            <v>4455594</v>
          </cell>
          <cell r="P571">
            <v>0</v>
          </cell>
          <cell r="Q571">
            <v>0</v>
          </cell>
          <cell r="R571">
            <v>24</v>
          </cell>
          <cell r="S571">
            <v>0</v>
          </cell>
          <cell r="T571">
            <v>403180</v>
          </cell>
          <cell r="U571">
            <v>0</v>
          </cell>
          <cell r="V571">
            <v>94734</v>
          </cell>
          <cell r="W571">
            <v>0</v>
          </cell>
          <cell r="X571">
            <v>0</v>
          </cell>
          <cell r="Y571">
            <v>0</v>
          </cell>
          <cell r="Z571">
            <v>4455594</v>
          </cell>
          <cell r="AA571">
            <v>4953532</v>
          </cell>
          <cell r="AB571" t="str">
            <v>ERSN</v>
          </cell>
          <cell r="AC571">
            <v>1101</v>
          </cell>
          <cell r="AD571">
            <v>2</v>
          </cell>
          <cell r="AE571">
            <v>412603</v>
          </cell>
        </row>
        <row r="572">
          <cell r="A572" t="str">
            <v>SMA</v>
          </cell>
          <cell r="B572">
            <v>2</v>
          </cell>
          <cell r="C572" t="str">
            <v>DRAM</v>
          </cell>
          <cell r="D572">
            <v>26</v>
          </cell>
          <cell r="E572">
            <v>5</v>
          </cell>
          <cell r="F572" t="str">
            <v>A4</v>
          </cell>
          <cell r="G572">
            <v>20</v>
          </cell>
          <cell r="H572">
            <v>1</v>
          </cell>
          <cell r="I572">
            <v>779</v>
          </cell>
          <cell r="J572">
            <v>0</v>
          </cell>
          <cell r="K572">
            <v>0</v>
          </cell>
          <cell r="L572">
            <v>3</v>
          </cell>
          <cell r="M572">
            <v>0</v>
          </cell>
          <cell r="N572">
            <v>0</v>
          </cell>
          <cell r="O572">
            <v>8939</v>
          </cell>
          <cell r="P572">
            <v>2348</v>
          </cell>
          <cell r="Q572">
            <v>573</v>
          </cell>
          <cell r="R572">
            <v>0</v>
          </cell>
          <cell r="S572">
            <v>0</v>
          </cell>
          <cell r="T572">
            <v>0</v>
          </cell>
          <cell r="U572">
            <v>2965</v>
          </cell>
          <cell r="V572">
            <v>0</v>
          </cell>
          <cell r="W572">
            <v>0</v>
          </cell>
          <cell r="X572">
            <v>0</v>
          </cell>
          <cell r="Y572">
            <v>0</v>
          </cell>
          <cell r="Z572">
            <v>11860</v>
          </cell>
          <cell r="AA572">
            <v>11860</v>
          </cell>
          <cell r="AB572" t="str">
            <v>ERSN</v>
          </cell>
          <cell r="AC572">
            <v>1101</v>
          </cell>
          <cell r="AD572">
            <v>2</v>
          </cell>
          <cell r="AE572">
            <v>779</v>
          </cell>
        </row>
        <row r="573">
          <cell r="A573" t="str">
            <v>SMA</v>
          </cell>
          <cell r="B573">
            <v>2</v>
          </cell>
          <cell r="C573" t="str">
            <v>DRAM</v>
          </cell>
          <cell r="D573">
            <v>26</v>
          </cell>
          <cell r="E573">
            <v>5</v>
          </cell>
          <cell r="F573" t="str">
            <v xml:space="preserve">B </v>
          </cell>
          <cell r="G573">
            <v>0</v>
          </cell>
          <cell r="H573">
            <v>378</v>
          </cell>
          <cell r="I573">
            <v>107316</v>
          </cell>
          <cell r="J573">
            <v>0</v>
          </cell>
          <cell r="K573">
            <v>0</v>
          </cell>
          <cell r="L573">
            <v>0</v>
          </cell>
          <cell r="M573">
            <v>0</v>
          </cell>
          <cell r="N573">
            <v>0</v>
          </cell>
          <cell r="O573">
            <v>2124593</v>
          </cell>
          <cell r="P573">
            <v>0</v>
          </cell>
          <cell r="Q573">
            <v>0</v>
          </cell>
          <cell r="R573">
            <v>22282</v>
          </cell>
          <cell r="S573">
            <v>150</v>
          </cell>
          <cell r="T573">
            <v>44055</v>
          </cell>
          <cell r="U573">
            <v>449047</v>
          </cell>
          <cell r="V573">
            <v>0</v>
          </cell>
          <cell r="W573">
            <v>0</v>
          </cell>
          <cell r="X573">
            <v>68</v>
          </cell>
          <cell r="Y573">
            <v>0</v>
          </cell>
          <cell r="Z573">
            <v>2124593</v>
          </cell>
          <cell r="AA573">
            <v>2191148</v>
          </cell>
          <cell r="AB573" t="str">
            <v>ERSN</v>
          </cell>
          <cell r="AC573">
            <v>1101</v>
          </cell>
          <cell r="AD573">
            <v>2</v>
          </cell>
          <cell r="AE573">
            <v>104410</v>
          </cell>
        </row>
        <row r="574">
          <cell r="A574" t="str">
            <v>SMA</v>
          </cell>
          <cell r="B574">
            <v>2</v>
          </cell>
          <cell r="C574" t="str">
            <v>DRAM</v>
          </cell>
          <cell r="D574">
            <v>26</v>
          </cell>
          <cell r="E574">
            <v>6</v>
          </cell>
          <cell r="F574" t="str">
            <v xml:space="preserve">B </v>
          </cell>
          <cell r="G574">
            <v>0</v>
          </cell>
          <cell r="H574">
            <v>25</v>
          </cell>
          <cell r="I574">
            <v>183303</v>
          </cell>
          <cell r="J574">
            <v>0</v>
          </cell>
          <cell r="K574">
            <v>0</v>
          </cell>
          <cell r="L574">
            <v>0</v>
          </cell>
          <cell r="M574">
            <v>0</v>
          </cell>
          <cell r="N574">
            <v>0</v>
          </cell>
          <cell r="O574">
            <v>2158088</v>
          </cell>
          <cell r="P574">
            <v>0</v>
          </cell>
          <cell r="Q574">
            <v>0</v>
          </cell>
          <cell r="R574">
            <v>32743</v>
          </cell>
          <cell r="S574">
            <v>0</v>
          </cell>
          <cell r="T574">
            <v>0</v>
          </cell>
          <cell r="U574">
            <v>539521</v>
          </cell>
          <cell r="V574">
            <v>0</v>
          </cell>
          <cell r="W574">
            <v>0</v>
          </cell>
          <cell r="X574">
            <v>0</v>
          </cell>
          <cell r="Y574">
            <v>0</v>
          </cell>
          <cell r="Z574">
            <v>2158088</v>
          </cell>
          <cell r="AA574">
            <v>2190831</v>
          </cell>
          <cell r="AB574" t="str">
            <v>ERSN</v>
          </cell>
          <cell r="AC574">
            <v>1101</v>
          </cell>
          <cell r="AD574">
            <v>2</v>
          </cell>
          <cell r="AE574">
            <v>183303</v>
          </cell>
        </row>
        <row r="575">
          <cell r="A575" t="str">
            <v>SMA</v>
          </cell>
          <cell r="B575">
            <v>2</v>
          </cell>
          <cell r="C575" t="str">
            <v>DRAM</v>
          </cell>
          <cell r="D575">
            <v>26</v>
          </cell>
          <cell r="E575">
            <v>7</v>
          </cell>
          <cell r="F575" t="str">
            <v>A4</v>
          </cell>
          <cell r="G575">
            <v>20</v>
          </cell>
          <cell r="H575">
            <v>4</v>
          </cell>
          <cell r="I575">
            <v>41462</v>
          </cell>
          <cell r="J575">
            <v>0</v>
          </cell>
          <cell r="K575">
            <v>0</v>
          </cell>
          <cell r="L575">
            <v>97</v>
          </cell>
          <cell r="M575">
            <v>0</v>
          </cell>
          <cell r="N575">
            <v>0</v>
          </cell>
          <cell r="O575">
            <v>404392</v>
          </cell>
          <cell r="P575">
            <v>64408</v>
          </cell>
          <cell r="Q575">
            <v>38975</v>
          </cell>
          <cell r="R575">
            <v>0</v>
          </cell>
          <cell r="S575">
            <v>0</v>
          </cell>
          <cell r="T575">
            <v>0</v>
          </cell>
          <cell r="U575">
            <v>128604</v>
          </cell>
          <cell r="V575">
            <v>0</v>
          </cell>
          <cell r="W575">
            <v>6640</v>
          </cell>
          <cell r="X575">
            <v>0</v>
          </cell>
          <cell r="Y575">
            <v>0</v>
          </cell>
          <cell r="Z575">
            <v>514415</v>
          </cell>
          <cell r="AA575">
            <v>514415</v>
          </cell>
          <cell r="AB575" t="str">
            <v>ERSN</v>
          </cell>
          <cell r="AC575">
            <v>1101</v>
          </cell>
          <cell r="AD575">
            <v>2</v>
          </cell>
          <cell r="AE575">
            <v>41462</v>
          </cell>
        </row>
        <row r="576">
          <cell r="A576" t="str">
            <v>SMA</v>
          </cell>
          <cell r="B576">
            <v>2</v>
          </cell>
          <cell r="C576" t="str">
            <v>DRAM</v>
          </cell>
          <cell r="D576">
            <v>26</v>
          </cell>
          <cell r="E576">
            <v>7</v>
          </cell>
          <cell r="F576" t="str">
            <v xml:space="preserve">B </v>
          </cell>
          <cell r="G576">
            <v>0</v>
          </cell>
          <cell r="H576">
            <v>6</v>
          </cell>
          <cell r="I576">
            <v>6468</v>
          </cell>
          <cell r="J576">
            <v>0</v>
          </cell>
          <cell r="K576">
            <v>0</v>
          </cell>
          <cell r="L576">
            <v>0</v>
          </cell>
          <cell r="M576">
            <v>0</v>
          </cell>
          <cell r="N576">
            <v>0</v>
          </cell>
          <cell r="O576">
            <v>114448</v>
          </cell>
          <cell r="P576">
            <v>0</v>
          </cell>
          <cell r="Q576">
            <v>0</v>
          </cell>
          <cell r="R576">
            <v>0</v>
          </cell>
          <cell r="S576">
            <v>0</v>
          </cell>
          <cell r="T576">
            <v>0</v>
          </cell>
          <cell r="U576">
            <v>28612</v>
          </cell>
          <cell r="V576">
            <v>0</v>
          </cell>
          <cell r="W576">
            <v>0</v>
          </cell>
          <cell r="X576">
            <v>0</v>
          </cell>
          <cell r="Y576">
            <v>0</v>
          </cell>
          <cell r="Z576">
            <v>114448</v>
          </cell>
          <cell r="AA576">
            <v>114448</v>
          </cell>
          <cell r="AB576" t="str">
            <v>ERSN</v>
          </cell>
          <cell r="AC576">
            <v>1101</v>
          </cell>
          <cell r="AD576">
            <v>2</v>
          </cell>
          <cell r="AE576">
            <v>6468</v>
          </cell>
        </row>
        <row r="577">
          <cell r="A577" t="str">
            <v>SMA</v>
          </cell>
          <cell r="B577">
            <v>2</v>
          </cell>
          <cell r="C577" t="str">
            <v>DRAM</v>
          </cell>
          <cell r="D577">
            <v>26</v>
          </cell>
          <cell r="E577">
            <v>8</v>
          </cell>
          <cell r="F577" t="str">
            <v xml:space="preserve">B </v>
          </cell>
          <cell r="G577">
            <v>0</v>
          </cell>
          <cell r="H577">
            <v>6</v>
          </cell>
          <cell r="I577">
            <v>2786</v>
          </cell>
          <cell r="J577">
            <v>0</v>
          </cell>
          <cell r="K577">
            <v>0</v>
          </cell>
          <cell r="L577">
            <v>0</v>
          </cell>
          <cell r="M577">
            <v>0</v>
          </cell>
          <cell r="N577">
            <v>0</v>
          </cell>
          <cell r="O577">
            <v>58000</v>
          </cell>
          <cell r="P577">
            <v>0</v>
          </cell>
          <cell r="Q577">
            <v>0</v>
          </cell>
          <cell r="R577">
            <v>0</v>
          </cell>
          <cell r="S577">
            <v>0</v>
          </cell>
          <cell r="T577">
            <v>0</v>
          </cell>
          <cell r="U577">
            <v>14500</v>
          </cell>
          <cell r="V577">
            <v>0</v>
          </cell>
          <cell r="W577">
            <v>0</v>
          </cell>
          <cell r="X577">
            <v>0</v>
          </cell>
          <cell r="Y577">
            <v>0</v>
          </cell>
          <cell r="Z577">
            <v>58000</v>
          </cell>
          <cell r="AA577">
            <v>58000</v>
          </cell>
          <cell r="AB577" t="str">
            <v>ERSN</v>
          </cell>
          <cell r="AC577">
            <v>1101</v>
          </cell>
          <cell r="AD577">
            <v>2</v>
          </cell>
          <cell r="AE577">
            <v>2742</v>
          </cell>
        </row>
        <row r="578">
          <cell r="A578" t="str">
            <v>SMA</v>
          </cell>
          <cell r="B578">
            <v>2</v>
          </cell>
          <cell r="C578" t="str">
            <v>DRAM</v>
          </cell>
          <cell r="D578">
            <v>26</v>
          </cell>
          <cell r="E578">
            <v>90</v>
          </cell>
          <cell r="F578" t="str">
            <v>A3</v>
          </cell>
          <cell r="G578">
            <v>26</v>
          </cell>
          <cell r="H578">
            <v>1</v>
          </cell>
          <cell r="I578">
            <v>1008000</v>
          </cell>
          <cell r="J578">
            <v>0</v>
          </cell>
          <cell r="K578">
            <v>0</v>
          </cell>
          <cell r="L578">
            <v>2478</v>
          </cell>
          <cell r="M578">
            <v>0</v>
          </cell>
          <cell r="N578">
            <v>0</v>
          </cell>
          <cell r="O578">
            <v>2677248</v>
          </cell>
          <cell r="P578">
            <v>1932840</v>
          </cell>
          <cell r="Q578">
            <v>0</v>
          </cell>
          <cell r="R578">
            <v>0</v>
          </cell>
          <cell r="S578">
            <v>0</v>
          </cell>
          <cell r="T578">
            <v>0</v>
          </cell>
          <cell r="U578">
            <v>0</v>
          </cell>
          <cell r="V578">
            <v>0</v>
          </cell>
          <cell r="W578">
            <v>0</v>
          </cell>
          <cell r="X578">
            <v>0</v>
          </cell>
          <cell r="Y578">
            <v>0</v>
          </cell>
          <cell r="Z578">
            <v>4610088</v>
          </cell>
          <cell r="AA578">
            <v>4610088</v>
          </cell>
          <cell r="AB578" t="str">
            <v>ERSN</v>
          </cell>
          <cell r="AC578">
            <v>1101</v>
          </cell>
          <cell r="AD578">
            <v>2</v>
          </cell>
          <cell r="AE578">
            <v>1008000</v>
          </cell>
        </row>
        <row r="579">
          <cell r="A579" t="str">
            <v>SMA</v>
          </cell>
          <cell r="B579">
            <v>2</v>
          </cell>
          <cell r="C579" t="str">
            <v>DRAM</v>
          </cell>
          <cell r="D579">
            <v>26</v>
          </cell>
          <cell r="E579">
            <v>90</v>
          </cell>
          <cell r="F579" t="str">
            <v>A4</v>
          </cell>
          <cell r="G579">
            <v>20</v>
          </cell>
          <cell r="H579">
            <v>3</v>
          </cell>
          <cell r="I579">
            <v>169100</v>
          </cell>
          <cell r="J579">
            <v>0</v>
          </cell>
          <cell r="K579">
            <v>0</v>
          </cell>
          <cell r="L579">
            <v>418</v>
          </cell>
          <cell r="M579">
            <v>0</v>
          </cell>
          <cell r="N579">
            <v>0</v>
          </cell>
          <cell r="O579">
            <v>449130</v>
          </cell>
          <cell r="P579">
            <v>359062</v>
          </cell>
          <cell r="Q579">
            <v>0</v>
          </cell>
          <cell r="R579">
            <v>0</v>
          </cell>
          <cell r="S579">
            <v>0</v>
          </cell>
          <cell r="T579">
            <v>0</v>
          </cell>
          <cell r="U579">
            <v>0</v>
          </cell>
          <cell r="V579">
            <v>0</v>
          </cell>
          <cell r="W579">
            <v>0</v>
          </cell>
          <cell r="X579">
            <v>0</v>
          </cell>
          <cell r="Y579">
            <v>0</v>
          </cell>
          <cell r="Z579">
            <v>808192</v>
          </cell>
          <cell r="AA579">
            <v>808192</v>
          </cell>
          <cell r="AB579" t="str">
            <v>ERSN</v>
          </cell>
          <cell r="AC579">
            <v>1101</v>
          </cell>
          <cell r="AD579">
            <v>2</v>
          </cell>
          <cell r="AE579">
            <v>169100</v>
          </cell>
        </row>
        <row r="580">
          <cell r="A580" t="str">
            <v>SMA</v>
          </cell>
          <cell r="B580">
            <v>2</v>
          </cell>
          <cell r="C580" t="str">
            <v>DRAM</v>
          </cell>
          <cell r="D580">
            <v>27</v>
          </cell>
          <cell r="E580">
            <v>1</v>
          </cell>
          <cell r="F580" t="str">
            <v xml:space="preserve">B </v>
          </cell>
          <cell r="G580">
            <v>1</v>
          </cell>
          <cell r="H580">
            <v>3603</v>
          </cell>
          <cell r="I580">
            <v>75140</v>
          </cell>
          <cell r="J580">
            <v>0</v>
          </cell>
          <cell r="K580">
            <v>0</v>
          </cell>
          <cell r="L580">
            <v>0</v>
          </cell>
          <cell r="M580">
            <v>0</v>
          </cell>
          <cell r="N580">
            <v>0</v>
          </cell>
          <cell r="O580">
            <v>1211941</v>
          </cell>
          <cell r="P580">
            <v>0</v>
          </cell>
          <cell r="Q580">
            <v>0</v>
          </cell>
          <cell r="R580">
            <v>13413</v>
          </cell>
          <cell r="S580">
            <v>0</v>
          </cell>
          <cell r="T580">
            <v>68497</v>
          </cell>
          <cell r="U580">
            <v>0</v>
          </cell>
          <cell r="V580">
            <v>0</v>
          </cell>
          <cell r="W580">
            <v>0</v>
          </cell>
          <cell r="X580">
            <v>0</v>
          </cell>
          <cell r="Y580">
            <v>88227</v>
          </cell>
          <cell r="Z580">
            <v>1211941</v>
          </cell>
          <cell r="AA580">
            <v>1382078</v>
          </cell>
          <cell r="AB580" t="str">
            <v>SOPE</v>
          </cell>
          <cell r="AC580">
            <v>1101</v>
          </cell>
          <cell r="AD580">
            <v>2</v>
          </cell>
          <cell r="AE580">
            <v>58162</v>
          </cell>
        </row>
        <row r="581">
          <cell r="A581" t="str">
            <v>SMA</v>
          </cell>
          <cell r="B581">
            <v>2</v>
          </cell>
          <cell r="C581" t="str">
            <v>DRAM</v>
          </cell>
          <cell r="D581">
            <v>27</v>
          </cell>
          <cell r="E581">
            <v>1</v>
          </cell>
          <cell r="F581" t="str">
            <v xml:space="preserve">B </v>
          </cell>
          <cell r="G581">
            <v>2</v>
          </cell>
          <cell r="H581">
            <v>1114</v>
          </cell>
          <cell r="I581">
            <v>43978</v>
          </cell>
          <cell r="J581">
            <v>0</v>
          </cell>
          <cell r="K581">
            <v>0</v>
          </cell>
          <cell r="L581">
            <v>0</v>
          </cell>
          <cell r="M581">
            <v>0</v>
          </cell>
          <cell r="N581">
            <v>0</v>
          </cell>
          <cell r="O581">
            <v>852913</v>
          </cell>
          <cell r="P581">
            <v>0</v>
          </cell>
          <cell r="Q581">
            <v>0</v>
          </cell>
          <cell r="R581">
            <v>7475</v>
          </cell>
          <cell r="S581">
            <v>0</v>
          </cell>
          <cell r="T581">
            <v>11778</v>
          </cell>
          <cell r="U581">
            <v>144942</v>
          </cell>
          <cell r="V581">
            <v>0</v>
          </cell>
          <cell r="W581">
            <v>0</v>
          </cell>
          <cell r="X581">
            <v>0</v>
          </cell>
          <cell r="Y581">
            <v>38023</v>
          </cell>
          <cell r="Z581">
            <v>852913</v>
          </cell>
          <cell r="AA581">
            <v>910189</v>
          </cell>
          <cell r="AB581" t="str">
            <v>SOPE</v>
          </cell>
          <cell r="AC581">
            <v>1101</v>
          </cell>
          <cell r="AD581">
            <v>2</v>
          </cell>
          <cell r="AE581">
            <v>43978</v>
          </cell>
        </row>
        <row r="582">
          <cell r="A582" t="str">
            <v>SMA</v>
          </cell>
          <cell r="B582">
            <v>2</v>
          </cell>
          <cell r="C582" t="str">
            <v>DRAM</v>
          </cell>
          <cell r="D582">
            <v>27</v>
          </cell>
          <cell r="E582">
            <v>1</v>
          </cell>
          <cell r="F582" t="str">
            <v xml:space="preserve">B </v>
          </cell>
          <cell r="G582">
            <v>3</v>
          </cell>
          <cell r="H582">
            <v>1151</v>
          </cell>
          <cell r="I582">
            <v>77240</v>
          </cell>
          <cell r="J582">
            <v>0</v>
          </cell>
          <cell r="K582">
            <v>0</v>
          </cell>
          <cell r="L582">
            <v>0</v>
          </cell>
          <cell r="M582">
            <v>0</v>
          </cell>
          <cell r="N582">
            <v>0</v>
          </cell>
          <cell r="O582">
            <v>1498400</v>
          </cell>
          <cell r="P582">
            <v>0</v>
          </cell>
          <cell r="Q582">
            <v>0</v>
          </cell>
          <cell r="R582">
            <v>16592</v>
          </cell>
          <cell r="S582">
            <v>0</v>
          </cell>
          <cell r="T582">
            <v>13197</v>
          </cell>
          <cell r="U582">
            <v>254744</v>
          </cell>
          <cell r="V582">
            <v>0</v>
          </cell>
          <cell r="W582">
            <v>0</v>
          </cell>
          <cell r="X582">
            <v>0</v>
          </cell>
          <cell r="Y582">
            <v>76936</v>
          </cell>
          <cell r="Z582">
            <v>1498400</v>
          </cell>
          <cell r="AA582">
            <v>1605125</v>
          </cell>
          <cell r="AB582" t="str">
            <v>SOPE</v>
          </cell>
          <cell r="AC582">
            <v>1101</v>
          </cell>
          <cell r="AD582">
            <v>2</v>
          </cell>
          <cell r="AE582">
            <v>76990</v>
          </cell>
        </row>
        <row r="583">
          <cell r="A583" t="str">
            <v>SMA</v>
          </cell>
          <cell r="B583">
            <v>2</v>
          </cell>
          <cell r="C583" t="str">
            <v>DRAM</v>
          </cell>
          <cell r="D583">
            <v>27</v>
          </cell>
          <cell r="E583">
            <v>1</v>
          </cell>
          <cell r="F583" t="str">
            <v xml:space="preserve">B </v>
          </cell>
          <cell r="G583">
            <v>4</v>
          </cell>
          <cell r="H583">
            <v>104</v>
          </cell>
          <cell r="I583">
            <v>12521</v>
          </cell>
          <cell r="J583">
            <v>0</v>
          </cell>
          <cell r="K583">
            <v>0</v>
          </cell>
          <cell r="L583">
            <v>0</v>
          </cell>
          <cell r="M583">
            <v>0</v>
          </cell>
          <cell r="N583">
            <v>0</v>
          </cell>
          <cell r="O583">
            <v>242518</v>
          </cell>
          <cell r="P583">
            <v>0</v>
          </cell>
          <cell r="Q583">
            <v>0</v>
          </cell>
          <cell r="R583">
            <v>2745</v>
          </cell>
          <cell r="S583">
            <v>0</v>
          </cell>
          <cell r="T583">
            <v>976</v>
          </cell>
          <cell r="U583">
            <v>41228</v>
          </cell>
          <cell r="V583">
            <v>0</v>
          </cell>
          <cell r="W583">
            <v>0</v>
          </cell>
          <cell r="X583">
            <v>0</v>
          </cell>
          <cell r="Y583">
            <v>12843</v>
          </cell>
          <cell r="Z583">
            <v>242518</v>
          </cell>
          <cell r="AA583">
            <v>259082</v>
          </cell>
          <cell r="AB583" t="str">
            <v>SOPE</v>
          </cell>
          <cell r="AC583">
            <v>1101</v>
          </cell>
          <cell r="AD583">
            <v>2</v>
          </cell>
          <cell r="AE583">
            <v>12521</v>
          </cell>
        </row>
        <row r="584">
          <cell r="A584" t="str">
            <v>SMA</v>
          </cell>
          <cell r="B584">
            <v>2</v>
          </cell>
          <cell r="C584" t="str">
            <v>DRAM</v>
          </cell>
          <cell r="D584">
            <v>27</v>
          </cell>
          <cell r="E584">
            <v>1</v>
          </cell>
          <cell r="F584" t="str">
            <v xml:space="preserve">B </v>
          </cell>
          <cell r="G584">
            <v>5</v>
          </cell>
          <cell r="H584">
            <v>24</v>
          </cell>
          <cell r="I584">
            <v>3966</v>
          </cell>
          <cell r="J584">
            <v>0</v>
          </cell>
          <cell r="K584">
            <v>0</v>
          </cell>
          <cell r="L584">
            <v>0</v>
          </cell>
          <cell r="M584">
            <v>0</v>
          </cell>
          <cell r="N584">
            <v>0</v>
          </cell>
          <cell r="O584">
            <v>76920</v>
          </cell>
          <cell r="P584">
            <v>0</v>
          </cell>
          <cell r="Q584">
            <v>0</v>
          </cell>
          <cell r="R584">
            <v>4201</v>
          </cell>
          <cell r="S584">
            <v>0</v>
          </cell>
          <cell r="T584">
            <v>2823</v>
          </cell>
          <cell r="U584">
            <v>13078</v>
          </cell>
          <cell r="V584">
            <v>0</v>
          </cell>
          <cell r="W584">
            <v>0</v>
          </cell>
          <cell r="X584">
            <v>0</v>
          </cell>
          <cell r="Y584">
            <v>5072</v>
          </cell>
          <cell r="Z584">
            <v>76920</v>
          </cell>
          <cell r="AA584">
            <v>89016</v>
          </cell>
          <cell r="AB584" t="str">
            <v>SOPE</v>
          </cell>
          <cell r="AC584">
            <v>1101</v>
          </cell>
          <cell r="AD584">
            <v>2</v>
          </cell>
          <cell r="AE584">
            <v>3966</v>
          </cell>
        </row>
        <row r="585">
          <cell r="A585" t="str">
            <v>SMA</v>
          </cell>
          <cell r="B585">
            <v>2</v>
          </cell>
          <cell r="C585" t="str">
            <v>DRAM</v>
          </cell>
          <cell r="D585">
            <v>27</v>
          </cell>
          <cell r="E585">
            <v>1</v>
          </cell>
          <cell r="F585" t="str">
            <v xml:space="preserve">B </v>
          </cell>
          <cell r="G585">
            <v>6</v>
          </cell>
          <cell r="H585">
            <v>17</v>
          </cell>
          <cell r="I585">
            <v>4095</v>
          </cell>
          <cell r="J585">
            <v>0</v>
          </cell>
          <cell r="K585">
            <v>0</v>
          </cell>
          <cell r="L585">
            <v>0</v>
          </cell>
          <cell r="M585">
            <v>0</v>
          </cell>
          <cell r="N585">
            <v>0</v>
          </cell>
          <cell r="O585">
            <v>79428</v>
          </cell>
          <cell r="P585">
            <v>0</v>
          </cell>
          <cell r="Q585">
            <v>0</v>
          </cell>
          <cell r="R585">
            <v>2011</v>
          </cell>
          <cell r="S585">
            <v>0</v>
          </cell>
          <cell r="T585">
            <v>3853</v>
          </cell>
          <cell r="U585">
            <v>13509</v>
          </cell>
          <cell r="V585">
            <v>188</v>
          </cell>
          <cell r="W585">
            <v>0</v>
          </cell>
          <cell r="X585">
            <v>0</v>
          </cell>
          <cell r="Y585">
            <v>2442</v>
          </cell>
          <cell r="Z585">
            <v>79428</v>
          </cell>
          <cell r="AA585">
            <v>87922</v>
          </cell>
          <cell r="AB585" t="str">
            <v>SOPE</v>
          </cell>
          <cell r="AC585">
            <v>1101</v>
          </cell>
          <cell r="AD585">
            <v>2</v>
          </cell>
          <cell r="AE585">
            <v>4095</v>
          </cell>
        </row>
        <row r="586">
          <cell r="A586" t="str">
            <v>SMA</v>
          </cell>
          <cell r="B586">
            <v>2</v>
          </cell>
          <cell r="C586" t="str">
            <v>DRAM</v>
          </cell>
          <cell r="D586">
            <v>27</v>
          </cell>
          <cell r="E586">
            <v>1</v>
          </cell>
          <cell r="F586" t="str">
            <v xml:space="preserve">B </v>
          </cell>
          <cell r="G586">
            <v>7</v>
          </cell>
          <cell r="H586">
            <v>4</v>
          </cell>
          <cell r="I586">
            <v>1097</v>
          </cell>
          <cell r="J586">
            <v>0</v>
          </cell>
          <cell r="K586">
            <v>0</v>
          </cell>
          <cell r="L586">
            <v>0</v>
          </cell>
          <cell r="M586">
            <v>0</v>
          </cell>
          <cell r="N586">
            <v>0</v>
          </cell>
          <cell r="O586">
            <v>23064</v>
          </cell>
          <cell r="P586">
            <v>0</v>
          </cell>
          <cell r="Q586">
            <v>0</v>
          </cell>
          <cell r="R586">
            <v>20</v>
          </cell>
          <cell r="S586">
            <v>0</v>
          </cell>
          <cell r="T586">
            <v>0</v>
          </cell>
          <cell r="U586">
            <v>4615</v>
          </cell>
          <cell r="V586">
            <v>0</v>
          </cell>
          <cell r="W586">
            <v>0</v>
          </cell>
          <cell r="X586">
            <v>0</v>
          </cell>
          <cell r="Y586">
            <v>155</v>
          </cell>
          <cell r="Z586">
            <v>23064</v>
          </cell>
          <cell r="AA586">
            <v>23239</v>
          </cell>
          <cell r="AB586" t="str">
            <v>SOPE</v>
          </cell>
          <cell r="AC586">
            <v>1101</v>
          </cell>
          <cell r="AD586">
            <v>2</v>
          </cell>
          <cell r="AE586">
            <v>1097</v>
          </cell>
        </row>
        <row r="587">
          <cell r="A587" t="str">
            <v>SMA</v>
          </cell>
          <cell r="B587">
            <v>2</v>
          </cell>
          <cell r="C587" t="str">
            <v>DRAM</v>
          </cell>
          <cell r="D587">
            <v>27</v>
          </cell>
          <cell r="E587">
            <v>1</v>
          </cell>
          <cell r="F587" t="str">
            <v xml:space="preserve">B </v>
          </cell>
          <cell r="G587">
            <v>8</v>
          </cell>
          <cell r="H587">
            <v>3</v>
          </cell>
          <cell r="I587">
            <v>1372</v>
          </cell>
          <cell r="J587">
            <v>0</v>
          </cell>
          <cell r="K587">
            <v>0</v>
          </cell>
          <cell r="L587">
            <v>0</v>
          </cell>
          <cell r="M587">
            <v>0</v>
          </cell>
          <cell r="N587">
            <v>0</v>
          </cell>
          <cell r="O587">
            <v>27609</v>
          </cell>
          <cell r="P587">
            <v>0</v>
          </cell>
          <cell r="Q587">
            <v>0</v>
          </cell>
          <cell r="R587">
            <v>16</v>
          </cell>
          <cell r="S587">
            <v>0</v>
          </cell>
          <cell r="T587">
            <v>0</v>
          </cell>
          <cell r="U587">
            <v>5523</v>
          </cell>
          <cell r="V587">
            <v>0</v>
          </cell>
          <cell r="W587">
            <v>0</v>
          </cell>
          <cell r="X587">
            <v>0</v>
          </cell>
          <cell r="Y587">
            <v>1500</v>
          </cell>
          <cell r="Z587">
            <v>27609</v>
          </cell>
          <cell r="AA587">
            <v>29125</v>
          </cell>
          <cell r="AB587" t="str">
            <v>SOPE</v>
          </cell>
          <cell r="AC587">
            <v>1101</v>
          </cell>
          <cell r="AD587">
            <v>2</v>
          </cell>
          <cell r="AE587">
            <v>1372</v>
          </cell>
        </row>
        <row r="588">
          <cell r="A588" t="str">
            <v>SMA</v>
          </cell>
          <cell r="B588">
            <v>2</v>
          </cell>
          <cell r="C588" t="str">
            <v>DRAM</v>
          </cell>
          <cell r="D588">
            <v>27</v>
          </cell>
          <cell r="E588">
            <v>1</v>
          </cell>
          <cell r="F588" t="str">
            <v xml:space="preserve">B </v>
          </cell>
          <cell r="G588">
            <v>9</v>
          </cell>
          <cell r="H588">
            <v>3</v>
          </cell>
          <cell r="I588">
            <v>1850</v>
          </cell>
          <cell r="J588">
            <v>0</v>
          </cell>
          <cell r="K588">
            <v>0</v>
          </cell>
          <cell r="L588">
            <v>0</v>
          </cell>
          <cell r="M588">
            <v>0</v>
          </cell>
          <cell r="N588">
            <v>0</v>
          </cell>
          <cell r="O588">
            <v>39707</v>
          </cell>
          <cell r="P588">
            <v>0</v>
          </cell>
          <cell r="Q588">
            <v>0</v>
          </cell>
          <cell r="R588">
            <v>-5094</v>
          </cell>
          <cell r="S588">
            <v>0</v>
          </cell>
          <cell r="T588">
            <v>0</v>
          </cell>
          <cell r="U588">
            <v>9929</v>
          </cell>
          <cell r="V588">
            <v>0</v>
          </cell>
          <cell r="W588">
            <v>0</v>
          </cell>
          <cell r="X588">
            <v>0</v>
          </cell>
          <cell r="Y588">
            <v>4222</v>
          </cell>
          <cell r="Z588">
            <v>39707</v>
          </cell>
          <cell r="AA588">
            <v>38835</v>
          </cell>
          <cell r="AB588" t="str">
            <v>SOPE</v>
          </cell>
          <cell r="AC588">
            <v>1101</v>
          </cell>
          <cell r="AD588">
            <v>2</v>
          </cell>
          <cell r="AE588">
            <v>1850</v>
          </cell>
        </row>
        <row r="589">
          <cell r="A589" t="str">
            <v>SMA</v>
          </cell>
          <cell r="B589">
            <v>2</v>
          </cell>
          <cell r="C589" t="str">
            <v>DRAM</v>
          </cell>
          <cell r="D589">
            <v>27</v>
          </cell>
          <cell r="E589">
            <v>1</v>
          </cell>
          <cell r="F589" t="str">
            <v xml:space="preserve">B </v>
          </cell>
          <cell r="G589">
            <v>10</v>
          </cell>
          <cell r="H589">
            <v>2</v>
          </cell>
          <cell r="I589">
            <v>-14213</v>
          </cell>
          <cell r="J589">
            <v>0</v>
          </cell>
          <cell r="K589">
            <v>0</v>
          </cell>
          <cell r="L589">
            <v>0</v>
          </cell>
          <cell r="M589">
            <v>0</v>
          </cell>
          <cell r="N589">
            <v>0</v>
          </cell>
          <cell r="O589">
            <v>-305016</v>
          </cell>
          <cell r="P589">
            <v>0</v>
          </cell>
          <cell r="Q589">
            <v>0</v>
          </cell>
          <cell r="R589">
            <v>-32125</v>
          </cell>
          <cell r="S589">
            <v>0</v>
          </cell>
          <cell r="T589">
            <v>0</v>
          </cell>
          <cell r="U589">
            <v>-76254</v>
          </cell>
          <cell r="V589">
            <v>0</v>
          </cell>
          <cell r="W589">
            <v>0</v>
          </cell>
          <cell r="X589">
            <v>0</v>
          </cell>
          <cell r="Y589">
            <v>0</v>
          </cell>
          <cell r="Z589">
            <v>-305016</v>
          </cell>
          <cell r="AA589">
            <v>-337141</v>
          </cell>
          <cell r="AB589" t="str">
            <v>SOPE</v>
          </cell>
          <cell r="AC589">
            <v>1101</v>
          </cell>
          <cell r="AD589">
            <v>2</v>
          </cell>
          <cell r="AE589">
            <v>-14213</v>
          </cell>
        </row>
        <row r="590">
          <cell r="A590" t="str">
            <v>SMA</v>
          </cell>
          <cell r="B590">
            <v>2</v>
          </cell>
          <cell r="C590" t="str">
            <v>DRAM</v>
          </cell>
          <cell r="D590">
            <v>27</v>
          </cell>
          <cell r="E590">
            <v>1</v>
          </cell>
          <cell r="F590" t="str">
            <v xml:space="preserve">B </v>
          </cell>
          <cell r="G590">
            <v>11</v>
          </cell>
          <cell r="H590">
            <v>354</v>
          </cell>
          <cell r="I590">
            <v>8528</v>
          </cell>
          <cell r="J590">
            <v>0</v>
          </cell>
          <cell r="K590">
            <v>0</v>
          </cell>
          <cell r="L590">
            <v>0</v>
          </cell>
          <cell r="M590">
            <v>0</v>
          </cell>
          <cell r="N590">
            <v>0</v>
          </cell>
          <cell r="O590">
            <v>48044</v>
          </cell>
          <cell r="P590">
            <v>0</v>
          </cell>
          <cell r="Q590">
            <v>0</v>
          </cell>
          <cell r="R590">
            <v>369</v>
          </cell>
          <cell r="S590">
            <v>0</v>
          </cell>
          <cell r="T590">
            <v>0</v>
          </cell>
          <cell r="U590">
            <v>0</v>
          </cell>
          <cell r="V590">
            <v>0</v>
          </cell>
          <cell r="W590">
            <v>0</v>
          </cell>
          <cell r="X590">
            <v>0</v>
          </cell>
          <cell r="Y590">
            <v>10524</v>
          </cell>
          <cell r="Z590">
            <v>48044</v>
          </cell>
          <cell r="AA590">
            <v>58937</v>
          </cell>
          <cell r="AB590" t="str">
            <v>SOPE</v>
          </cell>
          <cell r="AC590">
            <v>1101</v>
          </cell>
          <cell r="AD590">
            <v>2</v>
          </cell>
          <cell r="AE590">
            <v>4839</v>
          </cell>
        </row>
        <row r="591">
          <cell r="A591" t="str">
            <v>SMA</v>
          </cell>
          <cell r="B591">
            <v>2</v>
          </cell>
          <cell r="C591" t="str">
            <v>DRAM</v>
          </cell>
          <cell r="D591">
            <v>27</v>
          </cell>
          <cell r="E591">
            <v>1</v>
          </cell>
          <cell r="F591" t="str">
            <v xml:space="preserve">B </v>
          </cell>
          <cell r="G591">
            <v>12</v>
          </cell>
          <cell r="H591">
            <v>90</v>
          </cell>
          <cell r="I591">
            <v>4544</v>
          </cell>
          <cell r="J591">
            <v>0</v>
          </cell>
          <cell r="K591">
            <v>0</v>
          </cell>
          <cell r="L591">
            <v>0</v>
          </cell>
          <cell r="M591">
            <v>0</v>
          </cell>
          <cell r="N591">
            <v>0</v>
          </cell>
          <cell r="O591">
            <v>39790</v>
          </cell>
          <cell r="P591">
            <v>0</v>
          </cell>
          <cell r="Q591">
            <v>0</v>
          </cell>
          <cell r="R591">
            <v>496</v>
          </cell>
          <cell r="S591">
            <v>0</v>
          </cell>
          <cell r="T591">
            <v>3697</v>
          </cell>
          <cell r="U591">
            <v>6765</v>
          </cell>
          <cell r="V591">
            <v>0</v>
          </cell>
          <cell r="W591">
            <v>0</v>
          </cell>
          <cell r="X591">
            <v>0</v>
          </cell>
          <cell r="Y591">
            <v>5695</v>
          </cell>
          <cell r="Z591">
            <v>39790</v>
          </cell>
          <cell r="AA591">
            <v>49678</v>
          </cell>
          <cell r="AB591" t="str">
            <v>SOPE</v>
          </cell>
          <cell r="AC591">
            <v>1101</v>
          </cell>
          <cell r="AD591">
            <v>2</v>
          </cell>
          <cell r="AE591">
            <v>4544</v>
          </cell>
        </row>
        <row r="592">
          <cell r="A592" t="str">
            <v>SMA</v>
          </cell>
          <cell r="B592">
            <v>2</v>
          </cell>
          <cell r="C592" t="str">
            <v>DRAM</v>
          </cell>
          <cell r="D592">
            <v>27</v>
          </cell>
          <cell r="E592">
            <v>1</v>
          </cell>
          <cell r="F592" t="str">
            <v xml:space="preserve">B </v>
          </cell>
          <cell r="G592">
            <v>13</v>
          </cell>
          <cell r="H592">
            <v>2</v>
          </cell>
          <cell r="I592">
            <v>217</v>
          </cell>
          <cell r="J592">
            <v>0</v>
          </cell>
          <cell r="K592">
            <v>0</v>
          </cell>
          <cell r="L592">
            <v>0</v>
          </cell>
          <cell r="M592">
            <v>0</v>
          </cell>
          <cell r="N592">
            <v>0</v>
          </cell>
          <cell r="O592">
            <v>2333</v>
          </cell>
          <cell r="P592">
            <v>0</v>
          </cell>
          <cell r="Q592">
            <v>0</v>
          </cell>
          <cell r="R592">
            <v>18</v>
          </cell>
          <cell r="S592">
            <v>0</v>
          </cell>
          <cell r="T592">
            <v>0</v>
          </cell>
          <cell r="U592">
            <v>397</v>
          </cell>
          <cell r="V592">
            <v>0</v>
          </cell>
          <cell r="W592">
            <v>0</v>
          </cell>
          <cell r="X592">
            <v>0</v>
          </cell>
          <cell r="Y592">
            <v>420</v>
          </cell>
          <cell r="Z592">
            <v>2333</v>
          </cell>
          <cell r="AA592">
            <v>2771</v>
          </cell>
          <cell r="AB592" t="str">
            <v>SOPE</v>
          </cell>
          <cell r="AC592">
            <v>1101</v>
          </cell>
          <cell r="AD592">
            <v>2</v>
          </cell>
          <cell r="AE592">
            <v>217</v>
          </cell>
        </row>
        <row r="593">
          <cell r="A593" t="str">
            <v>SMA</v>
          </cell>
          <cell r="B593">
            <v>2</v>
          </cell>
          <cell r="C593" t="str">
            <v>DRAM</v>
          </cell>
          <cell r="D593">
            <v>27</v>
          </cell>
          <cell r="E593">
            <v>1</v>
          </cell>
          <cell r="F593" t="str">
            <v xml:space="preserve">B </v>
          </cell>
          <cell r="G593">
            <v>14</v>
          </cell>
          <cell r="H593">
            <v>2</v>
          </cell>
          <cell r="I593">
            <v>300</v>
          </cell>
          <cell r="J593">
            <v>0</v>
          </cell>
          <cell r="K593">
            <v>0</v>
          </cell>
          <cell r="L593">
            <v>0</v>
          </cell>
          <cell r="M593">
            <v>0</v>
          </cell>
          <cell r="N593">
            <v>0</v>
          </cell>
          <cell r="O593">
            <v>3820</v>
          </cell>
          <cell r="P593">
            <v>0</v>
          </cell>
          <cell r="Q593">
            <v>0</v>
          </cell>
          <cell r="R593">
            <v>25</v>
          </cell>
          <cell r="S593">
            <v>0</v>
          </cell>
          <cell r="T593">
            <v>0</v>
          </cell>
          <cell r="U593">
            <v>650</v>
          </cell>
          <cell r="V593">
            <v>0</v>
          </cell>
          <cell r="W593">
            <v>0</v>
          </cell>
          <cell r="X593">
            <v>0</v>
          </cell>
          <cell r="Y593">
            <v>220</v>
          </cell>
          <cell r="Z593">
            <v>3820</v>
          </cell>
          <cell r="AA593">
            <v>4065</v>
          </cell>
          <cell r="AB593" t="str">
            <v>SOPE</v>
          </cell>
          <cell r="AC593">
            <v>1101</v>
          </cell>
          <cell r="AD593">
            <v>2</v>
          </cell>
          <cell r="AE593">
            <v>300</v>
          </cell>
        </row>
        <row r="594">
          <cell r="A594" t="str">
            <v>SMA</v>
          </cell>
          <cell r="B594">
            <v>2</v>
          </cell>
          <cell r="C594" t="str">
            <v>DRAM</v>
          </cell>
          <cell r="D594">
            <v>27</v>
          </cell>
          <cell r="E594">
            <v>2</v>
          </cell>
          <cell r="F594" t="str">
            <v xml:space="preserve">B </v>
          </cell>
          <cell r="G594">
            <v>0</v>
          </cell>
          <cell r="H594">
            <v>69</v>
          </cell>
          <cell r="I594">
            <v>32504</v>
          </cell>
          <cell r="J594">
            <v>0</v>
          </cell>
          <cell r="K594">
            <v>0</v>
          </cell>
          <cell r="L594">
            <v>0</v>
          </cell>
          <cell r="M594">
            <v>0</v>
          </cell>
          <cell r="N594">
            <v>0</v>
          </cell>
          <cell r="O594">
            <v>676662</v>
          </cell>
          <cell r="P594">
            <v>0</v>
          </cell>
          <cell r="Q594">
            <v>0</v>
          </cell>
          <cell r="R594">
            <v>2721</v>
          </cell>
          <cell r="S594">
            <v>0</v>
          </cell>
          <cell r="T594">
            <v>32138</v>
          </cell>
          <cell r="U594">
            <v>168763</v>
          </cell>
          <cell r="V594">
            <v>566</v>
          </cell>
          <cell r="W594">
            <v>0</v>
          </cell>
          <cell r="X594">
            <v>0</v>
          </cell>
          <cell r="Y594">
            <v>5008</v>
          </cell>
          <cell r="Z594">
            <v>676662</v>
          </cell>
          <cell r="AA594">
            <v>717095</v>
          </cell>
          <cell r="AB594" t="str">
            <v>SOPE</v>
          </cell>
          <cell r="AC594">
            <v>1101</v>
          </cell>
          <cell r="AD594">
            <v>2</v>
          </cell>
          <cell r="AE594">
            <v>31619</v>
          </cell>
        </row>
        <row r="595">
          <cell r="A595" t="str">
            <v>SMA</v>
          </cell>
          <cell r="B595">
            <v>2</v>
          </cell>
          <cell r="C595" t="str">
            <v>DRAM</v>
          </cell>
          <cell r="D595">
            <v>27</v>
          </cell>
          <cell r="E595">
            <v>3</v>
          </cell>
          <cell r="F595" t="str">
            <v xml:space="preserve">B </v>
          </cell>
          <cell r="G595">
            <v>0</v>
          </cell>
          <cell r="H595">
            <v>283</v>
          </cell>
          <cell r="I595">
            <v>31616</v>
          </cell>
          <cell r="J595">
            <v>0</v>
          </cell>
          <cell r="K595">
            <v>0</v>
          </cell>
          <cell r="L595">
            <v>0</v>
          </cell>
          <cell r="M595">
            <v>0</v>
          </cell>
          <cell r="N595">
            <v>0</v>
          </cell>
          <cell r="O595">
            <v>658118</v>
          </cell>
          <cell r="P595">
            <v>0</v>
          </cell>
          <cell r="Q595">
            <v>0</v>
          </cell>
          <cell r="R595">
            <v>16299</v>
          </cell>
          <cell r="S595">
            <v>0</v>
          </cell>
          <cell r="T595">
            <v>83958</v>
          </cell>
          <cell r="U595">
            <v>163116</v>
          </cell>
          <cell r="V595">
            <v>2261</v>
          </cell>
          <cell r="W595">
            <v>0</v>
          </cell>
          <cell r="X595">
            <v>0</v>
          </cell>
          <cell r="Y595">
            <v>37744</v>
          </cell>
          <cell r="Z595">
            <v>658118</v>
          </cell>
          <cell r="AA595">
            <v>798380</v>
          </cell>
          <cell r="AB595" t="str">
            <v>SOPE</v>
          </cell>
          <cell r="AC595">
            <v>1101</v>
          </cell>
          <cell r="AD595">
            <v>2</v>
          </cell>
          <cell r="AE595">
            <v>28543</v>
          </cell>
        </row>
        <row r="596">
          <cell r="A596" t="str">
            <v>SMA</v>
          </cell>
          <cell r="B596">
            <v>2</v>
          </cell>
          <cell r="C596" t="str">
            <v>DRAM</v>
          </cell>
          <cell r="D596">
            <v>27</v>
          </cell>
          <cell r="E596">
            <v>4</v>
          </cell>
          <cell r="F596" t="str">
            <v xml:space="preserve">B </v>
          </cell>
          <cell r="G596">
            <v>0</v>
          </cell>
          <cell r="H596">
            <v>26568</v>
          </cell>
          <cell r="I596">
            <v>1561003</v>
          </cell>
          <cell r="J596">
            <v>0</v>
          </cell>
          <cell r="K596">
            <v>0</v>
          </cell>
          <cell r="L596">
            <v>0</v>
          </cell>
          <cell r="M596">
            <v>0</v>
          </cell>
          <cell r="N596">
            <v>0</v>
          </cell>
          <cell r="O596">
            <v>15161962</v>
          </cell>
          <cell r="P596">
            <v>0</v>
          </cell>
          <cell r="Q596">
            <v>0</v>
          </cell>
          <cell r="R596">
            <v>56</v>
          </cell>
          <cell r="S596">
            <v>0</v>
          </cell>
          <cell r="T596">
            <v>626172</v>
          </cell>
          <cell r="U596">
            <v>0</v>
          </cell>
          <cell r="V596">
            <v>509364</v>
          </cell>
          <cell r="W596">
            <v>0</v>
          </cell>
          <cell r="X596">
            <v>0</v>
          </cell>
          <cell r="Y596">
            <v>0</v>
          </cell>
          <cell r="Z596">
            <v>15161962</v>
          </cell>
          <cell r="AA596">
            <v>16297554</v>
          </cell>
          <cell r="AB596" t="str">
            <v>SOPE</v>
          </cell>
          <cell r="AC596">
            <v>1101</v>
          </cell>
          <cell r="AD596">
            <v>2</v>
          </cell>
          <cell r="AE596">
            <v>1336996</v>
          </cell>
        </row>
        <row r="597">
          <cell r="A597" t="str">
            <v>SMA</v>
          </cell>
          <cell r="B597">
            <v>2</v>
          </cell>
          <cell r="C597" t="str">
            <v>DRAM</v>
          </cell>
          <cell r="D597">
            <v>27</v>
          </cell>
          <cell r="E597">
            <v>5</v>
          </cell>
          <cell r="F597" t="str">
            <v xml:space="preserve">B </v>
          </cell>
          <cell r="G597">
            <v>0</v>
          </cell>
          <cell r="H597">
            <v>1</v>
          </cell>
          <cell r="I597">
            <v>30</v>
          </cell>
          <cell r="J597">
            <v>0</v>
          </cell>
          <cell r="K597">
            <v>0</v>
          </cell>
          <cell r="L597">
            <v>0</v>
          </cell>
          <cell r="M597">
            <v>0</v>
          </cell>
          <cell r="N597">
            <v>0</v>
          </cell>
          <cell r="O597">
            <v>624</v>
          </cell>
          <cell r="P597">
            <v>0</v>
          </cell>
          <cell r="Q597">
            <v>0</v>
          </cell>
          <cell r="R597">
            <v>0</v>
          </cell>
          <cell r="S597">
            <v>0</v>
          </cell>
          <cell r="T597">
            <v>295</v>
          </cell>
          <cell r="U597">
            <v>156</v>
          </cell>
          <cell r="V597">
            <v>0</v>
          </cell>
          <cell r="W597">
            <v>0</v>
          </cell>
          <cell r="X597">
            <v>0</v>
          </cell>
          <cell r="Y597">
            <v>0</v>
          </cell>
          <cell r="Z597">
            <v>624</v>
          </cell>
          <cell r="AA597">
            <v>919</v>
          </cell>
          <cell r="AB597" t="str">
            <v>SOPE</v>
          </cell>
          <cell r="AC597">
            <v>1101</v>
          </cell>
          <cell r="AD597">
            <v>2</v>
          </cell>
          <cell r="AE597">
            <v>12</v>
          </cell>
        </row>
        <row r="598">
          <cell r="A598" t="str">
            <v>SSE</v>
          </cell>
          <cell r="B598">
            <v>3</v>
          </cell>
          <cell r="C598" t="str">
            <v>DRAS</v>
          </cell>
          <cell r="D598">
            <v>31</v>
          </cell>
          <cell r="E598">
            <v>1</v>
          </cell>
          <cell r="F598" t="str">
            <v xml:space="preserve">B </v>
          </cell>
          <cell r="G598">
            <v>1</v>
          </cell>
          <cell r="H598">
            <v>5499</v>
          </cell>
          <cell r="I598">
            <v>122360</v>
          </cell>
          <cell r="J598">
            <v>0</v>
          </cell>
          <cell r="K598">
            <v>0</v>
          </cell>
          <cell r="L598">
            <v>0</v>
          </cell>
          <cell r="M598">
            <v>0</v>
          </cell>
          <cell r="N598">
            <v>0</v>
          </cell>
          <cell r="O598">
            <v>1978929</v>
          </cell>
          <cell r="P598">
            <v>0</v>
          </cell>
          <cell r="Q598">
            <v>0</v>
          </cell>
          <cell r="R598">
            <v>35265</v>
          </cell>
          <cell r="S598">
            <v>0</v>
          </cell>
          <cell r="T598">
            <v>620863</v>
          </cell>
          <cell r="U598">
            <v>0</v>
          </cell>
          <cell r="V598">
            <v>0</v>
          </cell>
          <cell r="W598">
            <v>0</v>
          </cell>
          <cell r="X598">
            <v>0</v>
          </cell>
          <cell r="Y598">
            <v>12180</v>
          </cell>
          <cell r="Z598">
            <v>1978929</v>
          </cell>
          <cell r="AA598">
            <v>2647237</v>
          </cell>
          <cell r="AB598" t="str">
            <v>ERPT</v>
          </cell>
          <cell r="AC598">
            <v>1101</v>
          </cell>
          <cell r="AD598">
            <v>2</v>
          </cell>
          <cell r="AE598">
            <v>84291</v>
          </cell>
        </row>
        <row r="599">
          <cell r="A599" t="str">
            <v>SSE</v>
          </cell>
          <cell r="B599">
            <v>3</v>
          </cell>
          <cell r="C599" t="str">
            <v>DRAS</v>
          </cell>
          <cell r="D599">
            <v>31</v>
          </cell>
          <cell r="E599">
            <v>1</v>
          </cell>
          <cell r="F599" t="str">
            <v xml:space="preserve">B </v>
          </cell>
          <cell r="G599">
            <v>2</v>
          </cell>
          <cell r="H599">
            <v>3657</v>
          </cell>
          <cell r="I599">
            <v>148977</v>
          </cell>
          <cell r="J599">
            <v>0</v>
          </cell>
          <cell r="K599">
            <v>0</v>
          </cell>
          <cell r="L599">
            <v>0</v>
          </cell>
          <cell r="M599">
            <v>0</v>
          </cell>
          <cell r="N599">
            <v>0</v>
          </cell>
          <cell r="O599">
            <v>2888850</v>
          </cell>
          <cell r="P599">
            <v>0</v>
          </cell>
          <cell r="Q599">
            <v>0</v>
          </cell>
          <cell r="R599">
            <v>32740</v>
          </cell>
          <cell r="S599">
            <v>0</v>
          </cell>
          <cell r="T599">
            <v>178530</v>
          </cell>
          <cell r="U599">
            <v>490939</v>
          </cell>
          <cell r="V599">
            <v>94</v>
          </cell>
          <cell r="W599">
            <v>0</v>
          </cell>
          <cell r="X599">
            <v>0</v>
          </cell>
          <cell r="Y599">
            <v>20902</v>
          </cell>
          <cell r="Z599">
            <v>2888850</v>
          </cell>
          <cell r="AA599">
            <v>3121116</v>
          </cell>
          <cell r="AB599" t="str">
            <v>ERPT</v>
          </cell>
          <cell r="AC599">
            <v>1101</v>
          </cell>
          <cell r="AD599">
            <v>2</v>
          </cell>
          <cell r="AE599">
            <v>148827</v>
          </cell>
        </row>
        <row r="600">
          <cell r="A600" t="str">
            <v>SSE</v>
          </cell>
          <cell r="B600">
            <v>3</v>
          </cell>
          <cell r="C600" t="str">
            <v>DRAS</v>
          </cell>
          <cell r="D600">
            <v>31</v>
          </cell>
          <cell r="E600">
            <v>1</v>
          </cell>
          <cell r="F600" t="str">
            <v xml:space="preserve">B </v>
          </cell>
          <cell r="G600">
            <v>3</v>
          </cell>
          <cell r="H600">
            <v>15027</v>
          </cell>
          <cell r="I600">
            <v>1160903</v>
          </cell>
          <cell r="J600">
            <v>0</v>
          </cell>
          <cell r="K600">
            <v>0</v>
          </cell>
          <cell r="L600">
            <v>0</v>
          </cell>
          <cell r="M600">
            <v>0</v>
          </cell>
          <cell r="N600">
            <v>0</v>
          </cell>
          <cell r="O600">
            <v>22513518</v>
          </cell>
          <cell r="P600">
            <v>0</v>
          </cell>
          <cell r="Q600">
            <v>0</v>
          </cell>
          <cell r="R600">
            <v>197717</v>
          </cell>
          <cell r="S600">
            <v>0</v>
          </cell>
          <cell r="T600">
            <v>603775</v>
          </cell>
          <cell r="U600">
            <v>3827215</v>
          </cell>
          <cell r="V600">
            <v>0</v>
          </cell>
          <cell r="W600">
            <v>0</v>
          </cell>
          <cell r="X600">
            <v>0</v>
          </cell>
          <cell r="Y600">
            <v>184078</v>
          </cell>
          <cell r="Z600">
            <v>22513518</v>
          </cell>
          <cell r="AA600">
            <v>23499088</v>
          </cell>
          <cell r="AB600" t="str">
            <v>ERPT</v>
          </cell>
          <cell r="AC600">
            <v>1101</v>
          </cell>
          <cell r="AD600">
            <v>2</v>
          </cell>
          <cell r="AE600">
            <v>1156401</v>
          </cell>
        </row>
        <row r="601">
          <cell r="A601" t="str">
            <v>SSE</v>
          </cell>
          <cell r="B601">
            <v>3</v>
          </cell>
          <cell r="C601" t="str">
            <v>DRAS</v>
          </cell>
          <cell r="D601">
            <v>31</v>
          </cell>
          <cell r="E601">
            <v>1</v>
          </cell>
          <cell r="F601" t="str">
            <v xml:space="preserve">B </v>
          </cell>
          <cell r="G601">
            <v>4</v>
          </cell>
          <cell r="H601">
            <v>9196</v>
          </cell>
          <cell r="I601">
            <v>1115641</v>
          </cell>
          <cell r="J601">
            <v>0</v>
          </cell>
          <cell r="K601">
            <v>0</v>
          </cell>
          <cell r="L601">
            <v>0</v>
          </cell>
          <cell r="M601">
            <v>0</v>
          </cell>
          <cell r="N601">
            <v>0</v>
          </cell>
          <cell r="O601">
            <v>21639074</v>
          </cell>
          <cell r="P601">
            <v>0</v>
          </cell>
          <cell r="Q601">
            <v>0</v>
          </cell>
          <cell r="R601">
            <v>233725</v>
          </cell>
          <cell r="S601">
            <v>0</v>
          </cell>
          <cell r="T601">
            <v>503914</v>
          </cell>
          <cell r="U601">
            <v>3678681</v>
          </cell>
          <cell r="V601">
            <v>0</v>
          </cell>
          <cell r="W601">
            <v>0</v>
          </cell>
          <cell r="X601">
            <v>0</v>
          </cell>
          <cell r="Y601">
            <v>182693</v>
          </cell>
          <cell r="Z601">
            <v>21639074</v>
          </cell>
          <cell r="AA601">
            <v>22559406</v>
          </cell>
          <cell r="AB601" t="str">
            <v>ERPT</v>
          </cell>
          <cell r="AC601">
            <v>1101</v>
          </cell>
          <cell r="AD601">
            <v>2</v>
          </cell>
          <cell r="AE601">
            <v>1115641</v>
          </cell>
        </row>
        <row r="602">
          <cell r="A602" t="str">
            <v>SSE</v>
          </cell>
          <cell r="B602">
            <v>3</v>
          </cell>
          <cell r="C602" t="str">
            <v>DRAS</v>
          </cell>
          <cell r="D602">
            <v>31</v>
          </cell>
          <cell r="E602">
            <v>1</v>
          </cell>
          <cell r="F602" t="str">
            <v xml:space="preserve">B </v>
          </cell>
          <cell r="G602">
            <v>5</v>
          </cell>
          <cell r="H602">
            <v>3747</v>
          </cell>
          <cell r="I602">
            <v>645131</v>
          </cell>
          <cell r="J602">
            <v>0</v>
          </cell>
          <cell r="K602">
            <v>0</v>
          </cell>
          <cell r="L602">
            <v>0</v>
          </cell>
          <cell r="M602">
            <v>0</v>
          </cell>
          <cell r="N602">
            <v>0</v>
          </cell>
          <cell r="O602">
            <v>12512146</v>
          </cell>
          <cell r="P602">
            <v>0</v>
          </cell>
          <cell r="Q602">
            <v>0</v>
          </cell>
          <cell r="R602">
            <v>140432</v>
          </cell>
          <cell r="S602">
            <v>0</v>
          </cell>
          <cell r="T602">
            <v>293222</v>
          </cell>
          <cell r="U602">
            <v>2127147</v>
          </cell>
          <cell r="V602">
            <v>0</v>
          </cell>
          <cell r="W602">
            <v>0</v>
          </cell>
          <cell r="X602">
            <v>0</v>
          </cell>
          <cell r="Y602">
            <v>126827</v>
          </cell>
          <cell r="Z602">
            <v>12512146</v>
          </cell>
          <cell r="AA602">
            <v>13072627</v>
          </cell>
          <cell r="AB602" t="str">
            <v>ERPT</v>
          </cell>
          <cell r="AC602">
            <v>1101</v>
          </cell>
          <cell r="AD602">
            <v>2</v>
          </cell>
          <cell r="AE602">
            <v>645131</v>
          </cell>
        </row>
        <row r="603">
          <cell r="A603" t="str">
            <v>SSE</v>
          </cell>
          <cell r="B603">
            <v>3</v>
          </cell>
          <cell r="C603" t="str">
            <v>DRAS</v>
          </cell>
          <cell r="D603">
            <v>31</v>
          </cell>
          <cell r="E603">
            <v>1</v>
          </cell>
          <cell r="F603" t="str">
            <v xml:space="preserve">B </v>
          </cell>
          <cell r="G603">
            <v>6</v>
          </cell>
          <cell r="H603">
            <v>2972</v>
          </cell>
          <cell r="I603">
            <v>713572</v>
          </cell>
          <cell r="J603">
            <v>0</v>
          </cell>
          <cell r="K603">
            <v>0</v>
          </cell>
          <cell r="L603">
            <v>0</v>
          </cell>
          <cell r="M603">
            <v>0</v>
          </cell>
          <cell r="N603">
            <v>0</v>
          </cell>
          <cell r="O603">
            <v>13842959</v>
          </cell>
          <cell r="P603">
            <v>0</v>
          </cell>
          <cell r="Q603">
            <v>0</v>
          </cell>
          <cell r="R603">
            <v>144774</v>
          </cell>
          <cell r="S603">
            <v>0</v>
          </cell>
          <cell r="T603">
            <v>286465</v>
          </cell>
          <cell r="U603">
            <v>2354081</v>
          </cell>
          <cell r="V603">
            <v>0</v>
          </cell>
          <cell r="W603">
            <v>0</v>
          </cell>
          <cell r="X603">
            <v>0</v>
          </cell>
          <cell r="Y603">
            <v>63214</v>
          </cell>
          <cell r="Z603">
            <v>13842959</v>
          </cell>
          <cell r="AA603">
            <v>14337412</v>
          </cell>
          <cell r="AB603" t="str">
            <v>ERPT</v>
          </cell>
          <cell r="AC603">
            <v>1101</v>
          </cell>
          <cell r="AD603">
            <v>2</v>
          </cell>
          <cell r="AE603">
            <v>713572</v>
          </cell>
        </row>
        <row r="604">
          <cell r="A604" t="str">
            <v>SSE</v>
          </cell>
          <cell r="B604">
            <v>3</v>
          </cell>
          <cell r="C604" t="str">
            <v>DRAS</v>
          </cell>
          <cell r="D604">
            <v>31</v>
          </cell>
          <cell r="E604">
            <v>1</v>
          </cell>
          <cell r="F604" t="str">
            <v xml:space="preserve">B </v>
          </cell>
          <cell r="G604">
            <v>7</v>
          </cell>
          <cell r="H604">
            <v>1176</v>
          </cell>
          <cell r="I604">
            <v>403870</v>
          </cell>
          <cell r="J604">
            <v>0</v>
          </cell>
          <cell r="K604">
            <v>0</v>
          </cell>
          <cell r="L604">
            <v>0</v>
          </cell>
          <cell r="M604">
            <v>0</v>
          </cell>
          <cell r="N604">
            <v>0</v>
          </cell>
          <cell r="O604">
            <v>8128014</v>
          </cell>
          <cell r="P604">
            <v>0</v>
          </cell>
          <cell r="Q604">
            <v>0</v>
          </cell>
          <cell r="R604">
            <v>72700</v>
          </cell>
          <cell r="S604">
            <v>0</v>
          </cell>
          <cell r="T604">
            <v>113707</v>
          </cell>
          <cell r="U604">
            <v>1626127</v>
          </cell>
          <cell r="V604">
            <v>0</v>
          </cell>
          <cell r="W604">
            <v>0</v>
          </cell>
          <cell r="X604">
            <v>0</v>
          </cell>
          <cell r="Y604">
            <v>24912</v>
          </cell>
          <cell r="Z604">
            <v>8128014</v>
          </cell>
          <cell r="AA604">
            <v>8339333</v>
          </cell>
          <cell r="AB604" t="str">
            <v>ERPT</v>
          </cell>
          <cell r="AC604">
            <v>1101</v>
          </cell>
          <cell r="AD604">
            <v>2</v>
          </cell>
          <cell r="AE604">
            <v>403870</v>
          </cell>
        </row>
        <row r="605">
          <cell r="A605" t="str">
            <v>SSE</v>
          </cell>
          <cell r="B605">
            <v>3</v>
          </cell>
          <cell r="C605" t="str">
            <v>DRAS</v>
          </cell>
          <cell r="D605">
            <v>31</v>
          </cell>
          <cell r="E605">
            <v>1</v>
          </cell>
          <cell r="F605" t="str">
            <v xml:space="preserve">B </v>
          </cell>
          <cell r="G605">
            <v>8</v>
          </cell>
          <cell r="H605">
            <v>647</v>
          </cell>
          <cell r="I605">
            <v>287564</v>
          </cell>
          <cell r="J605">
            <v>0</v>
          </cell>
          <cell r="K605">
            <v>0</v>
          </cell>
          <cell r="L605">
            <v>0</v>
          </cell>
          <cell r="M605">
            <v>0</v>
          </cell>
          <cell r="N605">
            <v>0</v>
          </cell>
          <cell r="O605">
            <v>5787272</v>
          </cell>
          <cell r="P605">
            <v>0</v>
          </cell>
          <cell r="Q605">
            <v>0</v>
          </cell>
          <cell r="R605">
            <v>48977</v>
          </cell>
          <cell r="S605">
            <v>0</v>
          </cell>
          <cell r="T605">
            <v>65411</v>
          </cell>
          <cell r="U605">
            <v>1157725</v>
          </cell>
          <cell r="V605">
            <v>0</v>
          </cell>
          <cell r="W605">
            <v>0</v>
          </cell>
          <cell r="X605">
            <v>0</v>
          </cell>
          <cell r="Y605">
            <v>5640</v>
          </cell>
          <cell r="Z605">
            <v>5787272</v>
          </cell>
          <cell r="AA605">
            <v>5907300</v>
          </cell>
          <cell r="AB605" t="str">
            <v>ERPT</v>
          </cell>
          <cell r="AC605">
            <v>1101</v>
          </cell>
          <cell r="AD605">
            <v>2</v>
          </cell>
          <cell r="AE605">
            <v>287564</v>
          </cell>
        </row>
        <row r="606">
          <cell r="A606" t="str">
            <v>SSE</v>
          </cell>
          <cell r="B606">
            <v>3</v>
          </cell>
          <cell r="C606" t="str">
            <v>DRAS</v>
          </cell>
          <cell r="D606">
            <v>31</v>
          </cell>
          <cell r="E606">
            <v>1</v>
          </cell>
          <cell r="F606" t="str">
            <v xml:space="preserve">B </v>
          </cell>
          <cell r="G606">
            <v>9</v>
          </cell>
          <cell r="H606">
            <v>693</v>
          </cell>
          <cell r="I606">
            <v>440601</v>
          </cell>
          <cell r="J606">
            <v>0</v>
          </cell>
          <cell r="K606">
            <v>0</v>
          </cell>
          <cell r="L606">
            <v>0</v>
          </cell>
          <cell r="M606">
            <v>0</v>
          </cell>
          <cell r="N606">
            <v>0</v>
          </cell>
          <cell r="O606">
            <v>9456858</v>
          </cell>
          <cell r="P606">
            <v>0</v>
          </cell>
          <cell r="Q606">
            <v>0</v>
          </cell>
          <cell r="R606">
            <v>81940</v>
          </cell>
          <cell r="S606">
            <v>0</v>
          </cell>
          <cell r="T606">
            <v>222827</v>
          </cell>
          <cell r="U606">
            <v>2364644</v>
          </cell>
          <cell r="V606">
            <v>0</v>
          </cell>
          <cell r="W606">
            <v>0</v>
          </cell>
          <cell r="X606">
            <v>0</v>
          </cell>
          <cell r="Y606">
            <v>14716</v>
          </cell>
          <cell r="Z606">
            <v>9456858</v>
          </cell>
          <cell r="AA606">
            <v>9776341</v>
          </cell>
          <cell r="AB606" t="str">
            <v>ERPT</v>
          </cell>
          <cell r="AC606">
            <v>1101</v>
          </cell>
          <cell r="AD606">
            <v>2</v>
          </cell>
          <cell r="AE606">
            <v>440601</v>
          </cell>
        </row>
        <row r="607">
          <cell r="A607" t="str">
            <v>SSE</v>
          </cell>
          <cell r="B607">
            <v>3</v>
          </cell>
          <cell r="C607" t="str">
            <v>DRAS</v>
          </cell>
          <cell r="D607">
            <v>31</v>
          </cell>
          <cell r="E607">
            <v>1</v>
          </cell>
          <cell r="F607" t="str">
            <v xml:space="preserve">B </v>
          </cell>
          <cell r="G607">
            <v>10</v>
          </cell>
          <cell r="H607">
            <v>101</v>
          </cell>
          <cell r="I607">
            <v>160817</v>
          </cell>
          <cell r="J607">
            <v>0</v>
          </cell>
          <cell r="K607">
            <v>0</v>
          </cell>
          <cell r="L607">
            <v>0</v>
          </cell>
          <cell r="M607">
            <v>0</v>
          </cell>
          <cell r="N607">
            <v>0</v>
          </cell>
          <cell r="O607">
            <v>3447950</v>
          </cell>
          <cell r="P607">
            <v>0</v>
          </cell>
          <cell r="Q607">
            <v>0</v>
          </cell>
          <cell r="R607">
            <v>80644</v>
          </cell>
          <cell r="S607">
            <v>0</v>
          </cell>
          <cell r="T607">
            <v>71113</v>
          </cell>
          <cell r="U607">
            <v>862049</v>
          </cell>
          <cell r="V607">
            <v>0</v>
          </cell>
          <cell r="W607">
            <v>0</v>
          </cell>
          <cell r="X607">
            <v>0</v>
          </cell>
          <cell r="Y607">
            <v>6300</v>
          </cell>
          <cell r="Z607">
            <v>3447950</v>
          </cell>
          <cell r="AA607">
            <v>3606007</v>
          </cell>
          <cell r="AB607" t="str">
            <v>ERPT</v>
          </cell>
          <cell r="AC607">
            <v>1101</v>
          </cell>
          <cell r="AD607">
            <v>2</v>
          </cell>
          <cell r="AE607">
            <v>160817</v>
          </cell>
        </row>
        <row r="608">
          <cell r="A608" t="str">
            <v>SSE</v>
          </cell>
          <cell r="B608">
            <v>3</v>
          </cell>
          <cell r="C608" t="str">
            <v>DRAS</v>
          </cell>
          <cell r="D608">
            <v>31</v>
          </cell>
          <cell r="E608">
            <v>1</v>
          </cell>
          <cell r="F608" t="str">
            <v xml:space="preserve">B </v>
          </cell>
          <cell r="G608">
            <v>11</v>
          </cell>
          <cell r="H608">
            <v>3262</v>
          </cell>
          <cell r="I608">
            <v>76352</v>
          </cell>
          <cell r="J608">
            <v>0</v>
          </cell>
          <cell r="K608">
            <v>0</v>
          </cell>
          <cell r="L608">
            <v>0</v>
          </cell>
          <cell r="M608">
            <v>0</v>
          </cell>
          <cell r="N608">
            <v>0</v>
          </cell>
          <cell r="O608">
            <v>430151</v>
          </cell>
          <cell r="P608">
            <v>0</v>
          </cell>
          <cell r="Q608">
            <v>0</v>
          </cell>
          <cell r="R608">
            <v>6068</v>
          </cell>
          <cell r="S608">
            <v>0</v>
          </cell>
          <cell r="T608">
            <v>107447</v>
          </cell>
          <cell r="U608">
            <v>0</v>
          </cell>
          <cell r="V608">
            <v>94</v>
          </cell>
          <cell r="W608">
            <v>0</v>
          </cell>
          <cell r="X608">
            <v>0</v>
          </cell>
          <cell r="Y608">
            <v>16884</v>
          </cell>
          <cell r="Z608">
            <v>430151</v>
          </cell>
          <cell r="AA608">
            <v>560644</v>
          </cell>
          <cell r="AB608" t="str">
            <v>ERPT</v>
          </cell>
          <cell r="AC608">
            <v>1101</v>
          </cell>
          <cell r="AD608">
            <v>2</v>
          </cell>
          <cell r="AE608">
            <v>52146</v>
          </cell>
        </row>
        <row r="609">
          <cell r="A609" t="str">
            <v>SSE</v>
          </cell>
          <cell r="B609">
            <v>3</v>
          </cell>
          <cell r="C609" t="str">
            <v>DRAS</v>
          </cell>
          <cell r="D609">
            <v>31</v>
          </cell>
          <cell r="E609">
            <v>1</v>
          </cell>
          <cell r="F609" t="str">
            <v xml:space="preserve">B </v>
          </cell>
          <cell r="G609">
            <v>12</v>
          </cell>
          <cell r="H609">
            <v>4755</v>
          </cell>
          <cell r="I609">
            <v>301120</v>
          </cell>
          <cell r="J609">
            <v>0</v>
          </cell>
          <cell r="K609">
            <v>0</v>
          </cell>
          <cell r="L609">
            <v>0</v>
          </cell>
          <cell r="M609">
            <v>0</v>
          </cell>
          <cell r="N609">
            <v>0</v>
          </cell>
          <cell r="O609">
            <v>2813876</v>
          </cell>
          <cell r="P609">
            <v>0</v>
          </cell>
          <cell r="Q609">
            <v>0</v>
          </cell>
          <cell r="R609">
            <v>27395</v>
          </cell>
          <cell r="S609">
            <v>0</v>
          </cell>
          <cell r="T609">
            <v>105615</v>
          </cell>
          <cell r="U609">
            <v>478602</v>
          </cell>
          <cell r="V609">
            <v>94</v>
          </cell>
          <cell r="W609">
            <v>0</v>
          </cell>
          <cell r="X609">
            <v>0</v>
          </cell>
          <cell r="Y609">
            <v>122045</v>
          </cell>
          <cell r="Z609">
            <v>2813876</v>
          </cell>
          <cell r="AA609">
            <v>3069025</v>
          </cell>
          <cell r="AB609" t="str">
            <v>ERPT</v>
          </cell>
          <cell r="AC609">
            <v>1101</v>
          </cell>
          <cell r="AD609">
            <v>2</v>
          </cell>
          <cell r="AE609">
            <v>301120</v>
          </cell>
        </row>
        <row r="610">
          <cell r="A610" t="str">
            <v>SSE</v>
          </cell>
          <cell r="B610">
            <v>3</v>
          </cell>
          <cell r="C610" t="str">
            <v>DRAS</v>
          </cell>
          <cell r="D610">
            <v>31</v>
          </cell>
          <cell r="E610">
            <v>1</v>
          </cell>
          <cell r="F610" t="str">
            <v xml:space="preserve">B </v>
          </cell>
          <cell r="G610">
            <v>13</v>
          </cell>
          <cell r="H610">
            <v>853</v>
          </cell>
          <cell r="I610">
            <v>98723</v>
          </cell>
          <cell r="J610">
            <v>0</v>
          </cell>
          <cell r="K610">
            <v>0</v>
          </cell>
          <cell r="L610">
            <v>0</v>
          </cell>
          <cell r="M610">
            <v>0</v>
          </cell>
          <cell r="N610">
            <v>0</v>
          </cell>
          <cell r="O610">
            <v>1144958</v>
          </cell>
          <cell r="P610">
            <v>0</v>
          </cell>
          <cell r="Q610">
            <v>0</v>
          </cell>
          <cell r="R610">
            <v>11252</v>
          </cell>
          <cell r="S610">
            <v>0</v>
          </cell>
          <cell r="T610">
            <v>28457</v>
          </cell>
          <cell r="U610">
            <v>194647</v>
          </cell>
          <cell r="V610">
            <v>0</v>
          </cell>
          <cell r="W610">
            <v>0</v>
          </cell>
          <cell r="X610">
            <v>0</v>
          </cell>
          <cell r="Y610">
            <v>52010</v>
          </cell>
          <cell r="Z610">
            <v>1144958</v>
          </cell>
          <cell r="AA610">
            <v>1236677</v>
          </cell>
          <cell r="AB610" t="str">
            <v>ERPT</v>
          </cell>
          <cell r="AC610">
            <v>1101</v>
          </cell>
          <cell r="AD610">
            <v>2</v>
          </cell>
          <cell r="AE610">
            <v>98723</v>
          </cell>
        </row>
        <row r="611">
          <cell r="A611" t="str">
            <v>SSE</v>
          </cell>
          <cell r="B611">
            <v>3</v>
          </cell>
          <cell r="C611" t="str">
            <v>DRAS</v>
          </cell>
          <cell r="D611">
            <v>31</v>
          </cell>
          <cell r="E611">
            <v>1</v>
          </cell>
          <cell r="F611" t="str">
            <v xml:space="preserve">B </v>
          </cell>
          <cell r="G611">
            <v>14</v>
          </cell>
          <cell r="H611">
            <v>77</v>
          </cell>
          <cell r="I611">
            <v>11298</v>
          </cell>
          <cell r="J611">
            <v>0</v>
          </cell>
          <cell r="K611">
            <v>0</v>
          </cell>
          <cell r="L611">
            <v>0</v>
          </cell>
          <cell r="M611">
            <v>0</v>
          </cell>
          <cell r="N611">
            <v>0</v>
          </cell>
          <cell r="O611">
            <v>143167</v>
          </cell>
          <cell r="P611">
            <v>0</v>
          </cell>
          <cell r="Q611">
            <v>0</v>
          </cell>
          <cell r="R611">
            <v>1714</v>
          </cell>
          <cell r="S611">
            <v>0</v>
          </cell>
          <cell r="T611">
            <v>3596</v>
          </cell>
          <cell r="U611">
            <v>24344</v>
          </cell>
          <cell r="V611">
            <v>0</v>
          </cell>
          <cell r="W611">
            <v>0</v>
          </cell>
          <cell r="X611">
            <v>0</v>
          </cell>
          <cell r="Y611">
            <v>7668</v>
          </cell>
          <cell r="Z611">
            <v>143167</v>
          </cell>
          <cell r="AA611">
            <v>156145</v>
          </cell>
          <cell r="AB611" t="str">
            <v>ERPT</v>
          </cell>
          <cell r="AC611">
            <v>1101</v>
          </cell>
          <cell r="AD611">
            <v>2</v>
          </cell>
          <cell r="AE611">
            <v>11298</v>
          </cell>
        </row>
        <row r="612">
          <cell r="A612" t="str">
            <v>SSE</v>
          </cell>
          <cell r="B612">
            <v>3</v>
          </cell>
          <cell r="C612" t="str">
            <v>DRAS</v>
          </cell>
          <cell r="D612">
            <v>31</v>
          </cell>
          <cell r="E612">
            <v>1</v>
          </cell>
          <cell r="F612" t="str">
            <v xml:space="preserve">B </v>
          </cell>
          <cell r="G612">
            <v>15</v>
          </cell>
          <cell r="H612">
            <v>119</v>
          </cell>
          <cell r="I612">
            <v>29859</v>
          </cell>
          <cell r="J612">
            <v>0</v>
          </cell>
          <cell r="K612">
            <v>0</v>
          </cell>
          <cell r="L612">
            <v>0</v>
          </cell>
          <cell r="M612">
            <v>0</v>
          </cell>
          <cell r="N612">
            <v>0</v>
          </cell>
          <cell r="O612">
            <v>476834</v>
          </cell>
          <cell r="P612">
            <v>0</v>
          </cell>
          <cell r="Q612">
            <v>0</v>
          </cell>
          <cell r="R612">
            <v>13829</v>
          </cell>
          <cell r="S612">
            <v>0</v>
          </cell>
          <cell r="T612">
            <v>16467</v>
          </cell>
          <cell r="U612">
            <v>94314</v>
          </cell>
          <cell r="V612">
            <v>0</v>
          </cell>
          <cell r="W612">
            <v>0</v>
          </cell>
          <cell r="X612">
            <v>0</v>
          </cell>
          <cell r="Y612">
            <v>14780</v>
          </cell>
          <cell r="Z612">
            <v>476834</v>
          </cell>
          <cell r="AA612">
            <v>521910</v>
          </cell>
          <cell r="AB612" t="str">
            <v>ERPT</v>
          </cell>
          <cell r="AC612">
            <v>1101</v>
          </cell>
          <cell r="AD612">
            <v>2</v>
          </cell>
          <cell r="AE612">
            <v>29859</v>
          </cell>
        </row>
        <row r="613">
          <cell r="A613" t="str">
            <v>SSE</v>
          </cell>
          <cell r="B613">
            <v>3</v>
          </cell>
          <cell r="C613" t="str">
            <v>DRAS</v>
          </cell>
          <cell r="D613">
            <v>31</v>
          </cell>
          <cell r="E613">
            <v>2</v>
          </cell>
          <cell r="F613" t="str">
            <v>A4</v>
          </cell>
          <cell r="G613">
            <v>22</v>
          </cell>
          <cell r="H613">
            <v>2</v>
          </cell>
          <cell r="I613">
            <v>663661</v>
          </cell>
          <cell r="J613">
            <v>15818</v>
          </cell>
          <cell r="K613">
            <v>647843</v>
          </cell>
          <cell r="L613">
            <v>1778</v>
          </cell>
          <cell r="M613">
            <v>1305</v>
          </cell>
          <cell r="N613">
            <v>351</v>
          </cell>
          <cell r="O613">
            <v>4398189</v>
          </cell>
          <cell r="P613">
            <v>1880745</v>
          </cell>
          <cell r="Q613">
            <v>2421</v>
          </cell>
          <cell r="R613">
            <v>99779</v>
          </cell>
          <cell r="S613">
            <v>0</v>
          </cell>
          <cell r="T613">
            <v>0</v>
          </cell>
          <cell r="U613">
            <v>1570339</v>
          </cell>
          <cell r="V613">
            <v>0</v>
          </cell>
          <cell r="W613">
            <v>0</v>
          </cell>
          <cell r="X613">
            <v>0</v>
          </cell>
          <cell r="Y613">
            <v>0</v>
          </cell>
          <cell r="Z613">
            <v>6281355</v>
          </cell>
          <cell r="AA613">
            <v>6381134</v>
          </cell>
          <cell r="AB613" t="str">
            <v>ERPT</v>
          </cell>
          <cell r="AC613">
            <v>1101</v>
          </cell>
          <cell r="AD613">
            <v>2</v>
          </cell>
          <cell r="AE613">
            <v>663661</v>
          </cell>
        </row>
        <row r="614">
          <cell r="A614" t="str">
            <v>SSE</v>
          </cell>
          <cell r="B614">
            <v>3</v>
          </cell>
          <cell r="C614" t="str">
            <v>DRAS</v>
          </cell>
          <cell r="D614">
            <v>31</v>
          </cell>
          <cell r="E614">
            <v>2</v>
          </cell>
          <cell r="F614" t="str">
            <v>A4</v>
          </cell>
          <cell r="G614">
            <v>21</v>
          </cell>
          <cell r="H614">
            <v>12</v>
          </cell>
          <cell r="I614">
            <v>1179840</v>
          </cell>
          <cell r="J614">
            <v>47651</v>
          </cell>
          <cell r="K614">
            <v>1132189</v>
          </cell>
          <cell r="L614">
            <v>4794</v>
          </cell>
          <cell r="M614">
            <v>4752</v>
          </cell>
          <cell r="N614">
            <v>0</v>
          </cell>
          <cell r="O614">
            <v>10240122</v>
          </cell>
          <cell r="P614">
            <v>3369014</v>
          </cell>
          <cell r="Q614">
            <v>540520</v>
          </cell>
          <cell r="R614">
            <v>50183</v>
          </cell>
          <cell r="S614">
            <v>0</v>
          </cell>
          <cell r="T614">
            <v>4312032</v>
          </cell>
          <cell r="U614">
            <v>3553300</v>
          </cell>
          <cell r="V614">
            <v>0</v>
          </cell>
          <cell r="W614">
            <v>63541</v>
          </cell>
          <cell r="X614">
            <v>0</v>
          </cell>
          <cell r="Y614">
            <v>0</v>
          </cell>
          <cell r="Z614">
            <v>14213197</v>
          </cell>
          <cell r="AA614">
            <v>18575412</v>
          </cell>
          <cell r="AB614" t="str">
            <v>ERPT</v>
          </cell>
          <cell r="AC614">
            <v>1101</v>
          </cell>
          <cell r="AD614">
            <v>2</v>
          </cell>
          <cell r="AE614">
            <v>1179840</v>
          </cell>
        </row>
        <row r="615">
          <cell r="A615" t="str">
            <v>SSE</v>
          </cell>
          <cell r="B615">
            <v>3</v>
          </cell>
          <cell r="C615" t="str">
            <v>DRAS</v>
          </cell>
          <cell r="D615">
            <v>31</v>
          </cell>
          <cell r="E615">
            <v>2</v>
          </cell>
          <cell r="F615" t="str">
            <v>A4</v>
          </cell>
          <cell r="G615">
            <v>20</v>
          </cell>
          <cell r="H615">
            <v>14</v>
          </cell>
          <cell r="I615">
            <v>217803</v>
          </cell>
          <cell r="J615">
            <v>0</v>
          </cell>
          <cell r="K615">
            <v>0</v>
          </cell>
          <cell r="L615">
            <v>1320</v>
          </cell>
          <cell r="M615">
            <v>0</v>
          </cell>
          <cell r="N615">
            <v>0</v>
          </cell>
          <cell r="O615">
            <v>2499217</v>
          </cell>
          <cell r="P615">
            <v>1033120</v>
          </cell>
          <cell r="Q615">
            <v>284159</v>
          </cell>
          <cell r="R615">
            <v>17237</v>
          </cell>
          <cell r="S615">
            <v>0</v>
          </cell>
          <cell r="T615">
            <v>0</v>
          </cell>
          <cell r="U615">
            <v>988171</v>
          </cell>
          <cell r="V615">
            <v>0</v>
          </cell>
          <cell r="W615">
            <v>136183</v>
          </cell>
          <cell r="X615">
            <v>0</v>
          </cell>
          <cell r="Y615">
            <v>0</v>
          </cell>
          <cell r="Z615">
            <v>3952679</v>
          </cell>
          <cell r="AA615">
            <v>3969916</v>
          </cell>
          <cell r="AB615" t="str">
            <v>ERPT</v>
          </cell>
          <cell r="AC615">
            <v>1101</v>
          </cell>
          <cell r="AD615">
            <v>2</v>
          </cell>
          <cell r="AE615">
            <v>217803</v>
          </cell>
        </row>
        <row r="616">
          <cell r="A616" t="str">
            <v>SSE</v>
          </cell>
          <cell r="B616">
            <v>3</v>
          </cell>
          <cell r="C616" t="str">
            <v>DRAS</v>
          </cell>
          <cell r="D616">
            <v>31</v>
          </cell>
          <cell r="E616">
            <v>2</v>
          </cell>
          <cell r="F616" t="str">
            <v xml:space="preserve">B </v>
          </cell>
          <cell r="G616">
            <v>0</v>
          </cell>
          <cell r="H616">
            <v>262</v>
          </cell>
          <cell r="I616">
            <v>210090</v>
          </cell>
          <cell r="J616">
            <v>0</v>
          </cell>
          <cell r="K616">
            <v>0</v>
          </cell>
          <cell r="L616">
            <v>0</v>
          </cell>
          <cell r="M616">
            <v>0</v>
          </cell>
          <cell r="N616">
            <v>0</v>
          </cell>
          <cell r="O616">
            <v>4373738</v>
          </cell>
          <cell r="P616">
            <v>0</v>
          </cell>
          <cell r="Q616">
            <v>0</v>
          </cell>
          <cell r="R616">
            <v>57967</v>
          </cell>
          <cell r="S616">
            <v>0</v>
          </cell>
          <cell r="T616">
            <v>356655</v>
          </cell>
          <cell r="U616">
            <v>1080356</v>
          </cell>
          <cell r="V616">
            <v>0</v>
          </cell>
          <cell r="W616">
            <v>0</v>
          </cell>
          <cell r="X616">
            <v>0</v>
          </cell>
          <cell r="Y616">
            <v>12472</v>
          </cell>
          <cell r="Z616">
            <v>4373738</v>
          </cell>
          <cell r="AA616">
            <v>4800832</v>
          </cell>
          <cell r="AB616" t="str">
            <v>ERPT</v>
          </cell>
          <cell r="AC616">
            <v>1101</v>
          </cell>
          <cell r="AD616">
            <v>2</v>
          </cell>
          <cell r="AE616">
            <v>207278</v>
          </cell>
        </row>
        <row r="617">
          <cell r="A617" t="str">
            <v>SSE</v>
          </cell>
          <cell r="B617">
            <v>3</v>
          </cell>
          <cell r="C617" t="str">
            <v>DRAS</v>
          </cell>
          <cell r="D617">
            <v>31</v>
          </cell>
          <cell r="E617">
            <v>3</v>
          </cell>
          <cell r="F617" t="str">
            <v>A4</v>
          </cell>
          <cell r="G617">
            <v>22</v>
          </cell>
          <cell r="H617">
            <v>4</v>
          </cell>
          <cell r="I617">
            <v>449727</v>
          </cell>
          <cell r="J617">
            <v>53703</v>
          </cell>
          <cell r="K617">
            <v>396024</v>
          </cell>
          <cell r="L617">
            <v>3074</v>
          </cell>
          <cell r="M617">
            <v>1809</v>
          </cell>
          <cell r="N617">
            <v>1265</v>
          </cell>
          <cell r="O617">
            <v>3286688</v>
          </cell>
          <cell r="P617">
            <v>3868810</v>
          </cell>
          <cell r="Q617">
            <v>48812</v>
          </cell>
          <cell r="R617">
            <v>0</v>
          </cell>
          <cell r="S617">
            <v>0</v>
          </cell>
          <cell r="T617">
            <v>0</v>
          </cell>
          <cell r="U617">
            <v>1801078</v>
          </cell>
          <cell r="V617">
            <v>0</v>
          </cell>
          <cell r="W617">
            <v>0</v>
          </cell>
          <cell r="X617">
            <v>0</v>
          </cell>
          <cell r="Y617">
            <v>0</v>
          </cell>
          <cell r="Z617">
            <v>7204310</v>
          </cell>
          <cell r="AA617">
            <v>7204310</v>
          </cell>
          <cell r="AB617" t="str">
            <v>ERPT</v>
          </cell>
          <cell r="AC617">
            <v>1101</v>
          </cell>
          <cell r="AD617">
            <v>2</v>
          </cell>
          <cell r="AE617">
            <v>449727</v>
          </cell>
        </row>
        <row r="618">
          <cell r="A618" t="str">
            <v>SSE</v>
          </cell>
          <cell r="B618">
            <v>3</v>
          </cell>
          <cell r="C618" t="str">
            <v>DRAS</v>
          </cell>
          <cell r="D618">
            <v>31</v>
          </cell>
          <cell r="E618">
            <v>3</v>
          </cell>
          <cell r="F618" t="str">
            <v>A4</v>
          </cell>
          <cell r="G618">
            <v>21</v>
          </cell>
          <cell r="H618">
            <v>3</v>
          </cell>
          <cell r="I618">
            <v>138606</v>
          </cell>
          <cell r="J618">
            <v>5108</v>
          </cell>
          <cell r="K618">
            <v>133498</v>
          </cell>
          <cell r="L618">
            <v>581</v>
          </cell>
          <cell r="M618">
            <v>581</v>
          </cell>
          <cell r="N618">
            <v>0</v>
          </cell>
          <cell r="O618">
            <v>1176042</v>
          </cell>
          <cell r="P618">
            <v>401278</v>
          </cell>
          <cell r="Q618">
            <v>29222</v>
          </cell>
          <cell r="R618">
            <v>44794</v>
          </cell>
          <cell r="S618">
            <v>0</v>
          </cell>
          <cell r="T618">
            <v>0</v>
          </cell>
          <cell r="U618">
            <v>401636</v>
          </cell>
          <cell r="V618">
            <v>0</v>
          </cell>
          <cell r="W618">
            <v>0</v>
          </cell>
          <cell r="X618">
            <v>0</v>
          </cell>
          <cell r="Y618">
            <v>0</v>
          </cell>
          <cell r="Z618">
            <v>1606542</v>
          </cell>
          <cell r="AA618">
            <v>1651336</v>
          </cell>
          <cell r="AB618" t="str">
            <v>ERPT</v>
          </cell>
          <cell r="AC618">
            <v>1101</v>
          </cell>
          <cell r="AD618">
            <v>2</v>
          </cell>
          <cell r="AE618">
            <v>138606</v>
          </cell>
        </row>
        <row r="619">
          <cell r="A619" t="str">
            <v>SSE</v>
          </cell>
          <cell r="B619">
            <v>3</v>
          </cell>
          <cell r="C619" t="str">
            <v>DRAS</v>
          </cell>
          <cell r="D619">
            <v>31</v>
          </cell>
          <cell r="E619">
            <v>3</v>
          </cell>
          <cell r="F619" t="str">
            <v>A4</v>
          </cell>
          <cell r="G619">
            <v>20</v>
          </cell>
          <cell r="H619">
            <v>71</v>
          </cell>
          <cell r="I619">
            <v>963093</v>
          </cell>
          <cell r="J619">
            <v>0</v>
          </cell>
          <cell r="K619">
            <v>0</v>
          </cell>
          <cell r="L619">
            <v>3676</v>
          </cell>
          <cell r="M619">
            <v>0</v>
          </cell>
          <cell r="N619">
            <v>0</v>
          </cell>
          <cell r="O619">
            <v>11051169</v>
          </cell>
          <cell r="P619">
            <v>2877084</v>
          </cell>
          <cell r="Q619">
            <v>567731</v>
          </cell>
          <cell r="R619">
            <v>63006</v>
          </cell>
          <cell r="S619">
            <v>0</v>
          </cell>
          <cell r="T619">
            <v>90383</v>
          </cell>
          <cell r="U619">
            <v>3674292</v>
          </cell>
          <cell r="V619">
            <v>0</v>
          </cell>
          <cell r="W619">
            <v>201148</v>
          </cell>
          <cell r="X619">
            <v>0</v>
          </cell>
          <cell r="Y619">
            <v>18208</v>
          </cell>
          <cell r="Z619">
            <v>14697132</v>
          </cell>
          <cell r="AA619">
            <v>14868729</v>
          </cell>
          <cell r="AB619" t="str">
            <v>ERPT</v>
          </cell>
          <cell r="AC619">
            <v>1101</v>
          </cell>
          <cell r="AD619">
            <v>2</v>
          </cell>
          <cell r="AE619">
            <v>963093</v>
          </cell>
        </row>
        <row r="620">
          <cell r="A620" t="str">
            <v>SSE</v>
          </cell>
          <cell r="B620">
            <v>3</v>
          </cell>
          <cell r="C620" t="str">
            <v>DRAS</v>
          </cell>
          <cell r="D620">
            <v>31</v>
          </cell>
          <cell r="E620">
            <v>3</v>
          </cell>
          <cell r="F620" t="str">
            <v xml:space="preserve">B </v>
          </cell>
          <cell r="G620">
            <v>0</v>
          </cell>
          <cell r="H620">
            <v>5526</v>
          </cell>
          <cell r="I620">
            <v>1682778</v>
          </cell>
          <cell r="J620">
            <v>0</v>
          </cell>
          <cell r="K620">
            <v>0</v>
          </cell>
          <cell r="L620">
            <v>0</v>
          </cell>
          <cell r="M620">
            <v>0</v>
          </cell>
          <cell r="N620">
            <v>0</v>
          </cell>
          <cell r="O620">
            <v>35039068</v>
          </cell>
          <cell r="P620">
            <v>0</v>
          </cell>
          <cell r="Q620">
            <v>0</v>
          </cell>
          <cell r="R620">
            <v>434940</v>
          </cell>
          <cell r="S620">
            <v>0</v>
          </cell>
          <cell r="T620">
            <v>1357402</v>
          </cell>
          <cell r="U620">
            <v>8679444</v>
          </cell>
          <cell r="V620">
            <v>94</v>
          </cell>
          <cell r="W620">
            <v>0</v>
          </cell>
          <cell r="X620">
            <v>0</v>
          </cell>
          <cell r="Y620">
            <v>279716</v>
          </cell>
          <cell r="Z620">
            <v>35039068</v>
          </cell>
          <cell r="AA620">
            <v>37111220</v>
          </cell>
          <cell r="AB620" t="str">
            <v>ERPT</v>
          </cell>
          <cell r="AC620">
            <v>1101</v>
          </cell>
          <cell r="AD620">
            <v>2</v>
          </cell>
          <cell r="AE620">
            <v>1642543</v>
          </cell>
        </row>
        <row r="621">
          <cell r="A621" t="str">
            <v>SSE</v>
          </cell>
          <cell r="B621">
            <v>3</v>
          </cell>
          <cell r="C621" t="str">
            <v>DRAS</v>
          </cell>
          <cell r="D621">
            <v>31</v>
          </cell>
          <cell r="E621">
            <v>4</v>
          </cell>
          <cell r="F621" t="str">
            <v>A3</v>
          </cell>
          <cell r="G621">
            <v>26</v>
          </cell>
          <cell r="H621">
            <v>1</v>
          </cell>
          <cell r="I621">
            <v>927415</v>
          </cell>
          <cell r="J621">
            <v>22</v>
          </cell>
          <cell r="K621">
            <v>529049</v>
          </cell>
          <cell r="L621">
            <v>3125</v>
          </cell>
          <cell r="M621">
            <v>2844</v>
          </cell>
          <cell r="N621">
            <v>281</v>
          </cell>
          <cell r="O621">
            <v>2159027</v>
          </cell>
          <cell r="P621">
            <v>1220134</v>
          </cell>
          <cell r="Q621">
            <v>172704</v>
          </cell>
          <cell r="R621">
            <v>132371</v>
          </cell>
          <cell r="S621">
            <v>0</v>
          </cell>
          <cell r="T621">
            <v>3703</v>
          </cell>
          <cell r="U621">
            <v>0</v>
          </cell>
          <cell r="V621">
            <v>0</v>
          </cell>
          <cell r="W621">
            <v>65835</v>
          </cell>
          <cell r="X621">
            <v>0</v>
          </cell>
          <cell r="Y621">
            <v>0</v>
          </cell>
          <cell r="Z621">
            <v>3617700</v>
          </cell>
          <cell r="AA621">
            <v>3753774</v>
          </cell>
          <cell r="AB621" t="str">
            <v>ERPT</v>
          </cell>
          <cell r="AC621">
            <v>1101</v>
          </cell>
          <cell r="AD621">
            <v>2</v>
          </cell>
          <cell r="AE621">
            <v>927415</v>
          </cell>
        </row>
        <row r="622">
          <cell r="A622" t="str">
            <v>SSE</v>
          </cell>
          <cell r="B622">
            <v>3</v>
          </cell>
          <cell r="C622" t="str">
            <v>DRAS</v>
          </cell>
          <cell r="D622">
            <v>31</v>
          </cell>
          <cell r="E622">
            <v>4</v>
          </cell>
          <cell r="F622" t="str">
            <v>A4</v>
          </cell>
          <cell r="G622">
            <v>21</v>
          </cell>
          <cell r="H622">
            <v>4</v>
          </cell>
          <cell r="I622">
            <v>74298</v>
          </cell>
          <cell r="J622">
            <v>2973</v>
          </cell>
          <cell r="K622">
            <v>71325</v>
          </cell>
          <cell r="L622">
            <v>350</v>
          </cell>
          <cell r="M622">
            <v>350</v>
          </cell>
          <cell r="N622">
            <v>0</v>
          </cell>
          <cell r="O622">
            <v>434192</v>
          </cell>
          <cell r="P622">
            <v>163100</v>
          </cell>
          <cell r="Q622">
            <v>2647</v>
          </cell>
          <cell r="R622">
            <v>9720</v>
          </cell>
          <cell r="S622">
            <v>0</v>
          </cell>
          <cell r="T622">
            <v>106063</v>
          </cell>
          <cell r="U622">
            <v>0</v>
          </cell>
          <cell r="V622">
            <v>0</v>
          </cell>
          <cell r="W622">
            <v>0</v>
          </cell>
          <cell r="X622">
            <v>0</v>
          </cell>
          <cell r="Y622">
            <v>0</v>
          </cell>
          <cell r="Z622">
            <v>599939</v>
          </cell>
          <cell r="AA622">
            <v>715722</v>
          </cell>
          <cell r="AB622" t="str">
            <v>ERPT</v>
          </cell>
          <cell r="AC622">
            <v>1101</v>
          </cell>
          <cell r="AD622">
            <v>2</v>
          </cell>
          <cell r="AE622">
            <v>74298</v>
          </cell>
        </row>
        <row r="623">
          <cell r="A623" t="str">
            <v>SSE</v>
          </cell>
          <cell r="B623">
            <v>3</v>
          </cell>
          <cell r="C623" t="str">
            <v>DRAS</v>
          </cell>
          <cell r="D623">
            <v>31</v>
          </cell>
          <cell r="E623">
            <v>4</v>
          </cell>
          <cell r="F623" t="str">
            <v>A4</v>
          </cell>
          <cell r="G623">
            <v>20</v>
          </cell>
          <cell r="H623">
            <v>40</v>
          </cell>
          <cell r="I623">
            <v>2930417</v>
          </cell>
          <cell r="J623">
            <v>0</v>
          </cell>
          <cell r="K623">
            <v>0</v>
          </cell>
          <cell r="L623">
            <v>9854</v>
          </cell>
          <cell r="M623">
            <v>0</v>
          </cell>
          <cell r="N623">
            <v>0</v>
          </cell>
          <cell r="O623">
            <v>22696077</v>
          </cell>
          <cell r="P623">
            <v>5201856</v>
          </cell>
          <cell r="Q623">
            <v>525226</v>
          </cell>
          <cell r="R623">
            <v>67948</v>
          </cell>
          <cell r="S623">
            <v>0</v>
          </cell>
          <cell r="T623">
            <v>498313</v>
          </cell>
          <cell r="U623">
            <v>0</v>
          </cell>
          <cell r="V623">
            <v>0</v>
          </cell>
          <cell r="W623">
            <v>129888</v>
          </cell>
          <cell r="X623">
            <v>0</v>
          </cell>
          <cell r="Y623">
            <v>0</v>
          </cell>
          <cell r="Z623">
            <v>28553047</v>
          </cell>
          <cell r="AA623">
            <v>29119308</v>
          </cell>
          <cell r="AB623" t="str">
            <v>ERPT</v>
          </cell>
          <cell r="AC623">
            <v>1101</v>
          </cell>
          <cell r="AD623">
            <v>2</v>
          </cell>
          <cell r="AE623">
            <v>2930417</v>
          </cell>
        </row>
        <row r="624">
          <cell r="A624" t="str">
            <v>SSE</v>
          </cell>
          <cell r="B624">
            <v>3</v>
          </cell>
          <cell r="C624" t="str">
            <v>DRAS</v>
          </cell>
          <cell r="D624">
            <v>31</v>
          </cell>
          <cell r="E624">
            <v>4</v>
          </cell>
          <cell r="F624" t="str">
            <v xml:space="preserve">B </v>
          </cell>
          <cell r="G624">
            <v>0</v>
          </cell>
          <cell r="H624">
            <v>692</v>
          </cell>
          <cell r="I624">
            <v>457545</v>
          </cell>
          <cell r="J624">
            <v>0</v>
          </cell>
          <cell r="K624">
            <v>0</v>
          </cell>
          <cell r="L624">
            <v>0</v>
          </cell>
          <cell r="M624">
            <v>0</v>
          </cell>
          <cell r="N624">
            <v>0</v>
          </cell>
          <cell r="O624">
            <v>4424260</v>
          </cell>
          <cell r="P624">
            <v>0</v>
          </cell>
          <cell r="Q624">
            <v>0</v>
          </cell>
          <cell r="R624">
            <v>61625</v>
          </cell>
          <cell r="S624">
            <v>0</v>
          </cell>
          <cell r="T624">
            <v>881380</v>
          </cell>
          <cell r="U624">
            <v>0</v>
          </cell>
          <cell r="V624">
            <v>93028</v>
          </cell>
          <cell r="W624">
            <v>0</v>
          </cell>
          <cell r="X624">
            <v>0</v>
          </cell>
          <cell r="Y624">
            <v>0</v>
          </cell>
          <cell r="Z624">
            <v>4424260</v>
          </cell>
          <cell r="AA624">
            <v>5460293</v>
          </cell>
          <cell r="AB624" t="str">
            <v>ERPT</v>
          </cell>
          <cell r="AC624">
            <v>1101</v>
          </cell>
          <cell r="AD624">
            <v>2</v>
          </cell>
          <cell r="AE624">
            <v>450297</v>
          </cell>
        </row>
        <row r="625">
          <cell r="A625" t="str">
            <v>SSE</v>
          </cell>
          <cell r="B625">
            <v>3</v>
          </cell>
          <cell r="C625" t="str">
            <v>DRAS</v>
          </cell>
          <cell r="D625">
            <v>31</v>
          </cell>
          <cell r="E625">
            <v>4</v>
          </cell>
          <cell r="F625" t="str">
            <v>A4</v>
          </cell>
          <cell r="G625">
            <v>23</v>
          </cell>
          <cell r="H625">
            <v>71</v>
          </cell>
          <cell r="I625">
            <v>5929813</v>
          </cell>
          <cell r="J625">
            <v>23422</v>
          </cell>
          <cell r="K625">
            <v>4546527</v>
          </cell>
          <cell r="L625">
            <v>33304</v>
          </cell>
          <cell r="M625">
            <v>32883</v>
          </cell>
          <cell r="N625">
            <v>391</v>
          </cell>
          <cell r="O625">
            <v>22369031</v>
          </cell>
          <cell r="P625">
            <v>17016094</v>
          </cell>
          <cell r="Q625">
            <v>288438</v>
          </cell>
          <cell r="R625">
            <v>937466</v>
          </cell>
          <cell r="S625">
            <v>0</v>
          </cell>
          <cell r="T625">
            <v>3399976</v>
          </cell>
          <cell r="U625">
            <v>0</v>
          </cell>
          <cell r="V625">
            <v>0</v>
          </cell>
          <cell r="W625">
            <v>437509</v>
          </cell>
          <cell r="X625">
            <v>0</v>
          </cell>
          <cell r="Y625">
            <v>0</v>
          </cell>
          <cell r="Z625">
            <v>40111072</v>
          </cell>
          <cell r="AA625">
            <v>44448514</v>
          </cell>
          <cell r="AB625" t="str">
            <v>ERPT</v>
          </cell>
          <cell r="AC625">
            <v>1101</v>
          </cell>
          <cell r="AD625">
            <v>2</v>
          </cell>
          <cell r="AE625">
            <v>5929813</v>
          </cell>
        </row>
        <row r="626">
          <cell r="A626" t="str">
            <v>SSE</v>
          </cell>
          <cell r="B626">
            <v>3</v>
          </cell>
          <cell r="C626" t="str">
            <v>DRAS</v>
          </cell>
          <cell r="D626">
            <v>31</v>
          </cell>
          <cell r="E626">
            <v>5</v>
          </cell>
          <cell r="F626" t="str">
            <v>A4</v>
          </cell>
          <cell r="G626">
            <v>21</v>
          </cell>
          <cell r="H626">
            <v>1</v>
          </cell>
          <cell r="I626">
            <v>20448</v>
          </cell>
          <cell r="J626">
            <v>546</v>
          </cell>
          <cell r="K626">
            <v>19902</v>
          </cell>
          <cell r="L626">
            <v>110</v>
          </cell>
          <cell r="M626">
            <v>110</v>
          </cell>
          <cell r="N626">
            <v>0</v>
          </cell>
          <cell r="O626">
            <v>162077</v>
          </cell>
          <cell r="P626">
            <v>75973</v>
          </cell>
          <cell r="Q626">
            <v>2855</v>
          </cell>
          <cell r="R626">
            <v>0</v>
          </cell>
          <cell r="S626">
            <v>0</v>
          </cell>
          <cell r="T626">
            <v>0</v>
          </cell>
          <cell r="U626">
            <v>60572</v>
          </cell>
          <cell r="V626">
            <v>0</v>
          </cell>
          <cell r="W626">
            <v>1381</v>
          </cell>
          <cell r="X626">
            <v>0</v>
          </cell>
          <cell r="Y626">
            <v>0</v>
          </cell>
          <cell r="Z626">
            <v>242286</v>
          </cell>
          <cell r="AA626">
            <v>242286</v>
          </cell>
          <cell r="AB626" t="str">
            <v>ERPT</v>
          </cell>
          <cell r="AC626">
            <v>1101</v>
          </cell>
          <cell r="AD626">
            <v>2</v>
          </cell>
          <cell r="AE626">
            <v>20448</v>
          </cell>
        </row>
        <row r="627">
          <cell r="A627" t="str">
            <v>SSE</v>
          </cell>
          <cell r="B627">
            <v>3</v>
          </cell>
          <cell r="C627" t="str">
            <v>DRAS</v>
          </cell>
          <cell r="D627">
            <v>31</v>
          </cell>
          <cell r="E627">
            <v>5</v>
          </cell>
          <cell r="F627" t="str">
            <v>A4</v>
          </cell>
          <cell r="G627">
            <v>20</v>
          </cell>
          <cell r="H627">
            <v>39</v>
          </cell>
          <cell r="I627">
            <v>347744</v>
          </cell>
          <cell r="J627">
            <v>0</v>
          </cell>
          <cell r="K627">
            <v>0</v>
          </cell>
          <cell r="L627">
            <v>1549</v>
          </cell>
          <cell r="M627">
            <v>0</v>
          </cell>
          <cell r="N627">
            <v>0</v>
          </cell>
          <cell r="O627">
            <v>3911936</v>
          </cell>
          <cell r="P627">
            <v>1192392</v>
          </cell>
          <cell r="Q627">
            <v>553529</v>
          </cell>
          <cell r="R627">
            <v>28811</v>
          </cell>
          <cell r="S627">
            <v>0</v>
          </cell>
          <cell r="T627">
            <v>1071309</v>
          </cell>
          <cell r="U627">
            <v>1386206</v>
          </cell>
          <cell r="V627">
            <v>0</v>
          </cell>
          <cell r="W627">
            <v>225603</v>
          </cell>
          <cell r="X627">
            <v>0</v>
          </cell>
          <cell r="Y627">
            <v>0</v>
          </cell>
          <cell r="Z627">
            <v>5883460</v>
          </cell>
          <cell r="AA627">
            <v>6983580</v>
          </cell>
          <cell r="AB627" t="str">
            <v>ERPT</v>
          </cell>
          <cell r="AC627">
            <v>1101</v>
          </cell>
          <cell r="AD627">
            <v>2</v>
          </cell>
          <cell r="AE627">
            <v>347744</v>
          </cell>
        </row>
        <row r="628">
          <cell r="A628" t="str">
            <v>SSE</v>
          </cell>
          <cell r="B628">
            <v>3</v>
          </cell>
          <cell r="C628" t="str">
            <v>DRAS</v>
          </cell>
          <cell r="D628">
            <v>31</v>
          </cell>
          <cell r="E628">
            <v>5</v>
          </cell>
          <cell r="F628" t="str">
            <v xml:space="preserve">B </v>
          </cell>
          <cell r="G628">
            <v>0</v>
          </cell>
          <cell r="H628">
            <v>787</v>
          </cell>
          <cell r="I628">
            <v>345403</v>
          </cell>
          <cell r="J628">
            <v>0</v>
          </cell>
          <cell r="K628">
            <v>0</v>
          </cell>
          <cell r="L628">
            <v>0</v>
          </cell>
          <cell r="M628">
            <v>0</v>
          </cell>
          <cell r="N628">
            <v>0</v>
          </cell>
          <cell r="O628">
            <v>6433303</v>
          </cell>
          <cell r="P628">
            <v>0</v>
          </cell>
          <cell r="Q628">
            <v>0</v>
          </cell>
          <cell r="R628">
            <v>78139</v>
          </cell>
          <cell r="S628">
            <v>0</v>
          </cell>
          <cell r="T628">
            <v>505174</v>
          </cell>
          <cell r="U628">
            <v>1040320</v>
          </cell>
          <cell r="V628">
            <v>2822</v>
          </cell>
          <cell r="W628">
            <v>0</v>
          </cell>
          <cell r="X628">
            <v>0</v>
          </cell>
          <cell r="Y628">
            <v>0</v>
          </cell>
          <cell r="Z628">
            <v>6433303</v>
          </cell>
          <cell r="AA628">
            <v>7019438</v>
          </cell>
          <cell r="AB628" t="str">
            <v>ERPT</v>
          </cell>
          <cell r="AC628">
            <v>1101</v>
          </cell>
          <cell r="AD628">
            <v>2</v>
          </cell>
          <cell r="AE628">
            <v>339938</v>
          </cell>
        </row>
        <row r="629">
          <cell r="A629" t="str">
            <v>SSE</v>
          </cell>
          <cell r="B629">
            <v>3</v>
          </cell>
          <cell r="C629" t="str">
            <v>DRAS</v>
          </cell>
          <cell r="D629">
            <v>31</v>
          </cell>
          <cell r="E629">
            <v>6</v>
          </cell>
          <cell r="F629" t="str">
            <v xml:space="preserve">B </v>
          </cell>
          <cell r="G629">
            <v>0</v>
          </cell>
          <cell r="H629">
            <v>117</v>
          </cell>
          <cell r="I629">
            <v>757011</v>
          </cell>
          <cell r="J629">
            <v>0</v>
          </cell>
          <cell r="K629">
            <v>0</v>
          </cell>
          <cell r="L629">
            <v>0</v>
          </cell>
          <cell r="M629">
            <v>0</v>
          </cell>
          <cell r="N629">
            <v>0</v>
          </cell>
          <cell r="O629">
            <v>8829903</v>
          </cell>
          <cell r="P629">
            <v>0</v>
          </cell>
          <cell r="Q629">
            <v>0</v>
          </cell>
          <cell r="R629">
            <v>160428</v>
          </cell>
          <cell r="S629">
            <v>0</v>
          </cell>
          <cell r="T629">
            <v>0</v>
          </cell>
          <cell r="U629">
            <v>2207473</v>
          </cell>
          <cell r="V629">
            <v>0</v>
          </cell>
          <cell r="W629">
            <v>0</v>
          </cell>
          <cell r="X629">
            <v>0</v>
          </cell>
          <cell r="Y629">
            <v>0</v>
          </cell>
          <cell r="Z629">
            <v>8829903</v>
          </cell>
          <cell r="AA629">
            <v>8990331</v>
          </cell>
          <cell r="AB629" t="str">
            <v>ERPT</v>
          </cell>
          <cell r="AC629">
            <v>1101</v>
          </cell>
          <cell r="AD629">
            <v>2</v>
          </cell>
          <cell r="AE629">
            <v>757011</v>
          </cell>
        </row>
        <row r="630">
          <cell r="A630" t="str">
            <v>SSE</v>
          </cell>
          <cell r="B630">
            <v>3</v>
          </cell>
          <cell r="C630" t="str">
            <v>DRAS</v>
          </cell>
          <cell r="D630">
            <v>31</v>
          </cell>
          <cell r="E630">
            <v>7</v>
          </cell>
          <cell r="F630" t="str">
            <v>A4</v>
          </cell>
          <cell r="G630">
            <v>22</v>
          </cell>
          <cell r="H630">
            <v>2</v>
          </cell>
          <cell r="I630">
            <v>570084</v>
          </cell>
          <cell r="J630">
            <v>49186</v>
          </cell>
          <cell r="K630">
            <v>520898</v>
          </cell>
          <cell r="L630">
            <v>1670</v>
          </cell>
          <cell r="M630">
            <v>845</v>
          </cell>
          <cell r="N630">
            <v>825</v>
          </cell>
          <cell r="O630">
            <v>3426491</v>
          </cell>
          <cell r="P630">
            <v>1947733</v>
          </cell>
          <cell r="Q630">
            <v>245574</v>
          </cell>
          <cell r="R630">
            <v>0</v>
          </cell>
          <cell r="S630">
            <v>0</v>
          </cell>
          <cell r="T630">
            <v>0</v>
          </cell>
          <cell r="U630">
            <v>1443083</v>
          </cell>
          <cell r="V630">
            <v>0</v>
          </cell>
          <cell r="W630">
            <v>152533</v>
          </cell>
          <cell r="X630">
            <v>0</v>
          </cell>
          <cell r="Y630">
            <v>0</v>
          </cell>
          <cell r="Z630">
            <v>5772331</v>
          </cell>
          <cell r="AA630">
            <v>5772331</v>
          </cell>
          <cell r="AB630" t="str">
            <v>ERPT</v>
          </cell>
          <cell r="AC630">
            <v>1101</v>
          </cell>
          <cell r="AD630">
            <v>2</v>
          </cell>
          <cell r="AE630">
            <v>570084</v>
          </cell>
        </row>
        <row r="631">
          <cell r="A631" t="str">
            <v>SSE</v>
          </cell>
          <cell r="B631">
            <v>3</v>
          </cell>
          <cell r="C631" t="str">
            <v>DRAS</v>
          </cell>
          <cell r="D631">
            <v>31</v>
          </cell>
          <cell r="E631">
            <v>7</v>
          </cell>
          <cell r="F631" t="str">
            <v>A4</v>
          </cell>
          <cell r="G631">
            <v>20</v>
          </cell>
          <cell r="H631">
            <v>6</v>
          </cell>
          <cell r="I631">
            <v>292947</v>
          </cell>
          <cell r="J631">
            <v>0</v>
          </cell>
          <cell r="K631">
            <v>0</v>
          </cell>
          <cell r="L631">
            <v>946</v>
          </cell>
          <cell r="M631">
            <v>0</v>
          </cell>
          <cell r="N631">
            <v>0</v>
          </cell>
          <cell r="O631">
            <v>2857211</v>
          </cell>
          <cell r="P631">
            <v>658688</v>
          </cell>
          <cell r="Q631">
            <v>26647</v>
          </cell>
          <cell r="R631">
            <v>0</v>
          </cell>
          <cell r="S631">
            <v>0</v>
          </cell>
          <cell r="T631">
            <v>0</v>
          </cell>
          <cell r="U631">
            <v>886633</v>
          </cell>
          <cell r="V631">
            <v>0</v>
          </cell>
          <cell r="W631">
            <v>3984</v>
          </cell>
          <cell r="X631">
            <v>0</v>
          </cell>
          <cell r="Y631">
            <v>0</v>
          </cell>
          <cell r="Z631">
            <v>3546530</v>
          </cell>
          <cell r="AA631">
            <v>3546530</v>
          </cell>
          <cell r="AB631" t="str">
            <v>ERPT</v>
          </cell>
          <cell r="AC631">
            <v>1101</v>
          </cell>
          <cell r="AD631">
            <v>2</v>
          </cell>
          <cell r="AE631">
            <v>292947</v>
          </cell>
        </row>
        <row r="632">
          <cell r="A632" t="str">
            <v>SSE</v>
          </cell>
          <cell r="B632">
            <v>3</v>
          </cell>
          <cell r="C632" t="str">
            <v>DRAS</v>
          </cell>
          <cell r="D632">
            <v>31</v>
          </cell>
          <cell r="E632">
            <v>7</v>
          </cell>
          <cell r="F632" t="str">
            <v xml:space="preserve">B </v>
          </cell>
          <cell r="G632">
            <v>0</v>
          </cell>
          <cell r="H632">
            <v>73</v>
          </cell>
          <cell r="I632">
            <v>61870</v>
          </cell>
          <cell r="J632">
            <v>0</v>
          </cell>
          <cell r="K632">
            <v>0</v>
          </cell>
          <cell r="L632">
            <v>0</v>
          </cell>
          <cell r="M632">
            <v>0</v>
          </cell>
          <cell r="N632">
            <v>0</v>
          </cell>
          <cell r="O632">
            <v>1094778</v>
          </cell>
          <cell r="P632">
            <v>0</v>
          </cell>
          <cell r="Q632">
            <v>0</v>
          </cell>
          <cell r="R632">
            <v>20447</v>
          </cell>
          <cell r="S632">
            <v>0</v>
          </cell>
          <cell r="T632">
            <v>0</v>
          </cell>
          <cell r="U632">
            <v>273695</v>
          </cell>
          <cell r="V632">
            <v>1226</v>
          </cell>
          <cell r="W632">
            <v>0</v>
          </cell>
          <cell r="X632">
            <v>0</v>
          </cell>
          <cell r="Y632">
            <v>0</v>
          </cell>
          <cell r="Z632">
            <v>1094778</v>
          </cell>
          <cell r="AA632">
            <v>1116451</v>
          </cell>
          <cell r="AB632" t="str">
            <v>ERPT</v>
          </cell>
          <cell r="AC632">
            <v>1101</v>
          </cell>
          <cell r="AD632">
            <v>2</v>
          </cell>
          <cell r="AE632">
            <v>60747</v>
          </cell>
        </row>
        <row r="633">
          <cell r="A633" t="str">
            <v>SSE</v>
          </cell>
          <cell r="B633">
            <v>3</v>
          </cell>
          <cell r="C633" t="str">
            <v>DRAS</v>
          </cell>
          <cell r="D633">
            <v>31</v>
          </cell>
          <cell r="E633">
            <v>8</v>
          </cell>
          <cell r="F633" t="str">
            <v>A4</v>
          </cell>
          <cell r="G633">
            <v>20</v>
          </cell>
          <cell r="H633">
            <v>1</v>
          </cell>
          <cell r="I633">
            <v>14104</v>
          </cell>
          <cell r="J633">
            <v>0</v>
          </cell>
          <cell r="K633">
            <v>0</v>
          </cell>
          <cell r="L633">
            <v>61</v>
          </cell>
          <cell r="M633">
            <v>0</v>
          </cell>
          <cell r="N633">
            <v>0</v>
          </cell>
          <cell r="O633">
            <v>161839</v>
          </cell>
          <cell r="P633">
            <v>47743</v>
          </cell>
          <cell r="Q633">
            <v>0</v>
          </cell>
          <cell r="R633">
            <v>0</v>
          </cell>
          <cell r="S633">
            <v>0</v>
          </cell>
          <cell r="T633">
            <v>0</v>
          </cell>
          <cell r="U633">
            <v>52396</v>
          </cell>
          <cell r="V633">
            <v>0</v>
          </cell>
          <cell r="W633">
            <v>0</v>
          </cell>
          <cell r="X633">
            <v>0</v>
          </cell>
          <cell r="Y633">
            <v>0</v>
          </cell>
          <cell r="Z633">
            <v>209582</v>
          </cell>
          <cell r="AA633">
            <v>209582</v>
          </cell>
          <cell r="AB633" t="str">
            <v>ERPT</v>
          </cell>
          <cell r="AC633">
            <v>1101</v>
          </cell>
          <cell r="AD633">
            <v>2</v>
          </cell>
          <cell r="AE633">
            <v>14104</v>
          </cell>
        </row>
        <row r="634">
          <cell r="A634" t="str">
            <v>SSE</v>
          </cell>
          <cell r="B634">
            <v>3</v>
          </cell>
          <cell r="C634" t="str">
            <v>DRAS</v>
          </cell>
          <cell r="D634">
            <v>31</v>
          </cell>
          <cell r="E634">
            <v>8</v>
          </cell>
          <cell r="F634" t="str">
            <v xml:space="preserve">B </v>
          </cell>
          <cell r="G634">
            <v>0</v>
          </cell>
          <cell r="H634">
            <v>16</v>
          </cell>
          <cell r="I634">
            <v>11836</v>
          </cell>
          <cell r="J634">
            <v>0</v>
          </cell>
          <cell r="K634">
            <v>0</v>
          </cell>
          <cell r="L634">
            <v>0</v>
          </cell>
          <cell r="M634">
            <v>0</v>
          </cell>
          <cell r="N634">
            <v>0</v>
          </cell>
          <cell r="O634">
            <v>246410</v>
          </cell>
          <cell r="P634">
            <v>0</v>
          </cell>
          <cell r="Q634">
            <v>0</v>
          </cell>
          <cell r="R634">
            <v>0</v>
          </cell>
          <cell r="S634">
            <v>0</v>
          </cell>
          <cell r="T634">
            <v>0</v>
          </cell>
          <cell r="U634">
            <v>61603</v>
          </cell>
          <cell r="V634">
            <v>0</v>
          </cell>
          <cell r="W634">
            <v>0</v>
          </cell>
          <cell r="X634">
            <v>0</v>
          </cell>
          <cell r="Y634">
            <v>0</v>
          </cell>
          <cell r="Z634">
            <v>246410</v>
          </cell>
          <cell r="AA634">
            <v>246410</v>
          </cell>
          <cell r="AB634" t="str">
            <v>ERPT</v>
          </cell>
          <cell r="AC634">
            <v>1101</v>
          </cell>
          <cell r="AD634">
            <v>2</v>
          </cell>
          <cell r="AE634">
            <v>11727</v>
          </cell>
        </row>
        <row r="635">
          <cell r="A635" t="str">
            <v>SSE</v>
          </cell>
          <cell r="B635">
            <v>3</v>
          </cell>
          <cell r="C635" t="str">
            <v>DRAS</v>
          </cell>
          <cell r="D635">
            <v>31</v>
          </cell>
          <cell r="E635">
            <v>90</v>
          </cell>
          <cell r="F635" t="str">
            <v>A4</v>
          </cell>
          <cell r="G635">
            <v>20</v>
          </cell>
          <cell r="H635">
            <v>4</v>
          </cell>
          <cell r="I635">
            <v>179166</v>
          </cell>
          <cell r="J635">
            <v>0</v>
          </cell>
          <cell r="K635">
            <v>0</v>
          </cell>
          <cell r="L635">
            <v>318</v>
          </cell>
          <cell r="M635">
            <v>0</v>
          </cell>
          <cell r="N635">
            <v>0</v>
          </cell>
          <cell r="O635">
            <v>484039</v>
          </cell>
          <cell r="P635">
            <v>271550</v>
          </cell>
          <cell r="Q635">
            <v>0</v>
          </cell>
          <cell r="R635">
            <v>0</v>
          </cell>
          <cell r="S635">
            <v>0</v>
          </cell>
          <cell r="T635">
            <v>0</v>
          </cell>
          <cell r="U635">
            <v>0</v>
          </cell>
          <cell r="V635">
            <v>0</v>
          </cell>
          <cell r="W635">
            <v>0</v>
          </cell>
          <cell r="X635">
            <v>0</v>
          </cell>
          <cell r="Y635">
            <v>0</v>
          </cell>
          <cell r="Z635">
            <v>755589</v>
          </cell>
          <cell r="AA635">
            <v>755589</v>
          </cell>
          <cell r="AB635" t="str">
            <v>ERPT</v>
          </cell>
          <cell r="AC635">
            <v>1101</v>
          </cell>
          <cell r="AD635">
            <v>2</v>
          </cell>
          <cell r="AE635">
            <v>179166</v>
          </cell>
        </row>
        <row r="636">
          <cell r="A636" t="str">
            <v>SSE</v>
          </cell>
          <cell r="B636">
            <v>3</v>
          </cell>
          <cell r="C636" t="str">
            <v>DRAS</v>
          </cell>
          <cell r="D636">
            <v>32</v>
          </cell>
          <cell r="E636">
            <v>1</v>
          </cell>
          <cell r="F636" t="str">
            <v xml:space="preserve">B </v>
          </cell>
          <cell r="G636">
            <v>1</v>
          </cell>
          <cell r="H636">
            <v>9362</v>
          </cell>
          <cell r="I636">
            <v>192539</v>
          </cell>
          <cell r="J636">
            <v>0</v>
          </cell>
          <cell r="K636">
            <v>0</v>
          </cell>
          <cell r="L636">
            <v>0</v>
          </cell>
          <cell r="M636">
            <v>0</v>
          </cell>
          <cell r="N636">
            <v>0</v>
          </cell>
          <cell r="O636">
            <v>3106445</v>
          </cell>
          <cell r="P636">
            <v>0</v>
          </cell>
          <cell r="Q636">
            <v>0</v>
          </cell>
          <cell r="R636">
            <v>35018</v>
          </cell>
          <cell r="S636">
            <v>0</v>
          </cell>
          <cell r="T636">
            <v>354872</v>
          </cell>
          <cell r="U636">
            <v>0</v>
          </cell>
          <cell r="V636">
            <v>21339</v>
          </cell>
          <cell r="W636">
            <v>0</v>
          </cell>
          <cell r="X636">
            <v>0</v>
          </cell>
          <cell r="Y636">
            <v>95223</v>
          </cell>
          <cell r="Z636">
            <v>3106445</v>
          </cell>
          <cell r="AA636">
            <v>3612897</v>
          </cell>
          <cell r="AB636" t="str">
            <v>EROU</v>
          </cell>
          <cell r="AC636">
            <v>1101</v>
          </cell>
          <cell r="AD636">
            <v>2</v>
          </cell>
          <cell r="AE636">
            <v>146719</v>
          </cell>
        </row>
        <row r="637">
          <cell r="A637" t="str">
            <v>SSE</v>
          </cell>
          <cell r="B637">
            <v>3</v>
          </cell>
          <cell r="C637" t="str">
            <v>DRAS</v>
          </cell>
          <cell r="D637">
            <v>32</v>
          </cell>
          <cell r="E637">
            <v>1</v>
          </cell>
          <cell r="F637" t="str">
            <v xml:space="preserve">B </v>
          </cell>
          <cell r="G637">
            <v>2</v>
          </cell>
          <cell r="H637">
            <v>3190</v>
          </cell>
          <cell r="I637">
            <v>128149</v>
          </cell>
          <cell r="J637">
            <v>0</v>
          </cell>
          <cell r="K637">
            <v>0</v>
          </cell>
          <cell r="L637">
            <v>0</v>
          </cell>
          <cell r="M637">
            <v>0</v>
          </cell>
          <cell r="N637">
            <v>0</v>
          </cell>
          <cell r="O637">
            <v>2485507</v>
          </cell>
          <cell r="P637">
            <v>0</v>
          </cell>
          <cell r="Q637">
            <v>0</v>
          </cell>
          <cell r="R637">
            <v>23996</v>
          </cell>
          <cell r="S637">
            <v>0</v>
          </cell>
          <cell r="T637">
            <v>64730</v>
          </cell>
          <cell r="U637">
            <v>422420</v>
          </cell>
          <cell r="V637">
            <v>5361</v>
          </cell>
          <cell r="W637">
            <v>0</v>
          </cell>
          <cell r="X637">
            <v>0</v>
          </cell>
          <cell r="Y637">
            <v>124015</v>
          </cell>
          <cell r="Z637">
            <v>2485507</v>
          </cell>
          <cell r="AA637">
            <v>2703609</v>
          </cell>
          <cell r="AB637" t="str">
            <v>EROU</v>
          </cell>
          <cell r="AC637">
            <v>1101</v>
          </cell>
          <cell r="AD637">
            <v>2</v>
          </cell>
          <cell r="AE637">
            <v>128149</v>
          </cell>
        </row>
        <row r="638">
          <cell r="A638" t="str">
            <v>SSE</v>
          </cell>
          <cell r="B638">
            <v>3</v>
          </cell>
          <cell r="C638" t="str">
            <v>DRAS</v>
          </cell>
          <cell r="D638">
            <v>32</v>
          </cell>
          <cell r="E638">
            <v>1</v>
          </cell>
          <cell r="F638" t="str">
            <v xml:space="preserve">B </v>
          </cell>
          <cell r="G638">
            <v>3</v>
          </cell>
          <cell r="H638">
            <v>6501</v>
          </cell>
          <cell r="I638">
            <v>471536</v>
          </cell>
          <cell r="J638">
            <v>0</v>
          </cell>
          <cell r="K638">
            <v>0</v>
          </cell>
          <cell r="L638">
            <v>0</v>
          </cell>
          <cell r="M638">
            <v>0</v>
          </cell>
          <cell r="N638">
            <v>0</v>
          </cell>
          <cell r="O638">
            <v>9143423</v>
          </cell>
          <cell r="P638">
            <v>0</v>
          </cell>
          <cell r="Q638">
            <v>0</v>
          </cell>
          <cell r="R638">
            <v>78633</v>
          </cell>
          <cell r="S638">
            <v>0</v>
          </cell>
          <cell r="T638">
            <v>167557</v>
          </cell>
          <cell r="U638">
            <v>1554367</v>
          </cell>
          <cell r="V638">
            <v>6957</v>
          </cell>
          <cell r="W638">
            <v>0</v>
          </cell>
          <cell r="X638">
            <v>0</v>
          </cell>
          <cell r="Y638">
            <v>382006</v>
          </cell>
          <cell r="Z638">
            <v>9143423</v>
          </cell>
          <cell r="AA638">
            <v>9778576</v>
          </cell>
          <cell r="AB638" t="str">
            <v>EROU</v>
          </cell>
          <cell r="AC638">
            <v>1101</v>
          </cell>
          <cell r="AD638">
            <v>2</v>
          </cell>
          <cell r="AE638">
            <v>471246</v>
          </cell>
        </row>
        <row r="639">
          <cell r="A639" t="str">
            <v>SSE</v>
          </cell>
          <cell r="B639">
            <v>3</v>
          </cell>
          <cell r="C639" t="str">
            <v>DRAS</v>
          </cell>
          <cell r="D639">
            <v>32</v>
          </cell>
          <cell r="E639">
            <v>1</v>
          </cell>
          <cell r="F639" t="str">
            <v xml:space="preserve">B </v>
          </cell>
          <cell r="G639">
            <v>4</v>
          </cell>
          <cell r="H639">
            <v>1980</v>
          </cell>
          <cell r="I639">
            <v>233607</v>
          </cell>
          <cell r="J639">
            <v>0</v>
          </cell>
          <cell r="K639">
            <v>0</v>
          </cell>
          <cell r="L639">
            <v>0</v>
          </cell>
          <cell r="M639">
            <v>0</v>
          </cell>
          <cell r="N639">
            <v>0</v>
          </cell>
          <cell r="O639">
            <v>4531186</v>
          </cell>
          <cell r="P639">
            <v>0</v>
          </cell>
          <cell r="Q639">
            <v>0</v>
          </cell>
          <cell r="R639">
            <v>42666</v>
          </cell>
          <cell r="S639">
            <v>0</v>
          </cell>
          <cell r="T639">
            <v>62577</v>
          </cell>
          <cell r="U639">
            <v>770319</v>
          </cell>
          <cell r="V639">
            <v>1035</v>
          </cell>
          <cell r="W639">
            <v>0</v>
          </cell>
          <cell r="X639">
            <v>0</v>
          </cell>
          <cell r="Y639">
            <v>216972</v>
          </cell>
          <cell r="Z639">
            <v>4531186</v>
          </cell>
          <cell r="AA639">
            <v>4854436</v>
          </cell>
          <cell r="AB639" t="str">
            <v>EROU</v>
          </cell>
          <cell r="AC639">
            <v>1101</v>
          </cell>
          <cell r="AD639">
            <v>2</v>
          </cell>
          <cell r="AE639">
            <v>233607</v>
          </cell>
        </row>
        <row r="640">
          <cell r="A640" t="str">
            <v>SSE</v>
          </cell>
          <cell r="B640">
            <v>3</v>
          </cell>
          <cell r="C640" t="str">
            <v>DRAS</v>
          </cell>
          <cell r="D640">
            <v>32</v>
          </cell>
          <cell r="E640">
            <v>1</v>
          </cell>
          <cell r="F640" t="str">
            <v xml:space="preserve">B </v>
          </cell>
          <cell r="G640">
            <v>5</v>
          </cell>
          <cell r="H640">
            <v>491</v>
          </cell>
          <cell r="I640">
            <v>83747</v>
          </cell>
          <cell r="J640">
            <v>0</v>
          </cell>
          <cell r="K640">
            <v>0</v>
          </cell>
          <cell r="L640">
            <v>0</v>
          </cell>
          <cell r="M640">
            <v>0</v>
          </cell>
          <cell r="N640">
            <v>0</v>
          </cell>
          <cell r="O640">
            <v>1624296</v>
          </cell>
          <cell r="P640">
            <v>0</v>
          </cell>
          <cell r="Q640">
            <v>0</v>
          </cell>
          <cell r="R640">
            <v>13607</v>
          </cell>
          <cell r="S640">
            <v>0</v>
          </cell>
          <cell r="T640">
            <v>31731</v>
          </cell>
          <cell r="U640">
            <v>276139</v>
          </cell>
          <cell r="V640">
            <v>377</v>
          </cell>
          <cell r="W640">
            <v>0</v>
          </cell>
          <cell r="X640">
            <v>0</v>
          </cell>
          <cell r="Y640">
            <v>94973</v>
          </cell>
          <cell r="Z640">
            <v>1624296</v>
          </cell>
          <cell r="AA640">
            <v>1764984</v>
          </cell>
          <cell r="AB640" t="str">
            <v>EROU</v>
          </cell>
          <cell r="AC640">
            <v>1101</v>
          </cell>
          <cell r="AD640">
            <v>2</v>
          </cell>
          <cell r="AE640">
            <v>83747</v>
          </cell>
        </row>
        <row r="641">
          <cell r="A641" t="str">
            <v>SSE</v>
          </cell>
          <cell r="B641">
            <v>3</v>
          </cell>
          <cell r="C641" t="str">
            <v>DRAS</v>
          </cell>
          <cell r="D641">
            <v>32</v>
          </cell>
          <cell r="E641">
            <v>1</v>
          </cell>
          <cell r="F641" t="str">
            <v xml:space="preserve">B </v>
          </cell>
          <cell r="G641">
            <v>6</v>
          </cell>
          <cell r="H641">
            <v>311</v>
          </cell>
          <cell r="I641">
            <v>73502</v>
          </cell>
          <cell r="J641">
            <v>0</v>
          </cell>
          <cell r="K641">
            <v>0</v>
          </cell>
          <cell r="L641">
            <v>0</v>
          </cell>
          <cell r="M641">
            <v>0</v>
          </cell>
          <cell r="N641">
            <v>0</v>
          </cell>
          <cell r="O641">
            <v>1425566</v>
          </cell>
          <cell r="P641">
            <v>0</v>
          </cell>
          <cell r="Q641">
            <v>0</v>
          </cell>
          <cell r="R641">
            <v>13220</v>
          </cell>
          <cell r="S641">
            <v>0</v>
          </cell>
          <cell r="T641">
            <v>43616</v>
          </cell>
          <cell r="U641">
            <v>242466</v>
          </cell>
          <cell r="V641">
            <v>754</v>
          </cell>
          <cell r="W641">
            <v>0</v>
          </cell>
          <cell r="X641">
            <v>0</v>
          </cell>
          <cell r="Y641">
            <v>54593</v>
          </cell>
          <cell r="Z641">
            <v>1425566</v>
          </cell>
          <cell r="AA641">
            <v>1537749</v>
          </cell>
          <cell r="AB641" t="str">
            <v>EROU</v>
          </cell>
          <cell r="AC641">
            <v>1101</v>
          </cell>
          <cell r="AD641">
            <v>2</v>
          </cell>
          <cell r="AE641">
            <v>73502</v>
          </cell>
        </row>
        <row r="642">
          <cell r="A642" t="str">
            <v>SSE</v>
          </cell>
          <cell r="B642">
            <v>3</v>
          </cell>
          <cell r="C642" t="str">
            <v>DRAS</v>
          </cell>
          <cell r="D642">
            <v>32</v>
          </cell>
          <cell r="E642">
            <v>1</v>
          </cell>
          <cell r="F642" t="str">
            <v xml:space="preserve">B </v>
          </cell>
          <cell r="G642">
            <v>7</v>
          </cell>
          <cell r="H642">
            <v>91</v>
          </cell>
          <cell r="I642">
            <v>30880</v>
          </cell>
          <cell r="J642">
            <v>0</v>
          </cell>
          <cell r="K642">
            <v>0</v>
          </cell>
          <cell r="L642">
            <v>0</v>
          </cell>
          <cell r="M642">
            <v>0</v>
          </cell>
          <cell r="N642">
            <v>0</v>
          </cell>
          <cell r="O642">
            <v>621446</v>
          </cell>
          <cell r="P642">
            <v>0</v>
          </cell>
          <cell r="Q642">
            <v>0</v>
          </cell>
          <cell r="R642">
            <v>4029</v>
          </cell>
          <cell r="S642">
            <v>0</v>
          </cell>
          <cell r="T642">
            <v>18429</v>
          </cell>
          <cell r="U642">
            <v>124342</v>
          </cell>
          <cell r="V642">
            <v>188</v>
          </cell>
          <cell r="W642">
            <v>0</v>
          </cell>
          <cell r="X642">
            <v>0</v>
          </cell>
          <cell r="Y642">
            <v>21883</v>
          </cell>
          <cell r="Z642">
            <v>621446</v>
          </cell>
          <cell r="AA642">
            <v>665975</v>
          </cell>
          <cell r="AB642" t="str">
            <v>EROU</v>
          </cell>
          <cell r="AC642">
            <v>1101</v>
          </cell>
          <cell r="AD642">
            <v>2</v>
          </cell>
          <cell r="AE642">
            <v>30880</v>
          </cell>
        </row>
        <row r="643">
          <cell r="A643" t="str">
            <v>SSE</v>
          </cell>
          <cell r="B643">
            <v>3</v>
          </cell>
          <cell r="C643" t="str">
            <v>DRAS</v>
          </cell>
          <cell r="D643">
            <v>32</v>
          </cell>
          <cell r="E643">
            <v>1</v>
          </cell>
          <cell r="F643" t="str">
            <v xml:space="preserve">B </v>
          </cell>
          <cell r="G643">
            <v>8</v>
          </cell>
          <cell r="H643">
            <v>54</v>
          </cell>
          <cell r="I643">
            <v>23386</v>
          </cell>
          <cell r="J643">
            <v>0</v>
          </cell>
          <cell r="K643">
            <v>0</v>
          </cell>
          <cell r="L643">
            <v>0</v>
          </cell>
          <cell r="M643">
            <v>0</v>
          </cell>
          <cell r="N643">
            <v>0</v>
          </cell>
          <cell r="O643">
            <v>470595</v>
          </cell>
          <cell r="P643">
            <v>0</v>
          </cell>
          <cell r="Q643">
            <v>0</v>
          </cell>
          <cell r="R643">
            <v>2967</v>
          </cell>
          <cell r="S643">
            <v>0</v>
          </cell>
          <cell r="T643">
            <v>4715</v>
          </cell>
          <cell r="U643">
            <v>94149</v>
          </cell>
          <cell r="V643">
            <v>0</v>
          </cell>
          <cell r="W643">
            <v>0</v>
          </cell>
          <cell r="X643">
            <v>0</v>
          </cell>
          <cell r="Y643">
            <v>11784</v>
          </cell>
          <cell r="Z643">
            <v>470595</v>
          </cell>
          <cell r="AA643">
            <v>490061</v>
          </cell>
          <cell r="AB643" t="str">
            <v>EROU</v>
          </cell>
          <cell r="AC643">
            <v>1101</v>
          </cell>
          <cell r="AD643">
            <v>2</v>
          </cell>
          <cell r="AE643">
            <v>23386</v>
          </cell>
        </row>
        <row r="644">
          <cell r="A644" t="str">
            <v>SSE</v>
          </cell>
          <cell r="B644">
            <v>3</v>
          </cell>
          <cell r="C644" t="str">
            <v>DRAS</v>
          </cell>
          <cell r="D644">
            <v>32</v>
          </cell>
          <cell r="E644">
            <v>1</v>
          </cell>
          <cell r="F644" t="str">
            <v xml:space="preserve">B </v>
          </cell>
          <cell r="G644">
            <v>9</v>
          </cell>
          <cell r="H644">
            <v>45</v>
          </cell>
          <cell r="I644">
            <v>29776</v>
          </cell>
          <cell r="J644">
            <v>0</v>
          </cell>
          <cell r="K644">
            <v>0</v>
          </cell>
          <cell r="L644">
            <v>0</v>
          </cell>
          <cell r="M644">
            <v>0</v>
          </cell>
          <cell r="N644">
            <v>0</v>
          </cell>
          <cell r="O644">
            <v>640757</v>
          </cell>
          <cell r="P644">
            <v>0</v>
          </cell>
          <cell r="Q644">
            <v>0</v>
          </cell>
          <cell r="R644">
            <v>5929</v>
          </cell>
          <cell r="S644">
            <v>0</v>
          </cell>
          <cell r="T644">
            <v>12154</v>
          </cell>
          <cell r="U644">
            <v>160238</v>
          </cell>
          <cell r="V644">
            <v>0</v>
          </cell>
          <cell r="W644">
            <v>0</v>
          </cell>
          <cell r="X644">
            <v>0</v>
          </cell>
          <cell r="Y644">
            <v>12641</v>
          </cell>
          <cell r="Z644">
            <v>640757</v>
          </cell>
          <cell r="AA644">
            <v>671481</v>
          </cell>
          <cell r="AB644" t="str">
            <v>EROU</v>
          </cell>
          <cell r="AC644">
            <v>1101</v>
          </cell>
          <cell r="AD644">
            <v>2</v>
          </cell>
          <cell r="AE644">
            <v>29776</v>
          </cell>
        </row>
        <row r="645">
          <cell r="A645" t="str">
            <v>SSE</v>
          </cell>
          <cell r="B645">
            <v>3</v>
          </cell>
          <cell r="C645" t="str">
            <v>DRAS</v>
          </cell>
          <cell r="D645">
            <v>32</v>
          </cell>
          <cell r="E645">
            <v>1</v>
          </cell>
          <cell r="F645" t="str">
            <v xml:space="preserve">B </v>
          </cell>
          <cell r="G645">
            <v>10</v>
          </cell>
          <cell r="H645">
            <v>10</v>
          </cell>
          <cell r="I645">
            <v>-15193</v>
          </cell>
          <cell r="J645">
            <v>0</v>
          </cell>
          <cell r="K645">
            <v>0</v>
          </cell>
          <cell r="L645">
            <v>0</v>
          </cell>
          <cell r="M645">
            <v>0</v>
          </cell>
          <cell r="N645">
            <v>0</v>
          </cell>
          <cell r="O645">
            <v>-326038</v>
          </cell>
          <cell r="P645">
            <v>0</v>
          </cell>
          <cell r="Q645">
            <v>0</v>
          </cell>
          <cell r="R645">
            <v>6893</v>
          </cell>
          <cell r="S645">
            <v>0</v>
          </cell>
          <cell r="T645">
            <v>61775</v>
          </cell>
          <cell r="U645">
            <v>-81505</v>
          </cell>
          <cell r="V645">
            <v>0</v>
          </cell>
          <cell r="W645">
            <v>0</v>
          </cell>
          <cell r="X645">
            <v>0</v>
          </cell>
          <cell r="Y645">
            <v>1017</v>
          </cell>
          <cell r="Z645">
            <v>-326038</v>
          </cell>
          <cell r="AA645">
            <v>-256353</v>
          </cell>
          <cell r="AB645" t="str">
            <v>EROU</v>
          </cell>
          <cell r="AC645">
            <v>1101</v>
          </cell>
          <cell r="AD645">
            <v>2</v>
          </cell>
          <cell r="AE645">
            <v>-15193</v>
          </cell>
        </row>
        <row r="646">
          <cell r="A646" t="str">
            <v>SSE</v>
          </cell>
          <cell r="B646">
            <v>3</v>
          </cell>
          <cell r="C646" t="str">
            <v>DRAS</v>
          </cell>
          <cell r="D646">
            <v>32</v>
          </cell>
          <cell r="E646">
            <v>1</v>
          </cell>
          <cell r="F646" t="str">
            <v xml:space="preserve">B </v>
          </cell>
          <cell r="G646">
            <v>11</v>
          </cell>
          <cell r="H646">
            <v>5651</v>
          </cell>
          <cell r="I646">
            <v>126709</v>
          </cell>
          <cell r="J646">
            <v>0</v>
          </cell>
          <cell r="K646">
            <v>0</v>
          </cell>
          <cell r="L646">
            <v>0</v>
          </cell>
          <cell r="M646">
            <v>0</v>
          </cell>
          <cell r="N646">
            <v>0</v>
          </cell>
          <cell r="O646">
            <v>714050</v>
          </cell>
          <cell r="P646">
            <v>0</v>
          </cell>
          <cell r="Q646">
            <v>0</v>
          </cell>
          <cell r="R646">
            <v>7703</v>
          </cell>
          <cell r="S646">
            <v>0</v>
          </cell>
          <cell r="T646">
            <v>67774</v>
          </cell>
          <cell r="U646">
            <v>0</v>
          </cell>
          <cell r="V646">
            <v>11001</v>
          </cell>
          <cell r="W646">
            <v>0</v>
          </cell>
          <cell r="X646">
            <v>0</v>
          </cell>
          <cell r="Y646">
            <v>16652</v>
          </cell>
          <cell r="Z646">
            <v>714050</v>
          </cell>
          <cell r="AA646">
            <v>817180</v>
          </cell>
          <cell r="AB646" t="str">
            <v>EROU</v>
          </cell>
          <cell r="AC646">
            <v>1101</v>
          </cell>
          <cell r="AD646">
            <v>2</v>
          </cell>
          <cell r="AE646">
            <v>92897</v>
          </cell>
        </row>
        <row r="647">
          <cell r="A647" t="str">
            <v>SSE</v>
          </cell>
          <cell r="B647">
            <v>3</v>
          </cell>
          <cell r="C647" t="str">
            <v>DRAS</v>
          </cell>
          <cell r="D647">
            <v>32</v>
          </cell>
          <cell r="E647">
            <v>1</v>
          </cell>
          <cell r="F647" t="str">
            <v xml:space="preserve">B </v>
          </cell>
          <cell r="G647">
            <v>12</v>
          </cell>
          <cell r="H647">
            <v>2422</v>
          </cell>
          <cell r="I647">
            <v>131111</v>
          </cell>
          <cell r="J647">
            <v>0</v>
          </cell>
          <cell r="K647">
            <v>0</v>
          </cell>
          <cell r="L647">
            <v>0</v>
          </cell>
          <cell r="M647">
            <v>0</v>
          </cell>
          <cell r="N647">
            <v>0</v>
          </cell>
          <cell r="O647">
            <v>1173811</v>
          </cell>
          <cell r="P647">
            <v>0</v>
          </cell>
          <cell r="Q647">
            <v>0</v>
          </cell>
          <cell r="R647">
            <v>12904</v>
          </cell>
          <cell r="S647">
            <v>0</v>
          </cell>
          <cell r="T647">
            <v>40072</v>
          </cell>
          <cell r="U647">
            <v>199690</v>
          </cell>
          <cell r="V647">
            <v>5076</v>
          </cell>
          <cell r="W647">
            <v>0</v>
          </cell>
          <cell r="X647">
            <v>0</v>
          </cell>
          <cell r="Y647">
            <v>40414</v>
          </cell>
          <cell r="Z647">
            <v>1173811</v>
          </cell>
          <cell r="AA647">
            <v>1272277</v>
          </cell>
          <cell r="AB647" t="str">
            <v>EROU</v>
          </cell>
          <cell r="AC647">
            <v>1101</v>
          </cell>
          <cell r="AD647">
            <v>2</v>
          </cell>
          <cell r="AE647">
            <v>131111</v>
          </cell>
        </row>
        <row r="648">
          <cell r="A648" t="str">
            <v>SSE</v>
          </cell>
          <cell r="B648">
            <v>3</v>
          </cell>
          <cell r="C648" t="str">
            <v>DRAS</v>
          </cell>
          <cell r="D648">
            <v>32</v>
          </cell>
          <cell r="E648">
            <v>1</v>
          </cell>
          <cell r="F648" t="str">
            <v xml:space="preserve">B </v>
          </cell>
          <cell r="G648">
            <v>13</v>
          </cell>
          <cell r="H648">
            <v>143</v>
          </cell>
          <cell r="I648">
            <v>16745</v>
          </cell>
          <cell r="J648">
            <v>0</v>
          </cell>
          <cell r="K648">
            <v>0</v>
          </cell>
          <cell r="L648">
            <v>0</v>
          </cell>
          <cell r="M648">
            <v>0</v>
          </cell>
          <cell r="N648">
            <v>0</v>
          </cell>
          <cell r="O648">
            <v>193120</v>
          </cell>
          <cell r="P648">
            <v>0</v>
          </cell>
          <cell r="Q648">
            <v>0</v>
          </cell>
          <cell r="R648">
            <v>2292</v>
          </cell>
          <cell r="S648">
            <v>0</v>
          </cell>
          <cell r="T648">
            <v>9471</v>
          </cell>
          <cell r="U648">
            <v>32831</v>
          </cell>
          <cell r="V648">
            <v>376</v>
          </cell>
          <cell r="W648">
            <v>0</v>
          </cell>
          <cell r="X648">
            <v>0</v>
          </cell>
          <cell r="Y648">
            <v>6403</v>
          </cell>
          <cell r="Z648">
            <v>193120</v>
          </cell>
          <cell r="AA648">
            <v>211662</v>
          </cell>
          <cell r="AB648" t="str">
            <v>EROU</v>
          </cell>
          <cell r="AC648">
            <v>1101</v>
          </cell>
          <cell r="AD648">
            <v>2</v>
          </cell>
          <cell r="AE648">
            <v>16745</v>
          </cell>
        </row>
        <row r="649">
          <cell r="A649" t="str">
            <v>SSE</v>
          </cell>
          <cell r="B649">
            <v>3</v>
          </cell>
          <cell r="C649" t="str">
            <v>DRAS</v>
          </cell>
          <cell r="D649">
            <v>32</v>
          </cell>
          <cell r="E649">
            <v>1</v>
          </cell>
          <cell r="F649" t="str">
            <v xml:space="preserve">B </v>
          </cell>
          <cell r="G649">
            <v>14</v>
          </cell>
          <cell r="H649">
            <v>13</v>
          </cell>
          <cell r="I649">
            <v>1943</v>
          </cell>
          <cell r="J649">
            <v>0</v>
          </cell>
          <cell r="K649">
            <v>0</v>
          </cell>
          <cell r="L649">
            <v>0</v>
          </cell>
          <cell r="M649">
            <v>0</v>
          </cell>
          <cell r="N649">
            <v>0</v>
          </cell>
          <cell r="O649">
            <v>24693</v>
          </cell>
          <cell r="P649">
            <v>0</v>
          </cell>
          <cell r="Q649">
            <v>0</v>
          </cell>
          <cell r="R649">
            <v>189</v>
          </cell>
          <cell r="S649">
            <v>0</v>
          </cell>
          <cell r="T649">
            <v>635</v>
          </cell>
          <cell r="U649">
            <v>4199</v>
          </cell>
          <cell r="V649">
            <v>0</v>
          </cell>
          <cell r="W649">
            <v>0</v>
          </cell>
          <cell r="X649">
            <v>0</v>
          </cell>
          <cell r="Y649">
            <v>908</v>
          </cell>
          <cell r="Z649">
            <v>24693</v>
          </cell>
          <cell r="AA649">
            <v>26425</v>
          </cell>
          <cell r="AB649" t="str">
            <v>EROU</v>
          </cell>
          <cell r="AC649">
            <v>1101</v>
          </cell>
          <cell r="AD649">
            <v>2</v>
          </cell>
          <cell r="AE649">
            <v>1943</v>
          </cell>
        </row>
        <row r="650">
          <cell r="A650" t="str">
            <v>SSE</v>
          </cell>
          <cell r="B650">
            <v>3</v>
          </cell>
          <cell r="C650" t="str">
            <v>DRAS</v>
          </cell>
          <cell r="D650">
            <v>32</v>
          </cell>
          <cell r="E650">
            <v>1</v>
          </cell>
          <cell r="F650" t="str">
            <v xml:space="preserve">B </v>
          </cell>
          <cell r="G650">
            <v>15</v>
          </cell>
          <cell r="H650">
            <v>24</v>
          </cell>
          <cell r="I650">
            <v>-1507</v>
          </cell>
          <cell r="J650">
            <v>0</v>
          </cell>
          <cell r="K650">
            <v>0</v>
          </cell>
          <cell r="L650">
            <v>0</v>
          </cell>
          <cell r="M650">
            <v>0</v>
          </cell>
          <cell r="N650">
            <v>0</v>
          </cell>
          <cell r="O650">
            <v>-54919</v>
          </cell>
          <cell r="P650">
            <v>0</v>
          </cell>
          <cell r="Q650">
            <v>0</v>
          </cell>
          <cell r="R650">
            <v>158</v>
          </cell>
          <cell r="S650">
            <v>0</v>
          </cell>
          <cell r="T650">
            <v>220</v>
          </cell>
          <cell r="U650">
            <v>-17395</v>
          </cell>
          <cell r="V650">
            <v>0</v>
          </cell>
          <cell r="W650">
            <v>0</v>
          </cell>
          <cell r="X650">
            <v>0</v>
          </cell>
          <cell r="Y650">
            <v>288</v>
          </cell>
          <cell r="Z650">
            <v>-54919</v>
          </cell>
          <cell r="AA650">
            <v>-54253</v>
          </cell>
          <cell r="AB650" t="str">
            <v>EROU</v>
          </cell>
          <cell r="AC650">
            <v>1101</v>
          </cell>
          <cell r="AD650">
            <v>2</v>
          </cell>
          <cell r="AE650">
            <v>-1507</v>
          </cell>
        </row>
        <row r="651">
          <cell r="A651" t="str">
            <v>SSE</v>
          </cell>
          <cell r="B651">
            <v>3</v>
          </cell>
          <cell r="C651" t="str">
            <v>DRAS</v>
          </cell>
          <cell r="D651">
            <v>32</v>
          </cell>
          <cell r="E651">
            <v>2</v>
          </cell>
          <cell r="F651" t="str">
            <v>A4</v>
          </cell>
          <cell r="G651">
            <v>20</v>
          </cell>
          <cell r="H651">
            <v>8</v>
          </cell>
          <cell r="I651">
            <v>40324</v>
          </cell>
          <cell r="J651">
            <v>0</v>
          </cell>
          <cell r="K651">
            <v>0</v>
          </cell>
          <cell r="L651">
            <v>413</v>
          </cell>
          <cell r="M651">
            <v>0</v>
          </cell>
          <cell r="N651">
            <v>0</v>
          </cell>
          <cell r="O651">
            <v>462703</v>
          </cell>
          <cell r="P651">
            <v>323242</v>
          </cell>
          <cell r="Q651">
            <v>84992</v>
          </cell>
          <cell r="R651">
            <v>15756</v>
          </cell>
          <cell r="S651">
            <v>0</v>
          </cell>
          <cell r="T651">
            <v>3703</v>
          </cell>
          <cell r="U651">
            <v>228693</v>
          </cell>
          <cell r="V651">
            <v>0</v>
          </cell>
          <cell r="W651">
            <v>43829</v>
          </cell>
          <cell r="X651">
            <v>0</v>
          </cell>
          <cell r="Y651">
            <v>1139</v>
          </cell>
          <cell r="Z651">
            <v>914766</v>
          </cell>
          <cell r="AA651">
            <v>935364</v>
          </cell>
          <cell r="AB651" t="str">
            <v>EROU</v>
          </cell>
          <cell r="AC651">
            <v>1101</v>
          </cell>
          <cell r="AD651">
            <v>2</v>
          </cell>
          <cell r="AE651">
            <v>40324</v>
          </cell>
        </row>
        <row r="652">
          <cell r="A652" t="str">
            <v>SSE</v>
          </cell>
          <cell r="B652">
            <v>3</v>
          </cell>
          <cell r="C652" t="str">
            <v>DRAS</v>
          </cell>
          <cell r="D652">
            <v>32</v>
          </cell>
          <cell r="E652">
            <v>2</v>
          </cell>
          <cell r="F652" t="str">
            <v xml:space="preserve">B </v>
          </cell>
          <cell r="G652">
            <v>0</v>
          </cell>
          <cell r="H652">
            <v>170</v>
          </cell>
          <cell r="I652">
            <v>67096</v>
          </cell>
          <cell r="J652">
            <v>0</v>
          </cell>
          <cell r="K652">
            <v>0</v>
          </cell>
          <cell r="L652">
            <v>0</v>
          </cell>
          <cell r="M652">
            <v>0</v>
          </cell>
          <cell r="N652">
            <v>0</v>
          </cell>
          <cell r="O652">
            <v>1396797</v>
          </cell>
          <cell r="P652">
            <v>0</v>
          </cell>
          <cell r="Q652">
            <v>0</v>
          </cell>
          <cell r="R652">
            <v>25581</v>
          </cell>
          <cell r="S652">
            <v>0</v>
          </cell>
          <cell r="T652">
            <v>415363</v>
          </cell>
          <cell r="U652">
            <v>343173</v>
          </cell>
          <cell r="V652">
            <v>2453</v>
          </cell>
          <cell r="W652">
            <v>0</v>
          </cell>
          <cell r="X652">
            <v>0</v>
          </cell>
          <cell r="Y652">
            <v>25424</v>
          </cell>
          <cell r="Z652">
            <v>1396797</v>
          </cell>
          <cell r="AA652">
            <v>1865618</v>
          </cell>
          <cell r="AB652" t="str">
            <v>EROU</v>
          </cell>
          <cell r="AC652">
            <v>1101</v>
          </cell>
          <cell r="AD652">
            <v>2</v>
          </cell>
          <cell r="AE652">
            <v>64196</v>
          </cell>
        </row>
        <row r="653">
          <cell r="A653" t="str">
            <v>SSE</v>
          </cell>
          <cell r="B653">
            <v>3</v>
          </cell>
          <cell r="C653" t="str">
            <v>DRAS</v>
          </cell>
          <cell r="D653">
            <v>32</v>
          </cell>
          <cell r="E653">
            <v>3</v>
          </cell>
          <cell r="F653" t="str">
            <v>A4</v>
          </cell>
          <cell r="G653">
            <v>20</v>
          </cell>
          <cell r="H653">
            <v>5</v>
          </cell>
          <cell r="I653">
            <v>31374</v>
          </cell>
          <cell r="J653">
            <v>0</v>
          </cell>
          <cell r="K653">
            <v>0</v>
          </cell>
          <cell r="L653">
            <v>207</v>
          </cell>
          <cell r="M653">
            <v>0</v>
          </cell>
          <cell r="N653">
            <v>0</v>
          </cell>
          <cell r="O653">
            <v>360005</v>
          </cell>
          <cell r="P653">
            <v>162013</v>
          </cell>
          <cell r="Q653">
            <v>0</v>
          </cell>
          <cell r="R653">
            <v>0</v>
          </cell>
          <cell r="S653">
            <v>0</v>
          </cell>
          <cell r="T653">
            <v>0</v>
          </cell>
          <cell r="U653">
            <v>130505</v>
          </cell>
          <cell r="V653">
            <v>0</v>
          </cell>
          <cell r="W653">
            <v>0</v>
          </cell>
          <cell r="X653">
            <v>0</v>
          </cell>
          <cell r="Y653">
            <v>2669</v>
          </cell>
          <cell r="Z653">
            <v>522018</v>
          </cell>
          <cell r="AA653">
            <v>524687</v>
          </cell>
          <cell r="AB653" t="str">
            <v>EROU</v>
          </cell>
          <cell r="AC653">
            <v>1101</v>
          </cell>
          <cell r="AD653">
            <v>2</v>
          </cell>
          <cell r="AE653">
            <v>31374</v>
          </cell>
        </row>
        <row r="654">
          <cell r="A654" t="str">
            <v>SSE</v>
          </cell>
          <cell r="B654">
            <v>3</v>
          </cell>
          <cell r="C654" t="str">
            <v>DRAS</v>
          </cell>
          <cell r="D654">
            <v>32</v>
          </cell>
          <cell r="E654">
            <v>3</v>
          </cell>
          <cell r="F654" t="str">
            <v xml:space="preserve">B </v>
          </cell>
          <cell r="G654">
            <v>0</v>
          </cell>
          <cell r="H654">
            <v>2546</v>
          </cell>
          <cell r="I654">
            <v>386614</v>
          </cell>
          <cell r="J654">
            <v>0</v>
          </cell>
          <cell r="K654">
            <v>0</v>
          </cell>
          <cell r="L654">
            <v>0</v>
          </cell>
          <cell r="M654">
            <v>0</v>
          </cell>
          <cell r="N654">
            <v>0</v>
          </cell>
          <cell r="O654">
            <v>8048195</v>
          </cell>
          <cell r="P654">
            <v>0</v>
          </cell>
          <cell r="Q654">
            <v>0</v>
          </cell>
          <cell r="R654">
            <v>97835</v>
          </cell>
          <cell r="S654">
            <v>0</v>
          </cell>
          <cell r="T654">
            <v>218978</v>
          </cell>
          <cell r="U654">
            <v>1973005</v>
          </cell>
          <cell r="V654">
            <v>1037</v>
          </cell>
          <cell r="W654">
            <v>0</v>
          </cell>
          <cell r="X654">
            <v>0</v>
          </cell>
          <cell r="Y654">
            <v>305922</v>
          </cell>
          <cell r="Z654">
            <v>8048195</v>
          </cell>
          <cell r="AA654">
            <v>8671967</v>
          </cell>
          <cell r="AB654" t="str">
            <v>EROU</v>
          </cell>
          <cell r="AC654">
            <v>1101</v>
          </cell>
          <cell r="AD654">
            <v>2</v>
          </cell>
          <cell r="AE654">
            <v>365648</v>
          </cell>
        </row>
        <row r="655">
          <cell r="A655" t="str">
            <v>SSE</v>
          </cell>
          <cell r="B655">
            <v>3</v>
          </cell>
          <cell r="C655" t="str">
            <v>DRAS</v>
          </cell>
          <cell r="D655">
            <v>32</v>
          </cell>
          <cell r="E655">
            <v>4</v>
          </cell>
          <cell r="F655" t="str">
            <v xml:space="preserve">B </v>
          </cell>
          <cell r="G655">
            <v>0</v>
          </cell>
          <cell r="H655">
            <v>1703</v>
          </cell>
          <cell r="I655">
            <v>158908</v>
          </cell>
          <cell r="J655">
            <v>0</v>
          </cell>
          <cell r="K655">
            <v>0</v>
          </cell>
          <cell r="L655">
            <v>0</v>
          </cell>
          <cell r="M655">
            <v>0</v>
          </cell>
          <cell r="N655">
            <v>0</v>
          </cell>
          <cell r="O655">
            <v>1559803</v>
          </cell>
          <cell r="P655">
            <v>0</v>
          </cell>
          <cell r="Q655">
            <v>0</v>
          </cell>
          <cell r="R655">
            <v>150</v>
          </cell>
          <cell r="S655">
            <v>0</v>
          </cell>
          <cell r="T655">
            <v>274153</v>
          </cell>
          <cell r="U655">
            <v>0</v>
          </cell>
          <cell r="V655">
            <v>138170</v>
          </cell>
          <cell r="W655">
            <v>0</v>
          </cell>
          <cell r="X655">
            <v>0</v>
          </cell>
          <cell r="Y655">
            <v>0</v>
          </cell>
          <cell r="Z655">
            <v>1559803</v>
          </cell>
          <cell r="AA655">
            <v>1972276</v>
          </cell>
          <cell r="AB655" t="str">
            <v>EROU</v>
          </cell>
          <cell r="AC655">
            <v>1101</v>
          </cell>
          <cell r="AD655">
            <v>2</v>
          </cell>
          <cell r="AE655">
            <v>143345</v>
          </cell>
        </row>
        <row r="656">
          <cell r="A656" t="str">
            <v>SSE</v>
          </cell>
          <cell r="B656">
            <v>3</v>
          </cell>
          <cell r="C656" t="str">
            <v>DRAS</v>
          </cell>
          <cell r="D656">
            <v>32</v>
          </cell>
          <cell r="E656">
            <v>5</v>
          </cell>
          <cell r="F656" t="str">
            <v>A4</v>
          </cell>
          <cell r="G656">
            <v>20</v>
          </cell>
          <cell r="H656">
            <v>4</v>
          </cell>
          <cell r="I656">
            <v>62758</v>
          </cell>
          <cell r="J656">
            <v>0</v>
          </cell>
          <cell r="K656">
            <v>0</v>
          </cell>
          <cell r="L656">
            <v>290</v>
          </cell>
          <cell r="M656">
            <v>0</v>
          </cell>
          <cell r="N656">
            <v>0</v>
          </cell>
          <cell r="O656">
            <v>667022</v>
          </cell>
          <cell r="P656">
            <v>216408</v>
          </cell>
          <cell r="Q656">
            <v>135963</v>
          </cell>
          <cell r="R656">
            <v>3034</v>
          </cell>
          <cell r="S656">
            <v>0</v>
          </cell>
          <cell r="T656">
            <v>0</v>
          </cell>
          <cell r="U656">
            <v>219003</v>
          </cell>
          <cell r="V656">
            <v>0</v>
          </cell>
          <cell r="W656">
            <v>48525</v>
          </cell>
          <cell r="X656">
            <v>0</v>
          </cell>
          <cell r="Y656">
            <v>0</v>
          </cell>
          <cell r="Z656">
            <v>1067918</v>
          </cell>
          <cell r="AA656">
            <v>1070952</v>
          </cell>
          <cell r="AB656" t="str">
            <v>EROU</v>
          </cell>
          <cell r="AC656">
            <v>1101</v>
          </cell>
          <cell r="AD656">
            <v>2</v>
          </cell>
          <cell r="AE656">
            <v>62758</v>
          </cell>
        </row>
        <row r="657">
          <cell r="A657" t="str">
            <v>SSE</v>
          </cell>
          <cell r="B657">
            <v>3</v>
          </cell>
          <cell r="C657" t="str">
            <v>DRAS</v>
          </cell>
          <cell r="D657">
            <v>32</v>
          </cell>
          <cell r="E657">
            <v>5</v>
          </cell>
          <cell r="F657" t="str">
            <v xml:space="preserve">B </v>
          </cell>
          <cell r="G657">
            <v>0</v>
          </cell>
          <cell r="H657">
            <v>570</v>
          </cell>
          <cell r="I657">
            <v>128589</v>
          </cell>
          <cell r="J657">
            <v>0</v>
          </cell>
          <cell r="K657">
            <v>0</v>
          </cell>
          <cell r="L657">
            <v>0</v>
          </cell>
          <cell r="M657">
            <v>0</v>
          </cell>
          <cell r="N657">
            <v>0</v>
          </cell>
          <cell r="O657">
            <v>2544843</v>
          </cell>
          <cell r="P657">
            <v>0</v>
          </cell>
          <cell r="Q657">
            <v>0</v>
          </cell>
          <cell r="R657">
            <v>25769</v>
          </cell>
          <cell r="S657">
            <v>0</v>
          </cell>
          <cell r="T657">
            <v>235332</v>
          </cell>
          <cell r="U657">
            <v>536713</v>
          </cell>
          <cell r="V657">
            <v>188</v>
          </cell>
          <cell r="W657">
            <v>0</v>
          </cell>
          <cell r="X657">
            <v>0</v>
          </cell>
          <cell r="Y657">
            <v>0</v>
          </cell>
          <cell r="Z657">
            <v>2544843</v>
          </cell>
          <cell r="AA657">
            <v>2806132</v>
          </cell>
          <cell r="AB657" t="str">
            <v>EROU</v>
          </cell>
          <cell r="AC657">
            <v>1101</v>
          </cell>
          <cell r="AD657">
            <v>2</v>
          </cell>
          <cell r="AE657">
            <v>125952</v>
          </cell>
        </row>
        <row r="658">
          <cell r="A658" t="str">
            <v>SSE</v>
          </cell>
          <cell r="B658">
            <v>3</v>
          </cell>
          <cell r="C658" t="str">
            <v>DRAS</v>
          </cell>
          <cell r="D658">
            <v>32</v>
          </cell>
          <cell r="E658">
            <v>6</v>
          </cell>
          <cell r="F658" t="str">
            <v xml:space="preserve">B </v>
          </cell>
          <cell r="G658">
            <v>0</v>
          </cell>
          <cell r="H658">
            <v>43</v>
          </cell>
          <cell r="I658">
            <v>252786</v>
          </cell>
          <cell r="J658">
            <v>0</v>
          </cell>
          <cell r="K658">
            <v>0</v>
          </cell>
          <cell r="L658">
            <v>0</v>
          </cell>
          <cell r="M658">
            <v>0</v>
          </cell>
          <cell r="N658">
            <v>0</v>
          </cell>
          <cell r="O658">
            <v>2976138</v>
          </cell>
          <cell r="P658">
            <v>0</v>
          </cell>
          <cell r="Q658">
            <v>0</v>
          </cell>
          <cell r="R658">
            <v>39654</v>
          </cell>
          <cell r="S658">
            <v>0</v>
          </cell>
          <cell r="T658">
            <v>39227</v>
          </cell>
          <cell r="U658">
            <v>744034</v>
          </cell>
          <cell r="V658">
            <v>0</v>
          </cell>
          <cell r="W658">
            <v>0</v>
          </cell>
          <cell r="X658">
            <v>0</v>
          </cell>
          <cell r="Y658">
            <v>0</v>
          </cell>
          <cell r="Z658">
            <v>2976138</v>
          </cell>
          <cell r="AA658">
            <v>3055019</v>
          </cell>
          <cell r="AB658" t="str">
            <v>EROU</v>
          </cell>
          <cell r="AC658">
            <v>1101</v>
          </cell>
          <cell r="AD658">
            <v>2</v>
          </cell>
          <cell r="AE658">
            <v>252786</v>
          </cell>
        </row>
        <row r="659">
          <cell r="A659" t="str">
            <v>SSE</v>
          </cell>
          <cell r="B659">
            <v>3</v>
          </cell>
          <cell r="C659" t="str">
            <v>DRAS</v>
          </cell>
          <cell r="D659">
            <v>32</v>
          </cell>
          <cell r="E659">
            <v>7</v>
          </cell>
          <cell r="F659" t="str">
            <v>A4</v>
          </cell>
          <cell r="G659">
            <v>20</v>
          </cell>
          <cell r="H659">
            <v>5</v>
          </cell>
          <cell r="I659">
            <v>215282</v>
          </cell>
          <cell r="J659">
            <v>0</v>
          </cell>
          <cell r="K659">
            <v>0</v>
          </cell>
          <cell r="L659">
            <v>681</v>
          </cell>
          <cell r="M659">
            <v>0</v>
          </cell>
          <cell r="N659">
            <v>0</v>
          </cell>
          <cell r="O659">
            <v>2099717</v>
          </cell>
          <cell r="P659">
            <v>452184</v>
          </cell>
          <cell r="Q659">
            <v>49556</v>
          </cell>
          <cell r="R659">
            <v>0</v>
          </cell>
          <cell r="S659">
            <v>0</v>
          </cell>
          <cell r="T659">
            <v>0</v>
          </cell>
          <cell r="U659">
            <v>651692</v>
          </cell>
          <cell r="V659">
            <v>0</v>
          </cell>
          <cell r="W659">
            <v>5312</v>
          </cell>
          <cell r="X659">
            <v>0</v>
          </cell>
          <cell r="Y659">
            <v>0</v>
          </cell>
          <cell r="Z659">
            <v>2606769</v>
          </cell>
          <cell r="AA659">
            <v>2606769</v>
          </cell>
          <cell r="AB659" t="str">
            <v>EROU</v>
          </cell>
          <cell r="AC659">
            <v>1101</v>
          </cell>
          <cell r="AD659">
            <v>2</v>
          </cell>
          <cell r="AE659">
            <v>215282</v>
          </cell>
        </row>
        <row r="660">
          <cell r="A660" t="str">
            <v>SSE</v>
          </cell>
          <cell r="B660">
            <v>3</v>
          </cell>
          <cell r="C660" t="str">
            <v>DRAS</v>
          </cell>
          <cell r="D660">
            <v>32</v>
          </cell>
          <cell r="E660">
            <v>7</v>
          </cell>
          <cell r="F660" t="str">
            <v xml:space="preserve">B </v>
          </cell>
          <cell r="G660">
            <v>0</v>
          </cell>
          <cell r="H660">
            <v>21</v>
          </cell>
          <cell r="I660">
            <v>45171</v>
          </cell>
          <cell r="J660">
            <v>0</v>
          </cell>
          <cell r="K660">
            <v>0</v>
          </cell>
          <cell r="L660">
            <v>0</v>
          </cell>
          <cell r="M660">
            <v>0</v>
          </cell>
          <cell r="N660">
            <v>0</v>
          </cell>
          <cell r="O660">
            <v>799284</v>
          </cell>
          <cell r="P660">
            <v>0</v>
          </cell>
          <cell r="Q660">
            <v>0</v>
          </cell>
          <cell r="R660">
            <v>1515</v>
          </cell>
          <cell r="S660">
            <v>0</v>
          </cell>
          <cell r="T660">
            <v>0</v>
          </cell>
          <cell r="U660">
            <v>199819</v>
          </cell>
          <cell r="V660">
            <v>0</v>
          </cell>
          <cell r="W660">
            <v>0</v>
          </cell>
          <cell r="X660">
            <v>0</v>
          </cell>
          <cell r="Y660">
            <v>0</v>
          </cell>
          <cell r="Z660">
            <v>799284</v>
          </cell>
          <cell r="AA660">
            <v>800799</v>
          </cell>
          <cell r="AB660" t="str">
            <v>EROU</v>
          </cell>
          <cell r="AC660">
            <v>1101</v>
          </cell>
          <cell r="AD660">
            <v>2</v>
          </cell>
          <cell r="AE660">
            <v>45049</v>
          </cell>
        </row>
        <row r="661">
          <cell r="A661" t="str">
            <v>SSE</v>
          </cell>
          <cell r="B661">
            <v>3</v>
          </cell>
          <cell r="C661" t="str">
            <v>DRAS</v>
          </cell>
          <cell r="D661">
            <v>32</v>
          </cell>
          <cell r="E661">
            <v>8</v>
          </cell>
          <cell r="F661" t="str">
            <v xml:space="preserve">B </v>
          </cell>
          <cell r="G661">
            <v>0</v>
          </cell>
          <cell r="H661">
            <v>4</v>
          </cell>
          <cell r="I661">
            <v>8551</v>
          </cell>
          <cell r="J661">
            <v>0</v>
          </cell>
          <cell r="K661">
            <v>0</v>
          </cell>
          <cell r="L661">
            <v>0</v>
          </cell>
          <cell r="M661">
            <v>0</v>
          </cell>
          <cell r="N661">
            <v>0</v>
          </cell>
          <cell r="O661">
            <v>178020</v>
          </cell>
          <cell r="P661">
            <v>0</v>
          </cell>
          <cell r="Q661">
            <v>0</v>
          </cell>
          <cell r="R661">
            <v>0</v>
          </cell>
          <cell r="S661">
            <v>0</v>
          </cell>
          <cell r="T661">
            <v>0</v>
          </cell>
          <cell r="U661">
            <v>44506</v>
          </cell>
          <cell r="V661">
            <v>0</v>
          </cell>
          <cell r="W661">
            <v>0</v>
          </cell>
          <cell r="X661">
            <v>0</v>
          </cell>
          <cell r="Y661">
            <v>0</v>
          </cell>
          <cell r="Z661">
            <v>178020</v>
          </cell>
          <cell r="AA661">
            <v>178020</v>
          </cell>
          <cell r="AB661" t="str">
            <v>EROU</v>
          </cell>
          <cell r="AC661">
            <v>1101</v>
          </cell>
          <cell r="AD661">
            <v>2</v>
          </cell>
          <cell r="AE661">
            <v>8551</v>
          </cell>
        </row>
        <row r="662">
          <cell r="A662" t="str">
            <v>SSE</v>
          </cell>
          <cell r="B662">
            <v>3</v>
          </cell>
          <cell r="C662" t="str">
            <v>DRAS</v>
          </cell>
          <cell r="D662">
            <v>32</v>
          </cell>
          <cell r="E662">
            <v>90</v>
          </cell>
          <cell r="F662" t="str">
            <v>A4</v>
          </cell>
          <cell r="G662">
            <v>20</v>
          </cell>
          <cell r="H662">
            <v>1</v>
          </cell>
          <cell r="I662">
            <v>36480</v>
          </cell>
          <cell r="J662">
            <v>0</v>
          </cell>
          <cell r="K662">
            <v>0</v>
          </cell>
          <cell r="L662">
            <v>108</v>
          </cell>
          <cell r="M662">
            <v>0</v>
          </cell>
          <cell r="N662">
            <v>0</v>
          </cell>
          <cell r="O662">
            <v>99590</v>
          </cell>
          <cell r="P662">
            <v>92772</v>
          </cell>
          <cell r="Q662">
            <v>0</v>
          </cell>
          <cell r="R662">
            <v>0</v>
          </cell>
          <cell r="S662">
            <v>0</v>
          </cell>
          <cell r="T662">
            <v>0</v>
          </cell>
          <cell r="U662">
            <v>0</v>
          </cell>
          <cell r="V662">
            <v>0</v>
          </cell>
          <cell r="W662">
            <v>0</v>
          </cell>
          <cell r="X662">
            <v>0</v>
          </cell>
          <cell r="Y662">
            <v>0</v>
          </cell>
          <cell r="Z662">
            <v>192362</v>
          </cell>
          <cell r="AA662">
            <v>192362</v>
          </cell>
          <cell r="AB662" t="str">
            <v>EROU</v>
          </cell>
          <cell r="AC662">
            <v>1101</v>
          </cell>
          <cell r="AD662">
            <v>2</v>
          </cell>
          <cell r="AE662">
            <v>36480</v>
          </cell>
        </row>
        <row r="663">
          <cell r="A663" t="str">
            <v>SSE</v>
          </cell>
          <cell r="B663">
            <v>3</v>
          </cell>
          <cell r="C663" t="str">
            <v>DRAS</v>
          </cell>
          <cell r="D663">
            <v>33</v>
          </cell>
          <cell r="E663">
            <v>1</v>
          </cell>
          <cell r="F663" t="str">
            <v xml:space="preserve">B </v>
          </cell>
          <cell r="G663">
            <v>1</v>
          </cell>
          <cell r="H663">
            <v>4604</v>
          </cell>
          <cell r="I663">
            <v>93956</v>
          </cell>
          <cell r="J663">
            <v>0</v>
          </cell>
          <cell r="K663">
            <v>0</v>
          </cell>
          <cell r="L663">
            <v>0</v>
          </cell>
          <cell r="M663">
            <v>0</v>
          </cell>
          <cell r="N663">
            <v>0</v>
          </cell>
          <cell r="O663">
            <v>1514715</v>
          </cell>
          <cell r="P663">
            <v>0</v>
          </cell>
          <cell r="Q663">
            <v>0</v>
          </cell>
          <cell r="R663">
            <v>17053</v>
          </cell>
          <cell r="S663">
            <v>0</v>
          </cell>
          <cell r="T663">
            <v>114219</v>
          </cell>
          <cell r="U663">
            <v>0</v>
          </cell>
          <cell r="V663">
            <v>282</v>
          </cell>
          <cell r="W663">
            <v>0</v>
          </cell>
          <cell r="X663">
            <v>0</v>
          </cell>
          <cell r="Y663">
            <v>7992</v>
          </cell>
          <cell r="Z663">
            <v>1514715</v>
          </cell>
          <cell r="AA663">
            <v>1654261</v>
          </cell>
          <cell r="AB663" t="str">
            <v>ERAP</v>
          </cell>
          <cell r="AC663">
            <v>1101</v>
          </cell>
          <cell r="AD663">
            <v>2</v>
          </cell>
          <cell r="AE663">
            <v>69412</v>
          </cell>
        </row>
        <row r="664">
          <cell r="A664" t="str">
            <v>SSE</v>
          </cell>
          <cell r="B664">
            <v>3</v>
          </cell>
          <cell r="C664" t="str">
            <v>DRAS</v>
          </cell>
          <cell r="D664">
            <v>33</v>
          </cell>
          <cell r="E664">
            <v>1</v>
          </cell>
          <cell r="F664" t="str">
            <v xml:space="preserve">B </v>
          </cell>
          <cell r="G664">
            <v>2</v>
          </cell>
          <cell r="H664">
            <v>1830</v>
          </cell>
          <cell r="I664">
            <v>73174</v>
          </cell>
          <cell r="J664">
            <v>0</v>
          </cell>
          <cell r="K664">
            <v>0</v>
          </cell>
          <cell r="L664">
            <v>0</v>
          </cell>
          <cell r="M664">
            <v>0</v>
          </cell>
          <cell r="N664">
            <v>0</v>
          </cell>
          <cell r="O664">
            <v>1419146</v>
          </cell>
          <cell r="P664">
            <v>0</v>
          </cell>
          <cell r="Q664">
            <v>0</v>
          </cell>
          <cell r="R664">
            <v>13636</v>
          </cell>
          <cell r="S664">
            <v>0</v>
          </cell>
          <cell r="T664">
            <v>24035</v>
          </cell>
          <cell r="U664">
            <v>241181</v>
          </cell>
          <cell r="V664">
            <v>0</v>
          </cell>
          <cell r="W664">
            <v>0</v>
          </cell>
          <cell r="X664">
            <v>0</v>
          </cell>
          <cell r="Y664">
            <v>100794</v>
          </cell>
          <cell r="Z664">
            <v>1419146</v>
          </cell>
          <cell r="AA664">
            <v>1557611</v>
          </cell>
          <cell r="AB664" t="str">
            <v>ERAP</v>
          </cell>
          <cell r="AC664">
            <v>1101</v>
          </cell>
          <cell r="AD664">
            <v>2</v>
          </cell>
          <cell r="AE664">
            <v>73174</v>
          </cell>
        </row>
        <row r="665">
          <cell r="A665" t="str">
            <v>SSE</v>
          </cell>
          <cell r="B665">
            <v>3</v>
          </cell>
          <cell r="C665" t="str">
            <v>DRAS</v>
          </cell>
          <cell r="D665">
            <v>33</v>
          </cell>
          <cell r="E665">
            <v>1</v>
          </cell>
          <cell r="F665" t="str">
            <v xml:space="preserve">B </v>
          </cell>
          <cell r="G665">
            <v>3</v>
          </cell>
          <cell r="H665">
            <v>4000</v>
          </cell>
          <cell r="I665">
            <v>296578</v>
          </cell>
          <cell r="J665">
            <v>0</v>
          </cell>
          <cell r="K665">
            <v>0</v>
          </cell>
          <cell r="L665">
            <v>0</v>
          </cell>
          <cell r="M665">
            <v>0</v>
          </cell>
          <cell r="N665">
            <v>0</v>
          </cell>
          <cell r="O665">
            <v>5751620</v>
          </cell>
          <cell r="P665">
            <v>0</v>
          </cell>
          <cell r="Q665">
            <v>0</v>
          </cell>
          <cell r="R665">
            <v>47047</v>
          </cell>
          <cell r="S665">
            <v>0</v>
          </cell>
          <cell r="T665">
            <v>78566</v>
          </cell>
          <cell r="U665">
            <v>977777</v>
          </cell>
          <cell r="V665">
            <v>283</v>
          </cell>
          <cell r="W665">
            <v>0</v>
          </cell>
          <cell r="X665">
            <v>0</v>
          </cell>
          <cell r="Y665">
            <v>327087</v>
          </cell>
          <cell r="Z665">
            <v>5751620</v>
          </cell>
          <cell r="AA665">
            <v>6204603</v>
          </cell>
          <cell r="AB665" t="str">
            <v>ERAP</v>
          </cell>
          <cell r="AC665">
            <v>1101</v>
          </cell>
          <cell r="AD665">
            <v>2</v>
          </cell>
          <cell r="AE665">
            <v>295843</v>
          </cell>
        </row>
        <row r="666">
          <cell r="A666" t="str">
            <v>SSE</v>
          </cell>
          <cell r="B666">
            <v>3</v>
          </cell>
          <cell r="C666" t="str">
            <v>DRAS</v>
          </cell>
          <cell r="D666">
            <v>33</v>
          </cell>
          <cell r="E666">
            <v>1</v>
          </cell>
          <cell r="F666" t="str">
            <v xml:space="preserve">B </v>
          </cell>
          <cell r="G666">
            <v>4</v>
          </cell>
          <cell r="H666">
            <v>1511</v>
          </cell>
          <cell r="I666">
            <v>180822</v>
          </cell>
          <cell r="J666">
            <v>0</v>
          </cell>
          <cell r="K666">
            <v>0</v>
          </cell>
          <cell r="L666">
            <v>0</v>
          </cell>
          <cell r="M666">
            <v>0</v>
          </cell>
          <cell r="N666">
            <v>0</v>
          </cell>
          <cell r="O666">
            <v>3507295</v>
          </cell>
          <cell r="P666">
            <v>0</v>
          </cell>
          <cell r="Q666">
            <v>0</v>
          </cell>
          <cell r="R666">
            <v>35234</v>
          </cell>
          <cell r="S666">
            <v>0</v>
          </cell>
          <cell r="T666">
            <v>47966</v>
          </cell>
          <cell r="U666">
            <v>596236</v>
          </cell>
          <cell r="V666">
            <v>0</v>
          </cell>
          <cell r="W666">
            <v>0</v>
          </cell>
          <cell r="X666">
            <v>0</v>
          </cell>
          <cell r="Y666">
            <v>165652</v>
          </cell>
          <cell r="Z666">
            <v>3507295</v>
          </cell>
          <cell r="AA666">
            <v>3756147</v>
          </cell>
          <cell r="AB666" t="str">
            <v>ERAP</v>
          </cell>
          <cell r="AC666">
            <v>1101</v>
          </cell>
          <cell r="AD666">
            <v>2</v>
          </cell>
          <cell r="AE666">
            <v>180822</v>
          </cell>
        </row>
        <row r="667">
          <cell r="A667" t="str">
            <v>SSE</v>
          </cell>
          <cell r="B667">
            <v>3</v>
          </cell>
          <cell r="C667" t="str">
            <v>DRAS</v>
          </cell>
          <cell r="D667">
            <v>33</v>
          </cell>
          <cell r="E667">
            <v>1</v>
          </cell>
          <cell r="F667" t="str">
            <v xml:space="preserve">B </v>
          </cell>
          <cell r="G667">
            <v>5</v>
          </cell>
          <cell r="H667">
            <v>408</v>
          </cell>
          <cell r="I667">
            <v>69896</v>
          </cell>
          <cell r="J667">
            <v>0</v>
          </cell>
          <cell r="K667">
            <v>0</v>
          </cell>
          <cell r="L667">
            <v>0</v>
          </cell>
          <cell r="M667">
            <v>0</v>
          </cell>
          <cell r="N667">
            <v>0</v>
          </cell>
          <cell r="O667">
            <v>1355661</v>
          </cell>
          <cell r="P667">
            <v>0</v>
          </cell>
          <cell r="Q667">
            <v>0</v>
          </cell>
          <cell r="R667">
            <v>13469</v>
          </cell>
          <cell r="S667">
            <v>0</v>
          </cell>
          <cell r="T667">
            <v>14851</v>
          </cell>
          <cell r="U667">
            <v>230474</v>
          </cell>
          <cell r="V667">
            <v>94</v>
          </cell>
          <cell r="W667">
            <v>0</v>
          </cell>
          <cell r="X667">
            <v>0</v>
          </cell>
          <cell r="Y667">
            <v>62967</v>
          </cell>
          <cell r="Z667">
            <v>1355661</v>
          </cell>
          <cell r="AA667">
            <v>1447042</v>
          </cell>
          <cell r="AB667" t="str">
            <v>ERAP</v>
          </cell>
          <cell r="AC667">
            <v>1101</v>
          </cell>
          <cell r="AD667">
            <v>2</v>
          </cell>
          <cell r="AE667">
            <v>69896</v>
          </cell>
        </row>
        <row r="668">
          <cell r="A668" t="str">
            <v>SSE</v>
          </cell>
          <cell r="B668">
            <v>3</v>
          </cell>
          <cell r="C668" t="str">
            <v>DRAS</v>
          </cell>
          <cell r="D668">
            <v>33</v>
          </cell>
          <cell r="E668">
            <v>1</v>
          </cell>
          <cell r="F668" t="str">
            <v xml:space="preserve">B </v>
          </cell>
          <cell r="G668">
            <v>6</v>
          </cell>
          <cell r="H668">
            <v>275</v>
          </cell>
          <cell r="I668">
            <v>64990</v>
          </cell>
          <cell r="J668">
            <v>0</v>
          </cell>
          <cell r="K668">
            <v>0</v>
          </cell>
          <cell r="L668">
            <v>0</v>
          </cell>
          <cell r="M668">
            <v>0</v>
          </cell>
          <cell r="N668">
            <v>0</v>
          </cell>
          <cell r="O668">
            <v>1260598</v>
          </cell>
          <cell r="P668">
            <v>0</v>
          </cell>
          <cell r="Q668">
            <v>0</v>
          </cell>
          <cell r="R668">
            <v>12907</v>
          </cell>
          <cell r="S668">
            <v>0</v>
          </cell>
          <cell r="T668">
            <v>11670</v>
          </cell>
          <cell r="U668">
            <v>214401</v>
          </cell>
          <cell r="V668">
            <v>0</v>
          </cell>
          <cell r="W668">
            <v>0</v>
          </cell>
          <cell r="X668">
            <v>0</v>
          </cell>
          <cell r="Y668">
            <v>42500</v>
          </cell>
          <cell r="Z668">
            <v>1260598</v>
          </cell>
          <cell r="AA668">
            <v>1327675</v>
          </cell>
          <cell r="AB668" t="str">
            <v>ERAP</v>
          </cell>
          <cell r="AC668">
            <v>1101</v>
          </cell>
          <cell r="AD668">
            <v>2</v>
          </cell>
          <cell r="AE668">
            <v>64990</v>
          </cell>
        </row>
        <row r="669">
          <cell r="A669" t="str">
            <v>SSE</v>
          </cell>
          <cell r="B669">
            <v>3</v>
          </cell>
          <cell r="C669" t="str">
            <v>DRAS</v>
          </cell>
          <cell r="D669">
            <v>33</v>
          </cell>
          <cell r="E669">
            <v>1</v>
          </cell>
          <cell r="F669" t="str">
            <v xml:space="preserve">B </v>
          </cell>
          <cell r="G669">
            <v>7</v>
          </cell>
          <cell r="H669">
            <v>99</v>
          </cell>
          <cell r="I669">
            <v>33468</v>
          </cell>
          <cell r="J669">
            <v>0</v>
          </cell>
          <cell r="K669">
            <v>0</v>
          </cell>
          <cell r="L669">
            <v>0</v>
          </cell>
          <cell r="M669">
            <v>0</v>
          </cell>
          <cell r="N669">
            <v>0</v>
          </cell>
          <cell r="O669">
            <v>673533</v>
          </cell>
          <cell r="P669">
            <v>0</v>
          </cell>
          <cell r="Q669">
            <v>0</v>
          </cell>
          <cell r="R669">
            <v>6472</v>
          </cell>
          <cell r="S669">
            <v>0</v>
          </cell>
          <cell r="T669">
            <v>6995</v>
          </cell>
          <cell r="U669">
            <v>134769</v>
          </cell>
          <cell r="V669">
            <v>0</v>
          </cell>
          <cell r="W669">
            <v>0</v>
          </cell>
          <cell r="X669">
            <v>0</v>
          </cell>
          <cell r="Y669">
            <v>19029</v>
          </cell>
          <cell r="Z669">
            <v>673533</v>
          </cell>
          <cell r="AA669">
            <v>706029</v>
          </cell>
          <cell r="AB669" t="str">
            <v>ERAP</v>
          </cell>
          <cell r="AC669">
            <v>1101</v>
          </cell>
          <cell r="AD669">
            <v>2</v>
          </cell>
          <cell r="AE669">
            <v>33468</v>
          </cell>
        </row>
        <row r="670">
          <cell r="A670" t="str">
            <v>SSE</v>
          </cell>
          <cell r="B670">
            <v>3</v>
          </cell>
          <cell r="C670" t="str">
            <v>DRAS</v>
          </cell>
          <cell r="D670">
            <v>33</v>
          </cell>
          <cell r="E670">
            <v>1</v>
          </cell>
          <cell r="F670" t="str">
            <v xml:space="preserve">B </v>
          </cell>
          <cell r="G670">
            <v>8</v>
          </cell>
          <cell r="H670">
            <v>48</v>
          </cell>
          <cell r="I670">
            <v>21198</v>
          </cell>
          <cell r="J670">
            <v>0</v>
          </cell>
          <cell r="K670">
            <v>0</v>
          </cell>
          <cell r="L670">
            <v>0</v>
          </cell>
          <cell r="M670">
            <v>0</v>
          </cell>
          <cell r="N670">
            <v>0</v>
          </cell>
          <cell r="O670">
            <v>426565</v>
          </cell>
          <cell r="P670">
            <v>0</v>
          </cell>
          <cell r="Q670">
            <v>0</v>
          </cell>
          <cell r="R670">
            <v>4123</v>
          </cell>
          <cell r="S670">
            <v>0</v>
          </cell>
          <cell r="T670">
            <v>10757</v>
          </cell>
          <cell r="U670">
            <v>85335</v>
          </cell>
          <cell r="V670">
            <v>566</v>
          </cell>
          <cell r="W670">
            <v>0</v>
          </cell>
          <cell r="X670">
            <v>0</v>
          </cell>
          <cell r="Y670">
            <v>10188</v>
          </cell>
          <cell r="Z670">
            <v>426565</v>
          </cell>
          <cell r="AA670">
            <v>452199</v>
          </cell>
          <cell r="AB670" t="str">
            <v>ERAP</v>
          </cell>
          <cell r="AC670">
            <v>1101</v>
          </cell>
          <cell r="AD670">
            <v>2</v>
          </cell>
          <cell r="AE670">
            <v>21198</v>
          </cell>
        </row>
        <row r="671">
          <cell r="A671" t="str">
            <v>SSE</v>
          </cell>
          <cell r="B671">
            <v>3</v>
          </cell>
          <cell r="C671" t="str">
            <v>DRAS</v>
          </cell>
          <cell r="D671">
            <v>33</v>
          </cell>
          <cell r="E671">
            <v>1</v>
          </cell>
          <cell r="F671" t="str">
            <v xml:space="preserve">B </v>
          </cell>
          <cell r="G671">
            <v>9</v>
          </cell>
          <cell r="H671">
            <v>51</v>
          </cell>
          <cell r="I671">
            <v>33338</v>
          </cell>
          <cell r="J671">
            <v>0</v>
          </cell>
          <cell r="K671">
            <v>0</v>
          </cell>
          <cell r="L671">
            <v>0</v>
          </cell>
          <cell r="M671">
            <v>0</v>
          </cell>
          <cell r="N671">
            <v>0</v>
          </cell>
          <cell r="O671">
            <v>713611</v>
          </cell>
          <cell r="P671">
            <v>0</v>
          </cell>
          <cell r="Q671">
            <v>0</v>
          </cell>
          <cell r="R671">
            <v>5140</v>
          </cell>
          <cell r="S671">
            <v>0</v>
          </cell>
          <cell r="T671">
            <v>14122</v>
          </cell>
          <cell r="U671">
            <v>178460</v>
          </cell>
          <cell r="V671">
            <v>0</v>
          </cell>
          <cell r="W671">
            <v>0</v>
          </cell>
          <cell r="X671">
            <v>0</v>
          </cell>
          <cell r="Y671">
            <v>17452</v>
          </cell>
          <cell r="Z671">
            <v>713611</v>
          </cell>
          <cell r="AA671">
            <v>750325</v>
          </cell>
          <cell r="AB671" t="str">
            <v>ERAP</v>
          </cell>
          <cell r="AC671">
            <v>1101</v>
          </cell>
          <cell r="AD671">
            <v>2</v>
          </cell>
          <cell r="AE671">
            <v>33338</v>
          </cell>
        </row>
        <row r="672">
          <cell r="A672" t="str">
            <v>SSE</v>
          </cell>
          <cell r="B672">
            <v>3</v>
          </cell>
          <cell r="C672" t="str">
            <v>DRAS</v>
          </cell>
          <cell r="D672">
            <v>33</v>
          </cell>
          <cell r="E672">
            <v>1</v>
          </cell>
          <cell r="F672" t="str">
            <v xml:space="preserve">B </v>
          </cell>
          <cell r="G672">
            <v>10</v>
          </cell>
          <cell r="H672">
            <v>10</v>
          </cell>
          <cell r="I672">
            <v>-3680</v>
          </cell>
          <cell r="J672">
            <v>0</v>
          </cell>
          <cell r="K672">
            <v>0</v>
          </cell>
          <cell r="L672">
            <v>0</v>
          </cell>
          <cell r="M672">
            <v>0</v>
          </cell>
          <cell r="N672">
            <v>0</v>
          </cell>
          <cell r="O672">
            <v>-41439</v>
          </cell>
          <cell r="P672">
            <v>0</v>
          </cell>
          <cell r="Q672">
            <v>0</v>
          </cell>
          <cell r="R672">
            <v>2543</v>
          </cell>
          <cell r="S672">
            <v>0</v>
          </cell>
          <cell r="T672">
            <v>1721</v>
          </cell>
          <cell r="U672">
            <v>-10350</v>
          </cell>
          <cell r="V672">
            <v>-189</v>
          </cell>
          <cell r="W672">
            <v>0</v>
          </cell>
          <cell r="X672">
            <v>0</v>
          </cell>
          <cell r="Y672">
            <v>2908</v>
          </cell>
          <cell r="Z672">
            <v>-41439</v>
          </cell>
          <cell r="AA672">
            <v>-34456</v>
          </cell>
          <cell r="AB672" t="str">
            <v>ERAP</v>
          </cell>
          <cell r="AC672">
            <v>1101</v>
          </cell>
          <cell r="AD672">
            <v>2</v>
          </cell>
          <cell r="AE672">
            <v>-3680</v>
          </cell>
        </row>
        <row r="673">
          <cell r="A673" t="str">
            <v>SSE</v>
          </cell>
          <cell r="B673">
            <v>3</v>
          </cell>
          <cell r="C673" t="str">
            <v>DRAS</v>
          </cell>
          <cell r="D673">
            <v>33</v>
          </cell>
          <cell r="E673">
            <v>1</v>
          </cell>
          <cell r="F673" t="str">
            <v xml:space="preserve">B </v>
          </cell>
          <cell r="G673">
            <v>11</v>
          </cell>
          <cell r="H673">
            <v>2683</v>
          </cell>
          <cell r="I673">
            <v>58328</v>
          </cell>
          <cell r="J673">
            <v>0</v>
          </cell>
          <cell r="K673">
            <v>0</v>
          </cell>
          <cell r="L673">
            <v>0</v>
          </cell>
          <cell r="M673">
            <v>0</v>
          </cell>
          <cell r="N673">
            <v>0</v>
          </cell>
          <cell r="O673">
            <v>328636</v>
          </cell>
          <cell r="P673">
            <v>0</v>
          </cell>
          <cell r="Q673">
            <v>0</v>
          </cell>
          <cell r="R673">
            <v>6005</v>
          </cell>
          <cell r="S673">
            <v>0</v>
          </cell>
          <cell r="T673">
            <v>49589</v>
          </cell>
          <cell r="U673">
            <v>0</v>
          </cell>
          <cell r="V673">
            <v>0</v>
          </cell>
          <cell r="W673">
            <v>0</v>
          </cell>
          <cell r="X673">
            <v>0</v>
          </cell>
          <cell r="Y673">
            <v>9444</v>
          </cell>
          <cell r="Z673">
            <v>328636</v>
          </cell>
          <cell r="AA673">
            <v>393674</v>
          </cell>
          <cell r="AB673" t="str">
            <v>ERAP</v>
          </cell>
          <cell r="AC673">
            <v>1101</v>
          </cell>
          <cell r="AD673">
            <v>2</v>
          </cell>
          <cell r="AE673">
            <v>43233</v>
          </cell>
        </row>
        <row r="674">
          <cell r="A674" t="str">
            <v>SSE</v>
          </cell>
          <cell r="B674">
            <v>3</v>
          </cell>
          <cell r="C674" t="str">
            <v>DRAS</v>
          </cell>
          <cell r="D674">
            <v>33</v>
          </cell>
          <cell r="E674">
            <v>1</v>
          </cell>
          <cell r="F674" t="str">
            <v xml:space="preserve">B </v>
          </cell>
          <cell r="G674">
            <v>12</v>
          </cell>
          <cell r="H674">
            <v>2536</v>
          </cell>
          <cell r="I674">
            <v>147707</v>
          </cell>
          <cell r="J674">
            <v>0</v>
          </cell>
          <cell r="K674">
            <v>0</v>
          </cell>
          <cell r="L674">
            <v>0</v>
          </cell>
          <cell r="M674">
            <v>0</v>
          </cell>
          <cell r="N674">
            <v>0</v>
          </cell>
          <cell r="O674">
            <v>1350185</v>
          </cell>
          <cell r="P674">
            <v>0</v>
          </cell>
          <cell r="Q674">
            <v>0</v>
          </cell>
          <cell r="R674">
            <v>12110</v>
          </cell>
          <cell r="S674">
            <v>0</v>
          </cell>
          <cell r="T674">
            <v>21062</v>
          </cell>
          <cell r="U674">
            <v>229678</v>
          </cell>
          <cell r="V674">
            <v>94</v>
          </cell>
          <cell r="W674">
            <v>0</v>
          </cell>
          <cell r="X674">
            <v>0</v>
          </cell>
          <cell r="Y674">
            <v>176921</v>
          </cell>
          <cell r="Z674">
            <v>1350185</v>
          </cell>
          <cell r="AA674">
            <v>1560372</v>
          </cell>
          <cell r="AB674" t="str">
            <v>ERAP</v>
          </cell>
          <cell r="AC674">
            <v>1101</v>
          </cell>
          <cell r="AD674">
            <v>2</v>
          </cell>
          <cell r="AE674">
            <v>147707</v>
          </cell>
        </row>
        <row r="675">
          <cell r="A675" t="str">
            <v>SSE</v>
          </cell>
          <cell r="B675">
            <v>3</v>
          </cell>
          <cell r="C675" t="str">
            <v>DRAS</v>
          </cell>
          <cell r="D675">
            <v>33</v>
          </cell>
          <cell r="E675">
            <v>1</v>
          </cell>
          <cell r="F675" t="str">
            <v xml:space="preserve">B </v>
          </cell>
          <cell r="G675">
            <v>13</v>
          </cell>
          <cell r="H675">
            <v>227</v>
          </cell>
          <cell r="I675">
            <v>26032</v>
          </cell>
          <cell r="J675">
            <v>0</v>
          </cell>
          <cell r="K675">
            <v>0</v>
          </cell>
          <cell r="L675">
            <v>0</v>
          </cell>
          <cell r="M675">
            <v>0</v>
          </cell>
          <cell r="N675">
            <v>0</v>
          </cell>
          <cell r="O675">
            <v>293078</v>
          </cell>
          <cell r="P675">
            <v>0</v>
          </cell>
          <cell r="Q675">
            <v>0</v>
          </cell>
          <cell r="R675">
            <v>2969</v>
          </cell>
          <cell r="S675">
            <v>0</v>
          </cell>
          <cell r="T675">
            <v>1715</v>
          </cell>
          <cell r="U675">
            <v>49834</v>
          </cell>
          <cell r="V675">
            <v>94</v>
          </cell>
          <cell r="W675">
            <v>0</v>
          </cell>
          <cell r="X675">
            <v>0</v>
          </cell>
          <cell r="Y675">
            <v>22118</v>
          </cell>
          <cell r="Z675">
            <v>293078</v>
          </cell>
          <cell r="AA675">
            <v>319974</v>
          </cell>
          <cell r="AB675" t="str">
            <v>ERAP</v>
          </cell>
          <cell r="AC675">
            <v>1101</v>
          </cell>
          <cell r="AD675">
            <v>2</v>
          </cell>
          <cell r="AE675">
            <v>26032</v>
          </cell>
        </row>
        <row r="676">
          <cell r="A676" t="str">
            <v>SSE</v>
          </cell>
          <cell r="B676">
            <v>3</v>
          </cell>
          <cell r="C676" t="str">
            <v>DRAS</v>
          </cell>
          <cell r="D676">
            <v>33</v>
          </cell>
          <cell r="E676">
            <v>1</v>
          </cell>
          <cell r="F676" t="str">
            <v xml:space="preserve">B </v>
          </cell>
          <cell r="G676">
            <v>14</v>
          </cell>
          <cell r="H676">
            <v>20</v>
          </cell>
          <cell r="I676">
            <v>2991</v>
          </cell>
          <cell r="J676">
            <v>0</v>
          </cell>
          <cell r="K676">
            <v>0</v>
          </cell>
          <cell r="L676">
            <v>0</v>
          </cell>
          <cell r="M676">
            <v>0</v>
          </cell>
          <cell r="N676">
            <v>0</v>
          </cell>
          <cell r="O676">
            <v>38021</v>
          </cell>
          <cell r="P676">
            <v>0</v>
          </cell>
          <cell r="Q676">
            <v>0</v>
          </cell>
          <cell r="R676">
            <v>340</v>
          </cell>
          <cell r="S676">
            <v>0</v>
          </cell>
          <cell r="T676">
            <v>110</v>
          </cell>
          <cell r="U676">
            <v>6464</v>
          </cell>
          <cell r="V676">
            <v>0</v>
          </cell>
          <cell r="W676">
            <v>0</v>
          </cell>
          <cell r="X676">
            <v>0</v>
          </cell>
          <cell r="Y676">
            <v>3283</v>
          </cell>
          <cell r="Z676">
            <v>38021</v>
          </cell>
          <cell r="AA676">
            <v>41754</v>
          </cell>
          <cell r="AB676" t="str">
            <v>ERAP</v>
          </cell>
          <cell r="AC676">
            <v>1101</v>
          </cell>
          <cell r="AD676">
            <v>2</v>
          </cell>
          <cell r="AE676">
            <v>2991</v>
          </cell>
        </row>
        <row r="677">
          <cell r="A677" t="str">
            <v>SSE</v>
          </cell>
          <cell r="B677">
            <v>3</v>
          </cell>
          <cell r="C677" t="str">
            <v>DRAS</v>
          </cell>
          <cell r="D677">
            <v>33</v>
          </cell>
          <cell r="E677">
            <v>1</v>
          </cell>
          <cell r="F677" t="str">
            <v xml:space="preserve">B </v>
          </cell>
          <cell r="G677">
            <v>15</v>
          </cell>
          <cell r="H677">
            <v>21</v>
          </cell>
          <cell r="I677">
            <v>29312</v>
          </cell>
          <cell r="J677">
            <v>0</v>
          </cell>
          <cell r="K677">
            <v>0</v>
          </cell>
          <cell r="L677">
            <v>0</v>
          </cell>
          <cell r="M677">
            <v>0</v>
          </cell>
          <cell r="N677">
            <v>0</v>
          </cell>
          <cell r="O677">
            <v>600788</v>
          </cell>
          <cell r="P677">
            <v>0</v>
          </cell>
          <cell r="Q677">
            <v>0</v>
          </cell>
          <cell r="R677">
            <v>794</v>
          </cell>
          <cell r="S677">
            <v>0</v>
          </cell>
          <cell r="T677">
            <v>1092</v>
          </cell>
          <cell r="U677">
            <v>145598</v>
          </cell>
          <cell r="V677">
            <v>0</v>
          </cell>
          <cell r="W677">
            <v>0</v>
          </cell>
          <cell r="X677">
            <v>0</v>
          </cell>
          <cell r="Y677">
            <v>4365</v>
          </cell>
          <cell r="Z677">
            <v>600788</v>
          </cell>
          <cell r="AA677">
            <v>607039</v>
          </cell>
          <cell r="AB677" t="str">
            <v>ERAP</v>
          </cell>
          <cell r="AC677">
            <v>1101</v>
          </cell>
          <cell r="AD677">
            <v>2</v>
          </cell>
          <cell r="AE677">
            <v>29312</v>
          </cell>
        </row>
        <row r="678">
          <cell r="A678" t="str">
            <v>SSE</v>
          </cell>
          <cell r="B678">
            <v>3</v>
          </cell>
          <cell r="C678" t="str">
            <v>DRAS</v>
          </cell>
          <cell r="D678">
            <v>33</v>
          </cell>
          <cell r="E678">
            <v>2</v>
          </cell>
          <cell r="F678" t="str">
            <v>A4</v>
          </cell>
          <cell r="G678">
            <v>22</v>
          </cell>
          <cell r="H678">
            <v>1</v>
          </cell>
          <cell r="I678">
            <v>769676</v>
          </cell>
          <cell r="J678">
            <v>51169</v>
          </cell>
          <cell r="K678">
            <v>718507</v>
          </cell>
          <cell r="L678">
            <v>847</v>
          </cell>
          <cell r="M678">
            <v>847</v>
          </cell>
          <cell r="N678">
            <v>837</v>
          </cell>
          <cell r="O678">
            <v>4476400</v>
          </cell>
          <cell r="P678">
            <v>2318143</v>
          </cell>
          <cell r="Q678">
            <v>66551</v>
          </cell>
          <cell r="R678">
            <v>0</v>
          </cell>
          <cell r="S678">
            <v>0</v>
          </cell>
          <cell r="T678">
            <v>3676106</v>
          </cell>
          <cell r="U678">
            <v>1726837</v>
          </cell>
          <cell r="V678">
            <v>0</v>
          </cell>
          <cell r="W678">
            <v>46254</v>
          </cell>
          <cell r="X678">
            <v>0</v>
          </cell>
          <cell r="Y678">
            <v>0</v>
          </cell>
          <cell r="Z678">
            <v>6907348</v>
          </cell>
          <cell r="AA678">
            <v>10583454</v>
          </cell>
          <cell r="AB678" t="str">
            <v>ERAP</v>
          </cell>
          <cell r="AC678">
            <v>1101</v>
          </cell>
          <cell r="AD678">
            <v>2</v>
          </cell>
          <cell r="AE678">
            <v>769676</v>
          </cell>
        </row>
        <row r="679">
          <cell r="A679" t="str">
            <v>SSE</v>
          </cell>
          <cell r="B679">
            <v>3</v>
          </cell>
          <cell r="C679" t="str">
            <v>DRAS</v>
          </cell>
          <cell r="D679">
            <v>33</v>
          </cell>
          <cell r="E679">
            <v>2</v>
          </cell>
          <cell r="F679" t="str">
            <v>A4</v>
          </cell>
          <cell r="G679">
            <v>21</v>
          </cell>
          <cell r="H679">
            <v>5</v>
          </cell>
          <cell r="I679">
            <v>1585281</v>
          </cell>
          <cell r="J679">
            <v>102789</v>
          </cell>
          <cell r="K679">
            <v>1482492</v>
          </cell>
          <cell r="L679">
            <v>3290</v>
          </cell>
          <cell r="M679">
            <v>3119</v>
          </cell>
          <cell r="N679">
            <v>0</v>
          </cell>
          <cell r="O679">
            <v>15891590</v>
          </cell>
          <cell r="P679">
            <v>2508274</v>
          </cell>
          <cell r="Q679">
            <v>173435</v>
          </cell>
          <cell r="R679">
            <v>247598</v>
          </cell>
          <cell r="S679">
            <v>0</v>
          </cell>
          <cell r="T679">
            <v>3391169</v>
          </cell>
          <cell r="U679">
            <v>4645225</v>
          </cell>
          <cell r="V679">
            <v>0</v>
          </cell>
          <cell r="W679">
            <v>7597</v>
          </cell>
          <cell r="X679">
            <v>0</v>
          </cell>
          <cell r="Y679">
            <v>1454</v>
          </cell>
          <cell r="Z679">
            <v>18580896</v>
          </cell>
          <cell r="AA679">
            <v>22221117</v>
          </cell>
          <cell r="AB679" t="str">
            <v>ERAP</v>
          </cell>
          <cell r="AC679">
            <v>1101</v>
          </cell>
          <cell r="AD679">
            <v>2</v>
          </cell>
          <cell r="AE679">
            <v>1585281</v>
          </cell>
        </row>
        <row r="680">
          <cell r="A680" t="str">
            <v>SSE</v>
          </cell>
          <cell r="B680">
            <v>3</v>
          </cell>
          <cell r="C680" t="str">
            <v>DRAS</v>
          </cell>
          <cell r="D680">
            <v>33</v>
          </cell>
          <cell r="E680">
            <v>2</v>
          </cell>
          <cell r="F680" t="str">
            <v>A4</v>
          </cell>
          <cell r="G680">
            <v>20</v>
          </cell>
          <cell r="H680">
            <v>70</v>
          </cell>
          <cell r="I680">
            <v>1014303</v>
          </cell>
          <cell r="J680">
            <v>0</v>
          </cell>
          <cell r="K680">
            <v>0</v>
          </cell>
          <cell r="L680">
            <v>4906</v>
          </cell>
          <cell r="M680">
            <v>0</v>
          </cell>
          <cell r="N680">
            <v>0</v>
          </cell>
          <cell r="O680">
            <v>11638776</v>
          </cell>
          <cell r="P680">
            <v>3839763</v>
          </cell>
          <cell r="Q680">
            <v>1624296</v>
          </cell>
          <cell r="R680">
            <v>234592</v>
          </cell>
          <cell r="S680">
            <v>0</v>
          </cell>
          <cell r="T680">
            <v>1751222</v>
          </cell>
          <cell r="U680">
            <v>4434404</v>
          </cell>
          <cell r="V680">
            <v>0</v>
          </cell>
          <cell r="W680">
            <v>634743</v>
          </cell>
          <cell r="X680">
            <v>0</v>
          </cell>
          <cell r="Y680">
            <v>7302</v>
          </cell>
          <cell r="Z680">
            <v>17737578</v>
          </cell>
          <cell r="AA680">
            <v>19730694</v>
          </cell>
          <cell r="AB680" t="str">
            <v>ERAP</v>
          </cell>
          <cell r="AC680">
            <v>1101</v>
          </cell>
          <cell r="AD680">
            <v>2</v>
          </cell>
          <cell r="AE680">
            <v>1014303</v>
          </cell>
        </row>
        <row r="681">
          <cell r="A681" t="str">
            <v>SSE</v>
          </cell>
          <cell r="B681">
            <v>3</v>
          </cell>
          <cell r="C681" t="str">
            <v>DRAS</v>
          </cell>
          <cell r="D681">
            <v>33</v>
          </cell>
          <cell r="E681">
            <v>2</v>
          </cell>
          <cell r="F681" t="str">
            <v xml:space="preserve">B </v>
          </cell>
          <cell r="G681">
            <v>0</v>
          </cell>
          <cell r="H681">
            <v>213</v>
          </cell>
          <cell r="I681">
            <v>187335</v>
          </cell>
          <cell r="J681">
            <v>0</v>
          </cell>
          <cell r="K681">
            <v>0</v>
          </cell>
          <cell r="L681">
            <v>0</v>
          </cell>
          <cell r="M681">
            <v>0</v>
          </cell>
          <cell r="N681">
            <v>0</v>
          </cell>
          <cell r="O681">
            <v>3900016</v>
          </cell>
          <cell r="P681">
            <v>0</v>
          </cell>
          <cell r="Q681">
            <v>0</v>
          </cell>
          <cell r="R681">
            <v>82227</v>
          </cell>
          <cell r="S681">
            <v>0</v>
          </cell>
          <cell r="T681">
            <v>918047</v>
          </cell>
          <cell r="U681">
            <v>961362</v>
          </cell>
          <cell r="V681">
            <v>10849</v>
          </cell>
          <cell r="W681">
            <v>0</v>
          </cell>
          <cell r="X681">
            <v>0</v>
          </cell>
          <cell r="Y681">
            <v>39443</v>
          </cell>
          <cell r="Z681">
            <v>3900016</v>
          </cell>
          <cell r="AA681">
            <v>4950582</v>
          </cell>
          <cell r="AB681" t="str">
            <v>ERAP</v>
          </cell>
          <cell r="AC681">
            <v>1101</v>
          </cell>
          <cell r="AD681">
            <v>2</v>
          </cell>
          <cell r="AE681">
            <v>185575</v>
          </cell>
        </row>
        <row r="682">
          <cell r="A682" t="str">
            <v>SSE</v>
          </cell>
          <cell r="B682">
            <v>3</v>
          </cell>
          <cell r="C682" t="str">
            <v>DRAS</v>
          </cell>
          <cell r="D682">
            <v>33</v>
          </cell>
          <cell r="E682">
            <v>3</v>
          </cell>
          <cell r="F682" t="str">
            <v>A4</v>
          </cell>
          <cell r="G682">
            <v>20</v>
          </cell>
          <cell r="H682">
            <v>8</v>
          </cell>
          <cell r="I682">
            <v>44630</v>
          </cell>
          <cell r="J682">
            <v>0</v>
          </cell>
          <cell r="K682">
            <v>0</v>
          </cell>
          <cell r="L682">
            <v>230</v>
          </cell>
          <cell r="M682">
            <v>0</v>
          </cell>
          <cell r="N682">
            <v>0</v>
          </cell>
          <cell r="O682">
            <v>512114</v>
          </cell>
          <cell r="P682">
            <v>180015</v>
          </cell>
          <cell r="Q682">
            <v>39828</v>
          </cell>
          <cell r="R682">
            <v>2686</v>
          </cell>
          <cell r="S682">
            <v>0</v>
          </cell>
          <cell r="T682">
            <v>0</v>
          </cell>
          <cell r="U682">
            <v>186905</v>
          </cell>
          <cell r="V682">
            <v>0</v>
          </cell>
          <cell r="W682">
            <v>15654</v>
          </cell>
          <cell r="X682">
            <v>0</v>
          </cell>
          <cell r="Y682">
            <v>8724</v>
          </cell>
          <cell r="Z682">
            <v>747611</v>
          </cell>
          <cell r="AA682">
            <v>759021</v>
          </cell>
          <cell r="AB682" t="str">
            <v>ERAP</v>
          </cell>
          <cell r="AC682">
            <v>1101</v>
          </cell>
          <cell r="AD682">
            <v>2</v>
          </cell>
          <cell r="AE682">
            <v>44630</v>
          </cell>
        </row>
        <row r="683">
          <cell r="A683" t="str">
            <v>SSE</v>
          </cell>
          <cell r="B683">
            <v>3</v>
          </cell>
          <cell r="C683" t="str">
            <v>DRAS</v>
          </cell>
          <cell r="D683">
            <v>33</v>
          </cell>
          <cell r="E683">
            <v>3</v>
          </cell>
          <cell r="F683" t="str">
            <v xml:space="preserve">B </v>
          </cell>
          <cell r="G683">
            <v>0</v>
          </cell>
          <cell r="H683">
            <v>2336</v>
          </cell>
          <cell r="I683">
            <v>342576</v>
          </cell>
          <cell r="J683">
            <v>0</v>
          </cell>
          <cell r="K683">
            <v>0</v>
          </cell>
          <cell r="L683">
            <v>0</v>
          </cell>
          <cell r="M683">
            <v>0</v>
          </cell>
          <cell r="N683">
            <v>0</v>
          </cell>
          <cell r="O683">
            <v>7131911</v>
          </cell>
          <cell r="P683">
            <v>0</v>
          </cell>
          <cell r="Q683">
            <v>0</v>
          </cell>
          <cell r="R683">
            <v>90612</v>
          </cell>
          <cell r="S683">
            <v>0</v>
          </cell>
          <cell r="T683">
            <v>324030</v>
          </cell>
          <cell r="U683">
            <v>1733948</v>
          </cell>
          <cell r="V683">
            <v>4808</v>
          </cell>
          <cell r="W683">
            <v>0</v>
          </cell>
          <cell r="X683">
            <v>0</v>
          </cell>
          <cell r="Y683">
            <v>328531</v>
          </cell>
          <cell r="Z683">
            <v>7131911</v>
          </cell>
          <cell r="AA683">
            <v>7879892</v>
          </cell>
          <cell r="AB683" t="str">
            <v>ERAP</v>
          </cell>
          <cell r="AC683">
            <v>1101</v>
          </cell>
          <cell r="AD683">
            <v>2</v>
          </cell>
          <cell r="AE683">
            <v>322925</v>
          </cell>
        </row>
        <row r="684">
          <cell r="A684" t="str">
            <v>SSE</v>
          </cell>
          <cell r="B684">
            <v>3</v>
          </cell>
          <cell r="C684" t="str">
            <v>DRAS</v>
          </cell>
          <cell r="D684">
            <v>33</v>
          </cell>
          <cell r="E684">
            <v>4</v>
          </cell>
          <cell r="F684" t="str">
            <v>A4</v>
          </cell>
          <cell r="G684">
            <v>20</v>
          </cell>
          <cell r="H684">
            <v>3</v>
          </cell>
          <cell r="I684">
            <v>18881</v>
          </cell>
          <cell r="J684">
            <v>0</v>
          </cell>
          <cell r="K684">
            <v>0</v>
          </cell>
          <cell r="L684">
            <v>102</v>
          </cell>
          <cell r="M684">
            <v>0</v>
          </cell>
          <cell r="N684">
            <v>0</v>
          </cell>
          <cell r="O684">
            <v>146233</v>
          </cell>
          <cell r="P684">
            <v>53856</v>
          </cell>
          <cell r="Q684">
            <v>33234</v>
          </cell>
          <cell r="R684">
            <v>2461</v>
          </cell>
          <cell r="S684">
            <v>0</v>
          </cell>
          <cell r="T684">
            <v>0</v>
          </cell>
          <cell r="U684">
            <v>0</v>
          </cell>
          <cell r="V684">
            <v>0</v>
          </cell>
          <cell r="W684">
            <v>16896</v>
          </cell>
          <cell r="X684">
            <v>0</v>
          </cell>
          <cell r="Y684">
            <v>0</v>
          </cell>
          <cell r="Z684">
            <v>250219</v>
          </cell>
          <cell r="AA684">
            <v>252680</v>
          </cell>
          <cell r="AB684" t="str">
            <v>ERAP</v>
          </cell>
          <cell r="AC684">
            <v>1101</v>
          </cell>
          <cell r="AD684">
            <v>2</v>
          </cell>
          <cell r="AE684">
            <v>18881</v>
          </cell>
        </row>
        <row r="685">
          <cell r="A685" t="str">
            <v>SSE</v>
          </cell>
          <cell r="B685">
            <v>3</v>
          </cell>
          <cell r="C685" t="str">
            <v>DRAS</v>
          </cell>
          <cell r="D685">
            <v>33</v>
          </cell>
          <cell r="E685">
            <v>4</v>
          </cell>
          <cell r="F685" t="str">
            <v xml:space="preserve">B </v>
          </cell>
          <cell r="G685">
            <v>0</v>
          </cell>
          <cell r="H685">
            <v>5928</v>
          </cell>
          <cell r="I685">
            <v>311541</v>
          </cell>
          <cell r="J685">
            <v>0</v>
          </cell>
          <cell r="K685">
            <v>0</v>
          </cell>
          <cell r="L685">
            <v>0</v>
          </cell>
          <cell r="M685">
            <v>0</v>
          </cell>
          <cell r="N685">
            <v>0</v>
          </cell>
          <cell r="O685">
            <v>3054026</v>
          </cell>
          <cell r="P685">
            <v>0</v>
          </cell>
          <cell r="Q685">
            <v>0</v>
          </cell>
          <cell r="R685">
            <v>1334</v>
          </cell>
          <cell r="S685">
            <v>0</v>
          </cell>
          <cell r="T685">
            <v>394357</v>
          </cell>
          <cell r="U685">
            <v>0</v>
          </cell>
          <cell r="V685">
            <v>116334</v>
          </cell>
          <cell r="W685">
            <v>0</v>
          </cell>
          <cell r="X685">
            <v>0</v>
          </cell>
          <cell r="Y685">
            <v>0</v>
          </cell>
          <cell r="Z685">
            <v>3054026</v>
          </cell>
          <cell r="AA685">
            <v>3566051</v>
          </cell>
          <cell r="AB685" t="str">
            <v>ERAP</v>
          </cell>
          <cell r="AC685">
            <v>1101</v>
          </cell>
          <cell r="AD685">
            <v>2</v>
          </cell>
          <cell r="AE685">
            <v>259960</v>
          </cell>
        </row>
        <row r="686">
          <cell r="A686" t="str">
            <v>SSE</v>
          </cell>
          <cell r="B686">
            <v>3</v>
          </cell>
          <cell r="C686" t="str">
            <v>DRAS</v>
          </cell>
          <cell r="D686">
            <v>33</v>
          </cell>
          <cell r="E686">
            <v>5</v>
          </cell>
          <cell r="F686" t="str">
            <v>A4</v>
          </cell>
          <cell r="G686">
            <v>20</v>
          </cell>
          <cell r="H686">
            <v>1</v>
          </cell>
          <cell r="I686">
            <v>6406</v>
          </cell>
          <cell r="J686">
            <v>0</v>
          </cell>
          <cell r="K686">
            <v>0</v>
          </cell>
          <cell r="L686">
            <v>43</v>
          </cell>
          <cell r="M686">
            <v>0</v>
          </cell>
          <cell r="N686">
            <v>0</v>
          </cell>
          <cell r="O686">
            <v>73507</v>
          </cell>
          <cell r="P686">
            <v>33655</v>
          </cell>
          <cell r="Q686">
            <v>2995</v>
          </cell>
          <cell r="R686">
            <v>2438</v>
          </cell>
          <cell r="S686">
            <v>0</v>
          </cell>
          <cell r="T686">
            <v>0</v>
          </cell>
          <cell r="U686">
            <v>27931</v>
          </cell>
          <cell r="V686">
            <v>0</v>
          </cell>
          <cell r="W686">
            <v>1565</v>
          </cell>
          <cell r="X686">
            <v>0</v>
          </cell>
          <cell r="Y686">
            <v>0</v>
          </cell>
          <cell r="Z686">
            <v>111722</v>
          </cell>
          <cell r="AA686">
            <v>114160</v>
          </cell>
          <cell r="AB686" t="str">
            <v>ERAP</v>
          </cell>
          <cell r="AC686">
            <v>1101</v>
          </cell>
          <cell r="AD686">
            <v>2</v>
          </cell>
          <cell r="AE686">
            <v>6406</v>
          </cell>
        </row>
        <row r="687">
          <cell r="A687" t="str">
            <v>SSE</v>
          </cell>
          <cell r="B687">
            <v>3</v>
          </cell>
          <cell r="C687" t="str">
            <v>DRAS</v>
          </cell>
          <cell r="D687">
            <v>33</v>
          </cell>
          <cell r="E687">
            <v>5</v>
          </cell>
          <cell r="F687" t="str">
            <v xml:space="preserve">B </v>
          </cell>
          <cell r="G687">
            <v>0</v>
          </cell>
          <cell r="H687">
            <v>252</v>
          </cell>
          <cell r="I687">
            <v>83871</v>
          </cell>
          <cell r="J687">
            <v>0</v>
          </cell>
          <cell r="K687">
            <v>0</v>
          </cell>
          <cell r="L687">
            <v>0</v>
          </cell>
          <cell r="M687">
            <v>0</v>
          </cell>
          <cell r="N687">
            <v>0</v>
          </cell>
          <cell r="O687">
            <v>1646453</v>
          </cell>
          <cell r="P687">
            <v>0</v>
          </cell>
          <cell r="Q687">
            <v>0</v>
          </cell>
          <cell r="R687">
            <v>17194</v>
          </cell>
          <cell r="S687">
            <v>0</v>
          </cell>
          <cell r="T687">
            <v>92167</v>
          </cell>
          <cell r="U687">
            <v>336938</v>
          </cell>
          <cell r="V687">
            <v>283</v>
          </cell>
          <cell r="W687">
            <v>0</v>
          </cell>
          <cell r="X687">
            <v>0</v>
          </cell>
          <cell r="Y687">
            <v>0</v>
          </cell>
          <cell r="Z687">
            <v>1646453</v>
          </cell>
          <cell r="AA687">
            <v>1756097</v>
          </cell>
          <cell r="AB687" t="str">
            <v>ERAP</v>
          </cell>
          <cell r="AC687">
            <v>1101</v>
          </cell>
          <cell r="AD687">
            <v>2</v>
          </cell>
          <cell r="AE687">
            <v>81698</v>
          </cell>
        </row>
        <row r="688">
          <cell r="A688" t="str">
            <v>SSE</v>
          </cell>
          <cell r="B688">
            <v>3</v>
          </cell>
          <cell r="C688" t="str">
            <v>DRAS</v>
          </cell>
          <cell r="D688">
            <v>33</v>
          </cell>
          <cell r="E688">
            <v>6</v>
          </cell>
          <cell r="F688" t="str">
            <v xml:space="preserve">B </v>
          </cell>
          <cell r="G688">
            <v>0</v>
          </cell>
          <cell r="H688">
            <v>16</v>
          </cell>
          <cell r="I688">
            <v>155529</v>
          </cell>
          <cell r="J688">
            <v>0</v>
          </cell>
          <cell r="K688">
            <v>0</v>
          </cell>
          <cell r="L688">
            <v>0</v>
          </cell>
          <cell r="M688">
            <v>0</v>
          </cell>
          <cell r="N688">
            <v>0</v>
          </cell>
          <cell r="O688">
            <v>1831096</v>
          </cell>
          <cell r="P688">
            <v>0</v>
          </cell>
          <cell r="Q688">
            <v>0</v>
          </cell>
          <cell r="R688">
            <v>29484</v>
          </cell>
          <cell r="S688">
            <v>0</v>
          </cell>
          <cell r="T688">
            <v>86300</v>
          </cell>
          <cell r="U688">
            <v>457773</v>
          </cell>
          <cell r="V688">
            <v>0</v>
          </cell>
          <cell r="W688">
            <v>0</v>
          </cell>
          <cell r="X688">
            <v>0</v>
          </cell>
          <cell r="Y688">
            <v>0</v>
          </cell>
          <cell r="Z688">
            <v>1831096</v>
          </cell>
          <cell r="AA688">
            <v>1946880</v>
          </cell>
          <cell r="AB688" t="str">
            <v>ERAP</v>
          </cell>
          <cell r="AC688">
            <v>1101</v>
          </cell>
          <cell r="AD688">
            <v>2</v>
          </cell>
          <cell r="AE688">
            <v>155529</v>
          </cell>
        </row>
        <row r="689">
          <cell r="A689" t="str">
            <v>SSE</v>
          </cell>
          <cell r="B689">
            <v>3</v>
          </cell>
          <cell r="C689" t="str">
            <v>DRAS</v>
          </cell>
          <cell r="D689">
            <v>33</v>
          </cell>
          <cell r="E689">
            <v>7</v>
          </cell>
          <cell r="F689" t="str">
            <v>A4</v>
          </cell>
          <cell r="G689">
            <v>20</v>
          </cell>
          <cell r="H689">
            <v>6</v>
          </cell>
          <cell r="I689">
            <v>101260</v>
          </cell>
          <cell r="J689">
            <v>0</v>
          </cell>
          <cell r="K689">
            <v>0</v>
          </cell>
          <cell r="L689">
            <v>683</v>
          </cell>
          <cell r="M689">
            <v>0</v>
          </cell>
          <cell r="N689">
            <v>0</v>
          </cell>
          <cell r="O689">
            <v>987623</v>
          </cell>
          <cell r="P689">
            <v>453512</v>
          </cell>
          <cell r="Q689">
            <v>35619</v>
          </cell>
          <cell r="R689">
            <v>0</v>
          </cell>
          <cell r="S689">
            <v>0</v>
          </cell>
          <cell r="T689">
            <v>0</v>
          </cell>
          <cell r="U689">
            <v>372675</v>
          </cell>
          <cell r="V689">
            <v>0</v>
          </cell>
          <cell r="W689">
            <v>13944</v>
          </cell>
          <cell r="X689">
            <v>0</v>
          </cell>
          <cell r="Y689">
            <v>0</v>
          </cell>
          <cell r="Z689">
            <v>1490698</v>
          </cell>
          <cell r="AA689">
            <v>1490698</v>
          </cell>
          <cell r="AB689" t="str">
            <v>ERAP</v>
          </cell>
          <cell r="AC689">
            <v>1101</v>
          </cell>
          <cell r="AD689">
            <v>2</v>
          </cell>
          <cell r="AE689">
            <v>101260</v>
          </cell>
        </row>
        <row r="690">
          <cell r="A690" t="str">
            <v>SSE</v>
          </cell>
          <cell r="B690">
            <v>3</v>
          </cell>
          <cell r="C690" t="str">
            <v>DRAS</v>
          </cell>
          <cell r="D690">
            <v>33</v>
          </cell>
          <cell r="E690">
            <v>7</v>
          </cell>
          <cell r="F690" t="str">
            <v xml:space="preserve">B </v>
          </cell>
          <cell r="G690">
            <v>0</v>
          </cell>
          <cell r="H690">
            <v>10</v>
          </cell>
          <cell r="I690">
            <v>7067</v>
          </cell>
          <cell r="J690">
            <v>0</v>
          </cell>
          <cell r="K690">
            <v>0</v>
          </cell>
          <cell r="L690">
            <v>0</v>
          </cell>
          <cell r="M690">
            <v>0</v>
          </cell>
          <cell r="N690">
            <v>0</v>
          </cell>
          <cell r="O690">
            <v>125046</v>
          </cell>
          <cell r="P690">
            <v>0</v>
          </cell>
          <cell r="Q690">
            <v>0</v>
          </cell>
          <cell r="R690">
            <v>35</v>
          </cell>
          <cell r="S690">
            <v>0</v>
          </cell>
          <cell r="T690">
            <v>0</v>
          </cell>
          <cell r="U690">
            <v>31260</v>
          </cell>
          <cell r="V690">
            <v>0</v>
          </cell>
          <cell r="W690">
            <v>0</v>
          </cell>
          <cell r="X690">
            <v>0</v>
          </cell>
          <cell r="Y690">
            <v>0</v>
          </cell>
          <cell r="Z690">
            <v>125046</v>
          </cell>
          <cell r="AA690">
            <v>125081</v>
          </cell>
          <cell r="AB690" t="str">
            <v>ERAP</v>
          </cell>
          <cell r="AC690">
            <v>1101</v>
          </cell>
          <cell r="AD690">
            <v>2</v>
          </cell>
          <cell r="AE690">
            <v>6603</v>
          </cell>
        </row>
        <row r="691">
          <cell r="A691" t="str">
            <v>SSE</v>
          </cell>
          <cell r="B691">
            <v>3</v>
          </cell>
          <cell r="C691" t="str">
            <v>DRAS</v>
          </cell>
          <cell r="D691">
            <v>33</v>
          </cell>
          <cell r="E691">
            <v>8</v>
          </cell>
          <cell r="F691" t="str">
            <v xml:space="preserve">B </v>
          </cell>
          <cell r="G691">
            <v>0</v>
          </cell>
          <cell r="H691">
            <v>3</v>
          </cell>
          <cell r="I691">
            <v>5759</v>
          </cell>
          <cell r="J691">
            <v>0</v>
          </cell>
          <cell r="K691">
            <v>0</v>
          </cell>
          <cell r="L691">
            <v>0</v>
          </cell>
          <cell r="M691">
            <v>0</v>
          </cell>
          <cell r="N691">
            <v>0</v>
          </cell>
          <cell r="O691">
            <v>119894</v>
          </cell>
          <cell r="P691">
            <v>0</v>
          </cell>
          <cell r="Q691">
            <v>0</v>
          </cell>
          <cell r="R691">
            <v>0</v>
          </cell>
          <cell r="S691">
            <v>0</v>
          </cell>
          <cell r="T691">
            <v>0</v>
          </cell>
          <cell r="U691">
            <v>29973</v>
          </cell>
          <cell r="V691">
            <v>0</v>
          </cell>
          <cell r="W691">
            <v>0</v>
          </cell>
          <cell r="X691">
            <v>0</v>
          </cell>
          <cell r="Y691">
            <v>0</v>
          </cell>
          <cell r="Z691">
            <v>119894</v>
          </cell>
          <cell r="AA691">
            <v>119894</v>
          </cell>
          <cell r="AB691" t="str">
            <v>ERAP</v>
          </cell>
          <cell r="AC691">
            <v>1101</v>
          </cell>
          <cell r="AD691">
            <v>2</v>
          </cell>
          <cell r="AE691">
            <v>5759</v>
          </cell>
        </row>
        <row r="692">
          <cell r="A692" t="str">
            <v>SSE</v>
          </cell>
          <cell r="B692">
            <v>3</v>
          </cell>
          <cell r="C692" t="str">
            <v>DRAS</v>
          </cell>
          <cell r="D692">
            <v>33</v>
          </cell>
          <cell r="E692">
            <v>90</v>
          </cell>
          <cell r="F692" t="str">
            <v>A4</v>
          </cell>
          <cell r="G692">
            <v>20</v>
          </cell>
          <cell r="H692">
            <v>1</v>
          </cell>
          <cell r="I692">
            <v>840</v>
          </cell>
          <cell r="J692">
            <v>0</v>
          </cell>
          <cell r="K692">
            <v>0</v>
          </cell>
          <cell r="L692">
            <v>26</v>
          </cell>
          <cell r="M692">
            <v>0</v>
          </cell>
          <cell r="N692">
            <v>0</v>
          </cell>
          <cell r="O692">
            <v>2293</v>
          </cell>
          <cell r="P692">
            <v>22334</v>
          </cell>
          <cell r="Q692">
            <v>0</v>
          </cell>
          <cell r="R692">
            <v>0</v>
          </cell>
          <cell r="S692">
            <v>0</v>
          </cell>
          <cell r="T692">
            <v>0</v>
          </cell>
          <cell r="U692">
            <v>0</v>
          </cell>
          <cell r="V692">
            <v>0</v>
          </cell>
          <cell r="W692">
            <v>0</v>
          </cell>
          <cell r="X692">
            <v>0</v>
          </cell>
          <cell r="Y692">
            <v>0</v>
          </cell>
          <cell r="Z692">
            <v>24627</v>
          </cell>
          <cell r="AA692">
            <v>24627</v>
          </cell>
          <cell r="AB692" t="str">
            <v>ERAP</v>
          </cell>
          <cell r="AC692">
            <v>1101</v>
          </cell>
          <cell r="AD692">
            <v>2</v>
          </cell>
          <cell r="AE692">
            <v>840</v>
          </cell>
        </row>
        <row r="693">
          <cell r="A693" t="str">
            <v>SSE</v>
          </cell>
          <cell r="B693">
            <v>3</v>
          </cell>
          <cell r="C693" t="str">
            <v>DRAS</v>
          </cell>
          <cell r="D693">
            <v>34</v>
          </cell>
          <cell r="E693">
            <v>1</v>
          </cell>
          <cell r="F693" t="str">
            <v xml:space="preserve">B </v>
          </cell>
          <cell r="G693">
            <v>1</v>
          </cell>
          <cell r="H693">
            <v>1317</v>
          </cell>
          <cell r="I693">
            <v>28666</v>
          </cell>
          <cell r="J693">
            <v>0</v>
          </cell>
          <cell r="K693">
            <v>0</v>
          </cell>
          <cell r="L693">
            <v>0</v>
          </cell>
          <cell r="M693">
            <v>0</v>
          </cell>
          <cell r="N693">
            <v>0</v>
          </cell>
          <cell r="O693">
            <v>461455</v>
          </cell>
          <cell r="P693">
            <v>0</v>
          </cell>
          <cell r="Q693">
            <v>0</v>
          </cell>
          <cell r="R693">
            <v>7240</v>
          </cell>
          <cell r="S693">
            <v>0</v>
          </cell>
          <cell r="T693">
            <v>129669</v>
          </cell>
          <cell r="U693">
            <v>0</v>
          </cell>
          <cell r="V693">
            <v>282</v>
          </cell>
          <cell r="W693">
            <v>0</v>
          </cell>
          <cell r="X693">
            <v>0</v>
          </cell>
          <cell r="Y693">
            <v>0</v>
          </cell>
          <cell r="Z693">
            <v>461455</v>
          </cell>
          <cell r="AA693">
            <v>598646</v>
          </cell>
          <cell r="AB693" t="str">
            <v>RPEL</v>
          </cell>
          <cell r="AC693">
            <v>1101</v>
          </cell>
          <cell r="AD693">
            <v>2</v>
          </cell>
          <cell r="AE693">
            <v>20726</v>
          </cell>
        </row>
        <row r="694">
          <cell r="A694" t="str">
            <v>SSE</v>
          </cell>
          <cell r="B694">
            <v>3</v>
          </cell>
          <cell r="C694" t="str">
            <v>DRAS</v>
          </cell>
          <cell r="D694">
            <v>34</v>
          </cell>
          <cell r="E694">
            <v>1</v>
          </cell>
          <cell r="F694" t="str">
            <v xml:space="preserve">B </v>
          </cell>
          <cell r="G694">
            <v>2</v>
          </cell>
          <cell r="H694">
            <v>818</v>
          </cell>
          <cell r="I694">
            <v>33310</v>
          </cell>
          <cell r="J694">
            <v>0</v>
          </cell>
          <cell r="K694">
            <v>0</v>
          </cell>
          <cell r="L694">
            <v>0</v>
          </cell>
          <cell r="M694">
            <v>0</v>
          </cell>
          <cell r="N694">
            <v>0</v>
          </cell>
          <cell r="O694">
            <v>646045</v>
          </cell>
          <cell r="P694">
            <v>0</v>
          </cell>
          <cell r="Q694">
            <v>0</v>
          </cell>
          <cell r="R694">
            <v>6598</v>
          </cell>
          <cell r="S694">
            <v>0</v>
          </cell>
          <cell r="T694">
            <v>18929</v>
          </cell>
          <cell r="U694">
            <v>109798</v>
          </cell>
          <cell r="V694">
            <v>659</v>
          </cell>
          <cell r="W694">
            <v>0</v>
          </cell>
          <cell r="X694">
            <v>0</v>
          </cell>
          <cell r="Y694">
            <v>0</v>
          </cell>
          <cell r="Z694">
            <v>646045</v>
          </cell>
          <cell r="AA694">
            <v>672231</v>
          </cell>
          <cell r="AB694" t="str">
            <v>RPEL</v>
          </cell>
          <cell r="AC694">
            <v>1101</v>
          </cell>
          <cell r="AD694">
            <v>2</v>
          </cell>
          <cell r="AE694">
            <v>33310</v>
          </cell>
        </row>
        <row r="695">
          <cell r="A695" t="str">
            <v>SSE</v>
          </cell>
          <cell r="B695">
            <v>3</v>
          </cell>
          <cell r="C695" t="str">
            <v>DRAS</v>
          </cell>
          <cell r="D695">
            <v>34</v>
          </cell>
          <cell r="E695">
            <v>1</v>
          </cell>
          <cell r="F695" t="str">
            <v xml:space="preserve">B </v>
          </cell>
          <cell r="G695">
            <v>3</v>
          </cell>
          <cell r="H695">
            <v>2152</v>
          </cell>
          <cell r="I695">
            <v>156445</v>
          </cell>
          <cell r="J695">
            <v>0</v>
          </cell>
          <cell r="K695">
            <v>0</v>
          </cell>
          <cell r="L695">
            <v>0</v>
          </cell>
          <cell r="M695">
            <v>0</v>
          </cell>
          <cell r="N695">
            <v>0</v>
          </cell>
          <cell r="O695">
            <v>3034121</v>
          </cell>
          <cell r="P695">
            <v>0</v>
          </cell>
          <cell r="Q695">
            <v>0</v>
          </cell>
          <cell r="R695">
            <v>25576</v>
          </cell>
          <cell r="S695">
            <v>0</v>
          </cell>
          <cell r="T695">
            <v>49864</v>
          </cell>
          <cell r="U695">
            <v>515824</v>
          </cell>
          <cell r="V695">
            <v>1034</v>
          </cell>
          <cell r="W695">
            <v>0</v>
          </cell>
          <cell r="X695">
            <v>0</v>
          </cell>
          <cell r="Y695">
            <v>0</v>
          </cell>
          <cell r="Z695">
            <v>3034121</v>
          </cell>
          <cell r="AA695">
            <v>3110595</v>
          </cell>
          <cell r="AB695" t="str">
            <v>RPEL</v>
          </cell>
          <cell r="AC695">
            <v>1101</v>
          </cell>
          <cell r="AD695">
            <v>2</v>
          </cell>
          <cell r="AE695">
            <v>156445</v>
          </cell>
        </row>
        <row r="696">
          <cell r="A696" t="str">
            <v>SSE</v>
          </cell>
          <cell r="B696">
            <v>3</v>
          </cell>
          <cell r="C696" t="str">
            <v>DRAS</v>
          </cell>
          <cell r="D696">
            <v>34</v>
          </cell>
          <cell r="E696">
            <v>1</v>
          </cell>
          <cell r="F696" t="str">
            <v xml:space="preserve">B </v>
          </cell>
          <cell r="G696">
            <v>4</v>
          </cell>
          <cell r="H696">
            <v>532</v>
          </cell>
          <cell r="I696">
            <v>63390</v>
          </cell>
          <cell r="J696">
            <v>0</v>
          </cell>
          <cell r="K696">
            <v>0</v>
          </cell>
          <cell r="L696">
            <v>0</v>
          </cell>
          <cell r="M696">
            <v>0</v>
          </cell>
          <cell r="N696">
            <v>0</v>
          </cell>
          <cell r="O696">
            <v>1229552</v>
          </cell>
          <cell r="P696">
            <v>0</v>
          </cell>
          <cell r="Q696">
            <v>0</v>
          </cell>
          <cell r="R696">
            <v>17372</v>
          </cell>
          <cell r="S696">
            <v>0</v>
          </cell>
          <cell r="T696">
            <v>20389</v>
          </cell>
          <cell r="U696">
            <v>209028</v>
          </cell>
          <cell r="V696">
            <v>376</v>
          </cell>
          <cell r="W696">
            <v>0</v>
          </cell>
          <cell r="X696">
            <v>0</v>
          </cell>
          <cell r="Y696">
            <v>0</v>
          </cell>
          <cell r="Z696">
            <v>1229552</v>
          </cell>
          <cell r="AA696">
            <v>1267689</v>
          </cell>
          <cell r="AB696" t="str">
            <v>RPEL</v>
          </cell>
          <cell r="AC696">
            <v>1101</v>
          </cell>
          <cell r="AD696">
            <v>2</v>
          </cell>
          <cell r="AE696">
            <v>63390</v>
          </cell>
        </row>
        <row r="697">
          <cell r="A697" t="str">
            <v>SSE</v>
          </cell>
          <cell r="B697">
            <v>3</v>
          </cell>
          <cell r="C697" t="str">
            <v>DRAS</v>
          </cell>
          <cell r="D697">
            <v>34</v>
          </cell>
          <cell r="E697">
            <v>1</v>
          </cell>
          <cell r="F697" t="str">
            <v xml:space="preserve">B </v>
          </cell>
          <cell r="G697">
            <v>5</v>
          </cell>
          <cell r="H697">
            <v>146</v>
          </cell>
          <cell r="I697">
            <v>24730</v>
          </cell>
          <cell r="J697">
            <v>0</v>
          </cell>
          <cell r="K697">
            <v>0</v>
          </cell>
          <cell r="L697">
            <v>0</v>
          </cell>
          <cell r="M697">
            <v>0</v>
          </cell>
          <cell r="N697">
            <v>0</v>
          </cell>
          <cell r="O697">
            <v>479639</v>
          </cell>
          <cell r="P697">
            <v>0</v>
          </cell>
          <cell r="Q697">
            <v>0</v>
          </cell>
          <cell r="R697">
            <v>6148</v>
          </cell>
          <cell r="S697">
            <v>0</v>
          </cell>
          <cell r="T697">
            <v>9839</v>
          </cell>
          <cell r="U697">
            <v>81537</v>
          </cell>
          <cell r="V697">
            <v>0</v>
          </cell>
          <cell r="W697">
            <v>0</v>
          </cell>
          <cell r="X697">
            <v>0</v>
          </cell>
          <cell r="Y697">
            <v>0</v>
          </cell>
          <cell r="Z697">
            <v>479639</v>
          </cell>
          <cell r="AA697">
            <v>495626</v>
          </cell>
          <cell r="AB697" t="str">
            <v>RPEL</v>
          </cell>
          <cell r="AC697">
            <v>1101</v>
          </cell>
          <cell r="AD697">
            <v>2</v>
          </cell>
          <cell r="AE697">
            <v>24730</v>
          </cell>
        </row>
        <row r="698">
          <cell r="A698" t="str">
            <v>SSE</v>
          </cell>
          <cell r="B698">
            <v>3</v>
          </cell>
          <cell r="C698" t="str">
            <v>DRAS</v>
          </cell>
          <cell r="D698">
            <v>34</v>
          </cell>
          <cell r="E698">
            <v>1</v>
          </cell>
          <cell r="F698" t="str">
            <v xml:space="preserve">B </v>
          </cell>
          <cell r="G698">
            <v>6</v>
          </cell>
          <cell r="H698">
            <v>87</v>
          </cell>
          <cell r="I698">
            <v>20669</v>
          </cell>
          <cell r="J698">
            <v>0</v>
          </cell>
          <cell r="K698">
            <v>0</v>
          </cell>
          <cell r="L698">
            <v>0</v>
          </cell>
          <cell r="M698">
            <v>0</v>
          </cell>
          <cell r="N698">
            <v>0</v>
          </cell>
          <cell r="O698">
            <v>400909</v>
          </cell>
          <cell r="P698">
            <v>0</v>
          </cell>
          <cell r="Q698">
            <v>0</v>
          </cell>
          <cell r="R698">
            <v>5396</v>
          </cell>
          <cell r="S698">
            <v>0</v>
          </cell>
          <cell r="T698">
            <v>10672</v>
          </cell>
          <cell r="U698">
            <v>68170</v>
          </cell>
          <cell r="V698">
            <v>377</v>
          </cell>
          <cell r="W698">
            <v>0</v>
          </cell>
          <cell r="X698">
            <v>0</v>
          </cell>
          <cell r="Y698">
            <v>0</v>
          </cell>
          <cell r="Z698">
            <v>400909</v>
          </cell>
          <cell r="AA698">
            <v>417354</v>
          </cell>
          <cell r="AB698" t="str">
            <v>RPEL</v>
          </cell>
          <cell r="AC698">
            <v>1101</v>
          </cell>
          <cell r="AD698">
            <v>2</v>
          </cell>
          <cell r="AE698">
            <v>20669</v>
          </cell>
        </row>
        <row r="699">
          <cell r="A699" t="str">
            <v>SSE</v>
          </cell>
          <cell r="B699">
            <v>3</v>
          </cell>
          <cell r="C699" t="str">
            <v>DRAS</v>
          </cell>
          <cell r="D699">
            <v>34</v>
          </cell>
          <cell r="E699">
            <v>1</v>
          </cell>
          <cell r="F699" t="str">
            <v xml:space="preserve">B </v>
          </cell>
          <cell r="G699">
            <v>7</v>
          </cell>
          <cell r="H699">
            <v>13</v>
          </cell>
          <cell r="I699">
            <v>4403</v>
          </cell>
          <cell r="J699">
            <v>0</v>
          </cell>
          <cell r="K699">
            <v>0</v>
          </cell>
          <cell r="L699">
            <v>0</v>
          </cell>
          <cell r="M699">
            <v>0</v>
          </cell>
          <cell r="N699">
            <v>0</v>
          </cell>
          <cell r="O699">
            <v>88612</v>
          </cell>
          <cell r="P699">
            <v>0</v>
          </cell>
          <cell r="Q699">
            <v>0</v>
          </cell>
          <cell r="R699">
            <v>511</v>
          </cell>
          <cell r="S699">
            <v>0</v>
          </cell>
          <cell r="T699">
            <v>11589</v>
          </cell>
          <cell r="U699">
            <v>17730</v>
          </cell>
          <cell r="V699">
            <v>0</v>
          </cell>
          <cell r="W699">
            <v>0</v>
          </cell>
          <cell r="X699">
            <v>0</v>
          </cell>
          <cell r="Y699">
            <v>0</v>
          </cell>
          <cell r="Z699">
            <v>88612</v>
          </cell>
          <cell r="AA699">
            <v>100712</v>
          </cell>
          <cell r="AB699" t="str">
            <v>RPEL</v>
          </cell>
          <cell r="AC699">
            <v>1101</v>
          </cell>
          <cell r="AD699">
            <v>2</v>
          </cell>
          <cell r="AE699">
            <v>4403</v>
          </cell>
        </row>
        <row r="700">
          <cell r="A700" t="str">
            <v>SSE</v>
          </cell>
          <cell r="B700">
            <v>3</v>
          </cell>
          <cell r="C700" t="str">
            <v>DRAS</v>
          </cell>
          <cell r="D700">
            <v>34</v>
          </cell>
          <cell r="E700">
            <v>1</v>
          </cell>
          <cell r="F700" t="str">
            <v xml:space="preserve">B </v>
          </cell>
          <cell r="G700">
            <v>8</v>
          </cell>
          <cell r="H700">
            <v>6</v>
          </cell>
          <cell r="I700">
            <v>2648</v>
          </cell>
          <cell r="J700">
            <v>0</v>
          </cell>
          <cell r="K700">
            <v>0</v>
          </cell>
          <cell r="L700">
            <v>0</v>
          </cell>
          <cell r="M700">
            <v>0</v>
          </cell>
          <cell r="N700">
            <v>0</v>
          </cell>
          <cell r="O700">
            <v>53285</v>
          </cell>
          <cell r="P700">
            <v>0</v>
          </cell>
          <cell r="Q700">
            <v>0</v>
          </cell>
          <cell r="R700">
            <v>743</v>
          </cell>
          <cell r="S700">
            <v>0</v>
          </cell>
          <cell r="T700">
            <v>295</v>
          </cell>
          <cell r="U700">
            <v>10658</v>
          </cell>
          <cell r="V700">
            <v>94</v>
          </cell>
          <cell r="W700">
            <v>0</v>
          </cell>
          <cell r="X700">
            <v>0</v>
          </cell>
          <cell r="Y700">
            <v>0</v>
          </cell>
          <cell r="Z700">
            <v>53285</v>
          </cell>
          <cell r="AA700">
            <v>54417</v>
          </cell>
          <cell r="AB700" t="str">
            <v>RPEL</v>
          </cell>
          <cell r="AC700">
            <v>1101</v>
          </cell>
          <cell r="AD700">
            <v>2</v>
          </cell>
          <cell r="AE700">
            <v>2648</v>
          </cell>
        </row>
        <row r="701">
          <cell r="A701" t="str">
            <v>SSE</v>
          </cell>
          <cell r="B701">
            <v>3</v>
          </cell>
          <cell r="C701" t="str">
            <v>DRAS</v>
          </cell>
          <cell r="D701">
            <v>34</v>
          </cell>
          <cell r="E701">
            <v>1</v>
          </cell>
          <cell r="F701" t="str">
            <v xml:space="preserve">B </v>
          </cell>
          <cell r="G701">
            <v>9</v>
          </cell>
          <cell r="H701">
            <v>4</v>
          </cell>
          <cell r="I701">
            <v>2659</v>
          </cell>
          <cell r="J701">
            <v>0</v>
          </cell>
          <cell r="K701">
            <v>0</v>
          </cell>
          <cell r="L701">
            <v>0</v>
          </cell>
          <cell r="M701">
            <v>0</v>
          </cell>
          <cell r="N701">
            <v>0</v>
          </cell>
          <cell r="O701">
            <v>57068</v>
          </cell>
          <cell r="P701">
            <v>0</v>
          </cell>
          <cell r="Q701">
            <v>0</v>
          </cell>
          <cell r="R701">
            <v>161</v>
          </cell>
          <cell r="S701">
            <v>0</v>
          </cell>
          <cell r="T701">
            <v>12765</v>
          </cell>
          <cell r="U701">
            <v>14267</v>
          </cell>
          <cell r="V701">
            <v>283</v>
          </cell>
          <cell r="W701">
            <v>0</v>
          </cell>
          <cell r="X701">
            <v>0</v>
          </cell>
          <cell r="Y701">
            <v>0</v>
          </cell>
          <cell r="Z701">
            <v>57068</v>
          </cell>
          <cell r="AA701">
            <v>70277</v>
          </cell>
          <cell r="AB701" t="str">
            <v>RPEL</v>
          </cell>
          <cell r="AC701">
            <v>1101</v>
          </cell>
          <cell r="AD701">
            <v>2</v>
          </cell>
          <cell r="AE701">
            <v>2659</v>
          </cell>
        </row>
        <row r="702">
          <cell r="A702" t="str">
            <v>SSE</v>
          </cell>
          <cell r="B702">
            <v>3</v>
          </cell>
          <cell r="C702" t="str">
            <v>DRAS</v>
          </cell>
          <cell r="D702">
            <v>34</v>
          </cell>
          <cell r="E702">
            <v>1</v>
          </cell>
          <cell r="F702" t="str">
            <v xml:space="preserve">B </v>
          </cell>
          <cell r="G702">
            <v>11</v>
          </cell>
          <cell r="H702">
            <v>1940</v>
          </cell>
          <cell r="I702">
            <v>44937</v>
          </cell>
          <cell r="J702">
            <v>0</v>
          </cell>
          <cell r="K702">
            <v>0</v>
          </cell>
          <cell r="L702">
            <v>0</v>
          </cell>
          <cell r="M702">
            <v>0</v>
          </cell>
          <cell r="N702">
            <v>0</v>
          </cell>
          <cell r="O702">
            <v>253328</v>
          </cell>
          <cell r="P702">
            <v>0</v>
          </cell>
          <cell r="Q702">
            <v>0</v>
          </cell>
          <cell r="R702">
            <v>2804</v>
          </cell>
          <cell r="S702">
            <v>0</v>
          </cell>
          <cell r="T702">
            <v>26443</v>
          </cell>
          <cell r="U702">
            <v>0</v>
          </cell>
          <cell r="V702">
            <v>376</v>
          </cell>
          <cell r="W702">
            <v>0</v>
          </cell>
          <cell r="X702">
            <v>0</v>
          </cell>
          <cell r="Y702">
            <v>0</v>
          </cell>
          <cell r="Z702">
            <v>253328</v>
          </cell>
          <cell r="AA702">
            <v>282951</v>
          </cell>
          <cell r="AB702" t="str">
            <v>RPEL</v>
          </cell>
          <cell r="AC702">
            <v>1101</v>
          </cell>
          <cell r="AD702">
            <v>2</v>
          </cell>
          <cell r="AE702">
            <v>29907</v>
          </cell>
        </row>
        <row r="703">
          <cell r="A703" t="str">
            <v>SSE</v>
          </cell>
          <cell r="B703">
            <v>3</v>
          </cell>
          <cell r="C703" t="str">
            <v>DRAS</v>
          </cell>
          <cell r="D703">
            <v>34</v>
          </cell>
          <cell r="E703">
            <v>1</v>
          </cell>
          <cell r="F703" t="str">
            <v xml:space="preserve">B </v>
          </cell>
          <cell r="G703">
            <v>12</v>
          </cell>
          <cell r="H703">
            <v>1904</v>
          </cell>
          <cell r="I703">
            <v>112252</v>
          </cell>
          <cell r="J703">
            <v>0</v>
          </cell>
          <cell r="K703">
            <v>0</v>
          </cell>
          <cell r="L703">
            <v>0</v>
          </cell>
          <cell r="M703">
            <v>0</v>
          </cell>
          <cell r="N703">
            <v>0</v>
          </cell>
          <cell r="O703">
            <v>1029976</v>
          </cell>
          <cell r="P703">
            <v>0</v>
          </cell>
          <cell r="Q703">
            <v>0</v>
          </cell>
          <cell r="R703">
            <v>9988</v>
          </cell>
          <cell r="S703">
            <v>0</v>
          </cell>
          <cell r="T703">
            <v>10342</v>
          </cell>
          <cell r="U703">
            <v>175204</v>
          </cell>
          <cell r="V703">
            <v>1128</v>
          </cell>
          <cell r="W703">
            <v>0</v>
          </cell>
          <cell r="X703">
            <v>0</v>
          </cell>
          <cell r="Y703">
            <v>0</v>
          </cell>
          <cell r="Z703">
            <v>1029976</v>
          </cell>
          <cell r="AA703">
            <v>1051434</v>
          </cell>
          <cell r="AB703" t="str">
            <v>RPEL</v>
          </cell>
          <cell r="AC703">
            <v>1101</v>
          </cell>
          <cell r="AD703">
            <v>2</v>
          </cell>
          <cell r="AE703">
            <v>112252</v>
          </cell>
        </row>
        <row r="704">
          <cell r="A704" t="str">
            <v>SSE</v>
          </cell>
          <cell r="B704">
            <v>3</v>
          </cell>
          <cell r="C704" t="str">
            <v>DRAS</v>
          </cell>
          <cell r="D704">
            <v>34</v>
          </cell>
          <cell r="E704">
            <v>1</v>
          </cell>
          <cell r="F704" t="str">
            <v xml:space="preserve">B </v>
          </cell>
          <cell r="G704">
            <v>13</v>
          </cell>
          <cell r="H704">
            <v>156</v>
          </cell>
          <cell r="I704">
            <v>17808</v>
          </cell>
          <cell r="J704">
            <v>0</v>
          </cell>
          <cell r="K704">
            <v>0</v>
          </cell>
          <cell r="L704">
            <v>0</v>
          </cell>
          <cell r="M704">
            <v>0</v>
          </cell>
          <cell r="N704">
            <v>0</v>
          </cell>
          <cell r="O704">
            <v>205752</v>
          </cell>
          <cell r="P704">
            <v>0</v>
          </cell>
          <cell r="Q704">
            <v>0</v>
          </cell>
          <cell r="R704">
            <v>2158</v>
          </cell>
          <cell r="S704">
            <v>0</v>
          </cell>
          <cell r="T704">
            <v>2642</v>
          </cell>
          <cell r="U704">
            <v>34979</v>
          </cell>
          <cell r="V704">
            <v>282</v>
          </cell>
          <cell r="W704">
            <v>0</v>
          </cell>
          <cell r="X704">
            <v>0</v>
          </cell>
          <cell r="Y704">
            <v>0</v>
          </cell>
          <cell r="Z704">
            <v>205752</v>
          </cell>
          <cell r="AA704">
            <v>210834</v>
          </cell>
          <cell r="AB704" t="str">
            <v>RPEL</v>
          </cell>
          <cell r="AC704">
            <v>1101</v>
          </cell>
          <cell r="AD704">
            <v>2</v>
          </cell>
          <cell r="AE704">
            <v>17808</v>
          </cell>
        </row>
        <row r="705">
          <cell r="A705" t="str">
            <v>SSE</v>
          </cell>
          <cell r="B705">
            <v>3</v>
          </cell>
          <cell r="C705" t="str">
            <v>DRAS</v>
          </cell>
          <cell r="D705">
            <v>34</v>
          </cell>
          <cell r="E705">
            <v>1</v>
          </cell>
          <cell r="F705" t="str">
            <v xml:space="preserve">B </v>
          </cell>
          <cell r="G705">
            <v>14</v>
          </cell>
          <cell r="H705">
            <v>15</v>
          </cell>
          <cell r="I705">
            <v>2248</v>
          </cell>
          <cell r="J705">
            <v>0</v>
          </cell>
          <cell r="K705">
            <v>0</v>
          </cell>
          <cell r="L705">
            <v>0</v>
          </cell>
          <cell r="M705">
            <v>0</v>
          </cell>
          <cell r="N705">
            <v>0</v>
          </cell>
          <cell r="O705">
            <v>28609</v>
          </cell>
          <cell r="P705">
            <v>0</v>
          </cell>
          <cell r="Q705">
            <v>0</v>
          </cell>
          <cell r="R705">
            <v>261</v>
          </cell>
          <cell r="S705">
            <v>0</v>
          </cell>
          <cell r="T705">
            <v>1808</v>
          </cell>
          <cell r="U705">
            <v>4865</v>
          </cell>
          <cell r="V705">
            <v>0</v>
          </cell>
          <cell r="W705">
            <v>0</v>
          </cell>
          <cell r="X705">
            <v>0</v>
          </cell>
          <cell r="Y705">
            <v>0</v>
          </cell>
          <cell r="Z705">
            <v>28609</v>
          </cell>
          <cell r="AA705">
            <v>30678</v>
          </cell>
          <cell r="AB705" t="str">
            <v>RPEL</v>
          </cell>
          <cell r="AC705">
            <v>1101</v>
          </cell>
          <cell r="AD705">
            <v>2</v>
          </cell>
          <cell r="AE705">
            <v>2248</v>
          </cell>
        </row>
        <row r="706">
          <cell r="A706" t="str">
            <v>SSE</v>
          </cell>
          <cell r="B706">
            <v>3</v>
          </cell>
          <cell r="C706" t="str">
            <v>DRAS</v>
          </cell>
          <cell r="D706">
            <v>34</v>
          </cell>
          <cell r="E706">
            <v>1</v>
          </cell>
          <cell r="F706" t="str">
            <v xml:space="preserve">B </v>
          </cell>
          <cell r="G706">
            <v>15</v>
          </cell>
          <cell r="H706">
            <v>14</v>
          </cell>
          <cell r="I706">
            <v>1512</v>
          </cell>
          <cell r="J706">
            <v>0</v>
          </cell>
          <cell r="K706">
            <v>0</v>
          </cell>
          <cell r="L706">
            <v>0</v>
          </cell>
          <cell r="M706">
            <v>0</v>
          </cell>
          <cell r="N706">
            <v>0</v>
          </cell>
          <cell r="O706">
            <v>16421</v>
          </cell>
          <cell r="P706">
            <v>0</v>
          </cell>
          <cell r="Q706">
            <v>0</v>
          </cell>
          <cell r="R706">
            <v>442</v>
          </cell>
          <cell r="S706">
            <v>0</v>
          </cell>
          <cell r="T706">
            <v>0</v>
          </cell>
          <cell r="U706">
            <v>1203</v>
          </cell>
          <cell r="V706">
            <v>0</v>
          </cell>
          <cell r="W706">
            <v>0</v>
          </cell>
          <cell r="X706">
            <v>0</v>
          </cell>
          <cell r="Y706">
            <v>0</v>
          </cell>
          <cell r="Z706">
            <v>16421</v>
          </cell>
          <cell r="AA706">
            <v>16863</v>
          </cell>
          <cell r="AB706" t="str">
            <v>RPEL</v>
          </cell>
          <cell r="AC706">
            <v>1101</v>
          </cell>
          <cell r="AD706">
            <v>2</v>
          </cell>
          <cell r="AE706">
            <v>1512</v>
          </cell>
        </row>
        <row r="707">
          <cell r="A707" t="str">
            <v>SSE</v>
          </cell>
          <cell r="B707">
            <v>3</v>
          </cell>
          <cell r="C707" t="str">
            <v>DRAS</v>
          </cell>
          <cell r="D707">
            <v>34</v>
          </cell>
          <cell r="E707">
            <v>2</v>
          </cell>
          <cell r="F707" t="str">
            <v xml:space="preserve">B </v>
          </cell>
          <cell r="G707">
            <v>0</v>
          </cell>
          <cell r="H707">
            <v>14</v>
          </cell>
          <cell r="I707">
            <v>8109</v>
          </cell>
          <cell r="J707">
            <v>0</v>
          </cell>
          <cell r="K707">
            <v>0</v>
          </cell>
          <cell r="L707">
            <v>0</v>
          </cell>
          <cell r="M707">
            <v>0</v>
          </cell>
          <cell r="N707">
            <v>0</v>
          </cell>
          <cell r="O707">
            <v>168815</v>
          </cell>
          <cell r="P707">
            <v>0</v>
          </cell>
          <cell r="Q707">
            <v>0</v>
          </cell>
          <cell r="R707">
            <v>2878</v>
          </cell>
          <cell r="S707">
            <v>0</v>
          </cell>
          <cell r="T707">
            <v>64</v>
          </cell>
          <cell r="U707">
            <v>42203</v>
          </cell>
          <cell r="V707">
            <v>0</v>
          </cell>
          <cell r="W707">
            <v>0</v>
          </cell>
          <cell r="X707">
            <v>0</v>
          </cell>
          <cell r="Y707">
            <v>0</v>
          </cell>
          <cell r="Z707">
            <v>168815</v>
          </cell>
          <cell r="AA707">
            <v>171757</v>
          </cell>
          <cell r="AB707" t="str">
            <v>RPEL</v>
          </cell>
          <cell r="AC707">
            <v>1101</v>
          </cell>
          <cell r="AD707">
            <v>2</v>
          </cell>
          <cell r="AE707">
            <v>8054</v>
          </cell>
        </row>
        <row r="708">
          <cell r="A708" t="str">
            <v>SSE</v>
          </cell>
          <cell r="B708">
            <v>3</v>
          </cell>
          <cell r="C708" t="str">
            <v>DRAS</v>
          </cell>
          <cell r="D708">
            <v>34</v>
          </cell>
          <cell r="E708">
            <v>3</v>
          </cell>
          <cell r="F708" t="str">
            <v xml:space="preserve">B </v>
          </cell>
          <cell r="G708">
            <v>0</v>
          </cell>
          <cell r="H708">
            <v>658</v>
          </cell>
          <cell r="I708">
            <v>126531</v>
          </cell>
          <cell r="J708">
            <v>0</v>
          </cell>
          <cell r="K708">
            <v>0</v>
          </cell>
          <cell r="L708">
            <v>0</v>
          </cell>
          <cell r="M708">
            <v>0</v>
          </cell>
          <cell r="N708">
            <v>0</v>
          </cell>
          <cell r="O708">
            <v>2634661</v>
          </cell>
          <cell r="P708">
            <v>0</v>
          </cell>
          <cell r="Q708">
            <v>0</v>
          </cell>
          <cell r="R708">
            <v>31014</v>
          </cell>
          <cell r="S708">
            <v>0</v>
          </cell>
          <cell r="T708">
            <v>290759</v>
          </cell>
          <cell r="U708">
            <v>638754</v>
          </cell>
          <cell r="V708">
            <v>11118</v>
          </cell>
          <cell r="W708">
            <v>0</v>
          </cell>
          <cell r="X708">
            <v>0</v>
          </cell>
          <cell r="Y708">
            <v>0</v>
          </cell>
          <cell r="Z708">
            <v>2634661</v>
          </cell>
          <cell r="AA708">
            <v>2967552</v>
          </cell>
          <cell r="AB708" t="str">
            <v>RPEL</v>
          </cell>
          <cell r="AC708">
            <v>1101</v>
          </cell>
          <cell r="AD708">
            <v>2</v>
          </cell>
          <cell r="AE708">
            <v>119238</v>
          </cell>
        </row>
        <row r="709">
          <cell r="A709" t="str">
            <v>SSE</v>
          </cell>
          <cell r="B709">
            <v>3</v>
          </cell>
          <cell r="C709" t="str">
            <v>DRAS</v>
          </cell>
          <cell r="D709">
            <v>34</v>
          </cell>
          <cell r="E709">
            <v>4</v>
          </cell>
          <cell r="F709" t="str">
            <v xml:space="preserve">B </v>
          </cell>
          <cell r="G709">
            <v>0</v>
          </cell>
          <cell r="H709">
            <v>9141</v>
          </cell>
          <cell r="I709">
            <v>1491058</v>
          </cell>
          <cell r="J709">
            <v>0</v>
          </cell>
          <cell r="K709">
            <v>0</v>
          </cell>
          <cell r="L709">
            <v>0</v>
          </cell>
          <cell r="M709">
            <v>0</v>
          </cell>
          <cell r="N709">
            <v>0</v>
          </cell>
          <cell r="O709">
            <v>14050090</v>
          </cell>
          <cell r="P709">
            <v>0</v>
          </cell>
          <cell r="Q709">
            <v>0</v>
          </cell>
          <cell r="R709">
            <v>19</v>
          </cell>
          <cell r="S709">
            <v>0</v>
          </cell>
          <cell r="T709">
            <v>771271</v>
          </cell>
          <cell r="U709">
            <v>0</v>
          </cell>
          <cell r="V709">
            <v>355573</v>
          </cell>
          <cell r="W709">
            <v>0</v>
          </cell>
          <cell r="X709">
            <v>0</v>
          </cell>
          <cell r="Y709">
            <v>0</v>
          </cell>
          <cell r="Z709">
            <v>14050090</v>
          </cell>
          <cell r="AA709">
            <v>15176953</v>
          </cell>
          <cell r="AB709" t="str">
            <v>RPEL</v>
          </cell>
          <cell r="AC709">
            <v>1101</v>
          </cell>
          <cell r="AD709">
            <v>2</v>
          </cell>
          <cell r="AE709">
            <v>1426454</v>
          </cell>
        </row>
        <row r="710">
          <cell r="A710" t="str">
            <v>SMA</v>
          </cell>
          <cell r="B710">
            <v>4</v>
          </cell>
          <cell r="C710" t="str">
            <v>DRMS</v>
          </cell>
          <cell r="D710">
            <v>41</v>
          </cell>
          <cell r="E710">
            <v>1</v>
          </cell>
          <cell r="F710" t="str">
            <v>A4</v>
          </cell>
          <cell r="G710">
            <v>20</v>
          </cell>
          <cell r="H710">
            <v>3</v>
          </cell>
          <cell r="I710">
            <v>2993</v>
          </cell>
          <cell r="J710">
            <v>0</v>
          </cell>
          <cell r="K710">
            <v>0</v>
          </cell>
          <cell r="L710">
            <v>30</v>
          </cell>
          <cell r="M710">
            <v>0</v>
          </cell>
          <cell r="N710">
            <v>0</v>
          </cell>
          <cell r="O710">
            <v>33992</v>
          </cell>
          <cell r="P710">
            <v>22991</v>
          </cell>
          <cell r="Q710">
            <v>757</v>
          </cell>
          <cell r="R710">
            <v>0</v>
          </cell>
          <cell r="S710">
            <v>0</v>
          </cell>
          <cell r="T710">
            <v>0</v>
          </cell>
          <cell r="U710">
            <v>13999</v>
          </cell>
          <cell r="V710">
            <v>0</v>
          </cell>
          <cell r="W710">
            <v>783</v>
          </cell>
          <cell r="X710">
            <v>0</v>
          </cell>
          <cell r="Y710">
            <v>1683</v>
          </cell>
          <cell r="Z710">
            <v>58523</v>
          </cell>
          <cell r="AA710">
            <v>60206</v>
          </cell>
          <cell r="AB710" t="str">
            <v>ERGT</v>
          </cell>
          <cell r="AC710">
            <v>1101</v>
          </cell>
          <cell r="AD710">
            <v>2</v>
          </cell>
          <cell r="AE710">
            <v>2993</v>
          </cell>
        </row>
        <row r="711">
          <cell r="A711" t="str">
            <v>SMA</v>
          </cell>
          <cell r="B711">
            <v>4</v>
          </cell>
          <cell r="C711" t="str">
            <v>DRMS</v>
          </cell>
          <cell r="D711">
            <v>41</v>
          </cell>
          <cell r="E711">
            <v>1</v>
          </cell>
          <cell r="F711" t="str">
            <v xml:space="preserve">B </v>
          </cell>
          <cell r="G711">
            <v>1</v>
          </cell>
          <cell r="H711">
            <v>4404</v>
          </cell>
          <cell r="I711">
            <v>98497</v>
          </cell>
          <cell r="J711">
            <v>0</v>
          </cell>
          <cell r="K711">
            <v>0</v>
          </cell>
          <cell r="L711">
            <v>0</v>
          </cell>
          <cell r="M711">
            <v>0</v>
          </cell>
          <cell r="N711">
            <v>0</v>
          </cell>
          <cell r="O711">
            <v>1590665</v>
          </cell>
          <cell r="P711">
            <v>0</v>
          </cell>
          <cell r="Q711">
            <v>0</v>
          </cell>
          <cell r="R711">
            <v>19333</v>
          </cell>
          <cell r="S711">
            <v>0</v>
          </cell>
          <cell r="T711">
            <v>240039</v>
          </cell>
          <cell r="U711">
            <v>0</v>
          </cell>
          <cell r="V711">
            <v>0</v>
          </cell>
          <cell r="W711">
            <v>0</v>
          </cell>
          <cell r="X711">
            <v>0</v>
          </cell>
          <cell r="Y711">
            <v>183427</v>
          </cell>
          <cell r="Z711">
            <v>1590665</v>
          </cell>
          <cell r="AA711">
            <v>2033464</v>
          </cell>
          <cell r="AB711" t="str">
            <v>ERGT</v>
          </cell>
          <cell r="AC711">
            <v>1101</v>
          </cell>
          <cell r="AD711">
            <v>2</v>
          </cell>
          <cell r="AE711">
            <v>70449</v>
          </cell>
        </row>
        <row r="712">
          <cell r="A712" t="str">
            <v>SMA</v>
          </cell>
          <cell r="B712">
            <v>4</v>
          </cell>
          <cell r="C712" t="str">
            <v>DRMS</v>
          </cell>
          <cell r="D712">
            <v>41</v>
          </cell>
          <cell r="E712">
            <v>1</v>
          </cell>
          <cell r="F712" t="str">
            <v xml:space="preserve">B </v>
          </cell>
          <cell r="G712">
            <v>2</v>
          </cell>
          <cell r="H712">
            <v>2356</v>
          </cell>
          <cell r="I712">
            <v>95965</v>
          </cell>
          <cell r="J712">
            <v>0</v>
          </cell>
          <cell r="K712">
            <v>0</v>
          </cell>
          <cell r="L712">
            <v>0</v>
          </cell>
          <cell r="M712">
            <v>0</v>
          </cell>
          <cell r="N712">
            <v>0</v>
          </cell>
          <cell r="O712">
            <v>1860813</v>
          </cell>
          <cell r="P712">
            <v>0</v>
          </cell>
          <cell r="Q712">
            <v>0</v>
          </cell>
          <cell r="R712">
            <v>16006</v>
          </cell>
          <cell r="S712">
            <v>0</v>
          </cell>
          <cell r="T712">
            <v>47377</v>
          </cell>
          <cell r="U712">
            <v>316262</v>
          </cell>
          <cell r="V712">
            <v>0</v>
          </cell>
          <cell r="W712">
            <v>0</v>
          </cell>
          <cell r="X712">
            <v>0</v>
          </cell>
          <cell r="Y712">
            <v>154254</v>
          </cell>
          <cell r="Z712">
            <v>1860813</v>
          </cell>
          <cell r="AA712">
            <v>2078450</v>
          </cell>
          <cell r="AB712" t="str">
            <v>ERGT</v>
          </cell>
          <cell r="AC712">
            <v>1101</v>
          </cell>
          <cell r="AD712">
            <v>2</v>
          </cell>
          <cell r="AE712">
            <v>95965</v>
          </cell>
        </row>
        <row r="713">
          <cell r="A713" t="str">
            <v>SMA</v>
          </cell>
          <cell r="B713">
            <v>4</v>
          </cell>
          <cell r="C713" t="str">
            <v>DRMS</v>
          </cell>
          <cell r="D713">
            <v>41</v>
          </cell>
          <cell r="E713">
            <v>1</v>
          </cell>
          <cell r="F713" t="str">
            <v xml:space="preserve">B </v>
          </cell>
          <cell r="G713">
            <v>3</v>
          </cell>
          <cell r="H713">
            <v>6796</v>
          </cell>
          <cell r="I713">
            <v>502500</v>
          </cell>
          <cell r="J713">
            <v>0</v>
          </cell>
          <cell r="K713">
            <v>0</v>
          </cell>
          <cell r="L713">
            <v>0</v>
          </cell>
          <cell r="M713">
            <v>0</v>
          </cell>
          <cell r="N713">
            <v>0</v>
          </cell>
          <cell r="O713">
            <v>9744186</v>
          </cell>
          <cell r="P713">
            <v>0</v>
          </cell>
          <cell r="Q713">
            <v>0</v>
          </cell>
          <cell r="R713">
            <v>77143</v>
          </cell>
          <cell r="S713">
            <v>0</v>
          </cell>
          <cell r="T713">
            <v>203261</v>
          </cell>
          <cell r="U713">
            <v>1656521</v>
          </cell>
          <cell r="V713">
            <v>189</v>
          </cell>
          <cell r="W713">
            <v>0</v>
          </cell>
          <cell r="X713">
            <v>0</v>
          </cell>
          <cell r="Y713">
            <v>622442</v>
          </cell>
          <cell r="Z713">
            <v>9744186</v>
          </cell>
          <cell r="AA713">
            <v>10647221</v>
          </cell>
          <cell r="AB713" t="str">
            <v>ERGT</v>
          </cell>
          <cell r="AC713">
            <v>1101</v>
          </cell>
          <cell r="AD713">
            <v>2</v>
          </cell>
          <cell r="AE713">
            <v>496551</v>
          </cell>
        </row>
        <row r="714">
          <cell r="A714" t="str">
            <v>SMA</v>
          </cell>
          <cell r="B714">
            <v>4</v>
          </cell>
          <cell r="C714" t="str">
            <v>DRMS</v>
          </cell>
          <cell r="D714">
            <v>41</v>
          </cell>
          <cell r="E714">
            <v>1</v>
          </cell>
          <cell r="F714" t="str">
            <v xml:space="preserve">B </v>
          </cell>
          <cell r="G714">
            <v>4</v>
          </cell>
          <cell r="H714">
            <v>2261</v>
          </cell>
          <cell r="I714">
            <v>270628</v>
          </cell>
          <cell r="J714">
            <v>0</v>
          </cell>
          <cell r="K714">
            <v>0</v>
          </cell>
          <cell r="L714">
            <v>0</v>
          </cell>
          <cell r="M714">
            <v>0</v>
          </cell>
          <cell r="N714">
            <v>0</v>
          </cell>
          <cell r="O714">
            <v>5247809</v>
          </cell>
          <cell r="P714">
            <v>0</v>
          </cell>
          <cell r="Q714">
            <v>0</v>
          </cell>
          <cell r="R714">
            <v>48382</v>
          </cell>
          <cell r="S714">
            <v>0</v>
          </cell>
          <cell r="T714">
            <v>136545</v>
          </cell>
          <cell r="U714">
            <v>892153</v>
          </cell>
          <cell r="V714">
            <v>0</v>
          </cell>
          <cell r="W714">
            <v>0</v>
          </cell>
          <cell r="X714">
            <v>0</v>
          </cell>
          <cell r="Y714">
            <v>360712</v>
          </cell>
          <cell r="Z714">
            <v>5247809</v>
          </cell>
          <cell r="AA714">
            <v>5793448</v>
          </cell>
          <cell r="AB714" t="str">
            <v>ERGT</v>
          </cell>
          <cell r="AC714">
            <v>1101</v>
          </cell>
          <cell r="AD714">
            <v>2</v>
          </cell>
          <cell r="AE714">
            <v>270628</v>
          </cell>
        </row>
        <row r="715">
          <cell r="A715" t="str">
            <v>SMA</v>
          </cell>
          <cell r="B715">
            <v>4</v>
          </cell>
          <cell r="C715" t="str">
            <v>DRMS</v>
          </cell>
          <cell r="D715">
            <v>41</v>
          </cell>
          <cell r="E715">
            <v>1</v>
          </cell>
          <cell r="F715" t="str">
            <v xml:space="preserve">B </v>
          </cell>
          <cell r="G715">
            <v>5</v>
          </cell>
          <cell r="H715">
            <v>753</v>
          </cell>
          <cell r="I715">
            <v>129127</v>
          </cell>
          <cell r="J715">
            <v>0</v>
          </cell>
          <cell r="K715">
            <v>0</v>
          </cell>
          <cell r="L715">
            <v>0</v>
          </cell>
          <cell r="M715">
            <v>0</v>
          </cell>
          <cell r="N715">
            <v>0</v>
          </cell>
          <cell r="O715">
            <v>2502968</v>
          </cell>
          <cell r="P715">
            <v>0</v>
          </cell>
          <cell r="Q715">
            <v>0</v>
          </cell>
          <cell r="R715">
            <v>24848</v>
          </cell>
          <cell r="S715">
            <v>0</v>
          </cell>
          <cell r="T715">
            <v>72675</v>
          </cell>
          <cell r="U715">
            <v>425519</v>
          </cell>
          <cell r="V715">
            <v>0</v>
          </cell>
          <cell r="W715">
            <v>0</v>
          </cell>
          <cell r="X715">
            <v>0</v>
          </cell>
          <cell r="Y715">
            <v>249940</v>
          </cell>
          <cell r="Z715">
            <v>2502968</v>
          </cell>
          <cell r="AA715">
            <v>2850431</v>
          </cell>
          <cell r="AB715" t="str">
            <v>ERGT</v>
          </cell>
          <cell r="AC715">
            <v>1101</v>
          </cell>
          <cell r="AD715">
            <v>2</v>
          </cell>
          <cell r="AE715">
            <v>129127</v>
          </cell>
        </row>
        <row r="716">
          <cell r="A716" t="str">
            <v>SMA</v>
          </cell>
          <cell r="B716">
            <v>4</v>
          </cell>
          <cell r="C716" t="str">
            <v>DRMS</v>
          </cell>
          <cell r="D716">
            <v>41</v>
          </cell>
          <cell r="E716">
            <v>1</v>
          </cell>
          <cell r="F716" t="str">
            <v xml:space="preserve">B </v>
          </cell>
          <cell r="G716">
            <v>6</v>
          </cell>
          <cell r="H716">
            <v>570</v>
          </cell>
          <cell r="I716">
            <v>135664</v>
          </cell>
          <cell r="J716">
            <v>0</v>
          </cell>
          <cell r="K716">
            <v>0</v>
          </cell>
          <cell r="L716">
            <v>0</v>
          </cell>
          <cell r="M716">
            <v>0</v>
          </cell>
          <cell r="N716">
            <v>0</v>
          </cell>
          <cell r="O716">
            <v>2629275</v>
          </cell>
          <cell r="P716">
            <v>0</v>
          </cell>
          <cell r="Q716">
            <v>0</v>
          </cell>
          <cell r="R716">
            <v>26439</v>
          </cell>
          <cell r="S716">
            <v>0</v>
          </cell>
          <cell r="T716">
            <v>108558</v>
          </cell>
          <cell r="U716">
            <v>447124</v>
          </cell>
          <cell r="V716">
            <v>0</v>
          </cell>
          <cell r="W716">
            <v>0</v>
          </cell>
          <cell r="X716">
            <v>0</v>
          </cell>
          <cell r="Y716">
            <v>184620</v>
          </cell>
          <cell r="Z716">
            <v>2629275</v>
          </cell>
          <cell r="AA716">
            <v>2948892</v>
          </cell>
          <cell r="AB716" t="str">
            <v>ERGT</v>
          </cell>
          <cell r="AC716">
            <v>1101</v>
          </cell>
          <cell r="AD716">
            <v>2</v>
          </cell>
          <cell r="AE716">
            <v>135664</v>
          </cell>
        </row>
        <row r="717">
          <cell r="A717" t="str">
            <v>SMA</v>
          </cell>
          <cell r="B717">
            <v>4</v>
          </cell>
          <cell r="C717" t="str">
            <v>DRMS</v>
          </cell>
          <cell r="D717">
            <v>41</v>
          </cell>
          <cell r="E717">
            <v>1</v>
          </cell>
          <cell r="F717" t="str">
            <v xml:space="preserve">B </v>
          </cell>
          <cell r="G717">
            <v>7</v>
          </cell>
          <cell r="H717">
            <v>188</v>
          </cell>
          <cell r="I717">
            <v>62976</v>
          </cell>
          <cell r="J717">
            <v>0</v>
          </cell>
          <cell r="K717">
            <v>0</v>
          </cell>
          <cell r="L717">
            <v>0</v>
          </cell>
          <cell r="M717">
            <v>0</v>
          </cell>
          <cell r="N717">
            <v>0</v>
          </cell>
          <cell r="O717">
            <v>1266166</v>
          </cell>
          <cell r="P717">
            <v>0</v>
          </cell>
          <cell r="Q717">
            <v>0</v>
          </cell>
          <cell r="R717">
            <v>14171</v>
          </cell>
          <cell r="S717">
            <v>0</v>
          </cell>
          <cell r="T717">
            <v>26401</v>
          </cell>
          <cell r="U717">
            <v>253312</v>
          </cell>
          <cell r="V717">
            <v>0</v>
          </cell>
          <cell r="W717">
            <v>0</v>
          </cell>
          <cell r="X717">
            <v>0</v>
          </cell>
          <cell r="Y717">
            <v>81625</v>
          </cell>
          <cell r="Z717">
            <v>1266166</v>
          </cell>
          <cell r="AA717">
            <v>1388363</v>
          </cell>
          <cell r="AB717" t="str">
            <v>ERGT</v>
          </cell>
          <cell r="AC717">
            <v>1101</v>
          </cell>
          <cell r="AD717">
            <v>2</v>
          </cell>
          <cell r="AE717">
            <v>62976</v>
          </cell>
        </row>
        <row r="718">
          <cell r="A718" t="str">
            <v>SMA</v>
          </cell>
          <cell r="B718">
            <v>4</v>
          </cell>
          <cell r="C718" t="str">
            <v>DRMS</v>
          </cell>
          <cell r="D718">
            <v>41</v>
          </cell>
          <cell r="E718">
            <v>1</v>
          </cell>
          <cell r="F718" t="str">
            <v xml:space="preserve">B </v>
          </cell>
          <cell r="G718">
            <v>8</v>
          </cell>
          <cell r="H718">
            <v>63</v>
          </cell>
          <cell r="I718">
            <v>26860</v>
          </cell>
          <cell r="J718">
            <v>0</v>
          </cell>
          <cell r="K718">
            <v>0</v>
          </cell>
          <cell r="L718">
            <v>0</v>
          </cell>
          <cell r="M718">
            <v>0</v>
          </cell>
          <cell r="N718">
            <v>0</v>
          </cell>
          <cell r="O718">
            <v>539418</v>
          </cell>
          <cell r="P718">
            <v>0</v>
          </cell>
          <cell r="Q718">
            <v>0</v>
          </cell>
          <cell r="R718">
            <v>7746</v>
          </cell>
          <cell r="S718">
            <v>0</v>
          </cell>
          <cell r="T718">
            <v>14869</v>
          </cell>
          <cell r="U718">
            <v>107906</v>
          </cell>
          <cell r="V718">
            <v>0</v>
          </cell>
          <cell r="W718">
            <v>0</v>
          </cell>
          <cell r="X718">
            <v>0</v>
          </cell>
          <cell r="Y718">
            <v>26407</v>
          </cell>
          <cell r="Z718">
            <v>539418</v>
          </cell>
          <cell r="AA718">
            <v>588440</v>
          </cell>
          <cell r="AB718" t="str">
            <v>ERGT</v>
          </cell>
          <cell r="AC718">
            <v>1101</v>
          </cell>
          <cell r="AD718">
            <v>2</v>
          </cell>
          <cell r="AE718">
            <v>26860</v>
          </cell>
        </row>
        <row r="719">
          <cell r="A719" t="str">
            <v>SMA</v>
          </cell>
          <cell r="B719">
            <v>4</v>
          </cell>
          <cell r="C719" t="str">
            <v>DRMS</v>
          </cell>
          <cell r="D719">
            <v>41</v>
          </cell>
          <cell r="E719">
            <v>1</v>
          </cell>
          <cell r="F719" t="str">
            <v xml:space="preserve">B </v>
          </cell>
          <cell r="G719">
            <v>9</v>
          </cell>
          <cell r="H719">
            <v>95</v>
          </cell>
          <cell r="I719">
            <v>58888</v>
          </cell>
          <cell r="J719">
            <v>0</v>
          </cell>
          <cell r="K719">
            <v>0</v>
          </cell>
          <cell r="L719">
            <v>0</v>
          </cell>
          <cell r="M719">
            <v>0</v>
          </cell>
          <cell r="N719">
            <v>0</v>
          </cell>
          <cell r="O719">
            <v>1259749</v>
          </cell>
          <cell r="P719">
            <v>0</v>
          </cell>
          <cell r="Q719">
            <v>0</v>
          </cell>
          <cell r="R719">
            <v>8587</v>
          </cell>
          <cell r="S719">
            <v>0</v>
          </cell>
          <cell r="T719">
            <v>10952</v>
          </cell>
          <cell r="U719">
            <v>314970</v>
          </cell>
          <cell r="V719">
            <v>0</v>
          </cell>
          <cell r="W719">
            <v>0</v>
          </cell>
          <cell r="X719">
            <v>0</v>
          </cell>
          <cell r="Y719">
            <v>60552</v>
          </cell>
          <cell r="Z719">
            <v>1259749</v>
          </cell>
          <cell r="AA719">
            <v>1339840</v>
          </cell>
          <cell r="AB719" t="str">
            <v>ERGT</v>
          </cell>
          <cell r="AC719">
            <v>1101</v>
          </cell>
          <cell r="AD719">
            <v>2</v>
          </cell>
          <cell r="AE719">
            <v>58888</v>
          </cell>
        </row>
        <row r="720">
          <cell r="A720" t="str">
            <v>SMA</v>
          </cell>
          <cell r="B720">
            <v>4</v>
          </cell>
          <cell r="C720" t="str">
            <v>DRMS</v>
          </cell>
          <cell r="D720">
            <v>41</v>
          </cell>
          <cell r="E720">
            <v>1</v>
          </cell>
          <cell r="F720" t="str">
            <v xml:space="preserve">B </v>
          </cell>
          <cell r="G720">
            <v>10</v>
          </cell>
          <cell r="H720">
            <v>29</v>
          </cell>
          <cell r="I720">
            <v>9771</v>
          </cell>
          <cell r="J720">
            <v>0</v>
          </cell>
          <cell r="K720">
            <v>0</v>
          </cell>
          <cell r="L720">
            <v>0</v>
          </cell>
          <cell r="M720">
            <v>0</v>
          </cell>
          <cell r="N720">
            <v>0</v>
          </cell>
          <cell r="O720">
            <v>205414</v>
          </cell>
          <cell r="P720">
            <v>0</v>
          </cell>
          <cell r="Q720">
            <v>0</v>
          </cell>
          <cell r="R720">
            <v>49233</v>
          </cell>
          <cell r="S720">
            <v>0</v>
          </cell>
          <cell r="T720">
            <v>5433</v>
          </cell>
          <cell r="U720">
            <v>51355</v>
          </cell>
          <cell r="V720">
            <v>0</v>
          </cell>
          <cell r="W720">
            <v>0</v>
          </cell>
          <cell r="X720">
            <v>0</v>
          </cell>
          <cell r="Y720">
            <v>15748</v>
          </cell>
          <cell r="Z720">
            <v>205414</v>
          </cell>
          <cell r="AA720">
            <v>275828</v>
          </cell>
          <cell r="AB720" t="str">
            <v>ERGT</v>
          </cell>
          <cell r="AC720">
            <v>1101</v>
          </cell>
          <cell r="AD720">
            <v>2</v>
          </cell>
          <cell r="AE720">
            <v>9771</v>
          </cell>
        </row>
        <row r="721">
          <cell r="A721" t="str">
            <v>SMA</v>
          </cell>
          <cell r="B721">
            <v>4</v>
          </cell>
          <cell r="C721" t="str">
            <v>DRMS</v>
          </cell>
          <cell r="D721">
            <v>41</v>
          </cell>
          <cell r="E721">
            <v>1</v>
          </cell>
          <cell r="F721" t="str">
            <v xml:space="preserve">B </v>
          </cell>
          <cell r="G721">
            <v>11</v>
          </cell>
          <cell r="H721">
            <v>1853</v>
          </cell>
          <cell r="I721">
            <v>42631</v>
          </cell>
          <cell r="J721">
            <v>0</v>
          </cell>
          <cell r="K721">
            <v>0</v>
          </cell>
          <cell r="L721">
            <v>0</v>
          </cell>
          <cell r="M721">
            <v>0</v>
          </cell>
          <cell r="N721">
            <v>0</v>
          </cell>
          <cell r="O721">
            <v>240535</v>
          </cell>
          <cell r="P721">
            <v>0</v>
          </cell>
          <cell r="Q721">
            <v>0</v>
          </cell>
          <cell r="R721">
            <v>3832</v>
          </cell>
          <cell r="S721">
            <v>0</v>
          </cell>
          <cell r="T721">
            <v>26232</v>
          </cell>
          <cell r="U721">
            <v>0</v>
          </cell>
          <cell r="V721">
            <v>0</v>
          </cell>
          <cell r="W721">
            <v>0</v>
          </cell>
          <cell r="X721">
            <v>0</v>
          </cell>
          <cell r="Y721">
            <v>62115</v>
          </cell>
          <cell r="Z721">
            <v>240535</v>
          </cell>
          <cell r="AA721">
            <v>332714</v>
          </cell>
          <cell r="AB721" t="str">
            <v>ERGT</v>
          </cell>
          <cell r="AC721">
            <v>1101</v>
          </cell>
          <cell r="AD721">
            <v>2</v>
          </cell>
          <cell r="AE721">
            <v>29989</v>
          </cell>
        </row>
        <row r="722">
          <cell r="A722" t="str">
            <v>SMA</v>
          </cell>
          <cell r="B722">
            <v>4</v>
          </cell>
          <cell r="C722" t="str">
            <v>DRMS</v>
          </cell>
          <cell r="D722">
            <v>41</v>
          </cell>
          <cell r="E722">
            <v>1</v>
          </cell>
          <cell r="F722" t="str">
            <v xml:space="preserve">B </v>
          </cell>
          <cell r="G722">
            <v>12</v>
          </cell>
          <cell r="H722">
            <v>1820</v>
          </cell>
          <cell r="I722">
            <v>102459</v>
          </cell>
          <cell r="J722">
            <v>0</v>
          </cell>
          <cell r="K722">
            <v>0</v>
          </cell>
          <cell r="L722">
            <v>0</v>
          </cell>
          <cell r="M722">
            <v>0</v>
          </cell>
          <cell r="N722">
            <v>0</v>
          </cell>
          <cell r="O722">
            <v>929369</v>
          </cell>
          <cell r="P722">
            <v>0</v>
          </cell>
          <cell r="Q722">
            <v>0</v>
          </cell>
          <cell r="R722">
            <v>10542</v>
          </cell>
          <cell r="S722">
            <v>0</v>
          </cell>
          <cell r="T722">
            <v>47651</v>
          </cell>
          <cell r="U722">
            <v>158073</v>
          </cell>
          <cell r="V722">
            <v>0</v>
          </cell>
          <cell r="W722">
            <v>0</v>
          </cell>
          <cell r="X722">
            <v>0</v>
          </cell>
          <cell r="Y722">
            <v>127806</v>
          </cell>
          <cell r="Z722">
            <v>929369</v>
          </cell>
          <cell r="AA722">
            <v>1115368</v>
          </cell>
          <cell r="AB722" t="str">
            <v>ERGT</v>
          </cell>
          <cell r="AC722">
            <v>1101</v>
          </cell>
          <cell r="AD722">
            <v>2</v>
          </cell>
          <cell r="AE722">
            <v>102459</v>
          </cell>
        </row>
        <row r="723">
          <cell r="A723" t="str">
            <v>SMA</v>
          </cell>
          <cell r="B723">
            <v>4</v>
          </cell>
          <cell r="C723" t="str">
            <v>DRMS</v>
          </cell>
          <cell r="D723">
            <v>41</v>
          </cell>
          <cell r="E723">
            <v>1</v>
          </cell>
          <cell r="F723" t="str">
            <v xml:space="preserve">B </v>
          </cell>
          <cell r="G723">
            <v>13</v>
          </cell>
          <cell r="H723">
            <v>130</v>
          </cell>
          <cell r="I723">
            <v>14572</v>
          </cell>
          <cell r="J723">
            <v>0</v>
          </cell>
          <cell r="K723">
            <v>0</v>
          </cell>
          <cell r="L723">
            <v>0</v>
          </cell>
          <cell r="M723">
            <v>0</v>
          </cell>
          <cell r="N723">
            <v>0</v>
          </cell>
          <cell r="O723">
            <v>169461</v>
          </cell>
          <cell r="P723">
            <v>0</v>
          </cell>
          <cell r="Q723">
            <v>0</v>
          </cell>
          <cell r="R723">
            <v>1347</v>
          </cell>
          <cell r="S723">
            <v>0</v>
          </cell>
          <cell r="T723">
            <v>2852</v>
          </cell>
          <cell r="U723">
            <v>28815</v>
          </cell>
          <cell r="V723">
            <v>0</v>
          </cell>
          <cell r="W723">
            <v>0</v>
          </cell>
          <cell r="X723">
            <v>0</v>
          </cell>
          <cell r="Y723">
            <v>19964</v>
          </cell>
          <cell r="Z723">
            <v>169461</v>
          </cell>
          <cell r="AA723">
            <v>193624</v>
          </cell>
          <cell r="AB723" t="str">
            <v>ERGT</v>
          </cell>
          <cell r="AC723">
            <v>1101</v>
          </cell>
          <cell r="AD723">
            <v>2</v>
          </cell>
          <cell r="AE723">
            <v>14572</v>
          </cell>
        </row>
        <row r="724">
          <cell r="A724" t="str">
            <v>SMA</v>
          </cell>
          <cell r="B724">
            <v>4</v>
          </cell>
          <cell r="C724" t="str">
            <v>DRMS</v>
          </cell>
          <cell r="D724">
            <v>41</v>
          </cell>
          <cell r="E724">
            <v>1</v>
          </cell>
          <cell r="F724" t="str">
            <v xml:space="preserve">B </v>
          </cell>
          <cell r="G724">
            <v>14</v>
          </cell>
          <cell r="H724">
            <v>16</v>
          </cell>
          <cell r="I724">
            <v>2253</v>
          </cell>
          <cell r="J724">
            <v>0</v>
          </cell>
          <cell r="K724">
            <v>0</v>
          </cell>
          <cell r="L724">
            <v>0</v>
          </cell>
          <cell r="M724">
            <v>0</v>
          </cell>
          <cell r="N724">
            <v>0</v>
          </cell>
          <cell r="O724">
            <v>28709</v>
          </cell>
          <cell r="P724">
            <v>0</v>
          </cell>
          <cell r="Q724">
            <v>0</v>
          </cell>
          <cell r="R724">
            <v>132</v>
          </cell>
          <cell r="S724">
            <v>0</v>
          </cell>
          <cell r="T724">
            <v>252</v>
          </cell>
          <cell r="U724">
            <v>4882</v>
          </cell>
          <cell r="V724">
            <v>0</v>
          </cell>
          <cell r="W724">
            <v>0</v>
          </cell>
          <cell r="X724">
            <v>0</v>
          </cell>
          <cell r="Y724">
            <v>4028</v>
          </cell>
          <cell r="Z724">
            <v>28709</v>
          </cell>
          <cell r="AA724">
            <v>33121</v>
          </cell>
          <cell r="AB724" t="str">
            <v>ERGT</v>
          </cell>
          <cell r="AC724">
            <v>1101</v>
          </cell>
          <cell r="AD724">
            <v>2</v>
          </cell>
          <cell r="AE724">
            <v>2253</v>
          </cell>
        </row>
        <row r="725">
          <cell r="A725" t="str">
            <v>SMA</v>
          </cell>
          <cell r="B725">
            <v>4</v>
          </cell>
          <cell r="C725" t="str">
            <v>DRMS</v>
          </cell>
          <cell r="D725">
            <v>41</v>
          </cell>
          <cell r="E725">
            <v>1</v>
          </cell>
          <cell r="F725" t="str">
            <v xml:space="preserve">B </v>
          </cell>
          <cell r="G725">
            <v>15</v>
          </cell>
          <cell r="H725">
            <v>30</v>
          </cell>
          <cell r="I725">
            <v>15158</v>
          </cell>
          <cell r="J725">
            <v>0</v>
          </cell>
          <cell r="K725">
            <v>0</v>
          </cell>
          <cell r="L725">
            <v>0</v>
          </cell>
          <cell r="M725">
            <v>0</v>
          </cell>
          <cell r="N725">
            <v>0</v>
          </cell>
          <cell r="O725">
            <v>288911</v>
          </cell>
          <cell r="P725">
            <v>0</v>
          </cell>
          <cell r="Q725">
            <v>0</v>
          </cell>
          <cell r="R725">
            <v>704</v>
          </cell>
          <cell r="S725">
            <v>0</v>
          </cell>
          <cell r="T725">
            <v>1540</v>
          </cell>
          <cell r="U725">
            <v>67339</v>
          </cell>
          <cell r="V725">
            <v>0</v>
          </cell>
          <cell r="W725">
            <v>0</v>
          </cell>
          <cell r="X725">
            <v>0</v>
          </cell>
          <cell r="Y725">
            <v>11469</v>
          </cell>
          <cell r="Z725">
            <v>288911</v>
          </cell>
          <cell r="AA725">
            <v>302624</v>
          </cell>
          <cell r="AB725" t="str">
            <v>ERGT</v>
          </cell>
          <cell r="AC725">
            <v>1101</v>
          </cell>
          <cell r="AD725">
            <v>2</v>
          </cell>
          <cell r="AE725">
            <v>15158</v>
          </cell>
        </row>
        <row r="726">
          <cell r="A726" t="str">
            <v>SMA</v>
          </cell>
          <cell r="B726">
            <v>4</v>
          </cell>
          <cell r="C726" t="str">
            <v>DRMS</v>
          </cell>
          <cell r="D726">
            <v>41</v>
          </cell>
          <cell r="E726">
            <v>2</v>
          </cell>
          <cell r="F726" t="str">
            <v>A4</v>
          </cell>
          <cell r="G726">
            <v>20</v>
          </cell>
          <cell r="H726">
            <v>11</v>
          </cell>
          <cell r="I726">
            <v>271724</v>
          </cell>
          <cell r="J726">
            <v>0</v>
          </cell>
          <cell r="K726">
            <v>0</v>
          </cell>
          <cell r="L726">
            <v>2181</v>
          </cell>
          <cell r="M726">
            <v>0</v>
          </cell>
          <cell r="N726">
            <v>0</v>
          </cell>
          <cell r="O726">
            <v>3117944</v>
          </cell>
          <cell r="P726">
            <v>1706996</v>
          </cell>
          <cell r="Q726">
            <v>43903</v>
          </cell>
          <cell r="R726">
            <v>61159</v>
          </cell>
          <cell r="S726">
            <v>0</v>
          </cell>
          <cell r="T726">
            <v>20755</v>
          </cell>
          <cell r="U726">
            <v>1227778</v>
          </cell>
          <cell r="V726">
            <v>0</v>
          </cell>
          <cell r="W726">
            <v>42264</v>
          </cell>
          <cell r="X726">
            <v>0</v>
          </cell>
          <cell r="Y726">
            <v>15708</v>
          </cell>
          <cell r="Z726">
            <v>4911107</v>
          </cell>
          <cell r="AA726">
            <v>5008729</v>
          </cell>
          <cell r="AB726" t="str">
            <v>ERGT</v>
          </cell>
          <cell r="AC726">
            <v>1101</v>
          </cell>
          <cell r="AD726">
            <v>2</v>
          </cell>
          <cell r="AE726">
            <v>271724</v>
          </cell>
        </row>
        <row r="727">
          <cell r="A727" t="str">
            <v>SMA</v>
          </cell>
          <cell r="B727">
            <v>4</v>
          </cell>
          <cell r="C727" t="str">
            <v>DRMS</v>
          </cell>
          <cell r="D727">
            <v>41</v>
          </cell>
          <cell r="E727">
            <v>2</v>
          </cell>
          <cell r="F727" t="str">
            <v xml:space="preserve">B </v>
          </cell>
          <cell r="G727">
            <v>0</v>
          </cell>
          <cell r="H727">
            <v>157</v>
          </cell>
          <cell r="I727">
            <v>77164</v>
          </cell>
          <cell r="J727">
            <v>0</v>
          </cell>
          <cell r="K727">
            <v>0</v>
          </cell>
          <cell r="L727">
            <v>0</v>
          </cell>
          <cell r="M727">
            <v>0</v>
          </cell>
          <cell r="N727">
            <v>0</v>
          </cell>
          <cell r="O727">
            <v>1606404</v>
          </cell>
          <cell r="P727">
            <v>0</v>
          </cell>
          <cell r="Q727">
            <v>0</v>
          </cell>
          <cell r="R727">
            <v>24662</v>
          </cell>
          <cell r="S727">
            <v>0</v>
          </cell>
          <cell r="T727">
            <v>312581</v>
          </cell>
          <cell r="U727">
            <v>394768</v>
          </cell>
          <cell r="V727">
            <v>189</v>
          </cell>
          <cell r="W727">
            <v>0</v>
          </cell>
          <cell r="X727">
            <v>0</v>
          </cell>
          <cell r="Y727">
            <v>77955</v>
          </cell>
          <cell r="Z727">
            <v>1606404</v>
          </cell>
          <cell r="AA727">
            <v>2021791</v>
          </cell>
          <cell r="AB727" t="str">
            <v>ERGT</v>
          </cell>
          <cell r="AC727">
            <v>1101</v>
          </cell>
          <cell r="AD727">
            <v>2</v>
          </cell>
          <cell r="AE727">
            <v>75483</v>
          </cell>
        </row>
        <row r="728">
          <cell r="A728" t="str">
            <v>SMA</v>
          </cell>
          <cell r="B728">
            <v>4</v>
          </cell>
          <cell r="C728" t="str">
            <v>DRMS</v>
          </cell>
          <cell r="D728">
            <v>41</v>
          </cell>
          <cell r="E728">
            <v>3</v>
          </cell>
          <cell r="F728" t="str">
            <v>A4</v>
          </cell>
          <cell r="G728">
            <v>20</v>
          </cell>
          <cell r="H728">
            <v>9</v>
          </cell>
          <cell r="I728">
            <v>113422</v>
          </cell>
          <cell r="J728">
            <v>0</v>
          </cell>
          <cell r="K728">
            <v>0</v>
          </cell>
          <cell r="L728">
            <v>463</v>
          </cell>
          <cell r="M728">
            <v>0</v>
          </cell>
          <cell r="N728">
            <v>0</v>
          </cell>
          <cell r="O728">
            <v>1301480</v>
          </cell>
          <cell r="P728">
            <v>362375</v>
          </cell>
          <cell r="Q728">
            <v>82159</v>
          </cell>
          <cell r="R728">
            <v>1222</v>
          </cell>
          <cell r="S728">
            <v>0</v>
          </cell>
          <cell r="T728">
            <v>0</v>
          </cell>
          <cell r="U728">
            <v>441788</v>
          </cell>
          <cell r="V728">
            <v>0</v>
          </cell>
          <cell r="W728">
            <v>21132</v>
          </cell>
          <cell r="X728">
            <v>0</v>
          </cell>
          <cell r="Y728">
            <v>20196</v>
          </cell>
          <cell r="Z728">
            <v>1767146</v>
          </cell>
          <cell r="AA728">
            <v>1788564</v>
          </cell>
          <cell r="AB728" t="str">
            <v>ERGT</v>
          </cell>
          <cell r="AC728">
            <v>1101</v>
          </cell>
          <cell r="AD728">
            <v>2</v>
          </cell>
          <cell r="AE728">
            <v>113422</v>
          </cell>
        </row>
        <row r="729">
          <cell r="A729" t="str">
            <v>SMA</v>
          </cell>
          <cell r="B729">
            <v>4</v>
          </cell>
          <cell r="C729" t="str">
            <v>DRMS</v>
          </cell>
          <cell r="D729">
            <v>41</v>
          </cell>
          <cell r="E729">
            <v>3</v>
          </cell>
          <cell r="F729" t="str">
            <v xml:space="preserve">B </v>
          </cell>
          <cell r="G729">
            <v>0</v>
          </cell>
          <cell r="H729">
            <v>1409</v>
          </cell>
          <cell r="I729">
            <v>349307</v>
          </cell>
          <cell r="J729">
            <v>0</v>
          </cell>
          <cell r="K729">
            <v>0</v>
          </cell>
          <cell r="L729">
            <v>0</v>
          </cell>
          <cell r="M729">
            <v>0</v>
          </cell>
          <cell r="N729">
            <v>0</v>
          </cell>
          <cell r="O729">
            <v>7272453</v>
          </cell>
          <cell r="P729">
            <v>0</v>
          </cell>
          <cell r="Q729">
            <v>0</v>
          </cell>
          <cell r="R729">
            <v>82233</v>
          </cell>
          <cell r="S729">
            <v>0</v>
          </cell>
          <cell r="T729">
            <v>186418</v>
          </cell>
          <cell r="U729">
            <v>1770416</v>
          </cell>
          <cell r="V729">
            <v>0</v>
          </cell>
          <cell r="W729">
            <v>0</v>
          </cell>
          <cell r="X729">
            <v>0</v>
          </cell>
          <cell r="Y729">
            <v>524347</v>
          </cell>
          <cell r="Z729">
            <v>7272453</v>
          </cell>
          <cell r="AA729">
            <v>8065451</v>
          </cell>
          <cell r="AB729" t="str">
            <v>ERGT</v>
          </cell>
          <cell r="AC729">
            <v>1101</v>
          </cell>
          <cell r="AD729">
            <v>2</v>
          </cell>
          <cell r="AE729">
            <v>338251</v>
          </cell>
        </row>
        <row r="730">
          <cell r="A730" t="str">
            <v>SMA</v>
          </cell>
          <cell r="B730">
            <v>4</v>
          </cell>
          <cell r="C730" t="str">
            <v>DRMS</v>
          </cell>
          <cell r="D730">
            <v>41</v>
          </cell>
          <cell r="E730">
            <v>4</v>
          </cell>
          <cell r="F730" t="str">
            <v>A4</v>
          </cell>
          <cell r="G730">
            <v>20</v>
          </cell>
          <cell r="H730">
            <v>7</v>
          </cell>
          <cell r="I730">
            <v>14206</v>
          </cell>
          <cell r="J730">
            <v>0</v>
          </cell>
          <cell r="K730">
            <v>0</v>
          </cell>
          <cell r="L730">
            <v>119</v>
          </cell>
          <cell r="M730">
            <v>0</v>
          </cell>
          <cell r="N730">
            <v>0</v>
          </cell>
          <cell r="O730">
            <v>110025</v>
          </cell>
          <cell r="P730">
            <v>62832</v>
          </cell>
          <cell r="Q730">
            <v>573</v>
          </cell>
          <cell r="R730">
            <v>1000</v>
          </cell>
          <cell r="S730">
            <v>0</v>
          </cell>
          <cell r="T730">
            <v>0</v>
          </cell>
          <cell r="U730">
            <v>0</v>
          </cell>
          <cell r="V730">
            <v>0</v>
          </cell>
          <cell r="W730">
            <v>528</v>
          </cell>
          <cell r="X730">
            <v>0</v>
          </cell>
          <cell r="Y730">
            <v>0</v>
          </cell>
          <cell r="Z730">
            <v>173958</v>
          </cell>
          <cell r="AA730">
            <v>174958</v>
          </cell>
          <cell r="AB730" t="str">
            <v>ERGT</v>
          </cell>
          <cell r="AC730">
            <v>1101</v>
          </cell>
          <cell r="AD730">
            <v>2</v>
          </cell>
          <cell r="AE730">
            <v>14206</v>
          </cell>
        </row>
        <row r="731">
          <cell r="A731" t="str">
            <v>SMA</v>
          </cell>
          <cell r="B731">
            <v>4</v>
          </cell>
          <cell r="C731" t="str">
            <v>DRMS</v>
          </cell>
          <cell r="D731">
            <v>41</v>
          </cell>
          <cell r="E731">
            <v>4</v>
          </cell>
          <cell r="F731" t="str">
            <v xml:space="preserve">B </v>
          </cell>
          <cell r="G731">
            <v>0</v>
          </cell>
          <cell r="H731">
            <v>802</v>
          </cell>
          <cell r="I731">
            <v>225670</v>
          </cell>
          <cell r="J731">
            <v>0</v>
          </cell>
          <cell r="K731">
            <v>0</v>
          </cell>
          <cell r="L731">
            <v>0</v>
          </cell>
          <cell r="M731">
            <v>0</v>
          </cell>
          <cell r="N731">
            <v>0</v>
          </cell>
          <cell r="O731">
            <v>2184715</v>
          </cell>
          <cell r="P731">
            <v>0</v>
          </cell>
          <cell r="Q731">
            <v>0</v>
          </cell>
          <cell r="R731">
            <v>38</v>
          </cell>
          <cell r="S731">
            <v>0</v>
          </cell>
          <cell r="T731">
            <v>296734</v>
          </cell>
          <cell r="U731">
            <v>0</v>
          </cell>
          <cell r="V731">
            <v>30643</v>
          </cell>
          <cell r="W731">
            <v>0</v>
          </cell>
          <cell r="X731">
            <v>0</v>
          </cell>
          <cell r="Y731">
            <v>0</v>
          </cell>
          <cell r="Z731">
            <v>2184715</v>
          </cell>
          <cell r="AA731">
            <v>2512130</v>
          </cell>
          <cell r="AB731" t="str">
            <v>ERGT</v>
          </cell>
          <cell r="AC731">
            <v>1101</v>
          </cell>
          <cell r="AD731">
            <v>2</v>
          </cell>
          <cell r="AE731">
            <v>218824</v>
          </cell>
        </row>
        <row r="732">
          <cell r="A732" t="str">
            <v>SMA</v>
          </cell>
          <cell r="B732">
            <v>4</v>
          </cell>
          <cell r="C732" t="str">
            <v>DRMS</v>
          </cell>
          <cell r="D732">
            <v>41</v>
          </cell>
          <cell r="E732">
            <v>5</v>
          </cell>
          <cell r="F732" t="str">
            <v>A4</v>
          </cell>
          <cell r="G732">
            <v>20</v>
          </cell>
          <cell r="H732">
            <v>4</v>
          </cell>
          <cell r="I732">
            <v>17128</v>
          </cell>
          <cell r="J732">
            <v>0</v>
          </cell>
          <cell r="K732">
            <v>0</v>
          </cell>
          <cell r="L732">
            <v>107</v>
          </cell>
          <cell r="M732">
            <v>0</v>
          </cell>
          <cell r="N732">
            <v>0</v>
          </cell>
          <cell r="O732">
            <v>184542</v>
          </cell>
          <cell r="P732">
            <v>81202</v>
          </cell>
          <cell r="Q732">
            <v>9043</v>
          </cell>
          <cell r="R732">
            <v>2746</v>
          </cell>
          <cell r="S732">
            <v>0</v>
          </cell>
          <cell r="T732">
            <v>0</v>
          </cell>
          <cell r="U732">
            <v>58379</v>
          </cell>
          <cell r="V732">
            <v>0</v>
          </cell>
          <cell r="W732">
            <v>2348</v>
          </cell>
          <cell r="X732">
            <v>0</v>
          </cell>
          <cell r="Y732">
            <v>0</v>
          </cell>
          <cell r="Z732">
            <v>277135</v>
          </cell>
          <cell r="AA732">
            <v>279881</v>
          </cell>
          <cell r="AB732" t="str">
            <v>ERGT</v>
          </cell>
          <cell r="AC732">
            <v>1101</v>
          </cell>
          <cell r="AD732">
            <v>2</v>
          </cell>
          <cell r="AE732">
            <v>17128</v>
          </cell>
        </row>
        <row r="733">
          <cell r="A733" t="str">
            <v>SMA</v>
          </cell>
          <cell r="B733">
            <v>4</v>
          </cell>
          <cell r="C733" t="str">
            <v>DRMS</v>
          </cell>
          <cell r="D733">
            <v>41</v>
          </cell>
          <cell r="E733">
            <v>5</v>
          </cell>
          <cell r="F733" t="str">
            <v xml:space="preserve">B </v>
          </cell>
          <cell r="G733">
            <v>0</v>
          </cell>
          <cell r="H733">
            <v>122</v>
          </cell>
          <cell r="I733">
            <v>29256</v>
          </cell>
          <cell r="J733">
            <v>0</v>
          </cell>
          <cell r="K733">
            <v>0</v>
          </cell>
          <cell r="L733">
            <v>0</v>
          </cell>
          <cell r="M733">
            <v>0</v>
          </cell>
          <cell r="N733">
            <v>0</v>
          </cell>
          <cell r="O733">
            <v>562478</v>
          </cell>
          <cell r="P733">
            <v>0</v>
          </cell>
          <cell r="Q733">
            <v>0</v>
          </cell>
          <cell r="R733">
            <v>3114</v>
          </cell>
          <cell r="S733">
            <v>0</v>
          </cell>
          <cell r="T733">
            <v>1221</v>
          </cell>
          <cell r="U733">
            <v>101376</v>
          </cell>
          <cell r="V733">
            <v>0</v>
          </cell>
          <cell r="W733">
            <v>0</v>
          </cell>
          <cell r="X733">
            <v>0</v>
          </cell>
          <cell r="Y733">
            <v>0</v>
          </cell>
          <cell r="Z733">
            <v>562478</v>
          </cell>
          <cell r="AA733">
            <v>566813</v>
          </cell>
          <cell r="AB733" t="str">
            <v>ERGT</v>
          </cell>
          <cell r="AC733">
            <v>1101</v>
          </cell>
          <cell r="AD733">
            <v>2</v>
          </cell>
          <cell r="AE733">
            <v>28299</v>
          </cell>
        </row>
        <row r="734">
          <cell r="A734" t="str">
            <v>SMA</v>
          </cell>
          <cell r="B734">
            <v>4</v>
          </cell>
          <cell r="C734" t="str">
            <v>DRMS</v>
          </cell>
          <cell r="D734">
            <v>41</v>
          </cell>
          <cell r="E734">
            <v>6</v>
          </cell>
          <cell r="F734" t="str">
            <v xml:space="preserve">B </v>
          </cell>
          <cell r="G734">
            <v>0</v>
          </cell>
          <cell r="H734">
            <v>9</v>
          </cell>
          <cell r="I734">
            <v>149315</v>
          </cell>
          <cell r="J734">
            <v>0</v>
          </cell>
          <cell r="K734">
            <v>0</v>
          </cell>
          <cell r="L734">
            <v>0</v>
          </cell>
          <cell r="M734">
            <v>0</v>
          </cell>
          <cell r="N734">
            <v>0</v>
          </cell>
          <cell r="O734">
            <v>1757934</v>
          </cell>
          <cell r="P734">
            <v>0</v>
          </cell>
          <cell r="Q734">
            <v>0</v>
          </cell>
          <cell r="R734">
            <v>0</v>
          </cell>
          <cell r="S734">
            <v>0</v>
          </cell>
          <cell r="T734">
            <v>0</v>
          </cell>
          <cell r="U734">
            <v>439484</v>
          </cell>
          <cell r="V734">
            <v>0</v>
          </cell>
          <cell r="W734">
            <v>0</v>
          </cell>
          <cell r="X734">
            <v>0</v>
          </cell>
          <cell r="Y734">
            <v>0</v>
          </cell>
          <cell r="Z734">
            <v>1757934</v>
          </cell>
          <cell r="AA734">
            <v>1757934</v>
          </cell>
          <cell r="AB734" t="str">
            <v>ERGT</v>
          </cell>
          <cell r="AC734">
            <v>1101</v>
          </cell>
          <cell r="AD734">
            <v>2</v>
          </cell>
          <cell r="AE734">
            <v>149315</v>
          </cell>
        </row>
        <row r="735">
          <cell r="A735" t="str">
            <v>SMA</v>
          </cell>
          <cell r="B735">
            <v>4</v>
          </cell>
          <cell r="C735" t="str">
            <v>DRMS</v>
          </cell>
          <cell r="D735">
            <v>41</v>
          </cell>
          <cell r="E735">
            <v>7</v>
          </cell>
          <cell r="F735" t="str">
            <v>A4</v>
          </cell>
          <cell r="G735">
            <v>22</v>
          </cell>
          <cell r="H735">
            <v>1</v>
          </cell>
          <cell r="I735">
            <v>206087</v>
          </cell>
          <cell r="J735">
            <v>15337</v>
          </cell>
          <cell r="K735">
            <v>190750</v>
          </cell>
          <cell r="L735">
            <v>737</v>
          </cell>
          <cell r="M735">
            <v>384</v>
          </cell>
          <cell r="N735">
            <v>353</v>
          </cell>
          <cell r="O735">
            <v>1223887</v>
          </cell>
          <cell r="P735">
            <v>846560</v>
          </cell>
          <cell r="Q735">
            <v>8473</v>
          </cell>
          <cell r="R735">
            <v>0</v>
          </cell>
          <cell r="S735">
            <v>0</v>
          </cell>
          <cell r="T735">
            <v>0</v>
          </cell>
          <cell r="U735">
            <v>527210</v>
          </cell>
          <cell r="V735">
            <v>0</v>
          </cell>
          <cell r="W735">
            <v>29920</v>
          </cell>
          <cell r="X735">
            <v>0</v>
          </cell>
          <cell r="Y735">
            <v>0</v>
          </cell>
          <cell r="Z735">
            <v>2108840</v>
          </cell>
          <cell r="AA735">
            <v>2108840</v>
          </cell>
          <cell r="AB735" t="str">
            <v>ERGT</v>
          </cell>
          <cell r="AC735">
            <v>1101</v>
          </cell>
          <cell r="AD735">
            <v>2</v>
          </cell>
          <cell r="AE735">
            <v>206087</v>
          </cell>
        </row>
        <row r="736">
          <cell r="A736" t="str">
            <v>SMA</v>
          </cell>
          <cell r="B736">
            <v>4</v>
          </cell>
          <cell r="C736" t="str">
            <v>DRMS</v>
          </cell>
          <cell r="D736">
            <v>41</v>
          </cell>
          <cell r="E736">
            <v>7</v>
          </cell>
          <cell r="F736" t="str">
            <v>A4</v>
          </cell>
          <cell r="G736">
            <v>20</v>
          </cell>
          <cell r="H736">
            <v>3</v>
          </cell>
          <cell r="I736">
            <v>142527</v>
          </cell>
          <cell r="J736">
            <v>0</v>
          </cell>
          <cell r="K736">
            <v>0</v>
          </cell>
          <cell r="L736">
            <v>213</v>
          </cell>
          <cell r="M736">
            <v>0</v>
          </cell>
          <cell r="N736">
            <v>0</v>
          </cell>
          <cell r="O736">
            <v>1390115</v>
          </cell>
          <cell r="P736">
            <v>141432</v>
          </cell>
          <cell r="Q736">
            <v>59213</v>
          </cell>
          <cell r="R736">
            <v>0</v>
          </cell>
          <cell r="S736">
            <v>0</v>
          </cell>
          <cell r="T736">
            <v>0</v>
          </cell>
          <cell r="U736">
            <v>399185</v>
          </cell>
          <cell r="V736">
            <v>0</v>
          </cell>
          <cell r="W736">
            <v>5976</v>
          </cell>
          <cell r="X736">
            <v>0</v>
          </cell>
          <cell r="Y736">
            <v>0</v>
          </cell>
          <cell r="Z736">
            <v>1596736</v>
          </cell>
          <cell r="AA736">
            <v>1596736</v>
          </cell>
          <cell r="AB736" t="str">
            <v>ERGT</v>
          </cell>
          <cell r="AC736">
            <v>1101</v>
          </cell>
          <cell r="AD736">
            <v>2</v>
          </cell>
          <cell r="AE736">
            <v>142527</v>
          </cell>
        </row>
        <row r="737">
          <cell r="A737" t="str">
            <v>SMA</v>
          </cell>
          <cell r="B737">
            <v>4</v>
          </cell>
          <cell r="C737" t="str">
            <v>DRMS</v>
          </cell>
          <cell r="D737">
            <v>41</v>
          </cell>
          <cell r="E737">
            <v>7</v>
          </cell>
          <cell r="F737" t="str">
            <v xml:space="preserve">B </v>
          </cell>
          <cell r="G737">
            <v>0</v>
          </cell>
          <cell r="H737">
            <v>2</v>
          </cell>
          <cell r="I737">
            <v>25487</v>
          </cell>
          <cell r="J737">
            <v>0</v>
          </cell>
          <cell r="K737">
            <v>0</v>
          </cell>
          <cell r="L737">
            <v>0</v>
          </cell>
          <cell r="M737">
            <v>0</v>
          </cell>
          <cell r="N737">
            <v>0</v>
          </cell>
          <cell r="O737">
            <v>450984</v>
          </cell>
          <cell r="P737">
            <v>0</v>
          </cell>
          <cell r="Q737">
            <v>0</v>
          </cell>
          <cell r="R737">
            <v>0</v>
          </cell>
          <cell r="S737">
            <v>0</v>
          </cell>
          <cell r="T737">
            <v>0</v>
          </cell>
          <cell r="U737">
            <v>112746</v>
          </cell>
          <cell r="V737">
            <v>0</v>
          </cell>
          <cell r="W737">
            <v>0</v>
          </cell>
          <cell r="X737">
            <v>0</v>
          </cell>
          <cell r="Y737">
            <v>0</v>
          </cell>
          <cell r="Z737">
            <v>450984</v>
          </cell>
          <cell r="AA737">
            <v>450984</v>
          </cell>
          <cell r="AB737" t="str">
            <v>ERGT</v>
          </cell>
          <cell r="AC737">
            <v>1101</v>
          </cell>
          <cell r="AD737">
            <v>2</v>
          </cell>
          <cell r="AE737">
            <v>25487</v>
          </cell>
        </row>
        <row r="738">
          <cell r="A738" t="str">
            <v>SMA</v>
          </cell>
          <cell r="B738">
            <v>4</v>
          </cell>
          <cell r="C738" t="str">
            <v>DRMS</v>
          </cell>
          <cell r="D738">
            <v>41</v>
          </cell>
          <cell r="E738">
            <v>8</v>
          </cell>
          <cell r="F738" t="str">
            <v xml:space="preserve">B </v>
          </cell>
          <cell r="G738">
            <v>0</v>
          </cell>
          <cell r="H738">
            <v>2</v>
          </cell>
          <cell r="I738">
            <v>1574</v>
          </cell>
          <cell r="J738">
            <v>0</v>
          </cell>
          <cell r="K738">
            <v>0</v>
          </cell>
          <cell r="L738">
            <v>0</v>
          </cell>
          <cell r="M738">
            <v>0</v>
          </cell>
          <cell r="N738">
            <v>0</v>
          </cell>
          <cell r="O738">
            <v>32768</v>
          </cell>
          <cell r="P738">
            <v>0</v>
          </cell>
          <cell r="Q738">
            <v>0</v>
          </cell>
          <cell r="R738">
            <v>0</v>
          </cell>
          <cell r="S738">
            <v>0</v>
          </cell>
          <cell r="T738">
            <v>0</v>
          </cell>
          <cell r="U738">
            <v>8192</v>
          </cell>
          <cell r="V738">
            <v>0</v>
          </cell>
          <cell r="W738">
            <v>0</v>
          </cell>
          <cell r="X738">
            <v>0</v>
          </cell>
          <cell r="Y738">
            <v>0</v>
          </cell>
          <cell r="Z738">
            <v>32768</v>
          </cell>
          <cell r="AA738">
            <v>32768</v>
          </cell>
          <cell r="AB738" t="str">
            <v>ERGT</v>
          </cell>
          <cell r="AC738">
            <v>1101</v>
          </cell>
          <cell r="AD738">
            <v>2</v>
          </cell>
          <cell r="AE738">
            <v>1574</v>
          </cell>
        </row>
        <row r="739">
          <cell r="A739" t="str">
            <v>SMA</v>
          </cell>
          <cell r="B739">
            <v>4</v>
          </cell>
          <cell r="C739" t="str">
            <v>DRMS</v>
          </cell>
          <cell r="D739">
            <v>42</v>
          </cell>
          <cell r="E739">
            <v>1</v>
          </cell>
          <cell r="F739" t="str">
            <v xml:space="preserve">B </v>
          </cell>
          <cell r="G739">
            <v>1</v>
          </cell>
          <cell r="H739">
            <v>4950</v>
          </cell>
          <cell r="I739">
            <v>105162</v>
          </cell>
          <cell r="J739">
            <v>0</v>
          </cell>
          <cell r="K739">
            <v>0</v>
          </cell>
          <cell r="L739">
            <v>0</v>
          </cell>
          <cell r="M739">
            <v>0</v>
          </cell>
          <cell r="N739">
            <v>0</v>
          </cell>
          <cell r="O739">
            <v>1695453</v>
          </cell>
          <cell r="P739">
            <v>0</v>
          </cell>
          <cell r="Q739">
            <v>0</v>
          </cell>
          <cell r="R739">
            <v>23317</v>
          </cell>
          <cell r="S739">
            <v>0</v>
          </cell>
          <cell r="T739">
            <v>144213</v>
          </cell>
          <cell r="U739">
            <v>0</v>
          </cell>
          <cell r="V739">
            <v>470</v>
          </cell>
          <cell r="W739">
            <v>0</v>
          </cell>
          <cell r="X739">
            <v>0</v>
          </cell>
          <cell r="Y739">
            <v>14466</v>
          </cell>
          <cell r="Z739">
            <v>1695453</v>
          </cell>
          <cell r="AA739">
            <v>1877919</v>
          </cell>
          <cell r="AB739" t="str">
            <v>ERRI</v>
          </cell>
          <cell r="AC739">
            <v>1101</v>
          </cell>
          <cell r="AD739">
            <v>2</v>
          </cell>
          <cell r="AE739">
            <v>83657</v>
          </cell>
        </row>
        <row r="740">
          <cell r="A740" t="str">
            <v>SMA</v>
          </cell>
          <cell r="B740">
            <v>4</v>
          </cell>
          <cell r="C740" t="str">
            <v>DRMS</v>
          </cell>
          <cell r="D740">
            <v>42</v>
          </cell>
          <cell r="E740">
            <v>1</v>
          </cell>
          <cell r="F740" t="str">
            <v xml:space="preserve">B </v>
          </cell>
          <cell r="G740">
            <v>2</v>
          </cell>
          <cell r="H740">
            <v>2796</v>
          </cell>
          <cell r="I740">
            <v>113130</v>
          </cell>
          <cell r="J740">
            <v>0</v>
          </cell>
          <cell r="K740">
            <v>0</v>
          </cell>
          <cell r="L740">
            <v>0</v>
          </cell>
          <cell r="M740">
            <v>0</v>
          </cell>
          <cell r="N740">
            <v>0</v>
          </cell>
          <cell r="O740">
            <v>2194295</v>
          </cell>
          <cell r="P740">
            <v>0</v>
          </cell>
          <cell r="Q740">
            <v>0</v>
          </cell>
          <cell r="R740">
            <v>19897</v>
          </cell>
          <cell r="S740">
            <v>0</v>
          </cell>
          <cell r="T740">
            <v>33986</v>
          </cell>
          <cell r="U740">
            <v>372941</v>
          </cell>
          <cell r="V740">
            <v>188</v>
          </cell>
          <cell r="W740">
            <v>0</v>
          </cell>
          <cell r="X740">
            <v>0</v>
          </cell>
          <cell r="Y740">
            <v>14136</v>
          </cell>
          <cell r="Z740">
            <v>2194295</v>
          </cell>
          <cell r="AA740">
            <v>2262502</v>
          </cell>
          <cell r="AB740" t="str">
            <v>ERRI</v>
          </cell>
          <cell r="AC740">
            <v>1101</v>
          </cell>
          <cell r="AD740">
            <v>2</v>
          </cell>
          <cell r="AE740">
            <v>113130</v>
          </cell>
        </row>
        <row r="741">
          <cell r="A741" t="str">
            <v>SMA</v>
          </cell>
          <cell r="B741">
            <v>4</v>
          </cell>
          <cell r="C741" t="str">
            <v>DRMS</v>
          </cell>
          <cell r="D741">
            <v>42</v>
          </cell>
          <cell r="E741">
            <v>1</v>
          </cell>
          <cell r="F741" t="str">
            <v xml:space="preserve">B </v>
          </cell>
          <cell r="G741">
            <v>3</v>
          </cell>
          <cell r="H741">
            <v>7081</v>
          </cell>
          <cell r="I741">
            <v>513115</v>
          </cell>
          <cell r="J741">
            <v>0</v>
          </cell>
          <cell r="K741">
            <v>0</v>
          </cell>
          <cell r="L741">
            <v>0</v>
          </cell>
          <cell r="M741">
            <v>0</v>
          </cell>
          <cell r="N741">
            <v>0</v>
          </cell>
          <cell r="O741">
            <v>9951610</v>
          </cell>
          <cell r="P741">
            <v>0</v>
          </cell>
          <cell r="Q741">
            <v>0</v>
          </cell>
          <cell r="R741">
            <v>93515</v>
          </cell>
          <cell r="S741">
            <v>0</v>
          </cell>
          <cell r="T741">
            <v>81347</v>
          </cell>
          <cell r="U741">
            <v>1691798</v>
          </cell>
          <cell r="V741">
            <v>470</v>
          </cell>
          <cell r="W741">
            <v>0</v>
          </cell>
          <cell r="X741">
            <v>0</v>
          </cell>
          <cell r="Y741">
            <v>34620</v>
          </cell>
          <cell r="Z741">
            <v>9951610</v>
          </cell>
          <cell r="AA741">
            <v>10161562</v>
          </cell>
          <cell r="AB741" t="str">
            <v>ERRI</v>
          </cell>
          <cell r="AC741">
            <v>1101</v>
          </cell>
          <cell r="AD741">
            <v>2</v>
          </cell>
          <cell r="AE741">
            <v>512749</v>
          </cell>
        </row>
        <row r="742">
          <cell r="A742" t="str">
            <v>SMA</v>
          </cell>
          <cell r="B742">
            <v>4</v>
          </cell>
          <cell r="C742" t="str">
            <v>DRMS</v>
          </cell>
          <cell r="D742">
            <v>42</v>
          </cell>
          <cell r="E742">
            <v>1</v>
          </cell>
          <cell r="F742" t="str">
            <v xml:space="preserve">B </v>
          </cell>
          <cell r="G742">
            <v>4</v>
          </cell>
          <cell r="H742">
            <v>1667</v>
          </cell>
          <cell r="I742">
            <v>197298</v>
          </cell>
          <cell r="J742">
            <v>0</v>
          </cell>
          <cell r="K742">
            <v>0</v>
          </cell>
          <cell r="L742">
            <v>0</v>
          </cell>
          <cell r="M742">
            <v>0</v>
          </cell>
          <cell r="N742">
            <v>0</v>
          </cell>
          <cell r="O742">
            <v>3827217</v>
          </cell>
          <cell r="P742">
            <v>0</v>
          </cell>
          <cell r="Q742">
            <v>0</v>
          </cell>
          <cell r="R742">
            <v>46594</v>
          </cell>
          <cell r="S742">
            <v>0</v>
          </cell>
          <cell r="T742">
            <v>33295</v>
          </cell>
          <cell r="U742">
            <v>650645</v>
          </cell>
          <cell r="V742">
            <v>0</v>
          </cell>
          <cell r="W742">
            <v>0</v>
          </cell>
          <cell r="X742">
            <v>0</v>
          </cell>
          <cell r="Y742">
            <v>6642</v>
          </cell>
          <cell r="Z742">
            <v>3827217</v>
          </cell>
          <cell r="AA742">
            <v>3913748</v>
          </cell>
          <cell r="AB742" t="str">
            <v>ERRI</v>
          </cell>
          <cell r="AC742">
            <v>1101</v>
          </cell>
          <cell r="AD742">
            <v>2</v>
          </cell>
          <cell r="AE742">
            <v>197298</v>
          </cell>
        </row>
        <row r="743">
          <cell r="A743" t="str">
            <v>SMA</v>
          </cell>
          <cell r="B743">
            <v>4</v>
          </cell>
          <cell r="C743" t="str">
            <v>DRMS</v>
          </cell>
          <cell r="D743">
            <v>42</v>
          </cell>
          <cell r="E743">
            <v>1</v>
          </cell>
          <cell r="F743" t="str">
            <v xml:space="preserve">B </v>
          </cell>
          <cell r="G743">
            <v>5</v>
          </cell>
          <cell r="H743">
            <v>418</v>
          </cell>
          <cell r="I743">
            <v>71618</v>
          </cell>
          <cell r="J743">
            <v>0</v>
          </cell>
          <cell r="K743">
            <v>0</v>
          </cell>
          <cell r="L743">
            <v>0</v>
          </cell>
          <cell r="M743">
            <v>0</v>
          </cell>
          <cell r="N743">
            <v>0</v>
          </cell>
          <cell r="O743">
            <v>1389058</v>
          </cell>
          <cell r="P743">
            <v>0</v>
          </cell>
          <cell r="Q743">
            <v>0</v>
          </cell>
          <cell r="R743">
            <v>16898</v>
          </cell>
          <cell r="S743">
            <v>0</v>
          </cell>
          <cell r="T743">
            <v>13192</v>
          </cell>
          <cell r="U743">
            <v>236150</v>
          </cell>
          <cell r="V743">
            <v>0</v>
          </cell>
          <cell r="W743">
            <v>0</v>
          </cell>
          <cell r="X743">
            <v>0</v>
          </cell>
          <cell r="Y743">
            <v>2315</v>
          </cell>
          <cell r="Z743">
            <v>1389058</v>
          </cell>
          <cell r="AA743">
            <v>1421463</v>
          </cell>
          <cell r="AB743" t="str">
            <v>ERRI</v>
          </cell>
          <cell r="AC743">
            <v>1101</v>
          </cell>
          <cell r="AD743">
            <v>2</v>
          </cell>
          <cell r="AE743">
            <v>71618</v>
          </cell>
        </row>
        <row r="744">
          <cell r="A744" t="str">
            <v>SMA</v>
          </cell>
          <cell r="B744">
            <v>4</v>
          </cell>
          <cell r="C744" t="str">
            <v>DRMS</v>
          </cell>
          <cell r="D744">
            <v>42</v>
          </cell>
          <cell r="E744">
            <v>1</v>
          </cell>
          <cell r="F744" t="str">
            <v xml:space="preserve">B </v>
          </cell>
          <cell r="G744">
            <v>6</v>
          </cell>
          <cell r="H744">
            <v>202</v>
          </cell>
          <cell r="I744">
            <v>48119</v>
          </cell>
          <cell r="J744">
            <v>0</v>
          </cell>
          <cell r="K744">
            <v>0</v>
          </cell>
          <cell r="L744">
            <v>0</v>
          </cell>
          <cell r="M744">
            <v>0</v>
          </cell>
          <cell r="N744">
            <v>0</v>
          </cell>
          <cell r="O744">
            <v>933358</v>
          </cell>
          <cell r="P744">
            <v>0</v>
          </cell>
          <cell r="Q744">
            <v>0</v>
          </cell>
          <cell r="R744">
            <v>12753</v>
          </cell>
          <cell r="S744">
            <v>0</v>
          </cell>
          <cell r="T744">
            <v>9449</v>
          </cell>
          <cell r="U744">
            <v>158721</v>
          </cell>
          <cell r="V744">
            <v>0</v>
          </cell>
          <cell r="W744">
            <v>0</v>
          </cell>
          <cell r="X744">
            <v>0</v>
          </cell>
          <cell r="Y744">
            <v>1376</v>
          </cell>
          <cell r="Z744">
            <v>933358</v>
          </cell>
          <cell r="AA744">
            <v>956936</v>
          </cell>
          <cell r="AB744" t="str">
            <v>ERRI</v>
          </cell>
          <cell r="AC744">
            <v>1101</v>
          </cell>
          <cell r="AD744">
            <v>2</v>
          </cell>
          <cell r="AE744">
            <v>48119</v>
          </cell>
        </row>
        <row r="745">
          <cell r="A745" t="str">
            <v>SMA</v>
          </cell>
          <cell r="B745">
            <v>4</v>
          </cell>
          <cell r="C745" t="str">
            <v>DRMS</v>
          </cell>
          <cell r="D745">
            <v>42</v>
          </cell>
          <cell r="E745">
            <v>1</v>
          </cell>
          <cell r="F745" t="str">
            <v xml:space="preserve">B </v>
          </cell>
          <cell r="G745">
            <v>7</v>
          </cell>
          <cell r="H745">
            <v>46</v>
          </cell>
          <cell r="I745">
            <v>15306</v>
          </cell>
          <cell r="J745">
            <v>0</v>
          </cell>
          <cell r="K745">
            <v>0</v>
          </cell>
          <cell r="L745">
            <v>0</v>
          </cell>
          <cell r="M745">
            <v>0</v>
          </cell>
          <cell r="N745">
            <v>0</v>
          </cell>
          <cell r="O745">
            <v>308031</v>
          </cell>
          <cell r="P745">
            <v>0</v>
          </cell>
          <cell r="Q745">
            <v>0</v>
          </cell>
          <cell r="R745">
            <v>4178</v>
          </cell>
          <cell r="S745">
            <v>0</v>
          </cell>
          <cell r="T745">
            <v>1559</v>
          </cell>
          <cell r="U745">
            <v>61630</v>
          </cell>
          <cell r="V745">
            <v>0</v>
          </cell>
          <cell r="W745">
            <v>0</v>
          </cell>
          <cell r="X745">
            <v>0</v>
          </cell>
          <cell r="Y745">
            <v>295</v>
          </cell>
          <cell r="Z745">
            <v>308031</v>
          </cell>
          <cell r="AA745">
            <v>314063</v>
          </cell>
          <cell r="AB745" t="str">
            <v>ERRI</v>
          </cell>
          <cell r="AC745">
            <v>1101</v>
          </cell>
          <cell r="AD745">
            <v>2</v>
          </cell>
          <cell r="AE745">
            <v>15306</v>
          </cell>
        </row>
        <row r="746">
          <cell r="A746" t="str">
            <v>SMA</v>
          </cell>
          <cell r="B746">
            <v>4</v>
          </cell>
          <cell r="C746" t="str">
            <v>DRMS</v>
          </cell>
          <cell r="D746">
            <v>42</v>
          </cell>
          <cell r="E746">
            <v>1</v>
          </cell>
          <cell r="F746" t="str">
            <v xml:space="preserve">B </v>
          </cell>
          <cell r="G746">
            <v>8</v>
          </cell>
          <cell r="H746">
            <v>15</v>
          </cell>
          <cell r="I746">
            <v>6552</v>
          </cell>
          <cell r="J746">
            <v>0</v>
          </cell>
          <cell r="K746">
            <v>0</v>
          </cell>
          <cell r="L746">
            <v>0</v>
          </cell>
          <cell r="M746">
            <v>0</v>
          </cell>
          <cell r="N746">
            <v>0</v>
          </cell>
          <cell r="O746">
            <v>131848</v>
          </cell>
          <cell r="P746">
            <v>0</v>
          </cell>
          <cell r="Q746">
            <v>0</v>
          </cell>
          <cell r="R746">
            <v>408</v>
          </cell>
          <cell r="S746">
            <v>0</v>
          </cell>
          <cell r="T746">
            <v>0</v>
          </cell>
          <cell r="U746">
            <v>26375</v>
          </cell>
          <cell r="V746">
            <v>0</v>
          </cell>
          <cell r="W746">
            <v>0</v>
          </cell>
          <cell r="X746">
            <v>0</v>
          </cell>
          <cell r="Y746">
            <v>92</v>
          </cell>
          <cell r="Z746">
            <v>131848</v>
          </cell>
          <cell r="AA746">
            <v>132348</v>
          </cell>
          <cell r="AB746" t="str">
            <v>ERRI</v>
          </cell>
          <cell r="AC746">
            <v>1101</v>
          </cell>
          <cell r="AD746">
            <v>2</v>
          </cell>
          <cell r="AE746">
            <v>6552</v>
          </cell>
        </row>
        <row r="747">
          <cell r="A747" t="str">
            <v>SMA</v>
          </cell>
          <cell r="B747">
            <v>4</v>
          </cell>
          <cell r="C747" t="str">
            <v>DRMS</v>
          </cell>
          <cell r="D747">
            <v>42</v>
          </cell>
          <cell r="E747">
            <v>1</v>
          </cell>
          <cell r="F747" t="str">
            <v xml:space="preserve">B </v>
          </cell>
          <cell r="G747">
            <v>9</v>
          </cell>
          <cell r="H747">
            <v>13</v>
          </cell>
          <cell r="I747">
            <v>6618</v>
          </cell>
          <cell r="J747">
            <v>0</v>
          </cell>
          <cell r="K747">
            <v>0</v>
          </cell>
          <cell r="L747">
            <v>0</v>
          </cell>
          <cell r="M747">
            <v>0</v>
          </cell>
          <cell r="N747">
            <v>0</v>
          </cell>
          <cell r="O747">
            <v>142046</v>
          </cell>
          <cell r="P747">
            <v>0</v>
          </cell>
          <cell r="Q747">
            <v>0</v>
          </cell>
          <cell r="R747">
            <v>1032</v>
          </cell>
          <cell r="S747">
            <v>0</v>
          </cell>
          <cell r="T747">
            <v>610</v>
          </cell>
          <cell r="U747">
            <v>35528</v>
          </cell>
          <cell r="V747">
            <v>0</v>
          </cell>
          <cell r="W747">
            <v>0</v>
          </cell>
          <cell r="X747">
            <v>0</v>
          </cell>
          <cell r="Y747">
            <v>166</v>
          </cell>
          <cell r="Z747">
            <v>142046</v>
          </cell>
          <cell r="AA747">
            <v>143854</v>
          </cell>
          <cell r="AB747" t="str">
            <v>ERRI</v>
          </cell>
          <cell r="AC747">
            <v>1101</v>
          </cell>
          <cell r="AD747">
            <v>2</v>
          </cell>
          <cell r="AE747">
            <v>6618</v>
          </cell>
        </row>
        <row r="748">
          <cell r="A748" t="str">
            <v>SMA</v>
          </cell>
          <cell r="B748">
            <v>4</v>
          </cell>
          <cell r="C748" t="str">
            <v>DRMS</v>
          </cell>
          <cell r="D748">
            <v>42</v>
          </cell>
          <cell r="E748">
            <v>1</v>
          </cell>
          <cell r="F748" t="str">
            <v xml:space="preserve">B </v>
          </cell>
          <cell r="G748">
            <v>10</v>
          </cell>
          <cell r="H748">
            <v>2</v>
          </cell>
          <cell r="I748">
            <v>1484</v>
          </cell>
          <cell r="J748">
            <v>0</v>
          </cell>
          <cell r="K748">
            <v>0</v>
          </cell>
          <cell r="L748">
            <v>0</v>
          </cell>
          <cell r="M748">
            <v>0</v>
          </cell>
          <cell r="N748">
            <v>0</v>
          </cell>
          <cell r="O748">
            <v>31848</v>
          </cell>
          <cell r="P748">
            <v>0</v>
          </cell>
          <cell r="Q748">
            <v>0</v>
          </cell>
          <cell r="R748">
            <v>626</v>
          </cell>
          <cell r="S748">
            <v>0</v>
          </cell>
          <cell r="T748">
            <v>0</v>
          </cell>
          <cell r="U748">
            <v>7962</v>
          </cell>
          <cell r="V748">
            <v>0</v>
          </cell>
          <cell r="W748">
            <v>0</v>
          </cell>
          <cell r="X748">
            <v>0</v>
          </cell>
          <cell r="Y748">
            <v>6</v>
          </cell>
          <cell r="Z748">
            <v>31848</v>
          </cell>
          <cell r="AA748">
            <v>32480</v>
          </cell>
          <cell r="AB748" t="str">
            <v>ERRI</v>
          </cell>
          <cell r="AC748">
            <v>1101</v>
          </cell>
          <cell r="AD748">
            <v>2</v>
          </cell>
          <cell r="AE748">
            <v>1484</v>
          </cell>
        </row>
        <row r="749">
          <cell r="A749" t="str">
            <v>SMA</v>
          </cell>
          <cell r="B749">
            <v>4</v>
          </cell>
          <cell r="C749" t="str">
            <v>DRMS</v>
          </cell>
          <cell r="D749">
            <v>42</v>
          </cell>
          <cell r="E749">
            <v>1</v>
          </cell>
          <cell r="F749" t="str">
            <v xml:space="preserve">B </v>
          </cell>
          <cell r="G749">
            <v>11</v>
          </cell>
          <cell r="H749">
            <v>1770</v>
          </cell>
          <cell r="I749">
            <v>41481</v>
          </cell>
          <cell r="J749">
            <v>0</v>
          </cell>
          <cell r="K749">
            <v>0</v>
          </cell>
          <cell r="L749">
            <v>0</v>
          </cell>
          <cell r="M749">
            <v>0</v>
          </cell>
          <cell r="N749">
            <v>0</v>
          </cell>
          <cell r="O749">
            <v>233706</v>
          </cell>
          <cell r="P749">
            <v>0</v>
          </cell>
          <cell r="Q749">
            <v>0</v>
          </cell>
          <cell r="R749">
            <v>3779</v>
          </cell>
          <cell r="S749">
            <v>0</v>
          </cell>
          <cell r="T749">
            <v>57810</v>
          </cell>
          <cell r="U749">
            <v>0</v>
          </cell>
          <cell r="V749">
            <v>5264</v>
          </cell>
          <cell r="W749">
            <v>0</v>
          </cell>
          <cell r="X749">
            <v>0</v>
          </cell>
          <cell r="Y749">
            <v>5250</v>
          </cell>
          <cell r="Z749">
            <v>233706</v>
          </cell>
          <cell r="AA749">
            <v>305809</v>
          </cell>
          <cell r="AB749" t="str">
            <v>ERRI</v>
          </cell>
          <cell r="AC749">
            <v>1101</v>
          </cell>
          <cell r="AD749">
            <v>2</v>
          </cell>
          <cell r="AE749">
            <v>32991</v>
          </cell>
        </row>
        <row r="750">
          <cell r="A750" t="str">
            <v>SMA</v>
          </cell>
          <cell r="B750">
            <v>4</v>
          </cell>
          <cell r="C750" t="str">
            <v>DRMS</v>
          </cell>
          <cell r="D750">
            <v>42</v>
          </cell>
          <cell r="E750">
            <v>1</v>
          </cell>
          <cell r="F750" t="str">
            <v xml:space="preserve">B </v>
          </cell>
          <cell r="G750">
            <v>12</v>
          </cell>
          <cell r="H750">
            <v>1226</v>
          </cell>
          <cell r="I750">
            <v>67641</v>
          </cell>
          <cell r="J750">
            <v>0</v>
          </cell>
          <cell r="K750">
            <v>0</v>
          </cell>
          <cell r="L750">
            <v>0</v>
          </cell>
          <cell r="M750">
            <v>0</v>
          </cell>
          <cell r="N750">
            <v>0</v>
          </cell>
          <cell r="O750">
            <v>609997</v>
          </cell>
          <cell r="P750">
            <v>0</v>
          </cell>
          <cell r="Q750">
            <v>0</v>
          </cell>
          <cell r="R750">
            <v>12484</v>
          </cell>
          <cell r="S750">
            <v>0</v>
          </cell>
          <cell r="T750">
            <v>10632</v>
          </cell>
          <cell r="U750">
            <v>103735</v>
          </cell>
          <cell r="V750">
            <v>4042</v>
          </cell>
          <cell r="W750">
            <v>0</v>
          </cell>
          <cell r="X750">
            <v>0</v>
          </cell>
          <cell r="Y750">
            <v>6030</v>
          </cell>
          <cell r="Z750">
            <v>609997</v>
          </cell>
          <cell r="AA750">
            <v>643185</v>
          </cell>
          <cell r="AB750" t="str">
            <v>ERRI</v>
          </cell>
          <cell r="AC750">
            <v>1101</v>
          </cell>
          <cell r="AD750">
            <v>2</v>
          </cell>
          <cell r="AE750">
            <v>67641</v>
          </cell>
        </row>
        <row r="751">
          <cell r="A751" t="str">
            <v>SMA</v>
          </cell>
          <cell r="B751">
            <v>4</v>
          </cell>
          <cell r="C751" t="str">
            <v>DRMS</v>
          </cell>
          <cell r="D751">
            <v>42</v>
          </cell>
          <cell r="E751">
            <v>1</v>
          </cell>
          <cell r="F751" t="str">
            <v xml:space="preserve">B </v>
          </cell>
          <cell r="G751">
            <v>13</v>
          </cell>
          <cell r="H751">
            <v>114</v>
          </cell>
          <cell r="I751">
            <v>13230</v>
          </cell>
          <cell r="J751">
            <v>0</v>
          </cell>
          <cell r="K751">
            <v>0</v>
          </cell>
          <cell r="L751">
            <v>0</v>
          </cell>
          <cell r="M751">
            <v>0</v>
          </cell>
          <cell r="N751">
            <v>0</v>
          </cell>
          <cell r="O751">
            <v>189581</v>
          </cell>
          <cell r="P751">
            <v>0</v>
          </cell>
          <cell r="Q751">
            <v>0</v>
          </cell>
          <cell r="R751">
            <v>2358</v>
          </cell>
          <cell r="S751">
            <v>0</v>
          </cell>
          <cell r="T751">
            <v>2786</v>
          </cell>
          <cell r="U751">
            <v>32230</v>
          </cell>
          <cell r="V751">
            <v>94</v>
          </cell>
          <cell r="W751">
            <v>0</v>
          </cell>
          <cell r="X751">
            <v>0</v>
          </cell>
          <cell r="Y751">
            <v>498</v>
          </cell>
          <cell r="Z751">
            <v>189581</v>
          </cell>
          <cell r="AA751">
            <v>195317</v>
          </cell>
          <cell r="AB751" t="str">
            <v>ERRI</v>
          </cell>
          <cell r="AC751">
            <v>1101</v>
          </cell>
          <cell r="AD751">
            <v>2</v>
          </cell>
          <cell r="AE751">
            <v>13230</v>
          </cell>
        </row>
        <row r="752">
          <cell r="A752" t="str">
            <v>SMA</v>
          </cell>
          <cell r="B752">
            <v>4</v>
          </cell>
          <cell r="C752" t="str">
            <v>DRMS</v>
          </cell>
          <cell r="D752">
            <v>42</v>
          </cell>
          <cell r="E752">
            <v>1</v>
          </cell>
          <cell r="F752" t="str">
            <v xml:space="preserve">B </v>
          </cell>
          <cell r="G752">
            <v>14</v>
          </cell>
          <cell r="H752">
            <v>2</v>
          </cell>
          <cell r="I752">
            <v>300</v>
          </cell>
          <cell r="J752">
            <v>0</v>
          </cell>
          <cell r="K752">
            <v>0</v>
          </cell>
          <cell r="L752">
            <v>0</v>
          </cell>
          <cell r="M752">
            <v>0</v>
          </cell>
          <cell r="N752">
            <v>0</v>
          </cell>
          <cell r="O752">
            <v>3820</v>
          </cell>
          <cell r="P752">
            <v>0</v>
          </cell>
          <cell r="Q752">
            <v>0</v>
          </cell>
          <cell r="R752">
            <v>14</v>
          </cell>
          <cell r="S752">
            <v>0</v>
          </cell>
          <cell r="T752">
            <v>0</v>
          </cell>
          <cell r="U752">
            <v>650</v>
          </cell>
          <cell r="V752">
            <v>0</v>
          </cell>
          <cell r="W752">
            <v>0</v>
          </cell>
          <cell r="X752">
            <v>0</v>
          </cell>
          <cell r="Y752">
            <v>37</v>
          </cell>
          <cell r="Z752">
            <v>3820</v>
          </cell>
          <cell r="AA752">
            <v>3871</v>
          </cell>
          <cell r="AB752" t="str">
            <v>ERRI</v>
          </cell>
          <cell r="AC752">
            <v>1101</v>
          </cell>
          <cell r="AD752">
            <v>2</v>
          </cell>
          <cell r="AE752">
            <v>300</v>
          </cell>
        </row>
        <row r="753">
          <cell r="A753" t="str">
            <v>SMA</v>
          </cell>
          <cell r="B753">
            <v>4</v>
          </cell>
          <cell r="C753" t="str">
            <v>DRMS</v>
          </cell>
          <cell r="D753">
            <v>42</v>
          </cell>
          <cell r="E753">
            <v>1</v>
          </cell>
          <cell r="F753" t="str">
            <v xml:space="preserve">B </v>
          </cell>
          <cell r="G753">
            <v>15</v>
          </cell>
          <cell r="H753">
            <v>6</v>
          </cell>
          <cell r="I753">
            <v>1694</v>
          </cell>
          <cell r="J753">
            <v>0</v>
          </cell>
          <cell r="K753">
            <v>0</v>
          </cell>
          <cell r="L753">
            <v>0</v>
          </cell>
          <cell r="M753">
            <v>0</v>
          </cell>
          <cell r="N753">
            <v>0</v>
          </cell>
          <cell r="O753">
            <v>28025</v>
          </cell>
          <cell r="P753">
            <v>0</v>
          </cell>
          <cell r="Q753">
            <v>0</v>
          </cell>
          <cell r="R753">
            <v>206</v>
          </cell>
          <cell r="S753">
            <v>0</v>
          </cell>
          <cell r="T753">
            <v>14874</v>
          </cell>
          <cell r="U753">
            <v>5738</v>
          </cell>
          <cell r="V753">
            <v>0</v>
          </cell>
          <cell r="W753">
            <v>0</v>
          </cell>
          <cell r="X753">
            <v>0</v>
          </cell>
          <cell r="Y753">
            <v>74</v>
          </cell>
          <cell r="Z753">
            <v>28025</v>
          </cell>
          <cell r="AA753">
            <v>43179</v>
          </cell>
          <cell r="AB753" t="str">
            <v>ERRI</v>
          </cell>
          <cell r="AC753">
            <v>1101</v>
          </cell>
          <cell r="AD753">
            <v>2</v>
          </cell>
          <cell r="AE753">
            <v>1694</v>
          </cell>
        </row>
        <row r="754">
          <cell r="A754" t="str">
            <v>SMA</v>
          </cell>
          <cell r="B754">
            <v>4</v>
          </cell>
          <cell r="C754" t="str">
            <v>DRMS</v>
          </cell>
          <cell r="D754">
            <v>42</v>
          </cell>
          <cell r="E754">
            <v>2</v>
          </cell>
          <cell r="F754" t="str">
            <v>A4</v>
          </cell>
          <cell r="G754">
            <v>22</v>
          </cell>
          <cell r="H754">
            <v>1</v>
          </cell>
          <cell r="I754">
            <v>21146</v>
          </cell>
          <cell r="J754">
            <v>1973</v>
          </cell>
          <cell r="K754">
            <v>19173</v>
          </cell>
          <cell r="L754">
            <v>161</v>
          </cell>
          <cell r="M754">
            <v>79</v>
          </cell>
          <cell r="N754">
            <v>82</v>
          </cell>
          <cell r="O754">
            <v>150606</v>
          </cell>
          <cell r="P754">
            <v>224358</v>
          </cell>
          <cell r="Q754">
            <v>104</v>
          </cell>
          <cell r="R754">
            <v>0</v>
          </cell>
          <cell r="S754">
            <v>0</v>
          </cell>
          <cell r="T754">
            <v>0</v>
          </cell>
          <cell r="U754">
            <v>93767</v>
          </cell>
          <cell r="V754">
            <v>0</v>
          </cell>
          <cell r="W754">
            <v>0</v>
          </cell>
          <cell r="X754">
            <v>0</v>
          </cell>
          <cell r="Y754">
            <v>0</v>
          </cell>
          <cell r="Z754">
            <v>375068</v>
          </cell>
          <cell r="AA754">
            <v>375068</v>
          </cell>
          <cell r="AB754" t="str">
            <v>ERRI</v>
          </cell>
          <cell r="AC754">
            <v>1101</v>
          </cell>
          <cell r="AD754">
            <v>2</v>
          </cell>
          <cell r="AE754">
            <v>21146</v>
          </cell>
        </row>
        <row r="755">
          <cell r="A755" t="str">
            <v>SMA</v>
          </cell>
          <cell r="B755">
            <v>4</v>
          </cell>
          <cell r="C755" t="str">
            <v>DRMS</v>
          </cell>
          <cell r="D755">
            <v>42</v>
          </cell>
          <cell r="E755">
            <v>2</v>
          </cell>
          <cell r="F755" t="str">
            <v>A4</v>
          </cell>
          <cell r="G755">
            <v>21</v>
          </cell>
          <cell r="H755">
            <v>5</v>
          </cell>
          <cell r="I755">
            <v>393806</v>
          </cell>
          <cell r="J755">
            <v>24307</v>
          </cell>
          <cell r="K755">
            <v>369499</v>
          </cell>
          <cell r="L755">
            <v>2940</v>
          </cell>
          <cell r="M755">
            <v>2940</v>
          </cell>
          <cell r="N755">
            <v>0</v>
          </cell>
          <cell r="O755">
            <v>3880179</v>
          </cell>
          <cell r="P755">
            <v>2030560</v>
          </cell>
          <cell r="Q755">
            <v>224920</v>
          </cell>
          <cell r="R755">
            <v>46851</v>
          </cell>
          <cell r="S755">
            <v>0</v>
          </cell>
          <cell r="T755">
            <v>1645050</v>
          </cell>
          <cell r="U755">
            <v>1654436</v>
          </cell>
          <cell r="V755">
            <v>0</v>
          </cell>
          <cell r="W755">
            <v>482085</v>
          </cell>
          <cell r="X755">
            <v>0</v>
          </cell>
          <cell r="Y755">
            <v>0</v>
          </cell>
          <cell r="Z755">
            <v>6617744</v>
          </cell>
          <cell r="AA755">
            <v>8309645</v>
          </cell>
          <cell r="AB755" t="str">
            <v>ERRI</v>
          </cell>
          <cell r="AC755">
            <v>1101</v>
          </cell>
          <cell r="AD755">
            <v>2</v>
          </cell>
          <cell r="AE755">
            <v>393806</v>
          </cell>
        </row>
        <row r="756">
          <cell r="A756" t="str">
            <v>SMA</v>
          </cell>
          <cell r="B756">
            <v>4</v>
          </cell>
          <cell r="C756" t="str">
            <v>DRMS</v>
          </cell>
          <cell r="D756">
            <v>42</v>
          </cell>
          <cell r="E756">
            <v>2</v>
          </cell>
          <cell r="F756" t="str">
            <v>A4</v>
          </cell>
          <cell r="G756">
            <v>20</v>
          </cell>
          <cell r="H756">
            <v>7</v>
          </cell>
          <cell r="I756">
            <v>66078</v>
          </cell>
          <cell r="J756">
            <v>0</v>
          </cell>
          <cell r="K756">
            <v>0</v>
          </cell>
          <cell r="L756">
            <v>601</v>
          </cell>
          <cell r="M756">
            <v>0</v>
          </cell>
          <cell r="N756">
            <v>0</v>
          </cell>
          <cell r="O756">
            <v>758222</v>
          </cell>
          <cell r="P756">
            <v>470384</v>
          </cell>
          <cell r="Q756">
            <v>128481</v>
          </cell>
          <cell r="R756">
            <v>1155</v>
          </cell>
          <cell r="S756">
            <v>0</v>
          </cell>
          <cell r="T756">
            <v>209878</v>
          </cell>
          <cell r="U756">
            <v>349251</v>
          </cell>
          <cell r="V756">
            <v>0</v>
          </cell>
          <cell r="W756">
            <v>39916</v>
          </cell>
          <cell r="X756">
            <v>0</v>
          </cell>
          <cell r="Y756">
            <v>12</v>
          </cell>
          <cell r="Z756">
            <v>1397003</v>
          </cell>
          <cell r="AA756">
            <v>1608048</v>
          </cell>
          <cell r="AB756" t="str">
            <v>ERRI</v>
          </cell>
          <cell r="AC756">
            <v>1101</v>
          </cell>
          <cell r="AD756">
            <v>2</v>
          </cell>
          <cell r="AE756">
            <v>66078</v>
          </cell>
        </row>
        <row r="757">
          <cell r="A757" t="str">
            <v>SMA</v>
          </cell>
          <cell r="B757">
            <v>4</v>
          </cell>
          <cell r="C757" t="str">
            <v>DRMS</v>
          </cell>
          <cell r="D757">
            <v>42</v>
          </cell>
          <cell r="E757">
            <v>2</v>
          </cell>
          <cell r="F757" t="str">
            <v xml:space="preserve">B </v>
          </cell>
          <cell r="G757">
            <v>0</v>
          </cell>
          <cell r="H757">
            <v>160</v>
          </cell>
          <cell r="I757">
            <v>58012</v>
          </cell>
          <cell r="J757">
            <v>0</v>
          </cell>
          <cell r="K757">
            <v>0</v>
          </cell>
          <cell r="L757">
            <v>0</v>
          </cell>
          <cell r="M757">
            <v>0</v>
          </cell>
          <cell r="N757">
            <v>0</v>
          </cell>
          <cell r="O757">
            <v>1207687</v>
          </cell>
          <cell r="P757">
            <v>0</v>
          </cell>
          <cell r="Q757">
            <v>0</v>
          </cell>
          <cell r="R757">
            <v>24992</v>
          </cell>
          <cell r="S757">
            <v>0</v>
          </cell>
          <cell r="T757">
            <v>114281</v>
          </cell>
          <cell r="U757">
            <v>298282</v>
          </cell>
          <cell r="V757">
            <v>660</v>
          </cell>
          <cell r="W757">
            <v>0</v>
          </cell>
          <cell r="X757">
            <v>0</v>
          </cell>
          <cell r="Y757">
            <v>982</v>
          </cell>
          <cell r="Z757">
            <v>1207687</v>
          </cell>
          <cell r="AA757">
            <v>1348602</v>
          </cell>
          <cell r="AB757" t="str">
            <v>ERRI</v>
          </cell>
          <cell r="AC757">
            <v>1101</v>
          </cell>
          <cell r="AD757">
            <v>2</v>
          </cell>
          <cell r="AE757">
            <v>56113</v>
          </cell>
        </row>
        <row r="758">
          <cell r="A758" t="str">
            <v>SMA</v>
          </cell>
          <cell r="B758">
            <v>4</v>
          </cell>
          <cell r="C758" t="str">
            <v>DRMS</v>
          </cell>
          <cell r="D758">
            <v>42</v>
          </cell>
          <cell r="E758">
            <v>3</v>
          </cell>
          <cell r="F758" t="str">
            <v>A4</v>
          </cell>
          <cell r="G758">
            <v>20</v>
          </cell>
          <cell r="H758">
            <v>2</v>
          </cell>
          <cell r="I758">
            <v>18886</v>
          </cell>
          <cell r="J758">
            <v>0</v>
          </cell>
          <cell r="K758">
            <v>0</v>
          </cell>
          <cell r="L758">
            <v>65</v>
          </cell>
          <cell r="M758">
            <v>0</v>
          </cell>
          <cell r="N758">
            <v>0</v>
          </cell>
          <cell r="O758">
            <v>216711</v>
          </cell>
          <cell r="P758">
            <v>50873</v>
          </cell>
          <cell r="Q758">
            <v>6507</v>
          </cell>
          <cell r="R758">
            <v>0</v>
          </cell>
          <cell r="S758">
            <v>0</v>
          </cell>
          <cell r="T758">
            <v>0</v>
          </cell>
          <cell r="U758">
            <v>68914</v>
          </cell>
          <cell r="V758">
            <v>0</v>
          </cell>
          <cell r="W758">
            <v>1565</v>
          </cell>
          <cell r="X758">
            <v>0</v>
          </cell>
          <cell r="Y758">
            <v>0</v>
          </cell>
          <cell r="Z758">
            <v>275656</v>
          </cell>
          <cell r="AA758">
            <v>275656</v>
          </cell>
          <cell r="AB758" t="str">
            <v>ERRI</v>
          </cell>
          <cell r="AC758">
            <v>1101</v>
          </cell>
          <cell r="AD758">
            <v>2</v>
          </cell>
          <cell r="AE758">
            <v>18886</v>
          </cell>
        </row>
        <row r="759">
          <cell r="A759" t="str">
            <v>SMA</v>
          </cell>
          <cell r="B759">
            <v>4</v>
          </cell>
          <cell r="C759" t="str">
            <v>DRMS</v>
          </cell>
          <cell r="D759">
            <v>42</v>
          </cell>
          <cell r="E759">
            <v>3</v>
          </cell>
          <cell r="F759" t="str">
            <v xml:space="preserve">B </v>
          </cell>
          <cell r="G759">
            <v>0</v>
          </cell>
          <cell r="H759">
            <v>1514</v>
          </cell>
          <cell r="I759">
            <v>292794</v>
          </cell>
          <cell r="J759">
            <v>0</v>
          </cell>
          <cell r="K759">
            <v>0</v>
          </cell>
          <cell r="L759">
            <v>0</v>
          </cell>
          <cell r="M759">
            <v>0</v>
          </cell>
          <cell r="N759">
            <v>0</v>
          </cell>
          <cell r="O759">
            <v>6095258</v>
          </cell>
          <cell r="P759">
            <v>0</v>
          </cell>
          <cell r="Q759">
            <v>0</v>
          </cell>
          <cell r="R759">
            <v>69343</v>
          </cell>
          <cell r="S759">
            <v>0</v>
          </cell>
          <cell r="T759">
            <v>199320</v>
          </cell>
          <cell r="U759">
            <v>1499007</v>
          </cell>
          <cell r="V759">
            <v>660</v>
          </cell>
          <cell r="W759">
            <v>0</v>
          </cell>
          <cell r="X759">
            <v>0</v>
          </cell>
          <cell r="Y759">
            <v>5840</v>
          </cell>
          <cell r="Z759">
            <v>6095258</v>
          </cell>
          <cell r="AA759">
            <v>6370421</v>
          </cell>
          <cell r="AB759" t="str">
            <v>ERRI</v>
          </cell>
          <cell r="AC759">
            <v>1101</v>
          </cell>
          <cell r="AD759">
            <v>2</v>
          </cell>
          <cell r="AE759">
            <v>283761</v>
          </cell>
        </row>
        <row r="760">
          <cell r="A760" t="str">
            <v>SMA</v>
          </cell>
          <cell r="B760">
            <v>4</v>
          </cell>
          <cell r="C760" t="str">
            <v>DRMS</v>
          </cell>
          <cell r="D760">
            <v>42</v>
          </cell>
          <cell r="E760">
            <v>4</v>
          </cell>
          <cell r="F760" t="str">
            <v>A4</v>
          </cell>
          <cell r="G760">
            <v>20</v>
          </cell>
          <cell r="H760">
            <v>5</v>
          </cell>
          <cell r="I760">
            <v>173938</v>
          </cell>
          <cell r="J760">
            <v>0</v>
          </cell>
          <cell r="K760">
            <v>0</v>
          </cell>
          <cell r="L760">
            <v>511</v>
          </cell>
          <cell r="M760">
            <v>0</v>
          </cell>
          <cell r="N760">
            <v>0</v>
          </cell>
          <cell r="O760">
            <v>1347150</v>
          </cell>
          <cell r="P760">
            <v>269808</v>
          </cell>
          <cell r="Q760">
            <v>401904</v>
          </cell>
          <cell r="R760">
            <v>2732</v>
          </cell>
          <cell r="S760">
            <v>0</v>
          </cell>
          <cell r="T760">
            <v>75485</v>
          </cell>
          <cell r="U760">
            <v>0</v>
          </cell>
          <cell r="V760">
            <v>0</v>
          </cell>
          <cell r="W760">
            <v>85008</v>
          </cell>
          <cell r="X760">
            <v>0</v>
          </cell>
          <cell r="Y760">
            <v>0</v>
          </cell>
          <cell r="Z760">
            <v>2103870</v>
          </cell>
          <cell r="AA760">
            <v>2182087</v>
          </cell>
          <cell r="AB760" t="str">
            <v>ERRI</v>
          </cell>
          <cell r="AC760">
            <v>1101</v>
          </cell>
          <cell r="AD760">
            <v>2</v>
          </cell>
          <cell r="AE760">
            <v>173938</v>
          </cell>
        </row>
        <row r="761">
          <cell r="A761" t="str">
            <v>SMA</v>
          </cell>
          <cell r="B761">
            <v>4</v>
          </cell>
          <cell r="C761" t="str">
            <v>DRMS</v>
          </cell>
          <cell r="D761">
            <v>42</v>
          </cell>
          <cell r="E761">
            <v>4</v>
          </cell>
          <cell r="F761" t="str">
            <v xml:space="preserve">B </v>
          </cell>
          <cell r="G761">
            <v>0</v>
          </cell>
          <cell r="H761">
            <v>895</v>
          </cell>
          <cell r="I761">
            <v>243274</v>
          </cell>
          <cell r="J761">
            <v>0</v>
          </cell>
          <cell r="K761">
            <v>0</v>
          </cell>
          <cell r="L761">
            <v>0</v>
          </cell>
          <cell r="M761">
            <v>0</v>
          </cell>
          <cell r="N761">
            <v>0</v>
          </cell>
          <cell r="O761">
            <v>2381557</v>
          </cell>
          <cell r="P761">
            <v>0</v>
          </cell>
          <cell r="Q761">
            <v>0</v>
          </cell>
          <cell r="R761">
            <v>47</v>
          </cell>
          <cell r="S761">
            <v>0</v>
          </cell>
          <cell r="T761">
            <v>293652</v>
          </cell>
          <cell r="U761">
            <v>0</v>
          </cell>
          <cell r="V761">
            <v>78082</v>
          </cell>
          <cell r="W761">
            <v>0</v>
          </cell>
          <cell r="X761">
            <v>0</v>
          </cell>
          <cell r="Y761">
            <v>0</v>
          </cell>
          <cell r="Z761">
            <v>2381557</v>
          </cell>
          <cell r="AA761">
            <v>2753338</v>
          </cell>
          <cell r="AB761" t="str">
            <v>ERRI</v>
          </cell>
          <cell r="AC761">
            <v>1101</v>
          </cell>
          <cell r="AD761">
            <v>2</v>
          </cell>
          <cell r="AE761">
            <v>237524</v>
          </cell>
        </row>
        <row r="762">
          <cell r="A762" t="str">
            <v>SMA</v>
          </cell>
          <cell r="B762">
            <v>4</v>
          </cell>
          <cell r="C762" t="str">
            <v>DRMS</v>
          </cell>
          <cell r="D762">
            <v>42</v>
          </cell>
          <cell r="E762">
            <v>5</v>
          </cell>
          <cell r="F762" t="str">
            <v>A4</v>
          </cell>
          <cell r="G762">
            <v>20</v>
          </cell>
          <cell r="H762">
            <v>1</v>
          </cell>
          <cell r="I762">
            <v>554</v>
          </cell>
          <cell r="J762">
            <v>0</v>
          </cell>
          <cell r="K762">
            <v>0</v>
          </cell>
          <cell r="L762">
            <v>7</v>
          </cell>
          <cell r="M762">
            <v>0</v>
          </cell>
          <cell r="N762">
            <v>0</v>
          </cell>
          <cell r="O762">
            <v>6357</v>
          </cell>
          <cell r="P762">
            <v>5479</v>
          </cell>
          <cell r="Q762">
            <v>333</v>
          </cell>
          <cell r="R762">
            <v>0</v>
          </cell>
          <cell r="S762">
            <v>0</v>
          </cell>
          <cell r="T762">
            <v>0</v>
          </cell>
          <cell r="U762">
            <v>3042</v>
          </cell>
          <cell r="V762">
            <v>0</v>
          </cell>
          <cell r="W762">
            <v>0</v>
          </cell>
          <cell r="X762">
            <v>0</v>
          </cell>
          <cell r="Y762">
            <v>0</v>
          </cell>
          <cell r="Z762">
            <v>12169</v>
          </cell>
          <cell r="AA762">
            <v>12169</v>
          </cell>
          <cell r="AB762" t="str">
            <v>ERRI</v>
          </cell>
          <cell r="AC762">
            <v>1101</v>
          </cell>
          <cell r="AD762">
            <v>2</v>
          </cell>
          <cell r="AE762">
            <v>554</v>
          </cell>
        </row>
        <row r="763">
          <cell r="A763" t="str">
            <v>SMA</v>
          </cell>
          <cell r="B763">
            <v>4</v>
          </cell>
          <cell r="C763" t="str">
            <v>DRMS</v>
          </cell>
          <cell r="D763">
            <v>42</v>
          </cell>
          <cell r="E763">
            <v>5</v>
          </cell>
          <cell r="F763" t="str">
            <v xml:space="preserve">B </v>
          </cell>
          <cell r="G763">
            <v>0</v>
          </cell>
          <cell r="H763">
            <v>253</v>
          </cell>
          <cell r="I763">
            <v>142465</v>
          </cell>
          <cell r="J763">
            <v>0</v>
          </cell>
          <cell r="K763">
            <v>0</v>
          </cell>
          <cell r="L763">
            <v>0</v>
          </cell>
          <cell r="M763">
            <v>0</v>
          </cell>
          <cell r="N763">
            <v>0</v>
          </cell>
          <cell r="O763">
            <v>2925974</v>
          </cell>
          <cell r="P763">
            <v>0</v>
          </cell>
          <cell r="Q763">
            <v>0</v>
          </cell>
          <cell r="R763">
            <v>6514</v>
          </cell>
          <cell r="S763">
            <v>0</v>
          </cell>
          <cell r="T763">
            <v>0</v>
          </cell>
          <cell r="U763">
            <v>701557</v>
          </cell>
          <cell r="V763">
            <v>94</v>
          </cell>
          <cell r="W763">
            <v>0</v>
          </cell>
          <cell r="X763">
            <v>0</v>
          </cell>
          <cell r="Y763">
            <v>0</v>
          </cell>
          <cell r="Z763">
            <v>2925974</v>
          </cell>
          <cell r="AA763">
            <v>2932582</v>
          </cell>
          <cell r="AB763" t="str">
            <v>ERRI</v>
          </cell>
          <cell r="AC763">
            <v>1101</v>
          </cell>
          <cell r="AD763">
            <v>2</v>
          </cell>
          <cell r="AE763">
            <v>141396</v>
          </cell>
        </row>
        <row r="764">
          <cell r="A764" t="str">
            <v>SMA</v>
          </cell>
          <cell r="B764">
            <v>4</v>
          </cell>
          <cell r="C764" t="str">
            <v>DRMS</v>
          </cell>
          <cell r="D764">
            <v>42</v>
          </cell>
          <cell r="E764">
            <v>6</v>
          </cell>
          <cell r="F764" t="str">
            <v xml:space="preserve">B </v>
          </cell>
          <cell r="G764">
            <v>0</v>
          </cell>
          <cell r="H764">
            <v>9</v>
          </cell>
          <cell r="I764">
            <v>182844</v>
          </cell>
          <cell r="J764">
            <v>0</v>
          </cell>
          <cell r="K764">
            <v>0</v>
          </cell>
          <cell r="L764">
            <v>0</v>
          </cell>
          <cell r="M764">
            <v>0</v>
          </cell>
          <cell r="N764">
            <v>0</v>
          </cell>
          <cell r="O764">
            <v>2152683</v>
          </cell>
          <cell r="P764">
            <v>0</v>
          </cell>
          <cell r="Q764">
            <v>0</v>
          </cell>
          <cell r="R764">
            <v>7950</v>
          </cell>
          <cell r="S764">
            <v>0</v>
          </cell>
          <cell r="T764">
            <v>284702</v>
          </cell>
          <cell r="U764">
            <v>538171</v>
          </cell>
          <cell r="V764">
            <v>0</v>
          </cell>
          <cell r="W764">
            <v>0</v>
          </cell>
          <cell r="X764">
            <v>0</v>
          </cell>
          <cell r="Y764">
            <v>0</v>
          </cell>
          <cell r="Z764">
            <v>2152683</v>
          </cell>
          <cell r="AA764">
            <v>2445335</v>
          </cell>
          <cell r="AB764" t="str">
            <v>ERRI</v>
          </cell>
          <cell r="AC764">
            <v>1101</v>
          </cell>
          <cell r="AD764">
            <v>2</v>
          </cell>
          <cell r="AE764">
            <v>182844</v>
          </cell>
        </row>
        <row r="765">
          <cell r="A765" t="str">
            <v>SMA</v>
          </cell>
          <cell r="B765">
            <v>4</v>
          </cell>
          <cell r="C765" t="str">
            <v>DRMS</v>
          </cell>
          <cell r="D765">
            <v>42</v>
          </cell>
          <cell r="E765">
            <v>7</v>
          </cell>
          <cell r="F765" t="str">
            <v>A4</v>
          </cell>
          <cell r="G765">
            <v>20</v>
          </cell>
          <cell r="H765">
            <v>5</v>
          </cell>
          <cell r="I765">
            <v>205072</v>
          </cell>
          <cell r="J765">
            <v>0</v>
          </cell>
          <cell r="K765">
            <v>0</v>
          </cell>
          <cell r="L765">
            <v>306</v>
          </cell>
          <cell r="M765">
            <v>0</v>
          </cell>
          <cell r="N765">
            <v>0</v>
          </cell>
          <cell r="O765">
            <v>2000137</v>
          </cell>
          <cell r="P765">
            <v>203184</v>
          </cell>
          <cell r="Q765">
            <v>79507</v>
          </cell>
          <cell r="R765">
            <v>13797</v>
          </cell>
          <cell r="S765">
            <v>0</v>
          </cell>
          <cell r="T765">
            <v>0</v>
          </cell>
          <cell r="U765">
            <v>572699</v>
          </cell>
          <cell r="V765">
            <v>0</v>
          </cell>
          <cell r="W765">
            <v>7968</v>
          </cell>
          <cell r="X765">
            <v>0</v>
          </cell>
          <cell r="Y765">
            <v>0</v>
          </cell>
          <cell r="Z765">
            <v>2290796</v>
          </cell>
          <cell r="AA765">
            <v>2304593</v>
          </cell>
          <cell r="AB765" t="str">
            <v>ERRI</v>
          </cell>
          <cell r="AC765">
            <v>1101</v>
          </cell>
          <cell r="AD765">
            <v>2</v>
          </cell>
          <cell r="AE765">
            <v>205072</v>
          </cell>
        </row>
        <row r="766">
          <cell r="A766" t="str">
            <v>SMA</v>
          </cell>
          <cell r="B766">
            <v>4</v>
          </cell>
          <cell r="C766" t="str">
            <v>DRMS</v>
          </cell>
          <cell r="D766">
            <v>42</v>
          </cell>
          <cell r="E766">
            <v>7</v>
          </cell>
          <cell r="F766" t="str">
            <v xml:space="preserve">B </v>
          </cell>
          <cell r="G766">
            <v>0</v>
          </cell>
          <cell r="H766">
            <v>8</v>
          </cell>
          <cell r="I766">
            <v>35742</v>
          </cell>
          <cell r="J766">
            <v>0</v>
          </cell>
          <cell r="K766">
            <v>0</v>
          </cell>
          <cell r="L766">
            <v>0</v>
          </cell>
          <cell r="M766">
            <v>0</v>
          </cell>
          <cell r="N766">
            <v>0</v>
          </cell>
          <cell r="O766">
            <v>632443</v>
          </cell>
          <cell r="P766">
            <v>0</v>
          </cell>
          <cell r="Q766">
            <v>0</v>
          </cell>
          <cell r="R766">
            <v>5920</v>
          </cell>
          <cell r="S766">
            <v>0</v>
          </cell>
          <cell r="T766">
            <v>0</v>
          </cell>
          <cell r="U766">
            <v>158111</v>
          </cell>
          <cell r="V766">
            <v>0</v>
          </cell>
          <cell r="W766">
            <v>0</v>
          </cell>
          <cell r="X766">
            <v>0</v>
          </cell>
          <cell r="Y766">
            <v>0</v>
          </cell>
          <cell r="Z766">
            <v>632443</v>
          </cell>
          <cell r="AA766">
            <v>638363</v>
          </cell>
          <cell r="AB766" t="str">
            <v>ERRI</v>
          </cell>
          <cell r="AC766">
            <v>1101</v>
          </cell>
          <cell r="AD766">
            <v>2</v>
          </cell>
          <cell r="AE766">
            <v>35616</v>
          </cell>
        </row>
        <row r="767">
          <cell r="A767" t="str">
            <v>SMA</v>
          </cell>
          <cell r="B767">
            <v>4</v>
          </cell>
          <cell r="C767" t="str">
            <v>DRMS</v>
          </cell>
          <cell r="D767">
            <v>42</v>
          </cell>
          <cell r="E767">
            <v>8</v>
          </cell>
          <cell r="F767" t="str">
            <v xml:space="preserve">B </v>
          </cell>
          <cell r="G767">
            <v>0</v>
          </cell>
          <cell r="H767">
            <v>4</v>
          </cell>
          <cell r="I767">
            <v>2603</v>
          </cell>
          <cell r="J767">
            <v>0</v>
          </cell>
          <cell r="K767">
            <v>0</v>
          </cell>
          <cell r="L767">
            <v>0</v>
          </cell>
          <cell r="M767">
            <v>0</v>
          </cell>
          <cell r="N767">
            <v>0</v>
          </cell>
          <cell r="O767">
            <v>54191</v>
          </cell>
          <cell r="P767">
            <v>0</v>
          </cell>
          <cell r="Q767">
            <v>0</v>
          </cell>
          <cell r="R767">
            <v>0</v>
          </cell>
          <cell r="S767">
            <v>0</v>
          </cell>
          <cell r="T767">
            <v>0</v>
          </cell>
          <cell r="U767">
            <v>13548</v>
          </cell>
          <cell r="V767">
            <v>0</v>
          </cell>
          <cell r="W767">
            <v>0</v>
          </cell>
          <cell r="X767">
            <v>0</v>
          </cell>
          <cell r="Y767">
            <v>0</v>
          </cell>
          <cell r="Z767">
            <v>54191</v>
          </cell>
          <cell r="AA767">
            <v>54191</v>
          </cell>
          <cell r="AB767" t="str">
            <v>ERRI</v>
          </cell>
          <cell r="AC767">
            <v>1101</v>
          </cell>
          <cell r="AD767">
            <v>2</v>
          </cell>
          <cell r="AE767">
            <v>2553</v>
          </cell>
        </row>
        <row r="768">
          <cell r="A768" t="str">
            <v>SMA</v>
          </cell>
          <cell r="B768">
            <v>4</v>
          </cell>
          <cell r="C768" t="str">
            <v>DRMS</v>
          </cell>
          <cell r="D768">
            <v>43</v>
          </cell>
          <cell r="E768">
            <v>1</v>
          </cell>
          <cell r="F768" t="str">
            <v xml:space="preserve">B </v>
          </cell>
          <cell r="G768">
            <v>1</v>
          </cell>
          <cell r="H768">
            <v>5438</v>
          </cell>
          <cell r="I768">
            <v>115548</v>
          </cell>
          <cell r="J768">
            <v>0</v>
          </cell>
          <cell r="K768">
            <v>0</v>
          </cell>
          <cell r="L768">
            <v>0</v>
          </cell>
          <cell r="M768">
            <v>0</v>
          </cell>
          <cell r="N768">
            <v>0</v>
          </cell>
          <cell r="O768">
            <v>1864542</v>
          </cell>
          <cell r="P768">
            <v>0</v>
          </cell>
          <cell r="Q768">
            <v>0</v>
          </cell>
          <cell r="R768">
            <v>26494</v>
          </cell>
          <cell r="S768">
            <v>0</v>
          </cell>
          <cell r="T768">
            <v>312065</v>
          </cell>
          <cell r="U768">
            <v>0</v>
          </cell>
          <cell r="V768">
            <v>0</v>
          </cell>
          <cell r="W768">
            <v>0</v>
          </cell>
          <cell r="X768">
            <v>0</v>
          </cell>
          <cell r="Y768">
            <v>292897</v>
          </cell>
          <cell r="Z768">
            <v>1864542</v>
          </cell>
          <cell r="AA768">
            <v>2495998</v>
          </cell>
          <cell r="AB768" t="str">
            <v>ERVI</v>
          </cell>
          <cell r="AC768">
            <v>1101</v>
          </cell>
          <cell r="AD768">
            <v>2</v>
          </cell>
          <cell r="AE768">
            <v>86990</v>
          </cell>
        </row>
        <row r="769">
          <cell r="A769" t="str">
            <v>SMA</v>
          </cell>
          <cell r="B769">
            <v>4</v>
          </cell>
          <cell r="C769" t="str">
            <v>DRMS</v>
          </cell>
          <cell r="D769">
            <v>43</v>
          </cell>
          <cell r="E769">
            <v>1</v>
          </cell>
          <cell r="F769" t="str">
            <v xml:space="preserve">B </v>
          </cell>
          <cell r="G769">
            <v>2</v>
          </cell>
          <cell r="H769">
            <v>3778</v>
          </cell>
          <cell r="I769">
            <v>154733</v>
          </cell>
          <cell r="J769">
            <v>0</v>
          </cell>
          <cell r="K769">
            <v>0</v>
          </cell>
          <cell r="L769">
            <v>0</v>
          </cell>
          <cell r="M769">
            <v>0</v>
          </cell>
          <cell r="N769">
            <v>0</v>
          </cell>
          <cell r="O769">
            <v>3000916</v>
          </cell>
          <cell r="P769">
            <v>0</v>
          </cell>
          <cell r="Q769">
            <v>0</v>
          </cell>
          <cell r="R769">
            <v>27129</v>
          </cell>
          <cell r="S769">
            <v>0</v>
          </cell>
          <cell r="T769">
            <v>126964</v>
          </cell>
          <cell r="U769">
            <v>509999</v>
          </cell>
          <cell r="V769">
            <v>376</v>
          </cell>
          <cell r="W769">
            <v>0</v>
          </cell>
          <cell r="X769">
            <v>0</v>
          </cell>
          <cell r="Y769">
            <v>405459</v>
          </cell>
          <cell r="Z769">
            <v>3000916</v>
          </cell>
          <cell r="AA769">
            <v>3560844</v>
          </cell>
          <cell r="AB769" t="str">
            <v>ERVI</v>
          </cell>
          <cell r="AC769">
            <v>1101</v>
          </cell>
          <cell r="AD769">
            <v>2</v>
          </cell>
          <cell r="AE769">
            <v>154733</v>
          </cell>
        </row>
        <row r="770">
          <cell r="A770" t="str">
            <v>SMA</v>
          </cell>
          <cell r="B770">
            <v>4</v>
          </cell>
          <cell r="C770" t="str">
            <v>DRMS</v>
          </cell>
          <cell r="D770">
            <v>43</v>
          </cell>
          <cell r="E770">
            <v>1</v>
          </cell>
          <cell r="F770" t="str">
            <v xml:space="preserve">B </v>
          </cell>
          <cell r="G770">
            <v>3</v>
          </cell>
          <cell r="H770">
            <v>12286</v>
          </cell>
          <cell r="I770">
            <v>903822</v>
          </cell>
          <cell r="J770">
            <v>0</v>
          </cell>
          <cell r="K770">
            <v>0</v>
          </cell>
          <cell r="L770">
            <v>0</v>
          </cell>
          <cell r="M770">
            <v>0</v>
          </cell>
          <cell r="N770">
            <v>0</v>
          </cell>
          <cell r="O770">
            <v>17527642</v>
          </cell>
          <cell r="P770">
            <v>0</v>
          </cell>
          <cell r="Q770">
            <v>0</v>
          </cell>
          <cell r="R770">
            <v>165159</v>
          </cell>
          <cell r="S770">
            <v>0</v>
          </cell>
          <cell r="T770">
            <v>379305</v>
          </cell>
          <cell r="U770">
            <v>2979722</v>
          </cell>
          <cell r="V770">
            <v>1318</v>
          </cell>
          <cell r="W770">
            <v>0</v>
          </cell>
          <cell r="X770">
            <v>0</v>
          </cell>
          <cell r="Y770">
            <v>2649473</v>
          </cell>
          <cell r="Z770">
            <v>17527642</v>
          </cell>
          <cell r="AA770">
            <v>20722897</v>
          </cell>
          <cell r="AB770" t="str">
            <v>ERVI</v>
          </cell>
          <cell r="AC770">
            <v>1101</v>
          </cell>
          <cell r="AD770">
            <v>2</v>
          </cell>
          <cell r="AE770">
            <v>902460</v>
          </cell>
        </row>
        <row r="771">
          <cell r="A771" t="str">
            <v>SMA</v>
          </cell>
          <cell r="B771">
            <v>4</v>
          </cell>
          <cell r="C771" t="str">
            <v>DRMS</v>
          </cell>
          <cell r="D771">
            <v>43</v>
          </cell>
          <cell r="E771">
            <v>1</v>
          </cell>
          <cell r="F771" t="str">
            <v xml:space="preserve">B </v>
          </cell>
          <cell r="G771">
            <v>4</v>
          </cell>
          <cell r="H771">
            <v>3632</v>
          </cell>
          <cell r="I771">
            <v>433719</v>
          </cell>
          <cell r="J771">
            <v>0</v>
          </cell>
          <cell r="K771">
            <v>0</v>
          </cell>
          <cell r="L771">
            <v>0</v>
          </cell>
          <cell r="M771">
            <v>0</v>
          </cell>
          <cell r="N771">
            <v>0</v>
          </cell>
          <cell r="O771">
            <v>8413086</v>
          </cell>
          <cell r="P771">
            <v>0</v>
          </cell>
          <cell r="Q771">
            <v>0</v>
          </cell>
          <cell r="R771">
            <v>100086</v>
          </cell>
          <cell r="S771">
            <v>0</v>
          </cell>
          <cell r="T771">
            <v>228100</v>
          </cell>
          <cell r="U771">
            <v>1430263</v>
          </cell>
          <cell r="V771">
            <v>565</v>
          </cell>
          <cell r="W771">
            <v>0</v>
          </cell>
          <cell r="X771">
            <v>0</v>
          </cell>
          <cell r="Y771">
            <v>1040133</v>
          </cell>
          <cell r="Z771">
            <v>8413086</v>
          </cell>
          <cell r="AA771">
            <v>9781970</v>
          </cell>
          <cell r="AB771" t="str">
            <v>ERVI</v>
          </cell>
          <cell r="AC771">
            <v>1101</v>
          </cell>
          <cell r="AD771">
            <v>2</v>
          </cell>
          <cell r="AE771">
            <v>433719</v>
          </cell>
        </row>
        <row r="772">
          <cell r="A772" t="str">
            <v>SMA</v>
          </cell>
          <cell r="B772">
            <v>4</v>
          </cell>
          <cell r="C772" t="str">
            <v>DRMS</v>
          </cell>
          <cell r="D772">
            <v>43</v>
          </cell>
          <cell r="E772">
            <v>1</v>
          </cell>
          <cell r="F772" t="str">
            <v xml:space="preserve">B </v>
          </cell>
          <cell r="G772">
            <v>5</v>
          </cell>
          <cell r="H772">
            <v>1177</v>
          </cell>
          <cell r="I772">
            <v>201920</v>
          </cell>
          <cell r="J772">
            <v>0</v>
          </cell>
          <cell r="K772">
            <v>0</v>
          </cell>
          <cell r="L772">
            <v>0</v>
          </cell>
          <cell r="M772">
            <v>0</v>
          </cell>
          <cell r="N772">
            <v>0</v>
          </cell>
          <cell r="O772">
            <v>3916178</v>
          </cell>
          <cell r="P772">
            <v>0</v>
          </cell>
          <cell r="Q772">
            <v>0</v>
          </cell>
          <cell r="R772">
            <v>54896</v>
          </cell>
          <cell r="S772">
            <v>0</v>
          </cell>
          <cell r="T772">
            <v>102676</v>
          </cell>
          <cell r="U772">
            <v>665764</v>
          </cell>
          <cell r="V772">
            <v>377</v>
          </cell>
          <cell r="W772">
            <v>0</v>
          </cell>
          <cell r="X772">
            <v>0</v>
          </cell>
          <cell r="Y772">
            <v>483411</v>
          </cell>
          <cell r="Z772">
            <v>3916178</v>
          </cell>
          <cell r="AA772">
            <v>4557538</v>
          </cell>
          <cell r="AB772" t="str">
            <v>ERVI</v>
          </cell>
          <cell r="AC772">
            <v>1101</v>
          </cell>
          <cell r="AD772">
            <v>2</v>
          </cell>
          <cell r="AE772">
            <v>201920</v>
          </cell>
        </row>
        <row r="773">
          <cell r="A773" t="str">
            <v>SMA</v>
          </cell>
          <cell r="B773">
            <v>4</v>
          </cell>
          <cell r="C773" t="str">
            <v>DRMS</v>
          </cell>
          <cell r="D773">
            <v>43</v>
          </cell>
          <cell r="E773">
            <v>1</v>
          </cell>
          <cell r="F773" t="str">
            <v xml:space="preserve">B </v>
          </cell>
          <cell r="G773">
            <v>6</v>
          </cell>
          <cell r="H773">
            <v>745</v>
          </cell>
          <cell r="I773">
            <v>174293</v>
          </cell>
          <cell r="J773">
            <v>0</v>
          </cell>
          <cell r="K773">
            <v>0</v>
          </cell>
          <cell r="L773">
            <v>0</v>
          </cell>
          <cell r="M773">
            <v>0</v>
          </cell>
          <cell r="N773">
            <v>0</v>
          </cell>
          <cell r="O773">
            <v>3380296</v>
          </cell>
          <cell r="P773">
            <v>0</v>
          </cell>
          <cell r="Q773">
            <v>0</v>
          </cell>
          <cell r="R773">
            <v>53183</v>
          </cell>
          <cell r="S773">
            <v>0</v>
          </cell>
          <cell r="T773">
            <v>85724</v>
          </cell>
          <cell r="U773">
            <v>574771</v>
          </cell>
          <cell r="V773">
            <v>189</v>
          </cell>
          <cell r="W773">
            <v>0</v>
          </cell>
          <cell r="X773">
            <v>0</v>
          </cell>
          <cell r="Y773">
            <v>304644</v>
          </cell>
          <cell r="Z773">
            <v>3380296</v>
          </cell>
          <cell r="AA773">
            <v>3824036</v>
          </cell>
          <cell r="AB773" t="str">
            <v>ERVI</v>
          </cell>
          <cell r="AC773">
            <v>1101</v>
          </cell>
          <cell r="AD773">
            <v>2</v>
          </cell>
          <cell r="AE773">
            <v>174293</v>
          </cell>
        </row>
        <row r="774">
          <cell r="A774" t="str">
            <v>SMA</v>
          </cell>
          <cell r="B774">
            <v>4</v>
          </cell>
          <cell r="C774" t="str">
            <v>DRMS</v>
          </cell>
          <cell r="D774">
            <v>43</v>
          </cell>
          <cell r="E774">
            <v>1</v>
          </cell>
          <cell r="F774" t="str">
            <v xml:space="preserve">B </v>
          </cell>
          <cell r="G774">
            <v>7</v>
          </cell>
          <cell r="H774">
            <v>245</v>
          </cell>
          <cell r="I774">
            <v>84390</v>
          </cell>
          <cell r="J774">
            <v>0</v>
          </cell>
          <cell r="K774">
            <v>0</v>
          </cell>
          <cell r="L774">
            <v>0</v>
          </cell>
          <cell r="M774">
            <v>0</v>
          </cell>
          <cell r="N774">
            <v>0</v>
          </cell>
          <cell r="O774">
            <v>1698298</v>
          </cell>
          <cell r="P774">
            <v>0</v>
          </cell>
          <cell r="Q774">
            <v>0</v>
          </cell>
          <cell r="R774">
            <v>33517</v>
          </cell>
          <cell r="S774">
            <v>0</v>
          </cell>
          <cell r="T774">
            <v>23201</v>
          </cell>
          <cell r="U774">
            <v>339724</v>
          </cell>
          <cell r="V774">
            <v>0</v>
          </cell>
          <cell r="W774">
            <v>0</v>
          </cell>
          <cell r="X774">
            <v>0</v>
          </cell>
          <cell r="Y774">
            <v>130247</v>
          </cell>
          <cell r="Z774">
            <v>1698298</v>
          </cell>
          <cell r="AA774">
            <v>1885263</v>
          </cell>
          <cell r="AB774" t="str">
            <v>ERVI</v>
          </cell>
          <cell r="AC774">
            <v>1101</v>
          </cell>
          <cell r="AD774">
            <v>2</v>
          </cell>
          <cell r="AE774">
            <v>84390</v>
          </cell>
        </row>
        <row r="775">
          <cell r="A775" t="str">
            <v>SMA</v>
          </cell>
          <cell r="B775">
            <v>4</v>
          </cell>
          <cell r="C775" t="str">
            <v>DRMS</v>
          </cell>
          <cell r="D775">
            <v>43</v>
          </cell>
          <cell r="E775">
            <v>1</v>
          </cell>
          <cell r="F775" t="str">
            <v xml:space="preserve">B </v>
          </cell>
          <cell r="G775">
            <v>8</v>
          </cell>
          <cell r="H775">
            <v>89</v>
          </cell>
          <cell r="I775">
            <v>39040</v>
          </cell>
          <cell r="J775">
            <v>0</v>
          </cell>
          <cell r="K775">
            <v>0</v>
          </cell>
          <cell r="L775">
            <v>0</v>
          </cell>
          <cell r="M775">
            <v>0</v>
          </cell>
          <cell r="N775">
            <v>0</v>
          </cell>
          <cell r="O775">
            <v>786693</v>
          </cell>
          <cell r="P775">
            <v>0</v>
          </cell>
          <cell r="Q775">
            <v>0</v>
          </cell>
          <cell r="R775">
            <v>6851</v>
          </cell>
          <cell r="S775">
            <v>0</v>
          </cell>
          <cell r="T775">
            <v>8152</v>
          </cell>
          <cell r="U775">
            <v>157363</v>
          </cell>
          <cell r="V775">
            <v>283</v>
          </cell>
          <cell r="W775">
            <v>0</v>
          </cell>
          <cell r="X775">
            <v>0</v>
          </cell>
          <cell r="Y775">
            <v>48727</v>
          </cell>
          <cell r="Z775">
            <v>786693</v>
          </cell>
          <cell r="AA775">
            <v>850706</v>
          </cell>
          <cell r="AB775" t="str">
            <v>ERVI</v>
          </cell>
          <cell r="AC775">
            <v>1101</v>
          </cell>
          <cell r="AD775">
            <v>2</v>
          </cell>
          <cell r="AE775">
            <v>39040</v>
          </cell>
        </row>
        <row r="776">
          <cell r="A776" t="str">
            <v>SMA</v>
          </cell>
          <cell r="B776">
            <v>4</v>
          </cell>
          <cell r="C776" t="str">
            <v>DRMS</v>
          </cell>
          <cell r="D776">
            <v>43</v>
          </cell>
          <cell r="E776">
            <v>1</v>
          </cell>
          <cell r="F776" t="str">
            <v xml:space="preserve">B </v>
          </cell>
          <cell r="G776">
            <v>9</v>
          </cell>
          <cell r="H776">
            <v>102</v>
          </cell>
          <cell r="I776">
            <v>62916</v>
          </cell>
          <cell r="J776">
            <v>0</v>
          </cell>
          <cell r="K776">
            <v>0</v>
          </cell>
          <cell r="L776">
            <v>0</v>
          </cell>
          <cell r="M776">
            <v>0</v>
          </cell>
          <cell r="N776">
            <v>0</v>
          </cell>
          <cell r="O776">
            <v>1361110</v>
          </cell>
          <cell r="P776">
            <v>0</v>
          </cell>
          <cell r="Q776">
            <v>0</v>
          </cell>
          <cell r="R776">
            <v>12631</v>
          </cell>
          <cell r="S776">
            <v>0</v>
          </cell>
          <cell r="T776">
            <v>40231</v>
          </cell>
          <cell r="U776">
            <v>340303</v>
          </cell>
          <cell r="V776">
            <v>0</v>
          </cell>
          <cell r="W776">
            <v>0</v>
          </cell>
          <cell r="X776">
            <v>0</v>
          </cell>
          <cell r="Y776">
            <v>66679</v>
          </cell>
          <cell r="Z776">
            <v>1361110</v>
          </cell>
          <cell r="AA776">
            <v>1480651</v>
          </cell>
          <cell r="AB776" t="str">
            <v>ERVI</v>
          </cell>
          <cell r="AC776">
            <v>1101</v>
          </cell>
          <cell r="AD776">
            <v>2</v>
          </cell>
          <cell r="AE776">
            <v>62916</v>
          </cell>
        </row>
        <row r="777">
          <cell r="A777" t="str">
            <v>SMA</v>
          </cell>
          <cell r="B777">
            <v>4</v>
          </cell>
          <cell r="C777" t="str">
            <v>DRMS</v>
          </cell>
          <cell r="D777">
            <v>43</v>
          </cell>
          <cell r="E777">
            <v>1</v>
          </cell>
          <cell r="F777" t="str">
            <v xml:space="preserve">B </v>
          </cell>
          <cell r="G777">
            <v>10</v>
          </cell>
          <cell r="H777">
            <v>18</v>
          </cell>
          <cell r="I777">
            <v>24483</v>
          </cell>
          <cell r="J777">
            <v>0</v>
          </cell>
          <cell r="K777">
            <v>0</v>
          </cell>
          <cell r="L777">
            <v>0</v>
          </cell>
          <cell r="M777">
            <v>0</v>
          </cell>
          <cell r="N777">
            <v>0</v>
          </cell>
          <cell r="O777">
            <v>525434</v>
          </cell>
          <cell r="P777">
            <v>0</v>
          </cell>
          <cell r="Q777">
            <v>0</v>
          </cell>
          <cell r="R777">
            <v>21054</v>
          </cell>
          <cell r="S777">
            <v>0</v>
          </cell>
          <cell r="T777">
            <v>2032</v>
          </cell>
          <cell r="U777">
            <v>131363</v>
          </cell>
          <cell r="V777">
            <v>0</v>
          </cell>
          <cell r="W777">
            <v>0</v>
          </cell>
          <cell r="X777">
            <v>0</v>
          </cell>
          <cell r="Y777">
            <v>8288</v>
          </cell>
          <cell r="Z777">
            <v>525434</v>
          </cell>
          <cell r="AA777">
            <v>556808</v>
          </cell>
          <cell r="AB777" t="str">
            <v>ERVI</v>
          </cell>
          <cell r="AC777">
            <v>1101</v>
          </cell>
          <cell r="AD777">
            <v>2</v>
          </cell>
          <cell r="AE777">
            <v>24483</v>
          </cell>
        </row>
        <row r="778">
          <cell r="A778" t="str">
            <v>SMA</v>
          </cell>
          <cell r="B778">
            <v>4</v>
          </cell>
          <cell r="C778" t="str">
            <v>DRMS</v>
          </cell>
          <cell r="D778">
            <v>43</v>
          </cell>
          <cell r="E778">
            <v>1</v>
          </cell>
          <cell r="F778" t="str">
            <v xml:space="preserve">B </v>
          </cell>
          <cell r="G778">
            <v>11</v>
          </cell>
          <cell r="H778">
            <v>3337</v>
          </cell>
          <cell r="I778">
            <v>76525</v>
          </cell>
          <cell r="J778">
            <v>0</v>
          </cell>
          <cell r="K778">
            <v>0</v>
          </cell>
          <cell r="L778">
            <v>0</v>
          </cell>
          <cell r="M778">
            <v>0</v>
          </cell>
          <cell r="N778">
            <v>0</v>
          </cell>
          <cell r="O778">
            <v>431550</v>
          </cell>
          <cell r="P778">
            <v>0</v>
          </cell>
          <cell r="Q778">
            <v>0</v>
          </cell>
          <cell r="R778">
            <v>7601</v>
          </cell>
          <cell r="S778">
            <v>0</v>
          </cell>
          <cell r="T778">
            <v>79862</v>
          </cell>
          <cell r="U778">
            <v>0</v>
          </cell>
          <cell r="V778">
            <v>658</v>
          </cell>
          <cell r="W778">
            <v>0</v>
          </cell>
          <cell r="X778">
            <v>0</v>
          </cell>
          <cell r="Y778">
            <v>106588</v>
          </cell>
          <cell r="Z778">
            <v>431550</v>
          </cell>
          <cell r="AA778">
            <v>626259</v>
          </cell>
          <cell r="AB778" t="str">
            <v>ERVI</v>
          </cell>
          <cell r="AC778">
            <v>1101</v>
          </cell>
          <cell r="AD778">
            <v>2</v>
          </cell>
          <cell r="AE778">
            <v>57900</v>
          </cell>
        </row>
        <row r="779">
          <cell r="A779" t="str">
            <v>SMA</v>
          </cell>
          <cell r="B779">
            <v>4</v>
          </cell>
          <cell r="C779" t="str">
            <v>DRMS</v>
          </cell>
          <cell r="D779">
            <v>43</v>
          </cell>
          <cell r="E779">
            <v>1</v>
          </cell>
          <cell r="F779" t="str">
            <v xml:space="preserve">B </v>
          </cell>
          <cell r="G779">
            <v>12</v>
          </cell>
          <cell r="H779">
            <v>3635</v>
          </cell>
          <cell r="I779">
            <v>208520</v>
          </cell>
          <cell r="J779">
            <v>0</v>
          </cell>
          <cell r="K779">
            <v>0</v>
          </cell>
          <cell r="L779">
            <v>0</v>
          </cell>
          <cell r="M779">
            <v>0</v>
          </cell>
          <cell r="N779">
            <v>0</v>
          </cell>
          <cell r="O779">
            <v>1908604</v>
          </cell>
          <cell r="P779">
            <v>0</v>
          </cell>
          <cell r="Q779">
            <v>0</v>
          </cell>
          <cell r="R779">
            <v>26559</v>
          </cell>
          <cell r="S779">
            <v>51</v>
          </cell>
          <cell r="T779">
            <v>127248</v>
          </cell>
          <cell r="U779">
            <v>324606</v>
          </cell>
          <cell r="V779">
            <v>2163</v>
          </cell>
          <cell r="W779">
            <v>0</v>
          </cell>
          <cell r="X779">
            <v>105</v>
          </cell>
          <cell r="Y779">
            <v>415370</v>
          </cell>
          <cell r="Z779">
            <v>1908604</v>
          </cell>
          <cell r="AA779">
            <v>2480100</v>
          </cell>
          <cell r="AB779" t="str">
            <v>ERVI</v>
          </cell>
          <cell r="AC779">
            <v>1101</v>
          </cell>
          <cell r="AD779">
            <v>2</v>
          </cell>
          <cell r="AE779">
            <v>208520</v>
          </cell>
        </row>
        <row r="780">
          <cell r="A780" t="str">
            <v>SMA</v>
          </cell>
          <cell r="B780">
            <v>4</v>
          </cell>
          <cell r="C780" t="str">
            <v>DRMS</v>
          </cell>
          <cell r="D780">
            <v>43</v>
          </cell>
          <cell r="E780">
            <v>1</v>
          </cell>
          <cell r="F780" t="str">
            <v xml:space="preserve">B </v>
          </cell>
          <cell r="G780">
            <v>13</v>
          </cell>
          <cell r="H780">
            <v>335</v>
          </cell>
          <cell r="I780">
            <v>38229</v>
          </cell>
          <cell r="J780">
            <v>0</v>
          </cell>
          <cell r="K780">
            <v>0</v>
          </cell>
          <cell r="L780">
            <v>0</v>
          </cell>
          <cell r="M780">
            <v>0</v>
          </cell>
          <cell r="N780">
            <v>0</v>
          </cell>
          <cell r="O780">
            <v>495725</v>
          </cell>
          <cell r="P780">
            <v>0</v>
          </cell>
          <cell r="Q780">
            <v>0</v>
          </cell>
          <cell r="R780">
            <v>5791</v>
          </cell>
          <cell r="S780">
            <v>0</v>
          </cell>
          <cell r="T780">
            <v>5707</v>
          </cell>
          <cell r="U780">
            <v>84290</v>
          </cell>
          <cell r="V780">
            <v>0</v>
          </cell>
          <cell r="W780">
            <v>0</v>
          </cell>
          <cell r="X780">
            <v>0</v>
          </cell>
          <cell r="Y780">
            <v>75086</v>
          </cell>
          <cell r="Z780">
            <v>495725</v>
          </cell>
          <cell r="AA780">
            <v>582309</v>
          </cell>
          <cell r="AB780" t="str">
            <v>ERVI</v>
          </cell>
          <cell r="AC780">
            <v>1101</v>
          </cell>
          <cell r="AD780">
            <v>2</v>
          </cell>
          <cell r="AE780">
            <v>38229</v>
          </cell>
        </row>
        <row r="781">
          <cell r="A781" t="str">
            <v>SMA</v>
          </cell>
          <cell r="B781">
            <v>4</v>
          </cell>
          <cell r="C781" t="str">
            <v>DRMS</v>
          </cell>
          <cell r="D781">
            <v>43</v>
          </cell>
          <cell r="E781">
            <v>1</v>
          </cell>
          <cell r="F781" t="str">
            <v xml:space="preserve">B </v>
          </cell>
          <cell r="G781">
            <v>14</v>
          </cell>
          <cell r="H781">
            <v>31</v>
          </cell>
          <cell r="I781">
            <v>4304</v>
          </cell>
          <cell r="J781">
            <v>0</v>
          </cell>
          <cell r="K781">
            <v>0</v>
          </cell>
          <cell r="L781">
            <v>0</v>
          </cell>
          <cell r="M781">
            <v>0</v>
          </cell>
          <cell r="N781">
            <v>0</v>
          </cell>
          <cell r="O781">
            <v>54492</v>
          </cell>
          <cell r="P781">
            <v>0</v>
          </cell>
          <cell r="Q781">
            <v>0</v>
          </cell>
          <cell r="R781">
            <v>415</v>
          </cell>
          <cell r="S781">
            <v>0</v>
          </cell>
          <cell r="T781">
            <v>0</v>
          </cell>
          <cell r="U781">
            <v>9263</v>
          </cell>
          <cell r="V781">
            <v>0</v>
          </cell>
          <cell r="W781">
            <v>0</v>
          </cell>
          <cell r="X781">
            <v>0</v>
          </cell>
          <cell r="Y781">
            <v>3998</v>
          </cell>
          <cell r="Z781">
            <v>54492</v>
          </cell>
          <cell r="AA781">
            <v>58905</v>
          </cell>
          <cell r="AB781" t="str">
            <v>ERVI</v>
          </cell>
          <cell r="AC781">
            <v>1101</v>
          </cell>
          <cell r="AD781">
            <v>2</v>
          </cell>
          <cell r="AE781">
            <v>4304</v>
          </cell>
        </row>
        <row r="782">
          <cell r="A782" t="str">
            <v>SMA</v>
          </cell>
          <cell r="B782">
            <v>4</v>
          </cell>
          <cell r="C782" t="str">
            <v>DRMS</v>
          </cell>
          <cell r="D782">
            <v>43</v>
          </cell>
          <cell r="E782">
            <v>1</v>
          </cell>
          <cell r="F782" t="str">
            <v xml:space="preserve">B </v>
          </cell>
          <cell r="G782">
            <v>15</v>
          </cell>
          <cell r="H782">
            <v>53</v>
          </cell>
          <cell r="I782">
            <v>13780</v>
          </cell>
          <cell r="J782">
            <v>0</v>
          </cell>
          <cell r="K782">
            <v>0</v>
          </cell>
          <cell r="L782">
            <v>0</v>
          </cell>
          <cell r="M782">
            <v>0</v>
          </cell>
          <cell r="N782">
            <v>0</v>
          </cell>
          <cell r="O782">
            <v>225753</v>
          </cell>
          <cell r="P782">
            <v>0</v>
          </cell>
          <cell r="Q782">
            <v>0</v>
          </cell>
          <cell r="R782">
            <v>1303</v>
          </cell>
          <cell r="S782">
            <v>0</v>
          </cell>
          <cell r="T782">
            <v>689</v>
          </cell>
          <cell r="U782">
            <v>45441</v>
          </cell>
          <cell r="V782">
            <v>0</v>
          </cell>
          <cell r="W782">
            <v>0</v>
          </cell>
          <cell r="X782">
            <v>0</v>
          </cell>
          <cell r="Y782">
            <v>7808</v>
          </cell>
          <cell r="Z782">
            <v>225753</v>
          </cell>
          <cell r="AA782">
            <v>235553</v>
          </cell>
          <cell r="AB782" t="str">
            <v>ERVI</v>
          </cell>
          <cell r="AC782">
            <v>1101</v>
          </cell>
          <cell r="AD782">
            <v>2</v>
          </cell>
          <cell r="AE782">
            <v>13780</v>
          </cell>
        </row>
        <row r="783">
          <cell r="A783" t="str">
            <v>SMA</v>
          </cell>
          <cell r="B783">
            <v>4</v>
          </cell>
          <cell r="C783" t="str">
            <v>DRMS</v>
          </cell>
          <cell r="D783">
            <v>43</v>
          </cell>
          <cell r="E783">
            <v>2</v>
          </cell>
          <cell r="F783" t="str">
            <v>A4</v>
          </cell>
          <cell r="G783">
            <v>22</v>
          </cell>
          <cell r="H783">
            <v>2</v>
          </cell>
          <cell r="I783">
            <v>1154032</v>
          </cell>
          <cell r="J783">
            <v>79692</v>
          </cell>
          <cell r="K783">
            <v>1074340</v>
          </cell>
          <cell r="L783">
            <v>4655</v>
          </cell>
          <cell r="M783">
            <v>3150</v>
          </cell>
          <cell r="N783">
            <v>1800</v>
          </cell>
          <cell r="O783">
            <v>8019801</v>
          </cell>
          <cell r="P783">
            <v>5312407</v>
          </cell>
          <cell r="Q783">
            <v>19068</v>
          </cell>
          <cell r="R783">
            <v>52238</v>
          </cell>
          <cell r="S783">
            <v>0</v>
          </cell>
          <cell r="T783">
            <v>3703</v>
          </cell>
          <cell r="U783">
            <v>3337819</v>
          </cell>
          <cell r="V783">
            <v>0</v>
          </cell>
          <cell r="W783">
            <v>0</v>
          </cell>
          <cell r="X783">
            <v>0</v>
          </cell>
          <cell r="Y783">
            <v>2072</v>
          </cell>
          <cell r="Z783">
            <v>13351276</v>
          </cell>
          <cell r="AA783">
            <v>13409289</v>
          </cell>
          <cell r="AB783" t="str">
            <v>ERVI</v>
          </cell>
          <cell r="AC783">
            <v>1101</v>
          </cell>
          <cell r="AD783">
            <v>2</v>
          </cell>
          <cell r="AE783">
            <v>1154032</v>
          </cell>
        </row>
        <row r="784">
          <cell r="A784" t="str">
            <v>SMA</v>
          </cell>
          <cell r="B784">
            <v>4</v>
          </cell>
          <cell r="C784" t="str">
            <v>DRMS</v>
          </cell>
          <cell r="D784">
            <v>43</v>
          </cell>
          <cell r="E784">
            <v>2</v>
          </cell>
          <cell r="F784" t="str">
            <v>A4</v>
          </cell>
          <cell r="G784">
            <v>21</v>
          </cell>
          <cell r="H784">
            <v>5</v>
          </cell>
          <cell r="I784">
            <v>430857</v>
          </cell>
          <cell r="J784">
            <v>20882</v>
          </cell>
          <cell r="K784">
            <v>409975</v>
          </cell>
          <cell r="L784">
            <v>2142</v>
          </cell>
          <cell r="M784">
            <v>1943</v>
          </cell>
          <cell r="N784">
            <v>0</v>
          </cell>
          <cell r="O784">
            <v>3931000</v>
          </cell>
          <cell r="P784">
            <v>1754028</v>
          </cell>
          <cell r="Q784">
            <v>170156</v>
          </cell>
          <cell r="R784">
            <v>23354</v>
          </cell>
          <cell r="S784">
            <v>0</v>
          </cell>
          <cell r="T784">
            <v>0</v>
          </cell>
          <cell r="U784">
            <v>1464316</v>
          </cell>
          <cell r="V784">
            <v>0</v>
          </cell>
          <cell r="W784">
            <v>2072</v>
          </cell>
          <cell r="X784">
            <v>0</v>
          </cell>
          <cell r="Y784">
            <v>5180</v>
          </cell>
          <cell r="Z784">
            <v>5857256</v>
          </cell>
          <cell r="AA784">
            <v>5885790</v>
          </cell>
          <cell r="AB784" t="str">
            <v>ERVI</v>
          </cell>
          <cell r="AC784">
            <v>1101</v>
          </cell>
          <cell r="AD784">
            <v>2</v>
          </cell>
          <cell r="AE784">
            <v>430857</v>
          </cell>
        </row>
        <row r="785">
          <cell r="A785" t="str">
            <v>SMA</v>
          </cell>
          <cell r="B785">
            <v>4</v>
          </cell>
          <cell r="C785" t="str">
            <v>DRMS</v>
          </cell>
          <cell r="D785">
            <v>43</v>
          </cell>
          <cell r="E785">
            <v>2</v>
          </cell>
          <cell r="F785" t="str">
            <v>A4</v>
          </cell>
          <cell r="G785">
            <v>20</v>
          </cell>
          <cell r="H785">
            <v>21</v>
          </cell>
          <cell r="I785">
            <v>274316</v>
          </cell>
          <cell r="J785">
            <v>0</v>
          </cell>
          <cell r="K785">
            <v>0</v>
          </cell>
          <cell r="L785">
            <v>2049</v>
          </cell>
          <cell r="M785">
            <v>0</v>
          </cell>
          <cell r="N785">
            <v>0</v>
          </cell>
          <cell r="O785">
            <v>3147686</v>
          </cell>
          <cell r="P785">
            <v>1603684</v>
          </cell>
          <cell r="Q785">
            <v>169607</v>
          </cell>
          <cell r="R785">
            <v>21949</v>
          </cell>
          <cell r="S785">
            <v>0</v>
          </cell>
          <cell r="T785">
            <v>288358</v>
          </cell>
          <cell r="U785">
            <v>1261945</v>
          </cell>
          <cell r="V785">
            <v>0</v>
          </cell>
          <cell r="W785">
            <v>126791</v>
          </cell>
          <cell r="X785">
            <v>0</v>
          </cell>
          <cell r="Y785">
            <v>13647</v>
          </cell>
          <cell r="Z785">
            <v>5047768</v>
          </cell>
          <cell r="AA785">
            <v>5371722</v>
          </cell>
          <cell r="AB785" t="str">
            <v>ERVI</v>
          </cell>
          <cell r="AC785">
            <v>1101</v>
          </cell>
          <cell r="AD785">
            <v>2</v>
          </cell>
          <cell r="AE785">
            <v>274316</v>
          </cell>
        </row>
        <row r="786">
          <cell r="A786" t="str">
            <v>SMA</v>
          </cell>
          <cell r="B786">
            <v>4</v>
          </cell>
          <cell r="C786" t="str">
            <v>DRMS</v>
          </cell>
          <cell r="D786">
            <v>43</v>
          </cell>
          <cell r="E786">
            <v>2</v>
          </cell>
          <cell r="F786" t="str">
            <v xml:space="preserve">B </v>
          </cell>
          <cell r="G786">
            <v>0</v>
          </cell>
          <cell r="H786">
            <v>130</v>
          </cell>
          <cell r="I786">
            <v>110742</v>
          </cell>
          <cell r="J786">
            <v>0</v>
          </cell>
          <cell r="K786">
            <v>0</v>
          </cell>
          <cell r="L786">
            <v>0</v>
          </cell>
          <cell r="M786">
            <v>0</v>
          </cell>
          <cell r="N786">
            <v>0</v>
          </cell>
          <cell r="O786">
            <v>2305473</v>
          </cell>
          <cell r="P786">
            <v>0</v>
          </cell>
          <cell r="Q786">
            <v>0</v>
          </cell>
          <cell r="R786">
            <v>35485</v>
          </cell>
          <cell r="S786">
            <v>0</v>
          </cell>
          <cell r="T786">
            <v>850</v>
          </cell>
          <cell r="U786">
            <v>573831</v>
          </cell>
          <cell r="V786">
            <v>0</v>
          </cell>
          <cell r="W786">
            <v>0</v>
          </cell>
          <cell r="X786">
            <v>0</v>
          </cell>
          <cell r="Y786">
            <v>69136</v>
          </cell>
          <cell r="Z786">
            <v>2305473</v>
          </cell>
          <cell r="AA786">
            <v>2410944</v>
          </cell>
          <cell r="AB786" t="str">
            <v>ERVI</v>
          </cell>
          <cell r="AC786">
            <v>1101</v>
          </cell>
          <cell r="AD786">
            <v>2</v>
          </cell>
          <cell r="AE786">
            <v>109700</v>
          </cell>
        </row>
        <row r="787">
          <cell r="A787" t="str">
            <v>SMA</v>
          </cell>
          <cell r="B787">
            <v>4</v>
          </cell>
          <cell r="C787" t="str">
            <v>DRMS</v>
          </cell>
          <cell r="D787">
            <v>43</v>
          </cell>
          <cell r="E787">
            <v>3</v>
          </cell>
          <cell r="F787" t="str">
            <v>A4</v>
          </cell>
          <cell r="G787">
            <v>21</v>
          </cell>
          <cell r="H787">
            <v>1</v>
          </cell>
          <cell r="I787">
            <v>10108</v>
          </cell>
          <cell r="J787">
            <v>608</v>
          </cell>
          <cell r="K787">
            <v>9500</v>
          </cell>
          <cell r="L787">
            <v>90</v>
          </cell>
          <cell r="M787">
            <v>90</v>
          </cell>
          <cell r="N787">
            <v>0</v>
          </cell>
          <cell r="O787">
            <v>98720</v>
          </cell>
          <cell r="P787">
            <v>62160</v>
          </cell>
          <cell r="Q787">
            <v>0</v>
          </cell>
          <cell r="R787">
            <v>0</v>
          </cell>
          <cell r="S787">
            <v>0</v>
          </cell>
          <cell r="T787">
            <v>0</v>
          </cell>
          <cell r="U787">
            <v>40220</v>
          </cell>
          <cell r="V787">
            <v>0</v>
          </cell>
          <cell r="W787">
            <v>0</v>
          </cell>
          <cell r="X787">
            <v>0</v>
          </cell>
          <cell r="Y787">
            <v>1036</v>
          </cell>
          <cell r="Z787">
            <v>160880</v>
          </cell>
          <cell r="AA787">
            <v>161916</v>
          </cell>
          <cell r="AB787" t="str">
            <v>ERVI</v>
          </cell>
          <cell r="AC787">
            <v>1101</v>
          </cell>
          <cell r="AD787">
            <v>2</v>
          </cell>
          <cell r="AE787">
            <v>10108</v>
          </cell>
        </row>
        <row r="788">
          <cell r="A788" t="str">
            <v>SMA</v>
          </cell>
          <cell r="B788">
            <v>4</v>
          </cell>
          <cell r="C788" t="str">
            <v>DRMS</v>
          </cell>
          <cell r="D788">
            <v>43</v>
          </cell>
          <cell r="E788">
            <v>3</v>
          </cell>
          <cell r="F788" t="str">
            <v>A4</v>
          </cell>
          <cell r="G788">
            <v>20</v>
          </cell>
          <cell r="H788">
            <v>12</v>
          </cell>
          <cell r="I788">
            <v>90099</v>
          </cell>
          <cell r="J788">
            <v>0</v>
          </cell>
          <cell r="K788">
            <v>0</v>
          </cell>
          <cell r="L788">
            <v>397</v>
          </cell>
          <cell r="M788">
            <v>0</v>
          </cell>
          <cell r="N788">
            <v>0</v>
          </cell>
          <cell r="O788">
            <v>1033857</v>
          </cell>
          <cell r="P788">
            <v>310718</v>
          </cell>
          <cell r="Q788">
            <v>75217</v>
          </cell>
          <cell r="R788">
            <v>6489</v>
          </cell>
          <cell r="S788">
            <v>0</v>
          </cell>
          <cell r="T788">
            <v>0</v>
          </cell>
          <cell r="U788">
            <v>358668</v>
          </cell>
          <cell r="V788">
            <v>0</v>
          </cell>
          <cell r="W788">
            <v>14871</v>
          </cell>
          <cell r="X788">
            <v>0</v>
          </cell>
          <cell r="Y788">
            <v>9859</v>
          </cell>
          <cell r="Z788">
            <v>1434663</v>
          </cell>
          <cell r="AA788">
            <v>1451011</v>
          </cell>
          <cell r="AB788" t="str">
            <v>ERVI</v>
          </cell>
          <cell r="AC788">
            <v>1101</v>
          </cell>
          <cell r="AD788">
            <v>2</v>
          </cell>
          <cell r="AE788">
            <v>90099</v>
          </cell>
        </row>
        <row r="789">
          <cell r="A789" t="str">
            <v>SMA</v>
          </cell>
          <cell r="B789">
            <v>4</v>
          </cell>
          <cell r="C789" t="str">
            <v>DRMS</v>
          </cell>
          <cell r="D789">
            <v>43</v>
          </cell>
          <cell r="E789">
            <v>3</v>
          </cell>
          <cell r="F789" t="str">
            <v xml:space="preserve">B </v>
          </cell>
          <cell r="G789">
            <v>0</v>
          </cell>
          <cell r="H789">
            <v>3065</v>
          </cell>
          <cell r="I789">
            <v>683961</v>
          </cell>
          <cell r="J789">
            <v>0</v>
          </cell>
          <cell r="K789">
            <v>0</v>
          </cell>
          <cell r="L789">
            <v>0</v>
          </cell>
          <cell r="M789">
            <v>0</v>
          </cell>
          <cell r="N789">
            <v>0</v>
          </cell>
          <cell r="O789">
            <v>14243715</v>
          </cell>
          <cell r="P789">
            <v>0</v>
          </cell>
          <cell r="Q789">
            <v>0</v>
          </cell>
          <cell r="R789">
            <v>201227</v>
          </cell>
          <cell r="S789">
            <v>0</v>
          </cell>
          <cell r="T789">
            <v>417404</v>
          </cell>
          <cell r="U789">
            <v>3511317</v>
          </cell>
          <cell r="V789">
            <v>2167</v>
          </cell>
          <cell r="W789">
            <v>0</v>
          </cell>
          <cell r="X789">
            <v>0</v>
          </cell>
          <cell r="Y789">
            <v>769467</v>
          </cell>
          <cell r="Z789">
            <v>14243715</v>
          </cell>
          <cell r="AA789">
            <v>15633980</v>
          </cell>
          <cell r="AB789" t="str">
            <v>ERVI</v>
          </cell>
          <cell r="AC789">
            <v>1101</v>
          </cell>
          <cell r="AD789">
            <v>2</v>
          </cell>
          <cell r="AE789">
            <v>662890</v>
          </cell>
        </row>
        <row r="790">
          <cell r="A790" t="str">
            <v>SMA</v>
          </cell>
          <cell r="B790">
            <v>4</v>
          </cell>
          <cell r="C790" t="str">
            <v>DRMS</v>
          </cell>
          <cell r="D790">
            <v>43</v>
          </cell>
          <cell r="E790">
            <v>4</v>
          </cell>
          <cell r="F790" t="str">
            <v>A4</v>
          </cell>
          <cell r="G790">
            <v>20</v>
          </cell>
          <cell r="H790">
            <v>6</v>
          </cell>
          <cell r="I790">
            <v>95670</v>
          </cell>
          <cell r="J790">
            <v>0</v>
          </cell>
          <cell r="K790">
            <v>0</v>
          </cell>
          <cell r="L790">
            <v>515</v>
          </cell>
          <cell r="M790">
            <v>0</v>
          </cell>
          <cell r="N790">
            <v>0</v>
          </cell>
          <cell r="O790">
            <v>740964</v>
          </cell>
          <cell r="P790">
            <v>271920</v>
          </cell>
          <cell r="Q790">
            <v>20664</v>
          </cell>
          <cell r="R790">
            <v>1619</v>
          </cell>
          <cell r="S790">
            <v>0</v>
          </cell>
          <cell r="T790">
            <v>0</v>
          </cell>
          <cell r="U790">
            <v>0</v>
          </cell>
          <cell r="V790">
            <v>0</v>
          </cell>
          <cell r="W790">
            <v>3696</v>
          </cell>
          <cell r="X790">
            <v>0</v>
          </cell>
          <cell r="Y790">
            <v>0</v>
          </cell>
          <cell r="Z790">
            <v>1037244</v>
          </cell>
          <cell r="AA790">
            <v>1038863</v>
          </cell>
          <cell r="AB790" t="str">
            <v>ERVI</v>
          </cell>
          <cell r="AC790">
            <v>1101</v>
          </cell>
          <cell r="AD790">
            <v>2</v>
          </cell>
          <cell r="AE790">
            <v>95670</v>
          </cell>
        </row>
        <row r="791">
          <cell r="A791" t="str">
            <v>SMA</v>
          </cell>
          <cell r="B791">
            <v>4</v>
          </cell>
          <cell r="C791" t="str">
            <v>DRMS</v>
          </cell>
          <cell r="D791">
            <v>43</v>
          </cell>
          <cell r="E791">
            <v>4</v>
          </cell>
          <cell r="F791" t="str">
            <v xml:space="preserve">B </v>
          </cell>
          <cell r="G791">
            <v>0</v>
          </cell>
          <cell r="H791">
            <v>1543</v>
          </cell>
          <cell r="I791">
            <v>743191</v>
          </cell>
          <cell r="J791">
            <v>0</v>
          </cell>
          <cell r="K791">
            <v>0</v>
          </cell>
          <cell r="L791">
            <v>0</v>
          </cell>
          <cell r="M791">
            <v>0</v>
          </cell>
          <cell r="N791">
            <v>0</v>
          </cell>
          <cell r="O791">
            <v>7108486</v>
          </cell>
          <cell r="P791">
            <v>0</v>
          </cell>
          <cell r="Q791">
            <v>0</v>
          </cell>
          <cell r="R791">
            <v>2091</v>
          </cell>
          <cell r="S791">
            <v>0</v>
          </cell>
          <cell r="T791">
            <v>257128</v>
          </cell>
          <cell r="U791">
            <v>0</v>
          </cell>
          <cell r="V791">
            <v>154236</v>
          </cell>
          <cell r="W791">
            <v>0</v>
          </cell>
          <cell r="X791">
            <v>0</v>
          </cell>
          <cell r="Y791">
            <v>0</v>
          </cell>
          <cell r="Z791">
            <v>7108486</v>
          </cell>
          <cell r="AA791">
            <v>7521941</v>
          </cell>
          <cell r="AB791" t="str">
            <v>ERVI</v>
          </cell>
          <cell r="AC791">
            <v>1101</v>
          </cell>
          <cell r="AD791">
            <v>2</v>
          </cell>
          <cell r="AE791">
            <v>733641</v>
          </cell>
        </row>
        <row r="792">
          <cell r="A792" t="str">
            <v>SMA</v>
          </cell>
          <cell r="B792">
            <v>4</v>
          </cell>
          <cell r="C792" t="str">
            <v>DRMS</v>
          </cell>
          <cell r="D792">
            <v>43</v>
          </cell>
          <cell r="E792">
            <v>5</v>
          </cell>
          <cell r="F792" t="str">
            <v>A4</v>
          </cell>
          <cell r="G792">
            <v>21</v>
          </cell>
          <cell r="H792">
            <v>1</v>
          </cell>
          <cell r="I792">
            <v>11934</v>
          </cell>
          <cell r="J792">
            <v>1072</v>
          </cell>
          <cell r="K792">
            <v>10862</v>
          </cell>
          <cell r="L792">
            <v>49</v>
          </cell>
          <cell r="M792">
            <v>49</v>
          </cell>
          <cell r="N792">
            <v>0</v>
          </cell>
          <cell r="O792">
            <v>136037</v>
          </cell>
          <cell r="P792">
            <v>33843</v>
          </cell>
          <cell r="Q792">
            <v>0</v>
          </cell>
          <cell r="R792">
            <v>0</v>
          </cell>
          <cell r="S792">
            <v>0</v>
          </cell>
          <cell r="T792">
            <v>0</v>
          </cell>
          <cell r="U792">
            <v>42470</v>
          </cell>
          <cell r="V792">
            <v>0</v>
          </cell>
          <cell r="W792">
            <v>0</v>
          </cell>
          <cell r="X792">
            <v>0</v>
          </cell>
          <cell r="Y792">
            <v>0</v>
          </cell>
          <cell r="Z792">
            <v>169880</v>
          </cell>
          <cell r="AA792">
            <v>169880</v>
          </cell>
          <cell r="AB792" t="str">
            <v>ERVI</v>
          </cell>
          <cell r="AC792">
            <v>1101</v>
          </cell>
          <cell r="AD792">
            <v>2</v>
          </cell>
          <cell r="AE792">
            <v>11934</v>
          </cell>
        </row>
        <row r="793">
          <cell r="A793" t="str">
            <v>SMA</v>
          </cell>
          <cell r="B793">
            <v>4</v>
          </cell>
          <cell r="C793" t="str">
            <v>DRMS</v>
          </cell>
          <cell r="D793">
            <v>43</v>
          </cell>
          <cell r="E793">
            <v>5</v>
          </cell>
          <cell r="F793" t="str">
            <v>A4</v>
          </cell>
          <cell r="G793">
            <v>20</v>
          </cell>
          <cell r="H793">
            <v>8</v>
          </cell>
          <cell r="I793">
            <v>57421</v>
          </cell>
          <cell r="J793">
            <v>0</v>
          </cell>
          <cell r="K793">
            <v>0</v>
          </cell>
          <cell r="L793">
            <v>243</v>
          </cell>
          <cell r="M793">
            <v>0</v>
          </cell>
          <cell r="N793">
            <v>0</v>
          </cell>
          <cell r="O793">
            <v>559529</v>
          </cell>
          <cell r="P793">
            <v>170034</v>
          </cell>
          <cell r="Q793">
            <v>22674</v>
          </cell>
          <cell r="R793">
            <v>0</v>
          </cell>
          <cell r="S793">
            <v>0</v>
          </cell>
          <cell r="T793">
            <v>0</v>
          </cell>
          <cell r="U793">
            <v>100384</v>
          </cell>
          <cell r="V793">
            <v>0</v>
          </cell>
          <cell r="W793">
            <v>7827</v>
          </cell>
          <cell r="X793">
            <v>0</v>
          </cell>
          <cell r="Y793">
            <v>0</v>
          </cell>
          <cell r="Z793">
            <v>760064</v>
          </cell>
          <cell r="AA793">
            <v>760064</v>
          </cell>
          <cell r="AB793" t="str">
            <v>ERVI</v>
          </cell>
          <cell r="AC793">
            <v>1101</v>
          </cell>
          <cell r="AD793">
            <v>2</v>
          </cell>
          <cell r="AE793">
            <v>57421</v>
          </cell>
        </row>
        <row r="794">
          <cell r="A794" t="str">
            <v>SMA</v>
          </cell>
          <cell r="B794">
            <v>4</v>
          </cell>
          <cell r="C794" t="str">
            <v>DRMS</v>
          </cell>
          <cell r="D794">
            <v>43</v>
          </cell>
          <cell r="E794">
            <v>5</v>
          </cell>
          <cell r="F794" t="str">
            <v xml:space="preserve">B </v>
          </cell>
          <cell r="G794">
            <v>0</v>
          </cell>
          <cell r="H794">
            <v>225</v>
          </cell>
          <cell r="I794">
            <v>132215</v>
          </cell>
          <cell r="J794">
            <v>0</v>
          </cell>
          <cell r="K794">
            <v>0</v>
          </cell>
          <cell r="L794">
            <v>0</v>
          </cell>
          <cell r="M794">
            <v>0</v>
          </cell>
          <cell r="N794">
            <v>0</v>
          </cell>
          <cell r="O794">
            <v>2591555</v>
          </cell>
          <cell r="P794">
            <v>0</v>
          </cell>
          <cell r="Q794">
            <v>0</v>
          </cell>
          <cell r="R794">
            <v>9744</v>
          </cell>
          <cell r="S794">
            <v>0</v>
          </cell>
          <cell r="T794">
            <v>100461</v>
          </cell>
          <cell r="U794">
            <v>527166</v>
          </cell>
          <cell r="V794">
            <v>283</v>
          </cell>
          <cell r="W794">
            <v>0</v>
          </cell>
          <cell r="X794">
            <v>0</v>
          </cell>
          <cell r="Y794">
            <v>0</v>
          </cell>
          <cell r="Z794">
            <v>2591555</v>
          </cell>
          <cell r="AA794">
            <v>2702043</v>
          </cell>
          <cell r="AB794" t="str">
            <v>ERVI</v>
          </cell>
          <cell r="AC794">
            <v>1101</v>
          </cell>
          <cell r="AD794">
            <v>2</v>
          </cell>
          <cell r="AE794">
            <v>131046</v>
          </cell>
        </row>
        <row r="795">
          <cell r="A795" t="str">
            <v>SMA</v>
          </cell>
          <cell r="B795">
            <v>4</v>
          </cell>
          <cell r="C795" t="str">
            <v>DRMS</v>
          </cell>
          <cell r="D795">
            <v>43</v>
          </cell>
          <cell r="E795">
            <v>6</v>
          </cell>
          <cell r="F795" t="str">
            <v xml:space="preserve">B </v>
          </cell>
          <cell r="G795">
            <v>0</v>
          </cell>
          <cell r="H795">
            <v>23</v>
          </cell>
          <cell r="I795">
            <v>291807</v>
          </cell>
          <cell r="J795">
            <v>0</v>
          </cell>
          <cell r="K795">
            <v>0</v>
          </cell>
          <cell r="L795">
            <v>0</v>
          </cell>
          <cell r="M795">
            <v>0</v>
          </cell>
          <cell r="N795">
            <v>0</v>
          </cell>
          <cell r="O795">
            <v>3435539</v>
          </cell>
          <cell r="P795">
            <v>0</v>
          </cell>
          <cell r="Q795">
            <v>0</v>
          </cell>
          <cell r="R795">
            <v>0</v>
          </cell>
          <cell r="S795">
            <v>0</v>
          </cell>
          <cell r="T795">
            <v>0</v>
          </cell>
          <cell r="U795">
            <v>858884</v>
          </cell>
          <cell r="V795">
            <v>0</v>
          </cell>
          <cell r="W795">
            <v>0</v>
          </cell>
          <cell r="X795">
            <v>0</v>
          </cell>
          <cell r="Y795">
            <v>0</v>
          </cell>
          <cell r="Z795">
            <v>3435539</v>
          </cell>
          <cell r="AA795">
            <v>3435539</v>
          </cell>
          <cell r="AB795" t="str">
            <v>ERVI</v>
          </cell>
          <cell r="AC795">
            <v>1101</v>
          </cell>
          <cell r="AD795">
            <v>2</v>
          </cell>
          <cell r="AE795">
            <v>291807</v>
          </cell>
        </row>
        <row r="796">
          <cell r="A796" t="str">
            <v>SMA</v>
          </cell>
          <cell r="B796">
            <v>4</v>
          </cell>
          <cell r="C796" t="str">
            <v>DRMS</v>
          </cell>
          <cell r="D796">
            <v>43</v>
          </cell>
          <cell r="E796">
            <v>7</v>
          </cell>
          <cell r="F796" t="str">
            <v>A4</v>
          </cell>
          <cell r="G796">
            <v>20</v>
          </cell>
          <cell r="H796">
            <v>4</v>
          </cell>
          <cell r="I796">
            <v>63992</v>
          </cell>
          <cell r="J796">
            <v>0</v>
          </cell>
          <cell r="K796">
            <v>0</v>
          </cell>
          <cell r="L796">
            <v>243</v>
          </cell>
          <cell r="M796">
            <v>0</v>
          </cell>
          <cell r="N796">
            <v>0</v>
          </cell>
          <cell r="O796">
            <v>624135</v>
          </cell>
          <cell r="P796">
            <v>161352</v>
          </cell>
          <cell r="Q796">
            <v>51165</v>
          </cell>
          <cell r="R796">
            <v>0</v>
          </cell>
          <cell r="S796">
            <v>0</v>
          </cell>
          <cell r="T796">
            <v>0</v>
          </cell>
          <cell r="U796">
            <v>212317</v>
          </cell>
          <cell r="V796">
            <v>0</v>
          </cell>
          <cell r="W796">
            <v>12616</v>
          </cell>
          <cell r="X796">
            <v>0</v>
          </cell>
          <cell r="Y796">
            <v>0</v>
          </cell>
          <cell r="Z796">
            <v>849268</v>
          </cell>
          <cell r="AA796">
            <v>849268</v>
          </cell>
          <cell r="AB796" t="str">
            <v>ERVI</v>
          </cell>
          <cell r="AC796">
            <v>1101</v>
          </cell>
          <cell r="AD796">
            <v>2</v>
          </cell>
          <cell r="AE796">
            <v>63992</v>
          </cell>
        </row>
        <row r="797">
          <cell r="A797" t="str">
            <v>SMA</v>
          </cell>
          <cell r="B797">
            <v>4</v>
          </cell>
          <cell r="C797" t="str">
            <v>DRMS</v>
          </cell>
          <cell r="D797">
            <v>43</v>
          </cell>
          <cell r="E797">
            <v>7</v>
          </cell>
          <cell r="F797" t="str">
            <v xml:space="preserve">B </v>
          </cell>
          <cell r="G797">
            <v>0</v>
          </cell>
          <cell r="H797">
            <v>10</v>
          </cell>
          <cell r="I797">
            <v>31607</v>
          </cell>
          <cell r="J797">
            <v>0</v>
          </cell>
          <cell r="K797">
            <v>0</v>
          </cell>
          <cell r="L797">
            <v>0</v>
          </cell>
          <cell r="M797">
            <v>0</v>
          </cell>
          <cell r="N797">
            <v>0</v>
          </cell>
          <cell r="O797">
            <v>559272</v>
          </cell>
          <cell r="P797">
            <v>0</v>
          </cell>
          <cell r="Q797">
            <v>0</v>
          </cell>
          <cell r="R797">
            <v>0</v>
          </cell>
          <cell r="S797">
            <v>0</v>
          </cell>
          <cell r="T797">
            <v>0</v>
          </cell>
          <cell r="U797">
            <v>139817</v>
          </cell>
          <cell r="V797">
            <v>0</v>
          </cell>
          <cell r="W797">
            <v>0</v>
          </cell>
          <cell r="X797">
            <v>0</v>
          </cell>
          <cell r="Y797">
            <v>0</v>
          </cell>
          <cell r="Z797">
            <v>559272</v>
          </cell>
          <cell r="AA797">
            <v>559272</v>
          </cell>
          <cell r="AB797" t="str">
            <v>ERVI</v>
          </cell>
          <cell r="AC797">
            <v>1101</v>
          </cell>
          <cell r="AD797">
            <v>2</v>
          </cell>
          <cell r="AE797">
            <v>31511</v>
          </cell>
        </row>
        <row r="798">
          <cell r="A798" t="str">
            <v>SMA</v>
          </cell>
          <cell r="B798">
            <v>4</v>
          </cell>
          <cell r="C798" t="str">
            <v>DRMS</v>
          </cell>
          <cell r="D798">
            <v>43</v>
          </cell>
          <cell r="E798">
            <v>8</v>
          </cell>
          <cell r="F798" t="str">
            <v xml:space="preserve">B </v>
          </cell>
          <cell r="G798">
            <v>0</v>
          </cell>
          <cell r="H798">
            <v>4</v>
          </cell>
          <cell r="I798">
            <v>3297</v>
          </cell>
          <cell r="J798">
            <v>0</v>
          </cell>
          <cell r="K798">
            <v>0</v>
          </cell>
          <cell r="L798">
            <v>0</v>
          </cell>
          <cell r="M798">
            <v>0</v>
          </cell>
          <cell r="N798">
            <v>0</v>
          </cell>
          <cell r="O798">
            <v>68640</v>
          </cell>
          <cell r="P798">
            <v>0</v>
          </cell>
          <cell r="Q798">
            <v>0</v>
          </cell>
          <cell r="R798">
            <v>0</v>
          </cell>
          <cell r="S798">
            <v>0</v>
          </cell>
          <cell r="T798">
            <v>0</v>
          </cell>
          <cell r="U798">
            <v>17160</v>
          </cell>
          <cell r="V798">
            <v>0</v>
          </cell>
          <cell r="W798">
            <v>0</v>
          </cell>
          <cell r="X798">
            <v>0</v>
          </cell>
          <cell r="Y798">
            <v>0</v>
          </cell>
          <cell r="Z798">
            <v>68640</v>
          </cell>
          <cell r="AA798">
            <v>68640</v>
          </cell>
          <cell r="AB798" t="str">
            <v>ERVI</v>
          </cell>
          <cell r="AC798">
            <v>1101</v>
          </cell>
          <cell r="AD798">
            <v>2</v>
          </cell>
          <cell r="AE798">
            <v>3297</v>
          </cell>
        </row>
        <row r="799">
          <cell r="A799" t="str">
            <v>SMA</v>
          </cell>
          <cell r="B799">
            <v>4</v>
          </cell>
          <cell r="C799" t="str">
            <v>DRMS</v>
          </cell>
          <cell r="D799">
            <v>44</v>
          </cell>
          <cell r="E799">
            <v>1</v>
          </cell>
          <cell r="F799" t="str">
            <v xml:space="preserve">B </v>
          </cell>
          <cell r="G799">
            <v>1</v>
          </cell>
          <cell r="H799">
            <v>3504</v>
          </cell>
          <cell r="I799">
            <v>73471</v>
          </cell>
          <cell r="J799">
            <v>0</v>
          </cell>
          <cell r="K799">
            <v>0</v>
          </cell>
          <cell r="L799">
            <v>0</v>
          </cell>
          <cell r="M799">
            <v>0</v>
          </cell>
          <cell r="N799">
            <v>0</v>
          </cell>
          <cell r="O799">
            <v>1187625</v>
          </cell>
          <cell r="P799">
            <v>0</v>
          </cell>
          <cell r="Q799">
            <v>0</v>
          </cell>
          <cell r="R799">
            <v>16727</v>
          </cell>
          <cell r="S799">
            <v>0</v>
          </cell>
          <cell r="T799">
            <v>138952</v>
          </cell>
          <cell r="U799">
            <v>0</v>
          </cell>
          <cell r="V799">
            <v>752</v>
          </cell>
          <cell r="W799">
            <v>0</v>
          </cell>
          <cell r="X799">
            <v>0</v>
          </cell>
          <cell r="Y799">
            <v>65357</v>
          </cell>
          <cell r="Z799">
            <v>1187625</v>
          </cell>
          <cell r="AA799">
            <v>1409413</v>
          </cell>
          <cell r="AB799" t="str">
            <v>ERPL</v>
          </cell>
          <cell r="AC799">
            <v>1101</v>
          </cell>
          <cell r="AD799">
            <v>2</v>
          </cell>
          <cell r="AE799">
            <v>57781</v>
          </cell>
        </row>
        <row r="800">
          <cell r="A800" t="str">
            <v>SMA</v>
          </cell>
          <cell r="B800">
            <v>4</v>
          </cell>
          <cell r="C800" t="str">
            <v>DRMS</v>
          </cell>
          <cell r="D800">
            <v>44</v>
          </cell>
          <cell r="E800">
            <v>1</v>
          </cell>
          <cell r="F800" t="str">
            <v xml:space="preserve">B </v>
          </cell>
          <cell r="G800">
            <v>2</v>
          </cell>
          <cell r="H800">
            <v>2062</v>
          </cell>
          <cell r="I800">
            <v>84290</v>
          </cell>
          <cell r="J800">
            <v>0</v>
          </cell>
          <cell r="K800">
            <v>0</v>
          </cell>
          <cell r="L800">
            <v>0</v>
          </cell>
          <cell r="M800">
            <v>0</v>
          </cell>
          <cell r="N800">
            <v>0</v>
          </cell>
          <cell r="O800">
            <v>1634822</v>
          </cell>
          <cell r="P800">
            <v>0</v>
          </cell>
          <cell r="Q800">
            <v>0</v>
          </cell>
          <cell r="R800">
            <v>19953</v>
          </cell>
          <cell r="S800">
            <v>0</v>
          </cell>
          <cell r="T800">
            <v>27916</v>
          </cell>
          <cell r="U800">
            <v>277849</v>
          </cell>
          <cell r="V800">
            <v>564</v>
          </cell>
          <cell r="W800">
            <v>0</v>
          </cell>
          <cell r="X800">
            <v>0</v>
          </cell>
          <cell r="Y800">
            <v>81497</v>
          </cell>
          <cell r="Z800">
            <v>1634822</v>
          </cell>
          <cell r="AA800">
            <v>1764752</v>
          </cell>
          <cell r="AB800" t="str">
            <v>ERPL</v>
          </cell>
          <cell r="AC800">
            <v>1101</v>
          </cell>
          <cell r="AD800">
            <v>2</v>
          </cell>
          <cell r="AE800">
            <v>84290</v>
          </cell>
        </row>
        <row r="801">
          <cell r="A801" t="str">
            <v>SMA</v>
          </cell>
          <cell r="B801">
            <v>4</v>
          </cell>
          <cell r="C801" t="str">
            <v>DRMS</v>
          </cell>
          <cell r="D801">
            <v>44</v>
          </cell>
          <cell r="E801">
            <v>1</v>
          </cell>
          <cell r="F801" t="str">
            <v xml:space="preserve">B </v>
          </cell>
          <cell r="G801">
            <v>3</v>
          </cell>
          <cell r="H801">
            <v>6418</v>
          </cell>
          <cell r="I801">
            <v>476734</v>
          </cell>
          <cell r="J801">
            <v>0</v>
          </cell>
          <cell r="K801">
            <v>0</v>
          </cell>
          <cell r="L801">
            <v>0</v>
          </cell>
          <cell r="M801">
            <v>0</v>
          </cell>
          <cell r="N801">
            <v>0</v>
          </cell>
          <cell r="O801">
            <v>9245870</v>
          </cell>
          <cell r="P801">
            <v>0</v>
          </cell>
          <cell r="Q801">
            <v>0</v>
          </cell>
          <cell r="R801">
            <v>78347</v>
          </cell>
          <cell r="S801">
            <v>0</v>
          </cell>
          <cell r="T801">
            <v>55025</v>
          </cell>
          <cell r="U801">
            <v>1571790</v>
          </cell>
          <cell r="V801">
            <v>282</v>
          </cell>
          <cell r="W801">
            <v>0</v>
          </cell>
          <cell r="X801">
            <v>0</v>
          </cell>
          <cell r="Y801">
            <v>448369</v>
          </cell>
          <cell r="Z801">
            <v>9245870</v>
          </cell>
          <cell r="AA801">
            <v>9827893</v>
          </cell>
          <cell r="AB801" t="str">
            <v>ERPL</v>
          </cell>
          <cell r="AC801">
            <v>1101</v>
          </cell>
          <cell r="AD801">
            <v>2</v>
          </cell>
          <cell r="AE801">
            <v>476301</v>
          </cell>
        </row>
        <row r="802">
          <cell r="A802" t="str">
            <v>SMA</v>
          </cell>
          <cell r="B802">
            <v>4</v>
          </cell>
          <cell r="C802" t="str">
            <v>DRMS</v>
          </cell>
          <cell r="D802">
            <v>44</v>
          </cell>
          <cell r="E802">
            <v>1</v>
          </cell>
          <cell r="F802" t="str">
            <v xml:space="preserve">B </v>
          </cell>
          <cell r="G802">
            <v>4</v>
          </cell>
          <cell r="H802">
            <v>2224</v>
          </cell>
          <cell r="I802">
            <v>267038</v>
          </cell>
          <cell r="J802">
            <v>0</v>
          </cell>
          <cell r="K802">
            <v>0</v>
          </cell>
          <cell r="L802">
            <v>0</v>
          </cell>
          <cell r="M802">
            <v>0</v>
          </cell>
          <cell r="N802">
            <v>0</v>
          </cell>
          <cell r="O802">
            <v>5180604</v>
          </cell>
          <cell r="P802">
            <v>0</v>
          </cell>
          <cell r="Q802">
            <v>0</v>
          </cell>
          <cell r="R802">
            <v>68026</v>
          </cell>
          <cell r="S802">
            <v>0</v>
          </cell>
          <cell r="T802">
            <v>54959</v>
          </cell>
          <cell r="U802">
            <v>880714</v>
          </cell>
          <cell r="V802">
            <v>0</v>
          </cell>
          <cell r="W802">
            <v>0</v>
          </cell>
          <cell r="X802">
            <v>0</v>
          </cell>
          <cell r="Y802">
            <v>319631</v>
          </cell>
          <cell r="Z802">
            <v>5180604</v>
          </cell>
          <cell r="AA802">
            <v>5623220</v>
          </cell>
          <cell r="AB802" t="str">
            <v>ERPL</v>
          </cell>
          <cell r="AC802">
            <v>1101</v>
          </cell>
          <cell r="AD802">
            <v>2</v>
          </cell>
          <cell r="AE802">
            <v>267038</v>
          </cell>
        </row>
        <row r="803">
          <cell r="A803" t="str">
            <v>SMA</v>
          </cell>
          <cell r="B803">
            <v>4</v>
          </cell>
          <cell r="C803" t="str">
            <v>DRMS</v>
          </cell>
          <cell r="D803">
            <v>44</v>
          </cell>
          <cell r="E803">
            <v>1</v>
          </cell>
          <cell r="F803" t="str">
            <v xml:space="preserve">B </v>
          </cell>
          <cell r="G803">
            <v>5</v>
          </cell>
          <cell r="H803">
            <v>713</v>
          </cell>
          <cell r="I803">
            <v>121586</v>
          </cell>
          <cell r="J803">
            <v>0</v>
          </cell>
          <cell r="K803">
            <v>0</v>
          </cell>
          <cell r="L803">
            <v>0</v>
          </cell>
          <cell r="M803">
            <v>0</v>
          </cell>
          <cell r="N803">
            <v>0</v>
          </cell>
          <cell r="O803">
            <v>2358183</v>
          </cell>
          <cell r="P803">
            <v>0</v>
          </cell>
          <cell r="Q803">
            <v>0</v>
          </cell>
          <cell r="R803">
            <v>31174</v>
          </cell>
          <cell r="S803">
            <v>0</v>
          </cell>
          <cell r="T803">
            <v>16815</v>
          </cell>
          <cell r="U803">
            <v>400894</v>
          </cell>
          <cell r="V803">
            <v>0</v>
          </cell>
          <cell r="W803">
            <v>0</v>
          </cell>
          <cell r="X803">
            <v>0</v>
          </cell>
          <cell r="Y803">
            <v>170539</v>
          </cell>
          <cell r="Z803">
            <v>2358183</v>
          </cell>
          <cell r="AA803">
            <v>2576711</v>
          </cell>
          <cell r="AB803" t="str">
            <v>ERPL</v>
          </cell>
          <cell r="AC803">
            <v>1101</v>
          </cell>
          <cell r="AD803">
            <v>2</v>
          </cell>
          <cell r="AE803">
            <v>121586</v>
          </cell>
        </row>
        <row r="804">
          <cell r="A804" t="str">
            <v>SMA</v>
          </cell>
          <cell r="B804">
            <v>4</v>
          </cell>
          <cell r="C804" t="str">
            <v>DRMS</v>
          </cell>
          <cell r="D804">
            <v>44</v>
          </cell>
          <cell r="E804">
            <v>1</v>
          </cell>
          <cell r="F804" t="str">
            <v xml:space="preserve">B </v>
          </cell>
          <cell r="G804">
            <v>6</v>
          </cell>
          <cell r="H804">
            <v>355</v>
          </cell>
          <cell r="I804">
            <v>83210</v>
          </cell>
          <cell r="J804">
            <v>0</v>
          </cell>
          <cell r="K804">
            <v>0</v>
          </cell>
          <cell r="L804">
            <v>0</v>
          </cell>
          <cell r="M804">
            <v>0</v>
          </cell>
          <cell r="N804">
            <v>0</v>
          </cell>
          <cell r="O804">
            <v>1613982</v>
          </cell>
          <cell r="P804">
            <v>0</v>
          </cell>
          <cell r="Q804">
            <v>0</v>
          </cell>
          <cell r="R804">
            <v>20663</v>
          </cell>
          <cell r="S804">
            <v>0</v>
          </cell>
          <cell r="T804">
            <v>15071</v>
          </cell>
          <cell r="U804">
            <v>274436</v>
          </cell>
          <cell r="V804">
            <v>0</v>
          </cell>
          <cell r="W804">
            <v>0</v>
          </cell>
          <cell r="X804">
            <v>0</v>
          </cell>
          <cell r="Y804">
            <v>85720</v>
          </cell>
          <cell r="Z804">
            <v>1613982</v>
          </cell>
          <cell r="AA804">
            <v>1735436</v>
          </cell>
          <cell r="AB804" t="str">
            <v>ERPL</v>
          </cell>
          <cell r="AC804">
            <v>1101</v>
          </cell>
          <cell r="AD804">
            <v>2</v>
          </cell>
          <cell r="AE804">
            <v>83210</v>
          </cell>
        </row>
        <row r="805">
          <cell r="A805" t="str">
            <v>SMA</v>
          </cell>
          <cell r="B805">
            <v>4</v>
          </cell>
          <cell r="C805" t="str">
            <v>DRMS</v>
          </cell>
          <cell r="D805">
            <v>44</v>
          </cell>
          <cell r="E805">
            <v>1</v>
          </cell>
          <cell r="F805" t="str">
            <v xml:space="preserve">B </v>
          </cell>
          <cell r="G805">
            <v>7</v>
          </cell>
          <cell r="H805">
            <v>108</v>
          </cell>
          <cell r="I805">
            <v>34165</v>
          </cell>
          <cell r="J805">
            <v>0</v>
          </cell>
          <cell r="K805">
            <v>0</v>
          </cell>
          <cell r="L805">
            <v>0</v>
          </cell>
          <cell r="M805">
            <v>0</v>
          </cell>
          <cell r="N805">
            <v>0</v>
          </cell>
          <cell r="O805">
            <v>687552</v>
          </cell>
          <cell r="P805">
            <v>0</v>
          </cell>
          <cell r="Q805">
            <v>0</v>
          </cell>
          <cell r="R805">
            <v>24514</v>
          </cell>
          <cell r="S805">
            <v>0</v>
          </cell>
          <cell r="T805">
            <v>2142</v>
          </cell>
          <cell r="U805">
            <v>137541</v>
          </cell>
          <cell r="V805">
            <v>0</v>
          </cell>
          <cell r="W805">
            <v>0</v>
          </cell>
          <cell r="X805">
            <v>0</v>
          </cell>
          <cell r="Y805">
            <v>33440</v>
          </cell>
          <cell r="Z805">
            <v>687552</v>
          </cell>
          <cell r="AA805">
            <v>747648</v>
          </cell>
          <cell r="AB805" t="str">
            <v>ERPL</v>
          </cell>
          <cell r="AC805">
            <v>1101</v>
          </cell>
          <cell r="AD805">
            <v>2</v>
          </cell>
          <cell r="AE805">
            <v>34165</v>
          </cell>
        </row>
        <row r="806">
          <cell r="A806" t="str">
            <v>SMA</v>
          </cell>
          <cell r="B806">
            <v>4</v>
          </cell>
          <cell r="C806" t="str">
            <v>DRMS</v>
          </cell>
          <cell r="D806">
            <v>44</v>
          </cell>
          <cell r="E806">
            <v>1</v>
          </cell>
          <cell r="F806" t="str">
            <v xml:space="preserve">B </v>
          </cell>
          <cell r="G806">
            <v>8</v>
          </cell>
          <cell r="H806">
            <v>53</v>
          </cell>
          <cell r="I806">
            <v>22763</v>
          </cell>
          <cell r="J806">
            <v>0</v>
          </cell>
          <cell r="K806">
            <v>0</v>
          </cell>
          <cell r="L806">
            <v>0</v>
          </cell>
          <cell r="M806">
            <v>0</v>
          </cell>
          <cell r="N806">
            <v>0</v>
          </cell>
          <cell r="O806">
            <v>458062</v>
          </cell>
          <cell r="P806">
            <v>0</v>
          </cell>
          <cell r="Q806">
            <v>0</v>
          </cell>
          <cell r="R806">
            <v>7640</v>
          </cell>
          <cell r="S806">
            <v>0</v>
          </cell>
          <cell r="T806">
            <v>3236</v>
          </cell>
          <cell r="U806">
            <v>91631</v>
          </cell>
          <cell r="V806">
            <v>0</v>
          </cell>
          <cell r="W806">
            <v>0</v>
          </cell>
          <cell r="X806">
            <v>0</v>
          </cell>
          <cell r="Y806">
            <v>19297</v>
          </cell>
          <cell r="Z806">
            <v>458062</v>
          </cell>
          <cell r="AA806">
            <v>488235</v>
          </cell>
          <cell r="AB806" t="str">
            <v>ERPL</v>
          </cell>
          <cell r="AC806">
            <v>1101</v>
          </cell>
          <cell r="AD806">
            <v>2</v>
          </cell>
          <cell r="AE806">
            <v>22763</v>
          </cell>
        </row>
        <row r="807">
          <cell r="A807" t="str">
            <v>SMA</v>
          </cell>
          <cell r="B807">
            <v>4</v>
          </cell>
          <cell r="C807" t="str">
            <v>DRMS</v>
          </cell>
          <cell r="D807">
            <v>44</v>
          </cell>
          <cell r="E807">
            <v>1</v>
          </cell>
          <cell r="F807" t="str">
            <v xml:space="preserve">B </v>
          </cell>
          <cell r="G807">
            <v>9</v>
          </cell>
          <cell r="H807">
            <v>37</v>
          </cell>
          <cell r="I807">
            <v>22693</v>
          </cell>
          <cell r="J807">
            <v>0</v>
          </cell>
          <cell r="K807">
            <v>0</v>
          </cell>
          <cell r="L807">
            <v>0</v>
          </cell>
          <cell r="M807">
            <v>0</v>
          </cell>
          <cell r="N807">
            <v>0</v>
          </cell>
          <cell r="O807">
            <v>489623</v>
          </cell>
          <cell r="P807">
            <v>0</v>
          </cell>
          <cell r="Q807">
            <v>0</v>
          </cell>
          <cell r="R807">
            <v>38259</v>
          </cell>
          <cell r="S807">
            <v>0</v>
          </cell>
          <cell r="T807">
            <v>-220</v>
          </cell>
          <cell r="U807">
            <v>122429</v>
          </cell>
          <cell r="V807">
            <v>0</v>
          </cell>
          <cell r="W807">
            <v>0</v>
          </cell>
          <cell r="X807">
            <v>0</v>
          </cell>
          <cell r="Y807">
            <v>19772</v>
          </cell>
          <cell r="Z807">
            <v>489623</v>
          </cell>
          <cell r="AA807">
            <v>547434</v>
          </cell>
          <cell r="AB807" t="str">
            <v>ERPL</v>
          </cell>
          <cell r="AC807">
            <v>1101</v>
          </cell>
          <cell r="AD807">
            <v>2</v>
          </cell>
          <cell r="AE807">
            <v>22693</v>
          </cell>
        </row>
        <row r="808">
          <cell r="A808" t="str">
            <v>SMA</v>
          </cell>
          <cell r="B808">
            <v>4</v>
          </cell>
          <cell r="C808" t="str">
            <v>DRMS</v>
          </cell>
          <cell r="D808">
            <v>44</v>
          </cell>
          <cell r="E808">
            <v>1</v>
          </cell>
          <cell r="F808" t="str">
            <v xml:space="preserve">B </v>
          </cell>
          <cell r="G808">
            <v>10</v>
          </cell>
          <cell r="H808">
            <v>4</v>
          </cell>
          <cell r="I808">
            <v>9650</v>
          </cell>
          <cell r="J808">
            <v>0</v>
          </cell>
          <cell r="K808">
            <v>0</v>
          </cell>
          <cell r="L808">
            <v>0</v>
          </cell>
          <cell r="M808">
            <v>0</v>
          </cell>
          <cell r="N808">
            <v>0</v>
          </cell>
          <cell r="O808">
            <v>207090</v>
          </cell>
          <cell r="P808">
            <v>0</v>
          </cell>
          <cell r="Q808">
            <v>0</v>
          </cell>
          <cell r="R808">
            <v>-83</v>
          </cell>
          <cell r="S808">
            <v>0</v>
          </cell>
          <cell r="T808">
            <v>64</v>
          </cell>
          <cell r="U808">
            <v>51777</v>
          </cell>
          <cell r="V808">
            <v>0</v>
          </cell>
          <cell r="W808">
            <v>0</v>
          </cell>
          <cell r="X808">
            <v>0</v>
          </cell>
          <cell r="Y808">
            <v>-350</v>
          </cell>
          <cell r="Z808">
            <v>207090</v>
          </cell>
          <cell r="AA808">
            <v>206721</v>
          </cell>
          <cell r="AB808" t="str">
            <v>ERPL</v>
          </cell>
          <cell r="AC808">
            <v>1101</v>
          </cell>
          <cell r="AD808">
            <v>2</v>
          </cell>
          <cell r="AE808">
            <v>9650</v>
          </cell>
        </row>
        <row r="809">
          <cell r="A809" t="str">
            <v>SMA</v>
          </cell>
          <cell r="B809">
            <v>4</v>
          </cell>
          <cell r="C809" t="str">
            <v>DRMS</v>
          </cell>
          <cell r="D809">
            <v>44</v>
          </cell>
          <cell r="E809">
            <v>1</v>
          </cell>
          <cell r="F809" t="str">
            <v xml:space="preserve">B </v>
          </cell>
          <cell r="G809">
            <v>11</v>
          </cell>
          <cell r="H809">
            <v>3569</v>
          </cell>
          <cell r="I809">
            <v>79392</v>
          </cell>
          <cell r="J809">
            <v>0</v>
          </cell>
          <cell r="K809">
            <v>0</v>
          </cell>
          <cell r="L809">
            <v>0</v>
          </cell>
          <cell r="M809">
            <v>0</v>
          </cell>
          <cell r="N809">
            <v>0</v>
          </cell>
          <cell r="O809">
            <v>447266</v>
          </cell>
          <cell r="P809">
            <v>0</v>
          </cell>
          <cell r="Q809">
            <v>0</v>
          </cell>
          <cell r="R809">
            <v>-7284</v>
          </cell>
          <cell r="S809">
            <v>0</v>
          </cell>
          <cell r="T809">
            <v>33683</v>
          </cell>
          <cell r="U809">
            <v>0</v>
          </cell>
          <cell r="V809">
            <v>2256</v>
          </cell>
          <cell r="W809">
            <v>0</v>
          </cell>
          <cell r="X809">
            <v>0</v>
          </cell>
          <cell r="Y809">
            <v>52912</v>
          </cell>
          <cell r="Z809">
            <v>447266</v>
          </cell>
          <cell r="AA809">
            <v>528833</v>
          </cell>
          <cell r="AB809" t="str">
            <v>ERPL</v>
          </cell>
          <cell r="AC809">
            <v>1101</v>
          </cell>
          <cell r="AD809">
            <v>2</v>
          </cell>
          <cell r="AE809">
            <v>63709</v>
          </cell>
        </row>
        <row r="810">
          <cell r="A810" t="str">
            <v>SMA</v>
          </cell>
          <cell r="B810">
            <v>4</v>
          </cell>
          <cell r="C810" t="str">
            <v>DRMS</v>
          </cell>
          <cell r="D810">
            <v>44</v>
          </cell>
          <cell r="E810">
            <v>1</v>
          </cell>
          <cell r="F810" t="str">
            <v xml:space="preserve">B </v>
          </cell>
          <cell r="G810">
            <v>12</v>
          </cell>
          <cell r="H810">
            <v>3564</v>
          </cell>
          <cell r="I810">
            <v>208231</v>
          </cell>
          <cell r="J810">
            <v>0</v>
          </cell>
          <cell r="K810">
            <v>0</v>
          </cell>
          <cell r="L810">
            <v>0</v>
          </cell>
          <cell r="M810">
            <v>0</v>
          </cell>
          <cell r="N810">
            <v>0</v>
          </cell>
          <cell r="O810">
            <v>1927171</v>
          </cell>
          <cell r="P810">
            <v>0</v>
          </cell>
          <cell r="Q810">
            <v>0</v>
          </cell>
          <cell r="R810">
            <v>30020</v>
          </cell>
          <cell r="S810">
            <v>0</v>
          </cell>
          <cell r="T810">
            <v>18512</v>
          </cell>
          <cell r="U810">
            <v>327786</v>
          </cell>
          <cell r="V810">
            <v>940</v>
          </cell>
          <cell r="W810">
            <v>0</v>
          </cell>
          <cell r="X810">
            <v>0</v>
          </cell>
          <cell r="Y810">
            <v>132959</v>
          </cell>
          <cell r="Z810">
            <v>1927171</v>
          </cell>
          <cell r="AA810">
            <v>2109602</v>
          </cell>
          <cell r="AB810" t="str">
            <v>ERPL</v>
          </cell>
          <cell r="AC810">
            <v>1101</v>
          </cell>
          <cell r="AD810">
            <v>2</v>
          </cell>
          <cell r="AE810">
            <v>208231</v>
          </cell>
        </row>
        <row r="811">
          <cell r="A811" t="str">
            <v>SMA</v>
          </cell>
          <cell r="B811">
            <v>4</v>
          </cell>
          <cell r="C811" t="str">
            <v>DRMS</v>
          </cell>
          <cell r="D811">
            <v>44</v>
          </cell>
          <cell r="E811">
            <v>1</v>
          </cell>
          <cell r="F811" t="str">
            <v xml:space="preserve">B </v>
          </cell>
          <cell r="G811">
            <v>13</v>
          </cell>
          <cell r="H811">
            <v>326</v>
          </cell>
          <cell r="I811">
            <v>36623</v>
          </cell>
          <cell r="J811">
            <v>0</v>
          </cell>
          <cell r="K811">
            <v>0</v>
          </cell>
          <cell r="L811">
            <v>0</v>
          </cell>
          <cell r="M811">
            <v>0</v>
          </cell>
          <cell r="N811">
            <v>0</v>
          </cell>
          <cell r="O811">
            <v>443954</v>
          </cell>
          <cell r="P811">
            <v>0</v>
          </cell>
          <cell r="Q811">
            <v>0</v>
          </cell>
          <cell r="R811">
            <v>4202</v>
          </cell>
          <cell r="S811">
            <v>0</v>
          </cell>
          <cell r="T811">
            <v>590</v>
          </cell>
          <cell r="U811">
            <v>75489</v>
          </cell>
          <cell r="V811">
            <v>0</v>
          </cell>
          <cell r="W811">
            <v>0</v>
          </cell>
          <cell r="X811">
            <v>0</v>
          </cell>
          <cell r="Y811">
            <v>33397</v>
          </cell>
          <cell r="Z811">
            <v>443954</v>
          </cell>
          <cell r="AA811">
            <v>482143</v>
          </cell>
          <cell r="AB811" t="str">
            <v>ERPL</v>
          </cell>
          <cell r="AC811">
            <v>1101</v>
          </cell>
          <cell r="AD811">
            <v>2</v>
          </cell>
          <cell r="AE811">
            <v>36623</v>
          </cell>
        </row>
        <row r="812">
          <cell r="A812" t="str">
            <v>SMA</v>
          </cell>
          <cell r="B812">
            <v>4</v>
          </cell>
          <cell r="C812" t="str">
            <v>DRMS</v>
          </cell>
          <cell r="D812">
            <v>44</v>
          </cell>
          <cell r="E812">
            <v>1</v>
          </cell>
          <cell r="F812" t="str">
            <v xml:space="preserve">B </v>
          </cell>
          <cell r="G812">
            <v>14</v>
          </cell>
          <cell r="H812">
            <v>25</v>
          </cell>
          <cell r="I812">
            <v>3631</v>
          </cell>
          <cell r="J812">
            <v>0</v>
          </cell>
          <cell r="K812">
            <v>0</v>
          </cell>
          <cell r="L812">
            <v>0</v>
          </cell>
          <cell r="M812">
            <v>0</v>
          </cell>
          <cell r="N812">
            <v>0</v>
          </cell>
          <cell r="O812">
            <v>46440</v>
          </cell>
          <cell r="P812">
            <v>0</v>
          </cell>
          <cell r="Q812">
            <v>0</v>
          </cell>
          <cell r="R812">
            <v>241</v>
          </cell>
          <cell r="S812">
            <v>0</v>
          </cell>
          <cell r="T812">
            <v>0</v>
          </cell>
          <cell r="U812">
            <v>7898</v>
          </cell>
          <cell r="V812">
            <v>0</v>
          </cell>
          <cell r="W812">
            <v>0</v>
          </cell>
          <cell r="X812">
            <v>0</v>
          </cell>
          <cell r="Y812">
            <v>2795</v>
          </cell>
          <cell r="Z812">
            <v>46440</v>
          </cell>
          <cell r="AA812">
            <v>49476</v>
          </cell>
          <cell r="AB812" t="str">
            <v>ERPL</v>
          </cell>
          <cell r="AC812">
            <v>1101</v>
          </cell>
          <cell r="AD812">
            <v>2</v>
          </cell>
          <cell r="AE812">
            <v>3631</v>
          </cell>
        </row>
        <row r="813">
          <cell r="A813" t="str">
            <v>SMA</v>
          </cell>
          <cell r="B813">
            <v>4</v>
          </cell>
          <cell r="C813" t="str">
            <v>DRMS</v>
          </cell>
          <cell r="D813">
            <v>44</v>
          </cell>
          <cell r="E813">
            <v>1</v>
          </cell>
          <cell r="F813" t="str">
            <v xml:space="preserve">B </v>
          </cell>
          <cell r="G813">
            <v>15</v>
          </cell>
          <cell r="H813">
            <v>34</v>
          </cell>
          <cell r="I813">
            <v>-4287</v>
          </cell>
          <cell r="J813">
            <v>0</v>
          </cell>
          <cell r="K813">
            <v>0</v>
          </cell>
          <cell r="L813">
            <v>0</v>
          </cell>
          <cell r="M813">
            <v>0</v>
          </cell>
          <cell r="N813">
            <v>0</v>
          </cell>
          <cell r="O813">
            <v>-121932</v>
          </cell>
          <cell r="P813">
            <v>0</v>
          </cell>
          <cell r="Q813">
            <v>0</v>
          </cell>
          <cell r="R813">
            <v>3643</v>
          </cell>
          <cell r="S813">
            <v>0</v>
          </cell>
          <cell r="T813">
            <v>0</v>
          </cell>
          <cell r="U813">
            <v>-36035</v>
          </cell>
          <cell r="V813">
            <v>0</v>
          </cell>
          <cell r="W813">
            <v>0</v>
          </cell>
          <cell r="X813">
            <v>0</v>
          </cell>
          <cell r="Y813">
            <v>3796</v>
          </cell>
          <cell r="Z813">
            <v>-121932</v>
          </cell>
          <cell r="AA813">
            <v>-114493</v>
          </cell>
          <cell r="AB813" t="str">
            <v>ERPL</v>
          </cell>
          <cell r="AC813">
            <v>1101</v>
          </cell>
          <cell r="AD813">
            <v>2</v>
          </cell>
          <cell r="AE813">
            <v>-4287</v>
          </cell>
        </row>
        <row r="814">
          <cell r="A814" t="str">
            <v>SMA</v>
          </cell>
          <cell r="B814">
            <v>4</v>
          </cell>
          <cell r="C814" t="str">
            <v>DRMS</v>
          </cell>
          <cell r="D814">
            <v>44</v>
          </cell>
          <cell r="E814">
            <v>2</v>
          </cell>
          <cell r="F814" t="str">
            <v>A4</v>
          </cell>
          <cell r="G814">
            <v>21</v>
          </cell>
          <cell r="H814">
            <v>2</v>
          </cell>
          <cell r="I814">
            <v>92878</v>
          </cell>
          <cell r="J814">
            <v>3221</v>
          </cell>
          <cell r="K814">
            <v>89657</v>
          </cell>
          <cell r="L814">
            <v>1421</v>
          </cell>
          <cell r="M814">
            <v>1421</v>
          </cell>
          <cell r="N814">
            <v>0</v>
          </cell>
          <cell r="O814">
            <v>776946</v>
          </cell>
          <cell r="P814">
            <v>981437</v>
          </cell>
          <cell r="Q814">
            <v>40103</v>
          </cell>
          <cell r="R814">
            <v>9017</v>
          </cell>
          <cell r="S814">
            <v>0</v>
          </cell>
          <cell r="T814">
            <v>0</v>
          </cell>
          <cell r="U814">
            <v>449621</v>
          </cell>
          <cell r="V814">
            <v>0</v>
          </cell>
          <cell r="W814">
            <v>0</v>
          </cell>
          <cell r="X814">
            <v>0</v>
          </cell>
          <cell r="Y814">
            <v>49</v>
          </cell>
          <cell r="Z814">
            <v>1798486</v>
          </cell>
          <cell r="AA814">
            <v>1807552</v>
          </cell>
          <cell r="AB814" t="str">
            <v>ERPL</v>
          </cell>
          <cell r="AC814">
            <v>1101</v>
          </cell>
          <cell r="AD814">
            <v>2</v>
          </cell>
          <cell r="AE814">
            <v>92878</v>
          </cell>
        </row>
        <row r="815">
          <cell r="A815" t="str">
            <v>SMA</v>
          </cell>
          <cell r="B815">
            <v>4</v>
          </cell>
          <cell r="C815" t="str">
            <v>DRMS</v>
          </cell>
          <cell r="D815">
            <v>44</v>
          </cell>
          <cell r="E815">
            <v>2</v>
          </cell>
          <cell r="F815" t="str">
            <v>A4</v>
          </cell>
          <cell r="G815">
            <v>20</v>
          </cell>
          <cell r="H815">
            <v>5</v>
          </cell>
          <cell r="I815">
            <v>39812</v>
          </cell>
          <cell r="J815">
            <v>0</v>
          </cell>
          <cell r="K815">
            <v>0</v>
          </cell>
          <cell r="L815">
            <v>263</v>
          </cell>
          <cell r="M815">
            <v>0</v>
          </cell>
          <cell r="N815">
            <v>0</v>
          </cell>
          <cell r="O815">
            <v>456829</v>
          </cell>
          <cell r="P815">
            <v>205842</v>
          </cell>
          <cell r="Q815">
            <v>62227</v>
          </cell>
          <cell r="R815">
            <v>9725</v>
          </cell>
          <cell r="S815">
            <v>0</v>
          </cell>
          <cell r="T815">
            <v>0</v>
          </cell>
          <cell r="U815">
            <v>188073</v>
          </cell>
          <cell r="V815">
            <v>0</v>
          </cell>
          <cell r="W815">
            <v>27393</v>
          </cell>
          <cell r="X815">
            <v>0</v>
          </cell>
          <cell r="Y815">
            <v>5048</v>
          </cell>
          <cell r="Z815">
            <v>752291</v>
          </cell>
          <cell r="AA815">
            <v>767064</v>
          </cell>
          <cell r="AB815" t="str">
            <v>ERPL</v>
          </cell>
          <cell r="AC815">
            <v>1101</v>
          </cell>
          <cell r="AD815">
            <v>2</v>
          </cell>
          <cell r="AE815">
            <v>39812</v>
          </cell>
        </row>
        <row r="816">
          <cell r="A816" t="str">
            <v>SMA</v>
          </cell>
          <cell r="B816">
            <v>4</v>
          </cell>
          <cell r="C816" t="str">
            <v>DRMS</v>
          </cell>
          <cell r="D816">
            <v>44</v>
          </cell>
          <cell r="E816">
            <v>2</v>
          </cell>
          <cell r="F816" t="str">
            <v xml:space="preserve">B </v>
          </cell>
          <cell r="G816">
            <v>0</v>
          </cell>
          <cell r="H816">
            <v>123</v>
          </cell>
          <cell r="I816">
            <v>70900</v>
          </cell>
          <cell r="J816">
            <v>0</v>
          </cell>
          <cell r="K816">
            <v>0</v>
          </cell>
          <cell r="L816">
            <v>0</v>
          </cell>
          <cell r="M816">
            <v>0</v>
          </cell>
          <cell r="N816">
            <v>0</v>
          </cell>
          <cell r="O816">
            <v>1476019</v>
          </cell>
          <cell r="P816">
            <v>0</v>
          </cell>
          <cell r="Q816">
            <v>0</v>
          </cell>
          <cell r="R816">
            <v>23226</v>
          </cell>
          <cell r="S816">
            <v>0</v>
          </cell>
          <cell r="T816">
            <v>35764</v>
          </cell>
          <cell r="U816">
            <v>366203</v>
          </cell>
          <cell r="V816">
            <v>0</v>
          </cell>
          <cell r="W816">
            <v>0</v>
          </cell>
          <cell r="X816">
            <v>0</v>
          </cell>
          <cell r="Y816">
            <v>62280</v>
          </cell>
          <cell r="Z816">
            <v>1476019</v>
          </cell>
          <cell r="AA816">
            <v>1597289</v>
          </cell>
          <cell r="AB816" t="str">
            <v>ERPL</v>
          </cell>
          <cell r="AC816">
            <v>1101</v>
          </cell>
          <cell r="AD816">
            <v>2</v>
          </cell>
          <cell r="AE816">
            <v>69755</v>
          </cell>
        </row>
        <row r="817">
          <cell r="A817" t="str">
            <v>SMA</v>
          </cell>
          <cell r="B817">
            <v>4</v>
          </cell>
          <cell r="C817" t="str">
            <v>DRMS</v>
          </cell>
          <cell r="D817">
            <v>44</v>
          </cell>
          <cell r="E817">
            <v>3</v>
          </cell>
          <cell r="F817" t="str">
            <v>A4</v>
          </cell>
          <cell r="G817">
            <v>20</v>
          </cell>
          <cell r="H817">
            <v>13</v>
          </cell>
          <cell r="I817">
            <v>157439</v>
          </cell>
          <cell r="J817">
            <v>0</v>
          </cell>
          <cell r="K817">
            <v>0</v>
          </cell>
          <cell r="L817">
            <v>633</v>
          </cell>
          <cell r="M817">
            <v>0</v>
          </cell>
          <cell r="N817">
            <v>0</v>
          </cell>
          <cell r="O817">
            <v>1806561</v>
          </cell>
          <cell r="P817">
            <v>495429</v>
          </cell>
          <cell r="Q817">
            <v>66679</v>
          </cell>
          <cell r="R817">
            <v>8391</v>
          </cell>
          <cell r="S817">
            <v>0</v>
          </cell>
          <cell r="T817">
            <v>0</v>
          </cell>
          <cell r="U817">
            <v>597648</v>
          </cell>
          <cell r="V817">
            <v>0</v>
          </cell>
          <cell r="W817">
            <v>21915</v>
          </cell>
          <cell r="X817">
            <v>0</v>
          </cell>
          <cell r="Y817">
            <v>25240</v>
          </cell>
          <cell r="Z817">
            <v>2390584</v>
          </cell>
          <cell r="AA817">
            <v>2424215</v>
          </cell>
          <cell r="AB817" t="str">
            <v>ERPL</v>
          </cell>
          <cell r="AC817">
            <v>1101</v>
          </cell>
          <cell r="AD817">
            <v>2</v>
          </cell>
          <cell r="AE817">
            <v>157439</v>
          </cell>
        </row>
        <row r="818">
          <cell r="A818" t="str">
            <v>SMA</v>
          </cell>
          <cell r="B818">
            <v>4</v>
          </cell>
          <cell r="C818" t="str">
            <v>DRMS</v>
          </cell>
          <cell r="D818">
            <v>44</v>
          </cell>
          <cell r="E818">
            <v>3</v>
          </cell>
          <cell r="F818" t="str">
            <v xml:space="preserve">B </v>
          </cell>
          <cell r="G818">
            <v>0</v>
          </cell>
          <cell r="H818">
            <v>1618</v>
          </cell>
          <cell r="I818">
            <v>394542</v>
          </cell>
          <cell r="J818">
            <v>0</v>
          </cell>
          <cell r="K818">
            <v>0</v>
          </cell>
          <cell r="L818">
            <v>0</v>
          </cell>
          <cell r="M818">
            <v>0</v>
          </cell>
          <cell r="N818">
            <v>0</v>
          </cell>
          <cell r="O818">
            <v>8215568</v>
          </cell>
          <cell r="P818">
            <v>0</v>
          </cell>
          <cell r="Q818">
            <v>0</v>
          </cell>
          <cell r="R818">
            <v>122718</v>
          </cell>
          <cell r="S818">
            <v>0</v>
          </cell>
          <cell r="T818">
            <v>190893</v>
          </cell>
          <cell r="U818">
            <v>2031758</v>
          </cell>
          <cell r="V818">
            <v>0</v>
          </cell>
          <cell r="W818">
            <v>0</v>
          </cell>
          <cell r="X818">
            <v>0</v>
          </cell>
          <cell r="Y818">
            <v>487114</v>
          </cell>
          <cell r="Z818">
            <v>8215568</v>
          </cell>
          <cell r="AA818">
            <v>9016293</v>
          </cell>
          <cell r="AB818" t="str">
            <v>ERPL</v>
          </cell>
          <cell r="AC818">
            <v>1101</v>
          </cell>
          <cell r="AD818">
            <v>2</v>
          </cell>
          <cell r="AE818">
            <v>384086</v>
          </cell>
        </row>
        <row r="819">
          <cell r="A819" t="str">
            <v>SMA</v>
          </cell>
          <cell r="B819">
            <v>4</v>
          </cell>
          <cell r="C819" t="str">
            <v>DRMS</v>
          </cell>
          <cell r="D819">
            <v>44</v>
          </cell>
          <cell r="E819">
            <v>4</v>
          </cell>
          <cell r="F819" t="str">
            <v>A4</v>
          </cell>
          <cell r="G819">
            <v>21</v>
          </cell>
          <cell r="H819">
            <v>1</v>
          </cell>
          <cell r="I819">
            <v>123703</v>
          </cell>
          <cell r="J819">
            <v>12337</v>
          </cell>
          <cell r="K819">
            <v>111366</v>
          </cell>
          <cell r="L819">
            <v>272</v>
          </cell>
          <cell r="M819">
            <v>272</v>
          </cell>
          <cell r="N819">
            <v>0</v>
          </cell>
          <cell r="O819">
            <v>997232</v>
          </cell>
          <cell r="P819">
            <v>126752</v>
          </cell>
          <cell r="Q819">
            <v>254913</v>
          </cell>
          <cell r="R819">
            <v>31168</v>
          </cell>
          <cell r="S819">
            <v>0</v>
          </cell>
          <cell r="T819">
            <v>0</v>
          </cell>
          <cell r="U819">
            <v>0</v>
          </cell>
          <cell r="V819">
            <v>0</v>
          </cell>
          <cell r="W819">
            <v>26096</v>
          </cell>
          <cell r="X819">
            <v>0</v>
          </cell>
          <cell r="Y819">
            <v>0</v>
          </cell>
          <cell r="Z819">
            <v>1404993</v>
          </cell>
          <cell r="AA819">
            <v>1436161</v>
          </cell>
          <cell r="AB819" t="str">
            <v>ERPL</v>
          </cell>
          <cell r="AC819">
            <v>1101</v>
          </cell>
          <cell r="AD819">
            <v>2</v>
          </cell>
          <cell r="AE819">
            <v>123703</v>
          </cell>
        </row>
        <row r="820">
          <cell r="A820" t="str">
            <v>SMA</v>
          </cell>
          <cell r="B820">
            <v>4</v>
          </cell>
          <cell r="C820" t="str">
            <v>DRMS</v>
          </cell>
          <cell r="D820">
            <v>44</v>
          </cell>
          <cell r="E820">
            <v>4</v>
          </cell>
          <cell r="F820" t="str">
            <v>A4</v>
          </cell>
          <cell r="G820">
            <v>20</v>
          </cell>
          <cell r="H820">
            <v>4</v>
          </cell>
          <cell r="I820">
            <v>4193</v>
          </cell>
          <cell r="J820">
            <v>0</v>
          </cell>
          <cell r="K820">
            <v>0</v>
          </cell>
          <cell r="L820">
            <v>62</v>
          </cell>
          <cell r="M820">
            <v>0</v>
          </cell>
          <cell r="N820">
            <v>0</v>
          </cell>
          <cell r="O820">
            <v>32475</v>
          </cell>
          <cell r="P820">
            <v>32736</v>
          </cell>
          <cell r="Q820">
            <v>697</v>
          </cell>
          <cell r="R820">
            <v>319</v>
          </cell>
          <cell r="S820">
            <v>0</v>
          </cell>
          <cell r="T820">
            <v>0</v>
          </cell>
          <cell r="U820">
            <v>0</v>
          </cell>
          <cell r="V820">
            <v>0</v>
          </cell>
          <cell r="W820">
            <v>1056</v>
          </cell>
          <cell r="X820">
            <v>0</v>
          </cell>
          <cell r="Y820">
            <v>0</v>
          </cell>
          <cell r="Z820">
            <v>66964</v>
          </cell>
          <cell r="AA820">
            <v>67283</v>
          </cell>
          <cell r="AB820" t="str">
            <v>ERPL</v>
          </cell>
          <cell r="AC820">
            <v>1101</v>
          </cell>
          <cell r="AD820">
            <v>2</v>
          </cell>
          <cell r="AE820">
            <v>4193</v>
          </cell>
        </row>
        <row r="821">
          <cell r="A821" t="str">
            <v>SMA</v>
          </cell>
          <cell r="B821">
            <v>4</v>
          </cell>
          <cell r="C821" t="str">
            <v>DRMS</v>
          </cell>
          <cell r="D821">
            <v>44</v>
          </cell>
          <cell r="E821">
            <v>4</v>
          </cell>
          <cell r="F821" t="str">
            <v xml:space="preserve">B </v>
          </cell>
          <cell r="G821">
            <v>0</v>
          </cell>
          <cell r="H821">
            <v>341</v>
          </cell>
          <cell r="I821">
            <v>199149</v>
          </cell>
          <cell r="J821">
            <v>0</v>
          </cell>
          <cell r="K821">
            <v>0</v>
          </cell>
          <cell r="L821">
            <v>0</v>
          </cell>
          <cell r="M821">
            <v>0</v>
          </cell>
          <cell r="N821">
            <v>0</v>
          </cell>
          <cell r="O821">
            <v>1947863</v>
          </cell>
          <cell r="P821">
            <v>0</v>
          </cell>
          <cell r="Q821">
            <v>0</v>
          </cell>
          <cell r="R821">
            <v>34</v>
          </cell>
          <cell r="S821">
            <v>0</v>
          </cell>
          <cell r="T821">
            <v>72696</v>
          </cell>
          <cell r="U821">
            <v>0</v>
          </cell>
          <cell r="V821">
            <v>566</v>
          </cell>
          <cell r="W821">
            <v>0</v>
          </cell>
          <cell r="X821">
            <v>0</v>
          </cell>
          <cell r="Y821">
            <v>0</v>
          </cell>
          <cell r="Z821">
            <v>1947863</v>
          </cell>
          <cell r="AA821">
            <v>2021159</v>
          </cell>
          <cell r="AB821" t="str">
            <v>ERPL</v>
          </cell>
          <cell r="AC821">
            <v>1101</v>
          </cell>
          <cell r="AD821">
            <v>2</v>
          </cell>
          <cell r="AE821">
            <v>197133</v>
          </cell>
        </row>
        <row r="822">
          <cell r="A822" t="str">
            <v>SMA</v>
          </cell>
          <cell r="B822">
            <v>4</v>
          </cell>
          <cell r="C822" t="str">
            <v>DRMS</v>
          </cell>
          <cell r="D822">
            <v>44</v>
          </cell>
          <cell r="E822">
            <v>5</v>
          </cell>
          <cell r="F822" t="str">
            <v>A4</v>
          </cell>
          <cell r="G822">
            <v>20</v>
          </cell>
          <cell r="H822">
            <v>7</v>
          </cell>
          <cell r="I822">
            <v>51886</v>
          </cell>
          <cell r="J822">
            <v>0</v>
          </cell>
          <cell r="K822">
            <v>0</v>
          </cell>
          <cell r="L822">
            <v>196</v>
          </cell>
          <cell r="M822">
            <v>0</v>
          </cell>
          <cell r="N822">
            <v>0</v>
          </cell>
          <cell r="O822">
            <v>523158</v>
          </cell>
          <cell r="P822">
            <v>138141</v>
          </cell>
          <cell r="Q822">
            <v>14094</v>
          </cell>
          <cell r="R822">
            <v>520</v>
          </cell>
          <cell r="S822">
            <v>0</v>
          </cell>
          <cell r="T822">
            <v>0</v>
          </cell>
          <cell r="U822">
            <v>102128</v>
          </cell>
          <cell r="V822">
            <v>0</v>
          </cell>
          <cell r="W822">
            <v>3326</v>
          </cell>
          <cell r="X822">
            <v>0</v>
          </cell>
          <cell r="Y822">
            <v>0</v>
          </cell>
          <cell r="Z822">
            <v>678719</v>
          </cell>
          <cell r="AA822">
            <v>679239</v>
          </cell>
          <cell r="AB822" t="str">
            <v>ERPL</v>
          </cell>
          <cell r="AC822">
            <v>1101</v>
          </cell>
          <cell r="AD822">
            <v>2</v>
          </cell>
          <cell r="AE822">
            <v>51886</v>
          </cell>
        </row>
        <row r="823">
          <cell r="A823" t="str">
            <v>SMA</v>
          </cell>
          <cell r="B823">
            <v>4</v>
          </cell>
          <cell r="C823" t="str">
            <v>DRMS</v>
          </cell>
          <cell r="D823">
            <v>44</v>
          </cell>
          <cell r="E823">
            <v>5</v>
          </cell>
          <cell r="F823" t="str">
            <v xml:space="preserve">B </v>
          </cell>
          <cell r="G823">
            <v>0</v>
          </cell>
          <cell r="H823">
            <v>236</v>
          </cell>
          <cell r="I823">
            <v>154354</v>
          </cell>
          <cell r="J823">
            <v>0</v>
          </cell>
          <cell r="K823">
            <v>0</v>
          </cell>
          <cell r="L823">
            <v>0</v>
          </cell>
          <cell r="M823">
            <v>0</v>
          </cell>
          <cell r="N823">
            <v>0</v>
          </cell>
          <cell r="O823">
            <v>3021980</v>
          </cell>
          <cell r="P823">
            <v>0</v>
          </cell>
          <cell r="Q823">
            <v>0</v>
          </cell>
          <cell r="R823">
            <v>55122</v>
          </cell>
          <cell r="S823">
            <v>0</v>
          </cell>
          <cell r="T823">
            <v>2700</v>
          </cell>
          <cell r="U823">
            <v>611921</v>
          </cell>
          <cell r="V823">
            <v>0</v>
          </cell>
          <cell r="W823">
            <v>0</v>
          </cell>
          <cell r="X823">
            <v>0</v>
          </cell>
          <cell r="Y823">
            <v>0</v>
          </cell>
          <cell r="Z823">
            <v>3021980</v>
          </cell>
          <cell r="AA823">
            <v>3079802</v>
          </cell>
          <cell r="AB823" t="str">
            <v>ERPL</v>
          </cell>
          <cell r="AC823">
            <v>1101</v>
          </cell>
          <cell r="AD823">
            <v>2</v>
          </cell>
          <cell r="AE823">
            <v>153312</v>
          </cell>
        </row>
        <row r="824">
          <cell r="A824" t="str">
            <v>SMA</v>
          </cell>
          <cell r="B824">
            <v>4</v>
          </cell>
          <cell r="C824" t="str">
            <v>DRMS</v>
          </cell>
          <cell r="D824">
            <v>44</v>
          </cell>
          <cell r="E824">
            <v>6</v>
          </cell>
          <cell r="F824" t="str">
            <v xml:space="preserve">B </v>
          </cell>
          <cell r="G824">
            <v>0</v>
          </cell>
          <cell r="H824">
            <v>24</v>
          </cell>
          <cell r="I824">
            <v>256674</v>
          </cell>
          <cell r="J824">
            <v>0</v>
          </cell>
          <cell r="K824">
            <v>0</v>
          </cell>
          <cell r="L824">
            <v>0</v>
          </cell>
          <cell r="M824">
            <v>0</v>
          </cell>
          <cell r="N824">
            <v>0</v>
          </cell>
          <cell r="O824">
            <v>3021906</v>
          </cell>
          <cell r="P824">
            <v>0</v>
          </cell>
          <cell r="Q824">
            <v>0</v>
          </cell>
          <cell r="R824">
            <v>56032</v>
          </cell>
          <cell r="S824">
            <v>0</v>
          </cell>
          <cell r="T824">
            <v>0</v>
          </cell>
          <cell r="U824">
            <v>755474</v>
          </cell>
          <cell r="V824">
            <v>0</v>
          </cell>
          <cell r="W824">
            <v>0</v>
          </cell>
          <cell r="X824">
            <v>0</v>
          </cell>
          <cell r="Y824">
            <v>0</v>
          </cell>
          <cell r="Z824">
            <v>3021906</v>
          </cell>
          <cell r="AA824">
            <v>3077938</v>
          </cell>
          <cell r="AB824" t="str">
            <v>ERPL</v>
          </cell>
          <cell r="AC824">
            <v>1101</v>
          </cell>
          <cell r="AD824">
            <v>2</v>
          </cell>
          <cell r="AE824">
            <v>256674</v>
          </cell>
        </row>
        <row r="825">
          <cell r="A825" t="str">
            <v>SMA</v>
          </cell>
          <cell r="B825">
            <v>4</v>
          </cell>
          <cell r="C825" t="str">
            <v>DRMS</v>
          </cell>
          <cell r="D825">
            <v>44</v>
          </cell>
          <cell r="E825">
            <v>7</v>
          </cell>
          <cell r="F825" t="str">
            <v>A4</v>
          </cell>
          <cell r="G825">
            <v>20</v>
          </cell>
          <cell r="H825">
            <v>8</v>
          </cell>
          <cell r="I825">
            <v>311689</v>
          </cell>
          <cell r="J825">
            <v>0</v>
          </cell>
          <cell r="K825">
            <v>0</v>
          </cell>
          <cell r="L825">
            <v>534</v>
          </cell>
          <cell r="M825">
            <v>0</v>
          </cell>
          <cell r="N825">
            <v>0</v>
          </cell>
          <cell r="O825">
            <v>3040006</v>
          </cell>
          <cell r="P825">
            <v>354576</v>
          </cell>
          <cell r="Q825">
            <v>34789</v>
          </cell>
          <cell r="R825">
            <v>24388</v>
          </cell>
          <cell r="S825">
            <v>0</v>
          </cell>
          <cell r="T825">
            <v>185819</v>
          </cell>
          <cell r="U825">
            <v>858339</v>
          </cell>
          <cell r="V825">
            <v>0</v>
          </cell>
          <cell r="W825">
            <v>3984</v>
          </cell>
          <cell r="X825">
            <v>0</v>
          </cell>
          <cell r="Y825">
            <v>0</v>
          </cell>
          <cell r="Z825">
            <v>3433355</v>
          </cell>
          <cell r="AA825">
            <v>3643562</v>
          </cell>
          <cell r="AB825" t="str">
            <v>ERPL</v>
          </cell>
          <cell r="AC825">
            <v>1101</v>
          </cell>
          <cell r="AD825">
            <v>2</v>
          </cell>
          <cell r="AE825">
            <v>311689</v>
          </cell>
        </row>
        <row r="826">
          <cell r="A826" t="str">
            <v>SMA</v>
          </cell>
          <cell r="B826">
            <v>4</v>
          </cell>
          <cell r="C826" t="str">
            <v>DRMS</v>
          </cell>
          <cell r="D826">
            <v>44</v>
          </cell>
          <cell r="E826">
            <v>7</v>
          </cell>
          <cell r="F826" t="str">
            <v xml:space="preserve">B </v>
          </cell>
          <cell r="G826">
            <v>0</v>
          </cell>
          <cell r="H826">
            <v>13</v>
          </cell>
          <cell r="I826">
            <v>49185</v>
          </cell>
          <cell r="J826">
            <v>0</v>
          </cell>
          <cell r="K826">
            <v>0</v>
          </cell>
          <cell r="L826">
            <v>0</v>
          </cell>
          <cell r="M826">
            <v>0</v>
          </cell>
          <cell r="N826">
            <v>0</v>
          </cell>
          <cell r="O826">
            <v>870310</v>
          </cell>
          <cell r="P826">
            <v>0</v>
          </cell>
          <cell r="Q826">
            <v>0</v>
          </cell>
          <cell r="R826">
            <v>23286</v>
          </cell>
          <cell r="S826">
            <v>0</v>
          </cell>
          <cell r="T826">
            <v>0</v>
          </cell>
          <cell r="U826">
            <v>217577</v>
          </cell>
          <cell r="V826">
            <v>0</v>
          </cell>
          <cell r="W826">
            <v>0</v>
          </cell>
          <cell r="X826">
            <v>0</v>
          </cell>
          <cell r="Y826">
            <v>0</v>
          </cell>
          <cell r="Z826">
            <v>870310</v>
          </cell>
          <cell r="AA826">
            <v>893596</v>
          </cell>
          <cell r="AB826" t="str">
            <v>ERPL</v>
          </cell>
          <cell r="AC826">
            <v>1101</v>
          </cell>
          <cell r="AD826">
            <v>2</v>
          </cell>
          <cell r="AE826">
            <v>49185</v>
          </cell>
        </row>
        <row r="827">
          <cell r="A827" t="str">
            <v>SMA</v>
          </cell>
          <cell r="B827">
            <v>4</v>
          </cell>
          <cell r="C827" t="str">
            <v>DRMS</v>
          </cell>
          <cell r="D827">
            <v>44</v>
          </cell>
          <cell r="E827">
            <v>8</v>
          </cell>
          <cell r="F827" t="str">
            <v xml:space="preserve">B </v>
          </cell>
          <cell r="G827">
            <v>0</v>
          </cell>
          <cell r="H827">
            <v>3</v>
          </cell>
          <cell r="I827">
            <v>2127</v>
          </cell>
          <cell r="J827">
            <v>0</v>
          </cell>
          <cell r="K827">
            <v>0</v>
          </cell>
          <cell r="L827">
            <v>0</v>
          </cell>
          <cell r="M827">
            <v>0</v>
          </cell>
          <cell r="N827">
            <v>0</v>
          </cell>
          <cell r="O827">
            <v>44281</v>
          </cell>
          <cell r="P827">
            <v>0</v>
          </cell>
          <cell r="Q827">
            <v>0</v>
          </cell>
          <cell r="R827">
            <v>0</v>
          </cell>
          <cell r="S827">
            <v>0</v>
          </cell>
          <cell r="T827">
            <v>0</v>
          </cell>
          <cell r="U827">
            <v>11070</v>
          </cell>
          <cell r="V827">
            <v>0</v>
          </cell>
          <cell r="W827">
            <v>0</v>
          </cell>
          <cell r="X827">
            <v>0</v>
          </cell>
          <cell r="Y827">
            <v>0</v>
          </cell>
          <cell r="Z827">
            <v>44281</v>
          </cell>
          <cell r="AA827">
            <v>44281</v>
          </cell>
          <cell r="AB827" t="str">
            <v>ERPL</v>
          </cell>
          <cell r="AC827">
            <v>1101</v>
          </cell>
          <cell r="AD827">
            <v>2</v>
          </cell>
          <cell r="AE827">
            <v>2027</v>
          </cell>
        </row>
        <row r="828">
          <cell r="A828" t="str">
            <v>SMA</v>
          </cell>
          <cell r="B828">
            <v>4</v>
          </cell>
          <cell r="C828" t="str">
            <v>DRMS</v>
          </cell>
          <cell r="D828">
            <v>44</v>
          </cell>
          <cell r="E828">
            <v>90</v>
          </cell>
          <cell r="F828" t="str">
            <v>A3</v>
          </cell>
          <cell r="G828">
            <v>26</v>
          </cell>
          <cell r="H828">
            <v>1</v>
          </cell>
          <cell r="I828">
            <v>2536760</v>
          </cell>
          <cell r="J828">
            <v>0</v>
          </cell>
          <cell r="K828">
            <v>0</v>
          </cell>
          <cell r="L828">
            <v>6974</v>
          </cell>
          <cell r="M828">
            <v>0</v>
          </cell>
          <cell r="N828">
            <v>0</v>
          </cell>
          <cell r="O828">
            <v>6623480</v>
          </cell>
          <cell r="P828">
            <v>5439720</v>
          </cell>
          <cell r="Q828">
            <v>0</v>
          </cell>
          <cell r="R828">
            <v>0</v>
          </cell>
          <cell r="S828">
            <v>0</v>
          </cell>
          <cell r="T828">
            <v>0</v>
          </cell>
          <cell r="U828">
            <v>0</v>
          </cell>
          <cell r="V828">
            <v>0</v>
          </cell>
          <cell r="W828">
            <v>0</v>
          </cell>
          <cell r="X828">
            <v>0</v>
          </cell>
          <cell r="Y828">
            <v>0</v>
          </cell>
          <cell r="Z828">
            <v>12063200</v>
          </cell>
          <cell r="AA828">
            <v>12063200</v>
          </cell>
          <cell r="AB828" t="str">
            <v>ERPL</v>
          </cell>
          <cell r="AC828">
            <v>1101</v>
          </cell>
          <cell r="AD828">
            <v>2</v>
          </cell>
          <cell r="AE828">
            <v>2536760</v>
          </cell>
        </row>
        <row r="829">
          <cell r="A829" t="str">
            <v>SMA</v>
          </cell>
          <cell r="B829">
            <v>5</v>
          </cell>
          <cell r="C829" t="str">
            <v>DRMN</v>
          </cell>
          <cell r="D829">
            <v>51</v>
          </cell>
          <cell r="E829">
            <v>1</v>
          </cell>
          <cell r="F829" t="str">
            <v xml:space="preserve">B </v>
          </cell>
          <cell r="G829">
            <v>1</v>
          </cell>
          <cell r="H829">
            <v>14117</v>
          </cell>
          <cell r="I829">
            <v>302672</v>
          </cell>
          <cell r="J829">
            <v>0</v>
          </cell>
          <cell r="K829">
            <v>0</v>
          </cell>
          <cell r="L829">
            <v>0</v>
          </cell>
          <cell r="M829">
            <v>0</v>
          </cell>
          <cell r="N829">
            <v>0</v>
          </cell>
          <cell r="O829">
            <v>4888495</v>
          </cell>
          <cell r="P829">
            <v>0</v>
          </cell>
          <cell r="Q829">
            <v>0</v>
          </cell>
          <cell r="R829">
            <v>36108</v>
          </cell>
          <cell r="S829">
            <v>0</v>
          </cell>
          <cell r="T829">
            <v>262480</v>
          </cell>
          <cell r="U829">
            <v>0</v>
          </cell>
          <cell r="V829">
            <v>63647</v>
          </cell>
          <cell r="W829">
            <v>0</v>
          </cell>
          <cell r="X829">
            <v>0</v>
          </cell>
          <cell r="Y829">
            <v>84486</v>
          </cell>
          <cell r="Z829">
            <v>4888495</v>
          </cell>
          <cell r="AA829">
            <v>5335216</v>
          </cell>
          <cell r="AB829" t="str">
            <v>ERSU</v>
          </cell>
          <cell r="AC829">
            <v>1101</v>
          </cell>
          <cell r="AD829">
            <v>2</v>
          </cell>
          <cell r="AE829">
            <v>234034</v>
          </cell>
        </row>
        <row r="830">
          <cell r="A830" t="str">
            <v>SMA</v>
          </cell>
          <cell r="B830">
            <v>5</v>
          </cell>
          <cell r="C830" t="str">
            <v>DRMN</v>
          </cell>
          <cell r="D830">
            <v>51</v>
          </cell>
          <cell r="E830">
            <v>1</v>
          </cell>
          <cell r="F830" t="str">
            <v xml:space="preserve">B </v>
          </cell>
          <cell r="G830">
            <v>2</v>
          </cell>
          <cell r="H830">
            <v>7456</v>
          </cell>
          <cell r="I830">
            <v>303314</v>
          </cell>
          <cell r="J830">
            <v>0</v>
          </cell>
          <cell r="K830">
            <v>0</v>
          </cell>
          <cell r="L830">
            <v>0</v>
          </cell>
          <cell r="M830">
            <v>0</v>
          </cell>
          <cell r="N830">
            <v>0</v>
          </cell>
          <cell r="O830">
            <v>5882916</v>
          </cell>
          <cell r="P830">
            <v>0</v>
          </cell>
          <cell r="Q830">
            <v>0</v>
          </cell>
          <cell r="R830">
            <v>46068</v>
          </cell>
          <cell r="S830">
            <v>0</v>
          </cell>
          <cell r="T830">
            <v>81136</v>
          </cell>
          <cell r="U830">
            <v>999810</v>
          </cell>
          <cell r="V830">
            <v>37418</v>
          </cell>
          <cell r="W830">
            <v>0</v>
          </cell>
          <cell r="X830">
            <v>0</v>
          </cell>
          <cell r="Y830">
            <v>82199</v>
          </cell>
          <cell r="Z830">
            <v>5882916</v>
          </cell>
          <cell r="AA830">
            <v>6129737</v>
          </cell>
          <cell r="AB830" t="str">
            <v>ERSU</v>
          </cell>
          <cell r="AC830">
            <v>1101</v>
          </cell>
          <cell r="AD830">
            <v>2</v>
          </cell>
          <cell r="AE830">
            <v>303314</v>
          </cell>
        </row>
        <row r="831">
          <cell r="A831" t="str">
            <v>SMA</v>
          </cell>
          <cell r="B831">
            <v>5</v>
          </cell>
          <cell r="C831" t="str">
            <v>DRMN</v>
          </cell>
          <cell r="D831">
            <v>51</v>
          </cell>
          <cell r="E831">
            <v>1</v>
          </cell>
          <cell r="F831" t="str">
            <v xml:space="preserve">B </v>
          </cell>
          <cell r="G831">
            <v>3</v>
          </cell>
          <cell r="H831">
            <v>12880</v>
          </cell>
          <cell r="I831">
            <v>897241</v>
          </cell>
          <cell r="J831">
            <v>0</v>
          </cell>
          <cell r="K831">
            <v>0</v>
          </cell>
          <cell r="L831">
            <v>0</v>
          </cell>
          <cell r="M831">
            <v>0</v>
          </cell>
          <cell r="N831">
            <v>0</v>
          </cell>
          <cell r="O831">
            <v>17403987</v>
          </cell>
          <cell r="P831">
            <v>0</v>
          </cell>
          <cell r="Q831">
            <v>0</v>
          </cell>
          <cell r="R831">
            <v>132597</v>
          </cell>
          <cell r="S831">
            <v>0</v>
          </cell>
          <cell r="T831">
            <v>190669</v>
          </cell>
          <cell r="U831">
            <v>2958720</v>
          </cell>
          <cell r="V831">
            <v>77463</v>
          </cell>
          <cell r="W831">
            <v>0</v>
          </cell>
          <cell r="X831">
            <v>0</v>
          </cell>
          <cell r="Y831">
            <v>798348</v>
          </cell>
          <cell r="Z831">
            <v>17403987</v>
          </cell>
          <cell r="AA831">
            <v>18603064</v>
          </cell>
          <cell r="AB831" t="str">
            <v>ERSU</v>
          </cell>
          <cell r="AC831">
            <v>1101</v>
          </cell>
          <cell r="AD831">
            <v>2</v>
          </cell>
          <cell r="AE831">
            <v>895407</v>
          </cell>
        </row>
        <row r="832">
          <cell r="A832" t="str">
            <v>SMA</v>
          </cell>
          <cell r="B832">
            <v>5</v>
          </cell>
          <cell r="C832" t="str">
            <v>DRMN</v>
          </cell>
          <cell r="D832">
            <v>51</v>
          </cell>
          <cell r="E832">
            <v>1</v>
          </cell>
          <cell r="F832" t="str">
            <v xml:space="preserve">B </v>
          </cell>
          <cell r="G832">
            <v>4</v>
          </cell>
          <cell r="H832">
            <v>2085</v>
          </cell>
          <cell r="I832">
            <v>246987</v>
          </cell>
          <cell r="J832">
            <v>0</v>
          </cell>
          <cell r="K832">
            <v>0</v>
          </cell>
          <cell r="L832">
            <v>0</v>
          </cell>
          <cell r="M832">
            <v>0</v>
          </cell>
          <cell r="N832">
            <v>0</v>
          </cell>
          <cell r="O832">
            <v>4790704</v>
          </cell>
          <cell r="P832">
            <v>0</v>
          </cell>
          <cell r="Q832">
            <v>0</v>
          </cell>
          <cell r="R832">
            <v>50219</v>
          </cell>
          <cell r="S832">
            <v>0</v>
          </cell>
          <cell r="T832">
            <v>75356</v>
          </cell>
          <cell r="U832">
            <v>814432</v>
          </cell>
          <cell r="V832">
            <v>9590</v>
          </cell>
          <cell r="W832">
            <v>0</v>
          </cell>
          <cell r="X832">
            <v>0</v>
          </cell>
          <cell r="Y832">
            <v>185639</v>
          </cell>
          <cell r="Z832">
            <v>4790704</v>
          </cell>
          <cell r="AA832">
            <v>5111508</v>
          </cell>
          <cell r="AB832" t="str">
            <v>ERSU</v>
          </cell>
          <cell r="AC832">
            <v>1101</v>
          </cell>
          <cell r="AD832">
            <v>2</v>
          </cell>
          <cell r="AE832">
            <v>246987</v>
          </cell>
        </row>
        <row r="833">
          <cell r="A833" t="str">
            <v>SMA</v>
          </cell>
          <cell r="B833">
            <v>5</v>
          </cell>
          <cell r="C833" t="str">
            <v>DRMN</v>
          </cell>
          <cell r="D833">
            <v>51</v>
          </cell>
          <cell r="E833">
            <v>1</v>
          </cell>
          <cell r="F833" t="str">
            <v xml:space="preserve">B </v>
          </cell>
          <cell r="G833">
            <v>5</v>
          </cell>
          <cell r="H833">
            <v>561</v>
          </cell>
          <cell r="I833">
            <v>94648</v>
          </cell>
          <cell r="J833">
            <v>0</v>
          </cell>
          <cell r="K833">
            <v>0</v>
          </cell>
          <cell r="L833">
            <v>0</v>
          </cell>
          <cell r="M833">
            <v>0</v>
          </cell>
          <cell r="N833">
            <v>0</v>
          </cell>
          <cell r="O833">
            <v>1835728</v>
          </cell>
          <cell r="P833">
            <v>0</v>
          </cell>
          <cell r="Q833">
            <v>0</v>
          </cell>
          <cell r="R833">
            <v>17135</v>
          </cell>
          <cell r="S833">
            <v>0</v>
          </cell>
          <cell r="T833">
            <v>18118</v>
          </cell>
          <cell r="U833">
            <v>312080</v>
          </cell>
          <cell r="V833">
            <v>2447</v>
          </cell>
          <cell r="W833">
            <v>0</v>
          </cell>
          <cell r="X833">
            <v>0</v>
          </cell>
          <cell r="Y833">
            <v>82655</v>
          </cell>
          <cell r="Z833">
            <v>1835728</v>
          </cell>
          <cell r="AA833">
            <v>1956083</v>
          </cell>
          <cell r="AB833" t="str">
            <v>ERSU</v>
          </cell>
          <cell r="AC833">
            <v>1101</v>
          </cell>
          <cell r="AD833">
            <v>2</v>
          </cell>
          <cell r="AE833">
            <v>94648</v>
          </cell>
        </row>
        <row r="834">
          <cell r="A834" t="str">
            <v>SMA</v>
          </cell>
          <cell r="B834">
            <v>5</v>
          </cell>
          <cell r="C834" t="str">
            <v>DRMN</v>
          </cell>
          <cell r="D834">
            <v>51</v>
          </cell>
          <cell r="E834">
            <v>1</v>
          </cell>
          <cell r="F834" t="str">
            <v xml:space="preserve">B </v>
          </cell>
          <cell r="G834">
            <v>6</v>
          </cell>
          <cell r="H834">
            <v>318</v>
          </cell>
          <cell r="I834">
            <v>72520</v>
          </cell>
          <cell r="J834">
            <v>0</v>
          </cell>
          <cell r="K834">
            <v>0</v>
          </cell>
          <cell r="L834">
            <v>0</v>
          </cell>
          <cell r="M834">
            <v>0</v>
          </cell>
          <cell r="N834">
            <v>0</v>
          </cell>
          <cell r="O834">
            <v>1406642</v>
          </cell>
          <cell r="P834">
            <v>0</v>
          </cell>
          <cell r="Q834">
            <v>0</v>
          </cell>
          <cell r="R834">
            <v>14567</v>
          </cell>
          <cell r="S834">
            <v>0</v>
          </cell>
          <cell r="T834">
            <v>35304</v>
          </cell>
          <cell r="U834">
            <v>239183</v>
          </cell>
          <cell r="V834">
            <v>752</v>
          </cell>
          <cell r="W834">
            <v>0</v>
          </cell>
          <cell r="X834">
            <v>0</v>
          </cell>
          <cell r="Y834">
            <v>46650</v>
          </cell>
          <cell r="Z834">
            <v>1406642</v>
          </cell>
          <cell r="AA834">
            <v>1503915</v>
          </cell>
          <cell r="AB834" t="str">
            <v>ERSU</v>
          </cell>
          <cell r="AC834">
            <v>1101</v>
          </cell>
          <cell r="AD834">
            <v>2</v>
          </cell>
          <cell r="AE834">
            <v>72520</v>
          </cell>
        </row>
        <row r="835">
          <cell r="A835" t="str">
            <v>SMA</v>
          </cell>
          <cell r="B835">
            <v>5</v>
          </cell>
          <cell r="C835" t="str">
            <v>DRMN</v>
          </cell>
          <cell r="D835">
            <v>51</v>
          </cell>
          <cell r="E835">
            <v>1</v>
          </cell>
          <cell r="F835" t="str">
            <v xml:space="preserve">B </v>
          </cell>
          <cell r="G835">
            <v>7</v>
          </cell>
          <cell r="H835">
            <v>94</v>
          </cell>
          <cell r="I835">
            <v>28388</v>
          </cell>
          <cell r="J835">
            <v>0</v>
          </cell>
          <cell r="K835">
            <v>0</v>
          </cell>
          <cell r="L835">
            <v>0</v>
          </cell>
          <cell r="M835">
            <v>0</v>
          </cell>
          <cell r="N835">
            <v>0</v>
          </cell>
          <cell r="O835">
            <v>571308</v>
          </cell>
          <cell r="P835">
            <v>0</v>
          </cell>
          <cell r="Q835">
            <v>0</v>
          </cell>
          <cell r="R835">
            <v>6118</v>
          </cell>
          <cell r="S835">
            <v>0</v>
          </cell>
          <cell r="T835">
            <v>8833</v>
          </cell>
          <cell r="U835">
            <v>114300</v>
          </cell>
          <cell r="V835">
            <v>189</v>
          </cell>
          <cell r="W835">
            <v>0</v>
          </cell>
          <cell r="X835">
            <v>0</v>
          </cell>
          <cell r="Y835">
            <v>23917</v>
          </cell>
          <cell r="Z835">
            <v>571308</v>
          </cell>
          <cell r="AA835">
            <v>610365</v>
          </cell>
          <cell r="AB835" t="str">
            <v>ERSU</v>
          </cell>
          <cell r="AC835">
            <v>1101</v>
          </cell>
          <cell r="AD835">
            <v>2</v>
          </cell>
          <cell r="AE835">
            <v>28388</v>
          </cell>
        </row>
        <row r="836">
          <cell r="A836" t="str">
            <v>SMA</v>
          </cell>
          <cell r="B836">
            <v>5</v>
          </cell>
          <cell r="C836" t="str">
            <v>DRMN</v>
          </cell>
          <cell r="D836">
            <v>51</v>
          </cell>
          <cell r="E836">
            <v>1</v>
          </cell>
          <cell r="F836" t="str">
            <v xml:space="preserve">B </v>
          </cell>
          <cell r="G836">
            <v>8</v>
          </cell>
          <cell r="H836">
            <v>25</v>
          </cell>
          <cell r="I836">
            <v>8404</v>
          </cell>
          <cell r="J836">
            <v>0</v>
          </cell>
          <cell r="K836">
            <v>0</v>
          </cell>
          <cell r="L836">
            <v>0</v>
          </cell>
          <cell r="M836">
            <v>0</v>
          </cell>
          <cell r="N836">
            <v>0</v>
          </cell>
          <cell r="O836">
            <v>171722</v>
          </cell>
          <cell r="P836">
            <v>0</v>
          </cell>
          <cell r="Q836">
            <v>0</v>
          </cell>
          <cell r="R836">
            <v>2434</v>
          </cell>
          <cell r="S836">
            <v>0</v>
          </cell>
          <cell r="T836">
            <v>1734</v>
          </cell>
          <cell r="U836">
            <v>34354</v>
          </cell>
          <cell r="V836">
            <v>94</v>
          </cell>
          <cell r="W836">
            <v>0</v>
          </cell>
          <cell r="X836">
            <v>0</v>
          </cell>
          <cell r="Y836">
            <v>913</v>
          </cell>
          <cell r="Z836">
            <v>171722</v>
          </cell>
          <cell r="AA836">
            <v>176897</v>
          </cell>
          <cell r="AB836" t="str">
            <v>ERSU</v>
          </cell>
          <cell r="AC836">
            <v>1101</v>
          </cell>
          <cell r="AD836">
            <v>2</v>
          </cell>
          <cell r="AE836">
            <v>8404</v>
          </cell>
        </row>
        <row r="837">
          <cell r="A837" t="str">
            <v>SMA</v>
          </cell>
          <cell r="B837">
            <v>5</v>
          </cell>
          <cell r="C837" t="str">
            <v>DRMN</v>
          </cell>
          <cell r="D837">
            <v>51</v>
          </cell>
          <cell r="E837">
            <v>1</v>
          </cell>
          <cell r="F837" t="str">
            <v xml:space="preserve">B </v>
          </cell>
          <cell r="G837">
            <v>9</v>
          </cell>
          <cell r="H837">
            <v>38</v>
          </cell>
          <cell r="I837">
            <v>12496</v>
          </cell>
          <cell r="J837">
            <v>0</v>
          </cell>
          <cell r="K837">
            <v>0</v>
          </cell>
          <cell r="L837">
            <v>0</v>
          </cell>
          <cell r="M837">
            <v>0</v>
          </cell>
          <cell r="N837">
            <v>0</v>
          </cell>
          <cell r="O837">
            <v>268196</v>
          </cell>
          <cell r="P837">
            <v>0</v>
          </cell>
          <cell r="Q837">
            <v>0</v>
          </cell>
          <cell r="R837">
            <v>3481</v>
          </cell>
          <cell r="S837">
            <v>0</v>
          </cell>
          <cell r="T837">
            <v>-3961</v>
          </cell>
          <cell r="U837">
            <v>67043</v>
          </cell>
          <cell r="V837">
            <v>0</v>
          </cell>
          <cell r="W837">
            <v>0</v>
          </cell>
          <cell r="X837">
            <v>0</v>
          </cell>
          <cell r="Y837">
            <v>6931</v>
          </cell>
          <cell r="Z837">
            <v>268196</v>
          </cell>
          <cell r="AA837">
            <v>274647</v>
          </cell>
          <cell r="AB837" t="str">
            <v>ERSU</v>
          </cell>
          <cell r="AC837">
            <v>1101</v>
          </cell>
          <cell r="AD837">
            <v>2</v>
          </cell>
          <cell r="AE837">
            <v>12496</v>
          </cell>
        </row>
        <row r="838">
          <cell r="A838" t="str">
            <v>SMA</v>
          </cell>
          <cell r="B838">
            <v>5</v>
          </cell>
          <cell r="C838" t="str">
            <v>DRMN</v>
          </cell>
          <cell r="D838">
            <v>51</v>
          </cell>
          <cell r="E838">
            <v>1</v>
          </cell>
          <cell r="F838" t="str">
            <v xml:space="preserve">B </v>
          </cell>
          <cell r="G838">
            <v>10</v>
          </cell>
          <cell r="H838">
            <v>15</v>
          </cell>
          <cell r="I838">
            <v>145</v>
          </cell>
          <cell r="J838">
            <v>0</v>
          </cell>
          <cell r="K838">
            <v>0</v>
          </cell>
          <cell r="L838">
            <v>0</v>
          </cell>
          <cell r="M838">
            <v>0</v>
          </cell>
          <cell r="N838">
            <v>0</v>
          </cell>
          <cell r="O838">
            <v>3114</v>
          </cell>
          <cell r="P838">
            <v>0</v>
          </cell>
          <cell r="Q838">
            <v>0</v>
          </cell>
          <cell r="R838">
            <v>15</v>
          </cell>
          <cell r="S838">
            <v>0</v>
          </cell>
          <cell r="T838">
            <v>-32</v>
          </cell>
          <cell r="U838">
            <v>781</v>
          </cell>
          <cell r="V838">
            <v>0</v>
          </cell>
          <cell r="W838">
            <v>0</v>
          </cell>
          <cell r="X838">
            <v>0</v>
          </cell>
          <cell r="Y838">
            <v>-4688</v>
          </cell>
          <cell r="Z838">
            <v>3114</v>
          </cell>
          <cell r="AA838">
            <v>-1591</v>
          </cell>
          <cell r="AB838" t="str">
            <v>ERSU</v>
          </cell>
          <cell r="AC838">
            <v>1101</v>
          </cell>
          <cell r="AD838">
            <v>2</v>
          </cell>
          <cell r="AE838">
            <v>145</v>
          </cell>
        </row>
        <row r="839">
          <cell r="A839" t="str">
            <v>SMA</v>
          </cell>
          <cell r="B839">
            <v>5</v>
          </cell>
          <cell r="C839" t="str">
            <v>DRMN</v>
          </cell>
          <cell r="D839">
            <v>51</v>
          </cell>
          <cell r="E839">
            <v>1</v>
          </cell>
          <cell r="F839" t="str">
            <v xml:space="preserve">B </v>
          </cell>
          <cell r="G839">
            <v>11</v>
          </cell>
          <cell r="H839">
            <v>1085</v>
          </cell>
          <cell r="I839">
            <v>23436</v>
          </cell>
          <cell r="J839">
            <v>0</v>
          </cell>
          <cell r="K839">
            <v>0</v>
          </cell>
          <cell r="L839">
            <v>0</v>
          </cell>
          <cell r="M839">
            <v>0</v>
          </cell>
          <cell r="N839">
            <v>0</v>
          </cell>
          <cell r="O839">
            <v>132063</v>
          </cell>
          <cell r="P839">
            <v>0</v>
          </cell>
          <cell r="Q839">
            <v>0</v>
          </cell>
          <cell r="R839">
            <v>1341</v>
          </cell>
          <cell r="S839">
            <v>0</v>
          </cell>
          <cell r="T839">
            <v>12062</v>
          </cell>
          <cell r="U839">
            <v>0</v>
          </cell>
          <cell r="V839">
            <v>3008</v>
          </cell>
          <cell r="W839">
            <v>0</v>
          </cell>
          <cell r="X839">
            <v>0</v>
          </cell>
          <cell r="Y839">
            <v>13673</v>
          </cell>
          <cell r="Z839">
            <v>132063</v>
          </cell>
          <cell r="AA839">
            <v>162147</v>
          </cell>
          <cell r="AB839" t="str">
            <v>ERSU</v>
          </cell>
          <cell r="AC839">
            <v>1101</v>
          </cell>
          <cell r="AD839">
            <v>2</v>
          </cell>
          <cell r="AE839">
            <v>15392</v>
          </cell>
        </row>
        <row r="840">
          <cell r="A840" t="str">
            <v>SMA</v>
          </cell>
          <cell r="B840">
            <v>5</v>
          </cell>
          <cell r="C840" t="str">
            <v>DRMN</v>
          </cell>
          <cell r="D840">
            <v>51</v>
          </cell>
          <cell r="E840">
            <v>1</v>
          </cell>
          <cell r="F840" t="str">
            <v xml:space="preserve">B </v>
          </cell>
          <cell r="G840">
            <v>12</v>
          </cell>
          <cell r="H840">
            <v>549</v>
          </cell>
          <cell r="I840">
            <v>29093</v>
          </cell>
          <cell r="J840">
            <v>0</v>
          </cell>
          <cell r="K840">
            <v>0</v>
          </cell>
          <cell r="L840">
            <v>0</v>
          </cell>
          <cell r="M840">
            <v>0</v>
          </cell>
          <cell r="N840">
            <v>0</v>
          </cell>
          <cell r="O840">
            <v>258879</v>
          </cell>
          <cell r="P840">
            <v>0</v>
          </cell>
          <cell r="Q840">
            <v>0</v>
          </cell>
          <cell r="R840">
            <v>2402</v>
          </cell>
          <cell r="S840">
            <v>0</v>
          </cell>
          <cell r="T840">
            <v>13415</v>
          </cell>
          <cell r="U840">
            <v>44042</v>
          </cell>
          <cell r="V840">
            <v>3008</v>
          </cell>
          <cell r="W840">
            <v>0</v>
          </cell>
          <cell r="X840">
            <v>0</v>
          </cell>
          <cell r="Y840">
            <v>27198</v>
          </cell>
          <cell r="Z840">
            <v>258879</v>
          </cell>
          <cell r="AA840">
            <v>304902</v>
          </cell>
          <cell r="AB840" t="str">
            <v>ERSU</v>
          </cell>
          <cell r="AC840">
            <v>1101</v>
          </cell>
          <cell r="AD840">
            <v>2</v>
          </cell>
          <cell r="AE840">
            <v>29093</v>
          </cell>
        </row>
        <row r="841">
          <cell r="A841" t="str">
            <v>SMA</v>
          </cell>
          <cell r="B841">
            <v>5</v>
          </cell>
          <cell r="C841" t="str">
            <v>DRMN</v>
          </cell>
          <cell r="D841">
            <v>51</v>
          </cell>
          <cell r="E841">
            <v>1</v>
          </cell>
          <cell r="F841" t="str">
            <v xml:space="preserve">B </v>
          </cell>
          <cell r="G841">
            <v>13</v>
          </cell>
          <cell r="H841">
            <v>19</v>
          </cell>
          <cell r="I841">
            <v>2211</v>
          </cell>
          <cell r="J841">
            <v>0</v>
          </cell>
          <cell r="K841">
            <v>0</v>
          </cell>
          <cell r="L841">
            <v>0</v>
          </cell>
          <cell r="M841">
            <v>0</v>
          </cell>
          <cell r="N841">
            <v>0</v>
          </cell>
          <cell r="O841">
            <v>27702</v>
          </cell>
          <cell r="P841">
            <v>0</v>
          </cell>
          <cell r="Q841">
            <v>0</v>
          </cell>
          <cell r="R841">
            <v>188</v>
          </cell>
          <cell r="S841">
            <v>0</v>
          </cell>
          <cell r="T841">
            <v>0</v>
          </cell>
          <cell r="U841">
            <v>4710</v>
          </cell>
          <cell r="V841">
            <v>94</v>
          </cell>
          <cell r="W841">
            <v>0</v>
          </cell>
          <cell r="X841">
            <v>0</v>
          </cell>
          <cell r="Y841">
            <v>2886</v>
          </cell>
          <cell r="Z841">
            <v>27702</v>
          </cell>
          <cell r="AA841">
            <v>30870</v>
          </cell>
          <cell r="AB841" t="str">
            <v>ERSU</v>
          </cell>
          <cell r="AC841">
            <v>1101</v>
          </cell>
          <cell r="AD841">
            <v>2</v>
          </cell>
          <cell r="AE841">
            <v>2211</v>
          </cell>
        </row>
        <row r="842">
          <cell r="A842" t="str">
            <v>SMA</v>
          </cell>
          <cell r="B842">
            <v>5</v>
          </cell>
          <cell r="C842" t="str">
            <v>DRMN</v>
          </cell>
          <cell r="D842">
            <v>51</v>
          </cell>
          <cell r="E842">
            <v>1</v>
          </cell>
          <cell r="F842" t="str">
            <v xml:space="preserve">B </v>
          </cell>
          <cell r="G842">
            <v>14</v>
          </cell>
          <cell r="H842">
            <v>2</v>
          </cell>
          <cell r="I842">
            <v>304</v>
          </cell>
          <cell r="J842">
            <v>0</v>
          </cell>
          <cell r="K842">
            <v>0</v>
          </cell>
          <cell r="L842">
            <v>0</v>
          </cell>
          <cell r="M842">
            <v>0</v>
          </cell>
          <cell r="N842">
            <v>0</v>
          </cell>
          <cell r="O842">
            <v>3897</v>
          </cell>
          <cell r="P842">
            <v>0</v>
          </cell>
          <cell r="Q842">
            <v>0</v>
          </cell>
          <cell r="R842">
            <v>13</v>
          </cell>
          <cell r="S842">
            <v>0</v>
          </cell>
          <cell r="T842">
            <v>0</v>
          </cell>
          <cell r="U842">
            <v>663</v>
          </cell>
          <cell r="V842">
            <v>0</v>
          </cell>
          <cell r="W842">
            <v>0</v>
          </cell>
          <cell r="X842">
            <v>0</v>
          </cell>
          <cell r="Y842">
            <v>0</v>
          </cell>
          <cell r="Z842">
            <v>3897</v>
          </cell>
          <cell r="AA842">
            <v>3910</v>
          </cell>
          <cell r="AB842" t="str">
            <v>ERSU</v>
          </cell>
          <cell r="AC842">
            <v>1101</v>
          </cell>
          <cell r="AD842">
            <v>2</v>
          </cell>
          <cell r="AE842">
            <v>304</v>
          </cell>
        </row>
        <row r="843">
          <cell r="A843" t="str">
            <v>SMA</v>
          </cell>
          <cell r="B843">
            <v>5</v>
          </cell>
          <cell r="C843" t="str">
            <v>DRMN</v>
          </cell>
          <cell r="D843">
            <v>51</v>
          </cell>
          <cell r="E843">
            <v>1</v>
          </cell>
          <cell r="F843" t="str">
            <v xml:space="preserve">B </v>
          </cell>
          <cell r="G843">
            <v>15</v>
          </cell>
          <cell r="H843">
            <v>1</v>
          </cell>
          <cell r="I843">
            <v>-324</v>
          </cell>
          <cell r="J843">
            <v>0</v>
          </cell>
          <cell r="K843">
            <v>0</v>
          </cell>
          <cell r="L843">
            <v>0</v>
          </cell>
          <cell r="M843">
            <v>0</v>
          </cell>
          <cell r="N843">
            <v>0</v>
          </cell>
          <cell r="O843">
            <v>-6954</v>
          </cell>
          <cell r="P843">
            <v>0</v>
          </cell>
          <cell r="Q843">
            <v>0</v>
          </cell>
          <cell r="R843">
            <v>0</v>
          </cell>
          <cell r="S843">
            <v>0</v>
          </cell>
          <cell r="T843">
            <v>0</v>
          </cell>
          <cell r="U843">
            <v>-1738</v>
          </cell>
          <cell r="V843">
            <v>0</v>
          </cell>
          <cell r="W843">
            <v>0</v>
          </cell>
          <cell r="X843">
            <v>0</v>
          </cell>
          <cell r="Y843">
            <v>-1402</v>
          </cell>
          <cell r="Z843">
            <v>-6954</v>
          </cell>
          <cell r="AA843">
            <v>-8356</v>
          </cell>
          <cell r="AB843" t="str">
            <v>ERSU</v>
          </cell>
          <cell r="AC843">
            <v>1101</v>
          </cell>
          <cell r="AD843">
            <v>2</v>
          </cell>
          <cell r="AE843">
            <v>-324</v>
          </cell>
        </row>
        <row r="844">
          <cell r="A844" t="str">
            <v>SMA</v>
          </cell>
          <cell r="B844">
            <v>5</v>
          </cell>
          <cell r="C844" t="str">
            <v>DRMN</v>
          </cell>
          <cell r="D844">
            <v>51</v>
          </cell>
          <cell r="E844">
            <v>2</v>
          </cell>
          <cell r="F844" t="str">
            <v>A4</v>
          </cell>
          <cell r="G844">
            <v>21</v>
          </cell>
          <cell r="H844">
            <v>1</v>
          </cell>
          <cell r="I844">
            <v>57724</v>
          </cell>
          <cell r="J844">
            <v>1702</v>
          </cell>
          <cell r="K844">
            <v>56022</v>
          </cell>
          <cell r="L844">
            <v>340</v>
          </cell>
          <cell r="M844">
            <v>340</v>
          </cell>
          <cell r="N844">
            <v>0</v>
          </cell>
          <cell r="O844">
            <v>466378</v>
          </cell>
          <cell r="P844">
            <v>234827</v>
          </cell>
          <cell r="Q844">
            <v>20230</v>
          </cell>
          <cell r="R844">
            <v>15813</v>
          </cell>
          <cell r="S844">
            <v>0</v>
          </cell>
          <cell r="T844">
            <v>0</v>
          </cell>
          <cell r="U844">
            <v>180359</v>
          </cell>
          <cell r="V844">
            <v>0</v>
          </cell>
          <cell r="W844">
            <v>0</v>
          </cell>
          <cell r="X844">
            <v>0</v>
          </cell>
          <cell r="Y844">
            <v>1726</v>
          </cell>
          <cell r="Z844">
            <v>721435</v>
          </cell>
          <cell r="AA844">
            <v>738974</v>
          </cell>
          <cell r="AB844" t="str">
            <v>ERSU</v>
          </cell>
          <cell r="AC844">
            <v>1101</v>
          </cell>
          <cell r="AD844">
            <v>2</v>
          </cell>
          <cell r="AE844">
            <v>57724</v>
          </cell>
        </row>
        <row r="845">
          <cell r="A845" t="str">
            <v>SMA</v>
          </cell>
          <cell r="B845">
            <v>5</v>
          </cell>
          <cell r="C845" t="str">
            <v>DRMN</v>
          </cell>
          <cell r="D845">
            <v>51</v>
          </cell>
          <cell r="E845">
            <v>2</v>
          </cell>
          <cell r="F845" t="str">
            <v>A4</v>
          </cell>
          <cell r="G845">
            <v>20</v>
          </cell>
          <cell r="H845">
            <v>10</v>
          </cell>
          <cell r="I845">
            <v>120015</v>
          </cell>
          <cell r="J845">
            <v>0</v>
          </cell>
          <cell r="K845">
            <v>0</v>
          </cell>
          <cell r="L845">
            <v>951</v>
          </cell>
          <cell r="M845">
            <v>0</v>
          </cell>
          <cell r="N845">
            <v>0</v>
          </cell>
          <cell r="O845">
            <v>1377134</v>
          </cell>
          <cell r="P845">
            <v>744317</v>
          </cell>
          <cell r="Q845">
            <v>155092</v>
          </cell>
          <cell r="R845">
            <v>34456</v>
          </cell>
          <cell r="S845">
            <v>0</v>
          </cell>
          <cell r="T845">
            <v>221364</v>
          </cell>
          <cell r="U845">
            <v>593010</v>
          </cell>
          <cell r="V845">
            <v>0</v>
          </cell>
          <cell r="W845">
            <v>95485</v>
          </cell>
          <cell r="X845">
            <v>0</v>
          </cell>
          <cell r="Y845">
            <v>12268</v>
          </cell>
          <cell r="Z845">
            <v>2372028</v>
          </cell>
          <cell r="AA845">
            <v>2640116</v>
          </cell>
          <cell r="AB845" t="str">
            <v>ERSU</v>
          </cell>
          <cell r="AC845">
            <v>1101</v>
          </cell>
          <cell r="AD845">
            <v>2</v>
          </cell>
          <cell r="AE845">
            <v>120015</v>
          </cell>
        </row>
        <row r="846">
          <cell r="A846" t="str">
            <v>SMA</v>
          </cell>
          <cell r="B846">
            <v>5</v>
          </cell>
          <cell r="C846" t="str">
            <v>DRMN</v>
          </cell>
          <cell r="D846">
            <v>51</v>
          </cell>
          <cell r="E846">
            <v>2</v>
          </cell>
          <cell r="F846" t="str">
            <v xml:space="preserve">B </v>
          </cell>
          <cell r="G846">
            <v>0</v>
          </cell>
          <cell r="H846">
            <v>250</v>
          </cell>
          <cell r="I846">
            <v>119236</v>
          </cell>
          <cell r="J846">
            <v>0</v>
          </cell>
          <cell r="K846">
            <v>0</v>
          </cell>
          <cell r="L846">
            <v>0</v>
          </cell>
          <cell r="M846">
            <v>0</v>
          </cell>
          <cell r="N846">
            <v>0</v>
          </cell>
          <cell r="O846">
            <v>2484352</v>
          </cell>
          <cell r="P846">
            <v>0</v>
          </cell>
          <cell r="Q846">
            <v>0</v>
          </cell>
          <cell r="R846">
            <v>29103</v>
          </cell>
          <cell r="S846">
            <v>0</v>
          </cell>
          <cell r="T846">
            <v>773198</v>
          </cell>
          <cell r="U846">
            <v>608941</v>
          </cell>
          <cell r="V846">
            <v>94</v>
          </cell>
          <cell r="W846">
            <v>0</v>
          </cell>
          <cell r="X846">
            <v>0</v>
          </cell>
          <cell r="Y846">
            <v>32769</v>
          </cell>
          <cell r="Z846">
            <v>2484352</v>
          </cell>
          <cell r="AA846">
            <v>3319516</v>
          </cell>
          <cell r="AB846" t="str">
            <v>ERSU</v>
          </cell>
          <cell r="AC846">
            <v>1101</v>
          </cell>
          <cell r="AD846">
            <v>2</v>
          </cell>
          <cell r="AE846">
            <v>115734</v>
          </cell>
        </row>
        <row r="847">
          <cell r="A847" t="str">
            <v>SMA</v>
          </cell>
          <cell r="B847">
            <v>5</v>
          </cell>
          <cell r="C847" t="str">
            <v>DRMN</v>
          </cell>
          <cell r="D847">
            <v>51</v>
          </cell>
          <cell r="E847">
            <v>3</v>
          </cell>
          <cell r="F847" t="str">
            <v>A4</v>
          </cell>
          <cell r="G847">
            <v>21</v>
          </cell>
          <cell r="H847">
            <v>2</v>
          </cell>
          <cell r="I847">
            <v>12433</v>
          </cell>
          <cell r="J847">
            <v>970</v>
          </cell>
          <cell r="K847">
            <v>11463</v>
          </cell>
          <cell r="L847">
            <v>110</v>
          </cell>
          <cell r="M847">
            <v>110</v>
          </cell>
          <cell r="N847">
            <v>0</v>
          </cell>
          <cell r="O847">
            <v>133648</v>
          </cell>
          <cell r="P847">
            <v>75973</v>
          </cell>
          <cell r="Q847">
            <v>2764</v>
          </cell>
          <cell r="R847">
            <v>0</v>
          </cell>
          <cell r="S847">
            <v>0</v>
          </cell>
          <cell r="T847">
            <v>0</v>
          </cell>
          <cell r="U847">
            <v>53097</v>
          </cell>
          <cell r="V847">
            <v>0</v>
          </cell>
          <cell r="W847">
            <v>0</v>
          </cell>
          <cell r="X847">
            <v>0</v>
          </cell>
          <cell r="Y847">
            <v>4936</v>
          </cell>
          <cell r="Z847">
            <v>212385</v>
          </cell>
          <cell r="AA847">
            <v>217321</v>
          </cell>
          <cell r="AB847" t="str">
            <v>ERSU</v>
          </cell>
          <cell r="AC847">
            <v>1101</v>
          </cell>
          <cell r="AD847">
            <v>2</v>
          </cell>
          <cell r="AE847">
            <v>12433</v>
          </cell>
        </row>
        <row r="848">
          <cell r="A848" t="str">
            <v>SMA</v>
          </cell>
          <cell r="B848">
            <v>5</v>
          </cell>
          <cell r="C848" t="str">
            <v>DRMN</v>
          </cell>
          <cell r="D848">
            <v>51</v>
          </cell>
          <cell r="E848">
            <v>3</v>
          </cell>
          <cell r="F848" t="str">
            <v>A4</v>
          </cell>
          <cell r="G848">
            <v>20</v>
          </cell>
          <cell r="H848">
            <v>2</v>
          </cell>
          <cell r="I848">
            <v>35055</v>
          </cell>
          <cell r="J848">
            <v>0</v>
          </cell>
          <cell r="K848">
            <v>0</v>
          </cell>
          <cell r="L848">
            <v>110</v>
          </cell>
          <cell r="M848">
            <v>0</v>
          </cell>
          <cell r="N848">
            <v>0</v>
          </cell>
          <cell r="O848">
            <v>402244</v>
          </cell>
          <cell r="P848">
            <v>86093</v>
          </cell>
          <cell r="Q848">
            <v>27665</v>
          </cell>
          <cell r="R848">
            <v>0</v>
          </cell>
          <cell r="S848">
            <v>0</v>
          </cell>
          <cell r="T848">
            <v>0</v>
          </cell>
          <cell r="U848">
            <v>129979</v>
          </cell>
          <cell r="V848">
            <v>0</v>
          </cell>
          <cell r="W848">
            <v>3913</v>
          </cell>
          <cell r="X848">
            <v>0</v>
          </cell>
          <cell r="Y848">
            <v>4936</v>
          </cell>
          <cell r="Z848">
            <v>519915</v>
          </cell>
          <cell r="AA848">
            <v>524851</v>
          </cell>
          <cell r="AB848" t="str">
            <v>ERSU</v>
          </cell>
          <cell r="AC848">
            <v>1101</v>
          </cell>
          <cell r="AD848">
            <v>2</v>
          </cell>
          <cell r="AE848">
            <v>35055</v>
          </cell>
        </row>
        <row r="849">
          <cell r="A849" t="str">
            <v>SMA</v>
          </cell>
          <cell r="B849">
            <v>5</v>
          </cell>
          <cell r="C849" t="str">
            <v>DRMN</v>
          </cell>
          <cell r="D849">
            <v>51</v>
          </cell>
          <cell r="E849">
            <v>3</v>
          </cell>
          <cell r="F849" t="str">
            <v xml:space="preserve">B </v>
          </cell>
          <cell r="G849">
            <v>0</v>
          </cell>
          <cell r="H849">
            <v>2086</v>
          </cell>
          <cell r="I849">
            <v>346368</v>
          </cell>
          <cell r="J849">
            <v>0</v>
          </cell>
          <cell r="K849">
            <v>0</v>
          </cell>
          <cell r="L849">
            <v>0</v>
          </cell>
          <cell r="M849">
            <v>0</v>
          </cell>
          <cell r="N849">
            <v>0</v>
          </cell>
          <cell r="O849">
            <v>7175919</v>
          </cell>
          <cell r="P849">
            <v>0</v>
          </cell>
          <cell r="Q849">
            <v>0</v>
          </cell>
          <cell r="R849">
            <v>84773</v>
          </cell>
          <cell r="S849">
            <v>0</v>
          </cell>
          <cell r="T849">
            <v>351726</v>
          </cell>
          <cell r="U849">
            <v>1765999</v>
          </cell>
          <cell r="V849">
            <v>6024</v>
          </cell>
          <cell r="W849">
            <v>0</v>
          </cell>
          <cell r="X849">
            <v>0</v>
          </cell>
          <cell r="Y849">
            <v>250149</v>
          </cell>
          <cell r="Z849">
            <v>7175919</v>
          </cell>
          <cell r="AA849">
            <v>7868591</v>
          </cell>
          <cell r="AB849" t="str">
            <v>ERSU</v>
          </cell>
          <cell r="AC849">
            <v>1101</v>
          </cell>
          <cell r="AD849">
            <v>2</v>
          </cell>
          <cell r="AE849">
            <v>332363</v>
          </cell>
        </row>
        <row r="850">
          <cell r="A850" t="str">
            <v>SMA</v>
          </cell>
          <cell r="B850">
            <v>5</v>
          </cell>
          <cell r="C850" t="str">
            <v>DRMN</v>
          </cell>
          <cell r="D850">
            <v>51</v>
          </cell>
          <cell r="E850">
            <v>4</v>
          </cell>
          <cell r="F850" t="str">
            <v xml:space="preserve">B </v>
          </cell>
          <cell r="G850">
            <v>0</v>
          </cell>
          <cell r="H850">
            <v>1278</v>
          </cell>
          <cell r="I850">
            <v>190469</v>
          </cell>
          <cell r="J850">
            <v>0</v>
          </cell>
          <cell r="K850">
            <v>0</v>
          </cell>
          <cell r="L850">
            <v>0</v>
          </cell>
          <cell r="M850">
            <v>0</v>
          </cell>
          <cell r="N850">
            <v>0</v>
          </cell>
          <cell r="O850">
            <v>1871863</v>
          </cell>
          <cell r="P850">
            <v>0</v>
          </cell>
          <cell r="Q850">
            <v>0</v>
          </cell>
          <cell r="R850">
            <v>141</v>
          </cell>
          <cell r="S850">
            <v>0</v>
          </cell>
          <cell r="T850">
            <v>209415</v>
          </cell>
          <cell r="U850">
            <v>0</v>
          </cell>
          <cell r="V850">
            <v>106035</v>
          </cell>
          <cell r="W850">
            <v>0</v>
          </cell>
          <cell r="X850">
            <v>0</v>
          </cell>
          <cell r="Y850">
            <v>0</v>
          </cell>
          <cell r="Z850">
            <v>1871863</v>
          </cell>
          <cell r="AA850">
            <v>2187454</v>
          </cell>
          <cell r="AB850" t="str">
            <v>ERSU</v>
          </cell>
          <cell r="AC850">
            <v>1101</v>
          </cell>
          <cell r="AD850">
            <v>2</v>
          </cell>
          <cell r="AE850">
            <v>180658</v>
          </cell>
        </row>
        <row r="851">
          <cell r="A851" t="str">
            <v>SMA</v>
          </cell>
          <cell r="B851">
            <v>5</v>
          </cell>
          <cell r="C851" t="str">
            <v>DRMN</v>
          </cell>
          <cell r="D851">
            <v>51</v>
          </cell>
          <cell r="E851">
            <v>5</v>
          </cell>
          <cell r="F851" t="str">
            <v>A4</v>
          </cell>
          <cell r="G851">
            <v>20</v>
          </cell>
          <cell r="H851">
            <v>3</v>
          </cell>
          <cell r="I851">
            <v>25595</v>
          </cell>
          <cell r="J851">
            <v>0</v>
          </cell>
          <cell r="K851">
            <v>0</v>
          </cell>
          <cell r="L851">
            <v>115</v>
          </cell>
          <cell r="M851">
            <v>0</v>
          </cell>
          <cell r="N851">
            <v>0</v>
          </cell>
          <cell r="O851">
            <v>293695</v>
          </cell>
          <cell r="P851">
            <v>90007</v>
          </cell>
          <cell r="Q851">
            <v>25301</v>
          </cell>
          <cell r="R851">
            <v>2852</v>
          </cell>
          <cell r="S851">
            <v>0</v>
          </cell>
          <cell r="T851">
            <v>0</v>
          </cell>
          <cell r="U851">
            <v>104599</v>
          </cell>
          <cell r="V851">
            <v>0</v>
          </cell>
          <cell r="W851">
            <v>9392</v>
          </cell>
          <cell r="X851">
            <v>0</v>
          </cell>
          <cell r="Y851">
            <v>0</v>
          </cell>
          <cell r="Z851">
            <v>418395</v>
          </cell>
          <cell r="AA851">
            <v>421247</v>
          </cell>
          <cell r="AB851" t="str">
            <v>ERSU</v>
          </cell>
          <cell r="AC851">
            <v>1101</v>
          </cell>
          <cell r="AD851">
            <v>2</v>
          </cell>
          <cell r="AE851">
            <v>25595</v>
          </cell>
        </row>
        <row r="852">
          <cell r="A852" t="str">
            <v>SMA</v>
          </cell>
          <cell r="B852">
            <v>5</v>
          </cell>
          <cell r="C852" t="str">
            <v>DRMN</v>
          </cell>
          <cell r="D852">
            <v>51</v>
          </cell>
          <cell r="E852">
            <v>5</v>
          </cell>
          <cell r="F852" t="str">
            <v xml:space="preserve">B </v>
          </cell>
          <cell r="G852">
            <v>0</v>
          </cell>
          <cell r="H852">
            <v>471</v>
          </cell>
          <cell r="I852">
            <v>91206</v>
          </cell>
          <cell r="J852">
            <v>0</v>
          </cell>
          <cell r="K852">
            <v>0</v>
          </cell>
          <cell r="L852">
            <v>0</v>
          </cell>
          <cell r="M852">
            <v>0</v>
          </cell>
          <cell r="N852">
            <v>0</v>
          </cell>
          <cell r="O852">
            <v>1819473</v>
          </cell>
          <cell r="P852">
            <v>0</v>
          </cell>
          <cell r="Q852">
            <v>0</v>
          </cell>
          <cell r="R852">
            <v>17396</v>
          </cell>
          <cell r="S852">
            <v>0</v>
          </cell>
          <cell r="T852">
            <v>471570</v>
          </cell>
          <cell r="U852">
            <v>392196</v>
          </cell>
          <cell r="V852">
            <v>0</v>
          </cell>
          <cell r="W852">
            <v>0</v>
          </cell>
          <cell r="X852">
            <v>0</v>
          </cell>
          <cell r="Y852">
            <v>0</v>
          </cell>
          <cell r="Z852">
            <v>1819473</v>
          </cell>
          <cell r="AA852">
            <v>2308439</v>
          </cell>
          <cell r="AB852" t="str">
            <v>ERSU</v>
          </cell>
          <cell r="AC852">
            <v>1101</v>
          </cell>
          <cell r="AD852">
            <v>2</v>
          </cell>
          <cell r="AE852">
            <v>88764</v>
          </cell>
        </row>
        <row r="853">
          <cell r="A853" t="str">
            <v>SMA</v>
          </cell>
          <cell r="B853">
            <v>5</v>
          </cell>
          <cell r="C853" t="str">
            <v>DRMN</v>
          </cell>
          <cell r="D853">
            <v>51</v>
          </cell>
          <cell r="E853">
            <v>6</v>
          </cell>
          <cell r="F853" t="str">
            <v xml:space="preserve">B </v>
          </cell>
          <cell r="G853">
            <v>0</v>
          </cell>
          <cell r="H853">
            <v>43</v>
          </cell>
          <cell r="I853">
            <v>443404</v>
          </cell>
          <cell r="J853">
            <v>0</v>
          </cell>
          <cell r="K853">
            <v>0</v>
          </cell>
          <cell r="L853">
            <v>0</v>
          </cell>
          <cell r="M853">
            <v>0</v>
          </cell>
          <cell r="N853">
            <v>0</v>
          </cell>
          <cell r="O853">
            <v>5220348</v>
          </cell>
          <cell r="P853">
            <v>0</v>
          </cell>
          <cell r="Q853">
            <v>0</v>
          </cell>
          <cell r="R853">
            <v>40455</v>
          </cell>
          <cell r="S853">
            <v>0</v>
          </cell>
          <cell r="T853">
            <v>0</v>
          </cell>
          <cell r="U853">
            <v>1305087</v>
          </cell>
          <cell r="V853">
            <v>0</v>
          </cell>
          <cell r="W853">
            <v>0</v>
          </cell>
          <cell r="X853">
            <v>0</v>
          </cell>
          <cell r="Y853">
            <v>0</v>
          </cell>
          <cell r="Z853">
            <v>5220348</v>
          </cell>
          <cell r="AA853">
            <v>5260803</v>
          </cell>
          <cell r="AB853" t="str">
            <v>ERSU</v>
          </cell>
          <cell r="AC853">
            <v>1101</v>
          </cell>
          <cell r="AD853">
            <v>2</v>
          </cell>
          <cell r="AE853">
            <v>443404</v>
          </cell>
        </row>
        <row r="854">
          <cell r="A854" t="str">
            <v>SMA</v>
          </cell>
          <cell r="B854">
            <v>5</v>
          </cell>
          <cell r="C854" t="str">
            <v>DRMN</v>
          </cell>
          <cell r="D854">
            <v>51</v>
          </cell>
          <cell r="E854">
            <v>7</v>
          </cell>
          <cell r="F854" t="str">
            <v>A4</v>
          </cell>
          <cell r="G854">
            <v>22</v>
          </cell>
          <cell r="H854">
            <v>2</v>
          </cell>
          <cell r="I854">
            <v>451171</v>
          </cell>
          <cell r="J854">
            <v>32133</v>
          </cell>
          <cell r="K854">
            <v>419038</v>
          </cell>
          <cell r="L854">
            <v>2484</v>
          </cell>
          <cell r="M854">
            <v>1242</v>
          </cell>
          <cell r="N854">
            <v>1242</v>
          </cell>
          <cell r="O854">
            <v>2670625</v>
          </cell>
          <cell r="P854">
            <v>2914560</v>
          </cell>
          <cell r="Q854">
            <v>253695</v>
          </cell>
          <cell r="R854">
            <v>0</v>
          </cell>
          <cell r="S854">
            <v>0</v>
          </cell>
          <cell r="T854">
            <v>0</v>
          </cell>
          <cell r="U854">
            <v>1462507</v>
          </cell>
          <cell r="V854">
            <v>0</v>
          </cell>
          <cell r="W854">
            <v>11147</v>
          </cell>
          <cell r="X854">
            <v>0</v>
          </cell>
          <cell r="Y854">
            <v>0</v>
          </cell>
          <cell r="Z854">
            <v>5850027</v>
          </cell>
          <cell r="AA854">
            <v>5850027</v>
          </cell>
          <cell r="AB854" t="str">
            <v>ERSU</v>
          </cell>
          <cell r="AC854">
            <v>1101</v>
          </cell>
          <cell r="AD854">
            <v>2</v>
          </cell>
          <cell r="AE854">
            <v>451171</v>
          </cell>
        </row>
        <row r="855">
          <cell r="A855" t="str">
            <v>SMA</v>
          </cell>
          <cell r="B855">
            <v>5</v>
          </cell>
          <cell r="C855" t="str">
            <v>DRMN</v>
          </cell>
          <cell r="D855">
            <v>51</v>
          </cell>
          <cell r="E855">
            <v>7</v>
          </cell>
          <cell r="F855" t="str">
            <v>A4</v>
          </cell>
          <cell r="G855">
            <v>20</v>
          </cell>
          <cell r="H855">
            <v>2</v>
          </cell>
          <cell r="I855">
            <v>289996</v>
          </cell>
          <cell r="J855">
            <v>0</v>
          </cell>
          <cell r="K855">
            <v>0</v>
          </cell>
          <cell r="L855">
            <v>458</v>
          </cell>
          <cell r="M855">
            <v>0</v>
          </cell>
          <cell r="N855">
            <v>0</v>
          </cell>
          <cell r="O855">
            <v>2828427</v>
          </cell>
          <cell r="P855">
            <v>304112</v>
          </cell>
          <cell r="Q855">
            <v>266500</v>
          </cell>
          <cell r="R855">
            <v>0</v>
          </cell>
          <cell r="S855">
            <v>0</v>
          </cell>
          <cell r="T855">
            <v>0</v>
          </cell>
          <cell r="U855">
            <v>856898</v>
          </cell>
          <cell r="V855">
            <v>0</v>
          </cell>
          <cell r="W855">
            <v>28552</v>
          </cell>
          <cell r="X855">
            <v>0</v>
          </cell>
          <cell r="Y855">
            <v>0</v>
          </cell>
          <cell r="Z855">
            <v>3427591</v>
          </cell>
          <cell r="AA855">
            <v>3427591</v>
          </cell>
          <cell r="AB855" t="str">
            <v>ERSU</v>
          </cell>
          <cell r="AC855">
            <v>1101</v>
          </cell>
          <cell r="AD855">
            <v>2</v>
          </cell>
          <cell r="AE855">
            <v>289996</v>
          </cell>
        </row>
        <row r="856">
          <cell r="A856" t="str">
            <v>SMA</v>
          </cell>
          <cell r="B856">
            <v>5</v>
          </cell>
          <cell r="C856" t="str">
            <v>DRMN</v>
          </cell>
          <cell r="D856">
            <v>51</v>
          </cell>
          <cell r="E856">
            <v>7</v>
          </cell>
          <cell r="F856" t="str">
            <v xml:space="preserve">B </v>
          </cell>
          <cell r="G856">
            <v>0</v>
          </cell>
          <cell r="H856">
            <v>11</v>
          </cell>
          <cell r="I856">
            <v>34074</v>
          </cell>
          <cell r="J856">
            <v>0</v>
          </cell>
          <cell r="K856">
            <v>0</v>
          </cell>
          <cell r="L856">
            <v>0</v>
          </cell>
          <cell r="M856">
            <v>0</v>
          </cell>
          <cell r="N856">
            <v>0</v>
          </cell>
          <cell r="O856">
            <v>602926</v>
          </cell>
          <cell r="P856">
            <v>0</v>
          </cell>
          <cell r="Q856">
            <v>0</v>
          </cell>
          <cell r="R856">
            <v>13903</v>
          </cell>
          <cell r="S856">
            <v>0</v>
          </cell>
          <cell r="T856">
            <v>0</v>
          </cell>
          <cell r="U856">
            <v>150731</v>
          </cell>
          <cell r="V856">
            <v>0</v>
          </cell>
          <cell r="W856">
            <v>0</v>
          </cell>
          <cell r="X856">
            <v>0</v>
          </cell>
          <cell r="Y856">
            <v>0</v>
          </cell>
          <cell r="Z856">
            <v>602926</v>
          </cell>
          <cell r="AA856">
            <v>616829</v>
          </cell>
          <cell r="AB856" t="str">
            <v>ERSU</v>
          </cell>
          <cell r="AC856">
            <v>1101</v>
          </cell>
          <cell r="AD856">
            <v>2</v>
          </cell>
          <cell r="AE856">
            <v>33943</v>
          </cell>
        </row>
        <row r="857">
          <cell r="A857" t="str">
            <v>SMA</v>
          </cell>
          <cell r="B857">
            <v>5</v>
          </cell>
          <cell r="C857" t="str">
            <v>DRMN</v>
          </cell>
          <cell r="D857">
            <v>51</v>
          </cell>
          <cell r="E857">
            <v>8</v>
          </cell>
          <cell r="F857" t="str">
            <v xml:space="preserve">B </v>
          </cell>
          <cell r="G857">
            <v>0</v>
          </cell>
          <cell r="H857">
            <v>7</v>
          </cell>
          <cell r="I857">
            <v>4239</v>
          </cell>
          <cell r="J857">
            <v>0</v>
          </cell>
          <cell r="K857">
            <v>0</v>
          </cell>
          <cell r="L857">
            <v>0</v>
          </cell>
          <cell r="M857">
            <v>0</v>
          </cell>
          <cell r="N857">
            <v>0</v>
          </cell>
          <cell r="O857">
            <v>88247</v>
          </cell>
          <cell r="P857">
            <v>0</v>
          </cell>
          <cell r="Q857">
            <v>0</v>
          </cell>
          <cell r="R857">
            <v>0</v>
          </cell>
          <cell r="S857">
            <v>0</v>
          </cell>
          <cell r="T857">
            <v>0</v>
          </cell>
          <cell r="U857">
            <v>22061</v>
          </cell>
          <cell r="V857">
            <v>0</v>
          </cell>
          <cell r="W857">
            <v>0</v>
          </cell>
          <cell r="X857">
            <v>0</v>
          </cell>
          <cell r="Y857">
            <v>0</v>
          </cell>
          <cell r="Z857">
            <v>88247</v>
          </cell>
          <cell r="AA857">
            <v>88247</v>
          </cell>
          <cell r="AB857" t="str">
            <v>ERSU</v>
          </cell>
          <cell r="AC857">
            <v>1101</v>
          </cell>
          <cell r="AD857">
            <v>2</v>
          </cell>
          <cell r="AE857">
            <v>4109</v>
          </cell>
        </row>
        <row r="858">
          <cell r="A858" t="str">
            <v>SMA</v>
          </cell>
          <cell r="B858">
            <v>5</v>
          </cell>
          <cell r="C858" t="str">
            <v>DRMN</v>
          </cell>
          <cell r="D858">
            <v>51</v>
          </cell>
          <cell r="E858">
            <v>90</v>
          </cell>
          <cell r="F858" t="str">
            <v>A4</v>
          </cell>
          <cell r="G858">
            <v>20</v>
          </cell>
          <cell r="H858">
            <v>4</v>
          </cell>
          <cell r="I858">
            <v>232936</v>
          </cell>
          <cell r="J858">
            <v>0</v>
          </cell>
          <cell r="K858">
            <v>0</v>
          </cell>
          <cell r="L858">
            <v>1036</v>
          </cell>
          <cell r="M858">
            <v>0</v>
          </cell>
          <cell r="N858">
            <v>0</v>
          </cell>
          <cell r="O858">
            <v>618678</v>
          </cell>
          <cell r="P858">
            <v>889924</v>
          </cell>
          <cell r="Q858">
            <v>0</v>
          </cell>
          <cell r="R858">
            <v>0</v>
          </cell>
          <cell r="S858">
            <v>0</v>
          </cell>
          <cell r="T858">
            <v>0</v>
          </cell>
          <cell r="U858">
            <v>0</v>
          </cell>
          <cell r="V858">
            <v>0</v>
          </cell>
          <cell r="W858">
            <v>0</v>
          </cell>
          <cell r="X858">
            <v>0</v>
          </cell>
          <cell r="Y858">
            <v>0</v>
          </cell>
          <cell r="Z858">
            <v>1508602</v>
          </cell>
          <cell r="AA858">
            <v>1508602</v>
          </cell>
          <cell r="AB858" t="str">
            <v>ERSU</v>
          </cell>
          <cell r="AC858">
            <v>1101</v>
          </cell>
          <cell r="AD858">
            <v>2</v>
          </cell>
          <cell r="AE858">
            <v>232936</v>
          </cell>
        </row>
        <row r="859">
          <cell r="A859" t="str">
            <v>SMA</v>
          </cell>
          <cell r="B859">
            <v>5</v>
          </cell>
          <cell r="C859" t="str">
            <v>DRMN</v>
          </cell>
          <cell r="D859">
            <v>52</v>
          </cell>
          <cell r="E859">
            <v>1</v>
          </cell>
          <cell r="F859" t="str">
            <v xml:space="preserve">B </v>
          </cell>
          <cell r="G859">
            <v>1</v>
          </cell>
          <cell r="H859">
            <v>7097</v>
          </cell>
          <cell r="I859">
            <v>144904</v>
          </cell>
          <cell r="J859">
            <v>0</v>
          </cell>
          <cell r="K859">
            <v>0</v>
          </cell>
          <cell r="L859">
            <v>0</v>
          </cell>
          <cell r="M859">
            <v>0</v>
          </cell>
          <cell r="N859">
            <v>0</v>
          </cell>
          <cell r="O859">
            <v>2336667</v>
          </cell>
          <cell r="P859">
            <v>0</v>
          </cell>
          <cell r="Q859">
            <v>0</v>
          </cell>
          <cell r="R859">
            <v>19151</v>
          </cell>
          <cell r="S859">
            <v>0</v>
          </cell>
          <cell r="T859">
            <v>151486</v>
          </cell>
          <cell r="U859">
            <v>0</v>
          </cell>
          <cell r="V859">
            <v>0</v>
          </cell>
          <cell r="W859">
            <v>0</v>
          </cell>
          <cell r="X859">
            <v>0</v>
          </cell>
          <cell r="Y859">
            <v>5868</v>
          </cell>
          <cell r="Z859">
            <v>2336667</v>
          </cell>
          <cell r="AA859">
            <v>2513172</v>
          </cell>
          <cell r="AB859" t="str">
            <v>ERTB</v>
          </cell>
          <cell r="AC859">
            <v>1101</v>
          </cell>
          <cell r="AD859">
            <v>2</v>
          </cell>
          <cell r="AE859">
            <v>114446</v>
          </cell>
        </row>
        <row r="860">
          <cell r="A860" t="str">
            <v>SMA</v>
          </cell>
          <cell r="B860">
            <v>5</v>
          </cell>
          <cell r="C860" t="str">
            <v>DRMN</v>
          </cell>
          <cell r="D860">
            <v>52</v>
          </cell>
          <cell r="E860">
            <v>1</v>
          </cell>
          <cell r="F860" t="str">
            <v xml:space="preserve">B </v>
          </cell>
          <cell r="G860">
            <v>2</v>
          </cell>
          <cell r="H860">
            <v>3864</v>
          </cell>
          <cell r="I860">
            <v>158383</v>
          </cell>
          <cell r="J860">
            <v>0</v>
          </cell>
          <cell r="K860">
            <v>0</v>
          </cell>
          <cell r="L860">
            <v>0</v>
          </cell>
          <cell r="M860">
            <v>0</v>
          </cell>
          <cell r="N860">
            <v>0</v>
          </cell>
          <cell r="O860">
            <v>3071803</v>
          </cell>
          <cell r="P860">
            <v>0</v>
          </cell>
          <cell r="Q860">
            <v>0</v>
          </cell>
          <cell r="R860">
            <v>20681</v>
          </cell>
          <cell r="S860">
            <v>0</v>
          </cell>
          <cell r="T860">
            <v>75076</v>
          </cell>
          <cell r="U860">
            <v>522075</v>
          </cell>
          <cell r="V860">
            <v>0</v>
          </cell>
          <cell r="W860">
            <v>0</v>
          </cell>
          <cell r="X860">
            <v>0</v>
          </cell>
          <cell r="Y860">
            <v>4920</v>
          </cell>
          <cell r="Z860">
            <v>3071803</v>
          </cell>
          <cell r="AA860">
            <v>3172480</v>
          </cell>
          <cell r="AB860" t="str">
            <v>ERTB</v>
          </cell>
          <cell r="AC860">
            <v>1101</v>
          </cell>
          <cell r="AD860">
            <v>2</v>
          </cell>
          <cell r="AE860">
            <v>158383</v>
          </cell>
        </row>
        <row r="861">
          <cell r="A861" t="str">
            <v>SMA</v>
          </cell>
          <cell r="B861">
            <v>5</v>
          </cell>
          <cell r="C861" t="str">
            <v>DRMN</v>
          </cell>
          <cell r="D861">
            <v>52</v>
          </cell>
          <cell r="E861">
            <v>1</v>
          </cell>
          <cell r="F861" t="str">
            <v xml:space="preserve">B </v>
          </cell>
          <cell r="G861">
            <v>3</v>
          </cell>
          <cell r="H861">
            <v>10145</v>
          </cell>
          <cell r="I861">
            <v>726645</v>
          </cell>
          <cell r="J861">
            <v>0</v>
          </cell>
          <cell r="K861">
            <v>0</v>
          </cell>
          <cell r="L861">
            <v>0</v>
          </cell>
          <cell r="M861">
            <v>0</v>
          </cell>
          <cell r="N861">
            <v>0</v>
          </cell>
          <cell r="O861">
            <v>14092292</v>
          </cell>
          <cell r="P861">
            <v>0</v>
          </cell>
          <cell r="Q861">
            <v>640</v>
          </cell>
          <cell r="R861">
            <v>108910</v>
          </cell>
          <cell r="S861">
            <v>0</v>
          </cell>
          <cell r="T861">
            <v>134646</v>
          </cell>
          <cell r="U861">
            <v>2395791</v>
          </cell>
          <cell r="V861">
            <v>0</v>
          </cell>
          <cell r="W861">
            <v>0</v>
          </cell>
          <cell r="X861">
            <v>0</v>
          </cell>
          <cell r="Y861">
            <v>30233</v>
          </cell>
          <cell r="Z861">
            <v>14092932</v>
          </cell>
          <cell r="AA861">
            <v>14366721</v>
          </cell>
          <cell r="AB861" t="str">
            <v>ERTB</v>
          </cell>
          <cell r="AC861">
            <v>1101</v>
          </cell>
          <cell r="AD861">
            <v>2</v>
          </cell>
          <cell r="AE861">
            <v>725390</v>
          </cell>
        </row>
        <row r="862">
          <cell r="A862" t="str">
            <v>SMA</v>
          </cell>
          <cell r="B862">
            <v>5</v>
          </cell>
          <cell r="C862" t="str">
            <v>DRMN</v>
          </cell>
          <cell r="D862">
            <v>52</v>
          </cell>
          <cell r="E862">
            <v>1</v>
          </cell>
          <cell r="F862" t="str">
            <v xml:space="preserve">B </v>
          </cell>
          <cell r="G862">
            <v>4</v>
          </cell>
          <cell r="H862">
            <v>2316</v>
          </cell>
          <cell r="I862">
            <v>275773</v>
          </cell>
          <cell r="J862">
            <v>0</v>
          </cell>
          <cell r="K862">
            <v>0</v>
          </cell>
          <cell r="L862">
            <v>0</v>
          </cell>
          <cell r="M862">
            <v>0</v>
          </cell>
          <cell r="N862">
            <v>0</v>
          </cell>
          <cell r="O862">
            <v>5348885</v>
          </cell>
          <cell r="P862">
            <v>0</v>
          </cell>
          <cell r="Q862">
            <v>0</v>
          </cell>
          <cell r="R862">
            <v>62097</v>
          </cell>
          <cell r="S862">
            <v>0</v>
          </cell>
          <cell r="T862">
            <v>74242</v>
          </cell>
          <cell r="U862">
            <v>909324</v>
          </cell>
          <cell r="V862">
            <v>0</v>
          </cell>
          <cell r="W862">
            <v>0</v>
          </cell>
          <cell r="X862">
            <v>0</v>
          </cell>
          <cell r="Y862">
            <v>12936</v>
          </cell>
          <cell r="Z862">
            <v>5348885</v>
          </cell>
          <cell r="AA862">
            <v>5498160</v>
          </cell>
          <cell r="AB862" t="str">
            <v>ERTB</v>
          </cell>
          <cell r="AC862">
            <v>1101</v>
          </cell>
          <cell r="AD862">
            <v>2</v>
          </cell>
          <cell r="AE862">
            <v>275773</v>
          </cell>
        </row>
        <row r="863">
          <cell r="A863" t="str">
            <v>SMA</v>
          </cell>
          <cell r="B863">
            <v>5</v>
          </cell>
          <cell r="C863" t="str">
            <v>DRMN</v>
          </cell>
          <cell r="D863">
            <v>52</v>
          </cell>
          <cell r="E863">
            <v>1</v>
          </cell>
          <cell r="F863" t="str">
            <v xml:space="preserve">B </v>
          </cell>
          <cell r="G863">
            <v>5</v>
          </cell>
          <cell r="H863">
            <v>703</v>
          </cell>
          <cell r="I863">
            <v>121140</v>
          </cell>
          <cell r="J863">
            <v>0</v>
          </cell>
          <cell r="K863">
            <v>0</v>
          </cell>
          <cell r="L863">
            <v>0</v>
          </cell>
          <cell r="M863">
            <v>0</v>
          </cell>
          <cell r="N863">
            <v>0</v>
          </cell>
          <cell r="O863">
            <v>2349529</v>
          </cell>
          <cell r="P863">
            <v>0</v>
          </cell>
          <cell r="Q863">
            <v>0</v>
          </cell>
          <cell r="R863">
            <v>26338</v>
          </cell>
          <cell r="S863">
            <v>0</v>
          </cell>
          <cell r="T863">
            <v>25898</v>
          </cell>
          <cell r="U863">
            <v>399418</v>
          </cell>
          <cell r="V863">
            <v>0</v>
          </cell>
          <cell r="W863">
            <v>0</v>
          </cell>
          <cell r="X863">
            <v>0</v>
          </cell>
          <cell r="Y863">
            <v>6290</v>
          </cell>
          <cell r="Z863">
            <v>2349529</v>
          </cell>
          <cell r="AA863">
            <v>2408055</v>
          </cell>
          <cell r="AB863" t="str">
            <v>ERTB</v>
          </cell>
          <cell r="AC863">
            <v>1101</v>
          </cell>
          <cell r="AD863">
            <v>2</v>
          </cell>
          <cell r="AE863">
            <v>121140</v>
          </cell>
        </row>
        <row r="864">
          <cell r="A864" t="str">
            <v>SMA</v>
          </cell>
          <cell r="B864">
            <v>5</v>
          </cell>
          <cell r="C864" t="str">
            <v>DRMN</v>
          </cell>
          <cell r="D864">
            <v>52</v>
          </cell>
          <cell r="E864">
            <v>1</v>
          </cell>
          <cell r="F864" t="str">
            <v xml:space="preserve">B </v>
          </cell>
          <cell r="G864">
            <v>6</v>
          </cell>
          <cell r="H864">
            <v>431</v>
          </cell>
          <cell r="I864">
            <v>102924</v>
          </cell>
          <cell r="J864">
            <v>0</v>
          </cell>
          <cell r="K864">
            <v>0</v>
          </cell>
          <cell r="L864">
            <v>0</v>
          </cell>
          <cell r="M864">
            <v>0</v>
          </cell>
          <cell r="N864">
            <v>0</v>
          </cell>
          <cell r="O864">
            <v>1996370</v>
          </cell>
          <cell r="P864">
            <v>0</v>
          </cell>
          <cell r="Q864">
            <v>0</v>
          </cell>
          <cell r="R864">
            <v>22117</v>
          </cell>
          <cell r="S864">
            <v>0</v>
          </cell>
          <cell r="T864">
            <v>37225</v>
          </cell>
          <cell r="U864">
            <v>339423</v>
          </cell>
          <cell r="V864">
            <v>0</v>
          </cell>
          <cell r="W864">
            <v>0</v>
          </cell>
          <cell r="X864">
            <v>0</v>
          </cell>
          <cell r="Y864">
            <v>6105</v>
          </cell>
          <cell r="Z864">
            <v>1996370</v>
          </cell>
          <cell r="AA864">
            <v>2061817</v>
          </cell>
          <cell r="AB864" t="str">
            <v>ERTB</v>
          </cell>
          <cell r="AC864">
            <v>1101</v>
          </cell>
          <cell r="AD864">
            <v>2</v>
          </cell>
          <cell r="AE864">
            <v>102924</v>
          </cell>
        </row>
        <row r="865">
          <cell r="A865" t="str">
            <v>SMA</v>
          </cell>
          <cell r="B865">
            <v>5</v>
          </cell>
          <cell r="C865" t="str">
            <v>DRMN</v>
          </cell>
          <cell r="D865">
            <v>52</v>
          </cell>
          <cell r="E865">
            <v>1</v>
          </cell>
          <cell r="F865" t="str">
            <v xml:space="preserve">B </v>
          </cell>
          <cell r="G865">
            <v>7</v>
          </cell>
          <cell r="H865">
            <v>160</v>
          </cell>
          <cell r="I865">
            <v>53425</v>
          </cell>
          <cell r="J865">
            <v>0</v>
          </cell>
          <cell r="K865">
            <v>0</v>
          </cell>
          <cell r="L865">
            <v>0</v>
          </cell>
          <cell r="M865">
            <v>0</v>
          </cell>
          <cell r="N865">
            <v>0</v>
          </cell>
          <cell r="O865">
            <v>1074967</v>
          </cell>
          <cell r="P865">
            <v>0</v>
          </cell>
          <cell r="Q865">
            <v>0</v>
          </cell>
          <cell r="R865">
            <v>11021</v>
          </cell>
          <cell r="S865">
            <v>0</v>
          </cell>
          <cell r="T865">
            <v>8409</v>
          </cell>
          <cell r="U865">
            <v>215034</v>
          </cell>
          <cell r="V865">
            <v>0</v>
          </cell>
          <cell r="W865">
            <v>0</v>
          </cell>
          <cell r="X865">
            <v>0</v>
          </cell>
          <cell r="Y865">
            <v>3198</v>
          </cell>
          <cell r="Z865">
            <v>1074967</v>
          </cell>
          <cell r="AA865">
            <v>1097595</v>
          </cell>
          <cell r="AB865" t="str">
            <v>ERTB</v>
          </cell>
          <cell r="AC865">
            <v>1101</v>
          </cell>
          <cell r="AD865">
            <v>2</v>
          </cell>
          <cell r="AE865">
            <v>53425</v>
          </cell>
        </row>
        <row r="866">
          <cell r="A866" t="str">
            <v>SMA</v>
          </cell>
          <cell r="B866">
            <v>5</v>
          </cell>
          <cell r="C866" t="str">
            <v>DRMN</v>
          </cell>
          <cell r="D866">
            <v>52</v>
          </cell>
          <cell r="E866">
            <v>1</v>
          </cell>
          <cell r="F866" t="str">
            <v xml:space="preserve">B </v>
          </cell>
          <cell r="G866">
            <v>8</v>
          </cell>
          <cell r="H866">
            <v>61</v>
          </cell>
          <cell r="I866">
            <v>26144</v>
          </cell>
          <cell r="J866">
            <v>0</v>
          </cell>
          <cell r="K866">
            <v>0</v>
          </cell>
          <cell r="L866">
            <v>0</v>
          </cell>
          <cell r="M866">
            <v>0</v>
          </cell>
          <cell r="N866">
            <v>0</v>
          </cell>
          <cell r="O866">
            <v>526107</v>
          </cell>
          <cell r="P866">
            <v>0</v>
          </cell>
          <cell r="Q866">
            <v>0</v>
          </cell>
          <cell r="R866">
            <v>5161</v>
          </cell>
          <cell r="S866">
            <v>0</v>
          </cell>
          <cell r="T866">
            <v>1030</v>
          </cell>
          <cell r="U866">
            <v>105230</v>
          </cell>
          <cell r="V866">
            <v>0</v>
          </cell>
          <cell r="W866">
            <v>0</v>
          </cell>
          <cell r="X866">
            <v>0</v>
          </cell>
          <cell r="Y866">
            <v>1476</v>
          </cell>
          <cell r="Z866">
            <v>526107</v>
          </cell>
          <cell r="AA866">
            <v>533774</v>
          </cell>
          <cell r="AB866" t="str">
            <v>ERTB</v>
          </cell>
          <cell r="AC866">
            <v>1101</v>
          </cell>
          <cell r="AD866">
            <v>2</v>
          </cell>
          <cell r="AE866">
            <v>26144</v>
          </cell>
        </row>
        <row r="867">
          <cell r="A867" t="str">
            <v>SMA</v>
          </cell>
          <cell r="B867">
            <v>5</v>
          </cell>
          <cell r="C867" t="str">
            <v>DRMN</v>
          </cell>
          <cell r="D867">
            <v>52</v>
          </cell>
          <cell r="E867">
            <v>1</v>
          </cell>
          <cell r="F867" t="str">
            <v xml:space="preserve">B </v>
          </cell>
          <cell r="G867">
            <v>9</v>
          </cell>
          <cell r="H867">
            <v>64</v>
          </cell>
          <cell r="I867">
            <v>42181</v>
          </cell>
          <cell r="J867">
            <v>0</v>
          </cell>
          <cell r="K867">
            <v>0</v>
          </cell>
          <cell r="L867">
            <v>0</v>
          </cell>
          <cell r="M867">
            <v>0</v>
          </cell>
          <cell r="N867">
            <v>0</v>
          </cell>
          <cell r="O867">
            <v>904996</v>
          </cell>
          <cell r="P867">
            <v>0</v>
          </cell>
          <cell r="Q867">
            <v>0</v>
          </cell>
          <cell r="R867">
            <v>10646</v>
          </cell>
          <cell r="S867">
            <v>0</v>
          </cell>
          <cell r="T867">
            <v>7158</v>
          </cell>
          <cell r="U867">
            <v>226265</v>
          </cell>
          <cell r="V867">
            <v>0</v>
          </cell>
          <cell r="W867">
            <v>0</v>
          </cell>
          <cell r="X867">
            <v>0</v>
          </cell>
          <cell r="Y867">
            <v>1850</v>
          </cell>
          <cell r="Z867">
            <v>904996</v>
          </cell>
          <cell r="AA867">
            <v>924650</v>
          </cell>
          <cell r="AB867" t="str">
            <v>ERTB</v>
          </cell>
          <cell r="AC867">
            <v>1101</v>
          </cell>
          <cell r="AD867">
            <v>2</v>
          </cell>
          <cell r="AE867">
            <v>42181</v>
          </cell>
        </row>
        <row r="868">
          <cell r="A868" t="str">
            <v>SMA</v>
          </cell>
          <cell r="B868">
            <v>5</v>
          </cell>
          <cell r="C868" t="str">
            <v>DRMN</v>
          </cell>
          <cell r="D868">
            <v>52</v>
          </cell>
          <cell r="E868">
            <v>1</v>
          </cell>
          <cell r="F868" t="str">
            <v xml:space="preserve">B </v>
          </cell>
          <cell r="G868">
            <v>10</v>
          </cell>
          <cell r="H868">
            <v>7</v>
          </cell>
          <cell r="I868">
            <v>7782</v>
          </cell>
          <cell r="J868">
            <v>0</v>
          </cell>
          <cell r="K868">
            <v>0</v>
          </cell>
          <cell r="L868">
            <v>0</v>
          </cell>
          <cell r="M868">
            <v>0</v>
          </cell>
          <cell r="N868">
            <v>0</v>
          </cell>
          <cell r="O868">
            <v>167014</v>
          </cell>
          <cell r="P868">
            <v>0</v>
          </cell>
          <cell r="Q868">
            <v>0</v>
          </cell>
          <cell r="R868">
            <v>1747</v>
          </cell>
          <cell r="S868">
            <v>0</v>
          </cell>
          <cell r="T868">
            <v>110</v>
          </cell>
          <cell r="U868">
            <v>41755</v>
          </cell>
          <cell r="V868">
            <v>0</v>
          </cell>
          <cell r="W868">
            <v>0</v>
          </cell>
          <cell r="X868">
            <v>0</v>
          </cell>
          <cell r="Y868">
            <v>0</v>
          </cell>
          <cell r="Z868">
            <v>167014</v>
          </cell>
          <cell r="AA868">
            <v>168871</v>
          </cell>
          <cell r="AB868" t="str">
            <v>ERTB</v>
          </cell>
          <cell r="AC868">
            <v>1101</v>
          </cell>
          <cell r="AD868">
            <v>2</v>
          </cell>
          <cell r="AE868">
            <v>7782</v>
          </cell>
        </row>
        <row r="869">
          <cell r="A869" t="str">
            <v>SMA</v>
          </cell>
          <cell r="B869">
            <v>5</v>
          </cell>
          <cell r="C869" t="str">
            <v>DRMN</v>
          </cell>
          <cell r="D869">
            <v>52</v>
          </cell>
          <cell r="E869">
            <v>1</v>
          </cell>
          <cell r="F869" t="str">
            <v xml:space="preserve">B </v>
          </cell>
          <cell r="G869">
            <v>11</v>
          </cell>
          <cell r="H869">
            <v>481</v>
          </cell>
          <cell r="I869">
            <v>10480</v>
          </cell>
          <cell r="J869">
            <v>0</v>
          </cell>
          <cell r="K869">
            <v>0</v>
          </cell>
          <cell r="L869">
            <v>0</v>
          </cell>
          <cell r="M869">
            <v>0</v>
          </cell>
          <cell r="N869">
            <v>0</v>
          </cell>
          <cell r="O869">
            <v>59380</v>
          </cell>
          <cell r="P869">
            <v>0</v>
          </cell>
          <cell r="Q869">
            <v>0</v>
          </cell>
          <cell r="R869">
            <v>563</v>
          </cell>
          <cell r="S869">
            <v>0</v>
          </cell>
          <cell r="T869">
            <v>3796</v>
          </cell>
          <cell r="U869">
            <v>0</v>
          </cell>
          <cell r="V869">
            <v>0</v>
          </cell>
          <cell r="W869">
            <v>0</v>
          </cell>
          <cell r="X869">
            <v>0</v>
          </cell>
          <cell r="Y869">
            <v>444</v>
          </cell>
          <cell r="Z869">
            <v>59380</v>
          </cell>
          <cell r="AA869">
            <v>64183</v>
          </cell>
          <cell r="AB869" t="str">
            <v>ERTB</v>
          </cell>
          <cell r="AC869">
            <v>1101</v>
          </cell>
          <cell r="AD869">
            <v>2</v>
          </cell>
          <cell r="AE869">
            <v>7864</v>
          </cell>
        </row>
        <row r="870">
          <cell r="A870" t="str">
            <v>SMA</v>
          </cell>
          <cell r="B870">
            <v>5</v>
          </cell>
          <cell r="C870" t="str">
            <v>DRMN</v>
          </cell>
          <cell r="D870">
            <v>52</v>
          </cell>
          <cell r="E870">
            <v>1</v>
          </cell>
          <cell r="F870" t="str">
            <v xml:space="preserve">B </v>
          </cell>
          <cell r="G870">
            <v>12</v>
          </cell>
          <cell r="H870">
            <v>467</v>
          </cell>
          <cell r="I870">
            <v>27944</v>
          </cell>
          <cell r="J870">
            <v>0</v>
          </cell>
          <cell r="K870">
            <v>0</v>
          </cell>
          <cell r="L870">
            <v>0</v>
          </cell>
          <cell r="M870">
            <v>0</v>
          </cell>
          <cell r="N870">
            <v>0</v>
          </cell>
          <cell r="O870">
            <v>257593</v>
          </cell>
          <cell r="P870">
            <v>0</v>
          </cell>
          <cell r="Q870">
            <v>0</v>
          </cell>
          <cell r="R870">
            <v>2707</v>
          </cell>
          <cell r="S870">
            <v>0</v>
          </cell>
          <cell r="T870">
            <v>3718</v>
          </cell>
          <cell r="U870">
            <v>43787</v>
          </cell>
          <cell r="V870">
            <v>0</v>
          </cell>
          <cell r="W870">
            <v>0</v>
          </cell>
          <cell r="X870">
            <v>0</v>
          </cell>
          <cell r="Y870">
            <v>999</v>
          </cell>
          <cell r="Z870">
            <v>257593</v>
          </cell>
          <cell r="AA870">
            <v>265017</v>
          </cell>
          <cell r="AB870" t="str">
            <v>ERTB</v>
          </cell>
          <cell r="AC870">
            <v>1101</v>
          </cell>
          <cell r="AD870">
            <v>2</v>
          </cell>
          <cell r="AE870">
            <v>27944</v>
          </cell>
        </row>
        <row r="871">
          <cell r="A871" t="str">
            <v>SMA</v>
          </cell>
          <cell r="B871">
            <v>5</v>
          </cell>
          <cell r="C871" t="str">
            <v>DRMN</v>
          </cell>
          <cell r="D871">
            <v>52</v>
          </cell>
          <cell r="E871">
            <v>1</v>
          </cell>
          <cell r="F871" t="str">
            <v xml:space="preserve">B </v>
          </cell>
          <cell r="G871">
            <v>13</v>
          </cell>
          <cell r="H871">
            <v>37</v>
          </cell>
          <cell r="I871">
            <v>4205</v>
          </cell>
          <cell r="J871">
            <v>0</v>
          </cell>
          <cell r="K871">
            <v>0</v>
          </cell>
          <cell r="L871">
            <v>0</v>
          </cell>
          <cell r="M871">
            <v>0</v>
          </cell>
          <cell r="N871">
            <v>0</v>
          </cell>
          <cell r="O871">
            <v>60078</v>
          </cell>
          <cell r="P871">
            <v>0</v>
          </cell>
          <cell r="Q871">
            <v>0</v>
          </cell>
          <cell r="R871">
            <v>737</v>
          </cell>
          <cell r="S871">
            <v>0</v>
          </cell>
          <cell r="T871">
            <v>553</v>
          </cell>
          <cell r="U871">
            <v>10218</v>
          </cell>
          <cell r="V871">
            <v>0</v>
          </cell>
          <cell r="W871">
            <v>0</v>
          </cell>
          <cell r="X871">
            <v>0</v>
          </cell>
          <cell r="Y871">
            <v>196</v>
          </cell>
          <cell r="Z871">
            <v>60078</v>
          </cell>
          <cell r="AA871">
            <v>61564</v>
          </cell>
          <cell r="AB871" t="str">
            <v>ERTB</v>
          </cell>
          <cell r="AC871">
            <v>1101</v>
          </cell>
          <cell r="AD871">
            <v>2</v>
          </cell>
          <cell r="AE871">
            <v>4205</v>
          </cell>
        </row>
        <row r="872">
          <cell r="A872" t="str">
            <v>SMA</v>
          </cell>
          <cell r="B872">
            <v>5</v>
          </cell>
          <cell r="C872" t="str">
            <v>DRMN</v>
          </cell>
          <cell r="D872">
            <v>52</v>
          </cell>
          <cell r="E872">
            <v>1</v>
          </cell>
          <cell r="F872" t="str">
            <v xml:space="preserve">B </v>
          </cell>
          <cell r="G872">
            <v>14</v>
          </cell>
          <cell r="H872">
            <v>2</v>
          </cell>
          <cell r="I872">
            <v>307</v>
          </cell>
          <cell r="J872">
            <v>0</v>
          </cell>
          <cell r="K872">
            <v>0</v>
          </cell>
          <cell r="L872">
            <v>0</v>
          </cell>
          <cell r="M872">
            <v>0</v>
          </cell>
          <cell r="N872">
            <v>0</v>
          </cell>
          <cell r="O872">
            <v>3955</v>
          </cell>
          <cell r="P872">
            <v>0</v>
          </cell>
          <cell r="Q872">
            <v>0</v>
          </cell>
          <cell r="R872">
            <v>0</v>
          </cell>
          <cell r="S872">
            <v>0</v>
          </cell>
          <cell r="T872">
            <v>0</v>
          </cell>
          <cell r="U872">
            <v>673</v>
          </cell>
          <cell r="V872">
            <v>0</v>
          </cell>
          <cell r="W872">
            <v>0</v>
          </cell>
          <cell r="X872">
            <v>0</v>
          </cell>
          <cell r="Y872">
            <v>0</v>
          </cell>
          <cell r="Z872">
            <v>3955</v>
          </cell>
          <cell r="AA872">
            <v>3955</v>
          </cell>
          <cell r="AB872" t="str">
            <v>ERTB</v>
          </cell>
          <cell r="AC872">
            <v>1101</v>
          </cell>
          <cell r="AD872">
            <v>2</v>
          </cell>
          <cell r="AE872">
            <v>307</v>
          </cell>
        </row>
        <row r="873">
          <cell r="A873" t="str">
            <v>SMA</v>
          </cell>
          <cell r="B873">
            <v>5</v>
          </cell>
          <cell r="C873" t="str">
            <v>DRMN</v>
          </cell>
          <cell r="D873">
            <v>52</v>
          </cell>
          <cell r="E873">
            <v>2</v>
          </cell>
          <cell r="F873" t="str">
            <v>A4</v>
          </cell>
          <cell r="G873">
            <v>22</v>
          </cell>
          <cell r="H873">
            <v>1</v>
          </cell>
          <cell r="I873">
            <v>263080</v>
          </cell>
          <cell r="J873">
            <v>16514</v>
          </cell>
          <cell r="K873">
            <v>246566</v>
          </cell>
          <cell r="L873">
            <v>2427</v>
          </cell>
          <cell r="M873">
            <v>1344</v>
          </cell>
          <cell r="N873">
            <v>1083</v>
          </cell>
          <cell r="O873">
            <v>1816463</v>
          </cell>
          <cell r="P873">
            <v>3170788</v>
          </cell>
          <cell r="Q873">
            <v>221007</v>
          </cell>
          <cell r="R873">
            <v>0</v>
          </cell>
          <cell r="S873">
            <v>0</v>
          </cell>
          <cell r="T873">
            <v>0</v>
          </cell>
          <cell r="U873">
            <v>1393701</v>
          </cell>
          <cell r="V873">
            <v>0</v>
          </cell>
          <cell r="W873">
            <v>366545</v>
          </cell>
          <cell r="X873">
            <v>0</v>
          </cell>
          <cell r="Y873">
            <v>0</v>
          </cell>
          <cell r="Z873">
            <v>5574803</v>
          </cell>
          <cell r="AA873">
            <v>5574803</v>
          </cell>
          <cell r="AB873" t="str">
            <v>ERTB</v>
          </cell>
          <cell r="AC873">
            <v>1101</v>
          </cell>
          <cell r="AD873">
            <v>2</v>
          </cell>
          <cell r="AE873">
            <v>263080</v>
          </cell>
        </row>
        <row r="874">
          <cell r="A874" t="str">
            <v>SMA</v>
          </cell>
          <cell r="B874">
            <v>5</v>
          </cell>
          <cell r="C874" t="str">
            <v>DRMN</v>
          </cell>
          <cell r="D874">
            <v>52</v>
          </cell>
          <cell r="E874">
            <v>2</v>
          </cell>
          <cell r="F874" t="str">
            <v>A4</v>
          </cell>
          <cell r="G874">
            <v>21</v>
          </cell>
          <cell r="H874">
            <v>9</v>
          </cell>
          <cell r="I874">
            <v>694460</v>
          </cell>
          <cell r="J874">
            <v>37816</v>
          </cell>
          <cell r="K874">
            <v>656644</v>
          </cell>
          <cell r="L874">
            <v>6077</v>
          </cell>
          <cell r="M874">
            <v>2728</v>
          </cell>
          <cell r="N874">
            <v>0</v>
          </cell>
          <cell r="O874">
            <v>6564795</v>
          </cell>
          <cell r="P874">
            <v>8818802</v>
          </cell>
          <cell r="Q874">
            <v>873438</v>
          </cell>
          <cell r="R874">
            <v>53935</v>
          </cell>
          <cell r="S874">
            <v>0</v>
          </cell>
          <cell r="T874">
            <v>415648</v>
          </cell>
          <cell r="U874">
            <v>4281131</v>
          </cell>
          <cell r="V874">
            <v>0</v>
          </cell>
          <cell r="W874">
            <v>867477</v>
          </cell>
          <cell r="X874">
            <v>0</v>
          </cell>
          <cell r="Y874">
            <v>493</v>
          </cell>
          <cell r="Z874">
            <v>17124512</v>
          </cell>
          <cell r="AA874">
            <v>17594588</v>
          </cell>
          <cell r="AB874" t="str">
            <v>ERTB</v>
          </cell>
          <cell r="AC874">
            <v>1101</v>
          </cell>
          <cell r="AD874">
            <v>2</v>
          </cell>
          <cell r="AE874">
            <v>694460</v>
          </cell>
        </row>
        <row r="875">
          <cell r="A875" t="str">
            <v>SMA</v>
          </cell>
          <cell r="B875">
            <v>5</v>
          </cell>
          <cell r="C875" t="str">
            <v>DRMN</v>
          </cell>
          <cell r="D875">
            <v>52</v>
          </cell>
          <cell r="E875">
            <v>2</v>
          </cell>
          <cell r="F875" t="str">
            <v>A4</v>
          </cell>
          <cell r="G875">
            <v>20</v>
          </cell>
          <cell r="H875">
            <v>11</v>
          </cell>
          <cell r="I875">
            <v>212593</v>
          </cell>
          <cell r="J875">
            <v>0</v>
          </cell>
          <cell r="K875">
            <v>0</v>
          </cell>
          <cell r="L875">
            <v>982</v>
          </cell>
          <cell r="M875">
            <v>0</v>
          </cell>
          <cell r="N875">
            <v>0</v>
          </cell>
          <cell r="O875">
            <v>2439435</v>
          </cell>
          <cell r="P875">
            <v>768579</v>
          </cell>
          <cell r="Q875">
            <v>302381</v>
          </cell>
          <cell r="R875">
            <v>60760</v>
          </cell>
          <cell r="S875">
            <v>0</v>
          </cell>
          <cell r="T875">
            <v>163785</v>
          </cell>
          <cell r="U875">
            <v>898339</v>
          </cell>
          <cell r="V875">
            <v>0</v>
          </cell>
          <cell r="W875">
            <v>82962</v>
          </cell>
          <cell r="X875">
            <v>0</v>
          </cell>
          <cell r="Y875">
            <v>0</v>
          </cell>
          <cell r="Z875">
            <v>3593357</v>
          </cell>
          <cell r="AA875">
            <v>3817902</v>
          </cell>
          <cell r="AB875" t="str">
            <v>ERTB</v>
          </cell>
          <cell r="AC875">
            <v>1101</v>
          </cell>
          <cell r="AD875">
            <v>2</v>
          </cell>
          <cell r="AE875">
            <v>212593</v>
          </cell>
        </row>
        <row r="876">
          <cell r="A876" t="str">
            <v>SMA</v>
          </cell>
          <cell r="B876">
            <v>5</v>
          </cell>
          <cell r="C876" t="str">
            <v>DRMN</v>
          </cell>
          <cell r="D876">
            <v>52</v>
          </cell>
          <cell r="E876">
            <v>2</v>
          </cell>
          <cell r="F876" t="str">
            <v xml:space="preserve">B </v>
          </cell>
          <cell r="G876">
            <v>0</v>
          </cell>
          <cell r="H876">
            <v>109</v>
          </cell>
          <cell r="I876">
            <v>74349</v>
          </cell>
          <cell r="J876">
            <v>0</v>
          </cell>
          <cell r="K876">
            <v>0</v>
          </cell>
          <cell r="L876">
            <v>0</v>
          </cell>
          <cell r="M876">
            <v>0</v>
          </cell>
          <cell r="N876">
            <v>0</v>
          </cell>
          <cell r="O876">
            <v>1547817</v>
          </cell>
          <cell r="P876">
            <v>0</v>
          </cell>
          <cell r="Q876">
            <v>19922</v>
          </cell>
          <cell r="R876">
            <v>23642</v>
          </cell>
          <cell r="S876">
            <v>0</v>
          </cell>
          <cell r="T876">
            <v>18393</v>
          </cell>
          <cell r="U876">
            <v>389433</v>
          </cell>
          <cell r="V876">
            <v>0</v>
          </cell>
          <cell r="W876">
            <v>0</v>
          </cell>
          <cell r="X876">
            <v>0</v>
          </cell>
          <cell r="Y876">
            <v>1009</v>
          </cell>
          <cell r="Z876">
            <v>1567739</v>
          </cell>
          <cell r="AA876">
            <v>1610783</v>
          </cell>
          <cell r="AB876" t="str">
            <v>ERTB</v>
          </cell>
          <cell r="AC876">
            <v>1101</v>
          </cell>
          <cell r="AD876">
            <v>2</v>
          </cell>
          <cell r="AE876">
            <v>72739</v>
          </cell>
        </row>
        <row r="877">
          <cell r="A877" t="str">
            <v>SMA</v>
          </cell>
          <cell r="B877">
            <v>5</v>
          </cell>
          <cell r="C877" t="str">
            <v>DRMN</v>
          </cell>
          <cell r="D877">
            <v>52</v>
          </cell>
          <cell r="E877">
            <v>3</v>
          </cell>
          <cell r="F877" t="str">
            <v>A4</v>
          </cell>
          <cell r="G877">
            <v>21</v>
          </cell>
          <cell r="H877">
            <v>1</v>
          </cell>
          <cell r="I877">
            <v>5129</v>
          </cell>
          <cell r="J877">
            <v>159</v>
          </cell>
          <cell r="K877">
            <v>4970</v>
          </cell>
          <cell r="L877">
            <v>50</v>
          </cell>
          <cell r="M877">
            <v>50</v>
          </cell>
          <cell r="N877">
            <v>0</v>
          </cell>
          <cell r="O877">
            <v>41868</v>
          </cell>
          <cell r="P877">
            <v>34533</v>
          </cell>
          <cell r="Q877">
            <v>0</v>
          </cell>
          <cell r="R877">
            <v>0</v>
          </cell>
          <cell r="S877">
            <v>0</v>
          </cell>
          <cell r="T877">
            <v>0</v>
          </cell>
          <cell r="U877">
            <v>19100</v>
          </cell>
          <cell r="V877">
            <v>0</v>
          </cell>
          <cell r="W877">
            <v>0</v>
          </cell>
          <cell r="X877">
            <v>0</v>
          </cell>
          <cell r="Y877">
            <v>0</v>
          </cell>
          <cell r="Z877">
            <v>76401</v>
          </cell>
          <cell r="AA877">
            <v>76401</v>
          </cell>
          <cell r="AB877" t="str">
            <v>ERTB</v>
          </cell>
          <cell r="AC877">
            <v>1101</v>
          </cell>
          <cell r="AD877">
            <v>2</v>
          </cell>
          <cell r="AE877">
            <v>5129</v>
          </cell>
        </row>
        <row r="878">
          <cell r="A878" t="str">
            <v>SMA</v>
          </cell>
          <cell r="B878">
            <v>5</v>
          </cell>
          <cell r="C878" t="str">
            <v>DRMN</v>
          </cell>
          <cell r="D878">
            <v>52</v>
          </cell>
          <cell r="E878">
            <v>3</v>
          </cell>
          <cell r="F878" t="str">
            <v>A4</v>
          </cell>
          <cell r="G878">
            <v>20</v>
          </cell>
          <cell r="H878">
            <v>9</v>
          </cell>
          <cell r="I878">
            <v>48586</v>
          </cell>
          <cell r="J878">
            <v>0</v>
          </cell>
          <cell r="K878">
            <v>0</v>
          </cell>
          <cell r="L878">
            <v>295</v>
          </cell>
          <cell r="M878">
            <v>0</v>
          </cell>
          <cell r="N878">
            <v>0</v>
          </cell>
          <cell r="O878">
            <v>557506</v>
          </cell>
          <cell r="P878">
            <v>230887</v>
          </cell>
          <cell r="Q878">
            <v>13415</v>
          </cell>
          <cell r="R878">
            <v>7533</v>
          </cell>
          <cell r="S878">
            <v>0</v>
          </cell>
          <cell r="T878">
            <v>0</v>
          </cell>
          <cell r="U878">
            <v>202214</v>
          </cell>
          <cell r="V878">
            <v>0</v>
          </cell>
          <cell r="W878">
            <v>7044</v>
          </cell>
          <cell r="X878">
            <v>0</v>
          </cell>
          <cell r="Y878">
            <v>0</v>
          </cell>
          <cell r="Z878">
            <v>808852</v>
          </cell>
          <cell r="AA878">
            <v>816385</v>
          </cell>
          <cell r="AB878" t="str">
            <v>ERTB</v>
          </cell>
          <cell r="AC878">
            <v>1101</v>
          </cell>
          <cell r="AD878">
            <v>2</v>
          </cell>
          <cell r="AE878">
            <v>48586</v>
          </cell>
        </row>
        <row r="879">
          <cell r="A879" t="str">
            <v>SMA</v>
          </cell>
          <cell r="B879">
            <v>5</v>
          </cell>
          <cell r="C879" t="str">
            <v>DRMN</v>
          </cell>
          <cell r="D879">
            <v>52</v>
          </cell>
          <cell r="E879">
            <v>3</v>
          </cell>
          <cell r="F879" t="str">
            <v xml:space="preserve">B </v>
          </cell>
          <cell r="G879">
            <v>0</v>
          </cell>
          <cell r="H879">
            <v>1951</v>
          </cell>
          <cell r="I879">
            <v>422617</v>
          </cell>
          <cell r="J879">
            <v>0</v>
          </cell>
          <cell r="K879">
            <v>0</v>
          </cell>
          <cell r="L879">
            <v>0</v>
          </cell>
          <cell r="M879">
            <v>0</v>
          </cell>
          <cell r="N879">
            <v>0</v>
          </cell>
          <cell r="O879">
            <v>8798245</v>
          </cell>
          <cell r="P879">
            <v>0</v>
          </cell>
          <cell r="Q879">
            <v>12284</v>
          </cell>
          <cell r="R879">
            <v>93364</v>
          </cell>
          <cell r="S879">
            <v>0</v>
          </cell>
          <cell r="T879">
            <v>112574</v>
          </cell>
          <cell r="U879">
            <v>2167328</v>
          </cell>
          <cell r="V879">
            <v>0</v>
          </cell>
          <cell r="W879">
            <v>0</v>
          </cell>
          <cell r="X879">
            <v>0</v>
          </cell>
          <cell r="Y879">
            <v>5518</v>
          </cell>
          <cell r="Z879">
            <v>8810529</v>
          </cell>
          <cell r="AA879">
            <v>9021985</v>
          </cell>
          <cell r="AB879" t="str">
            <v>ERTB</v>
          </cell>
          <cell r="AC879">
            <v>1101</v>
          </cell>
          <cell r="AD879">
            <v>2</v>
          </cell>
          <cell r="AE879">
            <v>409130</v>
          </cell>
        </row>
        <row r="880">
          <cell r="A880" t="str">
            <v>SMA</v>
          </cell>
          <cell r="B880">
            <v>5</v>
          </cell>
          <cell r="C880" t="str">
            <v>DRMN</v>
          </cell>
          <cell r="D880">
            <v>52</v>
          </cell>
          <cell r="E880">
            <v>4</v>
          </cell>
          <cell r="F880" t="str">
            <v>A4</v>
          </cell>
          <cell r="G880">
            <v>21</v>
          </cell>
          <cell r="H880">
            <v>1</v>
          </cell>
          <cell r="I880">
            <v>10811</v>
          </cell>
          <cell r="J880">
            <v>114</v>
          </cell>
          <cell r="K880">
            <v>10697</v>
          </cell>
          <cell r="L880">
            <v>566</v>
          </cell>
          <cell r="M880">
            <v>500</v>
          </cell>
          <cell r="N880">
            <v>0</v>
          </cell>
          <cell r="O880">
            <v>51348</v>
          </cell>
          <cell r="P880">
            <v>335498</v>
          </cell>
          <cell r="Q880">
            <v>7593</v>
          </cell>
          <cell r="R880">
            <v>0</v>
          </cell>
          <cell r="S880">
            <v>0</v>
          </cell>
          <cell r="T880">
            <v>0</v>
          </cell>
          <cell r="U880">
            <v>0</v>
          </cell>
          <cell r="V880">
            <v>0</v>
          </cell>
          <cell r="W880">
            <v>0</v>
          </cell>
          <cell r="X880">
            <v>0</v>
          </cell>
          <cell r="Y880">
            <v>0</v>
          </cell>
          <cell r="Z880">
            <v>394439</v>
          </cell>
          <cell r="AA880">
            <v>394439</v>
          </cell>
          <cell r="AB880" t="str">
            <v>ERTB</v>
          </cell>
          <cell r="AC880">
            <v>1101</v>
          </cell>
          <cell r="AD880">
            <v>2</v>
          </cell>
          <cell r="AE880">
            <v>10811</v>
          </cell>
        </row>
        <row r="881">
          <cell r="A881" t="str">
            <v>SMA</v>
          </cell>
          <cell r="B881">
            <v>5</v>
          </cell>
          <cell r="C881" t="str">
            <v>DRMN</v>
          </cell>
          <cell r="D881">
            <v>52</v>
          </cell>
          <cell r="E881">
            <v>4</v>
          </cell>
          <cell r="F881" t="str">
            <v>A4</v>
          </cell>
          <cell r="G881">
            <v>20</v>
          </cell>
          <cell r="H881">
            <v>4</v>
          </cell>
          <cell r="I881">
            <v>282261</v>
          </cell>
          <cell r="J881">
            <v>0</v>
          </cell>
          <cell r="K881">
            <v>0</v>
          </cell>
          <cell r="L881">
            <v>571</v>
          </cell>
          <cell r="M881">
            <v>0</v>
          </cell>
          <cell r="N881">
            <v>0</v>
          </cell>
          <cell r="O881">
            <v>2186112</v>
          </cell>
          <cell r="P881">
            <v>301488</v>
          </cell>
          <cell r="Q881">
            <v>101560</v>
          </cell>
          <cell r="R881">
            <v>0</v>
          </cell>
          <cell r="S881">
            <v>0</v>
          </cell>
          <cell r="T881">
            <v>3703</v>
          </cell>
          <cell r="U881">
            <v>0</v>
          </cell>
          <cell r="V881">
            <v>0</v>
          </cell>
          <cell r="W881">
            <v>12144</v>
          </cell>
          <cell r="X881">
            <v>0</v>
          </cell>
          <cell r="Y881">
            <v>0</v>
          </cell>
          <cell r="Z881">
            <v>2601304</v>
          </cell>
          <cell r="AA881">
            <v>2605007</v>
          </cell>
          <cell r="AB881" t="str">
            <v>ERTB</v>
          </cell>
          <cell r="AC881">
            <v>1101</v>
          </cell>
          <cell r="AD881">
            <v>2</v>
          </cell>
          <cell r="AE881">
            <v>282261</v>
          </cell>
        </row>
        <row r="882">
          <cell r="A882" t="str">
            <v>SMA</v>
          </cell>
          <cell r="B882">
            <v>5</v>
          </cell>
          <cell r="C882" t="str">
            <v>DRMN</v>
          </cell>
          <cell r="D882">
            <v>52</v>
          </cell>
          <cell r="E882">
            <v>4</v>
          </cell>
          <cell r="F882" t="str">
            <v xml:space="preserve">B </v>
          </cell>
          <cell r="G882">
            <v>0</v>
          </cell>
          <cell r="H882">
            <v>10</v>
          </cell>
          <cell r="I882">
            <v>1281</v>
          </cell>
          <cell r="J882">
            <v>0</v>
          </cell>
          <cell r="K882">
            <v>0</v>
          </cell>
          <cell r="L882">
            <v>0</v>
          </cell>
          <cell r="M882">
            <v>0</v>
          </cell>
          <cell r="N882">
            <v>0</v>
          </cell>
          <cell r="O882">
            <v>12539</v>
          </cell>
          <cell r="P882">
            <v>0</v>
          </cell>
          <cell r="Q882">
            <v>0</v>
          </cell>
          <cell r="R882">
            <v>0</v>
          </cell>
          <cell r="S882">
            <v>0</v>
          </cell>
          <cell r="T882">
            <v>32</v>
          </cell>
          <cell r="U882">
            <v>0</v>
          </cell>
          <cell r="V882">
            <v>282</v>
          </cell>
          <cell r="W882">
            <v>0</v>
          </cell>
          <cell r="X882">
            <v>0</v>
          </cell>
          <cell r="Y882">
            <v>0</v>
          </cell>
          <cell r="Z882">
            <v>12539</v>
          </cell>
          <cell r="AA882">
            <v>12853</v>
          </cell>
          <cell r="AB882" t="str">
            <v>ERTB</v>
          </cell>
          <cell r="AC882">
            <v>1101</v>
          </cell>
          <cell r="AD882">
            <v>2</v>
          </cell>
          <cell r="AE882">
            <v>1079</v>
          </cell>
        </row>
        <row r="883">
          <cell r="A883" t="str">
            <v>SMA</v>
          </cell>
          <cell r="B883">
            <v>5</v>
          </cell>
          <cell r="C883" t="str">
            <v>DRMN</v>
          </cell>
          <cell r="D883">
            <v>52</v>
          </cell>
          <cell r="E883">
            <v>4</v>
          </cell>
          <cell r="F883" t="str">
            <v>A4</v>
          </cell>
          <cell r="G883">
            <v>23</v>
          </cell>
          <cell r="H883">
            <v>1</v>
          </cell>
          <cell r="I883">
            <v>9708</v>
          </cell>
          <cell r="J883">
            <v>335</v>
          </cell>
          <cell r="K883">
            <v>8342</v>
          </cell>
          <cell r="L883">
            <v>63</v>
          </cell>
          <cell r="M883">
            <v>50</v>
          </cell>
          <cell r="N883">
            <v>0</v>
          </cell>
          <cell r="O883">
            <v>50753</v>
          </cell>
          <cell r="P883">
            <v>43489</v>
          </cell>
          <cell r="Q883">
            <v>0</v>
          </cell>
          <cell r="R883">
            <v>595</v>
          </cell>
          <cell r="S883">
            <v>0</v>
          </cell>
          <cell r="T883">
            <v>0</v>
          </cell>
          <cell r="U883">
            <v>0</v>
          </cell>
          <cell r="V883">
            <v>0</v>
          </cell>
          <cell r="W883">
            <v>0</v>
          </cell>
          <cell r="X883">
            <v>0</v>
          </cell>
          <cell r="Y883">
            <v>0</v>
          </cell>
          <cell r="Z883">
            <v>94242</v>
          </cell>
          <cell r="AA883">
            <v>94837</v>
          </cell>
          <cell r="AB883" t="str">
            <v>ERTB</v>
          </cell>
          <cell r="AC883">
            <v>1101</v>
          </cell>
          <cell r="AD883">
            <v>2</v>
          </cell>
          <cell r="AE883">
            <v>9708</v>
          </cell>
        </row>
        <row r="884">
          <cell r="A884" t="str">
            <v>SMA</v>
          </cell>
          <cell r="B884">
            <v>5</v>
          </cell>
          <cell r="C884" t="str">
            <v>DRMN</v>
          </cell>
          <cell r="D884">
            <v>52</v>
          </cell>
          <cell r="E884">
            <v>5</v>
          </cell>
          <cell r="F884" t="str">
            <v>A4</v>
          </cell>
          <cell r="G884">
            <v>20</v>
          </cell>
          <cell r="H884">
            <v>4</v>
          </cell>
          <cell r="I884">
            <v>31806</v>
          </cell>
          <cell r="J884">
            <v>0</v>
          </cell>
          <cell r="K884">
            <v>0</v>
          </cell>
          <cell r="L884">
            <v>104</v>
          </cell>
          <cell r="M884">
            <v>0</v>
          </cell>
          <cell r="N884">
            <v>0</v>
          </cell>
          <cell r="O884">
            <v>363640</v>
          </cell>
          <cell r="P884">
            <v>80615</v>
          </cell>
          <cell r="Q884">
            <v>3052</v>
          </cell>
          <cell r="R884">
            <v>4721</v>
          </cell>
          <cell r="S884">
            <v>0</v>
          </cell>
          <cell r="T884">
            <v>0</v>
          </cell>
          <cell r="U884">
            <v>110640</v>
          </cell>
          <cell r="V884">
            <v>0</v>
          </cell>
          <cell r="W884">
            <v>1565</v>
          </cell>
          <cell r="X884">
            <v>0</v>
          </cell>
          <cell r="Y884">
            <v>0</v>
          </cell>
          <cell r="Z884">
            <v>448872</v>
          </cell>
          <cell r="AA884">
            <v>453593</v>
          </cell>
          <cell r="AB884" t="str">
            <v>ERTB</v>
          </cell>
          <cell r="AC884">
            <v>1101</v>
          </cell>
          <cell r="AD884">
            <v>2</v>
          </cell>
          <cell r="AE884">
            <v>31806</v>
          </cell>
        </row>
        <row r="885">
          <cell r="A885" t="str">
            <v>SMA</v>
          </cell>
          <cell r="B885">
            <v>5</v>
          </cell>
          <cell r="C885" t="str">
            <v>DRMN</v>
          </cell>
          <cell r="D885">
            <v>52</v>
          </cell>
          <cell r="E885">
            <v>5</v>
          </cell>
          <cell r="F885" t="str">
            <v xml:space="preserve">B </v>
          </cell>
          <cell r="G885">
            <v>0</v>
          </cell>
          <cell r="H885">
            <v>489</v>
          </cell>
          <cell r="I885">
            <v>288234</v>
          </cell>
          <cell r="J885">
            <v>0</v>
          </cell>
          <cell r="K885">
            <v>0</v>
          </cell>
          <cell r="L885">
            <v>0</v>
          </cell>
          <cell r="M885">
            <v>0</v>
          </cell>
          <cell r="N885">
            <v>0</v>
          </cell>
          <cell r="O885">
            <v>5826648</v>
          </cell>
          <cell r="P885">
            <v>0</v>
          </cell>
          <cell r="Q885">
            <v>0</v>
          </cell>
          <cell r="R885">
            <v>43506</v>
          </cell>
          <cell r="S885">
            <v>0</v>
          </cell>
          <cell r="T885">
            <v>144301</v>
          </cell>
          <cell r="U885">
            <v>1326227</v>
          </cell>
          <cell r="V885">
            <v>0</v>
          </cell>
          <cell r="W885">
            <v>0</v>
          </cell>
          <cell r="X885">
            <v>0</v>
          </cell>
          <cell r="Y885">
            <v>0</v>
          </cell>
          <cell r="Z885">
            <v>5826648</v>
          </cell>
          <cell r="AA885">
            <v>6014455</v>
          </cell>
          <cell r="AB885" t="str">
            <v>ERTB</v>
          </cell>
          <cell r="AC885">
            <v>1101</v>
          </cell>
          <cell r="AD885">
            <v>2</v>
          </cell>
          <cell r="AE885">
            <v>286012</v>
          </cell>
        </row>
        <row r="886">
          <cell r="A886" t="str">
            <v>SMA</v>
          </cell>
          <cell r="B886">
            <v>5</v>
          </cell>
          <cell r="C886" t="str">
            <v>DRMN</v>
          </cell>
          <cell r="D886">
            <v>52</v>
          </cell>
          <cell r="E886">
            <v>6</v>
          </cell>
          <cell r="F886" t="str">
            <v xml:space="preserve">B </v>
          </cell>
          <cell r="G886">
            <v>0</v>
          </cell>
          <cell r="H886">
            <v>28</v>
          </cell>
          <cell r="I886">
            <v>441313</v>
          </cell>
          <cell r="J886">
            <v>0</v>
          </cell>
          <cell r="K886">
            <v>0</v>
          </cell>
          <cell r="L886">
            <v>0</v>
          </cell>
          <cell r="M886">
            <v>0</v>
          </cell>
          <cell r="N886">
            <v>0</v>
          </cell>
          <cell r="O886">
            <v>5195723</v>
          </cell>
          <cell r="P886">
            <v>0</v>
          </cell>
          <cell r="Q886">
            <v>0</v>
          </cell>
          <cell r="R886">
            <v>52292</v>
          </cell>
          <cell r="S886">
            <v>0</v>
          </cell>
          <cell r="T886">
            <v>390067</v>
          </cell>
          <cell r="U886">
            <v>1298929</v>
          </cell>
          <cell r="V886">
            <v>0</v>
          </cell>
          <cell r="W886">
            <v>0</v>
          </cell>
          <cell r="X886">
            <v>0</v>
          </cell>
          <cell r="Y886">
            <v>0</v>
          </cell>
          <cell r="Z886">
            <v>5195723</v>
          </cell>
          <cell r="AA886">
            <v>5638082</v>
          </cell>
          <cell r="AB886" t="str">
            <v>ERTB</v>
          </cell>
          <cell r="AC886">
            <v>1101</v>
          </cell>
          <cell r="AD886">
            <v>2</v>
          </cell>
          <cell r="AE886">
            <v>441313</v>
          </cell>
        </row>
        <row r="887">
          <cell r="A887" t="str">
            <v>SMA</v>
          </cell>
          <cell r="B887">
            <v>5</v>
          </cell>
          <cell r="C887" t="str">
            <v>DRMN</v>
          </cell>
          <cell r="D887">
            <v>52</v>
          </cell>
          <cell r="E887">
            <v>7</v>
          </cell>
          <cell r="F887" t="str">
            <v>A4</v>
          </cell>
          <cell r="G887">
            <v>20</v>
          </cell>
          <cell r="H887">
            <v>12</v>
          </cell>
          <cell r="I887">
            <v>414153</v>
          </cell>
          <cell r="J887">
            <v>0</v>
          </cell>
          <cell r="K887">
            <v>0</v>
          </cell>
          <cell r="L887">
            <v>742</v>
          </cell>
          <cell r="M887">
            <v>0</v>
          </cell>
          <cell r="N887">
            <v>0</v>
          </cell>
          <cell r="O887">
            <v>4039373</v>
          </cell>
          <cell r="P887">
            <v>512416</v>
          </cell>
          <cell r="Q887">
            <v>285908</v>
          </cell>
          <cell r="R887">
            <v>0</v>
          </cell>
          <cell r="S887">
            <v>0</v>
          </cell>
          <cell r="T887">
            <v>0</v>
          </cell>
          <cell r="U887">
            <v>1218889</v>
          </cell>
          <cell r="V887">
            <v>0</v>
          </cell>
          <cell r="W887">
            <v>37848</v>
          </cell>
          <cell r="X887">
            <v>0</v>
          </cell>
          <cell r="Y887">
            <v>0</v>
          </cell>
          <cell r="Z887">
            <v>4875545</v>
          </cell>
          <cell r="AA887">
            <v>4875545</v>
          </cell>
          <cell r="AB887" t="str">
            <v>ERTB</v>
          </cell>
          <cell r="AC887">
            <v>1101</v>
          </cell>
          <cell r="AD887">
            <v>2</v>
          </cell>
          <cell r="AE887">
            <v>414153</v>
          </cell>
        </row>
        <row r="888">
          <cell r="A888" t="str">
            <v>SMA</v>
          </cell>
          <cell r="B888">
            <v>5</v>
          </cell>
          <cell r="C888" t="str">
            <v>DRMN</v>
          </cell>
          <cell r="D888">
            <v>52</v>
          </cell>
          <cell r="E888">
            <v>7</v>
          </cell>
          <cell r="F888" t="str">
            <v xml:space="preserve">B </v>
          </cell>
          <cell r="G888">
            <v>0</v>
          </cell>
          <cell r="H888">
            <v>6</v>
          </cell>
          <cell r="I888">
            <v>14979</v>
          </cell>
          <cell r="J888">
            <v>0</v>
          </cell>
          <cell r="K888">
            <v>0</v>
          </cell>
          <cell r="L888">
            <v>0</v>
          </cell>
          <cell r="M888">
            <v>0</v>
          </cell>
          <cell r="N888">
            <v>0</v>
          </cell>
          <cell r="O888">
            <v>265048</v>
          </cell>
          <cell r="P888">
            <v>0</v>
          </cell>
          <cell r="Q888">
            <v>0</v>
          </cell>
          <cell r="R888">
            <v>964</v>
          </cell>
          <cell r="S888">
            <v>0</v>
          </cell>
          <cell r="T888">
            <v>0</v>
          </cell>
          <cell r="U888">
            <v>66262</v>
          </cell>
          <cell r="V888">
            <v>0</v>
          </cell>
          <cell r="W888">
            <v>0</v>
          </cell>
          <cell r="X888">
            <v>0</v>
          </cell>
          <cell r="Y888">
            <v>0</v>
          </cell>
          <cell r="Z888">
            <v>265048</v>
          </cell>
          <cell r="AA888">
            <v>266012</v>
          </cell>
          <cell r="AB888" t="str">
            <v>ERTB</v>
          </cell>
          <cell r="AC888">
            <v>1101</v>
          </cell>
          <cell r="AD888">
            <v>2</v>
          </cell>
          <cell r="AE888">
            <v>14933</v>
          </cell>
        </row>
        <row r="889">
          <cell r="A889" t="str">
            <v>SMA</v>
          </cell>
          <cell r="B889">
            <v>5</v>
          </cell>
          <cell r="C889" t="str">
            <v>DRMN</v>
          </cell>
          <cell r="D889">
            <v>52</v>
          </cell>
          <cell r="E889">
            <v>8</v>
          </cell>
          <cell r="F889" t="str">
            <v xml:space="preserve">B </v>
          </cell>
          <cell r="G889">
            <v>0</v>
          </cell>
          <cell r="H889">
            <v>4</v>
          </cell>
          <cell r="I889">
            <v>6016</v>
          </cell>
          <cell r="J889">
            <v>0</v>
          </cell>
          <cell r="K889">
            <v>0</v>
          </cell>
          <cell r="L889">
            <v>0</v>
          </cell>
          <cell r="M889">
            <v>0</v>
          </cell>
          <cell r="N889">
            <v>0</v>
          </cell>
          <cell r="O889">
            <v>125244</v>
          </cell>
          <cell r="P889">
            <v>0</v>
          </cell>
          <cell r="Q889">
            <v>0</v>
          </cell>
          <cell r="R889">
            <v>0</v>
          </cell>
          <cell r="S889">
            <v>0</v>
          </cell>
          <cell r="T889">
            <v>0</v>
          </cell>
          <cell r="U889">
            <v>31311</v>
          </cell>
          <cell r="V889">
            <v>0</v>
          </cell>
          <cell r="W889">
            <v>0</v>
          </cell>
          <cell r="X889">
            <v>0</v>
          </cell>
          <cell r="Y889">
            <v>0</v>
          </cell>
          <cell r="Z889">
            <v>125244</v>
          </cell>
          <cell r="AA889">
            <v>125244</v>
          </cell>
          <cell r="AB889" t="str">
            <v>ERTB</v>
          </cell>
          <cell r="AC889">
            <v>1101</v>
          </cell>
          <cell r="AD889">
            <v>2</v>
          </cell>
          <cell r="AE889">
            <v>5993</v>
          </cell>
        </row>
        <row r="890">
          <cell r="A890" t="str">
            <v>SMA</v>
          </cell>
          <cell r="B890">
            <v>5</v>
          </cell>
          <cell r="C890" t="str">
            <v>DRMN</v>
          </cell>
          <cell r="D890">
            <v>52</v>
          </cell>
          <cell r="E890">
            <v>90</v>
          </cell>
          <cell r="F890" t="str">
            <v>A4</v>
          </cell>
          <cell r="G890">
            <v>20</v>
          </cell>
          <cell r="H890">
            <v>2</v>
          </cell>
          <cell r="I890">
            <v>50640</v>
          </cell>
          <cell r="J890">
            <v>0</v>
          </cell>
          <cell r="K890">
            <v>0</v>
          </cell>
          <cell r="L890">
            <v>169</v>
          </cell>
          <cell r="M890">
            <v>0</v>
          </cell>
          <cell r="N890">
            <v>0</v>
          </cell>
          <cell r="O890">
            <v>134500</v>
          </cell>
          <cell r="P890">
            <v>145171</v>
          </cell>
          <cell r="Q890">
            <v>0</v>
          </cell>
          <cell r="R890">
            <v>0</v>
          </cell>
          <cell r="S890">
            <v>0</v>
          </cell>
          <cell r="T890">
            <v>0</v>
          </cell>
          <cell r="U890">
            <v>0</v>
          </cell>
          <cell r="V890">
            <v>0</v>
          </cell>
          <cell r="W890">
            <v>0</v>
          </cell>
          <cell r="X890">
            <v>0</v>
          </cell>
          <cell r="Y890">
            <v>0</v>
          </cell>
          <cell r="Z890">
            <v>279671</v>
          </cell>
          <cell r="AA890">
            <v>279671</v>
          </cell>
          <cell r="AB890" t="str">
            <v>ERTB</v>
          </cell>
          <cell r="AC890">
            <v>1101</v>
          </cell>
          <cell r="AD890">
            <v>2</v>
          </cell>
          <cell r="AE890">
            <v>50640</v>
          </cell>
        </row>
        <row r="891">
          <cell r="A891" t="str">
            <v>SMA</v>
          </cell>
          <cell r="B891">
            <v>5</v>
          </cell>
          <cell r="C891" t="str">
            <v>DRMN</v>
          </cell>
          <cell r="D891">
            <v>53</v>
          </cell>
          <cell r="E891">
            <v>1</v>
          </cell>
          <cell r="F891" t="str">
            <v xml:space="preserve">B </v>
          </cell>
          <cell r="G891">
            <v>1</v>
          </cell>
          <cell r="H891">
            <v>9198</v>
          </cell>
          <cell r="I891">
            <v>195569</v>
          </cell>
          <cell r="J891">
            <v>0</v>
          </cell>
          <cell r="K891">
            <v>0</v>
          </cell>
          <cell r="L891">
            <v>0</v>
          </cell>
          <cell r="M891">
            <v>0</v>
          </cell>
          <cell r="N891">
            <v>0</v>
          </cell>
          <cell r="O891">
            <v>3171904</v>
          </cell>
          <cell r="P891">
            <v>0</v>
          </cell>
          <cell r="Q891">
            <v>0</v>
          </cell>
          <cell r="R891">
            <v>41834</v>
          </cell>
          <cell r="S891">
            <v>0</v>
          </cell>
          <cell r="T891">
            <v>302587</v>
          </cell>
          <cell r="U891">
            <v>0</v>
          </cell>
          <cell r="V891">
            <v>0</v>
          </cell>
          <cell r="W891">
            <v>0</v>
          </cell>
          <cell r="X891">
            <v>0</v>
          </cell>
          <cell r="Y891">
            <v>422124</v>
          </cell>
          <cell r="Z891">
            <v>3171904</v>
          </cell>
          <cell r="AA891">
            <v>3938449</v>
          </cell>
          <cell r="AB891" t="str">
            <v>ERCP</v>
          </cell>
          <cell r="AC891">
            <v>1101</v>
          </cell>
          <cell r="AD891">
            <v>2</v>
          </cell>
          <cell r="AE891">
            <v>145696</v>
          </cell>
        </row>
        <row r="892">
          <cell r="A892" t="str">
            <v>SMA</v>
          </cell>
          <cell r="B892">
            <v>5</v>
          </cell>
          <cell r="C892" t="str">
            <v>DRMN</v>
          </cell>
          <cell r="D892">
            <v>53</v>
          </cell>
          <cell r="E892">
            <v>1</v>
          </cell>
          <cell r="F892" t="str">
            <v xml:space="preserve">B </v>
          </cell>
          <cell r="G892">
            <v>2</v>
          </cell>
          <cell r="H892">
            <v>5820</v>
          </cell>
          <cell r="I892">
            <v>239321</v>
          </cell>
          <cell r="J892">
            <v>0</v>
          </cell>
          <cell r="K892">
            <v>0</v>
          </cell>
          <cell r="L892">
            <v>0</v>
          </cell>
          <cell r="M892">
            <v>0</v>
          </cell>
          <cell r="N892">
            <v>0</v>
          </cell>
          <cell r="O892">
            <v>4642452</v>
          </cell>
          <cell r="P892">
            <v>0</v>
          </cell>
          <cell r="Q892">
            <v>0</v>
          </cell>
          <cell r="R892">
            <v>37652</v>
          </cell>
          <cell r="S892">
            <v>0</v>
          </cell>
          <cell r="T892">
            <v>84038</v>
          </cell>
          <cell r="U892">
            <v>789035</v>
          </cell>
          <cell r="V892">
            <v>0</v>
          </cell>
          <cell r="W892">
            <v>0</v>
          </cell>
          <cell r="X892">
            <v>0</v>
          </cell>
          <cell r="Y892">
            <v>436444</v>
          </cell>
          <cell r="Z892">
            <v>4642452</v>
          </cell>
          <cell r="AA892">
            <v>5200586</v>
          </cell>
          <cell r="AB892" t="str">
            <v>ERCP</v>
          </cell>
          <cell r="AC892">
            <v>1101</v>
          </cell>
          <cell r="AD892">
            <v>2</v>
          </cell>
          <cell r="AE892">
            <v>239154</v>
          </cell>
        </row>
        <row r="893">
          <cell r="A893" t="str">
            <v>SMA</v>
          </cell>
          <cell r="B893">
            <v>5</v>
          </cell>
          <cell r="C893" t="str">
            <v>DRMN</v>
          </cell>
          <cell r="D893">
            <v>53</v>
          </cell>
          <cell r="E893">
            <v>1</v>
          </cell>
          <cell r="F893" t="str">
            <v xml:space="preserve">B </v>
          </cell>
          <cell r="G893">
            <v>3</v>
          </cell>
          <cell r="H893">
            <v>15826</v>
          </cell>
          <cell r="I893">
            <v>1151231</v>
          </cell>
          <cell r="J893">
            <v>0</v>
          </cell>
          <cell r="K893">
            <v>0</v>
          </cell>
          <cell r="L893">
            <v>0</v>
          </cell>
          <cell r="M893">
            <v>0</v>
          </cell>
          <cell r="N893">
            <v>0</v>
          </cell>
          <cell r="O893">
            <v>22328394</v>
          </cell>
          <cell r="P893">
            <v>0</v>
          </cell>
          <cell r="Q893">
            <v>0</v>
          </cell>
          <cell r="R893">
            <v>187678</v>
          </cell>
          <cell r="S893">
            <v>0</v>
          </cell>
          <cell r="T893">
            <v>295677</v>
          </cell>
          <cell r="U893">
            <v>3795870</v>
          </cell>
          <cell r="V893">
            <v>0</v>
          </cell>
          <cell r="W893">
            <v>0</v>
          </cell>
          <cell r="X893">
            <v>0</v>
          </cell>
          <cell r="Y893">
            <v>1864787</v>
          </cell>
          <cell r="Z893">
            <v>22328394</v>
          </cell>
          <cell r="AA893">
            <v>24676536</v>
          </cell>
          <cell r="AB893" t="str">
            <v>ERCP</v>
          </cell>
          <cell r="AC893">
            <v>1101</v>
          </cell>
          <cell r="AD893">
            <v>2</v>
          </cell>
          <cell r="AE893">
            <v>1149472</v>
          </cell>
        </row>
        <row r="894">
          <cell r="A894" t="str">
            <v>SMA</v>
          </cell>
          <cell r="B894">
            <v>5</v>
          </cell>
          <cell r="C894" t="str">
            <v>DRMN</v>
          </cell>
          <cell r="D894">
            <v>53</v>
          </cell>
          <cell r="E894">
            <v>1</v>
          </cell>
          <cell r="F894" t="str">
            <v xml:space="preserve">B </v>
          </cell>
          <cell r="G894">
            <v>4</v>
          </cell>
          <cell r="H894">
            <v>3793</v>
          </cell>
          <cell r="I894">
            <v>456633</v>
          </cell>
          <cell r="J894">
            <v>0</v>
          </cell>
          <cell r="K894">
            <v>0</v>
          </cell>
          <cell r="L894">
            <v>0</v>
          </cell>
          <cell r="M894">
            <v>0</v>
          </cell>
          <cell r="N894">
            <v>0</v>
          </cell>
          <cell r="O894">
            <v>8857245</v>
          </cell>
          <cell r="P894">
            <v>0</v>
          </cell>
          <cell r="Q894">
            <v>0</v>
          </cell>
          <cell r="R894">
            <v>96721</v>
          </cell>
          <cell r="S894">
            <v>0</v>
          </cell>
          <cell r="T894">
            <v>136572</v>
          </cell>
          <cell r="U894">
            <v>1505806</v>
          </cell>
          <cell r="V894">
            <v>0</v>
          </cell>
          <cell r="W894">
            <v>0</v>
          </cell>
          <cell r="X894">
            <v>0</v>
          </cell>
          <cell r="Y894">
            <v>775062</v>
          </cell>
          <cell r="Z894">
            <v>8857245</v>
          </cell>
          <cell r="AA894">
            <v>9865600</v>
          </cell>
          <cell r="AB894" t="str">
            <v>ERCP</v>
          </cell>
          <cell r="AC894">
            <v>1101</v>
          </cell>
          <cell r="AD894">
            <v>2</v>
          </cell>
          <cell r="AE894">
            <v>456633</v>
          </cell>
        </row>
        <row r="895">
          <cell r="A895" t="str">
            <v>SMA</v>
          </cell>
          <cell r="B895">
            <v>5</v>
          </cell>
          <cell r="C895" t="str">
            <v>DRMN</v>
          </cell>
          <cell r="D895">
            <v>53</v>
          </cell>
          <cell r="E895">
            <v>1</v>
          </cell>
          <cell r="F895" t="str">
            <v xml:space="preserve">B </v>
          </cell>
          <cell r="G895">
            <v>5</v>
          </cell>
          <cell r="H895">
            <v>1207</v>
          </cell>
          <cell r="I895">
            <v>209718</v>
          </cell>
          <cell r="J895">
            <v>0</v>
          </cell>
          <cell r="K895">
            <v>0</v>
          </cell>
          <cell r="L895">
            <v>0</v>
          </cell>
          <cell r="M895">
            <v>0</v>
          </cell>
          <cell r="N895">
            <v>0</v>
          </cell>
          <cell r="O895">
            <v>4067570</v>
          </cell>
          <cell r="P895">
            <v>0</v>
          </cell>
          <cell r="Q895">
            <v>0</v>
          </cell>
          <cell r="R895">
            <v>46816</v>
          </cell>
          <cell r="S895">
            <v>0</v>
          </cell>
          <cell r="T895">
            <v>86344</v>
          </cell>
          <cell r="U895">
            <v>691529</v>
          </cell>
          <cell r="V895">
            <v>0</v>
          </cell>
          <cell r="W895">
            <v>0</v>
          </cell>
          <cell r="X895">
            <v>0</v>
          </cell>
          <cell r="Y895">
            <v>374505</v>
          </cell>
          <cell r="Z895">
            <v>4067570</v>
          </cell>
          <cell r="AA895">
            <v>4575235</v>
          </cell>
          <cell r="AB895" t="str">
            <v>ERCP</v>
          </cell>
          <cell r="AC895">
            <v>1101</v>
          </cell>
          <cell r="AD895">
            <v>2</v>
          </cell>
          <cell r="AE895">
            <v>209718</v>
          </cell>
        </row>
        <row r="896">
          <cell r="A896" t="str">
            <v>SMA</v>
          </cell>
          <cell r="B896">
            <v>5</v>
          </cell>
          <cell r="C896" t="str">
            <v>DRMN</v>
          </cell>
          <cell r="D896">
            <v>53</v>
          </cell>
          <cell r="E896">
            <v>1</v>
          </cell>
          <cell r="F896" t="str">
            <v xml:space="preserve">B </v>
          </cell>
          <cell r="G896">
            <v>6</v>
          </cell>
          <cell r="H896">
            <v>766</v>
          </cell>
          <cell r="I896">
            <v>182314</v>
          </cell>
          <cell r="J896">
            <v>0</v>
          </cell>
          <cell r="K896">
            <v>0</v>
          </cell>
          <cell r="L896">
            <v>0</v>
          </cell>
          <cell r="M896">
            <v>0</v>
          </cell>
          <cell r="N896">
            <v>0</v>
          </cell>
          <cell r="O896">
            <v>3535969</v>
          </cell>
          <cell r="P896">
            <v>0</v>
          </cell>
          <cell r="Q896">
            <v>0</v>
          </cell>
          <cell r="R896">
            <v>41372</v>
          </cell>
          <cell r="S896">
            <v>0</v>
          </cell>
          <cell r="T896">
            <v>71955</v>
          </cell>
          <cell r="U896">
            <v>601242</v>
          </cell>
          <cell r="V896">
            <v>0</v>
          </cell>
          <cell r="W896">
            <v>0</v>
          </cell>
          <cell r="X896">
            <v>0</v>
          </cell>
          <cell r="Y896">
            <v>226098</v>
          </cell>
          <cell r="Z896">
            <v>3535969</v>
          </cell>
          <cell r="AA896">
            <v>3875394</v>
          </cell>
          <cell r="AB896" t="str">
            <v>ERCP</v>
          </cell>
          <cell r="AC896">
            <v>1101</v>
          </cell>
          <cell r="AD896">
            <v>2</v>
          </cell>
          <cell r="AE896">
            <v>182314</v>
          </cell>
        </row>
        <row r="897">
          <cell r="A897" t="str">
            <v>SMA</v>
          </cell>
          <cell r="B897">
            <v>5</v>
          </cell>
          <cell r="C897" t="str">
            <v>DRMN</v>
          </cell>
          <cell r="D897">
            <v>53</v>
          </cell>
          <cell r="E897">
            <v>1</v>
          </cell>
          <cell r="F897" t="str">
            <v xml:space="preserve">B </v>
          </cell>
          <cell r="G897">
            <v>7</v>
          </cell>
          <cell r="H897">
            <v>204</v>
          </cell>
          <cell r="I897">
            <v>67105</v>
          </cell>
          <cell r="J897">
            <v>0</v>
          </cell>
          <cell r="K897">
            <v>0</v>
          </cell>
          <cell r="L897">
            <v>0</v>
          </cell>
          <cell r="M897">
            <v>0</v>
          </cell>
          <cell r="N897">
            <v>0</v>
          </cell>
          <cell r="O897">
            <v>1349605</v>
          </cell>
          <cell r="P897">
            <v>0</v>
          </cell>
          <cell r="Q897">
            <v>0</v>
          </cell>
          <cell r="R897">
            <v>13283</v>
          </cell>
          <cell r="S897">
            <v>0</v>
          </cell>
          <cell r="T897">
            <v>28796</v>
          </cell>
          <cell r="U897">
            <v>269991</v>
          </cell>
          <cell r="V897">
            <v>0</v>
          </cell>
          <cell r="W897">
            <v>0</v>
          </cell>
          <cell r="X897">
            <v>0</v>
          </cell>
          <cell r="Y897">
            <v>81862</v>
          </cell>
          <cell r="Z897">
            <v>1349605</v>
          </cell>
          <cell r="AA897">
            <v>1473546</v>
          </cell>
          <cell r="AB897" t="str">
            <v>ERCP</v>
          </cell>
          <cell r="AC897">
            <v>1101</v>
          </cell>
          <cell r="AD897">
            <v>2</v>
          </cell>
          <cell r="AE897">
            <v>67105</v>
          </cell>
        </row>
        <row r="898">
          <cell r="A898" t="str">
            <v>SMA</v>
          </cell>
          <cell r="B898">
            <v>5</v>
          </cell>
          <cell r="C898" t="str">
            <v>DRMN</v>
          </cell>
          <cell r="D898">
            <v>53</v>
          </cell>
          <cell r="E898">
            <v>1</v>
          </cell>
          <cell r="F898" t="str">
            <v xml:space="preserve">B </v>
          </cell>
          <cell r="G898">
            <v>8</v>
          </cell>
          <cell r="H898">
            <v>94</v>
          </cell>
          <cell r="I898">
            <v>36916</v>
          </cell>
          <cell r="J898">
            <v>0</v>
          </cell>
          <cell r="K898">
            <v>0</v>
          </cell>
          <cell r="L898">
            <v>0</v>
          </cell>
          <cell r="M898">
            <v>0</v>
          </cell>
          <cell r="N898">
            <v>0</v>
          </cell>
          <cell r="O898">
            <v>751633</v>
          </cell>
          <cell r="P898">
            <v>0</v>
          </cell>
          <cell r="Q898">
            <v>0</v>
          </cell>
          <cell r="R898">
            <v>7748</v>
          </cell>
          <cell r="S898">
            <v>0</v>
          </cell>
          <cell r="T898">
            <v>18650</v>
          </cell>
          <cell r="U898">
            <v>150341</v>
          </cell>
          <cell r="V898">
            <v>0</v>
          </cell>
          <cell r="W898">
            <v>0</v>
          </cell>
          <cell r="X898">
            <v>0</v>
          </cell>
          <cell r="Y898">
            <v>26748</v>
          </cell>
          <cell r="Z898">
            <v>751633</v>
          </cell>
          <cell r="AA898">
            <v>804779</v>
          </cell>
          <cell r="AB898" t="str">
            <v>ERCP</v>
          </cell>
          <cell r="AC898">
            <v>1101</v>
          </cell>
          <cell r="AD898">
            <v>2</v>
          </cell>
          <cell r="AE898">
            <v>36916</v>
          </cell>
        </row>
        <row r="899">
          <cell r="A899" t="str">
            <v>SMA</v>
          </cell>
          <cell r="B899">
            <v>5</v>
          </cell>
          <cell r="C899" t="str">
            <v>DRMN</v>
          </cell>
          <cell r="D899">
            <v>53</v>
          </cell>
          <cell r="E899">
            <v>1</v>
          </cell>
          <cell r="F899" t="str">
            <v xml:space="preserve">B </v>
          </cell>
          <cell r="G899">
            <v>9</v>
          </cell>
          <cell r="H899">
            <v>104</v>
          </cell>
          <cell r="I899">
            <v>61317</v>
          </cell>
          <cell r="J899">
            <v>0</v>
          </cell>
          <cell r="K899">
            <v>0</v>
          </cell>
          <cell r="L899">
            <v>0</v>
          </cell>
          <cell r="M899">
            <v>0</v>
          </cell>
          <cell r="N899">
            <v>0</v>
          </cell>
          <cell r="O899">
            <v>1315667</v>
          </cell>
          <cell r="P899">
            <v>0</v>
          </cell>
          <cell r="Q899">
            <v>0</v>
          </cell>
          <cell r="R899">
            <v>12546</v>
          </cell>
          <cell r="S899">
            <v>0</v>
          </cell>
          <cell r="T899">
            <v>36666</v>
          </cell>
          <cell r="U899">
            <v>328949</v>
          </cell>
          <cell r="V899">
            <v>0</v>
          </cell>
          <cell r="W899">
            <v>0</v>
          </cell>
          <cell r="X899">
            <v>0</v>
          </cell>
          <cell r="Y899">
            <v>46819</v>
          </cell>
          <cell r="Z899">
            <v>1315667</v>
          </cell>
          <cell r="AA899">
            <v>1411698</v>
          </cell>
          <cell r="AB899" t="str">
            <v>ERCP</v>
          </cell>
          <cell r="AC899">
            <v>1101</v>
          </cell>
          <cell r="AD899">
            <v>2</v>
          </cell>
          <cell r="AE899">
            <v>61317</v>
          </cell>
        </row>
        <row r="900">
          <cell r="A900" t="str">
            <v>SMA</v>
          </cell>
          <cell r="B900">
            <v>5</v>
          </cell>
          <cell r="C900" t="str">
            <v>DRMN</v>
          </cell>
          <cell r="D900">
            <v>53</v>
          </cell>
          <cell r="E900">
            <v>1</v>
          </cell>
          <cell r="F900" t="str">
            <v xml:space="preserve">B </v>
          </cell>
          <cell r="G900">
            <v>10</v>
          </cell>
          <cell r="H900">
            <v>31</v>
          </cell>
          <cell r="I900">
            <v>65655</v>
          </cell>
          <cell r="J900">
            <v>0</v>
          </cell>
          <cell r="K900">
            <v>0</v>
          </cell>
          <cell r="L900">
            <v>0</v>
          </cell>
          <cell r="M900">
            <v>0</v>
          </cell>
          <cell r="N900">
            <v>0</v>
          </cell>
          <cell r="O900">
            <v>1407501</v>
          </cell>
          <cell r="P900">
            <v>0</v>
          </cell>
          <cell r="Q900">
            <v>0</v>
          </cell>
          <cell r="R900">
            <v>4189</v>
          </cell>
          <cell r="S900">
            <v>0</v>
          </cell>
          <cell r="T900">
            <v>0</v>
          </cell>
          <cell r="U900">
            <v>351875</v>
          </cell>
          <cell r="V900">
            <v>0</v>
          </cell>
          <cell r="W900">
            <v>0</v>
          </cell>
          <cell r="X900">
            <v>0</v>
          </cell>
          <cell r="Y900">
            <v>9593</v>
          </cell>
          <cell r="Z900">
            <v>1407501</v>
          </cell>
          <cell r="AA900">
            <v>1421283</v>
          </cell>
          <cell r="AB900" t="str">
            <v>ERCP</v>
          </cell>
          <cell r="AC900">
            <v>1101</v>
          </cell>
          <cell r="AD900">
            <v>2</v>
          </cell>
          <cell r="AE900">
            <v>65655</v>
          </cell>
        </row>
        <row r="901">
          <cell r="A901" t="str">
            <v>SMA</v>
          </cell>
          <cell r="B901">
            <v>5</v>
          </cell>
          <cell r="C901" t="str">
            <v>DRMN</v>
          </cell>
          <cell r="D901">
            <v>53</v>
          </cell>
          <cell r="E901">
            <v>1</v>
          </cell>
          <cell r="F901" t="str">
            <v xml:space="preserve">B </v>
          </cell>
          <cell r="G901">
            <v>11</v>
          </cell>
          <cell r="H901">
            <v>937</v>
          </cell>
          <cell r="I901">
            <v>20517</v>
          </cell>
          <cell r="J901">
            <v>0</v>
          </cell>
          <cell r="K901">
            <v>0</v>
          </cell>
          <cell r="L901">
            <v>0</v>
          </cell>
          <cell r="M901">
            <v>0</v>
          </cell>
          <cell r="N901">
            <v>0</v>
          </cell>
          <cell r="O901">
            <v>116087</v>
          </cell>
          <cell r="P901">
            <v>0</v>
          </cell>
          <cell r="Q901">
            <v>0</v>
          </cell>
          <cell r="R901">
            <v>2080</v>
          </cell>
          <cell r="S901">
            <v>1380</v>
          </cell>
          <cell r="T901">
            <v>19001</v>
          </cell>
          <cell r="U901">
            <v>0</v>
          </cell>
          <cell r="V901">
            <v>0</v>
          </cell>
          <cell r="W901">
            <v>0</v>
          </cell>
          <cell r="X901">
            <v>0</v>
          </cell>
          <cell r="Y901">
            <v>48555</v>
          </cell>
          <cell r="Z901">
            <v>116087</v>
          </cell>
          <cell r="AA901">
            <v>187103</v>
          </cell>
          <cell r="AB901" t="str">
            <v>ERCP</v>
          </cell>
          <cell r="AC901">
            <v>1101</v>
          </cell>
          <cell r="AD901">
            <v>2</v>
          </cell>
          <cell r="AE901">
            <v>13963</v>
          </cell>
        </row>
        <row r="902">
          <cell r="A902" t="str">
            <v>SMA</v>
          </cell>
          <cell r="B902">
            <v>5</v>
          </cell>
          <cell r="C902" t="str">
            <v>DRMN</v>
          </cell>
          <cell r="D902">
            <v>53</v>
          </cell>
          <cell r="E902">
            <v>1</v>
          </cell>
          <cell r="F902" t="str">
            <v xml:space="preserve">B </v>
          </cell>
          <cell r="G902">
            <v>12</v>
          </cell>
          <cell r="H902">
            <v>976</v>
          </cell>
          <cell r="I902">
            <v>59072</v>
          </cell>
          <cell r="J902">
            <v>0</v>
          </cell>
          <cell r="K902">
            <v>0</v>
          </cell>
          <cell r="L902">
            <v>0</v>
          </cell>
          <cell r="M902">
            <v>0</v>
          </cell>
          <cell r="N902">
            <v>0</v>
          </cell>
          <cell r="O902">
            <v>542122</v>
          </cell>
          <cell r="P902">
            <v>0</v>
          </cell>
          <cell r="Q902">
            <v>0</v>
          </cell>
          <cell r="R902">
            <v>5740</v>
          </cell>
          <cell r="S902">
            <v>0</v>
          </cell>
          <cell r="T902">
            <v>16760</v>
          </cell>
          <cell r="U902">
            <v>92213</v>
          </cell>
          <cell r="V902">
            <v>0</v>
          </cell>
          <cell r="W902">
            <v>0</v>
          </cell>
          <cell r="X902">
            <v>0</v>
          </cell>
          <cell r="Y902">
            <v>113484</v>
          </cell>
          <cell r="Z902">
            <v>542122</v>
          </cell>
          <cell r="AA902">
            <v>678106</v>
          </cell>
          <cell r="AB902" t="str">
            <v>ERCP</v>
          </cell>
          <cell r="AC902">
            <v>1101</v>
          </cell>
          <cell r="AD902">
            <v>2</v>
          </cell>
          <cell r="AE902">
            <v>59072</v>
          </cell>
        </row>
        <row r="903">
          <cell r="A903" t="str">
            <v>SMA</v>
          </cell>
          <cell r="B903">
            <v>5</v>
          </cell>
          <cell r="C903" t="str">
            <v>DRMN</v>
          </cell>
          <cell r="D903">
            <v>53</v>
          </cell>
          <cell r="E903">
            <v>1</v>
          </cell>
          <cell r="F903" t="str">
            <v xml:space="preserve">B </v>
          </cell>
          <cell r="G903">
            <v>13</v>
          </cell>
          <cell r="H903">
            <v>76</v>
          </cell>
          <cell r="I903">
            <v>8747</v>
          </cell>
          <cell r="J903">
            <v>0</v>
          </cell>
          <cell r="K903">
            <v>0</v>
          </cell>
          <cell r="L903">
            <v>0</v>
          </cell>
          <cell r="M903">
            <v>0</v>
          </cell>
          <cell r="N903">
            <v>0</v>
          </cell>
          <cell r="O903">
            <v>112891</v>
          </cell>
          <cell r="P903">
            <v>0</v>
          </cell>
          <cell r="Q903">
            <v>0</v>
          </cell>
          <cell r="R903">
            <v>952</v>
          </cell>
          <cell r="S903">
            <v>0</v>
          </cell>
          <cell r="T903">
            <v>2415</v>
          </cell>
          <cell r="U903">
            <v>19193</v>
          </cell>
          <cell r="V903">
            <v>0</v>
          </cell>
          <cell r="W903">
            <v>0</v>
          </cell>
          <cell r="X903">
            <v>0</v>
          </cell>
          <cell r="Y903">
            <v>18904</v>
          </cell>
          <cell r="Z903">
            <v>112891</v>
          </cell>
          <cell r="AA903">
            <v>135162</v>
          </cell>
          <cell r="AB903" t="str">
            <v>ERCP</v>
          </cell>
          <cell r="AC903">
            <v>1101</v>
          </cell>
          <cell r="AD903">
            <v>2</v>
          </cell>
          <cell r="AE903">
            <v>8747</v>
          </cell>
        </row>
        <row r="904">
          <cell r="A904" t="str">
            <v>SMA</v>
          </cell>
          <cell r="B904">
            <v>5</v>
          </cell>
          <cell r="C904" t="str">
            <v>DRMN</v>
          </cell>
          <cell r="D904">
            <v>53</v>
          </cell>
          <cell r="E904">
            <v>1</v>
          </cell>
          <cell r="F904" t="str">
            <v xml:space="preserve">B </v>
          </cell>
          <cell r="G904">
            <v>14</v>
          </cell>
          <cell r="H904">
            <v>6</v>
          </cell>
          <cell r="I904">
            <v>890</v>
          </cell>
          <cell r="J904">
            <v>0</v>
          </cell>
          <cell r="K904">
            <v>0</v>
          </cell>
          <cell r="L904">
            <v>0</v>
          </cell>
          <cell r="M904">
            <v>0</v>
          </cell>
          <cell r="N904">
            <v>0</v>
          </cell>
          <cell r="O904">
            <v>11264</v>
          </cell>
          <cell r="P904">
            <v>0</v>
          </cell>
          <cell r="Q904">
            <v>0</v>
          </cell>
          <cell r="R904">
            <v>24</v>
          </cell>
          <cell r="S904">
            <v>0</v>
          </cell>
          <cell r="T904">
            <v>0</v>
          </cell>
          <cell r="U904">
            <v>1916</v>
          </cell>
          <cell r="V904">
            <v>0</v>
          </cell>
          <cell r="W904">
            <v>0</v>
          </cell>
          <cell r="X904">
            <v>0</v>
          </cell>
          <cell r="Y904">
            <v>2780</v>
          </cell>
          <cell r="Z904">
            <v>11264</v>
          </cell>
          <cell r="AA904">
            <v>14068</v>
          </cell>
          <cell r="AB904" t="str">
            <v>ERCP</v>
          </cell>
          <cell r="AC904">
            <v>1101</v>
          </cell>
          <cell r="AD904">
            <v>2</v>
          </cell>
          <cell r="AE904">
            <v>890</v>
          </cell>
        </row>
        <row r="905">
          <cell r="A905" t="str">
            <v>SMA</v>
          </cell>
          <cell r="B905">
            <v>5</v>
          </cell>
          <cell r="C905" t="str">
            <v>DRMN</v>
          </cell>
          <cell r="D905">
            <v>53</v>
          </cell>
          <cell r="E905">
            <v>1</v>
          </cell>
          <cell r="F905" t="str">
            <v xml:space="preserve">B </v>
          </cell>
          <cell r="G905">
            <v>15</v>
          </cell>
          <cell r="H905">
            <v>14</v>
          </cell>
          <cell r="I905">
            <v>3956</v>
          </cell>
          <cell r="J905">
            <v>0</v>
          </cell>
          <cell r="K905">
            <v>0</v>
          </cell>
          <cell r="L905">
            <v>0</v>
          </cell>
          <cell r="M905">
            <v>0</v>
          </cell>
          <cell r="N905">
            <v>0</v>
          </cell>
          <cell r="O905">
            <v>65209</v>
          </cell>
          <cell r="P905">
            <v>0</v>
          </cell>
          <cell r="Q905">
            <v>0</v>
          </cell>
          <cell r="R905">
            <v>377</v>
          </cell>
          <cell r="S905">
            <v>0</v>
          </cell>
          <cell r="T905">
            <v>440</v>
          </cell>
          <cell r="U905">
            <v>13148</v>
          </cell>
          <cell r="V905">
            <v>0</v>
          </cell>
          <cell r="W905">
            <v>0</v>
          </cell>
          <cell r="X905">
            <v>0</v>
          </cell>
          <cell r="Y905">
            <v>7641</v>
          </cell>
          <cell r="Z905">
            <v>65209</v>
          </cell>
          <cell r="AA905">
            <v>73667</v>
          </cell>
          <cell r="AB905" t="str">
            <v>ERCP</v>
          </cell>
          <cell r="AC905">
            <v>1101</v>
          </cell>
          <cell r="AD905">
            <v>2</v>
          </cell>
          <cell r="AE905">
            <v>3956</v>
          </cell>
        </row>
        <row r="906">
          <cell r="A906" t="str">
            <v>SMA</v>
          </cell>
          <cell r="B906">
            <v>5</v>
          </cell>
          <cell r="C906" t="str">
            <v>DRMN</v>
          </cell>
          <cell r="D906">
            <v>53</v>
          </cell>
          <cell r="E906">
            <v>2</v>
          </cell>
          <cell r="F906" t="str">
            <v>A4</v>
          </cell>
          <cell r="G906">
            <v>22</v>
          </cell>
          <cell r="H906">
            <v>1</v>
          </cell>
          <cell r="I906">
            <v>672993</v>
          </cell>
          <cell r="J906">
            <v>71598</v>
          </cell>
          <cell r="K906">
            <v>601395</v>
          </cell>
          <cell r="L906">
            <v>1833</v>
          </cell>
          <cell r="M906">
            <v>1323</v>
          </cell>
          <cell r="N906">
            <v>1500</v>
          </cell>
          <cell r="O906">
            <v>4855900</v>
          </cell>
          <cell r="P906">
            <v>4019752</v>
          </cell>
          <cell r="Q906">
            <v>256450</v>
          </cell>
          <cell r="R906">
            <v>6798</v>
          </cell>
          <cell r="S906">
            <v>0</v>
          </cell>
          <cell r="T906">
            <v>0</v>
          </cell>
          <cell r="U906">
            <v>2283025</v>
          </cell>
          <cell r="V906">
            <v>0</v>
          </cell>
          <cell r="W906">
            <v>0</v>
          </cell>
          <cell r="X906">
            <v>0</v>
          </cell>
          <cell r="Y906">
            <v>2454</v>
          </cell>
          <cell r="Z906">
            <v>9132102</v>
          </cell>
          <cell r="AA906">
            <v>9141354</v>
          </cell>
          <cell r="AB906" t="str">
            <v>ERCP</v>
          </cell>
          <cell r="AC906">
            <v>1101</v>
          </cell>
          <cell r="AD906">
            <v>2</v>
          </cell>
          <cell r="AE906">
            <v>672993</v>
          </cell>
        </row>
        <row r="907">
          <cell r="A907" t="str">
            <v>SMA</v>
          </cell>
          <cell r="B907">
            <v>5</v>
          </cell>
          <cell r="C907" t="str">
            <v>DRMN</v>
          </cell>
          <cell r="D907">
            <v>53</v>
          </cell>
          <cell r="E907">
            <v>2</v>
          </cell>
          <cell r="F907" t="str">
            <v>A4</v>
          </cell>
          <cell r="G907">
            <v>21</v>
          </cell>
          <cell r="H907">
            <v>14</v>
          </cell>
          <cell r="I907">
            <v>1477304</v>
          </cell>
          <cell r="J907">
            <v>11045</v>
          </cell>
          <cell r="K907">
            <v>1466259</v>
          </cell>
          <cell r="L907">
            <v>7370</v>
          </cell>
          <cell r="M907">
            <v>7240</v>
          </cell>
          <cell r="N907">
            <v>0</v>
          </cell>
          <cell r="O907">
            <v>10115159</v>
          </cell>
          <cell r="P907">
            <v>5269614</v>
          </cell>
          <cell r="Q907">
            <v>361175</v>
          </cell>
          <cell r="R907">
            <v>133692</v>
          </cell>
          <cell r="S907">
            <v>0</v>
          </cell>
          <cell r="T907">
            <v>747052</v>
          </cell>
          <cell r="U907">
            <v>3936489</v>
          </cell>
          <cell r="V907">
            <v>0</v>
          </cell>
          <cell r="W907">
            <v>0</v>
          </cell>
          <cell r="X907">
            <v>0</v>
          </cell>
          <cell r="Y907">
            <v>17266</v>
          </cell>
          <cell r="Z907">
            <v>15745948</v>
          </cell>
          <cell r="AA907">
            <v>16643958</v>
          </cell>
          <cell r="AB907" t="str">
            <v>ERCP</v>
          </cell>
          <cell r="AC907">
            <v>1101</v>
          </cell>
          <cell r="AD907">
            <v>2</v>
          </cell>
          <cell r="AE907">
            <v>1477304</v>
          </cell>
        </row>
        <row r="908">
          <cell r="A908" t="str">
            <v>SMA</v>
          </cell>
          <cell r="B908">
            <v>5</v>
          </cell>
          <cell r="C908" t="str">
            <v>DRMN</v>
          </cell>
          <cell r="D908">
            <v>53</v>
          </cell>
          <cell r="E908">
            <v>2</v>
          </cell>
          <cell r="F908" t="str">
            <v>A4</v>
          </cell>
          <cell r="G908">
            <v>20</v>
          </cell>
          <cell r="H908">
            <v>39</v>
          </cell>
          <cell r="I908">
            <v>914965</v>
          </cell>
          <cell r="J908">
            <v>0</v>
          </cell>
          <cell r="K908">
            <v>0</v>
          </cell>
          <cell r="L908">
            <v>4923</v>
          </cell>
          <cell r="M908">
            <v>0</v>
          </cell>
          <cell r="N908">
            <v>0</v>
          </cell>
          <cell r="O908">
            <v>10498920</v>
          </cell>
          <cell r="P908">
            <v>3853068</v>
          </cell>
          <cell r="Q908">
            <v>864340</v>
          </cell>
          <cell r="R908">
            <v>186222</v>
          </cell>
          <cell r="S908">
            <v>0</v>
          </cell>
          <cell r="T908">
            <v>2288620</v>
          </cell>
          <cell r="U908">
            <v>3891355</v>
          </cell>
          <cell r="V908">
            <v>0</v>
          </cell>
          <cell r="W908">
            <v>349069</v>
          </cell>
          <cell r="X908">
            <v>0</v>
          </cell>
          <cell r="Y908">
            <v>31745</v>
          </cell>
          <cell r="Z908">
            <v>15565397</v>
          </cell>
          <cell r="AA908">
            <v>18071984</v>
          </cell>
          <cell r="AB908" t="str">
            <v>ERCP</v>
          </cell>
          <cell r="AC908">
            <v>1101</v>
          </cell>
          <cell r="AD908">
            <v>2</v>
          </cell>
          <cell r="AE908">
            <v>914965</v>
          </cell>
        </row>
        <row r="909">
          <cell r="A909" t="str">
            <v>SMA</v>
          </cell>
          <cell r="B909">
            <v>5</v>
          </cell>
          <cell r="C909" t="str">
            <v>DRMN</v>
          </cell>
          <cell r="D909">
            <v>53</v>
          </cell>
          <cell r="E909">
            <v>2</v>
          </cell>
          <cell r="F909" t="str">
            <v xml:space="preserve">B </v>
          </cell>
          <cell r="G909">
            <v>0</v>
          </cell>
          <cell r="H909">
            <v>160</v>
          </cell>
          <cell r="I909">
            <v>94259</v>
          </cell>
          <cell r="J909">
            <v>0</v>
          </cell>
          <cell r="K909">
            <v>0</v>
          </cell>
          <cell r="L909">
            <v>0</v>
          </cell>
          <cell r="M909">
            <v>0</v>
          </cell>
          <cell r="N909">
            <v>0</v>
          </cell>
          <cell r="O909">
            <v>1963557</v>
          </cell>
          <cell r="P909">
            <v>0</v>
          </cell>
          <cell r="Q909">
            <v>0</v>
          </cell>
          <cell r="R909">
            <v>31215</v>
          </cell>
          <cell r="S909">
            <v>0</v>
          </cell>
          <cell r="T909">
            <v>78438</v>
          </cell>
          <cell r="U909">
            <v>466997</v>
          </cell>
          <cell r="V909">
            <v>0</v>
          </cell>
          <cell r="W909">
            <v>0</v>
          </cell>
          <cell r="X909">
            <v>0</v>
          </cell>
          <cell r="Y909">
            <v>75855</v>
          </cell>
          <cell r="Z909">
            <v>1963557</v>
          </cell>
          <cell r="AA909">
            <v>2149065</v>
          </cell>
          <cell r="AB909" t="str">
            <v>ERCP</v>
          </cell>
          <cell r="AC909">
            <v>1101</v>
          </cell>
          <cell r="AD909">
            <v>2</v>
          </cell>
          <cell r="AE909">
            <v>91968</v>
          </cell>
        </row>
        <row r="910">
          <cell r="A910" t="str">
            <v>SMA</v>
          </cell>
          <cell r="B910">
            <v>5</v>
          </cell>
          <cell r="C910" t="str">
            <v>DRMN</v>
          </cell>
          <cell r="D910">
            <v>53</v>
          </cell>
          <cell r="E910">
            <v>3</v>
          </cell>
          <cell r="F910" t="str">
            <v>A4</v>
          </cell>
          <cell r="G910">
            <v>21</v>
          </cell>
          <cell r="H910">
            <v>1</v>
          </cell>
          <cell r="I910">
            <v>8930</v>
          </cell>
          <cell r="J910">
            <v>650</v>
          </cell>
          <cell r="K910">
            <v>8280</v>
          </cell>
          <cell r="L910">
            <v>50</v>
          </cell>
          <cell r="M910">
            <v>50</v>
          </cell>
          <cell r="N910">
            <v>0</v>
          </cell>
          <cell r="O910">
            <v>93424</v>
          </cell>
          <cell r="P910">
            <v>34533</v>
          </cell>
          <cell r="Q910">
            <v>1840</v>
          </cell>
          <cell r="R910">
            <v>0</v>
          </cell>
          <cell r="S910">
            <v>0</v>
          </cell>
          <cell r="T910">
            <v>0</v>
          </cell>
          <cell r="U910">
            <v>32449</v>
          </cell>
          <cell r="V910">
            <v>0</v>
          </cell>
          <cell r="W910">
            <v>0</v>
          </cell>
          <cell r="X910">
            <v>0</v>
          </cell>
          <cell r="Y910">
            <v>2454</v>
          </cell>
          <cell r="Z910">
            <v>129797</v>
          </cell>
          <cell r="AA910">
            <v>132251</v>
          </cell>
          <cell r="AB910" t="str">
            <v>ERCP</v>
          </cell>
          <cell r="AC910">
            <v>1101</v>
          </cell>
          <cell r="AD910">
            <v>2</v>
          </cell>
          <cell r="AE910">
            <v>8930</v>
          </cell>
        </row>
        <row r="911">
          <cell r="A911" t="str">
            <v>SMA</v>
          </cell>
          <cell r="B911">
            <v>5</v>
          </cell>
          <cell r="C911" t="str">
            <v>DRMN</v>
          </cell>
          <cell r="D911">
            <v>53</v>
          </cell>
          <cell r="E911">
            <v>3</v>
          </cell>
          <cell r="F911" t="str">
            <v>A4</v>
          </cell>
          <cell r="G911">
            <v>20</v>
          </cell>
          <cell r="H911">
            <v>10</v>
          </cell>
          <cell r="I911">
            <v>112064</v>
          </cell>
          <cell r="J911">
            <v>0</v>
          </cell>
          <cell r="K911">
            <v>0</v>
          </cell>
          <cell r="L911">
            <v>431</v>
          </cell>
          <cell r="M911">
            <v>0</v>
          </cell>
          <cell r="N911">
            <v>0</v>
          </cell>
          <cell r="O911">
            <v>1285899</v>
          </cell>
          <cell r="P911">
            <v>337328</v>
          </cell>
          <cell r="Q911">
            <v>17408</v>
          </cell>
          <cell r="R911">
            <v>4820</v>
          </cell>
          <cell r="S911">
            <v>0</v>
          </cell>
          <cell r="T911">
            <v>0</v>
          </cell>
          <cell r="U911">
            <v>411724</v>
          </cell>
          <cell r="V911">
            <v>0</v>
          </cell>
          <cell r="W911">
            <v>6261</v>
          </cell>
          <cell r="X911">
            <v>0</v>
          </cell>
          <cell r="Y911">
            <v>19444</v>
          </cell>
          <cell r="Z911">
            <v>1646896</v>
          </cell>
          <cell r="AA911">
            <v>1671160</v>
          </cell>
          <cell r="AB911" t="str">
            <v>ERCP</v>
          </cell>
          <cell r="AC911">
            <v>1101</v>
          </cell>
          <cell r="AD911">
            <v>2</v>
          </cell>
          <cell r="AE911">
            <v>112064</v>
          </cell>
        </row>
        <row r="912">
          <cell r="A912" t="str">
            <v>SMA</v>
          </cell>
          <cell r="B912">
            <v>5</v>
          </cell>
          <cell r="C912" t="str">
            <v>DRMN</v>
          </cell>
          <cell r="D912">
            <v>53</v>
          </cell>
          <cell r="E912">
            <v>3</v>
          </cell>
          <cell r="F912" t="str">
            <v xml:space="preserve">B </v>
          </cell>
          <cell r="G912">
            <v>0</v>
          </cell>
          <cell r="H912">
            <v>3066</v>
          </cell>
          <cell r="I912">
            <v>608607</v>
          </cell>
          <cell r="J912">
            <v>0</v>
          </cell>
          <cell r="K912">
            <v>0</v>
          </cell>
          <cell r="L912">
            <v>0</v>
          </cell>
          <cell r="M912">
            <v>0</v>
          </cell>
          <cell r="N912">
            <v>0</v>
          </cell>
          <cell r="O912">
            <v>12668821</v>
          </cell>
          <cell r="P912">
            <v>0</v>
          </cell>
          <cell r="Q912">
            <v>0</v>
          </cell>
          <cell r="R912">
            <v>150429</v>
          </cell>
          <cell r="S912">
            <v>0</v>
          </cell>
          <cell r="T912">
            <v>916728</v>
          </cell>
          <cell r="U912">
            <v>3138525</v>
          </cell>
          <cell r="V912">
            <v>0</v>
          </cell>
          <cell r="W912">
            <v>0</v>
          </cell>
          <cell r="X912">
            <v>0</v>
          </cell>
          <cell r="Y912">
            <v>895914</v>
          </cell>
          <cell r="Z912">
            <v>12668821</v>
          </cell>
          <cell r="AA912">
            <v>14631892</v>
          </cell>
          <cell r="AB912" t="str">
            <v>ERCP</v>
          </cell>
          <cell r="AC912">
            <v>1101</v>
          </cell>
          <cell r="AD912">
            <v>2</v>
          </cell>
          <cell r="AE912">
            <v>585415</v>
          </cell>
        </row>
        <row r="913">
          <cell r="A913" t="str">
            <v>SMA</v>
          </cell>
          <cell r="B913">
            <v>5</v>
          </cell>
          <cell r="C913" t="str">
            <v>DRMN</v>
          </cell>
          <cell r="D913">
            <v>53</v>
          </cell>
          <cell r="E913">
            <v>4</v>
          </cell>
          <cell r="F913" t="str">
            <v>A4</v>
          </cell>
          <cell r="G913">
            <v>21</v>
          </cell>
          <cell r="H913">
            <v>2</v>
          </cell>
          <cell r="I913">
            <v>30413</v>
          </cell>
          <cell r="J913">
            <v>135</v>
          </cell>
          <cell r="K913">
            <v>30278</v>
          </cell>
          <cell r="L913">
            <v>1141</v>
          </cell>
          <cell r="M913">
            <v>713</v>
          </cell>
          <cell r="N913">
            <v>0</v>
          </cell>
          <cell r="O913">
            <v>137553</v>
          </cell>
          <cell r="P913">
            <v>996942</v>
          </cell>
          <cell r="Q913">
            <v>826</v>
          </cell>
          <cell r="R913">
            <v>0</v>
          </cell>
          <cell r="S913">
            <v>0</v>
          </cell>
          <cell r="T913">
            <v>0</v>
          </cell>
          <cell r="U913">
            <v>0</v>
          </cell>
          <cell r="V913">
            <v>0</v>
          </cell>
          <cell r="W913">
            <v>0</v>
          </cell>
          <cell r="X913">
            <v>0</v>
          </cell>
          <cell r="Y913">
            <v>0</v>
          </cell>
          <cell r="Z913">
            <v>1135321</v>
          </cell>
          <cell r="AA913">
            <v>1135321</v>
          </cell>
          <cell r="AB913" t="str">
            <v>ERCP</v>
          </cell>
          <cell r="AC913">
            <v>1101</v>
          </cell>
          <cell r="AD913">
            <v>2</v>
          </cell>
          <cell r="AE913">
            <v>30413</v>
          </cell>
        </row>
        <row r="914">
          <cell r="A914" t="str">
            <v>SMA</v>
          </cell>
          <cell r="B914">
            <v>5</v>
          </cell>
          <cell r="C914" t="str">
            <v>DRMN</v>
          </cell>
          <cell r="D914">
            <v>53</v>
          </cell>
          <cell r="E914">
            <v>4</v>
          </cell>
          <cell r="F914" t="str">
            <v>A4</v>
          </cell>
          <cell r="G914">
            <v>20</v>
          </cell>
          <cell r="H914">
            <v>13</v>
          </cell>
          <cell r="I914">
            <v>211664</v>
          </cell>
          <cell r="J914">
            <v>0</v>
          </cell>
          <cell r="K914">
            <v>0</v>
          </cell>
          <cell r="L914">
            <v>809</v>
          </cell>
          <cell r="M914">
            <v>0</v>
          </cell>
          <cell r="N914">
            <v>0</v>
          </cell>
          <cell r="O914">
            <v>1639337</v>
          </cell>
          <cell r="P914">
            <v>427152</v>
          </cell>
          <cell r="Q914">
            <v>126607</v>
          </cell>
          <cell r="R914">
            <v>13734</v>
          </cell>
          <cell r="S914">
            <v>0</v>
          </cell>
          <cell r="T914">
            <v>17330</v>
          </cell>
          <cell r="U914">
            <v>0</v>
          </cell>
          <cell r="V914">
            <v>0</v>
          </cell>
          <cell r="W914">
            <v>35376</v>
          </cell>
          <cell r="X914">
            <v>0</v>
          </cell>
          <cell r="Y914">
            <v>0</v>
          </cell>
          <cell r="Z914">
            <v>2228472</v>
          </cell>
          <cell r="AA914">
            <v>2259536</v>
          </cell>
          <cell r="AB914" t="str">
            <v>ERCP</v>
          </cell>
          <cell r="AC914">
            <v>1101</v>
          </cell>
          <cell r="AD914">
            <v>2</v>
          </cell>
          <cell r="AE914">
            <v>211664</v>
          </cell>
        </row>
        <row r="915">
          <cell r="A915" t="str">
            <v>SMA</v>
          </cell>
          <cell r="B915">
            <v>5</v>
          </cell>
          <cell r="C915" t="str">
            <v>DRMN</v>
          </cell>
          <cell r="D915">
            <v>53</v>
          </cell>
          <cell r="E915">
            <v>4</v>
          </cell>
          <cell r="F915" t="str">
            <v xml:space="preserve">B </v>
          </cell>
          <cell r="G915">
            <v>0</v>
          </cell>
          <cell r="H915">
            <v>139</v>
          </cell>
          <cell r="I915">
            <v>47537</v>
          </cell>
          <cell r="J915">
            <v>0</v>
          </cell>
          <cell r="K915">
            <v>0</v>
          </cell>
          <cell r="L915">
            <v>0</v>
          </cell>
          <cell r="M915">
            <v>0</v>
          </cell>
          <cell r="N915">
            <v>0</v>
          </cell>
          <cell r="O915">
            <v>465309</v>
          </cell>
          <cell r="P915">
            <v>0</v>
          </cell>
          <cell r="Q915">
            <v>0</v>
          </cell>
          <cell r="R915">
            <v>0</v>
          </cell>
          <cell r="S915">
            <v>0</v>
          </cell>
          <cell r="T915">
            <v>9882</v>
          </cell>
          <cell r="U915">
            <v>0</v>
          </cell>
          <cell r="V915">
            <v>5927</v>
          </cell>
          <cell r="W915">
            <v>0</v>
          </cell>
          <cell r="X915">
            <v>0</v>
          </cell>
          <cell r="Y915">
            <v>0</v>
          </cell>
          <cell r="Z915">
            <v>465309</v>
          </cell>
          <cell r="AA915">
            <v>481118</v>
          </cell>
          <cell r="AB915" t="str">
            <v>ERCP</v>
          </cell>
          <cell r="AC915">
            <v>1101</v>
          </cell>
          <cell r="AD915">
            <v>2</v>
          </cell>
          <cell r="AE915">
            <v>46355</v>
          </cell>
        </row>
        <row r="916">
          <cell r="A916" t="str">
            <v>SMA</v>
          </cell>
          <cell r="B916">
            <v>5</v>
          </cell>
          <cell r="C916" t="str">
            <v>DRMN</v>
          </cell>
          <cell r="D916">
            <v>53</v>
          </cell>
          <cell r="E916">
            <v>5</v>
          </cell>
          <cell r="F916" t="str">
            <v>A4</v>
          </cell>
          <cell r="G916">
            <v>20</v>
          </cell>
          <cell r="H916">
            <v>5</v>
          </cell>
          <cell r="I916">
            <v>40253</v>
          </cell>
          <cell r="J916">
            <v>0</v>
          </cell>
          <cell r="K916">
            <v>0</v>
          </cell>
          <cell r="L916">
            <v>215</v>
          </cell>
          <cell r="M916">
            <v>0</v>
          </cell>
          <cell r="N916">
            <v>0</v>
          </cell>
          <cell r="O916">
            <v>430867</v>
          </cell>
          <cell r="P916">
            <v>161620</v>
          </cell>
          <cell r="Q916">
            <v>64181</v>
          </cell>
          <cell r="R916">
            <v>5348</v>
          </cell>
          <cell r="S916">
            <v>0</v>
          </cell>
          <cell r="T916">
            <v>0</v>
          </cell>
          <cell r="U916">
            <v>143547</v>
          </cell>
          <cell r="V916">
            <v>0</v>
          </cell>
          <cell r="W916">
            <v>37176</v>
          </cell>
          <cell r="X916">
            <v>0</v>
          </cell>
          <cell r="Y916">
            <v>0</v>
          </cell>
          <cell r="Z916">
            <v>693844</v>
          </cell>
          <cell r="AA916">
            <v>699192</v>
          </cell>
          <cell r="AB916" t="str">
            <v>ERCP</v>
          </cell>
          <cell r="AC916">
            <v>1101</v>
          </cell>
          <cell r="AD916">
            <v>2</v>
          </cell>
          <cell r="AE916">
            <v>40253</v>
          </cell>
        </row>
        <row r="917">
          <cell r="A917" t="str">
            <v>SMA</v>
          </cell>
          <cell r="B917">
            <v>5</v>
          </cell>
          <cell r="C917" t="str">
            <v>DRMN</v>
          </cell>
          <cell r="D917">
            <v>53</v>
          </cell>
          <cell r="E917">
            <v>5</v>
          </cell>
          <cell r="F917" t="str">
            <v xml:space="preserve">B </v>
          </cell>
          <cell r="G917">
            <v>0</v>
          </cell>
          <cell r="H917">
            <v>377</v>
          </cell>
          <cell r="I917">
            <v>194153</v>
          </cell>
          <cell r="J917">
            <v>0</v>
          </cell>
          <cell r="K917">
            <v>0</v>
          </cell>
          <cell r="L917">
            <v>0</v>
          </cell>
          <cell r="M917">
            <v>0</v>
          </cell>
          <cell r="N917">
            <v>0</v>
          </cell>
          <cell r="O917">
            <v>3795381</v>
          </cell>
          <cell r="P917">
            <v>0</v>
          </cell>
          <cell r="Q917">
            <v>0</v>
          </cell>
          <cell r="R917">
            <v>44304</v>
          </cell>
          <cell r="S917">
            <v>0</v>
          </cell>
          <cell r="T917">
            <v>643683</v>
          </cell>
          <cell r="U917">
            <v>763921</v>
          </cell>
          <cell r="V917">
            <v>94</v>
          </cell>
          <cell r="W917">
            <v>0</v>
          </cell>
          <cell r="X917">
            <v>0</v>
          </cell>
          <cell r="Y917">
            <v>0</v>
          </cell>
          <cell r="Z917">
            <v>3795381</v>
          </cell>
          <cell r="AA917">
            <v>4483462</v>
          </cell>
          <cell r="AB917" t="str">
            <v>ERCP</v>
          </cell>
          <cell r="AC917">
            <v>1101</v>
          </cell>
          <cell r="AD917">
            <v>2</v>
          </cell>
          <cell r="AE917">
            <v>191703</v>
          </cell>
        </row>
        <row r="918">
          <cell r="A918" t="str">
            <v>SMA</v>
          </cell>
          <cell r="B918">
            <v>5</v>
          </cell>
          <cell r="C918" t="str">
            <v>DRMN</v>
          </cell>
          <cell r="D918">
            <v>53</v>
          </cell>
          <cell r="E918">
            <v>6</v>
          </cell>
          <cell r="F918" t="str">
            <v xml:space="preserve">B </v>
          </cell>
          <cell r="G918">
            <v>0</v>
          </cell>
          <cell r="H918">
            <v>20</v>
          </cell>
          <cell r="I918">
            <v>574813</v>
          </cell>
          <cell r="J918">
            <v>0</v>
          </cell>
          <cell r="K918">
            <v>0</v>
          </cell>
          <cell r="L918">
            <v>0</v>
          </cell>
          <cell r="M918">
            <v>0</v>
          </cell>
          <cell r="N918">
            <v>0</v>
          </cell>
          <cell r="O918">
            <v>6767460</v>
          </cell>
          <cell r="P918">
            <v>0</v>
          </cell>
          <cell r="Q918">
            <v>0</v>
          </cell>
          <cell r="R918">
            <v>96386</v>
          </cell>
          <cell r="S918">
            <v>0</v>
          </cell>
          <cell r="T918">
            <v>0</v>
          </cell>
          <cell r="U918">
            <v>1691865</v>
          </cell>
          <cell r="V918">
            <v>0</v>
          </cell>
          <cell r="W918">
            <v>0</v>
          </cell>
          <cell r="X918">
            <v>0</v>
          </cell>
          <cell r="Y918">
            <v>0</v>
          </cell>
          <cell r="Z918">
            <v>6767460</v>
          </cell>
          <cell r="AA918">
            <v>6863846</v>
          </cell>
          <cell r="AB918" t="str">
            <v>ERCP</v>
          </cell>
          <cell r="AC918">
            <v>1101</v>
          </cell>
          <cell r="AD918">
            <v>2</v>
          </cell>
          <cell r="AE918">
            <v>574813</v>
          </cell>
        </row>
        <row r="919">
          <cell r="A919" t="str">
            <v>SMA</v>
          </cell>
          <cell r="B919">
            <v>5</v>
          </cell>
          <cell r="C919" t="str">
            <v>DRMN</v>
          </cell>
          <cell r="D919">
            <v>53</v>
          </cell>
          <cell r="E919">
            <v>7</v>
          </cell>
          <cell r="F919" t="str">
            <v>A4</v>
          </cell>
          <cell r="G919">
            <v>22</v>
          </cell>
          <cell r="H919">
            <v>1</v>
          </cell>
          <cell r="I919">
            <v>102206</v>
          </cell>
          <cell r="J919">
            <v>7924</v>
          </cell>
          <cell r="K919">
            <v>94282</v>
          </cell>
          <cell r="L919">
            <v>366</v>
          </cell>
          <cell r="M919">
            <v>185</v>
          </cell>
          <cell r="N919">
            <v>181</v>
          </cell>
          <cell r="O919">
            <v>608895</v>
          </cell>
          <cell r="P919">
            <v>427093</v>
          </cell>
          <cell r="Q919">
            <v>46388</v>
          </cell>
          <cell r="R919">
            <v>0</v>
          </cell>
          <cell r="S919">
            <v>0</v>
          </cell>
          <cell r="T919">
            <v>0</v>
          </cell>
          <cell r="U919">
            <v>279687</v>
          </cell>
          <cell r="V919">
            <v>0</v>
          </cell>
          <cell r="W919">
            <v>36373</v>
          </cell>
          <cell r="X919">
            <v>0</v>
          </cell>
          <cell r="Y919">
            <v>0</v>
          </cell>
          <cell r="Z919">
            <v>1118749</v>
          </cell>
          <cell r="AA919">
            <v>1118749</v>
          </cell>
          <cell r="AB919" t="str">
            <v>ERCP</v>
          </cell>
          <cell r="AC919">
            <v>1101</v>
          </cell>
          <cell r="AD919">
            <v>2</v>
          </cell>
          <cell r="AE919">
            <v>102206</v>
          </cell>
        </row>
        <row r="920">
          <cell r="A920" t="str">
            <v>SMA</v>
          </cell>
          <cell r="B920">
            <v>5</v>
          </cell>
          <cell r="C920" t="str">
            <v>DRMN</v>
          </cell>
          <cell r="D920">
            <v>53</v>
          </cell>
          <cell r="E920">
            <v>7</v>
          </cell>
          <cell r="F920" t="str">
            <v>A4</v>
          </cell>
          <cell r="G920">
            <v>20</v>
          </cell>
          <cell r="H920">
            <v>12</v>
          </cell>
          <cell r="I920">
            <v>410171</v>
          </cell>
          <cell r="J920">
            <v>0</v>
          </cell>
          <cell r="K920">
            <v>0</v>
          </cell>
          <cell r="L920">
            <v>675</v>
          </cell>
          <cell r="M920">
            <v>0</v>
          </cell>
          <cell r="N920">
            <v>0</v>
          </cell>
          <cell r="O920">
            <v>4000535</v>
          </cell>
          <cell r="P920">
            <v>448200</v>
          </cell>
          <cell r="Q920">
            <v>271309</v>
          </cell>
          <cell r="R920">
            <v>0</v>
          </cell>
          <cell r="S920">
            <v>0</v>
          </cell>
          <cell r="T920">
            <v>0</v>
          </cell>
          <cell r="U920">
            <v>1188145</v>
          </cell>
          <cell r="V920">
            <v>0</v>
          </cell>
          <cell r="W920">
            <v>32536</v>
          </cell>
          <cell r="X920">
            <v>0</v>
          </cell>
          <cell r="Y920">
            <v>0</v>
          </cell>
          <cell r="Z920">
            <v>4752580</v>
          </cell>
          <cell r="AA920">
            <v>4752580</v>
          </cell>
          <cell r="AB920" t="str">
            <v>ERCP</v>
          </cell>
          <cell r="AC920">
            <v>1101</v>
          </cell>
          <cell r="AD920">
            <v>2</v>
          </cell>
          <cell r="AE920">
            <v>410171</v>
          </cell>
        </row>
        <row r="921">
          <cell r="A921" t="str">
            <v>SMA</v>
          </cell>
          <cell r="B921">
            <v>5</v>
          </cell>
          <cell r="C921" t="str">
            <v>DRMN</v>
          </cell>
          <cell r="D921">
            <v>53</v>
          </cell>
          <cell r="E921">
            <v>7</v>
          </cell>
          <cell r="F921" t="str">
            <v xml:space="preserve">B </v>
          </cell>
          <cell r="G921">
            <v>0</v>
          </cell>
          <cell r="H921">
            <v>3</v>
          </cell>
          <cell r="I921">
            <v>370</v>
          </cell>
          <cell r="J921">
            <v>0</v>
          </cell>
          <cell r="K921">
            <v>0</v>
          </cell>
          <cell r="L921">
            <v>0</v>
          </cell>
          <cell r="M921">
            <v>0</v>
          </cell>
          <cell r="N921">
            <v>0</v>
          </cell>
          <cell r="O921">
            <v>6548</v>
          </cell>
          <cell r="P921">
            <v>0</v>
          </cell>
          <cell r="Q921">
            <v>0</v>
          </cell>
          <cell r="R921">
            <v>0</v>
          </cell>
          <cell r="S921">
            <v>0</v>
          </cell>
          <cell r="T921">
            <v>0</v>
          </cell>
          <cell r="U921">
            <v>1637</v>
          </cell>
          <cell r="V921">
            <v>0</v>
          </cell>
          <cell r="W921">
            <v>0</v>
          </cell>
          <cell r="X921">
            <v>0</v>
          </cell>
          <cell r="Y921">
            <v>0</v>
          </cell>
          <cell r="Z921">
            <v>6548</v>
          </cell>
          <cell r="AA921">
            <v>6548</v>
          </cell>
          <cell r="AB921" t="str">
            <v>ERCP</v>
          </cell>
          <cell r="AC921">
            <v>1101</v>
          </cell>
          <cell r="AD921">
            <v>2</v>
          </cell>
          <cell r="AE921">
            <v>370</v>
          </cell>
        </row>
        <row r="922">
          <cell r="A922" t="str">
            <v>SMA</v>
          </cell>
          <cell r="B922">
            <v>5</v>
          </cell>
          <cell r="C922" t="str">
            <v>DRMN</v>
          </cell>
          <cell r="D922">
            <v>53</v>
          </cell>
          <cell r="E922">
            <v>8</v>
          </cell>
          <cell r="F922" t="str">
            <v xml:space="preserve">B </v>
          </cell>
          <cell r="G922">
            <v>0</v>
          </cell>
          <cell r="H922">
            <v>6</v>
          </cell>
          <cell r="I922">
            <v>16608</v>
          </cell>
          <cell r="J922">
            <v>0</v>
          </cell>
          <cell r="K922">
            <v>0</v>
          </cell>
          <cell r="L922">
            <v>0</v>
          </cell>
          <cell r="M922">
            <v>0</v>
          </cell>
          <cell r="N922">
            <v>0</v>
          </cell>
          <cell r="O922">
            <v>345756</v>
          </cell>
          <cell r="P922">
            <v>0</v>
          </cell>
          <cell r="Q922">
            <v>0</v>
          </cell>
          <cell r="R922">
            <v>0</v>
          </cell>
          <cell r="S922">
            <v>0</v>
          </cell>
          <cell r="T922">
            <v>0</v>
          </cell>
          <cell r="U922">
            <v>86439</v>
          </cell>
          <cell r="V922">
            <v>0</v>
          </cell>
          <cell r="W922">
            <v>0</v>
          </cell>
          <cell r="X922">
            <v>0</v>
          </cell>
          <cell r="Y922">
            <v>0</v>
          </cell>
          <cell r="Z922">
            <v>345756</v>
          </cell>
          <cell r="AA922">
            <v>345756</v>
          </cell>
          <cell r="AB922" t="str">
            <v>ERCP</v>
          </cell>
          <cell r="AC922">
            <v>1101</v>
          </cell>
          <cell r="AD922">
            <v>2</v>
          </cell>
          <cell r="AE922">
            <v>16578</v>
          </cell>
        </row>
        <row r="923">
          <cell r="A923" t="str">
            <v>SMA</v>
          </cell>
          <cell r="B923">
            <v>5</v>
          </cell>
          <cell r="C923" t="str">
            <v>DRMN</v>
          </cell>
          <cell r="D923">
            <v>54</v>
          </cell>
          <cell r="E923">
            <v>1</v>
          </cell>
          <cell r="F923" t="str">
            <v xml:space="preserve">B </v>
          </cell>
          <cell r="G923">
            <v>1</v>
          </cell>
          <cell r="H923">
            <v>12916</v>
          </cell>
          <cell r="I923">
            <v>314019</v>
          </cell>
          <cell r="J923">
            <v>0</v>
          </cell>
          <cell r="K923">
            <v>0</v>
          </cell>
          <cell r="L923">
            <v>0</v>
          </cell>
          <cell r="M923">
            <v>0</v>
          </cell>
          <cell r="N923">
            <v>0</v>
          </cell>
          <cell r="O923">
            <v>5065924</v>
          </cell>
          <cell r="P923">
            <v>0</v>
          </cell>
          <cell r="Q923">
            <v>0</v>
          </cell>
          <cell r="R923">
            <v>57194</v>
          </cell>
          <cell r="S923">
            <v>0</v>
          </cell>
          <cell r="T923">
            <v>631358</v>
          </cell>
          <cell r="U923">
            <v>330</v>
          </cell>
          <cell r="V923">
            <v>28111</v>
          </cell>
          <cell r="W923">
            <v>0</v>
          </cell>
          <cell r="X923">
            <v>0</v>
          </cell>
          <cell r="Y923">
            <v>308819</v>
          </cell>
          <cell r="Z923">
            <v>5065924</v>
          </cell>
          <cell r="AA923">
            <v>6091406</v>
          </cell>
          <cell r="AB923" t="str">
            <v>ERLI</v>
          </cell>
          <cell r="AC923">
            <v>1101</v>
          </cell>
          <cell r="AD923">
            <v>2</v>
          </cell>
          <cell r="AE923">
            <v>234029</v>
          </cell>
        </row>
        <row r="924">
          <cell r="A924" t="str">
            <v>SMA</v>
          </cell>
          <cell r="B924">
            <v>5</v>
          </cell>
          <cell r="C924" t="str">
            <v>DRMN</v>
          </cell>
          <cell r="D924">
            <v>54</v>
          </cell>
          <cell r="E924">
            <v>1</v>
          </cell>
          <cell r="F924" t="str">
            <v xml:space="preserve">B </v>
          </cell>
          <cell r="G924">
            <v>2</v>
          </cell>
          <cell r="H924">
            <v>6235</v>
          </cell>
          <cell r="I924">
            <v>247803</v>
          </cell>
          <cell r="J924">
            <v>0</v>
          </cell>
          <cell r="K924">
            <v>0</v>
          </cell>
          <cell r="L924">
            <v>0</v>
          </cell>
          <cell r="M924">
            <v>0</v>
          </cell>
          <cell r="N924">
            <v>0</v>
          </cell>
          <cell r="O924">
            <v>4805967</v>
          </cell>
          <cell r="P924">
            <v>0</v>
          </cell>
          <cell r="Q924">
            <v>0</v>
          </cell>
          <cell r="R924">
            <v>43377</v>
          </cell>
          <cell r="S924">
            <v>0</v>
          </cell>
          <cell r="T924">
            <v>124076</v>
          </cell>
          <cell r="U924">
            <v>816657</v>
          </cell>
          <cell r="V924">
            <v>17582</v>
          </cell>
          <cell r="W924">
            <v>0</v>
          </cell>
          <cell r="X924">
            <v>0</v>
          </cell>
          <cell r="Y924">
            <v>315332</v>
          </cell>
          <cell r="Z924">
            <v>4805967</v>
          </cell>
          <cell r="AA924">
            <v>5306334</v>
          </cell>
          <cell r="AB924" t="str">
            <v>ERLI</v>
          </cell>
          <cell r="AC924">
            <v>1101</v>
          </cell>
          <cell r="AD924">
            <v>2</v>
          </cell>
          <cell r="AE924">
            <v>247803</v>
          </cell>
        </row>
        <row r="925">
          <cell r="A925" t="str">
            <v>SMA</v>
          </cell>
          <cell r="B925">
            <v>5</v>
          </cell>
          <cell r="C925" t="str">
            <v>DRMN</v>
          </cell>
          <cell r="D925">
            <v>54</v>
          </cell>
          <cell r="E925">
            <v>1</v>
          </cell>
          <cell r="F925" t="str">
            <v xml:space="preserve">B </v>
          </cell>
          <cell r="G925">
            <v>3</v>
          </cell>
          <cell r="H925">
            <v>12594</v>
          </cell>
          <cell r="I925">
            <v>917677</v>
          </cell>
          <cell r="J925">
            <v>0</v>
          </cell>
          <cell r="K925">
            <v>0</v>
          </cell>
          <cell r="L925">
            <v>0</v>
          </cell>
          <cell r="M925">
            <v>0</v>
          </cell>
          <cell r="N925">
            <v>0</v>
          </cell>
          <cell r="O925">
            <v>17798763</v>
          </cell>
          <cell r="P925">
            <v>0</v>
          </cell>
          <cell r="Q925">
            <v>0</v>
          </cell>
          <cell r="R925">
            <v>132657</v>
          </cell>
          <cell r="S925">
            <v>0</v>
          </cell>
          <cell r="T925">
            <v>202291</v>
          </cell>
          <cell r="U925">
            <v>3025841</v>
          </cell>
          <cell r="V925">
            <v>16739</v>
          </cell>
          <cell r="W925">
            <v>0</v>
          </cell>
          <cell r="X925">
            <v>0</v>
          </cell>
          <cell r="Y925">
            <v>1200474</v>
          </cell>
          <cell r="Z925">
            <v>17798763</v>
          </cell>
          <cell r="AA925">
            <v>19350924</v>
          </cell>
          <cell r="AB925" t="str">
            <v>ERLI</v>
          </cell>
          <cell r="AC925">
            <v>1101</v>
          </cell>
          <cell r="AD925">
            <v>2</v>
          </cell>
          <cell r="AE925">
            <v>914340</v>
          </cell>
        </row>
        <row r="926">
          <cell r="A926" t="str">
            <v>SMA</v>
          </cell>
          <cell r="B926">
            <v>5</v>
          </cell>
          <cell r="C926" t="str">
            <v>DRMN</v>
          </cell>
          <cell r="D926">
            <v>54</v>
          </cell>
          <cell r="E926">
            <v>1</v>
          </cell>
          <cell r="F926" t="str">
            <v xml:space="preserve">B </v>
          </cell>
          <cell r="G926">
            <v>4</v>
          </cell>
          <cell r="H926">
            <v>3343</v>
          </cell>
          <cell r="I926">
            <v>396339</v>
          </cell>
          <cell r="J926">
            <v>0</v>
          </cell>
          <cell r="K926">
            <v>0</v>
          </cell>
          <cell r="L926">
            <v>0</v>
          </cell>
          <cell r="M926">
            <v>0</v>
          </cell>
          <cell r="N926">
            <v>0</v>
          </cell>
          <cell r="O926">
            <v>7687981</v>
          </cell>
          <cell r="P926">
            <v>0</v>
          </cell>
          <cell r="Q926">
            <v>0</v>
          </cell>
          <cell r="R926">
            <v>75623</v>
          </cell>
          <cell r="S926">
            <v>0</v>
          </cell>
          <cell r="T926">
            <v>136108</v>
          </cell>
          <cell r="U926">
            <v>1306995</v>
          </cell>
          <cell r="V926">
            <v>2541</v>
          </cell>
          <cell r="W926">
            <v>0</v>
          </cell>
          <cell r="X926">
            <v>0</v>
          </cell>
          <cell r="Y926">
            <v>634456</v>
          </cell>
          <cell r="Z926">
            <v>7687981</v>
          </cell>
          <cell r="AA926">
            <v>8536709</v>
          </cell>
          <cell r="AB926" t="str">
            <v>ERLI</v>
          </cell>
          <cell r="AC926">
            <v>1101</v>
          </cell>
          <cell r="AD926">
            <v>2</v>
          </cell>
          <cell r="AE926">
            <v>396339</v>
          </cell>
        </row>
        <row r="927">
          <cell r="A927" t="str">
            <v>SMA</v>
          </cell>
          <cell r="B927">
            <v>5</v>
          </cell>
          <cell r="C927" t="str">
            <v>DRMN</v>
          </cell>
          <cell r="D927">
            <v>54</v>
          </cell>
          <cell r="E927">
            <v>1</v>
          </cell>
          <cell r="F927" t="str">
            <v xml:space="preserve">B </v>
          </cell>
          <cell r="G927">
            <v>5</v>
          </cell>
          <cell r="H927">
            <v>920</v>
          </cell>
          <cell r="I927">
            <v>156835</v>
          </cell>
          <cell r="J927">
            <v>0</v>
          </cell>
          <cell r="K927">
            <v>0</v>
          </cell>
          <cell r="L927">
            <v>0</v>
          </cell>
          <cell r="M927">
            <v>0</v>
          </cell>
          <cell r="N927">
            <v>0</v>
          </cell>
          <cell r="O927">
            <v>3041421</v>
          </cell>
          <cell r="P927">
            <v>0</v>
          </cell>
          <cell r="Q927">
            <v>0</v>
          </cell>
          <cell r="R927">
            <v>33206</v>
          </cell>
          <cell r="S927">
            <v>0</v>
          </cell>
          <cell r="T927">
            <v>57531</v>
          </cell>
          <cell r="U927">
            <v>517055</v>
          </cell>
          <cell r="V927">
            <v>470</v>
          </cell>
          <cell r="W927">
            <v>0</v>
          </cell>
          <cell r="X927">
            <v>0</v>
          </cell>
          <cell r="Y927">
            <v>337571</v>
          </cell>
          <cell r="Z927">
            <v>3041421</v>
          </cell>
          <cell r="AA927">
            <v>3470199</v>
          </cell>
          <cell r="AB927" t="str">
            <v>ERLI</v>
          </cell>
          <cell r="AC927">
            <v>1101</v>
          </cell>
          <cell r="AD927">
            <v>2</v>
          </cell>
          <cell r="AE927">
            <v>156835</v>
          </cell>
        </row>
        <row r="928">
          <cell r="A928" t="str">
            <v>SMA</v>
          </cell>
          <cell r="B928">
            <v>5</v>
          </cell>
          <cell r="C928" t="str">
            <v>DRMN</v>
          </cell>
          <cell r="D928">
            <v>54</v>
          </cell>
          <cell r="E928">
            <v>1</v>
          </cell>
          <cell r="F928" t="str">
            <v xml:space="preserve">B </v>
          </cell>
          <cell r="G928">
            <v>6</v>
          </cell>
          <cell r="H928">
            <v>574</v>
          </cell>
          <cell r="I928">
            <v>136529</v>
          </cell>
          <cell r="J928">
            <v>0</v>
          </cell>
          <cell r="K928">
            <v>0</v>
          </cell>
          <cell r="L928">
            <v>0</v>
          </cell>
          <cell r="M928">
            <v>0</v>
          </cell>
          <cell r="N928">
            <v>0</v>
          </cell>
          <cell r="O928">
            <v>2648266</v>
          </cell>
          <cell r="P928">
            <v>0</v>
          </cell>
          <cell r="Q928">
            <v>0</v>
          </cell>
          <cell r="R928">
            <v>29209</v>
          </cell>
          <cell r="S928">
            <v>0</v>
          </cell>
          <cell r="T928">
            <v>54311</v>
          </cell>
          <cell r="U928">
            <v>450367</v>
          </cell>
          <cell r="V928">
            <v>566</v>
          </cell>
          <cell r="W928">
            <v>0</v>
          </cell>
          <cell r="X928">
            <v>0</v>
          </cell>
          <cell r="Y928">
            <v>209423</v>
          </cell>
          <cell r="Z928">
            <v>2648266</v>
          </cell>
          <cell r="AA928">
            <v>2941775</v>
          </cell>
          <cell r="AB928" t="str">
            <v>ERLI</v>
          </cell>
          <cell r="AC928">
            <v>1101</v>
          </cell>
          <cell r="AD928">
            <v>2</v>
          </cell>
          <cell r="AE928">
            <v>136529</v>
          </cell>
        </row>
        <row r="929">
          <cell r="A929" t="str">
            <v>SMA</v>
          </cell>
          <cell r="B929">
            <v>5</v>
          </cell>
          <cell r="C929" t="str">
            <v>DRMN</v>
          </cell>
          <cell r="D929">
            <v>54</v>
          </cell>
          <cell r="E929">
            <v>1</v>
          </cell>
          <cell r="F929" t="str">
            <v xml:space="preserve">B </v>
          </cell>
          <cell r="G929">
            <v>7</v>
          </cell>
          <cell r="H929">
            <v>174</v>
          </cell>
          <cell r="I929">
            <v>55611</v>
          </cell>
          <cell r="J929">
            <v>0</v>
          </cell>
          <cell r="K929">
            <v>0</v>
          </cell>
          <cell r="L929">
            <v>0</v>
          </cell>
          <cell r="M929">
            <v>0</v>
          </cell>
          <cell r="N929">
            <v>0</v>
          </cell>
          <cell r="O929">
            <v>1121139</v>
          </cell>
          <cell r="P929">
            <v>0</v>
          </cell>
          <cell r="Q929">
            <v>0</v>
          </cell>
          <cell r="R929">
            <v>9440</v>
          </cell>
          <cell r="S929">
            <v>0</v>
          </cell>
          <cell r="T929">
            <v>23608</v>
          </cell>
          <cell r="U929">
            <v>224298</v>
          </cell>
          <cell r="V929">
            <v>94</v>
          </cell>
          <cell r="W929">
            <v>0</v>
          </cell>
          <cell r="X929">
            <v>0</v>
          </cell>
          <cell r="Y929">
            <v>83923</v>
          </cell>
          <cell r="Z929">
            <v>1121139</v>
          </cell>
          <cell r="AA929">
            <v>1238204</v>
          </cell>
          <cell r="AB929" t="str">
            <v>ERLI</v>
          </cell>
          <cell r="AC929">
            <v>1101</v>
          </cell>
          <cell r="AD929">
            <v>2</v>
          </cell>
          <cell r="AE929">
            <v>55611</v>
          </cell>
        </row>
        <row r="930">
          <cell r="A930" t="str">
            <v>SMA</v>
          </cell>
          <cell r="B930">
            <v>5</v>
          </cell>
          <cell r="C930" t="str">
            <v>DRMN</v>
          </cell>
          <cell r="D930">
            <v>54</v>
          </cell>
          <cell r="E930">
            <v>1</v>
          </cell>
          <cell r="F930" t="str">
            <v xml:space="preserve">B </v>
          </cell>
          <cell r="G930">
            <v>8</v>
          </cell>
          <cell r="H930">
            <v>90</v>
          </cell>
          <cell r="I930">
            <v>38259</v>
          </cell>
          <cell r="J930">
            <v>0</v>
          </cell>
          <cell r="K930">
            <v>0</v>
          </cell>
          <cell r="L930">
            <v>0</v>
          </cell>
          <cell r="M930">
            <v>0</v>
          </cell>
          <cell r="N930">
            <v>0</v>
          </cell>
          <cell r="O930">
            <v>771148</v>
          </cell>
          <cell r="P930">
            <v>0</v>
          </cell>
          <cell r="Q930">
            <v>0</v>
          </cell>
          <cell r="R930">
            <v>6368</v>
          </cell>
          <cell r="S930">
            <v>0</v>
          </cell>
          <cell r="T930">
            <v>35984</v>
          </cell>
          <cell r="U930">
            <v>154258</v>
          </cell>
          <cell r="V930">
            <v>0</v>
          </cell>
          <cell r="W930">
            <v>0</v>
          </cell>
          <cell r="X930">
            <v>0</v>
          </cell>
          <cell r="Y930">
            <v>56819</v>
          </cell>
          <cell r="Z930">
            <v>771148</v>
          </cell>
          <cell r="AA930">
            <v>870319</v>
          </cell>
          <cell r="AB930" t="str">
            <v>ERLI</v>
          </cell>
          <cell r="AC930">
            <v>1101</v>
          </cell>
          <cell r="AD930">
            <v>2</v>
          </cell>
          <cell r="AE930">
            <v>38259</v>
          </cell>
        </row>
        <row r="931">
          <cell r="A931" t="str">
            <v>SMA</v>
          </cell>
          <cell r="B931">
            <v>5</v>
          </cell>
          <cell r="C931" t="str">
            <v>DRMN</v>
          </cell>
          <cell r="D931">
            <v>54</v>
          </cell>
          <cell r="E931">
            <v>1</v>
          </cell>
          <cell r="F931" t="str">
            <v xml:space="preserve">B </v>
          </cell>
          <cell r="G931">
            <v>9</v>
          </cell>
          <cell r="H931">
            <v>100</v>
          </cell>
          <cell r="I931">
            <v>56000</v>
          </cell>
          <cell r="J931">
            <v>0</v>
          </cell>
          <cell r="K931">
            <v>0</v>
          </cell>
          <cell r="L931">
            <v>0</v>
          </cell>
          <cell r="M931">
            <v>0</v>
          </cell>
          <cell r="N931">
            <v>0</v>
          </cell>
          <cell r="O931">
            <v>1210114</v>
          </cell>
          <cell r="P931">
            <v>0</v>
          </cell>
          <cell r="Q931">
            <v>0</v>
          </cell>
          <cell r="R931">
            <v>13928</v>
          </cell>
          <cell r="S931">
            <v>0</v>
          </cell>
          <cell r="T931">
            <v>35022</v>
          </cell>
          <cell r="U931">
            <v>302574</v>
          </cell>
          <cell r="V931">
            <v>472</v>
          </cell>
          <cell r="W931">
            <v>0</v>
          </cell>
          <cell r="X931">
            <v>0</v>
          </cell>
          <cell r="Y931">
            <v>70556</v>
          </cell>
          <cell r="Z931">
            <v>1210114</v>
          </cell>
          <cell r="AA931">
            <v>1330092</v>
          </cell>
          <cell r="AB931" t="str">
            <v>ERLI</v>
          </cell>
          <cell r="AC931">
            <v>1101</v>
          </cell>
          <cell r="AD931">
            <v>2</v>
          </cell>
          <cell r="AE931">
            <v>56000</v>
          </cell>
        </row>
        <row r="932">
          <cell r="A932" t="str">
            <v>SMA</v>
          </cell>
          <cell r="B932">
            <v>5</v>
          </cell>
          <cell r="C932" t="str">
            <v>DRMN</v>
          </cell>
          <cell r="D932">
            <v>54</v>
          </cell>
          <cell r="E932">
            <v>1</v>
          </cell>
          <cell r="F932" t="str">
            <v xml:space="preserve">B </v>
          </cell>
          <cell r="G932">
            <v>10</v>
          </cell>
          <cell r="H932">
            <v>35</v>
          </cell>
          <cell r="I932">
            <v>2401</v>
          </cell>
          <cell r="J932">
            <v>0</v>
          </cell>
          <cell r="K932">
            <v>0</v>
          </cell>
          <cell r="L932">
            <v>0</v>
          </cell>
          <cell r="M932">
            <v>0</v>
          </cell>
          <cell r="N932">
            <v>0</v>
          </cell>
          <cell r="O932">
            <v>55352</v>
          </cell>
          <cell r="P932">
            <v>0</v>
          </cell>
          <cell r="Q932">
            <v>0</v>
          </cell>
          <cell r="R932">
            <v>1783</v>
          </cell>
          <cell r="S932">
            <v>0</v>
          </cell>
          <cell r="T932">
            <v>-64</v>
          </cell>
          <cell r="U932">
            <v>13845</v>
          </cell>
          <cell r="V932">
            <v>-94</v>
          </cell>
          <cell r="W932">
            <v>0</v>
          </cell>
          <cell r="X932">
            <v>0</v>
          </cell>
          <cell r="Y932">
            <v>16478</v>
          </cell>
          <cell r="Z932">
            <v>55352</v>
          </cell>
          <cell r="AA932">
            <v>73455</v>
          </cell>
          <cell r="AB932" t="str">
            <v>ERLI</v>
          </cell>
          <cell r="AC932">
            <v>1101</v>
          </cell>
          <cell r="AD932">
            <v>2</v>
          </cell>
          <cell r="AE932">
            <v>2401</v>
          </cell>
        </row>
        <row r="933">
          <cell r="A933" t="str">
            <v>SMA</v>
          </cell>
          <cell r="B933">
            <v>5</v>
          </cell>
          <cell r="C933" t="str">
            <v>DRMN</v>
          </cell>
          <cell r="D933">
            <v>54</v>
          </cell>
          <cell r="E933">
            <v>1</v>
          </cell>
          <cell r="F933" t="str">
            <v xml:space="preserve">B </v>
          </cell>
          <cell r="G933">
            <v>11</v>
          </cell>
          <cell r="H933">
            <v>575</v>
          </cell>
          <cell r="I933">
            <v>14837</v>
          </cell>
          <cell r="J933">
            <v>0</v>
          </cell>
          <cell r="K933">
            <v>0</v>
          </cell>
          <cell r="L933">
            <v>0</v>
          </cell>
          <cell r="M933">
            <v>0</v>
          </cell>
          <cell r="N933">
            <v>0</v>
          </cell>
          <cell r="O933">
            <v>83623</v>
          </cell>
          <cell r="P933">
            <v>0</v>
          </cell>
          <cell r="Q933">
            <v>0</v>
          </cell>
          <cell r="R933">
            <v>1477</v>
          </cell>
          <cell r="S933">
            <v>0</v>
          </cell>
          <cell r="T933">
            <v>9412</v>
          </cell>
          <cell r="U933">
            <v>0</v>
          </cell>
          <cell r="V933">
            <v>1600</v>
          </cell>
          <cell r="W933">
            <v>0</v>
          </cell>
          <cell r="X933">
            <v>0</v>
          </cell>
          <cell r="Y933">
            <v>10270</v>
          </cell>
          <cell r="Z933">
            <v>83623</v>
          </cell>
          <cell r="AA933">
            <v>106382</v>
          </cell>
          <cell r="AB933" t="str">
            <v>ERLI</v>
          </cell>
          <cell r="AC933">
            <v>1101</v>
          </cell>
          <cell r="AD933">
            <v>2</v>
          </cell>
          <cell r="AE933">
            <v>10120</v>
          </cell>
        </row>
        <row r="934">
          <cell r="A934" t="str">
            <v>SMA</v>
          </cell>
          <cell r="B934">
            <v>5</v>
          </cell>
          <cell r="C934" t="str">
            <v>DRMN</v>
          </cell>
          <cell r="D934">
            <v>54</v>
          </cell>
          <cell r="E934">
            <v>1</v>
          </cell>
          <cell r="F934" t="str">
            <v xml:space="preserve">B </v>
          </cell>
          <cell r="G934">
            <v>12</v>
          </cell>
          <cell r="H934">
            <v>414</v>
          </cell>
          <cell r="I934">
            <v>21934</v>
          </cell>
          <cell r="J934">
            <v>0</v>
          </cell>
          <cell r="K934">
            <v>0</v>
          </cell>
          <cell r="L934">
            <v>0</v>
          </cell>
          <cell r="M934">
            <v>0</v>
          </cell>
          <cell r="N934">
            <v>0</v>
          </cell>
          <cell r="O934">
            <v>196027</v>
          </cell>
          <cell r="P934">
            <v>0</v>
          </cell>
          <cell r="Q934">
            <v>0</v>
          </cell>
          <cell r="R934">
            <v>2527</v>
          </cell>
          <cell r="S934">
            <v>0</v>
          </cell>
          <cell r="T934">
            <v>15788</v>
          </cell>
          <cell r="U934">
            <v>33333</v>
          </cell>
          <cell r="V934">
            <v>940</v>
          </cell>
          <cell r="W934">
            <v>0</v>
          </cell>
          <cell r="X934">
            <v>0</v>
          </cell>
          <cell r="Y934">
            <v>24924</v>
          </cell>
          <cell r="Z934">
            <v>196027</v>
          </cell>
          <cell r="AA934">
            <v>240206</v>
          </cell>
          <cell r="AB934" t="str">
            <v>ERLI</v>
          </cell>
          <cell r="AC934">
            <v>1101</v>
          </cell>
          <cell r="AD934">
            <v>2</v>
          </cell>
          <cell r="AE934">
            <v>21934</v>
          </cell>
        </row>
        <row r="935">
          <cell r="A935" t="str">
            <v>SMA</v>
          </cell>
          <cell r="B935">
            <v>5</v>
          </cell>
          <cell r="C935" t="str">
            <v>DRMN</v>
          </cell>
          <cell r="D935">
            <v>54</v>
          </cell>
          <cell r="E935">
            <v>1</v>
          </cell>
          <cell r="F935" t="str">
            <v xml:space="preserve">B </v>
          </cell>
          <cell r="G935">
            <v>13</v>
          </cell>
          <cell r="H935">
            <v>33</v>
          </cell>
          <cell r="I935">
            <v>3730</v>
          </cell>
          <cell r="J935">
            <v>0</v>
          </cell>
          <cell r="K935">
            <v>0</v>
          </cell>
          <cell r="L935">
            <v>0</v>
          </cell>
          <cell r="M935">
            <v>0</v>
          </cell>
          <cell r="N935">
            <v>0</v>
          </cell>
          <cell r="O935">
            <v>54398</v>
          </cell>
          <cell r="P935">
            <v>0</v>
          </cell>
          <cell r="Q935">
            <v>0</v>
          </cell>
          <cell r="R935">
            <v>352</v>
          </cell>
          <cell r="S935">
            <v>0</v>
          </cell>
          <cell r="T935">
            <v>845</v>
          </cell>
          <cell r="U935">
            <v>9251</v>
          </cell>
          <cell r="V935">
            <v>188</v>
          </cell>
          <cell r="W935">
            <v>0</v>
          </cell>
          <cell r="X935">
            <v>0</v>
          </cell>
          <cell r="Y935">
            <v>4758</v>
          </cell>
          <cell r="Z935">
            <v>54398</v>
          </cell>
          <cell r="AA935">
            <v>60541</v>
          </cell>
          <cell r="AB935" t="str">
            <v>ERLI</v>
          </cell>
          <cell r="AC935">
            <v>1101</v>
          </cell>
          <cell r="AD935">
            <v>2</v>
          </cell>
          <cell r="AE935">
            <v>3730</v>
          </cell>
        </row>
        <row r="936">
          <cell r="A936" t="str">
            <v>SMA</v>
          </cell>
          <cell r="B936">
            <v>5</v>
          </cell>
          <cell r="C936" t="str">
            <v>DRMN</v>
          </cell>
          <cell r="D936">
            <v>54</v>
          </cell>
          <cell r="E936">
            <v>1</v>
          </cell>
          <cell r="F936" t="str">
            <v xml:space="preserve">B </v>
          </cell>
          <cell r="G936">
            <v>14</v>
          </cell>
          <cell r="H936">
            <v>1</v>
          </cell>
          <cell r="I936">
            <v>154</v>
          </cell>
          <cell r="J936">
            <v>0</v>
          </cell>
          <cell r="K936">
            <v>0</v>
          </cell>
          <cell r="L936">
            <v>0</v>
          </cell>
          <cell r="M936">
            <v>0</v>
          </cell>
          <cell r="N936">
            <v>0</v>
          </cell>
          <cell r="O936">
            <v>1987</v>
          </cell>
          <cell r="P936">
            <v>0</v>
          </cell>
          <cell r="Q936">
            <v>0</v>
          </cell>
          <cell r="R936">
            <v>8</v>
          </cell>
          <cell r="S936">
            <v>0</v>
          </cell>
          <cell r="T936">
            <v>0</v>
          </cell>
          <cell r="U936">
            <v>338</v>
          </cell>
          <cell r="V936">
            <v>0</v>
          </cell>
          <cell r="W936">
            <v>0</v>
          </cell>
          <cell r="X936">
            <v>0</v>
          </cell>
          <cell r="Y936">
            <v>0</v>
          </cell>
          <cell r="Z936">
            <v>1987</v>
          </cell>
          <cell r="AA936">
            <v>1995</v>
          </cell>
          <cell r="AB936" t="str">
            <v>ERLI</v>
          </cell>
          <cell r="AC936">
            <v>1101</v>
          </cell>
          <cell r="AD936">
            <v>2</v>
          </cell>
          <cell r="AE936">
            <v>154</v>
          </cell>
        </row>
        <row r="937">
          <cell r="A937" t="str">
            <v>SMA</v>
          </cell>
          <cell r="B937">
            <v>5</v>
          </cell>
          <cell r="C937" t="str">
            <v>DRMN</v>
          </cell>
          <cell r="D937">
            <v>54</v>
          </cell>
          <cell r="E937">
            <v>1</v>
          </cell>
          <cell r="F937" t="str">
            <v xml:space="preserve">B </v>
          </cell>
          <cell r="G937">
            <v>15</v>
          </cell>
          <cell r="H937">
            <v>3</v>
          </cell>
          <cell r="I937">
            <v>721</v>
          </cell>
          <cell r="J937">
            <v>0</v>
          </cell>
          <cell r="K937">
            <v>0</v>
          </cell>
          <cell r="L937">
            <v>0</v>
          </cell>
          <cell r="M937">
            <v>0</v>
          </cell>
          <cell r="N937">
            <v>0</v>
          </cell>
          <cell r="O937">
            <v>11197</v>
          </cell>
          <cell r="P937">
            <v>0</v>
          </cell>
          <cell r="Q937">
            <v>0</v>
          </cell>
          <cell r="R937">
            <v>194</v>
          </cell>
          <cell r="S937">
            <v>0</v>
          </cell>
          <cell r="T937">
            <v>2514</v>
          </cell>
          <cell r="U937">
            <v>2081</v>
          </cell>
          <cell r="V937">
            <v>0</v>
          </cell>
          <cell r="W937">
            <v>0</v>
          </cell>
          <cell r="X937">
            <v>0</v>
          </cell>
          <cell r="Y937">
            <v>1570</v>
          </cell>
          <cell r="Z937">
            <v>11197</v>
          </cell>
          <cell r="AA937">
            <v>15475</v>
          </cell>
          <cell r="AB937" t="str">
            <v>ERLI</v>
          </cell>
          <cell r="AC937">
            <v>1101</v>
          </cell>
          <cell r="AD937">
            <v>2</v>
          </cell>
          <cell r="AE937">
            <v>721</v>
          </cell>
        </row>
        <row r="938">
          <cell r="A938" t="str">
            <v>SMA</v>
          </cell>
          <cell r="B938">
            <v>5</v>
          </cell>
          <cell r="C938" t="str">
            <v>DRMN</v>
          </cell>
          <cell r="D938">
            <v>54</v>
          </cell>
          <cell r="E938">
            <v>2</v>
          </cell>
          <cell r="F938" t="str">
            <v>A4</v>
          </cell>
          <cell r="G938">
            <v>21</v>
          </cell>
          <cell r="H938">
            <v>1</v>
          </cell>
          <cell r="I938">
            <v>64443</v>
          </cell>
          <cell r="J938">
            <v>211</v>
          </cell>
          <cell r="K938">
            <v>64232</v>
          </cell>
          <cell r="L938">
            <v>227</v>
          </cell>
          <cell r="M938">
            <v>227</v>
          </cell>
          <cell r="N938">
            <v>0</v>
          </cell>
          <cell r="O938">
            <v>427738</v>
          </cell>
          <cell r="P938">
            <v>156781</v>
          </cell>
          <cell r="Q938">
            <v>0</v>
          </cell>
          <cell r="R938">
            <v>0</v>
          </cell>
          <cell r="S938">
            <v>0</v>
          </cell>
          <cell r="T938">
            <v>0</v>
          </cell>
          <cell r="U938">
            <v>146130</v>
          </cell>
          <cell r="V938">
            <v>0</v>
          </cell>
          <cell r="W938">
            <v>0</v>
          </cell>
          <cell r="X938">
            <v>0</v>
          </cell>
          <cell r="Y938">
            <v>4488</v>
          </cell>
          <cell r="Z938">
            <v>584519</v>
          </cell>
          <cell r="AA938">
            <v>589007</v>
          </cell>
          <cell r="AB938" t="str">
            <v>ERLI</v>
          </cell>
          <cell r="AC938">
            <v>1101</v>
          </cell>
          <cell r="AD938">
            <v>2</v>
          </cell>
          <cell r="AE938">
            <v>64443</v>
          </cell>
        </row>
        <row r="939">
          <cell r="A939" t="str">
            <v>SMA</v>
          </cell>
          <cell r="B939">
            <v>5</v>
          </cell>
          <cell r="C939" t="str">
            <v>DRMN</v>
          </cell>
          <cell r="D939">
            <v>54</v>
          </cell>
          <cell r="E939">
            <v>2</v>
          </cell>
          <cell r="F939" t="str">
            <v>A4</v>
          </cell>
          <cell r="G939">
            <v>20</v>
          </cell>
          <cell r="H939">
            <v>15</v>
          </cell>
          <cell r="I939">
            <v>561293</v>
          </cell>
          <cell r="J939">
            <v>0</v>
          </cell>
          <cell r="K939">
            <v>0</v>
          </cell>
          <cell r="L939">
            <v>1899</v>
          </cell>
          <cell r="M939">
            <v>0</v>
          </cell>
          <cell r="N939">
            <v>0</v>
          </cell>
          <cell r="O939">
            <v>6440649</v>
          </cell>
          <cell r="P939">
            <v>1486286</v>
          </cell>
          <cell r="Q939">
            <v>267635</v>
          </cell>
          <cell r="R939">
            <v>168575</v>
          </cell>
          <cell r="S939">
            <v>0</v>
          </cell>
          <cell r="T939">
            <v>0</v>
          </cell>
          <cell r="U939">
            <v>2076428</v>
          </cell>
          <cell r="V939">
            <v>0</v>
          </cell>
          <cell r="W939">
            <v>111137</v>
          </cell>
          <cell r="X939">
            <v>0</v>
          </cell>
          <cell r="Y939">
            <v>37878</v>
          </cell>
          <cell r="Z939">
            <v>8305707</v>
          </cell>
          <cell r="AA939">
            <v>8512160</v>
          </cell>
          <cell r="AB939" t="str">
            <v>ERLI</v>
          </cell>
          <cell r="AC939">
            <v>1101</v>
          </cell>
          <cell r="AD939">
            <v>2</v>
          </cell>
          <cell r="AE939">
            <v>561293</v>
          </cell>
        </row>
        <row r="940">
          <cell r="A940" t="str">
            <v>SMA</v>
          </cell>
          <cell r="B940">
            <v>5</v>
          </cell>
          <cell r="C940" t="str">
            <v>DRMN</v>
          </cell>
          <cell r="D940">
            <v>54</v>
          </cell>
          <cell r="E940">
            <v>2</v>
          </cell>
          <cell r="F940" t="str">
            <v xml:space="preserve">B </v>
          </cell>
          <cell r="G940">
            <v>0</v>
          </cell>
          <cell r="H940">
            <v>205</v>
          </cell>
          <cell r="I940">
            <v>87743</v>
          </cell>
          <cell r="J940">
            <v>0</v>
          </cell>
          <cell r="K940">
            <v>0</v>
          </cell>
          <cell r="L940">
            <v>0</v>
          </cell>
          <cell r="M940">
            <v>0</v>
          </cell>
          <cell r="N940">
            <v>0</v>
          </cell>
          <cell r="O940">
            <v>1826630</v>
          </cell>
          <cell r="P940">
            <v>0</v>
          </cell>
          <cell r="Q940">
            <v>0</v>
          </cell>
          <cell r="R940">
            <v>34543</v>
          </cell>
          <cell r="S940">
            <v>0</v>
          </cell>
          <cell r="T940">
            <v>146551</v>
          </cell>
          <cell r="U940">
            <v>442387</v>
          </cell>
          <cell r="V940">
            <v>0</v>
          </cell>
          <cell r="W940">
            <v>0</v>
          </cell>
          <cell r="X940">
            <v>0</v>
          </cell>
          <cell r="Y940">
            <v>120814</v>
          </cell>
          <cell r="Z940">
            <v>1826630</v>
          </cell>
          <cell r="AA940">
            <v>2128538</v>
          </cell>
          <cell r="AB940" t="str">
            <v>ERLI</v>
          </cell>
          <cell r="AC940">
            <v>1101</v>
          </cell>
          <cell r="AD940">
            <v>2</v>
          </cell>
          <cell r="AE940">
            <v>85231</v>
          </cell>
        </row>
        <row r="941">
          <cell r="A941" t="str">
            <v>SMA</v>
          </cell>
          <cell r="B941">
            <v>5</v>
          </cell>
          <cell r="C941" t="str">
            <v>DRMN</v>
          </cell>
          <cell r="D941">
            <v>54</v>
          </cell>
          <cell r="E941">
            <v>3</v>
          </cell>
          <cell r="F941" t="str">
            <v>A4</v>
          </cell>
          <cell r="G941">
            <v>20</v>
          </cell>
          <cell r="H941">
            <v>7</v>
          </cell>
          <cell r="I941">
            <v>47172</v>
          </cell>
          <cell r="J941">
            <v>0</v>
          </cell>
          <cell r="K941">
            <v>0</v>
          </cell>
          <cell r="L941">
            <v>187</v>
          </cell>
          <cell r="M941">
            <v>0</v>
          </cell>
          <cell r="N941">
            <v>0</v>
          </cell>
          <cell r="O941">
            <v>541284</v>
          </cell>
          <cell r="P941">
            <v>146360</v>
          </cell>
          <cell r="Q941">
            <v>10579</v>
          </cell>
          <cell r="R941">
            <v>0</v>
          </cell>
          <cell r="S941">
            <v>0</v>
          </cell>
          <cell r="T941">
            <v>0</v>
          </cell>
          <cell r="U941">
            <v>175339</v>
          </cell>
          <cell r="V941">
            <v>0</v>
          </cell>
          <cell r="W941">
            <v>3131</v>
          </cell>
          <cell r="X941">
            <v>0</v>
          </cell>
          <cell r="Y941">
            <v>27264</v>
          </cell>
          <cell r="Z941">
            <v>701354</v>
          </cell>
          <cell r="AA941">
            <v>728618</v>
          </cell>
          <cell r="AB941" t="str">
            <v>ERLI</v>
          </cell>
          <cell r="AC941">
            <v>1101</v>
          </cell>
          <cell r="AD941">
            <v>2</v>
          </cell>
          <cell r="AE941">
            <v>47172</v>
          </cell>
        </row>
        <row r="942">
          <cell r="A942" t="str">
            <v>SMA</v>
          </cell>
          <cell r="B942">
            <v>5</v>
          </cell>
          <cell r="C942" t="str">
            <v>DRMN</v>
          </cell>
          <cell r="D942">
            <v>54</v>
          </cell>
          <cell r="E942">
            <v>3</v>
          </cell>
          <cell r="F942" t="str">
            <v xml:space="preserve">B </v>
          </cell>
          <cell r="G942">
            <v>0</v>
          </cell>
          <cell r="H942">
            <v>2250</v>
          </cell>
          <cell r="I942">
            <v>385232</v>
          </cell>
          <cell r="J942">
            <v>0</v>
          </cell>
          <cell r="K942">
            <v>0</v>
          </cell>
          <cell r="L942">
            <v>0</v>
          </cell>
          <cell r="M942">
            <v>0</v>
          </cell>
          <cell r="N942">
            <v>0</v>
          </cell>
          <cell r="O942">
            <v>8031196</v>
          </cell>
          <cell r="P942">
            <v>0</v>
          </cell>
          <cell r="Q942">
            <v>0</v>
          </cell>
          <cell r="R942">
            <v>96505</v>
          </cell>
          <cell r="S942">
            <v>0</v>
          </cell>
          <cell r="T942">
            <v>439675</v>
          </cell>
          <cell r="U942">
            <v>1991112</v>
          </cell>
          <cell r="V942">
            <v>1505</v>
          </cell>
          <cell r="W942">
            <v>0</v>
          </cell>
          <cell r="X942">
            <v>0</v>
          </cell>
          <cell r="Y942">
            <v>690824</v>
          </cell>
          <cell r="Z942">
            <v>8031196</v>
          </cell>
          <cell r="AA942">
            <v>9259705</v>
          </cell>
          <cell r="AB942" t="str">
            <v>ERLI</v>
          </cell>
          <cell r="AC942">
            <v>1101</v>
          </cell>
          <cell r="AD942">
            <v>2</v>
          </cell>
          <cell r="AE942">
            <v>368996</v>
          </cell>
        </row>
        <row r="943">
          <cell r="A943" t="str">
            <v>SMA</v>
          </cell>
          <cell r="B943">
            <v>5</v>
          </cell>
          <cell r="C943" t="str">
            <v>DRMN</v>
          </cell>
          <cell r="D943">
            <v>54</v>
          </cell>
          <cell r="E943">
            <v>4</v>
          </cell>
          <cell r="F943" t="str">
            <v>A4</v>
          </cell>
          <cell r="G943">
            <v>20</v>
          </cell>
          <cell r="H943">
            <v>1</v>
          </cell>
          <cell r="I943">
            <v>769</v>
          </cell>
          <cell r="J943">
            <v>0</v>
          </cell>
          <cell r="K943">
            <v>0</v>
          </cell>
          <cell r="L943">
            <v>6</v>
          </cell>
          <cell r="M943">
            <v>0</v>
          </cell>
          <cell r="N943">
            <v>0</v>
          </cell>
          <cell r="O943">
            <v>5956</v>
          </cell>
          <cell r="P943">
            <v>3168</v>
          </cell>
          <cell r="Q943">
            <v>2052</v>
          </cell>
          <cell r="R943">
            <v>282</v>
          </cell>
          <cell r="S943">
            <v>0</v>
          </cell>
          <cell r="T943">
            <v>0</v>
          </cell>
          <cell r="U943">
            <v>0</v>
          </cell>
          <cell r="V943">
            <v>0</v>
          </cell>
          <cell r="W943">
            <v>1056</v>
          </cell>
          <cell r="X943">
            <v>0</v>
          </cell>
          <cell r="Y943">
            <v>0</v>
          </cell>
          <cell r="Z943">
            <v>12232</v>
          </cell>
          <cell r="AA943">
            <v>12514</v>
          </cell>
          <cell r="AB943" t="str">
            <v>ERLI</v>
          </cell>
          <cell r="AC943">
            <v>1101</v>
          </cell>
          <cell r="AD943">
            <v>2</v>
          </cell>
          <cell r="AE943">
            <v>769</v>
          </cell>
        </row>
        <row r="944">
          <cell r="A944" t="str">
            <v>SMA</v>
          </cell>
          <cell r="B944">
            <v>5</v>
          </cell>
          <cell r="C944" t="str">
            <v>DRMN</v>
          </cell>
          <cell r="D944">
            <v>54</v>
          </cell>
          <cell r="E944">
            <v>4</v>
          </cell>
          <cell r="F944" t="str">
            <v xml:space="preserve">B </v>
          </cell>
          <cell r="G944">
            <v>0</v>
          </cell>
          <cell r="H944">
            <v>1235</v>
          </cell>
          <cell r="I944">
            <v>335349</v>
          </cell>
          <cell r="J944">
            <v>0</v>
          </cell>
          <cell r="K944">
            <v>0</v>
          </cell>
          <cell r="L944">
            <v>0</v>
          </cell>
          <cell r="M944">
            <v>0</v>
          </cell>
          <cell r="N944">
            <v>0</v>
          </cell>
          <cell r="O944">
            <v>3317760</v>
          </cell>
          <cell r="P944">
            <v>0</v>
          </cell>
          <cell r="Q944">
            <v>0</v>
          </cell>
          <cell r="R944">
            <v>63</v>
          </cell>
          <cell r="S944">
            <v>0</v>
          </cell>
          <cell r="T944">
            <v>410016</v>
          </cell>
          <cell r="U944">
            <v>0</v>
          </cell>
          <cell r="V944">
            <v>139280</v>
          </cell>
          <cell r="W944">
            <v>0</v>
          </cell>
          <cell r="X944">
            <v>0</v>
          </cell>
          <cell r="Y944">
            <v>0</v>
          </cell>
          <cell r="Z944">
            <v>3317760</v>
          </cell>
          <cell r="AA944">
            <v>3867119</v>
          </cell>
          <cell r="AB944" t="str">
            <v>ERLI</v>
          </cell>
          <cell r="AC944">
            <v>1101</v>
          </cell>
          <cell r="AD944">
            <v>2</v>
          </cell>
          <cell r="AE944">
            <v>323276</v>
          </cell>
        </row>
        <row r="945">
          <cell r="A945" t="str">
            <v>SMA</v>
          </cell>
          <cell r="B945">
            <v>5</v>
          </cell>
          <cell r="C945" t="str">
            <v>DRMN</v>
          </cell>
          <cell r="D945">
            <v>54</v>
          </cell>
          <cell r="E945">
            <v>5</v>
          </cell>
          <cell r="F945" t="str">
            <v>A4</v>
          </cell>
          <cell r="G945">
            <v>21</v>
          </cell>
          <cell r="H945">
            <v>1</v>
          </cell>
          <cell r="I945">
            <v>9076</v>
          </cell>
          <cell r="J945">
            <v>348</v>
          </cell>
          <cell r="K945">
            <v>8728</v>
          </cell>
          <cell r="L945">
            <v>36</v>
          </cell>
          <cell r="M945">
            <v>36</v>
          </cell>
          <cell r="N945">
            <v>0</v>
          </cell>
          <cell r="O945">
            <v>77752</v>
          </cell>
          <cell r="P945">
            <v>24864</v>
          </cell>
          <cell r="Q945">
            <v>0</v>
          </cell>
          <cell r="R945">
            <v>0</v>
          </cell>
          <cell r="S945">
            <v>0</v>
          </cell>
          <cell r="T945">
            <v>0</v>
          </cell>
          <cell r="U945">
            <v>25654</v>
          </cell>
          <cell r="V945">
            <v>0</v>
          </cell>
          <cell r="W945">
            <v>0</v>
          </cell>
          <cell r="X945">
            <v>0</v>
          </cell>
          <cell r="Y945">
            <v>0</v>
          </cell>
          <cell r="Z945">
            <v>102616</v>
          </cell>
          <cell r="AA945">
            <v>102616</v>
          </cell>
          <cell r="AB945" t="str">
            <v>ERLI</v>
          </cell>
          <cell r="AC945">
            <v>1101</v>
          </cell>
          <cell r="AD945">
            <v>2</v>
          </cell>
          <cell r="AE945">
            <v>9076</v>
          </cell>
        </row>
        <row r="946">
          <cell r="A946" t="str">
            <v>SMA</v>
          </cell>
          <cell r="B946">
            <v>5</v>
          </cell>
          <cell r="C946" t="str">
            <v>DRMN</v>
          </cell>
          <cell r="D946">
            <v>54</v>
          </cell>
          <cell r="E946">
            <v>5</v>
          </cell>
          <cell r="F946" t="str">
            <v>A4</v>
          </cell>
          <cell r="G946">
            <v>20</v>
          </cell>
          <cell r="H946">
            <v>4</v>
          </cell>
          <cell r="I946">
            <v>31491</v>
          </cell>
          <cell r="J946">
            <v>0</v>
          </cell>
          <cell r="K946">
            <v>0</v>
          </cell>
          <cell r="L946">
            <v>146</v>
          </cell>
          <cell r="M946">
            <v>0</v>
          </cell>
          <cell r="N946">
            <v>0</v>
          </cell>
          <cell r="O946">
            <v>291123</v>
          </cell>
          <cell r="P946">
            <v>96463</v>
          </cell>
          <cell r="Q946">
            <v>51417</v>
          </cell>
          <cell r="R946">
            <v>1510</v>
          </cell>
          <cell r="S946">
            <v>0</v>
          </cell>
          <cell r="T946">
            <v>0</v>
          </cell>
          <cell r="U946">
            <v>34231</v>
          </cell>
          <cell r="V946">
            <v>0</v>
          </cell>
          <cell r="W946">
            <v>15261</v>
          </cell>
          <cell r="X946">
            <v>0</v>
          </cell>
          <cell r="Y946">
            <v>0</v>
          </cell>
          <cell r="Z946">
            <v>454264</v>
          </cell>
          <cell r="AA946">
            <v>455774</v>
          </cell>
          <cell r="AB946" t="str">
            <v>ERLI</v>
          </cell>
          <cell r="AC946">
            <v>1101</v>
          </cell>
          <cell r="AD946">
            <v>2</v>
          </cell>
          <cell r="AE946">
            <v>31491</v>
          </cell>
        </row>
        <row r="947">
          <cell r="A947" t="str">
            <v>SMA</v>
          </cell>
          <cell r="B947">
            <v>5</v>
          </cell>
          <cell r="C947" t="str">
            <v>DRMN</v>
          </cell>
          <cell r="D947">
            <v>54</v>
          </cell>
          <cell r="E947">
            <v>5</v>
          </cell>
          <cell r="F947" t="str">
            <v xml:space="preserve">B </v>
          </cell>
          <cell r="G947">
            <v>0</v>
          </cell>
          <cell r="H947">
            <v>475</v>
          </cell>
          <cell r="I947">
            <v>142487</v>
          </cell>
          <cell r="J947">
            <v>0</v>
          </cell>
          <cell r="K947">
            <v>0</v>
          </cell>
          <cell r="L947">
            <v>0</v>
          </cell>
          <cell r="M947">
            <v>0</v>
          </cell>
          <cell r="N947">
            <v>0</v>
          </cell>
          <cell r="O947">
            <v>2768396</v>
          </cell>
          <cell r="P947">
            <v>0</v>
          </cell>
          <cell r="Q947">
            <v>0</v>
          </cell>
          <cell r="R947">
            <v>26307</v>
          </cell>
          <cell r="S947">
            <v>0</v>
          </cell>
          <cell r="T947">
            <v>464360</v>
          </cell>
          <cell r="U947">
            <v>547210</v>
          </cell>
          <cell r="V947">
            <v>0</v>
          </cell>
          <cell r="W947">
            <v>0</v>
          </cell>
          <cell r="X947">
            <v>0</v>
          </cell>
          <cell r="Y947">
            <v>0</v>
          </cell>
          <cell r="Z947">
            <v>2768396</v>
          </cell>
          <cell r="AA947">
            <v>3259063</v>
          </cell>
          <cell r="AB947" t="str">
            <v>ERLI</v>
          </cell>
          <cell r="AC947">
            <v>1101</v>
          </cell>
          <cell r="AD947">
            <v>2</v>
          </cell>
          <cell r="AE947">
            <v>140635</v>
          </cell>
        </row>
        <row r="948">
          <cell r="A948" t="str">
            <v>SMA</v>
          </cell>
          <cell r="B948">
            <v>5</v>
          </cell>
          <cell r="C948" t="str">
            <v>DRMN</v>
          </cell>
          <cell r="D948">
            <v>54</v>
          </cell>
          <cell r="E948">
            <v>6</v>
          </cell>
          <cell r="F948" t="str">
            <v xml:space="preserve">B </v>
          </cell>
          <cell r="G948">
            <v>0</v>
          </cell>
          <cell r="H948">
            <v>25</v>
          </cell>
          <cell r="I948">
            <v>432320</v>
          </cell>
          <cell r="J948">
            <v>0</v>
          </cell>
          <cell r="K948">
            <v>0</v>
          </cell>
          <cell r="L948">
            <v>0</v>
          </cell>
          <cell r="M948">
            <v>0</v>
          </cell>
          <cell r="N948">
            <v>0</v>
          </cell>
          <cell r="O948">
            <v>5089844</v>
          </cell>
          <cell r="P948">
            <v>0</v>
          </cell>
          <cell r="Q948">
            <v>0</v>
          </cell>
          <cell r="R948">
            <v>32060</v>
          </cell>
          <cell r="S948">
            <v>0</v>
          </cell>
          <cell r="T948">
            <v>0</v>
          </cell>
          <cell r="U948">
            <v>1272460</v>
          </cell>
          <cell r="V948">
            <v>0</v>
          </cell>
          <cell r="W948">
            <v>0</v>
          </cell>
          <cell r="X948">
            <v>0</v>
          </cell>
          <cell r="Y948">
            <v>0</v>
          </cell>
          <cell r="Z948">
            <v>5089844</v>
          </cell>
          <cell r="AA948">
            <v>5121904</v>
          </cell>
          <cell r="AB948" t="str">
            <v>ERLI</v>
          </cell>
          <cell r="AC948">
            <v>1101</v>
          </cell>
          <cell r="AD948">
            <v>2</v>
          </cell>
          <cell r="AE948">
            <v>432320</v>
          </cell>
        </row>
        <row r="949">
          <cell r="A949" t="str">
            <v>SMA</v>
          </cell>
          <cell r="B949">
            <v>5</v>
          </cell>
          <cell r="C949" t="str">
            <v>DRMN</v>
          </cell>
          <cell r="D949">
            <v>54</v>
          </cell>
          <cell r="E949">
            <v>7</v>
          </cell>
          <cell r="F949" t="str">
            <v>A4</v>
          </cell>
          <cell r="G949">
            <v>20</v>
          </cell>
          <cell r="H949">
            <v>4</v>
          </cell>
          <cell r="I949">
            <v>202134</v>
          </cell>
          <cell r="J949">
            <v>0</v>
          </cell>
          <cell r="K949">
            <v>0</v>
          </cell>
          <cell r="L949">
            <v>361</v>
          </cell>
          <cell r="M949">
            <v>0</v>
          </cell>
          <cell r="N949">
            <v>0</v>
          </cell>
          <cell r="O949">
            <v>1971480</v>
          </cell>
          <cell r="P949">
            <v>239704</v>
          </cell>
          <cell r="Q949">
            <v>228561</v>
          </cell>
          <cell r="R949">
            <v>0</v>
          </cell>
          <cell r="S949">
            <v>0</v>
          </cell>
          <cell r="T949">
            <v>0</v>
          </cell>
          <cell r="U949">
            <v>616079</v>
          </cell>
          <cell r="V949">
            <v>0</v>
          </cell>
          <cell r="W949">
            <v>24568</v>
          </cell>
          <cell r="X949">
            <v>0</v>
          </cell>
          <cell r="Y949">
            <v>0</v>
          </cell>
          <cell r="Z949">
            <v>2464313</v>
          </cell>
          <cell r="AA949">
            <v>2464313</v>
          </cell>
          <cell r="AB949" t="str">
            <v>ERLI</v>
          </cell>
          <cell r="AC949">
            <v>1101</v>
          </cell>
          <cell r="AD949">
            <v>2</v>
          </cell>
          <cell r="AE949">
            <v>202134</v>
          </cell>
        </row>
        <row r="950">
          <cell r="A950" t="str">
            <v>SMA</v>
          </cell>
          <cell r="B950">
            <v>5</v>
          </cell>
          <cell r="C950" t="str">
            <v>DRMN</v>
          </cell>
          <cell r="D950">
            <v>54</v>
          </cell>
          <cell r="E950">
            <v>7</v>
          </cell>
          <cell r="F950" t="str">
            <v xml:space="preserve">B </v>
          </cell>
          <cell r="G950">
            <v>0</v>
          </cell>
          <cell r="H950">
            <v>8</v>
          </cell>
          <cell r="I950">
            <v>6001</v>
          </cell>
          <cell r="J950">
            <v>0</v>
          </cell>
          <cell r="K950">
            <v>0</v>
          </cell>
          <cell r="L950">
            <v>0</v>
          </cell>
          <cell r="M950">
            <v>0</v>
          </cell>
          <cell r="N950">
            <v>0</v>
          </cell>
          <cell r="O950">
            <v>106184</v>
          </cell>
          <cell r="P950">
            <v>0</v>
          </cell>
          <cell r="Q950">
            <v>0</v>
          </cell>
          <cell r="R950">
            <v>170</v>
          </cell>
          <cell r="S950">
            <v>0</v>
          </cell>
          <cell r="T950">
            <v>0</v>
          </cell>
          <cell r="U950">
            <v>26545</v>
          </cell>
          <cell r="V950">
            <v>0</v>
          </cell>
          <cell r="W950">
            <v>0</v>
          </cell>
          <cell r="X950">
            <v>0</v>
          </cell>
          <cell r="Y950">
            <v>0</v>
          </cell>
          <cell r="Z950">
            <v>106184</v>
          </cell>
          <cell r="AA950">
            <v>106354</v>
          </cell>
          <cell r="AB950" t="str">
            <v>ERLI</v>
          </cell>
          <cell r="AC950">
            <v>1101</v>
          </cell>
          <cell r="AD950">
            <v>2</v>
          </cell>
          <cell r="AE950">
            <v>5992</v>
          </cell>
        </row>
        <row r="951">
          <cell r="A951" t="str">
            <v>SMA</v>
          </cell>
          <cell r="B951">
            <v>5</v>
          </cell>
          <cell r="C951" t="str">
            <v>DRMN</v>
          </cell>
          <cell r="D951">
            <v>54</v>
          </cell>
          <cell r="E951">
            <v>8</v>
          </cell>
          <cell r="F951" t="str">
            <v xml:space="preserve">B </v>
          </cell>
          <cell r="G951">
            <v>0</v>
          </cell>
          <cell r="H951">
            <v>7</v>
          </cell>
          <cell r="I951">
            <v>5862</v>
          </cell>
          <cell r="J951">
            <v>0</v>
          </cell>
          <cell r="K951">
            <v>0</v>
          </cell>
          <cell r="L951">
            <v>0</v>
          </cell>
          <cell r="M951">
            <v>0</v>
          </cell>
          <cell r="N951">
            <v>0</v>
          </cell>
          <cell r="O951">
            <v>122037</v>
          </cell>
          <cell r="P951">
            <v>0</v>
          </cell>
          <cell r="Q951">
            <v>0</v>
          </cell>
          <cell r="R951">
            <v>0</v>
          </cell>
          <cell r="S951">
            <v>0</v>
          </cell>
          <cell r="T951">
            <v>0</v>
          </cell>
          <cell r="U951">
            <v>30509</v>
          </cell>
          <cell r="V951">
            <v>0</v>
          </cell>
          <cell r="W951">
            <v>0</v>
          </cell>
          <cell r="X951">
            <v>0</v>
          </cell>
          <cell r="Y951">
            <v>0</v>
          </cell>
          <cell r="Z951">
            <v>122037</v>
          </cell>
          <cell r="AA951">
            <v>122037</v>
          </cell>
          <cell r="AB951" t="str">
            <v>ERLI</v>
          </cell>
          <cell r="AC951">
            <v>1101</v>
          </cell>
          <cell r="AD951">
            <v>2</v>
          </cell>
          <cell r="AE951">
            <v>5832</v>
          </cell>
        </row>
        <row r="952">
          <cell r="A952" t="str">
            <v>SMA</v>
          </cell>
          <cell r="B952">
            <v>5</v>
          </cell>
          <cell r="C952" t="str">
            <v>DRMN</v>
          </cell>
          <cell r="D952">
            <v>55</v>
          </cell>
          <cell r="E952">
            <v>1</v>
          </cell>
          <cell r="F952" t="str">
            <v xml:space="preserve">B </v>
          </cell>
          <cell r="G952">
            <v>1</v>
          </cell>
          <cell r="H952">
            <v>4802</v>
          </cell>
          <cell r="I952">
            <v>98884</v>
          </cell>
          <cell r="J952">
            <v>0</v>
          </cell>
          <cell r="K952">
            <v>0</v>
          </cell>
          <cell r="L952">
            <v>0</v>
          </cell>
          <cell r="M952">
            <v>0</v>
          </cell>
          <cell r="N952">
            <v>0</v>
          </cell>
          <cell r="O952">
            <v>1592678</v>
          </cell>
          <cell r="P952">
            <v>0</v>
          </cell>
          <cell r="Q952">
            <v>0</v>
          </cell>
          <cell r="R952">
            <v>15049</v>
          </cell>
          <cell r="S952">
            <v>0</v>
          </cell>
          <cell r="T952">
            <v>88057</v>
          </cell>
          <cell r="U952">
            <v>0</v>
          </cell>
          <cell r="V952">
            <v>12505</v>
          </cell>
          <cell r="W952">
            <v>0</v>
          </cell>
          <cell r="X952">
            <v>0</v>
          </cell>
          <cell r="Y952">
            <v>64526</v>
          </cell>
          <cell r="Z952">
            <v>1592678</v>
          </cell>
          <cell r="AA952">
            <v>1772815</v>
          </cell>
          <cell r="AB952" t="str">
            <v>RSIL</v>
          </cell>
          <cell r="AC952">
            <v>1101</v>
          </cell>
          <cell r="AD952">
            <v>2</v>
          </cell>
          <cell r="AE952">
            <v>82929</v>
          </cell>
        </row>
        <row r="953">
          <cell r="A953" t="str">
            <v>SMA</v>
          </cell>
          <cell r="B953">
            <v>5</v>
          </cell>
          <cell r="C953" t="str">
            <v>DRMN</v>
          </cell>
          <cell r="D953">
            <v>55</v>
          </cell>
          <cell r="E953">
            <v>1</v>
          </cell>
          <cell r="F953" t="str">
            <v xml:space="preserve">B </v>
          </cell>
          <cell r="G953">
            <v>2</v>
          </cell>
          <cell r="H953">
            <v>2752</v>
          </cell>
          <cell r="I953">
            <v>112005</v>
          </cell>
          <cell r="J953">
            <v>0</v>
          </cell>
          <cell r="K953">
            <v>0</v>
          </cell>
          <cell r="L953">
            <v>0</v>
          </cell>
          <cell r="M953">
            <v>0</v>
          </cell>
          <cell r="N953">
            <v>0</v>
          </cell>
          <cell r="O953">
            <v>2172363</v>
          </cell>
          <cell r="P953">
            <v>0</v>
          </cell>
          <cell r="Q953">
            <v>0</v>
          </cell>
          <cell r="R953">
            <v>22387</v>
          </cell>
          <cell r="S953">
            <v>0</v>
          </cell>
          <cell r="T953">
            <v>29470</v>
          </cell>
          <cell r="U953">
            <v>369223</v>
          </cell>
          <cell r="V953">
            <v>6299</v>
          </cell>
          <cell r="W953">
            <v>0</v>
          </cell>
          <cell r="X953">
            <v>0</v>
          </cell>
          <cell r="Y953">
            <v>50656</v>
          </cell>
          <cell r="Z953">
            <v>2172363</v>
          </cell>
          <cell r="AA953">
            <v>2281175</v>
          </cell>
          <cell r="AB953" t="str">
            <v>RSIL</v>
          </cell>
          <cell r="AC953">
            <v>1101</v>
          </cell>
          <cell r="AD953">
            <v>2</v>
          </cell>
          <cell r="AE953">
            <v>112005</v>
          </cell>
        </row>
        <row r="954">
          <cell r="A954" t="str">
            <v>SMA</v>
          </cell>
          <cell r="B954">
            <v>5</v>
          </cell>
          <cell r="C954" t="str">
            <v>DRMN</v>
          </cell>
          <cell r="D954">
            <v>55</v>
          </cell>
          <cell r="E954">
            <v>1</v>
          </cell>
          <cell r="F954" t="str">
            <v xml:space="preserve">B </v>
          </cell>
          <cell r="G954">
            <v>3</v>
          </cell>
          <cell r="H954">
            <v>3593</v>
          </cell>
          <cell r="I954">
            <v>244324</v>
          </cell>
          <cell r="J954">
            <v>0</v>
          </cell>
          <cell r="K954">
            <v>0</v>
          </cell>
          <cell r="L954">
            <v>0</v>
          </cell>
          <cell r="M954">
            <v>0</v>
          </cell>
          <cell r="N954">
            <v>0</v>
          </cell>
          <cell r="O954">
            <v>4738395</v>
          </cell>
          <cell r="P954">
            <v>0</v>
          </cell>
          <cell r="Q954">
            <v>0</v>
          </cell>
          <cell r="R954">
            <v>36289</v>
          </cell>
          <cell r="S954">
            <v>0</v>
          </cell>
          <cell r="T954">
            <v>52368</v>
          </cell>
          <cell r="U954">
            <v>805514</v>
          </cell>
          <cell r="V954">
            <v>8931</v>
          </cell>
          <cell r="W954">
            <v>0</v>
          </cell>
          <cell r="X954">
            <v>0</v>
          </cell>
          <cell r="Y954">
            <v>62430</v>
          </cell>
          <cell r="Z954">
            <v>4738395</v>
          </cell>
          <cell r="AA954">
            <v>4898413</v>
          </cell>
          <cell r="AB954" t="str">
            <v>RSIL</v>
          </cell>
          <cell r="AC954">
            <v>1101</v>
          </cell>
          <cell r="AD954">
            <v>2</v>
          </cell>
          <cell r="AE954">
            <v>244067</v>
          </cell>
        </row>
        <row r="955">
          <cell r="A955" t="str">
            <v>SMA</v>
          </cell>
          <cell r="B955">
            <v>5</v>
          </cell>
          <cell r="C955" t="str">
            <v>DRMN</v>
          </cell>
          <cell r="D955">
            <v>55</v>
          </cell>
          <cell r="E955">
            <v>1</v>
          </cell>
          <cell r="F955" t="str">
            <v xml:space="preserve">B </v>
          </cell>
          <cell r="G955">
            <v>4</v>
          </cell>
          <cell r="H955">
            <v>425</v>
          </cell>
          <cell r="I955">
            <v>49402</v>
          </cell>
          <cell r="J955">
            <v>0</v>
          </cell>
          <cell r="K955">
            <v>0</v>
          </cell>
          <cell r="L955">
            <v>0</v>
          </cell>
          <cell r="M955">
            <v>0</v>
          </cell>
          <cell r="N955">
            <v>0</v>
          </cell>
          <cell r="O955">
            <v>958231</v>
          </cell>
          <cell r="P955">
            <v>0</v>
          </cell>
          <cell r="Q955">
            <v>0</v>
          </cell>
          <cell r="R955">
            <v>9324</v>
          </cell>
          <cell r="S955">
            <v>0</v>
          </cell>
          <cell r="T955">
            <v>42230</v>
          </cell>
          <cell r="U955">
            <v>162904</v>
          </cell>
          <cell r="V955">
            <v>2070</v>
          </cell>
          <cell r="W955">
            <v>0</v>
          </cell>
          <cell r="X955">
            <v>0</v>
          </cell>
          <cell r="Y955">
            <v>14007</v>
          </cell>
          <cell r="Z955">
            <v>958231</v>
          </cell>
          <cell r="AA955">
            <v>1025862</v>
          </cell>
          <cell r="AB955" t="str">
            <v>RSIL</v>
          </cell>
          <cell r="AC955">
            <v>1101</v>
          </cell>
          <cell r="AD955">
            <v>2</v>
          </cell>
          <cell r="AE955">
            <v>49402</v>
          </cell>
        </row>
        <row r="956">
          <cell r="A956" t="str">
            <v>SMA</v>
          </cell>
          <cell r="B956">
            <v>5</v>
          </cell>
          <cell r="C956" t="str">
            <v>DRMN</v>
          </cell>
          <cell r="D956">
            <v>55</v>
          </cell>
          <cell r="E956">
            <v>1</v>
          </cell>
          <cell r="F956" t="str">
            <v xml:space="preserve">B </v>
          </cell>
          <cell r="G956">
            <v>5</v>
          </cell>
          <cell r="H956">
            <v>71</v>
          </cell>
          <cell r="I956">
            <v>12471</v>
          </cell>
          <cell r="J956">
            <v>0</v>
          </cell>
          <cell r="K956">
            <v>0</v>
          </cell>
          <cell r="L956">
            <v>0</v>
          </cell>
          <cell r="M956">
            <v>0</v>
          </cell>
          <cell r="N956">
            <v>0</v>
          </cell>
          <cell r="O956">
            <v>241882</v>
          </cell>
          <cell r="P956">
            <v>0</v>
          </cell>
          <cell r="Q956">
            <v>0</v>
          </cell>
          <cell r="R956">
            <v>2896</v>
          </cell>
          <cell r="S956">
            <v>0</v>
          </cell>
          <cell r="T956">
            <v>160</v>
          </cell>
          <cell r="U956">
            <v>41125</v>
          </cell>
          <cell r="V956">
            <v>376</v>
          </cell>
          <cell r="W956">
            <v>0</v>
          </cell>
          <cell r="X956">
            <v>0</v>
          </cell>
          <cell r="Y956">
            <v>5312</v>
          </cell>
          <cell r="Z956">
            <v>241882</v>
          </cell>
          <cell r="AA956">
            <v>250626</v>
          </cell>
          <cell r="AB956" t="str">
            <v>RSIL</v>
          </cell>
          <cell r="AC956">
            <v>1101</v>
          </cell>
          <cell r="AD956">
            <v>2</v>
          </cell>
          <cell r="AE956">
            <v>12471</v>
          </cell>
        </row>
        <row r="957">
          <cell r="A957" t="str">
            <v>SMA</v>
          </cell>
          <cell r="B957">
            <v>5</v>
          </cell>
          <cell r="C957" t="str">
            <v>DRMN</v>
          </cell>
          <cell r="D957">
            <v>55</v>
          </cell>
          <cell r="E957">
            <v>1</v>
          </cell>
          <cell r="F957" t="str">
            <v xml:space="preserve">B </v>
          </cell>
          <cell r="G957">
            <v>6</v>
          </cell>
          <cell r="H957">
            <v>41</v>
          </cell>
          <cell r="I957">
            <v>8776</v>
          </cell>
          <cell r="J957">
            <v>0</v>
          </cell>
          <cell r="K957">
            <v>0</v>
          </cell>
          <cell r="L957">
            <v>0</v>
          </cell>
          <cell r="M957">
            <v>0</v>
          </cell>
          <cell r="N957">
            <v>0</v>
          </cell>
          <cell r="O957">
            <v>169709</v>
          </cell>
          <cell r="P957">
            <v>0</v>
          </cell>
          <cell r="Q957">
            <v>0</v>
          </cell>
          <cell r="R957">
            <v>2002</v>
          </cell>
          <cell r="S957">
            <v>0</v>
          </cell>
          <cell r="T957">
            <v>8162</v>
          </cell>
          <cell r="U957">
            <v>28853</v>
          </cell>
          <cell r="V957">
            <v>282</v>
          </cell>
          <cell r="W957">
            <v>0</v>
          </cell>
          <cell r="X957">
            <v>0</v>
          </cell>
          <cell r="Y957">
            <v>2328</v>
          </cell>
          <cell r="Z957">
            <v>169709</v>
          </cell>
          <cell r="AA957">
            <v>182483</v>
          </cell>
          <cell r="AB957" t="str">
            <v>RSIL</v>
          </cell>
          <cell r="AC957">
            <v>1101</v>
          </cell>
          <cell r="AD957">
            <v>2</v>
          </cell>
          <cell r="AE957">
            <v>8776</v>
          </cell>
        </row>
        <row r="958">
          <cell r="A958" t="str">
            <v>SMA</v>
          </cell>
          <cell r="B958">
            <v>5</v>
          </cell>
          <cell r="C958" t="str">
            <v>DRMN</v>
          </cell>
          <cell r="D958">
            <v>55</v>
          </cell>
          <cell r="E958">
            <v>1</v>
          </cell>
          <cell r="F958" t="str">
            <v xml:space="preserve">B </v>
          </cell>
          <cell r="G958">
            <v>7</v>
          </cell>
          <cell r="H958">
            <v>15</v>
          </cell>
          <cell r="I958">
            <v>3483</v>
          </cell>
          <cell r="J958">
            <v>0</v>
          </cell>
          <cell r="K958">
            <v>0</v>
          </cell>
          <cell r="L958">
            <v>0</v>
          </cell>
          <cell r="M958">
            <v>0</v>
          </cell>
          <cell r="N958">
            <v>0</v>
          </cell>
          <cell r="O958">
            <v>70086</v>
          </cell>
          <cell r="P958">
            <v>0</v>
          </cell>
          <cell r="Q958">
            <v>0</v>
          </cell>
          <cell r="R958">
            <v>-2708</v>
          </cell>
          <cell r="S958">
            <v>0</v>
          </cell>
          <cell r="T958">
            <v>6422</v>
          </cell>
          <cell r="U958">
            <v>14014</v>
          </cell>
          <cell r="V958">
            <v>566</v>
          </cell>
          <cell r="W958">
            <v>0</v>
          </cell>
          <cell r="X958">
            <v>0</v>
          </cell>
          <cell r="Y958">
            <v>-701</v>
          </cell>
          <cell r="Z958">
            <v>70086</v>
          </cell>
          <cell r="AA958">
            <v>73665</v>
          </cell>
          <cell r="AB958" t="str">
            <v>RSIL</v>
          </cell>
          <cell r="AC958">
            <v>1101</v>
          </cell>
          <cell r="AD958">
            <v>2</v>
          </cell>
          <cell r="AE958">
            <v>3483</v>
          </cell>
        </row>
        <row r="959">
          <cell r="A959" t="str">
            <v>SMA</v>
          </cell>
          <cell r="B959">
            <v>5</v>
          </cell>
          <cell r="C959" t="str">
            <v>DRMN</v>
          </cell>
          <cell r="D959">
            <v>55</v>
          </cell>
          <cell r="E959">
            <v>1</v>
          </cell>
          <cell r="F959" t="str">
            <v xml:space="preserve">B </v>
          </cell>
          <cell r="G959">
            <v>8</v>
          </cell>
          <cell r="H959">
            <v>16</v>
          </cell>
          <cell r="I959">
            <v>6902</v>
          </cell>
          <cell r="J959">
            <v>0</v>
          </cell>
          <cell r="K959">
            <v>0</v>
          </cell>
          <cell r="L959">
            <v>0</v>
          </cell>
          <cell r="M959">
            <v>0</v>
          </cell>
          <cell r="N959">
            <v>0</v>
          </cell>
          <cell r="O959">
            <v>138870</v>
          </cell>
          <cell r="P959">
            <v>0</v>
          </cell>
          <cell r="Q959">
            <v>0</v>
          </cell>
          <cell r="R959">
            <v>213</v>
          </cell>
          <cell r="S959">
            <v>0</v>
          </cell>
          <cell r="T959">
            <v>-78</v>
          </cell>
          <cell r="U959">
            <v>27777</v>
          </cell>
          <cell r="V959">
            <v>94</v>
          </cell>
          <cell r="W959">
            <v>0</v>
          </cell>
          <cell r="X959">
            <v>0</v>
          </cell>
          <cell r="Y959">
            <v>-273</v>
          </cell>
          <cell r="Z959">
            <v>138870</v>
          </cell>
          <cell r="AA959">
            <v>138826</v>
          </cell>
          <cell r="AB959" t="str">
            <v>RSIL</v>
          </cell>
          <cell r="AC959">
            <v>1101</v>
          </cell>
          <cell r="AD959">
            <v>2</v>
          </cell>
          <cell r="AE959">
            <v>6902</v>
          </cell>
        </row>
        <row r="960">
          <cell r="A960" t="str">
            <v>SMA</v>
          </cell>
          <cell r="B960">
            <v>5</v>
          </cell>
          <cell r="C960" t="str">
            <v>DRMN</v>
          </cell>
          <cell r="D960">
            <v>55</v>
          </cell>
          <cell r="E960">
            <v>1</v>
          </cell>
          <cell r="F960" t="str">
            <v xml:space="preserve">B </v>
          </cell>
          <cell r="G960">
            <v>9</v>
          </cell>
          <cell r="H960">
            <v>19</v>
          </cell>
          <cell r="I960">
            <v>8728</v>
          </cell>
          <cell r="J960">
            <v>0</v>
          </cell>
          <cell r="K960">
            <v>0</v>
          </cell>
          <cell r="L960">
            <v>0</v>
          </cell>
          <cell r="M960">
            <v>0</v>
          </cell>
          <cell r="N960">
            <v>0</v>
          </cell>
          <cell r="O960">
            <v>188882</v>
          </cell>
          <cell r="P960">
            <v>0</v>
          </cell>
          <cell r="Q960">
            <v>0</v>
          </cell>
          <cell r="R960">
            <v>13827</v>
          </cell>
          <cell r="S960">
            <v>0</v>
          </cell>
          <cell r="T960">
            <v>-199</v>
          </cell>
          <cell r="U960">
            <v>47225</v>
          </cell>
          <cell r="V960">
            <v>0</v>
          </cell>
          <cell r="W960">
            <v>0</v>
          </cell>
          <cell r="X960">
            <v>0</v>
          </cell>
          <cell r="Y960">
            <v>1240</v>
          </cell>
          <cell r="Z960">
            <v>188882</v>
          </cell>
          <cell r="AA960">
            <v>203750</v>
          </cell>
          <cell r="AB960" t="str">
            <v>RSIL</v>
          </cell>
          <cell r="AC960">
            <v>1101</v>
          </cell>
          <cell r="AD960">
            <v>2</v>
          </cell>
          <cell r="AE960">
            <v>8728</v>
          </cell>
        </row>
        <row r="961">
          <cell r="A961" t="str">
            <v>SMA</v>
          </cell>
          <cell r="B961">
            <v>5</v>
          </cell>
          <cell r="C961" t="str">
            <v>DRMN</v>
          </cell>
          <cell r="D961">
            <v>55</v>
          </cell>
          <cell r="E961">
            <v>1</v>
          </cell>
          <cell r="F961" t="str">
            <v xml:space="preserve">B </v>
          </cell>
          <cell r="G961">
            <v>10</v>
          </cell>
          <cell r="H961">
            <v>7</v>
          </cell>
          <cell r="I961">
            <v>-13681</v>
          </cell>
          <cell r="J961">
            <v>0</v>
          </cell>
          <cell r="K961">
            <v>0</v>
          </cell>
          <cell r="L961">
            <v>0</v>
          </cell>
          <cell r="M961">
            <v>0</v>
          </cell>
          <cell r="N961">
            <v>0</v>
          </cell>
          <cell r="O961">
            <v>-295198</v>
          </cell>
          <cell r="P961">
            <v>0</v>
          </cell>
          <cell r="Q961">
            <v>0</v>
          </cell>
          <cell r="R961">
            <v>13594</v>
          </cell>
          <cell r="S961">
            <v>0</v>
          </cell>
          <cell r="T961">
            <v>0</v>
          </cell>
          <cell r="U961">
            <v>-73799</v>
          </cell>
          <cell r="V961">
            <v>0</v>
          </cell>
          <cell r="W961">
            <v>0</v>
          </cell>
          <cell r="X961">
            <v>0</v>
          </cell>
          <cell r="Y961">
            <v>546</v>
          </cell>
          <cell r="Z961">
            <v>-295198</v>
          </cell>
          <cell r="AA961">
            <v>-281058</v>
          </cell>
          <cell r="AB961" t="str">
            <v>RSIL</v>
          </cell>
          <cell r="AC961">
            <v>1101</v>
          </cell>
          <cell r="AD961">
            <v>2</v>
          </cell>
          <cell r="AE961">
            <v>-13681</v>
          </cell>
        </row>
        <row r="962">
          <cell r="A962" t="str">
            <v>SMA</v>
          </cell>
          <cell r="B962">
            <v>5</v>
          </cell>
          <cell r="C962" t="str">
            <v>DRMN</v>
          </cell>
          <cell r="D962">
            <v>55</v>
          </cell>
          <cell r="E962">
            <v>1</v>
          </cell>
          <cell r="F962" t="str">
            <v xml:space="preserve">B </v>
          </cell>
          <cell r="G962">
            <v>11</v>
          </cell>
          <cell r="H962">
            <v>4055</v>
          </cell>
          <cell r="I962">
            <v>85571</v>
          </cell>
          <cell r="J962">
            <v>0</v>
          </cell>
          <cell r="K962">
            <v>0</v>
          </cell>
          <cell r="L962">
            <v>0</v>
          </cell>
          <cell r="M962">
            <v>0</v>
          </cell>
          <cell r="N962">
            <v>0</v>
          </cell>
          <cell r="O962">
            <v>482423</v>
          </cell>
          <cell r="P962">
            <v>0</v>
          </cell>
          <cell r="Q962">
            <v>0</v>
          </cell>
          <cell r="R962">
            <v>9405</v>
          </cell>
          <cell r="S962">
            <v>580</v>
          </cell>
          <cell r="T962">
            <v>54698</v>
          </cell>
          <cell r="U962">
            <v>0</v>
          </cell>
          <cell r="V962">
            <v>15041</v>
          </cell>
          <cell r="W962">
            <v>0</v>
          </cell>
          <cell r="X962">
            <v>0</v>
          </cell>
          <cell r="Y962">
            <v>27657</v>
          </cell>
          <cell r="Z962">
            <v>482423</v>
          </cell>
          <cell r="AA962">
            <v>589804</v>
          </cell>
          <cell r="AB962" t="str">
            <v>RSIL</v>
          </cell>
          <cell r="AC962">
            <v>1101</v>
          </cell>
          <cell r="AD962">
            <v>2</v>
          </cell>
          <cell r="AE962">
            <v>60726</v>
          </cell>
        </row>
        <row r="963">
          <cell r="A963" t="str">
            <v>SMA</v>
          </cell>
          <cell r="B963">
            <v>5</v>
          </cell>
          <cell r="C963" t="str">
            <v>DRMN</v>
          </cell>
          <cell r="D963">
            <v>55</v>
          </cell>
          <cell r="E963">
            <v>1</v>
          </cell>
          <cell r="F963" t="str">
            <v xml:space="preserve">B </v>
          </cell>
          <cell r="G963">
            <v>12</v>
          </cell>
          <cell r="H963">
            <v>1420</v>
          </cell>
          <cell r="I963">
            <v>74922</v>
          </cell>
          <cell r="J963">
            <v>0</v>
          </cell>
          <cell r="K963">
            <v>0</v>
          </cell>
          <cell r="L963">
            <v>0</v>
          </cell>
          <cell r="M963">
            <v>0</v>
          </cell>
          <cell r="N963">
            <v>0</v>
          </cell>
          <cell r="O963">
            <v>665300</v>
          </cell>
          <cell r="P963">
            <v>0</v>
          </cell>
          <cell r="Q963">
            <v>0</v>
          </cell>
          <cell r="R963">
            <v>7754</v>
          </cell>
          <cell r="S963">
            <v>0</v>
          </cell>
          <cell r="T963">
            <v>26687</v>
          </cell>
          <cell r="U963">
            <v>113176</v>
          </cell>
          <cell r="V963">
            <v>4606</v>
          </cell>
          <cell r="W963">
            <v>0</v>
          </cell>
          <cell r="X963">
            <v>0</v>
          </cell>
          <cell r="Y963">
            <v>12440</v>
          </cell>
          <cell r="Z963">
            <v>665300</v>
          </cell>
          <cell r="AA963">
            <v>716787</v>
          </cell>
          <cell r="AB963" t="str">
            <v>RSIL</v>
          </cell>
          <cell r="AC963">
            <v>1101</v>
          </cell>
          <cell r="AD963">
            <v>2</v>
          </cell>
          <cell r="AE963">
            <v>74922</v>
          </cell>
        </row>
        <row r="964">
          <cell r="A964" t="str">
            <v>SMA</v>
          </cell>
          <cell r="B964">
            <v>5</v>
          </cell>
          <cell r="C964" t="str">
            <v>DRMN</v>
          </cell>
          <cell r="D964">
            <v>55</v>
          </cell>
          <cell r="E964">
            <v>1</v>
          </cell>
          <cell r="F964" t="str">
            <v xml:space="preserve">B </v>
          </cell>
          <cell r="G964">
            <v>13</v>
          </cell>
          <cell r="H964">
            <v>48</v>
          </cell>
          <cell r="I964">
            <v>5836</v>
          </cell>
          <cell r="J964">
            <v>0</v>
          </cell>
          <cell r="K964">
            <v>0</v>
          </cell>
          <cell r="L964">
            <v>0</v>
          </cell>
          <cell r="M964">
            <v>0</v>
          </cell>
          <cell r="N964">
            <v>0</v>
          </cell>
          <cell r="O964">
            <v>75199</v>
          </cell>
          <cell r="P964">
            <v>0</v>
          </cell>
          <cell r="Q964">
            <v>0</v>
          </cell>
          <cell r="R964">
            <v>767</v>
          </cell>
          <cell r="S964">
            <v>0</v>
          </cell>
          <cell r="T964">
            <v>2224</v>
          </cell>
          <cell r="U964">
            <v>12786</v>
          </cell>
          <cell r="V964">
            <v>282</v>
          </cell>
          <cell r="W964">
            <v>0</v>
          </cell>
          <cell r="X964">
            <v>0</v>
          </cell>
          <cell r="Y964">
            <v>622</v>
          </cell>
          <cell r="Z964">
            <v>75199</v>
          </cell>
          <cell r="AA964">
            <v>79094</v>
          </cell>
          <cell r="AB964" t="str">
            <v>RSIL</v>
          </cell>
          <cell r="AC964">
            <v>1101</v>
          </cell>
          <cell r="AD964">
            <v>2</v>
          </cell>
          <cell r="AE964">
            <v>5836</v>
          </cell>
        </row>
        <row r="965">
          <cell r="A965" t="str">
            <v>SMA</v>
          </cell>
          <cell r="B965">
            <v>5</v>
          </cell>
          <cell r="C965" t="str">
            <v>DRMN</v>
          </cell>
          <cell r="D965">
            <v>55</v>
          </cell>
          <cell r="E965">
            <v>1</v>
          </cell>
          <cell r="F965" t="str">
            <v xml:space="preserve">B </v>
          </cell>
          <cell r="G965">
            <v>14</v>
          </cell>
          <cell r="H965">
            <v>5</v>
          </cell>
          <cell r="I965">
            <v>599</v>
          </cell>
          <cell r="J965">
            <v>0</v>
          </cell>
          <cell r="K965">
            <v>0</v>
          </cell>
          <cell r="L965">
            <v>0</v>
          </cell>
          <cell r="M965">
            <v>0</v>
          </cell>
          <cell r="N965">
            <v>0</v>
          </cell>
          <cell r="O965">
            <v>7622</v>
          </cell>
          <cell r="P965">
            <v>0</v>
          </cell>
          <cell r="Q965">
            <v>0</v>
          </cell>
          <cell r="R965">
            <v>125</v>
          </cell>
          <cell r="S965">
            <v>0</v>
          </cell>
          <cell r="T965">
            <v>0</v>
          </cell>
          <cell r="U965">
            <v>1295</v>
          </cell>
          <cell r="V965">
            <v>0</v>
          </cell>
          <cell r="W965">
            <v>0</v>
          </cell>
          <cell r="X965">
            <v>0</v>
          </cell>
          <cell r="Y965">
            <v>182</v>
          </cell>
          <cell r="Z965">
            <v>7622</v>
          </cell>
          <cell r="AA965">
            <v>7929</v>
          </cell>
          <cell r="AB965" t="str">
            <v>RSIL</v>
          </cell>
          <cell r="AC965">
            <v>1101</v>
          </cell>
          <cell r="AD965">
            <v>2</v>
          </cell>
          <cell r="AE965">
            <v>599</v>
          </cell>
        </row>
        <row r="966">
          <cell r="A966" t="str">
            <v>SMA</v>
          </cell>
          <cell r="B966">
            <v>5</v>
          </cell>
          <cell r="C966" t="str">
            <v>DRMN</v>
          </cell>
          <cell r="D966">
            <v>55</v>
          </cell>
          <cell r="E966">
            <v>1</v>
          </cell>
          <cell r="F966" t="str">
            <v xml:space="preserve">B </v>
          </cell>
          <cell r="G966">
            <v>15</v>
          </cell>
          <cell r="H966">
            <v>11</v>
          </cell>
          <cell r="I966">
            <v>-8616</v>
          </cell>
          <cell r="J966">
            <v>0</v>
          </cell>
          <cell r="K966">
            <v>0</v>
          </cell>
          <cell r="L966">
            <v>0</v>
          </cell>
          <cell r="M966">
            <v>0</v>
          </cell>
          <cell r="N966">
            <v>0</v>
          </cell>
          <cell r="O966">
            <v>-193006</v>
          </cell>
          <cell r="P966">
            <v>0</v>
          </cell>
          <cell r="Q966">
            <v>0</v>
          </cell>
          <cell r="R966">
            <v>625</v>
          </cell>
          <cell r="S966">
            <v>0</v>
          </cell>
          <cell r="T966">
            <v>295</v>
          </cell>
          <cell r="U966">
            <v>-49593</v>
          </cell>
          <cell r="V966">
            <v>-94</v>
          </cell>
          <cell r="W966">
            <v>0</v>
          </cell>
          <cell r="X966">
            <v>0</v>
          </cell>
          <cell r="Y966">
            <v>525</v>
          </cell>
          <cell r="Z966">
            <v>-193006</v>
          </cell>
          <cell r="AA966">
            <v>-191655</v>
          </cell>
          <cell r="AB966" t="str">
            <v>RSIL</v>
          </cell>
          <cell r="AC966">
            <v>1101</v>
          </cell>
          <cell r="AD966">
            <v>2</v>
          </cell>
          <cell r="AE966">
            <v>-8616</v>
          </cell>
        </row>
        <row r="967">
          <cell r="A967" t="str">
            <v>SMA</v>
          </cell>
          <cell r="B967">
            <v>5</v>
          </cell>
          <cell r="C967" t="str">
            <v>DRMN</v>
          </cell>
          <cell r="D967">
            <v>55</v>
          </cell>
          <cell r="E967">
            <v>2</v>
          </cell>
          <cell r="F967" t="str">
            <v xml:space="preserve">B </v>
          </cell>
          <cell r="G967">
            <v>0</v>
          </cell>
          <cell r="H967">
            <v>76</v>
          </cell>
          <cell r="I967">
            <v>146902</v>
          </cell>
          <cell r="J967">
            <v>0</v>
          </cell>
          <cell r="K967">
            <v>0</v>
          </cell>
          <cell r="L967">
            <v>0</v>
          </cell>
          <cell r="M967">
            <v>0</v>
          </cell>
          <cell r="N967">
            <v>0</v>
          </cell>
          <cell r="O967">
            <v>3058289</v>
          </cell>
          <cell r="P967">
            <v>0</v>
          </cell>
          <cell r="Q967">
            <v>0</v>
          </cell>
          <cell r="R967">
            <v>42238</v>
          </cell>
          <cell r="S967">
            <v>0</v>
          </cell>
          <cell r="T967">
            <v>864437</v>
          </cell>
          <cell r="U967">
            <v>763165</v>
          </cell>
          <cell r="V967">
            <v>3868</v>
          </cell>
          <cell r="W967">
            <v>0</v>
          </cell>
          <cell r="X967">
            <v>0</v>
          </cell>
          <cell r="Y967">
            <v>5150</v>
          </cell>
          <cell r="Z967">
            <v>3058289</v>
          </cell>
          <cell r="AA967">
            <v>3973982</v>
          </cell>
          <cell r="AB967" t="str">
            <v>RSIL</v>
          </cell>
          <cell r="AC967">
            <v>1101</v>
          </cell>
          <cell r="AD967">
            <v>2</v>
          </cell>
          <cell r="AE967">
            <v>145894</v>
          </cell>
        </row>
        <row r="968">
          <cell r="A968" t="str">
            <v>SMA</v>
          </cell>
          <cell r="B968">
            <v>5</v>
          </cell>
          <cell r="C968" t="str">
            <v>DRMN</v>
          </cell>
          <cell r="D968">
            <v>55</v>
          </cell>
          <cell r="E968">
            <v>3</v>
          </cell>
          <cell r="F968" t="str">
            <v xml:space="preserve">B </v>
          </cell>
          <cell r="G968">
            <v>0</v>
          </cell>
          <cell r="H968">
            <v>566</v>
          </cell>
          <cell r="I968">
            <v>79122</v>
          </cell>
          <cell r="J968">
            <v>0</v>
          </cell>
          <cell r="K968">
            <v>0</v>
          </cell>
          <cell r="L968">
            <v>0</v>
          </cell>
          <cell r="M968">
            <v>0</v>
          </cell>
          <cell r="N968">
            <v>0</v>
          </cell>
          <cell r="O968">
            <v>1647959</v>
          </cell>
          <cell r="P968">
            <v>0</v>
          </cell>
          <cell r="Q968">
            <v>0</v>
          </cell>
          <cell r="R968">
            <v>20804</v>
          </cell>
          <cell r="S968">
            <v>0</v>
          </cell>
          <cell r="T968">
            <v>81354</v>
          </cell>
          <cell r="U968">
            <v>405897</v>
          </cell>
          <cell r="V968">
            <v>4706</v>
          </cell>
          <cell r="W968">
            <v>0</v>
          </cell>
          <cell r="X968">
            <v>0</v>
          </cell>
          <cell r="Y968">
            <v>23170</v>
          </cell>
          <cell r="Z968">
            <v>1647959</v>
          </cell>
          <cell r="AA968">
            <v>1777993</v>
          </cell>
          <cell r="AB968" t="str">
            <v>RSIL</v>
          </cell>
          <cell r="AC968">
            <v>1101</v>
          </cell>
          <cell r="AD968">
            <v>2</v>
          </cell>
          <cell r="AE968">
            <v>75156</v>
          </cell>
        </row>
        <row r="969">
          <cell r="A969" t="str">
            <v>SMA</v>
          </cell>
          <cell r="B969">
            <v>5</v>
          </cell>
          <cell r="C969" t="str">
            <v>DRMN</v>
          </cell>
          <cell r="D969">
            <v>55</v>
          </cell>
          <cell r="E969">
            <v>4</v>
          </cell>
          <cell r="F969" t="str">
            <v xml:space="preserve">B </v>
          </cell>
          <cell r="G969">
            <v>0</v>
          </cell>
          <cell r="H969">
            <v>5995</v>
          </cell>
          <cell r="I969">
            <v>1668671</v>
          </cell>
          <cell r="J969">
            <v>0</v>
          </cell>
          <cell r="K969">
            <v>0</v>
          </cell>
          <cell r="L969">
            <v>0</v>
          </cell>
          <cell r="M969">
            <v>0</v>
          </cell>
          <cell r="N969">
            <v>0</v>
          </cell>
          <cell r="O969">
            <v>16077872</v>
          </cell>
          <cell r="P969">
            <v>0</v>
          </cell>
          <cell r="Q969">
            <v>0</v>
          </cell>
          <cell r="R969">
            <v>0</v>
          </cell>
          <cell r="S969">
            <v>0</v>
          </cell>
          <cell r="T969">
            <v>3326073</v>
          </cell>
          <cell r="U969">
            <v>0</v>
          </cell>
          <cell r="V969">
            <v>682532</v>
          </cell>
          <cell r="W969">
            <v>0</v>
          </cell>
          <cell r="X969">
            <v>0</v>
          </cell>
          <cell r="Y969">
            <v>0</v>
          </cell>
          <cell r="Z969">
            <v>16077872</v>
          </cell>
          <cell r="AA969">
            <v>20086477</v>
          </cell>
          <cell r="AB969" t="str">
            <v>RSIL</v>
          </cell>
          <cell r="AC969">
            <v>1101</v>
          </cell>
          <cell r="AD969">
            <v>2</v>
          </cell>
          <cell r="AE969">
            <v>1626370</v>
          </cell>
        </row>
        <row r="970">
          <cell r="A970" t="str">
            <v>SMA</v>
          </cell>
          <cell r="B970">
            <v>6</v>
          </cell>
          <cell r="C970" t="str">
            <v>DRAG</v>
          </cell>
          <cell r="D970">
            <v>61</v>
          </cell>
          <cell r="E970">
            <v>1</v>
          </cell>
          <cell r="F970" t="str">
            <v xml:space="preserve">B </v>
          </cell>
          <cell r="G970">
            <v>1</v>
          </cell>
          <cell r="H970">
            <v>9121</v>
          </cell>
          <cell r="I970">
            <v>209169</v>
          </cell>
          <cell r="J970">
            <v>0</v>
          </cell>
          <cell r="K970">
            <v>0</v>
          </cell>
          <cell r="L970">
            <v>0</v>
          </cell>
          <cell r="M970">
            <v>0</v>
          </cell>
          <cell r="N970">
            <v>0</v>
          </cell>
          <cell r="O970">
            <v>3396242</v>
          </cell>
          <cell r="P970">
            <v>0</v>
          </cell>
          <cell r="Q970">
            <v>0</v>
          </cell>
          <cell r="R970">
            <v>54577</v>
          </cell>
          <cell r="S970">
            <v>0</v>
          </cell>
          <cell r="T970">
            <v>821685</v>
          </cell>
          <cell r="U970">
            <v>660</v>
          </cell>
          <cell r="V970">
            <v>564</v>
          </cell>
          <cell r="W970">
            <v>0</v>
          </cell>
          <cell r="X970">
            <v>0</v>
          </cell>
          <cell r="Y970">
            <v>242169</v>
          </cell>
          <cell r="Z970">
            <v>3396242</v>
          </cell>
          <cell r="AA970">
            <v>4515237</v>
          </cell>
          <cell r="AB970" t="str">
            <v>ERCR</v>
          </cell>
          <cell r="AC970">
            <v>1101</v>
          </cell>
          <cell r="AD970">
            <v>2</v>
          </cell>
          <cell r="AE970">
            <v>148171</v>
          </cell>
        </row>
        <row r="971">
          <cell r="A971" t="str">
            <v>SMA</v>
          </cell>
          <cell r="B971">
            <v>6</v>
          </cell>
          <cell r="C971" t="str">
            <v>DRAG</v>
          </cell>
          <cell r="D971">
            <v>61</v>
          </cell>
          <cell r="E971">
            <v>1</v>
          </cell>
          <cell r="F971" t="str">
            <v xml:space="preserve">B </v>
          </cell>
          <cell r="G971">
            <v>2</v>
          </cell>
          <cell r="H971">
            <v>5701</v>
          </cell>
          <cell r="I971">
            <v>233181</v>
          </cell>
          <cell r="J971">
            <v>0</v>
          </cell>
          <cell r="K971">
            <v>0</v>
          </cell>
          <cell r="L971">
            <v>0</v>
          </cell>
          <cell r="M971">
            <v>0</v>
          </cell>
          <cell r="N971">
            <v>0</v>
          </cell>
          <cell r="O971">
            <v>4524100</v>
          </cell>
          <cell r="P971">
            <v>0</v>
          </cell>
          <cell r="Q971">
            <v>0</v>
          </cell>
          <cell r="R971">
            <v>40579</v>
          </cell>
          <cell r="S971">
            <v>0</v>
          </cell>
          <cell r="T971">
            <v>198074</v>
          </cell>
          <cell r="U971">
            <v>768885</v>
          </cell>
          <cell r="V971">
            <v>282</v>
          </cell>
          <cell r="W971">
            <v>0</v>
          </cell>
          <cell r="X971">
            <v>0</v>
          </cell>
          <cell r="Y971">
            <v>314131</v>
          </cell>
          <cell r="Z971">
            <v>4524100</v>
          </cell>
          <cell r="AA971">
            <v>5077166</v>
          </cell>
          <cell r="AB971" t="str">
            <v>ERCR</v>
          </cell>
          <cell r="AC971">
            <v>1101</v>
          </cell>
          <cell r="AD971">
            <v>2</v>
          </cell>
          <cell r="AE971">
            <v>233181</v>
          </cell>
        </row>
        <row r="972">
          <cell r="A972" t="str">
            <v>SMA</v>
          </cell>
          <cell r="B972">
            <v>6</v>
          </cell>
          <cell r="C972" t="str">
            <v>DRAG</v>
          </cell>
          <cell r="D972">
            <v>61</v>
          </cell>
          <cell r="E972">
            <v>1</v>
          </cell>
          <cell r="F972" t="str">
            <v xml:space="preserve">B </v>
          </cell>
          <cell r="G972">
            <v>3</v>
          </cell>
          <cell r="H972">
            <v>21420</v>
          </cell>
          <cell r="I972">
            <v>1611221</v>
          </cell>
          <cell r="J972">
            <v>0</v>
          </cell>
          <cell r="K972">
            <v>0</v>
          </cell>
          <cell r="L972">
            <v>0</v>
          </cell>
          <cell r="M972">
            <v>0</v>
          </cell>
          <cell r="N972">
            <v>0</v>
          </cell>
          <cell r="O972">
            <v>31249949</v>
          </cell>
          <cell r="P972">
            <v>0</v>
          </cell>
          <cell r="Q972">
            <v>0</v>
          </cell>
          <cell r="R972">
            <v>242578</v>
          </cell>
          <cell r="S972">
            <v>0</v>
          </cell>
          <cell r="T972">
            <v>728471</v>
          </cell>
          <cell r="U972">
            <v>5312541</v>
          </cell>
          <cell r="V972">
            <v>94</v>
          </cell>
          <cell r="W972">
            <v>0</v>
          </cell>
          <cell r="X972">
            <v>0</v>
          </cell>
          <cell r="Y972">
            <v>2274811</v>
          </cell>
          <cell r="Z972">
            <v>31249949</v>
          </cell>
          <cell r="AA972">
            <v>34495903</v>
          </cell>
          <cell r="AB972" t="str">
            <v>ERCR</v>
          </cell>
          <cell r="AC972">
            <v>1101</v>
          </cell>
          <cell r="AD972">
            <v>2</v>
          </cell>
          <cell r="AE972">
            <v>1599616</v>
          </cell>
        </row>
        <row r="973">
          <cell r="A973" t="str">
            <v>SMA</v>
          </cell>
          <cell r="B973">
            <v>6</v>
          </cell>
          <cell r="C973" t="str">
            <v>DRAG</v>
          </cell>
          <cell r="D973">
            <v>61</v>
          </cell>
          <cell r="E973">
            <v>1</v>
          </cell>
          <cell r="F973" t="str">
            <v xml:space="preserve">B </v>
          </cell>
          <cell r="G973">
            <v>4</v>
          </cell>
          <cell r="H973">
            <v>10484</v>
          </cell>
          <cell r="I973">
            <v>1270367</v>
          </cell>
          <cell r="J973">
            <v>0</v>
          </cell>
          <cell r="K973">
            <v>0</v>
          </cell>
          <cell r="L973">
            <v>0</v>
          </cell>
          <cell r="M973">
            <v>0</v>
          </cell>
          <cell r="N973">
            <v>0</v>
          </cell>
          <cell r="O973">
            <v>24640195</v>
          </cell>
          <cell r="P973">
            <v>0</v>
          </cell>
          <cell r="Q973">
            <v>0</v>
          </cell>
          <cell r="R973">
            <v>243406</v>
          </cell>
          <cell r="S973">
            <v>0</v>
          </cell>
          <cell r="T973">
            <v>629957</v>
          </cell>
          <cell r="U973">
            <v>4188886</v>
          </cell>
          <cell r="V973">
            <v>94</v>
          </cell>
          <cell r="W973">
            <v>0</v>
          </cell>
          <cell r="X973">
            <v>0</v>
          </cell>
          <cell r="Y973">
            <v>1976871</v>
          </cell>
          <cell r="Z973">
            <v>24640195</v>
          </cell>
          <cell r="AA973">
            <v>27490523</v>
          </cell>
          <cell r="AB973" t="str">
            <v>ERCR</v>
          </cell>
          <cell r="AC973">
            <v>1101</v>
          </cell>
          <cell r="AD973">
            <v>2</v>
          </cell>
          <cell r="AE973">
            <v>1270367</v>
          </cell>
        </row>
        <row r="974">
          <cell r="A974" t="str">
            <v>SMA</v>
          </cell>
          <cell r="B974">
            <v>6</v>
          </cell>
          <cell r="C974" t="str">
            <v>DRAG</v>
          </cell>
          <cell r="D974">
            <v>61</v>
          </cell>
          <cell r="E974">
            <v>1</v>
          </cell>
          <cell r="F974" t="str">
            <v xml:space="preserve">B </v>
          </cell>
          <cell r="G974">
            <v>5</v>
          </cell>
          <cell r="H974">
            <v>4184</v>
          </cell>
          <cell r="I974">
            <v>720970</v>
          </cell>
          <cell r="J974">
            <v>0</v>
          </cell>
          <cell r="K974">
            <v>0</v>
          </cell>
          <cell r="L974">
            <v>0</v>
          </cell>
          <cell r="M974">
            <v>0</v>
          </cell>
          <cell r="N974">
            <v>0</v>
          </cell>
          <cell r="O974">
            <v>13983185</v>
          </cell>
          <cell r="P974">
            <v>0</v>
          </cell>
          <cell r="Q974">
            <v>0</v>
          </cell>
          <cell r="R974">
            <v>145972</v>
          </cell>
          <cell r="S974">
            <v>0</v>
          </cell>
          <cell r="T974">
            <v>351755</v>
          </cell>
          <cell r="U974">
            <v>2377209</v>
          </cell>
          <cell r="V974">
            <v>0</v>
          </cell>
          <cell r="W974">
            <v>0</v>
          </cell>
          <cell r="X974">
            <v>0</v>
          </cell>
          <cell r="Y974">
            <v>1398020</v>
          </cell>
          <cell r="Z974">
            <v>13983185</v>
          </cell>
          <cell r="AA974">
            <v>15878932</v>
          </cell>
          <cell r="AB974" t="str">
            <v>ERCR</v>
          </cell>
          <cell r="AC974">
            <v>1101</v>
          </cell>
          <cell r="AD974">
            <v>2</v>
          </cell>
          <cell r="AE974">
            <v>720970</v>
          </cell>
        </row>
        <row r="975">
          <cell r="A975" t="str">
            <v>SMA</v>
          </cell>
          <cell r="B975">
            <v>6</v>
          </cell>
          <cell r="C975" t="str">
            <v>DRAG</v>
          </cell>
          <cell r="D975">
            <v>61</v>
          </cell>
          <cell r="E975">
            <v>1</v>
          </cell>
          <cell r="F975" t="str">
            <v xml:space="preserve">B </v>
          </cell>
          <cell r="G975">
            <v>6</v>
          </cell>
          <cell r="H975">
            <v>3125</v>
          </cell>
          <cell r="I975">
            <v>746189</v>
          </cell>
          <cell r="J975">
            <v>0</v>
          </cell>
          <cell r="K975">
            <v>0</v>
          </cell>
          <cell r="L975">
            <v>0</v>
          </cell>
          <cell r="M975">
            <v>0</v>
          </cell>
          <cell r="N975">
            <v>0</v>
          </cell>
          <cell r="O975">
            <v>14472603</v>
          </cell>
          <cell r="P975">
            <v>0</v>
          </cell>
          <cell r="Q975">
            <v>0</v>
          </cell>
          <cell r="R975">
            <v>165199</v>
          </cell>
          <cell r="S975">
            <v>0</v>
          </cell>
          <cell r="T975">
            <v>427366</v>
          </cell>
          <cell r="U975">
            <v>2460988</v>
          </cell>
          <cell r="V975">
            <v>0</v>
          </cell>
          <cell r="W975">
            <v>0</v>
          </cell>
          <cell r="X975">
            <v>0</v>
          </cell>
          <cell r="Y975">
            <v>1025720</v>
          </cell>
          <cell r="Z975">
            <v>14472603</v>
          </cell>
          <cell r="AA975">
            <v>16090888</v>
          </cell>
          <cell r="AB975" t="str">
            <v>ERCR</v>
          </cell>
          <cell r="AC975">
            <v>1101</v>
          </cell>
          <cell r="AD975">
            <v>2</v>
          </cell>
          <cell r="AE975">
            <v>746189</v>
          </cell>
        </row>
        <row r="976">
          <cell r="A976" t="str">
            <v>SMA</v>
          </cell>
          <cell r="B976">
            <v>6</v>
          </cell>
          <cell r="C976" t="str">
            <v>DRAG</v>
          </cell>
          <cell r="D976">
            <v>61</v>
          </cell>
          <cell r="E976">
            <v>1</v>
          </cell>
          <cell r="F976" t="str">
            <v xml:space="preserve">B </v>
          </cell>
          <cell r="G976">
            <v>7</v>
          </cell>
          <cell r="H976">
            <v>998</v>
          </cell>
          <cell r="I976">
            <v>339120</v>
          </cell>
          <cell r="J976">
            <v>0</v>
          </cell>
          <cell r="K976">
            <v>0</v>
          </cell>
          <cell r="L976">
            <v>0</v>
          </cell>
          <cell r="M976">
            <v>0</v>
          </cell>
          <cell r="N976">
            <v>0</v>
          </cell>
          <cell r="O976">
            <v>6825211</v>
          </cell>
          <cell r="P976">
            <v>0</v>
          </cell>
          <cell r="Q976">
            <v>0</v>
          </cell>
          <cell r="R976">
            <v>73548</v>
          </cell>
          <cell r="S976">
            <v>0</v>
          </cell>
          <cell r="T976">
            <v>246109</v>
          </cell>
          <cell r="U976">
            <v>1365440</v>
          </cell>
          <cell r="V976">
            <v>0</v>
          </cell>
          <cell r="W976">
            <v>0</v>
          </cell>
          <cell r="X976">
            <v>0</v>
          </cell>
          <cell r="Y976">
            <v>615462</v>
          </cell>
          <cell r="Z976">
            <v>6825211</v>
          </cell>
          <cell r="AA976">
            <v>7760330</v>
          </cell>
          <cell r="AB976" t="str">
            <v>ERCR</v>
          </cell>
          <cell r="AC976">
            <v>1101</v>
          </cell>
          <cell r="AD976">
            <v>2</v>
          </cell>
          <cell r="AE976">
            <v>339120</v>
          </cell>
        </row>
        <row r="977">
          <cell r="A977" t="str">
            <v>SMA</v>
          </cell>
          <cell r="B977">
            <v>6</v>
          </cell>
          <cell r="C977" t="str">
            <v>DRAG</v>
          </cell>
          <cell r="D977">
            <v>61</v>
          </cell>
          <cell r="E977">
            <v>1</v>
          </cell>
          <cell r="F977" t="str">
            <v xml:space="preserve">B </v>
          </cell>
          <cell r="G977">
            <v>8</v>
          </cell>
          <cell r="H977">
            <v>392</v>
          </cell>
          <cell r="I977">
            <v>171024</v>
          </cell>
          <cell r="J977">
            <v>0</v>
          </cell>
          <cell r="K977">
            <v>0</v>
          </cell>
          <cell r="L977">
            <v>0</v>
          </cell>
          <cell r="M977">
            <v>0</v>
          </cell>
          <cell r="N977">
            <v>0</v>
          </cell>
          <cell r="O977">
            <v>3440974</v>
          </cell>
          <cell r="P977">
            <v>0</v>
          </cell>
          <cell r="Q977">
            <v>0</v>
          </cell>
          <cell r="R977">
            <v>35776</v>
          </cell>
          <cell r="S977">
            <v>0</v>
          </cell>
          <cell r="T977">
            <v>83701</v>
          </cell>
          <cell r="U977">
            <v>688308</v>
          </cell>
          <cell r="V977">
            <v>0</v>
          </cell>
          <cell r="W977">
            <v>0</v>
          </cell>
          <cell r="X977">
            <v>0</v>
          </cell>
          <cell r="Y977">
            <v>252385</v>
          </cell>
          <cell r="Z977">
            <v>3440974</v>
          </cell>
          <cell r="AA977">
            <v>3812836</v>
          </cell>
          <cell r="AB977" t="str">
            <v>ERCR</v>
          </cell>
          <cell r="AC977">
            <v>1101</v>
          </cell>
          <cell r="AD977">
            <v>2</v>
          </cell>
          <cell r="AE977">
            <v>171024</v>
          </cell>
        </row>
        <row r="978">
          <cell r="A978" t="str">
            <v>SMA</v>
          </cell>
          <cell r="B978">
            <v>6</v>
          </cell>
          <cell r="C978" t="str">
            <v>DRAG</v>
          </cell>
          <cell r="D978">
            <v>61</v>
          </cell>
          <cell r="E978">
            <v>1</v>
          </cell>
          <cell r="F978" t="str">
            <v xml:space="preserve">B </v>
          </cell>
          <cell r="G978">
            <v>9</v>
          </cell>
          <cell r="H978">
            <v>428</v>
          </cell>
          <cell r="I978">
            <v>258793</v>
          </cell>
          <cell r="J978">
            <v>0</v>
          </cell>
          <cell r="K978">
            <v>0</v>
          </cell>
          <cell r="L978">
            <v>0</v>
          </cell>
          <cell r="M978">
            <v>0</v>
          </cell>
          <cell r="N978">
            <v>0</v>
          </cell>
          <cell r="O978">
            <v>5552779</v>
          </cell>
          <cell r="P978">
            <v>0</v>
          </cell>
          <cell r="Q978">
            <v>0</v>
          </cell>
          <cell r="R978">
            <v>158663</v>
          </cell>
          <cell r="S978">
            <v>0</v>
          </cell>
          <cell r="T978">
            <v>127351</v>
          </cell>
          <cell r="U978">
            <v>1388355</v>
          </cell>
          <cell r="V978">
            <v>0</v>
          </cell>
          <cell r="W978">
            <v>0</v>
          </cell>
          <cell r="X978">
            <v>0</v>
          </cell>
          <cell r="Y978">
            <v>380766</v>
          </cell>
          <cell r="Z978">
            <v>5552779</v>
          </cell>
          <cell r="AA978">
            <v>6219559</v>
          </cell>
          <cell r="AB978" t="str">
            <v>ERCR</v>
          </cell>
          <cell r="AC978">
            <v>1101</v>
          </cell>
          <cell r="AD978">
            <v>2</v>
          </cell>
          <cell r="AE978">
            <v>258793</v>
          </cell>
        </row>
        <row r="979">
          <cell r="A979" t="str">
            <v>SMA</v>
          </cell>
          <cell r="B979">
            <v>6</v>
          </cell>
          <cell r="C979" t="str">
            <v>DRAG</v>
          </cell>
          <cell r="D979">
            <v>61</v>
          </cell>
          <cell r="E979">
            <v>1</v>
          </cell>
          <cell r="F979" t="str">
            <v xml:space="preserve">B </v>
          </cell>
          <cell r="G979">
            <v>10</v>
          </cell>
          <cell r="H979">
            <v>131</v>
          </cell>
          <cell r="I979">
            <v>257924</v>
          </cell>
          <cell r="J979">
            <v>0</v>
          </cell>
          <cell r="K979">
            <v>0</v>
          </cell>
          <cell r="L979">
            <v>0</v>
          </cell>
          <cell r="M979">
            <v>0</v>
          </cell>
          <cell r="N979">
            <v>0</v>
          </cell>
          <cell r="O979">
            <v>5547091</v>
          </cell>
          <cell r="P979">
            <v>0</v>
          </cell>
          <cell r="Q979">
            <v>0</v>
          </cell>
          <cell r="R979">
            <v>593827</v>
          </cell>
          <cell r="S979">
            <v>0</v>
          </cell>
          <cell r="T979">
            <v>97559</v>
          </cell>
          <cell r="U979">
            <v>1386821</v>
          </cell>
          <cell r="V979">
            <v>-94</v>
          </cell>
          <cell r="W979">
            <v>0</v>
          </cell>
          <cell r="X979">
            <v>0</v>
          </cell>
          <cell r="Y979">
            <v>94882</v>
          </cell>
          <cell r="Z979">
            <v>5547091</v>
          </cell>
          <cell r="AA979">
            <v>6333265</v>
          </cell>
          <cell r="AB979" t="str">
            <v>ERCR</v>
          </cell>
          <cell r="AC979">
            <v>1101</v>
          </cell>
          <cell r="AD979">
            <v>2</v>
          </cell>
          <cell r="AE979">
            <v>257924</v>
          </cell>
        </row>
        <row r="980">
          <cell r="A980" t="str">
            <v>SMA</v>
          </cell>
          <cell r="B980">
            <v>6</v>
          </cell>
          <cell r="C980" t="str">
            <v>DRAG</v>
          </cell>
          <cell r="D980">
            <v>61</v>
          </cell>
          <cell r="E980">
            <v>1</v>
          </cell>
          <cell r="F980" t="str">
            <v xml:space="preserve">B </v>
          </cell>
          <cell r="G980">
            <v>11</v>
          </cell>
          <cell r="H980">
            <v>15951</v>
          </cell>
          <cell r="I980">
            <v>359899</v>
          </cell>
          <cell r="J980">
            <v>0</v>
          </cell>
          <cell r="K980">
            <v>0</v>
          </cell>
          <cell r="L980">
            <v>0</v>
          </cell>
          <cell r="M980">
            <v>0</v>
          </cell>
          <cell r="N980">
            <v>0</v>
          </cell>
          <cell r="O980">
            <v>2031658</v>
          </cell>
          <cell r="P980">
            <v>0</v>
          </cell>
          <cell r="Q980">
            <v>0</v>
          </cell>
          <cell r="R980">
            <v>25612</v>
          </cell>
          <cell r="S980">
            <v>0</v>
          </cell>
          <cell r="T980">
            <v>211209</v>
          </cell>
          <cell r="U980">
            <v>0</v>
          </cell>
          <cell r="V980">
            <v>1974</v>
          </cell>
          <cell r="W980">
            <v>0</v>
          </cell>
          <cell r="X980">
            <v>0</v>
          </cell>
          <cell r="Y980">
            <v>360476</v>
          </cell>
          <cell r="Z980">
            <v>2031658</v>
          </cell>
          <cell r="AA980">
            <v>2630929</v>
          </cell>
          <cell r="AB980" t="str">
            <v>ERCR</v>
          </cell>
          <cell r="AC980">
            <v>1101</v>
          </cell>
          <cell r="AD980">
            <v>2</v>
          </cell>
          <cell r="AE980">
            <v>251783</v>
          </cell>
        </row>
        <row r="981">
          <cell r="A981" t="str">
            <v>SMA</v>
          </cell>
          <cell r="B981">
            <v>6</v>
          </cell>
          <cell r="C981" t="str">
            <v>DRAG</v>
          </cell>
          <cell r="D981">
            <v>61</v>
          </cell>
          <cell r="E981">
            <v>1</v>
          </cell>
          <cell r="F981" t="str">
            <v xml:space="preserve">B </v>
          </cell>
          <cell r="G981">
            <v>12</v>
          </cell>
          <cell r="H981">
            <v>25532</v>
          </cell>
          <cell r="I981">
            <v>1553763</v>
          </cell>
          <cell r="J981">
            <v>0</v>
          </cell>
          <cell r="K981">
            <v>0</v>
          </cell>
          <cell r="L981">
            <v>0</v>
          </cell>
          <cell r="M981">
            <v>0</v>
          </cell>
          <cell r="N981">
            <v>0</v>
          </cell>
          <cell r="O981">
            <v>14377513</v>
          </cell>
          <cell r="P981">
            <v>0</v>
          </cell>
          <cell r="Q981">
            <v>0</v>
          </cell>
          <cell r="R981">
            <v>117377</v>
          </cell>
          <cell r="S981">
            <v>0</v>
          </cell>
          <cell r="T981">
            <v>310349</v>
          </cell>
          <cell r="U981">
            <v>2445278</v>
          </cell>
          <cell r="V981">
            <v>1598</v>
          </cell>
          <cell r="W981">
            <v>0</v>
          </cell>
          <cell r="X981">
            <v>0</v>
          </cell>
          <cell r="Y981">
            <v>2246467</v>
          </cell>
          <cell r="Z981">
            <v>14377513</v>
          </cell>
          <cell r="AA981">
            <v>17053304</v>
          </cell>
          <cell r="AB981" t="str">
            <v>ERCR</v>
          </cell>
          <cell r="AC981">
            <v>1101</v>
          </cell>
          <cell r="AD981">
            <v>2</v>
          </cell>
          <cell r="AE981">
            <v>1553763</v>
          </cell>
        </row>
        <row r="982">
          <cell r="A982" t="str">
            <v>SMA</v>
          </cell>
          <cell r="B982">
            <v>6</v>
          </cell>
          <cell r="C982" t="str">
            <v>DRAG</v>
          </cell>
          <cell r="D982">
            <v>61</v>
          </cell>
          <cell r="E982">
            <v>1</v>
          </cell>
          <cell r="F982" t="str">
            <v xml:space="preserve">B </v>
          </cell>
          <cell r="G982">
            <v>13</v>
          </cell>
          <cell r="H982">
            <v>2311</v>
          </cell>
          <cell r="I982">
            <v>263500</v>
          </cell>
          <cell r="J982">
            <v>0</v>
          </cell>
          <cell r="K982">
            <v>0</v>
          </cell>
          <cell r="L982">
            <v>0</v>
          </cell>
          <cell r="M982">
            <v>0</v>
          </cell>
          <cell r="N982">
            <v>0</v>
          </cell>
          <cell r="O982">
            <v>2990486</v>
          </cell>
          <cell r="P982">
            <v>0</v>
          </cell>
          <cell r="Q982">
            <v>0</v>
          </cell>
          <cell r="R982">
            <v>30565</v>
          </cell>
          <cell r="S982">
            <v>0</v>
          </cell>
          <cell r="T982">
            <v>69639</v>
          </cell>
          <cell r="U982">
            <v>508450</v>
          </cell>
          <cell r="V982">
            <v>94</v>
          </cell>
          <cell r="W982">
            <v>0</v>
          </cell>
          <cell r="X982">
            <v>0</v>
          </cell>
          <cell r="Y982">
            <v>461039</v>
          </cell>
          <cell r="Z982">
            <v>2990486</v>
          </cell>
          <cell r="AA982">
            <v>3551823</v>
          </cell>
          <cell r="AB982" t="str">
            <v>ERCR</v>
          </cell>
          <cell r="AC982">
            <v>1101</v>
          </cell>
          <cell r="AD982">
            <v>2</v>
          </cell>
          <cell r="AE982">
            <v>263500</v>
          </cell>
        </row>
        <row r="983">
          <cell r="A983" t="str">
            <v>SMA</v>
          </cell>
          <cell r="B983">
            <v>6</v>
          </cell>
          <cell r="C983" t="str">
            <v>DRAG</v>
          </cell>
          <cell r="D983">
            <v>61</v>
          </cell>
          <cell r="E983">
            <v>1</v>
          </cell>
          <cell r="F983" t="str">
            <v xml:space="preserve">B </v>
          </cell>
          <cell r="G983">
            <v>14</v>
          </cell>
          <cell r="H983">
            <v>253</v>
          </cell>
          <cell r="I983">
            <v>38302</v>
          </cell>
          <cell r="J983">
            <v>0</v>
          </cell>
          <cell r="K983">
            <v>0</v>
          </cell>
          <cell r="L983">
            <v>0</v>
          </cell>
          <cell r="M983">
            <v>0</v>
          </cell>
          <cell r="N983">
            <v>0</v>
          </cell>
          <cell r="O983">
            <v>486024</v>
          </cell>
          <cell r="P983">
            <v>0</v>
          </cell>
          <cell r="Q983">
            <v>0</v>
          </cell>
          <cell r="R983">
            <v>4883</v>
          </cell>
          <cell r="S983">
            <v>0</v>
          </cell>
          <cell r="T983">
            <v>13077</v>
          </cell>
          <cell r="U983">
            <v>82649</v>
          </cell>
          <cell r="V983">
            <v>0</v>
          </cell>
          <cell r="W983">
            <v>0</v>
          </cell>
          <cell r="X983">
            <v>0</v>
          </cell>
          <cell r="Y983">
            <v>73709</v>
          </cell>
          <cell r="Z983">
            <v>486024</v>
          </cell>
          <cell r="AA983">
            <v>577693</v>
          </cell>
          <cell r="AB983" t="str">
            <v>ERCR</v>
          </cell>
          <cell r="AC983">
            <v>1101</v>
          </cell>
          <cell r="AD983">
            <v>2</v>
          </cell>
          <cell r="AE983">
            <v>38302</v>
          </cell>
        </row>
        <row r="984">
          <cell r="A984" t="str">
            <v>SMA</v>
          </cell>
          <cell r="B984">
            <v>6</v>
          </cell>
          <cell r="C984" t="str">
            <v>DRAG</v>
          </cell>
          <cell r="D984">
            <v>61</v>
          </cell>
          <cell r="E984">
            <v>1</v>
          </cell>
          <cell r="F984" t="str">
            <v xml:space="preserve">B </v>
          </cell>
          <cell r="G984">
            <v>15</v>
          </cell>
          <cell r="H984">
            <v>346</v>
          </cell>
          <cell r="I984">
            <v>74018</v>
          </cell>
          <cell r="J984">
            <v>0</v>
          </cell>
          <cell r="K984">
            <v>0</v>
          </cell>
          <cell r="L984">
            <v>0</v>
          </cell>
          <cell r="M984">
            <v>0</v>
          </cell>
          <cell r="N984">
            <v>0</v>
          </cell>
          <cell r="O984">
            <v>1188243</v>
          </cell>
          <cell r="P984">
            <v>0</v>
          </cell>
          <cell r="Q984">
            <v>0</v>
          </cell>
          <cell r="R984">
            <v>157238</v>
          </cell>
          <cell r="S984">
            <v>0</v>
          </cell>
          <cell r="T984">
            <v>15663</v>
          </cell>
          <cell r="U984">
            <v>229927</v>
          </cell>
          <cell r="V984">
            <v>-188</v>
          </cell>
          <cell r="W984">
            <v>0</v>
          </cell>
          <cell r="X984">
            <v>0</v>
          </cell>
          <cell r="Y984">
            <v>113740</v>
          </cell>
          <cell r="Z984">
            <v>1188243</v>
          </cell>
          <cell r="AA984">
            <v>1474696</v>
          </cell>
          <cell r="AB984" t="str">
            <v>ERCR</v>
          </cell>
          <cell r="AC984">
            <v>1101</v>
          </cell>
          <cell r="AD984">
            <v>2</v>
          </cell>
          <cell r="AE984">
            <v>74018</v>
          </cell>
        </row>
        <row r="985">
          <cell r="A985" t="str">
            <v>SMA</v>
          </cell>
          <cell r="B985">
            <v>6</v>
          </cell>
          <cell r="C985" t="str">
            <v>DRAG</v>
          </cell>
          <cell r="D985">
            <v>61</v>
          </cell>
          <cell r="E985">
            <v>2</v>
          </cell>
          <cell r="F985" t="str">
            <v>A4</v>
          </cell>
          <cell r="G985">
            <v>22</v>
          </cell>
          <cell r="H985">
            <v>2</v>
          </cell>
          <cell r="I985">
            <v>1304087</v>
          </cell>
          <cell r="J985">
            <v>125847</v>
          </cell>
          <cell r="K985">
            <v>1178240</v>
          </cell>
          <cell r="L985">
            <v>1825</v>
          </cell>
          <cell r="M985">
            <v>2573</v>
          </cell>
          <cell r="N985">
            <v>2028</v>
          </cell>
          <cell r="O985">
            <v>9317627</v>
          </cell>
          <cell r="P985">
            <v>5118774</v>
          </cell>
          <cell r="Q985">
            <v>1124</v>
          </cell>
          <cell r="R985">
            <v>0</v>
          </cell>
          <cell r="S985">
            <v>0</v>
          </cell>
          <cell r="T985">
            <v>3703</v>
          </cell>
          <cell r="U985">
            <v>3609382</v>
          </cell>
          <cell r="V985">
            <v>0</v>
          </cell>
          <cell r="W985">
            <v>0</v>
          </cell>
          <cell r="X985">
            <v>0</v>
          </cell>
          <cell r="Y985">
            <v>3506</v>
          </cell>
          <cell r="Z985">
            <v>14437525</v>
          </cell>
          <cell r="AA985">
            <v>14444734</v>
          </cell>
          <cell r="AB985" t="str">
            <v>ERCR</v>
          </cell>
          <cell r="AC985">
            <v>1101</v>
          </cell>
          <cell r="AD985">
            <v>2</v>
          </cell>
          <cell r="AE985">
            <v>1304087</v>
          </cell>
        </row>
        <row r="986">
          <cell r="A986" t="str">
            <v>SMA</v>
          </cell>
          <cell r="B986">
            <v>6</v>
          </cell>
          <cell r="C986" t="str">
            <v>DRAG</v>
          </cell>
          <cell r="D986">
            <v>61</v>
          </cell>
          <cell r="E986">
            <v>2</v>
          </cell>
          <cell r="F986" t="str">
            <v>A4</v>
          </cell>
          <cell r="G986">
            <v>21</v>
          </cell>
          <cell r="H986">
            <v>5</v>
          </cell>
          <cell r="I986">
            <v>374848</v>
          </cell>
          <cell r="J986">
            <v>22600</v>
          </cell>
          <cell r="K986">
            <v>352248</v>
          </cell>
          <cell r="L986">
            <v>1666</v>
          </cell>
          <cell r="M986">
            <v>1666</v>
          </cell>
          <cell r="N986">
            <v>0</v>
          </cell>
          <cell r="O986">
            <v>3663852</v>
          </cell>
          <cell r="P986">
            <v>1150651</v>
          </cell>
          <cell r="Q986">
            <v>56342</v>
          </cell>
          <cell r="R986">
            <v>52603</v>
          </cell>
          <cell r="S986">
            <v>0</v>
          </cell>
          <cell r="T986">
            <v>0</v>
          </cell>
          <cell r="U986">
            <v>1217711</v>
          </cell>
          <cell r="V986">
            <v>0</v>
          </cell>
          <cell r="W986">
            <v>0</v>
          </cell>
          <cell r="X986">
            <v>0</v>
          </cell>
          <cell r="Y986">
            <v>14024</v>
          </cell>
          <cell r="Z986">
            <v>4870845</v>
          </cell>
          <cell r="AA986">
            <v>4937472</v>
          </cell>
          <cell r="AB986" t="str">
            <v>ERCR</v>
          </cell>
          <cell r="AC986">
            <v>1101</v>
          </cell>
          <cell r="AD986">
            <v>2</v>
          </cell>
          <cell r="AE986">
            <v>374848</v>
          </cell>
        </row>
        <row r="987">
          <cell r="A987" t="str">
            <v>SMA</v>
          </cell>
          <cell r="B987">
            <v>6</v>
          </cell>
          <cell r="C987" t="str">
            <v>DRAG</v>
          </cell>
          <cell r="D987">
            <v>61</v>
          </cell>
          <cell r="E987">
            <v>2</v>
          </cell>
          <cell r="F987" t="str">
            <v>A4</v>
          </cell>
          <cell r="G987">
            <v>20</v>
          </cell>
          <cell r="H987">
            <v>62</v>
          </cell>
          <cell r="I987">
            <v>1000439</v>
          </cell>
          <cell r="J987">
            <v>0</v>
          </cell>
          <cell r="K987">
            <v>0</v>
          </cell>
          <cell r="L987">
            <v>4969</v>
          </cell>
          <cell r="M987">
            <v>0</v>
          </cell>
          <cell r="N987">
            <v>0</v>
          </cell>
          <cell r="O987">
            <v>11479700</v>
          </cell>
          <cell r="P987">
            <v>3951682</v>
          </cell>
          <cell r="Q987">
            <v>-2936230</v>
          </cell>
          <cell r="R987">
            <v>114643</v>
          </cell>
          <cell r="S987">
            <v>0</v>
          </cell>
          <cell r="T987">
            <v>0</v>
          </cell>
          <cell r="U987">
            <v>2592561</v>
          </cell>
          <cell r="V987">
            <v>0</v>
          </cell>
          <cell r="W987">
            <v>-2124940</v>
          </cell>
          <cell r="X987">
            <v>0</v>
          </cell>
          <cell r="Y987">
            <v>109912</v>
          </cell>
          <cell r="Z987">
            <v>10370212</v>
          </cell>
          <cell r="AA987">
            <v>10594767</v>
          </cell>
          <cell r="AB987" t="str">
            <v>ERCR</v>
          </cell>
          <cell r="AC987">
            <v>1101</v>
          </cell>
          <cell r="AD987">
            <v>2</v>
          </cell>
          <cell r="AE987">
            <v>1000439</v>
          </cell>
        </row>
        <row r="988">
          <cell r="A988" t="str">
            <v>SMA</v>
          </cell>
          <cell r="B988">
            <v>6</v>
          </cell>
          <cell r="C988" t="str">
            <v>DRAG</v>
          </cell>
          <cell r="D988">
            <v>61</v>
          </cell>
          <cell r="E988">
            <v>2</v>
          </cell>
          <cell r="F988" t="str">
            <v xml:space="preserve">B </v>
          </cell>
          <cell r="G988">
            <v>0</v>
          </cell>
          <cell r="H988">
            <v>739</v>
          </cell>
          <cell r="I988">
            <v>499372</v>
          </cell>
          <cell r="J988">
            <v>0</v>
          </cell>
          <cell r="K988">
            <v>0</v>
          </cell>
          <cell r="L988">
            <v>0</v>
          </cell>
          <cell r="M988">
            <v>0</v>
          </cell>
          <cell r="N988">
            <v>0</v>
          </cell>
          <cell r="O988">
            <v>10402802</v>
          </cell>
          <cell r="P988">
            <v>0</v>
          </cell>
          <cell r="Q988">
            <v>0</v>
          </cell>
          <cell r="R988">
            <v>138450</v>
          </cell>
          <cell r="S988">
            <v>0</v>
          </cell>
          <cell r="T988">
            <v>1366062</v>
          </cell>
          <cell r="U988">
            <v>2570277</v>
          </cell>
          <cell r="V988">
            <v>566</v>
          </cell>
          <cell r="W988">
            <v>0</v>
          </cell>
          <cell r="X988">
            <v>0</v>
          </cell>
          <cell r="Y988">
            <v>511265</v>
          </cell>
          <cell r="Z988">
            <v>10402802</v>
          </cell>
          <cell r="AA988">
            <v>12419145</v>
          </cell>
          <cell r="AB988" t="str">
            <v>ERCR</v>
          </cell>
          <cell r="AC988">
            <v>1101</v>
          </cell>
          <cell r="AD988">
            <v>2</v>
          </cell>
          <cell r="AE988">
            <v>492768</v>
          </cell>
        </row>
        <row r="989">
          <cell r="A989" t="str">
            <v>SMA</v>
          </cell>
          <cell r="B989">
            <v>6</v>
          </cell>
          <cell r="C989" t="str">
            <v>DRAG</v>
          </cell>
          <cell r="D989">
            <v>61</v>
          </cell>
          <cell r="E989">
            <v>3</v>
          </cell>
          <cell r="F989" t="str">
            <v>A4</v>
          </cell>
          <cell r="G989">
            <v>22</v>
          </cell>
          <cell r="H989">
            <v>3</v>
          </cell>
          <cell r="I989">
            <v>534827</v>
          </cell>
          <cell r="J989">
            <v>49692</v>
          </cell>
          <cell r="K989">
            <v>485135</v>
          </cell>
          <cell r="L989">
            <v>2741</v>
          </cell>
          <cell r="M989">
            <v>1640</v>
          </cell>
          <cell r="N989">
            <v>1101</v>
          </cell>
          <cell r="O989">
            <v>3807629</v>
          </cell>
          <cell r="P989">
            <v>3412498</v>
          </cell>
          <cell r="Q989">
            <v>85075</v>
          </cell>
          <cell r="R989">
            <v>0</v>
          </cell>
          <cell r="S989">
            <v>0</v>
          </cell>
          <cell r="T989">
            <v>0</v>
          </cell>
          <cell r="U989">
            <v>1831826</v>
          </cell>
          <cell r="V989">
            <v>0</v>
          </cell>
          <cell r="W989">
            <v>22100</v>
          </cell>
          <cell r="X989">
            <v>0</v>
          </cell>
          <cell r="Y989">
            <v>7012</v>
          </cell>
          <cell r="Z989">
            <v>7327302</v>
          </cell>
          <cell r="AA989">
            <v>7334314</v>
          </cell>
          <cell r="AB989" t="str">
            <v>ERCR</v>
          </cell>
          <cell r="AC989">
            <v>1101</v>
          </cell>
          <cell r="AD989">
            <v>2</v>
          </cell>
          <cell r="AE989">
            <v>534827</v>
          </cell>
        </row>
        <row r="990">
          <cell r="A990" t="str">
            <v>SMA</v>
          </cell>
          <cell r="B990">
            <v>6</v>
          </cell>
          <cell r="C990" t="str">
            <v>DRAG</v>
          </cell>
          <cell r="D990">
            <v>61</v>
          </cell>
          <cell r="E990">
            <v>3</v>
          </cell>
          <cell r="F990" t="str">
            <v>A4</v>
          </cell>
          <cell r="G990">
            <v>21</v>
          </cell>
          <cell r="H990">
            <v>2</v>
          </cell>
          <cell r="I990">
            <v>66218</v>
          </cell>
          <cell r="J990">
            <v>4747</v>
          </cell>
          <cell r="K990">
            <v>61471</v>
          </cell>
          <cell r="L990">
            <v>318</v>
          </cell>
          <cell r="M990">
            <v>270</v>
          </cell>
          <cell r="N990">
            <v>0</v>
          </cell>
          <cell r="O990">
            <v>688746</v>
          </cell>
          <cell r="P990">
            <v>285872</v>
          </cell>
          <cell r="Q990">
            <v>25842</v>
          </cell>
          <cell r="R990">
            <v>0</v>
          </cell>
          <cell r="S990">
            <v>0</v>
          </cell>
          <cell r="T990">
            <v>0</v>
          </cell>
          <cell r="U990">
            <v>252015</v>
          </cell>
          <cell r="V990">
            <v>0</v>
          </cell>
          <cell r="W990">
            <v>7597</v>
          </cell>
          <cell r="X990">
            <v>0</v>
          </cell>
          <cell r="Y990">
            <v>7012</v>
          </cell>
          <cell r="Z990">
            <v>1008057</v>
          </cell>
          <cell r="AA990">
            <v>1015069</v>
          </cell>
          <cell r="AB990" t="str">
            <v>ERCR</v>
          </cell>
          <cell r="AC990">
            <v>1101</v>
          </cell>
          <cell r="AD990">
            <v>2</v>
          </cell>
          <cell r="AE990">
            <v>66218</v>
          </cell>
        </row>
        <row r="991">
          <cell r="A991" t="str">
            <v>SMA</v>
          </cell>
          <cell r="B991">
            <v>6</v>
          </cell>
          <cell r="C991" t="str">
            <v>DRAG</v>
          </cell>
          <cell r="D991">
            <v>61</v>
          </cell>
          <cell r="E991">
            <v>3</v>
          </cell>
          <cell r="F991" t="str">
            <v>A4</v>
          </cell>
          <cell r="G991">
            <v>20</v>
          </cell>
          <cell r="H991">
            <v>74</v>
          </cell>
          <cell r="I991">
            <v>657012</v>
          </cell>
          <cell r="J991">
            <v>0</v>
          </cell>
          <cell r="K991">
            <v>0</v>
          </cell>
          <cell r="L991">
            <v>3121</v>
          </cell>
          <cell r="M991">
            <v>0</v>
          </cell>
          <cell r="N991">
            <v>0</v>
          </cell>
          <cell r="O991">
            <v>7538991</v>
          </cell>
          <cell r="P991">
            <v>2442704</v>
          </cell>
          <cell r="Q991">
            <v>193569</v>
          </cell>
          <cell r="R991">
            <v>53179</v>
          </cell>
          <cell r="S991">
            <v>0</v>
          </cell>
          <cell r="T991">
            <v>0</v>
          </cell>
          <cell r="U991">
            <v>2562401</v>
          </cell>
          <cell r="V991">
            <v>0</v>
          </cell>
          <cell r="W991">
            <v>84531</v>
          </cell>
          <cell r="X991">
            <v>0</v>
          </cell>
          <cell r="Y991">
            <v>181120</v>
          </cell>
          <cell r="Z991">
            <v>10259795</v>
          </cell>
          <cell r="AA991">
            <v>10494094</v>
          </cell>
          <cell r="AB991" t="str">
            <v>ERCR</v>
          </cell>
          <cell r="AC991">
            <v>1101</v>
          </cell>
          <cell r="AD991">
            <v>2</v>
          </cell>
          <cell r="AE991">
            <v>657012</v>
          </cell>
        </row>
        <row r="992">
          <cell r="A992" t="str">
            <v>SMA</v>
          </cell>
          <cell r="B992">
            <v>6</v>
          </cell>
          <cell r="C992" t="str">
            <v>DRAG</v>
          </cell>
          <cell r="D992">
            <v>61</v>
          </cell>
          <cell r="E992">
            <v>3</v>
          </cell>
          <cell r="F992" t="str">
            <v xml:space="preserve">B </v>
          </cell>
          <cell r="G992">
            <v>0</v>
          </cell>
          <cell r="H992">
            <v>8404</v>
          </cell>
          <cell r="I992">
            <v>2079080</v>
          </cell>
          <cell r="J992">
            <v>0</v>
          </cell>
          <cell r="K992">
            <v>0</v>
          </cell>
          <cell r="L992">
            <v>0</v>
          </cell>
          <cell r="M992">
            <v>0</v>
          </cell>
          <cell r="N992">
            <v>0</v>
          </cell>
          <cell r="O992">
            <v>43333763</v>
          </cell>
          <cell r="P992">
            <v>0</v>
          </cell>
          <cell r="Q992">
            <v>0</v>
          </cell>
          <cell r="R992">
            <v>692616</v>
          </cell>
          <cell r="S992">
            <v>0</v>
          </cell>
          <cell r="T992">
            <v>1728410</v>
          </cell>
          <cell r="U992">
            <v>10687478</v>
          </cell>
          <cell r="V992">
            <v>0</v>
          </cell>
          <cell r="W992">
            <v>0</v>
          </cell>
          <cell r="X992">
            <v>0</v>
          </cell>
          <cell r="Y992">
            <v>3533599</v>
          </cell>
          <cell r="Z992">
            <v>43333763</v>
          </cell>
          <cell r="AA992">
            <v>49288388</v>
          </cell>
          <cell r="AB992" t="str">
            <v>ERCR</v>
          </cell>
          <cell r="AC992">
            <v>1101</v>
          </cell>
          <cell r="AD992">
            <v>2</v>
          </cell>
          <cell r="AE992">
            <v>2012191</v>
          </cell>
        </row>
        <row r="993">
          <cell r="A993" t="str">
            <v>SMA</v>
          </cell>
          <cell r="B993">
            <v>6</v>
          </cell>
          <cell r="C993" t="str">
            <v>DRAG</v>
          </cell>
          <cell r="D993">
            <v>61</v>
          </cell>
          <cell r="E993">
            <v>4</v>
          </cell>
          <cell r="F993" t="str">
            <v>A4</v>
          </cell>
          <cell r="G993">
            <v>21</v>
          </cell>
          <cell r="H993">
            <v>1</v>
          </cell>
          <cell r="I993">
            <v>74198</v>
          </cell>
          <cell r="J993">
            <v>2106</v>
          </cell>
          <cell r="K993">
            <v>72092</v>
          </cell>
          <cell r="L993">
            <v>300</v>
          </cell>
          <cell r="M993">
            <v>300</v>
          </cell>
          <cell r="N993">
            <v>0</v>
          </cell>
          <cell r="O993">
            <v>401561</v>
          </cell>
          <cell r="P993">
            <v>139800</v>
          </cell>
          <cell r="Q993">
            <v>200903</v>
          </cell>
          <cell r="R993">
            <v>0</v>
          </cell>
          <cell r="S993">
            <v>0</v>
          </cell>
          <cell r="T993">
            <v>0</v>
          </cell>
          <cell r="U993">
            <v>0</v>
          </cell>
          <cell r="V993">
            <v>0</v>
          </cell>
          <cell r="W993">
            <v>28892</v>
          </cell>
          <cell r="X993">
            <v>0</v>
          </cell>
          <cell r="Y993">
            <v>0</v>
          </cell>
          <cell r="Z993">
            <v>771156</v>
          </cell>
          <cell r="AA993">
            <v>771156</v>
          </cell>
          <cell r="AB993" t="str">
            <v>ERCR</v>
          </cell>
          <cell r="AC993">
            <v>1101</v>
          </cell>
          <cell r="AD993">
            <v>2</v>
          </cell>
          <cell r="AE993">
            <v>74198</v>
          </cell>
        </row>
        <row r="994">
          <cell r="A994" t="str">
            <v>SMA</v>
          </cell>
          <cell r="B994">
            <v>6</v>
          </cell>
          <cell r="C994" t="str">
            <v>DRAG</v>
          </cell>
          <cell r="D994">
            <v>61</v>
          </cell>
          <cell r="E994">
            <v>4</v>
          </cell>
          <cell r="F994" t="str">
            <v>A4</v>
          </cell>
          <cell r="G994">
            <v>20</v>
          </cell>
          <cell r="H994">
            <v>13</v>
          </cell>
          <cell r="I994">
            <v>233940</v>
          </cell>
          <cell r="J994">
            <v>0</v>
          </cell>
          <cell r="K994">
            <v>0</v>
          </cell>
          <cell r="L994">
            <v>694</v>
          </cell>
          <cell r="M994">
            <v>0</v>
          </cell>
          <cell r="N994">
            <v>0</v>
          </cell>
          <cell r="O994">
            <v>1811866</v>
          </cell>
          <cell r="P994">
            <v>366432</v>
          </cell>
          <cell r="Q994">
            <v>191442</v>
          </cell>
          <cell r="R994">
            <v>4383</v>
          </cell>
          <cell r="S994">
            <v>0</v>
          </cell>
          <cell r="T994">
            <v>3703</v>
          </cell>
          <cell r="U994">
            <v>0</v>
          </cell>
          <cell r="V994">
            <v>0</v>
          </cell>
          <cell r="W994">
            <v>33792</v>
          </cell>
          <cell r="X994">
            <v>0</v>
          </cell>
          <cell r="Y994">
            <v>0</v>
          </cell>
          <cell r="Z994">
            <v>2403532</v>
          </cell>
          <cell r="AA994">
            <v>2411618</v>
          </cell>
          <cell r="AB994" t="str">
            <v>ERCR</v>
          </cell>
          <cell r="AC994">
            <v>1101</v>
          </cell>
          <cell r="AD994">
            <v>2</v>
          </cell>
          <cell r="AE994">
            <v>233940</v>
          </cell>
        </row>
        <row r="995">
          <cell r="A995" t="str">
            <v>SMA</v>
          </cell>
          <cell r="B995">
            <v>6</v>
          </cell>
          <cell r="C995" t="str">
            <v>DRAG</v>
          </cell>
          <cell r="D995">
            <v>61</v>
          </cell>
          <cell r="E995">
            <v>4</v>
          </cell>
          <cell r="F995" t="str">
            <v xml:space="preserve">B </v>
          </cell>
          <cell r="G995">
            <v>0</v>
          </cell>
          <cell r="H995">
            <v>485</v>
          </cell>
          <cell r="I995">
            <v>88064</v>
          </cell>
          <cell r="J995">
            <v>0</v>
          </cell>
          <cell r="K995">
            <v>0</v>
          </cell>
          <cell r="L995">
            <v>0</v>
          </cell>
          <cell r="M995">
            <v>0</v>
          </cell>
          <cell r="N995">
            <v>0</v>
          </cell>
          <cell r="O995">
            <v>866536</v>
          </cell>
          <cell r="P995">
            <v>0</v>
          </cell>
          <cell r="Q995">
            <v>0</v>
          </cell>
          <cell r="R995">
            <v>0</v>
          </cell>
          <cell r="S995">
            <v>0</v>
          </cell>
          <cell r="T995">
            <v>37597</v>
          </cell>
          <cell r="U995">
            <v>0</v>
          </cell>
          <cell r="V995">
            <v>14523</v>
          </cell>
          <cell r="W995">
            <v>0</v>
          </cell>
          <cell r="X995">
            <v>0</v>
          </cell>
          <cell r="Y995">
            <v>0</v>
          </cell>
          <cell r="Z995">
            <v>866536</v>
          </cell>
          <cell r="AA995">
            <v>918656</v>
          </cell>
          <cell r="AB995" t="str">
            <v>ERCR</v>
          </cell>
          <cell r="AC995">
            <v>1101</v>
          </cell>
          <cell r="AD995">
            <v>2</v>
          </cell>
          <cell r="AE995">
            <v>82159</v>
          </cell>
        </row>
        <row r="996">
          <cell r="A996" t="str">
            <v>SMA</v>
          </cell>
          <cell r="B996">
            <v>6</v>
          </cell>
          <cell r="C996" t="str">
            <v>DRAG</v>
          </cell>
          <cell r="D996">
            <v>61</v>
          </cell>
          <cell r="E996">
            <v>5</v>
          </cell>
          <cell r="F996" t="str">
            <v>A4</v>
          </cell>
          <cell r="G996">
            <v>20</v>
          </cell>
          <cell r="H996">
            <v>34</v>
          </cell>
          <cell r="I996">
            <v>276340</v>
          </cell>
          <cell r="J996">
            <v>0</v>
          </cell>
          <cell r="K996">
            <v>0</v>
          </cell>
          <cell r="L996">
            <v>1397</v>
          </cell>
          <cell r="M996">
            <v>0</v>
          </cell>
          <cell r="N996">
            <v>0</v>
          </cell>
          <cell r="O996">
            <v>2699545</v>
          </cell>
          <cell r="P996">
            <v>978922</v>
          </cell>
          <cell r="Q996">
            <v>344684</v>
          </cell>
          <cell r="R996">
            <v>58543</v>
          </cell>
          <cell r="S996">
            <v>0</v>
          </cell>
          <cell r="T996">
            <v>0</v>
          </cell>
          <cell r="U996">
            <v>522003</v>
          </cell>
          <cell r="V996">
            <v>0</v>
          </cell>
          <cell r="W996">
            <v>99398</v>
          </cell>
          <cell r="X996">
            <v>0</v>
          </cell>
          <cell r="Y996">
            <v>0</v>
          </cell>
          <cell r="Z996">
            <v>4122549</v>
          </cell>
          <cell r="AA996">
            <v>4181092</v>
          </cell>
          <cell r="AB996" t="str">
            <v>ERCR</v>
          </cell>
          <cell r="AC996">
            <v>1101</v>
          </cell>
          <cell r="AD996">
            <v>2</v>
          </cell>
          <cell r="AE996">
            <v>276340</v>
          </cell>
        </row>
        <row r="997">
          <cell r="A997" t="str">
            <v>SMA</v>
          </cell>
          <cell r="B997">
            <v>6</v>
          </cell>
          <cell r="C997" t="str">
            <v>DRAG</v>
          </cell>
          <cell r="D997">
            <v>61</v>
          </cell>
          <cell r="E997">
            <v>5</v>
          </cell>
          <cell r="F997" t="str">
            <v xml:space="preserve">B </v>
          </cell>
          <cell r="G997">
            <v>0</v>
          </cell>
          <cell r="H997">
            <v>688</v>
          </cell>
          <cell r="I997">
            <v>287127</v>
          </cell>
          <cell r="J997">
            <v>0</v>
          </cell>
          <cell r="K997">
            <v>0</v>
          </cell>
          <cell r="L997">
            <v>0</v>
          </cell>
          <cell r="M997">
            <v>0</v>
          </cell>
          <cell r="N997">
            <v>0</v>
          </cell>
          <cell r="O997">
            <v>5246218</v>
          </cell>
          <cell r="P997">
            <v>0</v>
          </cell>
          <cell r="Q997">
            <v>0</v>
          </cell>
          <cell r="R997">
            <v>27689</v>
          </cell>
          <cell r="S997">
            <v>0</v>
          </cell>
          <cell r="T997">
            <v>102129</v>
          </cell>
          <cell r="U997">
            <v>763170</v>
          </cell>
          <cell r="V997">
            <v>0</v>
          </cell>
          <cell r="W997">
            <v>0</v>
          </cell>
          <cell r="X997">
            <v>0</v>
          </cell>
          <cell r="Y997">
            <v>0</v>
          </cell>
          <cell r="Z997">
            <v>5246218</v>
          </cell>
          <cell r="AA997">
            <v>5376036</v>
          </cell>
          <cell r="AB997" t="str">
            <v>ERCR</v>
          </cell>
          <cell r="AC997">
            <v>1101</v>
          </cell>
          <cell r="AD997">
            <v>2</v>
          </cell>
          <cell r="AE997">
            <v>282184</v>
          </cell>
        </row>
        <row r="998">
          <cell r="A998" t="str">
            <v>SMA</v>
          </cell>
          <cell r="B998">
            <v>6</v>
          </cell>
          <cell r="C998" t="str">
            <v>DRAG</v>
          </cell>
          <cell r="D998">
            <v>61</v>
          </cell>
          <cell r="E998">
            <v>6</v>
          </cell>
          <cell r="F998" t="str">
            <v xml:space="preserve">B </v>
          </cell>
          <cell r="G998">
            <v>0</v>
          </cell>
          <cell r="H998">
            <v>72</v>
          </cell>
          <cell r="I998">
            <v>817375</v>
          </cell>
          <cell r="J998">
            <v>0</v>
          </cell>
          <cell r="K998">
            <v>0</v>
          </cell>
          <cell r="L998">
            <v>0</v>
          </cell>
          <cell r="M998">
            <v>0</v>
          </cell>
          <cell r="N998">
            <v>0</v>
          </cell>
          <cell r="O998">
            <v>9623233</v>
          </cell>
          <cell r="P998">
            <v>0</v>
          </cell>
          <cell r="Q998">
            <v>0</v>
          </cell>
          <cell r="R998">
            <v>25399</v>
          </cell>
          <cell r="S998">
            <v>0</v>
          </cell>
          <cell r="T998">
            <v>0</v>
          </cell>
          <cell r="U998">
            <v>2405808</v>
          </cell>
          <cell r="V998">
            <v>0</v>
          </cell>
          <cell r="W998">
            <v>0</v>
          </cell>
          <cell r="X998">
            <v>0</v>
          </cell>
          <cell r="Y998">
            <v>0</v>
          </cell>
          <cell r="Z998">
            <v>9623233</v>
          </cell>
          <cell r="AA998">
            <v>9648632</v>
          </cell>
          <cell r="AB998" t="str">
            <v>ERCR</v>
          </cell>
          <cell r="AC998">
            <v>1101</v>
          </cell>
          <cell r="AD998">
            <v>2</v>
          </cell>
          <cell r="AE998">
            <v>817375</v>
          </cell>
        </row>
        <row r="999">
          <cell r="A999" t="str">
            <v>SMA</v>
          </cell>
          <cell r="B999">
            <v>6</v>
          </cell>
          <cell r="C999" t="str">
            <v>DRAG</v>
          </cell>
          <cell r="D999">
            <v>61</v>
          </cell>
          <cell r="E999">
            <v>7</v>
          </cell>
          <cell r="F999" t="str">
            <v>A4</v>
          </cell>
          <cell r="G999">
            <v>22</v>
          </cell>
          <cell r="H999">
            <v>5</v>
          </cell>
          <cell r="I999">
            <v>2249071</v>
          </cell>
          <cell r="J999">
            <v>150825</v>
          </cell>
          <cell r="K999">
            <v>2098246</v>
          </cell>
          <cell r="L999">
            <v>7755</v>
          </cell>
          <cell r="M999">
            <v>4603</v>
          </cell>
          <cell r="N999">
            <v>3832</v>
          </cell>
          <cell r="O999">
            <v>13256297</v>
          </cell>
          <cell r="P999">
            <v>9651814</v>
          </cell>
          <cell r="Q999">
            <v>481212</v>
          </cell>
          <cell r="R999">
            <v>0</v>
          </cell>
          <cell r="S999">
            <v>0</v>
          </cell>
          <cell r="T999">
            <v>0</v>
          </cell>
          <cell r="U999">
            <v>5866692</v>
          </cell>
          <cell r="V999">
            <v>0</v>
          </cell>
          <cell r="W999">
            <v>77440</v>
          </cell>
          <cell r="X999">
            <v>0</v>
          </cell>
          <cell r="Y999">
            <v>0</v>
          </cell>
          <cell r="Z999">
            <v>23466763</v>
          </cell>
          <cell r="AA999">
            <v>23466763</v>
          </cell>
          <cell r="AB999" t="str">
            <v>ERCR</v>
          </cell>
          <cell r="AC999">
            <v>1101</v>
          </cell>
          <cell r="AD999">
            <v>2</v>
          </cell>
          <cell r="AE999">
            <v>2249071</v>
          </cell>
        </row>
        <row r="1000">
          <cell r="A1000" t="str">
            <v>SMA</v>
          </cell>
          <cell r="B1000">
            <v>6</v>
          </cell>
          <cell r="C1000" t="str">
            <v>DRAG</v>
          </cell>
          <cell r="D1000">
            <v>61</v>
          </cell>
          <cell r="E1000">
            <v>7</v>
          </cell>
          <cell r="F1000" t="str">
            <v>A4</v>
          </cell>
          <cell r="G1000">
            <v>20</v>
          </cell>
          <cell r="H1000">
            <v>14</v>
          </cell>
          <cell r="I1000">
            <v>279866</v>
          </cell>
          <cell r="J1000">
            <v>0</v>
          </cell>
          <cell r="K1000">
            <v>0</v>
          </cell>
          <cell r="L1000">
            <v>729</v>
          </cell>
          <cell r="M1000">
            <v>0</v>
          </cell>
          <cell r="N1000">
            <v>0</v>
          </cell>
          <cell r="O1000">
            <v>2729629</v>
          </cell>
          <cell r="P1000">
            <v>551784</v>
          </cell>
          <cell r="Q1000">
            <v>369017</v>
          </cell>
          <cell r="R1000">
            <v>0</v>
          </cell>
          <cell r="S1000">
            <v>0</v>
          </cell>
          <cell r="T1000">
            <v>0</v>
          </cell>
          <cell r="U1000">
            <v>933359</v>
          </cell>
          <cell r="V1000">
            <v>0</v>
          </cell>
          <cell r="W1000">
            <v>83000</v>
          </cell>
          <cell r="X1000">
            <v>0</v>
          </cell>
          <cell r="Y1000">
            <v>0</v>
          </cell>
          <cell r="Z1000">
            <v>3733430</v>
          </cell>
          <cell r="AA1000">
            <v>3733430</v>
          </cell>
          <cell r="AB1000" t="str">
            <v>ERCR</v>
          </cell>
          <cell r="AC1000">
            <v>1101</v>
          </cell>
          <cell r="AD1000">
            <v>2</v>
          </cell>
          <cell r="AE1000">
            <v>279866</v>
          </cell>
        </row>
        <row r="1001">
          <cell r="A1001" t="str">
            <v>SMA</v>
          </cell>
          <cell r="B1001">
            <v>6</v>
          </cell>
          <cell r="C1001" t="str">
            <v>DRAG</v>
          </cell>
          <cell r="D1001">
            <v>61</v>
          </cell>
          <cell r="E1001">
            <v>7</v>
          </cell>
          <cell r="F1001" t="str">
            <v xml:space="preserve">B </v>
          </cell>
          <cell r="G1001">
            <v>0</v>
          </cell>
          <cell r="H1001">
            <v>18</v>
          </cell>
          <cell r="I1001">
            <v>32166</v>
          </cell>
          <cell r="J1001">
            <v>0</v>
          </cell>
          <cell r="K1001">
            <v>0</v>
          </cell>
          <cell r="L1001">
            <v>0</v>
          </cell>
          <cell r="M1001">
            <v>0</v>
          </cell>
          <cell r="N1001">
            <v>0</v>
          </cell>
          <cell r="O1001">
            <v>569162</v>
          </cell>
          <cell r="P1001">
            <v>0</v>
          </cell>
          <cell r="Q1001">
            <v>0</v>
          </cell>
          <cell r="R1001">
            <v>0</v>
          </cell>
          <cell r="S1001">
            <v>0</v>
          </cell>
          <cell r="T1001">
            <v>0</v>
          </cell>
          <cell r="U1001">
            <v>142289</v>
          </cell>
          <cell r="V1001">
            <v>0</v>
          </cell>
          <cell r="W1001">
            <v>0</v>
          </cell>
          <cell r="X1001">
            <v>0</v>
          </cell>
          <cell r="Y1001">
            <v>0</v>
          </cell>
          <cell r="Z1001">
            <v>569162</v>
          </cell>
          <cell r="AA1001">
            <v>569162</v>
          </cell>
          <cell r="AB1001" t="str">
            <v>ERCR</v>
          </cell>
          <cell r="AC1001">
            <v>1101</v>
          </cell>
          <cell r="AD1001">
            <v>2</v>
          </cell>
          <cell r="AE1001">
            <v>31845</v>
          </cell>
        </row>
        <row r="1002">
          <cell r="A1002" t="str">
            <v>SMA</v>
          </cell>
          <cell r="B1002">
            <v>6</v>
          </cell>
          <cell r="C1002" t="str">
            <v>DRAG</v>
          </cell>
          <cell r="D1002">
            <v>61</v>
          </cell>
          <cell r="E1002">
            <v>8</v>
          </cell>
          <cell r="F1002" t="str">
            <v xml:space="preserve">B </v>
          </cell>
          <cell r="G1002">
            <v>0</v>
          </cell>
          <cell r="H1002">
            <v>14</v>
          </cell>
          <cell r="I1002">
            <v>22322</v>
          </cell>
          <cell r="J1002">
            <v>0</v>
          </cell>
          <cell r="K1002">
            <v>0</v>
          </cell>
          <cell r="L1002">
            <v>0</v>
          </cell>
          <cell r="M1002">
            <v>0</v>
          </cell>
          <cell r="N1002">
            <v>0</v>
          </cell>
          <cell r="O1002">
            <v>464713</v>
          </cell>
          <cell r="P1002">
            <v>0</v>
          </cell>
          <cell r="Q1002">
            <v>0</v>
          </cell>
          <cell r="R1002">
            <v>0</v>
          </cell>
          <cell r="S1002">
            <v>0</v>
          </cell>
          <cell r="T1002">
            <v>0</v>
          </cell>
          <cell r="U1002">
            <v>116177</v>
          </cell>
          <cell r="V1002">
            <v>0</v>
          </cell>
          <cell r="W1002">
            <v>0</v>
          </cell>
          <cell r="X1002">
            <v>0</v>
          </cell>
          <cell r="Y1002">
            <v>0</v>
          </cell>
          <cell r="Z1002">
            <v>464713</v>
          </cell>
          <cell r="AA1002">
            <v>464713</v>
          </cell>
          <cell r="AB1002" t="str">
            <v>ERCR</v>
          </cell>
          <cell r="AC1002">
            <v>1101</v>
          </cell>
          <cell r="AD1002">
            <v>2</v>
          </cell>
          <cell r="AE1002">
            <v>22162</v>
          </cell>
        </row>
        <row r="1003">
          <cell r="A1003" t="str">
            <v>SMA</v>
          </cell>
          <cell r="B1003">
            <v>6</v>
          </cell>
          <cell r="C1003" t="str">
            <v>DRAG</v>
          </cell>
          <cell r="D1003">
            <v>62</v>
          </cell>
          <cell r="E1003">
            <v>1</v>
          </cell>
          <cell r="F1003" t="str">
            <v xml:space="preserve">B </v>
          </cell>
          <cell r="G1003">
            <v>1</v>
          </cell>
          <cell r="H1003">
            <v>8766</v>
          </cell>
          <cell r="I1003">
            <v>183282</v>
          </cell>
          <cell r="J1003">
            <v>0</v>
          </cell>
          <cell r="K1003">
            <v>0</v>
          </cell>
          <cell r="L1003">
            <v>0</v>
          </cell>
          <cell r="M1003">
            <v>0</v>
          </cell>
          <cell r="N1003">
            <v>0</v>
          </cell>
          <cell r="O1003">
            <v>2967612</v>
          </cell>
          <cell r="P1003">
            <v>0</v>
          </cell>
          <cell r="Q1003">
            <v>0</v>
          </cell>
          <cell r="R1003">
            <v>30580</v>
          </cell>
          <cell r="S1003">
            <v>0</v>
          </cell>
          <cell r="T1003">
            <v>118658</v>
          </cell>
          <cell r="U1003">
            <v>0</v>
          </cell>
          <cell r="V1003">
            <v>44844</v>
          </cell>
          <cell r="W1003">
            <v>0</v>
          </cell>
          <cell r="X1003">
            <v>0</v>
          </cell>
          <cell r="Y1003">
            <v>61</v>
          </cell>
          <cell r="Z1003">
            <v>2967612</v>
          </cell>
          <cell r="AA1003">
            <v>3161755</v>
          </cell>
          <cell r="AB1003" t="str">
            <v>ERBJ</v>
          </cell>
          <cell r="AC1003">
            <v>1101</v>
          </cell>
          <cell r="AD1003">
            <v>2</v>
          </cell>
          <cell r="AE1003">
            <v>143280</v>
          </cell>
        </row>
        <row r="1004">
          <cell r="A1004" t="str">
            <v>SMA</v>
          </cell>
          <cell r="B1004">
            <v>6</v>
          </cell>
          <cell r="C1004" t="str">
            <v>DRAG</v>
          </cell>
          <cell r="D1004">
            <v>62</v>
          </cell>
          <cell r="E1004">
            <v>1</v>
          </cell>
          <cell r="F1004" t="str">
            <v xml:space="preserve">B </v>
          </cell>
          <cell r="G1004">
            <v>2</v>
          </cell>
          <cell r="H1004">
            <v>4245</v>
          </cell>
          <cell r="I1004">
            <v>171777</v>
          </cell>
          <cell r="J1004">
            <v>0</v>
          </cell>
          <cell r="K1004">
            <v>0</v>
          </cell>
          <cell r="L1004">
            <v>0</v>
          </cell>
          <cell r="M1004">
            <v>0</v>
          </cell>
          <cell r="N1004">
            <v>0</v>
          </cell>
          <cell r="O1004">
            <v>3331617</v>
          </cell>
          <cell r="P1004">
            <v>0</v>
          </cell>
          <cell r="Q1004">
            <v>0</v>
          </cell>
          <cell r="R1004">
            <v>27747</v>
          </cell>
          <cell r="S1004">
            <v>0</v>
          </cell>
          <cell r="T1004">
            <v>31163</v>
          </cell>
          <cell r="U1004">
            <v>566236</v>
          </cell>
          <cell r="V1004">
            <v>15134</v>
          </cell>
          <cell r="W1004">
            <v>0</v>
          </cell>
          <cell r="X1004">
            <v>0</v>
          </cell>
          <cell r="Y1004">
            <v>32760</v>
          </cell>
          <cell r="Z1004">
            <v>3331617</v>
          </cell>
          <cell r="AA1004">
            <v>3438421</v>
          </cell>
          <cell r="AB1004" t="str">
            <v>ERBJ</v>
          </cell>
          <cell r="AC1004">
            <v>1101</v>
          </cell>
          <cell r="AD1004">
            <v>2</v>
          </cell>
          <cell r="AE1004">
            <v>171777</v>
          </cell>
        </row>
        <row r="1005">
          <cell r="A1005" t="str">
            <v>SMA</v>
          </cell>
          <cell r="B1005">
            <v>6</v>
          </cell>
          <cell r="C1005" t="str">
            <v>DRAG</v>
          </cell>
          <cell r="D1005">
            <v>62</v>
          </cell>
          <cell r="E1005">
            <v>1</v>
          </cell>
          <cell r="F1005" t="str">
            <v xml:space="preserve">B </v>
          </cell>
          <cell r="G1005">
            <v>3</v>
          </cell>
          <cell r="H1005">
            <v>7328</v>
          </cell>
          <cell r="I1005">
            <v>515091</v>
          </cell>
          <cell r="J1005">
            <v>0</v>
          </cell>
          <cell r="K1005">
            <v>0</v>
          </cell>
          <cell r="L1005">
            <v>0</v>
          </cell>
          <cell r="M1005">
            <v>0</v>
          </cell>
          <cell r="N1005">
            <v>0</v>
          </cell>
          <cell r="O1005">
            <v>9989925</v>
          </cell>
          <cell r="P1005">
            <v>0</v>
          </cell>
          <cell r="Q1005">
            <v>0</v>
          </cell>
          <cell r="R1005">
            <v>78115</v>
          </cell>
          <cell r="S1005">
            <v>0</v>
          </cell>
          <cell r="T1005">
            <v>62980</v>
          </cell>
          <cell r="U1005">
            <v>1698306</v>
          </cell>
          <cell r="V1005">
            <v>17767</v>
          </cell>
          <cell r="W1005">
            <v>0</v>
          </cell>
          <cell r="X1005">
            <v>0</v>
          </cell>
          <cell r="Y1005">
            <v>514675</v>
          </cell>
          <cell r="Z1005">
            <v>9989925</v>
          </cell>
          <cell r="AA1005">
            <v>10663462</v>
          </cell>
          <cell r="AB1005" t="str">
            <v>ERBJ</v>
          </cell>
          <cell r="AC1005">
            <v>1101</v>
          </cell>
          <cell r="AD1005">
            <v>2</v>
          </cell>
          <cell r="AE1005">
            <v>514312</v>
          </cell>
        </row>
        <row r="1006">
          <cell r="A1006" t="str">
            <v>SMA</v>
          </cell>
          <cell r="B1006">
            <v>6</v>
          </cell>
          <cell r="C1006" t="str">
            <v>DRAG</v>
          </cell>
          <cell r="D1006">
            <v>62</v>
          </cell>
          <cell r="E1006">
            <v>1</v>
          </cell>
          <cell r="F1006" t="str">
            <v xml:space="preserve">B </v>
          </cell>
          <cell r="G1006">
            <v>4</v>
          </cell>
          <cell r="H1006">
            <v>1470</v>
          </cell>
          <cell r="I1006">
            <v>174647</v>
          </cell>
          <cell r="J1006">
            <v>0</v>
          </cell>
          <cell r="K1006">
            <v>0</v>
          </cell>
          <cell r="L1006">
            <v>0</v>
          </cell>
          <cell r="M1006">
            <v>0</v>
          </cell>
          <cell r="N1006">
            <v>0</v>
          </cell>
          <cell r="O1006">
            <v>3387663</v>
          </cell>
          <cell r="P1006">
            <v>0</v>
          </cell>
          <cell r="Q1006">
            <v>0</v>
          </cell>
          <cell r="R1006">
            <v>28646</v>
          </cell>
          <cell r="S1006">
            <v>0</v>
          </cell>
          <cell r="T1006">
            <v>65464</v>
          </cell>
          <cell r="U1006">
            <v>575920</v>
          </cell>
          <cell r="V1006">
            <v>1787</v>
          </cell>
          <cell r="W1006">
            <v>0</v>
          </cell>
          <cell r="X1006">
            <v>0</v>
          </cell>
          <cell r="Y1006">
            <v>167020</v>
          </cell>
          <cell r="Z1006">
            <v>3387663</v>
          </cell>
          <cell r="AA1006">
            <v>3650580</v>
          </cell>
          <cell r="AB1006" t="str">
            <v>ERBJ</v>
          </cell>
          <cell r="AC1006">
            <v>1101</v>
          </cell>
          <cell r="AD1006">
            <v>2</v>
          </cell>
          <cell r="AE1006">
            <v>174647</v>
          </cell>
        </row>
        <row r="1007">
          <cell r="A1007" t="str">
            <v>SMA</v>
          </cell>
          <cell r="B1007">
            <v>6</v>
          </cell>
          <cell r="C1007" t="str">
            <v>DRAG</v>
          </cell>
          <cell r="D1007">
            <v>62</v>
          </cell>
          <cell r="E1007">
            <v>1</v>
          </cell>
          <cell r="F1007" t="str">
            <v xml:space="preserve">B </v>
          </cell>
          <cell r="G1007">
            <v>5</v>
          </cell>
          <cell r="H1007">
            <v>435</v>
          </cell>
          <cell r="I1007">
            <v>73697</v>
          </cell>
          <cell r="J1007">
            <v>0</v>
          </cell>
          <cell r="K1007">
            <v>0</v>
          </cell>
          <cell r="L1007">
            <v>0</v>
          </cell>
          <cell r="M1007">
            <v>0</v>
          </cell>
          <cell r="N1007">
            <v>0</v>
          </cell>
          <cell r="O1007">
            <v>1429371</v>
          </cell>
          <cell r="P1007">
            <v>0</v>
          </cell>
          <cell r="Q1007">
            <v>0</v>
          </cell>
          <cell r="R1007">
            <v>14613</v>
          </cell>
          <cell r="S1007">
            <v>0</v>
          </cell>
          <cell r="T1007">
            <v>11710</v>
          </cell>
          <cell r="U1007">
            <v>243000</v>
          </cell>
          <cell r="V1007">
            <v>188</v>
          </cell>
          <cell r="W1007">
            <v>0</v>
          </cell>
          <cell r="X1007">
            <v>0</v>
          </cell>
          <cell r="Y1007">
            <v>117530</v>
          </cell>
          <cell r="Z1007">
            <v>1429371</v>
          </cell>
          <cell r="AA1007">
            <v>1573412</v>
          </cell>
          <cell r="AB1007" t="str">
            <v>ERBJ</v>
          </cell>
          <cell r="AC1007">
            <v>1101</v>
          </cell>
          <cell r="AD1007">
            <v>2</v>
          </cell>
          <cell r="AE1007">
            <v>73697</v>
          </cell>
        </row>
        <row r="1008">
          <cell r="A1008" t="str">
            <v>SMA</v>
          </cell>
          <cell r="B1008">
            <v>6</v>
          </cell>
          <cell r="C1008" t="str">
            <v>DRAG</v>
          </cell>
          <cell r="D1008">
            <v>62</v>
          </cell>
          <cell r="E1008">
            <v>1</v>
          </cell>
          <cell r="F1008" t="str">
            <v xml:space="preserve">B </v>
          </cell>
          <cell r="G1008">
            <v>6</v>
          </cell>
          <cell r="H1008">
            <v>259</v>
          </cell>
          <cell r="I1008">
            <v>60284</v>
          </cell>
          <cell r="J1008">
            <v>0</v>
          </cell>
          <cell r="K1008">
            <v>0</v>
          </cell>
          <cell r="L1008">
            <v>0</v>
          </cell>
          <cell r="M1008">
            <v>0</v>
          </cell>
          <cell r="N1008">
            <v>0</v>
          </cell>
          <cell r="O1008">
            <v>1169309</v>
          </cell>
          <cell r="P1008">
            <v>0</v>
          </cell>
          <cell r="Q1008">
            <v>0</v>
          </cell>
          <cell r="R1008">
            <v>12830</v>
          </cell>
          <cell r="S1008">
            <v>0</v>
          </cell>
          <cell r="T1008">
            <v>20739</v>
          </cell>
          <cell r="U1008">
            <v>198844</v>
          </cell>
          <cell r="V1008">
            <v>188</v>
          </cell>
          <cell r="W1008">
            <v>0</v>
          </cell>
          <cell r="X1008">
            <v>0</v>
          </cell>
          <cell r="Y1008">
            <v>67620</v>
          </cell>
          <cell r="Z1008">
            <v>1169309</v>
          </cell>
          <cell r="AA1008">
            <v>1270686</v>
          </cell>
          <cell r="AB1008" t="str">
            <v>ERBJ</v>
          </cell>
          <cell r="AC1008">
            <v>1101</v>
          </cell>
          <cell r="AD1008">
            <v>2</v>
          </cell>
          <cell r="AE1008">
            <v>60284</v>
          </cell>
        </row>
        <row r="1009">
          <cell r="A1009" t="str">
            <v>SMA</v>
          </cell>
          <cell r="B1009">
            <v>6</v>
          </cell>
          <cell r="C1009" t="str">
            <v>DRAG</v>
          </cell>
          <cell r="D1009">
            <v>62</v>
          </cell>
          <cell r="E1009">
            <v>1</v>
          </cell>
          <cell r="F1009" t="str">
            <v xml:space="preserve">B </v>
          </cell>
          <cell r="G1009">
            <v>7</v>
          </cell>
          <cell r="H1009">
            <v>81</v>
          </cell>
          <cell r="I1009">
            <v>26862</v>
          </cell>
          <cell r="J1009">
            <v>0</v>
          </cell>
          <cell r="K1009">
            <v>0</v>
          </cell>
          <cell r="L1009">
            <v>0</v>
          </cell>
          <cell r="M1009">
            <v>0</v>
          </cell>
          <cell r="N1009">
            <v>0</v>
          </cell>
          <cell r="O1009">
            <v>540586</v>
          </cell>
          <cell r="P1009">
            <v>0</v>
          </cell>
          <cell r="Q1009">
            <v>0</v>
          </cell>
          <cell r="R1009">
            <v>4076</v>
          </cell>
          <cell r="S1009">
            <v>0</v>
          </cell>
          <cell r="T1009">
            <v>10310</v>
          </cell>
          <cell r="U1009">
            <v>108157</v>
          </cell>
          <cell r="V1009">
            <v>94</v>
          </cell>
          <cell r="W1009">
            <v>0</v>
          </cell>
          <cell r="X1009">
            <v>0</v>
          </cell>
          <cell r="Y1009">
            <v>38129</v>
          </cell>
          <cell r="Z1009">
            <v>540586</v>
          </cell>
          <cell r="AA1009">
            <v>593195</v>
          </cell>
          <cell r="AB1009" t="str">
            <v>ERBJ</v>
          </cell>
          <cell r="AC1009">
            <v>1101</v>
          </cell>
          <cell r="AD1009">
            <v>2</v>
          </cell>
          <cell r="AE1009">
            <v>26862</v>
          </cell>
        </row>
        <row r="1010">
          <cell r="A1010" t="str">
            <v>SMA</v>
          </cell>
          <cell r="B1010">
            <v>6</v>
          </cell>
          <cell r="C1010" t="str">
            <v>DRAG</v>
          </cell>
          <cell r="D1010">
            <v>62</v>
          </cell>
          <cell r="E1010">
            <v>1</v>
          </cell>
          <cell r="F1010" t="str">
            <v xml:space="preserve">B </v>
          </cell>
          <cell r="G1010">
            <v>8</v>
          </cell>
          <cell r="H1010">
            <v>23</v>
          </cell>
          <cell r="I1010">
            <v>8625</v>
          </cell>
          <cell r="J1010">
            <v>0</v>
          </cell>
          <cell r="K1010">
            <v>0</v>
          </cell>
          <cell r="L1010">
            <v>0</v>
          </cell>
          <cell r="M1010">
            <v>0</v>
          </cell>
          <cell r="N1010">
            <v>0</v>
          </cell>
          <cell r="O1010">
            <v>173556</v>
          </cell>
          <cell r="P1010">
            <v>0</v>
          </cell>
          <cell r="Q1010">
            <v>0</v>
          </cell>
          <cell r="R1010">
            <v>1192</v>
          </cell>
          <cell r="S1010">
            <v>0</v>
          </cell>
          <cell r="T1010">
            <v>827</v>
          </cell>
          <cell r="U1010">
            <v>34710</v>
          </cell>
          <cell r="V1010">
            <v>189</v>
          </cell>
          <cell r="W1010">
            <v>0</v>
          </cell>
          <cell r="X1010">
            <v>0</v>
          </cell>
          <cell r="Y1010">
            <v>11355</v>
          </cell>
          <cell r="Z1010">
            <v>173556</v>
          </cell>
          <cell r="AA1010">
            <v>187119</v>
          </cell>
          <cell r="AB1010" t="str">
            <v>ERBJ</v>
          </cell>
          <cell r="AC1010">
            <v>1101</v>
          </cell>
          <cell r="AD1010">
            <v>2</v>
          </cell>
          <cell r="AE1010">
            <v>8625</v>
          </cell>
        </row>
        <row r="1011">
          <cell r="A1011" t="str">
            <v>SMA</v>
          </cell>
          <cell r="B1011">
            <v>6</v>
          </cell>
          <cell r="C1011" t="str">
            <v>DRAG</v>
          </cell>
          <cell r="D1011">
            <v>62</v>
          </cell>
          <cell r="E1011">
            <v>1</v>
          </cell>
          <cell r="F1011" t="str">
            <v xml:space="preserve">B </v>
          </cell>
          <cell r="G1011">
            <v>9</v>
          </cell>
          <cell r="H1011">
            <v>28</v>
          </cell>
          <cell r="I1011">
            <v>16894</v>
          </cell>
          <cell r="J1011">
            <v>0</v>
          </cell>
          <cell r="K1011">
            <v>0</v>
          </cell>
          <cell r="L1011">
            <v>0</v>
          </cell>
          <cell r="M1011">
            <v>0</v>
          </cell>
          <cell r="N1011">
            <v>0</v>
          </cell>
          <cell r="O1011">
            <v>362590</v>
          </cell>
          <cell r="P1011">
            <v>0</v>
          </cell>
          <cell r="Q1011">
            <v>0</v>
          </cell>
          <cell r="R1011">
            <v>7848</v>
          </cell>
          <cell r="S1011">
            <v>0</v>
          </cell>
          <cell r="T1011">
            <v>5771</v>
          </cell>
          <cell r="U1011">
            <v>90661</v>
          </cell>
          <cell r="V1011">
            <v>0</v>
          </cell>
          <cell r="W1011">
            <v>0</v>
          </cell>
          <cell r="X1011">
            <v>0</v>
          </cell>
          <cell r="Y1011">
            <v>21371</v>
          </cell>
          <cell r="Z1011">
            <v>362590</v>
          </cell>
          <cell r="AA1011">
            <v>397580</v>
          </cell>
          <cell r="AB1011" t="str">
            <v>ERBJ</v>
          </cell>
          <cell r="AC1011">
            <v>1101</v>
          </cell>
          <cell r="AD1011">
            <v>2</v>
          </cell>
          <cell r="AE1011">
            <v>16894</v>
          </cell>
        </row>
        <row r="1012">
          <cell r="A1012" t="str">
            <v>SMA</v>
          </cell>
          <cell r="B1012">
            <v>6</v>
          </cell>
          <cell r="C1012" t="str">
            <v>DRAG</v>
          </cell>
          <cell r="D1012">
            <v>62</v>
          </cell>
          <cell r="E1012">
            <v>1</v>
          </cell>
          <cell r="F1012" t="str">
            <v xml:space="preserve">B </v>
          </cell>
          <cell r="G1012">
            <v>10</v>
          </cell>
          <cell r="H1012">
            <v>7</v>
          </cell>
          <cell r="I1012">
            <v>2771</v>
          </cell>
          <cell r="J1012">
            <v>0</v>
          </cell>
          <cell r="K1012">
            <v>0</v>
          </cell>
          <cell r="L1012">
            <v>0</v>
          </cell>
          <cell r="M1012">
            <v>0</v>
          </cell>
          <cell r="N1012">
            <v>0</v>
          </cell>
          <cell r="O1012">
            <v>59467</v>
          </cell>
          <cell r="P1012">
            <v>0</v>
          </cell>
          <cell r="Q1012">
            <v>0</v>
          </cell>
          <cell r="R1012">
            <v>115253</v>
          </cell>
          <cell r="S1012">
            <v>0</v>
          </cell>
          <cell r="T1012">
            <v>0</v>
          </cell>
          <cell r="U1012">
            <v>14868</v>
          </cell>
          <cell r="V1012">
            <v>0</v>
          </cell>
          <cell r="W1012">
            <v>0</v>
          </cell>
          <cell r="X1012">
            <v>0</v>
          </cell>
          <cell r="Y1012">
            <v>-2104</v>
          </cell>
          <cell r="Z1012">
            <v>59467</v>
          </cell>
          <cell r="AA1012">
            <v>172616</v>
          </cell>
          <cell r="AB1012" t="str">
            <v>ERBJ</v>
          </cell>
          <cell r="AC1012">
            <v>1101</v>
          </cell>
          <cell r="AD1012">
            <v>2</v>
          </cell>
          <cell r="AE1012">
            <v>2771</v>
          </cell>
        </row>
        <row r="1013">
          <cell r="A1013" t="str">
            <v>SMA</v>
          </cell>
          <cell r="B1013">
            <v>6</v>
          </cell>
          <cell r="C1013" t="str">
            <v>DRAG</v>
          </cell>
          <cell r="D1013">
            <v>62</v>
          </cell>
          <cell r="E1013">
            <v>1</v>
          </cell>
          <cell r="F1013" t="str">
            <v xml:space="preserve">B </v>
          </cell>
          <cell r="G1013">
            <v>11</v>
          </cell>
          <cell r="H1013">
            <v>761</v>
          </cell>
          <cell r="I1013">
            <v>16263</v>
          </cell>
          <cell r="J1013">
            <v>0</v>
          </cell>
          <cell r="K1013">
            <v>0</v>
          </cell>
          <cell r="L1013">
            <v>0</v>
          </cell>
          <cell r="M1013">
            <v>0</v>
          </cell>
          <cell r="N1013">
            <v>0</v>
          </cell>
          <cell r="O1013">
            <v>91623</v>
          </cell>
          <cell r="P1013">
            <v>0</v>
          </cell>
          <cell r="Q1013">
            <v>0</v>
          </cell>
          <cell r="R1013">
            <v>835</v>
          </cell>
          <cell r="S1013">
            <v>0</v>
          </cell>
          <cell r="T1013">
            <v>7459</v>
          </cell>
          <cell r="U1013">
            <v>0</v>
          </cell>
          <cell r="V1013">
            <v>5452</v>
          </cell>
          <cell r="W1013">
            <v>0</v>
          </cell>
          <cell r="X1013">
            <v>0</v>
          </cell>
          <cell r="Y1013">
            <v>0</v>
          </cell>
          <cell r="Z1013">
            <v>91623</v>
          </cell>
          <cell r="AA1013">
            <v>105369</v>
          </cell>
          <cell r="AB1013" t="str">
            <v>ERBJ</v>
          </cell>
          <cell r="AC1013">
            <v>1101</v>
          </cell>
          <cell r="AD1013">
            <v>2</v>
          </cell>
          <cell r="AE1013">
            <v>11915</v>
          </cell>
        </row>
        <row r="1014">
          <cell r="A1014" t="str">
            <v>SMA</v>
          </cell>
          <cell r="B1014">
            <v>6</v>
          </cell>
          <cell r="C1014" t="str">
            <v>DRAG</v>
          </cell>
          <cell r="D1014">
            <v>62</v>
          </cell>
          <cell r="E1014">
            <v>1</v>
          </cell>
          <cell r="F1014" t="str">
            <v xml:space="preserve">B </v>
          </cell>
          <cell r="G1014">
            <v>12</v>
          </cell>
          <cell r="H1014">
            <v>456</v>
          </cell>
          <cell r="I1014">
            <v>24823</v>
          </cell>
          <cell r="J1014">
            <v>0</v>
          </cell>
          <cell r="K1014">
            <v>0</v>
          </cell>
          <cell r="L1014">
            <v>0</v>
          </cell>
          <cell r="M1014">
            <v>0</v>
          </cell>
          <cell r="N1014">
            <v>0</v>
          </cell>
          <cell r="O1014">
            <v>222830</v>
          </cell>
          <cell r="P1014">
            <v>0</v>
          </cell>
          <cell r="Q1014">
            <v>0</v>
          </cell>
          <cell r="R1014">
            <v>2323</v>
          </cell>
          <cell r="S1014">
            <v>0</v>
          </cell>
          <cell r="T1014">
            <v>4735</v>
          </cell>
          <cell r="U1014">
            <v>37888</v>
          </cell>
          <cell r="V1014">
            <v>2538</v>
          </cell>
          <cell r="W1014">
            <v>0</v>
          </cell>
          <cell r="X1014">
            <v>0</v>
          </cell>
          <cell r="Y1014">
            <v>12978</v>
          </cell>
          <cell r="Z1014">
            <v>222830</v>
          </cell>
          <cell r="AA1014">
            <v>245404</v>
          </cell>
          <cell r="AB1014" t="str">
            <v>ERBJ</v>
          </cell>
          <cell r="AC1014">
            <v>1101</v>
          </cell>
          <cell r="AD1014">
            <v>2</v>
          </cell>
          <cell r="AE1014">
            <v>24823</v>
          </cell>
        </row>
        <row r="1015">
          <cell r="A1015" t="str">
            <v>SMA</v>
          </cell>
          <cell r="B1015">
            <v>6</v>
          </cell>
          <cell r="C1015" t="str">
            <v>DRAG</v>
          </cell>
          <cell r="D1015">
            <v>62</v>
          </cell>
          <cell r="E1015">
            <v>1</v>
          </cell>
          <cell r="F1015" t="str">
            <v xml:space="preserve">B </v>
          </cell>
          <cell r="G1015">
            <v>13</v>
          </cell>
          <cell r="H1015">
            <v>27</v>
          </cell>
          <cell r="I1015">
            <v>3114</v>
          </cell>
          <cell r="J1015">
            <v>0</v>
          </cell>
          <cell r="K1015">
            <v>0</v>
          </cell>
          <cell r="L1015">
            <v>0</v>
          </cell>
          <cell r="M1015">
            <v>0</v>
          </cell>
          <cell r="N1015">
            <v>0</v>
          </cell>
          <cell r="O1015">
            <v>36622</v>
          </cell>
          <cell r="P1015">
            <v>0</v>
          </cell>
          <cell r="Q1015">
            <v>0</v>
          </cell>
          <cell r="R1015">
            <v>335</v>
          </cell>
          <cell r="S1015">
            <v>0</v>
          </cell>
          <cell r="T1015">
            <v>1699</v>
          </cell>
          <cell r="U1015">
            <v>6225</v>
          </cell>
          <cell r="V1015">
            <v>94</v>
          </cell>
          <cell r="W1015">
            <v>0</v>
          </cell>
          <cell r="X1015">
            <v>0</v>
          </cell>
          <cell r="Y1015">
            <v>2660</v>
          </cell>
          <cell r="Z1015">
            <v>36622</v>
          </cell>
          <cell r="AA1015">
            <v>41410</v>
          </cell>
          <cell r="AB1015" t="str">
            <v>ERBJ</v>
          </cell>
          <cell r="AC1015">
            <v>1101</v>
          </cell>
          <cell r="AD1015">
            <v>2</v>
          </cell>
          <cell r="AE1015">
            <v>3114</v>
          </cell>
        </row>
        <row r="1016">
          <cell r="A1016" t="str">
            <v>SMA</v>
          </cell>
          <cell r="B1016">
            <v>6</v>
          </cell>
          <cell r="C1016" t="str">
            <v>DRAG</v>
          </cell>
          <cell r="D1016">
            <v>62</v>
          </cell>
          <cell r="E1016">
            <v>1</v>
          </cell>
          <cell r="F1016" t="str">
            <v xml:space="preserve">B </v>
          </cell>
          <cell r="G1016">
            <v>14</v>
          </cell>
          <cell r="H1016">
            <v>2</v>
          </cell>
          <cell r="I1016">
            <v>301</v>
          </cell>
          <cell r="J1016">
            <v>0</v>
          </cell>
          <cell r="K1016">
            <v>0</v>
          </cell>
          <cell r="L1016">
            <v>0</v>
          </cell>
          <cell r="M1016">
            <v>0</v>
          </cell>
          <cell r="N1016">
            <v>0</v>
          </cell>
          <cell r="O1016">
            <v>3839</v>
          </cell>
          <cell r="P1016">
            <v>0</v>
          </cell>
          <cell r="Q1016">
            <v>0</v>
          </cell>
          <cell r="R1016">
            <v>19</v>
          </cell>
          <cell r="S1016">
            <v>0</v>
          </cell>
          <cell r="T1016">
            <v>0</v>
          </cell>
          <cell r="U1016">
            <v>653</v>
          </cell>
          <cell r="V1016">
            <v>0</v>
          </cell>
          <cell r="W1016">
            <v>0</v>
          </cell>
          <cell r="X1016">
            <v>0</v>
          </cell>
          <cell r="Y1016">
            <v>140</v>
          </cell>
          <cell r="Z1016">
            <v>3839</v>
          </cell>
          <cell r="AA1016">
            <v>3998</v>
          </cell>
          <cell r="AB1016" t="str">
            <v>ERBJ</v>
          </cell>
          <cell r="AC1016">
            <v>1101</v>
          </cell>
          <cell r="AD1016">
            <v>2</v>
          </cell>
          <cell r="AE1016">
            <v>301</v>
          </cell>
        </row>
        <row r="1017">
          <cell r="A1017" t="str">
            <v>SMA</v>
          </cell>
          <cell r="B1017">
            <v>6</v>
          </cell>
          <cell r="C1017" t="str">
            <v>DRAG</v>
          </cell>
          <cell r="D1017">
            <v>62</v>
          </cell>
          <cell r="E1017">
            <v>1</v>
          </cell>
          <cell r="F1017" t="str">
            <v xml:space="preserve">B </v>
          </cell>
          <cell r="G1017">
            <v>15</v>
          </cell>
          <cell r="H1017">
            <v>5</v>
          </cell>
          <cell r="I1017">
            <v>1874</v>
          </cell>
          <cell r="J1017">
            <v>0</v>
          </cell>
          <cell r="K1017">
            <v>0</v>
          </cell>
          <cell r="L1017">
            <v>0</v>
          </cell>
          <cell r="M1017">
            <v>0</v>
          </cell>
          <cell r="N1017">
            <v>0</v>
          </cell>
          <cell r="O1017">
            <v>33265</v>
          </cell>
          <cell r="P1017">
            <v>0</v>
          </cell>
          <cell r="Q1017">
            <v>0</v>
          </cell>
          <cell r="R1017">
            <v>4</v>
          </cell>
          <cell r="S1017">
            <v>0</v>
          </cell>
          <cell r="T1017">
            <v>0</v>
          </cell>
          <cell r="U1017">
            <v>7252</v>
          </cell>
          <cell r="V1017">
            <v>0</v>
          </cell>
          <cell r="W1017">
            <v>0</v>
          </cell>
          <cell r="X1017">
            <v>0</v>
          </cell>
          <cell r="Y1017">
            <v>770</v>
          </cell>
          <cell r="Z1017">
            <v>33265</v>
          </cell>
          <cell r="AA1017">
            <v>34039</v>
          </cell>
          <cell r="AB1017" t="str">
            <v>ERBJ</v>
          </cell>
          <cell r="AC1017">
            <v>1101</v>
          </cell>
          <cell r="AD1017">
            <v>2</v>
          </cell>
          <cell r="AE1017">
            <v>1874</v>
          </cell>
        </row>
        <row r="1018">
          <cell r="A1018" t="str">
            <v>SMA</v>
          </cell>
          <cell r="B1018">
            <v>6</v>
          </cell>
          <cell r="C1018" t="str">
            <v>DRAG</v>
          </cell>
          <cell r="D1018">
            <v>62</v>
          </cell>
          <cell r="E1018">
            <v>2</v>
          </cell>
          <cell r="F1018" t="str">
            <v>A4</v>
          </cell>
          <cell r="G1018">
            <v>22</v>
          </cell>
          <cell r="H1018">
            <v>3</v>
          </cell>
          <cell r="I1018">
            <v>1474231</v>
          </cell>
          <cell r="J1018">
            <v>83693</v>
          </cell>
          <cell r="K1018">
            <v>1390538</v>
          </cell>
          <cell r="L1018">
            <v>3853</v>
          </cell>
          <cell r="M1018">
            <v>3592</v>
          </cell>
          <cell r="N1018">
            <v>1822</v>
          </cell>
          <cell r="O1018">
            <v>10115943</v>
          </cell>
          <cell r="P1018">
            <v>6253630</v>
          </cell>
          <cell r="Q1018">
            <v>155051</v>
          </cell>
          <cell r="R1018">
            <v>112272</v>
          </cell>
          <cell r="S1018">
            <v>0</v>
          </cell>
          <cell r="T1018">
            <v>0</v>
          </cell>
          <cell r="U1018">
            <v>4149792</v>
          </cell>
          <cell r="V1018">
            <v>0</v>
          </cell>
          <cell r="W1018">
            <v>74544</v>
          </cell>
          <cell r="X1018">
            <v>0</v>
          </cell>
          <cell r="Y1018">
            <v>7012</v>
          </cell>
          <cell r="Z1018">
            <v>16599168</v>
          </cell>
          <cell r="AA1018">
            <v>16718452</v>
          </cell>
          <cell r="AB1018" t="str">
            <v>ERBJ</v>
          </cell>
          <cell r="AC1018">
            <v>1101</v>
          </cell>
          <cell r="AD1018">
            <v>2</v>
          </cell>
          <cell r="AE1018">
            <v>1474231</v>
          </cell>
        </row>
        <row r="1019">
          <cell r="A1019" t="str">
            <v>SMA</v>
          </cell>
          <cell r="B1019">
            <v>6</v>
          </cell>
          <cell r="C1019" t="str">
            <v>DRAG</v>
          </cell>
          <cell r="D1019">
            <v>62</v>
          </cell>
          <cell r="E1019">
            <v>2</v>
          </cell>
          <cell r="F1019" t="str">
            <v>A4</v>
          </cell>
          <cell r="G1019">
            <v>21</v>
          </cell>
          <cell r="H1019">
            <v>4</v>
          </cell>
          <cell r="I1019">
            <v>1810061</v>
          </cell>
          <cell r="J1019">
            <v>20462</v>
          </cell>
          <cell r="K1019">
            <v>1789599</v>
          </cell>
          <cell r="L1019">
            <v>4040</v>
          </cell>
          <cell r="M1019">
            <v>4040</v>
          </cell>
          <cell r="N1019">
            <v>0</v>
          </cell>
          <cell r="O1019">
            <v>12813876</v>
          </cell>
          <cell r="P1019">
            <v>2790294</v>
          </cell>
          <cell r="Q1019">
            <v>107088</v>
          </cell>
          <cell r="R1019">
            <v>284152</v>
          </cell>
          <cell r="S1019">
            <v>0</v>
          </cell>
          <cell r="T1019">
            <v>0</v>
          </cell>
          <cell r="U1019">
            <v>3927815</v>
          </cell>
          <cell r="V1019">
            <v>0</v>
          </cell>
          <cell r="W1019">
            <v>0</v>
          </cell>
          <cell r="X1019">
            <v>0</v>
          </cell>
          <cell r="Y1019">
            <v>10518</v>
          </cell>
          <cell r="Z1019">
            <v>15711258</v>
          </cell>
          <cell r="AA1019">
            <v>16005928</v>
          </cell>
          <cell r="AB1019" t="str">
            <v>ERBJ</v>
          </cell>
          <cell r="AC1019">
            <v>1101</v>
          </cell>
          <cell r="AD1019">
            <v>2</v>
          </cell>
          <cell r="AE1019">
            <v>1810061</v>
          </cell>
        </row>
        <row r="1020">
          <cell r="A1020" t="str">
            <v>SMA</v>
          </cell>
          <cell r="B1020">
            <v>6</v>
          </cell>
          <cell r="C1020" t="str">
            <v>DRAG</v>
          </cell>
          <cell r="D1020">
            <v>62</v>
          </cell>
          <cell r="E1020">
            <v>2</v>
          </cell>
          <cell r="F1020" t="str">
            <v>A4</v>
          </cell>
          <cell r="G1020">
            <v>20</v>
          </cell>
          <cell r="H1020">
            <v>11</v>
          </cell>
          <cell r="I1020">
            <v>137385</v>
          </cell>
          <cell r="J1020">
            <v>0</v>
          </cell>
          <cell r="K1020">
            <v>0</v>
          </cell>
          <cell r="L1020">
            <v>619</v>
          </cell>
          <cell r="M1020">
            <v>0</v>
          </cell>
          <cell r="N1020">
            <v>0</v>
          </cell>
          <cell r="O1020">
            <v>1576444</v>
          </cell>
          <cell r="P1020">
            <v>484470</v>
          </cell>
          <cell r="Q1020">
            <v>174357</v>
          </cell>
          <cell r="R1020">
            <v>66001</v>
          </cell>
          <cell r="S1020">
            <v>0</v>
          </cell>
          <cell r="T1020">
            <v>0</v>
          </cell>
          <cell r="U1020">
            <v>565834</v>
          </cell>
          <cell r="V1020">
            <v>0</v>
          </cell>
          <cell r="W1020">
            <v>46176</v>
          </cell>
          <cell r="X1020">
            <v>0</v>
          </cell>
          <cell r="Y1020">
            <v>14724</v>
          </cell>
          <cell r="Z1020">
            <v>2281447</v>
          </cell>
          <cell r="AA1020">
            <v>2362172</v>
          </cell>
          <cell r="AB1020" t="str">
            <v>ERBJ</v>
          </cell>
          <cell r="AC1020">
            <v>1101</v>
          </cell>
          <cell r="AD1020">
            <v>2</v>
          </cell>
          <cell r="AE1020">
            <v>137385</v>
          </cell>
        </row>
        <row r="1021">
          <cell r="A1021" t="str">
            <v>SMA</v>
          </cell>
          <cell r="B1021">
            <v>6</v>
          </cell>
          <cell r="C1021" t="str">
            <v>DRAG</v>
          </cell>
          <cell r="D1021">
            <v>62</v>
          </cell>
          <cell r="E1021">
            <v>2</v>
          </cell>
          <cell r="F1021" t="str">
            <v xml:space="preserve">B </v>
          </cell>
          <cell r="G1021">
            <v>0</v>
          </cell>
          <cell r="H1021">
            <v>146</v>
          </cell>
          <cell r="I1021">
            <v>79475</v>
          </cell>
          <cell r="J1021">
            <v>0</v>
          </cell>
          <cell r="K1021">
            <v>0</v>
          </cell>
          <cell r="L1021">
            <v>0</v>
          </cell>
          <cell r="M1021">
            <v>0</v>
          </cell>
          <cell r="N1021">
            <v>0</v>
          </cell>
          <cell r="O1021">
            <v>1654673</v>
          </cell>
          <cell r="P1021">
            <v>0</v>
          </cell>
          <cell r="Q1021">
            <v>0</v>
          </cell>
          <cell r="R1021">
            <v>23878</v>
          </cell>
          <cell r="S1021">
            <v>0</v>
          </cell>
          <cell r="T1021">
            <v>11435</v>
          </cell>
          <cell r="U1021">
            <v>411481</v>
          </cell>
          <cell r="V1021">
            <v>0</v>
          </cell>
          <cell r="W1021">
            <v>0</v>
          </cell>
          <cell r="X1021">
            <v>0</v>
          </cell>
          <cell r="Y1021">
            <v>78936</v>
          </cell>
          <cell r="Z1021">
            <v>1654673</v>
          </cell>
          <cell r="AA1021">
            <v>1768922</v>
          </cell>
          <cell r="AB1021" t="str">
            <v>ERBJ</v>
          </cell>
          <cell r="AC1021">
            <v>1101</v>
          </cell>
          <cell r="AD1021">
            <v>2</v>
          </cell>
          <cell r="AE1021">
            <v>77917</v>
          </cell>
        </row>
        <row r="1022">
          <cell r="A1022" t="str">
            <v>SMA</v>
          </cell>
          <cell r="B1022">
            <v>6</v>
          </cell>
          <cell r="C1022" t="str">
            <v>DRAG</v>
          </cell>
          <cell r="D1022">
            <v>62</v>
          </cell>
          <cell r="E1022">
            <v>3</v>
          </cell>
          <cell r="F1022" t="str">
            <v>A4</v>
          </cell>
          <cell r="G1022">
            <v>21</v>
          </cell>
          <cell r="H1022">
            <v>1</v>
          </cell>
          <cell r="I1022">
            <v>6510</v>
          </cell>
          <cell r="J1022">
            <v>296</v>
          </cell>
          <cell r="K1022">
            <v>6214</v>
          </cell>
          <cell r="L1022">
            <v>50</v>
          </cell>
          <cell r="M1022">
            <v>50</v>
          </cell>
          <cell r="N1022">
            <v>0</v>
          </cell>
          <cell r="O1022">
            <v>58321</v>
          </cell>
          <cell r="P1022">
            <v>34533</v>
          </cell>
          <cell r="Q1022">
            <v>2975</v>
          </cell>
          <cell r="R1022">
            <v>0</v>
          </cell>
          <cell r="S1022">
            <v>0</v>
          </cell>
          <cell r="T1022">
            <v>0</v>
          </cell>
          <cell r="U1022">
            <v>23957</v>
          </cell>
          <cell r="V1022">
            <v>0</v>
          </cell>
          <cell r="W1022">
            <v>0</v>
          </cell>
          <cell r="X1022">
            <v>0</v>
          </cell>
          <cell r="Y1022">
            <v>3506</v>
          </cell>
          <cell r="Z1022">
            <v>95829</v>
          </cell>
          <cell r="AA1022">
            <v>99335</v>
          </cell>
          <cell r="AB1022" t="str">
            <v>ERBJ</v>
          </cell>
          <cell r="AC1022">
            <v>1101</v>
          </cell>
          <cell r="AD1022">
            <v>2</v>
          </cell>
          <cell r="AE1022">
            <v>6510</v>
          </cell>
        </row>
        <row r="1023">
          <cell r="A1023" t="str">
            <v>SMA</v>
          </cell>
          <cell r="B1023">
            <v>6</v>
          </cell>
          <cell r="C1023" t="str">
            <v>DRAG</v>
          </cell>
          <cell r="D1023">
            <v>62</v>
          </cell>
          <cell r="E1023">
            <v>3</v>
          </cell>
          <cell r="F1023" t="str">
            <v>A4</v>
          </cell>
          <cell r="G1023">
            <v>20</v>
          </cell>
          <cell r="H1023">
            <v>5</v>
          </cell>
          <cell r="I1023">
            <v>28250</v>
          </cell>
          <cell r="J1023">
            <v>0</v>
          </cell>
          <cell r="K1023">
            <v>0</v>
          </cell>
          <cell r="L1023">
            <v>171</v>
          </cell>
          <cell r="M1023">
            <v>0</v>
          </cell>
          <cell r="N1023">
            <v>0</v>
          </cell>
          <cell r="O1023">
            <v>324161</v>
          </cell>
          <cell r="P1023">
            <v>133836</v>
          </cell>
          <cell r="Q1023">
            <v>52657</v>
          </cell>
          <cell r="R1023">
            <v>677</v>
          </cell>
          <cell r="S1023">
            <v>0</v>
          </cell>
          <cell r="T1023">
            <v>0</v>
          </cell>
          <cell r="U1023">
            <v>132361</v>
          </cell>
          <cell r="V1023">
            <v>0</v>
          </cell>
          <cell r="W1023">
            <v>18784</v>
          </cell>
          <cell r="X1023">
            <v>0</v>
          </cell>
          <cell r="Y1023">
            <v>14024</v>
          </cell>
          <cell r="Z1023">
            <v>529438</v>
          </cell>
          <cell r="AA1023">
            <v>544139</v>
          </cell>
          <cell r="AB1023" t="str">
            <v>ERBJ</v>
          </cell>
          <cell r="AC1023">
            <v>1101</v>
          </cell>
          <cell r="AD1023">
            <v>2</v>
          </cell>
          <cell r="AE1023">
            <v>28250</v>
          </cell>
        </row>
        <row r="1024">
          <cell r="A1024" t="str">
            <v>SMA</v>
          </cell>
          <cell r="B1024">
            <v>6</v>
          </cell>
          <cell r="C1024" t="str">
            <v>DRAG</v>
          </cell>
          <cell r="D1024">
            <v>62</v>
          </cell>
          <cell r="E1024">
            <v>3</v>
          </cell>
          <cell r="F1024" t="str">
            <v xml:space="preserve">B </v>
          </cell>
          <cell r="G1024">
            <v>0</v>
          </cell>
          <cell r="H1024">
            <v>1631</v>
          </cell>
          <cell r="I1024">
            <v>265771</v>
          </cell>
          <cell r="J1024">
            <v>0</v>
          </cell>
          <cell r="K1024">
            <v>0</v>
          </cell>
          <cell r="L1024">
            <v>0</v>
          </cell>
          <cell r="M1024">
            <v>0</v>
          </cell>
          <cell r="N1024">
            <v>0</v>
          </cell>
          <cell r="O1024">
            <v>5533457</v>
          </cell>
          <cell r="P1024">
            <v>0</v>
          </cell>
          <cell r="Q1024">
            <v>0</v>
          </cell>
          <cell r="R1024">
            <v>60042</v>
          </cell>
          <cell r="S1024">
            <v>0</v>
          </cell>
          <cell r="T1024">
            <v>167265</v>
          </cell>
          <cell r="U1024">
            <v>1350467</v>
          </cell>
          <cell r="V1024">
            <v>1977</v>
          </cell>
          <cell r="W1024">
            <v>0</v>
          </cell>
          <cell r="X1024">
            <v>0</v>
          </cell>
          <cell r="Y1024">
            <v>368238</v>
          </cell>
          <cell r="Z1024">
            <v>5533457</v>
          </cell>
          <cell r="AA1024">
            <v>6130979</v>
          </cell>
          <cell r="AB1024" t="str">
            <v>ERBJ</v>
          </cell>
          <cell r="AC1024">
            <v>1101</v>
          </cell>
          <cell r="AD1024">
            <v>2</v>
          </cell>
          <cell r="AE1024">
            <v>251657</v>
          </cell>
        </row>
        <row r="1025">
          <cell r="A1025" t="str">
            <v>SMA</v>
          </cell>
          <cell r="B1025">
            <v>6</v>
          </cell>
          <cell r="C1025" t="str">
            <v>DRAG</v>
          </cell>
          <cell r="D1025">
            <v>62</v>
          </cell>
          <cell r="E1025">
            <v>4</v>
          </cell>
          <cell r="F1025" t="str">
            <v>A4</v>
          </cell>
          <cell r="G1025">
            <v>22</v>
          </cell>
          <cell r="H1025">
            <v>1</v>
          </cell>
          <cell r="I1025">
            <v>44254</v>
          </cell>
          <cell r="J1025">
            <v>247</v>
          </cell>
          <cell r="K1025">
            <v>44007</v>
          </cell>
          <cell r="L1025">
            <v>371</v>
          </cell>
          <cell r="M1025">
            <v>363</v>
          </cell>
          <cell r="N1025">
            <v>-8</v>
          </cell>
          <cell r="O1025">
            <v>194047</v>
          </cell>
          <cell r="P1025">
            <v>157982</v>
          </cell>
          <cell r="Q1025">
            <v>32389</v>
          </cell>
          <cell r="R1025">
            <v>0</v>
          </cell>
          <cell r="S1025">
            <v>0</v>
          </cell>
          <cell r="T1025">
            <v>0</v>
          </cell>
          <cell r="U1025">
            <v>0</v>
          </cell>
          <cell r="V1025">
            <v>0</v>
          </cell>
          <cell r="W1025">
            <v>0</v>
          </cell>
          <cell r="X1025">
            <v>0</v>
          </cell>
          <cell r="Y1025">
            <v>0</v>
          </cell>
          <cell r="Z1025">
            <v>384418</v>
          </cell>
          <cell r="AA1025">
            <v>384418</v>
          </cell>
          <cell r="AB1025" t="str">
            <v>ERBJ</v>
          </cell>
          <cell r="AC1025">
            <v>1101</v>
          </cell>
          <cell r="AD1025">
            <v>2</v>
          </cell>
          <cell r="AE1025">
            <v>44254</v>
          </cell>
        </row>
        <row r="1026">
          <cell r="A1026" t="str">
            <v>SMA</v>
          </cell>
          <cell r="B1026">
            <v>6</v>
          </cell>
          <cell r="C1026" t="str">
            <v>DRAG</v>
          </cell>
          <cell r="D1026">
            <v>62</v>
          </cell>
          <cell r="E1026">
            <v>4</v>
          </cell>
          <cell r="F1026" t="str">
            <v>A4</v>
          </cell>
          <cell r="G1026">
            <v>20</v>
          </cell>
          <cell r="H1026">
            <v>6</v>
          </cell>
          <cell r="I1026">
            <v>214177</v>
          </cell>
          <cell r="J1026">
            <v>0</v>
          </cell>
          <cell r="K1026">
            <v>0</v>
          </cell>
          <cell r="L1026">
            <v>573</v>
          </cell>
          <cell r="M1026">
            <v>0</v>
          </cell>
          <cell r="N1026">
            <v>0</v>
          </cell>
          <cell r="O1026">
            <v>1658801</v>
          </cell>
          <cell r="P1026">
            <v>302544</v>
          </cell>
          <cell r="Q1026">
            <v>0</v>
          </cell>
          <cell r="R1026">
            <v>4406</v>
          </cell>
          <cell r="S1026">
            <v>0</v>
          </cell>
          <cell r="T1026">
            <v>63380</v>
          </cell>
          <cell r="U1026">
            <v>0</v>
          </cell>
          <cell r="V1026">
            <v>0</v>
          </cell>
          <cell r="W1026">
            <v>0</v>
          </cell>
          <cell r="X1026">
            <v>0</v>
          </cell>
          <cell r="Y1026">
            <v>0</v>
          </cell>
          <cell r="Z1026">
            <v>1961345</v>
          </cell>
          <cell r="AA1026">
            <v>2029131</v>
          </cell>
          <cell r="AB1026" t="str">
            <v>ERBJ</v>
          </cell>
          <cell r="AC1026">
            <v>1101</v>
          </cell>
          <cell r="AD1026">
            <v>2</v>
          </cell>
          <cell r="AE1026">
            <v>214177</v>
          </cell>
        </row>
        <row r="1027">
          <cell r="A1027" t="str">
            <v>SMA</v>
          </cell>
          <cell r="B1027">
            <v>6</v>
          </cell>
          <cell r="C1027" t="str">
            <v>DRAG</v>
          </cell>
          <cell r="D1027">
            <v>62</v>
          </cell>
          <cell r="E1027">
            <v>4</v>
          </cell>
          <cell r="F1027" t="str">
            <v xml:space="preserve">B </v>
          </cell>
          <cell r="G1027">
            <v>0</v>
          </cell>
          <cell r="H1027">
            <v>1800</v>
          </cell>
          <cell r="I1027">
            <v>178626</v>
          </cell>
          <cell r="J1027">
            <v>0</v>
          </cell>
          <cell r="K1027">
            <v>0</v>
          </cell>
          <cell r="L1027">
            <v>0</v>
          </cell>
          <cell r="M1027">
            <v>0</v>
          </cell>
          <cell r="N1027">
            <v>0</v>
          </cell>
          <cell r="O1027">
            <v>1759429</v>
          </cell>
          <cell r="P1027">
            <v>0</v>
          </cell>
          <cell r="Q1027">
            <v>0</v>
          </cell>
          <cell r="R1027">
            <v>12</v>
          </cell>
          <cell r="S1027">
            <v>0</v>
          </cell>
          <cell r="T1027">
            <v>106530</v>
          </cell>
          <cell r="U1027">
            <v>0</v>
          </cell>
          <cell r="V1027">
            <v>174348</v>
          </cell>
          <cell r="W1027">
            <v>0</v>
          </cell>
          <cell r="X1027">
            <v>0</v>
          </cell>
          <cell r="Y1027">
            <v>0</v>
          </cell>
          <cell r="Z1027">
            <v>1759429</v>
          </cell>
          <cell r="AA1027">
            <v>2040319</v>
          </cell>
          <cell r="AB1027" t="str">
            <v>ERBJ</v>
          </cell>
          <cell r="AC1027">
            <v>1101</v>
          </cell>
          <cell r="AD1027">
            <v>2</v>
          </cell>
          <cell r="AE1027">
            <v>159452</v>
          </cell>
        </row>
        <row r="1028">
          <cell r="A1028" t="str">
            <v>SMA</v>
          </cell>
          <cell r="B1028">
            <v>6</v>
          </cell>
          <cell r="C1028" t="str">
            <v>DRAG</v>
          </cell>
          <cell r="D1028">
            <v>62</v>
          </cell>
          <cell r="E1028">
            <v>5</v>
          </cell>
          <cell r="F1028" t="str">
            <v>A4</v>
          </cell>
          <cell r="G1028">
            <v>21</v>
          </cell>
          <cell r="H1028">
            <v>1</v>
          </cell>
          <cell r="I1028">
            <v>6921</v>
          </cell>
          <cell r="J1028">
            <v>953</v>
          </cell>
          <cell r="K1028">
            <v>5968</v>
          </cell>
          <cell r="L1028">
            <v>36</v>
          </cell>
          <cell r="M1028">
            <v>36</v>
          </cell>
          <cell r="N1028">
            <v>0</v>
          </cell>
          <cell r="O1028">
            <v>97120</v>
          </cell>
          <cell r="P1028">
            <v>24864</v>
          </cell>
          <cell r="Q1028">
            <v>37865</v>
          </cell>
          <cell r="R1028">
            <v>0</v>
          </cell>
          <cell r="S1028">
            <v>0</v>
          </cell>
          <cell r="T1028">
            <v>0</v>
          </cell>
          <cell r="U1028">
            <v>42380</v>
          </cell>
          <cell r="V1028">
            <v>0</v>
          </cell>
          <cell r="W1028">
            <v>9669</v>
          </cell>
          <cell r="X1028">
            <v>0</v>
          </cell>
          <cell r="Y1028">
            <v>0</v>
          </cell>
          <cell r="Z1028">
            <v>169518</v>
          </cell>
          <cell r="AA1028">
            <v>169518</v>
          </cell>
          <cell r="AB1028" t="str">
            <v>ERBJ</v>
          </cell>
          <cell r="AC1028">
            <v>1101</v>
          </cell>
          <cell r="AD1028">
            <v>2</v>
          </cell>
          <cell r="AE1028">
            <v>6921</v>
          </cell>
        </row>
        <row r="1029">
          <cell r="A1029" t="str">
            <v>SMA</v>
          </cell>
          <cell r="B1029">
            <v>6</v>
          </cell>
          <cell r="C1029" t="str">
            <v>DRAG</v>
          </cell>
          <cell r="D1029">
            <v>62</v>
          </cell>
          <cell r="E1029">
            <v>5</v>
          </cell>
          <cell r="F1029" t="str">
            <v>A4</v>
          </cell>
          <cell r="G1029">
            <v>20</v>
          </cell>
          <cell r="H1029">
            <v>4</v>
          </cell>
          <cell r="I1029">
            <v>33421</v>
          </cell>
          <cell r="J1029">
            <v>0</v>
          </cell>
          <cell r="K1029">
            <v>0</v>
          </cell>
          <cell r="L1029">
            <v>162</v>
          </cell>
          <cell r="M1029">
            <v>0</v>
          </cell>
          <cell r="N1029">
            <v>0</v>
          </cell>
          <cell r="O1029">
            <v>383495</v>
          </cell>
          <cell r="P1029">
            <v>126792</v>
          </cell>
          <cell r="Q1029">
            <v>0</v>
          </cell>
          <cell r="R1029">
            <v>0</v>
          </cell>
          <cell r="S1029">
            <v>0</v>
          </cell>
          <cell r="T1029">
            <v>0</v>
          </cell>
          <cell r="U1029">
            <v>127573</v>
          </cell>
          <cell r="V1029">
            <v>0</v>
          </cell>
          <cell r="W1029">
            <v>0</v>
          </cell>
          <cell r="X1029">
            <v>0</v>
          </cell>
          <cell r="Y1029">
            <v>0</v>
          </cell>
          <cell r="Z1029">
            <v>510287</v>
          </cell>
          <cell r="AA1029">
            <v>510287</v>
          </cell>
          <cell r="AB1029" t="str">
            <v>ERBJ</v>
          </cell>
          <cell r="AC1029">
            <v>1101</v>
          </cell>
          <cell r="AD1029">
            <v>2</v>
          </cell>
          <cell r="AE1029">
            <v>33421</v>
          </cell>
        </row>
        <row r="1030">
          <cell r="A1030" t="str">
            <v>SMA</v>
          </cell>
          <cell r="B1030">
            <v>6</v>
          </cell>
          <cell r="C1030" t="str">
            <v>DRAG</v>
          </cell>
          <cell r="D1030">
            <v>62</v>
          </cell>
          <cell r="E1030">
            <v>5</v>
          </cell>
          <cell r="F1030" t="str">
            <v xml:space="preserve">B </v>
          </cell>
          <cell r="G1030">
            <v>0</v>
          </cell>
          <cell r="H1030">
            <v>211</v>
          </cell>
          <cell r="I1030">
            <v>56209</v>
          </cell>
          <cell r="J1030">
            <v>0</v>
          </cell>
          <cell r="K1030">
            <v>0</v>
          </cell>
          <cell r="L1030">
            <v>0</v>
          </cell>
          <cell r="M1030">
            <v>0</v>
          </cell>
          <cell r="N1030">
            <v>0</v>
          </cell>
          <cell r="O1030">
            <v>1065682</v>
          </cell>
          <cell r="P1030">
            <v>0</v>
          </cell>
          <cell r="Q1030">
            <v>0</v>
          </cell>
          <cell r="R1030">
            <v>17582</v>
          </cell>
          <cell r="S1030">
            <v>0</v>
          </cell>
          <cell r="T1030">
            <v>0</v>
          </cell>
          <cell r="U1030">
            <v>188080</v>
          </cell>
          <cell r="V1030">
            <v>188</v>
          </cell>
          <cell r="W1030">
            <v>0</v>
          </cell>
          <cell r="X1030">
            <v>0</v>
          </cell>
          <cell r="Y1030">
            <v>0</v>
          </cell>
          <cell r="Z1030">
            <v>1065682</v>
          </cell>
          <cell r="AA1030">
            <v>1083452</v>
          </cell>
          <cell r="AB1030" t="str">
            <v>ERBJ</v>
          </cell>
          <cell r="AC1030">
            <v>1101</v>
          </cell>
          <cell r="AD1030">
            <v>2</v>
          </cell>
          <cell r="AE1030">
            <v>55035</v>
          </cell>
        </row>
        <row r="1031">
          <cell r="A1031" t="str">
            <v>SMA</v>
          </cell>
          <cell r="B1031">
            <v>6</v>
          </cell>
          <cell r="C1031" t="str">
            <v>DRAG</v>
          </cell>
          <cell r="D1031">
            <v>62</v>
          </cell>
          <cell r="E1031">
            <v>6</v>
          </cell>
          <cell r="F1031" t="str">
            <v xml:space="preserve">B </v>
          </cell>
          <cell r="G1031">
            <v>0</v>
          </cell>
          <cell r="H1031">
            <v>21</v>
          </cell>
          <cell r="I1031">
            <v>234217</v>
          </cell>
          <cell r="J1031">
            <v>0</v>
          </cell>
          <cell r="K1031">
            <v>0</v>
          </cell>
          <cell r="L1031">
            <v>0</v>
          </cell>
          <cell r="M1031">
            <v>0</v>
          </cell>
          <cell r="N1031">
            <v>0</v>
          </cell>
          <cell r="O1031">
            <v>2757514</v>
          </cell>
          <cell r="P1031">
            <v>0</v>
          </cell>
          <cell r="Q1031">
            <v>0</v>
          </cell>
          <cell r="R1031">
            <v>54932</v>
          </cell>
          <cell r="S1031">
            <v>0</v>
          </cell>
          <cell r="T1031">
            <v>0</v>
          </cell>
          <cell r="U1031">
            <v>689378</v>
          </cell>
          <cell r="V1031">
            <v>0</v>
          </cell>
          <cell r="W1031">
            <v>0</v>
          </cell>
          <cell r="X1031">
            <v>0</v>
          </cell>
          <cell r="Y1031">
            <v>0</v>
          </cell>
          <cell r="Z1031">
            <v>2757514</v>
          </cell>
          <cell r="AA1031">
            <v>2812446</v>
          </cell>
          <cell r="AB1031" t="str">
            <v>ERBJ</v>
          </cell>
          <cell r="AC1031">
            <v>1101</v>
          </cell>
          <cell r="AD1031">
            <v>2</v>
          </cell>
          <cell r="AE1031">
            <v>234217</v>
          </cell>
        </row>
        <row r="1032">
          <cell r="A1032" t="str">
            <v>SMA</v>
          </cell>
          <cell r="B1032">
            <v>6</v>
          </cell>
          <cell r="C1032" t="str">
            <v>DRAG</v>
          </cell>
          <cell r="D1032">
            <v>62</v>
          </cell>
          <cell r="E1032">
            <v>7</v>
          </cell>
          <cell r="F1032" t="str">
            <v>A4</v>
          </cell>
          <cell r="G1032">
            <v>22</v>
          </cell>
          <cell r="H1032">
            <v>1</v>
          </cell>
          <cell r="I1032">
            <v>384468</v>
          </cell>
          <cell r="J1032">
            <v>28496</v>
          </cell>
          <cell r="K1032">
            <v>355972</v>
          </cell>
          <cell r="L1032">
            <v>1445</v>
          </cell>
          <cell r="M1032">
            <v>660</v>
          </cell>
          <cell r="N1032">
            <v>708</v>
          </cell>
          <cell r="O1032">
            <v>2282532</v>
          </cell>
          <cell r="P1032">
            <v>1792721</v>
          </cell>
          <cell r="Q1032">
            <v>70704</v>
          </cell>
          <cell r="R1032">
            <v>0</v>
          </cell>
          <cell r="S1032">
            <v>0</v>
          </cell>
          <cell r="T1032">
            <v>0</v>
          </cell>
          <cell r="U1032">
            <v>1045289</v>
          </cell>
          <cell r="V1032">
            <v>0</v>
          </cell>
          <cell r="W1032">
            <v>35200</v>
          </cell>
          <cell r="X1032">
            <v>0</v>
          </cell>
          <cell r="Y1032">
            <v>0</v>
          </cell>
          <cell r="Z1032">
            <v>4181157</v>
          </cell>
          <cell r="AA1032">
            <v>4181157</v>
          </cell>
          <cell r="AB1032" t="str">
            <v>ERBJ</v>
          </cell>
          <cell r="AC1032">
            <v>1101</v>
          </cell>
          <cell r="AD1032">
            <v>2</v>
          </cell>
          <cell r="AE1032">
            <v>384468</v>
          </cell>
        </row>
        <row r="1033">
          <cell r="A1033" t="str">
            <v>SMA</v>
          </cell>
          <cell r="B1033">
            <v>6</v>
          </cell>
          <cell r="C1033" t="str">
            <v>DRAG</v>
          </cell>
          <cell r="D1033">
            <v>62</v>
          </cell>
          <cell r="E1033">
            <v>7</v>
          </cell>
          <cell r="F1033" t="str">
            <v>A4</v>
          </cell>
          <cell r="G1033">
            <v>20</v>
          </cell>
          <cell r="H1033">
            <v>5</v>
          </cell>
          <cell r="I1033">
            <v>435304</v>
          </cell>
          <cell r="J1033">
            <v>0</v>
          </cell>
          <cell r="K1033">
            <v>0</v>
          </cell>
          <cell r="L1033">
            <v>610</v>
          </cell>
          <cell r="M1033">
            <v>0</v>
          </cell>
          <cell r="N1033">
            <v>0</v>
          </cell>
          <cell r="O1033">
            <v>4245667</v>
          </cell>
          <cell r="P1033">
            <v>405040</v>
          </cell>
          <cell r="Q1033">
            <v>86016</v>
          </cell>
          <cell r="R1033">
            <v>0</v>
          </cell>
          <cell r="S1033">
            <v>0</v>
          </cell>
          <cell r="T1033">
            <v>0</v>
          </cell>
          <cell r="U1033">
            <v>1186506</v>
          </cell>
          <cell r="V1033">
            <v>0</v>
          </cell>
          <cell r="W1033">
            <v>9296</v>
          </cell>
          <cell r="X1033">
            <v>0</v>
          </cell>
          <cell r="Y1033">
            <v>0</v>
          </cell>
          <cell r="Z1033">
            <v>4746019</v>
          </cell>
          <cell r="AA1033">
            <v>4746019</v>
          </cell>
          <cell r="AB1033" t="str">
            <v>ERBJ</v>
          </cell>
          <cell r="AC1033">
            <v>1101</v>
          </cell>
          <cell r="AD1033">
            <v>2</v>
          </cell>
          <cell r="AE1033">
            <v>435304</v>
          </cell>
        </row>
        <row r="1034">
          <cell r="A1034" t="str">
            <v>SMA</v>
          </cell>
          <cell r="B1034">
            <v>6</v>
          </cell>
          <cell r="C1034" t="str">
            <v>DRAG</v>
          </cell>
          <cell r="D1034">
            <v>62</v>
          </cell>
          <cell r="E1034">
            <v>7</v>
          </cell>
          <cell r="F1034" t="str">
            <v xml:space="preserve">B </v>
          </cell>
          <cell r="G1034">
            <v>0</v>
          </cell>
          <cell r="H1034">
            <v>2</v>
          </cell>
          <cell r="I1034">
            <v>772</v>
          </cell>
          <cell r="J1034">
            <v>0</v>
          </cell>
          <cell r="K1034">
            <v>0</v>
          </cell>
          <cell r="L1034">
            <v>0</v>
          </cell>
          <cell r="M1034">
            <v>0</v>
          </cell>
          <cell r="N1034">
            <v>0</v>
          </cell>
          <cell r="O1034">
            <v>13660</v>
          </cell>
          <cell r="P1034">
            <v>0</v>
          </cell>
          <cell r="Q1034">
            <v>0</v>
          </cell>
          <cell r="R1034">
            <v>0</v>
          </cell>
          <cell r="S1034">
            <v>0</v>
          </cell>
          <cell r="T1034">
            <v>0</v>
          </cell>
          <cell r="U1034">
            <v>3415</v>
          </cell>
          <cell r="V1034">
            <v>0</v>
          </cell>
          <cell r="W1034">
            <v>0</v>
          </cell>
          <cell r="X1034">
            <v>0</v>
          </cell>
          <cell r="Y1034">
            <v>0</v>
          </cell>
          <cell r="Z1034">
            <v>13660</v>
          </cell>
          <cell r="AA1034">
            <v>13660</v>
          </cell>
          <cell r="AB1034" t="str">
            <v>ERBJ</v>
          </cell>
          <cell r="AC1034">
            <v>1101</v>
          </cell>
          <cell r="AD1034">
            <v>2</v>
          </cell>
          <cell r="AE1034">
            <v>755</v>
          </cell>
        </row>
        <row r="1035">
          <cell r="A1035" t="str">
            <v>SMA</v>
          </cell>
          <cell r="B1035">
            <v>6</v>
          </cell>
          <cell r="C1035" t="str">
            <v>DRAG</v>
          </cell>
          <cell r="D1035">
            <v>62</v>
          </cell>
          <cell r="E1035">
            <v>8</v>
          </cell>
          <cell r="F1035" t="str">
            <v xml:space="preserve">B </v>
          </cell>
          <cell r="G1035">
            <v>0</v>
          </cell>
          <cell r="H1035">
            <v>4</v>
          </cell>
          <cell r="I1035">
            <v>2882</v>
          </cell>
          <cell r="J1035">
            <v>0</v>
          </cell>
          <cell r="K1035">
            <v>0</v>
          </cell>
          <cell r="L1035">
            <v>0</v>
          </cell>
          <cell r="M1035">
            <v>0</v>
          </cell>
          <cell r="N1035">
            <v>0</v>
          </cell>
          <cell r="O1035">
            <v>59998</v>
          </cell>
          <cell r="P1035">
            <v>0</v>
          </cell>
          <cell r="Q1035">
            <v>0</v>
          </cell>
          <cell r="R1035">
            <v>0</v>
          </cell>
          <cell r="S1035">
            <v>0</v>
          </cell>
          <cell r="T1035">
            <v>0</v>
          </cell>
          <cell r="U1035">
            <v>14999</v>
          </cell>
          <cell r="V1035">
            <v>0</v>
          </cell>
          <cell r="W1035">
            <v>0</v>
          </cell>
          <cell r="X1035">
            <v>0</v>
          </cell>
          <cell r="Y1035">
            <v>0</v>
          </cell>
          <cell r="Z1035">
            <v>59998</v>
          </cell>
          <cell r="AA1035">
            <v>59998</v>
          </cell>
          <cell r="AB1035" t="str">
            <v>ERBJ</v>
          </cell>
          <cell r="AC1035">
            <v>1101</v>
          </cell>
          <cell r="AD1035">
            <v>2</v>
          </cell>
          <cell r="AE1035">
            <v>2804</v>
          </cell>
        </row>
        <row r="1036">
          <cell r="A1036" t="str">
            <v>SMA</v>
          </cell>
          <cell r="B1036">
            <v>6</v>
          </cell>
          <cell r="C1036" t="str">
            <v>DRAG</v>
          </cell>
          <cell r="D1036">
            <v>63</v>
          </cell>
          <cell r="E1036">
            <v>1</v>
          </cell>
          <cell r="F1036" t="str">
            <v xml:space="preserve">B </v>
          </cell>
          <cell r="G1036">
            <v>1</v>
          </cell>
          <cell r="H1036">
            <v>10531</v>
          </cell>
          <cell r="I1036">
            <v>216210</v>
          </cell>
          <cell r="J1036">
            <v>0</v>
          </cell>
          <cell r="K1036">
            <v>0</v>
          </cell>
          <cell r="L1036">
            <v>0</v>
          </cell>
          <cell r="M1036">
            <v>0</v>
          </cell>
          <cell r="N1036">
            <v>0</v>
          </cell>
          <cell r="O1036">
            <v>3486326</v>
          </cell>
          <cell r="P1036">
            <v>0</v>
          </cell>
          <cell r="Q1036">
            <v>0</v>
          </cell>
          <cell r="R1036">
            <v>30278</v>
          </cell>
          <cell r="S1036">
            <v>0</v>
          </cell>
          <cell r="T1036">
            <v>243253</v>
          </cell>
          <cell r="U1036">
            <v>0</v>
          </cell>
          <cell r="V1036">
            <v>0</v>
          </cell>
          <cell r="W1036">
            <v>0</v>
          </cell>
          <cell r="X1036">
            <v>0</v>
          </cell>
          <cell r="Y1036">
            <v>521705</v>
          </cell>
          <cell r="Z1036">
            <v>3486326</v>
          </cell>
          <cell r="AA1036">
            <v>4281562</v>
          </cell>
          <cell r="AB1036" t="str">
            <v>ERBE</v>
          </cell>
          <cell r="AC1036">
            <v>1101</v>
          </cell>
          <cell r="AD1036">
            <v>2</v>
          </cell>
          <cell r="AE1036">
            <v>170367</v>
          </cell>
        </row>
        <row r="1037">
          <cell r="A1037" t="str">
            <v>SMA</v>
          </cell>
          <cell r="B1037">
            <v>6</v>
          </cell>
          <cell r="C1037" t="str">
            <v>DRAG</v>
          </cell>
          <cell r="D1037">
            <v>63</v>
          </cell>
          <cell r="E1037">
            <v>1</v>
          </cell>
          <cell r="F1037" t="str">
            <v xml:space="preserve">B </v>
          </cell>
          <cell r="G1037">
            <v>2</v>
          </cell>
          <cell r="H1037">
            <v>5206</v>
          </cell>
          <cell r="I1037">
            <v>211586</v>
          </cell>
          <cell r="J1037">
            <v>0</v>
          </cell>
          <cell r="K1037">
            <v>0</v>
          </cell>
          <cell r="L1037">
            <v>0</v>
          </cell>
          <cell r="M1037">
            <v>0</v>
          </cell>
          <cell r="N1037">
            <v>0</v>
          </cell>
          <cell r="O1037">
            <v>4103721</v>
          </cell>
          <cell r="P1037">
            <v>0</v>
          </cell>
          <cell r="Q1037">
            <v>0</v>
          </cell>
          <cell r="R1037">
            <v>26789</v>
          </cell>
          <cell r="S1037">
            <v>0</v>
          </cell>
          <cell r="T1037">
            <v>50137</v>
          </cell>
          <cell r="U1037">
            <v>697446</v>
          </cell>
          <cell r="V1037">
            <v>0</v>
          </cell>
          <cell r="W1037">
            <v>0</v>
          </cell>
          <cell r="X1037">
            <v>0</v>
          </cell>
          <cell r="Y1037">
            <v>432242</v>
          </cell>
          <cell r="Z1037">
            <v>4103721</v>
          </cell>
          <cell r="AA1037">
            <v>4612889</v>
          </cell>
          <cell r="AB1037" t="str">
            <v>ERBE</v>
          </cell>
          <cell r="AC1037">
            <v>1101</v>
          </cell>
          <cell r="AD1037">
            <v>2</v>
          </cell>
          <cell r="AE1037">
            <v>211519</v>
          </cell>
        </row>
        <row r="1038">
          <cell r="A1038" t="str">
            <v>SMA</v>
          </cell>
          <cell r="B1038">
            <v>6</v>
          </cell>
          <cell r="C1038" t="str">
            <v>DRAG</v>
          </cell>
          <cell r="D1038">
            <v>63</v>
          </cell>
          <cell r="E1038">
            <v>1</v>
          </cell>
          <cell r="F1038" t="str">
            <v xml:space="preserve">B </v>
          </cell>
          <cell r="G1038">
            <v>3</v>
          </cell>
          <cell r="H1038">
            <v>10036</v>
          </cell>
          <cell r="I1038">
            <v>707835</v>
          </cell>
          <cell r="J1038">
            <v>0</v>
          </cell>
          <cell r="K1038">
            <v>0</v>
          </cell>
          <cell r="L1038">
            <v>0</v>
          </cell>
          <cell r="M1038">
            <v>0</v>
          </cell>
          <cell r="N1038">
            <v>0</v>
          </cell>
          <cell r="O1038">
            <v>13728430</v>
          </cell>
          <cell r="P1038">
            <v>0</v>
          </cell>
          <cell r="Q1038">
            <v>0</v>
          </cell>
          <cell r="R1038">
            <v>84867</v>
          </cell>
          <cell r="S1038">
            <v>0</v>
          </cell>
          <cell r="T1038">
            <v>129560</v>
          </cell>
          <cell r="U1038">
            <v>2333837</v>
          </cell>
          <cell r="V1038">
            <v>0</v>
          </cell>
          <cell r="W1038">
            <v>0</v>
          </cell>
          <cell r="X1038">
            <v>0</v>
          </cell>
          <cell r="Y1038">
            <v>1336755</v>
          </cell>
          <cell r="Z1038">
            <v>13728430</v>
          </cell>
          <cell r="AA1038">
            <v>15279612</v>
          </cell>
          <cell r="AB1038" t="str">
            <v>ERBE</v>
          </cell>
          <cell r="AC1038">
            <v>1101</v>
          </cell>
          <cell r="AD1038">
            <v>2</v>
          </cell>
          <cell r="AE1038">
            <v>706401</v>
          </cell>
        </row>
        <row r="1039">
          <cell r="A1039" t="str">
            <v>SMA</v>
          </cell>
          <cell r="B1039">
            <v>6</v>
          </cell>
          <cell r="C1039" t="str">
            <v>DRAG</v>
          </cell>
          <cell r="D1039">
            <v>63</v>
          </cell>
          <cell r="E1039">
            <v>1</v>
          </cell>
          <cell r="F1039" t="str">
            <v xml:space="preserve">B </v>
          </cell>
          <cell r="G1039">
            <v>4</v>
          </cell>
          <cell r="H1039">
            <v>2015</v>
          </cell>
          <cell r="I1039">
            <v>239896</v>
          </cell>
          <cell r="J1039">
            <v>0</v>
          </cell>
          <cell r="K1039">
            <v>0</v>
          </cell>
          <cell r="L1039">
            <v>0</v>
          </cell>
          <cell r="M1039">
            <v>0</v>
          </cell>
          <cell r="N1039">
            <v>0</v>
          </cell>
          <cell r="O1039">
            <v>4653458</v>
          </cell>
          <cell r="P1039">
            <v>0</v>
          </cell>
          <cell r="Q1039">
            <v>0</v>
          </cell>
          <cell r="R1039">
            <v>37844</v>
          </cell>
          <cell r="S1039">
            <v>0</v>
          </cell>
          <cell r="T1039">
            <v>68396</v>
          </cell>
          <cell r="U1039">
            <v>791108</v>
          </cell>
          <cell r="V1039">
            <v>0</v>
          </cell>
          <cell r="W1039">
            <v>0</v>
          </cell>
          <cell r="X1039">
            <v>0</v>
          </cell>
          <cell r="Y1039">
            <v>343053</v>
          </cell>
          <cell r="Z1039">
            <v>4653458</v>
          </cell>
          <cell r="AA1039">
            <v>5102751</v>
          </cell>
          <cell r="AB1039" t="str">
            <v>ERBE</v>
          </cell>
          <cell r="AC1039">
            <v>1101</v>
          </cell>
          <cell r="AD1039">
            <v>2</v>
          </cell>
          <cell r="AE1039">
            <v>239896</v>
          </cell>
        </row>
        <row r="1040">
          <cell r="A1040" t="str">
            <v>SMA</v>
          </cell>
          <cell r="B1040">
            <v>6</v>
          </cell>
          <cell r="C1040" t="str">
            <v>DRAG</v>
          </cell>
          <cell r="D1040">
            <v>63</v>
          </cell>
          <cell r="E1040">
            <v>1</v>
          </cell>
          <cell r="F1040" t="str">
            <v xml:space="preserve">B </v>
          </cell>
          <cell r="G1040">
            <v>5</v>
          </cell>
          <cell r="H1040">
            <v>488</v>
          </cell>
          <cell r="I1040">
            <v>82948</v>
          </cell>
          <cell r="J1040">
            <v>0</v>
          </cell>
          <cell r="K1040">
            <v>0</v>
          </cell>
          <cell r="L1040">
            <v>0</v>
          </cell>
          <cell r="M1040">
            <v>0</v>
          </cell>
          <cell r="N1040">
            <v>0</v>
          </cell>
          <cell r="O1040">
            <v>1609013</v>
          </cell>
          <cell r="P1040">
            <v>0</v>
          </cell>
          <cell r="Q1040">
            <v>0</v>
          </cell>
          <cell r="R1040">
            <v>15504</v>
          </cell>
          <cell r="S1040">
            <v>0</v>
          </cell>
          <cell r="T1040">
            <v>52124</v>
          </cell>
          <cell r="U1040">
            <v>273539</v>
          </cell>
          <cell r="V1040">
            <v>0</v>
          </cell>
          <cell r="W1040">
            <v>0</v>
          </cell>
          <cell r="X1040">
            <v>0</v>
          </cell>
          <cell r="Y1040">
            <v>141561</v>
          </cell>
          <cell r="Z1040">
            <v>1609013</v>
          </cell>
          <cell r="AA1040">
            <v>1818202</v>
          </cell>
          <cell r="AB1040" t="str">
            <v>ERBE</v>
          </cell>
          <cell r="AC1040">
            <v>1101</v>
          </cell>
          <cell r="AD1040">
            <v>2</v>
          </cell>
          <cell r="AE1040">
            <v>82948</v>
          </cell>
        </row>
        <row r="1041">
          <cell r="A1041" t="str">
            <v>SMA</v>
          </cell>
          <cell r="B1041">
            <v>6</v>
          </cell>
          <cell r="C1041" t="str">
            <v>DRAG</v>
          </cell>
          <cell r="D1041">
            <v>63</v>
          </cell>
          <cell r="E1041">
            <v>1</v>
          </cell>
          <cell r="F1041" t="str">
            <v xml:space="preserve">B </v>
          </cell>
          <cell r="G1041">
            <v>6</v>
          </cell>
          <cell r="H1041">
            <v>340</v>
          </cell>
          <cell r="I1041">
            <v>79946</v>
          </cell>
          <cell r="J1041">
            <v>0</v>
          </cell>
          <cell r="K1041">
            <v>0</v>
          </cell>
          <cell r="L1041">
            <v>0</v>
          </cell>
          <cell r="M1041">
            <v>0</v>
          </cell>
          <cell r="N1041">
            <v>0</v>
          </cell>
          <cell r="O1041">
            <v>1551355</v>
          </cell>
          <cell r="P1041">
            <v>0</v>
          </cell>
          <cell r="Q1041">
            <v>0</v>
          </cell>
          <cell r="R1041">
            <v>15330</v>
          </cell>
          <cell r="S1041">
            <v>0</v>
          </cell>
          <cell r="T1041">
            <v>37342</v>
          </cell>
          <cell r="U1041">
            <v>263805</v>
          </cell>
          <cell r="V1041">
            <v>0</v>
          </cell>
          <cell r="W1041">
            <v>0</v>
          </cell>
          <cell r="X1041">
            <v>0</v>
          </cell>
          <cell r="Y1041">
            <v>102081</v>
          </cell>
          <cell r="Z1041">
            <v>1551355</v>
          </cell>
          <cell r="AA1041">
            <v>1706108</v>
          </cell>
          <cell r="AB1041" t="str">
            <v>ERBE</v>
          </cell>
          <cell r="AC1041">
            <v>1101</v>
          </cell>
          <cell r="AD1041">
            <v>2</v>
          </cell>
          <cell r="AE1041">
            <v>79946</v>
          </cell>
        </row>
        <row r="1042">
          <cell r="A1042" t="str">
            <v>SMA</v>
          </cell>
          <cell r="B1042">
            <v>6</v>
          </cell>
          <cell r="C1042" t="str">
            <v>DRAG</v>
          </cell>
          <cell r="D1042">
            <v>63</v>
          </cell>
          <cell r="E1042">
            <v>1</v>
          </cell>
          <cell r="F1042" t="str">
            <v xml:space="preserve">B </v>
          </cell>
          <cell r="G1042">
            <v>7</v>
          </cell>
          <cell r="H1042">
            <v>64</v>
          </cell>
          <cell r="I1042">
            <v>21536</v>
          </cell>
          <cell r="J1042">
            <v>0</v>
          </cell>
          <cell r="K1042">
            <v>0</v>
          </cell>
          <cell r="L1042">
            <v>0</v>
          </cell>
          <cell r="M1042">
            <v>0</v>
          </cell>
          <cell r="N1042">
            <v>0</v>
          </cell>
          <cell r="O1042">
            <v>433405</v>
          </cell>
          <cell r="P1042">
            <v>0</v>
          </cell>
          <cell r="Q1042">
            <v>0</v>
          </cell>
          <cell r="R1042">
            <v>5569</v>
          </cell>
          <cell r="S1042">
            <v>0</v>
          </cell>
          <cell r="T1042">
            <v>6589</v>
          </cell>
          <cell r="U1042">
            <v>86700</v>
          </cell>
          <cell r="V1042">
            <v>0</v>
          </cell>
          <cell r="W1042">
            <v>0</v>
          </cell>
          <cell r="X1042">
            <v>0</v>
          </cell>
          <cell r="Y1042">
            <v>26573</v>
          </cell>
          <cell r="Z1042">
            <v>433405</v>
          </cell>
          <cell r="AA1042">
            <v>472136</v>
          </cell>
          <cell r="AB1042" t="str">
            <v>ERBE</v>
          </cell>
          <cell r="AC1042">
            <v>1101</v>
          </cell>
          <cell r="AD1042">
            <v>2</v>
          </cell>
          <cell r="AE1042">
            <v>21536</v>
          </cell>
        </row>
        <row r="1043">
          <cell r="A1043" t="str">
            <v>SMA</v>
          </cell>
          <cell r="B1043">
            <v>6</v>
          </cell>
          <cell r="C1043" t="str">
            <v>DRAG</v>
          </cell>
          <cell r="D1043">
            <v>63</v>
          </cell>
          <cell r="E1043">
            <v>1</v>
          </cell>
          <cell r="F1043" t="str">
            <v xml:space="preserve">B </v>
          </cell>
          <cell r="G1043">
            <v>8</v>
          </cell>
          <cell r="H1043">
            <v>24</v>
          </cell>
          <cell r="I1043">
            <v>9535</v>
          </cell>
          <cell r="J1043">
            <v>0</v>
          </cell>
          <cell r="K1043">
            <v>0</v>
          </cell>
          <cell r="L1043">
            <v>0</v>
          </cell>
          <cell r="M1043">
            <v>0</v>
          </cell>
          <cell r="N1043">
            <v>0</v>
          </cell>
          <cell r="O1043">
            <v>192924</v>
          </cell>
          <cell r="P1043">
            <v>0</v>
          </cell>
          <cell r="Q1043">
            <v>0</v>
          </cell>
          <cell r="R1043">
            <v>1843</v>
          </cell>
          <cell r="S1043">
            <v>0</v>
          </cell>
          <cell r="T1043">
            <v>34906</v>
          </cell>
          <cell r="U1043">
            <v>38591</v>
          </cell>
          <cell r="V1043">
            <v>0</v>
          </cell>
          <cell r="W1043">
            <v>0</v>
          </cell>
          <cell r="X1043">
            <v>0</v>
          </cell>
          <cell r="Y1043">
            <v>7578</v>
          </cell>
          <cell r="Z1043">
            <v>192924</v>
          </cell>
          <cell r="AA1043">
            <v>237251</v>
          </cell>
          <cell r="AB1043" t="str">
            <v>ERBE</v>
          </cell>
          <cell r="AC1043">
            <v>1101</v>
          </cell>
          <cell r="AD1043">
            <v>2</v>
          </cell>
          <cell r="AE1043">
            <v>9535</v>
          </cell>
        </row>
        <row r="1044">
          <cell r="A1044" t="str">
            <v>SMA</v>
          </cell>
          <cell r="B1044">
            <v>6</v>
          </cell>
          <cell r="C1044" t="str">
            <v>DRAG</v>
          </cell>
          <cell r="D1044">
            <v>63</v>
          </cell>
          <cell r="E1044">
            <v>1</v>
          </cell>
          <cell r="F1044" t="str">
            <v xml:space="preserve">B </v>
          </cell>
          <cell r="G1044">
            <v>9</v>
          </cell>
          <cell r="H1044">
            <v>28</v>
          </cell>
          <cell r="I1044">
            <v>17305</v>
          </cell>
          <cell r="J1044">
            <v>0</v>
          </cell>
          <cell r="K1044">
            <v>0</v>
          </cell>
          <cell r="L1044">
            <v>0</v>
          </cell>
          <cell r="M1044">
            <v>0</v>
          </cell>
          <cell r="N1044">
            <v>0</v>
          </cell>
          <cell r="O1044">
            <v>371418</v>
          </cell>
          <cell r="P1044">
            <v>0</v>
          </cell>
          <cell r="Q1044">
            <v>0</v>
          </cell>
          <cell r="R1044">
            <v>3898</v>
          </cell>
          <cell r="S1044">
            <v>0</v>
          </cell>
          <cell r="T1044">
            <v>16598</v>
          </cell>
          <cell r="U1044">
            <v>92872</v>
          </cell>
          <cell r="V1044">
            <v>0</v>
          </cell>
          <cell r="W1044">
            <v>0</v>
          </cell>
          <cell r="X1044">
            <v>0</v>
          </cell>
          <cell r="Y1044">
            <v>17183</v>
          </cell>
          <cell r="Z1044">
            <v>371418</v>
          </cell>
          <cell r="AA1044">
            <v>409097</v>
          </cell>
          <cell r="AB1044" t="str">
            <v>ERBE</v>
          </cell>
          <cell r="AC1044">
            <v>1101</v>
          </cell>
          <cell r="AD1044">
            <v>2</v>
          </cell>
          <cell r="AE1044">
            <v>17305</v>
          </cell>
        </row>
        <row r="1045">
          <cell r="A1045" t="str">
            <v>SMA</v>
          </cell>
          <cell r="B1045">
            <v>6</v>
          </cell>
          <cell r="C1045" t="str">
            <v>DRAG</v>
          </cell>
          <cell r="D1045">
            <v>63</v>
          </cell>
          <cell r="E1045">
            <v>1</v>
          </cell>
          <cell r="F1045" t="str">
            <v xml:space="preserve">B </v>
          </cell>
          <cell r="G1045">
            <v>10</v>
          </cell>
          <cell r="H1045">
            <v>11</v>
          </cell>
          <cell r="I1045">
            <v>25570</v>
          </cell>
          <cell r="J1045">
            <v>0</v>
          </cell>
          <cell r="K1045">
            <v>0</v>
          </cell>
          <cell r="L1045">
            <v>0</v>
          </cell>
          <cell r="M1045">
            <v>0</v>
          </cell>
          <cell r="N1045">
            <v>0</v>
          </cell>
          <cell r="O1045">
            <v>548757</v>
          </cell>
          <cell r="P1045">
            <v>0</v>
          </cell>
          <cell r="Q1045">
            <v>0</v>
          </cell>
          <cell r="R1045">
            <v>1431</v>
          </cell>
          <cell r="S1045">
            <v>0</v>
          </cell>
          <cell r="T1045">
            <v>1880</v>
          </cell>
          <cell r="U1045">
            <v>137198</v>
          </cell>
          <cell r="V1045">
            <v>0</v>
          </cell>
          <cell r="W1045">
            <v>0</v>
          </cell>
          <cell r="X1045">
            <v>0</v>
          </cell>
          <cell r="Y1045">
            <v>7524</v>
          </cell>
          <cell r="Z1045">
            <v>548757</v>
          </cell>
          <cell r="AA1045">
            <v>559592</v>
          </cell>
          <cell r="AB1045" t="str">
            <v>ERBE</v>
          </cell>
          <cell r="AC1045">
            <v>1101</v>
          </cell>
          <cell r="AD1045">
            <v>2</v>
          </cell>
          <cell r="AE1045">
            <v>25570</v>
          </cell>
        </row>
        <row r="1046">
          <cell r="A1046" t="str">
            <v>SMA</v>
          </cell>
          <cell r="B1046">
            <v>6</v>
          </cell>
          <cell r="C1046" t="str">
            <v>DRAG</v>
          </cell>
          <cell r="D1046">
            <v>63</v>
          </cell>
          <cell r="E1046">
            <v>1</v>
          </cell>
          <cell r="F1046" t="str">
            <v xml:space="preserve">B </v>
          </cell>
          <cell r="G1046">
            <v>11</v>
          </cell>
          <cell r="H1046">
            <v>2403</v>
          </cell>
          <cell r="I1046">
            <v>51727</v>
          </cell>
          <cell r="J1046">
            <v>0</v>
          </cell>
          <cell r="K1046">
            <v>0</v>
          </cell>
          <cell r="L1046">
            <v>0</v>
          </cell>
          <cell r="M1046">
            <v>0</v>
          </cell>
          <cell r="N1046">
            <v>0</v>
          </cell>
          <cell r="O1046">
            <v>291625</v>
          </cell>
          <cell r="P1046">
            <v>0</v>
          </cell>
          <cell r="Q1046">
            <v>0</v>
          </cell>
          <cell r="R1046">
            <v>2811</v>
          </cell>
          <cell r="S1046">
            <v>0</v>
          </cell>
          <cell r="T1046">
            <v>17720</v>
          </cell>
          <cell r="U1046">
            <v>0</v>
          </cell>
          <cell r="V1046">
            <v>0</v>
          </cell>
          <cell r="W1046">
            <v>0</v>
          </cell>
          <cell r="X1046">
            <v>0</v>
          </cell>
          <cell r="Y1046">
            <v>85919</v>
          </cell>
          <cell r="Z1046">
            <v>291625</v>
          </cell>
          <cell r="AA1046">
            <v>398075</v>
          </cell>
          <cell r="AB1046" t="str">
            <v>ERBE</v>
          </cell>
          <cell r="AC1046">
            <v>1101</v>
          </cell>
          <cell r="AD1046">
            <v>2</v>
          </cell>
          <cell r="AE1046">
            <v>38302</v>
          </cell>
        </row>
        <row r="1047">
          <cell r="A1047" t="str">
            <v>SMA</v>
          </cell>
          <cell r="B1047">
            <v>6</v>
          </cell>
          <cell r="C1047" t="str">
            <v>DRAG</v>
          </cell>
          <cell r="D1047">
            <v>63</v>
          </cell>
          <cell r="E1047">
            <v>1</v>
          </cell>
          <cell r="F1047" t="str">
            <v xml:space="preserve">B </v>
          </cell>
          <cell r="G1047">
            <v>12</v>
          </cell>
          <cell r="H1047">
            <v>2044</v>
          </cell>
          <cell r="I1047">
            <v>112957</v>
          </cell>
          <cell r="J1047">
            <v>0</v>
          </cell>
          <cell r="K1047">
            <v>0</v>
          </cell>
          <cell r="L1047">
            <v>0</v>
          </cell>
          <cell r="M1047">
            <v>0</v>
          </cell>
          <cell r="N1047">
            <v>0</v>
          </cell>
          <cell r="O1047">
            <v>1017628</v>
          </cell>
          <cell r="P1047">
            <v>0</v>
          </cell>
          <cell r="Q1047">
            <v>0</v>
          </cell>
          <cell r="R1047">
            <v>7979</v>
          </cell>
          <cell r="S1047">
            <v>0</v>
          </cell>
          <cell r="T1047">
            <v>27069</v>
          </cell>
          <cell r="U1047">
            <v>173095</v>
          </cell>
          <cell r="V1047">
            <v>0</v>
          </cell>
          <cell r="W1047">
            <v>0</v>
          </cell>
          <cell r="X1047">
            <v>0</v>
          </cell>
          <cell r="Y1047">
            <v>172848</v>
          </cell>
          <cell r="Z1047">
            <v>1017628</v>
          </cell>
          <cell r="AA1047">
            <v>1225524</v>
          </cell>
          <cell r="AB1047" t="str">
            <v>ERBE</v>
          </cell>
          <cell r="AC1047">
            <v>1101</v>
          </cell>
          <cell r="AD1047">
            <v>2</v>
          </cell>
          <cell r="AE1047">
            <v>112957</v>
          </cell>
        </row>
        <row r="1048">
          <cell r="A1048" t="str">
            <v>SMA</v>
          </cell>
          <cell r="B1048">
            <v>6</v>
          </cell>
          <cell r="C1048" t="str">
            <v>DRAG</v>
          </cell>
          <cell r="D1048">
            <v>63</v>
          </cell>
          <cell r="E1048">
            <v>1</v>
          </cell>
          <cell r="F1048" t="str">
            <v xml:space="preserve">B </v>
          </cell>
          <cell r="G1048">
            <v>13</v>
          </cell>
          <cell r="H1048">
            <v>114</v>
          </cell>
          <cell r="I1048">
            <v>12894</v>
          </cell>
          <cell r="J1048">
            <v>0</v>
          </cell>
          <cell r="K1048">
            <v>0</v>
          </cell>
          <cell r="L1048">
            <v>0</v>
          </cell>
          <cell r="M1048">
            <v>0</v>
          </cell>
          <cell r="N1048">
            <v>0</v>
          </cell>
          <cell r="O1048">
            <v>151563</v>
          </cell>
          <cell r="P1048">
            <v>0</v>
          </cell>
          <cell r="Q1048">
            <v>0</v>
          </cell>
          <cell r="R1048">
            <v>1625</v>
          </cell>
          <cell r="S1048">
            <v>0</v>
          </cell>
          <cell r="T1048">
            <v>5243</v>
          </cell>
          <cell r="U1048">
            <v>25768</v>
          </cell>
          <cell r="V1048">
            <v>0</v>
          </cell>
          <cell r="W1048">
            <v>0</v>
          </cell>
          <cell r="X1048">
            <v>0</v>
          </cell>
          <cell r="Y1048">
            <v>16724</v>
          </cell>
          <cell r="Z1048">
            <v>151563</v>
          </cell>
          <cell r="AA1048">
            <v>175155</v>
          </cell>
          <cell r="AB1048" t="str">
            <v>ERBE</v>
          </cell>
          <cell r="AC1048">
            <v>1101</v>
          </cell>
          <cell r="AD1048">
            <v>2</v>
          </cell>
          <cell r="AE1048">
            <v>12894</v>
          </cell>
        </row>
        <row r="1049">
          <cell r="A1049" t="str">
            <v>SMA</v>
          </cell>
          <cell r="B1049">
            <v>6</v>
          </cell>
          <cell r="C1049" t="str">
            <v>DRAG</v>
          </cell>
          <cell r="D1049">
            <v>63</v>
          </cell>
          <cell r="E1049">
            <v>1</v>
          </cell>
          <cell r="F1049" t="str">
            <v xml:space="preserve">B </v>
          </cell>
          <cell r="G1049">
            <v>14</v>
          </cell>
          <cell r="H1049">
            <v>10</v>
          </cell>
          <cell r="I1049">
            <v>1492</v>
          </cell>
          <cell r="J1049">
            <v>0</v>
          </cell>
          <cell r="K1049">
            <v>0</v>
          </cell>
          <cell r="L1049">
            <v>0</v>
          </cell>
          <cell r="M1049">
            <v>0</v>
          </cell>
          <cell r="N1049">
            <v>0</v>
          </cell>
          <cell r="O1049">
            <v>18943</v>
          </cell>
          <cell r="P1049">
            <v>0</v>
          </cell>
          <cell r="Q1049">
            <v>0</v>
          </cell>
          <cell r="R1049">
            <v>104</v>
          </cell>
          <cell r="S1049">
            <v>0</v>
          </cell>
          <cell r="T1049">
            <v>0</v>
          </cell>
          <cell r="U1049">
            <v>3221</v>
          </cell>
          <cell r="V1049">
            <v>0</v>
          </cell>
          <cell r="W1049">
            <v>0</v>
          </cell>
          <cell r="X1049">
            <v>0</v>
          </cell>
          <cell r="Y1049">
            <v>2100</v>
          </cell>
          <cell r="Z1049">
            <v>18943</v>
          </cell>
          <cell r="AA1049">
            <v>21147</v>
          </cell>
          <cell r="AB1049" t="str">
            <v>ERBE</v>
          </cell>
          <cell r="AC1049">
            <v>1101</v>
          </cell>
          <cell r="AD1049">
            <v>2</v>
          </cell>
          <cell r="AE1049">
            <v>1492</v>
          </cell>
        </row>
        <row r="1050">
          <cell r="A1050" t="str">
            <v>SMA</v>
          </cell>
          <cell r="B1050">
            <v>6</v>
          </cell>
          <cell r="C1050" t="str">
            <v>DRAG</v>
          </cell>
          <cell r="D1050">
            <v>63</v>
          </cell>
          <cell r="E1050">
            <v>1</v>
          </cell>
          <cell r="F1050" t="str">
            <v xml:space="preserve">B </v>
          </cell>
          <cell r="G1050">
            <v>15</v>
          </cell>
          <cell r="H1050">
            <v>27</v>
          </cell>
          <cell r="I1050">
            <v>26111</v>
          </cell>
          <cell r="J1050">
            <v>0</v>
          </cell>
          <cell r="K1050">
            <v>0</v>
          </cell>
          <cell r="L1050">
            <v>0</v>
          </cell>
          <cell r="M1050">
            <v>0</v>
          </cell>
          <cell r="N1050">
            <v>0</v>
          </cell>
          <cell r="O1050">
            <v>526879</v>
          </cell>
          <cell r="P1050">
            <v>0</v>
          </cell>
          <cell r="Q1050">
            <v>0</v>
          </cell>
          <cell r="R1050">
            <v>675</v>
          </cell>
          <cell r="S1050">
            <v>0</v>
          </cell>
          <cell r="T1050">
            <v>5875</v>
          </cell>
          <cell r="U1050">
            <v>126530</v>
          </cell>
          <cell r="V1050">
            <v>0</v>
          </cell>
          <cell r="W1050">
            <v>0</v>
          </cell>
          <cell r="X1050">
            <v>0</v>
          </cell>
          <cell r="Y1050">
            <v>4140</v>
          </cell>
          <cell r="Z1050">
            <v>526879</v>
          </cell>
          <cell r="AA1050">
            <v>537569</v>
          </cell>
          <cell r="AB1050" t="str">
            <v>ERBE</v>
          </cell>
          <cell r="AC1050">
            <v>1101</v>
          </cell>
          <cell r="AD1050">
            <v>2</v>
          </cell>
          <cell r="AE1050">
            <v>26111</v>
          </cell>
        </row>
        <row r="1051">
          <cell r="A1051" t="str">
            <v>SMA</v>
          </cell>
          <cell r="B1051">
            <v>6</v>
          </cell>
          <cell r="C1051" t="str">
            <v>DRAG</v>
          </cell>
          <cell r="D1051">
            <v>63</v>
          </cell>
          <cell r="E1051">
            <v>2</v>
          </cell>
          <cell r="F1051" t="str">
            <v>A4</v>
          </cell>
          <cell r="G1051">
            <v>21</v>
          </cell>
          <cell r="H1051">
            <v>1</v>
          </cell>
          <cell r="I1051">
            <v>4874</v>
          </cell>
          <cell r="J1051">
            <v>-10763</v>
          </cell>
          <cell r="K1051">
            <v>15637</v>
          </cell>
          <cell r="L1051">
            <v>260</v>
          </cell>
          <cell r="M1051">
            <v>260</v>
          </cell>
          <cell r="N1051">
            <v>0</v>
          </cell>
          <cell r="O1051">
            <v>-560650</v>
          </cell>
          <cell r="P1051">
            <v>179573</v>
          </cell>
          <cell r="Q1051">
            <v>13854</v>
          </cell>
          <cell r="R1051">
            <v>0</v>
          </cell>
          <cell r="S1051">
            <v>0</v>
          </cell>
          <cell r="T1051">
            <v>0</v>
          </cell>
          <cell r="U1051">
            <v>-91806</v>
          </cell>
          <cell r="V1051">
            <v>0</v>
          </cell>
          <cell r="W1051">
            <v>0</v>
          </cell>
          <cell r="X1051">
            <v>0</v>
          </cell>
          <cell r="Y1051">
            <v>0</v>
          </cell>
          <cell r="Z1051">
            <v>-367223</v>
          </cell>
          <cell r="AA1051">
            <v>-367223</v>
          </cell>
          <cell r="AB1051" t="str">
            <v>ERBE</v>
          </cell>
          <cell r="AC1051">
            <v>1101</v>
          </cell>
          <cell r="AD1051">
            <v>2</v>
          </cell>
          <cell r="AE1051">
            <v>4874</v>
          </cell>
        </row>
        <row r="1052">
          <cell r="A1052" t="str">
            <v>SMA</v>
          </cell>
          <cell r="B1052">
            <v>6</v>
          </cell>
          <cell r="C1052" t="str">
            <v>DRAG</v>
          </cell>
          <cell r="D1052">
            <v>63</v>
          </cell>
          <cell r="E1052">
            <v>2</v>
          </cell>
          <cell r="F1052" t="str">
            <v>A4</v>
          </cell>
          <cell r="G1052">
            <v>20</v>
          </cell>
          <cell r="H1052">
            <v>18</v>
          </cell>
          <cell r="I1052">
            <v>374577</v>
          </cell>
          <cell r="J1052">
            <v>0</v>
          </cell>
          <cell r="K1052">
            <v>0</v>
          </cell>
          <cell r="L1052">
            <v>1704</v>
          </cell>
          <cell r="M1052">
            <v>0</v>
          </cell>
          <cell r="N1052">
            <v>0</v>
          </cell>
          <cell r="O1052">
            <v>4298148</v>
          </cell>
          <cell r="P1052">
            <v>1333664</v>
          </cell>
          <cell r="Q1052">
            <v>517676</v>
          </cell>
          <cell r="R1052">
            <v>27242</v>
          </cell>
          <cell r="S1052">
            <v>0</v>
          </cell>
          <cell r="T1052">
            <v>410654</v>
          </cell>
          <cell r="U1052">
            <v>1591966</v>
          </cell>
          <cell r="V1052">
            <v>0</v>
          </cell>
          <cell r="W1052">
            <v>218364</v>
          </cell>
          <cell r="X1052">
            <v>0</v>
          </cell>
          <cell r="Y1052">
            <v>23524</v>
          </cell>
          <cell r="Z1052">
            <v>6367852</v>
          </cell>
          <cell r="AA1052">
            <v>6829272</v>
          </cell>
          <cell r="AB1052" t="str">
            <v>ERBE</v>
          </cell>
          <cell r="AC1052">
            <v>1101</v>
          </cell>
          <cell r="AD1052">
            <v>2</v>
          </cell>
          <cell r="AE1052">
            <v>374577</v>
          </cell>
        </row>
        <row r="1053">
          <cell r="A1053" t="str">
            <v>SMA</v>
          </cell>
          <cell r="B1053">
            <v>6</v>
          </cell>
          <cell r="C1053" t="str">
            <v>DRAG</v>
          </cell>
          <cell r="D1053">
            <v>63</v>
          </cell>
          <cell r="E1053">
            <v>2</v>
          </cell>
          <cell r="F1053" t="str">
            <v xml:space="preserve">B </v>
          </cell>
          <cell r="G1053">
            <v>0</v>
          </cell>
          <cell r="H1053">
            <v>198</v>
          </cell>
          <cell r="I1053">
            <v>92081</v>
          </cell>
          <cell r="J1053">
            <v>0</v>
          </cell>
          <cell r="K1053">
            <v>0</v>
          </cell>
          <cell r="L1053">
            <v>0</v>
          </cell>
          <cell r="M1053">
            <v>0</v>
          </cell>
          <cell r="N1053">
            <v>0</v>
          </cell>
          <cell r="O1053">
            <v>1919026</v>
          </cell>
          <cell r="P1053">
            <v>0</v>
          </cell>
          <cell r="Q1053">
            <v>0</v>
          </cell>
          <cell r="R1053">
            <v>25600</v>
          </cell>
          <cell r="S1053">
            <v>0</v>
          </cell>
          <cell r="T1053">
            <v>107319</v>
          </cell>
          <cell r="U1053">
            <v>466313</v>
          </cell>
          <cell r="V1053">
            <v>0</v>
          </cell>
          <cell r="W1053">
            <v>0</v>
          </cell>
          <cell r="X1053">
            <v>0</v>
          </cell>
          <cell r="Y1053">
            <v>107741</v>
          </cell>
          <cell r="Z1053">
            <v>1919026</v>
          </cell>
          <cell r="AA1053">
            <v>2159686</v>
          </cell>
          <cell r="AB1053" t="str">
            <v>ERBE</v>
          </cell>
          <cell r="AC1053">
            <v>1101</v>
          </cell>
          <cell r="AD1053">
            <v>2</v>
          </cell>
          <cell r="AE1053">
            <v>88924</v>
          </cell>
        </row>
        <row r="1054">
          <cell r="A1054" t="str">
            <v>SMA</v>
          </cell>
          <cell r="B1054">
            <v>6</v>
          </cell>
          <cell r="C1054" t="str">
            <v>DRAG</v>
          </cell>
          <cell r="D1054">
            <v>63</v>
          </cell>
          <cell r="E1054">
            <v>3</v>
          </cell>
          <cell r="F1054" t="str">
            <v>A4</v>
          </cell>
          <cell r="G1054">
            <v>21</v>
          </cell>
          <cell r="H1054">
            <v>1</v>
          </cell>
          <cell r="I1054">
            <v>6678</v>
          </cell>
          <cell r="J1054">
            <v>212</v>
          </cell>
          <cell r="K1054">
            <v>6466</v>
          </cell>
          <cell r="L1054">
            <v>52</v>
          </cell>
          <cell r="M1054">
            <v>52</v>
          </cell>
          <cell r="N1054">
            <v>0</v>
          </cell>
          <cell r="O1054">
            <v>54785</v>
          </cell>
          <cell r="P1054">
            <v>35915</v>
          </cell>
          <cell r="Q1054">
            <v>0</v>
          </cell>
          <cell r="R1054">
            <v>0</v>
          </cell>
          <cell r="S1054">
            <v>0</v>
          </cell>
          <cell r="T1054">
            <v>0</v>
          </cell>
          <cell r="U1054">
            <v>22675</v>
          </cell>
          <cell r="V1054">
            <v>0</v>
          </cell>
          <cell r="W1054">
            <v>0</v>
          </cell>
          <cell r="X1054">
            <v>0</v>
          </cell>
          <cell r="Y1054">
            <v>1892</v>
          </cell>
          <cell r="Z1054">
            <v>90700</v>
          </cell>
          <cell r="AA1054">
            <v>92592</v>
          </cell>
          <cell r="AB1054" t="str">
            <v>ERBE</v>
          </cell>
          <cell r="AC1054">
            <v>1101</v>
          </cell>
          <cell r="AD1054">
            <v>2</v>
          </cell>
          <cell r="AE1054">
            <v>6678</v>
          </cell>
        </row>
        <row r="1055">
          <cell r="A1055" t="str">
            <v>SMA</v>
          </cell>
          <cell r="B1055">
            <v>6</v>
          </cell>
          <cell r="C1055" t="str">
            <v>DRAG</v>
          </cell>
          <cell r="D1055">
            <v>63</v>
          </cell>
          <cell r="E1055">
            <v>3</v>
          </cell>
          <cell r="F1055" t="str">
            <v>A4</v>
          </cell>
          <cell r="G1055">
            <v>20</v>
          </cell>
          <cell r="H1055">
            <v>3</v>
          </cell>
          <cell r="I1055">
            <v>14555</v>
          </cell>
          <cell r="J1055">
            <v>0</v>
          </cell>
          <cell r="K1055">
            <v>0</v>
          </cell>
          <cell r="L1055">
            <v>79</v>
          </cell>
          <cell r="M1055">
            <v>0</v>
          </cell>
          <cell r="N1055">
            <v>0</v>
          </cell>
          <cell r="O1055">
            <v>167013</v>
          </cell>
          <cell r="P1055">
            <v>61831</v>
          </cell>
          <cell r="Q1055">
            <v>2513</v>
          </cell>
          <cell r="R1055">
            <v>3274</v>
          </cell>
          <cell r="S1055">
            <v>0</v>
          </cell>
          <cell r="T1055">
            <v>0</v>
          </cell>
          <cell r="U1055">
            <v>58035</v>
          </cell>
          <cell r="V1055">
            <v>0</v>
          </cell>
          <cell r="W1055">
            <v>783</v>
          </cell>
          <cell r="X1055">
            <v>0</v>
          </cell>
          <cell r="Y1055">
            <v>5922</v>
          </cell>
          <cell r="Z1055">
            <v>232140</v>
          </cell>
          <cell r="AA1055">
            <v>241336</v>
          </cell>
          <cell r="AB1055" t="str">
            <v>ERBE</v>
          </cell>
          <cell r="AC1055">
            <v>1101</v>
          </cell>
          <cell r="AD1055">
            <v>2</v>
          </cell>
          <cell r="AE1055">
            <v>14555</v>
          </cell>
        </row>
        <row r="1056">
          <cell r="A1056" t="str">
            <v>SMA</v>
          </cell>
          <cell r="B1056">
            <v>6</v>
          </cell>
          <cell r="C1056" t="str">
            <v>DRAG</v>
          </cell>
          <cell r="D1056">
            <v>63</v>
          </cell>
          <cell r="E1056">
            <v>3</v>
          </cell>
          <cell r="F1056" t="str">
            <v xml:space="preserve">B </v>
          </cell>
          <cell r="G1056">
            <v>0</v>
          </cell>
          <cell r="H1056">
            <v>1808</v>
          </cell>
          <cell r="I1056">
            <v>286442</v>
          </cell>
          <cell r="J1056">
            <v>0</v>
          </cell>
          <cell r="K1056">
            <v>0</v>
          </cell>
          <cell r="L1056">
            <v>0</v>
          </cell>
          <cell r="M1056">
            <v>0</v>
          </cell>
          <cell r="N1056">
            <v>0</v>
          </cell>
          <cell r="O1056">
            <v>5964484</v>
          </cell>
          <cell r="P1056">
            <v>0</v>
          </cell>
          <cell r="Q1056">
            <v>0</v>
          </cell>
          <cell r="R1056">
            <v>50689</v>
          </cell>
          <cell r="S1056">
            <v>0</v>
          </cell>
          <cell r="T1056">
            <v>217735</v>
          </cell>
          <cell r="U1056">
            <v>1466031</v>
          </cell>
          <cell r="V1056">
            <v>0</v>
          </cell>
          <cell r="W1056">
            <v>0</v>
          </cell>
          <cell r="X1056">
            <v>0</v>
          </cell>
          <cell r="Y1056">
            <v>532536</v>
          </cell>
          <cell r="Z1056">
            <v>5964484</v>
          </cell>
          <cell r="AA1056">
            <v>6765444</v>
          </cell>
          <cell r="AB1056" t="str">
            <v>ERBE</v>
          </cell>
          <cell r="AC1056">
            <v>1101</v>
          </cell>
          <cell r="AD1056">
            <v>2</v>
          </cell>
          <cell r="AE1056">
            <v>269725</v>
          </cell>
        </row>
        <row r="1057">
          <cell r="A1057" t="str">
            <v>SMA</v>
          </cell>
          <cell r="B1057">
            <v>6</v>
          </cell>
          <cell r="C1057" t="str">
            <v>DRAG</v>
          </cell>
          <cell r="D1057">
            <v>63</v>
          </cell>
          <cell r="E1057">
            <v>4</v>
          </cell>
          <cell r="F1057" t="str">
            <v>A4</v>
          </cell>
          <cell r="G1057">
            <v>20</v>
          </cell>
          <cell r="H1057">
            <v>5</v>
          </cell>
          <cell r="I1057">
            <v>10814</v>
          </cell>
          <cell r="J1057">
            <v>0</v>
          </cell>
          <cell r="K1057">
            <v>0</v>
          </cell>
          <cell r="L1057">
            <v>85</v>
          </cell>
          <cell r="M1057">
            <v>0</v>
          </cell>
          <cell r="N1057">
            <v>0</v>
          </cell>
          <cell r="O1057">
            <v>83754</v>
          </cell>
          <cell r="P1057">
            <v>44880</v>
          </cell>
          <cell r="Q1057">
            <v>6312</v>
          </cell>
          <cell r="R1057">
            <v>916</v>
          </cell>
          <cell r="S1057">
            <v>0</v>
          </cell>
          <cell r="T1057">
            <v>0</v>
          </cell>
          <cell r="U1057">
            <v>0</v>
          </cell>
          <cell r="V1057">
            <v>0</v>
          </cell>
          <cell r="W1057">
            <v>2640</v>
          </cell>
          <cell r="X1057">
            <v>0</v>
          </cell>
          <cell r="Y1057">
            <v>0</v>
          </cell>
          <cell r="Z1057">
            <v>137586</v>
          </cell>
          <cell r="AA1057">
            <v>138502</v>
          </cell>
          <cell r="AB1057" t="str">
            <v>ERBE</v>
          </cell>
          <cell r="AC1057">
            <v>1101</v>
          </cell>
          <cell r="AD1057">
            <v>2</v>
          </cell>
          <cell r="AE1057">
            <v>10814</v>
          </cell>
        </row>
        <row r="1058">
          <cell r="A1058" t="str">
            <v>SMA</v>
          </cell>
          <cell r="B1058">
            <v>6</v>
          </cell>
          <cell r="C1058" t="str">
            <v>DRAG</v>
          </cell>
          <cell r="D1058">
            <v>63</v>
          </cell>
          <cell r="E1058">
            <v>4</v>
          </cell>
          <cell r="F1058" t="str">
            <v xml:space="preserve">B </v>
          </cell>
          <cell r="G1058">
            <v>0</v>
          </cell>
          <cell r="H1058">
            <v>408</v>
          </cell>
          <cell r="I1058">
            <v>104068</v>
          </cell>
          <cell r="J1058">
            <v>0</v>
          </cell>
          <cell r="K1058">
            <v>0</v>
          </cell>
          <cell r="L1058">
            <v>0</v>
          </cell>
          <cell r="M1058">
            <v>0</v>
          </cell>
          <cell r="N1058">
            <v>0</v>
          </cell>
          <cell r="O1058">
            <v>1048301</v>
          </cell>
          <cell r="P1058">
            <v>0</v>
          </cell>
          <cell r="Q1058">
            <v>0</v>
          </cell>
          <cell r="R1058">
            <v>21</v>
          </cell>
          <cell r="S1058">
            <v>0</v>
          </cell>
          <cell r="T1058">
            <v>64679</v>
          </cell>
          <cell r="U1058">
            <v>0</v>
          </cell>
          <cell r="V1058">
            <v>0</v>
          </cell>
          <cell r="W1058">
            <v>0</v>
          </cell>
          <cell r="X1058">
            <v>0</v>
          </cell>
          <cell r="Y1058">
            <v>0</v>
          </cell>
          <cell r="Z1058">
            <v>1048301</v>
          </cell>
          <cell r="AA1058">
            <v>1113001</v>
          </cell>
          <cell r="AB1058" t="str">
            <v>ERBE</v>
          </cell>
          <cell r="AC1058">
            <v>1101</v>
          </cell>
          <cell r="AD1058">
            <v>2</v>
          </cell>
          <cell r="AE1058">
            <v>97568</v>
          </cell>
        </row>
        <row r="1059">
          <cell r="A1059" t="str">
            <v>SMA</v>
          </cell>
          <cell r="B1059">
            <v>6</v>
          </cell>
          <cell r="C1059" t="str">
            <v>DRAG</v>
          </cell>
          <cell r="D1059">
            <v>63</v>
          </cell>
          <cell r="E1059">
            <v>5</v>
          </cell>
          <cell r="F1059" t="str">
            <v>A4</v>
          </cell>
          <cell r="G1059">
            <v>20</v>
          </cell>
          <cell r="H1059">
            <v>7</v>
          </cell>
          <cell r="I1059">
            <v>26475</v>
          </cell>
          <cell r="J1059">
            <v>0</v>
          </cell>
          <cell r="K1059">
            <v>0</v>
          </cell>
          <cell r="L1059">
            <v>182</v>
          </cell>
          <cell r="M1059">
            <v>0</v>
          </cell>
          <cell r="N1059">
            <v>0</v>
          </cell>
          <cell r="O1059">
            <v>296502</v>
          </cell>
          <cell r="P1059">
            <v>140489</v>
          </cell>
          <cell r="Q1059">
            <v>9215</v>
          </cell>
          <cell r="R1059">
            <v>2236</v>
          </cell>
          <cell r="S1059">
            <v>0</v>
          </cell>
          <cell r="T1059">
            <v>0</v>
          </cell>
          <cell r="U1059">
            <v>105203</v>
          </cell>
          <cell r="V1059">
            <v>0</v>
          </cell>
          <cell r="W1059">
            <v>2348</v>
          </cell>
          <cell r="X1059">
            <v>0</v>
          </cell>
          <cell r="Y1059">
            <v>0</v>
          </cell>
          <cell r="Z1059">
            <v>448554</v>
          </cell>
          <cell r="AA1059">
            <v>450790</v>
          </cell>
          <cell r="AB1059" t="str">
            <v>ERBE</v>
          </cell>
          <cell r="AC1059">
            <v>1101</v>
          </cell>
          <cell r="AD1059">
            <v>2</v>
          </cell>
          <cell r="AE1059">
            <v>26475</v>
          </cell>
        </row>
        <row r="1060">
          <cell r="A1060" t="str">
            <v>SMA</v>
          </cell>
          <cell r="B1060">
            <v>6</v>
          </cell>
          <cell r="C1060" t="str">
            <v>DRAG</v>
          </cell>
          <cell r="D1060">
            <v>63</v>
          </cell>
          <cell r="E1060">
            <v>5</v>
          </cell>
          <cell r="F1060" t="str">
            <v xml:space="preserve">B </v>
          </cell>
          <cell r="G1060">
            <v>0</v>
          </cell>
          <cell r="H1060">
            <v>298</v>
          </cell>
          <cell r="I1060">
            <v>66636</v>
          </cell>
          <cell r="J1060">
            <v>0</v>
          </cell>
          <cell r="K1060">
            <v>0</v>
          </cell>
          <cell r="L1060">
            <v>0</v>
          </cell>
          <cell r="M1060">
            <v>0</v>
          </cell>
          <cell r="N1060">
            <v>0</v>
          </cell>
          <cell r="O1060">
            <v>1303859</v>
          </cell>
          <cell r="P1060">
            <v>0</v>
          </cell>
          <cell r="Q1060">
            <v>0</v>
          </cell>
          <cell r="R1060">
            <v>18643</v>
          </cell>
          <cell r="S1060">
            <v>0</v>
          </cell>
          <cell r="T1060">
            <v>32</v>
          </cell>
          <cell r="U1060">
            <v>263452</v>
          </cell>
          <cell r="V1060">
            <v>0</v>
          </cell>
          <cell r="W1060">
            <v>0</v>
          </cell>
          <cell r="X1060">
            <v>0</v>
          </cell>
          <cell r="Y1060">
            <v>0</v>
          </cell>
          <cell r="Z1060">
            <v>1303859</v>
          </cell>
          <cell r="AA1060">
            <v>1322534</v>
          </cell>
          <cell r="AB1060" t="str">
            <v>ERBE</v>
          </cell>
          <cell r="AC1060">
            <v>1101</v>
          </cell>
          <cell r="AD1060">
            <v>2</v>
          </cell>
          <cell r="AE1060">
            <v>64483</v>
          </cell>
        </row>
        <row r="1061">
          <cell r="A1061" t="str">
            <v>SMA</v>
          </cell>
          <cell r="B1061">
            <v>6</v>
          </cell>
          <cell r="C1061" t="str">
            <v>DRAG</v>
          </cell>
          <cell r="D1061">
            <v>63</v>
          </cell>
          <cell r="E1061">
            <v>6</v>
          </cell>
          <cell r="F1061" t="str">
            <v xml:space="preserve">B </v>
          </cell>
          <cell r="G1061">
            <v>0</v>
          </cell>
          <cell r="H1061">
            <v>18</v>
          </cell>
          <cell r="I1061">
            <v>225114</v>
          </cell>
          <cell r="J1061">
            <v>0</v>
          </cell>
          <cell r="K1061">
            <v>0</v>
          </cell>
          <cell r="L1061">
            <v>0</v>
          </cell>
          <cell r="M1061">
            <v>0</v>
          </cell>
          <cell r="N1061">
            <v>0</v>
          </cell>
          <cell r="O1061">
            <v>2650342</v>
          </cell>
          <cell r="P1061">
            <v>0</v>
          </cell>
          <cell r="Q1061">
            <v>0</v>
          </cell>
          <cell r="R1061">
            <v>17544</v>
          </cell>
          <cell r="S1061">
            <v>0</v>
          </cell>
          <cell r="T1061">
            <v>0</v>
          </cell>
          <cell r="U1061">
            <v>662585</v>
          </cell>
          <cell r="V1061">
            <v>0</v>
          </cell>
          <cell r="W1061">
            <v>0</v>
          </cell>
          <cell r="X1061">
            <v>0</v>
          </cell>
          <cell r="Y1061">
            <v>0</v>
          </cell>
          <cell r="Z1061">
            <v>2650342</v>
          </cell>
          <cell r="AA1061">
            <v>2667886</v>
          </cell>
          <cell r="AB1061" t="str">
            <v>ERBE</v>
          </cell>
          <cell r="AC1061">
            <v>1101</v>
          </cell>
          <cell r="AD1061">
            <v>2</v>
          </cell>
          <cell r="AE1061">
            <v>225114</v>
          </cell>
        </row>
        <row r="1062">
          <cell r="A1062" t="str">
            <v>SMA</v>
          </cell>
          <cell r="B1062">
            <v>6</v>
          </cell>
          <cell r="C1062" t="str">
            <v>DRAG</v>
          </cell>
          <cell r="D1062">
            <v>63</v>
          </cell>
          <cell r="E1062">
            <v>7</v>
          </cell>
          <cell r="F1062" t="str">
            <v>A4</v>
          </cell>
          <cell r="G1062">
            <v>22</v>
          </cell>
          <cell r="H1062">
            <v>2</v>
          </cell>
          <cell r="I1062">
            <v>816281</v>
          </cell>
          <cell r="J1062">
            <v>47842</v>
          </cell>
          <cell r="K1062">
            <v>768439</v>
          </cell>
          <cell r="L1062">
            <v>2216</v>
          </cell>
          <cell r="M1062">
            <v>1322</v>
          </cell>
          <cell r="N1062">
            <v>894</v>
          </cell>
          <cell r="O1062">
            <v>4769480</v>
          </cell>
          <cell r="P1062">
            <v>2349013</v>
          </cell>
          <cell r="Q1062">
            <v>211946</v>
          </cell>
          <cell r="R1062">
            <v>0</v>
          </cell>
          <cell r="S1062">
            <v>0</v>
          </cell>
          <cell r="T1062">
            <v>0</v>
          </cell>
          <cell r="U1062">
            <v>1870597</v>
          </cell>
          <cell r="V1062">
            <v>0</v>
          </cell>
          <cell r="W1062">
            <v>151947</v>
          </cell>
          <cell r="X1062">
            <v>0</v>
          </cell>
          <cell r="Y1062">
            <v>0</v>
          </cell>
          <cell r="Z1062">
            <v>7482386</v>
          </cell>
          <cell r="AA1062">
            <v>7482386</v>
          </cell>
          <cell r="AB1062" t="str">
            <v>ERBE</v>
          </cell>
          <cell r="AC1062">
            <v>1101</v>
          </cell>
          <cell r="AD1062">
            <v>2</v>
          </cell>
          <cell r="AE1062">
            <v>816281</v>
          </cell>
        </row>
        <row r="1063">
          <cell r="A1063" t="str">
            <v>SMA</v>
          </cell>
          <cell r="B1063">
            <v>6</v>
          </cell>
          <cell r="C1063" t="str">
            <v>DRAG</v>
          </cell>
          <cell r="D1063">
            <v>63</v>
          </cell>
          <cell r="E1063">
            <v>7</v>
          </cell>
          <cell r="F1063" t="str">
            <v>A4</v>
          </cell>
          <cell r="G1063">
            <v>20</v>
          </cell>
          <cell r="H1063">
            <v>9</v>
          </cell>
          <cell r="I1063">
            <v>400142</v>
          </cell>
          <cell r="J1063">
            <v>0</v>
          </cell>
          <cell r="K1063">
            <v>0</v>
          </cell>
          <cell r="L1063">
            <v>756</v>
          </cell>
          <cell r="M1063">
            <v>0</v>
          </cell>
          <cell r="N1063">
            <v>0</v>
          </cell>
          <cell r="O1063">
            <v>3902718</v>
          </cell>
          <cell r="P1063">
            <v>515264</v>
          </cell>
          <cell r="Q1063">
            <v>189314</v>
          </cell>
          <cell r="R1063">
            <v>0</v>
          </cell>
          <cell r="S1063">
            <v>0</v>
          </cell>
          <cell r="T1063">
            <v>0</v>
          </cell>
          <cell r="U1063">
            <v>1157801</v>
          </cell>
          <cell r="V1063">
            <v>0</v>
          </cell>
          <cell r="W1063">
            <v>23904</v>
          </cell>
          <cell r="X1063">
            <v>0</v>
          </cell>
          <cell r="Y1063">
            <v>0</v>
          </cell>
          <cell r="Z1063">
            <v>4631200</v>
          </cell>
          <cell r="AA1063">
            <v>4631200</v>
          </cell>
          <cell r="AB1063" t="str">
            <v>ERBE</v>
          </cell>
          <cell r="AC1063">
            <v>1101</v>
          </cell>
          <cell r="AD1063">
            <v>2</v>
          </cell>
          <cell r="AE1063">
            <v>400142</v>
          </cell>
        </row>
        <row r="1064">
          <cell r="A1064" t="str">
            <v>SMA</v>
          </cell>
          <cell r="B1064">
            <v>6</v>
          </cell>
          <cell r="C1064" t="str">
            <v>DRAG</v>
          </cell>
          <cell r="D1064">
            <v>63</v>
          </cell>
          <cell r="E1064">
            <v>7</v>
          </cell>
          <cell r="F1064" t="str">
            <v xml:space="preserve">B </v>
          </cell>
          <cell r="G1064">
            <v>0</v>
          </cell>
          <cell r="H1064">
            <v>10</v>
          </cell>
          <cell r="I1064">
            <v>9237</v>
          </cell>
          <cell r="J1064">
            <v>0</v>
          </cell>
          <cell r="K1064">
            <v>0</v>
          </cell>
          <cell r="L1064">
            <v>0</v>
          </cell>
          <cell r="M1064">
            <v>0</v>
          </cell>
          <cell r="N1064">
            <v>0</v>
          </cell>
          <cell r="O1064">
            <v>163445</v>
          </cell>
          <cell r="P1064">
            <v>0</v>
          </cell>
          <cell r="Q1064">
            <v>0</v>
          </cell>
          <cell r="R1064">
            <v>0</v>
          </cell>
          <cell r="S1064">
            <v>0</v>
          </cell>
          <cell r="T1064">
            <v>0</v>
          </cell>
          <cell r="U1064">
            <v>40861</v>
          </cell>
          <cell r="V1064">
            <v>566</v>
          </cell>
          <cell r="W1064">
            <v>0</v>
          </cell>
          <cell r="X1064">
            <v>0</v>
          </cell>
          <cell r="Y1064">
            <v>0</v>
          </cell>
          <cell r="Z1064">
            <v>163445</v>
          </cell>
          <cell r="AA1064">
            <v>164011</v>
          </cell>
          <cell r="AB1064" t="str">
            <v>ERBE</v>
          </cell>
          <cell r="AC1064">
            <v>1101</v>
          </cell>
          <cell r="AD1064">
            <v>2</v>
          </cell>
          <cell r="AE1064">
            <v>9007</v>
          </cell>
        </row>
        <row r="1065">
          <cell r="A1065" t="str">
            <v>SMA</v>
          </cell>
          <cell r="B1065">
            <v>6</v>
          </cell>
          <cell r="C1065" t="str">
            <v>DRAG</v>
          </cell>
          <cell r="D1065">
            <v>63</v>
          </cell>
          <cell r="E1065">
            <v>8</v>
          </cell>
          <cell r="F1065" t="str">
            <v xml:space="preserve">B </v>
          </cell>
          <cell r="G1065">
            <v>0</v>
          </cell>
          <cell r="H1065">
            <v>6</v>
          </cell>
          <cell r="I1065">
            <v>3028</v>
          </cell>
          <cell r="J1065">
            <v>0</v>
          </cell>
          <cell r="K1065">
            <v>0</v>
          </cell>
          <cell r="L1065">
            <v>0</v>
          </cell>
          <cell r="M1065">
            <v>0</v>
          </cell>
          <cell r="N1065">
            <v>0</v>
          </cell>
          <cell r="O1065">
            <v>63038</v>
          </cell>
          <cell r="P1065">
            <v>0</v>
          </cell>
          <cell r="Q1065">
            <v>0</v>
          </cell>
          <cell r="R1065">
            <v>0</v>
          </cell>
          <cell r="S1065">
            <v>0</v>
          </cell>
          <cell r="T1065">
            <v>0</v>
          </cell>
          <cell r="U1065">
            <v>15759</v>
          </cell>
          <cell r="V1065">
            <v>0</v>
          </cell>
          <cell r="W1065">
            <v>0</v>
          </cell>
          <cell r="X1065">
            <v>0</v>
          </cell>
          <cell r="Y1065">
            <v>0</v>
          </cell>
          <cell r="Z1065">
            <v>63038</v>
          </cell>
          <cell r="AA1065">
            <v>63038</v>
          </cell>
          <cell r="AB1065" t="str">
            <v>ERBE</v>
          </cell>
          <cell r="AC1065">
            <v>1101</v>
          </cell>
          <cell r="AD1065">
            <v>2</v>
          </cell>
          <cell r="AE1065">
            <v>3028</v>
          </cell>
        </row>
        <row r="1066">
          <cell r="A1066" t="str">
            <v>SMA</v>
          </cell>
          <cell r="B1066">
            <v>6</v>
          </cell>
          <cell r="C1066" t="str">
            <v>DRAG</v>
          </cell>
          <cell r="D1066">
            <v>64</v>
          </cell>
          <cell r="E1066">
            <v>1</v>
          </cell>
          <cell r="F1066" t="str">
            <v xml:space="preserve">B </v>
          </cell>
          <cell r="G1066">
            <v>1</v>
          </cell>
          <cell r="H1066">
            <v>3983</v>
          </cell>
          <cell r="I1066">
            <v>87145</v>
          </cell>
          <cell r="J1066">
            <v>0</v>
          </cell>
          <cell r="K1066">
            <v>0</v>
          </cell>
          <cell r="L1066">
            <v>0</v>
          </cell>
          <cell r="M1066">
            <v>0</v>
          </cell>
          <cell r="N1066">
            <v>0</v>
          </cell>
          <cell r="O1066">
            <v>1408183</v>
          </cell>
          <cell r="P1066">
            <v>0</v>
          </cell>
          <cell r="Q1066">
            <v>0</v>
          </cell>
          <cell r="R1066">
            <v>18307</v>
          </cell>
          <cell r="S1066">
            <v>0</v>
          </cell>
          <cell r="T1066">
            <v>99545</v>
          </cell>
          <cell r="U1066">
            <v>0</v>
          </cell>
          <cell r="V1066">
            <v>5359</v>
          </cell>
          <cell r="W1066">
            <v>0</v>
          </cell>
          <cell r="X1066">
            <v>0</v>
          </cell>
          <cell r="Y1066">
            <v>37631</v>
          </cell>
          <cell r="Z1066">
            <v>1408183</v>
          </cell>
          <cell r="AA1066">
            <v>1569025</v>
          </cell>
          <cell r="AB1066" t="str">
            <v>ERVE</v>
          </cell>
          <cell r="AC1066">
            <v>1101</v>
          </cell>
          <cell r="AD1066">
            <v>2</v>
          </cell>
          <cell r="AE1066">
            <v>64517</v>
          </cell>
        </row>
        <row r="1067">
          <cell r="A1067" t="str">
            <v>SMA</v>
          </cell>
          <cell r="B1067">
            <v>6</v>
          </cell>
          <cell r="C1067" t="str">
            <v>DRAG</v>
          </cell>
          <cell r="D1067">
            <v>64</v>
          </cell>
          <cell r="E1067">
            <v>1</v>
          </cell>
          <cell r="F1067" t="str">
            <v xml:space="preserve">B </v>
          </cell>
          <cell r="G1067">
            <v>2</v>
          </cell>
          <cell r="H1067">
            <v>2173</v>
          </cell>
          <cell r="I1067">
            <v>88656</v>
          </cell>
          <cell r="J1067">
            <v>0</v>
          </cell>
          <cell r="K1067">
            <v>0</v>
          </cell>
          <cell r="L1067">
            <v>0</v>
          </cell>
          <cell r="M1067">
            <v>0</v>
          </cell>
          <cell r="N1067">
            <v>0</v>
          </cell>
          <cell r="O1067">
            <v>1721608</v>
          </cell>
          <cell r="P1067">
            <v>0</v>
          </cell>
          <cell r="Q1067">
            <v>0</v>
          </cell>
          <cell r="R1067">
            <v>15271</v>
          </cell>
          <cell r="S1067">
            <v>0</v>
          </cell>
          <cell r="T1067">
            <v>16373</v>
          </cell>
          <cell r="U1067">
            <v>292606</v>
          </cell>
          <cell r="V1067">
            <v>3103</v>
          </cell>
          <cell r="W1067">
            <v>0</v>
          </cell>
          <cell r="X1067">
            <v>0</v>
          </cell>
          <cell r="Y1067">
            <v>44400</v>
          </cell>
          <cell r="Z1067">
            <v>1721608</v>
          </cell>
          <cell r="AA1067">
            <v>1800755</v>
          </cell>
          <cell r="AB1067" t="str">
            <v>ERVE</v>
          </cell>
          <cell r="AC1067">
            <v>1101</v>
          </cell>
          <cell r="AD1067">
            <v>2</v>
          </cell>
          <cell r="AE1067">
            <v>88656</v>
          </cell>
        </row>
        <row r="1068">
          <cell r="A1068" t="str">
            <v>SMA</v>
          </cell>
          <cell r="B1068">
            <v>6</v>
          </cell>
          <cell r="C1068" t="str">
            <v>DRAG</v>
          </cell>
          <cell r="D1068">
            <v>64</v>
          </cell>
          <cell r="E1068">
            <v>1</v>
          </cell>
          <cell r="F1068" t="str">
            <v xml:space="preserve">B </v>
          </cell>
          <cell r="G1068">
            <v>3</v>
          </cell>
          <cell r="H1068">
            <v>5296</v>
          </cell>
          <cell r="I1068">
            <v>385525</v>
          </cell>
          <cell r="J1068">
            <v>0</v>
          </cell>
          <cell r="K1068">
            <v>0</v>
          </cell>
          <cell r="L1068">
            <v>0</v>
          </cell>
          <cell r="M1068">
            <v>0</v>
          </cell>
          <cell r="N1068">
            <v>0</v>
          </cell>
          <cell r="O1068">
            <v>7476910</v>
          </cell>
          <cell r="P1068">
            <v>0</v>
          </cell>
          <cell r="Q1068">
            <v>0</v>
          </cell>
          <cell r="R1068">
            <v>64499</v>
          </cell>
          <cell r="S1068">
            <v>0</v>
          </cell>
          <cell r="T1068">
            <v>98304</v>
          </cell>
          <cell r="U1068">
            <v>1271411</v>
          </cell>
          <cell r="V1068">
            <v>7244</v>
          </cell>
          <cell r="W1068">
            <v>0</v>
          </cell>
          <cell r="X1068">
            <v>0</v>
          </cell>
          <cell r="Y1068">
            <v>198438</v>
          </cell>
          <cell r="Z1068">
            <v>7476910</v>
          </cell>
          <cell r="AA1068">
            <v>7845395</v>
          </cell>
          <cell r="AB1068" t="str">
            <v>ERVE</v>
          </cell>
          <cell r="AC1068">
            <v>1101</v>
          </cell>
          <cell r="AD1068">
            <v>2</v>
          </cell>
          <cell r="AE1068">
            <v>383379</v>
          </cell>
        </row>
        <row r="1069">
          <cell r="A1069" t="str">
            <v>SMA</v>
          </cell>
          <cell r="B1069">
            <v>6</v>
          </cell>
          <cell r="C1069" t="str">
            <v>DRAG</v>
          </cell>
          <cell r="D1069">
            <v>64</v>
          </cell>
          <cell r="E1069">
            <v>1</v>
          </cell>
          <cell r="F1069" t="str">
            <v xml:space="preserve">B </v>
          </cell>
          <cell r="G1069">
            <v>4</v>
          </cell>
          <cell r="H1069">
            <v>1766</v>
          </cell>
          <cell r="I1069">
            <v>212901</v>
          </cell>
          <cell r="J1069">
            <v>0</v>
          </cell>
          <cell r="K1069">
            <v>0</v>
          </cell>
          <cell r="L1069">
            <v>0</v>
          </cell>
          <cell r="M1069">
            <v>0</v>
          </cell>
          <cell r="N1069">
            <v>0</v>
          </cell>
          <cell r="O1069">
            <v>4129512</v>
          </cell>
          <cell r="P1069">
            <v>0</v>
          </cell>
          <cell r="Q1069">
            <v>0</v>
          </cell>
          <cell r="R1069">
            <v>47073</v>
          </cell>
          <cell r="S1069">
            <v>0</v>
          </cell>
          <cell r="T1069">
            <v>86274</v>
          </cell>
          <cell r="U1069">
            <v>702020</v>
          </cell>
          <cell r="V1069">
            <v>1505</v>
          </cell>
          <cell r="W1069">
            <v>0</v>
          </cell>
          <cell r="X1069">
            <v>0</v>
          </cell>
          <cell r="Y1069">
            <v>142492</v>
          </cell>
          <cell r="Z1069">
            <v>4129512</v>
          </cell>
          <cell r="AA1069">
            <v>4406856</v>
          </cell>
          <cell r="AB1069" t="str">
            <v>ERVE</v>
          </cell>
          <cell r="AC1069">
            <v>1101</v>
          </cell>
          <cell r="AD1069">
            <v>2</v>
          </cell>
          <cell r="AE1069">
            <v>212901</v>
          </cell>
        </row>
        <row r="1070">
          <cell r="A1070" t="str">
            <v>SMA</v>
          </cell>
          <cell r="B1070">
            <v>6</v>
          </cell>
          <cell r="C1070" t="str">
            <v>DRAG</v>
          </cell>
          <cell r="D1070">
            <v>64</v>
          </cell>
          <cell r="E1070">
            <v>1</v>
          </cell>
          <cell r="F1070" t="str">
            <v xml:space="preserve">B </v>
          </cell>
          <cell r="G1070">
            <v>5</v>
          </cell>
          <cell r="H1070">
            <v>549</v>
          </cell>
          <cell r="I1070">
            <v>94017</v>
          </cell>
          <cell r="J1070">
            <v>0</v>
          </cell>
          <cell r="K1070">
            <v>0</v>
          </cell>
          <cell r="L1070">
            <v>0</v>
          </cell>
          <cell r="M1070">
            <v>0</v>
          </cell>
          <cell r="N1070">
            <v>0</v>
          </cell>
          <cell r="O1070">
            <v>1823492</v>
          </cell>
          <cell r="P1070">
            <v>0</v>
          </cell>
          <cell r="Q1070">
            <v>0</v>
          </cell>
          <cell r="R1070">
            <v>21935</v>
          </cell>
          <cell r="S1070">
            <v>0</v>
          </cell>
          <cell r="T1070">
            <v>18129</v>
          </cell>
          <cell r="U1070">
            <v>310006</v>
          </cell>
          <cell r="V1070">
            <v>282</v>
          </cell>
          <cell r="W1070">
            <v>0</v>
          </cell>
          <cell r="X1070">
            <v>0</v>
          </cell>
          <cell r="Y1070">
            <v>104361</v>
          </cell>
          <cell r="Z1070">
            <v>1823492</v>
          </cell>
          <cell r="AA1070">
            <v>1968199</v>
          </cell>
          <cell r="AB1070" t="str">
            <v>ERVE</v>
          </cell>
          <cell r="AC1070">
            <v>1101</v>
          </cell>
          <cell r="AD1070">
            <v>2</v>
          </cell>
          <cell r="AE1070">
            <v>94017</v>
          </cell>
        </row>
        <row r="1071">
          <cell r="A1071" t="str">
            <v>SMA</v>
          </cell>
          <cell r="B1071">
            <v>6</v>
          </cell>
          <cell r="C1071" t="str">
            <v>DRAG</v>
          </cell>
          <cell r="D1071">
            <v>64</v>
          </cell>
          <cell r="E1071">
            <v>1</v>
          </cell>
          <cell r="F1071" t="str">
            <v xml:space="preserve">B </v>
          </cell>
          <cell r="G1071">
            <v>6</v>
          </cell>
          <cell r="H1071">
            <v>387</v>
          </cell>
          <cell r="I1071">
            <v>91712</v>
          </cell>
          <cell r="J1071">
            <v>0</v>
          </cell>
          <cell r="K1071">
            <v>0</v>
          </cell>
          <cell r="L1071">
            <v>0</v>
          </cell>
          <cell r="M1071">
            <v>0</v>
          </cell>
          <cell r="N1071">
            <v>0</v>
          </cell>
          <cell r="O1071">
            <v>1778903</v>
          </cell>
          <cell r="P1071">
            <v>0</v>
          </cell>
          <cell r="Q1071">
            <v>0</v>
          </cell>
          <cell r="R1071">
            <v>25037</v>
          </cell>
          <cell r="S1071">
            <v>0</v>
          </cell>
          <cell r="T1071">
            <v>31254</v>
          </cell>
          <cell r="U1071">
            <v>302537</v>
          </cell>
          <cell r="V1071">
            <v>188</v>
          </cell>
          <cell r="W1071">
            <v>0</v>
          </cell>
          <cell r="X1071">
            <v>0</v>
          </cell>
          <cell r="Y1071">
            <v>74558</v>
          </cell>
          <cell r="Z1071">
            <v>1778903</v>
          </cell>
          <cell r="AA1071">
            <v>1909940</v>
          </cell>
          <cell r="AB1071" t="str">
            <v>ERVE</v>
          </cell>
          <cell r="AC1071">
            <v>1101</v>
          </cell>
          <cell r="AD1071">
            <v>2</v>
          </cell>
          <cell r="AE1071">
            <v>91712</v>
          </cell>
        </row>
        <row r="1072">
          <cell r="A1072" t="str">
            <v>SMA</v>
          </cell>
          <cell r="B1072">
            <v>6</v>
          </cell>
          <cell r="C1072" t="str">
            <v>DRAG</v>
          </cell>
          <cell r="D1072">
            <v>64</v>
          </cell>
          <cell r="E1072">
            <v>1</v>
          </cell>
          <cell r="F1072" t="str">
            <v xml:space="preserve">B </v>
          </cell>
          <cell r="G1072">
            <v>7</v>
          </cell>
          <cell r="H1072">
            <v>128</v>
          </cell>
          <cell r="I1072">
            <v>43909</v>
          </cell>
          <cell r="J1072">
            <v>0</v>
          </cell>
          <cell r="K1072">
            <v>0</v>
          </cell>
          <cell r="L1072">
            <v>0</v>
          </cell>
          <cell r="M1072">
            <v>0</v>
          </cell>
          <cell r="N1072">
            <v>0</v>
          </cell>
          <cell r="O1072">
            <v>883657</v>
          </cell>
          <cell r="P1072">
            <v>0</v>
          </cell>
          <cell r="Q1072">
            <v>0</v>
          </cell>
          <cell r="R1072">
            <v>11209</v>
          </cell>
          <cell r="S1072">
            <v>0</v>
          </cell>
          <cell r="T1072">
            <v>30939</v>
          </cell>
          <cell r="U1072">
            <v>176796</v>
          </cell>
          <cell r="V1072">
            <v>189</v>
          </cell>
          <cell r="W1072">
            <v>0</v>
          </cell>
          <cell r="X1072">
            <v>0</v>
          </cell>
          <cell r="Y1072">
            <v>41345</v>
          </cell>
          <cell r="Z1072">
            <v>883657</v>
          </cell>
          <cell r="AA1072">
            <v>967339</v>
          </cell>
          <cell r="AB1072" t="str">
            <v>ERVE</v>
          </cell>
          <cell r="AC1072">
            <v>1101</v>
          </cell>
          <cell r="AD1072">
            <v>2</v>
          </cell>
          <cell r="AE1072">
            <v>43909</v>
          </cell>
        </row>
        <row r="1073">
          <cell r="A1073" t="str">
            <v>SMA</v>
          </cell>
          <cell r="B1073">
            <v>6</v>
          </cell>
          <cell r="C1073" t="str">
            <v>DRAG</v>
          </cell>
          <cell r="D1073">
            <v>64</v>
          </cell>
          <cell r="E1073">
            <v>1</v>
          </cell>
          <cell r="F1073" t="str">
            <v xml:space="preserve">B </v>
          </cell>
          <cell r="G1073">
            <v>8</v>
          </cell>
          <cell r="H1073">
            <v>65</v>
          </cell>
          <cell r="I1073">
            <v>28860</v>
          </cell>
          <cell r="J1073">
            <v>0</v>
          </cell>
          <cell r="K1073">
            <v>0</v>
          </cell>
          <cell r="L1073">
            <v>0</v>
          </cell>
          <cell r="M1073">
            <v>0</v>
          </cell>
          <cell r="N1073">
            <v>0</v>
          </cell>
          <cell r="O1073">
            <v>580757</v>
          </cell>
          <cell r="P1073">
            <v>0</v>
          </cell>
          <cell r="Q1073">
            <v>0</v>
          </cell>
          <cell r="R1073">
            <v>7736</v>
          </cell>
          <cell r="S1073">
            <v>0</v>
          </cell>
          <cell r="T1073">
            <v>2290</v>
          </cell>
          <cell r="U1073">
            <v>116192</v>
          </cell>
          <cell r="V1073">
            <v>0</v>
          </cell>
          <cell r="W1073">
            <v>0</v>
          </cell>
          <cell r="X1073">
            <v>0</v>
          </cell>
          <cell r="Y1073">
            <v>20352</v>
          </cell>
          <cell r="Z1073">
            <v>580757</v>
          </cell>
          <cell r="AA1073">
            <v>611135</v>
          </cell>
          <cell r="AB1073" t="str">
            <v>ERVE</v>
          </cell>
          <cell r="AC1073">
            <v>1101</v>
          </cell>
          <cell r="AD1073">
            <v>2</v>
          </cell>
          <cell r="AE1073">
            <v>28860</v>
          </cell>
        </row>
        <row r="1074">
          <cell r="A1074" t="str">
            <v>SMA</v>
          </cell>
          <cell r="B1074">
            <v>6</v>
          </cell>
          <cell r="C1074" t="str">
            <v>DRAG</v>
          </cell>
          <cell r="D1074">
            <v>64</v>
          </cell>
          <cell r="E1074">
            <v>1</v>
          </cell>
          <cell r="F1074" t="str">
            <v xml:space="preserve">B </v>
          </cell>
          <cell r="G1074">
            <v>9</v>
          </cell>
          <cell r="H1074">
            <v>88</v>
          </cell>
          <cell r="I1074">
            <v>54387</v>
          </cell>
          <cell r="J1074">
            <v>0</v>
          </cell>
          <cell r="K1074">
            <v>0</v>
          </cell>
          <cell r="L1074">
            <v>0</v>
          </cell>
          <cell r="M1074">
            <v>0</v>
          </cell>
          <cell r="N1074">
            <v>0</v>
          </cell>
          <cell r="O1074">
            <v>1167311</v>
          </cell>
          <cell r="P1074">
            <v>0</v>
          </cell>
          <cell r="Q1074">
            <v>0</v>
          </cell>
          <cell r="R1074">
            <v>13274</v>
          </cell>
          <cell r="S1074">
            <v>0</v>
          </cell>
          <cell r="T1074">
            <v>14602</v>
          </cell>
          <cell r="U1074">
            <v>291899</v>
          </cell>
          <cell r="V1074">
            <v>94</v>
          </cell>
          <cell r="W1074">
            <v>0</v>
          </cell>
          <cell r="X1074">
            <v>0</v>
          </cell>
          <cell r="Y1074">
            <v>53738</v>
          </cell>
          <cell r="Z1074">
            <v>1167311</v>
          </cell>
          <cell r="AA1074">
            <v>1249019</v>
          </cell>
          <cell r="AB1074" t="str">
            <v>ERVE</v>
          </cell>
          <cell r="AC1074">
            <v>1101</v>
          </cell>
          <cell r="AD1074">
            <v>2</v>
          </cell>
          <cell r="AE1074">
            <v>54387</v>
          </cell>
        </row>
        <row r="1075">
          <cell r="A1075" t="str">
            <v>SMA</v>
          </cell>
          <cell r="B1075">
            <v>6</v>
          </cell>
          <cell r="C1075" t="str">
            <v>DRAG</v>
          </cell>
          <cell r="D1075">
            <v>64</v>
          </cell>
          <cell r="E1075">
            <v>1</v>
          </cell>
          <cell r="F1075" t="str">
            <v xml:space="preserve">B </v>
          </cell>
          <cell r="G1075">
            <v>10</v>
          </cell>
          <cell r="H1075">
            <v>19</v>
          </cell>
          <cell r="I1075">
            <v>27705</v>
          </cell>
          <cell r="J1075">
            <v>0</v>
          </cell>
          <cell r="K1075">
            <v>0</v>
          </cell>
          <cell r="L1075">
            <v>0</v>
          </cell>
          <cell r="M1075">
            <v>0</v>
          </cell>
          <cell r="N1075">
            <v>0</v>
          </cell>
          <cell r="O1075">
            <v>594575</v>
          </cell>
          <cell r="P1075">
            <v>0</v>
          </cell>
          <cell r="Q1075">
            <v>0</v>
          </cell>
          <cell r="R1075">
            <v>5927</v>
          </cell>
          <cell r="S1075">
            <v>0</v>
          </cell>
          <cell r="T1075">
            <v>1221</v>
          </cell>
          <cell r="U1075">
            <v>148651</v>
          </cell>
          <cell r="V1075">
            <v>0</v>
          </cell>
          <cell r="W1075">
            <v>0</v>
          </cell>
          <cell r="X1075">
            <v>0</v>
          </cell>
          <cell r="Y1075">
            <v>8763</v>
          </cell>
          <cell r="Z1075">
            <v>594575</v>
          </cell>
          <cell r="AA1075">
            <v>610486</v>
          </cell>
          <cell r="AB1075" t="str">
            <v>ERVE</v>
          </cell>
          <cell r="AC1075">
            <v>1101</v>
          </cell>
          <cell r="AD1075">
            <v>2</v>
          </cell>
          <cell r="AE1075">
            <v>27705</v>
          </cell>
        </row>
        <row r="1076">
          <cell r="A1076" t="str">
            <v>SMA</v>
          </cell>
          <cell r="B1076">
            <v>6</v>
          </cell>
          <cell r="C1076" t="str">
            <v>DRAG</v>
          </cell>
          <cell r="D1076">
            <v>64</v>
          </cell>
          <cell r="E1076">
            <v>1</v>
          </cell>
          <cell r="F1076" t="str">
            <v xml:space="preserve">B </v>
          </cell>
          <cell r="G1076">
            <v>11</v>
          </cell>
          <cell r="H1076">
            <v>1869</v>
          </cell>
          <cell r="I1076">
            <v>42667</v>
          </cell>
          <cell r="J1076">
            <v>0</v>
          </cell>
          <cell r="K1076">
            <v>0</v>
          </cell>
          <cell r="L1076">
            <v>0</v>
          </cell>
          <cell r="M1076">
            <v>0</v>
          </cell>
          <cell r="N1076">
            <v>0</v>
          </cell>
          <cell r="O1076">
            <v>240548</v>
          </cell>
          <cell r="P1076">
            <v>0</v>
          </cell>
          <cell r="Q1076">
            <v>0</v>
          </cell>
          <cell r="R1076">
            <v>2766</v>
          </cell>
          <cell r="S1076">
            <v>0</v>
          </cell>
          <cell r="T1076">
            <v>11703</v>
          </cell>
          <cell r="U1076">
            <v>0</v>
          </cell>
          <cell r="V1076">
            <v>5454</v>
          </cell>
          <cell r="W1076">
            <v>0</v>
          </cell>
          <cell r="X1076">
            <v>0</v>
          </cell>
          <cell r="Y1076">
            <v>11093</v>
          </cell>
          <cell r="Z1076">
            <v>240548</v>
          </cell>
          <cell r="AA1076">
            <v>271564</v>
          </cell>
          <cell r="AB1076" t="str">
            <v>ERVE</v>
          </cell>
          <cell r="AC1076">
            <v>1101</v>
          </cell>
          <cell r="AD1076">
            <v>2</v>
          </cell>
          <cell r="AE1076">
            <v>28640</v>
          </cell>
        </row>
        <row r="1077">
          <cell r="A1077" t="str">
            <v>SMA</v>
          </cell>
          <cell r="B1077">
            <v>6</v>
          </cell>
          <cell r="C1077" t="str">
            <v>DRAG</v>
          </cell>
          <cell r="D1077">
            <v>64</v>
          </cell>
          <cell r="E1077">
            <v>1</v>
          </cell>
          <cell r="F1077" t="str">
            <v xml:space="preserve">B </v>
          </cell>
          <cell r="G1077">
            <v>12</v>
          </cell>
          <cell r="H1077">
            <v>1219</v>
          </cell>
          <cell r="I1077">
            <v>67414</v>
          </cell>
          <cell r="J1077">
            <v>0</v>
          </cell>
          <cell r="K1077">
            <v>0</v>
          </cell>
          <cell r="L1077">
            <v>0</v>
          </cell>
          <cell r="M1077">
            <v>0</v>
          </cell>
          <cell r="N1077">
            <v>0</v>
          </cell>
          <cell r="O1077">
            <v>607607</v>
          </cell>
          <cell r="P1077">
            <v>0</v>
          </cell>
          <cell r="Q1077">
            <v>0</v>
          </cell>
          <cell r="R1077">
            <v>5702</v>
          </cell>
          <cell r="S1077">
            <v>0</v>
          </cell>
          <cell r="T1077">
            <v>6750</v>
          </cell>
          <cell r="U1077">
            <v>103356</v>
          </cell>
          <cell r="V1077">
            <v>3948</v>
          </cell>
          <cell r="W1077">
            <v>0</v>
          </cell>
          <cell r="X1077">
            <v>0</v>
          </cell>
          <cell r="Y1077">
            <v>26052</v>
          </cell>
          <cell r="Z1077">
            <v>607607</v>
          </cell>
          <cell r="AA1077">
            <v>650059</v>
          </cell>
          <cell r="AB1077" t="str">
            <v>ERVE</v>
          </cell>
          <cell r="AC1077">
            <v>1101</v>
          </cell>
          <cell r="AD1077">
            <v>2</v>
          </cell>
          <cell r="AE1077">
            <v>67414</v>
          </cell>
        </row>
        <row r="1078">
          <cell r="A1078" t="str">
            <v>SMA</v>
          </cell>
          <cell r="B1078">
            <v>6</v>
          </cell>
          <cell r="C1078" t="str">
            <v>DRAG</v>
          </cell>
          <cell r="D1078">
            <v>64</v>
          </cell>
          <cell r="E1078">
            <v>1</v>
          </cell>
          <cell r="F1078" t="str">
            <v xml:space="preserve">B </v>
          </cell>
          <cell r="G1078">
            <v>13</v>
          </cell>
          <cell r="H1078">
            <v>65</v>
          </cell>
          <cell r="I1078">
            <v>7486</v>
          </cell>
          <cell r="J1078">
            <v>0</v>
          </cell>
          <cell r="K1078">
            <v>0</v>
          </cell>
          <cell r="L1078">
            <v>0</v>
          </cell>
          <cell r="M1078">
            <v>0</v>
          </cell>
          <cell r="N1078">
            <v>0</v>
          </cell>
          <cell r="O1078">
            <v>94710</v>
          </cell>
          <cell r="P1078">
            <v>0</v>
          </cell>
          <cell r="Q1078">
            <v>0</v>
          </cell>
          <cell r="R1078">
            <v>803</v>
          </cell>
          <cell r="S1078">
            <v>0</v>
          </cell>
          <cell r="T1078">
            <v>700</v>
          </cell>
          <cell r="U1078">
            <v>16102</v>
          </cell>
          <cell r="V1078">
            <v>282</v>
          </cell>
          <cell r="W1078">
            <v>0</v>
          </cell>
          <cell r="X1078">
            <v>0</v>
          </cell>
          <cell r="Y1078">
            <v>3402</v>
          </cell>
          <cell r="Z1078">
            <v>94710</v>
          </cell>
          <cell r="AA1078">
            <v>99897</v>
          </cell>
          <cell r="AB1078" t="str">
            <v>ERVE</v>
          </cell>
          <cell r="AC1078">
            <v>1101</v>
          </cell>
          <cell r="AD1078">
            <v>2</v>
          </cell>
          <cell r="AE1078">
            <v>7486</v>
          </cell>
        </row>
        <row r="1079">
          <cell r="A1079" t="str">
            <v>SMA</v>
          </cell>
          <cell r="B1079">
            <v>6</v>
          </cell>
          <cell r="C1079" t="str">
            <v>DRAG</v>
          </cell>
          <cell r="D1079">
            <v>64</v>
          </cell>
          <cell r="E1079">
            <v>1</v>
          </cell>
          <cell r="F1079" t="str">
            <v xml:space="preserve">B </v>
          </cell>
          <cell r="G1079">
            <v>14</v>
          </cell>
          <cell r="H1079">
            <v>10</v>
          </cell>
          <cell r="I1079">
            <v>1457</v>
          </cell>
          <cell r="J1079">
            <v>0</v>
          </cell>
          <cell r="K1079">
            <v>0</v>
          </cell>
          <cell r="L1079">
            <v>0</v>
          </cell>
          <cell r="M1079">
            <v>0</v>
          </cell>
          <cell r="N1079">
            <v>0</v>
          </cell>
          <cell r="O1079">
            <v>18263</v>
          </cell>
          <cell r="P1079">
            <v>0</v>
          </cell>
          <cell r="Q1079">
            <v>0</v>
          </cell>
          <cell r="R1079">
            <v>428</v>
          </cell>
          <cell r="S1079">
            <v>0</v>
          </cell>
          <cell r="T1079">
            <v>32</v>
          </cell>
          <cell r="U1079">
            <v>3105</v>
          </cell>
          <cell r="V1079">
            <v>188</v>
          </cell>
          <cell r="W1079">
            <v>0</v>
          </cell>
          <cell r="X1079">
            <v>0</v>
          </cell>
          <cell r="Y1079">
            <v>577</v>
          </cell>
          <cell r="Z1079">
            <v>18263</v>
          </cell>
          <cell r="AA1079">
            <v>19488</v>
          </cell>
          <cell r="AB1079" t="str">
            <v>ERVE</v>
          </cell>
          <cell r="AC1079">
            <v>1101</v>
          </cell>
          <cell r="AD1079">
            <v>2</v>
          </cell>
          <cell r="AE1079">
            <v>1457</v>
          </cell>
        </row>
        <row r="1080">
          <cell r="A1080" t="str">
            <v>SMA</v>
          </cell>
          <cell r="B1080">
            <v>6</v>
          </cell>
          <cell r="C1080" t="str">
            <v>DRAG</v>
          </cell>
          <cell r="D1080">
            <v>64</v>
          </cell>
          <cell r="E1080">
            <v>1</v>
          </cell>
          <cell r="F1080" t="str">
            <v xml:space="preserve">B </v>
          </cell>
          <cell r="G1080">
            <v>15</v>
          </cell>
          <cell r="H1080">
            <v>13</v>
          </cell>
          <cell r="I1080">
            <v>6054</v>
          </cell>
          <cell r="J1080">
            <v>0</v>
          </cell>
          <cell r="K1080">
            <v>0</v>
          </cell>
          <cell r="L1080">
            <v>0</v>
          </cell>
          <cell r="M1080">
            <v>0</v>
          </cell>
          <cell r="N1080">
            <v>0</v>
          </cell>
          <cell r="O1080">
            <v>111998</v>
          </cell>
          <cell r="P1080">
            <v>0</v>
          </cell>
          <cell r="Q1080">
            <v>0</v>
          </cell>
          <cell r="R1080">
            <v>303</v>
          </cell>
          <cell r="S1080">
            <v>0</v>
          </cell>
          <cell r="T1080">
            <v>550</v>
          </cell>
          <cell r="U1080">
            <v>25346</v>
          </cell>
          <cell r="V1080">
            <v>0</v>
          </cell>
          <cell r="W1080">
            <v>0</v>
          </cell>
          <cell r="X1080">
            <v>0</v>
          </cell>
          <cell r="Y1080">
            <v>4432</v>
          </cell>
          <cell r="Z1080">
            <v>111998</v>
          </cell>
          <cell r="AA1080">
            <v>117283</v>
          </cell>
          <cell r="AB1080" t="str">
            <v>ERVE</v>
          </cell>
          <cell r="AC1080">
            <v>1101</v>
          </cell>
          <cell r="AD1080">
            <v>2</v>
          </cell>
          <cell r="AE1080">
            <v>6054</v>
          </cell>
        </row>
        <row r="1081">
          <cell r="A1081" t="str">
            <v>SMA</v>
          </cell>
          <cell r="B1081">
            <v>6</v>
          </cell>
          <cell r="C1081" t="str">
            <v>DRAG</v>
          </cell>
          <cell r="D1081">
            <v>64</v>
          </cell>
          <cell r="E1081">
            <v>2</v>
          </cell>
          <cell r="F1081" t="str">
            <v>A4</v>
          </cell>
          <cell r="G1081">
            <v>20</v>
          </cell>
          <cell r="H1081">
            <v>7</v>
          </cell>
          <cell r="I1081">
            <v>57811</v>
          </cell>
          <cell r="J1081">
            <v>0</v>
          </cell>
          <cell r="K1081">
            <v>0</v>
          </cell>
          <cell r="L1081">
            <v>283</v>
          </cell>
          <cell r="M1081">
            <v>0</v>
          </cell>
          <cell r="N1081">
            <v>0</v>
          </cell>
          <cell r="O1081">
            <v>663364</v>
          </cell>
          <cell r="P1081">
            <v>221496</v>
          </cell>
          <cell r="Q1081">
            <v>13219</v>
          </cell>
          <cell r="R1081">
            <v>13977</v>
          </cell>
          <cell r="S1081">
            <v>0</v>
          </cell>
          <cell r="T1081">
            <v>0</v>
          </cell>
          <cell r="U1081">
            <v>226087</v>
          </cell>
          <cell r="V1081">
            <v>0</v>
          </cell>
          <cell r="W1081">
            <v>6261</v>
          </cell>
          <cell r="X1081">
            <v>0</v>
          </cell>
          <cell r="Y1081">
            <v>3505</v>
          </cell>
          <cell r="Z1081">
            <v>904340</v>
          </cell>
          <cell r="AA1081">
            <v>921822</v>
          </cell>
          <cell r="AB1081" t="str">
            <v>ERVE</v>
          </cell>
          <cell r="AC1081">
            <v>1101</v>
          </cell>
          <cell r="AD1081">
            <v>2</v>
          </cell>
          <cell r="AE1081">
            <v>57811</v>
          </cell>
        </row>
        <row r="1082">
          <cell r="A1082" t="str">
            <v>SMA</v>
          </cell>
          <cell r="B1082">
            <v>6</v>
          </cell>
          <cell r="C1082" t="str">
            <v>DRAG</v>
          </cell>
          <cell r="D1082">
            <v>64</v>
          </cell>
          <cell r="E1082">
            <v>2</v>
          </cell>
          <cell r="F1082" t="str">
            <v xml:space="preserve">B </v>
          </cell>
          <cell r="G1082">
            <v>0</v>
          </cell>
          <cell r="H1082">
            <v>351</v>
          </cell>
          <cell r="I1082">
            <v>208003</v>
          </cell>
          <cell r="J1082">
            <v>0</v>
          </cell>
          <cell r="K1082">
            <v>0</v>
          </cell>
          <cell r="L1082">
            <v>0</v>
          </cell>
          <cell r="M1082">
            <v>0</v>
          </cell>
          <cell r="N1082">
            <v>0</v>
          </cell>
          <cell r="O1082">
            <v>4330892</v>
          </cell>
          <cell r="P1082">
            <v>0</v>
          </cell>
          <cell r="Q1082">
            <v>0</v>
          </cell>
          <cell r="R1082">
            <v>75026</v>
          </cell>
          <cell r="S1082">
            <v>0</v>
          </cell>
          <cell r="T1082">
            <v>127921</v>
          </cell>
          <cell r="U1082">
            <v>1054047</v>
          </cell>
          <cell r="V1082">
            <v>0</v>
          </cell>
          <cell r="W1082">
            <v>0</v>
          </cell>
          <cell r="X1082">
            <v>0</v>
          </cell>
          <cell r="Y1082">
            <v>88889</v>
          </cell>
          <cell r="Z1082">
            <v>4330892</v>
          </cell>
          <cell r="AA1082">
            <v>4622728</v>
          </cell>
          <cell r="AB1082" t="str">
            <v>ERVE</v>
          </cell>
          <cell r="AC1082">
            <v>1101</v>
          </cell>
          <cell r="AD1082">
            <v>2</v>
          </cell>
          <cell r="AE1082">
            <v>204389</v>
          </cell>
        </row>
        <row r="1083">
          <cell r="A1083" t="str">
            <v>SMA</v>
          </cell>
          <cell r="B1083">
            <v>6</v>
          </cell>
          <cell r="C1083" t="str">
            <v>DRAG</v>
          </cell>
          <cell r="D1083">
            <v>64</v>
          </cell>
          <cell r="E1083">
            <v>3</v>
          </cell>
          <cell r="F1083" t="str">
            <v>A4</v>
          </cell>
          <cell r="G1083">
            <v>20</v>
          </cell>
          <cell r="H1083">
            <v>3</v>
          </cell>
          <cell r="I1083">
            <v>15485</v>
          </cell>
          <cell r="J1083">
            <v>0</v>
          </cell>
          <cell r="K1083">
            <v>0</v>
          </cell>
          <cell r="L1083">
            <v>64</v>
          </cell>
          <cell r="M1083">
            <v>0</v>
          </cell>
          <cell r="N1083">
            <v>0</v>
          </cell>
          <cell r="O1083">
            <v>177685</v>
          </cell>
          <cell r="P1083">
            <v>50091</v>
          </cell>
          <cell r="Q1083">
            <v>30705</v>
          </cell>
          <cell r="R1083">
            <v>7245</v>
          </cell>
          <cell r="S1083">
            <v>0</v>
          </cell>
          <cell r="T1083">
            <v>0</v>
          </cell>
          <cell r="U1083">
            <v>67946</v>
          </cell>
          <cell r="V1083">
            <v>0</v>
          </cell>
          <cell r="W1083">
            <v>13305</v>
          </cell>
          <cell r="X1083">
            <v>0</v>
          </cell>
          <cell r="Y1083">
            <v>1402</v>
          </cell>
          <cell r="Z1083">
            <v>271786</v>
          </cell>
          <cell r="AA1083">
            <v>280433</v>
          </cell>
          <cell r="AB1083" t="str">
            <v>ERVE</v>
          </cell>
          <cell r="AC1083">
            <v>1101</v>
          </cell>
          <cell r="AD1083">
            <v>2</v>
          </cell>
          <cell r="AE1083">
            <v>15485</v>
          </cell>
        </row>
        <row r="1084">
          <cell r="A1084" t="str">
            <v>SMA</v>
          </cell>
          <cell r="B1084">
            <v>6</v>
          </cell>
          <cell r="C1084" t="str">
            <v>DRAG</v>
          </cell>
          <cell r="D1084">
            <v>64</v>
          </cell>
          <cell r="E1084">
            <v>3</v>
          </cell>
          <cell r="F1084" t="str">
            <v xml:space="preserve">B </v>
          </cell>
          <cell r="G1084">
            <v>0</v>
          </cell>
          <cell r="H1084">
            <v>896</v>
          </cell>
          <cell r="I1084">
            <v>226819</v>
          </cell>
          <cell r="J1084">
            <v>0</v>
          </cell>
          <cell r="K1084">
            <v>0</v>
          </cell>
          <cell r="L1084">
            <v>0</v>
          </cell>
          <cell r="M1084">
            <v>0</v>
          </cell>
          <cell r="N1084">
            <v>0</v>
          </cell>
          <cell r="O1084">
            <v>4726049</v>
          </cell>
          <cell r="P1084">
            <v>0</v>
          </cell>
          <cell r="Q1084">
            <v>0</v>
          </cell>
          <cell r="R1084">
            <v>67001</v>
          </cell>
          <cell r="S1084">
            <v>0</v>
          </cell>
          <cell r="T1084">
            <v>230974</v>
          </cell>
          <cell r="U1084">
            <v>1145538</v>
          </cell>
          <cell r="V1084">
            <v>0</v>
          </cell>
          <cell r="W1084">
            <v>0</v>
          </cell>
          <cell r="X1084">
            <v>0</v>
          </cell>
          <cell r="Y1084">
            <v>133785</v>
          </cell>
          <cell r="Z1084">
            <v>4726049</v>
          </cell>
          <cell r="AA1084">
            <v>5157809</v>
          </cell>
          <cell r="AB1084" t="str">
            <v>ERVE</v>
          </cell>
          <cell r="AC1084">
            <v>1101</v>
          </cell>
          <cell r="AD1084">
            <v>2</v>
          </cell>
          <cell r="AE1084">
            <v>219567</v>
          </cell>
        </row>
        <row r="1085">
          <cell r="A1085" t="str">
            <v>SMA</v>
          </cell>
          <cell r="B1085">
            <v>6</v>
          </cell>
          <cell r="C1085" t="str">
            <v>DRAG</v>
          </cell>
          <cell r="D1085">
            <v>64</v>
          </cell>
          <cell r="E1085">
            <v>4</v>
          </cell>
          <cell r="F1085" t="str">
            <v>A4</v>
          </cell>
          <cell r="G1085">
            <v>20</v>
          </cell>
          <cell r="H1085">
            <v>2</v>
          </cell>
          <cell r="I1085">
            <v>6519</v>
          </cell>
          <cell r="J1085">
            <v>0</v>
          </cell>
          <cell r="K1085">
            <v>0</v>
          </cell>
          <cell r="L1085">
            <v>58</v>
          </cell>
          <cell r="M1085">
            <v>0</v>
          </cell>
          <cell r="N1085">
            <v>0</v>
          </cell>
          <cell r="O1085">
            <v>50490</v>
          </cell>
          <cell r="P1085">
            <v>30624</v>
          </cell>
          <cell r="Q1085">
            <v>0</v>
          </cell>
          <cell r="R1085">
            <v>0</v>
          </cell>
          <cell r="S1085">
            <v>0</v>
          </cell>
          <cell r="T1085">
            <v>0</v>
          </cell>
          <cell r="U1085">
            <v>0</v>
          </cell>
          <cell r="V1085">
            <v>0</v>
          </cell>
          <cell r="W1085">
            <v>0</v>
          </cell>
          <cell r="X1085">
            <v>0</v>
          </cell>
          <cell r="Y1085">
            <v>0</v>
          </cell>
          <cell r="Z1085">
            <v>81114</v>
          </cell>
          <cell r="AA1085">
            <v>81114</v>
          </cell>
          <cell r="AB1085" t="str">
            <v>ERVE</v>
          </cell>
          <cell r="AC1085">
            <v>1101</v>
          </cell>
          <cell r="AD1085">
            <v>2</v>
          </cell>
          <cell r="AE1085">
            <v>6519</v>
          </cell>
        </row>
        <row r="1086">
          <cell r="A1086" t="str">
            <v>SMA</v>
          </cell>
          <cell r="B1086">
            <v>6</v>
          </cell>
          <cell r="C1086" t="str">
            <v>DRAG</v>
          </cell>
          <cell r="D1086">
            <v>64</v>
          </cell>
          <cell r="E1086">
            <v>4</v>
          </cell>
          <cell r="F1086" t="str">
            <v xml:space="preserve">B </v>
          </cell>
          <cell r="G1086">
            <v>0</v>
          </cell>
          <cell r="H1086">
            <v>578</v>
          </cell>
          <cell r="I1086">
            <v>75393</v>
          </cell>
          <cell r="J1086">
            <v>0</v>
          </cell>
          <cell r="K1086">
            <v>0</v>
          </cell>
          <cell r="L1086">
            <v>0</v>
          </cell>
          <cell r="M1086">
            <v>0</v>
          </cell>
          <cell r="N1086">
            <v>0</v>
          </cell>
          <cell r="O1086">
            <v>739347</v>
          </cell>
          <cell r="P1086">
            <v>0</v>
          </cell>
          <cell r="Q1086">
            <v>0</v>
          </cell>
          <cell r="R1086">
            <v>0</v>
          </cell>
          <cell r="S1086">
            <v>0</v>
          </cell>
          <cell r="T1086">
            <v>10103</v>
          </cell>
          <cell r="U1086">
            <v>0</v>
          </cell>
          <cell r="V1086">
            <v>34443</v>
          </cell>
          <cell r="W1086">
            <v>0</v>
          </cell>
          <cell r="X1086">
            <v>0</v>
          </cell>
          <cell r="Y1086">
            <v>0</v>
          </cell>
          <cell r="Z1086">
            <v>739347</v>
          </cell>
          <cell r="AA1086">
            <v>783893</v>
          </cell>
          <cell r="AB1086" t="str">
            <v>ERVE</v>
          </cell>
          <cell r="AC1086">
            <v>1101</v>
          </cell>
          <cell r="AD1086">
            <v>2</v>
          </cell>
          <cell r="AE1086">
            <v>70709</v>
          </cell>
        </row>
        <row r="1087">
          <cell r="A1087" t="str">
            <v>SMA</v>
          </cell>
          <cell r="B1087">
            <v>6</v>
          </cell>
          <cell r="C1087" t="str">
            <v>DRAG</v>
          </cell>
          <cell r="D1087">
            <v>64</v>
          </cell>
          <cell r="E1087">
            <v>5</v>
          </cell>
          <cell r="F1087" t="str">
            <v>A4</v>
          </cell>
          <cell r="G1087">
            <v>20</v>
          </cell>
          <cell r="H1087">
            <v>1</v>
          </cell>
          <cell r="I1087">
            <v>7680</v>
          </cell>
          <cell r="J1087">
            <v>0</v>
          </cell>
          <cell r="K1087">
            <v>0</v>
          </cell>
          <cell r="L1087">
            <v>24</v>
          </cell>
          <cell r="M1087">
            <v>0</v>
          </cell>
          <cell r="N1087">
            <v>0</v>
          </cell>
          <cell r="O1087">
            <v>88125</v>
          </cell>
          <cell r="P1087">
            <v>18784</v>
          </cell>
          <cell r="Q1087">
            <v>19541</v>
          </cell>
          <cell r="R1087">
            <v>3352</v>
          </cell>
          <cell r="S1087">
            <v>0</v>
          </cell>
          <cell r="T1087">
            <v>0</v>
          </cell>
          <cell r="U1087">
            <v>32591</v>
          </cell>
          <cell r="V1087">
            <v>0</v>
          </cell>
          <cell r="W1087">
            <v>3913</v>
          </cell>
          <cell r="X1087">
            <v>0</v>
          </cell>
          <cell r="Y1087">
            <v>0</v>
          </cell>
          <cell r="Z1087">
            <v>130363</v>
          </cell>
          <cell r="AA1087">
            <v>133715</v>
          </cell>
          <cell r="AB1087" t="str">
            <v>ERVE</v>
          </cell>
          <cell r="AC1087">
            <v>1101</v>
          </cell>
          <cell r="AD1087">
            <v>2</v>
          </cell>
          <cell r="AE1087">
            <v>7680</v>
          </cell>
        </row>
        <row r="1088">
          <cell r="A1088" t="str">
            <v>SMA</v>
          </cell>
          <cell r="B1088">
            <v>6</v>
          </cell>
          <cell r="C1088" t="str">
            <v>DRAG</v>
          </cell>
          <cell r="D1088">
            <v>64</v>
          </cell>
          <cell r="E1088">
            <v>5</v>
          </cell>
          <cell r="F1088" t="str">
            <v xml:space="preserve">B </v>
          </cell>
          <cell r="G1088">
            <v>0</v>
          </cell>
          <cell r="H1088">
            <v>213</v>
          </cell>
          <cell r="I1088">
            <v>40042</v>
          </cell>
          <cell r="J1088">
            <v>0</v>
          </cell>
          <cell r="K1088">
            <v>0</v>
          </cell>
          <cell r="L1088">
            <v>0</v>
          </cell>
          <cell r="M1088">
            <v>0</v>
          </cell>
          <cell r="N1088">
            <v>0</v>
          </cell>
          <cell r="O1088">
            <v>829749</v>
          </cell>
          <cell r="P1088">
            <v>0</v>
          </cell>
          <cell r="Q1088">
            <v>0</v>
          </cell>
          <cell r="R1088">
            <v>5233</v>
          </cell>
          <cell r="S1088">
            <v>0</v>
          </cell>
          <cell r="T1088">
            <v>94775</v>
          </cell>
          <cell r="U1088">
            <v>204581</v>
          </cell>
          <cell r="V1088">
            <v>0</v>
          </cell>
          <cell r="W1088">
            <v>0</v>
          </cell>
          <cell r="X1088">
            <v>0</v>
          </cell>
          <cell r="Y1088">
            <v>0</v>
          </cell>
          <cell r="Z1088">
            <v>829749</v>
          </cell>
          <cell r="AA1088">
            <v>929757</v>
          </cell>
          <cell r="AB1088" t="str">
            <v>ERVE</v>
          </cell>
          <cell r="AC1088">
            <v>1101</v>
          </cell>
          <cell r="AD1088">
            <v>2</v>
          </cell>
          <cell r="AE1088">
            <v>37837</v>
          </cell>
        </row>
        <row r="1089">
          <cell r="A1089" t="str">
            <v>SMA</v>
          </cell>
          <cell r="B1089">
            <v>6</v>
          </cell>
          <cell r="C1089" t="str">
            <v>DRAG</v>
          </cell>
          <cell r="D1089">
            <v>64</v>
          </cell>
          <cell r="E1089">
            <v>6</v>
          </cell>
          <cell r="F1089" t="str">
            <v xml:space="preserve">B </v>
          </cell>
          <cell r="G1089">
            <v>0</v>
          </cell>
          <cell r="H1089">
            <v>32</v>
          </cell>
          <cell r="I1089">
            <v>47158</v>
          </cell>
          <cell r="J1089">
            <v>0</v>
          </cell>
          <cell r="K1089">
            <v>0</v>
          </cell>
          <cell r="L1089">
            <v>0</v>
          </cell>
          <cell r="M1089">
            <v>0</v>
          </cell>
          <cell r="N1089">
            <v>0</v>
          </cell>
          <cell r="O1089">
            <v>555207</v>
          </cell>
          <cell r="P1089">
            <v>0</v>
          </cell>
          <cell r="Q1089">
            <v>0</v>
          </cell>
          <cell r="R1089">
            <v>285</v>
          </cell>
          <cell r="S1089">
            <v>0</v>
          </cell>
          <cell r="T1089">
            <v>0</v>
          </cell>
          <cell r="U1089">
            <v>138801</v>
          </cell>
          <cell r="V1089">
            <v>0</v>
          </cell>
          <cell r="W1089">
            <v>0</v>
          </cell>
          <cell r="X1089">
            <v>0</v>
          </cell>
          <cell r="Y1089">
            <v>0</v>
          </cell>
          <cell r="Z1089">
            <v>555207</v>
          </cell>
          <cell r="AA1089">
            <v>555492</v>
          </cell>
          <cell r="AB1089" t="str">
            <v>ERVE</v>
          </cell>
          <cell r="AC1089">
            <v>1101</v>
          </cell>
          <cell r="AD1089">
            <v>2</v>
          </cell>
          <cell r="AE1089">
            <v>47158</v>
          </cell>
        </row>
        <row r="1090">
          <cell r="A1090" t="str">
            <v>SMA</v>
          </cell>
          <cell r="B1090">
            <v>6</v>
          </cell>
          <cell r="C1090" t="str">
            <v>DRAG</v>
          </cell>
          <cell r="D1090">
            <v>64</v>
          </cell>
          <cell r="E1090">
            <v>7</v>
          </cell>
          <cell r="F1090" t="str">
            <v>A4</v>
          </cell>
          <cell r="G1090">
            <v>20</v>
          </cell>
          <cell r="H1090">
            <v>2</v>
          </cell>
          <cell r="I1090">
            <v>24201</v>
          </cell>
          <cell r="J1090">
            <v>0</v>
          </cell>
          <cell r="K1090">
            <v>0</v>
          </cell>
          <cell r="L1090">
            <v>51</v>
          </cell>
          <cell r="M1090">
            <v>0</v>
          </cell>
          <cell r="N1090">
            <v>0</v>
          </cell>
          <cell r="O1090">
            <v>236042</v>
          </cell>
          <cell r="P1090">
            <v>33864</v>
          </cell>
          <cell r="Q1090">
            <v>2839</v>
          </cell>
          <cell r="R1090">
            <v>0</v>
          </cell>
          <cell r="S1090">
            <v>0</v>
          </cell>
          <cell r="T1090">
            <v>0</v>
          </cell>
          <cell r="U1090">
            <v>68353</v>
          </cell>
          <cell r="V1090">
            <v>0</v>
          </cell>
          <cell r="W1090">
            <v>664</v>
          </cell>
          <cell r="X1090">
            <v>0</v>
          </cell>
          <cell r="Y1090">
            <v>0</v>
          </cell>
          <cell r="Z1090">
            <v>273409</v>
          </cell>
          <cell r="AA1090">
            <v>273409</v>
          </cell>
          <cell r="AB1090" t="str">
            <v>ERVE</v>
          </cell>
          <cell r="AC1090">
            <v>1101</v>
          </cell>
          <cell r="AD1090">
            <v>2</v>
          </cell>
          <cell r="AE1090">
            <v>24201</v>
          </cell>
        </row>
        <row r="1091">
          <cell r="A1091" t="str">
            <v>SMA</v>
          </cell>
          <cell r="B1091">
            <v>6</v>
          </cell>
          <cell r="C1091" t="str">
            <v>DRAG</v>
          </cell>
          <cell r="D1091">
            <v>64</v>
          </cell>
          <cell r="E1091">
            <v>7</v>
          </cell>
          <cell r="F1091" t="str">
            <v xml:space="preserve">B </v>
          </cell>
          <cell r="G1091">
            <v>0</v>
          </cell>
          <cell r="H1091">
            <v>5</v>
          </cell>
          <cell r="I1091">
            <v>976</v>
          </cell>
          <cell r="J1091">
            <v>0</v>
          </cell>
          <cell r="K1091">
            <v>0</v>
          </cell>
          <cell r="L1091">
            <v>0</v>
          </cell>
          <cell r="M1091">
            <v>0</v>
          </cell>
          <cell r="N1091">
            <v>0</v>
          </cell>
          <cell r="O1091">
            <v>17269</v>
          </cell>
          <cell r="P1091">
            <v>0</v>
          </cell>
          <cell r="Q1091">
            <v>0</v>
          </cell>
          <cell r="R1091">
            <v>0</v>
          </cell>
          <cell r="S1091">
            <v>0</v>
          </cell>
          <cell r="T1091">
            <v>0</v>
          </cell>
          <cell r="U1091">
            <v>4317</v>
          </cell>
          <cell r="V1091">
            <v>0</v>
          </cell>
          <cell r="W1091">
            <v>0</v>
          </cell>
          <cell r="X1091">
            <v>0</v>
          </cell>
          <cell r="Y1091">
            <v>0</v>
          </cell>
          <cell r="Z1091">
            <v>17269</v>
          </cell>
          <cell r="AA1091">
            <v>17269</v>
          </cell>
          <cell r="AB1091" t="str">
            <v>ERVE</v>
          </cell>
          <cell r="AC1091">
            <v>1101</v>
          </cell>
          <cell r="AD1091">
            <v>2</v>
          </cell>
          <cell r="AE1091">
            <v>948</v>
          </cell>
        </row>
        <row r="1092">
          <cell r="A1092" t="str">
            <v>SMA</v>
          </cell>
          <cell r="B1092">
            <v>6</v>
          </cell>
          <cell r="C1092" t="str">
            <v>DRAG</v>
          </cell>
          <cell r="D1092">
            <v>64</v>
          </cell>
          <cell r="E1092">
            <v>8</v>
          </cell>
          <cell r="F1092" t="str">
            <v xml:space="preserve">B </v>
          </cell>
          <cell r="G1092">
            <v>0</v>
          </cell>
          <cell r="H1092">
            <v>1</v>
          </cell>
          <cell r="I1092">
            <v>1616</v>
          </cell>
          <cell r="J1092">
            <v>0</v>
          </cell>
          <cell r="K1092">
            <v>0</v>
          </cell>
          <cell r="L1092">
            <v>0</v>
          </cell>
          <cell r="M1092">
            <v>0</v>
          </cell>
          <cell r="N1092">
            <v>0</v>
          </cell>
          <cell r="O1092">
            <v>33643</v>
          </cell>
          <cell r="P1092">
            <v>0</v>
          </cell>
          <cell r="Q1092">
            <v>0</v>
          </cell>
          <cell r="R1092">
            <v>0</v>
          </cell>
          <cell r="S1092">
            <v>0</v>
          </cell>
          <cell r="T1092">
            <v>0</v>
          </cell>
          <cell r="U1092">
            <v>8411</v>
          </cell>
          <cell r="V1092">
            <v>0</v>
          </cell>
          <cell r="W1092">
            <v>0</v>
          </cell>
          <cell r="X1092">
            <v>0</v>
          </cell>
          <cell r="Y1092">
            <v>0</v>
          </cell>
          <cell r="Z1092">
            <v>33643</v>
          </cell>
          <cell r="AA1092">
            <v>33643</v>
          </cell>
          <cell r="AB1092" t="str">
            <v>ERVE</v>
          </cell>
          <cell r="AC1092">
            <v>1101</v>
          </cell>
          <cell r="AD1092">
            <v>2</v>
          </cell>
          <cell r="AE1092">
            <v>1616</v>
          </cell>
        </row>
        <row r="1093">
          <cell r="A1093" t="str">
            <v>SMA</v>
          </cell>
          <cell r="B1093">
            <v>6</v>
          </cell>
          <cell r="C1093" t="str">
            <v>DRAG</v>
          </cell>
          <cell r="D1093">
            <v>65</v>
          </cell>
          <cell r="E1093">
            <v>1</v>
          </cell>
          <cell r="F1093" t="str">
            <v xml:space="preserve">B </v>
          </cell>
          <cell r="G1093">
            <v>1</v>
          </cell>
          <cell r="H1093">
            <v>2074</v>
          </cell>
          <cell r="I1093">
            <v>42625</v>
          </cell>
          <cell r="J1093">
            <v>0</v>
          </cell>
          <cell r="K1093">
            <v>0</v>
          </cell>
          <cell r="L1093">
            <v>0</v>
          </cell>
          <cell r="M1093">
            <v>0</v>
          </cell>
          <cell r="N1093">
            <v>0</v>
          </cell>
          <cell r="O1093">
            <v>686521</v>
          </cell>
          <cell r="P1093">
            <v>0</v>
          </cell>
          <cell r="Q1093">
            <v>0</v>
          </cell>
          <cell r="R1093">
            <v>8947</v>
          </cell>
          <cell r="S1093">
            <v>0</v>
          </cell>
          <cell r="T1093">
            <v>63580</v>
          </cell>
          <cell r="U1093">
            <v>0</v>
          </cell>
          <cell r="V1093">
            <v>0</v>
          </cell>
          <cell r="W1093">
            <v>0</v>
          </cell>
          <cell r="X1093">
            <v>0</v>
          </cell>
          <cell r="Y1093">
            <v>37715</v>
          </cell>
          <cell r="Z1093">
            <v>686521</v>
          </cell>
          <cell r="AA1093">
            <v>796763</v>
          </cell>
          <cell r="AB1093" t="str">
            <v>ERCT</v>
          </cell>
          <cell r="AC1093">
            <v>1101</v>
          </cell>
          <cell r="AD1093">
            <v>2</v>
          </cell>
          <cell r="AE1093">
            <v>31611</v>
          </cell>
        </row>
        <row r="1094">
          <cell r="A1094" t="str">
            <v>SMA</v>
          </cell>
          <cell r="B1094">
            <v>6</v>
          </cell>
          <cell r="C1094" t="str">
            <v>DRAG</v>
          </cell>
          <cell r="D1094">
            <v>65</v>
          </cell>
          <cell r="E1094">
            <v>1</v>
          </cell>
          <cell r="F1094" t="str">
            <v xml:space="preserve">B </v>
          </cell>
          <cell r="G1094">
            <v>2</v>
          </cell>
          <cell r="H1094">
            <v>1226</v>
          </cell>
          <cell r="I1094">
            <v>50529</v>
          </cell>
          <cell r="J1094">
            <v>0</v>
          </cell>
          <cell r="K1094">
            <v>0</v>
          </cell>
          <cell r="L1094">
            <v>0</v>
          </cell>
          <cell r="M1094">
            <v>0</v>
          </cell>
          <cell r="N1094">
            <v>0</v>
          </cell>
          <cell r="O1094">
            <v>980022</v>
          </cell>
          <cell r="P1094">
            <v>0</v>
          </cell>
          <cell r="Q1094">
            <v>0</v>
          </cell>
          <cell r="R1094">
            <v>10462</v>
          </cell>
          <cell r="S1094">
            <v>0</v>
          </cell>
          <cell r="T1094">
            <v>13733</v>
          </cell>
          <cell r="U1094">
            <v>166563</v>
          </cell>
          <cell r="V1094">
            <v>94</v>
          </cell>
          <cell r="W1094">
            <v>0</v>
          </cell>
          <cell r="X1094">
            <v>0</v>
          </cell>
          <cell r="Y1094">
            <v>29195</v>
          </cell>
          <cell r="Z1094">
            <v>980022</v>
          </cell>
          <cell r="AA1094">
            <v>1033506</v>
          </cell>
          <cell r="AB1094" t="str">
            <v>ERCT</v>
          </cell>
          <cell r="AC1094">
            <v>1101</v>
          </cell>
          <cell r="AD1094">
            <v>2</v>
          </cell>
          <cell r="AE1094">
            <v>50529</v>
          </cell>
        </row>
        <row r="1095">
          <cell r="A1095" t="str">
            <v>SMA</v>
          </cell>
          <cell r="B1095">
            <v>6</v>
          </cell>
          <cell r="C1095" t="str">
            <v>DRAG</v>
          </cell>
          <cell r="D1095">
            <v>65</v>
          </cell>
          <cell r="E1095">
            <v>1</v>
          </cell>
          <cell r="F1095" t="str">
            <v xml:space="preserve">B </v>
          </cell>
          <cell r="G1095">
            <v>3</v>
          </cell>
          <cell r="H1095">
            <v>3612</v>
          </cell>
          <cell r="I1095">
            <v>262258</v>
          </cell>
          <cell r="J1095">
            <v>0</v>
          </cell>
          <cell r="K1095">
            <v>0</v>
          </cell>
          <cell r="L1095">
            <v>0</v>
          </cell>
          <cell r="M1095">
            <v>0</v>
          </cell>
          <cell r="N1095">
            <v>0</v>
          </cell>
          <cell r="O1095">
            <v>5086257</v>
          </cell>
          <cell r="P1095">
            <v>0</v>
          </cell>
          <cell r="Q1095">
            <v>0</v>
          </cell>
          <cell r="R1095">
            <v>44716</v>
          </cell>
          <cell r="S1095">
            <v>0</v>
          </cell>
          <cell r="T1095">
            <v>30916</v>
          </cell>
          <cell r="U1095">
            <v>864674</v>
          </cell>
          <cell r="V1095">
            <v>0</v>
          </cell>
          <cell r="W1095">
            <v>0</v>
          </cell>
          <cell r="X1095">
            <v>0</v>
          </cell>
          <cell r="Y1095">
            <v>160716</v>
          </cell>
          <cell r="Z1095">
            <v>5086257</v>
          </cell>
          <cell r="AA1095">
            <v>5322605</v>
          </cell>
          <cell r="AB1095" t="str">
            <v>ERCT</v>
          </cell>
          <cell r="AC1095">
            <v>1101</v>
          </cell>
          <cell r="AD1095">
            <v>2</v>
          </cell>
          <cell r="AE1095">
            <v>262031</v>
          </cell>
        </row>
        <row r="1096">
          <cell r="A1096" t="str">
            <v>SMA</v>
          </cell>
          <cell r="B1096">
            <v>6</v>
          </cell>
          <cell r="C1096" t="str">
            <v>DRAG</v>
          </cell>
          <cell r="D1096">
            <v>65</v>
          </cell>
          <cell r="E1096">
            <v>1</v>
          </cell>
          <cell r="F1096" t="str">
            <v xml:space="preserve">B </v>
          </cell>
          <cell r="G1096">
            <v>4</v>
          </cell>
          <cell r="H1096">
            <v>995</v>
          </cell>
          <cell r="I1096">
            <v>118884</v>
          </cell>
          <cell r="J1096">
            <v>0</v>
          </cell>
          <cell r="K1096">
            <v>0</v>
          </cell>
          <cell r="L1096">
            <v>0</v>
          </cell>
          <cell r="M1096">
            <v>0</v>
          </cell>
          <cell r="N1096">
            <v>0</v>
          </cell>
          <cell r="O1096">
            <v>2305955</v>
          </cell>
          <cell r="P1096">
            <v>0</v>
          </cell>
          <cell r="Q1096">
            <v>0</v>
          </cell>
          <cell r="R1096">
            <v>27211</v>
          </cell>
          <cell r="S1096">
            <v>0</v>
          </cell>
          <cell r="T1096">
            <v>19759</v>
          </cell>
          <cell r="U1096">
            <v>392029</v>
          </cell>
          <cell r="V1096">
            <v>0</v>
          </cell>
          <cell r="W1096">
            <v>0</v>
          </cell>
          <cell r="X1096">
            <v>0</v>
          </cell>
          <cell r="Y1096">
            <v>70174</v>
          </cell>
          <cell r="Z1096">
            <v>2305955</v>
          </cell>
          <cell r="AA1096">
            <v>2423099</v>
          </cell>
          <cell r="AB1096" t="str">
            <v>ERCT</v>
          </cell>
          <cell r="AC1096">
            <v>1101</v>
          </cell>
          <cell r="AD1096">
            <v>2</v>
          </cell>
          <cell r="AE1096">
            <v>118884</v>
          </cell>
        </row>
        <row r="1097">
          <cell r="A1097" t="str">
            <v>SMA</v>
          </cell>
          <cell r="B1097">
            <v>6</v>
          </cell>
          <cell r="C1097" t="str">
            <v>DRAG</v>
          </cell>
          <cell r="D1097">
            <v>65</v>
          </cell>
          <cell r="E1097">
            <v>1</v>
          </cell>
          <cell r="F1097" t="str">
            <v xml:space="preserve">B </v>
          </cell>
          <cell r="G1097">
            <v>5</v>
          </cell>
          <cell r="H1097">
            <v>301</v>
          </cell>
          <cell r="I1097">
            <v>51123</v>
          </cell>
          <cell r="J1097">
            <v>0</v>
          </cell>
          <cell r="K1097">
            <v>0</v>
          </cell>
          <cell r="L1097">
            <v>0</v>
          </cell>
          <cell r="M1097">
            <v>0</v>
          </cell>
          <cell r="N1097">
            <v>0</v>
          </cell>
          <cell r="O1097">
            <v>991557</v>
          </cell>
          <cell r="P1097">
            <v>0</v>
          </cell>
          <cell r="Q1097">
            <v>0</v>
          </cell>
          <cell r="R1097">
            <v>12484</v>
          </cell>
          <cell r="S1097">
            <v>0</v>
          </cell>
          <cell r="T1097">
            <v>5155</v>
          </cell>
          <cell r="U1097">
            <v>168574</v>
          </cell>
          <cell r="V1097">
            <v>0</v>
          </cell>
          <cell r="W1097">
            <v>0</v>
          </cell>
          <cell r="X1097">
            <v>0</v>
          </cell>
          <cell r="Y1097">
            <v>25963</v>
          </cell>
          <cell r="Z1097">
            <v>991557</v>
          </cell>
          <cell r="AA1097">
            <v>1035159</v>
          </cell>
          <cell r="AB1097" t="str">
            <v>ERCT</v>
          </cell>
          <cell r="AC1097">
            <v>1101</v>
          </cell>
          <cell r="AD1097">
            <v>2</v>
          </cell>
          <cell r="AE1097">
            <v>51123</v>
          </cell>
        </row>
        <row r="1098">
          <cell r="A1098" t="str">
            <v>SMA</v>
          </cell>
          <cell r="B1098">
            <v>6</v>
          </cell>
          <cell r="C1098" t="str">
            <v>DRAG</v>
          </cell>
          <cell r="D1098">
            <v>65</v>
          </cell>
          <cell r="E1098">
            <v>1</v>
          </cell>
          <cell r="F1098" t="str">
            <v xml:space="preserve">B </v>
          </cell>
          <cell r="G1098">
            <v>6</v>
          </cell>
          <cell r="H1098">
            <v>175</v>
          </cell>
          <cell r="I1098">
            <v>41813</v>
          </cell>
          <cell r="J1098">
            <v>0</v>
          </cell>
          <cell r="K1098">
            <v>0</v>
          </cell>
          <cell r="L1098">
            <v>0</v>
          </cell>
          <cell r="M1098">
            <v>0</v>
          </cell>
          <cell r="N1098">
            <v>0</v>
          </cell>
          <cell r="O1098">
            <v>811023</v>
          </cell>
          <cell r="P1098">
            <v>0</v>
          </cell>
          <cell r="Q1098">
            <v>0</v>
          </cell>
          <cell r="R1098">
            <v>11016</v>
          </cell>
          <cell r="S1098">
            <v>0</v>
          </cell>
          <cell r="T1098">
            <v>3342</v>
          </cell>
          <cell r="U1098">
            <v>137914</v>
          </cell>
          <cell r="V1098">
            <v>0</v>
          </cell>
          <cell r="W1098">
            <v>0</v>
          </cell>
          <cell r="X1098">
            <v>0</v>
          </cell>
          <cell r="Y1098">
            <v>19255</v>
          </cell>
          <cell r="Z1098">
            <v>811023</v>
          </cell>
          <cell r="AA1098">
            <v>844636</v>
          </cell>
          <cell r="AB1098" t="str">
            <v>ERCT</v>
          </cell>
          <cell r="AC1098">
            <v>1101</v>
          </cell>
          <cell r="AD1098">
            <v>2</v>
          </cell>
          <cell r="AE1098">
            <v>41813</v>
          </cell>
        </row>
        <row r="1099">
          <cell r="A1099" t="str">
            <v>SMA</v>
          </cell>
          <cell r="B1099">
            <v>6</v>
          </cell>
          <cell r="C1099" t="str">
            <v>DRAG</v>
          </cell>
          <cell r="D1099">
            <v>65</v>
          </cell>
          <cell r="E1099">
            <v>1</v>
          </cell>
          <cell r="F1099" t="str">
            <v xml:space="preserve">B </v>
          </cell>
          <cell r="G1099">
            <v>7</v>
          </cell>
          <cell r="H1099">
            <v>37</v>
          </cell>
          <cell r="I1099">
            <v>12000</v>
          </cell>
          <cell r="J1099">
            <v>0</v>
          </cell>
          <cell r="K1099">
            <v>0</v>
          </cell>
          <cell r="L1099">
            <v>0</v>
          </cell>
          <cell r="M1099">
            <v>0</v>
          </cell>
          <cell r="N1099">
            <v>0</v>
          </cell>
          <cell r="O1099">
            <v>241497</v>
          </cell>
          <cell r="P1099">
            <v>0</v>
          </cell>
          <cell r="Q1099">
            <v>0</v>
          </cell>
          <cell r="R1099">
            <v>2823</v>
          </cell>
          <cell r="S1099">
            <v>0</v>
          </cell>
          <cell r="T1099">
            <v>142</v>
          </cell>
          <cell r="U1099">
            <v>48315</v>
          </cell>
          <cell r="V1099">
            <v>0</v>
          </cell>
          <cell r="W1099">
            <v>0</v>
          </cell>
          <cell r="X1099">
            <v>0</v>
          </cell>
          <cell r="Y1099">
            <v>5749</v>
          </cell>
          <cell r="Z1099">
            <v>241497</v>
          </cell>
          <cell r="AA1099">
            <v>250211</v>
          </cell>
          <cell r="AB1099" t="str">
            <v>ERCT</v>
          </cell>
          <cell r="AC1099">
            <v>1101</v>
          </cell>
          <cell r="AD1099">
            <v>2</v>
          </cell>
          <cell r="AE1099">
            <v>12000</v>
          </cell>
        </row>
        <row r="1100">
          <cell r="A1100" t="str">
            <v>SMA</v>
          </cell>
          <cell r="B1100">
            <v>6</v>
          </cell>
          <cell r="C1100" t="str">
            <v>DRAG</v>
          </cell>
          <cell r="D1100">
            <v>65</v>
          </cell>
          <cell r="E1100">
            <v>1</v>
          </cell>
          <cell r="F1100" t="str">
            <v xml:space="preserve">B </v>
          </cell>
          <cell r="G1100">
            <v>8</v>
          </cell>
          <cell r="H1100">
            <v>10</v>
          </cell>
          <cell r="I1100">
            <v>4349</v>
          </cell>
          <cell r="J1100">
            <v>0</v>
          </cell>
          <cell r="K1100">
            <v>0</v>
          </cell>
          <cell r="L1100">
            <v>0</v>
          </cell>
          <cell r="M1100">
            <v>0</v>
          </cell>
          <cell r="N1100">
            <v>0</v>
          </cell>
          <cell r="O1100">
            <v>87514</v>
          </cell>
          <cell r="P1100">
            <v>0</v>
          </cell>
          <cell r="Q1100">
            <v>0</v>
          </cell>
          <cell r="R1100">
            <v>1336</v>
          </cell>
          <cell r="S1100">
            <v>0</v>
          </cell>
          <cell r="T1100">
            <v>4880</v>
          </cell>
          <cell r="U1100">
            <v>17506</v>
          </cell>
          <cell r="V1100">
            <v>0</v>
          </cell>
          <cell r="W1100">
            <v>0</v>
          </cell>
          <cell r="X1100">
            <v>0</v>
          </cell>
          <cell r="Y1100">
            <v>1402</v>
          </cell>
          <cell r="Z1100">
            <v>87514</v>
          </cell>
          <cell r="AA1100">
            <v>95132</v>
          </cell>
          <cell r="AB1100" t="str">
            <v>ERCT</v>
          </cell>
          <cell r="AC1100">
            <v>1101</v>
          </cell>
          <cell r="AD1100">
            <v>2</v>
          </cell>
          <cell r="AE1100">
            <v>4349</v>
          </cell>
        </row>
        <row r="1101">
          <cell r="A1101" t="str">
            <v>SMA</v>
          </cell>
          <cell r="B1101">
            <v>6</v>
          </cell>
          <cell r="C1101" t="str">
            <v>DRAG</v>
          </cell>
          <cell r="D1101">
            <v>65</v>
          </cell>
          <cell r="E1101">
            <v>1</v>
          </cell>
          <cell r="F1101" t="str">
            <v xml:space="preserve">B </v>
          </cell>
          <cell r="G1101">
            <v>9</v>
          </cell>
          <cell r="H1101">
            <v>12</v>
          </cell>
          <cell r="I1101">
            <v>7349</v>
          </cell>
          <cell r="J1101">
            <v>0</v>
          </cell>
          <cell r="K1101">
            <v>0</v>
          </cell>
          <cell r="L1101">
            <v>0</v>
          </cell>
          <cell r="M1101">
            <v>0</v>
          </cell>
          <cell r="N1101">
            <v>0</v>
          </cell>
          <cell r="O1101">
            <v>157731</v>
          </cell>
          <cell r="P1101">
            <v>0</v>
          </cell>
          <cell r="Q1101">
            <v>0</v>
          </cell>
          <cell r="R1101">
            <v>2757</v>
          </cell>
          <cell r="S1101">
            <v>0</v>
          </cell>
          <cell r="T1101">
            <v>9827</v>
          </cell>
          <cell r="U1101">
            <v>39444</v>
          </cell>
          <cell r="V1101">
            <v>0</v>
          </cell>
          <cell r="W1101">
            <v>0</v>
          </cell>
          <cell r="X1101">
            <v>0</v>
          </cell>
          <cell r="Y1101">
            <v>2851</v>
          </cell>
          <cell r="Z1101">
            <v>157731</v>
          </cell>
          <cell r="AA1101">
            <v>173166</v>
          </cell>
          <cell r="AB1101" t="str">
            <v>ERCT</v>
          </cell>
          <cell r="AC1101">
            <v>1101</v>
          </cell>
          <cell r="AD1101">
            <v>2</v>
          </cell>
          <cell r="AE1101">
            <v>7349</v>
          </cell>
        </row>
        <row r="1102">
          <cell r="A1102" t="str">
            <v>SMA</v>
          </cell>
          <cell r="B1102">
            <v>6</v>
          </cell>
          <cell r="C1102" t="str">
            <v>DRAG</v>
          </cell>
          <cell r="D1102">
            <v>65</v>
          </cell>
          <cell r="E1102">
            <v>1</v>
          </cell>
          <cell r="F1102" t="str">
            <v xml:space="preserve">B </v>
          </cell>
          <cell r="G1102">
            <v>10</v>
          </cell>
          <cell r="H1102">
            <v>7</v>
          </cell>
          <cell r="I1102">
            <v>17582</v>
          </cell>
          <cell r="J1102">
            <v>0</v>
          </cell>
          <cell r="K1102">
            <v>0</v>
          </cell>
          <cell r="L1102">
            <v>0</v>
          </cell>
          <cell r="M1102">
            <v>0</v>
          </cell>
          <cell r="N1102">
            <v>0</v>
          </cell>
          <cell r="O1102">
            <v>377323</v>
          </cell>
          <cell r="P1102">
            <v>0</v>
          </cell>
          <cell r="Q1102">
            <v>0</v>
          </cell>
          <cell r="R1102">
            <v>2247</v>
          </cell>
          <cell r="S1102">
            <v>0</v>
          </cell>
          <cell r="T1102">
            <v>1160</v>
          </cell>
          <cell r="U1102">
            <v>94334</v>
          </cell>
          <cell r="V1102">
            <v>0</v>
          </cell>
          <cell r="W1102">
            <v>0</v>
          </cell>
          <cell r="X1102">
            <v>0</v>
          </cell>
          <cell r="Y1102">
            <v>1800</v>
          </cell>
          <cell r="Z1102">
            <v>377323</v>
          </cell>
          <cell r="AA1102">
            <v>382530</v>
          </cell>
          <cell r="AB1102" t="str">
            <v>ERCT</v>
          </cell>
          <cell r="AC1102">
            <v>1101</v>
          </cell>
          <cell r="AD1102">
            <v>2</v>
          </cell>
          <cell r="AE1102">
            <v>17582</v>
          </cell>
        </row>
        <row r="1103">
          <cell r="A1103" t="str">
            <v>SMA</v>
          </cell>
          <cell r="B1103">
            <v>6</v>
          </cell>
          <cell r="C1103" t="str">
            <v>DRAG</v>
          </cell>
          <cell r="D1103">
            <v>65</v>
          </cell>
          <cell r="E1103">
            <v>1</v>
          </cell>
          <cell r="F1103" t="str">
            <v xml:space="preserve">B </v>
          </cell>
          <cell r="G1103">
            <v>11</v>
          </cell>
          <cell r="H1103">
            <v>4793</v>
          </cell>
          <cell r="I1103">
            <v>103241</v>
          </cell>
          <cell r="J1103">
            <v>0</v>
          </cell>
          <cell r="K1103">
            <v>0</v>
          </cell>
          <cell r="L1103">
            <v>0</v>
          </cell>
          <cell r="M1103">
            <v>0</v>
          </cell>
          <cell r="N1103">
            <v>0</v>
          </cell>
          <cell r="O1103">
            <v>582140</v>
          </cell>
          <cell r="P1103">
            <v>0</v>
          </cell>
          <cell r="Q1103">
            <v>0</v>
          </cell>
          <cell r="R1103">
            <v>7244</v>
          </cell>
          <cell r="S1103">
            <v>0</v>
          </cell>
          <cell r="T1103">
            <v>25733</v>
          </cell>
          <cell r="U1103">
            <v>0</v>
          </cell>
          <cell r="V1103">
            <v>94</v>
          </cell>
          <cell r="W1103">
            <v>0</v>
          </cell>
          <cell r="X1103">
            <v>0</v>
          </cell>
          <cell r="Y1103">
            <v>73388</v>
          </cell>
          <cell r="Z1103">
            <v>582140</v>
          </cell>
          <cell r="AA1103">
            <v>688599</v>
          </cell>
          <cell r="AB1103" t="str">
            <v>ERCT</v>
          </cell>
          <cell r="AC1103">
            <v>1101</v>
          </cell>
          <cell r="AD1103">
            <v>2</v>
          </cell>
          <cell r="AE1103">
            <v>77026</v>
          </cell>
        </row>
        <row r="1104">
          <cell r="A1104" t="str">
            <v>SMA</v>
          </cell>
          <cell r="B1104">
            <v>6</v>
          </cell>
          <cell r="C1104" t="str">
            <v>DRAG</v>
          </cell>
          <cell r="D1104">
            <v>65</v>
          </cell>
          <cell r="E1104">
            <v>1</v>
          </cell>
          <cell r="F1104" t="str">
            <v xml:space="preserve">B </v>
          </cell>
          <cell r="G1104">
            <v>12</v>
          </cell>
          <cell r="H1104">
            <v>4507</v>
          </cell>
          <cell r="I1104">
            <v>257265</v>
          </cell>
          <cell r="J1104">
            <v>0</v>
          </cell>
          <cell r="K1104">
            <v>0</v>
          </cell>
          <cell r="L1104">
            <v>0</v>
          </cell>
          <cell r="M1104">
            <v>0</v>
          </cell>
          <cell r="N1104">
            <v>0</v>
          </cell>
          <cell r="O1104">
            <v>2339915</v>
          </cell>
          <cell r="P1104">
            <v>0</v>
          </cell>
          <cell r="Q1104">
            <v>0</v>
          </cell>
          <cell r="R1104">
            <v>23279</v>
          </cell>
          <cell r="S1104">
            <v>0</v>
          </cell>
          <cell r="T1104">
            <v>20695</v>
          </cell>
          <cell r="U1104">
            <v>397961</v>
          </cell>
          <cell r="V1104">
            <v>94</v>
          </cell>
          <cell r="W1104">
            <v>0</v>
          </cell>
          <cell r="X1104">
            <v>0</v>
          </cell>
          <cell r="Y1104">
            <v>163003</v>
          </cell>
          <cell r="Z1104">
            <v>2339915</v>
          </cell>
          <cell r="AA1104">
            <v>2546986</v>
          </cell>
          <cell r="AB1104" t="str">
            <v>ERCT</v>
          </cell>
          <cell r="AC1104">
            <v>1101</v>
          </cell>
          <cell r="AD1104">
            <v>2</v>
          </cell>
          <cell r="AE1104">
            <v>257265</v>
          </cell>
        </row>
        <row r="1105">
          <cell r="A1105" t="str">
            <v>SMA</v>
          </cell>
          <cell r="B1105">
            <v>6</v>
          </cell>
          <cell r="C1105" t="str">
            <v>DRAG</v>
          </cell>
          <cell r="D1105">
            <v>65</v>
          </cell>
          <cell r="E1105">
            <v>1</v>
          </cell>
          <cell r="F1105" t="str">
            <v xml:space="preserve">B </v>
          </cell>
          <cell r="G1105">
            <v>13</v>
          </cell>
          <cell r="H1105">
            <v>236</v>
          </cell>
          <cell r="I1105">
            <v>26984</v>
          </cell>
          <cell r="J1105">
            <v>0</v>
          </cell>
          <cell r="K1105">
            <v>0</v>
          </cell>
          <cell r="L1105">
            <v>0</v>
          </cell>
          <cell r="M1105">
            <v>0</v>
          </cell>
          <cell r="N1105">
            <v>0</v>
          </cell>
          <cell r="O1105">
            <v>313303</v>
          </cell>
          <cell r="P1105">
            <v>0</v>
          </cell>
          <cell r="Q1105">
            <v>0</v>
          </cell>
          <cell r="R1105">
            <v>3703</v>
          </cell>
          <cell r="S1105">
            <v>0</v>
          </cell>
          <cell r="T1105">
            <v>5694</v>
          </cell>
          <cell r="U1105">
            <v>53278</v>
          </cell>
          <cell r="V1105">
            <v>0</v>
          </cell>
          <cell r="W1105">
            <v>0</v>
          </cell>
          <cell r="X1105">
            <v>0</v>
          </cell>
          <cell r="Y1105">
            <v>18662</v>
          </cell>
          <cell r="Z1105">
            <v>313303</v>
          </cell>
          <cell r="AA1105">
            <v>341362</v>
          </cell>
          <cell r="AB1105" t="str">
            <v>ERCT</v>
          </cell>
          <cell r="AC1105">
            <v>1101</v>
          </cell>
          <cell r="AD1105">
            <v>2</v>
          </cell>
          <cell r="AE1105">
            <v>26984</v>
          </cell>
        </row>
        <row r="1106">
          <cell r="A1106" t="str">
            <v>SMA</v>
          </cell>
          <cell r="B1106">
            <v>6</v>
          </cell>
          <cell r="C1106" t="str">
            <v>DRAG</v>
          </cell>
          <cell r="D1106">
            <v>65</v>
          </cell>
          <cell r="E1106">
            <v>1</v>
          </cell>
          <cell r="F1106" t="str">
            <v xml:space="preserve">B </v>
          </cell>
          <cell r="G1106">
            <v>14</v>
          </cell>
          <cell r="H1106">
            <v>14</v>
          </cell>
          <cell r="I1106">
            <v>1934</v>
          </cell>
          <cell r="J1106">
            <v>0</v>
          </cell>
          <cell r="K1106">
            <v>0</v>
          </cell>
          <cell r="L1106">
            <v>0</v>
          </cell>
          <cell r="M1106">
            <v>0</v>
          </cell>
          <cell r="N1106">
            <v>0</v>
          </cell>
          <cell r="O1106">
            <v>24519</v>
          </cell>
          <cell r="P1106">
            <v>0</v>
          </cell>
          <cell r="Q1106">
            <v>0</v>
          </cell>
          <cell r="R1106">
            <v>207</v>
          </cell>
          <cell r="S1106">
            <v>0</v>
          </cell>
          <cell r="T1106">
            <v>295</v>
          </cell>
          <cell r="U1106">
            <v>4169</v>
          </cell>
          <cell r="V1106">
            <v>0</v>
          </cell>
          <cell r="W1106">
            <v>0</v>
          </cell>
          <cell r="X1106">
            <v>0</v>
          </cell>
          <cell r="Y1106">
            <v>1486</v>
          </cell>
          <cell r="Z1106">
            <v>24519</v>
          </cell>
          <cell r="AA1106">
            <v>26507</v>
          </cell>
          <cell r="AB1106" t="str">
            <v>ERCT</v>
          </cell>
          <cell r="AC1106">
            <v>1101</v>
          </cell>
          <cell r="AD1106">
            <v>2</v>
          </cell>
          <cell r="AE1106">
            <v>1934</v>
          </cell>
        </row>
        <row r="1107">
          <cell r="A1107" t="str">
            <v>SMA</v>
          </cell>
          <cell r="B1107">
            <v>6</v>
          </cell>
          <cell r="C1107" t="str">
            <v>DRAG</v>
          </cell>
          <cell r="D1107">
            <v>65</v>
          </cell>
          <cell r="E1107">
            <v>1</v>
          </cell>
          <cell r="F1107" t="str">
            <v xml:space="preserve">B </v>
          </cell>
          <cell r="G1107">
            <v>15</v>
          </cell>
          <cell r="H1107">
            <v>9</v>
          </cell>
          <cell r="I1107">
            <v>777</v>
          </cell>
          <cell r="J1107">
            <v>0</v>
          </cell>
          <cell r="K1107">
            <v>0</v>
          </cell>
          <cell r="L1107">
            <v>0</v>
          </cell>
          <cell r="M1107">
            <v>0</v>
          </cell>
          <cell r="N1107">
            <v>0</v>
          </cell>
          <cell r="O1107">
            <v>9708</v>
          </cell>
          <cell r="P1107">
            <v>0</v>
          </cell>
          <cell r="Q1107">
            <v>0</v>
          </cell>
          <cell r="R1107">
            <v>665</v>
          </cell>
          <cell r="S1107">
            <v>0</v>
          </cell>
          <cell r="T1107">
            <v>0</v>
          </cell>
          <cell r="U1107">
            <v>1397</v>
          </cell>
          <cell r="V1107">
            <v>0</v>
          </cell>
          <cell r="W1107">
            <v>0</v>
          </cell>
          <cell r="X1107">
            <v>0</v>
          </cell>
          <cell r="Y1107">
            <v>397</v>
          </cell>
          <cell r="Z1107">
            <v>9708</v>
          </cell>
          <cell r="AA1107">
            <v>10770</v>
          </cell>
          <cell r="AB1107" t="str">
            <v>ERCT</v>
          </cell>
          <cell r="AC1107">
            <v>1101</v>
          </cell>
          <cell r="AD1107">
            <v>2</v>
          </cell>
          <cell r="AE1107">
            <v>777</v>
          </cell>
        </row>
        <row r="1108">
          <cell r="A1108" t="str">
            <v>SMA</v>
          </cell>
          <cell r="B1108">
            <v>6</v>
          </cell>
          <cell r="C1108" t="str">
            <v>DRAG</v>
          </cell>
          <cell r="D1108">
            <v>65</v>
          </cell>
          <cell r="E1108">
            <v>2</v>
          </cell>
          <cell r="F1108" t="str">
            <v>A4</v>
          </cell>
          <cell r="G1108">
            <v>22</v>
          </cell>
          <cell r="H1108">
            <v>1</v>
          </cell>
          <cell r="I1108">
            <v>480162</v>
          </cell>
          <cell r="J1108">
            <v>31237</v>
          </cell>
          <cell r="K1108">
            <v>448925</v>
          </cell>
          <cell r="L1108">
            <v>2154</v>
          </cell>
          <cell r="M1108">
            <v>1094</v>
          </cell>
          <cell r="N1108">
            <v>1060</v>
          </cell>
          <cell r="O1108">
            <v>3323140</v>
          </cell>
          <cell r="P1108">
            <v>2950496</v>
          </cell>
          <cell r="Q1108">
            <v>0</v>
          </cell>
          <cell r="R1108">
            <v>0</v>
          </cell>
          <cell r="S1108">
            <v>0</v>
          </cell>
          <cell r="T1108">
            <v>0</v>
          </cell>
          <cell r="U1108">
            <v>1568409</v>
          </cell>
          <cell r="V1108">
            <v>0</v>
          </cell>
          <cell r="W1108">
            <v>0</v>
          </cell>
          <cell r="X1108">
            <v>0</v>
          </cell>
          <cell r="Y1108">
            <v>0</v>
          </cell>
          <cell r="Z1108">
            <v>6273636</v>
          </cell>
          <cell r="AA1108">
            <v>6273636</v>
          </cell>
          <cell r="AB1108" t="str">
            <v>ERCT</v>
          </cell>
          <cell r="AC1108">
            <v>1101</v>
          </cell>
          <cell r="AD1108">
            <v>2</v>
          </cell>
          <cell r="AE1108">
            <v>480162</v>
          </cell>
        </row>
        <row r="1109">
          <cell r="A1109" t="str">
            <v>SMA</v>
          </cell>
          <cell r="B1109">
            <v>6</v>
          </cell>
          <cell r="C1109" t="str">
            <v>DRAG</v>
          </cell>
          <cell r="D1109">
            <v>65</v>
          </cell>
          <cell r="E1109">
            <v>2</v>
          </cell>
          <cell r="F1109" t="str">
            <v>A4</v>
          </cell>
          <cell r="G1109">
            <v>21</v>
          </cell>
          <cell r="H1109">
            <v>1</v>
          </cell>
          <cell r="I1109">
            <v>22073</v>
          </cell>
          <cell r="J1109">
            <v>1888</v>
          </cell>
          <cell r="K1109">
            <v>20185</v>
          </cell>
          <cell r="L1109">
            <v>203</v>
          </cell>
          <cell r="M1109">
            <v>203</v>
          </cell>
          <cell r="N1109">
            <v>0</v>
          </cell>
          <cell r="O1109">
            <v>246400</v>
          </cell>
          <cell r="P1109">
            <v>140205</v>
          </cell>
          <cell r="Q1109">
            <v>575</v>
          </cell>
          <cell r="R1109">
            <v>10636</v>
          </cell>
          <cell r="S1109">
            <v>0</v>
          </cell>
          <cell r="T1109">
            <v>0</v>
          </cell>
          <cell r="U1109">
            <v>96795</v>
          </cell>
          <cell r="V1109">
            <v>0</v>
          </cell>
          <cell r="W1109">
            <v>0</v>
          </cell>
          <cell r="X1109">
            <v>0</v>
          </cell>
          <cell r="Y1109">
            <v>47</v>
          </cell>
          <cell r="Z1109">
            <v>387180</v>
          </cell>
          <cell r="AA1109">
            <v>397863</v>
          </cell>
          <cell r="AB1109" t="str">
            <v>ERCT</v>
          </cell>
          <cell r="AC1109">
            <v>1101</v>
          </cell>
          <cell r="AD1109">
            <v>2</v>
          </cell>
          <cell r="AE1109">
            <v>22073</v>
          </cell>
        </row>
        <row r="1110">
          <cell r="A1110" t="str">
            <v>SMA</v>
          </cell>
          <cell r="B1110">
            <v>6</v>
          </cell>
          <cell r="C1110" t="str">
            <v>DRAG</v>
          </cell>
          <cell r="D1110">
            <v>65</v>
          </cell>
          <cell r="E1110">
            <v>2</v>
          </cell>
          <cell r="F1110" t="str">
            <v xml:space="preserve">B </v>
          </cell>
          <cell r="G1110">
            <v>0</v>
          </cell>
          <cell r="H1110">
            <v>69</v>
          </cell>
          <cell r="I1110">
            <v>32986</v>
          </cell>
          <cell r="J1110">
            <v>0</v>
          </cell>
          <cell r="K1110">
            <v>0</v>
          </cell>
          <cell r="L1110">
            <v>0</v>
          </cell>
          <cell r="M1110">
            <v>0</v>
          </cell>
          <cell r="N1110">
            <v>0</v>
          </cell>
          <cell r="O1110">
            <v>686707</v>
          </cell>
          <cell r="P1110">
            <v>0</v>
          </cell>
          <cell r="Q1110">
            <v>0</v>
          </cell>
          <cell r="R1110">
            <v>9213</v>
          </cell>
          <cell r="S1110">
            <v>0</v>
          </cell>
          <cell r="T1110">
            <v>20379</v>
          </cell>
          <cell r="U1110">
            <v>170416</v>
          </cell>
          <cell r="V1110">
            <v>0</v>
          </cell>
          <cell r="W1110">
            <v>0</v>
          </cell>
          <cell r="X1110">
            <v>0</v>
          </cell>
          <cell r="Y1110">
            <v>4489</v>
          </cell>
          <cell r="Z1110">
            <v>686707</v>
          </cell>
          <cell r="AA1110">
            <v>720788</v>
          </cell>
          <cell r="AB1110" t="str">
            <v>ERCT</v>
          </cell>
          <cell r="AC1110">
            <v>1101</v>
          </cell>
          <cell r="AD1110">
            <v>2</v>
          </cell>
          <cell r="AE1110">
            <v>31966</v>
          </cell>
        </row>
        <row r="1111">
          <cell r="A1111" t="str">
            <v>SMA</v>
          </cell>
          <cell r="B1111">
            <v>6</v>
          </cell>
          <cell r="C1111" t="str">
            <v>DRAG</v>
          </cell>
          <cell r="D1111">
            <v>65</v>
          </cell>
          <cell r="E1111">
            <v>3</v>
          </cell>
          <cell r="F1111" t="str">
            <v>A4</v>
          </cell>
          <cell r="G1111">
            <v>20</v>
          </cell>
          <cell r="H1111">
            <v>3</v>
          </cell>
          <cell r="I1111">
            <v>16237</v>
          </cell>
          <cell r="J1111">
            <v>0</v>
          </cell>
          <cell r="K1111">
            <v>0</v>
          </cell>
          <cell r="L1111">
            <v>106</v>
          </cell>
          <cell r="M1111">
            <v>0</v>
          </cell>
          <cell r="N1111">
            <v>0</v>
          </cell>
          <cell r="O1111">
            <v>186314</v>
          </cell>
          <cell r="P1111">
            <v>82962</v>
          </cell>
          <cell r="Q1111">
            <v>53724</v>
          </cell>
          <cell r="R1111">
            <v>1744</v>
          </cell>
          <cell r="S1111">
            <v>0</v>
          </cell>
          <cell r="T1111">
            <v>0</v>
          </cell>
          <cell r="U1111">
            <v>85446</v>
          </cell>
          <cell r="V1111">
            <v>0</v>
          </cell>
          <cell r="W1111">
            <v>18784</v>
          </cell>
          <cell r="X1111">
            <v>0</v>
          </cell>
          <cell r="Y1111">
            <v>3506</v>
          </cell>
          <cell r="Z1111">
            <v>341784</v>
          </cell>
          <cell r="AA1111">
            <v>347034</v>
          </cell>
          <cell r="AB1111" t="str">
            <v>ERCT</v>
          </cell>
          <cell r="AC1111">
            <v>1101</v>
          </cell>
          <cell r="AD1111">
            <v>2</v>
          </cell>
          <cell r="AE1111">
            <v>16237</v>
          </cell>
        </row>
        <row r="1112">
          <cell r="A1112" t="str">
            <v>SMA</v>
          </cell>
          <cell r="B1112">
            <v>6</v>
          </cell>
          <cell r="C1112" t="str">
            <v>DRAG</v>
          </cell>
          <cell r="D1112">
            <v>65</v>
          </cell>
          <cell r="E1112">
            <v>3</v>
          </cell>
          <cell r="F1112" t="str">
            <v xml:space="preserve">B </v>
          </cell>
          <cell r="G1112">
            <v>0</v>
          </cell>
          <cell r="H1112">
            <v>912</v>
          </cell>
          <cell r="I1112">
            <v>161171</v>
          </cell>
          <cell r="J1112">
            <v>0</v>
          </cell>
          <cell r="K1112">
            <v>0</v>
          </cell>
          <cell r="L1112">
            <v>0</v>
          </cell>
          <cell r="M1112">
            <v>0</v>
          </cell>
          <cell r="N1112">
            <v>0</v>
          </cell>
          <cell r="O1112">
            <v>3356261</v>
          </cell>
          <cell r="P1112">
            <v>0</v>
          </cell>
          <cell r="Q1112">
            <v>0</v>
          </cell>
          <cell r="R1112">
            <v>44479</v>
          </cell>
          <cell r="S1112">
            <v>0</v>
          </cell>
          <cell r="T1112">
            <v>80215</v>
          </cell>
          <cell r="U1112">
            <v>816480</v>
          </cell>
          <cell r="V1112">
            <v>0</v>
          </cell>
          <cell r="W1112">
            <v>0</v>
          </cell>
          <cell r="X1112">
            <v>0</v>
          </cell>
          <cell r="Y1112">
            <v>57221</v>
          </cell>
          <cell r="Z1112">
            <v>3356261</v>
          </cell>
          <cell r="AA1112">
            <v>3538176</v>
          </cell>
          <cell r="AB1112" t="str">
            <v>ERCT</v>
          </cell>
          <cell r="AC1112">
            <v>1101</v>
          </cell>
          <cell r="AD1112">
            <v>2</v>
          </cell>
          <cell r="AE1112">
            <v>154825</v>
          </cell>
        </row>
        <row r="1113">
          <cell r="A1113" t="str">
            <v>SMA</v>
          </cell>
          <cell r="B1113">
            <v>6</v>
          </cell>
          <cell r="C1113" t="str">
            <v>DRAG</v>
          </cell>
          <cell r="D1113">
            <v>65</v>
          </cell>
          <cell r="E1113">
            <v>4</v>
          </cell>
          <cell r="F1113" t="str">
            <v xml:space="preserve">B </v>
          </cell>
          <cell r="G1113">
            <v>0</v>
          </cell>
          <cell r="H1113">
            <v>226</v>
          </cell>
          <cell r="I1113">
            <v>93229</v>
          </cell>
          <cell r="J1113">
            <v>0</v>
          </cell>
          <cell r="K1113">
            <v>0</v>
          </cell>
          <cell r="L1113">
            <v>0</v>
          </cell>
          <cell r="M1113">
            <v>0</v>
          </cell>
          <cell r="N1113">
            <v>0</v>
          </cell>
          <cell r="O1113">
            <v>917372</v>
          </cell>
          <cell r="P1113">
            <v>0</v>
          </cell>
          <cell r="Q1113">
            <v>0</v>
          </cell>
          <cell r="R1113">
            <v>0</v>
          </cell>
          <cell r="S1113">
            <v>0</v>
          </cell>
          <cell r="T1113">
            <v>9787</v>
          </cell>
          <cell r="U1113">
            <v>0</v>
          </cell>
          <cell r="V1113">
            <v>2830</v>
          </cell>
          <cell r="W1113">
            <v>0</v>
          </cell>
          <cell r="X1113">
            <v>0</v>
          </cell>
          <cell r="Y1113">
            <v>0</v>
          </cell>
          <cell r="Z1113">
            <v>917372</v>
          </cell>
          <cell r="AA1113">
            <v>929989</v>
          </cell>
          <cell r="AB1113" t="str">
            <v>ERCT</v>
          </cell>
          <cell r="AC1113">
            <v>1101</v>
          </cell>
          <cell r="AD1113">
            <v>2</v>
          </cell>
          <cell r="AE1113">
            <v>89883</v>
          </cell>
        </row>
        <row r="1114">
          <cell r="A1114" t="str">
            <v>SMA</v>
          </cell>
          <cell r="B1114">
            <v>6</v>
          </cell>
          <cell r="C1114" t="str">
            <v>DRAG</v>
          </cell>
          <cell r="D1114">
            <v>65</v>
          </cell>
          <cell r="E1114">
            <v>5</v>
          </cell>
          <cell r="F1114" t="str">
            <v xml:space="preserve">B </v>
          </cell>
          <cell r="G1114">
            <v>0</v>
          </cell>
          <cell r="H1114">
            <v>302</v>
          </cell>
          <cell r="I1114">
            <v>91793</v>
          </cell>
          <cell r="J1114">
            <v>0</v>
          </cell>
          <cell r="K1114">
            <v>0</v>
          </cell>
          <cell r="L1114">
            <v>0</v>
          </cell>
          <cell r="M1114">
            <v>0</v>
          </cell>
          <cell r="N1114">
            <v>0</v>
          </cell>
          <cell r="O1114">
            <v>1842144</v>
          </cell>
          <cell r="P1114">
            <v>0</v>
          </cell>
          <cell r="Q1114">
            <v>0</v>
          </cell>
          <cell r="R1114">
            <v>9803</v>
          </cell>
          <cell r="S1114">
            <v>0</v>
          </cell>
          <cell r="T1114">
            <v>2070</v>
          </cell>
          <cell r="U1114">
            <v>408938</v>
          </cell>
          <cell r="V1114">
            <v>0</v>
          </cell>
          <cell r="W1114">
            <v>0</v>
          </cell>
          <cell r="X1114">
            <v>0</v>
          </cell>
          <cell r="Y1114">
            <v>0</v>
          </cell>
          <cell r="Z1114">
            <v>1842144</v>
          </cell>
          <cell r="AA1114">
            <v>1854017</v>
          </cell>
          <cell r="AB1114" t="str">
            <v>ERCT</v>
          </cell>
          <cell r="AC1114">
            <v>1101</v>
          </cell>
          <cell r="AD1114">
            <v>2</v>
          </cell>
          <cell r="AE1114">
            <v>89336</v>
          </cell>
        </row>
        <row r="1115">
          <cell r="A1115" t="str">
            <v>SMA</v>
          </cell>
          <cell r="B1115">
            <v>6</v>
          </cell>
          <cell r="C1115" t="str">
            <v>DRAG</v>
          </cell>
          <cell r="D1115">
            <v>65</v>
          </cell>
          <cell r="E1115">
            <v>6</v>
          </cell>
          <cell r="F1115" t="str">
            <v xml:space="preserve">B </v>
          </cell>
          <cell r="G1115">
            <v>0</v>
          </cell>
          <cell r="H1115">
            <v>22</v>
          </cell>
          <cell r="I1115">
            <v>149300</v>
          </cell>
          <cell r="J1115">
            <v>0</v>
          </cell>
          <cell r="K1115">
            <v>0</v>
          </cell>
          <cell r="L1115">
            <v>0</v>
          </cell>
          <cell r="M1115">
            <v>0</v>
          </cell>
          <cell r="N1115">
            <v>0</v>
          </cell>
          <cell r="O1115">
            <v>1757762</v>
          </cell>
          <cell r="P1115">
            <v>0</v>
          </cell>
          <cell r="Q1115">
            <v>0</v>
          </cell>
          <cell r="R1115">
            <v>11317</v>
          </cell>
          <cell r="S1115">
            <v>0</v>
          </cell>
          <cell r="T1115">
            <v>0</v>
          </cell>
          <cell r="U1115">
            <v>439442</v>
          </cell>
          <cell r="V1115">
            <v>0</v>
          </cell>
          <cell r="W1115">
            <v>0</v>
          </cell>
          <cell r="X1115">
            <v>0</v>
          </cell>
          <cell r="Y1115">
            <v>0</v>
          </cell>
          <cell r="Z1115">
            <v>1757762</v>
          </cell>
          <cell r="AA1115">
            <v>1769079</v>
          </cell>
          <cell r="AB1115" t="str">
            <v>ERCT</v>
          </cell>
          <cell r="AC1115">
            <v>1101</v>
          </cell>
          <cell r="AD1115">
            <v>2</v>
          </cell>
          <cell r="AE1115">
            <v>149300</v>
          </cell>
        </row>
        <row r="1116">
          <cell r="A1116" t="str">
            <v>SMA</v>
          </cell>
          <cell r="B1116">
            <v>6</v>
          </cell>
          <cell r="C1116" t="str">
            <v>DRAG</v>
          </cell>
          <cell r="D1116">
            <v>65</v>
          </cell>
          <cell r="E1116">
            <v>7</v>
          </cell>
          <cell r="F1116" t="str">
            <v>A4</v>
          </cell>
          <cell r="G1116">
            <v>20</v>
          </cell>
          <cell r="H1116">
            <v>3</v>
          </cell>
          <cell r="I1116">
            <v>87248</v>
          </cell>
          <cell r="J1116">
            <v>0</v>
          </cell>
          <cell r="K1116">
            <v>0</v>
          </cell>
          <cell r="L1116">
            <v>155</v>
          </cell>
          <cell r="M1116">
            <v>0</v>
          </cell>
          <cell r="N1116">
            <v>0</v>
          </cell>
          <cell r="O1116">
            <v>850958</v>
          </cell>
          <cell r="P1116">
            <v>102920</v>
          </cell>
          <cell r="Q1116">
            <v>3619</v>
          </cell>
          <cell r="R1116">
            <v>0</v>
          </cell>
          <cell r="S1116">
            <v>0</v>
          </cell>
          <cell r="T1116">
            <v>0</v>
          </cell>
          <cell r="U1116">
            <v>239540</v>
          </cell>
          <cell r="V1116">
            <v>0</v>
          </cell>
          <cell r="W1116">
            <v>664</v>
          </cell>
          <cell r="X1116">
            <v>0</v>
          </cell>
          <cell r="Y1116">
            <v>0</v>
          </cell>
          <cell r="Z1116">
            <v>958161</v>
          </cell>
          <cell r="AA1116">
            <v>958161</v>
          </cell>
          <cell r="AB1116" t="str">
            <v>ERCT</v>
          </cell>
          <cell r="AC1116">
            <v>1101</v>
          </cell>
          <cell r="AD1116">
            <v>2</v>
          </cell>
          <cell r="AE1116">
            <v>87248</v>
          </cell>
        </row>
        <row r="1117">
          <cell r="A1117" t="str">
            <v>SMA</v>
          </cell>
          <cell r="B1117">
            <v>6</v>
          </cell>
          <cell r="C1117" t="str">
            <v>DRAG</v>
          </cell>
          <cell r="D1117">
            <v>65</v>
          </cell>
          <cell r="E1117">
            <v>7</v>
          </cell>
          <cell r="F1117" t="str">
            <v xml:space="preserve">B </v>
          </cell>
          <cell r="G1117">
            <v>0</v>
          </cell>
          <cell r="H1117">
            <v>5</v>
          </cell>
          <cell r="I1117">
            <v>12803</v>
          </cell>
          <cell r="J1117">
            <v>0</v>
          </cell>
          <cell r="K1117">
            <v>0</v>
          </cell>
          <cell r="L1117">
            <v>0</v>
          </cell>
          <cell r="M1117">
            <v>0</v>
          </cell>
          <cell r="N1117">
            <v>0</v>
          </cell>
          <cell r="O1117">
            <v>226543</v>
          </cell>
          <cell r="P1117">
            <v>0</v>
          </cell>
          <cell r="Q1117">
            <v>0</v>
          </cell>
          <cell r="R1117">
            <v>0</v>
          </cell>
          <cell r="S1117">
            <v>0</v>
          </cell>
          <cell r="T1117">
            <v>0</v>
          </cell>
          <cell r="U1117">
            <v>56636</v>
          </cell>
          <cell r="V1117">
            <v>0</v>
          </cell>
          <cell r="W1117">
            <v>0</v>
          </cell>
          <cell r="X1117">
            <v>0</v>
          </cell>
          <cell r="Y1117">
            <v>0</v>
          </cell>
          <cell r="Z1117">
            <v>226543</v>
          </cell>
          <cell r="AA1117">
            <v>226543</v>
          </cell>
          <cell r="AB1117" t="str">
            <v>ERCT</v>
          </cell>
          <cell r="AC1117">
            <v>1101</v>
          </cell>
          <cell r="AD1117">
            <v>2</v>
          </cell>
          <cell r="AE1117">
            <v>12803</v>
          </cell>
        </row>
        <row r="1118">
          <cell r="A1118" t="str">
            <v>SMA</v>
          </cell>
          <cell r="B1118">
            <v>6</v>
          </cell>
          <cell r="C1118" t="str">
            <v>DRAG</v>
          </cell>
          <cell r="D1118">
            <v>65</v>
          </cell>
          <cell r="E1118">
            <v>8</v>
          </cell>
          <cell r="F1118" t="str">
            <v xml:space="preserve">B </v>
          </cell>
          <cell r="G1118">
            <v>0</v>
          </cell>
          <cell r="H1118">
            <v>3</v>
          </cell>
          <cell r="I1118">
            <v>1316</v>
          </cell>
          <cell r="J1118">
            <v>0</v>
          </cell>
          <cell r="K1118">
            <v>0</v>
          </cell>
          <cell r="L1118">
            <v>0</v>
          </cell>
          <cell r="M1118">
            <v>0</v>
          </cell>
          <cell r="N1118">
            <v>0</v>
          </cell>
          <cell r="O1118">
            <v>27397</v>
          </cell>
          <cell r="P1118">
            <v>0</v>
          </cell>
          <cell r="Q1118">
            <v>0</v>
          </cell>
          <cell r="R1118">
            <v>0</v>
          </cell>
          <cell r="S1118">
            <v>0</v>
          </cell>
          <cell r="T1118">
            <v>0</v>
          </cell>
          <cell r="U1118">
            <v>6849</v>
          </cell>
          <cell r="V1118">
            <v>0</v>
          </cell>
          <cell r="W1118">
            <v>0</v>
          </cell>
          <cell r="X1118">
            <v>0</v>
          </cell>
          <cell r="Y1118">
            <v>0</v>
          </cell>
          <cell r="Z1118">
            <v>27397</v>
          </cell>
          <cell r="AA1118">
            <v>27397</v>
          </cell>
          <cell r="AB1118" t="str">
            <v>ERCT</v>
          </cell>
          <cell r="AC1118">
            <v>1101</v>
          </cell>
          <cell r="AD1118">
            <v>2</v>
          </cell>
          <cell r="AE1118">
            <v>1316</v>
          </cell>
        </row>
        <row r="1119">
          <cell r="A1119" t="str">
            <v>SMA</v>
          </cell>
          <cell r="B1119">
            <v>6</v>
          </cell>
          <cell r="C1119" t="str">
            <v>DRAG</v>
          </cell>
          <cell r="D1119">
            <v>66</v>
          </cell>
          <cell r="E1119">
            <v>1</v>
          </cell>
          <cell r="F1119" t="str">
            <v xml:space="preserve">B </v>
          </cell>
          <cell r="G1119">
            <v>1</v>
          </cell>
          <cell r="H1119">
            <v>4598</v>
          </cell>
          <cell r="I1119">
            <v>104330</v>
          </cell>
          <cell r="J1119">
            <v>0</v>
          </cell>
          <cell r="K1119">
            <v>0</v>
          </cell>
          <cell r="L1119">
            <v>0</v>
          </cell>
          <cell r="M1119">
            <v>0</v>
          </cell>
          <cell r="N1119">
            <v>0</v>
          </cell>
          <cell r="O1119">
            <v>1689154</v>
          </cell>
          <cell r="P1119">
            <v>0</v>
          </cell>
          <cell r="Q1119">
            <v>0</v>
          </cell>
          <cell r="R1119">
            <v>27341</v>
          </cell>
          <cell r="S1119">
            <v>0</v>
          </cell>
          <cell r="T1119">
            <v>311357</v>
          </cell>
          <cell r="U1119">
            <v>0</v>
          </cell>
          <cell r="V1119">
            <v>471</v>
          </cell>
          <cell r="W1119">
            <v>0</v>
          </cell>
          <cell r="X1119">
            <v>0</v>
          </cell>
          <cell r="Y1119">
            <v>40719</v>
          </cell>
          <cell r="Z1119">
            <v>1689154</v>
          </cell>
          <cell r="AA1119">
            <v>2069042</v>
          </cell>
          <cell r="AB1119" t="str">
            <v>ERSC</v>
          </cell>
          <cell r="AC1119">
            <v>1101</v>
          </cell>
          <cell r="AD1119">
            <v>2</v>
          </cell>
          <cell r="AE1119">
            <v>80120</v>
          </cell>
        </row>
        <row r="1120">
          <cell r="A1120" t="str">
            <v>SMA</v>
          </cell>
          <cell r="B1120">
            <v>6</v>
          </cell>
          <cell r="C1120" t="str">
            <v>DRAG</v>
          </cell>
          <cell r="D1120">
            <v>66</v>
          </cell>
          <cell r="E1120">
            <v>1</v>
          </cell>
          <cell r="F1120" t="str">
            <v xml:space="preserve">B </v>
          </cell>
          <cell r="G1120">
            <v>2</v>
          </cell>
          <cell r="H1120">
            <v>2335</v>
          </cell>
          <cell r="I1120">
            <v>94284</v>
          </cell>
          <cell r="J1120">
            <v>0</v>
          </cell>
          <cell r="K1120">
            <v>0</v>
          </cell>
          <cell r="L1120">
            <v>0</v>
          </cell>
          <cell r="M1120">
            <v>0</v>
          </cell>
          <cell r="N1120">
            <v>0</v>
          </cell>
          <cell r="O1120">
            <v>1828642</v>
          </cell>
          <cell r="P1120">
            <v>0</v>
          </cell>
          <cell r="Q1120">
            <v>0</v>
          </cell>
          <cell r="R1120">
            <v>20987</v>
          </cell>
          <cell r="S1120">
            <v>0</v>
          </cell>
          <cell r="T1120">
            <v>50626</v>
          </cell>
          <cell r="U1120">
            <v>310790</v>
          </cell>
          <cell r="V1120">
            <v>283</v>
          </cell>
          <cell r="W1120">
            <v>0</v>
          </cell>
          <cell r="X1120">
            <v>0</v>
          </cell>
          <cell r="Y1120">
            <v>42532</v>
          </cell>
          <cell r="Z1120">
            <v>1828642</v>
          </cell>
          <cell r="AA1120">
            <v>1943070</v>
          </cell>
          <cell r="AB1120" t="str">
            <v>ERSC</v>
          </cell>
          <cell r="AC1120">
            <v>1101</v>
          </cell>
          <cell r="AD1120">
            <v>2</v>
          </cell>
          <cell r="AE1120">
            <v>94284</v>
          </cell>
        </row>
        <row r="1121">
          <cell r="A1121" t="str">
            <v>SMA</v>
          </cell>
          <cell r="B1121">
            <v>6</v>
          </cell>
          <cell r="C1121" t="str">
            <v>DRAG</v>
          </cell>
          <cell r="D1121">
            <v>66</v>
          </cell>
          <cell r="E1121">
            <v>1</v>
          </cell>
          <cell r="F1121" t="str">
            <v xml:space="preserve">B </v>
          </cell>
          <cell r="G1121">
            <v>3</v>
          </cell>
          <cell r="H1121">
            <v>7136</v>
          </cell>
          <cell r="I1121">
            <v>542784</v>
          </cell>
          <cell r="J1121">
            <v>0</v>
          </cell>
          <cell r="K1121">
            <v>0</v>
          </cell>
          <cell r="L1121">
            <v>0</v>
          </cell>
          <cell r="M1121">
            <v>0</v>
          </cell>
          <cell r="N1121">
            <v>0</v>
          </cell>
          <cell r="O1121">
            <v>10526612</v>
          </cell>
          <cell r="P1121">
            <v>0</v>
          </cell>
          <cell r="Q1121">
            <v>0</v>
          </cell>
          <cell r="R1121">
            <v>95437</v>
          </cell>
          <cell r="S1121">
            <v>0</v>
          </cell>
          <cell r="T1121">
            <v>156851</v>
          </cell>
          <cell r="U1121">
            <v>1789523</v>
          </cell>
          <cell r="V1121">
            <v>2355</v>
          </cell>
          <cell r="W1121">
            <v>0</v>
          </cell>
          <cell r="X1121">
            <v>0</v>
          </cell>
          <cell r="Y1121">
            <v>145138</v>
          </cell>
          <cell r="Z1121">
            <v>10526612</v>
          </cell>
          <cell r="AA1121">
            <v>10926393</v>
          </cell>
          <cell r="AB1121" t="str">
            <v>ERSC</v>
          </cell>
          <cell r="AC1121">
            <v>1101</v>
          </cell>
          <cell r="AD1121">
            <v>2</v>
          </cell>
          <cell r="AE1121">
            <v>540706</v>
          </cell>
        </row>
        <row r="1122">
          <cell r="A1122" t="str">
            <v>SMA</v>
          </cell>
          <cell r="B1122">
            <v>6</v>
          </cell>
          <cell r="C1122" t="str">
            <v>DRAG</v>
          </cell>
          <cell r="D1122">
            <v>66</v>
          </cell>
          <cell r="E1122">
            <v>1</v>
          </cell>
          <cell r="F1122" t="str">
            <v xml:space="preserve">B </v>
          </cell>
          <cell r="G1122">
            <v>4</v>
          </cell>
          <cell r="H1122">
            <v>4193</v>
          </cell>
          <cell r="I1122">
            <v>507905</v>
          </cell>
          <cell r="J1122">
            <v>0</v>
          </cell>
          <cell r="K1122">
            <v>0</v>
          </cell>
          <cell r="L1122">
            <v>0</v>
          </cell>
          <cell r="M1122">
            <v>0</v>
          </cell>
          <cell r="N1122">
            <v>0</v>
          </cell>
          <cell r="O1122">
            <v>9852820</v>
          </cell>
          <cell r="P1122">
            <v>0</v>
          </cell>
          <cell r="Q1122">
            <v>0</v>
          </cell>
          <cell r="R1122">
            <v>106496</v>
          </cell>
          <cell r="S1122">
            <v>0</v>
          </cell>
          <cell r="T1122">
            <v>134087</v>
          </cell>
          <cell r="U1122">
            <v>1674994</v>
          </cell>
          <cell r="V1122">
            <v>1131</v>
          </cell>
          <cell r="W1122">
            <v>0</v>
          </cell>
          <cell r="X1122">
            <v>0</v>
          </cell>
          <cell r="Y1122">
            <v>126910</v>
          </cell>
          <cell r="Z1122">
            <v>9852820</v>
          </cell>
          <cell r="AA1122">
            <v>10221444</v>
          </cell>
          <cell r="AB1122" t="str">
            <v>ERSC</v>
          </cell>
          <cell r="AC1122">
            <v>1101</v>
          </cell>
          <cell r="AD1122">
            <v>2</v>
          </cell>
          <cell r="AE1122">
            <v>507905</v>
          </cell>
        </row>
        <row r="1123">
          <cell r="A1123" t="str">
            <v>SMA</v>
          </cell>
          <cell r="B1123">
            <v>6</v>
          </cell>
          <cell r="C1123" t="str">
            <v>DRAG</v>
          </cell>
          <cell r="D1123">
            <v>66</v>
          </cell>
          <cell r="E1123">
            <v>1</v>
          </cell>
          <cell r="F1123" t="str">
            <v xml:space="preserve">B </v>
          </cell>
          <cell r="G1123">
            <v>5</v>
          </cell>
          <cell r="H1123">
            <v>1545</v>
          </cell>
          <cell r="I1123">
            <v>265408</v>
          </cell>
          <cell r="J1123">
            <v>0</v>
          </cell>
          <cell r="K1123">
            <v>0</v>
          </cell>
          <cell r="L1123">
            <v>0</v>
          </cell>
          <cell r="M1123">
            <v>0</v>
          </cell>
          <cell r="N1123">
            <v>0</v>
          </cell>
          <cell r="O1123">
            <v>5147655</v>
          </cell>
          <cell r="P1123">
            <v>0</v>
          </cell>
          <cell r="Q1123">
            <v>0</v>
          </cell>
          <cell r="R1123">
            <v>61352</v>
          </cell>
          <cell r="S1123">
            <v>0</v>
          </cell>
          <cell r="T1123">
            <v>103312</v>
          </cell>
          <cell r="U1123">
            <v>875134</v>
          </cell>
          <cell r="V1123">
            <v>283</v>
          </cell>
          <cell r="W1123">
            <v>0</v>
          </cell>
          <cell r="X1123">
            <v>0</v>
          </cell>
          <cell r="Y1123">
            <v>43904</v>
          </cell>
          <cell r="Z1123">
            <v>5147655</v>
          </cell>
          <cell r="AA1123">
            <v>5356506</v>
          </cell>
          <cell r="AB1123" t="str">
            <v>ERSC</v>
          </cell>
          <cell r="AC1123">
            <v>1101</v>
          </cell>
          <cell r="AD1123">
            <v>2</v>
          </cell>
          <cell r="AE1123">
            <v>265408</v>
          </cell>
        </row>
        <row r="1124">
          <cell r="A1124" t="str">
            <v>SMA</v>
          </cell>
          <cell r="B1124">
            <v>6</v>
          </cell>
          <cell r="C1124" t="str">
            <v>DRAG</v>
          </cell>
          <cell r="D1124">
            <v>66</v>
          </cell>
          <cell r="E1124">
            <v>1</v>
          </cell>
          <cell r="F1124" t="str">
            <v xml:space="preserve">B </v>
          </cell>
          <cell r="G1124">
            <v>6</v>
          </cell>
          <cell r="H1124">
            <v>1018</v>
          </cell>
          <cell r="I1124">
            <v>243893</v>
          </cell>
          <cell r="J1124">
            <v>0</v>
          </cell>
          <cell r="K1124">
            <v>0</v>
          </cell>
          <cell r="L1124">
            <v>0</v>
          </cell>
          <cell r="M1124">
            <v>0</v>
          </cell>
          <cell r="N1124">
            <v>0</v>
          </cell>
          <cell r="O1124">
            <v>4730561</v>
          </cell>
          <cell r="P1124">
            <v>0</v>
          </cell>
          <cell r="Q1124">
            <v>0</v>
          </cell>
          <cell r="R1124">
            <v>55199</v>
          </cell>
          <cell r="S1124">
            <v>0</v>
          </cell>
          <cell r="T1124">
            <v>103713</v>
          </cell>
          <cell r="U1124">
            <v>804637</v>
          </cell>
          <cell r="V1124">
            <v>189</v>
          </cell>
          <cell r="W1124">
            <v>0</v>
          </cell>
          <cell r="X1124">
            <v>0</v>
          </cell>
          <cell r="Y1124">
            <v>26656</v>
          </cell>
          <cell r="Z1124">
            <v>4730561</v>
          </cell>
          <cell r="AA1124">
            <v>4916318</v>
          </cell>
          <cell r="AB1124" t="str">
            <v>ERSC</v>
          </cell>
          <cell r="AC1124">
            <v>1101</v>
          </cell>
          <cell r="AD1124">
            <v>2</v>
          </cell>
          <cell r="AE1124">
            <v>243893</v>
          </cell>
        </row>
        <row r="1125">
          <cell r="A1125" t="str">
            <v>SMA</v>
          </cell>
          <cell r="B1125">
            <v>6</v>
          </cell>
          <cell r="C1125" t="str">
            <v>DRAG</v>
          </cell>
          <cell r="D1125">
            <v>66</v>
          </cell>
          <cell r="E1125">
            <v>1</v>
          </cell>
          <cell r="F1125" t="str">
            <v xml:space="preserve">B </v>
          </cell>
          <cell r="G1125">
            <v>7</v>
          </cell>
          <cell r="H1125">
            <v>350</v>
          </cell>
          <cell r="I1125">
            <v>118294</v>
          </cell>
          <cell r="J1125">
            <v>0</v>
          </cell>
          <cell r="K1125">
            <v>0</v>
          </cell>
          <cell r="L1125">
            <v>0</v>
          </cell>
          <cell r="M1125">
            <v>0</v>
          </cell>
          <cell r="N1125">
            <v>0</v>
          </cell>
          <cell r="O1125">
            <v>2380403</v>
          </cell>
          <cell r="P1125">
            <v>0</v>
          </cell>
          <cell r="Q1125">
            <v>0</v>
          </cell>
          <cell r="R1125">
            <v>29795</v>
          </cell>
          <cell r="S1125">
            <v>0</v>
          </cell>
          <cell r="T1125">
            <v>76677</v>
          </cell>
          <cell r="U1125">
            <v>476306</v>
          </cell>
          <cell r="V1125">
            <v>0</v>
          </cell>
          <cell r="W1125">
            <v>0</v>
          </cell>
          <cell r="X1125">
            <v>0</v>
          </cell>
          <cell r="Y1125">
            <v>8835</v>
          </cell>
          <cell r="Z1125">
            <v>2380403</v>
          </cell>
          <cell r="AA1125">
            <v>2495710</v>
          </cell>
          <cell r="AB1125" t="str">
            <v>ERSC</v>
          </cell>
          <cell r="AC1125">
            <v>1101</v>
          </cell>
          <cell r="AD1125">
            <v>2</v>
          </cell>
          <cell r="AE1125">
            <v>118294</v>
          </cell>
        </row>
        <row r="1126">
          <cell r="A1126" t="str">
            <v>SMA</v>
          </cell>
          <cell r="B1126">
            <v>6</v>
          </cell>
          <cell r="C1126" t="str">
            <v>DRAG</v>
          </cell>
          <cell r="D1126">
            <v>66</v>
          </cell>
          <cell r="E1126">
            <v>1</v>
          </cell>
          <cell r="F1126" t="str">
            <v xml:space="preserve">B </v>
          </cell>
          <cell r="G1126">
            <v>8</v>
          </cell>
          <cell r="H1126">
            <v>141</v>
          </cell>
          <cell r="I1126">
            <v>62022</v>
          </cell>
          <cell r="J1126">
            <v>0</v>
          </cell>
          <cell r="K1126">
            <v>0</v>
          </cell>
          <cell r="L1126">
            <v>0</v>
          </cell>
          <cell r="M1126">
            <v>0</v>
          </cell>
          <cell r="N1126">
            <v>0</v>
          </cell>
          <cell r="O1126">
            <v>1248092</v>
          </cell>
          <cell r="P1126">
            <v>0</v>
          </cell>
          <cell r="Q1126">
            <v>0</v>
          </cell>
          <cell r="R1126">
            <v>12749</v>
          </cell>
          <cell r="S1126">
            <v>0</v>
          </cell>
          <cell r="T1126">
            <v>59107</v>
          </cell>
          <cell r="U1126">
            <v>249687</v>
          </cell>
          <cell r="V1126">
            <v>0</v>
          </cell>
          <cell r="W1126">
            <v>0</v>
          </cell>
          <cell r="X1126">
            <v>0</v>
          </cell>
          <cell r="Y1126">
            <v>2945</v>
          </cell>
          <cell r="Z1126">
            <v>1248092</v>
          </cell>
          <cell r="AA1126">
            <v>1322893</v>
          </cell>
          <cell r="AB1126" t="str">
            <v>ERSC</v>
          </cell>
          <cell r="AC1126">
            <v>1101</v>
          </cell>
          <cell r="AD1126">
            <v>2</v>
          </cell>
          <cell r="AE1126">
            <v>62022</v>
          </cell>
        </row>
        <row r="1127">
          <cell r="A1127" t="str">
            <v>SMA</v>
          </cell>
          <cell r="B1127">
            <v>6</v>
          </cell>
          <cell r="C1127" t="str">
            <v>DRAG</v>
          </cell>
          <cell r="D1127">
            <v>66</v>
          </cell>
          <cell r="E1127">
            <v>1</v>
          </cell>
          <cell r="F1127" t="str">
            <v xml:space="preserve">B </v>
          </cell>
          <cell r="G1127">
            <v>9</v>
          </cell>
          <cell r="H1127">
            <v>164</v>
          </cell>
          <cell r="I1127">
            <v>104657</v>
          </cell>
          <cell r="J1127">
            <v>0</v>
          </cell>
          <cell r="K1127">
            <v>0</v>
          </cell>
          <cell r="L1127">
            <v>0</v>
          </cell>
          <cell r="M1127">
            <v>0</v>
          </cell>
          <cell r="N1127">
            <v>0</v>
          </cell>
          <cell r="O1127">
            <v>2246257</v>
          </cell>
          <cell r="P1127">
            <v>0</v>
          </cell>
          <cell r="Q1127">
            <v>0</v>
          </cell>
          <cell r="R1127">
            <v>23834</v>
          </cell>
          <cell r="S1127">
            <v>0</v>
          </cell>
          <cell r="T1127">
            <v>45251</v>
          </cell>
          <cell r="U1127">
            <v>561679</v>
          </cell>
          <cell r="V1127">
            <v>94</v>
          </cell>
          <cell r="W1127">
            <v>0</v>
          </cell>
          <cell r="X1127">
            <v>0</v>
          </cell>
          <cell r="Y1127">
            <v>3532</v>
          </cell>
          <cell r="Z1127">
            <v>2246257</v>
          </cell>
          <cell r="AA1127">
            <v>2318968</v>
          </cell>
          <cell r="AB1127" t="str">
            <v>ERSC</v>
          </cell>
          <cell r="AC1127">
            <v>1101</v>
          </cell>
          <cell r="AD1127">
            <v>2</v>
          </cell>
          <cell r="AE1127">
            <v>104657</v>
          </cell>
        </row>
        <row r="1128">
          <cell r="A1128" t="str">
            <v>SMA</v>
          </cell>
          <cell r="B1128">
            <v>6</v>
          </cell>
          <cell r="C1128" t="str">
            <v>DRAG</v>
          </cell>
          <cell r="D1128">
            <v>66</v>
          </cell>
          <cell r="E1128">
            <v>1</v>
          </cell>
          <cell r="F1128" t="str">
            <v xml:space="preserve">B </v>
          </cell>
          <cell r="G1128">
            <v>10</v>
          </cell>
          <cell r="H1128">
            <v>57</v>
          </cell>
          <cell r="I1128">
            <v>101385</v>
          </cell>
          <cell r="J1128">
            <v>0</v>
          </cell>
          <cell r="K1128">
            <v>0</v>
          </cell>
          <cell r="L1128">
            <v>0</v>
          </cell>
          <cell r="M1128">
            <v>0</v>
          </cell>
          <cell r="N1128">
            <v>0</v>
          </cell>
          <cell r="O1128">
            <v>2175827</v>
          </cell>
          <cell r="P1128">
            <v>0</v>
          </cell>
          <cell r="Q1128">
            <v>0</v>
          </cell>
          <cell r="R1128">
            <v>12292</v>
          </cell>
          <cell r="S1128">
            <v>0</v>
          </cell>
          <cell r="T1128">
            <v>2566</v>
          </cell>
          <cell r="U1128">
            <v>544004</v>
          </cell>
          <cell r="V1128">
            <v>0</v>
          </cell>
          <cell r="W1128">
            <v>0</v>
          </cell>
          <cell r="X1128">
            <v>0</v>
          </cell>
          <cell r="Y1128">
            <v>4908</v>
          </cell>
          <cell r="Z1128">
            <v>2175827</v>
          </cell>
          <cell r="AA1128">
            <v>2195593</v>
          </cell>
          <cell r="AB1128" t="str">
            <v>ERSC</v>
          </cell>
          <cell r="AC1128">
            <v>1101</v>
          </cell>
          <cell r="AD1128">
            <v>2</v>
          </cell>
          <cell r="AE1128">
            <v>101385</v>
          </cell>
        </row>
        <row r="1129">
          <cell r="A1129" t="str">
            <v>SMA</v>
          </cell>
          <cell r="B1129">
            <v>6</v>
          </cell>
          <cell r="C1129" t="str">
            <v>DRAG</v>
          </cell>
          <cell r="D1129">
            <v>66</v>
          </cell>
          <cell r="E1129">
            <v>1</v>
          </cell>
          <cell r="F1129" t="str">
            <v xml:space="preserve">B </v>
          </cell>
          <cell r="G1129">
            <v>11</v>
          </cell>
          <cell r="H1129">
            <v>844</v>
          </cell>
          <cell r="I1129">
            <v>18636</v>
          </cell>
          <cell r="J1129">
            <v>0</v>
          </cell>
          <cell r="K1129">
            <v>0</v>
          </cell>
          <cell r="L1129">
            <v>0</v>
          </cell>
          <cell r="M1129">
            <v>0</v>
          </cell>
          <cell r="N1129">
            <v>0</v>
          </cell>
          <cell r="O1129">
            <v>105176</v>
          </cell>
          <cell r="P1129">
            <v>0</v>
          </cell>
          <cell r="Q1129">
            <v>0</v>
          </cell>
          <cell r="R1129">
            <v>1427</v>
          </cell>
          <cell r="S1129">
            <v>0</v>
          </cell>
          <cell r="T1129">
            <v>14131</v>
          </cell>
          <cell r="U1129">
            <v>0</v>
          </cell>
          <cell r="V1129">
            <v>282</v>
          </cell>
          <cell r="W1129">
            <v>0</v>
          </cell>
          <cell r="X1129">
            <v>0</v>
          </cell>
          <cell r="Y1129">
            <v>4900</v>
          </cell>
          <cell r="Z1129">
            <v>105176</v>
          </cell>
          <cell r="AA1129">
            <v>125916</v>
          </cell>
          <cell r="AB1129" t="str">
            <v>ERSC</v>
          </cell>
          <cell r="AC1129">
            <v>1101</v>
          </cell>
          <cell r="AD1129">
            <v>2</v>
          </cell>
          <cell r="AE1129">
            <v>12114</v>
          </cell>
        </row>
        <row r="1130">
          <cell r="A1130" t="str">
            <v>SMA</v>
          </cell>
          <cell r="B1130">
            <v>6</v>
          </cell>
          <cell r="C1130" t="str">
            <v>DRAG</v>
          </cell>
          <cell r="D1130">
            <v>66</v>
          </cell>
          <cell r="E1130">
            <v>1</v>
          </cell>
          <cell r="F1130" t="str">
            <v xml:space="preserve">B </v>
          </cell>
          <cell r="G1130">
            <v>12</v>
          </cell>
          <cell r="H1130">
            <v>694</v>
          </cell>
          <cell r="I1130">
            <v>39393</v>
          </cell>
          <cell r="J1130">
            <v>0</v>
          </cell>
          <cell r="K1130">
            <v>0</v>
          </cell>
          <cell r="L1130">
            <v>0</v>
          </cell>
          <cell r="M1130">
            <v>0</v>
          </cell>
          <cell r="N1130">
            <v>0</v>
          </cell>
          <cell r="O1130">
            <v>357827</v>
          </cell>
          <cell r="P1130">
            <v>0</v>
          </cell>
          <cell r="Q1130">
            <v>0</v>
          </cell>
          <cell r="R1130">
            <v>5220</v>
          </cell>
          <cell r="S1130">
            <v>0</v>
          </cell>
          <cell r="T1130">
            <v>5085</v>
          </cell>
          <cell r="U1130">
            <v>60867</v>
          </cell>
          <cell r="V1130">
            <v>1034</v>
          </cell>
          <cell r="W1130">
            <v>0</v>
          </cell>
          <cell r="X1130">
            <v>0</v>
          </cell>
          <cell r="Y1130">
            <v>7644</v>
          </cell>
          <cell r="Z1130">
            <v>357827</v>
          </cell>
          <cell r="AA1130">
            <v>376810</v>
          </cell>
          <cell r="AB1130" t="str">
            <v>ERSC</v>
          </cell>
          <cell r="AC1130">
            <v>1101</v>
          </cell>
          <cell r="AD1130">
            <v>2</v>
          </cell>
          <cell r="AE1130">
            <v>39393</v>
          </cell>
        </row>
        <row r="1131">
          <cell r="A1131" t="str">
            <v>SMA</v>
          </cell>
          <cell r="B1131">
            <v>6</v>
          </cell>
          <cell r="C1131" t="str">
            <v>DRAG</v>
          </cell>
          <cell r="D1131">
            <v>66</v>
          </cell>
          <cell r="E1131">
            <v>1</v>
          </cell>
          <cell r="F1131" t="str">
            <v xml:space="preserve">B </v>
          </cell>
          <cell r="G1131">
            <v>13</v>
          </cell>
          <cell r="H1131">
            <v>83</v>
          </cell>
          <cell r="I1131">
            <v>9600</v>
          </cell>
          <cell r="J1131">
            <v>0</v>
          </cell>
          <cell r="K1131">
            <v>0</v>
          </cell>
          <cell r="L1131">
            <v>0</v>
          </cell>
          <cell r="M1131">
            <v>0</v>
          </cell>
          <cell r="N1131">
            <v>0</v>
          </cell>
          <cell r="O1131">
            <v>123683</v>
          </cell>
          <cell r="P1131">
            <v>0</v>
          </cell>
          <cell r="Q1131">
            <v>0</v>
          </cell>
          <cell r="R1131">
            <v>1457</v>
          </cell>
          <cell r="S1131">
            <v>0</v>
          </cell>
          <cell r="T1131">
            <v>5117</v>
          </cell>
          <cell r="U1131">
            <v>21027</v>
          </cell>
          <cell r="V1131">
            <v>0</v>
          </cell>
          <cell r="W1131">
            <v>0</v>
          </cell>
          <cell r="X1131">
            <v>0</v>
          </cell>
          <cell r="Y1131">
            <v>1715</v>
          </cell>
          <cell r="Z1131">
            <v>123683</v>
          </cell>
          <cell r="AA1131">
            <v>131972</v>
          </cell>
          <cell r="AB1131" t="str">
            <v>ERSC</v>
          </cell>
          <cell r="AC1131">
            <v>1101</v>
          </cell>
          <cell r="AD1131">
            <v>2</v>
          </cell>
          <cell r="AE1131">
            <v>9600</v>
          </cell>
        </row>
        <row r="1132">
          <cell r="A1132" t="str">
            <v>SMA</v>
          </cell>
          <cell r="B1132">
            <v>6</v>
          </cell>
          <cell r="C1132" t="str">
            <v>DRAG</v>
          </cell>
          <cell r="D1132">
            <v>66</v>
          </cell>
          <cell r="E1132">
            <v>1</v>
          </cell>
          <cell r="F1132" t="str">
            <v xml:space="preserve">B </v>
          </cell>
          <cell r="G1132">
            <v>14</v>
          </cell>
          <cell r="H1132">
            <v>9</v>
          </cell>
          <cell r="I1132">
            <v>1346</v>
          </cell>
          <cell r="J1132">
            <v>0</v>
          </cell>
          <cell r="K1132">
            <v>0</v>
          </cell>
          <cell r="L1132">
            <v>0</v>
          </cell>
          <cell r="M1132">
            <v>0</v>
          </cell>
          <cell r="N1132">
            <v>0</v>
          </cell>
          <cell r="O1132">
            <v>17110</v>
          </cell>
          <cell r="P1132">
            <v>0</v>
          </cell>
          <cell r="Q1132">
            <v>0</v>
          </cell>
          <cell r="R1132">
            <v>127</v>
          </cell>
          <cell r="S1132">
            <v>0</v>
          </cell>
          <cell r="T1132">
            <v>1424</v>
          </cell>
          <cell r="U1132">
            <v>2909</v>
          </cell>
          <cell r="V1132">
            <v>94</v>
          </cell>
          <cell r="W1132">
            <v>0</v>
          </cell>
          <cell r="X1132">
            <v>0</v>
          </cell>
          <cell r="Y1132">
            <v>0</v>
          </cell>
          <cell r="Z1132">
            <v>17110</v>
          </cell>
          <cell r="AA1132">
            <v>18755</v>
          </cell>
          <cell r="AB1132" t="str">
            <v>ERSC</v>
          </cell>
          <cell r="AC1132">
            <v>1101</v>
          </cell>
          <cell r="AD1132">
            <v>2</v>
          </cell>
          <cell r="AE1132">
            <v>1346</v>
          </cell>
        </row>
        <row r="1133">
          <cell r="A1133" t="str">
            <v>SMA</v>
          </cell>
          <cell r="B1133">
            <v>6</v>
          </cell>
          <cell r="C1133" t="str">
            <v>DRAG</v>
          </cell>
          <cell r="D1133">
            <v>66</v>
          </cell>
          <cell r="E1133">
            <v>1</v>
          </cell>
          <cell r="F1133" t="str">
            <v xml:space="preserve">B </v>
          </cell>
          <cell r="G1133">
            <v>15</v>
          </cell>
          <cell r="H1133">
            <v>17</v>
          </cell>
          <cell r="I1133">
            <v>3708</v>
          </cell>
          <cell r="J1133">
            <v>0</v>
          </cell>
          <cell r="K1133">
            <v>0</v>
          </cell>
          <cell r="L1133">
            <v>0</v>
          </cell>
          <cell r="M1133">
            <v>0</v>
          </cell>
          <cell r="N1133">
            <v>0</v>
          </cell>
          <cell r="O1133">
            <v>55329</v>
          </cell>
          <cell r="P1133">
            <v>0</v>
          </cell>
          <cell r="Q1133">
            <v>0</v>
          </cell>
          <cell r="R1133">
            <v>406</v>
          </cell>
          <cell r="S1133">
            <v>0</v>
          </cell>
          <cell r="T1133">
            <v>64</v>
          </cell>
          <cell r="U1133">
            <v>9749</v>
          </cell>
          <cell r="V1133">
            <v>0</v>
          </cell>
          <cell r="W1133">
            <v>0</v>
          </cell>
          <cell r="X1133">
            <v>0</v>
          </cell>
          <cell r="Y1133">
            <v>784</v>
          </cell>
          <cell r="Z1133">
            <v>55329</v>
          </cell>
          <cell r="AA1133">
            <v>56583</v>
          </cell>
          <cell r="AB1133" t="str">
            <v>ERSC</v>
          </cell>
          <cell r="AC1133">
            <v>1101</v>
          </cell>
          <cell r="AD1133">
            <v>2</v>
          </cell>
          <cell r="AE1133">
            <v>3708</v>
          </cell>
        </row>
        <row r="1134">
          <cell r="A1134" t="str">
            <v>SMA</v>
          </cell>
          <cell r="B1134">
            <v>6</v>
          </cell>
          <cell r="C1134" t="str">
            <v>DRAG</v>
          </cell>
          <cell r="D1134">
            <v>66</v>
          </cell>
          <cell r="E1134">
            <v>2</v>
          </cell>
          <cell r="F1134" t="str">
            <v>A4</v>
          </cell>
          <cell r="G1134">
            <v>20</v>
          </cell>
          <cell r="H1134">
            <v>10</v>
          </cell>
          <cell r="I1134">
            <v>126968</v>
          </cell>
          <cell r="J1134">
            <v>0</v>
          </cell>
          <cell r="K1134">
            <v>0</v>
          </cell>
          <cell r="L1134">
            <v>704</v>
          </cell>
          <cell r="M1134">
            <v>0</v>
          </cell>
          <cell r="N1134">
            <v>0</v>
          </cell>
          <cell r="O1134">
            <v>1456915</v>
          </cell>
          <cell r="P1134">
            <v>550998</v>
          </cell>
          <cell r="Q1134">
            <v>42123</v>
          </cell>
          <cell r="R1134">
            <v>52112</v>
          </cell>
          <cell r="S1134">
            <v>0</v>
          </cell>
          <cell r="T1134">
            <v>100431</v>
          </cell>
          <cell r="U1134">
            <v>519945</v>
          </cell>
          <cell r="V1134">
            <v>0</v>
          </cell>
          <cell r="W1134">
            <v>29742</v>
          </cell>
          <cell r="X1134">
            <v>0</v>
          </cell>
          <cell r="Y1134">
            <v>0</v>
          </cell>
          <cell r="Z1134">
            <v>2079778</v>
          </cell>
          <cell r="AA1134">
            <v>2232321</v>
          </cell>
          <cell r="AB1134" t="str">
            <v>ERSC</v>
          </cell>
          <cell r="AC1134">
            <v>1101</v>
          </cell>
          <cell r="AD1134">
            <v>2</v>
          </cell>
          <cell r="AE1134">
            <v>126968</v>
          </cell>
        </row>
        <row r="1135">
          <cell r="A1135" t="str">
            <v>SMA</v>
          </cell>
          <cell r="B1135">
            <v>6</v>
          </cell>
          <cell r="C1135" t="str">
            <v>DRAG</v>
          </cell>
          <cell r="D1135">
            <v>66</v>
          </cell>
          <cell r="E1135">
            <v>2</v>
          </cell>
          <cell r="F1135" t="str">
            <v xml:space="preserve">B </v>
          </cell>
          <cell r="G1135">
            <v>0</v>
          </cell>
          <cell r="H1135">
            <v>580</v>
          </cell>
          <cell r="I1135">
            <v>274378</v>
          </cell>
          <cell r="J1135">
            <v>0</v>
          </cell>
          <cell r="K1135">
            <v>0</v>
          </cell>
          <cell r="L1135">
            <v>0</v>
          </cell>
          <cell r="M1135">
            <v>0</v>
          </cell>
          <cell r="N1135">
            <v>0</v>
          </cell>
          <cell r="O1135">
            <v>5714147</v>
          </cell>
          <cell r="P1135">
            <v>0</v>
          </cell>
          <cell r="Q1135">
            <v>0</v>
          </cell>
          <cell r="R1135">
            <v>74836</v>
          </cell>
          <cell r="S1135">
            <v>0</v>
          </cell>
          <cell r="T1135">
            <v>657048</v>
          </cell>
          <cell r="U1135">
            <v>1416863</v>
          </cell>
          <cell r="V1135">
            <v>0</v>
          </cell>
          <cell r="W1135">
            <v>0</v>
          </cell>
          <cell r="X1135">
            <v>0</v>
          </cell>
          <cell r="Y1135">
            <v>18342</v>
          </cell>
          <cell r="Z1135">
            <v>5714147</v>
          </cell>
          <cell r="AA1135">
            <v>6464373</v>
          </cell>
          <cell r="AB1135" t="str">
            <v>ERSC</v>
          </cell>
          <cell r="AC1135">
            <v>1101</v>
          </cell>
          <cell r="AD1135">
            <v>2</v>
          </cell>
          <cell r="AE1135">
            <v>269970</v>
          </cell>
        </row>
        <row r="1136">
          <cell r="A1136" t="str">
            <v>SMA</v>
          </cell>
          <cell r="B1136">
            <v>6</v>
          </cell>
          <cell r="C1136" t="str">
            <v>DRAG</v>
          </cell>
          <cell r="D1136">
            <v>66</v>
          </cell>
          <cell r="E1136">
            <v>3</v>
          </cell>
          <cell r="F1136" t="str">
            <v>A4</v>
          </cell>
          <cell r="G1136">
            <v>20</v>
          </cell>
          <cell r="H1136">
            <v>4</v>
          </cell>
          <cell r="I1136">
            <v>44024</v>
          </cell>
          <cell r="J1136">
            <v>0</v>
          </cell>
          <cell r="K1136">
            <v>0</v>
          </cell>
          <cell r="L1136">
            <v>147</v>
          </cell>
          <cell r="M1136">
            <v>0</v>
          </cell>
          <cell r="N1136">
            <v>0</v>
          </cell>
          <cell r="O1136">
            <v>505161</v>
          </cell>
          <cell r="P1136">
            <v>115052</v>
          </cell>
          <cell r="Q1136">
            <v>2364</v>
          </cell>
          <cell r="R1136">
            <v>8837</v>
          </cell>
          <cell r="S1136">
            <v>0</v>
          </cell>
          <cell r="T1136">
            <v>0</v>
          </cell>
          <cell r="U1136">
            <v>155840</v>
          </cell>
          <cell r="V1136">
            <v>0</v>
          </cell>
          <cell r="W1136">
            <v>783</v>
          </cell>
          <cell r="X1136">
            <v>0</v>
          </cell>
          <cell r="Y1136">
            <v>0</v>
          </cell>
          <cell r="Z1136">
            <v>623360</v>
          </cell>
          <cell r="AA1136">
            <v>632197</v>
          </cell>
          <cell r="AB1136" t="str">
            <v>ERSC</v>
          </cell>
          <cell r="AC1136">
            <v>1101</v>
          </cell>
          <cell r="AD1136">
            <v>2</v>
          </cell>
          <cell r="AE1136">
            <v>44024</v>
          </cell>
        </row>
        <row r="1137">
          <cell r="A1137" t="str">
            <v>SMA</v>
          </cell>
          <cell r="B1137">
            <v>6</v>
          </cell>
          <cell r="C1137" t="str">
            <v>DRAG</v>
          </cell>
          <cell r="D1137">
            <v>66</v>
          </cell>
          <cell r="E1137">
            <v>3</v>
          </cell>
          <cell r="F1137" t="str">
            <v xml:space="preserve">B </v>
          </cell>
          <cell r="G1137">
            <v>0</v>
          </cell>
          <cell r="H1137">
            <v>2539</v>
          </cell>
          <cell r="I1137">
            <v>570896</v>
          </cell>
          <cell r="J1137">
            <v>0</v>
          </cell>
          <cell r="K1137">
            <v>0</v>
          </cell>
          <cell r="L1137">
            <v>0</v>
          </cell>
          <cell r="M1137">
            <v>0</v>
          </cell>
          <cell r="N1137">
            <v>0</v>
          </cell>
          <cell r="O1137">
            <v>11882920</v>
          </cell>
          <cell r="P1137">
            <v>0</v>
          </cell>
          <cell r="Q1137">
            <v>0</v>
          </cell>
          <cell r="R1137">
            <v>144800</v>
          </cell>
          <cell r="S1137">
            <v>0</v>
          </cell>
          <cell r="T1137">
            <v>540789</v>
          </cell>
          <cell r="U1137">
            <v>2880458</v>
          </cell>
          <cell r="V1137">
            <v>660</v>
          </cell>
          <cell r="W1137">
            <v>0</v>
          </cell>
          <cell r="X1137">
            <v>0</v>
          </cell>
          <cell r="Y1137">
            <v>62756</v>
          </cell>
          <cell r="Z1137">
            <v>11882920</v>
          </cell>
          <cell r="AA1137">
            <v>12631925</v>
          </cell>
          <cell r="AB1137" t="str">
            <v>ERSC</v>
          </cell>
          <cell r="AC1137">
            <v>1101</v>
          </cell>
          <cell r="AD1137">
            <v>2</v>
          </cell>
          <cell r="AE1137">
            <v>556223</v>
          </cell>
        </row>
        <row r="1138">
          <cell r="A1138" t="str">
            <v>SMA</v>
          </cell>
          <cell r="B1138">
            <v>6</v>
          </cell>
          <cell r="C1138" t="str">
            <v>DRAG</v>
          </cell>
          <cell r="D1138">
            <v>66</v>
          </cell>
          <cell r="E1138">
            <v>4</v>
          </cell>
          <cell r="F1138" t="str">
            <v xml:space="preserve">B </v>
          </cell>
          <cell r="G1138">
            <v>0</v>
          </cell>
          <cell r="H1138">
            <v>247</v>
          </cell>
          <cell r="I1138">
            <v>56940</v>
          </cell>
          <cell r="J1138">
            <v>0</v>
          </cell>
          <cell r="K1138">
            <v>0</v>
          </cell>
          <cell r="L1138">
            <v>0</v>
          </cell>
          <cell r="M1138">
            <v>0</v>
          </cell>
          <cell r="N1138">
            <v>0</v>
          </cell>
          <cell r="O1138">
            <v>559564</v>
          </cell>
          <cell r="P1138">
            <v>0</v>
          </cell>
          <cell r="Q1138">
            <v>0</v>
          </cell>
          <cell r="R1138">
            <v>1745</v>
          </cell>
          <cell r="S1138">
            <v>0</v>
          </cell>
          <cell r="T1138">
            <v>32458</v>
          </cell>
          <cell r="U1138">
            <v>0</v>
          </cell>
          <cell r="V1138">
            <v>16395</v>
          </cell>
          <cell r="W1138">
            <v>0</v>
          </cell>
          <cell r="X1138">
            <v>0</v>
          </cell>
          <cell r="Y1138">
            <v>0</v>
          </cell>
          <cell r="Z1138">
            <v>559564</v>
          </cell>
          <cell r="AA1138">
            <v>610162</v>
          </cell>
          <cell r="AB1138" t="str">
            <v>ERSC</v>
          </cell>
          <cell r="AC1138">
            <v>1101</v>
          </cell>
          <cell r="AD1138">
            <v>2</v>
          </cell>
          <cell r="AE1138">
            <v>53696</v>
          </cell>
        </row>
        <row r="1139">
          <cell r="A1139" t="str">
            <v>SMA</v>
          </cell>
          <cell r="B1139">
            <v>6</v>
          </cell>
          <cell r="C1139" t="str">
            <v>DRAG</v>
          </cell>
          <cell r="D1139">
            <v>66</v>
          </cell>
          <cell r="E1139">
            <v>5</v>
          </cell>
          <cell r="F1139" t="str">
            <v xml:space="preserve">B </v>
          </cell>
          <cell r="G1139">
            <v>0</v>
          </cell>
          <cell r="H1139">
            <v>168</v>
          </cell>
          <cell r="I1139">
            <v>58914</v>
          </cell>
          <cell r="J1139">
            <v>0</v>
          </cell>
          <cell r="K1139">
            <v>0</v>
          </cell>
          <cell r="L1139">
            <v>0</v>
          </cell>
          <cell r="M1139">
            <v>0</v>
          </cell>
          <cell r="N1139">
            <v>0</v>
          </cell>
          <cell r="O1139">
            <v>1150110</v>
          </cell>
          <cell r="P1139">
            <v>0</v>
          </cell>
          <cell r="Q1139">
            <v>0</v>
          </cell>
          <cell r="R1139">
            <v>22129</v>
          </cell>
          <cell r="S1139">
            <v>0</v>
          </cell>
          <cell r="T1139">
            <v>94237</v>
          </cell>
          <cell r="U1139">
            <v>227147</v>
          </cell>
          <cell r="V1139">
            <v>0</v>
          </cell>
          <cell r="W1139">
            <v>0</v>
          </cell>
          <cell r="X1139">
            <v>0</v>
          </cell>
          <cell r="Y1139">
            <v>0</v>
          </cell>
          <cell r="Z1139">
            <v>1150110</v>
          </cell>
          <cell r="AA1139">
            <v>1266476</v>
          </cell>
          <cell r="AB1139" t="str">
            <v>ERSC</v>
          </cell>
          <cell r="AC1139">
            <v>1101</v>
          </cell>
          <cell r="AD1139">
            <v>2</v>
          </cell>
          <cell r="AE1139">
            <v>57111</v>
          </cell>
        </row>
        <row r="1140">
          <cell r="A1140" t="str">
            <v>SMA</v>
          </cell>
          <cell r="B1140">
            <v>6</v>
          </cell>
          <cell r="C1140" t="str">
            <v>DRAG</v>
          </cell>
          <cell r="D1140">
            <v>66</v>
          </cell>
          <cell r="E1140">
            <v>6</v>
          </cell>
          <cell r="F1140" t="str">
            <v xml:space="preserve">B </v>
          </cell>
          <cell r="G1140">
            <v>0</v>
          </cell>
          <cell r="H1140">
            <v>14</v>
          </cell>
          <cell r="I1140">
            <v>186819</v>
          </cell>
          <cell r="J1140">
            <v>0</v>
          </cell>
          <cell r="K1140">
            <v>0</v>
          </cell>
          <cell r="L1140">
            <v>0</v>
          </cell>
          <cell r="M1140">
            <v>0</v>
          </cell>
          <cell r="N1140">
            <v>0</v>
          </cell>
          <cell r="O1140">
            <v>2199482</v>
          </cell>
          <cell r="P1140">
            <v>0</v>
          </cell>
          <cell r="Q1140">
            <v>0</v>
          </cell>
          <cell r="R1140">
            <v>43807</v>
          </cell>
          <cell r="S1140">
            <v>0</v>
          </cell>
          <cell r="T1140">
            <v>0</v>
          </cell>
          <cell r="U1140">
            <v>549870</v>
          </cell>
          <cell r="V1140">
            <v>0</v>
          </cell>
          <cell r="W1140">
            <v>0</v>
          </cell>
          <cell r="X1140">
            <v>0</v>
          </cell>
          <cell r="Y1140">
            <v>0</v>
          </cell>
          <cell r="Z1140">
            <v>2199482</v>
          </cell>
          <cell r="AA1140">
            <v>2243289</v>
          </cell>
          <cell r="AB1140" t="str">
            <v>ERSC</v>
          </cell>
          <cell r="AC1140">
            <v>1101</v>
          </cell>
          <cell r="AD1140">
            <v>2</v>
          </cell>
          <cell r="AE1140">
            <v>186819</v>
          </cell>
        </row>
        <row r="1141">
          <cell r="A1141" t="str">
            <v>SMA</v>
          </cell>
          <cell r="B1141">
            <v>6</v>
          </cell>
          <cell r="C1141" t="str">
            <v>DRAG</v>
          </cell>
          <cell r="D1141">
            <v>66</v>
          </cell>
          <cell r="E1141">
            <v>7</v>
          </cell>
          <cell r="F1141" t="str">
            <v>A4</v>
          </cell>
          <cell r="G1141">
            <v>20</v>
          </cell>
          <cell r="H1141">
            <v>3</v>
          </cell>
          <cell r="I1141">
            <v>23576</v>
          </cell>
          <cell r="J1141">
            <v>0</v>
          </cell>
          <cell r="K1141">
            <v>0</v>
          </cell>
          <cell r="L1141">
            <v>90</v>
          </cell>
          <cell r="M1141">
            <v>0</v>
          </cell>
          <cell r="N1141">
            <v>0</v>
          </cell>
          <cell r="O1141">
            <v>229944</v>
          </cell>
          <cell r="P1141">
            <v>59760</v>
          </cell>
          <cell r="Q1141">
            <v>0</v>
          </cell>
          <cell r="R1141">
            <v>0</v>
          </cell>
          <cell r="S1141">
            <v>0</v>
          </cell>
          <cell r="T1141">
            <v>0</v>
          </cell>
          <cell r="U1141">
            <v>72426</v>
          </cell>
          <cell r="V1141">
            <v>0</v>
          </cell>
          <cell r="W1141">
            <v>0</v>
          </cell>
          <cell r="X1141">
            <v>0</v>
          </cell>
          <cell r="Y1141">
            <v>0</v>
          </cell>
          <cell r="Z1141">
            <v>289704</v>
          </cell>
          <cell r="AA1141">
            <v>289704</v>
          </cell>
          <cell r="AB1141" t="str">
            <v>ERSC</v>
          </cell>
          <cell r="AC1141">
            <v>1101</v>
          </cell>
          <cell r="AD1141">
            <v>2</v>
          </cell>
          <cell r="AE1141">
            <v>23576</v>
          </cell>
        </row>
        <row r="1142">
          <cell r="A1142" t="str">
            <v>SMA</v>
          </cell>
          <cell r="B1142">
            <v>6</v>
          </cell>
          <cell r="C1142" t="str">
            <v>DRAG</v>
          </cell>
          <cell r="D1142">
            <v>66</v>
          </cell>
          <cell r="E1142">
            <v>7</v>
          </cell>
          <cell r="F1142" t="str">
            <v xml:space="preserve">B </v>
          </cell>
          <cell r="G1142">
            <v>0</v>
          </cell>
          <cell r="H1142">
            <v>2</v>
          </cell>
          <cell r="I1142">
            <v>17775</v>
          </cell>
          <cell r="J1142">
            <v>0</v>
          </cell>
          <cell r="K1142">
            <v>0</v>
          </cell>
          <cell r="L1142">
            <v>0</v>
          </cell>
          <cell r="M1142">
            <v>0</v>
          </cell>
          <cell r="N1142">
            <v>0</v>
          </cell>
          <cell r="O1142">
            <v>314524</v>
          </cell>
          <cell r="P1142">
            <v>0</v>
          </cell>
          <cell r="Q1142">
            <v>0</v>
          </cell>
          <cell r="R1142">
            <v>0</v>
          </cell>
          <cell r="S1142">
            <v>0</v>
          </cell>
          <cell r="T1142">
            <v>0</v>
          </cell>
          <cell r="U1142">
            <v>78631</v>
          </cell>
          <cell r="V1142">
            <v>0</v>
          </cell>
          <cell r="W1142">
            <v>0</v>
          </cell>
          <cell r="X1142">
            <v>0</v>
          </cell>
          <cell r="Y1142">
            <v>0</v>
          </cell>
          <cell r="Z1142">
            <v>314524</v>
          </cell>
          <cell r="AA1142">
            <v>314524</v>
          </cell>
          <cell r="AB1142" t="str">
            <v>ERSC</v>
          </cell>
          <cell r="AC1142">
            <v>1101</v>
          </cell>
          <cell r="AD1142">
            <v>2</v>
          </cell>
          <cell r="AE1142">
            <v>17775</v>
          </cell>
        </row>
        <row r="1143">
          <cell r="A1143" t="str">
            <v>SMA</v>
          </cell>
          <cell r="B1143">
            <v>6</v>
          </cell>
          <cell r="C1143" t="str">
            <v>DRAG</v>
          </cell>
          <cell r="D1143">
            <v>66</v>
          </cell>
          <cell r="E1143">
            <v>8</v>
          </cell>
          <cell r="F1143" t="str">
            <v xml:space="preserve">B </v>
          </cell>
          <cell r="G1143">
            <v>0</v>
          </cell>
          <cell r="H1143">
            <v>2</v>
          </cell>
          <cell r="I1143">
            <v>1914</v>
          </cell>
          <cell r="J1143">
            <v>0</v>
          </cell>
          <cell r="K1143">
            <v>0</v>
          </cell>
          <cell r="L1143">
            <v>0</v>
          </cell>
          <cell r="M1143">
            <v>0</v>
          </cell>
          <cell r="N1143">
            <v>0</v>
          </cell>
          <cell r="O1143">
            <v>39846</v>
          </cell>
          <cell r="P1143">
            <v>0</v>
          </cell>
          <cell r="Q1143">
            <v>0</v>
          </cell>
          <cell r="R1143">
            <v>0</v>
          </cell>
          <cell r="S1143">
            <v>0</v>
          </cell>
          <cell r="T1143">
            <v>0</v>
          </cell>
          <cell r="U1143">
            <v>9961</v>
          </cell>
          <cell r="V1143">
            <v>0</v>
          </cell>
          <cell r="W1143">
            <v>0</v>
          </cell>
          <cell r="X1143">
            <v>0</v>
          </cell>
          <cell r="Y1143">
            <v>0</v>
          </cell>
          <cell r="Z1143">
            <v>39846</v>
          </cell>
          <cell r="AA1143">
            <v>39846</v>
          </cell>
          <cell r="AB1143" t="str">
            <v>ERSC</v>
          </cell>
          <cell r="AC1143">
            <v>1101</v>
          </cell>
          <cell r="AD1143">
            <v>2</v>
          </cell>
          <cell r="AE1143">
            <v>1914</v>
          </cell>
        </row>
        <row r="1144">
          <cell r="A1144" t="str">
            <v>SMA</v>
          </cell>
          <cell r="B1144">
            <v>6</v>
          </cell>
          <cell r="C1144" t="str">
            <v>DRAG</v>
          </cell>
          <cell r="D1144">
            <v>66</v>
          </cell>
          <cell r="E1144">
            <v>90</v>
          </cell>
          <cell r="F1144" t="str">
            <v>A4</v>
          </cell>
          <cell r="G1144">
            <v>20</v>
          </cell>
          <cell r="H1144">
            <v>1</v>
          </cell>
          <cell r="I1144">
            <v>8160</v>
          </cell>
          <cell r="J1144">
            <v>0</v>
          </cell>
          <cell r="K1144">
            <v>0</v>
          </cell>
          <cell r="L1144">
            <v>31</v>
          </cell>
          <cell r="M1144">
            <v>0</v>
          </cell>
          <cell r="N1144">
            <v>0</v>
          </cell>
          <cell r="O1144">
            <v>21673</v>
          </cell>
          <cell r="P1144">
            <v>26629</v>
          </cell>
          <cell r="Q1144">
            <v>0</v>
          </cell>
          <cell r="R1144">
            <v>0</v>
          </cell>
          <cell r="S1144">
            <v>0</v>
          </cell>
          <cell r="T1144">
            <v>0</v>
          </cell>
          <cell r="U1144">
            <v>0</v>
          </cell>
          <cell r="V1144">
            <v>0</v>
          </cell>
          <cell r="W1144">
            <v>0</v>
          </cell>
          <cell r="X1144">
            <v>0</v>
          </cell>
          <cell r="Y1144">
            <v>0</v>
          </cell>
          <cell r="Z1144">
            <v>48302</v>
          </cell>
          <cell r="AA1144">
            <v>48302</v>
          </cell>
          <cell r="AB1144" t="str">
            <v>ERSC</v>
          </cell>
          <cell r="AC1144">
            <v>1101</v>
          </cell>
          <cell r="AD1144">
            <v>2</v>
          </cell>
          <cell r="AE1144">
            <v>8160</v>
          </cell>
        </row>
        <row r="1145">
          <cell r="A1145" t="str">
            <v>SMA</v>
          </cell>
          <cell r="B1145">
            <v>6</v>
          </cell>
          <cell r="C1145" t="str">
            <v>DRAG</v>
          </cell>
          <cell r="D1145">
            <v>67</v>
          </cell>
          <cell r="E1145">
            <v>1</v>
          </cell>
          <cell r="F1145" t="str">
            <v xml:space="preserve">B </v>
          </cell>
          <cell r="G1145">
            <v>1</v>
          </cell>
          <cell r="H1145">
            <v>857</v>
          </cell>
          <cell r="I1145">
            <v>18023</v>
          </cell>
          <cell r="J1145">
            <v>0</v>
          </cell>
          <cell r="K1145">
            <v>0</v>
          </cell>
          <cell r="L1145">
            <v>0</v>
          </cell>
          <cell r="M1145">
            <v>0</v>
          </cell>
          <cell r="N1145">
            <v>0</v>
          </cell>
          <cell r="O1145">
            <v>290227</v>
          </cell>
          <cell r="P1145">
            <v>0</v>
          </cell>
          <cell r="Q1145">
            <v>0</v>
          </cell>
          <cell r="R1145">
            <v>2024</v>
          </cell>
          <cell r="S1145">
            <v>0</v>
          </cell>
          <cell r="T1145">
            <v>32988</v>
          </cell>
          <cell r="U1145">
            <v>0</v>
          </cell>
          <cell r="V1145">
            <v>70600</v>
          </cell>
          <cell r="W1145">
            <v>0</v>
          </cell>
          <cell r="X1145">
            <v>0</v>
          </cell>
          <cell r="Y1145">
            <v>6110</v>
          </cell>
          <cell r="Z1145">
            <v>290227</v>
          </cell>
          <cell r="AA1145">
            <v>401949</v>
          </cell>
          <cell r="AB1145" t="str">
            <v>RAPE</v>
          </cell>
          <cell r="AC1145">
            <v>1101</v>
          </cell>
          <cell r="AD1145">
            <v>2</v>
          </cell>
          <cell r="AE1145">
            <v>13924</v>
          </cell>
        </row>
        <row r="1146">
          <cell r="A1146" t="str">
            <v>SMA</v>
          </cell>
          <cell r="B1146">
            <v>6</v>
          </cell>
          <cell r="C1146" t="str">
            <v>DRAG</v>
          </cell>
          <cell r="D1146">
            <v>67</v>
          </cell>
          <cell r="E1146">
            <v>1</v>
          </cell>
          <cell r="F1146" t="str">
            <v xml:space="preserve">B </v>
          </cell>
          <cell r="G1146">
            <v>2</v>
          </cell>
          <cell r="H1146">
            <v>353</v>
          </cell>
          <cell r="I1146">
            <v>14486</v>
          </cell>
          <cell r="J1146">
            <v>0</v>
          </cell>
          <cell r="K1146">
            <v>0</v>
          </cell>
          <cell r="L1146">
            <v>0</v>
          </cell>
          <cell r="M1146">
            <v>0</v>
          </cell>
          <cell r="N1146">
            <v>0</v>
          </cell>
          <cell r="O1146">
            <v>280963</v>
          </cell>
          <cell r="P1146">
            <v>0</v>
          </cell>
          <cell r="Q1146">
            <v>0</v>
          </cell>
          <cell r="R1146">
            <v>1786</v>
          </cell>
          <cell r="S1146">
            <v>0</v>
          </cell>
          <cell r="T1146">
            <v>39771</v>
          </cell>
          <cell r="U1146">
            <v>47753</v>
          </cell>
          <cell r="V1146">
            <v>30740</v>
          </cell>
          <cell r="W1146">
            <v>0</v>
          </cell>
          <cell r="X1146">
            <v>0</v>
          </cell>
          <cell r="Y1146">
            <v>2944</v>
          </cell>
          <cell r="Z1146">
            <v>280963</v>
          </cell>
          <cell r="AA1146">
            <v>356204</v>
          </cell>
          <cell r="AB1146" t="str">
            <v>RAPE</v>
          </cell>
          <cell r="AC1146">
            <v>1101</v>
          </cell>
          <cell r="AD1146">
            <v>2</v>
          </cell>
          <cell r="AE1146">
            <v>14486</v>
          </cell>
        </row>
        <row r="1147">
          <cell r="A1147" t="str">
            <v>SMA</v>
          </cell>
          <cell r="B1147">
            <v>6</v>
          </cell>
          <cell r="C1147" t="str">
            <v>DRAG</v>
          </cell>
          <cell r="D1147">
            <v>67</v>
          </cell>
          <cell r="E1147">
            <v>1</v>
          </cell>
          <cell r="F1147" t="str">
            <v xml:space="preserve">B </v>
          </cell>
          <cell r="G1147">
            <v>3</v>
          </cell>
          <cell r="H1147">
            <v>671</v>
          </cell>
          <cell r="I1147">
            <v>47699</v>
          </cell>
          <cell r="J1147">
            <v>0</v>
          </cell>
          <cell r="K1147">
            <v>0</v>
          </cell>
          <cell r="L1147">
            <v>0</v>
          </cell>
          <cell r="M1147">
            <v>0</v>
          </cell>
          <cell r="N1147">
            <v>0</v>
          </cell>
          <cell r="O1147">
            <v>925087</v>
          </cell>
          <cell r="P1147">
            <v>0</v>
          </cell>
          <cell r="Q1147">
            <v>0</v>
          </cell>
          <cell r="R1147">
            <v>5445</v>
          </cell>
          <cell r="S1147">
            <v>0</v>
          </cell>
          <cell r="T1147">
            <v>74787</v>
          </cell>
          <cell r="U1147">
            <v>157261</v>
          </cell>
          <cell r="V1147">
            <v>60168</v>
          </cell>
          <cell r="W1147">
            <v>0</v>
          </cell>
          <cell r="X1147">
            <v>0</v>
          </cell>
          <cell r="Y1147">
            <v>8063</v>
          </cell>
          <cell r="Z1147">
            <v>925087</v>
          </cell>
          <cell r="AA1147">
            <v>1073550</v>
          </cell>
          <cell r="AB1147" t="str">
            <v>RAPE</v>
          </cell>
          <cell r="AC1147">
            <v>1101</v>
          </cell>
          <cell r="AD1147">
            <v>2</v>
          </cell>
          <cell r="AE1147">
            <v>47530</v>
          </cell>
        </row>
        <row r="1148">
          <cell r="A1148" t="str">
            <v>SMA</v>
          </cell>
          <cell r="B1148">
            <v>6</v>
          </cell>
          <cell r="C1148" t="str">
            <v>DRAG</v>
          </cell>
          <cell r="D1148">
            <v>67</v>
          </cell>
          <cell r="E1148">
            <v>1</v>
          </cell>
          <cell r="F1148" t="str">
            <v xml:space="preserve">B </v>
          </cell>
          <cell r="G1148">
            <v>4</v>
          </cell>
          <cell r="H1148">
            <v>164</v>
          </cell>
          <cell r="I1148">
            <v>19304</v>
          </cell>
          <cell r="J1148">
            <v>0</v>
          </cell>
          <cell r="K1148">
            <v>0</v>
          </cell>
          <cell r="L1148">
            <v>0</v>
          </cell>
          <cell r="M1148">
            <v>0</v>
          </cell>
          <cell r="N1148">
            <v>0</v>
          </cell>
          <cell r="O1148">
            <v>374435</v>
          </cell>
          <cell r="P1148">
            <v>0</v>
          </cell>
          <cell r="Q1148">
            <v>0</v>
          </cell>
          <cell r="R1148">
            <v>3124</v>
          </cell>
          <cell r="S1148">
            <v>0</v>
          </cell>
          <cell r="T1148">
            <v>19457</v>
          </cell>
          <cell r="U1148">
            <v>63656</v>
          </cell>
          <cell r="V1148">
            <v>13821</v>
          </cell>
          <cell r="W1148">
            <v>0</v>
          </cell>
          <cell r="X1148">
            <v>0</v>
          </cell>
          <cell r="Y1148">
            <v>3829</v>
          </cell>
          <cell r="Z1148">
            <v>374435</v>
          </cell>
          <cell r="AA1148">
            <v>414666</v>
          </cell>
          <cell r="AB1148" t="str">
            <v>RAPE</v>
          </cell>
          <cell r="AC1148">
            <v>1101</v>
          </cell>
          <cell r="AD1148">
            <v>2</v>
          </cell>
          <cell r="AE1148">
            <v>19304</v>
          </cell>
        </row>
        <row r="1149">
          <cell r="A1149" t="str">
            <v>SMA</v>
          </cell>
          <cell r="B1149">
            <v>6</v>
          </cell>
          <cell r="C1149" t="str">
            <v>DRAG</v>
          </cell>
          <cell r="D1149">
            <v>67</v>
          </cell>
          <cell r="E1149">
            <v>1</v>
          </cell>
          <cell r="F1149" t="str">
            <v xml:space="preserve">B </v>
          </cell>
          <cell r="G1149">
            <v>5</v>
          </cell>
          <cell r="H1149">
            <v>55</v>
          </cell>
          <cell r="I1149">
            <v>9535</v>
          </cell>
          <cell r="J1149">
            <v>0</v>
          </cell>
          <cell r="K1149">
            <v>0</v>
          </cell>
          <cell r="L1149">
            <v>0</v>
          </cell>
          <cell r="M1149">
            <v>0</v>
          </cell>
          <cell r="N1149">
            <v>0</v>
          </cell>
          <cell r="O1149">
            <v>184928</v>
          </cell>
          <cell r="P1149">
            <v>0</v>
          </cell>
          <cell r="Q1149">
            <v>0</v>
          </cell>
          <cell r="R1149">
            <v>2156</v>
          </cell>
          <cell r="S1149">
            <v>0</v>
          </cell>
          <cell r="T1149">
            <v>12058</v>
          </cell>
          <cell r="U1149">
            <v>31435</v>
          </cell>
          <cell r="V1149">
            <v>5173</v>
          </cell>
          <cell r="W1149">
            <v>0</v>
          </cell>
          <cell r="X1149">
            <v>0</v>
          </cell>
          <cell r="Y1149">
            <v>4450</v>
          </cell>
          <cell r="Z1149">
            <v>184928</v>
          </cell>
          <cell r="AA1149">
            <v>208765</v>
          </cell>
          <cell r="AB1149" t="str">
            <v>RAPE</v>
          </cell>
          <cell r="AC1149">
            <v>1101</v>
          </cell>
          <cell r="AD1149">
            <v>2</v>
          </cell>
          <cell r="AE1149">
            <v>9535</v>
          </cell>
        </row>
        <row r="1150">
          <cell r="A1150" t="str">
            <v>SMA</v>
          </cell>
          <cell r="B1150">
            <v>6</v>
          </cell>
          <cell r="C1150" t="str">
            <v>DRAG</v>
          </cell>
          <cell r="D1150">
            <v>67</v>
          </cell>
          <cell r="E1150">
            <v>1</v>
          </cell>
          <cell r="F1150" t="str">
            <v xml:space="preserve">B </v>
          </cell>
          <cell r="G1150">
            <v>6</v>
          </cell>
          <cell r="H1150">
            <v>35</v>
          </cell>
          <cell r="I1150">
            <v>7906</v>
          </cell>
          <cell r="J1150">
            <v>0</v>
          </cell>
          <cell r="K1150">
            <v>0</v>
          </cell>
          <cell r="L1150">
            <v>0</v>
          </cell>
          <cell r="M1150">
            <v>0</v>
          </cell>
          <cell r="N1150">
            <v>0</v>
          </cell>
          <cell r="O1150">
            <v>153353</v>
          </cell>
          <cell r="P1150">
            <v>0</v>
          </cell>
          <cell r="Q1150">
            <v>0</v>
          </cell>
          <cell r="R1150">
            <v>1868</v>
          </cell>
          <cell r="S1150">
            <v>0</v>
          </cell>
          <cell r="T1150">
            <v>1472</v>
          </cell>
          <cell r="U1150">
            <v>26078</v>
          </cell>
          <cell r="V1150">
            <v>3008</v>
          </cell>
          <cell r="W1150">
            <v>0</v>
          </cell>
          <cell r="X1150">
            <v>0</v>
          </cell>
          <cell r="Y1150">
            <v>1631</v>
          </cell>
          <cell r="Z1150">
            <v>153353</v>
          </cell>
          <cell r="AA1150">
            <v>161332</v>
          </cell>
          <cell r="AB1150" t="str">
            <v>RAPE</v>
          </cell>
          <cell r="AC1150">
            <v>1101</v>
          </cell>
          <cell r="AD1150">
            <v>2</v>
          </cell>
          <cell r="AE1150">
            <v>7906</v>
          </cell>
        </row>
        <row r="1151">
          <cell r="A1151" t="str">
            <v>SMA</v>
          </cell>
          <cell r="B1151">
            <v>6</v>
          </cell>
          <cell r="C1151" t="str">
            <v>DRAG</v>
          </cell>
          <cell r="D1151">
            <v>67</v>
          </cell>
          <cell r="E1151">
            <v>1</v>
          </cell>
          <cell r="F1151" t="str">
            <v xml:space="preserve">B </v>
          </cell>
          <cell r="G1151">
            <v>7</v>
          </cell>
          <cell r="H1151">
            <v>11</v>
          </cell>
          <cell r="I1151">
            <v>3705</v>
          </cell>
          <cell r="J1151">
            <v>0</v>
          </cell>
          <cell r="K1151">
            <v>0</v>
          </cell>
          <cell r="L1151">
            <v>0</v>
          </cell>
          <cell r="M1151">
            <v>0</v>
          </cell>
          <cell r="N1151">
            <v>0</v>
          </cell>
          <cell r="O1151">
            <v>74562</v>
          </cell>
          <cell r="P1151">
            <v>0</v>
          </cell>
          <cell r="Q1151">
            <v>0</v>
          </cell>
          <cell r="R1151">
            <v>833</v>
          </cell>
          <cell r="S1151">
            <v>0</v>
          </cell>
          <cell r="T1151">
            <v>327</v>
          </cell>
          <cell r="U1151">
            <v>14915</v>
          </cell>
          <cell r="V1151">
            <v>658</v>
          </cell>
          <cell r="W1151">
            <v>0</v>
          </cell>
          <cell r="X1151">
            <v>0</v>
          </cell>
          <cell r="Y1151">
            <v>631</v>
          </cell>
          <cell r="Z1151">
            <v>74562</v>
          </cell>
          <cell r="AA1151">
            <v>77011</v>
          </cell>
          <cell r="AB1151" t="str">
            <v>RAPE</v>
          </cell>
          <cell r="AC1151">
            <v>1101</v>
          </cell>
          <cell r="AD1151">
            <v>2</v>
          </cell>
          <cell r="AE1151">
            <v>3705</v>
          </cell>
        </row>
        <row r="1152">
          <cell r="A1152" t="str">
            <v>SMA</v>
          </cell>
          <cell r="B1152">
            <v>6</v>
          </cell>
          <cell r="C1152" t="str">
            <v>DRAG</v>
          </cell>
          <cell r="D1152">
            <v>67</v>
          </cell>
          <cell r="E1152">
            <v>1</v>
          </cell>
          <cell r="F1152" t="str">
            <v xml:space="preserve">B </v>
          </cell>
          <cell r="G1152">
            <v>8</v>
          </cell>
          <cell r="H1152">
            <v>4</v>
          </cell>
          <cell r="I1152">
            <v>1717</v>
          </cell>
          <cell r="J1152">
            <v>0</v>
          </cell>
          <cell r="K1152">
            <v>0</v>
          </cell>
          <cell r="L1152">
            <v>0</v>
          </cell>
          <cell r="M1152">
            <v>0</v>
          </cell>
          <cell r="N1152">
            <v>0</v>
          </cell>
          <cell r="O1152">
            <v>34282</v>
          </cell>
          <cell r="P1152">
            <v>0</v>
          </cell>
          <cell r="Q1152">
            <v>0</v>
          </cell>
          <cell r="R1152">
            <v>162</v>
          </cell>
          <cell r="S1152">
            <v>0</v>
          </cell>
          <cell r="T1152">
            <v>1458</v>
          </cell>
          <cell r="U1152">
            <v>6858</v>
          </cell>
          <cell r="V1152">
            <v>376</v>
          </cell>
          <cell r="W1152">
            <v>0</v>
          </cell>
          <cell r="X1152">
            <v>0</v>
          </cell>
          <cell r="Y1152">
            <v>561</v>
          </cell>
          <cell r="Z1152">
            <v>34282</v>
          </cell>
          <cell r="AA1152">
            <v>36839</v>
          </cell>
          <cell r="AB1152" t="str">
            <v>RAPE</v>
          </cell>
          <cell r="AC1152">
            <v>1101</v>
          </cell>
          <cell r="AD1152">
            <v>2</v>
          </cell>
          <cell r="AE1152">
            <v>1717</v>
          </cell>
        </row>
        <row r="1153">
          <cell r="A1153" t="str">
            <v>SMA</v>
          </cell>
          <cell r="B1153">
            <v>6</v>
          </cell>
          <cell r="C1153" t="str">
            <v>DRAG</v>
          </cell>
          <cell r="D1153">
            <v>67</v>
          </cell>
          <cell r="E1153">
            <v>1</v>
          </cell>
          <cell r="F1153" t="str">
            <v xml:space="preserve">B </v>
          </cell>
          <cell r="G1153">
            <v>9</v>
          </cell>
          <cell r="H1153">
            <v>5</v>
          </cell>
          <cell r="I1153">
            <v>3508</v>
          </cell>
          <cell r="J1153">
            <v>0</v>
          </cell>
          <cell r="K1153">
            <v>0</v>
          </cell>
          <cell r="L1153">
            <v>0</v>
          </cell>
          <cell r="M1153">
            <v>0</v>
          </cell>
          <cell r="N1153">
            <v>0</v>
          </cell>
          <cell r="O1153">
            <v>74686</v>
          </cell>
          <cell r="P1153">
            <v>0</v>
          </cell>
          <cell r="Q1153">
            <v>0</v>
          </cell>
          <cell r="R1153">
            <v>260</v>
          </cell>
          <cell r="S1153">
            <v>0</v>
          </cell>
          <cell r="T1153">
            <v>32</v>
          </cell>
          <cell r="U1153">
            <v>18671</v>
          </cell>
          <cell r="V1153">
            <v>754</v>
          </cell>
          <cell r="W1153">
            <v>0</v>
          </cell>
          <cell r="X1153">
            <v>0</v>
          </cell>
          <cell r="Y1153">
            <v>1682</v>
          </cell>
          <cell r="Z1153">
            <v>74686</v>
          </cell>
          <cell r="AA1153">
            <v>77414</v>
          </cell>
          <cell r="AB1153" t="str">
            <v>RAPE</v>
          </cell>
          <cell r="AC1153">
            <v>1101</v>
          </cell>
          <cell r="AD1153">
            <v>2</v>
          </cell>
          <cell r="AE1153">
            <v>3508</v>
          </cell>
        </row>
        <row r="1154">
          <cell r="A1154" t="str">
            <v>SMA</v>
          </cell>
          <cell r="B1154">
            <v>6</v>
          </cell>
          <cell r="C1154" t="str">
            <v>DRAG</v>
          </cell>
          <cell r="D1154">
            <v>67</v>
          </cell>
          <cell r="E1154">
            <v>1</v>
          </cell>
          <cell r="F1154" t="str">
            <v xml:space="preserve">B </v>
          </cell>
          <cell r="G1154">
            <v>10</v>
          </cell>
          <cell r="H1154">
            <v>2</v>
          </cell>
          <cell r="I1154">
            <v>2322</v>
          </cell>
          <cell r="J1154">
            <v>0</v>
          </cell>
          <cell r="K1154">
            <v>0</v>
          </cell>
          <cell r="L1154">
            <v>0</v>
          </cell>
          <cell r="M1154">
            <v>0</v>
          </cell>
          <cell r="N1154">
            <v>0</v>
          </cell>
          <cell r="O1154">
            <v>49835</v>
          </cell>
          <cell r="P1154">
            <v>0</v>
          </cell>
          <cell r="Q1154">
            <v>0</v>
          </cell>
          <cell r="R1154">
            <v>2993</v>
          </cell>
          <cell r="S1154">
            <v>0</v>
          </cell>
          <cell r="T1154">
            <v>142</v>
          </cell>
          <cell r="U1154">
            <v>12461</v>
          </cell>
          <cell r="V1154">
            <v>94</v>
          </cell>
          <cell r="W1154">
            <v>0</v>
          </cell>
          <cell r="X1154">
            <v>0</v>
          </cell>
          <cell r="Y1154">
            <v>0</v>
          </cell>
          <cell r="Z1154">
            <v>49835</v>
          </cell>
          <cell r="AA1154">
            <v>53064</v>
          </cell>
          <cell r="AB1154" t="str">
            <v>RAPE</v>
          </cell>
          <cell r="AC1154">
            <v>1101</v>
          </cell>
          <cell r="AD1154">
            <v>2</v>
          </cell>
          <cell r="AE1154">
            <v>2322</v>
          </cell>
        </row>
        <row r="1155">
          <cell r="A1155" t="str">
            <v>SMA</v>
          </cell>
          <cell r="B1155">
            <v>6</v>
          </cell>
          <cell r="C1155" t="str">
            <v>DRAG</v>
          </cell>
          <cell r="D1155">
            <v>67</v>
          </cell>
          <cell r="E1155">
            <v>1</v>
          </cell>
          <cell r="F1155" t="str">
            <v xml:space="preserve">B </v>
          </cell>
          <cell r="G1155">
            <v>11</v>
          </cell>
          <cell r="H1155">
            <v>4746</v>
          </cell>
          <cell r="I1155">
            <v>100774</v>
          </cell>
          <cell r="J1155">
            <v>0</v>
          </cell>
          <cell r="K1155">
            <v>0</v>
          </cell>
          <cell r="L1155">
            <v>0</v>
          </cell>
          <cell r="M1155">
            <v>0</v>
          </cell>
          <cell r="N1155">
            <v>0</v>
          </cell>
          <cell r="O1155">
            <v>567739</v>
          </cell>
          <cell r="P1155">
            <v>0</v>
          </cell>
          <cell r="Q1155">
            <v>0</v>
          </cell>
          <cell r="R1155">
            <v>3326</v>
          </cell>
          <cell r="S1155">
            <v>0</v>
          </cell>
          <cell r="T1155">
            <v>1472990</v>
          </cell>
          <cell r="U1155">
            <v>0</v>
          </cell>
          <cell r="V1155">
            <v>437290</v>
          </cell>
          <cell r="W1155">
            <v>0</v>
          </cell>
          <cell r="X1155">
            <v>0</v>
          </cell>
          <cell r="Y1155">
            <v>294</v>
          </cell>
          <cell r="Z1155">
            <v>567739</v>
          </cell>
          <cell r="AA1155">
            <v>2481639</v>
          </cell>
          <cell r="AB1155" t="str">
            <v>RAPE</v>
          </cell>
          <cell r="AC1155">
            <v>1101</v>
          </cell>
          <cell r="AD1155">
            <v>2</v>
          </cell>
          <cell r="AE1155">
            <v>68202</v>
          </cell>
        </row>
        <row r="1156">
          <cell r="A1156" t="str">
            <v>SMA</v>
          </cell>
          <cell r="B1156">
            <v>6</v>
          </cell>
          <cell r="C1156" t="str">
            <v>DRAG</v>
          </cell>
          <cell r="D1156">
            <v>67</v>
          </cell>
          <cell r="E1156">
            <v>1</v>
          </cell>
          <cell r="F1156" t="str">
            <v xml:space="preserve">B </v>
          </cell>
          <cell r="G1156">
            <v>12</v>
          </cell>
          <cell r="H1156">
            <v>4273</v>
          </cell>
          <cell r="I1156">
            <v>235527</v>
          </cell>
          <cell r="J1156">
            <v>0</v>
          </cell>
          <cell r="K1156">
            <v>0</v>
          </cell>
          <cell r="L1156">
            <v>0</v>
          </cell>
          <cell r="M1156">
            <v>0</v>
          </cell>
          <cell r="N1156">
            <v>0</v>
          </cell>
          <cell r="O1156">
            <v>2120491</v>
          </cell>
          <cell r="P1156">
            <v>0</v>
          </cell>
          <cell r="Q1156">
            <v>0</v>
          </cell>
          <cell r="R1156">
            <v>12901</v>
          </cell>
          <cell r="S1156">
            <v>0</v>
          </cell>
          <cell r="T1156">
            <v>1053107</v>
          </cell>
          <cell r="U1156">
            <v>360570</v>
          </cell>
          <cell r="V1156">
            <v>393491</v>
          </cell>
          <cell r="W1156">
            <v>0</v>
          </cell>
          <cell r="X1156">
            <v>0</v>
          </cell>
          <cell r="Y1156">
            <v>805</v>
          </cell>
          <cell r="Z1156">
            <v>2120491</v>
          </cell>
          <cell r="AA1156">
            <v>3580795</v>
          </cell>
          <cell r="AB1156" t="str">
            <v>RAPE</v>
          </cell>
          <cell r="AC1156">
            <v>1101</v>
          </cell>
          <cell r="AD1156">
            <v>2</v>
          </cell>
          <cell r="AE1156">
            <v>235527</v>
          </cell>
        </row>
        <row r="1157">
          <cell r="A1157" t="str">
            <v>SMA</v>
          </cell>
          <cell r="B1157">
            <v>6</v>
          </cell>
          <cell r="C1157" t="str">
            <v>DRAG</v>
          </cell>
          <cell r="D1157">
            <v>67</v>
          </cell>
          <cell r="E1157">
            <v>1</v>
          </cell>
          <cell r="F1157" t="str">
            <v xml:space="preserve">B </v>
          </cell>
          <cell r="G1157">
            <v>13</v>
          </cell>
          <cell r="H1157">
            <v>134</v>
          </cell>
          <cell r="I1157">
            <v>15105</v>
          </cell>
          <cell r="J1157">
            <v>0</v>
          </cell>
          <cell r="K1157">
            <v>0</v>
          </cell>
          <cell r="L1157">
            <v>0</v>
          </cell>
          <cell r="M1157">
            <v>0</v>
          </cell>
          <cell r="N1157">
            <v>0</v>
          </cell>
          <cell r="O1157">
            <v>171441</v>
          </cell>
          <cell r="P1157">
            <v>0</v>
          </cell>
          <cell r="Q1157">
            <v>0</v>
          </cell>
          <cell r="R1157">
            <v>1548</v>
          </cell>
          <cell r="S1157">
            <v>0</v>
          </cell>
          <cell r="T1157">
            <v>17956</v>
          </cell>
          <cell r="U1157">
            <v>29149</v>
          </cell>
          <cell r="V1157">
            <v>11938</v>
          </cell>
          <cell r="W1157">
            <v>0</v>
          </cell>
          <cell r="X1157">
            <v>0</v>
          </cell>
          <cell r="Y1157">
            <v>0</v>
          </cell>
          <cell r="Z1157">
            <v>171441</v>
          </cell>
          <cell r="AA1157">
            <v>202883</v>
          </cell>
          <cell r="AB1157" t="str">
            <v>RAPE</v>
          </cell>
          <cell r="AC1157">
            <v>1101</v>
          </cell>
          <cell r="AD1157">
            <v>2</v>
          </cell>
          <cell r="AE1157">
            <v>15105</v>
          </cell>
        </row>
        <row r="1158">
          <cell r="A1158" t="str">
            <v>SMA</v>
          </cell>
          <cell r="B1158">
            <v>6</v>
          </cell>
          <cell r="C1158" t="str">
            <v>DRAG</v>
          </cell>
          <cell r="D1158">
            <v>67</v>
          </cell>
          <cell r="E1158">
            <v>1</v>
          </cell>
          <cell r="F1158" t="str">
            <v xml:space="preserve">B </v>
          </cell>
          <cell r="G1158">
            <v>14</v>
          </cell>
          <cell r="H1158">
            <v>10</v>
          </cell>
          <cell r="I1158">
            <v>1355</v>
          </cell>
          <cell r="J1158">
            <v>0</v>
          </cell>
          <cell r="K1158">
            <v>0</v>
          </cell>
          <cell r="L1158">
            <v>0</v>
          </cell>
          <cell r="M1158">
            <v>0</v>
          </cell>
          <cell r="N1158">
            <v>0</v>
          </cell>
          <cell r="O1158">
            <v>17286</v>
          </cell>
          <cell r="P1158">
            <v>0</v>
          </cell>
          <cell r="Q1158">
            <v>0</v>
          </cell>
          <cell r="R1158">
            <v>97</v>
          </cell>
          <cell r="S1158">
            <v>0</v>
          </cell>
          <cell r="T1158">
            <v>3813</v>
          </cell>
          <cell r="U1158">
            <v>2939</v>
          </cell>
          <cell r="V1158">
            <v>846</v>
          </cell>
          <cell r="W1158">
            <v>0</v>
          </cell>
          <cell r="X1158">
            <v>0</v>
          </cell>
          <cell r="Y1158">
            <v>0</v>
          </cell>
          <cell r="Z1158">
            <v>17286</v>
          </cell>
          <cell r="AA1158">
            <v>22042</v>
          </cell>
          <cell r="AB1158" t="str">
            <v>RAPE</v>
          </cell>
          <cell r="AC1158">
            <v>1101</v>
          </cell>
          <cell r="AD1158">
            <v>2</v>
          </cell>
          <cell r="AE1158">
            <v>1355</v>
          </cell>
        </row>
        <row r="1159">
          <cell r="A1159" t="str">
            <v>SMA</v>
          </cell>
          <cell r="B1159">
            <v>6</v>
          </cell>
          <cell r="C1159" t="str">
            <v>DRAG</v>
          </cell>
          <cell r="D1159">
            <v>67</v>
          </cell>
          <cell r="E1159">
            <v>1</v>
          </cell>
          <cell r="F1159" t="str">
            <v xml:space="preserve">B </v>
          </cell>
          <cell r="G1159">
            <v>15</v>
          </cell>
          <cell r="H1159">
            <v>11</v>
          </cell>
          <cell r="I1159">
            <v>2075</v>
          </cell>
          <cell r="J1159">
            <v>0</v>
          </cell>
          <cell r="K1159">
            <v>0</v>
          </cell>
          <cell r="L1159">
            <v>0</v>
          </cell>
          <cell r="M1159">
            <v>0</v>
          </cell>
          <cell r="N1159">
            <v>0</v>
          </cell>
          <cell r="O1159">
            <v>30460</v>
          </cell>
          <cell r="P1159">
            <v>0</v>
          </cell>
          <cell r="Q1159">
            <v>0</v>
          </cell>
          <cell r="R1159">
            <v>117</v>
          </cell>
          <cell r="S1159">
            <v>0</v>
          </cell>
          <cell r="T1159">
            <v>327</v>
          </cell>
          <cell r="U1159">
            <v>5358</v>
          </cell>
          <cell r="V1159">
            <v>1129</v>
          </cell>
          <cell r="W1159">
            <v>0</v>
          </cell>
          <cell r="X1159">
            <v>0</v>
          </cell>
          <cell r="Y1159">
            <v>0</v>
          </cell>
          <cell r="Z1159">
            <v>30460</v>
          </cell>
          <cell r="AA1159">
            <v>32033</v>
          </cell>
          <cell r="AB1159" t="str">
            <v>RAPE</v>
          </cell>
          <cell r="AC1159">
            <v>1101</v>
          </cell>
          <cell r="AD1159">
            <v>2</v>
          </cell>
          <cell r="AE1159">
            <v>2075</v>
          </cell>
        </row>
        <row r="1160">
          <cell r="A1160" t="str">
            <v>SMA</v>
          </cell>
          <cell r="B1160">
            <v>6</v>
          </cell>
          <cell r="C1160" t="str">
            <v>DRAG</v>
          </cell>
          <cell r="D1160">
            <v>67</v>
          </cell>
          <cell r="E1160">
            <v>2</v>
          </cell>
          <cell r="F1160" t="str">
            <v xml:space="preserve">B </v>
          </cell>
          <cell r="G1160">
            <v>0</v>
          </cell>
          <cell r="H1160">
            <v>25</v>
          </cell>
          <cell r="I1160">
            <v>44645</v>
          </cell>
          <cell r="J1160">
            <v>0</v>
          </cell>
          <cell r="K1160">
            <v>0</v>
          </cell>
          <cell r="L1160">
            <v>0</v>
          </cell>
          <cell r="M1160">
            <v>0</v>
          </cell>
          <cell r="N1160">
            <v>0</v>
          </cell>
          <cell r="O1160">
            <v>929446</v>
          </cell>
          <cell r="P1160">
            <v>0</v>
          </cell>
          <cell r="Q1160">
            <v>0</v>
          </cell>
          <cell r="R1160">
            <v>11015</v>
          </cell>
          <cell r="S1160">
            <v>0</v>
          </cell>
          <cell r="T1160">
            <v>24316</v>
          </cell>
          <cell r="U1160">
            <v>230838</v>
          </cell>
          <cell r="V1160">
            <v>8867</v>
          </cell>
          <cell r="W1160">
            <v>0</v>
          </cell>
          <cell r="X1160">
            <v>0</v>
          </cell>
          <cell r="Y1160">
            <v>4178</v>
          </cell>
          <cell r="Z1160">
            <v>929446</v>
          </cell>
          <cell r="AA1160">
            <v>977822</v>
          </cell>
          <cell r="AB1160" t="str">
            <v>RAPE</v>
          </cell>
          <cell r="AC1160">
            <v>1101</v>
          </cell>
          <cell r="AD1160">
            <v>2</v>
          </cell>
          <cell r="AE1160">
            <v>44425</v>
          </cell>
        </row>
        <row r="1161">
          <cell r="A1161" t="str">
            <v>SMA</v>
          </cell>
          <cell r="B1161">
            <v>6</v>
          </cell>
          <cell r="C1161" t="str">
            <v>DRAG</v>
          </cell>
          <cell r="D1161">
            <v>67</v>
          </cell>
          <cell r="E1161">
            <v>3</v>
          </cell>
          <cell r="F1161" t="str">
            <v xml:space="preserve">B </v>
          </cell>
          <cell r="G1161">
            <v>0</v>
          </cell>
          <cell r="H1161">
            <v>50</v>
          </cell>
          <cell r="I1161">
            <v>52346</v>
          </cell>
          <cell r="J1161">
            <v>0</v>
          </cell>
          <cell r="K1161">
            <v>0</v>
          </cell>
          <cell r="L1161">
            <v>0</v>
          </cell>
          <cell r="M1161">
            <v>0</v>
          </cell>
          <cell r="N1161">
            <v>0</v>
          </cell>
          <cell r="O1161">
            <v>1089764</v>
          </cell>
          <cell r="P1161">
            <v>0</v>
          </cell>
          <cell r="Q1161">
            <v>0</v>
          </cell>
          <cell r="R1161">
            <v>20133</v>
          </cell>
          <cell r="S1161">
            <v>0</v>
          </cell>
          <cell r="T1161">
            <v>113180</v>
          </cell>
          <cell r="U1161">
            <v>270727</v>
          </cell>
          <cell r="V1161">
            <v>12542</v>
          </cell>
          <cell r="W1161">
            <v>0</v>
          </cell>
          <cell r="X1161">
            <v>0</v>
          </cell>
          <cell r="Y1161">
            <v>3910</v>
          </cell>
          <cell r="Z1161">
            <v>1089764</v>
          </cell>
          <cell r="AA1161">
            <v>1239529</v>
          </cell>
          <cell r="AB1161" t="str">
            <v>RAPE</v>
          </cell>
          <cell r="AC1161">
            <v>1101</v>
          </cell>
          <cell r="AD1161">
            <v>2</v>
          </cell>
          <cell r="AE1161">
            <v>52032</v>
          </cell>
        </row>
        <row r="1162">
          <cell r="A1162" t="str">
            <v>SMA</v>
          </cell>
          <cell r="B1162">
            <v>6</v>
          </cell>
          <cell r="C1162" t="str">
            <v>DRAG</v>
          </cell>
          <cell r="D1162">
            <v>67</v>
          </cell>
          <cell r="E1162">
            <v>4</v>
          </cell>
          <cell r="F1162" t="str">
            <v xml:space="preserve">B </v>
          </cell>
          <cell r="G1162">
            <v>0</v>
          </cell>
          <cell r="H1162">
            <v>4888</v>
          </cell>
          <cell r="I1162">
            <v>1637173</v>
          </cell>
          <cell r="J1162">
            <v>0</v>
          </cell>
          <cell r="K1162">
            <v>0</v>
          </cell>
          <cell r="L1162">
            <v>0</v>
          </cell>
          <cell r="M1162">
            <v>0</v>
          </cell>
          <cell r="N1162">
            <v>0</v>
          </cell>
          <cell r="O1162">
            <v>15897349</v>
          </cell>
          <cell r="P1162">
            <v>0</v>
          </cell>
          <cell r="Q1162">
            <v>0</v>
          </cell>
          <cell r="R1162">
            <v>3808</v>
          </cell>
          <cell r="S1162">
            <v>0</v>
          </cell>
          <cell r="T1162">
            <v>1631698</v>
          </cell>
          <cell r="U1162">
            <v>0</v>
          </cell>
          <cell r="V1162">
            <v>848771</v>
          </cell>
          <cell r="W1162">
            <v>0</v>
          </cell>
          <cell r="X1162">
            <v>0</v>
          </cell>
          <cell r="Y1162">
            <v>0</v>
          </cell>
          <cell r="Z1162">
            <v>15897349</v>
          </cell>
          <cell r="AA1162">
            <v>18381626</v>
          </cell>
          <cell r="AB1162" t="str">
            <v>RAPE</v>
          </cell>
          <cell r="AC1162">
            <v>1101</v>
          </cell>
          <cell r="AD1162">
            <v>2</v>
          </cell>
          <cell r="AE1162">
            <v>1595329</v>
          </cell>
        </row>
        <row r="1163">
          <cell r="A1163" t="str">
            <v>SMA</v>
          </cell>
          <cell r="B1163">
            <v>6</v>
          </cell>
          <cell r="C1163" t="str">
            <v>DRAG</v>
          </cell>
          <cell r="D1163">
            <v>68</v>
          </cell>
          <cell r="E1163">
            <v>1</v>
          </cell>
          <cell r="F1163" t="str">
            <v xml:space="preserve">B </v>
          </cell>
          <cell r="G1163">
            <v>1</v>
          </cell>
          <cell r="H1163">
            <v>4550</v>
          </cell>
          <cell r="I1163">
            <v>92412</v>
          </cell>
          <cell r="J1163">
            <v>0</v>
          </cell>
          <cell r="K1163">
            <v>0</v>
          </cell>
          <cell r="L1163">
            <v>0</v>
          </cell>
          <cell r="M1163">
            <v>0</v>
          </cell>
          <cell r="N1163">
            <v>0</v>
          </cell>
          <cell r="O1163">
            <v>1493419</v>
          </cell>
          <cell r="P1163">
            <v>0</v>
          </cell>
          <cell r="Q1163">
            <v>0</v>
          </cell>
          <cell r="R1163">
            <v>14067</v>
          </cell>
          <cell r="S1163">
            <v>0</v>
          </cell>
          <cell r="T1163">
            <v>34566</v>
          </cell>
          <cell r="U1163">
            <v>0</v>
          </cell>
          <cell r="V1163">
            <v>3666</v>
          </cell>
          <cell r="W1163">
            <v>0</v>
          </cell>
          <cell r="X1163">
            <v>0</v>
          </cell>
          <cell r="Y1163">
            <v>96040</v>
          </cell>
          <cell r="Z1163">
            <v>1493419</v>
          </cell>
          <cell r="AA1163">
            <v>1641758</v>
          </cell>
          <cell r="AB1163" t="str">
            <v>ERBD</v>
          </cell>
          <cell r="AC1163">
            <v>1101</v>
          </cell>
          <cell r="AD1163">
            <v>2</v>
          </cell>
          <cell r="AE1163">
            <v>68268</v>
          </cell>
        </row>
        <row r="1164">
          <cell r="A1164" t="str">
            <v>SMA</v>
          </cell>
          <cell r="B1164">
            <v>6</v>
          </cell>
          <cell r="C1164" t="str">
            <v>DRAG</v>
          </cell>
          <cell r="D1164">
            <v>68</v>
          </cell>
          <cell r="E1164">
            <v>1</v>
          </cell>
          <cell r="F1164" t="str">
            <v xml:space="preserve">B </v>
          </cell>
          <cell r="G1164">
            <v>2</v>
          </cell>
          <cell r="H1164">
            <v>1800</v>
          </cell>
          <cell r="I1164">
            <v>73348</v>
          </cell>
          <cell r="J1164">
            <v>0</v>
          </cell>
          <cell r="K1164">
            <v>0</v>
          </cell>
          <cell r="L1164">
            <v>0</v>
          </cell>
          <cell r="M1164">
            <v>0</v>
          </cell>
          <cell r="N1164">
            <v>0</v>
          </cell>
          <cell r="O1164">
            <v>1422565</v>
          </cell>
          <cell r="P1164">
            <v>0</v>
          </cell>
          <cell r="Q1164">
            <v>0</v>
          </cell>
          <cell r="R1164">
            <v>13545</v>
          </cell>
          <cell r="S1164">
            <v>0</v>
          </cell>
          <cell r="T1164">
            <v>8132</v>
          </cell>
          <cell r="U1164">
            <v>241773</v>
          </cell>
          <cell r="V1164">
            <v>2444</v>
          </cell>
          <cell r="W1164">
            <v>0</v>
          </cell>
          <cell r="X1164">
            <v>0</v>
          </cell>
          <cell r="Y1164">
            <v>92260</v>
          </cell>
          <cell r="Z1164">
            <v>1422565</v>
          </cell>
          <cell r="AA1164">
            <v>1538946</v>
          </cell>
          <cell r="AB1164" t="str">
            <v>ERBD</v>
          </cell>
          <cell r="AC1164">
            <v>1101</v>
          </cell>
          <cell r="AD1164">
            <v>2</v>
          </cell>
          <cell r="AE1164">
            <v>73348</v>
          </cell>
        </row>
        <row r="1165">
          <cell r="A1165" t="str">
            <v>SMA</v>
          </cell>
          <cell r="B1165">
            <v>6</v>
          </cell>
          <cell r="C1165" t="str">
            <v>DRAG</v>
          </cell>
          <cell r="D1165">
            <v>68</v>
          </cell>
          <cell r="E1165">
            <v>1</v>
          </cell>
          <cell r="F1165" t="str">
            <v xml:space="preserve">B </v>
          </cell>
          <cell r="G1165">
            <v>3</v>
          </cell>
          <cell r="H1165">
            <v>3069</v>
          </cell>
          <cell r="I1165">
            <v>216005</v>
          </cell>
          <cell r="J1165">
            <v>0</v>
          </cell>
          <cell r="K1165">
            <v>0</v>
          </cell>
          <cell r="L1165">
            <v>0</v>
          </cell>
          <cell r="M1165">
            <v>0</v>
          </cell>
          <cell r="N1165">
            <v>0</v>
          </cell>
          <cell r="O1165">
            <v>4189225</v>
          </cell>
          <cell r="P1165">
            <v>0</v>
          </cell>
          <cell r="Q1165">
            <v>0</v>
          </cell>
          <cell r="R1165">
            <v>36456</v>
          </cell>
          <cell r="S1165">
            <v>0</v>
          </cell>
          <cell r="T1165">
            <v>24652</v>
          </cell>
          <cell r="U1165">
            <v>712188</v>
          </cell>
          <cell r="V1165">
            <v>1974</v>
          </cell>
          <cell r="W1165">
            <v>0</v>
          </cell>
          <cell r="X1165">
            <v>0</v>
          </cell>
          <cell r="Y1165">
            <v>280140</v>
          </cell>
          <cell r="Z1165">
            <v>4189225</v>
          </cell>
          <cell r="AA1165">
            <v>4532447</v>
          </cell>
          <cell r="AB1165" t="str">
            <v>ERBD</v>
          </cell>
          <cell r="AC1165">
            <v>1101</v>
          </cell>
          <cell r="AD1165">
            <v>2</v>
          </cell>
          <cell r="AE1165">
            <v>215500</v>
          </cell>
        </row>
        <row r="1166">
          <cell r="A1166" t="str">
            <v>SMA</v>
          </cell>
          <cell r="B1166">
            <v>6</v>
          </cell>
          <cell r="C1166" t="str">
            <v>DRAG</v>
          </cell>
          <cell r="D1166">
            <v>68</v>
          </cell>
          <cell r="E1166">
            <v>1</v>
          </cell>
          <cell r="F1166" t="str">
            <v xml:space="preserve">B </v>
          </cell>
          <cell r="G1166">
            <v>4</v>
          </cell>
          <cell r="H1166">
            <v>614</v>
          </cell>
          <cell r="I1166">
            <v>71799</v>
          </cell>
          <cell r="J1166">
            <v>0</v>
          </cell>
          <cell r="K1166">
            <v>0</v>
          </cell>
          <cell r="L1166">
            <v>0</v>
          </cell>
          <cell r="M1166">
            <v>0</v>
          </cell>
          <cell r="N1166">
            <v>0</v>
          </cell>
          <cell r="O1166">
            <v>1392668</v>
          </cell>
          <cell r="P1166">
            <v>0</v>
          </cell>
          <cell r="Q1166">
            <v>0</v>
          </cell>
          <cell r="R1166">
            <v>13489</v>
          </cell>
          <cell r="S1166">
            <v>0</v>
          </cell>
          <cell r="T1166">
            <v>5626</v>
          </cell>
          <cell r="U1166">
            <v>236763</v>
          </cell>
          <cell r="V1166">
            <v>94</v>
          </cell>
          <cell r="W1166">
            <v>0</v>
          </cell>
          <cell r="X1166">
            <v>0</v>
          </cell>
          <cell r="Y1166">
            <v>93310</v>
          </cell>
          <cell r="Z1166">
            <v>1392668</v>
          </cell>
          <cell r="AA1166">
            <v>1505187</v>
          </cell>
          <cell r="AB1166" t="str">
            <v>ERBD</v>
          </cell>
          <cell r="AC1166">
            <v>1101</v>
          </cell>
          <cell r="AD1166">
            <v>2</v>
          </cell>
          <cell r="AE1166">
            <v>71799</v>
          </cell>
        </row>
        <row r="1167">
          <cell r="A1167" t="str">
            <v>SMA</v>
          </cell>
          <cell r="B1167">
            <v>6</v>
          </cell>
          <cell r="C1167" t="str">
            <v>DRAG</v>
          </cell>
          <cell r="D1167">
            <v>68</v>
          </cell>
          <cell r="E1167">
            <v>1</v>
          </cell>
          <cell r="F1167" t="str">
            <v xml:space="preserve">B </v>
          </cell>
          <cell r="G1167">
            <v>5</v>
          </cell>
          <cell r="H1167">
            <v>164</v>
          </cell>
          <cell r="I1167">
            <v>27705</v>
          </cell>
          <cell r="J1167">
            <v>0</v>
          </cell>
          <cell r="K1167">
            <v>0</v>
          </cell>
          <cell r="L1167">
            <v>0</v>
          </cell>
          <cell r="M1167">
            <v>0</v>
          </cell>
          <cell r="N1167">
            <v>0</v>
          </cell>
          <cell r="O1167">
            <v>537355</v>
          </cell>
          <cell r="P1167">
            <v>0</v>
          </cell>
          <cell r="Q1167">
            <v>0</v>
          </cell>
          <cell r="R1167">
            <v>5593</v>
          </cell>
          <cell r="S1167">
            <v>0</v>
          </cell>
          <cell r="T1167">
            <v>3250</v>
          </cell>
          <cell r="U1167">
            <v>91355</v>
          </cell>
          <cell r="V1167">
            <v>94</v>
          </cell>
          <cell r="W1167">
            <v>0</v>
          </cell>
          <cell r="X1167">
            <v>0</v>
          </cell>
          <cell r="Y1167">
            <v>41552</v>
          </cell>
          <cell r="Z1167">
            <v>537355</v>
          </cell>
          <cell r="AA1167">
            <v>587844</v>
          </cell>
          <cell r="AB1167" t="str">
            <v>ERBD</v>
          </cell>
          <cell r="AC1167">
            <v>1101</v>
          </cell>
          <cell r="AD1167">
            <v>2</v>
          </cell>
          <cell r="AE1167">
            <v>27705</v>
          </cell>
        </row>
        <row r="1168">
          <cell r="A1168" t="str">
            <v>SMA</v>
          </cell>
          <cell r="B1168">
            <v>6</v>
          </cell>
          <cell r="C1168" t="str">
            <v>DRAG</v>
          </cell>
          <cell r="D1168">
            <v>68</v>
          </cell>
          <cell r="E1168">
            <v>1</v>
          </cell>
          <cell r="F1168" t="str">
            <v xml:space="preserve">B </v>
          </cell>
          <cell r="G1168">
            <v>6</v>
          </cell>
          <cell r="H1168">
            <v>70</v>
          </cell>
          <cell r="I1168">
            <v>15856</v>
          </cell>
          <cell r="J1168">
            <v>0</v>
          </cell>
          <cell r="K1168">
            <v>0</v>
          </cell>
          <cell r="L1168">
            <v>0</v>
          </cell>
          <cell r="M1168">
            <v>0</v>
          </cell>
          <cell r="N1168">
            <v>0</v>
          </cell>
          <cell r="O1168">
            <v>308757</v>
          </cell>
          <cell r="P1168">
            <v>0</v>
          </cell>
          <cell r="Q1168">
            <v>0</v>
          </cell>
          <cell r="R1168">
            <v>4612</v>
          </cell>
          <cell r="S1168">
            <v>0</v>
          </cell>
          <cell r="T1168">
            <v>1263</v>
          </cell>
          <cell r="U1168">
            <v>52511</v>
          </cell>
          <cell r="V1168">
            <v>0</v>
          </cell>
          <cell r="W1168">
            <v>0</v>
          </cell>
          <cell r="X1168">
            <v>0</v>
          </cell>
          <cell r="Y1168">
            <v>11760</v>
          </cell>
          <cell r="Z1168">
            <v>308757</v>
          </cell>
          <cell r="AA1168">
            <v>326392</v>
          </cell>
          <cell r="AB1168" t="str">
            <v>ERBD</v>
          </cell>
          <cell r="AC1168">
            <v>1101</v>
          </cell>
          <cell r="AD1168">
            <v>2</v>
          </cell>
          <cell r="AE1168">
            <v>15856</v>
          </cell>
        </row>
        <row r="1169">
          <cell r="A1169" t="str">
            <v>SMA</v>
          </cell>
          <cell r="B1169">
            <v>6</v>
          </cell>
          <cell r="C1169" t="str">
            <v>DRAG</v>
          </cell>
          <cell r="D1169">
            <v>68</v>
          </cell>
          <cell r="E1169">
            <v>1</v>
          </cell>
          <cell r="F1169" t="str">
            <v xml:space="preserve">B </v>
          </cell>
          <cell r="G1169">
            <v>7</v>
          </cell>
          <cell r="H1169">
            <v>31</v>
          </cell>
          <cell r="I1169">
            <v>10468</v>
          </cell>
          <cell r="J1169">
            <v>0</v>
          </cell>
          <cell r="K1169">
            <v>0</v>
          </cell>
          <cell r="L1169">
            <v>0</v>
          </cell>
          <cell r="M1169">
            <v>0</v>
          </cell>
          <cell r="N1169">
            <v>0</v>
          </cell>
          <cell r="O1169">
            <v>210666</v>
          </cell>
          <cell r="P1169">
            <v>0</v>
          </cell>
          <cell r="Q1169">
            <v>0</v>
          </cell>
          <cell r="R1169">
            <v>1943</v>
          </cell>
          <cell r="S1169">
            <v>0</v>
          </cell>
          <cell r="T1169">
            <v>160</v>
          </cell>
          <cell r="U1169">
            <v>42153</v>
          </cell>
          <cell r="V1169">
            <v>0</v>
          </cell>
          <cell r="W1169">
            <v>0</v>
          </cell>
          <cell r="X1169">
            <v>0</v>
          </cell>
          <cell r="Y1169">
            <v>11780</v>
          </cell>
          <cell r="Z1169">
            <v>210666</v>
          </cell>
          <cell r="AA1169">
            <v>224549</v>
          </cell>
          <cell r="AB1169" t="str">
            <v>ERBD</v>
          </cell>
          <cell r="AC1169">
            <v>1101</v>
          </cell>
          <cell r="AD1169">
            <v>2</v>
          </cell>
          <cell r="AE1169">
            <v>10468</v>
          </cell>
        </row>
        <row r="1170">
          <cell r="A1170" t="str">
            <v>SMA</v>
          </cell>
          <cell r="B1170">
            <v>6</v>
          </cell>
          <cell r="C1170" t="str">
            <v>DRAG</v>
          </cell>
          <cell r="D1170">
            <v>68</v>
          </cell>
          <cell r="E1170">
            <v>1</v>
          </cell>
          <cell r="F1170" t="str">
            <v xml:space="preserve">B </v>
          </cell>
          <cell r="G1170">
            <v>8</v>
          </cell>
          <cell r="H1170">
            <v>8</v>
          </cell>
          <cell r="I1170">
            <v>2941</v>
          </cell>
          <cell r="J1170">
            <v>0</v>
          </cell>
          <cell r="K1170">
            <v>0</v>
          </cell>
          <cell r="L1170">
            <v>0</v>
          </cell>
          <cell r="M1170">
            <v>0</v>
          </cell>
          <cell r="N1170">
            <v>0</v>
          </cell>
          <cell r="O1170">
            <v>59183</v>
          </cell>
          <cell r="P1170">
            <v>0</v>
          </cell>
          <cell r="Q1170">
            <v>0</v>
          </cell>
          <cell r="R1170">
            <v>397</v>
          </cell>
          <cell r="S1170">
            <v>0</v>
          </cell>
          <cell r="T1170">
            <v>295</v>
          </cell>
          <cell r="U1170">
            <v>11841</v>
          </cell>
          <cell r="V1170">
            <v>0</v>
          </cell>
          <cell r="W1170">
            <v>0</v>
          </cell>
          <cell r="X1170">
            <v>0</v>
          </cell>
          <cell r="Y1170">
            <v>589</v>
          </cell>
          <cell r="Z1170">
            <v>59183</v>
          </cell>
          <cell r="AA1170">
            <v>60464</v>
          </cell>
          <cell r="AB1170" t="str">
            <v>ERBD</v>
          </cell>
          <cell r="AC1170">
            <v>1101</v>
          </cell>
          <cell r="AD1170">
            <v>2</v>
          </cell>
          <cell r="AE1170">
            <v>2941</v>
          </cell>
        </row>
        <row r="1171">
          <cell r="A1171" t="str">
            <v>SMA</v>
          </cell>
          <cell r="B1171">
            <v>6</v>
          </cell>
          <cell r="C1171" t="str">
            <v>DRAG</v>
          </cell>
          <cell r="D1171">
            <v>68</v>
          </cell>
          <cell r="E1171">
            <v>1</v>
          </cell>
          <cell r="F1171" t="str">
            <v xml:space="preserve">B </v>
          </cell>
          <cell r="G1171">
            <v>9</v>
          </cell>
          <cell r="H1171">
            <v>10</v>
          </cell>
          <cell r="I1171">
            <v>6524</v>
          </cell>
          <cell r="J1171">
            <v>0</v>
          </cell>
          <cell r="K1171">
            <v>0</v>
          </cell>
          <cell r="L1171">
            <v>0</v>
          </cell>
          <cell r="M1171">
            <v>0</v>
          </cell>
          <cell r="N1171">
            <v>0</v>
          </cell>
          <cell r="O1171">
            <v>140022</v>
          </cell>
          <cell r="P1171">
            <v>0</v>
          </cell>
          <cell r="Q1171">
            <v>0</v>
          </cell>
          <cell r="R1171">
            <v>1094</v>
          </cell>
          <cell r="S1171">
            <v>0</v>
          </cell>
          <cell r="T1171">
            <v>32</v>
          </cell>
          <cell r="U1171">
            <v>35013</v>
          </cell>
          <cell r="V1171">
            <v>0</v>
          </cell>
          <cell r="W1171">
            <v>0</v>
          </cell>
          <cell r="X1171">
            <v>0</v>
          </cell>
          <cell r="Y1171">
            <v>5298</v>
          </cell>
          <cell r="Z1171">
            <v>140022</v>
          </cell>
          <cell r="AA1171">
            <v>146446</v>
          </cell>
          <cell r="AB1171" t="str">
            <v>ERBD</v>
          </cell>
          <cell r="AC1171">
            <v>1101</v>
          </cell>
          <cell r="AD1171">
            <v>2</v>
          </cell>
          <cell r="AE1171">
            <v>6524</v>
          </cell>
        </row>
        <row r="1172">
          <cell r="A1172" t="str">
            <v>SMA</v>
          </cell>
          <cell r="B1172">
            <v>6</v>
          </cell>
          <cell r="C1172" t="str">
            <v>DRAG</v>
          </cell>
          <cell r="D1172">
            <v>68</v>
          </cell>
          <cell r="E1172">
            <v>1</v>
          </cell>
          <cell r="F1172" t="str">
            <v xml:space="preserve">B </v>
          </cell>
          <cell r="G1172">
            <v>10</v>
          </cell>
          <cell r="H1172">
            <v>6</v>
          </cell>
          <cell r="I1172">
            <v>11054</v>
          </cell>
          <cell r="J1172">
            <v>0</v>
          </cell>
          <cell r="K1172">
            <v>0</v>
          </cell>
          <cell r="L1172">
            <v>0</v>
          </cell>
          <cell r="M1172">
            <v>0</v>
          </cell>
          <cell r="N1172">
            <v>0</v>
          </cell>
          <cell r="O1172">
            <v>237231</v>
          </cell>
          <cell r="P1172">
            <v>0</v>
          </cell>
          <cell r="Q1172">
            <v>0</v>
          </cell>
          <cell r="R1172">
            <v>105</v>
          </cell>
          <cell r="S1172">
            <v>0</v>
          </cell>
          <cell r="T1172">
            <v>50064</v>
          </cell>
          <cell r="U1172">
            <v>59316</v>
          </cell>
          <cell r="V1172">
            <v>0</v>
          </cell>
          <cell r="W1172">
            <v>0</v>
          </cell>
          <cell r="X1172">
            <v>0</v>
          </cell>
          <cell r="Y1172">
            <v>4908</v>
          </cell>
          <cell r="Z1172">
            <v>237231</v>
          </cell>
          <cell r="AA1172">
            <v>292308</v>
          </cell>
          <cell r="AB1172" t="str">
            <v>ERBD</v>
          </cell>
          <cell r="AC1172">
            <v>1101</v>
          </cell>
          <cell r="AD1172">
            <v>2</v>
          </cell>
          <cell r="AE1172">
            <v>11054</v>
          </cell>
        </row>
        <row r="1173">
          <cell r="A1173" t="str">
            <v>SMA</v>
          </cell>
          <cell r="B1173">
            <v>6</v>
          </cell>
          <cell r="C1173" t="str">
            <v>DRAG</v>
          </cell>
          <cell r="D1173">
            <v>68</v>
          </cell>
          <cell r="E1173">
            <v>1</v>
          </cell>
          <cell r="F1173" t="str">
            <v xml:space="preserve">B </v>
          </cell>
          <cell r="G1173">
            <v>11</v>
          </cell>
          <cell r="H1173">
            <v>578</v>
          </cell>
          <cell r="I1173">
            <v>12138</v>
          </cell>
          <cell r="J1173">
            <v>0</v>
          </cell>
          <cell r="K1173">
            <v>0</v>
          </cell>
          <cell r="L1173">
            <v>0</v>
          </cell>
          <cell r="M1173">
            <v>0</v>
          </cell>
          <cell r="N1173">
            <v>0</v>
          </cell>
          <cell r="O1173">
            <v>68395</v>
          </cell>
          <cell r="P1173">
            <v>0</v>
          </cell>
          <cell r="Q1173">
            <v>0</v>
          </cell>
          <cell r="R1173">
            <v>1462</v>
          </cell>
          <cell r="S1173">
            <v>0</v>
          </cell>
          <cell r="T1173">
            <v>917</v>
          </cell>
          <cell r="U1173">
            <v>0</v>
          </cell>
          <cell r="V1173">
            <v>1128</v>
          </cell>
          <cell r="W1173">
            <v>0</v>
          </cell>
          <cell r="X1173">
            <v>0</v>
          </cell>
          <cell r="Y1173">
            <v>4158</v>
          </cell>
          <cell r="Z1173">
            <v>68395</v>
          </cell>
          <cell r="AA1173">
            <v>76060</v>
          </cell>
          <cell r="AB1173" t="str">
            <v>ERBD</v>
          </cell>
          <cell r="AC1173">
            <v>1101</v>
          </cell>
          <cell r="AD1173">
            <v>2</v>
          </cell>
          <cell r="AE1173">
            <v>8152</v>
          </cell>
        </row>
        <row r="1174">
          <cell r="A1174" t="str">
            <v>SMA</v>
          </cell>
          <cell r="B1174">
            <v>6</v>
          </cell>
          <cell r="C1174" t="str">
            <v>DRAG</v>
          </cell>
          <cell r="D1174">
            <v>68</v>
          </cell>
          <cell r="E1174">
            <v>1</v>
          </cell>
          <cell r="F1174" t="str">
            <v xml:space="preserve">B </v>
          </cell>
          <cell r="G1174">
            <v>12</v>
          </cell>
          <cell r="H1174">
            <v>185</v>
          </cell>
          <cell r="I1174">
            <v>9126</v>
          </cell>
          <cell r="J1174">
            <v>0</v>
          </cell>
          <cell r="K1174">
            <v>0</v>
          </cell>
          <cell r="L1174">
            <v>0</v>
          </cell>
          <cell r="M1174">
            <v>0</v>
          </cell>
          <cell r="N1174">
            <v>0</v>
          </cell>
          <cell r="O1174">
            <v>79330</v>
          </cell>
          <cell r="P1174">
            <v>0</v>
          </cell>
          <cell r="Q1174">
            <v>0</v>
          </cell>
          <cell r="R1174">
            <v>1043</v>
          </cell>
          <cell r="S1174">
            <v>0</v>
          </cell>
          <cell r="T1174">
            <v>0</v>
          </cell>
          <cell r="U1174">
            <v>13482</v>
          </cell>
          <cell r="V1174">
            <v>376</v>
          </cell>
          <cell r="W1174">
            <v>0</v>
          </cell>
          <cell r="X1174">
            <v>0</v>
          </cell>
          <cell r="Y1174">
            <v>4963</v>
          </cell>
          <cell r="Z1174">
            <v>79330</v>
          </cell>
          <cell r="AA1174">
            <v>85712</v>
          </cell>
          <cell r="AB1174" t="str">
            <v>ERBD</v>
          </cell>
          <cell r="AC1174">
            <v>1101</v>
          </cell>
          <cell r="AD1174">
            <v>2</v>
          </cell>
          <cell r="AE1174">
            <v>9126</v>
          </cell>
        </row>
        <row r="1175">
          <cell r="A1175" t="str">
            <v>SMA</v>
          </cell>
          <cell r="B1175">
            <v>6</v>
          </cell>
          <cell r="C1175" t="str">
            <v>DRAG</v>
          </cell>
          <cell r="D1175">
            <v>68</v>
          </cell>
          <cell r="E1175">
            <v>1</v>
          </cell>
          <cell r="F1175" t="str">
            <v xml:space="preserve">B </v>
          </cell>
          <cell r="G1175">
            <v>13</v>
          </cell>
          <cell r="H1175">
            <v>13</v>
          </cell>
          <cell r="I1175">
            <v>1556</v>
          </cell>
          <cell r="J1175">
            <v>0</v>
          </cell>
          <cell r="K1175">
            <v>0</v>
          </cell>
          <cell r="L1175">
            <v>0</v>
          </cell>
          <cell r="M1175">
            <v>0</v>
          </cell>
          <cell r="N1175">
            <v>0</v>
          </cell>
          <cell r="O1175">
            <v>22608</v>
          </cell>
          <cell r="P1175">
            <v>0</v>
          </cell>
          <cell r="Q1175">
            <v>0</v>
          </cell>
          <cell r="R1175">
            <v>188</v>
          </cell>
          <cell r="S1175">
            <v>0</v>
          </cell>
          <cell r="T1175">
            <v>0</v>
          </cell>
          <cell r="U1175">
            <v>3844</v>
          </cell>
          <cell r="V1175">
            <v>0</v>
          </cell>
          <cell r="W1175">
            <v>0</v>
          </cell>
          <cell r="X1175">
            <v>0</v>
          </cell>
          <cell r="Y1175">
            <v>1120</v>
          </cell>
          <cell r="Z1175">
            <v>22608</v>
          </cell>
          <cell r="AA1175">
            <v>23916</v>
          </cell>
          <cell r="AB1175" t="str">
            <v>ERBD</v>
          </cell>
          <cell r="AC1175">
            <v>1101</v>
          </cell>
          <cell r="AD1175">
            <v>2</v>
          </cell>
          <cell r="AE1175">
            <v>1556</v>
          </cell>
        </row>
        <row r="1176">
          <cell r="A1176" t="str">
            <v>SMA</v>
          </cell>
          <cell r="B1176">
            <v>6</v>
          </cell>
          <cell r="C1176" t="str">
            <v>DRAG</v>
          </cell>
          <cell r="D1176">
            <v>68</v>
          </cell>
          <cell r="E1176">
            <v>1</v>
          </cell>
          <cell r="F1176" t="str">
            <v xml:space="preserve">B </v>
          </cell>
          <cell r="G1176">
            <v>14</v>
          </cell>
          <cell r="H1176">
            <v>1</v>
          </cell>
          <cell r="I1176">
            <v>144</v>
          </cell>
          <cell r="J1176">
            <v>0</v>
          </cell>
          <cell r="K1176">
            <v>0</v>
          </cell>
          <cell r="L1176">
            <v>0</v>
          </cell>
          <cell r="M1176">
            <v>0</v>
          </cell>
          <cell r="N1176">
            <v>0</v>
          </cell>
          <cell r="O1176">
            <v>1793</v>
          </cell>
          <cell r="P1176">
            <v>0</v>
          </cell>
          <cell r="Q1176">
            <v>0</v>
          </cell>
          <cell r="R1176">
            <v>8</v>
          </cell>
          <cell r="S1176">
            <v>0</v>
          </cell>
          <cell r="T1176">
            <v>0</v>
          </cell>
          <cell r="U1176">
            <v>305</v>
          </cell>
          <cell r="V1176">
            <v>0</v>
          </cell>
          <cell r="W1176">
            <v>0</v>
          </cell>
          <cell r="X1176">
            <v>0</v>
          </cell>
          <cell r="Y1176">
            <v>0</v>
          </cell>
          <cell r="Z1176">
            <v>1793</v>
          </cell>
          <cell r="AA1176">
            <v>1801</v>
          </cell>
          <cell r="AB1176" t="str">
            <v>ERBD</v>
          </cell>
          <cell r="AC1176">
            <v>1101</v>
          </cell>
          <cell r="AD1176">
            <v>2</v>
          </cell>
          <cell r="AE1176">
            <v>144</v>
          </cell>
        </row>
        <row r="1177">
          <cell r="A1177" t="str">
            <v>SMA</v>
          </cell>
          <cell r="B1177">
            <v>6</v>
          </cell>
          <cell r="C1177" t="str">
            <v>DRAG</v>
          </cell>
          <cell r="D1177">
            <v>68</v>
          </cell>
          <cell r="E1177">
            <v>1</v>
          </cell>
          <cell r="F1177" t="str">
            <v xml:space="preserve">B </v>
          </cell>
          <cell r="G1177">
            <v>15</v>
          </cell>
          <cell r="H1177">
            <v>2</v>
          </cell>
          <cell r="I1177">
            <v>1956</v>
          </cell>
          <cell r="J1177">
            <v>0</v>
          </cell>
          <cell r="K1177">
            <v>0</v>
          </cell>
          <cell r="L1177">
            <v>0</v>
          </cell>
          <cell r="M1177">
            <v>0</v>
          </cell>
          <cell r="N1177">
            <v>0</v>
          </cell>
          <cell r="O1177">
            <v>40972</v>
          </cell>
          <cell r="P1177">
            <v>0</v>
          </cell>
          <cell r="Q1177">
            <v>0</v>
          </cell>
          <cell r="R1177">
            <v>6</v>
          </cell>
          <cell r="S1177">
            <v>0</v>
          </cell>
          <cell r="T1177">
            <v>0</v>
          </cell>
          <cell r="U1177">
            <v>10321</v>
          </cell>
          <cell r="V1177">
            <v>0</v>
          </cell>
          <cell r="W1177">
            <v>0</v>
          </cell>
          <cell r="X1177">
            <v>0</v>
          </cell>
          <cell r="Y1177">
            <v>0</v>
          </cell>
          <cell r="Z1177">
            <v>40972</v>
          </cell>
          <cell r="AA1177">
            <v>40978</v>
          </cell>
          <cell r="AB1177" t="str">
            <v>ERBD</v>
          </cell>
          <cell r="AC1177">
            <v>1101</v>
          </cell>
          <cell r="AD1177">
            <v>2</v>
          </cell>
          <cell r="AE1177">
            <v>1956</v>
          </cell>
        </row>
        <row r="1178">
          <cell r="A1178" t="str">
            <v>SMA</v>
          </cell>
          <cell r="B1178">
            <v>6</v>
          </cell>
          <cell r="C1178" t="str">
            <v>DRAG</v>
          </cell>
          <cell r="D1178">
            <v>68</v>
          </cell>
          <cell r="E1178">
            <v>2</v>
          </cell>
          <cell r="F1178" t="str">
            <v xml:space="preserve">B </v>
          </cell>
          <cell r="G1178">
            <v>0</v>
          </cell>
          <cell r="H1178">
            <v>75</v>
          </cell>
          <cell r="I1178">
            <v>12707</v>
          </cell>
          <cell r="J1178">
            <v>0</v>
          </cell>
          <cell r="K1178">
            <v>0</v>
          </cell>
          <cell r="L1178">
            <v>0</v>
          </cell>
          <cell r="M1178">
            <v>0</v>
          </cell>
          <cell r="N1178">
            <v>0</v>
          </cell>
          <cell r="O1178">
            <v>265060</v>
          </cell>
          <cell r="P1178">
            <v>0</v>
          </cell>
          <cell r="Q1178">
            <v>0</v>
          </cell>
          <cell r="R1178">
            <v>4607</v>
          </cell>
          <cell r="S1178">
            <v>0</v>
          </cell>
          <cell r="T1178">
            <v>14519</v>
          </cell>
          <cell r="U1178">
            <v>65950</v>
          </cell>
          <cell r="V1178">
            <v>0</v>
          </cell>
          <cell r="W1178">
            <v>0</v>
          </cell>
          <cell r="X1178">
            <v>0</v>
          </cell>
          <cell r="Y1178">
            <v>21284</v>
          </cell>
          <cell r="Z1178">
            <v>265060</v>
          </cell>
          <cell r="AA1178">
            <v>305470</v>
          </cell>
          <cell r="AB1178" t="str">
            <v>ERBD</v>
          </cell>
          <cell r="AC1178">
            <v>1101</v>
          </cell>
          <cell r="AD1178">
            <v>2</v>
          </cell>
          <cell r="AE1178">
            <v>11737</v>
          </cell>
        </row>
        <row r="1179">
          <cell r="A1179" t="str">
            <v>SMA</v>
          </cell>
          <cell r="B1179">
            <v>6</v>
          </cell>
          <cell r="C1179" t="str">
            <v>DRAG</v>
          </cell>
          <cell r="D1179">
            <v>68</v>
          </cell>
          <cell r="E1179">
            <v>3</v>
          </cell>
          <cell r="F1179" t="str">
            <v>A4</v>
          </cell>
          <cell r="G1179">
            <v>20</v>
          </cell>
          <cell r="H1179">
            <v>3</v>
          </cell>
          <cell r="I1179">
            <v>13633</v>
          </cell>
          <cell r="J1179">
            <v>0</v>
          </cell>
          <cell r="K1179">
            <v>0</v>
          </cell>
          <cell r="L1179">
            <v>84</v>
          </cell>
          <cell r="M1179">
            <v>0</v>
          </cell>
          <cell r="N1179">
            <v>0</v>
          </cell>
          <cell r="O1179">
            <v>156433</v>
          </cell>
          <cell r="P1179">
            <v>65743</v>
          </cell>
          <cell r="Q1179">
            <v>11004</v>
          </cell>
          <cell r="R1179">
            <v>4838</v>
          </cell>
          <cell r="S1179">
            <v>0</v>
          </cell>
          <cell r="T1179">
            <v>0</v>
          </cell>
          <cell r="U1179">
            <v>59078</v>
          </cell>
          <cell r="V1179">
            <v>0</v>
          </cell>
          <cell r="W1179">
            <v>3131</v>
          </cell>
          <cell r="X1179">
            <v>0</v>
          </cell>
          <cell r="Y1179">
            <v>7362</v>
          </cell>
          <cell r="Z1179">
            <v>236311</v>
          </cell>
          <cell r="AA1179">
            <v>248511</v>
          </cell>
          <cell r="AB1179" t="str">
            <v>ERBD</v>
          </cell>
          <cell r="AC1179">
            <v>1101</v>
          </cell>
          <cell r="AD1179">
            <v>2</v>
          </cell>
          <cell r="AE1179">
            <v>13633</v>
          </cell>
        </row>
        <row r="1180">
          <cell r="A1180" t="str">
            <v>SMA</v>
          </cell>
          <cell r="B1180">
            <v>6</v>
          </cell>
          <cell r="C1180" t="str">
            <v>DRAG</v>
          </cell>
          <cell r="D1180">
            <v>68</v>
          </cell>
          <cell r="E1180">
            <v>3</v>
          </cell>
          <cell r="F1180" t="str">
            <v xml:space="preserve">B </v>
          </cell>
          <cell r="G1180">
            <v>0</v>
          </cell>
          <cell r="H1180">
            <v>713</v>
          </cell>
          <cell r="I1180">
            <v>88635</v>
          </cell>
          <cell r="J1180">
            <v>0</v>
          </cell>
          <cell r="K1180">
            <v>0</v>
          </cell>
          <cell r="L1180">
            <v>0</v>
          </cell>
          <cell r="M1180">
            <v>0</v>
          </cell>
          <cell r="N1180">
            <v>0</v>
          </cell>
          <cell r="O1180">
            <v>1843193</v>
          </cell>
          <cell r="P1180">
            <v>0</v>
          </cell>
          <cell r="Q1180">
            <v>0</v>
          </cell>
          <cell r="R1180">
            <v>21968</v>
          </cell>
          <cell r="S1180">
            <v>0</v>
          </cell>
          <cell r="T1180">
            <v>95642</v>
          </cell>
          <cell r="U1180">
            <v>445344</v>
          </cell>
          <cell r="V1180">
            <v>94</v>
          </cell>
          <cell r="W1180">
            <v>0</v>
          </cell>
          <cell r="X1180">
            <v>0</v>
          </cell>
          <cell r="Y1180">
            <v>145920</v>
          </cell>
          <cell r="Z1180">
            <v>1843193</v>
          </cell>
          <cell r="AA1180">
            <v>2106817</v>
          </cell>
          <cell r="AB1180" t="str">
            <v>ERBD</v>
          </cell>
          <cell r="AC1180">
            <v>1101</v>
          </cell>
          <cell r="AD1180">
            <v>2</v>
          </cell>
          <cell r="AE1180">
            <v>81010</v>
          </cell>
        </row>
        <row r="1181">
          <cell r="A1181" t="str">
            <v>SMA</v>
          </cell>
          <cell r="B1181">
            <v>6</v>
          </cell>
          <cell r="C1181" t="str">
            <v>DRAG</v>
          </cell>
          <cell r="D1181">
            <v>68</v>
          </cell>
          <cell r="E1181">
            <v>4</v>
          </cell>
          <cell r="F1181" t="str">
            <v xml:space="preserve">B </v>
          </cell>
          <cell r="G1181">
            <v>0</v>
          </cell>
          <cell r="H1181">
            <v>914</v>
          </cell>
          <cell r="I1181">
            <v>207919</v>
          </cell>
          <cell r="J1181">
            <v>0</v>
          </cell>
          <cell r="K1181">
            <v>0</v>
          </cell>
          <cell r="L1181">
            <v>0</v>
          </cell>
          <cell r="M1181">
            <v>0</v>
          </cell>
          <cell r="N1181">
            <v>0</v>
          </cell>
          <cell r="O1181">
            <v>2037123</v>
          </cell>
          <cell r="P1181">
            <v>0</v>
          </cell>
          <cell r="Q1181">
            <v>0</v>
          </cell>
          <cell r="R1181">
            <v>0</v>
          </cell>
          <cell r="S1181">
            <v>0</v>
          </cell>
          <cell r="T1181">
            <v>61689</v>
          </cell>
          <cell r="U1181">
            <v>0</v>
          </cell>
          <cell r="V1181">
            <v>85035</v>
          </cell>
          <cell r="W1181">
            <v>0</v>
          </cell>
          <cell r="X1181">
            <v>0</v>
          </cell>
          <cell r="Y1181">
            <v>0</v>
          </cell>
          <cell r="Z1181">
            <v>2037123</v>
          </cell>
          <cell r="AA1181">
            <v>2183847</v>
          </cell>
          <cell r="AB1181" t="str">
            <v>ERBD</v>
          </cell>
          <cell r="AC1181">
            <v>1101</v>
          </cell>
          <cell r="AD1181">
            <v>2</v>
          </cell>
          <cell r="AE1181">
            <v>198339</v>
          </cell>
        </row>
        <row r="1182">
          <cell r="A1182" t="str">
            <v>SMA</v>
          </cell>
          <cell r="B1182">
            <v>6</v>
          </cell>
          <cell r="C1182" t="str">
            <v>DRAG</v>
          </cell>
          <cell r="D1182">
            <v>68</v>
          </cell>
          <cell r="E1182">
            <v>5</v>
          </cell>
          <cell r="F1182" t="str">
            <v>A4</v>
          </cell>
          <cell r="G1182">
            <v>20</v>
          </cell>
          <cell r="H1182">
            <v>1</v>
          </cell>
          <cell r="I1182">
            <v>3844</v>
          </cell>
          <cell r="J1182">
            <v>0</v>
          </cell>
          <cell r="K1182">
            <v>0</v>
          </cell>
          <cell r="L1182">
            <v>22</v>
          </cell>
          <cell r="M1182">
            <v>0</v>
          </cell>
          <cell r="N1182">
            <v>0</v>
          </cell>
          <cell r="O1182">
            <v>44108</v>
          </cell>
          <cell r="P1182">
            <v>17219</v>
          </cell>
          <cell r="Q1182">
            <v>1951</v>
          </cell>
          <cell r="R1182">
            <v>0</v>
          </cell>
          <cell r="S1182">
            <v>0</v>
          </cell>
          <cell r="T1182">
            <v>0</v>
          </cell>
          <cell r="U1182">
            <v>16015</v>
          </cell>
          <cell r="V1182">
            <v>0</v>
          </cell>
          <cell r="W1182">
            <v>783</v>
          </cell>
          <cell r="X1182">
            <v>0</v>
          </cell>
          <cell r="Y1182">
            <v>0</v>
          </cell>
          <cell r="Z1182">
            <v>64061</v>
          </cell>
          <cell r="AA1182">
            <v>64061</v>
          </cell>
          <cell r="AB1182" t="str">
            <v>ERBD</v>
          </cell>
          <cell r="AC1182">
            <v>1101</v>
          </cell>
          <cell r="AD1182">
            <v>2</v>
          </cell>
          <cell r="AE1182">
            <v>3844</v>
          </cell>
        </row>
        <row r="1183">
          <cell r="A1183" t="str">
            <v>SMA</v>
          </cell>
          <cell r="B1183">
            <v>6</v>
          </cell>
          <cell r="C1183" t="str">
            <v>DRAG</v>
          </cell>
          <cell r="D1183">
            <v>68</v>
          </cell>
          <cell r="E1183">
            <v>5</v>
          </cell>
          <cell r="F1183" t="str">
            <v xml:space="preserve">B </v>
          </cell>
          <cell r="G1183">
            <v>0</v>
          </cell>
          <cell r="H1183">
            <v>182</v>
          </cell>
          <cell r="I1183">
            <v>24577</v>
          </cell>
          <cell r="J1183">
            <v>0</v>
          </cell>
          <cell r="K1183">
            <v>0</v>
          </cell>
          <cell r="L1183">
            <v>0</v>
          </cell>
          <cell r="M1183">
            <v>0</v>
          </cell>
          <cell r="N1183">
            <v>0</v>
          </cell>
          <cell r="O1183">
            <v>492441</v>
          </cell>
          <cell r="P1183">
            <v>0</v>
          </cell>
          <cell r="Q1183">
            <v>0</v>
          </cell>
          <cell r="R1183">
            <v>2710</v>
          </cell>
          <cell r="S1183">
            <v>0</v>
          </cell>
          <cell r="T1183">
            <v>0</v>
          </cell>
          <cell r="U1183">
            <v>108749</v>
          </cell>
          <cell r="V1183">
            <v>0</v>
          </cell>
          <cell r="W1183">
            <v>0</v>
          </cell>
          <cell r="X1183">
            <v>0</v>
          </cell>
          <cell r="Y1183">
            <v>0</v>
          </cell>
          <cell r="Z1183">
            <v>492441</v>
          </cell>
          <cell r="AA1183">
            <v>495151</v>
          </cell>
          <cell r="AB1183" t="str">
            <v>ERBD</v>
          </cell>
          <cell r="AC1183">
            <v>1101</v>
          </cell>
          <cell r="AD1183">
            <v>2</v>
          </cell>
          <cell r="AE1183">
            <v>23105</v>
          </cell>
        </row>
        <row r="1184">
          <cell r="A1184" t="str">
            <v>SMA</v>
          </cell>
          <cell r="B1184">
            <v>6</v>
          </cell>
          <cell r="C1184" t="str">
            <v>DRAG</v>
          </cell>
          <cell r="D1184">
            <v>68</v>
          </cell>
          <cell r="E1184">
            <v>6</v>
          </cell>
          <cell r="F1184" t="str">
            <v xml:space="preserve">B </v>
          </cell>
          <cell r="G1184">
            <v>0</v>
          </cell>
          <cell r="H1184">
            <v>30</v>
          </cell>
          <cell r="I1184">
            <v>70792</v>
          </cell>
          <cell r="J1184">
            <v>0</v>
          </cell>
          <cell r="K1184">
            <v>0</v>
          </cell>
          <cell r="L1184">
            <v>0</v>
          </cell>
          <cell r="M1184">
            <v>0</v>
          </cell>
          <cell r="N1184">
            <v>0</v>
          </cell>
          <cell r="O1184">
            <v>833462</v>
          </cell>
          <cell r="P1184">
            <v>0</v>
          </cell>
          <cell r="Q1184">
            <v>0</v>
          </cell>
          <cell r="R1184">
            <v>14051</v>
          </cell>
          <cell r="S1184">
            <v>0</v>
          </cell>
          <cell r="T1184">
            <v>0</v>
          </cell>
          <cell r="U1184">
            <v>208365</v>
          </cell>
          <cell r="V1184">
            <v>0</v>
          </cell>
          <cell r="W1184">
            <v>0</v>
          </cell>
          <cell r="X1184">
            <v>0</v>
          </cell>
          <cell r="Y1184">
            <v>0</v>
          </cell>
          <cell r="Z1184">
            <v>833462</v>
          </cell>
          <cell r="AA1184">
            <v>847513</v>
          </cell>
          <cell r="AB1184" t="str">
            <v>ERBD</v>
          </cell>
          <cell r="AC1184">
            <v>1101</v>
          </cell>
          <cell r="AD1184">
            <v>2</v>
          </cell>
          <cell r="AE1184">
            <v>70792</v>
          </cell>
        </row>
        <row r="1185">
          <cell r="A1185" t="str">
            <v>SMA</v>
          </cell>
          <cell r="B1185">
            <v>6</v>
          </cell>
          <cell r="C1185" t="str">
            <v>DRAG</v>
          </cell>
          <cell r="D1185">
            <v>68</v>
          </cell>
          <cell r="E1185">
            <v>7</v>
          </cell>
          <cell r="F1185" t="str">
            <v>A4</v>
          </cell>
          <cell r="G1185">
            <v>20</v>
          </cell>
          <cell r="H1185">
            <v>1</v>
          </cell>
          <cell r="I1185">
            <v>19895</v>
          </cell>
          <cell r="J1185">
            <v>0</v>
          </cell>
          <cell r="K1185">
            <v>0</v>
          </cell>
          <cell r="L1185">
            <v>32</v>
          </cell>
          <cell r="M1185">
            <v>0</v>
          </cell>
          <cell r="N1185">
            <v>0</v>
          </cell>
          <cell r="O1185">
            <v>194043</v>
          </cell>
          <cell r="P1185">
            <v>21248</v>
          </cell>
          <cell r="Q1185">
            <v>11148</v>
          </cell>
          <cell r="R1185">
            <v>0</v>
          </cell>
          <cell r="S1185">
            <v>0</v>
          </cell>
          <cell r="T1185">
            <v>0</v>
          </cell>
          <cell r="U1185">
            <v>56942</v>
          </cell>
          <cell r="V1185">
            <v>0</v>
          </cell>
          <cell r="W1185">
            <v>1328</v>
          </cell>
          <cell r="X1185">
            <v>0</v>
          </cell>
          <cell r="Y1185">
            <v>0</v>
          </cell>
          <cell r="Z1185">
            <v>227767</v>
          </cell>
          <cell r="AA1185">
            <v>227767</v>
          </cell>
          <cell r="AB1185" t="str">
            <v>ERBD</v>
          </cell>
          <cell r="AC1185">
            <v>1101</v>
          </cell>
          <cell r="AD1185">
            <v>2</v>
          </cell>
          <cell r="AE1185">
            <v>19895</v>
          </cell>
        </row>
        <row r="1186">
          <cell r="A1186" t="str">
            <v>SMA</v>
          </cell>
          <cell r="B1186">
            <v>6</v>
          </cell>
          <cell r="C1186" t="str">
            <v>DRAG</v>
          </cell>
          <cell r="D1186">
            <v>68</v>
          </cell>
          <cell r="E1186">
            <v>7</v>
          </cell>
          <cell r="F1186" t="str">
            <v xml:space="preserve">B </v>
          </cell>
          <cell r="G1186">
            <v>0</v>
          </cell>
          <cell r="H1186">
            <v>8</v>
          </cell>
          <cell r="I1186">
            <v>1861</v>
          </cell>
          <cell r="J1186">
            <v>0</v>
          </cell>
          <cell r="K1186">
            <v>0</v>
          </cell>
          <cell r="L1186">
            <v>0</v>
          </cell>
          <cell r="M1186">
            <v>0</v>
          </cell>
          <cell r="N1186">
            <v>0</v>
          </cell>
          <cell r="O1186">
            <v>32928</v>
          </cell>
          <cell r="P1186">
            <v>0</v>
          </cell>
          <cell r="Q1186">
            <v>0</v>
          </cell>
          <cell r="R1186">
            <v>0</v>
          </cell>
          <cell r="S1186">
            <v>0</v>
          </cell>
          <cell r="T1186">
            <v>0</v>
          </cell>
          <cell r="U1186">
            <v>8231</v>
          </cell>
          <cell r="V1186">
            <v>0</v>
          </cell>
          <cell r="W1186">
            <v>0</v>
          </cell>
          <cell r="X1186">
            <v>0</v>
          </cell>
          <cell r="Y1186">
            <v>0</v>
          </cell>
          <cell r="Z1186">
            <v>32928</v>
          </cell>
          <cell r="AA1186">
            <v>32928</v>
          </cell>
          <cell r="AB1186" t="str">
            <v>ERBD</v>
          </cell>
          <cell r="AC1186">
            <v>1101</v>
          </cell>
          <cell r="AD1186">
            <v>2</v>
          </cell>
          <cell r="AE1186">
            <v>1742</v>
          </cell>
        </row>
        <row r="1187">
          <cell r="A1187" t="str">
            <v>SMA</v>
          </cell>
          <cell r="B1187">
            <v>6</v>
          </cell>
          <cell r="C1187" t="str">
            <v>DRAG</v>
          </cell>
          <cell r="D1187">
            <v>68</v>
          </cell>
          <cell r="E1187">
            <v>8</v>
          </cell>
          <cell r="F1187" t="str">
            <v xml:space="preserve">B </v>
          </cell>
          <cell r="G1187">
            <v>0</v>
          </cell>
          <cell r="H1187">
            <v>1</v>
          </cell>
          <cell r="I1187">
            <v>885</v>
          </cell>
          <cell r="J1187">
            <v>0</v>
          </cell>
          <cell r="K1187">
            <v>0</v>
          </cell>
          <cell r="L1187">
            <v>0</v>
          </cell>
          <cell r="M1187">
            <v>0</v>
          </cell>
          <cell r="N1187">
            <v>0</v>
          </cell>
          <cell r="O1187">
            <v>18424</v>
          </cell>
          <cell r="P1187">
            <v>0</v>
          </cell>
          <cell r="Q1187">
            <v>0</v>
          </cell>
          <cell r="R1187">
            <v>0</v>
          </cell>
          <cell r="S1187">
            <v>0</v>
          </cell>
          <cell r="T1187">
            <v>0</v>
          </cell>
          <cell r="U1187">
            <v>4606</v>
          </cell>
          <cell r="V1187">
            <v>0</v>
          </cell>
          <cell r="W1187">
            <v>0</v>
          </cell>
          <cell r="X1187">
            <v>0</v>
          </cell>
          <cell r="Y1187">
            <v>0</v>
          </cell>
          <cell r="Z1187">
            <v>18424</v>
          </cell>
          <cell r="AA1187">
            <v>18424</v>
          </cell>
          <cell r="AB1187" t="str">
            <v>ERBD</v>
          </cell>
          <cell r="AC1187">
            <v>1101</v>
          </cell>
          <cell r="AD1187">
            <v>2</v>
          </cell>
          <cell r="AE1187">
            <v>885</v>
          </cell>
        </row>
        <row r="1188">
          <cell r="A1188" t="str">
            <v>SMA</v>
          </cell>
          <cell r="B1188">
            <v>6</v>
          </cell>
          <cell r="C1188" t="str">
            <v>DRAG</v>
          </cell>
          <cell r="D1188">
            <v>68</v>
          </cell>
          <cell r="E1188">
            <v>90</v>
          </cell>
          <cell r="F1188" t="str">
            <v>A4</v>
          </cell>
          <cell r="G1188">
            <v>20</v>
          </cell>
          <cell r="H1188">
            <v>1</v>
          </cell>
          <cell r="I1188">
            <v>8880</v>
          </cell>
          <cell r="J1188">
            <v>0</v>
          </cell>
          <cell r="K1188">
            <v>0</v>
          </cell>
          <cell r="L1188">
            <v>36</v>
          </cell>
          <cell r="M1188">
            <v>0</v>
          </cell>
          <cell r="N1188">
            <v>0</v>
          </cell>
          <cell r="O1188">
            <v>23585</v>
          </cell>
          <cell r="P1188">
            <v>30924</v>
          </cell>
          <cell r="Q1188">
            <v>0</v>
          </cell>
          <cell r="R1188">
            <v>0</v>
          </cell>
          <cell r="S1188">
            <v>0</v>
          </cell>
          <cell r="T1188">
            <v>0</v>
          </cell>
          <cell r="U1188">
            <v>0</v>
          </cell>
          <cell r="V1188">
            <v>0</v>
          </cell>
          <cell r="W1188">
            <v>0</v>
          </cell>
          <cell r="X1188">
            <v>0</v>
          </cell>
          <cell r="Y1188">
            <v>0</v>
          </cell>
          <cell r="Z1188">
            <v>54509</v>
          </cell>
          <cell r="AA1188">
            <v>54509</v>
          </cell>
          <cell r="AB1188" t="str">
            <v>ERBD</v>
          </cell>
          <cell r="AC1188">
            <v>1101</v>
          </cell>
          <cell r="AD1188">
            <v>2</v>
          </cell>
          <cell r="AE1188">
            <v>8880</v>
          </cell>
        </row>
        <row r="1189">
          <cell r="A1189" t="str">
            <v>SML</v>
          </cell>
          <cell r="B1189">
            <v>7</v>
          </cell>
          <cell r="C1189" t="str">
            <v>DMCN</v>
          </cell>
          <cell r="D1189">
            <v>71</v>
          </cell>
          <cell r="E1189">
            <v>1</v>
          </cell>
          <cell r="F1189" t="str">
            <v>A4</v>
          </cell>
          <cell r="G1189">
            <v>20</v>
          </cell>
          <cell r="H1189">
            <v>9</v>
          </cell>
          <cell r="I1189">
            <v>40007</v>
          </cell>
          <cell r="J1189">
            <v>0</v>
          </cell>
          <cell r="K1189">
            <v>0</v>
          </cell>
          <cell r="L1189">
            <v>116</v>
          </cell>
          <cell r="M1189">
            <v>0</v>
          </cell>
          <cell r="N1189">
            <v>0</v>
          </cell>
          <cell r="O1189">
            <v>459072</v>
          </cell>
          <cell r="P1189">
            <v>90790</v>
          </cell>
          <cell r="Q1189">
            <v>0</v>
          </cell>
          <cell r="R1189">
            <v>0</v>
          </cell>
          <cell r="S1189">
            <v>0</v>
          </cell>
          <cell r="T1189">
            <v>0</v>
          </cell>
          <cell r="U1189">
            <v>137466</v>
          </cell>
          <cell r="V1189">
            <v>0</v>
          </cell>
          <cell r="W1189">
            <v>0</v>
          </cell>
          <cell r="X1189">
            <v>0</v>
          </cell>
          <cell r="Y1189">
            <v>0</v>
          </cell>
          <cell r="Z1189">
            <v>549862</v>
          </cell>
          <cell r="AA1189">
            <v>549862</v>
          </cell>
          <cell r="AB1189" t="str">
            <v>EMBV</v>
          </cell>
          <cell r="AC1189">
            <v>1101</v>
          </cell>
          <cell r="AD1189">
            <v>2</v>
          </cell>
          <cell r="AE1189">
            <v>40007</v>
          </cell>
        </row>
        <row r="1190">
          <cell r="A1190" t="str">
            <v>SML</v>
          </cell>
          <cell r="B1190">
            <v>7</v>
          </cell>
          <cell r="C1190" t="str">
            <v>DMCN</v>
          </cell>
          <cell r="D1190">
            <v>71</v>
          </cell>
          <cell r="E1190">
            <v>1</v>
          </cell>
          <cell r="F1190" t="str">
            <v xml:space="preserve">B </v>
          </cell>
          <cell r="G1190">
            <v>1</v>
          </cell>
          <cell r="H1190">
            <v>3225</v>
          </cell>
          <cell r="I1190">
            <v>79247</v>
          </cell>
          <cell r="J1190">
            <v>0</v>
          </cell>
          <cell r="K1190">
            <v>0</v>
          </cell>
          <cell r="L1190">
            <v>0</v>
          </cell>
          <cell r="M1190">
            <v>0</v>
          </cell>
          <cell r="N1190">
            <v>0</v>
          </cell>
          <cell r="O1190">
            <v>1282198</v>
          </cell>
          <cell r="P1190">
            <v>0</v>
          </cell>
          <cell r="Q1190">
            <v>0</v>
          </cell>
          <cell r="R1190">
            <v>28176</v>
          </cell>
          <cell r="S1190">
            <v>0</v>
          </cell>
          <cell r="T1190">
            <v>819887</v>
          </cell>
          <cell r="U1190">
            <v>0</v>
          </cell>
          <cell r="V1190">
            <v>0</v>
          </cell>
          <cell r="W1190">
            <v>0</v>
          </cell>
          <cell r="X1190">
            <v>0</v>
          </cell>
          <cell r="Y1190">
            <v>0</v>
          </cell>
          <cell r="Z1190">
            <v>1282198</v>
          </cell>
          <cell r="AA1190">
            <v>2130261</v>
          </cell>
          <cell r="AB1190" t="str">
            <v>EMBV</v>
          </cell>
          <cell r="AC1190">
            <v>1101</v>
          </cell>
          <cell r="AD1190">
            <v>2</v>
          </cell>
          <cell r="AE1190">
            <v>46318</v>
          </cell>
        </row>
        <row r="1191">
          <cell r="A1191" t="str">
            <v>SML</v>
          </cell>
          <cell r="B1191">
            <v>7</v>
          </cell>
          <cell r="C1191" t="str">
            <v>DMCN</v>
          </cell>
          <cell r="D1191">
            <v>71</v>
          </cell>
          <cell r="E1191">
            <v>1</v>
          </cell>
          <cell r="F1191" t="str">
            <v xml:space="preserve">B </v>
          </cell>
          <cell r="G1191">
            <v>2</v>
          </cell>
          <cell r="H1191">
            <v>1560</v>
          </cell>
          <cell r="I1191">
            <v>64666</v>
          </cell>
          <cell r="J1191">
            <v>0</v>
          </cell>
          <cell r="K1191">
            <v>0</v>
          </cell>
          <cell r="L1191">
            <v>0</v>
          </cell>
          <cell r="M1191">
            <v>0</v>
          </cell>
          <cell r="N1191">
            <v>0</v>
          </cell>
          <cell r="O1191">
            <v>1253661</v>
          </cell>
          <cell r="P1191">
            <v>0</v>
          </cell>
          <cell r="Q1191">
            <v>0</v>
          </cell>
          <cell r="R1191">
            <v>11108</v>
          </cell>
          <cell r="S1191">
            <v>0</v>
          </cell>
          <cell r="T1191">
            <v>65407</v>
          </cell>
          <cell r="U1191">
            <v>213072</v>
          </cell>
          <cell r="V1191">
            <v>0</v>
          </cell>
          <cell r="W1191">
            <v>0</v>
          </cell>
          <cell r="X1191">
            <v>0</v>
          </cell>
          <cell r="Y1191">
            <v>0</v>
          </cell>
          <cell r="Z1191">
            <v>1253661</v>
          </cell>
          <cell r="AA1191">
            <v>1330176</v>
          </cell>
          <cell r="AB1191" t="str">
            <v>EMBV</v>
          </cell>
          <cell r="AC1191">
            <v>1101</v>
          </cell>
          <cell r="AD1191">
            <v>2</v>
          </cell>
          <cell r="AE1191">
            <v>64507</v>
          </cell>
        </row>
        <row r="1192">
          <cell r="A1192" t="str">
            <v>SML</v>
          </cell>
          <cell r="B1192">
            <v>7</v>
          </cell>
          <cell r="C1192" t="str">
            <v>DMCN</v>
          </cell>
          <cell r="D1192">
            <v>71</v>
          </cell>
          <cell r="E1192">
            <v>1</v>
          </cell>
          <cell r="F1192" t="str">
            <v xml:space="preserve">B </v>
          </cell>
          <cell r="G1192">
            <v>3</v>
          </cell>
          <cell r="H1192">
            <v>5851</v>
          </cell>
          <cell r="I1192">
            <v>446763</v>
          </cell>
          <cell r="J1192">
            <v>0</v>
          </cell>
          <cell r="K1192">
            <v>0</v>
          </cell>
          <cell r="L1192">
            <v>0</v>
          </cell>
          <cell r="M1192">
            <v>0</v>
          </cell>
          <cell r="N1192">
            <v>0</v>
          </cell>
          <cell r="O1192">
            <v>8660536</v>
          </cell>
          <cell r="P1192">
            <v>0</v>
          </cell>
          <cell r="Q1192">
            <v>0</v>
          </cell>
          <cell r="R1192">
            <v>74657</v>
          </cell>
          <cell r="S1192">
            <v>0</v>
          </cell>
          <cell r="T1192">
            <v>391903</v>
          </cell>
          <cell r="U1192">
            <v>1472328</v>
          </cell>
          <cell r="V1192">
            <v>0</v>
          </cell>
          <cell r="W1192">
            <v>0</v>
          </cell>
          <cell r="X1192">
            <v>0</v>
          </cell>
          <cell r="Y1192">
            <v>865837</v>
          </cell>
          <cell r="Z1192">
            <v>8660536</v>
          </cell>
          <cell r="AA1192">
            <v>9992933</v>
          </cell>
          <cell r="AB1192" t="str">
            <v>EMBV</v>
          </cell>
          <cell r="AC1192">
            <v>1101</v>
          </cell>
          <cell r="AD1192">
            <v>2</v>
          </cell>
          <cell r="AE1192">
            <v>441905</v>
          </cell>
        </row>
        <row r="1193">
          <cell r="A1193" t="str">
            <v>SML</v>
          </cell>
          <cell r="B1193">
            <v>7</v>
          </cell>
          <cell r="C1193" t="str">
            <v>DMCN</v>
          </cell>
          <cell r="D1193">
            <v>71</v>
          </cell>
          <cell r="E1193">
            <v>1</v>
          </cell>
          <cell r="F1193" t="str">
            <v xml:space="preserve">B </v>
          </cell>
          <cell r="G1193">
            <v>4</v>
          </cell>
          <cell r="H1193">
            <v>4173</v>
          </cell>
          <cell r="I1193">
            <v>511827</v>
          </cell>
          <cell r="J1193">
            <v>0</v>
          </cell>
          <cell r="K1193">
            <v>0</v>
          </cell>
          <cell r="L1193">
            <v>0</v>
          </cell>
          <cell r="M1193">
            <v>0</v>
          </cell>
          <cell r="N1193">
            <v>0</v>
          </cell>
          <cell r="O1193">
            <v>9919568</v>
          </cell>
          <cell r="P1193">
            <v>0</v>
          </cell>
          <cell r="Q1193">
            <v>0</v>
          </cell>
          <cell r="R1193">
            <v>104072</v>
          </cell>
          <cell r="S1193">
            <v>0</v>
          </cell>
          <cell r="T1193">
            <v>356401</v>
          </cell>
          <cell r="U1193">
            <v>1686351</v>
          </cell>
          <cell r="V1193">
            <v>0</v>
          </cell>
          <cell r="W1193">
            <v>0</v>
          </cell>
          <cell r="X1193">
            <v>0</v>
          </cell>
          <cell r="Y1193">
            <v>1001192</v>
          </cell>
          <cell r="Z1193">
            <v>9919568</v>
          </cell>
          <cell r="AA1193">
            <v>11381233</v>
          </cell>
          <cell r="AB1193" t="str">
            <v>EMBV</v>
          </cell>
          <cell r="AC1193">
            <v>1101</v>
          </cell>
          <cell r="AD1193">
            <v>2</v>
          </cell>
          <cell r="AE1193">
            <v>511827</v>
          </cell>
        </row>
        <row r="1194">
          <cell r="A1194" t="str">
            <v>SML</v>
          </cell>
          <cell r="B1194">
            <v>7</v>
          </cell>
          <cell r="C1194" t="str">
            <v>DMCN</v>
          </cell>
          <cell r="D1194">
            <v>71</v>
          </cell>
          <cell r="E1194">
            <v>1</v>
          </cell>
          <cell r="F1194" t="str">
            <v xml:space="preserve">B </v>
          </cell>
          <cell r="G1194">
            <v>5</v>
          </cell>
          <cell r="H1194">
            <v>2438</v>
          </cell>
          <cell r="I1194">
            <v>422990</v>
          </cell>
          <cell r="J1194">
            <v>0</v>
          </cell>
          <cell r="K1194">
            <v>0</v>
          </cell>
          <cell r="L1194">
            <v>0</v>
          </cell>
          <cell r="M1194">
            <v>0</v>
          </cell>
          <cell r="N1194">
            <v>0</v>
          </cell>
          <cell r="O1194">
            <v>8200315</v>
          </cell>
          <cell r="P1194">
            <v>0</v>
          </cell>
          <cell r="Q1194">
            <v>0</v>
          </cell>
          <cell r="R1194">
            <v>84369</v>
          </cell>
          <cell r="S1194">
            <v>0</v>
          </cell>
          <cell r="T1194">
            <v>240485</v>
          </cell>
          <cell r="U1194">
            <v>1394112</v>
          </cell>
          <cell r="V1194">
            <v>0</v>
          </cell>
          <cell r="W1194">
            <v>0</v>
          </cell>
          <cell r="X1194">
            <v>0</v>
          </cell>
          <cell r="Y1194">
            <v>584822</v>
          </cell>
          <cell r="Z1194">
            <v>8200315</v>
          </cell>
          <cell r="AA1194">
            <v>9109991</v>
          </cell>
          <cell r="AB1194" t="str">
            <v>EMBV</v>
          </cell>
          <cell r="AC1194">
            <v>1101</v>
          </cell>
          <cell r="AD1194">
            <v>2</v>
          </cell>
          <cell r="AE1194">
            <v>422990</v>
          </cell>
        </row>
        <row r="1195">
          <cell r="A1195" t="str">
            <v>SML</v>
          </cell>
          <cell r="B1195">
            <v>7</v>
          </cell>
          <cell r="C1195" t="str">
            <v>DMCN</v>
          </cell>
          <cell r="D1195">
            <v>71</v>
          </cell>
          <cell r="E1195">
            <v>1</v>
          </cell>
          <cell r="F1195" t="str">
            <v xml:space="preserve">B </v>
          </cell>
          <cell r="G1195">
            <v>6</v>
          </cell>
          <cell r="H1195">
            <v>2150</v>
          </cell>
          <cell r="I1195">
            <v>521038</v>
          </cell>
          <cell r="J1195">
            <v>0</v>
          </cell>
          <cell r="K1195">
            <v>0</v>
          </cell>
          <cell r="L1195">
            <v>0</v>
          </cell>
          <cell r="M1195">
            <v>0</v>
          </cell>
          <cell r="N1195">
            <v>0</v>
          </cell>
          <cell r="O1195">
            <v>10098921</v>
          </cell>
          <cell r="P1195">
            <v>0</v>
          </cell>
          <cell r="Q1195">
            <v>0</v>
          </cell>
          <cell r="R1195">
            <v>104470</v>
          </cell>
          <cell r="S1195">
            <v>1689</v>
          </cell>
          <cell r="T1195">
            <v>259252</v>
          </cell>
          <cell r="U1195">
            <v>1717243</v>
          </cell>
          <cell r="V1195">
            <v>0</v>
          </cell>
          <cell r="W1195">
            <v>0</v>
          </cell>
          <cell r="X1195">
            <v>0</v>
          </cell>
          <cell r="Y1195">
            <v>503755</v>
          </cell>
          <cell r="Z1195">
            <v>10098921</v>
          </cell>
          <cell r="AA1195">
            <v>10968087</v>
          </cell>
          <cell r="AB1195" t="str">
            <v>EMBV</v>
          </cell>
          <cell r="AC1195">
            <v>1101</v>
          </cell>
          <cell r="AD1195">
            <v>2</v>
          </cell>
          <cell r="AE1195">
            <v>521038</v>
          </cell>
        </row>
        <row r="1196">
          <cell r="A1196" t="str">
            <v>SML</v>
          </cell>
          <cell r="B1196">
            <v>7</v>
          </cell>
          <cell r="C1196" t="str">
            <v>DMCN</v>
          </cell>
          <cell r="D1196">
            <v>71</v>
          </cell>
          <cell r="E1196">
            <v>1</v>
          </cell>
          <cell r="F1196" t="str">
            <v xml:space="preserve">B </v>
          </cell>
          <cell r="G1196">
            <v>7</v>
          </cell>
          <cell r="H1196">
            <v>792</v>
          </cell>
          <cell r="I1196">
            <v>271708</v>
          </cell>
          <cell r="J1196">
            <v>0</v>
          </cell>
          <cell r="K1196">
            <v>0</v>
          </cell>
          <cell r="L1196">
            <v>0</v>
          </cell>
          <cell r="M1196">
            <v>0</v>
          </cell>
          <cell r="N1196">
            <v>0</v>
          </cell>
          <cell r="O1196">
            <v>5462533</v>
          </cell>
          <cell r="P1196">
            <v>0</v>
          </cell>
          <cell r="Q1196">
            <v>0</v>
          </cell>
          <cell r="R1196">
            <v>48682</v>
          </cell>
          <cell r="S1196">
            <v>0</v>
          </cell>
          <cell r="T1196">
            <v>115444</v>
          </cell>
          <cell r="U1196">
            <v>1092792</v>
          </cell>
          <cell r="V1196">
            <v>0</v>
          </cell>
          <cell r="W1196">
            <v>0</v>
          </cell>
          <cell r="X1196">
            <v>0</v>
          </cell>
          <cell r="Y1196">
            <v>184667</v>
          </cell>
          <cell r="Z1196">
            <v>5462533</v>
          </cell>
          <cell r="AA1196">
            <v>5811326</v>
          </cell>
          <cell r="AB1196" t="str">
            <v>EMBV</v>
          </cell>
          <cell r="AC1196">
            <v>1101</v>
          </cell>
          <cell r="AD1196">
            <v>2</v>
          </cell>
          <cell r="AE1196">
            <v>271708</v>
          </cell>
        </row>
        <row r="1197">
          <cell r="A1197" t="str">
            <v>SML</v>
          </cell>
          <cell r="B1197">
            <v>7</v>
          </cell>
          <cell r="C1197" t="str">
            <v>DMCN</v>
          </cell>
          <cell r="D1197">
            <v>71</v>
          </cell>
          <cell r="E1197">
            <v>1</v>
          </cell>
          <cell r="F1197" t="str">
            <v xml:space="preserve">B </v>
          </cell>
          <cell r="G1197">
            <v>8</v>
          </cell>
          <cell r="H1197">
            <v>357</v>
          </cell>
          <cell r="I1197">
            <v>157279</v>
          </cell>
          <cell r="J1197">
            <v>0</v>
          </cell>
          <cell r="K1197">
            <v>0</v>
          </cell>
          <cell r="L1197">
            <v>0</v>
          </cell>
          <cell r="M1197">
            <v>0</v>
          </cell>
          <cell r="N1197">
            <v>0</v>
          </cell>
          <cell r="O1197">
            <v>3161177</v>
          </cell>
          <cell r="P1197">
            <v>0</v>
          </cell>
          <cell r="Q1197">
            <v>0</v>
          </cell>
          <cell r="R1197">
            <v>28458</v>
          </cell>
          <cell r="S1197">
            <v>0</v>
          </cell>
          <cell r="T1197">
            <v>39496</v>
          </cell>
          <cell r="U1197">
            <v>632343</v>
          </cell>
          <cell r="V1197">
            <v>0</v>
          </cell>
          <cell r="W1197">
            <v>0</v>
          </cell>
          <cell r="X1197">
            <v>0</v>
          </cell>
          <cell r="Y1197">
            <v>83139</v>
          </cell>
          <cell r="Z1197">
            <v>3161177</v>
          </cell>
          <cell r="AA1197">
            <v>3312270</v>
          </cell>
          <cell r="AB1197" t="str">
            <v>EMBV</v>
          </cell>
          <cell r="AC1197">
            <v>1101</v>
          </cell>
          <cell r="AD1197">
            <v>2</v>
          </cell>
          <cell r="AE1197">
            <v>157279</v>
          </cell>
        </row>
        <row r="1198">
          <cell r="A1198" t="str">
            <v>SML</v>
          </cell>
          <cell r="B1198">
            <v>7</v>
          </cell>
          <cell r="C1198" t="str">
            <v>DMCN</v>
          </cell>
          <cell r="D1198">
            <v>71</v>
          </cell>
          <cell r="E1198">
            <v>1</v>
          </cell>
          <cell r="F1198" t="str">
            <v xml:space="preserve">B </v>
          </cell>
          <cell r="G1198">
            <v>9</v>
          </cell>
          <cell r="H1198">
            <v>445</v>
          </cell>
          <cell r="I1198">
            <v>291104</v>
          </cell>
          <cell r="J1198">
            <v>0</v>
          </cell>
          <cell r="K1198">
            <v>0</v>
          </cell>
          <cell r="L1198">
            <v>0</v>
          </cell>
          <cell r="M1198">
            <v>0</v>
          </cell>
          <cell r="N1198">
            <v>0</v>
          </cell>
          <cell r="O1198">
            <v>6208790</v>
          </cell>
          <cell r="P1198">
            <v>0</v>
          </cell>
          <cell r="Q1198">
            <v>0</v>
          </cell>
          <cell r="R1198">
            <v>55651</v>
          </cell>
          <cell r="S1198">
            <v>0</v>
          </cell>
          <cell r="T1198">
            <v>196909</v>
          </cell>
          <cell r="U1198">
            <v>1552373</v>
          </cell>
          <cell r="V1198">
            <v>0</v>
          </cell>
          <cell r="W1198">
            <v>0</v>
          </cell>
          <cell r="X1198">
            <v>0</v>
          </cell>
          <cell r="Y1198">
            <v>89096</v>
          </cell>
          <cell r="Z1198">
            <v>6208790</v>
          </cell>
          <cell r="AA1198">
            <v>6550446</v>
          </cell>
          <cell r="AB1198" t="str">
            <v>EMBV</v>
          </cell>
          <cell r="AC1198">
            <v>1101</v>
          </cell>
          <cell r="AD1198">
            <v>2</v>
          </cell>
          <cell r="AE1198">
            <v>291104</v>
          </cell>
        </row>
        <row r="1199">
          <cell r="A1199" t="str">
            <v>SML</v>
          </cell>
          <cell r="B1199">
            <v>7</v>
          </cell>
          <cell r="C1199" t="str">
            <v>DMCN</v>
          </cell>
          <cell r="D1199">
            <v>71</v>
          </cell>
          <cell r="E1199">
            <v>1</v>
          </cell>
          <cell r="F1199" t="str">
            <v xml:space="preserve">B </v>
          </cell>
          <cell r="G1199">
            <v>10</v>
          </cell>
          <cell r="H1199">
            <v>178</v>
          </cell>
          <cell r="I1199">
            <v>424168</v>
          </cell>
          <cell r="J1199">
            <v>0</v>
          </cell>
          <cell r="K1199">
            <v>0</v>
          </cell>
          <cell r="L1199">
            <v>0</v>
          </cell>
          <cell r="M1199">
            <v>0</v>
          </cell>
          <cell r="N1199">
            <v>0</v>
          </cell>
          <cell r="O1199">
            <v>8895353</v>
          </cell>
          <cell r="P1199">
            <v>0</v>
          </cell>
          <cell r="Q1199">
            <v>0</v>
          </cell>
          <cell r="R1199">
            <v>55977</v>
          </cell>
          <cell r="S1199">
            <v>0</v>
          </cell>
          <cell r="T1199">
            <v>128385</v>
          </cell>
          <cell r="U1199">
            <v>2223841</v>
          </cell>
          <cell r="V1199">
            <v>0</v>
          </cell>
          <cell r="W1199">
            <v>0</v>
          </cell>
          <cell r="X1199">
            <v>0</v>
          </cell>
          <cell r="Y1199">
            <v>13986</v>
          </cell>
          <cell r="Z1199">
            <v>8895353</v>
          </cell>
          <cell r="AA1199">
            <v>9093701</v>
          </cell>
          <cell r="AB1199" t="str">
            <v>EMBV</v>
          </cell>
          <cell r="AC1199">
            <v>1101</v>
          </cell>
          <cell r="AD1199">
            <v>2</v>
          </cell>
          <cell r="AE1199">
            <v>424168</v>
          </cell>
        </row>
        <row r="1200">
          <cell r="A1200" t="str">
            <v>SML</v>
          </cell>
          <cell r="B1200">
            <v>7</v>
          </cell>
          <cell r="C1200" t="str">
            <v>DMCN</v>
          </cell>
          <cell r="D1200">
            <v>71</v>
          </cell>
          <cell r="E1200">
            <v>1</v>
          </cell>
          <cell r="F1200" t="str">
            <v xml:space="preserve">B </v>
          </cell>
          <cell r="G1200">
            <v>11</v>
          </cell>
          <cell r="H1200">
            <v>891</v>
          </cell>
          <cell r="I1200">
            <v>22567</v>
          </cell>
          <cell r="J1200">
            <v>0</v>
          </cell>
          <cell r="K1200">
            <v>0</v>
          </cell>
          <cell r="L1200">
            <v>0</v>
          </cell>
          <cell r="M1200">
            <v>0</v>
          </cell>
          <cell r="N1200">
            <v>0</v>
          </cell>
          <cell r="O1200">
            <v>127293</v>
          </cell>
          <cell r="P1200">
            <v>0</v>
          </cell>
          <cell r="Q1200">
            <v>0</v>
          </cell>
          <cell r="R1200">
            <v>3707</v>
          </cell>
          <cell r="S1200">
            <v>0</v>
          </cell>
          <cell r="T1200">
            <v>31400</v>
          </cell>
          <cell r="U1200">
            <v>0</v>
          </cell>
          <cell r="V1200">
            <v>0</v>
          </cell>
          <cell r="W1200">
            <v>0</v>
          </cell>
          <cell r="X1200">
            <v>0</v>
          </cell>
          <cell r="Y1200">
            <v>0</v>
          </cell>
          <cell r="Z1200">
            <v>127293</v>
          </cell>
          <cell r="AA1200">
            <v>162400</v>
          </cell>
          <cell r="AB1200" t="str">
            <v>EMBV</v>
          </cell>
          <cell r="AC1200">
            <v>1101</v>
          </cell>
          <cell r="AD1200">
            <v>2</v>
          </cell>
          <cell r="AE1200">
            <v>15593</v>
          </cell>
        </row>
        <row r="1201">
          <cell r="A1201" t="str">
            <v>SML</v>
          </cell>
          <cell r="B1201">
            <v>7</v>
          </cell>
          <cell r="C1201" t="str">
            <v>DMCN</v>
          </cell>
          <cell r="D1201">
            <v>71</v>
          </cell>
          <cell r="E1201">
            <v>1</v>
          </cell>
          <cell r="F1201" t="str">
            <v xml:space="preserve">B </v>
          </cell>
          <cell r="G1201">
            <v>12</v>
          </cell>
          <cell r="H1201">
            <v>1001</v>
          </cell>
          <cell r="I1201">
            <v>64505</v>
          </cell>
          <cell r="J1201">
            <v>0</v>
          </cell>
          <cell r="K1201">
            <v>0</v>
          </cell>
          <cell r="L1201">
            <v>0</v>
          </cell>
          <cell r="M1201">
            <v>0</v>
          </cell>
          <cell r="N1201">
            <v>0</v>
          </cell>
          <cell r="O1201">
            <v>616745</v>
          </cell>
          <cell r="P1201">
            <v>0</v>
          </cell>
          <cell r="Q1201">
            <v>0</v>
          </cell>
          <cell r="R1201">
            <v>13654</v>
          </cell>
          <cell r="S1201">
            <v>0</v>
          </cell>
          <cell r="T1201">
            <v>30960</v>
          </cell>
          <cell r="U1201">
            <v>104872</v>
          </cell>
          <cell r="V1201">
            <v>0</v>
          </cell>
          <cell r="W1201">
            <v>0</v>
          </cell>
          <cell r="X1201">
            <v>0</v>
          </cell>
          <cell r="Y1201">
            <v>95312</v>
          </cell>
          <cell r="Z1201">
            <v>616745</v>
          </cell>
          <cell r="AA1201">
            <v>756671</v>
          </cell>
          <cell r="AB1201" t="str">
            <v>EMBV</v>
          </cell>
          <cell r="AC1201">
            <v>1101</v>
          </cell>
          <cell r="AD1201">
            <v>2</v>
          </cell>
          <cell r="AE1201">
            <v>64505</v>
          </cell>
        </row>
        <row r="1202">
          <cell r="A1202" t="str">
            <v>SML</v>
          </cell>
          <cell r="B1202">
            <v>7</v>
          </cell>
          <cell r="C1202" t="str">
            <v>DMCN</v>
          </cell>
          <cell r="D1202">
            <v>71</v>
          </cell>
          <cell r="E1202">
            <v>1</v>
          </cell>
          <cell r="F1202" t="str">
            <v xml:space="preserve">B </v>
          </cell>
          <cell r="G1202">
            <v>13</v>
          </cell>
          <cell r="H1202">
            <v>252</v>
          </cell>
          <cell r="I1202">
            <v>29611</v>
          </cell>
          <cell r="J1202">
            <v>0</v>
          </cell>
          <cell r="K1202">
            <v>0</v>
          </cell>
          <cell r="L1202">
            <v>0</v>
          </cell>
          <cell r="M1202">
            <v>0</v>
          </cell>
          <cell r="N1202">
            <v>0</v>
          </cell>
          <cell r="O1202">
            <v>400471</v>
          </cell>
          <cell r="P1202">
            <v>0</v>
          </cell>
          <cell r="Q1202">
            <v>0</v>
          </cell>
          <cell r="R1202">
            <v>4519</v>
          </cell>
          <cell r="S1202">
            <v>0</v>
          </cell>
          <cell r="T1202">
            <v>9109</v>
          </cell>
          <cell r="U1202">
            <v>68091</v>
          </cell>
          <cell r="V1202">
            <v>0</v>
          </cell>
          <cell r="W1202">
            <v>0</v>
          </cell>
          <cell r="X1202">
            <v>0</v>
          </cell>
          <cell r="Y1202">
            <v>63714</v>
          </cell>
          <cell r="Z1202">
            <v>400471</v>
          </cell>
          <cell r="AA1202">
            <v>477813</v>
          </cell>
          <cell r="AB1202" t="str">
            <v>EMBV</v>
          </cell>
          <cell r="AC1202">
            <v>1101</v>
          </cell>
          <cell r="AD1202">
            <v>2</v>
          </cell>
          <cell r="AE1202">
            <v>29611</v>
          </cell>
        </row>
        <row r="1203">
          <cell r="A1203" t="str">
            <v>SML</v>
          </cell>
          <cell r="B1203">
            <v>7</v>
          </cell>
          <cell r="C1203" t="str">
            <v>DMCN</v>
          </cell>
          <cell r="D1203">
            <v>71</v>
          </cell>
          <cell r="E1203">
            <v>1</v>
          </cell>
          <cell r="F1203" t="str">
            <v xml:space="preserve">B </v>
          </cell>
          <cell r="G1203">
            <v>14</v>
          </cell>
          <cell r="H1203">
            <v>37</v>
          </cell>
          <cell r="I1203">
            <v>5632</v>
          </cell>
          <cell r="J1203">
            <v>0</v>
          </cell>
          <cell r="K1203">
            <v>0</v>
          </cell>
          <cell r="L1203">
            <v>0</v>
          </cell>
          <cell r="M1203">
            <v>0</v>
          </cell>
          <cell r="N1203">
            <v>0</v>
          </cell>
          <cell r="O1203">
            <v>81257</v>
          </cell>
          <cell r="P1203">
            <v>0</v>
          </cell>
          <cell r="Q1203">
            <v>0</v>
          </cell>
          <cell r="R1203">
            <v>6134</v>
          </cell>
          <cell r="S1203">
            <v>0</v>
          </cell>
          <cell r="T1203">
            <v>0</v>
          </cell>
          <cell r="U1203">
            <v>13817</v>
          </cell>
          <cell r="V1203">
            <v>0</v>
          </cell>
          <cell r="W1203">
            <v>0</v>
          </cell>
          <cell r="X1203">
            <v>0</v>
          </cell>
          <cell r="Y1203">
            <v>6734</v>
          </cell>
          <cell r="Z1203">
            <v>81257</v>
          </cell>
          <cell r="AA1203">
            <v>94125</v>
          </cell>
          <cell r="AB1203" t="str">
            <v>EMBV</v>
          </cell>
          <cell r="AC1203">
            <v>1101</v>
          </cell>
          <cell r="AD1203">
            <v>2</v>
          </cell>
          <cell r="AE1203">
            <v>5632</v>
          </cell>
        </row>
        <row r="1204">
          <cell r="A1204" t="str">
            <v>SML</v>
          </cell>
          <cell r="B1204">
            <v>7</v>
          </cell>
          <cell r="C1204" t="str">
            <v>DMCN</v>
          </cell>
          <cell r="D1204">
            <v>71</v>
          </cell>
          <cell r="E1204">
            <v>1</v>
          </cell>
          <cell r="F1204" t="str">
            <v xml:space="preserve">B </v>
          </cell>
          <cell r="G1204">
            <v>15</v>
          </cell>
          <cell r="H1204">
            <v>43</v>
          </cell>
          <cell r="I1204">
            <v>9190</v>
          </cell>
          <cell r="J1204">
            <v>0</v>
          </cell>
          <cell r="K1204">
            <v>0</v>
          </cell>
          <cell r="L1204">
            <v>0</v>
          </cell>
          <cell r="M1204">
            <v>0</v>
          </cell>
          <cell r="N1204">
            <v>0</v>
          </cell>
          <cell r="O1204">
            <v>138974</v>
          </cell>
          <cell r="P1204">
            <v>0</v>
          </cell>
          <cell r="Q1204">
            <v>0</v>
          </cell>
          <cell r="R1204">
            <v>1405</v>
          </cell>
          <cell r="S1204">
            <v>0</v>
          </cell>
          <cell r="T1204">
            <v>7258</v>
          </cell>
          <cell r="U1204">
            <v>25060</v>
          </cell>
          <cell r="V1204">
            <v>0</v>
          </cell>
          <cell r="W1204">
            <v>0</v>
          </cell>
          <cell r="X1204">
            <v>0</v>
          </cell>
          <cell r="Y1204">
            <v>9324</v>
          </cell>
          <cell r="Z1204">
            <v>138974</v>
          </cell>
          <cell r="AA1204">
            <v>156961</v>
          </cell>
          <cell r="AB1204" t="str">
            <v>EMBV</v>
          </cell>
          <cell r="AC1204">
            <v>1101</v>
          </cell>
          <cell r="AD1204">
            <v>2</v>
          </cell>
          <cell r="AE1204">
            <v>9190</v>
          </cell>
        </row>
        <row r="1205">
          <cell r="A1205" t="str">
            <v>SML</v>
          </cell>
          <cell r="B1205">
            <v>7</v>
          </cell>
          <cell r="C1205" t="str">
            <v>DMCN</v>
          </cell>
          <cell r="D1205">
            <v>71</v>
          </cell>
          <cell r="E1205">
            <v>2</v>
          </cell>
          <cell r="F1205" t="str">
            <v>A3</v>
          </cell>
          <cell r="G1205">
            <v>26</v>
          </cell>
          <cell r="H1205">
            <v>1</v>
          </cell>
          <cell r="I1205">
            <v>1866616</v>
          </cell>
          <cell r="J1205">
            <v>103543</v>
          </cell>
          <cell r="K1205">
            <v>1763073</v>
          </cell>
          <cell r="L1205">
            <v>3200</v>
          </cell>
          <cell r="M1205">
            <v>3200</v>
          </cell>
          <cell r="N1205">
            <v>2800</v>
          </cell>
          <cell r="O1205">
            <v>10676785</v>
          </cell>
          <cell r="P1205">
            <v>7887220</v>
          </cell>
          <cell r="Q1205">
            <v>119071</v>
          </cell>
          <cell r="R1205">
            <v>322293</v>
          </cell>
          <cell r="S1205">
            <v>0</v>
          </cell>
          <cell r="T1205">
            <v>0</v>
          </cell>
          <cell r="U1205">
            <v>4670770</v>
          </cell>
          <cell r="V1205">
            <v>0</v>
          </cell>
          <cell r="W1205">
            <v>0</v>
          </cell>
          <cell r="X1205">
            <v>0</v>
          </cell>
          <cell r="Y1205">
            <v>519</v>
          </cell>
          <cell r="Z1205">
            <v>18683076</v>
          </cell>
          <cell r="AA1205">
            <v>19005888</v>
          </cell>
          <cell r="AB1205" t="str">
            <v>EMBV</v>
          </cell>
          <cell r="AC1205">
            <v>1101</v>
          </cell>
          <cell r="AD1205">
            <v>2</v>
          </cell>
          <cell r="AE1205">
            <v>1866616</v>
          </cell>
        </row>
        <row r="1206">
          <cell r="A1206" t="str">
            <v>SML</v>
          </cell>
          <cell r="B1206">
            <v>7</v>
          </cell>
          <cell r="C1206" t="str">
            <v>DMCN</v>
          </cell>
          <cell r="D1206">
            <v>71</v>
          </cell>
          <cell r="E1206">
            <v>2</v>
          </cell>
          <cell r="F1206" t="str">
            <v>A4</v>
          </cell>
          <cell r="G1206">
            <v>22</v>
          </cell>
          <cell r="H1206">
            <v>3</v>
          </cell>
          <cell r="I1206">
            <v>2174362</v>
          </cell>
          <cell r="J1206">
            <v>211914</v>
          </cell>
          <cell r="K1206">
            <v>1962448</v>
          </cell>
          <cell r="L1206">
            <v>9145</v>
          </cell>
          <cell r="M1206">
            <v>4563</v>
          </cell>
          <cell r="N1206">
            <v>4550</v>
          </cell>
          <cell r="O1206">
            <v>15550539</v>
          </cell>
          <cell r="P1206">
            <v>12705611</v>
          </cell>
          <cell r="Q1206">
            <v>102532</v>
          </cell>
          <cell r="R1206">
            <v>0</v>
          </cell>
          <cell r="S1206">
            <v>0</v>
          </cell>
          <cell r="T1206">
            <v>0</v>
          </cell>
          <cell r="U1206">
            <v>7092778</v>
          </cell>
          <cell r="V1206">
            <v>0</v>
          </cell>
          <cell r="W1206">
            <v>12432</v>
          </cell>
          <cell r="X1206">
            <v>0</v>
          </cell>
          <cell r="Y1206">
            <v>1557</v>
          </cell>
          <cell r="Z1206">
            <v>28371114</v>
          </cell>
          <cell r="AA1206">
            <v>28372671</v>
          </cell>
          <cell r="AB1206" t="str">
            <v>EMBV</v>
          </cell>
          <cell r="AC1206">
            <v>1101</v>
          </cell>
          <cell r="AD1206">
            <v>2</v>
          </cell>
          <cell r="AE1206">
            <v>2174362</v>
          </cell>
        </row>
        <row r="1207">
          <cell r="A1207" t="str">
            <v>SML</v>
          </cell>
          <cell r="B1207">
            <v>7</v>
          </cell>
          <cell r="C1207" t="str">
            <v>DMCN</v>
          </cell>
          <cell r="D1207">
            <v>71</v>
          </cell>
          <cell r="E1207">
            <v>2</v>
          </cell>
          <cell r="F1207" t="str">
            <v>A4</v>
          </cell>
          <cell r="G1207">
            <v>21</v>
          </cell>
          <cell r="H1207">
            <v>4</v>
          </cell>
          <cell r="I1207">
            <v>335278</v>
          </cell>
          <cell r="J1207">
            <v>27514</v>
          </cell>
          <cell r="K1207">
            <v>307764</v>
          </cell>
          <cell r="L1207">
            <v>1120</v>
          </cell>
          <cell r="M1207">
            <v>1120</v>
          </cell>
          <cell r="N1207">
            <v>0</v>
          </cell>
          <cell r="O1207">
            <v>3678678</v>
          </cell>
          <cell r="P1207">
            <v>773546</v>
          </cell>
          <cell r="Q1207">
            <v>65749</v>
          </cell>
          <cell r="R1207">
            <v>1688</v>
          </cell>
          <cell r="S1207">
            <v>0</v>
          </cell>
          <cell r="T1207">
            <v>3703</v>
          </cell>
          <cell r="U1207">
            <v>1132948</v>
          </cell>
          <cell r="V1207">
            <v>0</v>
          </cell>
          <cell r="W1207">
            <v>13813</v>
          </cell>
          <cell r="X1207">
            <v>0</v>
          </cell>
          <cell r="Y1207">
            <v>2076</v>
          </cell>
          <cell r="Z1207">
            <v>4531786</v>
          </cell>
          <cell r="AA1207">
            <v>4539253</v>
          </cell>
          <cell r="AB1207" t="str">
            <v>EMBV</v>
          </cell>
          <cell r="AC1207">
            <v>1101</v>
          </cell>
          <cell r="AD1207">
            <v>2</v>
          </cell>
          <cell r="AE1207">
            <v>335278</v>
          </cell>
        </row>
        <row r="1208">
          <cell r="A1208" t="str">
            <v>SML</v>
          </cell>
          <cell r="B1208">
            <v>7</v>
          </cell>
          <cell r="C1208" t="str">
            <v>DMCN</v>
          </cell>
          <cell r="D1208">
            <v>71</v>
          </cell>
          <cell r="E1208">
            <v>2</v>
          </cell>
          <cell r="F1208" t="str">
            <v>A4</v>
          </cell>
          <cell r="G1208">
            <v>20</v>
          </cell>
          <cell r="H1208">
            <v>29</v>
          </cell>
          <cell r="I1208">
            <v>633229</v>
          </cell>
          <cell r="J1208">
            <v>0</v>
          </cell>
          <cell r="K1208">
            <v>0</v>
          </cell>
          <cell r="L1208">
            <v>2489</v>
          </cell>
          <cell r="M1208">
            <v>0</v>
          </cell>
          <cell r="N1208">
            <v>0</v>
          </cell>
          <cell r="O1208">
            <v>7266087</v>
          </cell>
          <cell r="P1208">
            <v>1948058</v>
          </cell>
          <cell r="Q1208">
            <v>379377</v>
          </cell>
          <cell r="R1208">
            <v>118237</v>
          </cell>
          <cell r="S1208">
            <v>0</v>
          </cell>
          <cell r="T1208">
            <v>-3703</v>
          </cell>
          <cell r="U1208">
            <v>2433016</v>
          </cell>
          <cell r="V1208">
            <v>0</v>
          </cell>
          <cell r="W1208">
            <v>138530</v>
          </cell>
          <cell r="X1208">
            <v>0</v>
          </cell>
          <cell r="Y1208">
            <v>14532</v>
          </cell>
          <cell r="Z1208">
            <v>9732052</v>
          </cell>
          <cell r="AA1208">
            <v>9861118</v>
          </cell>
          <cell r="AB1208" t="str">
            <v>EMBV</v>
          </cell>
          <cell r="AC1208">
            <v>1101</v>
          </cell>
          <cell r="AD1208">
            <v>2</v>
          </cell>
          <cell r="AE1208">
            <v>633229</v>
          </cell>
        </row>
        <row r="1209">
          <cell r="A1209" t="str">
            <v>SML</v>
          </cell>
          <cell r="B1209">
            <v>7</v>
          </cell>
          <cell r="C1209" t="str">
            <v>DMCN</v>
          </cell>
          <cell r="D1209">
            <v>71</v>
          </cell>
          <cell r="E1209">
            <v>2</v>
          </cell>
          <cell r="F1209" t="str">
            <v xml:space="preserve">B </v>
          </cell>
          <cell r="G1209">
            <v>0</v>
          </cell>
          <cell r="H1209">
            <v>213</v>
          </cell>
          <cell r="I1209">
            <v>206399</v>
          </cell>
          <cell r="J1209">
            <v>0</v>
          </cell>
          <cell r="K1209">
            <v>0</v>
          </cell>
          <cell r="L1209">
            <v>0</v>
          </cell>
          <cell r="M1209">
            <v>0</v>
          </cell>
          <cell r="N1209">
            <v>0</v>
          </cell>
          <cell r="O1209">
            <v>4296913</v>
          </cell>
          <cell r="P1209">
            <v>0</v>
          </cell>
          <cell r="Q1209">
            <v>0</v>
          </cell>
          <cell r="R1209">
            <v>43177</v>
          </cell>
          <cell r="S1209">
            <v>0</v>
          </cell>
          <cell r="T1209">
            <v>276046</v>
          </cell>
          <cell r="U1209">
            <v>1072225</v>
          </cell>
          <cell r="V1209">
            <v>0</v>
          </cell>
          <cell r="W1209">
            <v>0</v>
          </cell>
          <cell r="X1209">
            <v>0</v>
          </cell>
          <cell r="Y1209">
            <v>102762</v>
          </cell>
          <cell r="Z1209">
            <v>4296913</v>
          </cell>
          <cell r="AA1209">
            <v>4718898</v>
          </cell>
          <cell r="AB1209" t="str">
            <v>EMBV</v>
          </cell>
          <cell r="AC1209">
            <v>1101</v>
          </cell>
          <cell r="AD1209">
            <v>2</v>
          </cell>
          <cell r="AE1209">
            <v>203450</v>
          </cell>
        </row>
        <row r="1210">
          <cell r="A1210" t="str">
            <v>SML</v>
          </cell>
          <cell r="B1210">
            <v>7</v>
          </cell>
          <cell r="C1210" t="str">
            <v>DMCN</v>
          </cell>
          <cell r="D1210">
            <v>71</v>
          </cell>
          <cell r="E1210">
            <v>3</v>
          </cell>
          <cell r="F1210" t="str">
            <v>A4</v>
          </cell>
          <cell r="G1210">
            <v>22</v>
          </cell>
          <cell r="H1210">
            <v>8</v>
          </cell>
          <cell r="I1210">
            <v>964559</v>
          </cell>
          <cell r="J1210">
            <v>135955</v>
          </cell>
          <cell r="K1210">
            <v>828604</v>
          </cell>
          <cell r="L1210">
            <v>7942</v>
          </cell>
          <cell r="M1210">
            <v>4776</v>
          </cell>
          <cell r="N1210">
            <v>3996</v>
          </cell>
          <cell r="O1210">
            <v>7197203</v>
          </cell>
          <cell r="P1210">
            <v>11573006</v>
          </cell>
          <cell r="Q1210">
            <v>150507</v>
          </cell>
          <cell r="R1210">
            <v>0</v>
          </cell>
          <cell r="S1210">
            <v>0</v>
          </cell>
          <cell r="T1210">
            <v>0</v>
          </cell>
          <cell r="U1210">
            <v>4771257</v>
          </cell>
          <cell r="V1210">
            <v>0</v>
          </cell>
          <cell r="W1210">
            <v>164308</v>
          </cell>
          <cell r="X1210">
            <v>0</v>
          </cell>
          <cell r="Y1210">
            <v>4152</v>
          </cell>
          <cell r="Z1210">
            <v>19085024</v>
          </cell>
          <cell r="AA1210">
            <v>19089176</v>
          </cell>
          <cell r="AB1210" t="str">
            <v>EMBV</v>
          </cell>
          <cell r="AC1210">
            <v>1101</v>
          </cell>
          <cell r="AD1210">
            <v>2</v>
          </cell>
          <cell r="AE1210">
            <v>964559</v>
          </cell>
        </row>
        <row r="1211">
          <cell r="A1211" t="str">
            <v>SML</v>
          </cell>
          <cell r="B1211">
            <v>7</v>
          </cell>
          <cell r="C1211" t="str">
            <v>DMCN</v>
          </cell>
          <cell r="D1211">
            <v>71</v>
          </cell>
          <cell r="E1211">
            <v>3</v>
          </cell>
          <cell r="F1211" t="str">
            <v>A4</v>
          </cell>
          <cell r="G1211">
            <v>21</v>
          </cell>
          <cell r="H1211">
            <v>26</v>
          </cell>
          <cell r="I1211">
            <v>2056674</v>
          </cell>
          <cell r="J1211">
            <v>119726</v>
          </cell>
          <cell r="K1211">
            <v>1936948</v>
          </cell>
          <cell r="L1211">
            <v>9144</v>
          </cell>
          <cell r="M1211">
            <v>8902</v>
          </cell>
          <cell r="N1211">
            <v>0</v>
          </cell>
          <cell r="O1211">
            <v>19867319</v>
          </cell>
          <cell r="P1211">
            <v>6649417</v>
          </cell>
          <cell r="Q1211">
            <v>688175</v>
          </cell>
          <cell r="R1211">
            <v>116706</v>
          </cell>
          <cell r="S1211">
            <v>0</v>
          </cell>
          <cell r="T1211">
            <v>221127</v>
          </cell>
          <cell r="U1211">
            <v>6812973</v>
          </cell>
          <cell r="V1211">
            <v>0</v>
          </cell>
          <cell r="W1211">
            <v>46966</v>
          </cell>
          <cell r="X1211">
            <v>0</v>
          </cell>
          <cell r="Y1211">
            <v>13494</v>
          </cell>
          <cell r="Z1211">
            <v>27251877</v>
          </cell>
          <cell r="AA1211">
            <v>27603204</v>
          </cell>
          <cell r="AB1211" t="str">
            <v>EMBV</v>
          </cell>
          <cell r="AC1211">
            <v>1101</v>
          </cell>
          <cell r="AD1211">
            <v>2</v>
          </cell>
          <cell r="AE1211">
            <v>2056674</v>
          </cell>
        </row>
        <row r="1212">
          <cell r="A1212" t="str">
            <v>SML</v>
          </cell>
          <cell r="B1212">
            <v>7</v>
          </cell>
          <cell r="C1212" t="str">
            <v>DMCN</v>
          </cell>
          <cell r="D1212">
            <v>71</v>
          </cell>
          <cell r="E1212">
            <v>3</v>
          </cell>
          <cell r="F1212" t="str">
            <v>A4</v>
          </cell>
          <cell r="G1212">
            <v>20</v>
          </cell>
          <cell r="H1212">
            <v>289</v>
          </cell>
          <cell r="I1212">
            <v>4771786</v>
          </cell>
          <cell r="J1212">
            <v>0</v>
          </cell>
          <cell r="K1212">
            <v>0</v>
          </cell>
          <cell r="L1212">
            <v>21651</v>
          </cell>
          <cell r="M1212">
            <v>0</v>
          </cell>
          <cell r="N1212">
            <v>0</v>
          </cell>
          <cell r="O1212">
            <v>54776251</v>
          </cell>
          <cell r="P1212">
            <v>16936905</v>
          </cell>
          <cell r="Q1212">
            <v>1881206</v>
          </cell>
          <cell r="R1212">
            <v>367601</v>
          </cell>
          <cell r="S1212">
            <v>0</v>
          </cell>
          <cell r="T1212">
            <v>87406</v>
          </cell>
          <cell r="U1212">
            <v>18510619</v>
          </cell>
          <cell r="V1212">
            <v>0</v>
          </cell>
          <cell r="W1212">
            <v>599525</v>
          </cell>
          <cell r="X1212">
            <v>0</v>
          </cell>
          <cell r="Y1212">
            <v>136497</v>
          </cell>
          <cell r="Z1212">
            <v>74193887</v>
          </cell>
          <cell r="AA1212">
            <v>74785391</v>
          </cell>
          <cell r="AB1212" t="str">
            <v>EMBV</v>
          </cell>
          <cell r="AC1212">
            <v>1101</v>
          </cell>
          <cell r="AD1212">
            <v>2</v>
          </cell>
          <cell r="AE1212">
            <v>4771786</v>
          </cell>
        </row>
        <row r="1213">
          <cell r="A1213" t="str">
            <v>SML</v>
          </cell>
          <cell r="B1213">
            <v>7</v>
          </cell>
          <cell r="C1213" t="str">
            <v>DMCN</v>
          </cell>
          <cell r="D1213">
            <v>71</v>
          </cell>
          <cell r="E1213">
            <v>3</v>
          </cell>
          <cell r="F1213" t="str">
            <v xml:space="preserve">B </v>
          </cell>
          <cell r="G1213">
            <v>0</v>
          </cell>
          <cell r="H1213">
            <v>13837</v>
          </cell>
          <cell r="I1213">
            <v>6220669</v>
          </cell>
          <cell r="J1213">
            <v>0</v>
          </cell>
          <cell r="K1213">
            <v>0</v>
          </cell>
          <cell r="L1213">
            <v>0</v>
          </cell>
          <cell r="M1213">
            <v>0</v>
          </cell>
          <cell r="N1213">
            <v>0</v>
          </cell>
          <cell r="O1213">
            <v>129544658</v>
          </cell>
          <cell r="P1213">
            <v>0</v>
          </cell>
          <cell r="Q1213">
            <v>0</v>
          </cell>
          <cell r="R1213">
            <v>1046719</v>
          </cell>
          <cell r="S1213">
            <v>43</v>
          </cell>
          <cell r="T1213">
            <v>5555927</v>
          </cell>
          <cell r="U1213">
            <v>32152079</v>
          </cell>
          <cell r="V1213">
            <v>0</v>
          </cell>
          <cell r="W1213">
            <v>0</v>
          </cell>
          <cell r="X1213">
            <v>0</v>
          </cell>
          <cell r="Y1213">
            <v>6618190</v>
          </cell>
          <cell r="Z1213">
            <v>129544658</v>
          </cell>
          <cell r="AA1213">
            <v>142765537</v>
          </cell>
          <cell r="AB1213" t="str">
            <v>EMBV</v>
          </cell>
          <cell r="AC1213">
            <v>1101</v>
          </cell>
          <cell r="AD1213">
            <v>2</v>
          </cell>
          <cell r="AE1213">
            <v>6108580</v>
          </cell>
        </row>
        <row r="1214">
          <cell r="A1214" t="str">
            <v>SML</v>
          </cell>
          <cell r="B1214">
            <v>7</v>
          </cell>
          <cell r="C1214" t="str">
            <v>DMCN</v>
          </cell>
          <cell r="D1214">
            <v>71</v>
          </cell>
          <cell r="E1214">
            <v>4</v>
          </cell>
          <cell r="F1214" t="str">
            <v xml:space="preserve">B </v>
          </cell>
          <cell r="G1214">
            <v>0</v>
          </cell>
          <cell r="H1214">
            <v>16</v>
          </cell>
          <cell r="I1214">
            <v>480</v>
          </cell>
          <cell r="J1214">
            <v>0</v>
          </cell>
          <cell r="K1214">
            <v>0</v>
          </cell>
          <cell r="L1214">
            <v>0</v>
          </cell>
          <cell r="M1214">
            <v>0</v>
          </cell>
          <cell r="N1214">
            <v>0</v>
          </cell>
          <cell r="O1214">
            <v>4704</v>
          </cell>
          <cell r="P1214">
            <v>0</v>
          </cell>
          <cell r="Q1214">
            <v>0</v>
          </cell>
          <cell r="R1214">
            <v>0</v>
          </cell>
          <cell r="S1214">
            <v>0</v>
          </cell>
          <cell r="T1214">
            <v>220</v>
          </cell>
          <cell r="U1214">
            <v>0</v>
          </cell>
          <cell r="V1214">
            <v>0</v>
          </cell>
          <cell r="W1214">
            <v>0</v>
          </cell>
          <cell r="X1214">
            <v>0</v>
          </cell>
          <cell r="Y1214">
            <v>0</v>
          </cell>
          <cell r="Z1214">
            <v>4704</v>
          </cell>
          <cell r="AA1214">
            <v>4924</v>
          </cell>
          <cell r="AB1214" t="str">
            <v>EMBV</v>
          </cell>
          <cell r="AC1214">
            <v>1101</v>
          </cell>
          <cell r="AD1214">
            <v>2</v>
          </cell>
          <cell r="AE1214">
            <v>0</v>
          </cell>
        </row>
        <row r="1215">
          <cell r="A1215" t="str">
            <v>SML</v>
          </cell>
          <cell r="B1215">
            <v>7</v>
          </cell>
          <cell r="C1215" t="str">
            <v>DMCN</v>
          </cell>
          <cell r="D1215">
            <v>71</v>
          </cell>
          <cell r="E1215">
            <v>5</v>
          </cell>
          <cell r="F1215" t="str">
            <v>A4</v>
          </cell>
          <cell r="G1215">
            <v>22</v>
          </cell>
          <cell r="H1215">
            <v>2</v>
          </cell>
          <cell r="I1215">
            <v>138851</v>
          </cell>
          <cell r="J1215">
            <v>5060</v>
          </cell>
          <cell r="K1215">
            <v>133791</v>
          </cell>
          <cell r="L1215">
            <v>1417</v>
          </cell>
          <cell r="M1215">
            <v>806</v>
          </cell>
          <cell r="N1215">
            <v>611</v>
          </cell>
          <cell r="O1215">
            <v>748899</v>
          </cell>
          <cell r="P1215">
            <v>1411796</v>
          </cell>
          <cell r="Q1215">
            <v>15257</v>
          </cell>
          <cell r="R1215">
            <v>70626</v>
          </cell>
          <cell r="S1215">
            <v>0</v>
          </cell>
          <cell r="T1215">
            <v>0</v>
          </cell>
          <cell r="U1215">
            <v>94809</v>
          </cell>
          <cell r="V1215">
            <v>0</v>
          </cell>
          <cell r="W1215">
            <v>0</v>
          </cell>
          <cell r="X1215">
            <v>0</v>
          </cell>
          <cell r="Y1215">
            <v>0</v>
          </cell>
          <cell r="Z1215">
            <v>2175952</v>
          </cell>
          <cell r="AA1215">
            <v>2246578</v>
          </cell>
          <cell r="AB1215" t="str">
            <v>EMBV</v>
          </cell>
          <cell r="AC1215">
            <v>1101</v>
          </cell>
          <cell r="AD1215">
            <v>2</v>
          </cell>
          <cell r="AE1215">
            <v>138851</v>
          </cell>
        </row>
        <row r="1216">
          <cell r="A1216" t="str">
            <v>SML</v>
          </cell>
          <cell r="B1216">
            <v>7</v>
          </cell>
          <cell r="C1216" t="str">
            <v>DMCN</v>
          </cell>
          <cell r="D1216">
            <v>71</v>
          </cell>
          <cell r="E1216">
            <v>5</v>
          </cell>
          <cell r="F1216" t="str">
            <v>A4</v>
          </cell>
          <cell r="G1216">
            <v>21</v>
          </cell>
          <cell r="H1216">
            <v>23</v>
          </cell>
          <cell r="I1216">
            <v>2049936</v>
          </cell>
          <cell r="J1216">
            <v>95564</v>
          </cell>
          <cell r="K1216">
            <v>1954372</v>
          </cell>
          <cell r="L1216">
            <v>10100</v>
          </cell>
          <cell r="M1216">
            <v>9767</v>
          </cell>
          <cell r="N1216">
            <v>0</v>
          </cell>
          <cell r="O1216">
            <v>17538704</v>
          </cell>
          <cell r="P1216">
            <v>7176274</v>
          </cell>
          <cell r="Q1216">
            <v>526845</v>
          </cell>
          <cell r="R1216">
            <v>55097</v>
          </cell>
          <cell r="S1216">
            <v>0</v>
          </cell>
          <cell r="T1216">
            <v>245955</v>
          </cell>
          <cell r="U1216">
            <v>5463281</v>
          </cell>
          <cell r="V1216">
            <v>0</v>
          </cell>
          <cell r="W1216">
            <v>147457</v>
          </cell>
          <cell r="X1216">
            <v>0</v>
          </cell>
          <cell r="Y1216">
            <v>0</v>
          </cell>
          <cell r="Z1216">
            <v>25389280</v>
          </cell>
          <cell r="AA1216">
            <v>25690332</v>
          </cell>
          <cell r="AB1216" t="str">
            <v>EMBV</v>
          </cell>
          <cell r="AC1216">
            <v>1101</v>
          </cell>
          <cell r="AD1216">
            <v>2</v>
          </cell>
          <cell r="AE1216">
            <v>2049936</v>
          </cell>
        </row>
        <row r="1217">
          <cell r="A1217" t="str">
            <v>SML</v>
          </cell>
          <cell r="B1217">
            <v>7</v>
          </cell>
          <cell r="C1217" t="str">
            <v>DMCN</v>
          </cell>
          <cell r="D1217">
            <v>71</v>
          </cell>
          <cell r="E1217">
            <v>5</v>
          </cell>
          <cell r="F1217" t="str">
            <v>A4</v>
          </cell>
          <cell r="G1217">
            <v>20</v>
          </cell>
          <cell r="H1217">
            <v>90</v>
          </cell>
          <cell r="I1217">
            <v>1937899</v>
          </cell>
          <cell r="J1217">
            <v>0</v>
          </cell>
          <cell r="K1217">
            <v>0</v>
          </cell>
          <cell r="L1217">
            <v>11321</v>
          </cell>
          <cell r="M1217">
            <v>0</v>
          </cell>
          <cell r="N1217">
            <v>0</v>
          </cell>
          <cell r="O1217">
            <v>19061396</v>
          </cell>
          <cell r="P1217">
            <v>7479946</v>
          </cell>
          <cell r="Q1217">
            <v>1039312</v>
          </cell>
          <cell r="R1217">
            <v>228907</v>
          </cell>
          <cell r="S1217">
            <v>0</v>
          </cell>
          <cell r="T1217">
            <v>192269</v>
          </cell>
          <cell r="U1217">
            <v>3377664</v>
          </cell>
          <cell r="V1217">
            <v>0</v>
          </cell>
          <cell r="W1217">
            <v>403465</v>
          </cell>
          <cell r="X1217">
            <v>0</v>
          </cell>
          <cell r="Y1217">
            <v>0</v>
          </cell>
          <cell r="Z1217">
            <v>27984119</v>
          </cell>
          <cell r="AA1217">
            <v>28405295</v>
          </cell>
          <cell r="AB1217" t="str">
            <v>EMBV</v>
          </cell>
          <cell r="AC1217">
            <v>1101</v>
          </cell>
          <cell r="AD1217">
            <v>2</v>
          </cell>
          <cell r="AE1217">
            <v>1937899</v>
          </cell>
        </row>
        <row r="1218">
          <cell r="A1218" t="str">
            <v>SML</v>
          </cell>
          <cell r="B1218">
            <v>7</v>
          </cell>
          <cell r="C1218" t="str">
            <v>DMCN</v>
          </cell>
          <cell r="D1218">
            <v>71</v>
          </cell>
          <cell r="E1218">
            <v>5</v>
          </cell>
          <cell r="F1218" t="str">
            <v xml:space="preserve">B </v>
          </cell>
          <cell r="G1218">
            <v>0</v>
          </cell>
          <cell r="H1218">
            <v>314</v>
          </cell>
          <cell r="I1218">
            <v>498353</v>
          </cell>
          <cell r="J1218">
            <v>0</v>
          </cell>
          <cell r="K1218">
            <v>0</v>
          </cell>
          <cell r="L1218">
            <v>0</v>
          </cell>
          <cell r="M1218">
            <v>0</v>
          </cell>
          <cell r="N1218">
            <v>0</v>
          </cell>
          <cell r="O1218">
            <v>9111452</v>
          </cell>
          <cell r="P1218">
            <v>0</v>
          </cell>
          <cell r="Q1218">
            <v>0</v>
          </cell>
          <cell r="R1218">
            <v>59549</v>
          </cell>
          <cell r="S1218">
            <v>0</v>
          </cell>
          <cell r="T1218">
            <v>9552</v>
          </cell>
          <cell r="U1218">
            <v>1329041</v>
          </cell>
          <cell r="V1218">
            <v>0</v>
          </cell>
          <cell r="W1218">
            <v>0</v>
          </cell>
          <cell r="X1218">
            <v>0</v>
          </cell>
          <cell r="Y1218">
            <v>0</v>
          </cell>
          <cell r="Z1218">
            <v>9111452</v>
          </cell>
          <cell r="AA1218">
            <v>9180553</v>
          </cell>
          <cell r="AB1218" t="str">
            <v>EMBV</v>
          </cell>
          <cell r="AC1218">
            <v>1101</v>
          </cell>
          <cell r="AD1218">
            <v>2</v>
          </cell>
          <cell r="AE1218">
            <v>496411</v>
          </cell>
        </row>
        <row r="1219">
          <cell r="A1219" t="str">
            <v>SML</v>
          </cell>
          <cell r="B1219">
            <v>7</v>
          </cell>
          <cell r="C1219" t="str">
            <v>DMCN</v>
          </cell>
          <cell r="D1219">
            <v>71</v>
          </cell>
          <cell r="E1219">
            <v>6</v>
          </cell>
          <cell r="F1219" t="str">
            <v xml:space="preserve">B </v>
          </cell>
          <cell r="G1219">
            <v>0</v>
          </cell>
          <cell r="H1219">
            <v>1</v>
          </cell>
          <cell r="I1219">
            <v>8434610</v>
          </cell>
          <cell r="J1219">
            <v>0</v>
          </cell>
          <cell r="K1219">
            <v>0</v>
          </cell>
          <cell r="L1219">
            <v>0</v>
          </cell>
          <cell r="M1219">
            <v>0</v>
          </cell>
          <cell r="N1219">
            <v>0</v>
          </cell>
          <cell r="O1219">
            <v>90463981</v>
          </cell>
          <cell r="P1219">
            <v>0</v>
          </cell>
          <cell r="Q1219">
            <v>0</v>
          </cell>
          <cell r="R1219">
            <v>0</v>
          </cell>
          <cell r="S1219">
            <v>0</v>
          </cell>
          <cell r="T1219">
            <v>0</v>
          </cell>
          <cell r="U1219">
            <v>22615995</v>
          </cell>
          <cell r="V1219">
            <v>0</v>
          </cell>
          <cell r="W1219">
            <v>0</v>
          </cell>
          <cell r="X1219">
            <v>0</v>
          </cell>
          <cell r="Y1219">
            <v>0</v>
          </cell>
          <cell r="Z1219">
            <v>90463981</v>
          </cell>
          <cell r="AA1219">
            <v>90463981</v>
          </cell>
          <cell r="AB1219" t="str">
            <v>EMBV</v>
          </cell>
          <cell r="AC1219">
            <v>1101</v>
          </cell>
          <cell r="AD1219">
            <v>2</v>
          </cell>
          <cell r="AE1219">
            <v>8434610</v>
          </cell>
        </row>
        <row r="1220">
          <cell r="A1220" t="str">
            <v>SML</v>
          </cell>
          <cell r="B1220">
            <v>7</v>
          </cell>
          <cell r="C1220" t="str">
            <v>DMCN</v>
          </cell>
          <cell r="D1220">
            <v>71</v>
          </cell>
          <cell r="E1220">
            <v>7</v>
          </cell>
          <cell r="F1220" t="str">
            <v>A3</v>
          </cell>
          <cell r="G1220">
            <v>26</v>
          </cell>
          <cell r="H1220">
            <v>1</v>
          </cell>
          <cell r="I1220">
            <v>2452142</v>
          </cell>
          <cell r="J1220">
            <v>246270</v>
          </cell>
          <cell r="K1220">
            <v>2205872</v>
          </cell>
          <cell r="L1220">
            <v>14625</v>
          </cell>
          <cell r="M1220">
            <v>7625</v>
          </cell>
          <cell r="N1220">
            <v>7000</v>
          </cell>
          <cell r="O1220">
            <v>14303881</v>
          </cell>
          <cell r="P1220">
            <v>15533000</v>
          </cell>
          <cell r="Q1220">
            <v>0</v>
          </cell>
          <cell r="R1220">
            <v>0</v>
          </cell>
          <cell r="S1220">
            <v>0</v>
          </cell>
          <cell r="T1220">
            <v>0</v>
          </cell>
          <cell r="U1220">
            <v>7459220</v>
          </cell>
          <cell r="V1220">
            <v>0</v>
          </cell>
          <cell r="W1220">
            <v>0</v>
          </cell>
          <cell r="X1220">
            <v>0</v>
          </cell>
          <cell r="Y1220">
            <v>0</v>
          </cell>
          <cell r="Z1220">
            <v>29836881</v>
          </cell>
          <cell r="AA1220">
            <v>29836881</v>
          </cell>
          <cell r="AB1220" t="str">
            <v>EMBV</v>
          </cell>
          <cell r="AC1220">
            <v>1101</v>
          </cell>
          <cell r="AD1220">
            <v>2</v>
          </cell>
          <cell r="AE1220">
            <v>2452142</v>
          </cell>
        </row>
        <row r="1221">
          <cell r="A1221" t="str">
            <v>SML</v>
          </cell>
          <cell r="B1221">
            <v>7</v>
          </cell>
          <cell r="C1221" t="str">
            <v>DMCN</v>
          </cell>
          <cell r="D1221">
            <v>71</v>
          </cell>
          <cell r="E1221">
            <v>7</v>
          </cell>
          <cell r="F1221" t="str">
            <v>A4</v>
          </cell>
          <cell r="G1221">
            <v>20</v>
          </cell>
          <cell r="H1221">
            <v>6</v>
          </cell>
          <cell r="I1221">
            <v>34547</v>
          </cell>
          <cell r="J1221">
            <v>0</v>
          </cell>
          <cell r="K1221">
            <v>0</v>
          </cell>
          <cell r="L1221">
            <v>262</v>
          </cell>
          <cell r="M1221">
            <v>0</v>
          </cell>
          <cell r="N1221">
            <v>0</v>
          </cell>
          <cell r="O1221">
            <v>336947</v>
          </cell>
          <cell r="P1221">
            <v>173968</v>
          </cell>
          <cell r="Q1221">
            <v>0</v>
          </cell>
          <cell r="R1221">
            <v>0</v>
          </cell>
          <cell r="S1221">
            <v>0</v>
          </cell>
          <cell r="T1221">
            <v>0</v>
          </cell>
          <cell r="U1221">
            <v>127728</v>
          </cell>
          <cell r="V1221">
            <v>0</v>
          </cell>
          <cell r="W1221">
            <v>0</v>
          </cell>
          <cell r="X1221">
            <v>0</v>
          </cell>
          <cell r="Y1221">
            <v>0</v>
          </cell>
          <cell r="Z1221">
            <v>510915</v>
          </cell>
          <cell r="AA1221">
            <v>510915</v>
          </cell>
          <cell r="AB1221" t="str">
            <v>EMBV</v>
          </cell>
          <cell r="AC1221">
            <v>1101</v>
          </cell>
          <cell r="AD1221">
            <v>2</v>
          </cell>
          <cell r="AE1221">
            <v>34547</v>
          </cell>
        </row>
        <row r="1222">
          <cell r="A1222" t="str">
            <v>SML</v>
          </cell>
          <cell r="B1222">
            <v>7</v>
          </cell>
          <cell r="C1222" t="str">
            <v>DMCN</v>
          </cell>
          <cell r="D1222">
            <v>71</v>
          </cell>
          <cell r="E1222">
            <v>7</v>
          </cell>
          <cell r="F1222" t="str">
            <v xml:space="preserve">B </v>
          </cell>
          <cell r="G1222">
            <v>0</v>
          </cell>
          <cell r="H1222">
            <v>1</v>
          </cell>
          <cell r="I1222">
            <v>1100</v>
          </cell>
          <cell r="J1222">
            <v>0</v>
          </cell>
          <cell r="K1222">
            <v>0</v>
          </cell>
          <cell r="L1222">
            <v>0</v>
          </cell>
          <cell r="M1222">
            <v>0</v>
          </cell>
          <cell r="N1222">
            <v>0</v>
          </cell>
          <cell r="O1222">
            <v>19464</v>
          </cell>
          <cell r="P1222">
            <v>0</v>
          </cell>
          <cell r="Q1222">
            <v>0</v>
          </cell>
          <cell r="R1222">
            <v>0</v>
          </cell>
          <cell r="S1222">
            <v>0</v>
          </cell>
          <cell r="T1222">
            <v>0</v>
          </cell>
          <cell r="U1222">
            <v>4866</v>
          </cell>
          <cell r="V1222">
            <v>0</v>
          </cell>
          <cell r="W1222">
            <v>0</v>
          </cell>
          <cell r="X1222">
            <v>0</v>
          </cell>
          <cell r="Y1222">
            <v>0</v>
          </cell>
          <cell r="Z1222">
            <v>19464</v>
          </cell>
          <cell r="AA1222">
            <v>19464</v>
          </cell>
          <cell r="AB1222" t="str">
            <v>EMBV</v>
          </cell>
          <cell r="AC1222">
            <v>1101</v>
          </cell>
          <cell r="AD1222">
            <v>2</v>
          </cell>
          <cell r="AE1222">
            <v>1100</v>
          </cell>
        </row>
        <row r="1223">
          <cell r="A1223" t="str">
            <v>SML</v>
          </cell>
          <cell r="B1223">
            <v>7</v>
          </cell>
          <cell r="C1223" t="str">
            <v>DMCN</v>
          </cell>
          <cell r="D1223">
            <v>71</v>
          </cell>
          <cell r="E1223">
            <v>8</v>
          </cell>
          <cell r="F1223" t="str">
            <v>A4</v>
          </cell>
          <cell r="G1223">
            <v>20</v>
          </cell>
          <cell r="H1223">
            <v>1</v>
          </cell>
          <cell r="I1223">
            <v>247200</v>
          </cell>
          <cell r="J1223">
            <v>0</v>
          </cell>
          <cell r="K1223">
            <v>0</v>
          </cell>
          <cell r="L1223">
            <v>960</v>
          </cell>
          <cell r="M1223">
            <v>0</v>
          </cell>
          <cell r="N1223">
            <v>0</v>
          </cell>
          <cell r="O1223">
            <v>2836537</v>
          </cell>
          <cell r="P1223">
            <v>751360</v>
          </cell>
          <cell r="Q1223">
            <v>0</v>
          </cell>
          <cell r="R1223">
            <v>0</v>
          </cell>
          <cell r="S1223">
            <v>0</v>
          </cell>
          <cell r="T1223">
            <v>0</v>
          </cell>
          <cell r="U1223">
            <v>896974</v>
          </cell>
          <cell r="V1223">
            <v>0</v>
          </cell>
          <cell r="W1223">
            <v>0</v>
          </cell>
          <cell r="X1223">
            <v>0</v>
          </cell>
          <cell r="Y1223">
            <v>0</v>
          </cell>
          <cell r="Z1223">
            <v>3587897</v>
          </cell>
          <cell r="AA1223">
            <v>3587897</v>
          </cell>
          <cell r="AB1223" t="str">
            <v>EMBV</v>
          </cell>
          <cell r="AC1223">
            <v>1101</v>
          </cell>
          <cell r="AD1223">
            <v>2</v>
          </cell>
          <cell r="AE1223">
            <v>247200</v>
          </cell>
        </row>
        <row r="1224">
          <cell r="A1224" t="str">
            <v>SML</v>
          </cell>
          <cell r="B1224">
            <v>7</v>
          </cell>
          <cell r="C1224" t="str">
            <v>DMCN</v>
          </cell>
          <cell r="D1224">
            <v>71</v>
          </cell>
          <cell r="E1224">
            <v>8</v>
          </cell>
          <cell r="F1224" t="str">
            <v xml:space="preserve">B </v>
          </cell>
          <cell r="G1224">
            <v>0</v>
          </cell>
          <cell r="H1224">
            <v>6</v>
          </cell>
          <cell r="I1224">
            <v>18106</v>
          </cell>
          <cell r="J1224">
            <v>0</v>
          </cell>
          <cell r="K1224">
            <v>0</v>
          </cell>
          <cell r="L1224">
            <v>0</v>
          </cell>
          <cell r="M1224">
            <v>0</v>
          </cell>
          <cell r="N1224">
            <v>0</v>
          </cell>
          <cell r="O1224">
            <v>376943</v>
          </cell>
          <cell r="P1224">
            <v>0</v>
          </cell>
          <cell r="Q1224">
            <v>0</v>
          </cell>
          <cell r="R1224">
            <v>105</v>
          </cell>
          <cell r="S1224">
            <v>0</v>
          </cell>
          <cell r="T1224">
            <v>0</v>
          </cell>
          <cell r="U1224">
            <v>94236</v>
          </cell>
          <cell r="V1224">
            <v>0</v>
          </cell>
          <cell r="W1224">
            <v>0</v>
          </cell>
          <cell r="X1224">
            <v>0</v>
          </cell>
          <cell r="Y1224">
            <v>0</v>
          </cell>
          <cell r="Z1224">
            <v>376943</v>
          </cell>
          <cell r="AA1224">
            <v>377048</v>
          </cell>
          <cell r="AB1224" t="str">
            <v>EMBV</v>
          </cell>
          <cell r="AC1224">
            <v>1101</v>
          </cell>
          <cell r="AD1224">
            <v>2</v>
          </cell>
          <cell r="AE1224">
            <v>18076</v>
          </cell>
        </row>
        <row r="1225">
          <cell r="A1225" t="str">
            <v>SML</v>
          </cell>
          <cell r="B1225">
            <v>7</v>
          </cell>
          <cell r="C1225" t="str">
            <v>DMCN</v>
          </cell>
          <cell r="D1225">
            <v>72</v>
          </cell>
          <cell r="E1225">
            <v>1</v>
          </cell>
          <cell r="F1225" t="str">
            <v>A4</v>
          </cell>
          <cell r="G1225">
            <v>20</v>
          </cell>
          <cell r="H1225">
            <v>4</v>
          </cell>
          <cell r="I1225">
            <v>26486</v>
          </cell>
          <cell r="J1225">
            <v>0</v>
          </cell>
          <cell r="K1225">
            <v>0</v>
          </cell>
          <cell r="L1225">
            <v>119</v>
          </cell>
          <cell r="M1225">
            <v>0</v>
          </cell>
          <cell r="N1225">
            <v>0</v>
          </cell>
          <cell r="O1225">
            <v>303918</v>
          </cell>
          <cell r="P1225">
            <v>93138</v>
          </cell>
          <cell r="Q1225">
            <v>49719</v>
          </cell>
          <cell r="R1225">
            <v>3592</v>
          </cell>
          <cell r="S1225">
            <v>0</v>
          </cell>
          <cell r="T1225">
            <v>0</v>
          </cell>
          <cell r="U1225">
            <v>115411</v>
          </cell>
          <cell r="V1225">
            <v>0</v>
          </cell>
          <cell r="W1225">
            <v>14870</v>
          </cell>
          <cell r="X1225">
            <v>0</v>
          </cell>
          <cell r="Y1225">
            <v>259</v>
          </cell>
          <cell r="Z1225">
            <v>461645</v>
          </cell>
          <cell r="AA1225">
            <v>465496</v>
          </cell>
          <cell r="AB1225" t="str">
            <v>EMDL</v>
          </cell>
          <cell r="AC1225">
            <v>1101</v>
          </cell>
          <cell r="AD1225">
            <v>2</v>
          </cell>
          <cell r="AE1225">
            <v>26486</v>
          </cell>
        </row>
        <row r="1226">
          <cell r="A1226" t="str">
            <v>SML</v>
          </cell>
          <cell r="B1226">
            <v>7</v>
          </cell>
          <cell r="C1226" t="str">
            <v>DMCN</v>
          </cell>
          <cell r="D1226">
            <v>72</v>
          </cell>
          <cell r="E1226">
            <v>1</v>
          </cell>
          <cell r="F1226" t="str">
            <v xml:space="preserve">B </v>
          </cell>
          <cell r="G1226">
            <v>1</v>
          </cell>
          <cell r="H1226">
            <v>6167</v>
          </cell>
          <cell r="I1226">
            <v>152108</v>
          </cell>
          <cell r="J1226">
            <v>0</v>
          </cell>
          <cell r="K1226">
            <v>0</v>
          </cell>
          <cell r="L1226">
            <v>0</v>
          </cell>
          <cell r="M1226">
            <v>0</v>
          </cell>
          <cell r="N1226">
            <v>0</v>
          </cell>
          <cell r="O1226">
            <v>2461545</v>
          </cell>
          <cell r="P1226">
            <v>0</v>
          </cell>
          <cell r="Q1226">
            <v>0</v>
          </cell>
          <cell r="R1226">
            <v>71291</v>
          </cell>
          <cell r="S1226">
            <v>0</v>
          </cell>
          <cell r="T1226">
            <v>2116664</v>
          </cell>
          <cell r="U1226">
            <v>0</v>
          </cell>
          <cell r="V1226">
            <v>0</v>
          </cell>
          <cell r="W1226">
            <v>0</v>
          </cell>
          <cell r="X1226">
            <v>0</v>
          </cell>
          <cell r="Y1226">
            <v>0</v>
          </cell>
          <cell r="Z1226">
            <v>2461545</v>
          </cell>
          <cell r="AA1226">
            <v>4649500</v>
          </cell>
          <cell r="AB1226" t="str">
            <v>EMDL</v>
          </cell>
          <cell r="AC1226">
            <v>1101</v>
          </cell>
          <cell r="AD1226">
            <v>2</v>
          </cell>
          <cell r="AE1226">
            <v>74375</v>
          </cell>
        </row>
        <row r="1227">
          <cell r="A1227" t="str">
            <v>SML</v>
          </cell>
          <cell r="B1227">
            <v>7</v>
          </cell>
          <cell r="C1227" t="str">
            <v>DMCN</v>
          </cell>
          <cell r="D1227">
            <v>72</v>
          </cell>
          <cell r="E1227">
            <v>1</v>
          </cell>
          <cell r="F1227" t="str">
            <v xml:space="preserve">B </v>
          </cell>
          <cell r="G1227">
            <v>2</v>
          </cell>
          <cell r="H1227">
            <v>3132</v>
          </cell>
          <cell r="I1227">
            <v>129352</v>
          </cell>
          <cell r="J1227">
            <v>0</v>
          </cell>
          <cell r="K1227">
            <v>0</v>
          </cell>
          <cell r="L1227">
            <v>0</v>
          </cell>
          <cell r="M1227">
            <v>0</v>
          </cell>
          <cell r="N1227">
            <v>0</v>
          </cell>
          <cell r="O1227">
            <v>2505996</v>
          </cell>
          <cell r="P1227">
            <v>0</v>
          </cell>
          <cell r="Q1227">
            <v>0</v>
          </cell>
          <cell r="R1227">
            <v>52230</v>
          </cell>
          <cell r="S1227">
            <v>0</v>
          </cell>
          <cell r="T1227">
            <v>264467</v>
          </cell>
          <cell r="U1227">
            <v>425909</v>
          </cell>
          <cell r="V1227">
            <v>0</v>
          </cell>
          <cell r="W1227">
            <v>0</v>
          </cell>
          <cell r="X1227">
            <v>0</v>
          </cell>
          <cell r="Y1227">
            <v>0</v>
          </cell>
          <cell r="Z1227">
            <v>2505996</v>
          </cell>
          <cell r="AA1227">
            <v>2822693</v>
          </cell>
          <cell r="AB1227" t="str">
            <v>EMDL</v>
          </cell>
          <cell r="AC1227">
            <v>1101</v>
          </cell>
          <cell r="AD1227">
            <v>2</v>
          </cell>
          <cell r="AE1227">
            <v>129021</v>
          </cell>
        </row>
        <row r="1228">
          <cell r="A1228" t="str">
            <v>SML</v>
          </cell>
          <cell r="B1228">
            <v>7</v>
          </cell>
          <cell r="C1228" t="str">
            <v>DMCN</v>
          </cell>
          <cell r="D1228">
            <v>72</v>
          </cell>
          <cell r="E1228">
            <v>1</v>
          </cell>
          <cell r="F1228" t="str">
            <v xml:space="preserve">B </v>
          </cell>
          <cell r="G1228">
            <v>3</v>
          </cell>
          <cell r="H1228">
            <v>13464</v>
          </cell>
          <cell r="I1228">
            <v>1046965</v>
          </cell>
          <cell r="J1228">
            <v>0</v>
          </cell>
          <cell r="K1228">
            <v>0</v>
          </cell>
          <cell r="L1228">
            <v>0</v>
          </cell>
          <cell r="M1228">
            <v>0</v>
          </cell>
          <cell r="N1228">
            <v>0</v>
          </cell>
          <cell r="O1228">
            <v>20295325</v>
          </cell>
          <cell r="P1228">
            <v>0</v>
          </cell>
          <cell r="Q1228">
            <v>0</v>
          </cell>
          <cell r="R1228">
            <v>229986</v>
          </cell>
          <cell r="S1228">
            <v>0</v>
          </cell>
          <cell r="T1228">
            <v>1081729</v>
          </cell>
          <cell r="U1228">
            <v>3450290</v>
          </cell>
          <cell r="V1228">
            <v>0</v>
          </cell>
          <cell r="W1228">
            <v>0</v>
          </cell>
          <cell r="X1228">
            <v>0</v>
          </cell>
          <cell r="Y1228">
            <v>2046877</v>
          </cell>
          <cell r="Z1228">
            <v>20295325</v>
          </cell>
          <cell r="AA1228">
            <v>23653917</v>
          </cell>
          <cell r="AB1228" t="str">
            <v>EMDL</v>
          </cell>
          <cell r="AC1228">
            <v>1101</v>
          </cell>
          <cell r="AD1228">
            <v>2</v>
          </cell>
          <cell r="AE1228">
            <v>1030290</v>
          </cell>
        </row>
        <row r="1229">
          <cell r="A1229" t="str">
            <v>SML</v>
          </cell>
          <cell r="B1229">
            <v>7</v>
          </cell>
          <cell r="C1229" t="str">
            <v>DMCN</v>
          </cell>
          <cell r="D1229">
            <v>72</v>
          </cell>
          <cell r="E1229">
            <v>1</v>
          </cell>
          <cell r="F1229" t="str">
            <v xml:space="preserve">B </v>
          </cell>
          <cell r="G1229">
            <v>4</v>
          </cell>
          <cell r="H1229">
            <v>11302</v>
          </cell>
          <cell r="I1229">
            <v>1398983</v>
          </cell>
          <cell r="J1229">
            <v>0</v>
          </cell>
          <cell r="K1229">
            <v>0</v>
          </cell>
          <cell r="L1229">
            <v>0</v>
          </cell>
          <cell r="M1229">
            <v>0</v>
          </cell>
          <cell r="N1229">
            <v>0</v>
          </cell>
          <cell r="O1229">
            <v>27116481</v>
          </cell>
          <cell r="P1229">
            <v>0</v>
          </cell>
          <cell r="Q1229">
            <v>0</v>
          </cell>
          <cell r="R1229">
            <v>344655</v>
          </cell>
          <cell r="S1229">
            <v>0</v>
          </cell>
          <cell r="T1229">
            <v>1134865</v>
          </cell>
          <cell r="U1229">
            <v>4609788</v>
          </cell>
          <cell r="V1229">
            <v>0</v>
          </cell>
          <cell r="W1229">
            <v>0</v>
          </cell>
          <cell r="X1229">
            <v>0</v>
          </cell>
          <cell r="Y1229">
            <v>2632217</v>
          </cell>
          <cell r="Z1229">
            <v>27116481</v>
          </cell>
          <cell r="AA1229">
            <v>31228218</v>
          </cell>
          <cell r="AB1229" t="str">
            <v>EMDL</v>
          </cell>
          <cell r="AC1229">
            <v>1101</v>
          </cell>
          <cell r="AD1229">
            <v>2</v>
          </cell>
          <cell r="AE1229">
            <v>1398983</v>
          </cell>
        </row>
        <row r="1230">
          <cell r="A1230" t="str">
            <v>SML</v>
          </cell>
          <cell r="B1230">
            <v>7</v>
          </cell>
          <cell r="C1230" t="str">
            <v>DMCN</v>
          </cell>
          <cell r="D1230">
            <v>72</v>
          </cell>
          <cell r="E1230">
            <v>1</v>
          </cell>
          <cell r="F1230" t="str">
            <v xml:space="preserve">B </v>
          </cell>
          <cell r="G1230">
            <v>5</v>
          </cell>
          <cell r="H1230">
            <v>7328</v>
          </cell>
          <cell r="I1230">
            <v>1272585</v>
          </cell>
          <cell r="J1230">
            <v>0</v>
          </cell>
          <cell r="K1230">
            <v>0</v>
          </cell>
          <cell r="L1230">
            <v>0</v>
          </cell>
          <cell r="M1230">
            <v>0</v>
          </cell>
          <cell r="N1230">
            <v>0</v>
          </cell>
          <cell r="O1230">
            <v>24672330</v>
          </cell>
          <cell r="P1230">
            <v>0</v>
          </cell>
          <cell r="Q1230">
            <v>1900</v>
          </cell>
          <cell r="R1230">
            <v>256267</v>
          </cell>
          <cell r="S1230">
            <v>282</v>
          </cell>
          <cell r="T1230">
            <v>845747</v>
          </cell>
          <cell r="U1230">
            <v>4194772</v>
          </cell>
          <cell r="V1230">
            <v>0</v>
          </cell>
          <cell r="W1230">
            <v>0</v>
          </cell>
          <cell r="X1230">
            <v>0</v>
          </cell>
          <cell r="Y1230">
            <v>1709141</v>
          </cell>
          <cell r="Z1230">
            <v>24674230</v>
          </cell>
          <cell r="AA1230">
            <v>27485667</v>
          </cell>
          <cell r="AB1230" t="str">
            <v>EMDL</v>
          </cell>
          <cell r="AC1230">
            <v>1101</v>
          </cell>
          <cell r="AD1230">
            <v>2</v>
          </cell>
          <cell r="AE1230">
            <v>1272585</v>
          </cell>
        </row>
        <row r="1231">
          <cell r="A1231" t="str">
            <v>SML</v>
          </cell>
          <cell r="B1231">
            <v>7</v>
          </cell>
          <cell r="C1231" t="str">
            <v>DMCN</v>
          </cell>
          <cell r="D1231">
            <v>72</v>
          </cell>
          <cell r="E1231">
            <v>1</v>
          </cell>
          <cell r="F1231" t="str">
            <v xml:space="preserve">B </v>
          </cell>
          <cell r="G1231">
            <v>6</v>
          </cell>
          <cell r="H1231">
            <v>7801</v>
          </cell>
          <cell r="I1231">
            <v>1901005</v>
          </cell>
          <cell r="J1231">
            <v>0</v>
          </cell>
          <cell r="K1231">
            <v>0</v>
          </cell>
          <cell r="L1231">
            <v>0</v>
          </cell>
          <cell r="M1231">
            <v>0</v>
          </cell>
          <cell r="N1231">
            <v>0</v>
          </cell>
          <cell r="O1231">
            <v>36853778</v>
          </cell>
          <cell r="P1231">
            <v>0</v>
          </cell>
          <cell r="Q1231">
            <v>3593</v>
          </cell>
          <cell r="R1231">
            <v>392738</v>
          </cell>
          <cell r="S1231">
            <v>166</v>
          </cell>
          <cell r="T1231">
            <v>896958</v>
          </cell>
          <cell r="U1231">
            <v>6267584</v>
          </cell>
          <cell r="V1231">
            <v>0</v>
          </cell>
          <cell r="W1231">
            <v>0</v>
          </cell>
          <cell r="X1231">
            <v>0</v>
          </cell>
          <cell r="Y1231">
            <v>1842008</v>
          </cell>
          <cell r="Z1231">
            <v>36857371</v>
          </cell>
          <cell r="AA1231">
            <v>39989241</v>
          </cell>
          <cell r="AB1231" t="str">
            <v>EMDL</v>
          </cell>
          <cell r="AC1231">
            <v>1101</v>
          </cell>
          <cell r="AD1231">
            <v>2</v>
          </cell>
          <cell r="AE1231">
            <v>1901005</v>
          </cell>
        </row>
        <row r="1232">
          <cell r="A1232" t="str">
            <v>SML</v>
          </cell>
          <cell r="B1232">
            <v>7</v>
          </cell>
          <cell r="C1232" t="str">
            <v>DMCN</v>
          </cell>
          <cell r="D1232">
            <v>72</v>
          </cell>
          <cell r="E1232">
            <v>1</v>
          </cell>
          <cell r="F1232" t="str">
            <v xml:space="preserve">B </v>
          </cell>
          <cell r="G1232">
            <v>7</v>
          </cell>
          <cell r="H1232">
            <v>3403</v>
          </cell>
          <cell r="I1232">
            <v>1165755</v>
          </cell>
          <cell r="J1232">
            <v>0</v>
          </cell>
          <cell r="K1232">
            <v>0</v>
          </cell>
          <cell r="L1232">
            <v>0</v>
          </cell>
          <cell r="M1232">
            <v>0</v>
          </cell>
          <cell r="N1232">
            <v>0</v>
          </cell>
          <cell r="O1232">
            <v>23447330</v>
          </cell>
          <cell r="P1232">
            <v>0</v>
          </cell>
          <cell r="Q1232">
            <v>13526</v>
          </cell>
          <cell r="R1232">
            <v>190527</v>
          </cell>
          <cell r="S1232">
            <v>0</v>
          </cell>
          <cell r="T1232">
            <v>416098</v>
          </cell>
          <cell r="U1232">
            <v>4693259</v>
          </cell>
          <cell r="V1232">
            <v>0</v>
          </cell>
          <cell r="W1232">
            <v>0</v>
          </cell>
          <cell r="X1232">
            <v>0</v>
          </cell>
          <cell r="Y1232">
            <v>803936</v>
          </cell>
          <cell r="Z1232">
            <v>23460856</v>
          </cell>
          <cell r="AA1232">
            <v>24871417</v>
          </cell>
          <cell r="AB1232" t="str">
            <v>EMDL</v>
          </cell>
          <cell r="AC1232">
            <v>1101</v>
          </cell>
          <cell r="AD1232">
            <v>2</v>
          </cell>
          <cell r="AE1232">
            <v>1165755</v>
          </cell>
        </row>
        <row r="1233">
          <cell r="A1233" t="str">
            <v>SML</v>
          </cell>
          <cell r="B1233">
            <v>7</v>
          </cell>
          <cell r="C1233" t="str">
            <v>DMCN</v>
          </cell>
          <cell r="D1233">
            <v>72</v>
          </cell>
          <cell r="E1233">
            <v>1</v>
          </cell>
          <cell r="F1233" t="str">
            <v xml:space="preserve">B </v>
          </cell>
          <cell r="G1233">
            <v>8</v>
          </cell>
          <cell r="H1233">
            <v>1840</v>
          </cell>
          <cell r="I1233">
            <v>812623</v>
          </cell>
          <cell r="J1233">
            <v>0</v>
          </cell>
          <cell r="K1233">
            <v>0</v>
          </cell>
          <cell r="L1233">
            <v>0</v>
          </cell>
          <cell r="M1233">
            <v>0</v>
          </cell>
          <cell r="N1233">
            <v>0</v>
          </cell>
          <cell r="O1233">
            <v>16343364</v>
          </cell>
          <cell r="P1233">
            <v>0</v>
          </cell>
          <cell r="Q1233">
            <v>13507</v>
          </cell>
          <cell r="R1233">
            <v>173498</v>
          </cell>
          <cell r="S1233">
            <v>0</v>
          </cell>
          <cell r="T1233">
            <v>309249</v>
          </cell>
          <cell r="U1233">
            <v>3271861</v>
          </cell>
          <cell r="V1233">
            <v>0</v>
          </cell>
          <cell r="W1233">
            <v>0</v>
          </cell>
          <cell r="X1233">
            <v>0</v>
          </cell>
          <cell r="Y1233">
            <v>423724</v>
          </cell>
          <cell r="Z1233">
            <v>16356871</v>
          </cell>
          <cell r="AA1233">
            <v>17263342</v>
          </cell>
          <cell r="AB1233" t="str">
            <v>EMDL</v>
          </cell>
          <cell r="AC1233">
            <v>1101</v>
          </cell>
          <cell r="AD1233">
            <v>2</v>
          </cell>
          <cell r="AE1233">
            <v>812623</v>
          </cell>
        </row>
        <row r="1234">
          <cell r="A1234" t="str">
            <v>SML</v>
          </cell>
          <cell r="B1234">
            <v>7</v>
          </cell>
          <cell r="C1234" t="str">
            <v>DMCN</v>
          </cell>
          <cell r="D1234">
            <v>72</v>
          </cell>
          <cell r="E1234">
            <v>1</v>
          </cell>
          <cell r="F1234" t="str">
            <v xml:space="preserve">B </v>
          </cell>
          <cell r="G1234">
            <v>9</v>
          </cell>
          <cell r="H1234">
            <v>1917</v>
          </cell>
          <cell r="I1234">
            <v>1218073</v>
          </cell>
          <cell r="J1234">
            <v>0</v>
          </cell>
          <cell r="K1234">
            <v>0</v>
          </cell>
          <cell r="L1234">
            <v>0</v>
          </cell>
          <cell r="M1234">
            <v>0</v>
          </cell>
          <cell r="N1234">
            <v>0</v>
          </cell>
          <cell r="O1234">
            <v>26081901</v>
          </cell>
          <cell r="P1234">
            <v>0</v>
          </cell>
          <cell r="Q1234">
            <v>95204</v>
          </cell>
          <cell r="R1234">
            <v>183133</v>
          </cell>
          <cell r="S1234">
            <v>0</v>
          </cell>
          <cell r="T1234">
            <v>355976</v>
          </cell>
          <cell r="U1234">
            <v>6545024</v>
          </cell>
          <cell r="V1234">
            <v>0</v>
          </cell>
          <cell r="W1234">
            <v>0</v>
          </cell>
          <cell r="X1234">
            <v>0</v>
          </cell>
          <cell r="Y1234">
            <v>441595</v>
          </cell>
          <cell r="Z1234">
            <v>26177105</v>
          </cell>
          <cell r="AA1234">
            <v>27157809</v>
          </cell>
          <cell r="AB1234" t="str">
            <v>EMDL</v>
          </cell>
          <cell r="AC1234">
            <v>1101</v>
          </cell>
          <cell r="AD1234">
            <v>2</v>
          </cell>
          <cell r="AE1234">
            <v>1218073</v>
          </cell>
        </row>
        <row r="1235">
          <cell r="A1235" t="str">
            <v>SML</v>
          </cell>
          <cell r="B1235">
            <v>7</v>
          </cell>
          <cell r="C1235" t="str">
            <v>DMCN</v>
          </cell>
          <cell r="D1235">
            <v>72</v>
          </cell>
          <cell r="E1235">
            <v>1</v>
          </cell>
          <cell r="F1235" t="str">
            <v xml:space="preserve">B </v>
          </cell>
          <cell r="G1235">
            <v>10</v>
          </cell>
          <cell r="H1235">
            <v>321</v>
          </cell>
          <cell r="I1235">
            <v>556956</v>
          </cell>
          <cell r="J1235">
            <v>0</v>
          </cell>
          <cell r="K1235">
            <v>0</v>
          </cell>
          <cell r="L1235">
            <v>0</v>
          </cell>
          <cell r="M1235">
            <v>0</v>
          </cell>
          <cell r="N1235">
            <v>0</v>
          </cell>
          <cell r="O1235">
            <v>11760147</v>
          </cell>
          <cell r="P1235">
            <v>0</v>
          </cell>
          <cell r="Q1235">
            <v>97180</v>
          </cell>
          <cell r="R1235">
            <v>71701</v>
          </cell>
          <cell r="S1235">
            <v>0</v>
          </cell>
          <cell r="T1235">
            <v>239959</v>
          </cell>
          <cell r="U1235">
            <v>2947678</v>
          </cell>
          <cell r="V1235">
            <v>0</v>
          </cell>
          <cell r="W1235">
            <v>0</v>
          </cell>
          <cell r="X1235">
            <v>0</v>
          </cell>
          <cell r="Y1235">
            <v>36001</v>
          </cell>
          <cell r="Z1235">
            <v>11857327</v>
          </cell>
          <cell r="AA1235">
            <v>12204988</v>
          </cell>
          <cell r="AB1235" t="str">
            <v>EMDL</v>
          </cell>
          <cell r="AC1235">
            <v>1101</v>
          </cell>
          <cell r="AD1235">
            <v>2</v>
          </cell>
          <cell r="AE1235">
            <v>556956</v>
          </cell>
        </row>
        <row r="1236">
          <cell r="A1236" t="str">
            <v>SML</v>
          </cell>
          <cell r="B1236">
            <v>7</v>
          </cell>
          <cell r="C1236" t="str">
            <v>DMCN</v>
          </cell>
          <cell r="D1236">
            <v>72</v>
          </cell>
          <cell r="E1236">
            <v>1</v>
          </cell>
          <cell r="F1236" t="str">
            <v xml:space="preserve">B </v>
          </cell>
          <cell r="G1236">
            <v>11</v>
          </cell>
          <cell r="H1236">
            <v>3290</v>
          </cell>
          <cell r="I1236">
            <v>85744</v>
          </cell>
          <cell r="J1236">
            <v>0</v>
          </cell>
          <cell r="K1236">
            <v>0</v>
          </cell>
          <cell r="L1236">
            <v>0</v>
          </cell>
          <cell r="M1236">
            <v>0</v>
          </cell>
          <cell r="N1236">
            <v>0</v>
          </cell>
          <cell r="O1236">
            <v>484103</v>
          </cell>
          <cell r="P1236">
            <v>0</v>
          </cell>
          <cell r="Q1236">
            <v>0</v>
          </cell>
          <cell r="R1236">
            <v>27706</v>
          </cell>
          <cell r="S1236">
            <v>22</v>
          </cell>
          <cell r="T1236">
            <v>234836</v>
          </cell>
          <cell r="U1236">
            <v>0</v>
          </cell>
          <cell r="V1236">
            <v>0</v>
          </cell>
          <cell r="W1236">
            <v>0</v>
          </cell>
          <cell r="X1236">
            <v>0</v>
          </cell>
          <cell r="Y1236">
            <v>0</v>
          </cell>
          <cell r="Z1236">
            <v>484103</v>
          </cell>
          <cell r="AA1236">
            <v>746667</v>
          </cell>
          <cell r="AB1236" t="str">
            <v>EMDL</v>
          </cell>
          <cell r="AC1236">
            <v>1101</v>
          </cell>
          <cell r="AD1236">
            <v>2</v>
          </cell>
          <cell r="AE1236">
            <v>52051</v>
          </cell>
        </row>
        <row r="1237">
          <cell r="A1237" t="str">
            <v>SML</v>
          </cell>
          <cell r="B1237">
            <v>7</v>
          </cell>
          <cell r="C1237" t="str">
            <v>DMCN</v>
          </cell>
          <cell r="D1237">
            <v>72</v>
          </cell>
          <cell r="E1237">
            <v>1</v>
          </cell>
          <cell r="F1237" t="str">
            <v xml:space="preserve">B </v>
          </cell>
          <cell r="G1237">
            <v>12</v>
          </cell>
          <cell r="H1237">
            <v>4792</v>
          </cell>
          <cell r="I1237">
            <v>313287</v>
          </cell>
          <cell r="J1237">
            <v>0</v>
          </cell>
          <cell r="K1237">
            <v>0</v>
          </cell>
          <cell r="L1237">
            <v>0</v>
          </cell>
          <cell r="M1237">
            <v>0</v>
          </cell>
          <cell r="N1237">
            <v>0</v>
          </cell>
          <cell r="O1237">
            <v>3072258</v>
          </cell>
          <cell r="P1237">
            <v>0</v>
          </cell>
          <cell r="Q1237">
            <v>0</v>
          </cell>
          <cell r="R1237">
            <v>80155</v>
          </cell>
          <cell r="S1237">
            <v>8</v>
          </cell>
          <cell r="T1237">
            <v>156658</v>
          </cell>
          <cell r="U1237">
            <v>522443</v>
          </cell>
          <cell r="V1237">
            <v>0</v>
          </cell>
          <cell r="W1237">
            <v>0</v>
          </cell>
          <cell r="X1237">
            <v>0</v>
          </cell>
          <cell r="Y1237">
            <v>481481</v>
          </cell>
          <cell r="Z1237">
            <v>3072258</v>
          </cell>
          <cell r="AA1237">
            <v>3790560</v>
          </cell>
          <cell r="AB1237" t="str">
            <v>EMDL</v>
          </cell>
          <cell r="AC1237">
            <v>1101</v>
          </cell>
          <cell r="AD1237">
            <v>2</v>
          </cell>
          <cell r="AE1237">
            <v>313287</v>
          </cell>
        </row>
        <row r="1238">
          <cell r="A1238" t="str">
            <v>SML</v>
          </cell>
          <cell r="B1238">
            <v>7</v>
          </cell>
          <cell r="C1238" t="str">
            <v>DMCN</v>
          </cell>
          <cell r="D1238">
            <v>72</v>
          </cell>
          <cell r="E1238">
            <v>1</v>
          </cell>
          <cell r="F1238" t="str">
            <v xml:space="preserve">B </v>
          </cell>
          <cell r="G1238">
            <v>13</v>
          </cell>
          <cell r="H1238">
            <v>1202</v>
          </cell>
          <cell r="I1238">
            <v>140676</v>
          </cell>
          <cell r="J1238">
            <v>0</v>
          </cell>
          <cell r="K1238">
            <v>0</v>
          </cell>
          <cell r="L1238">
            <v>0</v>
          </cell>
          <cell r="M1238">
            <v>0</v>
          </cell>
          <cell r="N1238">
            <v>0</v>
          </cell>
          <cell r="O1238">
            <v>1921703</v>
          </cell>
          <cell r="P1238">
            <v>0</v>
          </cell>
          <cell r="Q1238">
            <v>0</v>
          </cell>
          <cell r="R1238">
            <v>43297</v>
          </cell>
          <cell r="S1238">
            <v>0</v>
          </cell>
          <cell r="T1238">
            <v>75433</v>
          </cell>
          <cell r="U1238">
            <v>326716</v>
          </cell>
          <cell r="V1238">
            <v>0</v>
          </cell>
          <cell r="W1238">
            <v>0</v>
          </cell>
          <cell r="X1238">
            <v>0</v>
          </cell>
          <cell r="Y1238">
            <v>285936</v>
          </cell>
          <cell r="Z1238">
            <v>1921703</v>
          </cell>
          <cell r="AA1238">
            <v>2326369</v>
          </cell>
          <cell r="AB1238" t="str">
            <v>EMDL</v>
          </cell>
          <cell r="AC1238">
            <v>1101</v>
          </cell>
          <cell r="AD1238">
            <v>2</v>
          </cell>
          <cell r="AE1238">
            <v>140676</v>
          </cell>
        </row>
        <row r="1239">
          <cell r="A1239" t="str">
            <v>SML</v>
          </cell>
          <cell r="B1239">
            <v>7</v>
          </cell>
          <cell r="C1239" t="str">
            <v>DMCN</v>
          </cell>
          <cell r="D1239">
            <v>72</v>
          </cell>
          <cell r="E1239">
            <v>1</v>
          </cell>
          <cell r="F1239" t="str">
            <v xml:space="preserve">B </v>
          </cell>
          <cell r="G1239">
            <v>14</v>
          </cell>
          <cell r="H1239">
            <v>141</v>
          </cell>
          <cell r="I1239">
            <v>21131</v>
          </cell>
          <cell r="J1239">
            <v>0</v>
          </cell>
          <cell r="K1239">
            <v>0</v>
          </cell>
          <cell r="L1239">
            <v>0</v>
          </cell>
          <cell r="M1239">
            <v>0</v>
          </cell>
          <cell r="N1239">
            <v>0</v>
          </cell>
          <cell r="O1239">
            <v>272719</v>
          </cell>
          <cell r="P1239">
            <v>0</v>
          </cell>
          <cell r="Q1239">
            <v>0</v>
          </cell>
          <cell r="R1239">
            <v>4774</v>
          </cell>
          <cell r="S1239">
            <v>0</v>
          </cell>
          <cell r="T1239">
            <v>17358</v>
          </cell>
          <cell r="U1239">
            <v>46372</v>
          </cell>
          <cell r="V1239">
            <v>0</v>
          </cell>
          <cell r="W1239">
            <v>0</v>
          </cell>
          <cell r="X1239">
            <v>0</v>
          </cell>
          <cell r="Y1239">
            <v>34188</v>
          </cell>
          <cell r="Z1239">
            <v>272719</v>
          </cell>
          <cell r="AA1239">
            <v>329039</v>
          </cell>
          <cell r="AB1239" t="str">
            <v>EMDL</v>
          </cell>
          <cell r="AC1239">
            <v>1101</v>
          </cell>
          <cell r="AD1239">
            <v>2</v>
          </cell>
          <cell r="AE1239">
            <v>21131</v>
          </cell>
        </row>
        <row r="1240">
          <cell r="A1240" t="str">
            <v>SML</v>
          </cell>
          <cell r="B1240">
            <v>7</v>
          </cell>
          <cell r="C1240" t="str">
            <v>DMCN</v>
          </cell>
          <cell r="D1240">
            <v>72</v>
          </cell>
          <cell r="E1240">
            <v>1</v>
          </cell>
          <cell r="F1240" t="str">
            <v xml:space="preserve">B </v>
          </cell>
          <cell r="G1240">
            <v>15</v>
          </cell>
          <cell r="H1240">
            <v>250</v>
          </cell>
          <cell r="I1240">
            <v>69997</v>
          </cell>
          <cell r="J1240">
            <v>0</v>
          </cell>
          <cell r="K1240">
            <v>0</v>
          </cell>
          <cell r="L1240">
            <v>0</v>
          </cell>
          <cell r="M1240">
            <v>0</v>
          </cell>
          <cell r="N1240">
            <v>0</v>
          </cell>
          <cell r="O1240">
            <v>1180286</v>
          </cell>
          <cell r="P1240">
            <v>0</v>
          </cell>
          <cell r="Q1240">
            <v>0</v>
          </cell>
          <cell r="R1240">
            <v>15183</v>
          </cell>
          <cell r="S1240">
            <v>0</v>
          </cell>
          <cell r="T1240">
            <v>22592</v>
          </cell>
          <cell r="U1240">
            <v>239918</v>
          </cell>
          <cell r="V1240">
            <v>0</v>
          </cell>
          <cell r="W1240">
            <v>0</v>
          </cell>
          <cell r="X1240">
            <v>0</v>
          </cell>
          <cell r="Y1240">
            <v>55167</v>
          </cell>
          <cell r="Z1240">
            <v>1180286</v>
          </cell>
          <cell r="AA1240">
            <v>1273228</v>
          </cell>
          <cell r="AB1240" t="str">
            <v>EMDL</v>
          </cell>
          <cell r="AC1240">
            <v>1101</v>
          </cell>
          <cell r="AD1240">
            <v>2</v>
          </cell>
          <cell r="AE1240">
            <v>69997</v>
          </cell>
        </row>
        <row r="1241">
          <cell r="A1241" t="str">
            <v>SML</v>
          </cell>
          <cell r="B1241">
            <v>7</v>
          </cell>
          <cell r="C1241" t="str">
            <v>DMCN</v>
          </cell>
          <cell r="D1241">
            <v>72</v>
          </cell>
          <cell r="E1241">
            <v>2</v>
          </cell>
          <cell r="F1241" t="str">
            <v>A3</v>
          </cell>
          <cell r="G1241">
            <v>26</v>
          </cell>
          <cell r="H1241">
            <v>1</v>
          </cell>
          <cell r="I1241">
            <v>3472301</v>
          </cell>
          <cell r="J1241">
            <v>296712</v>
          </cell>
          <cell r="K1241">
            <v>3175589</v>
          </cell>
          <cell r="L1241">
            <v>12000</v>
          </cell>
          <cell r="M1241">
            <v>6000</v>
          </cell>
          <cell r="N1241">
            <v>6000</v>
          </cell>
          <cell r="O1241">
            <v>20123550</v>
          </cell>
          <cell r="P1241">
            <v>13064000</v>
          </cell>
          <cell r="Q1241">
            <v>0</v>
          </cell>
          <cell r="R1241">
            <v>0</v>
          </cell>
          <cell r="S1241">
            <v>0</v>
          </cell>
          <cell r="T1241">
            <v>3703</v>
          </cell>
          <cell r="U1241">
            <v>8296888</v>
          </cell>
          <cell r="V1241">
            <v>0</v>
          </cell>
          <cell r="W1241">
            <v>0</v>
          </cell>
          <cell r="X1241">
            <v>0</v>
          </cell>
          <cell r="Y1241">
            <v>0</v>
          </cell>
          <cell r="Z1241">
            <v>33187550</v>
          </cell>
          <cell r="AA1241">
            <v>33191253</v>
          </cell>
          <cell r="AB1241" t="str">
            <v>EMDL</v>
          </cell>
          <cell r="AC1241">
            <v>1101</v>
          </cell>
          <cell r="AD1241">
            <v>2</v>
          </cell>
          <cell r="AE1241">
            <v>3472301</v>
          </cell>
        </row>
        <row r="1242">
          <cell r="A1242" t="str">
            <v>SML</v>
          </cell>
          <cell r="B1242">
            <v>7</v>
          </cell>
          <cell r="C1242" t="str">
            <v>DMCN</v>
          </cell>
          <cell r="D1242">
            <v>72</v>
          </cell>
          <cell r="E1242">
            <v>2</v>
          </cell>
          <cell r="F1242" t="str">
            <v>A4</v>
          </cell>
          <cell r="G1242">
            <v>22</v>
          </cell>
          <cell r="H1242">
            <v>4</v>
          </cell>
          <cell r="I1242">
            <v>608275</v>
          </cell>
          <cell r="J1242">
            <v>30562</v>
          </cell>
          <cell r="K1242">
            <v>577713</v>
          </cell>
          <cell r="L1242">
            <v>3913</v>
          </cell>
          <cell r="M1242">
            <v>2503</v>
          </cell>
          <cell r="N1242">
            <v>1490</v>
          </cell>
          <cell r="O1242">
            <v>3810875</v>
          </cell>
          <cell r="P1242">
            <v>4888608</v>
          </cell>
          <cell r="Q1242">
            <v>13007</v>
          </cell>
          <cell r="R1242">
            <v>0</v>
          </cell>
          <cell r="S1242">
            <v>0</v>
          </cell>
          <cell r="T1242">
            <v>0</v>
          </cell>
          <cell r="U1242">
            <v>2178123</v>
          </cell>
          <cell r="V1242">
            <v>0</v>
          </cell>
          <cell r="W1242">
            <v>0</v>
          </cell>
          <cell r="X1242">
            <v>0</v>
          </cell>
          <cell r="Y1242">
            <v>2076</v>
          </cell>
          <cell r="Z1242">
            <v>8712490</v>
          </cell>
          <cell r="AA1242">
            <v>8714566</v>
          </cell>
          <cell r="AB1242" t="str">
            <v>EMDL</v>
          </cell>
          <cell r="AC1242">
            <v>1101</v>
          </cell>
          <cell r="AD1242">
            <v>2</v>
          </cell>
          <cell r="AE1242">
            <v>608275</v>
          </cell>
        </row>
        <row r="1243">
          <cell r="A1243" t="str">
            <v>SML</v>
          </cell>
          <cell r="B1243">
            <v>7</v>
          </cell>
          <cell r="C1243" t="str">
            <v>DMCN</v>
          </cell>
          <cell r="D1243">
            <v>72</v>
          </cell>
          <cell r="E1243">
            <v>2</v>
          </cell>
          <cell r="F1243" t="str">
            <v>A4</v>
          </cell>
          <cell r="G1243">
            <v>21</v>
          </cell>
          <cell r="H1243">
            <v>1</v>
          </cell>
          <cell r="I1243">
            <v>143866</v>
          </cell>
          <cell r="J1243">
            <v>4343</v>
          </cell>
          <cell r="K1243">
            <v>139523</v>
          </cell>
          <cell r="L1243">
            <v>270</v>
          </cell>
          <cell r="M1243">
            <v>270</v>
          </cell>
          <cell r="N1243">
            <v>0</v>
          </cell>
          <cell r="O1243">
            <v>1167920</v>
          </cell>
          <cell r="P1243">
            <v>186480</v>
          </cell>
          <cell r="Q1243">
            <v>0</v>
          </cell>
          <cell r="R1243">
            <v>0</v>
          </cell>
          <cell r="S1243">
            <v>0</v>
          </cell>
          <cell r="T1243">
            <v>0</v>
          </cell>
          <cell r="U1243">
            <v>338600</v>
          </cell>
          <cell r="V1243">
            <v>0</v>
          </cell>
          <cell r="W1243">
            <v>0</v>
          </cell>
          <cell r="X1243">
            <v>0</v>
          </cell>
          <cell r="Y1243">
            <v>519</v>
          </cell>
          <cell r="Z1243">
            <v>1354400</v>
          </cell>
          <cell r="AA1243">
            <v>1354919</v>
          </cell>
          <cell r="AB1243" t="str">
            <v>EMDL</v>
          </cell>
          <cell r="AC1243">
            <v>1101</v>
          </cell>
          <cell r="AD1243">
            <v>2</v>
          </cell>
          <cell r="AE1243">
            <v>143866</v>
          </cell>
        </row>
        <row r="1244">
          <cell r="A1244" t="str">
            <v>SML</v>
          </cell>
          <cell r="B1244">
            <v>7</v>
          </cell>
          <cell r="C1244" t="str">
            <v>DMCN</v>
          </cell>
          <cell r="D1244">
            <v>72</v>
          </cell>
          <cell r="E1244">
            <v>2</v>
          </cell>
          <cell r="F1244" t="str">
            <v>A4</v>
          </cell>
          <cell r="G1244">
            <v>20</v>
          </cell>
          <cell r="H1244">
            <v>18</v>
          </cell>
          <cell r="I1244">
            <v>77644</v>
          </cell>
          <cell r="J1244">
            <v>0</v>
          </cell>
          <cell r="K1244">
            <v>0</v>
          </cell>
          <cell r="L1244">
            <v>556</v>
          </cell>
          <cell r="M1244">
            <v>0</v>
          </cell>
          <cell r="N1244">
            <v>0</v>
          </cell>
          <cell r="O1244">
            <v>890939</v>
          </cell>
          <cell r="P1244">
            <v>435163</v>
          </cell>
          <cell r="Q1244">
            <v>115702</v>
          </cell>
          <cell r="R1244">
            <v>7353</v>
          </cell>
          <cell r="S1244">
            <v>0</v>
          </cell>
          <cell r="T1244">
            <v>0</v>
          </cell>
          <cell r="U1244">
            <v>376301</v>
          </cell>
          <cell r="V1244">
            <v>0</v>
          </cell>
          <cell r="W1244">
            <v>63398</v>
          </cell>
          <cell r="X1244">
            <v>0</v>
          </cell>
          <cell r="Y1244">
            <v>8823</v>
          </cell>
          <cell r="Z1244">
            <v>1505202</v>
          </cell>
          <cell r="AA1244">
            <v>1521378</v>
          </cell>
          <cell r="AB1244" t="str">
            <v>EMDL</v>
          </cell>
          <cell r="AC1244">
            <v>1101</v>
          </cell>
          <cell r="AD1244">
            <v>2</v>
          </cell>
          <cell r="AE1244">
            <v>77644</v>
          </cell>
        </row>
        <row r="1245">
          <cell r="A1245" t="str">
            <v>SML</v>
          </cell>
          <cell r="B1245">
            <v>7</v>
          </cell>
          <cell r="C1245" t="str">
            <v>DMCN</v>
          </cell>
          <cell r="D1245">
            <v>72</v>
          </cell>
          <cell r="E1245">
            <v>2</v>
          </cell>
          <cell r="F1245" t="str">
            <v xml:space="preserve">B </v>
          </cell>
          <cell r="G1245">
            <v>0</v>
          </cell>
          <cell r="H1245">
            <v>386</v>
          </cell>
          <cell r="I1245">
            <v>357785</v>
          </cell>
          <cell r="J1245">
            <v>0</v>
          </cell>
          <cell r="K1245">
            <v>0</v>
          </cell>
          <cell r="L1245">
            <v>0</v>
          </cell>
          <cell r="M1245">
            <v>0</v>
          </cell>
          <cell r="N1245">
            <v>0</v>
          </cell>
          <cell r="O1245">
            <v>7448548</v>
          </cell>
          <cell r="P1245">
            <v>0</v>
          </cell>
          <cell r="Q1245">
            <v>0</v>
          </cell>
          <cell r="R1245">
            <v>92466</v>
          </cell>
          <cell r="S1245">
            <v>0</v>
          </cell>
          <cell r="T1245">
            <v>717005</v>
          </cell>
          <cell r="U1245">
            <v>1860729</v>
          </cell>
          <cell r="V1245">
            <v>0</v>
          </cell>
          <cell r="W1245">
            <v>0</v>
          </cell>
          <cell r="X1245">
            <v>0</v>
          </cell>
          <cell r="Y1245">
            <v>184764</v>
          </cell>
          <cell r="Z1245">
            <v>7448548</v>
          </cell>
          <cell r="AA1245">
            <v>8442783</v>
          </cell>
          <cell r="AB1245" t="str">
            <v>EMDL</v>
          </cell>
          <cell r="AC1245">
            <v>1101</v>
          </cell>
          <cell r="AD1245">
            <v>2</v>
          </cell>
          <cell r="AE1245">
            <v>354249</v>
          </cell>
        </row>
        <row r="1246">
          <cell r="A1246" t="str">
            <v>SML</v>
          </cell>
          <cell r="B1246">
            <v>7</v>
          </cell>
          <cell r="C1246" t="str">
            <v>DMCN</v>
          </cell>
          <cell r="D1246">
            <v>72</v>
          </cell>
          <cell r="E1246">
            <v>3</v>
          </cell>
          <cell r="F1246" t="str">
            <v>A4</v>
          </cell>
          <cell r="G1246">
            <v>22</v>
          </cell>
          <cell r="H1246">
            <v>12</v>
          </cell>
          <cell r="I1246">
            <v>2577275</v>
          </cell>
          <cell r="J1246">
            <v>206979</v>
          </cell>
          <cell r="K1246">
            <v>2370296</v>
          </cell>
          <cell r="L1246">
            <v>12071</v>
          </cell>
          <cell r="M1246">
            <v>6680</v>
          </cell>
          <cell r="N1246">
            <v>5339</v>
          </cell>
          <cell r="O1246">
            <v>18117120</v>
          </cell>
          <cell r="P1246">
            <v>15867784</v>
          </cell>
          <cell r="Q1246">
            <v>268422</v>
          </cell>
          <cell r="R1246">
            <v>37565</v>
          </cell>
          <cell r="S1246">
            <v>0</v>
          </cell>
          <cell r="T1246">
            <v>3703</v>
          </cell>
          <cell r="U1246">
            <v>8568511</v>
          </cell>
          <cell r="V1246">
            <v>0</v>
          </cell>
          <cell r="W1246">
            <v>20708</v>
          </cell>
          <cell r="X1246">
            <v>0</v>
          </cell>
          <cell r="Y1246">
            <v>6228</v>
          </cell>
          <cell r="Z1246">
            <v>34274034</v>
          </cell>
          <cell r="AA1246">
            <v>34321530</v>
          </cell>
          <cell r="AB1246" t="str">
            <v>EMDL</v>
          </cell>
          <cell r="AC1246">
            <v>1101</v>
          </cell>
          <cell r="AD1246">
            <v>2</v>
          </cell>
          <cell r="AE1246">
            <v>2577275</v>
          </cell>
        </row>
        <row r="1247">
          <cell r="A1247" t="str">
            <v>SML</v>
          </cell>
          <cell r="B1247">
            <v>7</v>
          </cell>
          <cell r="C1247" t="str">
            <v>DMCN</v>
          </cell>
          <cell r="D1247">
            <v>72</v>
          </cell>
          <cell r="E1247">
            <v>3</v>
          </cell>
          <cell r="F1247" t="str">
            <v>A4</v>
          </cell>
          <cell r="G1247">
            <v>21</v>
          </cell>
          <cell r="H1247">
            <v>14</v>
          </cell>
          <cell r="I1247">
            <v>1549011</v>
          </cell>
          <cell r="J1247">
            <v>136575</v>
          </cell>
          <cell r="K1247">
            <v>1412436</v>
          </cell>
          <cell r="L1247">
            <v>4827</v>
          </cell>
          <cell r="M1247">
            <v>4638</v>
          </cell>
          <cell r="N1247">
            <v>0</v>
          </cell>
          <cell r="O1247">
            <v>17516107</v>
          </cell>
          <cell r="P1247">
            <v>3594667</v>
          </cell>
          <cell r="Q1247">
            <v>178284</v>
          </cell>
          <cell r="R1247">
            <v>22032</v>
          </cell>
          <cell r="S1247">
            <v>0</v>
          </cell>
          <cell r="T1247">
            <v>7406</v>
          </cell>
          <cell r="U1247">
            <v>5326582</v>
          </cell>
          <cell r="V1247">
            <v>0</v>
          </cell>
          <cell r="W1247">
            <v>17267</v>
          </cell>
          <cell r="X1247">
            <v>0</v>
          </cell>
          <cell r="Y1247">
            <v>6747</v>
          </cell>
          <cell r="Z1247">
            <v>21306325</v>
          </cell>
          <cell r="AA1247">
            <v>21342510</v>
          </cell>
          <cell r="AB1247" t="str">
            <v>EMDL</v>
          </cell>
          <cell r="AC1247">
            <v>1101</v>
          </cell>
          <cell r="AD1247">
            <v>2</v>
          </cell>
          <cell r="AE1247">
            <v>1549011</v>
          </cell>
        </row>
        <row r="1248">
          <cell r="A1248" t="str">
            <v>SML</v>
          </cell>
          <cell r="B1248">
            <v>7</v>
          </cell>
          <cell r="C1248" t="str">
            <v>DMCN</v>
          </cell>
          <cell r="D1248">
            <v>72</v>
          </cell>
          <cell r="E1248">
            <v>3</v>
          </cell>
          <cell r="F1248" t="str">
            <v>A4</v>
          </cell>
          <cell r="G1248">
            <v>20</v>
          </cell>
          <cell r="H1248">
            <v>105</v>
          </cell>
          <cell r="I1248">
            <v>1478331</v>
          </cell>
          <cell r="J1248">
            <v>0</v>
          </cell>
          <cell r="K1248">
            <v>0</v>
          </cell>
          <cell r="L1248">
            <v>6713</v>
          </cell>
          <cell r="M1248">
            <v>0</v>
          </cell>
          <cell r="N1248">
            <v>0</v>
          </cell>
          <cell r="O1248">
            <v>16963358</v>
          </cell>
          <cell r="P1248">
            <v>5254040</v>
          </cell>
          <cell r="Q1248">
            <v>443655</v>
          </cell>
          <cell r="R1248">
            <v>129006</v>
          </cell>
          <cell r="S1248">
            <v>0</v>
          </cell>
          <cell r="T1248">
            <v>132898</v>
          </cell>
          <cell r="U1248">
            <v>5699170</v>
          </cell>
          <cell r="V1248">
            <v>0</v>
          </cell>
          <cell r="W1248">
            <v>153404</v>
          </cell>
          <cell r="X1248">
            <v>0</v>
          </cell>
          <cell r="Y1248">
            <v>52938</v>
          </cell>
          <cell r="Z1248">
            <v>22814457</v>
          </cell>
          <cell r="AA1248">
            <v>23129299</v>
          </cell>
          <cell r="AB1248" t="str">
            <v>EMDL</v>
          </cell>
          <cell r="AC1248">
            <v>1101</v>
          </cell>
          <cell r="AD1248">
            <v>2</v>
          </cell>
          <cell r="AE1248">
            <v>1478331</v>
          </cell>
        </row>
        <row r="1249">
          <cell r="A1249" t="str">
            <v>SML</v>
          </cell>
          <cell r="B1249">
            <v>7</v>
          </cell>
          <cell r="C1249" t="str">
            <v>DMCN</v>
          </cell>
          <cell r="D1249">
            <v>72</v>
          </cell>
          <cell r="E1249">
            <v>3</v>
          </cell>
          <cell r="F1249" t="str">
            <v xml:space="preserve">B </v>
          </cell>
          <cell r="G1249">
            <v>0</v>
          </cell>
          <cell r="H1249">
            <v>6377</v>
          </cell>
          <cell r="I1249">
            <v>2818821</v>
          </cell>
          <cell r="J1249">
            <v>0</v>
          </cell>
          <cell r="K1249">
            <v>0</v>
          </cell>
          <cell r="L1249">
            <v>0</v>
          </cell>
          <cell r="M1249">
            <v>0</v>
          </cell>
          <cell r="N1249">
            <v>0</v>
          </cell>
          <cell r="O1249">
            <v>58692643</v>
          </cell>
          <cell r="P1249">
            <v>0</v>
          </cell>
          <cell r="Q1249">
            <v>0</v>
          </cell>
          <cell r="R1249">
            <v>656380</v>
          </cell>
          <cell r="S1249">
            <v>0</v>
          </cell>
          <cell r="T1249">
            <v>3636345</v>
          </cell>
          <cell r="U1249">
            <v>14533087</v>
          </cell>
          <cell r="V1249">
            <v>0</v>
          </cell>
          <cell r="W1249">
            <v>0</v>
          </cell>
          <cell r="X1249">
            <v>0</v>
          </cell>
          <cell r="Y1249">
            <v>2937540</v>
          </cell>
          <cell r="Z1249">
            <v>58692643</v>
          </cell>
          <cell r="AA1249">
            <v>65922908</v>
          </cell>
          <cell r="AB1249" t="str">
            <v>EMDL</v>
          </cell>
          <cell r="AC1249">
            <v>1101</v>
          </cell>
          <cell r="AD1249">
            <v>2</v>
          </cell>
          <cell r="AE1249">
            <v>2774977</v>
          </cell>
        </row>
        <row r="1250">
          <cell r="A1250" t="str">
            <v>SML</v>
          </cell>
          <cell r="B1250">
            <v>7</v>
          </cell>
          <cell r="C1250" t="str">
            <v>DMCN</v>
          </cell>
          <cell r="D1250">
            <v>72</v>
          </cell>
          <cell r="E1250">
            <v>4</v>
          </cell>
          <cell r="F1250" t="str">
            <v xml:space="preserve">B </v>
          </cell>
          <cell r="G1250">
            <v>0</v>
          </cell>
          <cell r="H1250">
            <v>3</v>
          </cell>
          <cell r="I1250">
            <v>8290</v>
          </cell>
          <cell r="J1250">
            <v>0</v>
          </cell>
          <cell r="K1250">
            <v>0</v>
          </cell>
          <cell r="L1250">
            <v>0</v>
          </cell>
          <cell r="M1250">
            <v>0</v>
          </cell>
          <cell r="N1250">
            <v>0</v>
          </cell>
          <cell r="O1250">
            <v>81142</v>
          </cell>
          <cell r="P1250">
            <v>0</v>
          </cell>
          <cell r="Q1250">
            <v>0</v>
          </cell>
          <cell r="R1250">
            <v>0</v>
          </cell>
          <cell r="S1250">
            <v>0</v>
          </cell>
          <cell r="T1250">
            <v>16176</v>
          </cell>
          <cell r="U1250">
            <v>0</v>
          </cell>
          <cell r="V1250">
            <v>0</v>
          </cell>
          <cell r="W1250">
            <v>0</v>
          </cell>
          <cell r="X1250">
            <v>0</v>
          </cell>
          <cell r="Y1250">
            <v>0</v>
          </cell>
          <cell r="Z1250">
            <v>81142</v>
          </cell>
          <cell r="AA1250">
            <v>97318</v>
          </cell>
          <cell r="AB1250" t="str">
            <v>EMDL</v>
          </cell>
          <cell r="AC1250">
            <v>1101</v>
          </cell>
          <cell r="AD1250">
            <v>2</v>
          </cell>
          <cell r="AE1250">
            <v>8290</v>
          </cell>
        </row>
        <row r="1251">
          <cell r="A1251" t="str">
            <v>SML</v>
          </cell>
          <cell r="B1251">
            <v>7</v>
          </cell>
          <cell r="C1251" t="str">
            <v>DMCN</v>
          </cell>
          <cell r="D1251">
            <v>72</v>
          </cell>
          <cell r="E1251">
            <v>5</v>
          </cell>
          <cell r="F1251" t="str">
            <v>A4</v>
          </cell>
          <cell r="G1251">
            <v>22</v>
          </cell>
          <cell r="H1251">
            <v>7</v>
          </cell>
          <cell r="I1251">
            <v>1469065</v>
          </cell>
          <cell r="J1251">
            <v>109143</v>
          </cell>
          <cell r="K1251">
            <v>1359922</v>
          </cell>
          <cell r="L1251">
            <v>8455</v>
          </cell>
          <cell r="M1251">
            <v>5281</v>
          </cell>
          <cell r="N1251">
            <v>3906</v>
          </cell>
          <cell r="O1251">
            <v>9081097</v>
          </cell>
          <cell r="P1251">
            <v>10620855</v>
          </cell>
          <cell r="Q1251">
            <v>681449</v>
          </cell>
          <cell r="R1251">
            <v>96446</v>
          </cell>
          <cell r="S1251">
            <v>0</v>
          </cell>
          <cell r="T1251">
            <v>3703</v>
          </cell>
          <cell r="U1251">
            <v>3821807</v>
          </cell>
          <cell r="V1251">
            <v>0</v>
          </cell>
          <cell r="W1251">
            <v>1554</v>
          </cell>
          <cell r="X1251">
            <v>0</v>
          </cell>
          <cell r="Y1251">
            <v>0</v>
          </cell>
          <cell r="Z1251">
            <v>20384955</v>
          </cell>
          <cell r="AA1251">
            <v>20485104</v>
          </cell>
          <cell r="AB1251" t="str">
            <v>EMDL</v>
          </cell>
          <cell r="AC1251">
            <v>1101</v>
          </cell>
          <cell r="AD1251">
            <v>2</v>
          </cell>
          <cell r="AE1251">
            <v>1469065</v>
          </cell>
        </row>
        <row r="1252">
          <cell r="A1252" t="str">
            <v>SML</v>
          </cell>
          <cell r="B1252">
            <v>7</v>
          </cell>
          <cell r="C1252" t="str">
            <v>DMCN</v>
          </cell>
          <cell r="D1252">
            <v>72</v>
          </cell>
          <cell r="E1252">
            <v>5</v>
          </cell>
          <cell r="F1252" t="str">
            <v>A4</v>
          </cell>
          <cell r="G1252">
            <v>21</v>
          </cell>
          <cell r="H1252">
            <v>12</v>
          </cell>
          <cell r="I1252">
            <v>863909</v>
          </cell>
          <cell r="J1252">
            <v>59920</v>
          </cell>
          <cell r="K1252">
            <v>803989</v>
          </cell>
          <cell r="L1252">
            <v>4151</v>
          </cell>
          <cell r="M1252">
            <v>4063</v>
          </cell>
          <cell r="N1252">
            <v>0</v>
          </cell>
          <cell r="O1252">
            <v>8674424</v>
          </cell>
          <cell r="P1252">
            <v>2850266</v>
          </cell>
          <cell r="Q1252">
            <v>325807</v>
          </cell>
          <cell r="R1252">
            <v>0</v>
          </cell>
          <cell r="S1252">
            <v>0</v>
          </cell>
          <cell r="T1252">
            <v>0</v>
          </cell>
          <cell r="U1252">
            <v>2703111</v>
          </cell>
          <cell r="V1252">
            <v>0</v>
          </cell>
          <cell r="W1252">
            <v>2072</v>
          </cell>
          <cell r="X1252">
            <v>0</v>
          </cell>
          <cell r="Y1252">
            <v>0</v>
          </cell>
          <cell r="Z1252">
            <v>11852569</v>
          </cell>
          <cell r="AA1252">
            <v>11852569</v>
          </cell>
          <cell r="AB1252" t="str">
            <v>EMDL</v>
          </cell>
          <cell r="AC1252">
            <v>1101</v>
          </cell>
          <cell r="AD1252">
            <v>2</v>
          </cell>
          <cell r="AE1252">
            <v>863909</v>
          </cell>
        </row>
        <row r="1253">
          <cell r="A1253" t="str">
            <v>SML</v>
          </cell>
          <cell r="B1253">
            <v>7</v>
          </cell>
          <cell r="C1253" t="str">
            <v>DMCN</v>
          </cell>
          <cell r="D1253">
            <v>72</v>
          </cell>
          <cell r="E1253">
            <v>5</v>
          </cell>
          <cell r="F1253" t="str">
            <v>A4</v>
          </cell>
          <cell r="G1253">
            <v>20</v>
          </cell>
          <cell r="H1253">
            <v>68</v>
          </cell>
          <cell r="I1253">
            <v>1561412</v>
          </cell>
          <cell r="J1253">
            <v>0</v>
          </cell>
          <cell r="K1253">
            <v>0</v>
          </cell>
          <cell r="L1253">
            <v>7160</v>
          </cell>
          <cell r="M1253">
            <v>0</v>
          </cell>
          <cell r="N1253">
            <v>0</v>
          </cell>
          <cell r="O1253">
            <v>14890359</v>
          </cell>
          <cell r="P1253">
            <v>4799504</v>
          </cell>
          <cell r="Q1253">
            <v>1301676</v>
          </cell>
          <cell r="R1253">
            <v>78657</v>
          </cell>
          <cell r="S1253">
            <v>0</v>
          </cell>
          <cell r="T1253">
            <v>0</v>
          </cell>
          <cell r="U1253">
            <v>2241445</v>
          </cell>
          <cell r="V1253">
            <v>0</v>
          </cell>
          <cell r="W1253">
            <v>310522</v>
          </cell>
          <cell r="X1253">
            <v>0</v>
          </cell>
          <cell r="Y1253">
            <v>0</v>
          </cell>
          <cell r="Z1253">
            <v>21302061</v>
          </cell>
          <cell r="AA1253">
            <v>21380718</v>
          </cell>
          <cell r="AB1253" t="str">
            <v>EMDL</v>
          </cell>
          <cell r="AC1253">
            <v>1101</v>
          </cell>
          <cell r="AD1253">
            <v>2</v>
          </cell>
          <cell r="AE1253">
            <v>1561412</v>
          </cell>
        </row>
        <row r="1254">
          <cell r="A1254" t="str">
            <v>SML</v>
          </cell>
          <cell r="B1254">
            <v>7</v>
          </cell>
          <cell r="C1254" t="str">
            <v>DMCN</v>
          </cell>
          <cell r="D1254">
            <v>72</v>
          </cell>
          <cell r="E1254">
            <v>5</v>
          </cell>
          <cell r="F1254" t="str">
            <v xml:space="preserve">B </v>
          </cell>
          <cell r="G1254">
            <v>0</v>
          </cell>
          <cell r="H1254">
            <v>163</v>
          </cell>
          <cell r="I1254">
            <v>616026</v>
          </cell>
          <cell r="J1254">
            <v>0</v>
          </cell>
          <cell r="K1254">
            <v>0</v>
          </cell>
          <cell r="L1254">
            <v>0</v>
          </cell>
          <cell r="M1254">
            <v>0</v>
          </cell>
          <cell r="N1254">
            <v>0</v>
          </cell>
          <cell r="O1254">
            <v>10301335</v>
          </cell>
          <cell r="P1254">
            <v>0</v>
          </cell>
          <cell r="Q1254">
            <v>0</v>
          </cell>
          <cell r="R1254">
            <v>188808</v>
          </cell>
          <cell r="S1254">
            <v>0</v>
          </cell>
          <cell r="T1254">
            <v>10000</v>
          </cell>
          <cell r="U1254">
            <v>682710</v>
          </cell>
          <cell r="V1254">
            <v>0</v>
          </cell>
          <cell r="W1254">
            <v>0</v>
          </cell>
          <cell r="X1254">
            <v>0</v>
          </cell>
          <cell r="Y1254">
            <v>0</v>
          </cell>
          <cell r="Z1254">
            <v>10301335</v>
          </cell>
          <cell r="AA1254">
            <v>10500143</v>
          </cell>
          <cell r="AB1254" t="str">
            <v>EMDL</v>
          </cell>
          <cell r="AC1254">
            <v>1101</v>
          </cell>
          <cell r="AD1254">
            <v>2</v>
          </cell>
          <cell r="AE1254">
            <v>615501</v>
          </cell>
        </row>
        <row r="1255">
          <cell r="A1255" t="str">
            <v>SML</v>
          </cell>
          <cell r="B1255">
            <v>7</v>
          </cell>
          <cell r="C1255" t="str">
            <v>DMCN</v>
          </cell>
          <cell r="D1255">
            <v>72</v>
          </cell>
          <cell r="E1255">
            <v>7</v>
          </cell>
          <cell r="F1255" t="str">
            <v>A4</v>
          </cell>
          <cell r="G1255">
            <v>20</v>
          </cell>
          <cell r="H1255">
            <v>1</v>
          </cell>
          <cell r="I1255">
            <v>9676</v>
          </cell>
          <cell r="J1255">
            <v>0</v>
          </cell>
          <cell r="K1255">
            <v>0</v>
          </cell>
          <cell r="L1255">
            <v>23</v>
          </cell>
          <cell r="M1255">
            <v>0</v>
          </cell>
          <cell r="N1255">
            <v>0</v>
          </cell>
          <cell r="O1255">
            <v>94373</v>
          </cell>
          <cell r="P1255">
            <v>15272</v>
          </cell>
          <cell r="Q1255">
            <v>0</v>
          </cell>
          <cell r="R1255">
            <v>0</v>
          </cell>
          <cell r="S1255">
            <v>0</v>
          </cell>
          <cell r="T1255">
            <v>0</v>
          </cell>
          <cell r="U1255">
            <v>27411</v>
          </cell>
          <cell r="V1255">
            <v>0</v>
          </cell>
          <cell r="W1255">
            <v>0</v>
          </cell>
          <cell r="X1255">
            <v>0</v>
          </cell>
          <cell r="Y1255">
            <v>0</v>
          </cell>
          <cell r="Z1255">
            <v>109645</v>
          </cell>
          <cell r="AA1255">
            <v>109645</v>
          </cell>
          <cell r="AB1255" t="str">
            <v>EMDL</v>
          </cell>
          <cell r="AC1255">
            <v>1101</v>
          </cell>
          <cell r="AD1255">
            <v>2</v>
          </cell>
          <cell r="AE1255">
            <v>9676</v>
          </cell>
        </row>
        <row r="1256">
          <cell r="A1256" t="str">
            <v>SML</v>
          </cell>
          <cell r="B1256">
            <v>7</v>
          </cell>
          <cell r="C1256" t="str">
            <v>DMCN</v>
          </cell>
          <cell r="D1256">
            <v>72</v>
          </cell>
          <cell r="E1256">
            <v>7</v>
          </cell>
          <cell r="F1256" t="str">
            <v xml:space="preserve">B </v>
          </cell>
          <cell r="G1256">
            <v>0</v>
          </cell>
          <cell r="H1256">
            <v>9</v>
          </cell>
          <cell r="I1256">
            <v>1283</v>
          </cell>
          <cell r="J1256">
            <v>0</v>
          </cell>
          <cell r="K1256">
            <v>0</v>
          </cell>
          <cell r="L1256">
            <v>0</v>
          </cell>
          <cell r="M1256">
            <v>0</v>
          </cell>
          <cell r="N1256">
            <v>0</v>
          </cell>
          <cell r="O1256">
            <v>22699</v>
          </cell>
          <cell r="P1256">
            <v>0</v>
          </cell>
          <cell r="Q1256">
            <v>0</v>
          </cell>
          <cell r="R1256">
            <v>0</v>
          </cell>
          <cell r="S1256">
            <v>0</v>
          </cell>
          <cell r="T1256">
            <v>0</v>
          </cell>
          <cell r="U1256">
            <v>5673</v>
          </cell>
          <cell r="V1256">
            <v>0</v>
          </cell>
          <cell r="W1256">
            <v>0</v>
          </cell>
          <cell r="X1256">
            <v>0</v>
          </cell>
          <cell r="Y1256">
            <v>0</v>
          </cell>
          <cell r="Z1256">
            <v>22699</v>
          </cell>
          <cell r="AA1256">
            <v>22699</v>
          </cell>
          <cell r="AB1256" t="str">
            <v>EMDL</v>
          </cell>
          <cell r="AC1256">
            <v>1101</v>
          </cell>
          <cell r="AD1256">
            <v>2</v>
          </cell>
          <cell r="AE1256">
            <v>978</v>
          </cell>
        </row>
        <row r="1257">
          <cell r="A1257" t="str">
            <v>SML</v>
          </cell>
          <cell r="B1257">
            <v>7</v>
          </cell>
          <cell r="C1257" t="str">
            <v>DMCN</v>
          </cell>
          <cell r="D1257">
            <v>72</v>
          </cell>
          <cell r="E1257">
            <v>8</v>
          </cell>
          <cell r="F1257" t="str">
            <v xml:space="preserve">B </v>
          </cell>
          <cell r="G1257">
            <v>0</v>
          </cell>
          <cell r="H1257">
            <v>5</v>
          </cell>
          <cell r="I1257">
            <v>12298</v>
          </cell>
          <cell r="J1257">
            <v>0</v>
          </cell>
          <cell r="K1257">
            <v>0</v>
          </cell>
          <cell r="L1257">
            <v>0</v>
          </cell>
          <cell r="M1257">
            <v>0</v>
          </cell>
          <cell r="N1257">
            <v>0</v>
          </cell>
          <cell r="O1257">
            <v>256027</v>
          </cell>
          <cell r="P1257">
            <v>0</v>
          </cell>
          <cell r="Q1257">
            <v>0</v>
          </cell>
          <cell r="R1257">
            <v>0</v>
          </cell>
          <cell r="S1257">
            <v>0</v>
          </cell>
          <cell r="T1257">
            <v>0</v>
          </cell>
          <cell r="U1257">
            <v>64007</v>
          </cell>
          <cell r="V1257">
            <v>0</v>
          </cell>
          <cell r="W1257">
            <v>0</v>
          </cell>
          <cell r="X1257">
            <v>0</v>
          </cell>
          <cell r="Y1257">
            <v>0</v>
          </cell>
          <cell r="Z1257">
            <v>256027</v>
          </cell>
          <cell r="AA1257">
            <v>256027</v>
          </cell>
          <cell r="AB1257" t="str">
            <v>EMDL</v>
          </cell>
          <cell r="AC1257">
            <v>1101</v>
          </cell>
          <cell r="AD1257">
            <v>2</v>
          </cell>
          <cell r="AE1257">
            <v>12298</v>
          </cell>
        </row>
        <row r="1258">
          <cell r="A1258" t="str">
            <v>SML</v>
          </cell>
          <cell r="B1258">
            <v>7</v>
          </cell>
          <cell r="C1258" t="str">
            <v>DMCN</v>
          </cell>
          <cell r="D1258">
            <v>73</v>
          </cell>
          <cell r="E1258">
            <v>1</v>
          </cell>
          <cell r="F1258" t="str">
            <v>A4</v>
          </cell>
          <cell r="G1258">
            <v>20</v>
          </cell>
          <cell r="H1258">
            <v>1</v>
          </cell>
          <cell r="I1258">
            <v>185</v>
          </cell>
          <cell r="J1258">
            <v>0</v>
          </cell>
          <cell r="K1258">
            <v>0</v>
          </cell>
          <cell r="L1258">
            <v>3</v>
          </cell>
          <cell r="M1258">
            <v>0</v>
          </cell>
          <cell r="N1258">
            <v>0</v>
          </cell>
          <cell r="O1258">
            <v>1918</v>
          </cell>
          <cell r="P1258">
            <v>2122</v>
          </cell>
          <cell r="Q1258">
            <v>373</v>
          </cell>
          <cell r="R1258">
            <v>231</v>
          </cell>
          <cell r="S1258">
            <v>0</v>
          </cell>
          <cell r="T1258">
            <v>0</v>
          </cell>
          <cell r="U1258">
            <v>870</v>
          </cell>
          <cell r="V1258">
            <v>0</v>
          </cell>
          <cell r="W1258">
            <v>707</v>
          </cell>
          <cell r="X1258">
            <v>0</v>
          </cell>
          <cell r="Y1258">
            <v>0</v>
          </cell>
          <cell r="Z1258">
            <v>5120</v>
          </cell>
          <cell r="AA1258">
            <v>5351</v>
          </cell>
          <cell r="AB1258" t="str">
            <v>EMCZ</v>
          </cell>
          <cell r="AC1258">
            <v>1101</v>
          </cell>
          <cell r="AD1258">
            <v>2</v>
          </cell>
          <cell r="AE1258">
            <v>185</v>
          </cell>
        </row>
        <row r="1259">
          <cell r="A1259" t="str">
            <v>SML</v>
          </cell>
          <cell r="B1259">
            <v>7</v>
          </cell>
          <cell r="C1259" t="str">
            <v>DMCN</v>
          </cell>
          <cell r="D1259">
            <v>73</v>
          </cell>
          <cell r="E1259">
            <v>1</v>
          </cell>
          <cell r="F1259" t="str">
            <v xml:space="preserve">B </v>
          </cell>
          <cell r="G1259">
            <v>1</v>
          </cell>
          <cell r="H1259">
            <v>2328</v>
          </cell>
          <cell r="I1259">
            <v>58992</v>
          </cell>
          <cell r="J1259">
            <v>0</v>
          </cell>
          <cell r="K1259">
            <v>0</v>
          </cell>
          <cell r="L1259">
            <v>0</v>
          </cell>
          <cell r="M1259">
            <v>0</v>
          </cell>
          <cell r="N1259">
            <v>0</v>
          </cell>
          <cell r="O1259">
            <v>958197</v>
          </cell>
          <cell r="P1259">
            <v>0</v>
          </cell>
          <cell r="Q1259">
            <v>0</v>
          </cell>
          <cell r="R1259">
            <v>22231</v>
          </cell>
          <cell r="S1259">
            <v>0</v>
          </cell>
          <cell r="T1259">
            <v>834552</v>
          </cell>
          <cell r="U1259">
            <v>660</v>
          </cell>
          <cell r="V1259">
            <v>0</v>
          </cell>
          <cell r="W1259">
            <v>0</v>
          </cell>
          <cell r="X1259">
            <v>0</v>
          </cell>
          <cell r="Y1259">
            <v>259</v>
          </cell>
          <cell r="Z1259">
            <v>958197</v>
          </cell>
          <cell r="AA1259">
            <v>1815239</v>
          </cell>
          <cell r="AB1259" t="str">
            <v>EMCZ</v>
          </cell>
          <cell r="AC1259">
            <v>1101</v>
          </cell>
          <cell r="AD1259">
            <v>2</v>
          </cell>
          <cell r="AE1259">
            <v>30813</v>
          </cell>
        </row>
        <row r="1260">
          <cell r="A1260" t="str">
            <v>SML</v>
          </cell>
          <cell r="B1260">
            <v>7</v>
          </cell>
          <cell r="C1260" t="str">
            <v>DMCN</v>
          </cell>
          <cell r="D1260">
            <v>73</v>
          </cell>
          <cell r="E1260">
            <v>1</v>
          </cell>
          <cell r="F1260" t="str">
            <v xml:space="preserve">B </v>
          </cell>
          <cell r="G1260">
            <v>2</v>
          </cell>
          <cell r="H1260">
            <v>1003</v>
          </cell>
          <cell r="I1260">
            <v>41298</v>
          </cell>
          <cell r="J1260">
            <v>0</v>
          </cell>
          <cell r="K1260">
            <v>0</v>
          </cell>
          <cell r="L1260">
            <v>0</v>
          </cell>
          <cell r="M1260">
            <v>0</v>
          </cell>
          <cell r="N1260">
            <v>0</v>
          </cell>
          <cell r="O1260">
            <v>800198</v>
          </cell>
          <cell r="P1260">
            <v>0</v>
          </cell>
          <cell r="Q1260">
            <v>0</v>
          </cell>
          <cell r="R1260">
            <v>9961</v>
          </cell>
          <cell r="S1260">
            <v>0</v>
          </cell>
          <cell r="T1260">
            <v>58672</v>
          </cell>
          <cell r="U1260">
            <v>136003</v>
          </cell>
          <cell r="V1260">
            <v>0</v>
          </cell>
          <cell r="W1260">
            <v>0</v>
          </cell>
          <cell r="X1260">
            <v>0</v>
          </cell>
          <cell r="Y1260">
            <v>0</v>
          </cell>
          <cell r="Z1260">
            <v>800198</v>
          </cell>
          <cell r="AA1260">
            <v>868831</v>
          </cell>
          <cell r="AB1260" t="str">
            <v>EMCZ</v>
          </cell>
          <cell r="AC1260">
            <v>1101</v>
          </cell>
          <cell r="AD1260">
            <v>2</v>
          </cell>
          <cell r="AE1260">
            <v>40980</v>
          </cell>
        </row>
        <row r="1261">
          <cell r="A1261" t="str">
            <v>SML</v>
          </cell>
          <cell r="B1261">
            <v>7</v>
          </cell>
          <cell r="C1261" t="str">
            <v>DMCN</v>
          </cell>
          <cell r="D1261">
            <v>73</v>
          </cell>
          <cell r="E1261">
            <v>1</v>
          </cell>
          <cell r="F1261" t="str">
            <v xml:space="preserve">B </v>
          </cell>
          <cell r="G1261">
            <v>3</v>
          </cell>
          <cell r="H1261">
            <v>4373</v>
          </cell>
          <cell r="I1261">
            <v>345866</v>
          </cell>
          <cell r="J1261">
            <v>0</v>
          </cell>
          <cell r="K1261">
            <v>0</v>
          </cell>
          <cell r="L1261">
            <v>0</v>
          </cell>
          <cell r="M1261">
            <v>0</v>
          </cell>
          <cell r="N1261">
            <v>0</v>
          </cell>
          <cell r="O1261">
            <v>6704562</v>
          </cell>
          <cell r="P1261">
            <v>0</v>
          </cell>
          <cell r="Q1261">
            <v>0</v>
          </cell>
          <cell r="R1261">
            <v>75190</v>
          </cell>
          <cell r="S1261">
            <v>0</v>
          </cell>
          <cell r="T1261">
            <v>310182</v>
          </cell>
          <cell r="U1261">
            <v>1139871</v>
          </cell>
          <cell r="V1261">
            <v>0</v>
          </cell>
          <cell r="W1261">
            <v>0</v>
          </cell>
          <cell r="X1261">
            <v>0</v>
          </cell>
          <cell r="Y1261">
            <v>630924</v>
          </cell>
          <cell r="Z1261">
            <v>6704562</v>
          </cell>
          <cell r="AA1261">
            <v>7720858</v>
          </cell>
          <cell r="AB1261" t="str">
            <v>EMCZ</v>
          </cell>
          <cell r="AC1261">
            <v>1101</v>
          </cell>
          <cell r="AD1261">
            <v>2</v>
          </cell>
          <cell r="AE1261">
            <v>322321</v>
          </cell>
        </row>
        <row r="1262">
          <cell r="A1262" t="str">
            <v>SML</v>
          </cell>
          <cell r="B1262">
            <v>7</v>
          </cell>
          <cell r="C1262" t="str">
            <v>DMCN</v>
          </cell>
          <cell r="D1262">
            <v>73</v>
          </cell>
          <cell r="E1262">
            <v>1</v>
          </cell>
          <cell r="F1262" t="str">
            <v xml:space="preserve">B </v>
          </cell>
          <cell r="G1262">
            <v>4</v>
          </cell>
          <cell r="H1262">
            <v>4127</v>
          </cell>
          <cell r="I1262">
            <v>515951</v>
          </cell>
          <cell r="J1262">
            <v>0</v>
          </cell>
          <cell r="K1262">
            <v>0</v>
          </cell>
          <cell r="L1262">
            <v>0</v>
          </cell>
          <cell r="M1262">
            <v>0</v>
          </cell>
          <cell r="N1262">
            <v>0</v>
          </cell>
          <cell r="O1262">
            <v>10000626</v>
          </cell>
          <cell r="P1262">
            <v>0</v>
          </cell>
          <cell r="Q1262">
            <v>0</v>
          </cell>
          <cell r="R1262">
            <v>103885</v>
          </cell>
          <cell r="S1262">
            <v>0</v>
          </cell>
          <cell r="T1262">
            <v>359610</v>
          </cell>
          <cell r="U1262">
            <v>1700102</v>
          </cell>
          <cell r="V1262">
            <v>0</v>
          </cell>
          <cell r="W1262">
            <v>0</v>
          </cell>
          <cell r="X1262">
            <v>0</v>
          </cell>
          <cell r="Y1262">
            <v>975912</v>
          </cell>
          <cell r="Z1262">
            <v>10000626</v>
          </cell>
          <cell r="AA1262">
            <v>11440033</v>
          </cell>
          <cell r="AB1262" t="str">
            <v>EMCZ</v>
          </cell>
          <cell r="AC1262">
            <v>1101</v>
          </cell>
          <cell r="AD1262">
            <v>2</v>
          </cell>
          <cell r="AE1262">
            <v>515951</v>
          </cell>
        </row>
        <row r="1263">
          <cell r="A1263" t="str">
            <v>SML</v>
          </cell>
          <cell r="B1263">
            <v>7</v>
          </cell>
          <cell r="C1263" t="str">
            <v>DMCN</v>
          </cell>
          <cell r="D1263">
            <v>73</v>
          </cell>
          <cell r="E1263">
            <v>1</v>
          </cell>
          <cell r="F1263" t="str">
            <v xml:space="preserve">B </v>
          </cell>
          <cell r="G1263">
            <v>5</v>
          </cell>
          <cell r="H1263">
            <v>3303</v>
          </cell>
          <cell r="I1263">
            <v>576636</v>
          </cell>
          <cell r="J1263">
            <v>0</v>
          </cell>
          <cell r="K1263">
            <v>0</v>
          </cell>
          <cell r="L1263">
            <v>0</v>
          </cell>
          <cell r="M1263">
            <v>0</v>
          </cell>
          <cell r="N1263">
            <v>0</v>
          </cell>
          <cell r="O1263">
            <v>11177197</v>
          </cell>
          <cell r="P1263">
            <v>0</v>
          </cell>
          <cell r="Q1263">
            <v>0</v>
          </cell>
          <cell r="R1263">
            <v>92485</v>
          </cell>
          <cell r="S1263">
            <v>0</v>
          </cell>
          <cell r="T1263">
            <v>287373</v>
          </cell>
          <cell r="U1263">
            <v>1900225</v>
          </cell>
          <cell r="V1263">
            <v>0</v>
          </cell>
          <cell r="W1263">
            <v>0</v>
          </cell>
          <cell r="X1263">
            <v>0</v>
          </cell>
          <cell r="Y1263">
            <v>790468</v>
          </cell>
          <cell r="Z1263">
            <v>11177197</v>
          </cell>
          <cell r="AA1263">
            <v>12347523</v>
          </cell>
          <cell r="AB1263" t="str">
            <v>EMCZ</v>
          </cell>
          <cell r="AC1263">
            <v>1101</v>
          </cell>
          <cell r="AD1263">
            <v>2</v>
          </cell>
          <cell r="AE1263">
            <v>576636</v>
          </cell>
        </row>
        <row r="1264">
          <cell r="A1264" t="str">
            <v>SML</v>
          </cell>
          <cell r="B1264">
            <v>7</v>
          </cell>
          <cell r="C1264" t="str">
            <v>DMCN</v>
          </cell>
          <cell r="D1264">
            <v>73</v>
          </cell>
          <cell r="E1264">
            <v>1</v>
          </cell>
          <cell r="F1264" t="str">
            <v xml:space="preserve">B </v>
          </cell>
          <cell r="G1264">
            <v>6</v>
          </cell>
          <cell r="H1264">
            <v>4702</v>
          </cell>
          <cell r="I1264">
            <v>1155223</v>
          </cell>
          <cell r="J1264">
            <v>0</v>
          </cell>
          <cell r="K1264">
            <v>0</v>
          </cell>
          <cell r="L1264">
            <v>0</v>
          </cell>
          <cell r="M1264">
            <v>0</v>
          </cell>
          <cell r="N1264">
            <v>0</v>
          </cell>
          <cell r="O1264">
            <v>22397869</v>
          </cell>
          <cell r="P1264">
            <v>0</v>
          </cell>
          <cell r="Q1264">
            <v>0</v>
          </cell>
          <cell r="R1264">
            <v>195637</v>
          </cell>
          <cell r="S1264">
            <v>0</v>
          </cell>
          <cell r="T1264">
            <v>409514</v>
          </cell>
          <cell r="U1264">
            <v>3808228</v>
          </cell>
          <cell r="V1264">
            <v>0</v>
          </cell>
          <cell r="W1264">
            <v>0</v>
          </cell>
          <cell r="X1264">
            <v>0</v>
          </cell>
          <cell r="Y1264">
            <v>1124837</v>
          </cell>
          <cell r="Z1264">
            <v>22397869</v>
          </cell>
          <cell r="AA1264">
            <v>24127857</v>
          </cell>
          <cell r="AB1264" t="str">
            <v>EMCZ</v>
          </cell>
          <cell r="AC1264">
            <v>1101</v>
          </cell>
          <cell r="AD1264">
            <v>2</v>
          </cell>
          <cell r="AE1264">
            <v>1155223</v>
          </cell>
        </row>
        <row r="1265">
          <cell r="A1265" t="str">
            <v>SML</v>
          </cell>
          <cell r="B1265">
            <v>7</v>
          </cell>
          <cell r="C1265" t="str">
            <v>DMCN</v>
          </cell>
          <cell r="D1265">
            <v>73</v>
          </cell>
          <cell r="E1265">
            <v>1</v>
          </cell>
          <cell r="F1265" t="str">
            <v xml:space="preserve">B </v>
          </cell>
          <cell r="G1265">
            <v>7</v>
          </cell>
          <cell r="H1265">
            <v>2628</v>
          </cell>
          <cell r="I1265">
            <v>907831</v>
          </cell>
          <cell r="J1265">
            <v>0</v>
          </cell>
          <cell r="K1265">
            <v>0</v>
          </cell>
          <cell r="L1265">
            <v>0</v>
          </cell>
          <cell r="M1265">
            <v>0</v>
          </cell>
          <cell r="N1265">
            <v>0</v>
          </cell>
          <cell r="O1265">
            <v>18263143</v>
          </cell>
          <cell r="P1265">
            <v>0</v>
          </cell>
          <cell r="Q1265">
            <v>0</v>
          </cell>
          <cell r="R1265">
            <v>162215</v>
          </cell>
          <cell r="S1265">
            <v>0</v>
          </cell>
          <cell r="T1265">
            <v>393874</v>
          </cell>
          <cell r="U1265">
            <v>3653320</v>
          </cell>
          <cell r="V1265">
            <v>0</v>
          </cell>
          <cell r="W1265">
            <v>0</v>
          </cell>
          <cell r="X1265">
            <v>0</v>
          </cell>
          <cell r="Y1265">
            <v>624190</v>
          </cell>
          <cell r="Z1265">
            <v>18263143</v>
          </cell>
          <cell r="AA1265">
            <v>19443422</v>
          </cell>
          <cell r="AB1265" t="str">
            <v>EMCZ</v>
          </cell>
          <cell r="AC1265">
            <v>1101</v>
          </cell>
          <cell r="AD1265">
            <v>2</v>
          </cell>
          <cell r="AE1265">
            <v>907831</v>
          </cell>
        </row>
        <row r="1266">
          <cell r="A1266" t="str">
            <v>SML</v>
          </cell>
          <cell r="B1266">
            <v>7</v>
          </cell>
          <cell r="C1266" t="str">
            <v>DMCN</v>
          </cell>
          <cell r="D1266">
            <v>73</v>
          </cell>
          <cell r="E1266">
            <v>1</v>
          </cell>
          <cell r="F1266" t="str">
            <v xml:space="preserve">B </v>
          </cell>
          <cell r="G1266">
            <v>8</v>
          </cell>
          <cell r="H1266">
            <v>1418</v>
          </cell>
          <cell r="I1266">
            <v>629603</v>
          </cell>
          <cell r="J1266">
            <v>0</v>
          </cell>
          <cell r="K1266">
            <v>0</v>
          </cell>
          <cell r="L1266">
            <v>0</v>
          </cell>
          <cell r="M1266">
            <v>0</v>
          </cell>
          <cell r="N1266">
            <v>0</v>
          </cell>
          <cell r="O1266">
            <v>12649153</v>
          </cell>
          <cell r="P1266">
            <v>0</v>
          </cell>
          <cell r="Q1266">
            <v>0</v>
          </cell>
          <cell r="R1266">
            <v>112060</v>
          </cell>
          <cell r="S1266">
            <v>0</v>
          </cell>
          <cell r="T1266">
            <v>176702</v>
          </cell>
          <cell r="U1266">
            <v>2530142</v>
          </cell>
          <cell r="V1266">
            <v>0</v>
          </cell>
          <cell r="W1266">
            <v>0</v>
          </cell>
          <cell r="X1266">
            <v>0</v>
          </cell>
          <cell r="Y1266">
            <v>337736</v>
          </cell>
          <cell r="Z1266">
            <v>12649153</v>
          </cell>
          <cell r="AA1266">
            <v>13275651</v>
          </cell>
          <cell r="AB1266" t="str">
            <v>EMCZ</v>
          </cell>
          <cell r="AC1266">
            <v>1101</v>
          </cell>
          <cell r="AD1266">
            <v>2</v>
          </cell>
          <cell r="AE1266">
            <v>629603</v>
          </cell>
        </row>
        <row r="1267">
          <cell r="A1267" t="str">
            <v>SML</v>
          </cell>
          <cell r="B1267">
            <v>7</v>
          </cell>
          <cell r="C1267" t="str">
            <v>DMCN</v>
          </cell>
          <cell r="D1267">
            <v>73</v>
          </cell>
          <cell r="E1267">
            <v>1</v>
          </cell>
          <cell r="F1267" t="str">
            <v xml:space="preserve">B </v>
          </cell>
          <cell r="G1267">
            <v>9</v>
          </cell>
          <cell r="H1267">
            <v>1875</v>
          </cell>
          <cell r="I1267">
            <v>1221343</v>
          </cell>
          <cell r="J1267">
            <v>0</v>
          </cell>
          <cell r="K1267">
            <v>0</v>
          </cell>
          <cell r="L1267">
            <v>0</v>
          </cell>
          <cell r="M1267">
            <v>0</v>
          </cell>
          <cell r="N1267">
            <v>0</v>
          </cell>
          <cell r="O1267">
            <v>26176844</v>
          </cell>
          <cell r="P1267">
            <v>0</v>
          </cell>
          <cell r="Q1267">
            <v>19237</v>
          </cell>
          <cell r="R1267">
            <v>191624</v>
          </cell>
          <cell r="S1267">
            <v>0</v>
          </cell>
          <cell r="T1267">
            <v>334246</v>
          </cell>
          <cell r="U1267">
            <v>6549666</v>
          </cell>
          <cell r="V1267">
            <v>0</v>
          </cell>
          <cell r="W1267">
            <v>0</v>
          </cell>
          <cell r="X1267">
            <v>0</v>
          </cell>
          <cell r="Y1267">
            <v>444185</v>
          </cell>
          <cell r="Z1267">
            <v>26196081</v>
          </cell>
          <cell r="AA1267">
            <v>27166136</v>
          </cell>
          <cell r="AB1267" t="str">
            <v>EMCZ</v>
          </cell>
          <cell r="AC1267">
            <v>1101</v>
          </cell>
          <cell r="AD1267">
            <v>2</v>
          </cell>
          <cell r="AE1267">
            <v>1221343</v>
          </cell>
        </row>
        <row r="1268">
          <cell r="A1268" t="str">
            <v>SML</v>
          </cell>
          <cell r="B1268">
            <v>7</v>
          </cell>
          <cell r="C1268" t="str">
            <v>DMCN</v>
          </cell>
          <cell r="D1268">
            <v>73</v>
          </cell>
          <cell r="E1268">
            <v>1</v>
          </cell>
          <cell r="F1268" t="str">
            <v xml:space="preserve">B </v>
          </cell>
          <cell r="G1268">
            <v>10</v>
          </cell>
          <cell r="H1268">
            <v>446</v>
          </cell>
          <cell r="I1268">
            <v>855824</v>
          </cell>
          <cell r="J1268">
            <v>0</v>
          </cell>
          <cell r="K1268">
            <v>0</v>
          </cell>
          <cell r="L1268">
            <v>0</v>
          </cell>
          <cell r="M1268">
            <v>0</v>
          </cell>
          <cell r="N1268">
            <v>0</v>
          </cell>
          <cell r="O1268">
            <v>18051357</v>
          </cell>
          <cell r="P1268">
            <v>0</v>
          </cell>
          <cell r="Q1268">
            <v>110356</v>
          </cell>
          <cell r="R1268">
            <v>78804</v>
          </cell>
          <cell r="S1268">
            <v>0</v>
          </cell>
          <cell r="T1268">
            <v>179067</v>
          </cell>
          <cell r="U1268">
            <v>4540533</v>
          </cell>
          <cell r="V1268">
            <v>0</v>
          </cell>
          <cell r="W1268">
            <v>0</v>
          </cell>
          <cell r="X1268">
            <v>0</v>
          </cell>
          <cell r="Y1268">
            <v>56462</v>
          </cell>
          <cell r="Z1268">
            <v>18161713</v>
          </cell>
          <cell r="AA1268">
            <v>18476046</v>
          </cell>
          <cell r="AB1268" t="str">
            <v>EMCZ</v>
          </cell>
          <cell r="AC1268">
            <v>1101</v>
          </cell>
          <cell r="AD1268">
            <v>2</v>
          </cell>
          <cell r="AE1268">
            <v>855824</v>
          </cell>
        </row>
        <row r="1269">
          <cell r="A1269" t="str">
            <v>SML</v>
          </cell>
          <cell r="B1269">
            <v>7</v>
          </cell>
          <cell r="C1269" t="str">
            <v>DMCN</v>
          </cell>
          <cell r="D1269">
            <v>73</v>
          </cell>
          <cell r="E1269">
            <v>1</v>
          </cell>
          <cell r="F1269" t="str">
            <v xml:space="preserve">B </v>
          </cell>
          <cell r="G1269">
            <v>11</v>
          </cell>
          <cell r="H1269">
            <v>1089</v>
          </cell>
          <cell r="I1269">
            <v>29570</v>
          </cell>
          <cell r="J1269">
            <v>0</v>
          </cell>
          <cell r="K1269">
            <v>0</v>
          </cell>
          <cell r="L1269">
            <v>0</v>
          </cell>
          <cell r="M1269">
            <v>0</v>
          </cell>
          <cell r="N1269">
            <v>0</v>
          </cell>
          <cell r="O1269">
            <v>166578</v>
          </cell>
          <cell r="P1269">
            <v>0</v>
          </cell>
          <cell r="Q1269">
            <v>0</v>
          </cell>
          <cell r="R1269">
            <v>3428</v>
          </cell>
          <cell r="S1269">
            <v>0</v>
          </cell>
          <cell r="T1269">
            <v>27372</v>
          </cell>
          <cell r="U1269">
            <v>0</v>
          </cell>
          <cell r="V1269">
            <v>0</v>
          </cell>
          <cell r="W1269">
            <v>0</v>
          </cell>
          <cell r="X1269">
            <v>0</v>
          </cell>
          <cell r="Y1269">
            <v>0</v>
          </cell>
          <cell r="Z1269">
            <v>166578</v>
          </cell>
          <cell r="AA1269">
            <v>197378</v>
          </cell>
          <cell r="AB1269" t="str">
            <v>EMCZ</v>
          </cell>
          <cell r="AC1269">
            <v>1101</v>
          </cell>
          <cell r="AD1269">
            <v>2</v>
          </cell>
          <cell r="AE1269">
            <v>20062</v>
          </cell>
        </row>
        <row r="1270">
          <cell r="A1270" t="str">
            <v>SML</v>
          </cell>
          <cell r="B1270">
            <v>7</v>
          </cell>
          <cell r="C1270" t="str">
            <v>DMCN</v>
          </cell>
          <cell r="D1270">
            <v>73</v>
          </cell>
          <cell r="E1270">
            <v>1</v>
          </cell>
          <cell r="F1270" t="str">
            <v xml:space="preserve">B </v>
          </cell>
          <cell r="G1270">
            <v>12</v>
          </cell>
          <cell r="H1270">
            <v>1086</v>
          </cell>
          <cell r="I1270">
            <v>69049</v>
          </cell>
          <cell r="J1270">
            <v>0</v>
          </cell>
          <cell r="K1270">
            <v>0</v>
          </cell>
          <cell r="L1270">
            <v>0</v>
          </cell>
          <cell r="M1270">
            <v>0</v>
          </cell>
          <cell r="N1270">
            <v>0</v>
          </cell>
          <cell r="O1270">
            <v>650592</v>
          </cell>
          <cell r="P1270">
            <v>0</v>
          </cell>
          <cell r="Q1270">
            <v>0</v>
          </cell>
          <cell r="R1270">
            <v>11697</v>
          </cell>
          <cell r="S1270">
            <v>0</v>
          </cell>
          <cell r="T1270">
            <v>25655</v>
          </cell>
          <cell r="U1270">
            <v>110616</v>
          </cell>
          <cell r="V1270">
            <v>0</v>
          </cell>
          <cell r="W1270">
            <v>0</v>
          </cell>
          <cell r="X1270">
            <v>0</v>
          </cell>
          <cell r="Y1270">
            <v>100233</v>
          </cell>
          <cell r="Z1270">
            <v>650592</v>
          </cell>
          <cell r="AA1270">
            <v>788177</v>
          </cell>
          <cell r="AB1270" t="str">
            <v>EMCZ</v>
          </cell>
          <cell r="AC1270">
            <v>1101</v>
          </cell>
          <cell r="AD1270">
            <v>2</v>
          </cell>
          <cell r="AE1270">
            <v>69049</v>
          </cell>
        </row>
        <row r="1271">
          <cell r="A1271" t="str">
            <v>SML</v>
          </cell>
          <cell r="B1271">
            <v>7</v>
          </cell>
          <cell r="C1271" t="str">
            <v>DMCN</v>
          </cell>
          <cell r="D1271">
            <v>73</v>
          </cell>
          <cell r="E1271">
            <v>1</v>
          </cell>
          <cell r="F1271" t="str">
            <v xml:space="preserve">B </v>
          </cell>
          <cell r="G1271">
            <v>13</v>
          </cell>
          <cell r="H1271">
            <v>302</v>
          </cell>
          <cell r="I1271">
            <v>36679</v>
          </cell>
          <cell r="J1271">
            <v>0</v>
          </cell>
          <cell r="K1271">
            <v>0</v>
          </cell>
          <cell r="L1271">
            <v>0</v>
          </cell>
          <cell r="M1271">
            <v>0</v>
          </cell>
          <cell r="N1271">
            <v>0</v>
          </cell>
          <cell r="O1271">
            <v>517204</v>
          </cell>
          <cell r="P1271">
            <v>0</v>
          </cell>
          <cell r="Q1271">
            <v>0</v>
          </cell>
          <cell r="R1271">
            <v>7497</v>
          </cell>
          <cell r="S1271">
            <v>0</v>
          </cell>
          <cell r="T1271">
            <v>12927</v>
          </cell>
          <cell r="U1271">
            <v>87941</v>
          </cell>
          <cell r="V1271">
            <v>0</v>
          </cell>
          <cell r="W1271">
            <v>0</v>
          </cell>
          <cell r="X1271">
            <v>0</v>
          </cell>
          <cell r="Y1271">
            <v>77147</v>
          </cell>
          <cell r="Z1271">
            <v>517204</v>
          </cell>
          <cell r="AA1271">
            <v>614775</v>
          </cell>
          <cell r="AB1271" t="str">
            <v>EMCZ</v>
          </cell>
          <cell r="AC1271">
            <v>1101</v>
          </cell>
          <cell r="AD1271">
            <v>2</v>
          </cell>
          <cell r="AE1271">
            <v>36679</v>
          </cell>
        </row>
        <row r="1272">
          <cell r="A1272" t="str">
            <v>SML</v>
          </cell>
          <cell r="B1272">
            <v>7</v>
          </cell>
          <cell r="C1272" t="str">
            <v>DMCN</v>
          </cell>
          <cell r="D1272">
            <v>73</v>
          </cell>
          <cell r="E1272">
            <v>1</v>
          </cell>
          <cell r="F1272" t="str">
            <v xml:space="preserve">B </v>
          </cell>
          <cell r="G1272">
            <v>14</v>
          </cell>
          <cell r="H1272">
            <v>31</v>
          </cell>
          <cell r="I1272">
            <v>4724</v>
          </cell>
          <cell r="J1272">
            <v>0</v>
          </cell>
          <cell r="K1272">
            <v>0</v>
          </cell>
          <cell r="L1272">
            <v>0</v>
          </cell>
          <cell r="M1272">
            <v>0</v>
          </cell>
          <cell r="N1272">
            <v>0</v>
          </cell>
          <cell r="O1272">
            <v>66637</v>
          </cell>
          <cell r="P1272">
            <v>0</v>
          </cell>
          <cell r="Q1272">
            <v>0</v>
          </cell>
          <cell r="R1272">
            <v>5774</v>
          </cell>
          <cell r="S1272">
            <v>0</v>
          </cell>
          <cell r="T1272">
            <v>1000</v>
          </cell>
          <cell r="U1272">
            <v>11328</v>
          </cell>
          <cell r="V1272">
            <v>0</v>
          </cell>
          <cell r="W1272">
            <v>0</v>
          </cell>
          <cell r="X1272">
            <v>0</v>
          </cell>
          <cell r="Y1272">
            <v>6475</v>
          </cell>
          <cell r="Z1272">
            <v>66637</v>
          </cell>
          <cell r="AA1272">
            <v>79886</v>
          </cell>
          <cell r="AB1272" t="str">
            <v>EMCZ</v>
          </cell>
          <cell r="AC1272">
            <v>1101</v>
          </cell>
          <cell r="AD1272">
            <v>2</v>
          </cell>
          <cell r="AE1272">
            <v>4724</v>
          </cell>
        </row>
        <row r="1273">
          <cell r="A1273" t="str">
            <v>SML</v>
          </cell>
          <cell r="B1273">
            <v>7</v>
          </cell>
          <cell r="C1273" t="str">
            <v>DMCN</v>
          </cell>
          <cell r="D1273">
            <v>73</v>
          </cell>
          <cell r="E1273">
            <v>1</v>
          </cell>
          <cell r="F1273" t="str">
            <v xml:space="preserve">B </v>
          </cell>
          <cell r="G1273">
            <v>15</v>
          </cell>
          <cell r="H1273">
            <v>55</v>
          </cell>
          <cell r="I1273">
            <v>12555</v>
          </cell>
          <cell r="J1273">
            <v>0</v>
          </cell>
          <cell r="K1273">
            <v>0</v>
          </cell>
          <cell r="L1273">
            <v>0</v>
          </cell>
          <cell r="M1273">
            <v>0</v>
          </cell>
          <cell r="N1273">
            <v>0</v>
          </cell>
          <cell r="O1273">
            <v>190084</v>
          </cell>
          <cell r="P1273">
            <v>0</v>
          </cell>
          <cell r="Q1273">
            <v>0</v>
          </cell>
          <cell r="R1273">
            <v>2365</v>
          </cell>
          <cell r="S1273">
            <v>0</v>
          </cell>
          <cell r="T1273">
            <v>1588</v>
          </cell>
          <cell r="U1273">
            <v>33619</v>
          </cell>
          <cell r="V1273">
            <v>0</v>
          </cell>
          <cell r="W1273">
            <v>0</v>
          </cell>
          <cell r="X1273">
            <v>0</v>
          </cell>
          <cell r="Y1273">
            <v>13986</v>
          </cell>
          <cell r="Z1273">
            <v>190084</v>
          </cell>
          <cell r="AA1273">
            <v>208023</v>
          </cell>
          <cell r="AB1273" t="str">
            <v>EMCZ</v>
          </cell>
          <cell r="AC1273">
            <v>1101</v>
          </cell>
          <cell r="AD1273">
            <v>2</v>
          </cell>
          <cell r="AE1273">
            <v>12555</v>
          </cell>
        </row>
        <row r="1274">
          <cell r="A1274" t="str">
            <v>SML</v>
          </cell>
          <cell r="B1274">
            <v>7</v>
          </cell>
          <cell r="C1274" t="str">
            <v>DMCN</v>
          </cell>
          <cell r="D1274">
            <v>73</v>
          </cell>
          <cell r="E1274">
            <v>2</v>
          </cell>
          <cell r="F1274" t="str">
            <v>A4</v>
          </cell>
          <cell r="G1274">
            <v>20</v>
          </cell>
          <cell r="H1274">
            <v>18</v>
          </cell>
          <cell r="I1274">
            <v>78526</v>
          </cell>
          <cell r="J1274">
            <v>0</v>
          </cell>
          <cell r="K1274">
            <v>0</v>
          </cell>
          <cell r="L1274">
            <v>395</v>
          </cell>
          <cell r="M1274">
            <v>0</v>
          </cell>
          <cell r="N1274">
            <v>0</v>
          </cell>
          <cell r="O1274">
            <v>901059</v>
          </cell>
          <cell r="P1274">
            <v>309156</v>
          </cell>
          <cell r="Q1274">
            <v>24864</v>
          </cell>
          <cell r="R1274">
            <v>4387</v>
          </cell>
          <cell r="S1274">
            <v>0</v>
          </cell>
          <cell r="T1274">
            <v>0</v>
          </cell>
          <cell r="U1274">
            <v>313078</v>
          </cell>
          <cell r="V1274">
            <v>0</v>
          </cell>
          <cell r="W1274">
            <v>17219</v>
          </cell>
          <cell r="X1274">
            <v>0</v>
          </cell>
          <cell r="Y1274">
            <v>9342</v>
          </cell>
          <cell r="Z1274">
            <v>1252298</v>
          </cell>
          <cell r="AA1274">
            <v>1266027</v>
          </cell>
          <cell r="AB1274" t="str">
            <v>EMCZ</v>
          </cell>
          <cell r="AC1274">
            <v>1101</v>
          </cell>
          <cell r="AD1274">
            <v>2</v>
          </cell>
          <cell r="AE1274">
            <v>78526</v>
          </cell>
        </row>
        <row r="1275">
          <cell r="A1275" t="str">
            <v>SML</v>
          </cell>
          <cell r="B1275">
            <v>7</v>
          </cell>
          <cell r="C1275" t="str">
            <v>DMCN</v>
          </cell>
          <cell r="D1275">
            <v>73</v>
          </cell>
          <cell r="E1275">
            <v>2</v>
          </cell>
          <cell r="F1275" t="str">
            <v xml:space="preserve">B </v>
          </cell>
          <cell r="G1275">
            <v>0</v>
          </cell>
          <cell r="H1275">
            <v>190</v>
          </cell>
          <cell r="I1275">
            <v>234800</v>
          </cell>
          <cell r="J1275">
            <v>0</v>
          </cell>
          <cell r="K1275">
            <v>0</v>
          </cell>
          <cell r="L1275">
            <v>0</v>
          </cell>
          <cell r="M1275">
            <v>0</v>
          </cell>
          <cell r="N1275">
            <v>0</v>
          </cell>
          <cell r="O1275">
            <v>4888183</v>
          </cell>
          <cell r="P1275">
            <v>0</v>
          </cell>
          <cell r="Q1275">
            <v>0</v>
          </cell>
          <cell r="R1275">
            <v>50300</v>
          </cell>
          <cell r="S1275">
            <v>0</v>
          </cell>
          <cell r="T1275">
            <v>127224</v>
          </cell>
          <cell r="U1275">
            <v>1221269</v>
          </cell>
          <cell r="V1275">
            <v>0</v>
          </cell>
          <cell r="W1275">
            <v>0</v>
          </cell>
          <cell r="X1275">
            <v>0</v>
          </cell>
          <cell r="Y1275">
            <v>92382</v>
          </cell>
          <cell r="Z1275">
            <v>4888183</v>
          </cell>
          <cell r="AA1275">
            <v>5158089</v>
          </cell>
          <cell r="AB1275" t="str">
            <v>EMCZ</v>
          </cell>
          <cell r="AC1275">
            <v>1101</v>
          </cell>
          <cell r="AD1275">
            <v>2</v>
          </cell>
          <cell r="AE1275">
            <v>233107</v>
          </cell>
        </row>
        <row r="1276">
          <cell r="A1276" t="str">
            <v>SML</v>
          </cell>
          <cell r="B1276">
            <v>7</v>
          </cell>
          <cell r="C1276" t="str">
            <v>DMCN</v>
          </cell>
          <cell r="D1276">
            <v>73</v>
          </cell>
          <cell r="E1276">
            <v>3</v>
          </cell>
          <cell r="F1276" t="str">
            <v>A4</v>
          </cell>
          <cell r="G1276">
            <v>22</v>
          </cell>
          <cell r="H1276">
            <v>5</v>
          </cell>
          <cell r="I1276">
            <v>1697396</v>
          </cell>
          <cell r="J1276">
            <v>125046</v>
          </cell>
          <cell r="K1276">
            <v>1572350</v>
          </cell>
          <cell r="L1276">
            <v>6977</v>
          </cell>
          <cell r="M1276">
            <v>4275</v>
          </cell>
          <cell r="N1276">
            <v>2661</v>
          </cell>
          <cell r="O1276">
            <v>11851645</v>
          </cell>
          <cell r="P1276">
            <v>8547541</v>
          </cell>
          <cell r="Q1276">
            <v>37517</v>
          </cell>
          <cell r="R1276">
            <v>0</v>
          </cell>
          <cell r="S1276">
            <v>0</v>
          </cell>
          <cell r="T1276">
            <v>3703</v>
          </cell>
          <cell r="U1276">
            <v>5109176</v>
          </cell>
          <cell r="V1276">
            <v>0</v>
          </cell>
          <cell r="W1276">
            <v>0</v>
          </cell>
          <cell r="X1276">
            <v>0</v>
          </cell>
          <cell r="Y1276">
            <v>2595</v>
          </cell>
          <cell r="Z1276">
            <v>20436703</v>
          </cell>
          <cell r="AA1276">
            <v>20443001</v>
          </cell>
          <cell r="AB1276" t="str">
            <v>EMCZ</v>
          </cell>
          <cell r="AC1276">
            <v>1101</v>
          </cell>
          <cell r="AD1276">
            <v>2</v>
          </cell>
          <cell r="AE1276">
            <v>1697396</v>
          </cell>
        </row>
        <row r="1277">
          <cell r="A1277" t="str">
            <v>SML</v>
          </cell>
          <cell r="B1277">
            <v>7</v>
          </cell>
          <cell r="C1277" t="str">
            <v>DMCN</v>
          </cell>
          <cell r="D1277">
            <v>73</v>
          </cell>
          <cell r="E1277">
            <v>3</v>
          </cell>
          <cell r="F1277" t="str">
            <v>A4</v>
          </cell>
          <cell r="G1277">
            <v>21</v>
          </cell>
          <cell r="H1277">
            <v>8</v>
          </cell>
          <cell r="I1277">
            <v>166305</v>
          </cell>
          <cell r="J1277">
            <v>12245</v>
          </cell>
          <cell r="K1277">
            <v>154060</v>
          </cell>
          <cell r="L1277">
            <v>1159</v>
          </cell>
          <cell r="M1277">
            <v>1159</v>
          </cell>
          <cell r="N1277">
            <v>0</v>
          </cell>
          <cell r="O1277">
            <v>1747538</v>
          </cell>
          <cell r="P1277">
            <v>800484</v>
          </cell>
          <cell r="Q1277">
            <v>56966</v>
          </cell>
          <cell r="R1277">
            <v>2336</v>
          </cell>
          <cell r="S1277">
            <v>0</v>
          </cell>
          <cell r="T1277">
            <v>0</v>
          </cell>
          <cell r="U1277">
            <v>654873</v>
          </cell>
          <cell r="V1277">
            <v>0</v>
          </cell>
          <cell r="W1277">
            <v>14504</v>
          </cell>
          <cell r="X1277">
            <v>0</v>
          </cell>
          <cell r="Y1277">
            <v>4152</v>
          </cell>
          <cell r="Z1277">
            <v>2619492</v>
          </cell>
          <cell r="AA1277">
            <v>2625980</v>
          </cell>
          <cell r="AB1277" t="str">
            <v>EMCZ</v>
          </cell>
          <cell r="AC1277">
            <v>1101</v>
          </cell>
          <cell r="AD1277">
            <v>2</v>
          </cell>
          <cell r="AE1277">
            <v>166305</v>
          </cell>
        </row>
        <row r="1278">
          <cell r="A1278" t="str">
            <v>SML</v>
          </cell>
          <cell r="B1278">
            <v>7</v>
          </cell>
          <cell r="C1278" t="str">
            <v>DMCN</v>
          </cell>
          <cell r="D1278">
            <v>73</v>
          </cell>
          <cell r="E1278">
            <v>3</v>
          </cell>
          <cell r="F1278" t="str">
            <v>A4</v>
          </cell>
          <cell r="G1278">
            <v>20</v>
          </cell>
          <cell r="H1278">
            <v>80</v>
          </cell>
          <cell r="I1278">
            <v>1363657</v>
          </cell>
          <cell r="J1278">
            <v>0</v>
          </cell>
          <cell r="K1278">
            <v>0</v>
          </cell>
          <cell r="L1278">
            <v>5597</v>
          </cell>
          <cell r="M1278">
            <v>0</v>
          </cell>
          <cell r="N1278">
            <v>0</v>
          </cell>
          <cell r="O1278">
            <v>15647508</v>
          </cell>
          <cell r="P1278">
            <v>4380589</v>
          </cell>
          <cell r="Q1278">
            <v>328897</v>
          </cell>
          <cell r="R1278">
            <v>177759</v>
          </cell>
          <cell r="S1278">
            <v>0</v>
          </cell>
          <cell r="T1278">
            <v>159437</v>
          </cell>
          <cell r="U1278">
            <v>5114695</v>
          </cell>
          <cell r="V1278">
            <v>0</v>
          </cell>
          <cell r="W1278">
            <v>101746</v>
          </cell>
          <cell r="X1278">
            <v>0</v>
          </cell>
          <cell r="Y1278">
            <v>40482</v>
          </cell>
          <cell r="Z1278">
            <v>20458740</v>
          </cell>
          <cell r="AA1278">
            <v>20836418</v>
          </cell>
          <cell r="AB1278" t="str">
            <v>EMCZ</v>
          </cell>
          <cell r="AC1278">
            <v>1101</v>
          </cell>
          <cell r="AD1278">
            <v>2</v>
          </cell>
          <cell r="AE1278">
            <v>1363657</v>
          </cell>
        </row>
        <row r="1279">
          <cell r="A1279" t="str">
            <v>SML</v>
          </cell>
          <cell r="B1279">
            <v>7</v>
          </cell>
          <cell r="C1279" t="str">
            <v>DMCN</v>
          </cell>
          <cell r="D1279">
            <v>73</v>
          </cell>
          <cell r="E1279">
            <v>3</v>
          </cell>
          <cell r="F1279" t="str">
            <v xml:space="preserve">B </v>
          </cell>
          <cell r="G1279">
            <v>0</v>
          </cell>
          <cell r="H1279">
            <v>3611</v>
          </cell>
          <cell r="I1279">
            <v>1718118</v>
          </cell>
          <cell r="J1279">
            <v>0</v>
          </cell>
          <cell r="K1279">
            <v>0</v>
          </cell>
          <cell r="L1279">
            <v>0</v>
          </cell>
          <cell r="M1279">
            <v>0</v>
          </cell>
          <cell r="N1279">
            <v>0</v>
          </cell>
          <cell r="O1279">
            <v>35772982</v>
          </cell>
          <cell r="P1279">
            <v>0</v>
          </cell>
          <cell r="Q1279">
            <v>0</v>
          </cell>
          <cell r="R1279">
            <v>324845</v>
          </cell>
          <cell r="S1279">
            <v>0</v>
          </cell>
          <cell r="T1279">
            <v>1312022</v>
          </cell>
          <cell r="U1279">
            <v>8912371</v>
          </cell>
          <cell r="V1279">
            <v>0</v>
          </cell>
          <cell r="W1279">
            <v>0</v>
          </cell>
          <cell r="X1279">
            <v>0</v>
          </cell>
          <cell r="Y1279">
            <v>1745171</v>
          </cell>
          <cell r="Z1279">
            <v>35772982</v>
          </cell>
          <cell r="AA1279">
            <v>39155020</v>
          </cell>
          <cell r="AB1279" t="str">
            <v>EMCZ</v>
          </cell>
          <cell r="AC1279">
            <v>1101</v>
          </cell>
          <cell r="AD1279">
            <v>2</v>
          </cell>
          <cell r="AE1279">
            <v>1691768</v>
          </cell>
        </row>
        <row r="1280">
          <cell r="A1280" t="str">
            <v>SML</v>
          </cell>
          <cell r="B1280">
            <v>7</v>
          </cell>
          <cell r="C1280" t="str">
            <v>DMCN</v>
          </cell>
          <cell r="D1280">
            <v>73</v>
          </cell>
          <cell r="E1280">
            <v>5</v>
          </cell>
          <cell r="F1280" t="str">
            <v>A4</v>
          </cell>
          <cell r="G1280">
            <v>22</v>
          </cell>
          <cell r="H1280">
            <v>1</v>
          </cell>
          <cell r="I1280">
            <v>195799</v>
          </cell>
          <cell r="J1280">
            <v>14278</v>
          </cell>
          <cell r="K1280">
            <v>181521</v>
          </cell>
          <cell r="L1280">
            <v>1048</v>
          </cell>
          <cell r="M1280">
            <v>600</v>
          </cell>
          <cell r="N1280">
            <v>448</v>
          </cell>
          <cell r="O1280">
            <v>1024556</v>
          </cell>
          <cell r="P1280">
            <v>1006544</v>
          </cell>
          <cell r="Q1280">
            <v>51357</v>
          </cell>
          <cell r="R1280">
            <v>0</v>
          </cell>
          <cell r="S1280">
            <v>0</v>
          </cell>
          <cell r="T1280">
            <v>0</v>
          </cell>
          <cell r="U1280">
            <v>0</v>
          </cell>
          <cell r="V1280">
            <v>0</v>
          </cell>
          <cell r="W1280">
            <v>0</v>
          </cell>
          <cell r="X1280">
            <v>0</v>
          </cell>
          <cell r="Y1280">
            <v>0</v>
          </cell>
          <cell r="Z1280">
            <v>2082457</v>
          </cell>
          <cell r="AA1280">
            <v>2082457</v>
          </cell>
          <cell r="AB1280" t="str">
            <v>EMCZ</v>
          </cell>
          <cell r="AC1280">
            <v>1101</v>
          </cell>
          <cell r="AD1280">
            <v>2</v>
          </cell>
          <cell r="AE1280">
            <v>195799</v>
          </cell>
        </row>
        <row r="1281">
          <cell r="A1281" t="str">
            <v>SML</v>
          </cell>
          <cell r="B1281">
            <v>7</v>
          </cell>
          <cell r="C1281" t="str">
            <v>DMCN</v>
          </cell>
          <cell r="D1281">
            <v>73</v>
          </cell>
          <cell r="E1281">
            <v>5</v>
          </cell>
          <cell r="F1281" t="str">
            <v>A4</v>
          </cell>
          <cell r="G1281">
            <v>21</v>
          </cell>
          <cell r="H1281">
            <v>2</v>
          </cell>
          <cell r="I1281">
            <v>18361</v>
          </cell>
          <cell r="J1281">
            <v>705</v>
          </cell>
          <cell r="K1281">
            <v>17656</v>
          </cell>
          <cell r="L1281">
            <v>118</v>
          </cell>
          <cell r="M1281">
            <v>118</v>
          </cell>
          <cell r="N1281">
            <v>0</v>
          </cell>
          <cell r="O1281">
            <v>157348</v>
          </cell>
          <cell r="P1281">
            <v>81498</v>
          </cell>
          <cell r="Q1281">
            <v>676</v>
          </cell>
          <cell r="R1281">
            <v>512</v>
          </cell>
          <cell r="S1281">
            <v>0</v>
          </cell>
          <cell r="T1281">
            <v>0</v>
          </cell>
          <cell r="U1281">
            <v>59880</v>
          </cell>
          <cell r="V1281">
            <v>0</v>
          </cell>
          <cell r="W1281">
            <v>0</v>
          </cell>
          <cell r="X1281">
            <v>0</v>
          </cell>
          <cell r="Y1281">
            <v>0</v>
          </cell>
          <cell r="Z1281">
            <v>239522</v>
          </cell>
          <cell r="AA1281">
            <v>240034</v>
          </cell>
          <cell r="AB1281" t="str">
            <v>EMCZ</v>
          </cell>
          <cell r="AC1281">
            <v>1101</v>
          </cell>
          <cell r="AD1281">
            <v>2</v>
          </cell>
          <cell r="AE1281">
            <v>18361</v>
          </cell>
        </row>
        <row r="1282">
          <cell r="A1282" t="str">
            <v>SML</v>
          </cell>
          <cell r="B1282">
            <v>7</v>
          </cell>
          <cell r="C1282" t="str">
            <v>DMCN</v>
          </cell>
          <cell r="D1282">
            <v>73</v>
          </cell>
          <cell r="E1282">
            <v>5</v>
          </cell>
          <cell r="F1282" t="str">
            <v>A4</v>
          </cell>
          <cell r="G1282">
            <v>20</v>
          </cell>
          <cell r="H1282">
            <v>37</v>
          </cell>
          <cell r="I1282">
            <v>665756</v>
          </cell>
          <cell r="J1282">
            <v>0</v>
          </cell>
          <cell r="K1282">
            <v>0</v>
          </cell>
          <cell r="L1282">
            <v>3777</v>
          </cell>
          <cell r="M1282">
            <v>0</v>
          </cell>
          <cell r="N1282">
            <v>0</v>
          </cell>
          <cell r="O1282">
            <v>6447955</v>
          </cell>
          <cell r="P1282">
            <v>2519797</v>
          </cell>
          <cell r="Q1282">
            <v>206404</v>
          </cell>
          <cell r="R1282">
            <v>36984</v>
          </cell>
          <cell r="S1282">
            <v>0</v>
          </cell>
          <cell r="T1282">
            <v>154888</v>
          </cell>
          <cell r="U1282">
            <v>1039391</v>
          </cell>
          <cell r="V1282">
            <v>0</v>
          </cell>
          <cell r="W1282">
            <v>90594</v>
          </cell>
          <cell r="X1282">
            <v>0</v>
          </cell>
          <cell r="Y1282">
            <v>0</v>
          </cell>
          <cell r="Z1282">
            <v>9264750</v>
          </cell>
          <cell r="AA1282">
            <v>9456622</v>
          </cell>
          <cell r="AB1282" t="str">
            <v>EMCZ</v>
          </cell>
          <cell r="AC1282">
            <v>1101</v>
          </cell>
          <cell r="AD1282">
            <v>2</v>
          </cell>
          <cell r="AE1282">
            <v>665756</v>
          </cell>
        </row>
        <row r="1283">
          <cell r="A1283" t="str">
            <v>SML</v>
          </cell>
          <cell r="B1283">
            <v>7</v>
          </cell>
          <cell r="C1283" t="str">
            <v>DMCN</v>
          </cell>
          <cell r="D1283">
            <v>73</v>
          </cell>
          <cell r="E1283">
            <v>5</v>
          </cell>
          <cell r="F1283" t="str">
            <v xml:space="preserve">B </v>
          </cell>
          <cell r="G1283">
            <v>0</v>
          </cell>
          <cell r="H1283">
            <v>112</v>
          </cell>
          <cell r="I1283">
            <v>185655</v>
          </cell>
          <cell r="J1283">
            <v>0</v>
          </cell>
          <cell r="K1283">
            <v>0</v>
          </cell>
          <cell r="L1283">
            <v>0</v>
          </cell>
          <cell r="M1283">
            <v>0</v>
          </cell>
          <cell r="N1283">
            <v>0</v>
          </cell>
          <cell r="O1283">
            <v>3510646</v>
          </cell>
          <cell r="P1283">
            <v>0</v>
          </cell>
          <cell r="Q1283">
            <v>0</v>
          </cell>
          <cell r="R1283">
            <v>4576</v>
          </cell>
          <cell r="S1283">
            <v>0</v>
          </cell>
          <cell r="T1283">
            <v>0</v>
          </cell>
          <cell r="U1283">
            <v>611841</v>
          </cell>
          <cell r="V1283">
            <v>0</v>
          </cell>
          <cell r="W1283">
            <v>0</v>
          </cell>
          <cell r="X1283">
            <v>0</v>
          </cell>
          <cell r="Y1283">
            <v>0</v>
          </cell>
          <cell r="Z1283">
            <v>3510646</v>
          </cell>
          <cell r="AA1283">
            <v>3515222</v>
          </cell>
          <cell r="AB1283" t="str">
            <v>EMCZ</v>
          </cell>
          <cell r="AC1283">
            <v>1101</v>
          </cell>
          <cell r="AD1283">
            <v>2</v>
          </cell>
          <cell r="AE1283">
            <v>185148</v>
          </cell>
        </row>
        <row r="1284">
          <cell r="A1284" t="str">
            <v>SML</v>
          </cell>
          <cell r="B1284">
            <v>7</v>
          </cell>
          <cell r="C1284" t="str">
            <v>DMCN</v>
          </cell>
          <cell r="D1284">
            <v>73</v>
          </cell>
          <cell r="E1284">
            <v>7</v>
          </cell>
          <cell r="F1284" t="str">
            <v>A4</v>
          </cell>
          <cell r="G1284">
            <v>20</v>
          </cell>
          <cell r="H1284">
            <v>3</v>
          </cell>
          <cell r="I1284">
            <v>12462</v>
          </cell>
          <cell r="J1284">
            <v>0</v>
          </cell>
          <cell r="K1284">
            <v>0</v>
          </cell>
          <cell r="L1284">
            <v>135</v>
          </cell>
          <cell r="M1284">
            <v>0</v>
          </cell>
          <cell r="N1284">
            <v>0</v>
          </cell>
          <cell r="O1284">
            <v>121546</v>
          </cell>
          <cell r="P1284">
            <v>89640</v>
          </cell>
          <cell r="Q1284">
            <v>4828</v>
          </cell>
          <cell r="R1284">
            <v>0</v>
          </cell>
          <cell r="S1284">
            <v>0</v>
          </cell>
          <cell r="T1284">
            <v>0</v>
          </cell>
          <cell r="U1284">
            <v>54336</v>
          </cell>
          <cell r="V1284">
            <v>0</v>
          </cell>
          <cell r="W1284">
            <v>1328</v>
          </cell>
          <cell r="X1284">
            <v>0</v>
          </cell>
          <cell r="Y1284">
            <v>0</v>
          </cell>
          <cell r="Z1284">
            <v>217342</v>
          </cell>
          <cell r="AA1284">
            <v>217342</v>
          </cell>
          <cell r="AB1284" t="str">
            <v>EMCZ</v>
          </cell>
          <cell r="AC1284">
            <v>1101</v>
          </cell>
          <cell r="AD1284">
            <v>2</v>
          </cell>
          <cell r="AE1284">
            <v>12462</v>
          </cell>
        </row>
        <row r="1285">
          <cell r="A1285" t="str">
            <v>SML</v>
          </cell>
          <cell r="B1285">
            <v>7</v>
          </cell>
          <cell r="C1285" t="str">
            <v>DMCN</v>
          </cell>
          <cell r="D1285">
            <v>73</v>
          </cell>
          <cell r="E1285">
            <v>7</v>
          </cell>
          <cell r="F1285" t="str">
            <v xml:space="preserve">B </v>
          </cell>
          <cell r="G1285">
            <v>0</v>
          </cell>
          <cell r="H1285">
            <v>4</v>
          </cell>
          <cell r="I1285">
            <v>3787</v>
          </cell>
          <cell r="J1285">
            <v>0</v>
          </cell>
          <cell r="K1285">
            <v>0</v>
          </cell>
          <cell r="L1285">
            <v>0</v>
          </cell>
          <cell r="M1285">
            <v>0</v>
          </cell>
          <cell r="N1285">
            <v>0</v>
          </cell>
          <cell r="O1285">
            <v>67009</v>
          </cell>
          <cell r="P1285">
            <v>0</v>
          </cell>
          <cell r="Q1285">
            <v>0</v>
          </cell>
          <cell r="R1285">
            <v>0</v>
          </cell>
          <cell r="S1285">
            <v>0</v>
          </cell>
          <cell r="T1285">
            <v>0</v>
          </cell>
          <cell r="U1285">
            <v>16752</v>
          </cell>
          <cell r="V1285">
            <v>0</v>
          </cell>
          <cell r="W1285">
            <v>0</v>
          </cell>
          <cell r="X1285">
            <v>0</v>
          </cell>
          <cell r="Y1285">
            <v>0</v>
          </cell>
          <cell r="Z1285">
            <v>67009</v>
          </cell>
          <cell r="AA1285">
            <v>67009</v>
          </cell>
          <cell r="AB1285" t="str">
            <v>EMCZ</v>
          </cell>
          <cell r="AC1285">
            <v>1101</v>
          </cell>
          <cell r="AD1285">
            <v>2</v>
          </cell>
          <cell r="AE1285">
            <v>3687</v>
          </cell>
        </row>
        <row r="1286">
          <cell r="A1286" t="str">
            <v>SML</v>
          </cell>
          <cell r="B1286">
            <v>7</v>
          </cell>
          <cell r="C1286" t="str">
            <v>DMCN</v>
          </cell>
          <cell r="D1286">
            <v>73</v>
          </cell>
          <cell r="E1286">
            <v>8</v>
          </cell>
          <cell r="F1286" t="str">
            <v xml:space="preserve">B </v>
          </cell>
          <cell r="G1286">
            <v>0</v>
          </cell>
          <cell r="H1286">
            <v>2</v>
          </cell>
          <cell r="I1286">
            <v>1708</v>
          </cell>
          <cell r="J1286">
            <v>0</v>
          </cell>
          <cell r="K1286">
            <v>0</v>
          </cell>
          <cell r="L1286">
            <v>0</v>
          </cell>
          <cell r="M1286">
            <v>0</v>
          </cell>
          <cell r="N1286">
            <v>0</v>
          </cell>
          <cell r="O1286">
            <v>35557</v>
          </cell>
          <cell r="P1286">
            <v>0</v>
          </cell>
          <cell r="Q1286">
            <v>0</v>
          </cell>
          <cell r="R1286">
            <v>0</v>
          </cell>
          <cell r="S1286">
            <v>0</v>
          </cell>
          <cell r="T1286">
            <v>0</v>
          </cell>
          <cell r="U1286">
            <v>8889</v>
          </cell>
          <cell r="V1286">
            <v>0</v>
          </cell>
          <cell r="W1286">
            <v>0</v>
          </cell>
          <cell r="X1286">
            <v>0</v>
          </cell>
          <cell r="Y1286">
            <v>0</v>
          </cell>
          <cell r="Z1286">
            <v>35557</v>
          </cell>
          <cell r="AA1286">
            <v>35557</v>
          </cell>
          <cell r="AB1286" t="str">
            <v>EMCZ</v>
          </cell>
          <cell r="AC1286">
            <v>1101</v>
          </cell>
          <cell r="AD1286">
            <v>2</v>
          </cell>
          <cell r="AE1286">
            <v>1616</v>
          </cell>
        </row>
        <row r="1287">
          <cell r="A1287" t="str">
            <v>SML</v>
          </cell>
          <cell r="B1287">
            <v>7</v>
          </cell>
          <cell r="C1287" t="str">
            <v>DMCN</v>
          </cell>
          <cell r="D1287">
            <v>74</v>
          </cell>
          <cell r="E1287">
            <v>1</v>
          </cell>
          <cell r="F1287" t="str">
            <v xml:space="preserve">B </v>
          </cell>
          <cell r="G1287">
            <v>1</v>
          </cell>
          <cell r="H1287">
            <v>3</v>
          </cell>
          <cell r="I1287">
            <v>53</v>
          </cell>
          <cell r="J1287">
            <v>0</v>
          </cell>
          <cell r="K1287">
            <v>0</v>
          </cell>
          <cell r="L1287">
            <v>0</v>
          </cell>
          <cell r="M1287">
            <v>0</v>
          </cell>
          <cell r="N1287">
            <v>0</v>
          </cell>
          <cell r="O1287">
            <v>854</v>
          </cell>
          <cell r="P1287">
            <v>0</v>
          </cell>
          <cell r="Q1287">
            <v>0</v>
          </cell>
          <cell r="R1287">
            <v>104</v>
          </cell>
          <cell r="S1287">
            <v>0</v>
          </cell>
          <cell r="T1287">
            <v>110</v>
          </cell>
          <cell r="U1287">
            <v>0</v>
          </cell>
          <cell r="V1287">
            <v>0</v>
          </cell>
          <cell r="W1287">
            <v>0</v>
          </cell>
          <cell r="X1287">
            <v>0</v>
          </cell>
          <cell r="Y1287">
            <v>0</v>
          </cell>
          <cell r="Z1287">
            <v>854</v>
          </cell>
          <cell r="AA1287">
            <v>1068</v>
          </cell>
          <cell r="AB1287" t="str">
            <v>ERFN</v>
          </cell>
          <cell r="AC1287">
            <v>1101</v>
          </cell>
          <cell r="AD1287">
            <v>2</v>
          </cell>
          <cell r="AE1287">
            <v>23</v>
          </cell>
        </row>
        <row r="1288">
          <cell r="A1288" t="str">
            <v>SML</v>
          </cell>
          <cell r="B1288">
            <v>7</v>
          </cell>
          <cell r="C1288" t="str">
            <v>DMCN</v>
          </cell>
          <cell r="D1288">
            <v>74</v>
          </cell>
          <cell r="E1288">
            <v>1</v>
          </cell>
          <cell r="F1288" t="str">
            <v xml:space="preserve">B </v>
          </cell>
          <cell r="G1288">
            <v>2</v>
          </cell>
          <cell r="H1288">
            <v>4</v>
          </cell>
          <cell r="I1288">
            <v>153</v>
          </cell>
          <cell r="J1288">
            <v>0</v>
          </cell>
          <cell r="K1288">
            <v>0</v>
          </cell>
          <cell r="L1288">
            <v>0</v>
          </cell>
          <cell r="M1288">
            <v>0</v>
          </cell>
          <cell r="N1288">
            <v>0</v>
          </cell>
          <cell r="O1288">
            <v>2463</v>
          </cell>
          <cell r="P1288">
            <v>0</v>
          </cell>
          <cell r="Q1288">
            <v>0</v>
          </cell>
          <cell r="R1288">
            <v>0</v>
          </cell>
          <cell r="S1288">
            <v>0</v>
          </cell>
          <cell r="T1288">
            <v>0</v>
          </cell>
          <cell r="U1288">
            <v>0</v>
          </cell>
          <cell r="V1288">
            <v>0</v>
          </cell>
          <cell r="W1288">
            <v>0</v>
          </cell>
          <cell r="X1288">
            <v>0</v>
          </cell>
          <cell r="Y1288">
            <v>0</v>
          </cell>
          <cell r="Z1288">
            <v>2463</v>
          </cell>
          <cell r="AA1288">
            <v>2463</v>
          </cell>
          <cell r="AB1288" t="str">
            <v>ERFN</v>
          </cell>
          <cell r="AC1288">
            <v>1101</v>
          </cell>
          <cell r="AD1288">
            <v>2</v>
          </cell>
          <cell r="AE1288">
            <v>153</v>
          </cell>
        </row>
        <row r="1289">
          <cell r="A1289" t="str">
            <v>SML</v>
          </cell>
          <cell r="B1289">
            <v>7</v>
          </cell>
          <cell r="C1289" t="str">
            <v>DMCN</v>
          </cell>
          <cell r="D1289">
            <v>74</v>
          </cell>
          <cell r="E1289">
            <v>1</v>
          </cell>
          <cell r="F1289" t="str">
            <v xml:space="preserve">B </v>
          </cell>
          <cell r="G1289">
            <v>3</v>
          </cell>
          <cell r="H1289">
            <v>17</v>
          </cell>
          <cell r="I1289">
            <v>1338</v>
          </cell>
          <cell r="J1289">
            <v>0</v>
          </cell>
          <cell r="K1289">
            <v>0</v>
          </cell>
          <cell r="L1289">
            <v>0</v>
          </cell>
          <cell r="M1289">
            <v>0</v>
          </cell>
          <cell r="N1289">
            <v>0</v>
          </cell>
          <cell r="O1289">
            <v>21536</v>
          </cell>
          <cell r="P1289">
            <v>0</v>
          </cell>
          <cell r="Q1289">
            <v>0</v>
          </cell>
          <cell r="R1289">
            <v>225</v>
          </cell>
          <cell r="S1289">
            <v>0</v>
          </cell>
          <cell r="T1289">
            <v>2500</v>
          </cell>
          <cell r="U1289">
            <v>0</v>
          </cell>
          <cell r="V1289">
            <v>0</v>
          </cell>
          <cell r="W1289">
            <v>0</v>
          </cell>
          <cell r="X1289">
            <v>0</v>
          </cell>
          <cell r="Y1289">
            <v>0</v>
          </cell>
          <cell r="Z1289">
            <v>21536</v>
          </cell>
          <cell r="AA1289">
            <v>24261</v>
          </cell>
          <cell r="AB1289" t="str">
            <v>ERFN</v>
          </cell>
          <cell r="AC1289">
            <v>1101</v>
          </cell>
          <cell r="AD1289">
            <v>2</v>
          </cell>
          <cell r="AE1289">
            <v>1338</v>
          </cell>
        </row>
        <row r="1290">
          <cell r="A1290" t="str">
            <v>SML</v>
          </cell>
          <cell r="B1290">
            <v>7</v>
          </cell>
          <cell r="C1290" t="str">
            <v>DMCN</v>
          </cell>
          <cell r="D1290">
            <v>74</v>
          </cell>
          <cell r="E1290">
            <v>1</v>
          </cell>
          <cell r="F1290" t="str">
            <v xml:space="preserve">B </v>
          </cell>
          <cell r="G1290">
            <v>4</v>
          </cell>
          <cell r="H1290">
            <v>36</v>
          </cell>
          <cell r="I1290">
            <v>4747</v>
          </cell>
          <cell r="J1290">
            <v>0</v>
          </cell>
          <cell r="K1290">
            <v>0</v>
          </cell>
          <cell r="L1290">
            <v>0</v>
          </cell>
          <cell r="M1290">
            <v>0</v>
          </cell>
          <cell r="N1290">
            <v>0</v>
          </cell>
          <cell r="O1290">
            <v>92079</v>
          </cell>
          <cell r="P1290">
            <v>0</v>
          </cell>
          <cell r="Q1290">
            <v>0</v>
          </cell>
          <cell r="R1290">
            <v>1405</v>
          </cell>
          <cell r="S1290">
            <v>0</v>
          </cell>
          <cell r="T1290">
            <v>2160</v>
          </cell>
          <cell r="U1290">
            <v>15655</v>
          </cell>
          <cell r="V1290">
            <v>0</v>
          </cell>
          <cell r="W1290">
            <v>0</v>
          </cell>
          <cell r="X1290">
            <v>0</v>
          </cell>
          <cell r="Y1290">
            <v>0</v>
          </cell>
          <cell r="Z1290">
            <v>92079</v>
          </cell>
          <cell r="AA1290">
            <v>95644</v>
          </cell>
          <cell r="AB1290" t="str">
            <v>ERFN</v>
          </cell>
          <cell r="AC1290">
            <v>1101</v>
          </cell>
          <cell r="AD1290">
            <v>2</v>
          </cell>
          <cell r="AE1290">
            <v>4747</v>
          </cell>
        </row>
        <row r="1291">
          <cell r="A1291" t="str">
            <v>SML</v>
          </cell>
          <cell r="B1291">
            <v>7</v>
          </cell>
          <cell r="C1291" t="str">
            <v>DMCN</v>
          </cell>
          <cell r="D1291">
            <v>74</v>
          </cell>
          <cell r="E1291">
            <v>1</v>
          </cell>
          <cell r="F1291" t="str">
            <v xml:space="preserve">B </v>
          </cell>
          <cell r="G1291">
            <v>5</v>
          </cell>
          <cell r="H1291">
            <v>50</v>
          </cell>
          <cell r="I1291">
            <v>8703</v>
          </cell>
          <cell r="J1291">
            <v>0</v>
          </cell>
          <cell r="K1291">
            <v>0</v>
          </cell>
          <cell r="L1291">
            <v>0</v>
          </cell>
          <cell r="M1291">
            <v>0</v>
          </cell>
          <cell r="N1291">
            <v>0</v>
          </cell>
          <cell r="O1291">
            <v>168796</v>
          </cell>
          <cell r="P1291">
            <v>0</v>
          </cell>
          <cell r="Q1291">
            <v>0</v>
          </cell>
          <cell r="R1291">
            <v>1952</v>
          </cell>
          <cell r="S1291">
            <v>0</v>
          </cell>
          <cell r="T1291">
            <v>6720</v>
          </cell>
          <cell r="U1291">
            <v>28696</v>
          </cell>
          <cell r="V1291">
            <v>0</v>
          </cell>
          <cell r="W1291">
            <v>0</v>
          </cell>
          <cell r="X1291">
            <v>0</v>
          </cell>
          <cell r="Y1291">
            <v>0</v>
          </cell>
          <cell r="Z1291">
            <v>168796</v>
          </cell>
          <cell r="AA1291">
            <v>177468</v>
          </cell>
          <cell r="AB1291" t="str">
            <v>ERFN</v>
          </cell>
          <cell r="AC1291">
            <v>1101</v>
          </cell>
          <cell r="AD1291">
            <v>2</v>
          </cell>
          <cell r="AE1291">
            <v>8703</v>
          </cell>
        </row>
        <row r="1292">
          <cell r="A1292" t="str">
            <v>SML</v>
          </cell>
          <cell r="B1292">
            <v>7</v>
          </cell>
          <cell r="C1292" t="str">
            <v>DMCN</v>
          </cell>
          <cell r="D1292">
            <v>74</v>
          </cell>
          <cell r="E1292">
            <v>1</v>
          </cell>
          <cell r="F1292" t="str">
            <v xml:space="preserve">B </v>
          </cell>
          <cell r="G1292">
            <v>6</v>
          </cell>
          <cell r="H1292">
            <v>69</v>
          </cell>
          <cell r="I1292">
            <v>16744</v>
          </cell>
          <cell r="J1292">
            <v>0</v>
          </cell>
          <cell r="K1292">
            <v>0</v>
          </cell>
          <cell r="L1292">
            <v>0</v>
          </cell>
          <cell r="M1292">
            <v>0</v>
          </cell>
          <cell r="N1292">
            <v>0</v>
          </cell>
          <cell r="O1292">
            <v>324776</v>
          </cell>
          <cell r="P1292">
            <v>0</v>
          </cell>
          <cell r="Q1292">
            <v>0</v>
          </cell>
          <cell r="R1292">
            <v>2488</v>
          </cell>
          <cell r="S1292">
            <v>0</v>
          </cell>
          <cell r="T1292">
            <v>14610</v>
          </cell>
          <cell r="U1292">
            <v>55209</v>
          </cell>
          <cell r="V1292">
            <v>0</v>
          </cell>
          <cell r="W1292">
            <v>0</v>
          </cell>
          <cell r="X1292">
            <v>0</v>
          </cell>
          <cell r="Y1292">
            <v>0</v>
          </cell>
          <cell r="Z1292">
            <v>324776</v>
          </cell>
          <cell r="AA1292">
            <v>341874</v>
          </cell>
          <cell r="AB1292" t="str">
            <v>ERFN</v>
          </cell>
          <cell r="AC1292">
            <v>1101</v>
          </cell>
          <cell r="AD1292">
            <v>2</v>
          </cell>
          <cell r="AE1292">
            <v>16744</v>
          </cell>
        </row>
        <row r="1293">
          <cell r="A1293" t="str">
            <v>SML</v>
          </cell>
          <cell r="B1293">
            <v>7</v>
          </cell>
          <cell r="C1293" t="str">
            <v>DMCN</v>
          </cell>
          <cell r="D1293">
            <v>74</v>
          </cell>
          <cell r="E1293">
            <v>1</v>
          </cell>
          <cell r="F1293" t="str">
            <v xml:space="preserve">B </v>
          </cell>
          <cell r="G1293">
            <v>7</v>
          </cell>
          <cell r="H1293">
            <v>31</v>
          </cell>
          <cell r="I1293">
            <v>10705</v>
          </cell>
          <cell r="J1293">
            <v>0</v>
          </cell>
          <cell r="K1293">
            <v>0</v>
          </cell>
          <cell r="L1293">
            <v>0</v>
          </cell>
          <cell r="M1293">
            <v>0</v>
          </cell>
          <cell r="N1293">
            <v>0</v>
          </cell>
          <cell r="O1293">
            <v>215438</v>
          </cell>
          <cell r="P1293">
            <v>0</v>
          </cell>
          <cell r="Q1293">
            <v>0</v>
          </cell>
          <cell r="R1293">
            <v>1917</v>
          </cell>
          <cell r="S1293">
            <v>0</v>
          </cell>
          <cell r="T1293">
            <v>14500</v>
          </cell>
          <cell r="U1293">
            <v>43093</v>
          </cell>
          <cell r="V1293">
            <v>0</v>
          </cell>
          <cell r="W1293">
            <v>0</v>
          </cell>
          <cell r="X1293">
            <v>0</v>
          </cell>
          <cell r="Y1293">
            <v>0</v>
          </cell>
          <cell r="Z1293">
            <v>215438</v>
          </cell>
          <cell r="AA1293">
            <v>231855</v>
          </cell>
          <cell r="AB1293" t="str">
            <v>ERFN</v>
          </cell>
          <cell r="AC1293">
            <v>1101</v>
          </cell>
          <cell r="AD1293">
            <v>2</v>
          </cell>
          <cell r="AE1293">
            <v>10705</v>
          </cell>
        </row>
        <row r="1294">
          <cell r="A1294" t="str">
            <v>SML</v>
          </cell>
          <cell r="B1294">
            <v>7</v>
          </cell>
          <cell r="C1294" t="str">
            <v>DMCN</v>
          </cell>
          <cell r="D1294">
            <v>74</v>
          </cell>
          <cell r="E1294">
            <v>1</v>
          </cell>
          <cell r="F1294" t="str">
            <v xml:space="preserve">B </v>
          </cell>
          <cell r="G1294">
            <v>8</v>
          </cell>
          <cell r="H1294">
            <v>28</v>
          </cell>
          <cell r="I1294">
            <v>12528</v>
          </cell>
          <cell r="J1294">
            <v>0</v>
          </cell>
          <cell r="K1294">
            <v>0</v>
          </cell>
          <cell r="L1294">
            <v>0</v>
          </cell>
          <cell r="M1294">
            <v>0</v>
          </cell>
          <cell r="N1294">
            <v>0</v>
          </cell>
          <cell r="O1294">
            <v>252100</v>
          </cell>
          <cell r="P1294">
            <v>0</v>
          </cell>
          <cell r="Q1294">
            <v>0</v>
          </cell>
          <cell r="R1294">
            <v>2617</v>
          </cell>
          <cell r="S1294">
            <v>0</v>
          </cell>
          <cell r="T1294">
            <v>7000</v>
          </cell>
          <cell r="U1294">
            <v>50419</v>
          </cell>
          <cell r="V1294">
            <v>0</v>
          </cell>
          <cell r="W1294">
            <v>0</v>
          </cell>
          <cell r="X1294">
            <v>0</v>
          </cell>
          <cell r="Y1294">
            <v>0</v>
          </cell>
          <cell r="Z1294">
            <v>252100</v>
          </cell>
          <cell r="AA1294">
            <v>261717</v>
          </cell>
          <cell r="AB1294" t="str">
            <v>ERFN</v>
          </cell>
          <cell r="AC1294">
            <v>1101</v>
          </cell>
          <cell r="AD1294">
            <v>2</v>
          </cell>
          <cell r="AE1294">
            <v>12528</v>
          </cell>
        </row>
        <row r="1295">
          <cell r="A1295" t="str">
            <v>SML</v>
          </cell>
          <cell r="B1295">
            <v>7</v>
          </cell>
          <cell r="C1295" t="str">
            <v>DMCN</v>
          </cell>
          <cell r="D1295">
            <v>74</v>
          </cell>
          <cell r="E1295">
            <v>1</v>
          </cell>
          <cell r="F1295" t="str">
            <v xml:space="preserve">B </v>
          </cell>
          <cell r="G1295">
            <v>9</v>
          </cell>
          <cell r="H1295">
            <v>21</v>
          </cell>
          <cell r="I1295">
            <v>14235</v>
          </cell>
          <cell r="J1295">
            <v>0</v>
          </cell>
          <cell r="K1295">
            <v>0</v>
          </cell>
          <cell r="L1295">
            <v>0</v>
          </cell>
          <cell r="M1295">
            <v>0</v>
          </cell>
          <cell r="N1295">
            <v>0</v>
          </cell>
          <cell r="O1295">
            <v>305527</v>
          </cell>
          <cell r="P1295">
            <v>0</v>
          </cell>
          <cell r="Q1295">
            <v>0</v>
          </cell>
          <cell r="R1295">
            <v>2587</v>
          </cell>
          <cell r="S1295">
            <v>0</v>
          </cell>
          <cell r="T1295">
            <v>8700</v>
          </cell>
          <cell r="U1295">
            <v>76383</v>
          </cell>
          <cell r="V1295">
            <v>0</v>
          </cell>
          <cell r="W1295">
            <v>0</v>
          </cell>
          <cell r="X1295">
            <v>0</v>
          </cell>
          <cell r="Y1295">
            <v>0</v>
          </cell>
          <cell r="Z1295">
            <v>305527</v>
          </cell>
          <cell r="AA1295">
            <v>316814</v>
          </cell>
          <cell r="AB1295" t="str">
            <v>ERFN</v>
          </cell>
          <cell r="AC1295">
            <v>1101</v>
          </cell>
          <cell r="AD1295">
            <v>2</v>
          </cell>
          <cell r="AE1295">
            <v>14235</v>
          </cell>
        </row>
        <row r="1296">
          <cell r="A1296" t="str">
            <v>SML</v>
          </cell>
          <cell r="B1296">
            <v>7</v>
          </cell>
          <cell r="C1296" t="str">
            <v>DMCN</v>
          </cell>
          <cell r="D1296">
            <v>74</v>
          </cell>
          <cell r="E1296">
            <v>1</v>
          </cell>
          <cell r="F1296" t="str">
            <v xml:space="preserve">B </v>
          </cell>
          <cell r="G1296">
            <v>10</v>
          </cell>
          <cell r="H1296">
            <v>5</v>
          </cell>
          <cell r="I1296">
            <v>6816</v>
          </cell>
          <cell r="J1296">
            <v>0</v>
          </cell>
          <cell r="K1296">
            <v>0</v>
          </cell>
          <cell r="L1296">
            <v>0</v>
          </cell>
          <cell r="M1296">
            <v>0</v>
          </cell>
          <cell r="N1296">
            <v>0</v>
          </cell>
          <cell r="O1296">
            <v>146281</v>
          </cell>
          <cell r="P1296">
            <v>0</v>
          </cell>
          <cell r="Q1296">
            <v>0</v>
          </cell>
          <cell r="R1296">
            <v>1168</v>
          </cell>
          <cell r="S1296">
            <v>0</v>
          </cell>
          <cell r="T1296">
            <v>3000</v>
          </cell>
          <cell r="U1296">
            <v>36570</v>
          </cell>
          <cell r="V1296">
            <v>0</v>
          </cell>
          <cell r="W1296">
            <v>0</v>
          </cell>
          <cell r="X1296">
            <v>0</v>
          </cell>
          <cell r="Y1296">
            <v>0</v>
          </cell>
          <cell r="Z1296">
            <v>146281</v>
          </cell>
          <cell r="AA1296">
            <v>150449</v>
          </cell>
          <cell r="AB1296" t="str">
            <v>ERFN</v>
          </cell>
          <cell r="AC1296">
            <v>1101</v>
          </cell>
          <cell r="AD1296">
            <v>2</v>
          </cell>
          <cell r="AE1296">
            <v>6816</v>
          </cell>
        </row>
        <row r="1297">
          <cell r="A1297" t="str">
            <v>SML</v>
          </cell>
          <cell r="B1297">
            <v>7</v>
          </cell>
          <cell r="C1297" t="str">
            <v>DMCN</v>
          </cell>
          <cell r="D1297">
            <v>74</v>
          </cell>
          <cell r="E1297">
            <v>1</v>
          </cell>
          <cell r="F1297" t="str">
            <v xml:space="preserve">B </v>
          </cell>
          <cell r="G1297">
            <v>11</v>
          </cell>
          <cell r="H1297">
            <v>7</v>
          </cell>
          <cell r="I1297">
            <v>163</v>
          </cell>
          <cell r="J1297">
            <v>0</v>
          </cell>
          <cell r="K1297">
            <v>0</v>
          </cell>
          <cell r="L1297">
            <v>0</v>
          </cell>
          <cell r="M1297">
            <v>0</v>
          </cell>
          <cell r="N1297">
            <v>0</v>
          </cell>
          <cell r="O1297">
            <v>919</v>
          </cell>
          <cell r="P1297">
            <v>0</v>
          </cell>
          <cell r="Q1297">
            <v>0</v>
          </cell>
          <cell r="R1297">
            <v>92</v>
          </cell>
          <cell r="S1297">
            <v>0</v>
          </cell>
          <cell r="T1297">
            <v>330</v>
          </cell>
          <cell r="U1297">
            <v>0</v>
          </cell>
          <cell r="V1297">
            <v>0</v>
          </cell>
          <cell r="W1297">
            <v>0</v>
          </cell>
          <cell r="X1297">
            <v>0</v>
          </cell>
          <cell r="Y1297">
            <v>0</v>
          </cell>
          <cell r="Z1297">
            <v>919</v>
          </cell>
          <cell r="AA1297">
            <v>1341</v>
          </cell>
          <cell r="AB1297" t="str">
            <v>ERFN</v>
          </cell>
          <cell r="AC1297">
            <v>1101</v>
          </cell>
          <cell r="AD1297">
            <v>2</v>
          </cell>
          <cell r="AE1297">
            <v>13</v>
          </cell>
        </row>
        <row r="1298">
          <cell r="A1298" t="str">
            <v>SML</v>
          </cell>
          <cell r="B1298">
            <v>7</v>
          </cell>
          <cell r="C1298" t="str">
            <v>DMCN</v>
          </cell>
          <cell r="D1298">
            <v>74</v>
          </cell>
          <cell r="E1298">
            <v>1</v>
          </cell>
          <cell r="F1298" t="str">
            <v xml:space="preserve">B </v>
          </cell>
          <cell r="G1298">
            <v>12</v>
          </cell>
          <cell r="H1298">
            <v>13</v>
          </cell>
          <cell r="I1298">
            <v>978</v>
          </cell>
          <cell r="J1298">
            <v>0</v>
          </cell>
          <cell r="K1298">
            <v>0</v>
          </cell>
          <cell r="L1298">
            <v>0</v>
          </cell>
          <cell r="M1298">
            <v>0</v>
          </cell>
          <cell r="N1298">
            <v>0</v>
          </cell>
          <cell r="O1298">
            <v>7876</v>
          </cell>
          <cell r="P1298">
            <v>0</v>
          </cell>
          <cell r="Q1298">
            <v>0</v>
          </cell>
          <cell r="R1298">
            <v>14</v>
          </cell>
          <cell r="S1298">
            <v>0</v>
          </cell>
          <cell r="T1298">
            <v>0</v>
          </cell>
          <cell r="U1298">
            <v>0</v>
          </cell>
          <cell r="V1298">
            <v>0</v>
          </cell>
          <cell r="W1298">
            <v>0</v>
          </cell>
          <cell r="X1298">
            <v>0</v>
          </cell>
          <cell r="Y1298">
            <v>0</v>
          </cell>
          <cell r="Z1298">
            <v>7876</v>
          </cell>
          <cell r="AA1298">
            <v>7890</v>
          </cell>
          <cell r="AB1298" t="str">
            <v>ERFN</v>
          </cell>
          <cell r="AC1298">
            <v>1101</v>
          </cell>
          <cell r="AD1298">
            <v>2</v>
          </cell>
          <cell r="AE1298">
            <v>978</v>
          </cell>
        </row>
        <row r="1299">
          <cell r="A1299" t="str">
            <v>SML</v>
          </cell>
          <cell r="B1299">
            <v>7</v>
          </cell>
          <cell r="C1299" t="str">
            <v>DMCN</v>
          </cell>
          <cell r="D1299">
            <v>74</v>
          </cell>
          <cell r="E1299">
            <v>1</v>
          </cell>
          <cell r="F1299" t="str">
            <v xml:space="preserve">B </v>
          </cell>
          <cell r="G1299">
            <v>13</v>
          </cell>
          <cell r="H1299">
            <v>16</v>
          </cell>
          <cell r="I1299">
            <v>1899</v>
          </cell>
          <cell r="J1299">
            <v>0</v>
          </cell>
          <cell r="K1299">
            <v>0</v>
          </cell>
          <cell r="L1299">
            <v>0</v>
          </cell>
          <cell r="M1299">
            <v>0</v>
          </cell>
          <cell r="N1299">
            <v>0</v>
          </cell>
          <cell r="O1299">
            <v>27325</v>
          </cell>
          <cell r="P1299">
            <v>0</v>
          </cell>
          <cell r="Q1299">
            <v>0</v>
          </cell>
          <cell r="R1299">
            <v>234</v>
          </cell>
          <cell r="S1299">
            <v>0</v>
          </cell>
          <cell r="T1299">
            <v>1000</v>
          </cell>
          <cell r="U1299">
            <v>4644</v>
          </cell>
          <cell r="V1299">
            <v>0</v>
          </cell>
          <cell r="W1299">
            <v>0</v>
          </cell>
          <cell r="X1299">
            <v>0</v>
          </cell>
          <cell r="Y1299">
            <v>0</v>
          </cell>
          <cell r="Z1299">
            <v>27325</v>
          </cell>
          <cell r="AA1299">
            <v>28559</v>
          </cell>
          <cell r="AB1299" t="str">
            <v>ERFN</v>
          </cell>
          <cell r="AC1299">
            <v>1101</v>
          </cell>
          <cell r="AD1299">
            <v>2</v>
          </cell>
          <cell r="AE1299">
            <v>1899</v>
          </cell>
        </row>
        <row r="1300">
          <cell r="A1300" t="str">
            <v>SML</v>
          </cell>
          <cell r="B1300">
            <v>7</v>
          </cell>
          <cell r="C1300" t="str">
            <v>DMCN</v>
          </cell>
          <cell r="D1300">
            <v>74</v>
          </cell>
          <cell r="E1300">
            <v>1</v>
          </cell>
          <cell r="F1300" t="str">
            <v xml:space="preserve">B </v>
          </cell>
          <cell r="G1300">
            <v>14</v>
          </cell>
          <cell r="H1300">
            <v>5</v>
          </cell>
          <cell r="I1300">
            <v>747</v>
          </cell>
          <cell r="J1300">
            <v>0</v>
          </cell>
          <cell r="K1300">
            <v>0</v>
          </cell>
          <cell r="L1300">
            <v>0</v>
          </cell>
          <cell r="M1300">
            <v>0</v>
          </cell>
          <cell r="N1300">
            <v>0</v>
          </cell>
          <cell r="O1300">
            <v>9491</v>
          </cell>
          <cell r="P1300">
            <v>0</v>
          </cell>
          <cell r="Q1300">
            <v>0</v>
          </cell>
          <cell r="R1300">
            <v>91</v>
          </cell>
          <cell r="S1300">
            <v>0</v>
          </cell>
          <cell r="T1300">
            <v>0</v>
          </cell>
          <cell r="U1300">
            <v>1614</v>
          </cell>
          <cell r="V1300">
            <v>0</v>
          </cell>
          <cell r="W1300">
            <v>0</v>
          </cell>
          <cell r="X1300">
            <v>0</v>
          </cell>
          <cell r="Y1300">
            <v>0</v>
          </cell>
          <cell r="Z1300">
            <v>9491</v>
          </cell>
          <cell r="AA1300">
            <v>9582</v>
          </cell>
          <cell r="AB1300" t="str">
            <v>ERFN</v>
          </cell>
          <cell r="AC1300">
            <v>1101</v>
          </cell>
          <cell r="AD1300">
            <v>2</v>
          </cell>
          <cell r="AE1300">
            <v>747</v>
          </cell>
        </row>
        <row r="1301">
          <cell r="A1301" t="str">
            <v>SML</v>
          </cell>
          <cell r="B1301">
            <v>7</v>
          </cell>
          <cell r="C1301" t="str">
            <v>DMCN</v>
          </cell>
          <cell r="D1301">
            <v>74</v>
          </cell>
          <cell r="E1301">
            <v>1</v>
          </cell>
          <cell r="F1301" t="str">
            <v xml:space="preserve">B </v>
          </cell>
          <cell r="G1301">
            <v>15</v>
          </cell>
          <cell r="H1301">
            <v>3</v>
          </cell>
          <cell r="I1301">
            <v>685</v>
          </cell>
          <cell r="J1301">
            <v>0</v>
          </cell>
          <cell r="K1301">
            <v>0</v>
          </cell>
          <cell r="L1301">
            <v>0</v>
          </cell>
          <cell r="M1301">
            <v>0</v>
          </cell>
          <cell r="N1301">
            <v>0</v>
          </cell>
          <cell r="O1301">
            <v>10492</v>
          </cell>
          <cell r="P1301">
            <v>0</v>
          </cell>
          <cell r="Q1301">
            <v>0</v>
          </cell>
          <cell r="R1301">
            <v>136</v>
          </cell>
          <cell r="S1301">
            <v>0</v>
          </cell>
          <cell r="T1301">
            <v>0</v>
          </cell>
          <cell r="U1301">
            <v>1955</v>
          </cell>
          <cell r="V1301">
            <v>0</v>
          </cell>
          <cell r="W1301">
            <v>0</v>
          </cell>
          <cell r="X1301">
            <v>0</v>
          </cell>
          <cell r="Y1301">
            <v>0</v>
          </cell>
          <cell r="Z1301">
            <v>10492</v>
          </cell>
          <cell r="AA1301">
            <v>10628</v>
          </cell>
          <cell r="AB1301" t="str">
            <v>ERFN</v>
          </cell>
          <cell r="AC1301">
            <v>1101</v>
          </cell>
          <cell r="AD1301">
            <v>2</v>
          </cell>
          <cell r="AE1301">
            <v>685</v>
          </cell>
        </row>
        <row r="1302">
          <cell r="A1302" t="str">
            <v>SML</v>
          </cell>
          <cell r="B1302">
            <v>7</v>
          </cell>
          <cell r="C1302" t="str">
            <v>DMCN</v>
          </cell>
          <cell r="D1302">
            <v>74</v>
          </cell>
          <cell r="E1302">
            <v>2</v>
          </cell>
          <cell r="F1302" t="str">
            <v xml:space="preserve">B </v>
          </cell>
          <cell r="G1302">
            <v>0</v>
          </cell>
          <cell r="H1302">
            <v>3</v>
          </cell>
          <cell r="I1302">
            <v>8151</v>
          </cell>
          <cell r="J1302">
            <v>0</v>
          </cell>
          <cell r="K1302">
            <v>0</v>
          </cell>
          <cell r="L1302">
            <v>0</v>
          </cell>
          <cell r="M1302">
            <v>0</v>
          </cell>
          <cell r="N1302">
            <v>0</v>
          </cell>
          <cell r="O1302">
            <v>169692</v>
          </cell>
          <cell r="P1302">
            <v>0</v>
          </cell>
          <cell r="Q1302">
            <v>0</v>
          </cell>
          <cell r="R1302">
            <v>2897</v>
          </cell>
          <cell r="S1302">
            <v>0</v>
          </cell>
          <cell r="T1302">
            <v>0</v>
          </cell>
          <cell r="U1302">
            <v>42423</v>
          </cell>
          <cell r="V1302">
            <v>0</v>
          </cell>
          <cell r="W1302">
            <v>0</v>
          </cell>
          <cell r="X1302">
            <v>0</v>
          </cell>
          <cell r="Y1302">
            <v>0</v>
          </cell>
          <cell r="Z1302">
            <v>169692</v>
          </cell>
          <cell r="AA1302">
            <v>172589</v>
          </cell>
          <cell r="AB1302" t="str">
            <v>ERFN</v>
          </cell>
          <cell r="AC1302">
            <v>1101</v>
          </cell>
          <cell r="AD1302">
            <v>2</v>
          </cell>
          <cell r="AE1302">
            <v>8089</v>
          </cell>
        </row>
        <row r="1303">
          <cell r="A1303" t="str">
            <v>SML</v>
          </cell>
          <cell r="B1303">
            <v>7</v>
          </cell>
          <cell r="C1303" t="str">
            <v>DMCN</v>
          </cell>
          <cell r="D1303">
            <v>74</v>
          </cell>
          <cell r="E1303">
            <v>3</v>
          </cell>
          <cell r="F1303" t="str">
            <v xml:space="preserve">B </v>
          </cell>
          <cell r="G1303">
            <v>0</v>
          </cell>
          <cell r="H1303">
            <v>201</v>
          </cell>
          <cell r="I1303">
            <v>240726</v>
          </cell>
          <cell r="J1303">
            <v>0</v>
          </cell>
          <cell r="K1303">
            <v>0</v>
          </cell>
          <cell r="L1303">
            <v>0</v>
          </cell>
          <cell r="M1303">
            <v>0</v>
          </cell>
          <cell r="N1303">
            <v>0</v>
          </cell>
          <cell r="O1303">
            <v>5011589</v>
          </cell>
          <cell r="P1303">
            <v>0</v>
          </cell>
          <cell r="Q1303">
            <v>0</v>
          </cell>
          <cell r="R1303">
            <v>36725</v>
          </cell>
          <cell r="S1303">
            <v>0</v>
          </cell>
          <cell r="T1303">
            <v>182649</v>
          </cell>
          <cell r="U1303">
            <v>1252896</v>
          </cell>
          <cell r="V1303">
            <v>0</v>
          </cell>
          <cell r="W1303">
            <v>0</v>
          </cell>
          <cell r="X1303">
            <v>0</v>
          </cell>
          <cell r="Y1303">
            <v>0</v>
          </cell>
          <cell r="Z1303">
            <v>5011589</v>
          </cell>
          <cell r="AA1303">
            <v>5230963</v>
          </cell>
          <cell r="AB1303" t="str">
            <v>ERFN</v>
          </cell>
          <cell r="AC1303">
            <v>1101</v>
          </cell>
          <cell r="AD1303">
            <v>2</v>
          </cell>
          <cell r="AE1303">
            <v>240335</v>
          </cell>
        </row>
        <row r="1304">
          <cell r="A1304" t="str">
            <v>SML</v>
          </cell>
          <cell r="B1304">
            <v>7</v>
          </cell>
          <cell r="C1304" t="str">
            <v>DMCN</v>
          </cell>
          <cell r="D1304">
            <v>74</v>
          </cell>
          <cell r="E1304">
            <v>4</v>
          </cell>
          <cell r="F1304" t="str">
            <v xml:space="preserve">B </v>
          </cell>
          <cell r="G1304">
            <v>0</v>
          </cell>
          <cell r="H1304">
            <v>7</v>
          </cell>
          <cell r="I1304">
            <v>4714</v>
          </cell>
          <cell r="J1304">
            <v>0</v>
          </cell>
          <cell r="K1304">
            <v>0</v>
          </cell>
          <cell r="L1304">
            <v>0</v>
          </cell>
          <cell r="M1304">
            <v>0</v>
          </cell>
          <cell r="N1304">
            <v>0</v>
          </cell>
          <cell r="O1304">
            <v>47536</v>
          </cell>
          <cell r="P1304">
            <v>0</v>
          </cell>
          <cell r="Q1304">
            <v>0</v>
          </cell>
          <cell r="R1304">
            <v>0</v>
          </cell>
          <cell r="S1304">
            <v>0</v>
          </cell>
          <cell r="T1304">
            <v>0</v>
          </cell>
          <cell r="U1304">
            <v>0</v>
          </cell>
          <cell r="V1304">
            <v>0</v>
          </cell>
          <cell r="W1304">
            <v>0</v>
          </cell>
          <cell r="X1304">
            <v>0</v>
          </cell>
          <cell r="Y1304">
            <v>0</v>
          </cell>
          <cell r="Z1304">
            <v>47536</v>
          </cell>
          <cell r="AA1304">
            <v>47536</v>
          </cell>
          <cell r="AB1304" t="str">
            <v>ERFN</v>
          </cell>
          <cell r="AC1304">
            <v>1101</v>
          </cell>
          <cell r="AD1304">
            <v>2</v>
          </cell>
          <cell r="AE1304">
            <v>4615</v>
          </cell>
        </row>
        <row r="1305">
          <cell r="A1305" t="str">
            <v>SML</v>
          </cell>
          <cell r="B1305">
            <v>7</v>
          </cell>
          <cell r="C1305" t="str">
            <v>DMCN</v>
          </cell>
          <cell r="D1305">
            <v>74</v>
          </cell>
          <cell r="E1305">
            <v>5</v>
          </cell>
          <cell r="F1305" t="str">
            <v xml:space="preserve">B </v>
          </cell>
          <cell r="G1305">
            <v>0</v>
          </cell>
          <cell r="H1305">
            <v>35</v>
          </cell>
          <cell r="I1305">
            <v>44582</v>
          </cell>
          <cell r="J1305">
            <v>0</v>
          </cell>
          <cell r="K1305">
            <v>0</v>
          </cell>
          <cell r="L1305">
            <v>0</v>
          </cell>
          <cell r="M1305">
            <v>0</v>
          </cell>
          <cell r="N1305">
            <v>0</v>
          </cell>
          <cell r="O1305">
            <v>778714</v>
          </cell>
          <cell r="P1305">
            <v>0</v>
          </cell>
          <cell r="Q1305">
            <v>0</v>
          </cell>
          <cell r="R1305">
            <v>7953</v>
          </cell>
          <cell r="S1305">
            <v>0</v>
          </cell>
          <cell r="T1305">
            <v>0</v>
          </cell>
          <cell r="U1305">
            <v>82614</v>
          </cell>
          <cell r="V1305">
            <v>0</v>
          </cell>
          <cell r="W1305">
            <v>0</v>
          </cell>
          <cell r="X1305">
            <v>0</v>
          </cell>
          <cell r="Y1305">
            <v>0</v>
          </cell>
          <cell r="Z1305">
            <v>778714</v>
          </cell>
          <cell r="AA1305">
            <v>786667</v>
          </cell>
          <cell r="AB1305" t="str">
            <v>ERFN</v>
          </cell>
          <cell r="AC1305">
            <v>1101</v>
          </cell>
          <cell r="AD1305">
            <v>2</v>
          </cell>
          <cell r="AE1305">
            <v>44403</v>
          </cell>
        </row>
        <row r="1306">
          <cell r="A1306" t="str">
            <v>SML</v>
          </cell>
          <cell r="B1306">
            <v>7</v>
          </cell>
          <cell r="C1306" t="str">
            <v>DMCN</v>
          </cell>
          <cell r="D1306">
            <v>74</v>
          </cell>
          <cell r="E1306">
            <v>6</v>
          </cell>
          <cell r="F1306" t="str">
            <v xml:space="preserve">B </v>
          </cell>
          <cell r="G1306">
            <v>0</v>
          </cell>
          <cell r="H1306">
            <v>1</v>
          </cell>
          <cell r="I1306">
            <v>12330</v>
          </cell>
          <cell r="J1306">
            <v>0</v>
          </cell>
          <cell r="K1306">
            <v>0</v>
          </cell>
          <cell r="L1306">
            <v>0</v>
          </cell>
          <cell r="M1306">
            <v>0</v>
          </cell>
          <cell r="N1306">
            <v>0</v>
          </cell>
          <cell r="O1306">
            <v>132244</v>
          </cell>
          <cell r="P1306">
            <v>0</v>
          </cell>
          <cell r="Q1306">
            <v>0</v>
          </cell>
          <cell r="R1306">
            <v>0</v>
          </cell>
          <cell r="S1306">
            <v>0</v>
          </cell>
          <cell r="T1306">
            <v>0</v>
          </cell>
          <cell r="U1306">
            <v>33061</v>
          </cell>
          <cell r="V1306">
            <v>0</v>
          </cell>
          <cell r="W1306">
            <v>0</v>
          </cell>
          <cell r="X1306">
            <v>0</v>
          </cell>
          <cell r="Y1306">
            <v>0</v>
          </cell>
          <cell r="Z1306">
            <v>132244</v>
          </cell>
          <cell r="AA1306">
            <v>132244</v>
          </cell>
          <cell r="AB1306" t="str">
            <v>ERFN</v>
          </cell>
          <cell r="AC1306">
            <v>1101</v>
          </cell>
          <cell r="AD1306">
            <v>2</v>
          </cell>
          <cell r="AE1306">
            <v>12330</v>
          </cell>
        </row>
        <row r="1307">
          <cell r="A1307" t="str">
            <v>SML</v>
          </cell>
          <cell r="B1307">
            <v>7</v>
          </cell>
          <cell r="C1307" t="str">
            <v>DMCN</v>
          </cell>
          <cell r="D1307">
            <v>74</v>
          </cell>
          <cell r="E1307">
            <v>7</v>
          </cell>
          <cell r="F1307" t="str">
            <v>A4</v>
          </cell>
          <cell r="G1307">
            <v>20</v>
          </cell>
          <cell r="H1307">
            <v>1</v>
          </cell>
          <cell r="I1307">
            <v>10578</v>
          </cell>
          <cell r="J1307">
            <v>0</v>
          </cell>
          <cell r="K1307">
            <v>0</v>
          </cell>
          <cell r="L1307">
            <v>20</v>
          </cell>
          <cell r="M1307">
            <v>0</v>
          </cell>
          <cell r="N1307">
            <v>0</v>
          </cell>
          <cell r="O1307">
            <v>103171</v>
          </cell>
          <cell r="P1307">
            <v>13280</v>
          </cell>
          <cell r="Q1307">
            <v>0</v>
          </cell>
          <cell r="R1307">
            <v>0</v>
          </cell>
          <cell r="S1307">
            <v>0</v>
          </cell>
          <cell r="T1307">
            <v>0</v>
          </cell>
          <cell r="U1307">
            <v>29113</v>
          </cell>
          <cell r="V1307">
            <v>0</v>
          </cell>
          <cell r="W1307">
            <v>0</v>
          </cell>
          <cell r="X1307">
            <v>0</v>
          </cell>
          <cell r="Y1307">
            <v>0</v>
          </cell>
          <cell r="Z1307">
            <v>116451</v>
          </cell>
          <cell r="AA1307">
            <v>116451</v>
          </cell>
          <cell r="AB1307" t="str">
            <v>ERFN</v>
          </cell>
          <cell r="AC1307">
            <v>1101</v>
          </cell>
          <cell r="AD1307">
            <v>2</v>
          </cell>
          <cell r="AE1307">
            <v>10578</v>
          </cell>
        </row>
        <row r="1308">
          <cell r="A1308" t="str">
            <v>SML</v>
          </cell>
          <cell r="B1308">
            <v>7</v>
          </cell>
          <cell r="C1308" t="str">
            <v>DMCN</v>
          </cell>
          <cell r="D1308">
            <v>74</v>
          </cell>
          <cell r="E1308">
            <v>7</v>
          </cell>
          <cell r="F1308" t="str">
            <v xml:space="preserve">B </v>
          </cell>
          <cell r="G1308">
            <v>0</v>
          </cell>
          <cell r="H1308">
            <v>12</v>
          </cell>
          <cell r="I1308">
            <v>26840</v>
          </cell>
          <cell r="J1308">
            <v>0</v>
          </cell>
          <cell r="K1308">
            <v>0</v>
          </cell>
          <cell r="L1308">
            <v>0</v>
          </cell>
          <cell r="M1308">
            <v>0</v>
          </cell>
          <cell r="N1308">
            <v>0</v>
          </cell>
          <cell r="O1308">
            <v>474925</v>
          </cell>
          <cell r="P1308">
            <v>0</v>
          </cell>
          <cell r="Q1308">
            <v>0</v>
          </cell>
          <cell r="R1308">
            <v>0</v>
          </cell>
          <cell r="S1308">
            <v>0</v>
          </cell>
          <cell r="T1308">
            <v>0</v>
          </cell>
          <cell r="U1308">
            <v>118730</v>
          </cell>
          <cell r="V1308">
            <v>0</v>
          </cell>
          <cell r="W1308">
            <v>0</v>
          </cell>
          <cell r="X1308">
            <v>0</v>
          </cell>
          <cell r="Y1308">
            <v>0</v>
          </cell>
          <cell r="Z1308">
            <v>474925</v>
          </cell>
          <cell r="AA1308">
            <v>474925</v>
          </cell>
          <cell r="AB1308" t="str">
            <v>ERFN</v>
          </cell>
          <cell r="AC1308">
            <v>1101</v>
          </cell>
          <cell r="AD1308">
            <v>2</v>
          </cell>
          <cell r="AE1308">
            <v>26740</v>
          </cell>
        </row>
        <row r="1309">
          <cell r="A1309" t="str">
            <v>SML</v>
          </cell>
          <cell r="B1309">
            <v>7</v>
          </cell>
          <cell r="C1309" t="str">
            <v>DMCN</v>
          </cell>
          <cell r="D1309">
            <v>74</v>
          </cell>
          <cell r="E1309">
            <v>8</v>
          </cell>
          <cell r="F1309" t="str">
            <v xml:space="preserve">B </v>
          </cell>
          <cell r="G1309">
            <v>0</v>
          </cell>
          <cell r="H1309">
            <v>1</v>
          </cell>
          <cell r="I1309">
            <v>3054</v>
          </cell>
          <cell r="J1309">
            <v>0</v>
          </cell>
          <cell r="K1309">
            <v>0</v>
          </cell>
          <cell r="L1309">
            <v>0</v>
          </cell>
          <cell r="M1309">
            <v>0</v>
          </cell>
          <cell r="N1309">
            <v>0</v>
          </cell>
          <cell r="O1309">
            <v>63580</v>
          </cell>
          <cell r="P1309">
            <v>0</v>
          </cell>
          <cell r="Q1309">
            <v>0</v>
          </cell>
          <cell r="R1309">
            <v>0</v>
          </cell>
          <cell r="S1309">
            <v>0</v>
          </cell>
          <cell r="T1309">
            <v>0</v>
          </cell>
          <cell r="U1309">
            <v>15895</v>
          </cell>
          <cell r="V1309">
            <v>0</v>
          </cell>
          <cell r="W1309">
            <v>0</v>
          </cell>
          <cell r="X1309">
            <v>0</v>
          </cell>
          <cell r="Y1309">
            <v>0</v>
          </cell>
          <cell r="Z1309">
            <v>63580</v>
          </cell>
          <cell r="AA1309">
            <v>63580</v>
          </cell>
          <cell r="AB1309" t="str">
            <v>ERFN</v>
          </cell>
          <cell r="AC1309">
            <v>1101</v>
          </cell>
          <cell r="AD1309">
            <v>2</v>
          </cell>
          <cell r="AE1309">
            <v>3054</v>
          </cell>
        </row>
        <row r="1310">
          <cell r="A1310" t="str">
            <v>SML</v>
          </cell>
          <cell r="B1310">
            <v>7</v>
          </cell>
          <cell r="C1310" t="str">
            <v>DMCN</v>
          </cell>
          <cell r="D1310">
            <v>75</v>
          </cell>
          <cell r="E1310">
            <v>1</v>
          </cell>
          <cell r="F1310" t="str">
            <v xml:space="preserve">B </v>
          </cell>
          <cell r="G1310">
            <v>1</v>
          </cell>
          <cell r="H1310">
            <v>5414</v>
          </cell>
          <cell r="I1310">
            <v>136365</v>
          </cell>
          <cell r="J1310">
            <v>0</v>
          </cell>
          <cell r="K1310">
            <v>0</v>
          </cell>
          <cell r="L1310">
            <v>0</v>
          </cell>
          <cell r="M1310">
            <v>0</v>
          </cell>
          <cell r="N1310">
            <v>0</v>
          </cell>
          <cell r="O1310">
            <v>2218020</v>
          </cell>
          <cell r="P1310">
            <v>0</v>
          </cell>
          <cell r="Q1310">
            <v>0</v>
          </cell>
          <cell r="R1310">
            <v>67997</v>
          </cell>
          <cell r="S1310">
            <v>0</v>
          </cell>
          <cell r="T1310">
            <v>1681454</v>
          </cell>
          <cell r="U1310">
            <v>0</v>
          </cell>
          <cell r="V1310">
            <v>0</v>
          </cell>
          <cell r="W1310">
            <v>0</v>
          </cell>
          <cell r="X1310">
            <v>0</v>
          </cell>
          <cell r="Y1310">
            <v>0</v>
          </cell>
          <cell r="Z1310">
            <v>2218020</v>
          </cell>
          <cell r="AA1310">
            <v>3967471</v>
          </cell>
          <cell r="AB1310" t="str">
            <v>EMAG</v>
          </cell>
          <cell r="AC1310">
            <v>1101</v>
          </cell>
          <cell r="AD1310">
            <v>2</v>
          </cell>
          <cell r="AE1310">
            <v>82342</v>
          </cell>
        </row>
        <row r="1311">
          <cell r="A1311" t="str">
            <v>SML</v>
          </cell>
          <cell r="B1311">
            <v>7</v>
          </cell>
          <cell r="C1311" t="str">
            <v>DMCN</v>
          </cell>
          <cell r="D1311">
            <v>75</v>
          </cell>
          <cell r="E1311">
            <v>1</v>
          </cell>
          <cell r="F1311" t="str">
            <v xml:space="preserve">B </v>
          </cell>
          <cell r="G1311">
            <v>2</v>
          </cell>
          <cell r="H1311">
            <v>3026</v>
          </cell>
          <cell r="I1311">
            <v>122950</v>
          </cell>
          <cell r="J1311">
            <v>0</v>
          </cell>
          <cell r="K1311">
            <v>0</v>
          </cell>
          <cell r="L1311">
            <v>0</v>
          </cell>
          <cell r="M1311">
            <v>0</v>
          </cell>
          <cell r="N1311">
            <v>0</v>
          </cell>
          <cell r="O1311">
            <v>2384554</v>
          </cell>
          <cell r="P1311">
            <v>0</v>
          </cell>
          <cell r="Q1311">
            <v>0</v>
          </cell>
          <cell r="R1311">
            <v>48748</v>
          </cell>
          <cell r="S1311">
            <v>0</v>
          </cell>
          <cell r="T1311">
            <v>283724</v>
          </cell>
          <cell r="U1311">
            <v>405255</v>
          </cell>
          <cell r="V1311">
            <v>0</v>
          </cell>
          <cell r="W1311">
            <v>0</v>
          </cell>
          <cell r="X1311">
            <v>0</v>
          </cell>
          <cell r="Y1311">
            <v>0</v>
          </cell>
          <cell r="Z1311">
            <v>2384554</v>
          </cell>
          <cell r="AA1311">
            <v>2717026</v>
          </cell>
          <cell r="AB1311" t="str">
            <v>EMAG</v>
          </cell>
          <cell r="AC1311">
            <v>1101</v>
          </cell>
          <cell r="AD1311">
            <v>2</v>
          </cell>
          <cell r="AE1311">
            <v>122950</v>
          </cell>
        </row>
        <row r="1312">
          <cell r="A1312" t="str">
            <v>SML</v>
          </cell>
          <cell r="B1312">
            <v>7</v>
          </cell>
          <cell r="C1312" t="str">
            <v>DMCN</v>
          </cell>
          <cell r="D1312">
            <v>75</v>
          </cell>
          <cell r="E1312">
            <v>1</v>
          </cell>
          <cell r="F1312" t="str">
            <v xml:space="preserve">B </v>
          </cell>
          <cell r="G1312">
            <v>3</v>
          </cell>
          <cell r="H1312">
            <v>11727</v>
          </cell>
          <cell r="I1312">
            <v>905722</v>
          </cell>
          <cell r="J1312">
            <v>0</v>
          </cell>
          <cell r="K1312">
            <v>0</v>
          </cell>
          <cell r="L1312">
            <v>0</v>
          </cell>
          <cell r="M1312">
            <v>0</v>
          </cell>
          <cell r="N1312">
            <v>0</v>
          </cell>
          <cell r="O1312">
            <v>17559729</v>
          </cell>
          <cell r="P1312">
            <v>0</v>
          </cell>
          <cell r="Q1312">
            <v>0</v>
          </cell>
          <cell r="R1312">
            <v>216228</v>
          </cell>
          <cell r="S1312">
            <v>0</v>
          </cell>
          <cell r="T1312">
            <v>1117715</v>
          </cell>
          <cell r="U1312">
            <v>2985174</v>
          </cell>
          <cell r="V1312">
            <v>0</v>
          </cell>
          <cell r="W1312">
            <v>0</v>
          </cell>
          <cell r="X1312">
            <v>0</v>
          </cell>
          <cell r="Y1312">
            <v>1811446</v>
          </cell>
          <cell r="Z1312">
            <v>17559729</v>
          </cell>
          <cell r="AA1312">
            <v>20705118</v>
          </cell>
          <cell r="AB1312" t="str">
            <v>EMAG</v>
          </cell>
          <cell r="AC1312">
            <v>1101</v>
          </cell>
          <cell r="AD1312">
            <v>2</v>
          </cell>
          <cell r="AE1312">
            <v>902467</v>
          </cell>
        </row>
        <row r="1313">
          <cell r="A1313" t="str">
            <v>SML</v>
          </cell>
          <cell r="B1313">
            <v>7</v>
          </cell>
          <cell r="C1313" t="str">
            <v>DMCN</v>
          </cell>
          <cell r="D1313">
            <v>75</v>
          </cell>
          <cell r="E1313">
            <v>1</v>
          </cell>
          <cell r="F1313" t="str">
            <v xml:space="preserve">B </v>
          </cell>
          <cell r="G1313">
            <v>4</v>
          </cell>
          <cell r="H1313">
            <v>9292</v>
          </cell>
          <cell r="I1313">
            <v>1144805</v>
          </cell>
          <cell r="J1313">
            <v>0</v>
          </cell>
          <cell r="K1313">
            <v>0</v>
          </cell>
          <cell r="L1313">
            <v>0</v>
          </cell>
          <cell r="M1313">
            <v>0</v>
          </cell>
          <cell r="N1313">
            <v>0</v>
          </cell>
          <cell r="O1313">
            <v>22199974</v>
          </cell>
          <cell r="P1313">
            <v>0</v>
          </cell>
          <cell r="Q1313">
            <v>0</v>
          </cell>
          <cell r="R1313">
            <v>266200</v>
          </cell>
          <cell r="S1313">
            <v>0</v>
          </cell>
          <cell r="T1313">
            <v>1191431</v>
          </cell>
          <cell r="U1313">
            <v>3774016</v>
          </cell>
          <cell r="V1313">
            <v>0</v>
          </cell>
          <cell r="W1313">
            <v>0</v>
          </cell>
          <cell r="X1313">
            <v>0</v>
          </cell>
          <cell r="Y1313">
            <v>2206421</v>
          </cell>
          <cell r="Z1313">
            <v>22199974</v>
          </cell>
          <cell r="AA1313">
            <v>25864026</v>
          </cell>
          <cell r="AB1313" t="str">
            <v>EMAG</v>
          </cell>
          <cell r="AC1313">
            <v>1101</v>
          </cell>
          <cell r="AD1313">
            <v>2</v>
          </cell>
          <cell r="AE1313">
            <v>1144805</v>
          </cell>
        </row>
        <row r="1314">
          <cell r="A1314" t="str">
            <v>SML</v>
          </cell>
          <cell r="B1314">
            <v>7</v>
          </cell>
          <cell r="C1314" t="str">
            <v>DMCN</v>
          </cell>
          <cell r="D1314">
            <v>75</v>
          </cell>
          <cell r="E1314">
            <v>1</v>
          </cell>
          <cell r="F1314" t="str">
            <v xml:space="preserve">B </v>
          </cell>
          <cell r="G1314">
            <v>5</v>
          </cell>
          <cell r="H1314">
            <v>5410</v>
          </cell>
          <cell r="I1314">
            <v>933749</v>
          </cell>
          <cell r="J1314">
            <v>0</v>
          </cell>
          <cell r="K1314">
            <v>0</v>
          </cell>
          <cell r="L1314">
            <v>0</v>
          </cell>
          <cell r="M1314">
            <v>0</v>
          </cell>
          <cell r="N1314">
            <v>0</v>
          </cell>
          <cell r="O1314">
            <v>18101421</v>
          </cell>
          <cell r="P1314">
            <v>0</v>
          </cell>
          <cell r="Q1314">
            <v>0</v>
          </cell>
          <cell r="R1314">
            <v>242631</v>
          </cell>
          <cell r="S1314">
            <v>0</v>
          </cell>
          <cell r="T1314">
            <v>788147</v>
          </cell>
          <cell r="U1314">
            <v>3077340</v>
          </cell>
          <cell r="V1314">
            <v>0</v>
          </cell>
          <cell r="W1314">
            <v>0</v>
          </cell>
          <cell r="X1314">
            <v>0</v>
          </cell>
          <cell r="Y1314">
            <v>1273919</v>
          </cell>
          <cell r="Z1314">
            <v>18101421</v>
          </cell>
          <cell r="AA1314">
            <v>20406118</v>
          </cell>
          <cell r="AB1314" t="str">
            <v>EMAG</v>
          </cell>
          <cell r="AC1314">
            <v>1101</v>
          </cell>
          <cell r="AD1314">
            <v>2</v>
          </cell>
          <cell r="AE1314">
            <v>933749</v>
          </cell>
        </row>
        <row r="1315">
          <cell r="A1315" t="str">
            <v>SML</v>
          </cell>
          <cell r="B1315">
            <v>7</v>
          </cell>
          <cell r="C1315" t="str">
            <v>DMCN</v>
          </cell>
          <cell r="D1315">
            <v>75</v>
          </cell>
          <cell r="E1315">
            <v>1</v>
          </cell>
          <cell r="F1315" t="str">
            <v xml:space="preserve">B </v>
          </cell>
          <cell r="G1315">
            <v>6</v>
          </cell>
          <cell r="H1315">
            <v>4455</v>
          </cell>
          <cell r="I1315">
            <v>1071830</v>
          </cell>
          <cell r="J1315">
            <v>0</v>
          </cell>
          <cell r="K1315">
            <v>0</v>
          </cell>
          <cell r="L1315">
            <v>0</v>
          </cell>
          <cell r="M1315">
            <v>0</v>
          </cell>
          <cell r="N1315">
            <v>0</v>
          </cell>
          <cell r="O1315">
            <v>20777310</v>
          </cell>
          <cell r="P1315">
            <v>0</v>
          </cell>
          <cell r="Q1315">
            <v>0</v>
          </cell>
          <cell r="R1315">
            <v>258233</v>
          </cell>
          <cell r="S1315">
            <v>0</v>
          </cell>
          <cell r="T1315">
            <v>805285</v>
          </cell>
          <cell r="U1315">
            <v>3532993</v>
          </cell>
          <cell r="V1315">
            <v>0</v>
          </cell>
          <cell r="W1315">
            <v>0</v>
          </cell>
          <cell r="X1315">
            <v>0</v>
          </cell>
          <cell r="Y1315">
            <v>1047914</v>
          </cell>
          <cell r="Z1315">
            <v>20777310</v>
          </cell>
          <cell r="AA1315">
            <v>22888742</v>
          </cell>
          <cell r="AB1315" t="str">
            <v>EMAG</v>
          </cell>
          <cell r="AC1315">
            <v>1101</v>
          </cell>
          <cell r="AD1315">
            <v>2</v>
          </cell>
          <cell r="AE1315">
            <v>1071830</v>
          </cell>
        </row>
        <row r="1316">
          <cell r="A1316" t="str">
            <v>SML</v>
          </cell>
          <cell r="B1316">
            <v>7</v>
          </cell>
          <cell r="C1316" t="str">
            <v>DMCN</v>
          </cell>
          <cell r="D1316">
            <v>75</v>
          </cell>
          <cell r="E1316">
            <v>1</v>
          </cell>
          <cell r="F1316" t="str">
            <v xml:space="preserve">B </v>
          </cell>
          <cell r="G1316">
            <v>7</v>
          </cell>
          <cell r="H1316">
            <v>1537</v>
          </cell>
          <cell r="I1316">
            <v>527186</v>
          </cell>
          <cell r="J1316">
            <v>0</v>
          </cell>
          <cell r="K1316">
            <v>0</v>
          </cell>
          <cell r="L1316">
            <v>0</v>
          </cell>
          <cell r="M1316">
            <v>0</v>
          </cell>
          <cell r="N1316">
            <v>0</v>
          </cell>
          <cell r="O1316">
            <v>10600314</v>
          </cell>
          <cell r="P1316">
            <v>0</v>
          </cell>
          <cell r="Q1316">
            <v>0</v>
          </cell>
          <cell r="R1316">
            <v>103361</v>
          </cell>
          <cell r="S1316">
            <v>0</v>
          </cell>
          <cell r="T1316">
            <v>331762</v>
          </cell>
          <cell r="U1316">
            <v>2120606</v>
          </cell>
          <cell r="V1316">
            <v>0</v>
          </cell>
          <cell r="W1316">
            <v>0</v>
          </cell>
          <cell r="X1316">
            <v>0</v>
          </cell>
          <cell r="Y1316">
            <v>360787</v>
          </cell>
          <cell r="Z1316">
            <v>10600314</v>
          </cell>
          <cell r="AA1316">
            <v>11396224</v>
          </cell>
          <cell r="AB1316" t="str">
            <v>EMAG</v>
          </cell>
          <cell r="AC1316">
            <v>1101</v>
          </cell>
          <cell r="AD1316">
            <v>2</v>
          </cell>
          <cell r="AE1316">
            <v>527186</v>
          </cell>
        </row>
        <row r="1317">
          <cell r="A1317" t="str">
            <v>SML</v>
          </cell>
          <cell r="B1317">
            <v>7</v>
          </cell>
          <cell r="C1317" t="str">
            <v>DMCN</v>
          </cell>
          <cell r="D1317">
            <v>75</v>
          </cell>
          <cell r="E1317">
            <v>1</v>
          </cell>
          <cell r="F1317" t="str">
            <v xml:space="preserve">B </v>
          </cell>
          <cell r="G1317">
            <v>8</v>
          </cell>
          <cell r="H1317">
            <v>669</v>
          </cell>
          <cell r="I1317">
            <v>292701</v>
          </cell>
          <cell r="J1317">
            <v>0</v>
          </cell>
          <cell r="K1317">
            <v>0</v>
          </cell>
          <cell r="L1317">
            <v>0</v>
          </cell>
          <cell r="M1317">
            <v>0</v>
          </cell>
          <cell r="N1317">
            <v>0</v>
          </cell>
          <cell r="O1317">
            <v>5886253</v>
          </cell>
          <cell r="P1317">
            <v>0</v>
          </cell>
          <cell r="Q1317">
            <v>0</v>
          </cell>
          <cell r="R1317">
            <v>60024</v>
          </cell>
          <cell r="S1317">
            <v>0</v>
          </cell>
          <cell r="T1317">
            <v>171089</v>
          </cell>
          <cell r="U1317">
            <v>1177451</v>
          </cell>
          <cell r="V1317">
            <v>0</v>
          </cell>
          <cell r="W1317">
            <v>0</v>
          </cell>
          <cell r="X1317">
            <v>0</v>
          </cell>
          <cell r="Y1317">
            <v>157731</v>
          </cell>
          <cell r="Z1317">
            <v>5886253</v>
          </cell>
          <cell r="AA1317">
            <v>6275097</v>
          </cell>
          <cell r="AB1317" t="str">
            <v>EMAG</v>
          </cell>
          <cell r="AC1317">
            <v>1101</v>
          </cell>
          <cell r="AD1317">
            <v>2</v>
          </cell>
          <cell r="AE1317">
            <v>292701</v>
          </cell>
        </row>
        <row r="1318">
          <cell r="A1318" t="str">
            <v>SML</v>
          </cell>
          <cell r="B1318">
            <v>7</v>
          </cell>
          <cell r="C1318" t="str">
            <v>DMCN</v>
          </cell>
          <cell r="D1318">
            <v>75</v>
          </cell>
          <cell r="E1318">
            <v>1</v>
          </cell>
          <cell r="F1318" t="str">
            <v xml:space="preserve">B </v>
          </cell>
          <cell r="G1318">
            <v>9</v>
          </cell>
          <cell r="H1318">
            <v>548</v>
          </cell>
          <cell r="I1318">
            <v>337754</v>
          </cell>
          <cell r="J1318">
            <v>0</v>
          </cell>
          <cell r="K1318">
            <v>0</v>
          </cell>
          <cell r="L1318">
            <v>0</v>
          </cell>
          <cell r="M1318">
            <v>0</v>
          </cell>
          <cell r="N1318">
            <v>0</v>
          </cell>
          <cell r="O1318">
            <v>7245684</v>
          </cell>
          <cell r="P1318">
            <v>0</v>
          </cell>
          <cell r="Q1318">
            <v>5912</v>
          </cell>
          <cell r="R1318">
            <v>122323</v>
          </cell>
          <cell r="S1318">
            <v>0</v>
          </cell>
          <cell r="T1318">
            <v>185732</v>
          </cell>
          <cell r="U1318">
            <v>1813133</v>
          </cell>
          <cell r="V1318">
            <v>0</v>
          </cell>
          <cell r="W1318">
            <v>0</v>
          </cell>
          <cell r="X1318">
            <v>0</v>
          </cell>
          <cell r="Y1318">
            <v>127835</v>
          </cell>
          <cell r="Z1318">
            <v>7251596</v>
          </cell>
          <cell r="AA1318">
            <v>7687486</v>
          </cell>
          <cell r="AB1318" t="str">
            <v>EMAG</v>
          </cell>
          <cell r="AC1318">
            <v>1101</v>
          </cell>
          <cell r="AD1318">
            <v>2</v>
          </cell>
          <cell r="AE1318">
            <v>337754</v>
          </cell>
        </row>
        <row r="1319">
          <cell r="A1319" t="str">
            <v>SML</v>
          </cell>
          <cell r="B1319">
            <v>7</v>
          </cell>
          <cell r="C1319" t="str">
            <v>DMCN</v>
          </cell>
          <cell r="D1319">
            <v>75</v>
          </cell>
          <cell r="E1319">
            <v>1</v>
          </cell>
          <cell r="F1319" t="str">
            <v xml:space="preserve">B </v>
          </cell>
          <cell r="G1319">
            <v>10</v>
          </cell>
          <cell r="H1319">
            <v>48</v>
          </cell>
          <cell r="I1319">
            <v>-37027</v>
          </cell>
          <cell r="J1319">
            <v>0</v>
          </cell>
          <cell r="K1319">
            <v>0</v>
          </cell>
          <cell r="L1319">
            <v>0</v>
          </cell>
          <cell r="M1319">
            <v>0</v>
          </cell>
          <cell r="N1319">
            <v>0</v>
          </cell>
          <cell r="O1319">
            <v>-790779</v>
          </cell>
          <cell r="P1319">
            <v>0</v>
          </cell>
          <cell r="Q1319">
            <v>9119</v>
          </cell>
          <cell r="R1319">
            <v>1019</v>
          </cell>
          <cell r="S1319">
            <v>2</v>
          </cell>
          <cell r="T1319">
            <v>10927</v>
          </cell>
          <cell r="U1319">
            <v>-195422</v>
          </cell>
          <cell r="V1319">
            <v>0</v>
          </cell>
          <cell r="W1319">
            <v>0</v>
          </cell>
          <cell r="X1319">
            <v>0</v>
          </cell>
          <cell r="Y1319">
            <v>3108</v>
          </cell>
          <cell r="Z1319">
            <v>-781660</v>
          </cell>
          <cell r="AA1319">
            <v>-766604</v>
          </cell>
          <cell r="AB1319" t="str">
            <v>EMAG</v>
          </cell>
          <cell r="AC1319">
            <v>1101</v>
          </cell>
          <cell r="AD1319">
            <v>2</v>
          </cell>
          <cell r="AE1319">
            <v>-37027</v>
          </cell>
        </row>
        <row r="1320">
          <cell r="A1320" t="str">
            <v>SML</v>
          </cell>
          <cell r="B1320">
            <v>7</v>
          </cell>
          <cell r="C1320" t="str">
            <v>DMCN</v>
          </cell>
          <cell r="D1320">
            <v>75</v>
          </cell>
          <cell r="E1320">
            <v>1</v>
          </cell>
          <cell r="F1320" t="str">
            <v xml:space="preserve">B </v>
          </cell>
          <cell r="G1320">
            <v>11</v>
          </cell>
          <cell r="H1320">
            <v>3224</v>
          </cell>
          <cell r="I1320">
            <v>84772</v>
          </cell>
          <cell r="J1320">
            <v>0</v>
          </cell>
          <cell r="K1320">
            <v>0</v>
          </cell>
          <cell r="L1320">
            <v>0</v>
          </cell>
          <cell r="M1320">
            <v>0</v>
          </cell>
          <cell r="N1320">
            <v>0</v>
          </cell>
          <cell r="O1320">
            <v>478235</v>
          </cell>
          <cell r="P1320">
            <v>0</v>
          </cell>
          <cell r="Q1320">
            <v>0</v>
          </cell>
          <cell r="R1320">
            <v>16688</v>
          </cell>
          <cell r="S1320">
            <v>9289</v>
          </cell>
          <cell r="T1320">
            <v>152974</v>
          </cell>
          <cell r="U1320">
            <v>0</v>
          </cell>
          <cell r="V1320">
            <v>0</v>
          </cell>
          <cell r="W1320">
            <v>0</v>
          </cell>
          <cell r="X1320">
            <v>0</v>
          </cell>
          <cell r="Y1320">
            <v>0</v>
          </cell>
          <cell r="Z1320">
            <v>478235</v>
          </cell>
          <cell r="AA1320">
            <v>657186</v>
          </cell>
          <cell r="AB1320" t="str">
            <v>EMAG</v>
          </cell>
          <cell r="AC1320">
            <v>1101</v>
          </cell>
          <cell r="AD1320">
            <v>2</v>
          </cell>
          <cell r="AE1320">
            <v>54150</v>
          </cell>
        </row>
        <row r="1321">
          <cell r="A1321" t="str">
            <v>SML</v>
          </cell>
          <cell r="B1321">
            <v>7</v>
          </cell>
          <cell r="C1321" t="str">
            <v>DMCN</v>
          </cell>
          <cell r="D1321">
            <v>75</v>
          </cell>
          <cell r="E1321">
            <v>1</v>
          </cell>
          <cell r="F1321" t="str">
            <v xml:space="preserve">B </v>
          </cell>
          <cell r="G1321">
            <v>12</v>
          </cell>
          <cell r="H1321">
            <v>4948</v>
          </cell>
          <cell r="I1321">
            <v>312750</v>
          </cell>
          <cell r="J1321">
            <v>0</v>
          </cell>
          <cell r="K1321">
            <v>0</v>
          </cell>
          <cell r="L1321">
            <v>0</v>
          </cell>
          <cell r="M1321">
            <v>0</v>
          </cell>
          <cell r="N1321">
            <v>0</v>
          </cell>
          <cell r="O1321">
            <v>3035962</v>
          </cell>
          <cell r="P1321">
            <v>0</v>
          </cell>
          <cell r="Q1321">
            <v>0</v>
          </cell>
          <cell r="R1321">
            <v>83764</v>
          </cell>
          <cell r="S1321">
            <v>0</v>
          </cell>
          <cell r="T1321">
            <v>154055</v>
          </cell>
          <cell r="U1321">
            <v>516280</v>
          </cell>
          <cell r="V1321">
            <v>0</v>
          </cell>
          <cell r="W1321">
            <v>0</v>
          </cell>
          <cell r="X1321">
            <v>0</v>
          </cell>
          <cell r="Y1321">
            <v>460761</v>
          </cell>
          <cell r="Z1321">
            <v>3035962</v>
          </cell>
          <cell r="AA1321">
            <v>3734542</v>
          </cell>
          <cell r="AB1321" t="str">
            <v>EMAG</v>
          </cell>
          <cell r="AC1321">
            <v>1101</v>
          </cell>
          <cell r="AD1321">
            <v>2</v>
          </cell>
          <cell r="AE1321">
            <v>312750</v>
          </cell>
        </row>
        <row r="1322">
          <cell r="A1322" t="str">
            <v>SML</v>
          </cell>
          <cell r="B1322">
            <v>7</v>
          </cell>
          <cell r="C1322" t="str">
            <v>DMCN</v>
          </cell>
          <cell r="D1322">
            <v>75</v>
          </cell>
          <cell r="E1322">
            <v>1</v>
          </cell>
          <cell r="F1322" t="str">
            <v xml:space="preserve">B </v>
          </cell>
          <cell r="G1322">
            <v>13</v>
          </cell>
          <cell r="H1322">
            <v>1056</v>
          </cell>
          <cell r="I1322">
            <v>124475</v>
          </cell>
          <cell r="J1322">
            <v>0</v>
          </cell>
          <cell r="K1322">
            <v>0</v>
          </cell>
          <cell r="L1322">
            <v>0</v>
          </cell>
          <cell r="M1322">
            <v>0</v>
          </cell>
          <cell r="N1322">
            <v>0</v>
          </cell>
          <cell r="O1322">
            <v>1628486</v>
          </cell>
          <cell r="P1322">
            <v>0</v>
          </cell>
          <cell r="Q1322">
            <v>0</v>
          </cell>
          <cell r="R1322">
            <v>23818</v>
          </cell>
          <cell r="S1322">
            <v>0</v>
          </cell>
          <cell r="T1322">
            <v>64066</v>
          </cell>
          <cell r="U1322">
            <v>276865</v>
          </cell>
          <cell r="V1322">
            <v>0</v>
          </cell>
          <cell r="W1322">
            <v>0</v>
          </cell>
          <cell r="X1322">
            <v>0</v>
          </cell>
          <cell r="Y1322">
            <v>259259</v>
          </cell>
          <cell r="Z1322">
            <v>1628486</v>
          </cell>
          <cell r="AA1322">
            <v>1975629</v>
          </cell>
          <cell r="AB1322" t="str">
            <v>EMAG</v>
          </cell>
          <cell r="AC1322">
            <v>1101</v>
          </cell>
          <cell r="AD1322">
            <v>2</v>
          </cell>
          <cell r="AE1322">
            <v>124475</v>
          </cell>
        </row>
        <row r="1323">
          <cell r="A1323" t="str">
            <v>SML</v>
          </cell>
          <cell r="B1323">
            <v>7</v>
          </cell>
          <cell r="C1323" t="str">
            <v>DMCN</v>
          </cell>
          <cell r="D1323">
            <v>75</v>
          </cell>
          <cell r="E1323">
            <v>1</v>
          </cell>
          <cell r="F1323" t="str">
            <v xml:space="preserve">B </v>
          </cell>
          <cell r="G1323">
            <v>14</v>
          </cell>
          <cell r="H1323">
            <v>135</v>
          </cell>
          <cell r="I1323">
            <v>20203</v>
          </cell>
          <cell r="J1323">
            <v>0</v>
          </cell>
          <cell r="K1323">
            <v>0</v>
          </cell>
          <cell r="L1323">
            <v>0</v>
          </cell>
          <cell r="M1323">
            <v>0</v>
          </cell>
          <cell r="N1323">
            <v>0</v>
          </cell>
          <cell r="O1323">
            <v>257905</v>
          </cell>
          <cell r="P1323">
            <v>0</v>
          </cell>
          <cell r="Q1323">
            <v>0</v>
          </cell>
          <cell r="R1323">
            <v>3343</v>
          </cell>
          <cell r="S1323">
            <v>0</v>
          </cell>
          <cell r="T1323">
            <v>9225</v>
          </cell>
          <cell r="U1323">
            <v>43852</v>
          </cell>
          <cell r="V1323">
            <v>0</v>
          </cell>
          <cell r="W1323">
            <v>0</v>
          </cell>
          <cell r="X1323">
            <v>0</v>
          </cell>
          <cell r="Y1323">
            <v>33411</v>
          </cell>
          <cell r="Z1323">
            <v>257905</v>
          </cell>
          <cell r="AA1323">
            <v>303884</v>
          </cell>
          <cell r="AB1323" t="str">
            <v>EMAG</v>
          </cell>
          <cell r="AC1323">
            <v>1101</v>
          </cell>
          <cell r="AD1323">
            <v>2</v>
          </cell>
          <cell r="AE1323">
            <v>20203</v>
          </cell>
        </row>
        <row r="1324">
          <cell r="A1324" t="str">
            <v>SML</v>
          </cell>
          <cell r="B1324">
            <v>7</v>
          </cell>
          <cell r="C1324" t="str">
            <v>DMCN</v>
          </cell>
          <cell r="D1324">
            <v>75</v>
          </cell>
          <cell r="E1324">
            <v>1</v>
          </cell>
          <cell r="F1324" t="str">
            <v xml:space="preserve">B </v>
          </cell>
          <cell r="G1324">
            <v>15</v>
          </cell>
          <cell r="H1324">
            <v>249</v>
          </cell>
          <cell r="I1324">
            <v>29151</v>
          </cell>
          <cell r="J1324">
            <v>0</v>
          </cell>
          <cell r="K1324">
            <v>0</v>
          </cell>
          <cell r="L1324">
            <v>0</v>
          </cell>
          <cell r="M1324">
            <v>0</v>
          </cell>
          <cell r="N1324">
            <v>0</v>
          </cell>
          <cell r="O1324">
            <v>287911</v>
          </cell>
          <cell r="P1324">
            <v>0</v>
          </cell>
          <cell r="Q1324">
            <v>0</v>
          </cell>
          <cell r="R1324">
            <v>10097</v>
          </cell>
          <cell r="S1324">
            <v>0</v>
          </cell>
          <cell r="T1324">
            <v>26578</v>
          </cell>
          <cell r="U1324">
            <v>16957</v>
          </cell>
          <cell r="V1324">
            <v>0</v>
          </cell>
          <cell r="W1324">
            <v>0</v>
          </cell>
          <cell r="X1324">
            <v>0</v>
          </cell>
          <cell r="Y1324">
            <v>58534</v>
          </cell>
          <cell r="Z1324">
            <v>287911</v>
          </cell>
          <cell r="AA1324">
            <v>383120</v>
          </cell>
          <cell r="AB1324" t="str">
            <v>EMAG</v>
          </cell>
          <cell r="AC1324">
            <v>1101</v>
          </cell>
          <cell r="AD1324">
            <v>2</v>
          </cell>
          <cell r="AE1324">
            <v>29151</v>
          </cell>
        </row>
        <row r="1325">
          <cell r="A1325" t="str">
            <v>SML</v>
          </cell>
          <cell r="B1325">
            <v>7</v>
          </cell>
          <cell r="C1325" t="str">
            <v>DMCN</v>
          </cell>
          <cell r="D1325">
            <v>75</v>
          </cell>
          <cell r="E1325">
            <v>2</v>
          </cell>
          <cell r="F1325" t="str">
            <v>A4</v>
          </cell>
          <cell r="G1325">
            <v>22</v>
          </cell>
          <cell r="H1325">
            <v>8</v>
          </cell>
          <cell r="I1325">
            <v>1564909</v>
          </cell>
          <cell r="J1325">
            <v>102197</v>
          </cell>
          <cell r="K1325">
            <v>1462712</v>
          </cell>
          <cell r="L1325">
            <v>6171</v>
          </cell>
          <cell r="M1325">
            <v>4697</v>
          </cell>
          <cell r="N1325">
            <v>2014</v>
          </cell>
          <cell r="O1325">
            <v>10833554</v>
          </cell>
          <cell r="P1325">
            <v>6345461</v>
          </cell>
          <cell r="Q1325">
            <v>157112</v>
          </cell>
          <cell r="R1325">
            <v>33608</v>
          </cell>
          <cell r="S1325">
            <v>0</v>
          </cell>
          <cell r="T1325">
            <v>0</v>
          </cell>
          <cell r="U1325">
            <v>4358545</v>
          </cell>
          <cell r="V1325">
            <v>0</v>
          </cell>
          <cell r="W1325">
            <v>98047</v>
          </cell>
          <cell r="X1325">
            <v>0</v>
          </cell>
          <cell r="Y1325">
            <v>3114</v>
          </cell>
          <cell r="Z1325">
            <v>17434174</v>
          </cell>
          <cell r="AA1325">
            <v>17470896</v>
          </cell>
          <cell r="AB1325" t="str">
            <v>EMAG</v>
          </cell>
          <cell r="AC1325">
            <v>1101</v>
          </cell>
          <cell r="AD1325">
            <v>2</v>
          </cell>
          <cell r="AE1325">
            <v>1564909</v>
          </cell>
        </row>
        <row r="1326">
          <cell r="A1326" t="str">
            <v>SML</v>
          </cell>
          <cell r="B1326">
            <v>7</v>
          </cell>
          <cell r="C1326" t="str">
            <v>DMCN</v>
          </cell>
          <cell r="D1326">
            <v>75</v>
          </cell>
          <cell r="E1326">
            <v>2</v>
          </cell>
          <cell r="F1326" t="str">
            <v>A4</v>
          </cell>
          <cell r="G1326">
            <v>21</v>
          </cell>
          <cell r="H1326">
            <v>8</v>
          </cell>
          <cell r="I1326">
            <v>680103</v>
          </cell>
          <cell r="J1326">
            <v>10157</v>
          </cell>
          <cell r="K1326">
            <v>669946</v>
          </cell>
          <cell r="L1326">
            <v>2707</v>
          </cell>
          <cell r="M1326">
            <v>2707</v>
          </cell>
          <cell r="N1326">
            <v>0</v>
          </cell>
          <cell r="O1326">
            <v>4950436</v>
          </cell>
          <cell r="P1326">
            <v>1869634</v>
          </cell>
          <cell r="Q1326">
            <v>104487</v>
          </cell>
          <cell r="R1326">
            <v>101722</v>
          </cell>
          <cell r="S1326">
            <v>0</v>
          </cell>
          <cell r="T1326">
            <v>254691</v>
          </cell>
          <cell r="U1326">
            <v>1731140</v>
          </cell>
          <cell r="V1326">
            <v>0</v>
          </cell>
          <cell r="W1326">
            <v>0</v>
          </cell>
          <cell r="X1326">
            <v>0</v>
          </cell>
          <cell r="Y1326">
            <v>4152</v>
          </cell>
          <cell r="Z1326">
            <v>6924557</v>
          </cell>
          <cell r="AA1326">
            <v>7285122</v>
          </cell>
          <cell r="AB1326" t="str">
            <v>EMAG</v>
          </cell>
          <cell r="AC1326">
            <v>1101</v>
          </cell>
          <cell r="AD1326">
            <v>2</v>
          </cell>
          <cell r="AE1326">
            <v>680103</v>
          </cell>
        </row>
        <row r="1327">
          <cell r="A1327" t="str">
            <v>SML</v>
          </cell>
          <cell r="B1327">
            <v>7</v>
          </cell>
          <cell r="C1327" t="str">
            <v>DMCN</v>
          </cell>
          <cell r="D1327">
            <v>75</v>
          </cell>
          <cell r="E1327">
            <v>2</v>
          </cell>
          <cell r="F1327" t="str">
            <v>A4</v>
          </cell>
          <cell r="G1327">
            <v>20</v>
          </cell>
          <cell r="H1327">
            <v>32</v>
          </cell>
          <cell r="I1327">
            <v>404796</v>
          </cell>
          <cell r="J1327">
            <v>0</v>
          </cell>
          <cell r="K1327">
            <v>0</v>
          </cell>
          <cell r="L1327">
            <v>2222</v>
          </cell>
          <cell r="M1327">
            <v>0</v>
          </cell>
          <cell r="N1327">
            <v>0</v>
          </cell>
          <cell r="O1327">
            <v>4644909</v>
          </cell>
          <cell r="P1327">
            <v>1739085</v>
          </cell>
          <cell r="Q1327">
            <v>254761</v>
          </cell>
          <cell r="R1327">
            <v>39281</v>
          </cell>
          <cell r="S1327">
            <v>0</v>
          </cell>
          <cell r="T1327">
            <v>63000</v>
          </cell>
          <cell r="U1327">
            <v>1688456</v>
          </cell>
          <cell r="V1327">
            <v>0</v>
          </cell>
          <cell r="W1327">
            <v>115052</v>
          </cell>
          <cell r="X1327">
            <v>0</v>
          </cell>
          <cell r="Y1327">
            <v>16089</v>
          </cell>
          <cell r="Z1327">
            <v>6753807</v>
          </cell>
          <cell r="AA1327">
            <v>6872177</v>
          </cell>
          <cell r="AB1327" t="str">
            <v>EMAG</v>
          </cell>
          <cell r="AC1327">
            <v>1101</v>
          </cell>
          <cell r="AD1327">
            <v>2</v>
          </cell>
          <cell r="AE1327">
            <v>404796</v>
          </cell>
        </row>
        <row r="1328">
          <cell r="A1328" t="str">
            <v>SML</v>
          </cell>
          <cell r="B1328">
            <v>7</v>
          </cell>
          <cell r="C1328" t="str">
            <v>DMCN</v>
          </cell>
          <cell r="D1328">
            <v>75</v>
          </cell>
          <cell r="E1328">
            <v>2</v>
          </cell>
          <cell r="F1328" t="str">
            <v xml:space="preserve">B </v>
          </cell>
          <cell r="G1328">
            <v>0</v>
          </cell>
          <cell r="H1328">
            <v>362</v>
          </cell>
          <cell r="I1328">
            <v>322391</v>
          </cell>
          <cell r="J1328">
            <v>0</v>
          </cell>
          <cell r="K1328">
            <v>0</v>
          </cell>
          <cell r="L1328">
            <v>0</v>
          </cell>
          <cell r="M1328">
            <v>0</v>
          </cell>
          <cell r="N1328">
            <v>0</v>
          </cell>
          <cell r="O1328">
            <v>6718708</v>
          </cell>
          <cell r="P1328">
            <v>0</v>
          </cell>
          <cell r="Q1328">
            <v>0</v>
          </cell>
          <cell r="R1328">
            <v>110127</v>
          </cell>
          <cell r="S1328">
            <v>0</v>
          </cell>
          <cell r="T1328">
            <v>878974</v>
          </cell>
          <cell r="U1328">
            <v>1651586</v>
          </cell>
          <cell r="V1328">
            <v>0</v>
          </cell>
          <cell r="W1328">
            <v>0</v>
          </cell>
          <cell r="X1328">
            <v>0</v>
          </cell>
          <cell r="Y1328">
            <v>174425</v>
          </cell>
          <cell r="Z1328">
            <v>6718708</v>
          </cell>
          <cell r="AA1328">
            <v>7882234</v>
          </cell>
          <cell r="AB1328" t="str">
            <v>EMAG</v>
          </cell>
          <cell r="AC1328">
            <v>1101</v>
          </cell>
          <cell r="AD1328">
            <v>2</v>
          </cell>
          <cell r="AE1328">
            <v>318066</v>
          </cell>
        </row>
        <row r="1329">
          <cell r="A1329" t="str">
            <v>SML</v>
          </cell>
          <cell r="B1329">
            <v>7</v>
          </cell>
          <cell r="C1329" t="str">
            <v>DMCN</v>
          </cell>
          <cell r="D1329">
            <v>75</v>
          </cell>
          <cell r="E1329">
            <v>3</v>
          </cell>
          <cell r="F1329" t="str">
            <v>A4</v>
          </cell>
          <cell r="G1329">
            <v>22</v>
          </cell>
          <cell r="H1329">
            <v>4</v>
          </cell>
          <cell r="I1329">
            <v>444148</v>
          </cell>
          <cell r="J1329">
            <v>34236</v>
          </cell>
          <cell r="K1329">
            <v>409912</v>
          </cell>
          <cell r="L1329">
            <v>2380</v>
          </cell>
          <cell r="M1329">
            <v>1215</v>
          </cell>
          <cell r="N1329">
            <v>1165</v>
          </cell>
          <cell r="O1329">
            <v>3111955</v>
          </cell>
          <cell r="P1329">
            <v>3251488</v>
          </cell>
          <cell r="Q1329">
            <v>37848</v>
          </cell>
          <cell r="R1329">
            <v>0</v>
          </cell>
          <cell r="S1329">
            <v>0</v>
          </cell>
          <cell r="T1329">
            <v>0</v>
          </cell>
          <cell r="U1329">
            <v>1600324</v>
          </cell>
          <cell r="V1329">
            <v>0</v>
          </cell>
          <cell r="W1329">
            <v>0</v>
          </cell>
          <cell r="X1329">
            <v>0</v>
          </cell>
          <cell r="Y1329">
            <v>1557</v>
          </cell>
          <cell r="Z1329">
            <v>6401291</v>
          </cell>
          <cell r="AA1329">
            <v>6402848</v>
          </cell>
          <cell r="AB1329" t="str">
            <v>EMAG</v>
          </cell>
          <cell r="AC1329">
            <v>1101</v>
          </cell>
          <cell r="AD1329">
            <v>2</v>
          </cell>
          <cell r="AE1329">
            <v>444148</v>
          </cell>
        </row>
        <row r="1330">
          <cell r="A1330" t="str">
            <v>SML</v>
          </cell>
          <cell r="B1330">
            <v>7</v>
          </cell>
          <cell r="C1330" t="str">
            <v>DMCN</v>
          </cell>
          <cell r="D1330">
            <v>75</v>
          </cell>
          <cell r="E1330">
            <v>3</v>
          </cell>
          <cell r="F1330" t="str">
            <v>A4</v>
          </cell>
          <cell r="G1330">
            <v>21</v>
          </cell>
          <cell r="H1330">
            <v>4</v>
          </cell>
          <cell r="I1330">
            <v>300278</v>
          </cell>
          <cell r="J1330">
            <v>4278</v>
          </cell>
          <cell r="K1330">
            <v>296000</v>
          </cell>
          <cell r="L1330">
            <v>1151</v>
          </cell>
          <cell r="M1330">
            <v>1151</v>
          </cell>
          <cell r="N1330">
            <v>0</v>
          </cell>
          <cell r="O1330">
            <v>2174347</v>
          </cell>
          <cell r="P1330">
            <v>794957</v>
          </cell>
          <cell r="Q1330">
            <v>26712</v>
          </cell>
          <cell r="R1330">
            <v>0</v>
          </cell>
          <cell r="S1330">
            <v>0</v>
          </cell>
          <cell r="T1330">
            <v>0</v>
          </cell>
          <cell r="U1330">
            <v>749004</v>
          </cell>
          <cell r="V1330">
            <v>0</v>
          </cell>
          <cell r="W1330">
            <v>0</v>
          </cell>
          <cell r="X1330">
            <v>0</v>
          </cell>
          <cell r="Y1330">
            <v>2076</v>
          </cell>
          <cell r="Z1330">
            <v>2996016</v>
          </cell>
          <cell r="AA1330">
            <v>2998092</v>
          </cell>
          <cell r="AB1330" t="str">
            <v>EMAG</v>
          </cell>
          <cell r="AC1330">
            <v>1101</v>
          </cell>
          <cell r="AD1330">
            <v>2</v>
          </cell>
          <cell r="AE1330">
            <v>300278</v>
          </cell>
        </row>
        <row r="1331">
          <cell r="A1331" t="str">
            <v>SML</v>
          </cell>
          <cell r="B1331">
            <v>7</v>
          </cell>
          <cell r="C1331" t="str">
            <v>DMCN</v>
          </cell>
          <cell r="D1331">
            <v>75</v>
          </cell>
          <cell r="E1331">
            <v>3</v>
          </cell>
          <cell r="F1331" t="str">
            <v>A4</v>
          </cell>
          <cell r="G1331">
            <v>20</v>
          </cell>
          <cell r="H1331">
            <v>74</v>
          </cell>
          <cell r="I1331">
            <v>1259298</v>
          </cell>
          <cell r="J1331">
            <v>0</v>
          </cell>
          <cell r="K1331">
            <v>0</v>
          </cell>
          <cell r="L1331">
            <v>4933</v>
          </cell>
          <cell r="M1331">
            <v>0</v>
          </cell>
          <cell r="N1331">
            <v>0</v>
          </cell>
          <cell r="O1331">
            <v>14450026</v>
          </cell>
          <cell r="P1331">
            <v>3910987</v>
          </cell>
          <cell r="Q1331">
            <v>265051</v>
          </cell>
          <cell r="R1331">
            <v>47341</v>
          </cell>
          <cell r="S1331">
            <v>0</v>
          </cell>
          <cell r="T1331">
            <v>7406</v>
          </cell>
          <cell r="U1331">
            <v>4678639</v>
          </cell>
          <cell r="V1331">
            <v>0</v>
          </cell>
          <cell r="W1331">
            <v>88444</v>
          </cell>
          <cell r="X1331">
            <v>0</v>
          </cell>
          <cell r="Y1331">
            <v>36849</v>
          </cell>
          <cell r="Z1331">
            <v>18714508</v>
          </cell>
          <cell r="AA1331">
            <v>18806104</v>
          </cell>
          <cell r="AB1331" t="str">
            <v>EMAG</v>
          </cell>
          <cell r="AC1331">
            <v>1101</v>
          </cell>
          <cell r="AD1331">
            <v>2</v>
          </cell>
          <cell r="AE1331">
            <v>1259298</v>
          </cell>
        </row>
        <row r="1332">
          <cell r="A1332" t="str">
            <v>SML</v>
          </cell>
          <cell r="B1332">
            <v>7</v>
          </cell>
          <cell r="C1332" t="str">
            <v>DMCN</v>
          </cell>
          <cell r="D1332">
            <v>75</v>
          </cell>
          <cell r="E1332">
            <v>3</v>
          </cell>
          <cell r="F1332" t="str">
            <v xml:space="preserve">B </v>
          </cell>
          <cell r="G1332">
            <v>0</v>
          </cell>
          <cell r="H1332">
            <v>4604</v>
          </cell>
          <cell r="I1332">
            <v>1466784</v>
          </cell>
          <cell r="J1332">
            <v>0</v>
          </cell>
          <cell r="K1332">
            <v>0</v>
          </cell>
          <cell r="L1332">
            <v>0</v>
          </cell>
          <cell r="M1332">
            <v>0</v>
          </cell>
          <cell r="N1332">
            <v>0</v>
          </cell>
          <cell r="O1332">
            <v>30585383</v>
          </cell>
          <cell r="P1332">
            <v>0</v>
          </cell>
          <cell r="Q1332">
            <v>2811</v>
          </cell>
          <cell r="R1332">
            <v>357069</v>
          </cell>
          <cell r="S1332">
            <v>0</v>
          </cell>
          <cell r="T1332">
            <v>2508688</v>
          </cell>
          <cell r="U1332">
            <v>7576998</v>
          </cell>
          <cell r="V1332">
            <v>0</v>
          </cell>
          <cell r="W1332">
            <v>0</v>
          </cell>
          <cell r="X1332">
            <v>0</v>
          </cell>
          <cell r="Y1332">
            <v>2115963</v>
          </cell>
          <cell r="Z1332">
            <v>30588194</v>
          </cell>
          <cell r="AA1332">
            <v>35569914</v>
          </cell>
          <cell r="AB1332" t="str">
            <v>EMAG</v>
          </cell>
          <cell r="AC1332">
            <v>1101</v>
          </cell>
          <cell r="AD1332">
            <v>2</v>
          </cell>
          <cell r="AE1332">
            <v>1434275</v>
          </cell>
        </row>
        <row r="1333">
          <cell r="A1333" t="str">
            <v>SML</v>
          </cell>
          <cell r="B1333">
            <v>7</v>
          </cell>
          <cell r="C1333" t="str">
            <v>DMCN</v>
          </cell>
          <cell r="D1333">
            <v>75</v>
          </cell>
          <cell r="E1333">
            <v>4</v>
          </cell>
          <cell r="F1333" t="str">
            <v xml:space="preserve">B </v>
          </cell>
          <cell r="G1333">
            <v>0</v>
          </cell>
          <cell r="H1333">
            <v>51</v>
          </cell>
          <cell r="I1333">
            <v>3015</v>
          </cell>
          <cell r="J1333">
            <v>0</v>
          </cell>
          <cell r="K1333">
            <v>0</v>
          </cell>
          <cell r="L1333">
            <v>0</v>
          </cell>
          <cell r="M1333">
            <v>0</v>
          </cell>
          <cell r="N1333">
            <v>0</v>
          </cell>
          <cell r="O1333">
            <v>29520</v>
          </cell>
          <cell r="P1333">
            <v>0</v>
          </cell>
          <cell r="Q1333">
            <v>0</v>
          </cell>
          <cell r="R1333">
            <v>0</v>
          </cell>
          <cell r="S1333">
            <v>0</v>
          </cell>
          <cell r="T1333">
            <v>793</v>
          </cell>
          <cell r="U1333">
            <v>0</v>
          </cell>
          <cell r="V1333">
            <v>0</v>
          </cell>
          <cell r="W1333">
            <v>0</v>
          </cell>
          <cell r="X1333">
            <v>0</v>
          </cell>
          <cell r="Y1333">
            <v>0</v>
          </cell>
          <cell r="Z1333">
            <v>29520</v>
          </cell>
          <cell r="AA1333">
            <v>30313</v>
          </cell>
          <cell r="AB1333" t="str">
            <v>EMAG</v>
          </cell>
          <cell r="AC1333">
            <v>1101</v>
          </cell>
          <cell r="AD1333">
            <v>2</v>
          </cell>
          <cell r="AE1333">
            <v>2925</v>
          </cell>
        </row>
        <row r="1334">
          <cell r="A1334" t="str">
            <v>SML</v>
          </cell>
          <cell r="B1334">
            <v>7</v>
          </cell>
          <cell r="C1334" t="str">
            <v>DMCN</v>
          </cell>
          <cell r="D1334">
            <v>75</v>
          </cell>
          <cell r="E1334">
            <v>5</v>
          </cell>
          <cell r="F1334" t="str">
            <v>A4</v>
          </cell>
          <cell r="G1334">
            <v>22</v>
          </cell>
          <cell r="H1334">
            <v>1</v>
          </cell>
          <cell r="I1334">
            <v>105618</v>
          </cell>
          <cell r="J1334">
            <v>2875</v>
          </cell>
          <cell r="K1334">
            <v>102743</v>
          </cell>
          <cell r="L1334">
            <v>1030</v>
          </cell>
          <cell r="M1334">
            <v>630</v>
          </cell>
          <cell r="N1334">
            <v>400</v>
          </cell>
          <cell r="O1334">
            <v>702496</v>
          </cell>
          <cell r="P1334">
            <v>1263387</v>
          </cell>
          <cell r="Q1334">
            <v>0</v>
          </cell>
          <cell r="R1334">
            <v>25968</v>
          </cell>
          <cell r="S1334">
            <v>0</v>
          </cell>
          <cell r="T1334">
            <v>0</v>
          </cell>
          <cell r="U1334">
            <v>491471</v>
          </cell>
          <cell r="V1334">
            <v>0</v>
          </cell>
          <cell r="W1334">
            <v>0</v>
          </cell>
          <cell r="X1334">
            <v>0</v>
          </cell>
          <cell r="Y1334">
            <v>0</v>
          </cell>
          <cell r="Z1334">
            <v>1965883</v>
          </cell>
          <cell r="AA1334">
            <v>1991851</v>
          </cell>
          <cell r="AB1334" t="str">
            <v>EMAG</v>
          </cell>
          <cell r="AC1334">
            <v>1101</v>
          </cell>
          <cell r="AD1334">
            <v>2</v>
          </cell>
          <cell r="AE1334">
            <v>105618</v>
          </cell>
        </row>
        <row r="1335">
          <cell r="A1335" t="str">
            <v>SML</v>
          </cell>
          <cell r="B1335">
            <v>7</v>
          </cell>
          <cell r="C1335" t="str">
            <v>DMCN</v>
          </cell>
          <cell r="D1335">
            <v>75</v>
          </cell>
          <cell r="E1335">
            <v>5</v>
          </cell>
          <cell r="F1335" t="str">
            <v>A4</v>
          </cell>
          <cell r="G1335">
            <v>21</v>
          </cell>
          <cell r="H1335">
            <v>2</v>
          </cell>
          <cell r="I1335">
            <v>51350</v>
          </cell>
          <cell r="J1335">
            <v>2890</v>
          </cell>
          <cell r="K1335">
            <v>48460</v>
          </cell>
          <cell r="L1335">
            <v>416</v>
          </cell>
          <cell r="M1335">
            <v>416</v>
          </cell>
          <cell r="N1335">
            <v>0</v>
          </cell>
          <cell r="O1335">
            <v>372364</v>
          </cell>
          <cell r="P1335">
            <v>223431</v>
          </cell>
          <cell r="Q1335">
            <v>1428</v>
          </cell>
          <cell r="R1335">
            <v>10822</v>
          </cell>
          <cell r="S1335">
            <v>0</v>
          </cell>
          <cell r="T1335">
            <v>0</v>
          </cell>
          <cell r="U1335">
            <v>13249</v>
          </cell>
          <cell r="V1335">
            <v>0</v>
          </cell>
          <cell r="W1335">
            <v>2072</v>
          </cell>
          <cell r="X1335">
            <v>0</v>
          </cell>
          <cell r="Y1335">
            <v>0</v>
          </cell>
          <cell r="Z1335">
            <v>599295</v>
          </cell>
          <cell r="AA1335">
            <v>610117</v>
          </cell>
          <cell r="AB1335" t="str">
            <v>EMAG</v>
          </cell>
          <cell r="AC1335">
            <v>1101</v>
          </cell>
          <cell r="AD1335">
            <v>2</v>
          </cell>
          <cell r="AE1335">
            <v>51350</v>
          </cell>
        </row>
        <row r="1336">
          <cell r="A1336" t="str">
            <v>SML</v>
          </cell>
          <cell r="B1336">
            <v>7</v>
          </cell>
          <cell r="C1336" t="str">
            <v>DMCN</v>
          </cell>
          <cell r="D1336">
            <v>75</v>
          </cell>
          <cell r="E1336">
            <v>5</v>
          </cell>
          <cell r="F1336" t="str">
            <v>A4</v>
          </cell>
          <cell r="G1336">
            <v>20</v>
          </cell>
          <cell r="H1336">
            <v>16</v>
          </cell>
          <cell r="I1336">
            <v>238523</v>
          </cell>
          <cell r="J1336">
            <v>0</v>
          </cell>
          <cell r="K1336">
            <v>0</v>
          </cell>
          <cell r="L1336">
            <v>984</v>
          </cell>
          <cell r="M1336">
            <v>0</v>
          </cell>
          <cell r="N1336">
            <v>0</v>
          </cell>
          <cell r="O1336">
            <v>2493804</v>
          </cell>
          <cell r="P1336">
            <v>714771</v>
          </cell>
          <cell r="Q1336">
            <v>312414</v>
          </cell>
          <cell r="R1336">
            <v>18083</v>
          </cell>
          <cell r="S1336">
            <v>0</v>
          </cell>
          <cell r="T1336">
            <v>664000</v>
          </cell>
          <cell r="U1336">
            <v>668789</v>
          </cell>
          <cell r="V1336">
            <v>0</v>
          </cell>
          <cell r="W1336">
            <v>61244</v>
          </cell>
          <cell r="X1336">
            <v>0</v>
          </cell>
          <cell r="Y1336">
            <v>0</v>
          </cell>
          <cell r="Z1336">
            <v>3582233</v>
          </cell>
          <cell r="AA1336">
            <v>4264316</v>
          </cell>
          <cell r="AB1336" t="str">
            <v>EMAG</v>
          </cell>
          <cell r="AC1336">
            <v>1101</v>
          </cell>
          <cell r="AD1336">
            <v>2</v>
          </cell>
          <cell r="AE1336">
            <v>238523</v>
          </cell>
        </row>
        <row r="1337">
          <cell r="A1337" t="str">
            <v>SML</v>
          </cell>
          <cell r="B1337">
            <v>7</v>
          </cell>
          <cell r="C1337" t="str">
            <v>DMCN</v>
          </cell>
          <cell r="D1337">
            <v>75</v>
          </cell>
          <cell r="E1337">
            <v>5</v>
          </cell>
          <cell r="F1337" t="str">
            <v xml:space="preserve">B </v>
          </cell>
          <cell r="G1337">
            <v>0</v>
          </cell>
          <cell r="H1337">
            <v>117</v>
          </cell>
          <cell r="I1337">
            <v>161055</v>
          </cell>
          <cell r="J1337">
            <v>0</v>
          </cell>
          <cell r="K1337">
            <v>0</v>
          </cell>
          <cell r="L1337">
            <v>0</v>
          </cell>
          <cell r="M1337">
            <v>0</v>
          </cell>
          <cell r="N1337">
            <v>0</v>
          </cell>
          <cell r="O1337">
            <v>2948165</v>
          </cell>
          <cell r="P1337">
            <v>0</v>
          </cell>
          <cell r="Q1337">
            <v>0</v>
          </cell>
          <cell r="R1337">
            <v>16105</v>
          </cell>
          <cell r="S1337">
            <v>0</v>
          </cell>
          <cell r="T1337">
            <v>1991</v>
          </cell>
          <cell r="U1337">
            <v>433459</v>
          </cell>
          <cell r="V1337">
            <v>0</v>
          </cell>
          <cell r="W1337">
            <v>0</v>
          </cell>
          <cell r="X1337">
            <v>0</v>
          </cell>
          <cell r="Y1337">
            <v>0</v>
          </cell>
          <cell r="Z1337">
            <v>2948165</v>
          </cell>
          <cell r="AA1337">
            <v>2966261</v>
          </cell>
          <cell r="AB1337" t="str">
            <v>EMAG</v>
          </cell>
          <cell r="AC1337">
            <v>1101</v>
          </cell>
          <cell r="AD1337">
            <v>2</v>
          </cell>
          <cell r="AE1337">
            <v>160714</v>
          </cell>
        </row>
        <row r="1338">
          <cell r="A1338" t="str">
            <v>SML</v>
          </cell>
          <cell r="B1338">
            <v>7</v>
          </cell>
          <cell r="C1338" t="str">
            <v>DMCN</v>
          </cell>
          <cell r="D1338">
            <v>75</v>
          </cell>
          <cell r="E1338">
            <v>7</v>
          </cell>
          <cell r="F1338" t="str">
            <v>A4</v>
          </cell>
          <cell r="G1338">
            <v>20</v>
          </cell>
          <cell r="H1338">
            <v>2</v>
          </cell>
          <cell r="I1338">
            <v>17753</v>
          </cell>
          <cell r="J1338">
            <v>0</v>
          </cell>
          <cell r="K1338">
            <v>0</v>
          </cell>
          <cell r="L1338">
            <v>45</v>
          </cell>
          <cell r="M1338">
            <v>0</v>
          </cell>
          <cell r="N1338">
            <v>0</v>
          </cell>
          <cell r="O1338">
            <v>173150</v>
          </cell>
          <cell r="P1338">
            <v>29880</v>
          </cell>
          <cell r="Q1338">
            <v>0</v>
          </cell>
          <cell r="R1338">
            <v>0</v>
          </cell>
          <cell r="S1338">
            <v>0</v>
          </cell>
          <cell r="T1338">
            <v>0</v>
          </cell>
          <cell r="U1338">
            <v>50757</v>
          </cell>
          <cell r="V1338">
            <v>0</v>
          </cell>
          <cell r="W1338">
            <v>0</v>
          </cell>
          <cell r="X1338">
            <v>0</v>
          </cell>
          <cell r="Y1338">
            <v>0</v>
          </cell>
          <cell r="Z1338">
            <v>203030</v>
          </cell>
          <cell r="AA1338">
            <v>203030</v>
          </cell>
          <cell r="AB1338" t="str">
            <v>EMAG</v>
          </cell>
          <cell r="AC1338">
            <v>1101</v>
          </cell>
          <cell r="AD1338">
            <v>2</v>
          </cell>
          <cell r="AE1338">
            <v>17753</v>
          </cell>
        </row>
        <row r="1339">
          <cell r="A1339" t="str">
            <v>SML</v>
          </cell>
          <cell r="B1339">
            <v>7</v>
          </cell>
          <cell r="C1339" t="str">
            <v>DMCN</v>
          </cell>
          <cell r="D1339">
            <v>75</v>
          </cell>
          <cell r="E1339">
            <v>7</v>
          </cell>
          <cell r="F1339" t="str">
            <v xml:space="preserve">B </v>
          </cell>
          <cell r="G1339">
            <v>0</v>
          </cell>
          <cell r="H1339">
            <v>7</v>
          </cell>
          <cell r="I1339">
            <v>3482</v>
          </cell>
          <cell r="J1339">
            <v>0</v>
          </cell>
          <cell r="K1339">
            <v>0</v>
          </cell>
          <cell r="L1339">
            <v>0</v>
          </cell>
          <cell r="M1339">
            <v>0</v>
          </cell>
          <cell r="N1339">
            <v>0</v>
          </cell>
          <cell r="O1339">
            <v>61612</v>
          </cell>
          <cell r="P1339">
            <v>0</v>
          </cell>
          <cell r="Q1339">
            <v>0</v>
          </cell>
          <cell r="R1339">
            <v>0</v>
          </cell>
          <cell r="S1339">
            <v>0</v>
          </cell>
          <cell r="T1339">
            <v>0</v>
          </cell>
          <cell r="U1339">
            <v>15403</v>
          </cell>
          <cell r="V1339">
            <v>0</v>
          </cell>
          <cell r="W1339">
            <v>0</v>
          </cell>
          <cell r="X1339">
            <v>0</v>
          </cell>
          <cell r="Y1339">
            <v>0</v>
          </cell>
          <cell r="Z1339">
            <v>61612</v>
          </cell>
          <cell r="AA1339">
            <v>61612</v>
          </cell>
          <cell r="AB1339" t="str">
            <v>EMAG</v>
          </cell>
          <cell r="AC1339">
            <v>1101</v>
          </cell>
          <cell r="AD1339">
            <v>2</v>
          </cell>
          <cell r="AE1339">
            <v>3456</v>
          </cell>
        </row>
        <row r="1340">
          <cell r="A1340" t="str">
            <v>SML</v>
          </cell>
          <cell r="B1340">
            <v>7</v>
          </cell>
          <cell r="C1340" t="str">
            <v>DMCN</v>
          </cell>
          <cell r="D1340">
            <v>75</v>
          </cell>
          <cell r="E1340">
            <v>8</v>
          </cell>
          <cell r="F1340" t="str">
            <v>A4</v>
          </cell>
          <cell r="G1340">
            <v>20</v>
          </cell>
          <cell r="H1340">
            <v>4</v>
          </cell>
          <cell r="I1340">
            <v>152575</v>
          </cell>
          <cell r="J1340">
            <v>0</v>
          </cell>
          <cell r="K1340">
            <v>0</v>
          </cell>
          <cell r="L1340">
            <v>662</v>
          </cell>
          <cell r="M1340">
            <v>0</v>
          </cell>
          <cell r="N1340">
            <v>0</v>
          </cell>
          <cell r="O1340">
            <v>1750747</v>
          </cell>
          <cell r="P1340">
            <v>518125</v>
          </cell>
          <cell r="Q1340">
            <v>132819</v>
          </cell>
          <cell r="R1340">
            <v>0</v>
          </cell>
          <cell r="S1340">
            <v>0</v>
          </cell>
          <cell r="T1340">
            <v>0</v>
          </cell>
          <cell r="U1340">
            <v>611967</v>
          </cell>
          <cell r="V1340">
            <v>0</v>
          </cell>
          <cell r="W1340">
            <v>46178</v>
          </cell>
          <cell r="X1340">
            <v>0</v>
          </cell>
          <cell r="Y1340">
            <v>0</v>
          </cell>
          <cell r="Z1340">
            <v>2447869</v>
          </cell>
          <cell r="AA1340">
            <v>2447869</v>
          </cell>
          <cell r="AB1340" t="str">
            <v>EMAG</v>
          </cell>
          <cell r="AC1340">
            <v>1101</v>
          </cell>
          <cell r="AD1340">
            <v>2</v>
          </cell>
          <cell r="AE1340">
            <v>152575</v>
          </cell>
        </row>
        <row r="1341">
          <cell r="A1341" t="str">
            <v>SML</v>
          </cell>
          <cell r="B1341">
            <v>7</v>
          </cell>
          <cell r="C1341" t="str">
            <v>DMCN</v>
          </cell>
          <cell r="D1341">
            <v>75</v>
          </cell>
          <cell r="E1341">
            <v>8</v>
          </cell>
          <cell r="F1341" t="str">
            <v xml:space="preserve">B </v>
          </cell>
          <cell r="G1341">
            <v>0</v>
          </cell>
          <cell r="H1341">
            <v>2</v>
          </cell>
          <cell r="I1341">
            <v>11680</v>
          </cell>
          <cell r="J1341">
            <v>0</v>
          </cell>
          <cell r="K1341">
            <v>0</v>
          </cell>
          <cell r="L1341">
            <v>0</v>
          </cell>
          <cell r="M1341">
            <v>0</v>
          </cell>
          <cell r="N1341">
            <v>0</v>
          </cell>
          <cell r="O1341">
            <v>243161</v>
          </cell>
          <cell r="P1341">
            <v>0</v>
          </cell>
          <cell r="Q1341">
            <v>0</v>
          </cell>
          <cell r="R1341">
            <v>0</v>
          </cell>
          <cell r="S1341">
            <v>0</v>
          </cell>
          <cell r="T1341">
            <v>0</v>
          </cell>
          <cell r="U1341">
            <v>60790</v>
          </cell>
          <cell r="V1341">
            <v>0</v>
          </cell>
          <cell r="W1341">
            <v>0</v>
          </cell>
          <cell r="X1341">
            <v>0</v>
          </cell>
          <cell r="Y1341">
            <v>0</v>
          </cell>
          <cell r="Z1341">
            <v>243161</v>
          </cell>
          <cell r="AA1341">
            <v>243161</v>
          </cell>
          <cell r="AB1341" t="str">
            <v>EMAG</v>
          </cell>
          <cell r="AC1341">
            <v>1101</v>
          </cell>
          <cell r="AD1341">
            <v>2</v>
          </cell>
          <cell r="AE1341">
            <v>11580</v>
          </cell>
        </row>
        <row r="1342">
          <cell r="A1342" t="str">
            <v>SML</v>
          </cell>
          <cell r="B1342">
            <v>8</v>
          </cell>
          <cell r="C1342" t="str">
            <v>DMNT</v>
          </cell>
          <cell r="D1342">
            <v>81</v>
          </cell>
          <cell r="E1342">
            <v>1</v>
          </cell>
          <cell r="F1342" t="str">
            <v>A4</v>
          </cell>
          <cell r="G1342">
            <v>20</v>
          </cell>
          <cell r="H1342">
            <v>1</v>
          </cell>
          <cell r="I1342">
            <v>892</v>
          </cell>
          <cell r="J1342">
            <v>0</v>
          </cell>
          <cell r="K1342">
            <v>0</v>
          </cell>
          <cell r="L1342">
            <v>2</v>
          </cell>
          <cell r="M1342">
            <v>0</v>
          </cell>
          <cell r="N1342">
            <v>0</v>
          </cell>
          <cell r="O1342">
            <v>10236</v>
          </cell>
          <cell r="P1342">
            <v>1565</v>
          </cell>
          <cell r="Q1342">
            <v>0</v>
          </cell>
          <cell r="R1342">
            <v>0</v>
          </cell>
          <cell r="S1342">
            <v>0</v>
          </cell>
          <cell r="T1342">
            <v>0</v>
          </cell>
          <cell r="U1342">
            <v>2950</v>
          </cell>
          <cell r="V1342">
            <v>0</v>
          </cell>
          <cell r="W1342">
            <v>0</v>
          </cell>
          <cell r="X1342">
            <v>0</v>
          </cell>
          <cell r="Y1342">
            <v>862</v>
          </cell>
          <cell r="Z1342">
            <v>11801</v>
          </cell>
          <cell r="AA1342">
            <v>12663</v>
          </cell>
          <cell r="AB1342" t="str">
            <v>EMVA</v>
          </cell>
          <cell r="AC1342">
            <v>1101</v>
          </cell>
          <cell r="AD1342">
            <v>2</v>
          </cell>
          <cell r="AE1342">
            <v>892</v>
          </cell>
        </row>
        <row r="1343">
          <cell r="A1343" t="str">
            <v>SML</v>
          </cell>
          <cell r="B1343">
            <v>8</v>
          </cell>
          <cell r="C1343" t="str">
            <v>DMNT</v>
          </cell>
          <cell r="D1343">
            <v>81</v>
          </cell>
          <cell r="E1343">
            <v>1</v>
          </cell>
          <cell r="F1343" t="str">
            <v xml:space="preserve">B </v>
          </cell>
          <cell r="G1343">
            <v>1</v>
          </cell>
          <cell r="H1343">
            <v>5572</v>
          </cell>
          <cell r="I1343">
            <v>143917</v>
          </cell>
          <cell r="J1343">
            <v>0</v>
          </cell>
          <cell r="K1343">
            <v>0</v>
          </cell>
          <cell r="L1343">
            <v>0</v>
          </cell>
          <cell r="M1343">
            <v>0</v>
          </cell>
          <cell r="N1343">
            <v>0</v>
          </cell>
          <cell r="O1343">
            <v>2335918</v>
          </cell>
          <cell r="P1343">
            <v>0</v>
          </cell>
          <cell r="Q1343">
            <v>0</v>
          </cell>
          <cell r="R1343">
            <v>67353</v>
          </cell>
          <cell r="S1343">
            <v>0</v>
          </cell>
          <cell r="T1343">
            <v>1716360</v>
          </cell>
          <cell r="U1343">
            <v>330</v>
          </cell>
          <cell r="V1343">
            <v>660</v>
          </cell>
          <cell r="W1343">
            <v>0</v>
          </cell>
          <cell r="X1343">
            <v>0</v>
          </cell>
          <cell r="Y1343">
            <v>208</v>
          </cell>
          <cell r="Z1343">
            <v>2335918</v>
          </cell>
          <cell r="AA1343">
            <v>4120499</v>
          </cell>
          <cell r="AB1343" t="str">
            <v>EMVA</v>
          </cell>
          <cell r="AC1343">
            <v>1101</v>
          </cell>
          <cell r="AD1343">
            <v>2</v>
          </cell>
          <cell r="AE1343">
            <v>80514</v>
          </cell>
        </row>
        <row r="1344">
          <cell r="A1344" t="str">
            <v>SML</v>
          </cell>
          <cell r="B1344">
            <v>8</v>
          </cell>
          <cell r="C1344" t="str">
            <v>DMNT</v>
          </cell>
          <cell r="D1344">
            <v>81</v>
          </cell>
          <cell r="E1344">
            <v>1</v>
          </cell>
          <cell r="F1344" t="str">
            <v xml:space="preserve">B </v>
          </cell>
          <cell r="G1344">
            <v>2</v>
          </cell>
          <cell r="H1344">
            <v>2400</v>
          </cell>
          <cell r="I1344">
            <v>98006</v>
          </cell>
          <cell r="J1344">
            <v>0</v>
          </cell>
          <cell r="K1344">
            <v>0</v>
          </cell>
          <cell r="L1344">
            <v>0</v>
          </cell>
          <cell r="M1344">
            <v>0</v>
          </cell>
          <cell r="N1344">
            <v>0</v>
          </cell>
          <cell r="O1344">
            <v>1901198</v>
          </cell>
          <cell r="P1344">
            <v>0</v>
          </cell>
          <cell r="Q1344">
            <v>0</v>
          </cell>
          <cell r="R1344">
            <v>45410</v>
          </cell>
          <cell r="S1344">
            <v>0</v>
          </cell>
          <cell r="T1344">
            <v>297087</v>
          </cell>
          <cell r="U1344">
            <v>323105</v>
          </cell>
          <cell r="V1344">
            <v>188</v>
          </cell>
          <cell r="W1344">
            <v>0</v>
          </cell>
          <cell r="X1344">
            <v>0</v>
          </cell>
          <cell r="Y1344">
            <v>0</v>
          </cell>
          <cell r="Z1344">
            <v>1901198</v>
          </cell>
          <cell r="AA1344">
            <v>2243883</v>
          </cell>
          <cell r="AB1344" t="str">
            <v>EMVA</v>
          </cell>
          <cell r="AC1344">
            <v>1101</v>
          </cell>
          <cell r="AD1344">
            <v>2</v>
          </cell>
          <cell r="AE1344">
            <v>97906</v>
          </cell>
        </row>
        <row r="1345">
          <cell r="A1345" t="str">
            <v>SML</v>
          </cell>
          <cell r="B1345">
            <v>8</v>
          </cell>
          <cell r="C1345" t="str">
            <v>DMNT</v>
          </cell>
          <cell r="D1345">
            <v>81</v>
          </cell>
          <cell r="E1345">
            <v>1</v>
          </cell>
          <cell r="F1345" t="str">
            <v xml:space="preserve">B </v>
          </cell>
          <cell r="G1345">
            <v>3</v>
          </cell>
          <cell r="H1345">
            <v>10464</v>
          </cell>
          <cell r="I1345">
            <v>814276</v>
          </cell>
          <cell r="J1345">
            <v>0</v>
          </cell>
          <cell r="K1345">
            <v>0</v>
          </cell>
          <cell r="L1345">
            <v>0</v>
          </cell>
          <cell r="M1345">
            <v>0</v>
          </cell>
          <cell r="N1345">
            <v>0</v>
          </cell>
          <cell r="O1345">
            <v>15792384</v>
          </cell>
          <cell r="P1345">
            <v>0</v>
          </cell>
          <cell r="Q1345">
            <v>0</v>
          </cell>
          <cell r="R1345">
            <v>231612</v>
          </cell>
          <cell r="S1345">
            <v>0</v>
          </cell>
          <cell r="T1345">
            <v>1140197</v>
          </cell>
          <cell r="U1345">
            <v>2684679</v>
          </cell>
          <cell r="V1345">
            <v>564</v>
          </cell>
          <cell r="W1345">
            <v>0</v>
          </cell>
          <cell r="X1345">
            <v>0</v>
          </cell>
          <cell r="Y1345">
            <v>1903819</v>
          </cell>
          <cell r="Z1345">
            <v>15792384</v>
          </cell>
          <cell r="AA1345">
            <v>19068576</v>
          </cell>
          <cell r="AB1345" t="str">
            <v>EMVA</v>
          </cell>
          <cell r="AC1345">
            <v>1101</v>
          </cell>
          <cell r="AD1345">
            <v>2</v>
          </cell>
          <cell r="AE1345">
            <v>811654</v>
          </cell>
        </row>
        <row r="1346">
          <cell r="A1346" t="str">
            <v>SML</v>
          </cell>
          <cell r="B1346">
            <v>8</v>
          </cell>
          <cell r="C1346" t="str">
            <v>DMNT</v>
          </cell>
          <cell r="D1346">
            <v>81</v>
          </cell>
          <cell r="E1346">
            <v>1</v>
          </cell>
          <cell r="F1346" t="str">
            <v xml:space="preserve">B </v>
          </cell>
          <cell r="G1346">
            <v>4</v>
          </cell>
          <cell r="H1346">
            <v>8599</v>
          </cell>
          <cell r="I1346">
            <v>1054644</v>
          </cell>
          <cell r="J1346">
            <v>0</v>
          </cell>
          <cell r="K1346">
            <v>0</v>
          </cell>
          <cell r="L1346">
            <v>0</v>
          </cell>
          <cell r="M1346">
            <v>0</v>
          </cell>
          <cell r="N1346">
            <v>0</v>
          </cell>
          <cell r="O1346">
            <v>20460502</v>
          </cell>
          <cell r="P1346">
            <v>0</v>
          </cell>
          <cell r="Q1346">
            <v>0</v>
          </cell>
          <cell r="R1346">
            <v>260585</v>
          </cell>
          <cell r="S1346">
            <v>0</v>
          </cell>
          <cell r="T1346">
            <v>906664</v>
          </cell>
          <cell r="U1346">
            <v>3478305</v>
          </cell>
          <cell r="V1346">
            <v>470</v>
          </cell>
          <cell r="W1346">
            <v>0</v>
          </cell>
          <cell r="X1346">
            <v>0</v>
          </cell>
          <cell r="Y1346">
            <v>2851277</v>
          </cell>
          <cell r="Z1346">
            <v>20460502</v>
          </cell>
          <cell r="AA1346">
            <v>24479498</v>
          </cell>
          <cell r="AB1346" t="str">
            <v>EMVA</v>
          </cell>
          <cell r="AC1346">
            <v>1101</v>
          </cell>
          <cell r="AD1346">
            <v>2</v>
          </cell>
          <cell r="AE1346">
            <v>1054644</v>
          </cell>
        </row>
        <row r="1347">
          <cell r="A1347" t="str">
            <v>SML</v>
          </cell>
          <cell r="B1347">
            <v>8</v>
          </cell>
          <cell r="C1347" t="str">
            <v>DMNT</v>
          </cell>
          <cell r="D1347">
            <v>81</v>
          </cell>
          <cell r="E1347">
            <v>1</v>
          </cell>
          <cell r="F1347" t="str">
            <v xml:space="preserve">B </v>
          </cell>
          <cell r="G1347">
            <v>5</v>
          </cell>
          <cell r="H1347">
            <v>4224</v>
          </cell>
          <cell r="I1347">
            <v>730251</v>
          </cell>
          <cell r="J1347">
            <v>0</v>
          </cell>
          <cell r="K1347">
            <v>0</v>
          </cell>
          <cell r="L1347">
            <v>0</v>
          </cell>
          <cell r="M1347">
            <v>0</v>
          </cell>
          <cell r="N1347">
            <v>0</v>
          </cell>
          <cell r="O1347">
            <v>14163962</v>
          </cell>
          <cell r="P1347">
            <v>0</v>
          </cell>
          <cell r="Q1347">
            <v>0</v>
          </cell>
          <cell r="R1347">
            <v>171504</v>
          </cell>
          <cell r="S1347">
            <v>4883</v>
          </cell>
          <cell r="T1347">
            <v>507630</v>
          </cell>
          <cell r="U1347">
            <v>2407934</v>
          </cell>
          <cell r="V1347">
            <v>188</v>
          </cell>
          <cell r="W1347">
            <v>0</v>
          </cell>
          <cell r="X1347">
            <v>0</v>
          </cell>
          <cell r="Y1347">
            <v>1768282</v>
          </cell>
          <cell r="Z1347">
            <v>14163962</v>
          </cell>
          <cell r="AA1347">
            <v>16616449</v>
          </cell>
          <cell r="AB1347" t="str">
            <v>EMVA</v>
          </cell>
          <cell r="AC1347">
            <v>1101</v>
          </cell>
          <cell r="AD1347">
            <v>2</v>
          </cell>
          <cell r="AE1347">
            <v>730251</v>
          </cell>
        </row>
        <row r="1348">
          <cell r="A1348" t="str">
            <v>SML</v>
          </cell>
          <cell r="B1348">
            <v>8</v>
          </cell>
          <cell r="C1348" t="str">
            <v>DMNT</v>
          </cell>
          <cell r="D1348">
            <v>81</v>
          </cell>
          <cell r="E1348">
            <v>1</v>
          </cell>
          <cell r="F1348" t="str">
            <v xml:space="preserve">B </v>
          </cell>
          <cell r="G1348">
            <v>6</v>
          </cell>
          <cell r="H1348">
            <v>2854</v>
          </cell>
          <cell r="I1348">
            <v>678810</v>
          </cell>
          <cell r="J1348">
            <v>0</v>
          </cell>
          <cell r="K1348">
            <v>0</v>
          </cell>
          <cell r="L1348">
            <v>0</v>
          </cell>
          <cell r="M1348">
            <v>0</v>
          </cell>
          <cell r="N1348">
            <v>0</v>
          </cell>
          <cell r="O1348">
            <v>13162291</v>
          </cell>
          <cell r="P1348">
            <v>0</v>
          </cell>
          <cell r="Q1348">
            <v>0</v>
          </cell>
          <cell r="R1348">
            <v>189152</v>
          </cell>
          <cell r="S1348">
            <v>0</v>
          </cell>
          <cell r="T1348">
            <v>480740</v>
          </cell>
          <cell r="U1348">
            <v>2238313</v>
          </cell>
          <cell r="V1348">
            <v>94</v>
          </cell>
          <cell r="W1348">
            <v>0</v>
          </cell>
          <cell r="X1348">
            <v>0</v>
          </cell>
          <cell r="Y1348">
            <v>1188524</v>
          </cell>
          <cell r="Z1348">
            <v>13162291</v>
          </cell>
          <cell r="AA1348">
            <v>15020801</v>
          </cell>
          <cell r="AB1348" t="str">
            <v>EMVA</v>
          </cell>
          <cell r="AC1348">
            <v>1101</v>
          </cell>
          <cell r="AD1348">
            <v>2</v>
          </cell>
          <cell r="AE1348">
            <v>678810</v>
          </cell>
        </row>
        <row r="1349">
          <cell r="A1349" t="str">
            <v>SML</v>
          </cell>
          <cell r="B1349">
            <v>8</v>
          </cell>
          <cell r="C1349" t="str">
            <v>DMNT</v>
          </cell>
          <cell r="D1349">
            <v>81</v>
          </cell>
          <cell r="E1349">
            <v>1</v>
          </cell>
          <cell r="F1349" t="str">
            <v xml:space="preserve">B </v>
          </cell>
          <cell r="G1349">
            <v>7</v>
          </cell>
          <cell r="H1349">
            <v>700</v>
          </cell>
          <cell r="I1349">
            <v>232241</v>
          </cell>
          <cell r="J1349">
            <v>0</v>
          </cell>
          <cell r="K1349">
            <v>0</v>
          </cell>
          <cell r="L1349">
            <v>0</v>
          </cell>
          <cell r="M1349">
            <v>0</v>
          </cell>
          <cell r="N1349">
            <v>0</v>
          </cell>
          <cell r="O1349">
            <v>4674193</v>
          </cell>
          <cell r="P1349">
            <v>0</v>
          </cell>
          <cell r="Q1349">
            <v>0</v>
          </cell>
          <cell r="R1349">
            <v>51499</v>
          </cell>
          <cell r="S1349">
            <v>0</v>
          </cell>
          <cell r="T1349">
            <v>110515</v>
          </cell>
          <cell r="U1349">
            <v>935116</v>
          </cell>
          <cell r="V1349">
            <v>282</v>
          </cell>
          <cell r="W1349">
            <v>0</v>
          </cell>
          <cell r="X1349">
            <v>0</v>
          </cell>
          <cell r="Y1349">
            <v>491858</v>
          </cell>
          <cell r="Z1349">
            <v>4674193</v>
          </cell>
          <cell r="AA1349">
            <v>5328347</v>
          </cell>
          <cell r="AB1349" t="str">
            <v>EMVA</v>
          </cell>
          <cell r="AC1349">
            <v>1101</v>
          </cell>
          <cell r="AD1349">
            <v>2</v>
          </cell>
          <cell r="AE1349">
            <v>232241</v>
          </cell>
        </row>
        <row r="1350">
          <cell r="A1350" t="str">
            <v>SML</v>
          </cell>
          <cell r="B1350">
            <v>8</v>
          </cell>
          <cell r="C1350" t="str">
            <v>DMNT</v>
          </cell>
          <cell r="D1350">
            <v>81</v>
          </cell>
          <cell r="E1350">
            <v>1</v>
          </cell>
          <cell r="F1350" t="str">
            <v xml:space="preserve">B </v>
          </cell>
          <cell r="G1350">
            <v>8</v>
          </cell>
          <cell r="H1350">
            <v>251</v>
          </cell>
          <cell r="I1350">
            <v>106279</v>
          </cell>
          <cell r="J1350">
            <v>0</v>
          </cell>
          <cell r="K1350">
            <v>0</v>
          </cell>
          <cell r="L1350">
            <v>0</v>
          </cell>
          <cell r="M1350">
            <v>0</v>
          </cell>
          <cell r="N1350">
            <v>0</v>
          </cell>
          <cell r="O1350">
            <v>2138386</v>
          </cell>
          <cell r="P1350">
            <v>0</v>
          </cell>
          <cell r="Q1350">
            <v>0</v>
          </cell>
          <cell r="R1350">
            <v>22047</v>
          </cell>
          <cell r="S1350">
            <v>0</v>
          </cell>
          <cell r="T1350">
            <v>83172</v>
          </cell>
          <cell r="U1350">
            <v>427762</v>
          </cell>
          <cell r="V1350">
            <v>0</v>
          </cell>
          <cell r="W1350">
            <v>0</v>
          </cell>
          <cell r="X1350">
            <v>0</v>
          </cell>
          <cell r="Y1350">
            <v>172400</v>
          </cell>
          <cell r="Z1350">
            <v>2138386</v>
          </cell>
          <cell r="AA1350">
            <v>2416005</v>
          </cell>
          <cell r="AB1350" t="str">
            <v>EMVA</v>
          </cell>
          <cell r="AC1350">
            <v>1101</v>
          </cell>
          <cell r="AD1350">
            <v>2</v>
          </cell>
          <cell r="AE1350">
            <v>106279</v>
          </cell>
        </row>
        <row r="1351">
          <cell r="A1351" t="str">
            <v>SML</v>
          </cell>
          <cell r="B1351">
            <v>8</v>
          </cell>
          <cell r="C1351" t="str">
            <v>DMNT</v>
          </cell>
          <cell r="D1351">
            <v>81</v>
          </cell>
          <cell r="E1351">
            <v>1</v>
          </cell>
          <cell r="F1351" t="str">
            <v xml:space="preserve">B </v>
          </cell>
          <cell r="G1351">
            <v>9</v>
          </cell>
          <cell r="H1351">
            <v>231</v>
          </cell>
          <cell r="I1351">
            <v>125882</v>
          </cell>
          <cell r="J1351">
            <v>0</v>
          </cell>
          <cell r="K1351">
            <v>0</v>
          </cell>
          <cell r="L1351">
            <v>0</v>
          </cell>
          <cell r="M1351">
            <v>0</v>
          </cell>
          <cell r="N1351">
            <v>0</v>
          </cell>
          <cell r="O1351">
            <v>2727328</v>
          </cell>
          <cell r="P1351">
            <v>0</v>
          </cell>
          <cell r="Q1351">
            <v>0</v>
          </cell>
          <cell r="R1351">
            <v>18993</v>
          </cell>
          <cell r="S1351">
            <v>0</v>
          </cell>
          <cell r="T1351">
            <v>110302</v>
          </cell>
          <cell r="U1351">
            <v>681974</v>
          </cell>
          <cell r="V1351">
            <v>189</v>
          </cell>
          <cell r="W1351">
            <v>0</v>
          </cell>
          <cell r="X1351">
            <v>0</v>
          </cell>
          <cell r="Y1351">
            <v>150850</v>
          </cell>
          <cell r="Z1351">
            <v>2727328</v>
          </cell>
          <cell r="AA1351">
            <v>3007662</v>
          </cell>
          <cell r="AB1351" t="str">
            <v>EMVA</v>
          </cell>
          <cell r="AC1351">
            <v>1101</v>
          </cell>
          <cell r="AD1351">
            <v>2</v>
          </cell>
          <cell r="AE1351">
            <v>125882</v>
          </cell>
        </row>
        <row r="1352">
          <cell r="A1352" t="str">
            <v>SML</v>
          </cell>
          <cell r="B1352">
            <v>8</v>
          </cell>
          <cell r="C1352" t="str">
            <v>DMNT</v>
          </cell>
          <cell r="D1352">
            <v>81</v>
          </cell>
          <cell r="E1352">
            <v>1</v>
          </cell>
          <cell r="F1352" t="str">
            <v xml:space="preserve">B </v>
          </cell>
          <cell r="G1352">
            <v>10</v>
          </cell>
          <cell r="H1352">
            <v>57</v>
          </cell>
          <cell r="I1352">
            <v>54442</v>
          </cell>
          <cell r="J1352">
            <v>0</v>
          </cell>
          <cell r="K1352">
            <v>0</v>
          </cell>
          <cell r="L1352">
            <v>0</v>
          </cell>
          <cell r="M1352">
            <v>0</v>
          </cell>
          <cell r="N1352">
            <v>0</v>
          </cell>
          <cell r="O1352">
            <v>1303221</v>
          </cell>
          <cell r="P1352">
            <v>0</v>
          </cell>
          <cell r="Q1352">
            <v>0</v>
          </cell>
          <cell r="R1352">
            <v>-4765</v>
          </cell>
          <cell r="S1352">
            <v>0</v>
          </cell>
          <cell r="T1352">
            <v>50738</v>
          </cell>
          <cell r="U1352">
            <v>325853</v>
          </cell>
          <cell r="V1352">
            <v>0</v>
          </cell>
          <cell r="W1352">
            <v>0</v>
          </cell>
          <cell r="X1352">
            <v>0</v>
          </cell>
          <cell r="Y1352">
            <v>18102</v>
          </cell>
          <cell r="Z1352">
            <v>1303221</v>
          </cell>
          <cell r="AA1352">
            <v>1367296</v>
          </cell>
          <cell r="AB1352" t="str">
            <v>EMVA</v>
          </cell>
          <cell r="AC1352">
            <v>1101</v>
          </cell>
          <cell r="AD1352">
            <v>2</v>
          </cell>
          <cell r="AE1352">
            <v>54442</v>
          </cell>
        </row>
        <row r="1353">
          <cell r="A1353" t="str">
            <v>SML</v>
          </cell>
          <cell r="B1353">
            <v>8</v>
          </cell>
          <cell r="C1353" t="str">
            <v>DMNT</v>
          </cell>
          <cell r="D1353">
            <v>81</v>
          </cell>
          <cell r="E1353">
            <v>1</v>
          </cell>
          <cell r="F1353" t="str">
            <v xml:space="preserve">B </v>
          </cell>
          <cell r="G1353">
            <v>11</v>
          </cell>
          <cell r="H1353">
            <v>5217</v>
          </cell>
          <cell r="I1353">
            <v>134168</v>
          </cell>
          <cell r="J1353">
            <v>0</v>
          </cell>
          <cell r="K1353">
            <v>0</v>
          </cell>
          <cell r="L1353">
            <v>0</v>
          </cell>
          <cell r="M1353">
            <v>0</v>
          </cell>
          <cell r="N1353">
            <v>0</v>
          </cell>
          <cell r="O1353">
            <v>756997</v>
          </cell>
          <cell r="P1353">
            <v>0</v>
          </cell>
          <cell r="Q1353">
            <v>0</v>
          </cell>
          <cell r="R1353">
            <v>18179</v>
          </cell>
          <cell r="S1353">
            <v>0</v>
          </cell>
          <cell r="T1353">
            <v>352931</v>
          </cell>
          <cell r="U1353">
            <v>0</v>
          </cell>
          <cell r="V1353">
            <v>188</v>
          </cell>
          <cell r="W1353">
            <v>0</v>
          </cell>
          <cell r="X1353">
            <v>0</v>
          </cell>
          <cell r="Y1353">
            <v>0</v>
          </cell>
          <cell r="Z1353">
            <v>756997</v>
          </cell>
          <cell r="AA1353">
            <v>1128295</v>
          </cell>
          <cell r="AB1353" t="str">
            <v>EMVA</v>
          </cell>
          <cell r="AC1353">
            <v>1101</v>
          </cell>
          <cell r="AD1353">
            <v>2</v>
          </cell>
          <cell r="AE1353">
            <v>77719</v>
          </cell>
        </row>
        <row r="1354">
          <cell r="A1354" t="str">
            <v>SML</v>
          </cell>
          <cell r="B1354">
            <v>8</v>
          </cell>
          <cell r="C1354" t="str">
            <v>DMNT</v>
          </cell>
          <cell r="D1354">
            <v>81</v>
          </cell>
          <cell r="E1354">
            <v>1</v>
          </cell>
          <cell r="F1354" t="str">
            <v xml:space="preserve">B </v>
          </cell>
          <cell r="G1354">
            <v>12</v>
          </cell>
          <cell r="H1354">
            <v>9860</v>
          </cell>
          <cell r="I1354">
            <v>649173</v>
          </cell>
          <cell r="J1354">
            <v>0</v>
          </cell>
          <cell r="K1354">
            <v>0</v>
          </cell>
          <cell r="L1354">
            <v>0</v>
          </cell>
          <cell r="M1354">
            <v>0</v>
          </cell>
          <cell r="N1354">
            <v>0</v>
          </cell>
          <cell r="O1354">
            <v>6397464</v>
          </cell>
          <cell r="P1354">
            <v>0</v>
          </cell>
          <cell r="Q1354">
            <v>0</v>
          </cell>
          <cell r="R1354">
            <v>163983</v>
          </cell>
          <cell r="S1354">
            <v>0</v>
          </cell>
          <cell r="T1354">
            <v>266841</v>
          </cell>
          <cell r="U1354">
            <v>1087933</v>
          </cell>
          <cell r="V1354">
            <v>0</v>
          </cell>
          <cell r="W1354">
            <v>0</v>
          </cell>
          <cell r="X1354">
            <v>0</v>
          </cell>
          <cell r="Y1354">
            <v>1347613</v>
          </cell>
          <cell r="Z1354">
            <v>6397464</v>
          </cell>
          <cell r="AA1354">
            <v>8175901</v>
          </cell>
          <cell r="AB1354" t="str">
            <v>EMVA</v>
          </cell>
          <cell r="AC1354">
            <v>1101</v>
          </cell>
          <cell r="AD1354">
            <v>2</v>
          </cell>
          <cell r="AE1354">
            <v>649173</v>
          </cell>
        </row>
        <row r="1355">
          <cell r="A1355" t="str">
            <v>SML</v>
          </cell>
          <cell r="B1355">
            <v>8</v>
          </cell>
          <cell r="C1355" t="str">
            <v>DMNT</v>
          </cell>
          <cell r="D1355">
            <v>81</v>
          </cell>
          <cell r="E1355">
            <v>1</v>
          </cell>
          <cell r="F1355" t="str">
            <v xml:space="preserve">B </v>
          </cell>
          <cell r="G1355">
            <v>13</v>
          </cell>
          <cell r="H1355">
            <v>1930</v>
          </cell>
          <cell r="I1355">
            <v>222263</v>
          </cell>
          <cell r="J1355">
            <v>0</v>
          </cell>
          <cell r="K1355">
            <v>0</v>
          </cell>
          <cell r="L1355">
            <v>0</v>
          </cell>
          <cell r="M1355">
            <v>0</v>
          </cell>
          <cell r="N1355">
            <v>0</v>
          </cell>
          <cell r="O1355">
            <v>2714632</v>
          </cell>
          <cell r="P1355">
            <v>0</v>
          </cell>
          <cell r="Q1355">
            <v>0</v>
          </cell>
          <cell r="R1355">
            <v>38667</v>
          </cell>
          <cell r="S1355">
            <v>0</v>
          </cell>
          <cell r="T1355">
            <v>82587</v>
          </cell>
          <cell r="U1355">
            <v>461525</v>
          </cell>
          <cell r="V1355">
            <v>0</v>
          </cell>
          <cell r="W1355">
            <v>0</v>
          </cell>
          <cell r="X1355">
            <v>0</v>
          </cell>
          <cell r="Y1355">
            <v>658918</v>
          </cell>
          <cell r="Z1355">
            <v>2714632</v>
          </cell>
          <cell r="AA1355">
            <v>3494804</v>
          </cell>
          <cell r="AB1355" t="str">
            <v>EMVA</v>
          </cell>
          <cell r="AC1355">
            <v>1101</v>
          </cell>
          <cell r="AD1355">
            <v>2</v>
          </cell>
          <cell r="AE1355">
            <v>222263</v>
          </cell>
        </row>
        <row r="1356">
          <cell r="A1356" t="str">
            <v>SML</v>
          </cell>
          <cell r="B1356">
            <v>8</v>
          </cell>
          <cell r="C1356" t="str">
            <v>DMNT</v>
          </cell>
          <cell r="D1356">
            <v>81</v>
          </cell>
          <cell r="E1356">
            <v>1</v>
          </cell>
          <cell r="F1356" t="str">
            <v xml:space="preserve">B </v>
          </cell>
          <cell r="G1356">
            <v>14</v>
          </cell>
          <cell r="H1356">
            <v>269</v>
          </cell>
          <cell r="I1356">
            <v>40329</v>
          </cell>
          <cell r="J1356">
            <v>0</v>
          </cell>
          <cell r="K1356">
            <v>0</v>
          </cell>
          <cell r="L1356">
            <v>0</v>
          </cell>
          <cell r="M1356">
            <v>0</v>
          </cell>
          <cell r="N1356">
            <v>0</v>
          </cell>
          <cell r="O1356">
            <v>514347</v>
          </cell>
          <cell r="P1356">
            <v>0</v>
          </cell>
          <cell r="Q1356">
            <v>0</v>
          </cell>
          <cell r="R1356">
            <v>7902</v>
          </cell>
          <cell r="S1356">
            <v>0</v>
          </cell>
          <cell r="T1356">
            <v>17412</v>
          </cell>
          <cell r="U1356">
            <v>87456</v>
          </cell>
          <cell r="V1356">
            <v>0</v>
          </cell>
          <cell r="W1356">
            <v>0</v>
          </cell>
          <cell r="X1356">
            <v>0</v>
          </cell>
          <cell r="Y1356">
            <v>103328</v>
          </cell>
          <cell r="Z1356">
            <v>514347</v>
          </cell>
          <cell r="AA1356">
            <v>642989</v>
          </cell>
          <cell r="AB1356" t="str">
            <v>EMVA</v>
          </cell>
          <cell r="AC1356">
            <v>1101</v>
          </cell>
          <cell r="AD1356">
            <v>2</v>
          </cell>
          <cell r="AE1356">
            <v>40329</v>
          </cell>
        </row>
        <row r="1357">
          <cell r="A1357" t="str">
            <v>SML</v>
          </cell>
          <cell r="B1357">
            <v>8</v>
          </cell>
          <cell r="C1357" t="str">
            <v>DMNT</v>
          </cell>
          <cell r="D1357">
            <v>81</v>
          </cell>
          <cell r="E1357">
            <v>1</v>
          </cell>
          <cell r="F1357" t="str">
            <v xml:space="preserve">B </v>
          </cell>
          <cell r="G1357">
            <v>15</v>
          </cell>
          <cell r="H1357">
            <v>390</v>
          </cell>
          <cell r="I1357">
            <v>37649</v>
          </cell>
          <cell r="J1357">
            <v>0</v>
          </cell>
          <cell r="K1357">
            <v>0</v>
          </cell>
          <cell r="L1357">
            <v>0</v>
          </cell>
          <cell r="M1357">
            <v>0</v>
          </cell>
          <cell r="N1357">
            <v>0</v>
          </cell>
          <cell r="O1357">
            <v>305997</v>
          </cell>
          <cell r="P1357">
            <v>0</v>
          </cell>
          <cell r="Q1357">
            <v>0</v>
          </cell>
          <cell r="R1357">
            <v>17546</v>
          </cell>
          <cell r="S1357">
            <v>0</v>
          </cell>
          <cell r="T1357">
            <v>38159</v>
          </cell>
          <cell r="U1357">
            <v>-4679</v>
          </cell>
          <cell r="V1357">
            <v>0</v>
          </cell>
          <cell r="W1357">
            <v>0</v>
          </cell>
          <cell r="X1357">
            <v>0</v>
          </cell>
          <cell r="Y1357">
            <v>175024</v>
          </cell>
          <cell r="Z1357">
            <v>305997</v>
          </cell>
          <cell r="AA1357">
            <v>536726</v>
          </cell>
          <cell r="AB1357" t="str">
            <v>EMVA</v>
          </cell>
          <cell r="AC1357">
            <v>1101</v>
          </cell>
          <cell r="AD1357">
            <v>2</v>
          </cell>
          <cell r="AE1357">
            <v>37649</v>
          </cell>
        </row>
        <row r="1358">
          <cell r="A1358" t="str">
            <v>SML</v>
          </cell>
          <cell r="B1358">
            <v>8</v>
          </cell>
          <cell r="C1358" t="str">
            <v>DMNT</v>
          </cell>
          <cell r="D1358">
            <v>81</v>
          </cell>
          <cell r="E1358">
            <v>2</v>
          </cell>
          <cell r="F1358" t="str">
            <v>A4</v>
          </cell>
          <cell r="G1358">
            <v>22</v>
          </cell>
          <cell r="H1358">
            <v>1</v>
          </cell>
          <cell r="I1358">
            <v>545071</v>
          </cell>
          <cell r="J1358">
            <v>50475</v>
          </cell>
          <cell r="K1358">
            <v>494596</v>
          </cell>
          <cell r="L1358">
            <v>2300</v>
          </cell>
          <cell r="M1358">
            <v>1150</v>
          </cell>
          <cell r="N1358">
            <v>1150</v>
          </cell>
          <cell r="O1358">
            <v>3879356</v>
          </cell>
          <cell r="P1358">
            <v>3175534</v>
          </cell>
          <cell r="Q1358">
            <v>5676</v>
          </cell>
          <cell r="R1358">
            <v>0</v>
          </cell>
          <cell r="S1358">
            <v>0</v>
          </cell>
          <cell r="T1358">
            <v>0</v>
          </cell>
          <cell r="U1358">
            <v>1765142</v>
          </cell>
          <cell r="V1358">
            <v>0</v>
          </cell>
          <cell r="W1358">
            <v>0</v>
          </cell>
          <cell r="X1358">
            <v>0</v>
          </cell>
          <cell r="Y1358">
            <v>1724</v>
          </cell>
          <cell r="Z1358">
            <v>7060566</v>
          </cell>
          <cell r="AA1358">
            <v>7062290</v>
          </cell>
          <cell r="AB1358" t="str">
            <v>EMVA</v>
          </cell>
          <cell r="AC1358">
            <v>1101</v>
          </cell>
          <cell r="AD1358">
            <v>2</v>
          </cell>
          <cell r="AE1358">
            <v>545071</v>
          </cell>
        </row>
        <row r="1359">
          <cell r="A1359" t="str">
            <v>SML</v>
          </cell>
          <cell r="B1359">
            <v>8</v>
          </cell>
          <cell r="C1359" t="str">
            <v>DMNT</v>
          </cell>
          <cell r="D1359">
            <v>81</v>
          </cell>
          <cell r="E1359">
            <v>2</v>
          </cell>
          <cell r="F1359" t="str">
            <v>A4</v>
          </cell>
          <cell r="G1359">
            <v>21</v>
          </cell>
          <cell r="H1359">
            <v>6</v>
          </cell>
          <cell r="I1359">
            <v>800221</v>
          </cell>
          <cell r="J1359">
            <v>69244</v>
          </cell>
          <cell r="K1359">
            <v>730977</v>
          </cell>
          <cell r="L1359">
            <v>3665</v>
          </cell>
          <cell r="M1359">
            <v>3665</v>
          </cell>
          <cell r="N1359">
            <v>0</v>
          </cell>
          <cell r="O1359">
            <v>8976728</v>
          </cell>
          <cell r="P1359">
            <v>2531293</v>
          </cell>
          <cell r="Q1359">
            <v>129275</v>
          </cell>
          <cell r="R1359">
            <v>196817</v>
          </cell>
          <cell r="S1359">
            <v>0</v>
          </cell>
          <cell r="T1359">
            <v>0</v>
          </cell>
          <cell r="U1359">
            <v>2913469</v>
          </cell>
          <cell r="V1359">
            <v>0</v>
          </cell>
          <cell r="W1359">
            <v>16576</v>
          </cell>
          <cell r="X1359">
            <v>0</v>
          </cell>
          <cell r="Y1359">
            <v>10344</v>
          </cell>
          <cell r="Z1359">
            <v>11653872</v>
          </cell>
          <cell r="AA1359">
            <v>11861033</v>
          </cell>
          <cell r="AB1359" t="str">
            <v>EMVA</v>
          </cell>
          <cell r="AC1359">
            <v>1101</v>
          </cell>
          <cell r="AD1359">
            <v>2</v>
          </cell>
          <cell r="AE1359">
            <v>800221</v>
          </cell>
        </row>
        <row r="1360">
          <cell r="A1360" t="str">
            <v>SML</v>
          </cell>
          <cell r="B1360">
            <v>8</v>
          </cell>
          <cell r="C1360" t="str">
            <v>DMNT</v>
          </cell>
          <cell r="D1360">
            <v>81</v>
          </cell>
          <cell r="E1360">
            <v>2</v>
          </cell>
          <cell r="F1360" t="str">
            <v>A4</v>
          </cell>
          <cell r="G1360">
            <v>20</v>
          </cell>
          <cell r="H1360">
            <v>32</v>
          </cell>
          <cell r="I1360">
            <v>510524</v>
          </cell>
          <cell r="J1360">
            <v>0</v>
          </cell>
          <cell r="K1360">
            <v>0</v>
          </cell>
          <cell r="L1360">
            <v>2460</v>
          </cell>
          <cell r="M1360">
            <v>0</v>
          </cell>
          <cell r="N1360">
            <v>0</v>
          </cell>
          <cell r="O1360">
            <v>5858092</v>
          </cell>
          <cell r="P1360">
            <v>1925363</v>
          </cell>
          <cell r="Q1360">
            <v>297274</v>
          </cell>
          <cell r="R1360">
            <v>87724</v>
          </cell>
          <cell r="S1360">
            <v>0</v>
          </cell>
          <cell r="T1360">
            <v>100529</v>
          </cell>
          <cell r="U1360">
            <v>2050124</v>
          </cell>
          <cell r="V1360">
            <v>0</v>
          </cell>
          <cell r="W1360">
            <v>119749</v>
          </cell>
          <cell r="X1360">
            <v>0</v>
          </cell>
          <cell r="Y1360">
            <v>49996</v>
          </cell>
          <cell r="Z1360">
            <v>8200478</v>
          </cell>
          <cell r="AA1360">
            <v>8438727</v>
          </cell>
          <cell r="AB1360" t="str">
            <v>EMVA</v>
          </cell>
          <cell r="AC1360">
            <v>1101</v>
          </cell>
          <cell r="AD1360">
            <v>2</v>
          </cell>
          <cell r="AE1360">
            <v>510524</v>
          </cell>
        </row>
        <row r="1361">
          <cell r="A1361" t="str">
            <v>SML</v>
          </cell>
          <cell r="B1361">
            <v>8</v>
          </cell>
          <cell r="C1361" t="str">
            <v>DMNT</v>
          </cell>
          <cell r="D1361">
            <v>81</v>
          </cell>
          <cell r="E1361">
            <v>2</v>
          </cell>
          <cell r="F1361" t="str">
            <v xml:space="preserve">B </v>
          </cell>
          <cell r="G1361">
            <v>0</v>
          </cell>
          <cell r="H1361">
            <v>276</v>
          </cell>
          <cell r="I1361">
            <v>187269</v>
          </cell>
          <cell r="J1361">
            <v>0</v>
          </cell>
          <cell r="K1361">
            <v>0</v>
          </cell>
          <cell r="L1361">
            <v>0</v>
          </cell>
          <cell r="M1361">
            <v>0</v>
          </cell>
          <cell r="N1361">
            <v>0</v>
          </cell>
          <cell r="O1361">
            <v>3909399</v>
          </cell>
          <cell r="P1361">
            <v>0</v>
          </cell>
          <cell r="Q1361">
            <v>0</v>
          </cell>
          <cell r="R1361">
            <v>53930</v>
          </cell>
          <cell r="S1361">
            <v>0</v>
          </cell>
          <cell r="T1361">
            <v>1103179</v>
          </cell>
          <cell r="U1361">
            <v>968592</v>
          </cell>
          <cell r="V1361">
            <v>0</v>
          </cell>
          <cell r="W1361">
            <v>0</v>
          </cell>
          <cell r="X1361">
            <v>0</v>
          </cell>
          <cell r="Y1361">
            <v>228952</v>
          </cell>
          <cell r="Z1361">
            <v>3909399</v>
          </cell>
          <cell r="AA1361">
            <v>5295460</v>
          </cell>
          <cell r="AB1361" t="str">
            <v>EMVA</v>
          </cell>
          <cell r="AC1361">
            <v>1101</v>
          </cell>
          <cell r="AD1361">
            <v>2</v>
          </cell>
          <cell r="AE1361">
            <v>183803</v>
          </cell>
        </row>
        <row r="1362">
          <cell r="A1362" t="str">
            <v>SML</v>
          </cell>
          <cell r="B1362">
            <v>8</v>
          </cell>
          <cell r="C1362" t="str">
            <v>DMNT</v>
          </cell>
          <cell r="D1362">
            <v>81</v>
          </cell>
          <cell r="E1362">
            <v>3</v>
          </cell>
          <cell r="F1362" t="str">
            <v>A4</v>
          </cell>
          <cell r="G1362">
            <v>21</v>
          </cell>
          <cell r="H1362">
            <v>3</v>
          </cell>
          <cell r="I1362">
            <v>209907</v>
          </cell>
          <cell r="J1362">
            <v>14905</v>
          </cell>
          <cell r="K1362">
            <v>195002</v>
          </cell>
          <cell r="L1362">
            <v>1111</v>
          </cell>
          <cell r="M1362">
            <v>1036</v>
          </cell>
          <cell r="N1362">
            <v>0</v>
          </cell>
          <cell r="O1362">
            <v>2175435</v>
          </cell>
          <cell r="P1362">
            <v>870830</v>
          </cell>
          <cell r="Q1362">
            <v>22708</v>
          </cell>
          <cell r="R1362">
            <v>21472</v>
          </cell>
          <cell r="S1362">
            <v>0</v>
          </cell>
          <cell r="T1362">
            <v>0</v>
          </cell>
          <cell r="U1362">
            <v>767244</v>
          </cell>
          <cell r="V1362">
            <v>0</v>
          </cell>
          <cell r="W1362">
            <v>0</v>
          </cell>
          <cell r="X1362">
            <v>0</v>
          </cell>
          <cell r="Y1362">
            <v>3448</v>
          </cell>
          <cell r="Z1362">
            <v>3068973</v>
          </cell>
          <cell r="AA1362">
            <v>3093893</v>
          </cell>
          <cell r="AB1362" t="str">
            <v>EMVA</v>
          </cell>
          <cell r="AC1362">
            <v>1101</v>
          </cell>
          <cell r="AD1362">
            <v>2</v>
          </cell>
          <cell r="AE1362">
            <v>209907</v>
          </cell>
        </row>
        <row r="1363">
          <cell r="A1363" t="str">
            <v>SML</v>
          </cell>
          <cell r="B1363">
            <v>8</v>
          </cell>
          <cell r="C1363" t="str">
            <v>DMNT</v>
          </cell>
          <cell r="D1363">
            <v>81</v>
          </cell>
          <cell r="E1363">
            <v>3</v>
          </cell>
          <cell r="F1363" t="str">
            <v>A4</v>
          </cell>
          <cell r="G1363">
            <v>20</v>
          </cell>
          <cell r="H1363">
            <v>65</v>
          </cell>
          <cell r="I1363">
            <v>1291404</v>
          </cell>
          <cell r="J1363">
            <v>0</v>
          </cell>
          <cell r="K1363">
            <v>0</v>
          </cell>
          <cell r="L1363">
            <v>4971</v>
          </cell>
          <cell r="M1363">
            <v>0</v>
          </cell>
          <cell r="N1363">
            <v>0</v>
          </cell>
          <cell r="O1363">
            <v>14818426</v>
          </cell>
          <cell r="P1363">
            <v>3890637</v>
          </cell>
          <cell r="Q1363">
            <v>334832</v>
          </cell>
          <cell r="R1363">
            <v>173246</v>
          </cell>
          <cell r="S1363">
            <v>0</v>
          </cell>
          <cell r="T1363">
            <v>-14812</v>
          </cell>
          <cell r="U1363">
            <v>4800699</v>
          </cell>
          <cell r="V1363">
            <v>0</v>
          </cell>
          <cell r="W1363">
            <v>158882</v>
          </cell>
          <cell r="X1363">
            <v>0</v>
          </cell>
          <cell r="Y1363">
            <v>96222</v>
          </cell>
          <cell r="Z1363">
            <v>19202777</v>
          </cell>
          <cell r="AA1363">
            <v>19457433</v>
          </cell>
          <cell r="AB1363" t="str">
            <v>EMVA</v>
          </cell>
          <cell r="AC1363">
            <v>1101</v>
          </cell>
          <cell r="AD1363">
            <v>2</v>
          </cell>
          <cell r="AE1363">
            <v>1291404</v>
          </cell>
        </row>
        <row r="1364">
          <cell r="A1364" t="str">
            <v>SML</v>
          </cell>
          <cell r="B1364">
            <v>8</v>
          </cell>
          <cell r="C1364" t="str">
            <v>DMNT</v>
          </cell>
          <cell r="D1364">
            <v>81</v>
          </cell>
          <cell r="E1364">
            <v>3</v>
          </cell>
          <cell r="F1364" t="str">
            <v xml:space="preserve">B </v>
          </cell>
          <cell r="G1364">
            <v>0</v>
          </cell>
          <cell r="H1364">
            <v>3772</v>
          </cell>
          <cell r="I1364">
            <v>949309</v>
          </cell>
          <cell r="J1364">
            <v>0</v>
          </cell>
          <cell r="K1364">
            <v>0</v>
          </cell>
          <cell r="L1364">
            <v>0</v>
          </cell>
          <cell r="M1364">
            <v>0</v>
          </cell>
          <cell r="N1364">
            <v>0</v>
          </cell>
          <cell r="O1364">
            <v>19810540</v>
          </cell>
          <cell r="P1364">
            <v>0</v>
          </cell>
          <cell r="Q1364">
            <v>0</v>
          </cell>
          <cell r="R1364">
            <v>294642</v>
          </cell>
          <cell r="S1364">
            <v>979</v>
          </cell>
          <cell r="T1364">
            <v>1363530</v>
          </cell>
          <cell r="U1364">
            <v>4916325</v>
          </cell>
          <cell r="V1364">
            <v>0</v>
          </cell>
          <cell r="W1364">
            <v>0</v>
          </cell>
          <cell r="X1364">
            <v>72</v>
          </cell>
          <cell r="Y1364">
            <v>1954573</v>
          </cell>
          <cell r="Z1364">
            <v>19810540</v>
          </cell>
          <cell r="AA1364">
            <v>23424336</v>
          </cell>
          <cell r="AB1364" t="str">
            <v>EMVA</v>
          </cell>
          <cell r="AC1364">
            <v>1101</v>
          </cell>
          <cell r="AD1364">
            <v>2</v>
          </cell>
          <cell r="AE1364">
            <v>920452</v>
          </cell>
        </row>
        <row r="1365">
          <cell r="A1365" t="str">
            <v>SML</v>
          </cell>
          <cell r="B1365">
            <v>8</v>
          </cell>
          <cell r="C1365" t="str">
            <v>DMNT</v>
          </cell>
          <cell r="D1365">
            <v>81</v>
          </cell>
          <cell r="E1365">
            <v>4</v>
          </cell>
          <cell r="F1365" t="str">
            <v>A4</v>
          </cell>
          <cell r="G1365">
            <v>20</v>
          </cell>
          <cell r="H1365">
            <v>1</v>
          </cell>
          <cell r="I1365">
            <v>51</v>
          </cell>
          <cell r="J1365">
            <v>0</v>
          </cell>
          <cell r="K1365">
            <v>0</v>
          </cell>
          <cell r="L1365">
            <v>6</v>
          </cell>
          <cell r="M1365">
            <v>0</v>
          </cell>
          <cell r="N1365">
            <v>0</v>
          </cell>
          <cell r="O1365">
            <v>395</v>
          </cell>
          <cell r="P1365">
            <v>3168</v>
          </cell>
          <cell r="Q1365">
            <v>116</v>
          </cell>
          <cell r="R1365">
            <v>0</v>
          </cell>
          <cell r="S1365">
            <v>0</v>
          </cell>
          <cell r="T1365">
            <v>0</v>
          </cell>
          <cell r="U1365">
            <v>0</v>
          </cell>
          <cell r="V1365">
            <v>0</v>
          </cell>
          <cell r="W1365">
            <v>1056</v>
          </cell>
          <cell r="X1365">
            <v>0</v>
          </cell>
          <cell r="Y1365">
            <v>0</v>
          </cell>
          <cell r="Z1365">
            <v>4735</v>
          </cell>
          <cell r="AA1365">
            <v>4735</v>
          </cell>
          <cell r="AB1365" t="str">
            <v>EMVA</v>
          </cell>
          <cell r="AC1365">
            <v>1101</v>
          </cell>
          <cell r="AD1365">
            <v>2</v>
          </cell>
          <cell r="AE1365">
            <v>51</v>
          </cell>
        </row>
        <row r="1366">
          <cell r="A1366" t="str">
            <v>SML</v>
          </cell>
          <cell r="B1366">
            <v>8</v>
          </cell>
          <cell r="C1366" t="str">
            <v>DMNT</v>
          </cell>
          <cell r="D1366">
            <v>81</v>
          </cell>
          <cell r="E1366">
            <v>4</v>
          </cell>
          <cell r="F1366" t="str">
            <v xml:space="preserve">B </v>
          </cell>
          <cell r="G1366">
            <v>0</v>
          </cell>
          <cell r="H1366">
            <v>79</v>
          </cell>
          <cell r="I1366">
            <v>25039</v>
          </cell>
          <cell r="J1366">
            <v>0</v>
          </cell>
          <cell r="K1366">
            <v>0</v>
          </cell>
          <cell r="L1366">
            <v>0</v>
          </cell>
          <cell r="M1366">
            <v>0</v>
          </cell>
          <cell r="N1366">
            <v>0</v>
          </cell>
          <cell r="O1366">
            <v>249395</v>
          </cell>
          <cell r="P1366">
            <v>0</v>
          </cell>
          <cell r="Q1366">
            <v>0</v>
          </cell>
          <cell r="R1366">
            <v>0</v>
          </cell>
          <cell r="S1366">
            <v>0</v>
          </cell>
          <cell r="T1366">
            <v>13003</v>
          </cell>
          <cell r="U1366">
            <v>0</v>
          </cell>
          <cell r="V1366">
            <v>4512</v>
          </cell>
          <cell r="W1366">
            <v>0</v>
          </cell>
          <cell r="X1366">
            <v>0</v>
          </cell>
          <cell r="Y1366">
            <v>0</v>
          </cell>
          <cell r="Z1366">
            <v>249395</v>
          </cell>
          <cell r="AA1366">
            <v>266910</v>
          </cell>
          <cell r="AB1366" t="str">
            <v>EMVA</v>
          </cell>
          <cell r="AC1366">
            <v>1101</v>
          </cell>
          <cell r="AD1366">
            <v>2</v>
          </cell>
          <cell r="AE1366">
            <v>24814</v>
          </cell>
        </row>
        <row r="1367">
          <cell r="A1367" t="str">
            <v>SML</v>
          </cell>
          <cell r="B1367">
            <v>8</v>
          </cell>
          <cell r="C1367" t="str">
            <v>DMNT</v>
          </cell>
          <cell r="D1367">
            <v>81</v>
          </cell>
          <cell r="E1367">
            <v>5</v>
          </cell>
          <cell r="F1367" t="str">
            <v>A4</v>
          </cell>
          <cell r="G1367">
            <v>22</v>
          </cell>
          <cell r="H1367">
            <v>1</v>
          </cell>
          <cell r="I1367">
            <v>331224</v>
          </cell>
          <cell r="J1367">
            <v>28642</v>
          </cell>
          <cell r="K1367">
            <v>302582</v>
          </cell>
          <cell r="L1367">
            <v>2093</v>
          </cell>
          <cell r="M1367">
            <v>1083</v>
          </cell>
          <cell r="N1367">
            <v>1010</v>
          </cell>
          <cell r="O1367">
            <v>1757181</v>
          </cell>
          <cell r="P1367">
            <v>2129524</v>
          </cell>
          <cell r="Q1367">
            <v>72330</v>
          </cell>
          <cell r="R1367">
            <v>131732</v>
          </cell>
          <cell r="S1367">
            <v>0</v>
          </cell>
          <cell r="T1367">
            <v>0</v>
          </cell>
          <cell r="U1367">
            <v>0</v>
          </cell>
          <cell r="V1367">
            <v>0</v>
          </cell>
          <cell r="W1367">
            <v>0</v>
          </cell>
          <cell r="X1367">
            <v>0</v>
          </cell>
          <cell r="Y1367">
            <v>0</v>
          </cell>
          <cell r="Z1367">
            <v>3959035</v>
          </cell>
          <cell r="AA1367">
            <v>4090767</v>
          </cell>
          <cell r="AB1367" t="str">
            <v>EMVA</v>
          </cell>
          <cell r="AC1367">
            <v>1101</v>
          </cell>
          <cell r="AD1367">
            <v>2</v>
          </cell>
          <cell r="AE1367">
            <v>331224</v>
          </cell>
        </row>
        <row r="1368">
          <cell r="A1368" t="str">
            <v>SML</v>
          </cell>
          <cell r="B1368">
            <v>8</v>
          </cell>
          <cell r="C1368" t="str">
            <v>DMNT</v>
          </cell>
          <cell r="D1368">
            <v>81</v>
          </cell>
          <cell r="E1368">
            <v>5</v>
          </cell>
          <cell r="F1368" t="str">
            <v>A4</v>
          </cell>
          <cell r="G1368">
            <v>20</v>
          </cell>
          <cell r="H1368">
            <v>18</v>
          </cell>
          <cell r="I1368">
            <v>166735</v>
          </cell>
          <cell r="J1368">
            <v>0</v>
          </cell>
          <cell r="K1368">
            <v>0</v>
          </cell>
          <cell r="L1368">
            <v>763</v>
          </cell>
          <cell r="M1368">
            <v>0</v>
          </cell>
          <cell r="N1368">
            <v>0</v>
          </cell>
          <cell r="O1368">
            <v>1752683</v>
          </cell>
          <cell r="P1368">
            <v>530842</v>
          </cell>
          <cell r="Q1368">
            <v>100077</v>
          </cell>
          <cell r="R1368">
            <v>11104</v>
          </cell>
          <cell r="S1368">
            <v>0</v>
          </cell>
          <cell r="T1368">
            <v>0</v>
          </cell>
          <cell r="U1368">
            <v>419731</v>
          </cell>
          <cell r="V1368">
            <v>0</v>
          </cell>
          <cell r="W1368">
            <v>27784</v>
          </cell>
          <cell r="X1368">
            <v>0</v>
          </cell>
          <cell r="Y1368">
            <v>0</v>
          </cell>
          <cell r="Z1368">
            <v>2411386</v>
          </cell>
          <cell r="AA1368">
            <v>2422490</v>
          </cell>
          <cell r="AB1368" t="str">
            <v>EMVA</v>
          </cell>
          <cell r="AC1368">
            <v>1101</v>
          </cell>
          <cell r="AD1368">
            <v>2</v>
          </cell>
          <cell r="AE1368">
            <v>166735</v>
          </cell>
        </row>
        <row r="1369">
          <cell r="A1369" t="str">
            <v>SML</v>
          </cell>
          <cell r="B1369">
            <v>8</v>
          </cell>
          <cell r="C1369" t="str">
            <v>DMNT</v>
          </cell>
          <cell r="D1369">
            <v>81</v>
          </cell>
          <cell r="E1369">
            <v>5</v>
          </cell>
          <cell r="F1369" t="str">
            <v xml:space="preserve">B </v>
          </cell>
          <cell r="G1369">
            <v>0</v>
          </cell>
          <cell r="H1369">
            <v>167</v>
          </cell>
          <cell r="I1369">
            <v>157596</v>
          </cell>
          <cell r="J1369">
            <v>0</v>
          </cell>
          <cell r="K1369">
            <v>0</v>
          </cell>
          <cell r="L1369">
            <v>0</v>
          </cell>
          <cell r="M1369">
            <v>0</v>
          </cell>
          <cell r="N1369">
            <v>0</v>
          </cell>
          <cell r="O1369">
            <v>2898474</v>
          </cell>
          <cell r="P1369">
            <v>0</v>
          </cell>
          <cell r="Q1369">
            <v>0</v>
          </cell>
          <cell r="R1369">
            <v>6915</v>
          </cell>
          <cell r="S1369">
            <v>0</v>
          </cell>
          <cell r="T1369">
            <v>0</v>
          </cell>
          <cell r="U1369">
            <v>437769</v>
          </cell>
          <cell r="V1369">
            <v>0</v>
          </cell>
          <cell r="W1369">
            <v>0</v>
          </cell>
          <cell r="X1369">
            <v>0</v>
          </cell>
          <cell r="Y1369">
            <v>0</v>
          </cell>
          <cell r="Z1369">
            <v>2898474</v>
          </cell>
          <cell r="AA1369">
            <v>2905389</v>
          </cell>
          <cell r="AB1369" t="str">
            <v>EMVA</v>
          </cell>
          <cell r="AC1369">
            <v>1101</v>
          </cell>
          <cell r="AD1369">
            <v>2</v>
          </cell>
          <cell r="AE1369">
            <v>157028</v>
          </cell>
        </row>
        <row r="1370">
          <cell r="A1370" t="str">
            <v>SML</v>
          </cell>
          <cell r="B1370">
            <v>8</v>
          </cell>
          <cell r="C1370" t="str">
            <v>DMNT</v>
          </cell>
          <cell r="D1370">
            <v>81</v>
          </cell>
          <cell r="E1370">
            <v>6</v>
          </cell>
          <cell r="F1370" t="str">
            <v xml:space="preserve">B </v>
          </cell>
          <cell r="G1370">
            <v>0</v>
          </cell>
          <cell r="H1370">
            <v>1</v>
          </cell>
          <cell r="I1370">
            <v>1591530</v>
          </cell>
          <cell r="J1370">
            <v>0</v>
          </cell>
          <cell r="K1370">
            <v>0</v>
          </cell>
          <cell r="L1370">
            <v>0</v>
          </cell>
          <cell r="M1370">
            <v>0</v>
          </cell>
          <cell r="N1370">
            <v>0</v>
          </cell>
          <cell r="O1370">
            <v>18737609</v>
          </cell>
          <cell r="P1370">
            <v>0</v>
          </cell>
          <cell r="Q1370">
            <v>0</v>
          </cell>
          <cell r="R1370">
            <v>0</v>
          </cell>
          <cell r="S1370">
            <v>0</v>
          </cell>
          <cell r="T1370">
            <v>0</v>
          </cell>
          <cell r="U1370">
            <v>4684402</v>
          </cell>
          <cell r="V1370">
            <v>0</v>
          </cell>
          <cell r="W1370">
            <v>0</v>
          </cell>
          <cell r="X1370">
            <v>0</v>
          </cell>
          <cell r="Y1370">
            <v>0</v>
          </cell>
          <cell r="Z1370">
            <v>18737609</v>
          </cell>
          <cell r="AA1370">
            <v>18737609</v>
          </cell>
          <cell r="AB1370" t="str">
            <v>EMVA</v>
          </cell>
          <cell r="AC1370">
            <v>1101</v>
          </cell>
          <cell r="AD1370">
            <v>2</v>
          </cell>
          <cell r="AE1370">
            <v>1591530</v>
          </cell>
        </row>
        <row r="1371">
          <cell r="A1371" t="str">
            <v>SML</v>
          </cell>
          <cell r="B1371">
            <v>8</v>
          </cell>
          <cell r="C1371" t="str">
            <v>DMNT</v>
          </cell>
          <cell r="D1371">
            <v>81</v>
          </cell>
          <cell r="E1371">
            <v>7</v>
          </cell>
          <cell r="F1371" t="str">
            <v>A4</v>
          </cell>
          <cell r="G1371">
            <v>22</v>
          </cell>
          <cell r="H1371">
            <v>1</v>
          </cell>
          <cell r="I1371">
            <v>355038</v>
          </cell>
          <cell r="J1371">
            <v>23770</v>
          </cell>
          <cell r="K1371">
            <v>331268</v>
          </cell>
          <cell r="L1371">
            <v>1040</v>
          </cell>
          <cell r="M1371">
            <v>600</v>
          </cell>
          <cell r="N1371">
            <v>440</v>
          </cell>
          <cell r="O1371">
            <v>2092400</v>
          </cell>
          <cell r="P1371">
            <v>1126400</v>
          </cell>
          <cell r="Q1371">
            <v>129433</v>
          </cell>
          <cell r="R1371">
            <v>0</v>
          </cell>
          <cell r="S1371">
            <v>0</v>
          </cell>
          <cell r="T1371">
            <v>0</v>
          </cell>
          <cell r="U1371">
            <v>837058</v>
          </cell>
          <cell r="V1371">
            <v>0</v>
          </cell>
          <cell r="W1371">
            <v>0</v>
          </cell>
          <cell r="X1371">
            <v>0</v>
          </cell>
          <cell r="Y1371">
            <v>0</v>
          </cell>
          <cell r="Z1371">
            <v>3348233</v>
          </cell>
          <cell r="AA1371">
            <v>3348233</v>
          </cell>
          <cell r="AB1371" t="str">
            <v>EMVA</v>
          </cell>
          <cell r="AC1371">
            <v>1101</v>
          </cell>
          <cell r="AD1371">
            <v>2</v>
          </cell>
          <cell r="AE1371">
            <v>355038</v>
          </cell>
        </row>
        <row r="1372">
          <cell r="A1372" t="str">
            <v>SML</v>
          </cell>
          <cell r="B1372">
            <v>8</v>
          </cell>
          <cell r="C1372" t="str">
            <v>DMNT</v>
          </cell>
          <cell r="D1372">
            <v>81</v>
          </cell>
          <cell r="E1372">
            <v>7</v>
          </cell>
          <cell r="F1372" t="str">
            <v>A4</v>
          </cell>
          <cell r="G1372">
            <v>20</v>
          </cell>
          <cell r="H1372">
            <v>27</v>
          </cell>
          <cell r="I1372">
            <v>499813</v>
          </cell>
          <cell r="J1372">
            <v>0</v>
          </cell>
          <cell r="K1372">
            <v>0</v>
          </cell>
          <cell r="L1372">
            <v>1242</v>
          </cell>
          <cell r="M1372">
            <v>0</v>
          </cell>
          <cell r="N1372">
            <v>0</v>
          </cell>
          <cell r="O1372">
            <v>4874841</v>
          </cell>
          <cell r="P1372">
            <v>825290</v>
          </cell>
          <cell r="Q1372">
            <v>152016</v>
          </cell>
          <cell r="R1372">
            <v>0</v>
          </cell>
          <cell r="S1372">
            <v>0</v>
          </cell>
          <cell r="T1372">
            <v>0</v>
          </cell>
          <cell r="U1372">
            <v>1470507</v>
          </cell>
          <cell r="V1372">
            <v>0</v>
          </cell>
          <cell r="W1372">
            <v>29880</v>
          </cell>
          <cell r="X1372">
            <v>0</v>
          </cell>
          <cell r="Y1372">
            <v>0</v>
          </cell>
          <cell r="Z1372">
            <v>5882027</v>
          </cell>
          <cell r="AA1372">
            <v>5882027</v>
          </cell>
          <cell r="AB1372" t="str">
            <v>EMVA</v>
          </cell>
          <cell r="AC1372">
            <v>1101</v>
          </cell>
          <cell r="AD1372">
            <v>2</v>
          </cell>
          <cell r="AE1372">
            <v>499813</v>
          </cell>
        </row>
        <row r="1373">
          <cell r="A1373" t="str">
            <v>SML</v>
          </cell>
          <cell r="B1373">
            <v>8</v>
          </cell>
          <cell r="C1373" t="str">
            <v>DMNT</v>
          </cell>
          <cell r="D1373">
            <v>81</v>
          </cell>
          <cell r="E1373">
            <v>7</v>
          </cell>
          <cell r="F1373" t="str">
            <v xml:space="preserve">B </v>
          </cell>
          <cell r="G1373">
            <v>0</v>
          </cell>
          <cell r="H1373">
            <v>6</v>
          </cell>
          <cell r="I1373">
            <v>6553</v>
          </cell>
          <cell r="J1373">
            <v>0</v>
          </cell>
          <cell r="K1373">
            <v>0</v>
          </cell>
          <cell r="L1373">
            <v>0</v>
          </cell>
          <cell r="M1373">
            <v>0</v>
          </cell>
          <cell r="N1373">
            <v>0</v>
          </cell>
          <cell r="O1373">
            <v>115952</v>
          </cell>
          <cell r="P1373">
            <v>0</v>
          </cell>
          <cell r="Q1373">
            <v>0</v>
          </cell>
          <cell r="R1373">
            <v>0</v>
          </cell>
          <cell r="S1373">
            <v>0</v>
          </cell>
          <cell r="T1373">
            <v>0</v>
          </cell>
          <cell r="U1373">
            <v>28988</v>
          </cell>
          <cell r="V1373">
            <v>0</v>
          </cell>
          <cell r="W1373">
            <v>0</v>
          </cell>
          <cell r="X1373">
            <v>0</v>
          </cell>
          <cell r="Y1373">
            <v>0</v>
          </cell>
          <cell r="Z1373">
            <v>115952</v>
          </cell>
          <cell r="AA1373">
            <v>115952</v>
          </cell>
          <cell r="AB1373" t="str">
            <v>EMVA</v>
          </cell>
          <cell r="AC1373">
            <v>1101</v>
          </cell>
          <cell r="AD1373">
            <v>2</v>
          </cell>
          <cell r="AE1373">
            <v>6517</v>
          </cell>
        </row>
        <row r="1374">
          <cell r="A1374" t="str">
            <v>SML</v>
          </cell>
          <cell r="B1374">
            <v>8</v>
          </cell>
          <cell r="C1374" t="str">
            <v>DMNT</v>
          </cell>
          <cell r="D1374">
            <v>81</v>
          </cell>
          <cell r="E1374">
            <v>8</v>
          </cell>
          <cell r="F1374" t="str">
            <v>A4</v>
          </cell>
          <cell r="G1374">
            <v>20</v>
          </cell>
          <cell r="H1374">
            <v>1</v>
          </cell>
          <cell r="I1374">
            <v>3024</v>
          </cell>
          <cell r="J1374">
            <v>0</v>
          </cell>
          <cell r="K1374">
            <v>0</v>
          </cell>
          <cell r="L1374">
            <v>3</v>
          </cell>
          <cell r="M1374">
            <v>0</v>
          </cell>
          <cell r="N1374">
            <v>0</v>
          </cell>
          <cell r="O1374">
            <v>34700</v>
          </cell>
          <cell r="P1374">
            <v>2348</v>
          </cell>
          <cell r="Q1374">
            <v>0</v>
          </cell>
          <cell r="R1374">
            <v>0</v>
          </cell>
          <cell r="S1374">
            <v>0</v>
          </cell>
          <cell r="T1374">
            <v>0</v>
          </cell>
          <cell r="U1374">
            <v>9262</v>
          </cell>
          <cell r="V1374">
            <v>0</v>
          </cell>
          <cell r="W1374">
            <v>0</v>
          </cell>
          <cell r="X1374">
            <v>0</v>
          </cell>
          <cell r="Y1374">
            <v>0</v>
          </cell>
          <cell r="Z1374">
            <v>37048</v>
          </cell>
          <cell r="AA1374">
            <v>37048</v>
          </cell>
          <cell r="AB1374" t="str">
            <v>EMVA</v>
          </cell>
          <cell r="AC1374">
            <v>1101</v>
          </cell>
          <cell r="AD1374">
            <v>2</v>
          </cell>
          <cell r="AE1374">
            <v>3024</v>
          </cell>
        </row>
        <row r="1375">
          <cell r="A1375" t="str">
            <v>SML</v>
          </cell>
          <cell r="B1375">
            <v>8</v>
          </cell>
          <cell r="C1375" t="str">
            <v>DMNT</v>
          </cell>
          <cell r="D1375">
            <v>81</v>
          </cell>
          <cell r="E1375">
            <v>8</v>
          </cell>
          <cell r="F1375" t="str">
            <v xml:space="preserve">B </v>
          </cell>
          <cell r="G1375">
            <v>0</v>
          </cell>
          <cell r="H1375">
            <v>2</v>
          </cell>
          <cell r="I1375">
            <v>6130</v>
          </cell>
          <cell r="J1375">
            <v>0</v>
          </cell>
          <cell r="K1375">
            <v>0</v>
          </cell>
          <cell r="L1375">
            <v>0</v>
          </cell>
          <cell r="M1375">
            <v>0</v>
          </cell>
          <cell r="N1375">
            <v>0</v>
          </cell>
          <cell r="O1375">
            <v>127618</v>
          </cell>
          <cell r="P1375">
            <v>0</v>
          </cell>
          <cell r="Q1375">
            <v>0</v>
          </cell>
          <cell r="R1375">
            <v>0</v>
          </cell>
          <cell r="S1375">
            <v>0</v>
          </cell>
          <cell r="T1375">
            <v>0</v>
          </cell>
          <cell r="U1375">
            <v>31904</v>
          </cell>
          <cell r="V1375">
            <v>0</v>
          </cell>
          <cell r="W1375">
            <v>0</v>
          </cell>
          <cell r="X1375">
            <v>0</v>
          </cell>
          <cell r="Y1375">
            <v>0</v>
          </cell>
          <cell r="Z1375">
            <v>127618</v>
          </cell>
          <cell r="AA1375">
            <v>127618</v>
          </cell>
          <cell r="AB1375" t="str">
            <v>EMVA</v>
          </cell>
          <cell r="AC1375">
            <v>1101</v>
          </cell>
          <cell r="AD1375">
            <v>2</v>
          </cell>
          <cell r="AE1375">
            <v>6130</v>
          </cell>
        </row>
        <row r="1376">
          <cell r="A1376" t="str">
            <v>SML</v>
          </cell>
          <cell r="B1376">
            <v>8</v>
          </cell>
          <cell r="C1376" t="str">
            <v>DMNT</v>
          </cell>
          <cell r="D1376">
            <v>82</v>
          </cell>
          <cell r="E1376">
            <v>1</v>
          </cell>
          <cell r="F1376" t="str">
            <v xml:space="preserve">B </v>
          </cell>
          <cell r="G1376">
            <v>1</v>
          </cell>
          <cell r="H1376">
            <v>4190</v>
          </cell>
          <cell r="I1376">
            <v>104098</v>
          </cell>
          <cell r="J1376">
            <v>0</v>
          </cell>
          <cell r="K1376">
            <v>0</v>
          </cell>
          <cell r="L1376">
            <v>0</v>
          </cell>
          <cell r="M1376">
            <v>0</v>
          </cell>
          <cell r="N1376">
            <v>0</v>
          </cell>
          <cell r="O1376">
            <v>1680504</v>
          </cell>
          <cell r="P1376">
            <v>0</v>
          </cell>
          <cell r="Q1376">
            <v>0</v>
          </cell>
          <cell r="R1376">
            <v>47406</v>
          </cell>
          <cell r="S1376">
            <v>0</v>
          </cell>
          <cell r="T1376">
            <v>1433808</v>
          </cell>
          <cell r="U1376">
            <v>165</v>
          </cell>
          <cell r="V1376">
            <v>0</v>
          </cell>
          <cell r="W1376">
            <v>0</v>
          </cell>
          <cell r="X1376">
            <v>0</v>
          </cell>
          <cell r="Y1376">
            <v>0</v>
          </cell>
          <cell r="Z1376">
            <v>1680504</v>
          </cell>
          <cell r="AA1376">
            <v>3161718</v>
          </cell>
          <cell r="AB1376" t="str">
            <v>EMCC</v>
          </cell>
          <cell r="AC1376">
            <v>1101</v>
          </cell>
          <cell r="AD1376">
            <v>2</v>
          </cell>
          <cell r="AE1376">
            <v>46031</v>
          </cell>
        </row>
        <row r="1377">
          <cell r="A1377" t="str">
            <v>SML</v>
          </cell>
          <cell r="B1377">
            <v>8</v>
          </cell>
          <cell r="C1377" t="str">
            <v>DMNT</v>
          </cell>
          <cell r="D1377">
            <v>82</v>
          </cell>
          <cell r="E1377">
            <v>1</v>
          </cell>
          <cell r="F1377" t="str">
            <v xml:space="preserve">B </v>
          </cell>
          <cell r="G1377">
            <v>2</v>
          </cell>
          <cell r="H1377">
            <v>1857</v>
          </cell>
          <cell r="I1377">
            <v>77524</v>
          </cell>
          <cell r="J1377">
            <v>0</v>
          </cell>
          <cell r="K1377">
            <v>0</v>
          </cell>
          <cell r="L1377">
            <v>0</v>
          </cell>
          <cell r="M1377">
            <v>0</v>
          </cell>
          <cell r="N1377">
            <v>0</v>
          </cell>
          <cell r="O1377">
            <v>1498984</v>
          </cell>
          <cell r="P1377">
            <v>0</v>
          </cell>
          <cell r="Q1377">
            <v>0</v>
          </cell>
          <cell r="R1377">
            <v>25748</v>
          </cell>
          <cell r="S1377">
            <v>0</v>
          </cell>
          <cell r="T1377">
            <v>289164</v>
          </cell>
          <cell r="U1377">
            <v>254781</v>
          </cell>
          <cell r="V1377">
            <v>0</v>
          </cell>
          <cell r="W1377">
            <v>0</v>
          </cell>
          <cell r="X1377">
            <v>0</v>
          </cell>
          <cell r="Y1377">
            <v>0</v>
          </cell>
          <cell r="Z1377">
            <v>1498984</v>
          </cell>
          <cell r="AA1377">
            <v>1813896</v>
          </cell>
          <cell r="AB1377" t="str">
            <v>EMCC</v>
          </cell>
          <cell r="AC1377">
            <v>1101</v>
          </cell>
          <cell r="AD1377">
            <v>2</v>
          </cell>
          <cell r="AE1377">
            <v>77374</v>
          </cell>
        </row>
        <row r="1378">
          <cell r="A1378" t="str">
            <v>SML</v>
          </cell>
          <cell r="B1378">
            <v>8</v>
          </cell>
          <cell r="C1378" t="str">
            <v>DMNT</v>
          </cell>
          <cell r="D1378">
            <v>82</v>
          </cell>
          <cell r="E1378">
            <v>1</v>
          </cell>
          <cell r="F1378" t="str">
            <v xml:space="preserve">B </v>
          </cell>
          <cell r="G1378">
            <v>3</v>
          </cell>
          <cell r="H1378">
            <v>9023</v>
          </cell>
          <cell r="I1378">
            <v>699381</v>
          </cell>
          <cell r="J1378">
            <v>0</v>
          </cell>
          <cell r="K1378">
            <v>0</v>
          </cell>
          <cell r="L1378">
            <v>0</v>
          </cell>
          <cell r="M1378">
            <v>0</v>
          </cell>
          <cell r="N1378">
            <v>0</v>
          </cell>
          <cell r="O1378">
            <v>13546511</v>
          </cell>
          <cell r="P1378">
            <v>0</v>
          </cell>
          <cell r="Q1378">
            <v>0</v>
          </cell>
          <cell r="R1378">
            <v>141362</v>
          </cell>
          <cell r="S1378">
            <v>0</v>
          </cell>
          <cell r="T1378">
            <v>926488</v>
          </cell>
          <cell r="U1378">
            <v>2302962</v>
          </cell>
          <cell r="V1378">
            <v>0</v>
          </cell>
          <cell r="W1378">
            <v>0</v>
          </cell>
          <cell r="X1378">
            <v>0</v>
          </cell>
          <cell r="Y1378">
            <v>1587248</v>
          </cell>
          <cell r="Z1378">
            <v>13546511</v>
          </cell>
          <cell r="AA1378">
            <v>16201609</v>
          </cell>
          <cell r="AB1378" t="str">
            <v>EMCC</v>
          </cell>
          <cell r="AC1378">
            <v>1101</v>
          </cell>
          <cell r="AD1378">
            <v>2</v>
          </cell>
          <cell r="AE1378">
            <v>691266</v>
          </cell>
        </row>
        <row r="1379">
          <cell r="A1379" t="str">
            <v>SML</v>
          </cell>
          <cell r="B1379">
            <v>8</v>
          </cell>
          <cell r="C1379" t="str">
            <v>DMNT</v>
          </cell>
          <cell r="D1379">
            <v>82</v>
          </cell>
          <cell r="E1379">
            <v>1</v>
          </cell>
          <cell r="F1379" t="str">
            <v xml:space="preserve">B </v>
          </cell>
          <cell r="G1379">
            <v>4</v>
          </cell>
          <cell r="H1379">
            <v>7368</v>
          </cell>
          <cell r="I1379">
            <v>911023</v>
          </cell>
          <cell r="J1379">
            <v>0</v>
          </cell>
          <cell r="K1379">
            <v>0</v>
          </cell>
          <cell r="L1379">
            <v>0</v>
          </cell>
          <cell r="M1379">
            <v>0</v>
          </cell>
          <cell r="N1379">
            <v>0</v>
          </cell>
          <cell r="O1379">
            <v>17651378</v>
          </cell>
          <cell r="P1379">
            <v>0</v>
          </cell>
          <cell r="Q1379">
            <v>0</v>
          </cell>
          <cell r="R1379">
            <v>195401</v>
          </cell>
          <cell r="S1379">
            <v>0</v>
          </cell>
          <cell r="T1379">
            <v>926907</v>
          </cell>
          <cell r="U1379">
            <v>3000765</v>
          </cell>
          <cell r="V1379">
            <v>0</v>
          </cell>
          <cell r="W1379">
            <v>0</v>
          </cell>
          <cell r="X1379">
            <v>0</v>
          </cell>
          <cell r="Y1379">
            <v>2335488</v>
          </cell>
          <cell r="Z1379">
            <v>17651378</v>
          </cell>
          <cell r="AA1379">
            <v>21109174</v>
          </cell>
          <cell r="AB1379" t="str">
            <v>EMCC</v>
          </cell>
          <cell r="AC1379">
            <v>1101</v>
          </cell>
          <cell r="AD1379">
            <v>2</v>
          </cell>
          <cell r="AE1379">
            <v>911023</v>
          </cell>
        </row>
        <row r="1380">
          <cell r="A1380" t="str">
            <v>SML</v>
          </cell>
          <cell r="B1380">
            <v>8</v>
          </cell>
          <cell r="C1380" t="str">
            <v>DMNT</v>
          </cell>
          <cell r="D1380">
            <v>82</v>
          </cell>
          <cell r="E1380">
            <v>1</v>
          </cell>
          <cell r="F1380" t="str">
            <v xml:space="preserve">B </v>
          </cell>
          <cell r="G1380">
            <v>5</v>
          </cell>
          <cell r="H1380">
            <v>4770</v>
          </cell>
          <cell r="I1380">
            <v>829207</v>
          </cell>
          <cell r="J1380">
            <v>0</v>
          </cell>
          <cell r="K1380">
            <v>0</v>
          </cell>
          <cell r="L1380">
            <v>0</v>
          </cell>
          <cell r="M1380">
            <v>0</v>
          </cell>
          <cell r="N1380">
            <v>0</v>
          </cell>
          <cell r="O1380">
            <v>16069012</v>
          </cell>
          <cell r="P1380">
            <v>0</v>
          </cell>
          <cell r="Q1380">
            <v>0</v>
          </cell>
          <cell r="R1380">
            <v>183537</v>
          </cell>
          <cell r="S1380">
            <v>0</v>
          </cell>
          <cell r="T1380">
            <v>776501</v>
          </cell>
          <cell r="U1380">
            <v>2731871</v>
          </cell>
          <cell r="V1380">
            <v>0</v>
          </cell>
          <cell r="W1380">
            <v>0</v>
          </cell>
          <cell r="X1380">
            <v>0</v>
          </cell>
          <cell r="Y1380">
            <v>1905704</v>
          </cell>
          <cell r="Z1380">
            <v>16069012</v>
          </cell>
          <cell r="AA1380">
            <v>18934754</v>
          </cell>
          <cell r="AB1380" t="str">
            <v>EMCC</v>
          </cell>
          <cell r="AC1380">
            <v>1101</v>
          </cell>
          <cell r="AD1380">
            <v>2</v>
          </cell>
          <cell r="AE1380">
            <v>829207</v>
          </cell>
        </row>
        <row r="1381">
          <cell r="A1381" t="str">
            <v>SML</v>
          </cell>
          <cell r="B1381">
            <v>8</v>
          </cell>
          <cell r="C1381" t="str">
            <v>DMNT</v>
          </cell>
          <cell r="D1381">
            <v>82</v>
          </cell>
          <cell r="E1381">
            <v>1</v>
          </cell>
          <cell r="F1381" t="str">
            <v xml:space="preserve">B </v>
          </cell>
          <cell r="G1381">
            <v>6</v>
          </cell>
          <cell r="H1381">
            <v>4380</v>
          </cell>
          <cell r="I1381">
            <v>1062936</v>
          </cell>
          <cell r="J1381">
            <v>0</v>
          </cell>
          <cell r="K1381">
            <v>0</v>
          </cell>
          <cell r="L1381">
            <v>0</v>
          </cell>
          <cell r="M1381">
            <v>0</v>
          </cell>
          <cell r="N1381">
            <v>0</v>
          </cell>
          <cell r="O1381">
            <v>20594140</v>
          </cell>
          <cell r="P1381">
            <v>0</v>
          </cell>
          <cell r="Q1381">
            <v>0</v>
          </cell>
          <cell r="R1381">
            <v>224395</v>
          </cell>
          <cell r="S1381">
            <v>0</v>
          </cell>
          <cell r="T1381">
            <v>587440</v>
          </cell>
          <cell r="U1381">
            <v>3501681</v>
          </cell>
          <cell r="V1381">
            <v>0</v>
          </cell>
          <cell r="W1381">
            <v>0</v>
          </cell>
          <cell r="X1381">
            <v>0</v>
          </cell>
          <cell r="Y1381">
            <v>1784660</v>
          </cell>
          <cell r="Z1381">
            <v>20594140</v>
          </cell>
          <cell r="AA1381">
            <v>23190635</v>
          </cell>
          <cell r="AB1381" t="str">
            <v>EMCC</v>
          </cell>
          <cell r="AC1381">
            <v>1101</v>
          </cell>
          <cell r="AD1381">
            <v>2</v>
          </cell>
          <cell r="AE1381">
            <v>1062936</v>
          </cell>
        </row>
        <row r="1382">
          <cell r="A1382" t="str">
            <v>SML</v>
          </cell>
          <cell r="B1382">
            <v>8</v>
          </cell>
          <cell r="C1382" t="str">
            <v>DMNT</v>
          </cell>
          <cell r="D1382">
            <v>82</v>
          </cell>
          <cell r="E1382">
            <v>1</v>
          </cell>
          <cell r="F1382" t="str">
            <v xml:space="preserve">B </v>
          </cell>
          <cell r="G1382">
            <v>7</v>
          </cell>
          <cell r="H1382">
            <v>1737</v>
          </cell>
          <cell r="I1382">
            <v>598023</v>
          </cell>
          <cell r="J1382">
            <v>0</v>
          </cell>
          <cell r="K1382">
            <v>0</v>
          </cell>
          <cell r="L1382">
            <v>0</v>
          </cell>
          <cell r="M1382">
            <v>0</v>
          </cell>
          <cell r="N1382">
            <v>0</v>
          </cell>
          <cell r="O1382">
            <v>12023350</v>
          </cell>
          <cell r="P1382">
            <v>0</v>
          </cell>
          <cell r="Q1382">
            <v>0</v>
          </cell>
          <cell r="R1382">
            <v>109774</v>
          </cell>
          <cell r="S1382">
            <v>0</v>
          </cell>
          <cell r="T1382">
            <v>277465</v>
          </cell>
          <cell r="U1382">
            <v>2405160</v>
          </cell>
          <cell r="V1382">
            <v>0</v>
          </cell>
          <cell r="W1382">
            <v>0</v>
          </cell>
          <cell r="X1382">
            <v>0</v>
          </cell>
          <cell r="Y1382">
            <v>1258520</v>
          </cell>
          <cell r="Z1382">
            <v>12023350</v>
          </cell>
          <cell r="AA1382">
            <v>13669109</v>
          </cell>
          <cell r="AB1382" t="str">
            <v>EMCC</v>
          </cell>
          <cell r="AC1382">
            <v>1101</v>
          </cell>
          <cell r="AD1382">
            <v>2</v>
          </cell>
          <cell r="AE1382">
            <v>598023</v>
          </cell>
        </row>
        <row r="1383">
          <cell r="A1383" t="str">
            <v>SML</v>
          </cell>
          <cell r="B1383">
            <v>8</v>
          </cell>
          <cell r="C1383" t="str">
            <v>DMNT</v>
          </cell>
          <cell r="D1383">
            <v>82</v>
          </cell>
          <cell r="E1383">
            <v>1</v>
          </cell>
          <cell r="F1383" t="str">
            <v xml:space="preserve">B </v>
          </cell>
          <cell r="G1383">
            <v>8</v>
          </cell>
          <cell r="H1383">
            <v>806</v>
          </cell>
          <cell r="I1383">
            <v>357746</v>
          </cell>
          <cell r="J1383">
            <v>0</v>
          </cell>
          <cell r="K1383">
            <v>0</v>
          </cell>
          <cell r="L1383">
            <v>0</v>
          </cell>
          <cell r="M1383">
            <v>0</v>
          </cell>
          <cell r="N1383">
            <v>0</v>
          </cell>
          <cell r="O1383">
            <v>7191847</v>
          </cell>
          <cell r="P1383">
            <v>0</v>
          </cell>
          <cell r="Q1383">
            <v>0</v>
          </cell>
          <cell r="R1383">
            <v>64245</v>
          </cell>
          <cell r="S1383">
            <v>0</v>
          </cell>
          <cell r="T1383">
            <v>127373</v>
          </cell>
          <cell r="U1383">
            <v>1438568</v>
          </cell>
          <cell r="V1383">
            <v>0</v>
          </cell>
          <cell r="W1383">
            <v>0</v>
          </cell>
          <cell r="X1383">
            <v>0</v>
          </cell>
          <cell r="Y1383">
            <v>585298</v>
          </cell>
          <cell r="Z1383">
            <v>7191847</v>
          </cell>
          <cell r="AA1383">
            <v>7968763</v>
          </cell>
          <cell r="AB1383" t="str">
            <v>EMCC</v>
          </cell>
          <cell r="AC1383">
            <v>1101</v>
          </cell>
          <cell r="AD1383">
            <v>2</v>
          </cell>
          <cell r="AE1383">
            <v>357746</v>
          </cell>
        </row>
        <row r="1384">
          <cell r="A1384" t="str">
            <v>SML</v>
          </cell>
          <cell r="B1384">
            <v>8</v>
          </cell>
          <cell r="C1384" t="str">
            <v>DMNT</v>
          </cell>
          <cell r="D1384">
            <v>82</v>
          </cell>
          <cell r="E1384">
            <v>1</v>
          </cell>
          <cell r="F1384" t="str">
            <v xml:space="preserve">B </v>
          </cell>
          <cell r="G1384">
            <v>9</v>
          </cell>
          <cell r="H1384">
            <v>821</v>
          </cell>
          <cell r="I1384">
            <v>524475</v>
          </cell>
          <cell r="J1384">
            <v>0</v>
          </cell>
          <cell r="K1384">
            <v>0</v>
          </cell>
          <cell r="L1384">
            <v>0</v>
          </cell>
          <cell r="M1384">
            <v>0</v>
          </cell>
          <cell r="N1384">
            <v>0</v>
          </cell>
          <cell r="O1384">
            <v>11234944</v>
          </cell>
          <cell r="P1384">
            <v>0</v>
          </cell>
          <cell r="Q1384">
            <v>0</v>
          </cell>
          <cell r="R1384">
            <v>86488</v>
          </cell>
          <cell r="S1384">
            <v>0</v>
          </cell>
          <cell r="T1384">
            <v>231092</v>
          </cell>
          <cell r="U1384">
            <v>2809001</v>
          </cell>
          <cell r="V1384">
            <v>0</v>
          </cell>
          <cell r="W1384">
            <v>0</v>
          </cell>
          <cell r="X1384">
            <v>0</v>
          </cell>
          <cell r="Y1384">
            <v>620899</v>
          </cell>
          <cell r="Z1384">
            <v>11234944</v>
          </cell>
          <cell r="AA1384">
            <v>12173423</v>
          </cell>
          <cell r="AB1384" t="str">
            <v>EMCC</v>
          </cell>
          <cell r="AC1384">
            <v>1101</v>
          </cell>
          <cell r="AD1384">
            <v>2</v>
          </cell>
          <cell r="AE1384">
            <v>524475</v>
          </cell>
        </row>
        <row r="1385">
          <cell r="A1385" t="str">
            <v>SML</v>
          </cell>
          <cell r="B1385">
            <v>8</v>
          </cell>
          <cell r="C1385" t="str">
            <v>DMNT</v>
          </cell>
          <cell r="D1385">
            <v>82</v>
          </cell>
          <cell r="E1385">
            <v>1</v>
          </cell>
          <cell r="F1385" t="str">
            <v xml:space="preserve">B </v>
          </cell>
          <cell r="G1385">
            <v>10</v>
          </cell>
          <cell r="H1385">
            <v>93</v>
          </cell>
          <cell r="I1385">
            <v>128787</v>
          </cell>
          <cell r="J1385">
            <v>0</v>
          </cell>
          <cell r="K1385">
            <v>0</v>
          </cell>
          <cell r="L1385">
            <v>0</v>
          </cell>
          <cell r="M1385">
            <v>0</v>
          </cell>
          <cell r="N1385">
            <v>0</v>
          </cell>
          <cell r="O1385">
            <v>2731934</v>
          </cell>
          <cell r="P1385">
            <v>0</v>
          </cell>
          <cell r="Q1385">
            <v>0</v>
          </cell>
          <cell r="R1385">
            <v>17092</v>
          </cell>
          <cell r="S1385">
            <v>0</v>
          </cell>
          <cell r="T1385">
            <v>28472</v>
          </cell>
          <cell r="U1385">
            <v>682991</v>
          </cell>
          <cell r="V1385">
            <v>0</v>
          </cell>
          <cell r="W1385">
            <v>0</v>
          </cell>
          <cell r="X1385">
            <v>0</v>
          </cell>
          <cell r="Y1385">
            <v>62926</v>
          </cell>
          <cell r="Z1385">
            <v>2731934</v>
          </cell>
          <cell r="AA1385">
            <v>2840424</v>
          </cell>
          <cell r="AB1385" t="str">
            <v>EMCC</v>
          </cell>
          <cell r="AC1385">
            <v>1101</v>
          </cell>
          <cell r="AD1385">
            <v>2</v>
          </cell>
          <cell r="AE1385">
            <v>128787</v>
          </cell>
        </row>
        <row r="1386">
          <cell r="A1386" t="str">
            <v>SML</v>
          </cell>
          <cell r="B1386">
            <v>8</v>
          </cell>
          <cell r="C1386" t="str">
            <v>DMNT</v>
          </cell>
          <cell r="D1386">
            <v>82</v>
          </cell>
          <cell r="E1386">
            <v>1</v>
          </cell>
          <cell r="F1386" t="str">
            <v xml:space="preserve">B </v>
          </cell>
          <cell r="G1386">
            <v>11</v>
          </cell>
          <cell r="H1386">
            <v>1107</v>
          </cell>
          <cell r="I1386">
            <v>28128</v>
          </cell>
          <cell r="J1386">
            <v>0</v>
          </cell>
          <cell r="K1386">
            <v>0</v>
          </cell>
          <cell r="L1386">
            <v>0</v>
          </cell>
          <cell r="M1386">
            <v>0</v>
          </cell>
          <cell r="N1386">
            <v>0</v>
          </cell>
          <cell r="O1386">
            <v>158636</v>
          </cell>
          <cell r="P1386">
            <v>0</v>
          </cell>
          <cell r="Q1386">
            <v>0</v>
          </cell>
          <cell r="R1386">
            <v>13137</v>
          </cell>
          <cell r="S1386">
            <v>0</v>
          </cell>
          <cell r="T1386">
            <v>62890</v>
          </cell>
          <cell r="U1386">
            <v>0</v>
          </cell>
          <cell r="V1386">
            <v>0</v>
          </cell>
          <cell r="W1386">
            <v>0</v>
          </cell>
          <cell r="X1386">
            <v>0</v>
          </cell>
          <cell r="Y1386">
            <v>0</v>
          </cell>
          <cell r="Z1386">
            <v>158636</v>
          </cell>
          <cell r="AA1386">
            <v>234663</v>
          </cell>
          <cell r="AB1386" t="str">
            <v>EMCC</v>
          </cell>
          <cell r="AC1386">
            <v>1101</v>
          </cell>
          <cell r="AD1386">
            <v>2</v>
          </cell>
          <cell r="AE1386">
            <v>15460</v>
          </cell>
        </row>
        <row r="1387">
          <cell r="A1387" t="str">
            <v>SML</v>
          </cell>
          <cell r="B1387">
            <v>8</v>
          </cell>
          <cell r="C1387" t="str">
            <v>DMNT</v>
          </cell>
          <cell r="D1387">
            <v>82</v>
          </cell>
          <cell r="E1387">
            <v>1</v>
          </cell>
          <cell r="F1387" t="str">
            <v xml:space="preserve">B </v>
          </cell>
          <cell r="G1387">
            <v>12</v>
          </cell>
          <cell r="H1387">
            <v>1566</v>
          </cell>
          <cell r="I1387">
            <v>101560</v>
          </cell>
          <cell r="J1387">
            <v>0</v>
          </cell>
          <cell r="K1387">
            <v>0</v>
          </cell>
          <cell r="L1387">
            <v>0</v>
          </cell>
          <cell r="M1387">
            <v>0</v>
          </cell>
          <cell r="N1387">
            <v>0</v>
          </cell>
          <cell r="O1387">
            <v>1029939</v>
          </cell>
          <cell r="P1387">
            <v>0</v>
          </cell>
          <cell r="Q1387">
            <v>0</v>
          </cell>
          <cell r="R1387">
            <v>44555</v>
          </cell>
          <cell r="S1387">
            <v>0</v>
          </cell>
          <cell r="T1387">
            <v>69390</v>
          </cell>
          <cell r="U1387">
            <v>175139</v>
          </cell>
          <cell r="V1387">
            <v>0</v>
          </cell>
          <cell r="W1387">
            <v>0</v>
          </cell>
          <cell r="X1387">
            <v>0</v>
          </cell>
          <cell r="Y1387">
            <v>196768</v>
          </cell>
          <cell r="Z1387">
            <v>1029939</v>
          </cell>
          <cell r="AA1387">
            <v>1340652</v>
          </cell>
          <cell r="AB1387" t="str">
            <v>EMCC</v>
          </cell>
          <cell r="AC1387">
            <v>1101</v>
          </cell>
          <cell r="AD1387">
            <v>2</v>
          </cell>
          <cell r="AE1387">
            <v>101560</v>
          </cell>
        </row>
        <row r="1388">
          <cell r="A1388" t="str">
            <v>SML</v>
          </cell>
          <cell r="B1388">
            <v>8</v>
          </cell>
          <cell r="C1388" t="str">
            <v>DMNT</v>
          </cell>
          <cell r="D1388">
            <v>82</v>
          </cell>
          <cell r="E1388">
            <v>1</v>
          </cell>
          <cell r="F1388" t="str">
            <v xml:space="preserve">B </v>
          </cell>
          <cell r="G1388">
            <v>13</v>
          </cell>
          <cell r="H1388">
            <v>379</v>
          </cell>
          <cell r="I1388">
            <v>44686</v>
          </cell>
          <cell r="J1388">
            <v>0</v>
          </cell>
          <cell r="K1388">
            <v>0</v>
          </cell>
          <cell r="L1388">
            <v>0</v>
          </cell>
          <cell r="M1388">
            <v>0</v>
          </cell>
          <cell r="N1388">
            <v>0</v>
          </cell>
          <cell r="O1388">
            <v>625898</v>
          </cell>
          <cell r="P1388">
            <v>0</v>
          </cell>
          <cell r="Q1388">
            <v>0</v>
          </cell>
          <cell r="R1388">
            <v>9279</v>
          </cell>
          <cell r="S1388">
            <v>0</v>
          </cell>
          <cell r="T1388">
            <v>25284</v>
          </cell>
          <cell r="U1388">
            <v>106411</v>
          </cell>
          <cell r="V1388">
            <v>0</v>
          </cell>
          <cell r="W1388">
            <v>0</v>
          </cell>
          <cell r="X1388">
            <v>0</v>
          </cell>
          <cell r="Y1388">
            <v>123648</v>
          </cell>
          <cell r="Z1388">
            <v>625898</v>
          </cell>
          <cell r="AA1388">
            <v>784109</v>
          </cell>
          <cell r="AB1388" t="str">
            <v>EMCC</v>
          </cell>
          <cell r="AC1388">
            <v>1101</v>
          </cell>
          <cell r="AD1388">
            <v>2</v>
          </cell>
          <cell r="AE1388">
            <v>44686</v>
          </cell>
        </row>
        <row r="1389">
          <cell r="A1389" t="str">
            <v>SML</v>
          </cell>
          <cell r="B1389">
            <v>8</v>
          </cell>
          <cell r="C1389" t="str">
            <v>DMNT</v>
          </cell>
          <cell r="D1389">
            <v>82</v>
          </cell>
          <cell r="E1389">
            <v>1</v>
          </cell>
          <cell r="F1389" t="str">
            <v xml:space="preserve">B </v>
          </cell>
          <cell r="G1389">
            <v>14</v>
          </cell>
          <cell r="H1389">
            <v>36</v>
          </cell>
          <cell r="I1389">
            <v>5573</v>
          </cell>
          <cell r="J1389">
            <v>0</v>
          </cell>
          <cell r="K1389">
            <v>0</v>
          </cell>
          <cell r="L1389">
            <v>0</v>
          </cell>
          <cell r="M1389">
            <v>0</v>
          </cell>
          <cell r="N1389">
            <v>0</v>
          </cell>
          <cell r="O1389">
            <v>71112</v>
          </cell>
          <cell r="P1389">
            <v>0</v>
          </cell>
          <cell r="Q1389">
            <v>0</v>
          </cell>
          <cell r="R1389">
            <v>864</v>
          </cell>
          <cell r="S1389">
            <v>0</v>
          </cell>
          <cell r="T1389">
            <v>7493</v>
          </cell>
          <cell r="U1389">
            <v>12090</v>
          </cell>
          <cell r="V1389">
            <v>0</v>
          </cell>
          <cell r="W1389">
            <v>0</v>
          </cell>
          <cell r="X1389">
            <v>0</v>
          </cell>
          <cell r="Y1389">
            <v>12771</v>
          </cell>
          <cell r="Z1389">
            <v>71112</v>
          </cell>
          <cell r="AA1389">
            <v>92240</v>
          </cell>
          <cell r="AB1389" t="str">
            <v>EMCC</v>
          </cell>
          <cell r="AC1389">
            <v>1101</v>
          </cell>
          <cell r="AD1389">
            <v>2</v>
          </cell>
          <cell r="AE1389">
            <v>5573</v>
          </cell>
        </row>
        <row r="1390">
          <cell r="A1390" t="str">
            <v>SML</v>
          </cell>
          <cell r="B1390">
            <v>8</v>
          </cell>
          <cell r="C1390" t="str">
            <v>DMNT</v>
          </cell>
          <cell r="D1390">
            <v>82</v>
          </cell>
          <cell r="E1390">
            <v>1</v>
          </cell>
          <cell r="F1390" t="str">
            <v xml:space="preserve">B </v>
          </cell>
          <cell r="G1390">
            <v>15</v>
          </cell>
          <cell r="H1390">
            <v>58</v>
          </cell>
          <cell r="I1390">
            <v>13536</v>
          </cell>
          <cell r="J1390">
            <v>0</v>
          </cell>
          <cell r="K1390">
            <v>0</v>
          </cell>
          <cell r="L1390">
            <v>0</v>
          </cell>
          <cell r="M1390">
            <v>0</v>
          </cell>
          <cell r="N1390">
            <v>0</v>
          </cell>
          <cell r="O1390">
            <v>208728</v>
          </cell>
          <cell r="P1390">
            <v>0</v>
          </cell>
          <cell r="Q1390">
            <v>0</v>
          </cell>
          <cell r="R1390">
            <v>2171</v>
          </cell>
          <cell r="S1390">
            <v>0</v>
          </cell>
          <cell r="T1390">
            <v>830</v>
          </cell>
          <cell r="U1390">
            <v>38137</v>
          </cell>
          <cell r="V1390">
            <v>0</v>
          </cell>
          <cell r="W1390">
            <v>0</v>
          </cell>
          <cell r="X1390">
            <v>0</v>
          </cell>
          <cell r="Y1390">
            <v>28219</v>
          </cell>
          <cell r="Z1390">
            <v>208728</v>
          </cell>
          <cell r="AA1390">
            <v>239948</v>
          </cell>
          <cell r="AB1390" t="str">
            <v>EMCC</v>
          </cell>
          <cell r="AC1390">
            <v>1101</v>
          </cell>
          <cell r="AD1390">
            <v>2</v>
          </cell>
          <cell r="AE1390">
            <v>13536</v>
          </cell>
        </row>
        <row r="1391">
          <cell r="A1391" t="str">
            <v>SML</v>
          </cell>
          <cell r="B1391">
            <v>8</v>
          </cell>
          <cell r="C1391" t="str">
            <v>DMNT</v>
          </cell>
          <cell r="D1391">
            <v>82</v>
          </cell>
          <cell r="E1391">
            <v>2</v>
          </cell>
          <cell r="F1391" t="str">
            <v>A4</v>
          </cell>
          <cell r="G1391">
            <v>20</v>
          </cell>
          <cell r="H1391">
            <v>6</v>
          </cell>
          <cell r="I1391">
            <v>54838</v>
          </cell>
          <cell r="J1391">
            <v>0</v>
          </cell>
          <cell r="K1391">
            <v>0</v>
          </cell>
          <cell r="L1391">
            <v>258</v>
          </cell>
          <cell r="M1391">
            <v>0</v>
          </cell>
          <cell r="N1391">
            <v>0</v>
          </cell>
          <cell r="O1391">
            <v>629249</v>
          </cell>
          <cell r="P1391">
            <v>201927</v>
          </cell>
          <cell r="Q1391">
            <v>1595</v>
          </cell>
          <cell r="R1391">
            <v>270</v>
          </cell>
          <cell r="S1391">
            <v>0</v>
          </cell>
          <cell r="T1391">
            <v>0</v>
          </cell>
          <cell r="U1391">
            <v>208388</v>
          </cell>
          <cell r="V1391">
            <v>0</v>
          </cell>
          <cell r="W1391">
            <v>783</v>
          </cell>
          <cell r="X1391">
            <v>0</v>
          </cell>
          <cell r="Y1391">
            <v>9606</v>
          </cell>
          <cell r="Z1391">
            <v>833554</v>
          </cell>
          <cell r="AA1391">
            <v>843430</v>
          </cell>
          <cell r="AB1391" t="str">
            <v>EMCC</v>
          </cell>
          <cell r="AC1391">
            <v>1101</v>
          </cell>
          <cell r="AD1391">
            <v>2</v>
          </cell>
          <cell r="AE1391">
            <v>54838</v>
          </cell>
        </row>
        <row r="1392">
          <cell r="A1392" t="str">
            <v>SML</v>
          </cell>
          <cell r="B1392">
            <v>8</v>
          </cell>
          <cell r="C1392" t="str">
            <v>DMNT</v>
          </cell>
          <cell r="D1392">
            <v>82</v>
          </cell>
          <cell r="E1392">
            <v>2</v>
          </cell>
          <cell r="F1392" t="str">
            <v xml:space="preserve">B </v>
          </cell>
          <cell r="G1392">
            <v>0</v>
          </cell>
          <cell r="H1392">
            <v>129</v>
          </cell>
          <cell r="I1392">
            <v>173442</v>
          </cell>
          <cell r="J1392">
            <v>0</v>
          </cell>
          <cell r="K1392">
            <v>0</v>
          </cell>
          <cell r="L1392">
            <v>0</v>
          </cell>
          <cell r="M1392">
            <v>0</v>
          </cell>
          <cell r="N1392">
            <v>0</v>
          </cell>
          <cell r="O1392">
            <v>3610805</v>
          </cell>
          <cell r="P1392">
            <v>0</v>
          </cell>
          <cell r="Q1392">
            <v>0</v>
          </cell>
          <cell r="R1392">
            <v>54635</v>
          </cell>
          <cell r="S1392">
            <v>0</v>
          </cell>
          <cell r="T1392">
            <v>354868</v>
          </cell>
          <cell r="U1392">
            <v>895474</v>
          </cell>
          <cell r="V1392">
            <v>0</v>
          </cell>
          <cell r="W1392">
            <v>0</v>
          </cell>
          <cell r="X1392">
            <v>0</v>
          </cell>
          <cell r="Y1392">
            <v>114464</v>
          </cell>
          <cell r="Z1392">
            <v>3610805</v>
          </cell>
          <cell r="AA1392">
            <v>4134772</v>
          </cell>
          <cell r="AB1392" t="str">
            <v>EMCC</v>
          </cell>
          <cell r="AC1392">
            <v>1101</v>
          </cell>
          <cell r="AD1392">
            <v>2</v>
          </cell>
          <cell r="AE1392">
            <v>171686</v>
          </cell>
        </row>
        <row r="1393">
          <cell r="A1393" t="str">
            <v>SML</v>
          </cell>
          <cell r="B1393">
            <v>8</v>
          </cell>
          <cell r="C1393" t="str">
            <v>DMNT</v>
          </cell>
          <cell r="D1393">
            <v>82</v>
          </cell>
          <cell r="E1393">
            <v>3</v>
          </cell>
          <cell r="F1393" t="str">
            <v>A4</v>
          </cell>
          <cell r="G1393">
            <v>22</v>
          </cell>
          <cell r="H1393">
            <v>2</v>
          </cell>
          <cell r="I1393">
            <v>183877</v>
          </cell>
          <cell r="J1393">
            <v>15108</v>
          </cell>
          <cell r="K1393">
            <v>168769</v>
          </cell>
          <cell r="L1393">
            <v>623</v>
          </cell>
          <cell r="M1393">
            <v>287</v>
          </cell>
          <cell r="N1393">
            <v>280</v>
          </cell>
          <cell r="O1393">
            <v>1295005</v>
          </cell>
          <cell r="P1393">
            <v>1005852</v>
          </cell>
          <cell r="Q1393">
            <v>20168</v>
          </cell>
          <cell r="R1393">
            <v>0</v>
          </cell>
          <cell r="S1393">
            <v>0</v>
          </cell>
          <cell r="T1393">
            <v>0</v>
          </cell>
          <cell r="U1393">
            <v>586124</v>
          </cell>
          <cell r="V1393">
            <v>0</v>
          </cell>
          <cell r="W1393">
            <v>23471</v>
          </cell>
          <cell r="X1393">
            <v>0</v>
          </cell>
          <cell r="Y1393">
            <v>3448</v>
          </cell>
          <cell r="Z1393">
            <v>2344496</v>
          </cell>
          <cell r="AA1393">
            <v>2347944</v>
          </cell>
          <cell r="AB1393" t="str">
            <v>EMCC</v>
          </cell>
          <cell r="AC1393">
            <v>1101</v>
          </cell>
          <cell r="AD1393">
            <v>2</v>
          </cell>
          <cell r="AE1393">
            <v>183877</v>
          </cell>
        </row>
        <row r="1394">
          <cell r="A1394" t="str">
            <v>SML</v>
          </cell>
          <cell r="B1394">
            <v>8</v>
          </cell>
          <cell r="C1394" t="str">
            <v>DMNT</v>
          </cell>
          <cell r="D1394">
            <v>82</v>
          </cell>
          <cell r="E1394">
            <v>3</v>
          </cell>
          <cell r="F1394" t="str">
            <v>A4</v>
          </cell>
          <cell r="G1394">
            <v>21</v>
          </cell>
          <cell r="H1394">
            <v>2</v>
          </cell>
          <cell r="I1394">
            <v>30859</v>
          </cell>
          <cell r="J1394">
            <v>2004</v>
          </cell>
          <cell r="K1394">
            <v>28855</v>
          </cell>
          <cell r="L1394">
            <v>129</v>
          </cell>
          <cell r="M1394">
            <v>129</v>
          </cell>
          <cell r="N1394">
            <v>0</v>
          </cell>
          <cell r="O1394">
            <v>309516</v>
          </cell>
          <cell r="P1394">
            <v>89096</v>
          </cell>
          <cell r="Q1394">
            <v>0</v>
          </cell>
          <cell r="R1394">
            <v>2824</v>
          </cell>
          <cell r="S1394">
            <v>0</v>
          </cell>
          <cell r="T1394">
            <v>0</v>
          </cell>
          <cell r="U1394">
            <v>99654</v>
          </cell>
          <cell r="V1394">
            <v>0</v>
          </cell>
          <cell r="W1394">
            <v>0</v>
          </cell>
          <cell r="X1394">
            <v>0</v>
          </cell>
          <cell r="Y1394">
            <v>3448</v>
          </cell>
          <cell r="Z1394">
            <v>398612</v>
          </cell>
          <cell r="AA1394">
            <v>404884</v>
          </cell>
          <cell r="AB1394" t="str">
            <v>EMCC</v>
          </cell>
          <cell r="AC1394">
            <v>1101</v>
          </cell>
          <cell r="AD1394">
            <v>2</v>
          </cell>
          <cell r="AE1394">
            <v>30859</v>
          </cell>
        </row>
        <row r="1395">
          <cell r="A1395" t="str">
            <v>SML</v>
          </cell>
          <cell r="B1395">
            <v>8</v>
          </cell>
          <cell r="C1395" t="str">
            <v>DMNT</v>
          </cell>
          <cell r="D1395">
            <v>82</v>
          </cell>
          <cell r="E1395">
            <v>3</v>
          </cell>
          <cell r="F1395" t="str">
            <v>A4</v>
          </cell>
          <cell r="G1395">
            <v>20</v>
          </cell>
          <cell r="H1395">
            <v>40</v>
          </cell>
          <cell r="I1395">
            <v>801710</v>
          </cell>
          <cell r="J1395">
            <v>0</v>
          </cell>
          <cell r="K1395">
            <v>0</v>
          </cell>
          <cell r="L1395">
            <v>2787</v>
          </cell>
          <cell r="M1395">
            <v>0</v>
          </cell>
          <cell r="N1395">
            <v>0</v>
          </cell>
          <cell r="O1395">
            <v>9199352</v>
          </cell>
          <cell r="P1395">
            <v>2181293</v>
          </cell>
          <cell r="Q1395">
            <v>208585</v>
          </cell>
          <cell r="R1395">
            <v>68664</v>
          </cell>
          <cell r="S1395">
            <v>0</v>
          </cell>
          <cell r="T1395">
            <v>240300</v>
          </cell>
          <cell r="U1395">
            <v>2908851</v>
          </cell>
          <cell r="V1395">
            <v>0</v>
          </cell>
          <cell r="W1395">
            <v>46177</v>
          </cell>
          <cell r="X1395">
            <v>0</v>
          </cell>
          <cell r="Y1395">
            <v>65512</v>
          </cell>
          <cell r="Z1395">
            <v>11635407</v>
          </cell>
          <cell r="AA1395">
            <v>12009883</v>
          </cell>
          <cell r="AB1395" t="str">
            <v>EMCC</v>
          </cell>
          <cell r="AC1395">
            <v>1101</v>
          </cell>
          <cell r="AD1395">
            <v>2</v>
          </cell>
          <cell r="AE1395">
            <v>801710</v>
          </cell>
        </row>
        <row r="1396">
          <cell r="A1396" t="str">
            <v>SML</v>
          </cell>
          <cell r="B1396">
            <v>8</v>
          </cell>
          <cell r="C1396" t="str">
            <v>DMNT</v>
          </cell>
          <cell r="D1396">
            <v>82</v>
          </cell>
          <cell r="E1396">
            <v>3</v>
          </cell>
          <cell r="F1396" t="str">
            <v xml:space="preserve">B </v>
          </cell>
          <cell r="G1396">
            <v>0</v>
          </cell>
          <cell r="H1396">
            <v>3602</v>
          </cell>
          <cell r="I1396">
            <v>1075433</v>
          </cell>
          <cell r="J1396">
            <v>0</v>
          </cell>
          <cell r="K1396">
            <v>0</v>
          </cell>
          <cell r="L1396">
            <v>0</v>
          </cell>
          <cell r="M1396">
            <v>0</v>
          </cell>
          <cell r="N1396">
            <v>0</v>
          </cell>
          <cell r="O1396">
            <v>22392891</v>
          </cell>
          <cell r="P1396">
            <v>0</v>
          </cell>
          <cell r="Q1396">
            <v>0</v>
          </cell>
          <cell r="R1396">
            <v>245573</v>
          </cell>
          <cell r="S1396">
            <v>0</v>
          </cell>
          <cell r="T1396">
            <v>1281646</v>
          </cell>
          <cell r="U1396">
            <v>5556769</v>
          </cell>
          <cell r="V1396">
            <v>0</v>
          </cell>
          <cell r="W1396">
            <v>0</v>
          </cell>
          <cell r="X1396">
            <v>0</v>
          </cell>
          <cell r="Y1396">
            <v>1745696</v>
          </cell>
          <cell r="Z1396">
            <v>22392891</v>
          </cell>
          <cell r="AA1396">
            <v>25665806</v>
          </cell>
          <cell r="AB1396" t="str">
            <v>EMCC</v>
          </cell>
          <cell r="AC1396">
            <v>1101</v>
          </cell>
          <cell r="AD1396">
            <v>2</v>
          </cell>
          <cell r="AE1396">
            <v>1044177</v>
          </cell>
        </row>
        <row r="1397">
          <cell r="A1397" t="str">
            <v>SML</v>
          </cell>
          <cell r="B1397">
            <v>8</v>
          </cell>
          <cell r="C1397" t="str">
            <v>DMNT</v>
          </cell>
          <cell r="D1397">
            <v>82</v>
          </cell>
          <cell r="E1397">
            <v>4</v>
          </cell>
          <cell r="F1397" t="str">
            <v xml:space="preserve">B </v>
          </cell>
          <cell r="G1397">
            <v>0</v>
          </cell>
          <cell r="H1397">
            <v>10</v>
          </cell>
          <cell r="I1397">
            <v>4640</v>
          </cell>
          <cell r="J1397">
            <v>0</v>
          </cell>
          <cell r="K1397">
            <v>0</v>
          </cell>
          <cell r="L1397">
            <v>0</v>
          </cell>
          <cell r="M1397">
            <v>0</v>
          </cell>
          <cell r="N1397">
            <v>0</v>
          </cell>
          <cell r="O1397">
            <v>45417</v>
          </cell>
          <cell r="P1397">
            <v>0</v>
          </cell>
          <cell r="Q1397">
            <v>0</v>
          </cell>
          <cell r="R1397">
            <v>0</v>
          </cell>
          <cell r="S1397">
            <v>0</v>
          </cell>
          <cell r="T1397">
            <v>8964</v>
          </cell>
          <cell r="U1397">
            <v>0</v>
          </cell>
          <cell r="V1397">
            <v>0</v>
          </cell>
          <cell r="W1397">
            <v>0</v>
          </cell>
          <cell r="X1397">
            <v>0</v>
          </cell>
          <cell r="Y1397">
            <v>0</v>
          </cell>
          <cell r="Z1397">
            <v>45417</v>
          </cell>
          <cell r="AA1397">
            <v>54381</v>
          </cell>
          <cell r="AB1397" t="str">
            <v>EMCC</v>
          </cell>
          <cell r="AC1397">
            <v>1101</v>
          </cell>
          <cell r="AD1397">
            <v>2</v>
          </cell>
          <cell r="AE1397">
            <v>4597</v>
          </cell>
        </row>
        <row r="1398">
          <cell r="A1398" t="str">
            <v>SML</v>
          </cell>
          <cell r="B1398">
            <v>8</v>
          </cell>
          <cell r="C1398" t="str">
            <v>DMNT</v>
          </cell>
          <cell r="D1398">
            <v>82</v>
          </cell>
          <cell r="E1398">
            <v>5</v>
          </cell>
          <cell r="F1398" t="str">
            <v>A4</v>
          </cell>
          <cell r="G1398">
            <v>21</v>
          </cell>
          <cell r="H1398">
            <v>1</v>
          </cell>
          <cell r="I1398">
            <v>36000</v>
          </cell>
          <cell r="J1398">
            <v>2214</v>
          </cell>
          <cell r="K1398">
            <v>33786</v>
          </cell>
          <cell r="L1398">
            <v>138</v>
          </cell>
          <cell r="M1398">
            <v>138</v>
          </cell>
          <cell r="N1398">
            <v>0</v>
          </cell>
          <cell r="O1398">
            <v>354267</v>
          </cell>
          <cell r="P1398">
            <v>95312</v>
          </cell>
          <cell r="Q1398">
            <v>0</v>
          </cell>
          <cell r="R1398">
            <v>0</v>
          </cell>
          <cell r="S1398">
            <v>0</v>
          </cell>
          <cell r="T1398">
            <v>0</v>
          </cell>
          <cell r="U1398">
            <v>112395</v>
          </cell>
          <cell r="V1398">
            <v>0</v>
          </cell>
          <cell r="W1398">
            <v>0</v>
          </cell>
          <cell r="X1398">
            <v>0</v>
          </cell>
          <cell r="Y1398">
            <v>0</v>
          </cell>
          <cell r="Z1398">
            <v>449579</v>
          </cell>
          <cell r="AA1398">
            <v>449579</v>
          </cell>
          <cell r="AB1398" t="str">
            <v>EMCC</v>
          </cell>
          <cell r="AC1398">
            <v>1101</v>
          </cell>
          <cell r="AD1398">
            <v>2</v>
          </cell>
          <cell r="AE1398">
            <v>36000</v>
          </cell>
        </row>
        <row r="1399">
          <cell r="A1399" t="str">
            <v>SML</v>
          </cell>
          <cell r="B1399">
            <v>8</v>
          </cell>
          <cell r="C1399" t="str">
            <v>DMNT</v>
          </cell>
          <cell r="D1399">
            <v>82</v>
          </cell>
          <cell r="E1399">
            <v>5</v>
          </cell>
          <cell r="F1399" t="str">
            <v>A4</v>
          </cell>
          <cell r="G1399">
            <v>20</v>
          </cell>
          <cell r="H1399">
            <v>6</v>
          </cell>
          <cell r="I1399">
            <v>49991</v>
          </cell>
          <cell r="J1399">
            <v>0</v>
          </cell>
          <cell r="K1399">
            <v>0</v>
          </cell>
          <cell r="L1399">
            <v>186</v>
          </cell>
          <cell r="M1399">
            <v>0</v>
          </cell>
          <cell r="N1399">
            <v>0</v>
          </cell>
          <cell r="O1399">
            <v>505998</v>
          </cell>
          <cell r="P1399">
            <v>127966</v>
          </cell>
          <cell r="Q1399">
            <v>15264</v>
          </cell>
          <cell r="R1399">
            <v>1944</v>
          </cell>
          <cell r="S1399">
            <v>0</v>
          </cell>
          <cell r="T1399">
            <v>0</v>
          </cell>
          <cell r="U1399">
            <v>98887</v>
          </cell>
          <cell r="V1399">
            <v>0</v>
          </cell>
          <cell r="W1399">
            <v>6653</v>
          </cell>
          <cell r="X1399">
            <v>0</v>
          </cell>
          <cell r="Y1399">
            <v>0</v>
          </cell>
          <cell r="Z1399">
            <v>655881</v>
          </cell>
          <cell r="AA1399">
            <v>657825</v>
          </cell>
          <cell r="AB1399" t="str">
            <v>EMCC</v>
          </cell>
          <cell r="AC1399">
            <v>1101</v>
          </cell>
          <cell r="AD1399">
            <v>2</v>
          </cell>
          <cell r="AE1399">
            <v>49991</v>
          </cell>
        </row>
        <row r="1400">
          <cell r="A1400" t="str">
            <v>SML</v>
          </cell>
          <cell r="B1400">
            <v>8</v>
          </cell>
          <cell r="C1400" t="str">
            <v>DMNT</v>
          </cell>
          <cell r="D1400">
            <v>82</v>
          </cell>
          <cell r="E1400">
            <v>5</v>
          </cell>
          <cell r="F1400" t="str">
            <v xml:space="preserve">B </v>
          </cell>
          <cell r="G1400">
            <v>0</v>
          </cell>
          <cell r="H1400">
            <v>47</v>
          </cell>
          <cell r="I1400">
            <v>41313</v>
          </cell>
          <cell r="J1400">
            <v>0</v>
          </cell>
          <cell r="K1400">
            <v>0</v>
          </cell>
          <cell r="L1400">
            <v>0</v>
          </cell>
          <cell r="M1400">
            <v>0</v>
          </cell>
          <cell r="N1400">
            <v>0</v>
          </cell>
          <cell r="O1400">
            <v>749837</v>
          </cell>
          <cell r="P1400">
            <v>0</v>
          </cell>
          <cell r="Q1400">
            <v>0</v>
          </cell>
          <cell r="R1400">
            <v>3785</v>
          </cell>
          <cell r="S1400">
            <v>0</v>
          </cell>
          <cell r="T1400">
            <v>0</v>
          </cell>
          <cell r="U1400">
            <v>104778</v>
          </cell>
          <cell r="V1400">
            <v>0</v>
          </cell>
          <cell r="W1400">
            <v>0</v>
          </cell>
          <cell r="X1400">
            <v>0</v>
          </cell>
          <cell r="Y1400">
            <v>0</v>
          </cell>
          <cell r="Z1400">
            <v>749837</v>
          </cell>
          <cell r="AA1400">
            <v>753622</v>
          </cell>
          <cell r="AB1400" t="str">
            <v>EMCC</v>
          </cell>
          <cell r="AC1400">
            <v>1101</v>
          </cell>
          <cell r="AD1400">
            <v>2</v>
          </cell>
          <cell r="AE1400">
            <v>41265</v>
          </cell>
        </row>
        <row r="1401">
          <cell r="A1401" t="str">
            <v>SML</v>
          </cell>
          <cell r="B1401">
            <v>8</v>
          </cell>
          <cell r="C1401" t="str">
            <v>DMNT</v>
          </cell>
          <cell r="D1401">
            <v>82</v>
          </cell>
          <cell r="E1401">
            <v>7</v>
          </cell>
          <cell r="F1401" t="str">
            <v>A4</v>
          </cell>
          <cell r="G1401">
            <v>20</v>
          </cell>
          <cell r="H1401">
            <v>15</v>
          </cell>
          <cell r="I1401">
            <v>466797</v>
          </cell>
          <cell r="J1401">
            <v>0</v>
          </cell>
          <cell r="K1401">
            <v>0</v>
          </cell>
          <cell r="L1401">
            <v>757</v>
          </cell>
          <cell r="M1401">
            <v>0</v>
          </cell>
          <cell r="N1401">
            <v>0</v>
          </cell>
          <cell r="O1401">
            <v>4552824</v>
          </cell>
          <cell r="P1401">
            <v>511144</v>
          </cell>
          <cell r="Q1401">
            <v>247531</v>
          </cell>
          <cell r="R1401">
            <v>0</v>
          </cell>
          <cell r="S1401">
            <v>0</v>
          </cell>
          <cell r="T1401">
            <v>0</v>
          </cell>
          <cell r="U1401">
            <v>1337005</v>
          </cell>
          <cell r="V1401">
            <v>0</v>
          </cell>
          <cell r="W1401">
            <v>36520</v>
          </cell>
          <cell r="X1401">
            <v>0</v>
          </cell>
          <cell r="Y1401">
            <v>0</v>
          </cell>
          <cell r="Z1401">
            <v>5348019</v>
          </cell>
          <cell r="AA1401">
            <v>5348019</v>
          </cell>
          <cell r="AB1401" t="str">
            <v>EMCC</v>
          </cell>
          <cell r="AC1401">
            <v>1101</v>
          </cell>
          <cell r="AD1401">
            <v>2</v>
          </cell>
          <cell r="AE1401">
            <v>466797</v>
          </cell>
        </row>
        <row r="1402">
          <cell r="A1402" t="str">
            <v>SML</v>
          </cell>
          <cell r="B1402">
            <v>8</v>
          </cell>
          <cell r="C1402" t="str">
            <v>DMNT</v>
          </cell>
          <cell r="D1402">
            <v>82</v>
          </cell>
          <cell r="E1402">
            <v>7</v>
          </cell>
          <cell r="F1402" t="str">
            <v xml:space="preserve">B </v>
          </cell>
          <cell r="G1402">
            <v>0</v>
          </cell>
          <cell r="H1402">
            <v>9</v>
          </cell>
          <cell r="I1402">
            <v>18110</v>
          </cell>
          <cell r="J1402">
            <v>0</v>
          </cell>
          <cell r="K1402">
            <v>0</v>
          </cell>
          <cell r="L1402">
            <v>0</v>
          </cell>
          <cell r="M1402">
            <v>0</v>
          </cell>
          <cell r="N1402">
            <v>0</v>
          </cell>
          <cell r="O1402">
            <v>320451</v>
          </cell>
          <cell r="P1402">
            <v>0</v>
          </cell>
          <cell r="Q1402">
            <v>0</v>
          </cell>
          <cell r="R1402">
            <v>0</v>
          </cell>
          <cell r="S1402">
            <v>0</v>
          </cell>
          <cell r="T1402">
            <v>0</v>
          </cell>
          <cell r="U1402">
            <v>80113</v>
          </cell>
          <cell r="V1402">
            <v>0</v>
          </cell>
          <cell r="W1402">
            <v>0</v>
          </cell>
          <cell r="X1402">
            <v>0</v>
          </cell>
          <cell r="Y1402">
            <v>0</v>
          </cell>
          <cell r="Z1402">
            <v>320451</v>
          </cell>
          <cell r="AA1402">
            <v>320451</v>
          </cell>
          <cell r="AB1402" t="str">
            <v>EMCC</v>
          </cell>
          <cell r="AC1402">
            <v>1101</v>
          </cell>
          <cell r="AD1402">
            <v>2</v>
          </cell>
          <cell r="AE1402">
            <v>18110</v>
          </cell>
        </row>
        <row r="1403">
          <cell r="A1403" t="str">
            <v>SML</v>
          </cell>
          <cell r="B1403">
            <v>8</v>
          </cell>
          <cell r="C1403" t="str">
            <v>DMNT</v>
          </cell>
          <cell r="D1403">
            <v>82</v>
          </cell>
          <cell r="E1403">
            <v>8</v>
          </cell>
          <cell r="F1403" t="str">
            <v xml:space="preserve">B </v>
          </cell>
          <cell r="G1403">
            <v>0</v>
          </cell>
          <cell r="H1403">
            <v>4</v>
          </cell>
          <cell r="I1403">
            <v>10726</v>
          </cell>
          <cell r="J1403">
            <v>0</v>
          </cell>
          <cell r="K1403">
            <v>0</v>
          </cell>
          <cell r="L1403">
            <v>0</v>
          </cell>
          <cell r="M1403">
            <v>0</v>
          </cell>
          <cell r="N1403">
            <v>0</v>
          </cell>
          <cell r="O1403">
            <v>223302</v>
          </cell>
          <cell r="P1403">
            <v>0</v>
          </cell>
          <cell r="Q1403">
            <v>0</v>
          </cell>
          <cell r="R1403">
            <v>0</v>
          </cell>
          <cell r="S1403">
            <v>0</v>
          </cell>
          <cell r="T1403">
            <v>0</v>
          </cell>
          <cell r="U1403">
            <v>55826</v>
          </cell>
          <cell r="V1403">
            <v>0</v>
          </cell>
          <cell r="W1403">
            <v>0</v>
          </cell>
          <cell r="X1403">
            <v>0</v>
          </cell>
          <cell r="Y1403">
            <v>0</v>
          </cell>
          <cell r="Z1403">
            <v>223302</v>
          </cell>
          <cell r="AA1403">
            <v>223302</v>
          </cell>
          <cell r="AB1403" t="str">
            <v>EMCC</v>
          </cell>
          <cell r="AC1403">
            <v>1101</v>
          </cell>
          <cell r="AD1403">
            <v>2</v>
          </cell>
          <cell r="AE1403">
            <v>10726</v>
          </cell>
        </row>
        <row r="1404">
          <cell r="A1404" t="str">
            <v>SML</v>
          </cell>
          <cell r="B1404">
            <v>8</v>
          </cell>
          <cell r="C1404" t="str">
            <v>DMNT</v>
          </cell>
          <cell r="D1404">
            <v>83</v>
          </cell>
          <cell r="E1404">
            <v>1</v>
          </cell>
          <cell r="F1404" t="str">
            <v>A4</v>
          </cell>
          <cell r="G1404">
            <v>20</v>
          </cell>
          <cell r="H1404">
            <v>1</v>
          </cell>
          <cell r="I1404">
            <v>1353</v>
          </cell>
          <cell r="J1404">
            <v>0</v>
          </cell>
          <cell r="K1404">
            <v>0</v>
          </cell>
          <cell r="L1404">
            <v>8</v>
          </cell>
          <cell r="M1404">
            <v>0</v>
          </cell>
          <cell r="N1404">
            <v>0</v>
          </cell>
          <cell r="O1404">
            <v>15525</v>
          </cell>
          <cell r="P1404">
            <v>6261</v>
          </cell>
          <cell r="Q1404">
            <v>0</v>
          </cell>
          <cell r="R1404">
            <v>0</v>
          </cell>
          <cell r="S1404">
            <v>0</v>
          </cell>
          <cell r="T1404">
            <v>0</v>
          </cell>
          <cell r="U1404">
            <v>5447</v>
          </cell>
          <cell r="V1404">
            <v>0</v>
          </cell>
          <cell r="W1404">
            <v>0</v>
          </cell>
          <cell r="X1404">
            <v>0</v>
          </cell>
          <cell r="Y1404">
            <v>1122</v>
          </cell>
          <cell r="Z1404">
            <v>21786</v>
          </cell>
          <cell r="AA1404">
            <v>22908</v>
          </cell>
          <cell r="AB1404" t="str">
            <v>EMJN</v>
          </cell>
          <cell r="AC1404">
            <v>1101</v>
          </cell>
          <cell r="AD1404">
            <v>2</v>
          </cell>
          <cell r="AE1404">
            <v>1353</v>
          </cell>
        </row>
        <row r="1405">
          <cell r="A1405" t="str">
            <v>SML</v>
          </cell>
          <cell r="B1405">
            <v>8</v>
          </cell>
          <cell r="C1405" t="str">
            <v>DMNT</v>
          </cell>
          <cell r="D1405">
            <v>83</v>
          </cell>
          <cell r="E1405">
            <v>1</v>
          </cell>
          <cell r="F1405" t="str">
            <v xml:space="preserve">B </v>
          </cell>
          <cell r="G1405">
            <v>1</v>
          </cell>
          <cell r="H1405">
            <v>3655</v>
          </cell>
          <cell r="I1405">
            <v>92604</v>
          </cell>
          <cell r="J1405">
            <v>0</v>
          </cell>
          <cell r="K1405">
            <v>0</v>
          </cell>
          <cell r="L1405">
            <v>0</v>
          </cell>
          <cell r="M1405">
            <v>0</v>
          </cell>
          <cell r="N1405">
            <v>0</v>
          </cell>
          <cell r="O1405">
            <v>1495692</v>
          </cell>
          <cell r="P1405">
            <v>0</v>
          </cell>
          <cell r="Q1405">
            <v>0</v>
          </cell>
          <cell r="R1405">
            <v>44684</v>
          </cell>
          <cell r="S1405">
            <v>0</v>
          </cell>
          <cell r="T1405">
            <v>1195754</v>
          </cell>
          <cell r="U1405">
            <v>0</v>
          </cell>
          <cell r="V1405">
            <v>0</v>
          </cell>
          <cell r="W1405">
            <v>0</v>
          </cell>
          <cell r="X1405">
            <v>0</v>
          </cell>
          <cell r="Y1405">
            <v>191296</v>
          </cell>
          <cell r="Z1405">
            <v>1495692</v>
          </cell>
          <cell r="AA1405">
            <v>2927426</v>
          </cell>
          <cell r="AB1405" t="str">
            <v>EMJN</v>
          </cell>
          <cell r="AC1405">
            <v>1101</v>
          </cell>
          <cell r="AD1405">
            <v>2</v>
          </cell>
          <cell r="AE1405">
            <v>39507</v>
          </cell>
        </row>
        <row r="1406">
          <cell r="A1406" t="str">
            <v>SML</v>
          </cell>
          <cell r="B1406">
            <v>8</v>
          </cell>
          <cell r="C1406" t="str">
            <v>DMNT</v>
          </cell>
          <cell r="D1406">
            <v>83</v>
          </cell>
          <cell r="E1406">
            <v>1</v>
          </cell>
          <cell r="F1406" t="str">
            <v xml:space="preserve">B </v>
          </cell>
          <cell r="G1406">
            <v>2</v>
          </cell>
          <cell r="H1406">
            <v>1272</v>
          </cell>
          <cell r="I1406">
            <v>52275</v>
          </cell>
          <cell r="J1406">
            <v>0</v>
          </cell>
          <cell r="K1406">
            <v>0</v>
          </cell>
          <cell r="L1406">
            <v>0</v>
          </cell>
          <cell r="M1406">
            <v>0</v>
          </cell>
          <cell r="N1406">
            <v>0</v>
          </cell>
          <cell r="O1406">
            <v>1011939</v>
          </cell>
          <cell r="P1406">
            <v>0</v>
          </cell>
          <cell r="Q1406">
            <v>0</v>
          </cell>
          <cell r="R1406">
            <v>14474</v>
          </cell>
          <cell r="S1406">
            <v>0</v>
          </cell>
          <cell r="T1406">
            <v>99278</v>
          </cell>
          <cell r="U1406">
            <v>171996</v>
          </cell>
          <cell r="V1406">
            <v>0</v>
          </cell>
          <cell r="W1406">
            <v>0</v>
          </cell>
          <cell r="X1406">
            <v>0</v>
          </cell>
          <cell r="Y1406">
            <v>131712</v>
          </cell>
          <cell r="Z1406">
            <v>1011939</v>
          </cell>
          <cell r="AA1406">
            <v>1257403</v>
          </cell>
          <cell r="AB1406" t="str">
            <v>EMJN</v>
          </cell>
          <cell r="AC1406">
            <v>1101</v>
          </cell>
          <cell r="AD1406">
            <v>2</v>
          </cell>
          <cell r="AE1406">
            <v>52075</v>
          </cell>
        </row>
        <row r="1407">
          <cell r="A1407" t="str">
            <v>SML</v>
          </cell>
          <cell r="B1407">
            <v>8</v>
          </cell>
          <cell r="C1407" t="str">
            <v>DMNT</v>
          </cell>
          <cell r="D1407">
            <v>83</v>
          </cell>
          <cell r="E1407">
            <v>1</v>
          </cell>
          <cell r="F1407" t="str">
            <v xml:space="preserve">B </v>
          </cell>
          <cell r="G1407">
            <v>3</v>
          </cell>
          <cell r="H1407">
            <v>4901</v>
          </cell>
          <cell r="I1407">
            <v>383555</v>
          </cell>
          <cell r="J1407">
            <v>0</v>
          </cell>
          <cell r="K1407">
            <v>0</v>
          </cell>
          <cell r="L1407">
            <v>0</v>
          </cell>
          <cell r="M1407">
            <v>0</v>
          </cell>
          <cell r="N1407">
            <v>0</v>
          </cell>
          <cell r="O1407">
            <v>7424701</v>
          </cell>
          <cell r="P1407">
            <v>0</v>
          </cell>
          <cell r="Q1407">
            <v>0</v>
          </cell>
          <cell r="R1407">
            <v>86389</v>
          </cell>
          <cell r="S1407">
            <v>0</v>
          </cell>
          <cell r="T1407">
            <v>516065</v>
          </cell>
          <cell r="U1407">
            <v>1262227</v>
          </cell>
          <cell r="V1407">
            <v>0</v>
          </cell>
          <cell r="W1407">
            <v>0</v>
          </cell>
          <cell r="X1407">
            <v>0</v>
          </cell>
          <cell r="Y1407">
            <v>718480</v>
          </cell>
          <cell r="Z1407">
            <v>7424701</v>
          </cell>
          <cell r="AA1407">
            <v>8745635</v>
          </cell>
          <cell r="AB1407" t="str">
            <v>EMJN</v>
          </cell>
          <cell r="AC1407">
            <v>1101</v>
          </cell>
          <cell r="AD1407">
            <v>2</v>
          </cell>
          <cell r="AE1407">
            <v>372779</v>
          </cell>
        </row>
        <row r="1408">
          <cell r="A1408" t="str">
            <v>SML</v>
          </cell>
          <cell r="B1408">
            <v>8</v>
          </cell>
          <cell r="C1408" t="str">
            <v>DMNT</v>
          </cell>
          <cell r="D1408">
            <v>83</v>
          </cell>
          <cell r="E1408">
            <v>1</v>
          </cell>
          <cell r="F1408" t="str">
            <v xml:space="preserve">B </v>
          </cell>
          <cell r="G1408">
            <v>4</v>
          </cell>
          <cell r="H1408">
            <v>4041</v>
          </cell>
          <cell r="I1408">
            <v>500832</v>
          </cell>
          <cell r="J1408">
            <v>0</v>
          </cell>
          <cell r="K1408">
            <v>0</v>
          </cell>
          <cell r="L1408">
            <v>0</v>
          </cell>
          <cell r="M1408">
            <v>0</v>
          </cell>
          <cell r="N1408">
            <v>0</v>
          </cell>
          <cell r="O1408">
            <v>9699117</v>
          </cell>
          <cell r="P1408">
            <v>0</v>
          </cell>
          <cell r="Q1408">
            <v>0</v>
          </cell>
          <cell r="R1408">
            <v>119542</v>
          </cell>
          <cell r="S1408">
            <v>0</v>
          </cell>
          <cell r="T1408">
            <v>442983</v>
          </cell>
          <cell r="U1408">
            <v>1648837</v>
          </cell>
          <cell r="V1408">
            <v>0</v>
          </cell>
          <cell r="W1408">
            <v>0</v>
          </cell>
          <cell r="X1408">
            <v>0</v>
          </cell>
          <cell r="Y1408">
            <v>783945</v>
          </cell>
          <cell r="Z1408">
            <v>9699117</v>
          </cell>
          <cell r="AA1408">
            <v>11045587</v>
          </cell>
          <cell r="AB1408" t="str">
            <v>EMJN</v>
          </cell>
          <cell r="AC1408">
            <v>1101</v>
          </cell>
          <cell r="AD1408">
            <v>2</v>
          </cell>
          <cell r="AE1408">
            <v>500832</v>
          </cell>
        </row>
        <row r="1409">
          <cell r="A1409" t="str">
            <v>SML</v>
          </cell>
          <cell r="B1409">
            <v>8</v>
          </cell>
          <cell r="C1409" t="str">
            <v>DMNT</v>
          </cell>
          <cell r="D1409">
            <v>83</v>
          </cell>
          <cell r="E1409">
            <v>1</v>
          </cell>
          <cell r="F1409" t="str">
            <v xml:space="preserve">B </v>
          </cell>
          <cell r="G1409">
            <v>5</v>
          </cell>
          <cell r="H1409">
            <v>2386</v>
          </cell>
          <cell r="I1409">
            <v>415681</v>
          </cell>
          <cell r="J1409">
            <v>0</v>
          </cell>
          <cell r="K1409">
            <v>0</v>
          </cell>
          <cell r="L1409">
            <v>0</v>
          </cell>
          <cell r="M1409">
            <v>0</v>
          </cell>
          <cell r="N1409">
            <v>0</v>
          </cell>
          <cell r="O1409">
            <v>8053293</v>
          </cell>
          <cell r="P1409">
            <v>0</v>
          </cell>
          <cell r="Q1409">
            <v>0</v>
          </cell>
          <cell r="R1409">
            <v>97960</v>
          </cell>
          <cell r="S1409">
            <v>0</v>
          </cell>
          <cell r="T1409">
            <v>269384</v>
          </cell>
          <cell r="U1409">
            <v>1369113</v>
          </cell>
          <cell r="V1409">
            <v>0</v>
          </cell>
          <cell r="W1409">
            <v>0</v>
          </cell>
          <cell r="X1409">
            <v>0</v>
          </cell>
          <cell r="Y1409">
            <v>859813</v>
          </cell>
          <cell r="Z1409">
            <v>8053293</v>
          </cell>
          <cell r="AA1409">
            <v>9280450</v>
          </cell>
          <cell r="AB1409" t="str">
            <v>EMJN</v>
          </cell>
          <cell r="AC1409">
            <v>1101</v>
          </cell>
          <cell r="AD1409">
            <v>2</v>
          </cell>
          <cell r="AE1409">
            <v>415681</v>
          </cell>
        </row>
        <row r="1410">
          <cell r="A1410" t="str">
            <v>SML</v>
          </cell>
          <cell r="B1410">
            <v>8</v>
          </cell>
          <cell r="C1410" t="str">
            <v>DMNT</v>
          </cell>
          <cell r="D1410">
            <v>83</v>
          </cell>
          <cell r="E1410">
            <v>1</v>
          </cell>
          <cell r="F1410" t="str">
            <v xml:space="preserve">B </v>
          </cell>
          <cell r="G1410">
            <v>6</v>
          </cell>
          <cell r="H1410">
            <v>2031</v>
          </cell>
          <cell r="I1410">
            <v>492386</v>
          </cell>
          <cell r="J1410">
            <v>0</v>
          </cell>
          <cell r="K1410">
            <v>0</v>
          </cell>
          <cell r="L1410">
            <v>0</v>
          </cell>
          <cell r="M1410">
            <v>0</v>
          </cell>
          <cell r="N1410">
            <v>0</v>
          </cell>
          <cell r="O1410">
            <v>9542628</v>
          </cell>
          <cell r="P1410">
            <v>0</v>
          </cell>
          <cell r="Q1410">
            <v>0</v>
          </cell>
          <cell r="R1410">
            <v>112278</v>
          </cell>
          <cell r="S1410">
            <v>16664</v>
          </cell>
          <cell r="T1410">
            <v>272945</v>
          </cell>
          <cell r="U1410">
            <v>1622611</v>
          </cell>
          <cell r="V1410">
            <v>0</v>
          </cell>
          <cell r="W1410">
            <v>0</v>
          </cell>
          <cell r="X1410">
            <v>0</v>
          </cell>
          <cell r="Y1410">
            <v>718200</v>
          </cell>
          <cell r="Z1410">
            <v>9542628</v>
          </cell>
          <cell r="AA1410">
            <v>10662715</v>
          </cell>
          <cell r="AB1410" t="str">
            <v>EMJN</v>
          </cell>
          <cell r="AC1410">
            <v>1101</v>
          </cell>
          <cell r="AD1410">
            <v>2</v>
          </cell>
          <cell r="AE1410">
            <v>492386</v>
          </cell>
        </row>
        <row r="1411">
          <cell r="A1411" t="str">
            <v>SML</v>
          </cell>
          <cell r="B1411">
            <v>8</v>
          </cell>
          <cell r="C1411" t="str">
            <v>DMNT</v>
          </cell>
          <cell r="D1411">
            <v>83</v>
          </cell>
          <cell r="E1411">
            <v>1</v>
          </cell>
          <cell r="F1411" t="str">
            <v xml:space="preserve">B </v>
          </cell>
          <cell r="G1411">
            <v>7</v>
          </cell>
          <cell r="H1411">
            <v>771</v>
          </cell>
          <cell r="I1411">
            <v>263688</v>
          </cell>
          <cell r="J1411">
            <v>0</v>
          </cell>
          <cell r="K1411">
            <v>0</v>
          </cell>
          <cell r="L1411">
            <v>0</v>
          </cell>
          <cell r="M1411">
            <v>0</v>
          </cell>
          <cell r="N1411">
            <v>0</v>
          </cell>
          <cell r="O1411">
            <v>5302647</v>
          </cell>
          <cell r="P1411">
            <v>0</v>
          </cell>
          <cell r="Q1411">
            <v>0</v>
          </cell>
          <cell r="R1411">
            <v>63109</v>
          </cell>
          <cell r="S1411">
            <v>0</v>
          </cell>
          <cell r="T1411">
            <v>114266</v>
          </cell>
          <cell r="U1411">
            <v>1060780</v>
          </cell>
          <cell r="V1411">
            <v>0</v>
          </cell>
          <cell r="W1411">
            <v>0</v>
          </cell>
          <cell r="X1411">
            <v>0</v>
          </cell>
          <cell r="Y1411">
            <v>371943</v>
          </cell>
          <cell r="Z1411">
            <v>5302647</v>
          </cell>
          <cell r="AA1411">
            <v>5851965</v>
          </cell>
          <cell r="AB1411" t="str">
            <v>EMJN</v>
          </cell>
          <cell r="AC1411">
            <v>1101</v>
          </cell>
          <cell r="AD1411">
            <v>2</v>
          </cell>
          <cell r="AE1411">
            <v>263688</v>
          </cell>
        </row>
        <row r="1412">
          <cell r="A1412" t="str">
            <v>SML</v>
          </cell>
          <cell r="B1412">
            <v>8</v>
          </cell>
          <cell r="C1412" t="str">
            <v>DMNT</v>
          </cell>
          <cell r="D1412">
            <v>83</v>
          </cell>
          <cell r="E1412">
            <v>1</v>
          </cell>
          <cell r="F1412" t="str">
            <v xml:space="preserve">B </v>
          </cell>
          <cell r="G1412">
            <v>8</v>
          </cell>
          <cell r="H1412">
            <v>367</v>
          </cell>
          <cell r="I1412">
            <v>164554</v>
          </cell>
          <cell r="J1412">
            <v>0</v>
          </cell>
          <cell r="K1412">
            <v>0</v>
          </cell>
          <cell r="L1412">
            <v>0</v>
          </cell>
          <cell r="M1412">
            <v>0</v>
          </cell>
          <cell r="N1412">
            <v>0</v>
          </cell>
          <cell r="O1412">
            <v>3308755</v>
          </cell>
          <cell r="P1412">
            <v>0</v>
          </cell>
          <cell r="Q1412">
            <v>0</v>
          </cell>
          <cell r="R1412">
            <v>32754</v>
          </cell>
          <cell r="S1412">
            <v>0</v>
          </cell>
          <cell r="T1412">
            <v>97677</v>
          </cell>
          <cell r="U1412">
            <v>661867</v>
          </cell>
          <cell r="V1412">
            <v>0</v>
          </cell>
          <cell r="W1412">
            <v>0</v>
          </cell>
          <cell r="X1412">
            <v>0</v>
          </cell>
          <cell r="Y1412">
            <v>178959</v>
          </cell>
          <cell r="Z1412">
            <v>3308755</v>
          </cell>
          <cell r="AA1412">
            <v>3618145</v>
          </cell>
          <cell r="AB1412" t="str">
            <v>EMJN</v>
          </cell>
          <cell r="AC1412">
            <v>1101</v>
          </cell>
          <cell r="AD1412">
            <v>2</v>
          </cell>
          <cell r="AE1412">
            <v>164554</v>
          </cell>
        </row>
        <row r="1413">
          <cell r="A1413" t="str">
            <v>SML</v>
          </cell>
          <cell r="B1413">
            <v>8</v>
          </cell>
          <cell r="C1413" t="str">
            <v>DMNT</v>
          </cell>
          <cell r="D1413">
            <v>83</v>
          </cell>
          <cell r="E1413">
            <v>1</v>
          </cell>
          <cell r="F1413" t="str">
            <v xml:space="preserve">B </v>
          </cell>
          <cell r="G1413">
            <v>9</v>
          </cell>
          <cell r="H1413">
            <v>393</v>
          </cell>
          <cell r="I1413">
            <v>243200</v>
          </cell>
          <cell r="J1413">
            <v>0</v>
          </cell>
          <cell r="K1413">
            <v>0</v>
          </cell>
          <cell r="L1413">
            <v>0</v>
          </cell>
          <cell r="M1413">
            <v>0</v>
          </cell>
          <cell r="N1413">
            <v>0</v>
          </cell>
          <cell r="O1413">
            <v>5211470</v>
          </cell>
          <cell r="P1413">
            <v>0</v>
          </cell>
          <cell r="Q1413">
            <v>0</v>
          </cell>
          <cell r="R1413">
            <v>48549</v>
          </cell>
          <cell r="S1413">
            <v>0</v>
          </cell>
          <cell r="T1413">
            <v>135711</v>
          </cell>
          <cell r="U1413">
            <v>1303005</v>
          </cell>
          <cell r="V1413">
            <v>0</v>
          </cell>
          <cell r="W1413">
            <v>0</v>
          </cell>
          <cell r="X1413">
            <v>0</v>
          </cell>
          <cell r="Y1413">
            <v>277530</v>
          </cell>
          <cell r="Z1413">
            <v>5211470</v>
          </cell>
          <cell r="AA1413">
            <v>5673260</v>
          </cell>
          <cell r="AB1413" t="str">
            <v>EMJN</v>
          </cell>
          <cell r="AC1413">
            <v>1101</v>
          </cell>
          <cell r="AD1413">
            <v>2</v>
          </cell>
          <cell r="AE1413">
            <v>243200</v>
          </cell>
        </row>
        <row r="1414">
          <cell r="A1414" t="str">
            <v>SML</v>
          </cell>
          <cell r="B1414">
            <v>8</v>
          </cell>
          <cell r="C1414" t="str">
            <v>DMNT</v>
          </cell>
          <cell r="D1414">
            <v>83</v>
          </cell>
          <cell r="E1414">
            <v>1</v>
          </cell>
          <cell r="F1414" t="str">
            <v xml:space="preserve">B </v>
          </cell>
          <cell r="G1414">
            <v>10</v>
          </cell>
          <cell r="H1414">
            <v>97</v>
          </cell>
          <cell r="I1414">
            <v>85481</v>
          </cell>
          <cell r="J1414">
            <v>0</v>
          </cell>
          <cell r="K1414">
            <v>0</v>
          </cell>
          <cell r="L1414">
            <v>0</v>
          </cell>
          <cell r="M1414">
            <v>0</v>
          </cell>
          <cell r="N1414">
            <v>0</v>
          </cell>
          <cell r="O1414">
            <v>1814729</v>
          </cell>
          <cell r="P1414">
            <v>0</v>
          </cell>
          <cell r="Q1414">
            <v>0</v>
          </cell>
          <cell r="R1414">
            <v>18836</v>
          </cell>
          <cell r="S1414">
            <v>0</v>
          </cell>
          <cell r="T1414">
            <v>97105</v>
          </cell>
          <cell r="U1414">
            <v>453707</v>
          </cell>
          <cell r="V1414">
            <v>0</v>
          </cell>
          <cell r="W1414">
            <v>0</v>
          </cell>
          <cell r="X1414">
            <v>0</v>
          </cell>
          <cell r="Y1414">
            <v>71808</v>
          </cell>
          <cell r="Z1414">
            <v>1814729</v>
          </cell>
          <cell r="AA1414">
            <v>2002478</v>
          </cell>
          <cell r="AB1414" t="str">
            <v>EMJN</v>
          </cell>
          <cell r="AC1414">
            <v>1101</v>
          </cell>
          <cell r="AD1414">
            <v>2</v>
          </cell>
          <cell r="AE1414">
            <v>85481</v>
          </cell>
        </row>
        <row r="1415">
          <cell r="A1415" t="str">
            <v>SML</v>
          </cell>
          <cell r="B1415">
            <v>8</v>
          </cell>
          <cell r="C1415" t="str">
            <v>DMNT</v>
          </cell>
          <cell r="D1415">
            <v>83</v>
          </cell>
          <cell r="E1415">
            <v>1</v>
          </cell>
          <cell r="F1415" t="str">
            <v xml:space="preserve">B </v>
          </cell>
          <cell r="G1415">
            <v>11</v>
          </cell>
          <cell r="H1415">
            <v>1818</v>
          </cell>
          <cell r="I1415">
            <v>45952</v>
          </cell>
          <cell r="J1415">
            <v>0</v>
          </cell>
          <cell r="K1415">
            <v>0</v>
          </cell>
          <cell r="L1415">
            <v>0</v>
          </cell>
          <cell r="M1415">
            <v>0</v>
          </cell>
          <cell r="N1415">
            <v>0</v>
          </cell>
          <cell r="O1415">
            <v>259949</v>
          </cell>
          <cell r="P1415">
            <v>0</v>
          </cell>
          <cell r="Q1415">
            <v>0</v>
          </cell>
          <cell r="R1415">
            <v>8861</v>
          </cell>
          <cell r="S1415">
            <v>0</v>
          </cell>
          <cell r="T1415">
            <v>92354</v>
          </cell>
          <cell r="U1415">
            <v>0</v>
          </cell>
          <cell r="V1415">
            <v>0</v>
          </cell>
          <cell r="W1415">
            <v>0</v>
          </cell>
          <cell r="X1415">
            <v>0</v>
          </cell>
          <cell r="Y1415">
            <v>94696</v>
          </cell>
          <cell r="Z1415">
            <v>259949</v>
          </cell>
          <cell r="AA1415">
            <v>455860</v>
          </cell>
          <cell r="AB1415" t="str">
            <v>EMJN</v>
          </cell>
          <cell r="AC1415">
            <v>1101</v>
          </cell>
          <cell r="AD1415">
            <v>2</v>
          </cell>
          <cell r="AE1415">
            <v>20562</v>
          </cell>
        </row>
        <row r="1416">
          <cell r="A1416" t="str">
            <v>SML</v>
          </cell>
          <cell r="B1416">
            <v>8</v>
          </cell>
          <cell r="C1416" t="str">
            <v>DMNT</v>
          </cell>
          <cell r="D1416">
            <v>83</v>
          </cell>
          <cell r="E1416">
            <v>1</v>
          </cell>
          <cell r="F1416" t="str">
            <v xml:space="preserve">B </v>
          </cell>
          <cell r="G1416">
            <v>12</v>
          </cell>
          <cell r="H1416">
            <v>1908</v>
          </cell>
          <cell r="I1416">
            <v>123801</v>
          </cell>
          <cell r="J1416">
            <v>0</v>
          </cell>
          <cell r="K1416">
            <v>0</v>
          </cell>
          <cell r="L1416">
            <v>0</v>
          </cell>
          <cell r="M1416">
            <v>0</v>
          </cell>
          <cell r="N1416">
            <v>0</v>
          </cell>
          <cell r="O1416">
            <v>1232049</v>
          </cell>
          <cell r="P1416">
            <v>0</v>
          </cell>
          <cell r="Q1416">
            <v>0</v>
          </cell>
          <cell r="R1416">
            <v>45604</v>
          </cell>
          <cell r="S1416">
            <v>0</v>
          </cell>
          <cell r="T1416">
            <v>66441</v>
          </cell>
          <cell r="U1416">
            <v>209524</v>
          </cell>
          <cell r="V1416">
            <v>0</v>
          </cell>
          <cell r="W1416">
            <v>0</v>
          </cell>
          <cell r="X1416">
            <v>0</v>
          </cell>
          <cell r="Y1416">
            <v>250376</v>
          </cell>
          <cell r="Z1416">
            <v>1232049</v>
          </cell>
          <cell r="AA1416">
            <v>1594470</v>
          </cell>
          <cell r="AB1416" t="str">
            <v>EMJN</v>
          </cell>
          <cell r="AC1416">
            <v>1101</v>
          </cell>
          <cell r="AD1416">
            <v>2</v>
          </cell>
          <cell r="AE1416">
            <v>123801</v>
          </cell>
        </row>
        <row r="1417">
          <cell r="A1417" t="str">
            <v>SML</v>
          </cell>
          <cell r="B1417">
            <v>8</v>
          </cell>
          <cell r="C1417" t="str">
            <v>DMNT</v>
          </cell>
          <cell r="D1417">
            <v>83</v>
          </cell>
          <cell r="E1417">
            <v>1</v>
          </cell>
          <cell r="F1417" t="str">
            <v xml:space="preserve">B </v>
          </cell>
          <cell r="G1417">
            <v>13</v>
          </cell>
          <cell r="H1417">
            <v>616</v>
          </cell>
          <cell r="I1417">
            <v>72608</v>
          </cell>
          <cell r="J1417">
            <v>0</v>
          </cell>
          <cell r="K1417">
            <v>0</v>
          </cell>
          <cell r="L1417">
            <v>0</v>
          </cell>
          <cell r="M1417">
            <v>0</v>
          </cell>
          <cell r="N1417">
            <v>0</v>
          </cell>
          <cell r="O1417">
            <v>986625</v>
          </cell>
          <cell r="P1417">
            <v>0</v>
          </cell>
          <cell r="Q1417">
            <v>0</v>
          </cell>
          <cell r="R1417">
            <v>11185</v>
          </cell>
          <cell r="S1417">
            <v>0</v>
          </cell>
          <cell r="T1417">
            <v>33848</v>
          </cell>
          <cell r="U1417">
            <v>167748</v>
          </cell>
          <cell r="V1417">
            <v>0</v>
          </cell>
          <cell r="W1417">
            <v>0</v>
          </cell>
          <cell r="X1417">
            <v>0</v>
          </cell>
          <cell r="Y1417">
            <v>121117</v>
          </cell>
          <cell r="Z1417">
            <v>986625</v>
          </cell>
          <cell r="AA1417">
            <v>1152775</v>
          </cell>
          <cell r="AB1417" t="str">
            <v>EMJN</v>
          </cell>
          <cell r="AC1417">
            <v>1101</v>
          </cell>
          <cell r="AD1417">
            <v>2</v>
          </cell>
          <cell r="AE1417">
            <v>72608</v>
          </cell>
        </row>
        <row r="1418">
          <cell r="A1418" t="str">
            <v>SML</v>
          </cell>
          <cell r="B1418">
            <v>8</v>
          </cell>
          <cell r="C1418" t="str">
            <v>DMNT</v>
          </cell>
          <cell r="D1418">
            <v>83</v>
          </cell>
          <cell r="E1418">
            <v>1</v>
          </cell>
          <cell r="F1418" t="str">
            <v xml:space="preserve">B </v>
          </cell>
          <cell r="G1418">
            <v>14</v>
          </cell>
          <cell r="H1418">
            <v>59</v>
          </cell>
          <cell r="I1418">
            <v>8981</v>
          </cell>
          <cell r="J1418">
            <v>0</v>
          </cell>
          <cell r="K1418">
            <v>0</v>
          </cell>
          <cell r="L1418">
            <v>0</v>
          </cell>
          <cell r="M1418">
            <v>0</v>
          </cell>
          <cell r="N1418">
            <v>0</v>
          </cell>
          <cell r="O1418">
            <v>114225</v>
          </cell>
          <cell r="P1418">
            <v>0</v>
          </cell>
          <cell r="Q1418">
            <v>0</v>
          </cell>
          <cell r="R1418">
            <v>1257</v>
          </cell>
          <cell r="S1418">
            <v>0</v>
          </cell>
          <cell r="T1418">
            <v>1597</v>
          </cell>
          <cell r="U1418">
            <v>19424</v>
          </cell>
          <cell r="V1418">
            <v>0</v>
          </cell>
          <cell r="W1418">
            <v>0</v>
          </cell>
          <cell r="X1418">
            <v>0</v>
          </cell>
          <cell r="Y1418">
            <v>17668</v>
          </cell>
          <cell r="Z1418">
            <v>114225</v>
          </cell>
          <cell r="AA1418">
            <v>134747</v>
          </cell>
          <cell r="AB1418" t="str">
            <v>EMJN</v>
          </cell>
          <cell r="AC1418">
            <v>1101</v>
          </cell>
          <cell r="AD1418">
            <v>2</v>
          </cell>
          <cell r="AE1418">
            <v>8981</v>
          </cell>
        </row>
        <row r="1419">
          <cell r="A1419" t="str">
            <v>SML</v>
          </cell>
          <cell r="B1419">
            <v>8</v>
          </cell>
          <cell r="C1419" t="str">
            <v>DMNT</v>
          </cell>
          <cell r="D1419">
            <v>83</v>
          </cell>
          <cell r="E1419">
            <v>1</v>
          </cell>
          <cell r="F1419" t="str">
            <v xml:space="preserve">B </v>
          </cell>
          <cell r="G1419">
            <v>15</v>
          </cell>
          <cell r="H1419">
            <v>131</v>
          </cell>
          <cell r="I1419">
            <v>25993</v>
          </cell>
          <cell r="J1419">
            <v>0</v>
          </cell>
          <cell r="K1419">
            <v>0</v>
          </cell>
          <cell r="L1419">
            <v>0</v>
          </cell>
          <cell r="M1419">
            <v>0</v>
          </cell>
          <cell r="N1419">
            <v>0</v>
          </cell>
          <cell r="O1419">
            <v>379348</v>
          </cell>
          <cell r="P1419">
            <v>0</v>
          </cell>
          <cell r="Q1419">
            <v>0</v>
          </cell>
          <cell r="R1419">
            <v>4059</v>
          </cell>
          <cell r="S1419">
            <v>0</v>
          </cell>
          <cell r="T1419">
            <v>4191</v>
          </cell>
          <cell r="U1419">
            <v>64651</v>
          </cell>
          <cell r="V1419">
            <v>0</v>
          </cell>
          <cell r="W1419">
            <v>0</v>
          </cell>
          <cell r="X1419">
            <v>0</v>
          </cell>
          <cell r="Y1419">
            <v>47468</v>
          </cell>
          <cell r="Z1419">
            <v>379348</v>
          </cell>
          <cell r="AA1419">
            <v>435066</v>
          </cell>
          <cell r="AB1419" t="str">
            <v>EMJN</v>
          </cell>
          <cell r="AC1419">
            <v>1101</v>
          </cell>
          <cell r="AD1419">
            <v>2</v>
          </cell>
          <cell r="AE1419">
            <v>25993</v>
          </cell>
        </row>
        <row r="1420">
          <cell r="A1420" t="str">
            <v>SML</v>
          </cell>
          <cell r="B1420">
            <v>8</v>
          </cell>
          <cell r="C1420" t="str">
            <v>DMNT</v>
          </cell>
          <cell r="D1420">
            <v>83</v>
          </cell>
          <cell r="E1420">
            <v>2</v>
          </cell>
          <cell r="F1420" t="str">
            <v>A4</v>
          </cell>
          <cell r="G1420">
            <v>20</v>
          </cell>
          <cell r="H1420">
            <v>2</v>
          </cell>
          <cell r="I1420">
            <v>30228</v>
          </cell>
          <cell r="J1420">
            <v>0</v>
          </cell>
          <cell r="K1420">
            <v>0</v>
          </cell>
          <cell r="L1420">
            <v>134</v>
          </cell>
          <cell r="M1420">
            <v>0</v>
          </cell>
          <cell r="N1420">
            <v>0</v>
          </cell>
          <cell r="O1420">
            <v>346856</v>
          </cell>
          <cell r="P1420">
            <v>104878</v>
          </cell>
          <cell r="Q1420">
            <v>37637</v>
          </cell>
          <cell r="R1420">
            <v>9002</v>
          </cell>
          <cell r="S1420">
            <v>0</v>
          </cell>
          <cell r="T1420">
            <v>0</v>
          </cell>
          <cell r="U1420">
            <v>124887</v>
          </cell>
          <cell r="V1420">
            <v>0</v>
          </cell>
          <cell r="W1420">
            <v>10175</v>
          </cell>
          <cell r="X1420">
            <v>0</v>
          </cell>
          <cell r="Y1420">
            <v>4488</v>
          </cell>
          <cell r="Z1420">
            <v>499546</v>
          </cell>
          <cell r="AA1420">
            <v>513036</v>
          </cell>
          <cell r="AB1420" t="str">
            <v>EMJN</v>
          </cell>
          <cell r="AC1420">
            <v>1101</v>
          </cell>
          <cell r="AD1420">
            <v>2</v>
          </cell>
          <cell r="AE1420">
            <v>30228</v>
          </cell>
        </row>
        <row r="1421">
          <cell r="A1421" t="str">
            <v>SML</v>
          </cell>
          <cell r="B1421">
            <v>8</v>
          </cell>
          <cell r="C1421" t="str">
            <v>DMNT</v>
          </cell>
          <cell r="D1421">
            <v>83</v>
          </cell>
          <cell r="E1421">
            <v>2</v>
          </cell>
          <cell r="F1421" t="str">
            <v xml:space="preserve">B </v>
          </cell>
          <cell r="G1421">
            <v>0</v>
          </cell>
          <cell r="H1421">
            <v>70</v>
          </cell>
          <cell r="I1421">
            <v>75475</v>
          </cell>
          <cell r="J1421">
            <v>0</v>
          </cell>
          <cell r="K1421">
            <v>0</v>
          </cell>
          <cell r="L1421">
            <v>0</v>
          </cell>
          <cell r="M1421">
            <v>0</v>
          </cell>
          <cell r="N1421">
            <v>0</v>
          </cell>
          <cell r="O1421">
            <v>1571278</v>
          </cell>
          <cell r="P1421">
            <v>0</v>
          </cell>
          <cell r="Q1421">
            <v>0</v>
          </cell>
          <cell r="R1421">
            <v>20967</v>
          </cell>
          <cell r="S1421">
            <v>0</v>
          </cell>
          <cell r="T1421">
            <v>164268</v>
          </cell>
          <cell r="U1421">
            <v>392575</v>
          </cell>
          <cell r="V1421">
            <v>0</v>
          </cell>
          <cell r="W1421">
            <v>0</v>
          </cell>
          <cell r="X1421">
            <v>0</v>
          </cell>
          <cell r="Y1421">
            <v>73686</v>
          </cell>
          <cell r="Z1421">
            <v>1571278</v>
          </cell>
          <cell r="AA1421">
            <v>1830199</v>
          </cell>
          <cell r="AB1421" t="str">
            <v>EMJN</v>
          </cell>
          <cell r="AC1421">
            <v>1101</v>
          </cell>
          <cell r="AD1421">
            <v>2</v>
          </cell>
          <cell r="AE1421">
            <v>74764</v>
          </cell>
        </row>
        <row r="1422">
          <cell r="A1422" t="str">
            <v>SML</v>
          </cell>
          <cell r="B1422">
            <v>8</v>
          </cell>
          <cell r="C1422" t="str">
            <v>DMNT</v>
          </cell>
          <cell r="D1422">
            <v>83</v>
          </cell>
          <cell r="E1422">
            <v>3</v>
          </cell>
          <cell r="F1422" t="str">
            <v>A4</v>
          </cell>
          <cell r="G1422">
            <v>22</v>
          </cell>
          <cell r="H1422">
            <v>1</v>
          </cell>
          <cell r="I1422">
            <v>160448</v>
          </cell>
          <cell r="J1422">
            <v>13647</v>
          </cell>
          <cell r="K1422">
            <v>146801</v>
          </cell>
          <cell r="L1422">
            <v>690</v>
          </cell>
          <cell r="M1422">
            <v>360</v>
          </cell>
          <cell r="N1422">
            <v>330</v>
          </cell>
          <cell r="O1422">
            <v>1133306</v>
          </cell>
          <cell r="P1422">
            <v>931960</v>
          </cell>
          <cell r="Q1422">
            <v>0</v>
          </cell>
          <cell r="R1422">
            <v>0</v>
          </cell>
          <cell r="S1422">
            <v>0</v>
          </cell>
          <cell r="T1422">
            <v>0</v>
          </cell>
          <cell r="U1422">
            <v>516317</v>
          </cell>
          <cell r="V1422">
            <v>0</v>
          </cell>
          <cell r="W1422">
            <v>0</v>
          </cell>
          <cell r="X1422">
            <v>0</v>
          </cell>
          <cell r="Y1422">
            <v>2244</v>
          </cell>
          <cell r="Z1422">
            <v>2065266</v>
          </cell>
          <cell r="AA1422">
            <v>2067510</v>
          </cell>
          <cell r="AB1422" t="str">
            <v>EMJN</v>
          </cell>
          <cell r="AC1422">
            <v>1101</v>
          </cell>
          <cell r="AD1422">
            <v>2</v>
          </cell>
          <cell r="AE1422">
            <v>160448</v>
          </cell>
        </row>
        <row r="1423">
          <cell r="A1423" t="str">
            <v>SML</v>
          </cell>
          <cell r="B1423">
            <v>8</v>
          </cell>
          <cell r="C1423" t="str">
            <v>DMNT</v>
          </cell>
          <cell r="D1423">
            <v>83</v>
          </cell>
          <cell r="E1423">
            <v>3</v>
          </cell>
          <cell r="F1423" t="str">
            <v>A4</v>
          </cell>
          <cell r="G1423">
            <v>21</v>
          </cell>
          <cell r="H1423">
            <v>1</v>
          </cell>
          <cell r="I1423">
            <v>128674</v>
          </cell>
          <cell r="J1423">
            <v>5586</v>
          </cell>
          <cell r="K1423">
            <v>123088</v>
          </cell>
          <cell r="L1423">
            <v>760</v>
          </cell>
          <cell r="M1423">
            <v>760</v>
          </cell>
          <cell r="N1423">
            <v>0</v>
          </cell>
          <cell r="O1423">
            <v>1138203</v>
          </cell>
          <cell r="P1423">
            <v>524907</v>
          </cell>
          <cell r="Q1423">
            <v>168513</v>
          </cell>
          <cell r="R1423">
            <v>0</v>
          </cell>
          <cell r="S1423">
            <v>0</v>
          </cell>
          <cell r="T1423">
            <v>0</v>
          </cell>
          <cell r="U1423">
            <v>457906</v>
          </cell>
          <cell r="V1423">
            <v>0</v>
          </cell>
          <cell r="W1423">
            <v>0</v>
          </cell>
          <cell r="X1423">
            <v>0</v>
          </cell>
          <cell r="Y1423">
            <v>2244</v>
          </cell>
          <cell r="Z1423">
            <v>1831623</v>
          </cell>
          <cell r="AA1423">
            <v>1833867</v>
          </cell>
          <cell r="AB1423" t="str">
            <v>EMJN</v>
          </cell>
          <cell r="AC1423">
            <v>1101</v>
          </cell>
          <cell r="AD1423">
            <v>2</v>
          </cell>
          <cell r="AE1423">
            <v>128674</v>
          </cell>
        </row>
        <row r="1424">
          <cell r="A1424" t="str">
            <v>SML</v>
          </cell>
          <cell r="B1424">
            <v>8</v>
          </cell>
          <cell r="C1424" t="str">
            <v>DMNT</v>
          </cell>
          <cell r="D1424">
            <v>83</v>
          </cell>
          <cell r="E1424">
            <v>3</v>
          </cell>
          <cell r="F1424" t="str">
            <v>A4</v>
          </cell>
          <cell r="G1424">
            <v>20</v>
          </cell>
          <cell r="H1424">
            <v>7</v>
          </cell>
          <cell r="I1424">
            <v>126670</v>
          </cell>
          <cell r="J1424">
            <v>0</v>
          </cell>
          <cell r="K1424">
            <v>0</v>
          </cell>
          <cell r="L1424">
            <v>371</v>
          </cell>
          <cell r="M1424">
            <v>0</v>
          </cell>
          <cell r="N1424">
            <v>0</v>
          </cell>
          <cell r="O1424">
            <v>1453498</v>
          </cell>
          <cell r="P1424">
            <v>290370</v>
          </cell>
          <cell r="Q1424">
            <v>31531</v>
          </cell>
          <cell r="R1424">
            <v>20991</v>
          </cell>
          <cell r="S1424">
            <v>0</v>
          </cell>
          <cell r="T1424">
            <v>0</v>
          </cell>
          <cell r="U1424">
            <v>445416</v>
          </cell>
          <cell r="V1424">
            <v>0</v>
          </cell>
          <cell r="W1424">
            <v>6261</v>
          </cell>
          <cell r="X1424">
            <v>0</v>
          </cell>
          <cell r="Y1424">
            <v>15708</v>
          </cell>
          <cell r="Z1424">
            <v>1781660</v>
          </cell>
          <cell r="AA1424">
            <v>1818359</v>
          </cell>
          <cell r="AB1424" t="str">
            <v>EMJN</v>
          </cell>
          <cell r="AC1424">
            <v>1101</v>
          </cell>
          <cell r="AD1424">
            <v>2</v>
          </cell>
          <cell r="AE1424">
            <v>126670</v>
          </cell>
        </row>
        <row r="1425">
          <cell r="A1425" t="str">
            <v>SML</v>
          </cell>
          <cell r="B1425">
            <v>8</v>
          </cell>
          <cell r="C1425" t="str">
            <v>DMNT</v>
          </cell>
          <cell r="D1425">
            <v>83</v>
          </cell>
          <cell r="E1425">
            <v>3</v>
          </cell>
          <cell r="F1425" t="str">
            <v xml:space="preserve">B </v>
          </cell>
          <cell r="G1425">
            <v>0</v>
          </cell>
          <cell r="H1425">
            <v>1479</v>
          </cell>
          <cell r="I1425">
            <v>383497</v>
          </cell>
          <cell r="J1425">
            <v>0</v>
          </cell>
          <cell r="K1425">
            <v>0</v>
          </cell>
          <cell r="L1425">
            <v>0</v>
          </cell>
          <cell r="M1425">
            <v>0</v>
          </cell>
          <cell r="N1425">
            <v>0</v>
          </cell>
          <cell r="O1425">
            <v>7984029</v>
          </cell>
          <cell r="P1425">
            <v>0</v>
          </cell>
          <cell r="Q1425">
            <v>0</v>
          </cell>
          <cell r="R1425">
            <v>112900</v>
          </cell>
          <cell r="S1425">
            <v>0</v>
          </cell>
          <cell r="T1425">
            <v>1087494</v>
          </cell>
          <cell r="U1425">
            <v>1983663</v>
          </cell>
          <cell r="V1425">
            <v>0</v>
          </cell>
          <cell r="W1425">
            <v>0</v>
          </cell>
          <cell r="X1425">
            <v>0</v>
          </cell>
          <cell r="Y1425">
            <v>699754</v>
          </cell>
          <cell r="Z1425">
            <v>7984029</v>
          </cell>
          <cell r="AA1425">
            <v>9884177</v>
          </cell>
          <cell r="AB1425" t="str">
            <v>EMJN</v>
          </cell>
          <cell r="AC1425">
            <v>1101</v>
          </cell>
          <cell r="AD1425">
            <v>2</v>
          </cell>
          <cell r="AE1425">
            <v>372091</v>
          </cell>
        </row>
        <row r="1426">
          <cell r="A1426" t="str">
            <v>SML</v>
          </cell>
          <cell r="B1426">
            <v>8</v>
          </cell>
          <cell r="C1426" t="str">
            <v>DMNT</v>
          </cell>
          <cell r="D1426">
            <v>83</v>
          </cell>
          <cell r="E1426">
            <v>5</v>
          </cell>
          <cell r="F1426" t="str">
            <v xml:space="preserve">B </v>
          </cell>
          <cell r="G1426">
            <v>0</v>
          </cell>
          <cell r="H1426">
            <v>28</v>
          </cell>
          <cell r="I1426">
            <v>29895</v>
          </cell>
          <cell r="J1426">
            <v>0</v>
          </cell>
          <cell r="K1426">
            <v>0</v>
          </cell>
          <cell r="L1426">
            <v>0</v>
          </cell>
          <cell r="M1426">
            <v>0</v>
          </cell>
          <cell r="N1426">
            <v>0</v>
          </cell>
          <cell r="O1426">
            <v>564437</v>
          </cell>
          <cell r="P1426">
            <v>0</v>
          </cell>
          <cell r="Q1426">
            <v>0</v>
          </cell>
          <cell r="R1426">
            <v>2904</v>
          </cell>
          <cell r="S1426">
            <v>0</v>
          </cell>
          <cell r="T1426">
            <v>0</v>
          </cell>
          <cell r="U1426">
            <v>97657</v>
          </cell>
          <cell r="V1426">
            <v>0</v>
          </cell>
          <cell r="W1426">
            <v>0</v>
          </cell>
          <cell r="X1426">
            <v>0</v>
          </cell>
          <cell r="Y1426">
            <v>0</v>
          </cell>
          <cell r="Z1426">
            <v>564437</v>
          </cell>
          <cell r="AA1426">
            <v>567341</v>
          </cell>
          <cell r="AB1426" t="str">
            <v>EMJN</v>
          </cell>
          <cell r="AC1426">
            <v>1101</v>
          </cell>
          <cell r="AD1426">
            <v>2</v>
          </cell>
          <cell r="AE1426">
            <v>29859</v>
          </cell>
        </row>
        <row r="1427">
          <cell r="A1427" t="str">
            <v>SML</v>
          </cell>
          <cell r="B1427">
            <v>8</v>
          </cell>
          <cell r="C1427" t="str">
            <v>DMNT</v>
          </cell>
          <cell r="D1427">
            <v>83</v>
          </cell>
          <cell r="E1427">
            <v>6</v>
          </cell>
          <cell r="F1427" t="str">
            <v xml:space="preserve">B </v>
          </cell>
          <cell r="G1427">
            <v>0</v>
          </cell>
          <cell r="H1427">
            <v>1</v>
          </cell>
          <cell r="I1427">
            <v>552620</v>
          </cell>
          <cell r="J1427">
            <v>0</v>
          </cell>
          <cell r="K1427">
            <v>0</v>
          </cell>
          <cell r="L1427">
            <v>0</v>
          </cell>
          <cell r="M1427">
            <v>0</v>
          </cell>
          <cell r="N1427">
            <v>0</v>
          </cell>
          <cell r="O1427">
            <v>6506178</v>
          </cell>
          <cell r="P1427">
            <v>0</v>
          </cell>
          <cell r="Q1427">
            <v>0</v>
          </cell>
          <cell r="R1427">
            <v>0</v>
          </cell>
          <cell r="S1427">
            <v>0</v>
          </cell>
          <cell r="T1427">
            <v>0</v>
          </cell>
          <cell r="U1427">
            <v>1626545</v>
          </cell>
          <cell r="V1427">
            <v>0</v>
          </cell>
          <cell r="W1427">
            <v>0</v>
          </cell>
          <cell r="X1427">
            <v>0</v>
          </cell>
          <cell r="Y1427">
            <v>0</v>
          </cell>
          <cell r="Z1427">
            <v>6506178</v>
          </cell>
          <cell r="AA1427">
            <v>6506178</v>
          </cell>
          <cell r="AB1427" t="str">
            <v>EMJN</v>
          </cell>
          <cell r="AC1427">
            <v>1101</v>
          </cell>
          <cell r="AD1427">
            <v>2</v>
          </cell>
          <cell r="AE1427">
            <v>552620</v>
          </cell>
        </row>
        <row r="1428">
          <cell r="A1428" t="str">
            <v>SML</v>
          </cell>
          <cell r="B1428">
            <v>8</v>
          </cell>
          <cell r="C1428" t="str">
            <v>DMNT</v>
          </cell>
          <cell r="D1428">
            <v>83</v>
          </cell>
          <cell r="E1428">
            <v>7</v>
          </cell>
          <cell r="F1428" t="str">
            <v>A4</v>
          </cell>
          <cell r="G1428">
            <v>20</v>
          </cell>
          <cell r="H1428">
            <v>18</v>
          </cell>
          <cell r="I1428">
            <v>272674</v>
          </cell>
          <cell r="J1428">
            <v>0</v>
          </cell>
          <cell r="K1428">
            <v>0</v>
          </cell>
          <cell r="L1428">
            <v>617</v>
          </cell>
          <cell r="M1428">
            <v>0</v>
          </cell>
          <cell r="N1428">
            <v>0</v>
          </cell>
          <cell r="O1428">
            <v>2659477</v>
          </cell>
          <cell r="P1428">
            <v>409688</v>
          </cell>
          <cell r="Q1428">
            <v>46475</v>
          </cell>
          <cell r="R1428">
            <v>0</v>
          </cell>
          <cell r="S1428">
            <v>0</v>
          </cell>
          <cell r="T1428">
            <v>63455</v>
          </cell>
          <cell r="U1428">
            <v>780570</v>
          </cell>
          <cell r="V1428">
            <v>0</v>
          </cell>
          <cell r="W1428">
            <v>6640</v>
          </cell>
          <cell r="X1428">
            <v>0</v>
          </cell>
          <cell r="Y1428">
            <v>0</v>
          </cell>
          <cell r="Z1428">
            <v>3122280</v>
          </cell>
          <cell r="AA1428">
            <v>3185735</v>
          </cell>
          <cell r="AB1428" t="str">
            <v>EMJN</v>
          </cell>
          <cell r="AC1428">
            <v>1101</v>
          </cell>
          <cell r="AD1428">
            <v>2</v>
          </cell>
          <cell r="AE1428">
            <v>272674</v>
          </cell>
        </row>
        <row r="1429">
          <cell r="A1429" t="str">
            <v>SML</v>
          </cell>
          <cell r="B1429">
            <v>8</v>
          </cell>
          <cell r="C1429" t="str">
            <v>DMNT</v>
          </cell>
          <cell r="D1429">
            <v>83</v>
          </cell>
          <cell r="E1429">
            <v>7</v>
          </cell>
          <cell r="F1429" t="str">
            <v xml:space="preserve">B </v>
          </cell>
          <cell r="G1429">
            <v>0</v>
          </cell>
          <cell r="H1429">
            <v>2</v>
          </cell>
          <cell r="I1429">
            <v>6290</v>
          </cell>
          <cell r="J1429">
            <v>0</v>
          </cell>
          <cell r="K1429">
            <v>0</v>
          </cell>
          <cell r="L1429">
            <v>0</v>
          </cell>
          <cell r="M1429">
            <v>0</v>
          </cell>
          <cell r="N1429">
            <v>0</v>
          </cell>
          <cell r="O1429">
            <v>111298</v>
          </cell>
          <cell r="P1429">
            <v>0</v>
          </cell>
          <cell r="Q1429">
            <v>0</v>
          </cell>
          <cell r="R1429">
            <v>0</v>
          </cell>
          <cell r="S1429">
            <v>0</v>
          </cell>
          <cell r="T1429">
            <v>0</v>
          </cell>
          <cell r="U1429">
            <v>27824</v>
          </cell>
          <cell r="V1429">
            <v>0</v>
          </cell>
          <cell r="W1429">
            <v>0</v>
          </cell>
          <cell r="X1429">
            <v>0</v>
          </cell>
          <cell r="Y1429">
            <v>0</v>
          </cell>
          <cell r="Z1429">
            <v>111298</v>
          </cell>
          <cell r="AA1429">
            <v>111298</v>
          </cell>
          <cell r="AB1429" t="str">
            <v>EMJN</v>
          </cell>
          <cell r="AC1429">
            <v>1101</v>
          </cell>
          <cell r="AD1429">
            <v>2</v>
          </cell>
          <cell r="AE1429">
            <v>6264</v>
          </cell>
        </row>
        <row r="1430">
          <cell r="A1430" t="str">
            <v>SML</v>
          </cell>
          <cell r="B1430">
            <v>8</v>
          </cell>
          <cell r="C1430" t="str">
            <v>DMNT</v>
          </cell>
          <cell r="D1430">
            <v>83</v>
          </cell>
          <cell r="E1430">
            <v>8</v>
          </cell>
          <cell r="F1430" t="str">
            <v xml:space="preserve">B </v>
          </cell>
          <cell r="G1430">
            <v>0</v>
          </cell>
          <cell r="H1430">
            <v>1</v>
          </cell>
          <cell r="I1430">
            <v>901</v>
          </cell>
          <cell r="J1430">
            <v>0</v>
          </cell>
          <cell r="K1430">
            <v>0</v>
          </cell>
          <cell r="L1430">
            <v>0</v>
          </cell>
          <cell r="M1430">
            <v>0</v>
          </cell>
          <cell r="N1430">
            <v>0</v>
          </cell>
          <cell r="O1430">
            <v>18757</v>
          </cell>
          <cell r="P1430">
            <v>0</v>
          </cell>
          <cell r="Q1430">
            <v>0</v>
          </cell>
          <cell r="R1430">
            <v>0</v>
          </cell>
          <cell r="S1430">
            <v>0</v>
          </cell>
          <cell r="T1430">
            <v>0</v>
          </cell>
          <cell r="U1430">
            <v>4689</v>
          </cell>
          <cell r="V1430">
            <v>0</v>
          </cell>
          <cell r="W1430">
            <v>0</v>
          </cell>
          <cell r="X1430">
            <v>0</v>
          </cell>
          <cell r="Y1430">
            <v>0</v>
          </cell>
          <cell r="Z1430">
            <v>18757</v>
          </cell>
          <cell r="AA1430">
            <v>18757</v>
          </cell>
          <cell r="AB1430" t="str">
            <v>EMJN</v>
          </cell>
          <cell r="AC1430">
            <v>1101</v>
          </cell>
          <cell r="AD1430">
            <v>2</v>
          </cell>
          <cell r="AE1430">
            <v>901</v>
          </cell>
        </row>
        <row r="1431">
          <cell r="A1431" t="str">
            <v>SML</v>
          </cell>
          <cell r="B1431">
            <v>8</v>
          </cell>
          <cell r="C1431" t="str">
            <v>DMNT</v>
          </cell>
          <cell r="D1431">
            <v>84</v>
          </cell>
          <cell r="E1431">
            <v>1</v>
          </cell>
          <cell r="F1431" t="str">
            <v>A4</v>
          </cell>
          <cell r="G1431">
            <v>20</v>
          </cell>
          <cell r="H1431">
            <v>6</v>
          </cell>
          <cell r="I1431">
            <v>11675</v>
          </cell>
          <cell r="J1431">
            <v>0</v>
          </cell>
          <cell r="K1431">
            <v>0</v>
          </cell>
          <cell r="L1431">
            <v>91</v>
          </cell>
          <cell r="M1431">
            <v>0</v>
          </cell>
          <cell r="N1431">
            <v>0</v>
          </cell>
          <cell r="O1431">
            <v>133660</v>
          </cell>
          <cell r="P1431">
            <v>70997</v>
          </cell>
          <cell r="Q1431">
            <v>23067</v>
          </cell>
          <cell r="R1431">
            <v>1607</v>
          </cell>
          <cell r="S1431">
            <v>0</v>
          </cell>
          <cell r="T1431">
            <v>-3703</v>
          </cell>
          <cell r="U1431">
            <v>58865</v>
          </cell>
          <cell r="V1431">
            <v>0</v>
          </cell>
          <cell r="W1431">
            <v>9392</v>
          </cell>
          <cell r="X1431">
            <v>0</v>
          </cell>
          <cell r="Y1431">
            <v>518</v>
          </cell>
          <cell r="Z1431">
            <v>237116</v>
          </cell>
          <cell r="AA1431">
            <v>235538</v>
          </cell>
          <cell r="AB1431" t="str">
            <v>EMCA</v>
          </cell>
          <cell r="AC1431">
            <v>1101</v>
          </cell>
          <cell r="AD1431">
            <v>2</v>
          </cell>
          <cell r="AE1431">
            <v>11675</v>
          </cell>
        </row>
        <row r="1432">
          <cell r="A1432" t="str">
            <v>SML</v>
          </cell>
          <cell r="B1432">
            <v>8</v>
          </cell>
          <cell r="C1432" t="str">
            <v>DMNT</v>
          </cell>
          <cell r="D1432">
            <v>84</v>
          </cell>
          <cell r="E1432">
            <v>1</v>
          </cell>
          <cell r="F1432" t="str">
            <v xml:space="preserve">B </v>
          </cell>
          <cell r="G1432">
            <v>1</v>
          </cell>
          <cell r="H1432">
            <v>4255</v>
          </cell>
          <cell r="I1432">
            <v>107880</v>
          </cell>
          <cell r="J1432">
            <v>0</v>
          </cell>
          <cell r="K1432">
            <v>0</v>
          </cell>
          <cell r="L1432">
            <v>0</v>
          </cell>
          <cell r="M1432">
            <v>0</v>
          </cell>
          <cell r="N1432">
            <v>0</v>
          </cell>
          <cell r="O1432">
            <v>1751020</v>
          </cell>
          <cell r="P1432">
            <v>0</v>
          </cell>
          <cell r="Q1432">
            <v>0</v>
          </cell>
          <cell r="R1432">
            <v>56192</v>
          </cell>
          <cell r="S1432">
            <v>0</v>
          </cell>
          <cell r="T1432">
            <v>1948873</v>
          </cell>
          <cell r="U1432">
            <v>0</v>
          </cell>
          <cell r="V1432">
            <v>0</v>
          </cell>
          <cell r="W1432">
            <v>0</v>
          </cell>
          <cell r="X1432">
            <v>0</v>
          </cell>
          <cell r="Y1432">
            <v>0</v>
          </cell>
          <cell r="Z1432">
            <v>1751020</v>
          </cell>
          <cell r="AA1432">
            <v>3756085</v>
          </cell>
          <cell r="AB1432" t="str">
            <v>EMCA</v>
          </cell>
          <cell r="AC1432">
            <v>1101</v>
          </cell>
          <cell r="AD1432">
            <v>2</v>
          </cell>
          <cell r="AE1432">
            <v>60597</v>
          </cell>
        </row>
        <row r="1433">
          <cell r="A1433" t="str">
            <v>SML</v>
          </cell>
          <cell r="B1433">
            <v>8</v>
          </cell>
          <cell r="C1433" t="str">
            <v>DMNT</v>
          </cell>
          <cell r="D1433">
            <v>84</v>
          </cell>
          <cell r="E1433">
            <v>1</v>
          </cell>
          <cell r="F1433" t="str">
            <v xml:space="preserve">B </v>
          </cell>
          <cell r="G1433">
            <v>2</v>
          </cell>
          <cell r="H1433">
            <v>1808</v>
          </cell>
          <cell r="I1433">
            <v>73228</v>
          </cell>
          <cell r="J1433">
            <v>0</v>
          </cell>
          <cell r="K1433">
            <v>0</v>
          </cell>
          <cell r="L1433">
            <v>0</v>
          </cell>
          <cell r="M1433">
            <v>0</v>
          </cell>
          <cell r="N1433">
            <v>0</v>
          </cell>
          <cell r="O1433">
            <v>1420482</v>
          </cell>
          <cell r="P1433">
            <v>0</v>
          </cell>
          <cell r="Q1433">
            <v>0</v>
          </cell>
          <cell r="R1433">
            <v>29102</v>
          </cell>
          <cell r="S1433">
            <v>0</v>
          </cell>
          <cell r="T1433">
            <v>274982</v>
          </cell>
          <cell r="U1433">
            <v>241405</v>
          </cell>
          <cell r="V1433">
            <v>0</v>
          </cell>
          <cell r="W1433">
            <v>0</v>
          </cell>
          <cell r="X1433">
            <v>0</v>
          </cell>
          <cell r="Y1433">
            <v>0</v>
          </cell>
          <cell r="Z1433">
            <v>1420482</v>
          </cell>
          <cell r="AA1433">
            <v>1724566</v>
          </cell>
          <cell r="AB1433" t="str">
            <v>EMCA</v>
          </cell>
          <cell r="AC1433">
            <v>1101</v>
          </cell>
          <cell r="AD1433">
            <v>2</v>
          </cell>
          <cell r="AE1433">
            <v>73155</v>
          </cell>
        </row>
        <row r="1434">
          <cell r="A1434" t="str">
            <v>SML</v>
          </cell>
          <cell r="B1434">
            <v>8</v>
          </cell>
          <cell r="C1434" t="str">
            <v>DMNT</v>
          </cell>
          <cell r="D1434">
            <v>84</v>
          </cell>
          <cell r="E1434">
            <v>1</v>
          </cell>
          <cell r="F1434" t="str">
            <v xml:space="preserve">B </v>
          </cell>
          <cell r="G1434">
            <v>3</v>
          </cell>
          <cell r="H1434">
            <v>7828</v>
          </cell>
          <cell r="I1434">
            <v>608738</v>
          </cell>
          <cell r="J1434">
            <v>0</v>
          </cell>
          <cell r="K1434">
            <v>0</v>
          </cell>
          <cell r="L1434">
            <v>0</v>
          </cell>
          <cell r="M1434">
            <v>0</v>
          </cell>
          <cell r="N1434">
            <v>0</v>
          </cell>
          <cell r="O1434">
            <v>11804692</v>
          </cell>
          <cell r="P1434">
            <v>0</v>
          </cell>
          <cell r="Q1434">
            <v>0</v>
          </cell>
          <cell r="R1434">
            <v>122020</v>
          </cell>
          <cell r="S1434">
            <v>0</v>
          </cell>
          <cell r="T1434">
            <v>1094500</v>
          </cell>
          <cell r="U1434">
            <v>2006842</v>
          </cell>
          <cell r="V1434">
            <v>0</v>
          </cell>
          <cell r="W1434">
            <v>0</v>
          </cell>
          <cell r="X1434">
            <v>0</v>
          </cell>
          <cell r="Y1434">
            <v>1172493</v>
          </cell>
          <cell r="Z1434">
            <v>11804692</v>
          </cell>
          <cell r="AA1434">
            <v>14193705</v>
          </cell>
          <cell r="AB1434" t="str">
            <v>EMCA</v>
          </cell>
          <cell r="AC1434">
            <v>1101</v>
          </cell>
          <cell r="AD1434">
            <v>2</v>
          </cell>
          <cell r="AE1434">
            <v>595469</v>
          </cell>
        </row>
        <row r="1435">
          <cell r="A1435" t="str">
            <v>SML</v>
          </cell>
          <cell r="B1435">
            <v>8</v>
          </cell>
          <cell r="C1435" t="str">
            <v>DMNT</v>
          </cell>
          <cell r="D1435">
            <v>84</v>
          </cell>
          <cell r="E1435">
            <v>1</v>
          </cell>
          <cell r="F1435" t="str">
            <v xml:space="preserve">B </v>
          </cell>
          <cell r="G1435">
            <v>4</v>
          </cell>
          <cell r="H1435">
            <v>5778</v>
          </cell>
          <cell r="I1435">
            <v>711603</v>
          </cell>
          <cell r="J1435">
            <v>0</v>
          </cell>
          <cell r="K1435">
            <v>0</v>
          </cell>
          <cell r="L1435">
            <v>0</v>
          </cell>
          <cell r="M1435">
            <v>0</v>
          </cell>
          <cell r="N1435">
            <v>0</v>
          </cell>
          <cell r="O1435">
            <v>13800479</v>
          </cell>
          <cell r="P1435">
            <v>0</v>
          </cell>
          <cell r="Q1435">
            <v>0</v>
          </cell>
          <cell r="R1435">
            <v>157358</v>
          </cell>
          <cell r="S1435">
            <v>0</v>
          </cell>
          <cell r="T1435">
            <v>817635</v>
          </cell>
          <cell r="U1435">
            <v>2346093</v>
          </cell>
          <cell r="V1435">
            <v>0</v>
          </cell>
          <cell r="W1435">
            <v>0</v>
          </cell>
          <cell r="X1435">
            <v>0</v>
          </cell>
          <cell r="Y1435">
            <v>1346800</v>
          </cell>
          <cell r="Z1435">
            <v>13800479</v>
          </cell>
          <cell r="AA1435">
            <v>16122272</v>
          </cell>
          <cell r="AB1435" t="str">
            <v>EMCA</v>
          </cell>
          <cell r="AC1435">
            <v>1101</v>
          </cell>
          <cell r="AD1435">
            <v>2</v>
          </cell>
          <cell r="AE1435">
            <v>711603</v>
          </cell>
        </row>
        <row r="1436">
          <cell r="A1436" t="str">
            <v>SML</v>
          </cell>
          <cell r="B1436">
            <v>8</v>
          </cell>
          <cell r="C1436" t="str">
            <v>DMNT</v>
          </cell>
          <cell r="D1436">
            <v>84</v>
          </cell>
          <cell r="E1436">
            <v>1</v>
          </cell>
          <cell r="F1436" t="str">
            <v xml:space="preserve">B </v>
          </cell>
          <cell r="G1436">
            <v>5</v>
          </cell>
          <cell r="H1436">
            <v>3199</v>
          </cell>
          <cell r="I1436">
            <v>552846</v>
          </cell>
          <cell r="J1436">
            <v>0</v>
          </cell>
          <cell r="K1436">
            <v>0</v>
          </cell>
          <cell r="L1436">
            <v>0</v>
          </cell>
          <cell r="M1436">
            <v>0</v>
          </cell>
          <cell r="N1436">
            <v>0</v>
          </cell>
          <cell r="O1436">
            <v>10722829</v>
          </cell>
          <cell r="P1436">
            <v>0</v>
          </cell>
          <cell r="Q1436">
            <v>0</v>
          </cell>
          <cell r="R1436">
            <v>114150</v>
          </cell>
          <cell r="S1436">
            <v>0</v>
          </cell>
          <cell r="T1436">
            <v>355118</v>
          </cell>
          <cell r="U1436">
            <v>1822915</v>
          </cell>
          <cell r="V1436">
            <v>0</v>
          </cell>
          <cell r="W1436">
            <v>0</v>
          </cell>
          <cell r="X1436">
            <v>0</v>
          </cell>
          <cell r="Y1436">
            <v>747992</v>
          </cell>
          <cell r="Z1436">
            <v>10722829</v>
          </cell>
          <cell r="AA1436">
            <v>11940089</v>
          </cell>
          <cell r="AB1436" t="str">
            <v>EMCA</v>
          </cell>
          <cell r="AC1436">
            <v>1101</v>
          </cell>
          <cell r="AD1436">
            <v>2</v>
          </cell>
          <cell r="AE1436">
            <v>552846</v>
          </cell>
        </row>
        <row r="1437">
          <cell r="A1437" t="str">
            <v>SML</v>
          </cell>
          <cell r="B1437">
            <v>8</v>
          </cell>
          <cell r="C1437" t="str">
            <v>DMNT</v>
          </cell>
          <cell r="D1437">
            <v>84</v>
          </cell>
          <cell r="E1437">
            <v>1</v>
          </cell>
          <cell r="F1437" t="str">
            <v xml:space="preserve">B </v>
          </cell>
          <cell r="G1437">
            <v>6</v>
          </cell>
          <cell r="H1437">
            <v>3210</v>
          </cell>
          <cell r="I1437">
            <v>773009</v>
          </cell>
          <cell r="J1437">
            <v>0</v>
          </cell>
          <cell r="K1437">
            <v>0</v>
          </cell>
          <cell r="L1437">
            <v>0</v>
          </cell>
          <cell r="M1437">
            <v>0</v>
          </cell>
          <cell r="N1437">
            <v>0</v>
          </cell>
          <cell r="O1437">
            <v>15009659</v>
          </cell>
          <cell r="P1437">
            <v>0</v>
          </cell>
          <cell r="Q1437">
            <v>0</v>
          </cell>
          <cell r="R1437">
            <v>134237</v>
          </cell>
          <cell r="S1437">
            <v>0</v>
          </cell>
          <cell r="T1437">
            <v>431930</v>
          </cell>
          <cell r="U1437">
            <v>2552159</v>
          </cell>
          <cell r="V1437">
            <v>0</v>
          </cell>
          <cell r="W1437">
            <v>0</v>
          </cell>
          <cell r="X1437">
            <v>0</v>
          </cell>
          <cell r="Y1437">
            <v>751618</v>
          </cell>
          <cell r="Z1437">
            <v>15009659</v>
          </cell>
          <cell r="AA1437">
            <v>16327444</v>
          </cell>
          <cell r="AB1437" t="str">
            <v>EMCA</v>
          </cell>
          <cell r="AC1437">
            <v>1101</v>
          </cell>
          <cell r="AD1437">
            <v>2</v>
          </cell>
          <cell r="AE1437">
            <v>773009</v>
          </cell>
        </row>
        <row r="1438">
          <cell r="A1438" t="str">
            <v>SML</v>
          </cell>
          <cell r="B1438">
            <v>8</v>
          </cell>
          <cell r="C1438" t="str">
            <v>DMNT</v>
          </cell>
          <cell r="D1438">
            <v>84</v>
          </cell>
          <cell r="E1438">
            <v>1</v>
          </cell>
          <cell r="F1438" t="str">
            <v xml:space="preserve">B </v>
          </cell>
          <cell r="G1438">
            <v>7</v>
          </cell>
          <cell r="H1438">
            <v>1549</v>
          </cell>
          <cell r="I1438">
            <v>533676</v>
          </cell>
          <cell r="J1438">
            <v>0</v>
          </cell>
          <cell r="K1438">
            <v>0</v>
          </cell>
          <cell r="L1438">
            <v>0</v>
          </cell>
          <cell r="M1438">
            <v>0</v>
          </cell>
          <cell r="N1438">
            <v>0</v>
          </cell>
          <cell r="O1438">
            <v>10737652</v>
          </cell>
          <cell r="P1438">
            <v>0</v>
          </cell>
          <cell r="Q1438">
            <v>0</v>
          </cell>
          <cell r="R1438">
            <v>73302</v>
          </cell>
          <cell r="S1438">
            <v>0</v>
          </cell>
          <cell r="T1438">
            <v>197125</v>
          </cell>
          <cell r="U1438">
            <v>2147925</v>
          </cell>
          <cell r="V1438">
            <v>0</v>
          </cell>
          <cell r="W1438">
            <v>0</v>
          </cell>
          <cell r="X1438">
            <v>0</v>
          </cell>
          <cell r="Y1438">
            <v>370629</v>
          </cell>
          <cell r="Z1438">
            <v>10737652</v>
          </cell>
          <cell r="AA1438">
            <v>11378708</v>
          </cell>
          <cell r="AB1438" t="str">
            <v>EMCA</v>
          </cell>
          <cell r="AC1438">
            <v>1101</v>
          </cell>
          <cell r="AD1438">
            <v>2</v>
          </cell>
          <cell r="AE1438">
            <v>533676</v>
          </cell>
        </row>
        <row r="1439">
          <cell r="A1439" t="str">
            <v>SML</v>
          </cell>
          <cell r="B1439">
            <v>8</v>
          </cell>
          <cell r="C1439" t="str">
            <v>DMNT</v>
          </cell>
          <cell r="D1439">
            <v>84</v>
          </cell>
          <cell r="E1439">
            <v>1</v>
          </cell>
          <cell r="F1439" t="str">
            <v xml:space="preserve">B </v>
          </cell>
          <cell r="G1439">
            <v>8</v>
          </cell>
          <cell r="H1439">
            <v>958</v>
          </cell>
          <cell r="I1439">
            <v>422040</v>
          </cell>
          <cell r="J1439">
            <v>0</v>
          </cell>
          <cell r="K1439">
            <v>0</v>
          </cell>
          <cell r="L1439">
            <v>0</v>
          </cell>
          <cell r="M1439">
            <v>0</v>
          </cell>
          <cell r="N1439">
            <v>0</v>
          </cell>
          <cell r="O1439">
            <v>8487050</v>
          </cell>
          <cell r="P1439">
            <v>0</v>
          </cell>
          <cell r="Q1439">
            <v>0</v>
          </cell>
          <cell r="R1439">
            <v>59252</v>
          </cell>
          <cell r="S1439">
            <v>0</v>
          </cell>
          <cell r="T1439">
            <v>111906</v>
          </cell>
          <cell r="U1439">
            <v>1696175</v>
          </cell>
          <cell r="V1439">
            <v>0</v>
          </cell>
          <cell r="W1439">
            <v>0</v>
          </cell>
          <cell r="X1439">
            <v>0</v>
          </cell>
          <cell r="Y1439">
            <v>228956</v>
          </cell>
          <cell r="Z1439">
            <v>8487050</v>
          </cell>
          <cell r="AA1439">
            <v>8887164</v>
          </cell>
          <cell r="AB1439" t="str">
            <v>EMCA</v>
          </cell>
          <cell r="AC1439">
            <v>1101</v>
          </cell>
          <cell r="AD1439">
            <v>2</v>
          </cell>
          <cell r="AE1439">
            <v>422040</v>
          </cell>
        </row>
        <row r="1440">
          <cell r="A1440" t="str">
            <v>SML</v>
          </cell>
          <cell r="B1440">
            <v>8</v>
          </cell>
          <cell r="C1440" t="str">
            <v>DMNT</v>
          </cell>
          <cell r="D1440">
            <v>84</v>
          </cell>
          <cell r="E1440">
            <v>1</v>
          </cell>
          <cell r="F1440" t="str">
            <v xml:space="preserve">B </v>
          </cell>
          <cell r="G1440">
            <v>9</v>
          </cell>
          <cell r="H1440">
            <v>1525</v>
          </cell>
          <cell r="I1440">
            <v>998516</v>
          </cell>
          <cell r="J1440">
            <v>0</v>
          </cell>
          <cell r="K1440">
            <v>0</v>
          </cell>
          <cell r="L1440">
            <v>0</v>
          </cell>
          <cell r="M1440">
            <v>0</v>
          </cell>
          <cell r="N1440">
            <v>0</v>
          </cell>
          <cell r="O1440">
            <v>21410191</v>
          </cell>
          <cell r="P1440">
            <v>0</v>
          </cell>
          <cell r="Q1440">
            <v>5643</v>
          </cell>
          <cell r="R1440">
            <v>130988</v>
          </cell>
          <cell r="S1440">
            <v>0</v>
          </cell>
          <cell r="T1440">
            <v>283726</v>
          </cell>
          <cell r="U1440">
            <v>5351662</v>
          </cell>
          <cell r="V1440">
            <v>0</v>
          </cell>
          <cell r="W1440">
            <v>0</v>
          </cell>
          <cell r="X1440">
            <v>0</v>
          </cell>
          <cell r="Y1440">
            <v>361908</v>
          </cell>
          <cell r="Z1440">
            <v>21415834</v>
          </cell>
          <cell r="AA1440">
            <v>22192456</v>
          </cell>
          <cell r="AB1440" t="str">
            <v>EMCA</v>
          </cell>
          <cell r="AC1440">
            <v>1101</v>
          </cell>
          <cell r="AD1440">
            <v>2</v>
          </cell>
          <cell r="AE1440">
            <v>998516</v>
          </cell>
        </row>
        <row r="1441">
          <cell r="A1441" t="str">
            <v>SML</v>
          </cell>
          <cell r="B1441">
            <v>8</v>
          </cell>
          <cell r="C1441" t="str">
            <v>DMNT</v>
          </cell>
          <cell r="D1441">
            <v>84</v>
          </cell>
          <cell r="E1441">
            <v>1</v>
          </cell>
          <cell r="F1441" t="str">
            <v xml:space="preserve">B </v>
          </cell>
          <cell r="G1441">
            <v>10</v>
          </cell>
          <cell r="H1441">
            <v>406</v>
          </cell>
          <cell r="I1441">
            <v>711991</v>
          </cell>
          <cell r="J1441">
            <v>0</v>
          </cell>
          <cell r="K1441">
            <v>0</v>
          </cell>
          <cell r="L1441">
            <v>0</v>
          </cell>
          <cell r="M1441">
            <v>0</v>
          </cell>
          <cell r="N1441">
            <v>0</v>
          </cell>
          <cell r="O1441">
            <v>15095497</v>
          </cell>
          <cell r="P1441">
            <v>0</v>
          </cell>
          <cell r="Q1441">
            <v>-32694</v>
          </cell>
          <cell r="R1441">
            <v>65424</v>
          </cell>
          <cell r="S1441">
            <v>0</v>
          </cell>
          <cell r="T1441">
            <v>155215</v>
          </cell>
          <cell r="U1441">
            <v>3772748</v>
          </cell>
          <cell r="V1441">
            <v>0</v>
          </cell>
          <cell r="W1441">
            <v>0</v>
          </cell>
          <cell r="X1441">
            <v>0</v>
          </cell>
          <cell r="Y1441">
            <v>68117</v>
          </cell>
          <cell r="Z1441">
            <v>15062803</v>
          </cell>
          <cell r="AA1441">
            <v>15351559</v>
          </cell>
          <cell r="AB1441" t="str">
            <v>EMCA</v>
          </cell>
          <cell r="AC1441">
            <v>1101</v>
          </cell>
          <cell r="AD1441">
            <v>2</v>
          </cell>
          <cell r="AE1441">
            <v>711991</v>
          </cell>
        </row>
        <row r="1442">
          <cell r="A1442" t="str">
            <v>SML</v>
          </cell>
          <cell r="B1442">
            <v>8</v>
          </cell>
          <cell r="C1442" t="str">
            <v>DMNT</v>
          </cell>
          <cell r="D1442">
            <v>84</v>
          </cell>
          <cell r="E1442">
            <v>1</v>
          </cell>
          <cell r="F1442" t="str">
            <v xml:space="preserve">B </v>
          </cell>
          <cell r="G1442">
            <v>11</v>
          </cell>
          <cell r="H1442">
            <v>5603</v>
          </cell>
          <cell r="I1442">
            <v>144398</v>
          </cell>
          <cell r="J1442">
            <v>0</v>
          </cell>
          <cell r="K1442">
            <v>0</v>
          </cell>
          <cell r="L1442">
            <v>0</v>
          </cell>
          <cell r="M1442">
            <v>0</v>
          </cell>
          <cell r="N1442">
            <v>0</v>
          </cell>
          <cell r="O1442">
            <v>819587</v>
          </cell>
          <cell r="P1442">
            <v>0</v>
          </cell>
          <cell r="Q1442">
            <v>0</v>
          </cell>
          <cell r="R1442">
            <v>19339</v>
          </cell>
          <cell r="S1442">
            <v>0</v>
          </cell>
          <cell r="T1442">
            <v>272371</v>
          </cell>
          <cell r="U1442">
            <v>0</v>
          </cell>
          <cell r="V1442">
            <v>0</v>
          </cell>
          <cell r="W1442">
            <v>0</v>
          </cell>
          <cell r="X1442">
            <v>0</v>
          </cell>
          <cell r="Y1442">
            <v>0</v>
          </cell>
          <cell r="Z1442">
            <v>819587</v>
          </cell>
          <cell r="AA1442">
            <v>1111297</v>
          </cell>
          <cell r="AB1442" t="str">
            <v>EMCA</v>
          </cell>
          <cell r="AC1442">
            <v>1101</v>
          </cell>
          <cell r="AD1442">
            <v>2</v>
          </cell>
          <cell r="AE1442">
            <v>79524</v>
          </cell>
        </row>
        <row r="1443">
          <cell r="A1443" t="str">
            <v>SML</v>
          </cell>
          <cell r="B1443">
            <v>8</v>
          </cell>
          <cell r="C1443" t="str">
            <v>DMNT</v>
          </cell>
          <cell r="D1443">
            <v>84</v>
          </cell>
          <cell r="E1443">
            <v>1</v>
          </cell>
          <cell r="F1443" t="str">
            <v xml:space="preserve">B </v>
          </cell>
          <cell r="G1443">
            <v>12</v>
          </cell>
          <cell r="H1443">
            <v>10052</v>
          </cell>
          <cell r="I1443">
            <v>655863</v>
          </cell>
          <cell r="J1443">
            <v>0</v>
          </cell>
          <cell r="K1443">
            <v>0</v>
          </cell>
          <cell r="L1443">
            <v>0</v>
          </cell>
          <cell r="M1443">
            <v>0</v>
          </cell>
          <cell r="N1443">
            <v>0</v>
          </cell>
          <cell r="O1443">
            <v>6262865</v>
          </cell>
          <cell r="P1443">
            <v>0</v>
          </cell>
          <cell r="Q1443">
            <v>0</v>
          </cell>
          <cell r="R1443">
            <v>104376</v>
          </cell>
          <cell r="S1443">
            <v>0</v>
          </cell>
          <cell r="T1443">
            <v>334626</v>
          </cell>
          <cell r="U1443">
            <v>1065049</v>
          </cell>
          <cell r="V1443">
            <v>0</v>
          </cell>
          <cell r="W1443">
            <v>0</v>
          </cell>
          <cell r="X1443">
            <v>0</v>
          </cell>
          <cell r="Y1443">
            <v>968401</v>
          </cell>
          <cell r="Z1443">
            <v>6262865</v>
          </cell>
          <cell r="AA1443">
            <v>7670268</v>
          </cell>
          <cell r="AB1443" t="str">
            <v>EMCA</v>
          </cell>
          <cell r="AC1443">
            <v>1101</v>
          </cell>
          <cell r="AD1443">
            <v>2</v>
          </cell>
          <cell r="AE1443">
            <v>655855</v>
          </cell>
        </row>
        <row r="1444">
          <cell r="A1444" t="str">
            <v>SML</v>
          </cell>
          <cell r="B1444">
            <v>8</v>
          </cell>
          <cell r="C1444" t="str">
            <v>DMNT</v>
          </cell>
          <cell r="D1444">
            <v>84</v>
          </cell>
          <cell r="E1444">
            <v>1</v>
          </cell>
          <cell r="F1444" t="str">
            <v xml:space="preserve">B </v>
          </cell>
          <cell r="G1444">
            <v>13</v>
          </cell>
          <cell r="H1444">
            <v>1697</v>
          </cell>
          <cell r="I1444">
            <v>196900</v>
          </cell>
          <cell r="J1444">
            <v>0</v>
          </cell>
          <cell r="K1444">
            <v>0</v>
          </cell>
          <cell r="L1444">
            <v>0</v>
          </cell>
          <cell r="M1444">
            <v>0</v>
          </cell>
          <cell r="N1444">
            <v>0</v>
          </cell>
          <cell r="O1444">
            <v>2458837</v>
          </cell>
          <cell r="P1444">
            <v>0</v>
          </cell>
          <cell r="Q1444">
            <v>0</v>
          </cell>
          <cell r="R1444">
            <v>37354</v>
          </cell>
          <cell r="S1444">
            <v>0</v>
          </cell>
          <cell r="T1444">
            <v>106039</v>
          </cell>
          <cell r="U1444">
            <v>418041</v>
          </cell>
          <cell r="V1444">
            <v>0</v>
          </cell>
          <cell r="W1444">
            <v>0</v>
          </cell>
          <cell r="X1444">
            <v>0</v>
          </cell>
          <cell r="Y1444">
            <v>385133</v>
          </cell>
          <cell r="Z1444">
            <v>2458837</v>
          </cell>
          <cell r="AA1444">
            <v>2987363</v>
          </cell>
          <cell r="AB1444" t="str">
            <v>EMCA</v>
          </cell>
          <cell r="AC1444">
            <v>1101</v>
          </cell>
          <cell r="AD1444">
            <v>2</v>
          </cell>
          <cell r="AE1444">
            <v>196900</v>
          </cell>
        </row>
        <row r="1445">
          <cell r="A1445" t="str">
            <v>SML</v>
          </cell>
          <cell r="B1445">
            <v>8</v>
          </cell>
          <cell r="C1445" t="str">
            <v>DMNT</v>
          </cell>
          <cell r="D1445">
            <v>84</v>
          </cell>
          <cell r="E1445">
            <v>1</v>
          </cell>
          <cell r="F1445" t="str">
            <v xml:space="preserve">B </v>
          </cell>
          <cell r="G1445">
            <v>14</v>
          </cell>
          <cell r="H1445">
            <v>221</v>
          </cell>
          <cell r="I1445">
            <v>33664</v>
          </cell>
          <cell r="J1445">
            <v>0</v>
          </cell>
          <cell r="K1445">
            <v>0</v>
          </cell>
          <cell r="L1445">
            <v>0</v>
          </cell>
          <cell r="M1445">
            <v>0</v>
          </cell>
          <cell r="N1445">
            <v>0</v>
          </cell>
          <cell r="O1445">
            <v>435824</v>
          </cell>
          <cell r="P1445">
            <v>0</v>
          </cell>
          <cell r="Q1445">
            <v>0</v>
          </cell>
          <cell r="R1445">
            <v>8176</v>
          </cell>
          <cell r="S1445">
            <v>0</v>
          </cell>
          <cell r="T1445">
            <v>12768</v>
          </cell>
          <cell r="U1445">
            <v>74100</v>
          </cell>
          <cell r="V1445">
            <v>0</v>
          </cell>
          <cell r="W1445">
            <v>0</v>
          </cell>
          <cell r="X1445">
            <v>0</v>
          </cell>
          <cell r="Y1445">
            <v>51800</v>
          </cell>
          <cell r="Z1445">
            <v>435824</v>
          </cell>
          <cell r="AA1445">
            <v>508568</v>
          </cell>
          <cell r="AB1445" t="str">
            <v>EMCA</v>
          </cell>
          <cell r="AC1445">
            <v>1101</v>
          </cell>
          <cell r="AD1445">
            <v>2</v>
          </cell>
          <cell r="AE1445">
            <v>33664</v>
          </cell>
        </row>
        <row r="1446">
          <cell r="A1446" t="str">
            <v>SML</v>
          </cell>
          <cell r="B1446">
            <v>8</v>
          </cell>
          <cell r="C1446" t="str">
            <v>DMNT</v>
          </cell>
          <cell r="D1446">
            <v>84</v>
          </cell>
          <cell r="E1446">
            <v>1</v>
          </cell>
          <cell r="F1446" t="str">
            <v xml:space="preserve">B </v>
          </cell>
          <cell r="G1446">
            <v>15</v>
          </cell>
          <cell r="H1446">
            <v>340</v>
          </cell>
          <cell r="I1446">
            <v>62632</v>
          </cell>
          <cell r="J1446">
            <v>0</v>
          </cell>
          <cell r="K1446">
            <v>0</v>
          </cell>
          <cell r="L1446">
            <v>0</v>
          </cell>
          <cell r="M1446">
            <v>0</v>
          </cell>
          <cell r="N1446">
            <v>0</v>
          </cell>
          <cell r="O1446">
            <v>920526</v>
          </cell>
          <cell r="P1446">
            <v>0</v>
          </cell>
          <cell r="Q1446">
            <v>0</v>
          </cell>
          <cell r="R1446">
            <v>5841</v>
          </cell>
          <cell r="S1446">
            <v>0</v>
          </cell>
          <cell r="T1446">
            <v>22884</v>
          </cell>
          <cell r="U1446">
            <v>158094</v>
          </cell>
          <cell r="V1446">
            <v>0</v>
          </cell>
          <cell r="W1446">
            <v>0</v>
          </cell>
          <cell r="X1446">
            <v>0</v>
          </cell>
          <cell r="Y1446">
            <v>72779</v>
          </cell>
          <cell r="Z1446">
            <v>920526</v>
          </cell>
          <cell r="AA1446">
            <v>1022030</v>
          </cell>
          <cell r="AB1446" t="str">
            <v>EMCA</v>
          </cell>
          <cell r="AC1446">
            <v>1101</v>
          </cell>
          <cell r="AD1446">
            <v>2</v>
          </cell>
          <cell r="AE1446">
            <v>62632</v>
          </cell>
        </row>
        <row r="1447">
          <cell r="A1447" t="str">
            <v>SML</v>
          </cell>
          <cell r="B1447">
            <v>8</v>
          </cell>
          <cell r="C1447" t="str">
            <v>DMNT</v>
          </cell>
          <cell r="D1447">
            <v>84</v>
          </cell>
          <cell r="E1447">
            <v>2</v>
          </cell>
          <cell r="F1447" t="str">
            <v>A4</v>
          </cell>
          <cell r="G1447">
            <v>22</v>
          </cell>
          <cell r="H1447">
            <v>1</v>
          </cell>
          <cell r="I1447">
            <v>30004</v>
          </cell>
          <cell r="J1447">
            <v>3143</v>
          </cell>
          <cell r="K1447">
            <v>26861</v>
          </cell>
          <cell r="L1447">
            <v>180</v>
          </cell>
          <cell r="M1447">
            <v>90</v>
          </cell>
          <cell r="N1447">
            <v>90</v>
          </cell>
          <cell r="O1447">
            <v>216142</v>
          </cell>
          <cell r="P1447">
            <v>248520</v>
          </cell>
          <cell r="Q1447">
            <v>0</v>
          </cell>
          <cell r="R1447">
            <v>0</v>
          </cell>
          <cell r="S1447">
            <v>0</v>
          </cell>
          <cell r="T1447">
            <v>0</v>
          </cell>
          <cell r="U1447">
            <v>116166</v>
          </cell>
          <cell r="V1447">
            <v>0</v>
          </cell>
          <cell r="W1447">
            <v>0</v>
          </cell>
          <cell r="X1447">
            <v>0</v>
          </cell>
          <cell r="Y1447">
            <v>519</v>
          </cell>
          <cell r="Z1447">
            <v>464662</v>
          </cell>
          <cell r="AA1447">
            <v>465181</v>
          </cell>
          <cell r="AB1447" t="str">
            <v>EMCA</v>
          </cell>
          <cell r="AC1447">
            <v>1101</v>
          </cell>
          <cell r="AD1447">
            <v>2</v>
          </cell>
          <cell r="AE1447">
            <v>30004</v>
          </cell>
        </row>
        <row r="1448">
          <cell r="A1448" t="str">
            <v>SML</v>
          </cell>
          <cell r="B1448">
            <v>8</v>
          </cell>
          <cell r="C1448" t="str">
            <v>DMNT</v>
          </cell>
          <cell r="D1448">
            <v>84</v>
          </cell>
          <cell r="E1448">
            <v>2</v>
          </cell>
          <cell r="F1448" t="str">
            <v>A4</v>
          </cell>
          <cell r="G1448">
            <v>21</v>
          </cell>
          <cell r="H1448">
            <v>5</v>
          </cell>
          <cell r="I1448">
            <v>630379</v>
          </cell>
          <cell r="J1448">
            <v>53555</v>
          </cell>
          <cell r="K1448">
            <v>576824</v>
          </cell>
          <cell r="L1448">
            <v>2375</v>
          </cell>
          <cell r="M1448">
            <v>2375</v>
          </cell>
          <cell r="N1448">
            <v>0</v>
          </cell>
          <cell r="O1448">
            <v>7016879</v>
          </cell>
          <cell r="P1448">
            <v>1640333</v>
          </cell>
          <cell r="Q1448">
            <v>342402</v>
          </cell>
          <cell r="R1448">
            <v>76550</v>
          </cell>
          <cell r="S1448">
            <v>0</v>
          </cell>
          <cell r="T1448">
            <v>0</v>
          </cell>
          <cell r="U1448">
            <v>2260782</v>
          </cell>
          <cell r="V1448">
            <v>0</v>
          </cell>
          <cell r="W1448">
            <v>43512</v>
          </cell>
          <cell r="X1448">
            <v>0</v>
          </cell>
          <cell r="Y1448">
            <v>2595</v>
          </cell>
          <cell r="Z1448">
            <v>9043126</v>
          </cell>
          <cell r="AA1448">
            <v>9122271</v>
          </cell>
          <cell r="AB1448" t="str">
            <v>EMCA</v>
          </cell>
          <cell r="AC1448">
            <v>1101</v>
          </cell>
          <cell r="AD1448">
            <v>2</v>
          </cell>
          <cell r="AE1448">
            <v>630379</v>
          </cell>
        </row>
        <row r="1449">
          <cell r="A1449" t="str">
            <v>SML</v>
          </cell>
          <cell r="B1449">
            <v>8</v>
          </cell>
          <cell r="C1449" t="str">
            <v>DMNT</v>
          </cell>
          <cell r="D1449">
            <v>84</v>
          </cell>
          <cell r="E1449">
            <v>2</v>
          </cell>
          <cell r="F1449" t="str">
            <v>A4</v>
          </cell>
          <cell r="G1449">
            <v>20</v>
          </cell>
          <cell r="H1449">
            <v>23</v>
          </cell>
          <cell r="I1449">
            <v>227596</v>
          </cell>
          <cell r="J1449">
            <v>0</v>
          </cell>
          <cell r="K1449">
            <v>0</v>
          </cell>
          <cell r="L1449">
            <v>889</v>
          </cell>
          <cell r="M1449">
            <v>0</v>
          </cell>
          <cell r="N1449">
            <v>0</v>
          </cell>
          <cell r="O1449">
            <v>2611585</v>
          </cell>
          <cell r="P1449">
            <v>695791</v>
          </cell>
          <cell r="Q1449">
            <v>129238</v>
          </cell>
          <cell r="R1449">
            <v>29633</v>
          </cell>
          <cell r="S1449">
            <v>0</v>
          </cell>
          <cell r="T1449">
            <v>0</v>
          </cell>
          <cell r="U1449">
            <v>869527</v>
          </cell>
          <cell r="V1449">
            <v>0</v>
          </cell>
          <cell r="W1449">
            <v>41483</v>
          </cell>
          <cell r="X1449">
            <v>0</v>
          </cell>
          <cell r="Y1449">
            <v>11418</v>
          </cell>
          <cell r="Z1449">
            <v>3478097</v>
          </cell>
          <cell r="AA1449">
            <v>3519148</v>
          </cell>
          <cell r="AB1449" t="str">
            <v>EMCA</v>
          </cell>
          <cell r="AC1449">
            <v>1101</v>
          </cell>
          <cell r="AD1449">
            <v>2</v>
          </cell>
          <cell r="AE1449">
            <v>227596</v>
          </cell>
        </row>
        <row r="1450">
          <cell r="A1450" t="str">
            <v>SML</v>
          </cell>
          <cell r="B1450">
            <v>8</v>
          </cell>
          <cell r="C1450" t="str">
            <v>DMNT</v>
          </cell>
          <cell r="D1450">
            <v>84</v>
          </cell>
          <cell r="E1450">
            <v>2</v>
          </cell>
          <cell r="F1450" t="str">
            <v xml:space="preserve">B </v>
          </cell>
          <cell r="G1450">
            <v>0</v>
          </cell>
          <cell r="H1450">
            <v>133</v>
          </cell>
          <cell r="I1450">
            <v>164078</v>
          </cell>
          <cell r="J1450">
            <v>0</v>
          </cell>
          <cell r="K1450">
            <v>0</v>
          </cell>
          <cell r="L1450">
            <v>0</v>
          </cell>
          <cell r="M1450">
            <v>0</v>
          </cell>
          <cell r="N1450">
            <v>0</v>
          </cell>
          <cell r="O1450">
            <v>3415873</v>
          </cell>
          <cell r="P1450">
            <v>0</v>
          </cell>
          <cell r="Q1450">
            <v>0</v>
          </cell>
          <cell r="R1450">
            <v>37340</v>
          </cell>
          <cell r="S1450">
            <v>0</v>
          </cell>
          <cell r="T1450">
            <v>395191</v>
          </cell>
          <cell r="U1450">
            <v>841887</v>
          </cell>
          <cell r="V1450">
            <v>0</v>
          </cell>
          <cell r="W1450">
            <v>0</v>
          </cell>
          <cell r="X1450">
            <v>0</v>
          </cell>
          <cell r="Y1450">
            <v>62799</v>
          </cell>
          <cell r="Z1450">
            <v>3415873</v>
          </cell>
          <cell r="AA1450">
            <v>3911203</v>
          </cell>
          <cell r="AB1450" t="str">
            <v>EMCA</v>
          </cell>
          <cell r="AC1450">
            <v>1101</v>
          </cell>
          <cell r="AD1450">
            <v>2</v>
          </cell>
          <cell r="AE1450">
            <v>163301</v>
          </cell>
        </row>
        <row r="1451">
          <cell r="A1451" t="str">
            <v>SML</v>
          </cell>
          <cell r="B1451">
            <v>8</v>
          </cell>
          <cell r="C1451" t="str">
            <v>DMNT</v>
          </cell>
          <cell r="D1451">
            <v>84</v>
          </cell>
          <cell r="E1451">
            <v>3</v>
          </cell>
          <cell r="F1451" t="str">
            <v>A4</v>
          </cell>
          <cell r="G1451">
            <v>22</v>
          </cell>
          <cell r="H1451">
            <v>5</v>
          </cell>
          <cell r="I1451">
            <v>1387308</v>
          </cell>
          <cell r="J1451">
            <v>111134</v>
          </cell>
          <cell r="K1451">
            <v>1276174</v>
          </cell>
          <cell r="L1451">
            <v>5679</v>
          </cell>
          <cell r="M1451">
            <v>3128</v>
          </cell>
          <cell r="N1451">
            <v>2551</v>
          </cell>
          <cell r="O1451">
            <v>9750177</v>
          </cell>
          <cell r="P1451">
            <v>7442675</v>
          </cell>
          <cell r="Q1451">
            <v>268501</v>
          </cell>
          <cell r="R1451">
            <v>12541</v>
          </cell>
          <cell r="S1451">
            <v>0</v>
          </cell>
          <cell r="T1451">
            <v>40355</v>
          </cell>
          <cell r="U1451">
            <v>4365340</v>
          </cell>
          <cell r="V1451">
            <v>0</v>
          </cell>
          <cell r="W1451">
            <v>0</v>
          </cell>
          <cell r="X1451">
            <v>0</v>
          </cell>
          <cell r="Y1451">
            <v>2076</v>
          </cell>
          <cell r="Z1451">
            <v>17461353</v>
          </cell>
          <cell r="AA1451">
            <v>17516325</v>
          </cell>
          <cell r="AB1451" t="str">
            <v>EMCA</v>
          </cell>
          <cell r="AC1451">
            <v>1101</v>
          </cell>
          <cell r="AD1451">
            <v>2</v>
          </cell>
          <cell r="AE1451">
            <v>1387308</v>
          </cell>
        </row>
        <row r="1452">
          <cell r="A1452" t="str">
            <v>SML</v>
          </cell>
          <cell r="B1452">
            <v>8</v>
          </cell>
          <cell r="C1452" t="str">
            <v>DMNT</v>
          </cell>
          <cell r="D1452">
            <v>84</v>
          </cell>
          <cell r="E1452">
            <v>3</v>
          </cell>
          <cell r="F1452" t="str">
            <v>A4</v>
          </cell>
          <cell r="G1452">
            <v>21</v>
          </cell>
          <cell r="H1452">
            <v>2</v>
          </cell>
          <cell r="I1452">
            <v>132461</v>
          </cell>
          <cell r="J1452">
            <v>5842</v>
          </cell>
          <cell r="K1452">
            <v>126619</v>
          </cell>
          <cell r="L1452">
            <v>677</v>
          </cell>
          <cell r="M1452">
            <v>650</v>
          </cell>
          <cell r="N1452">
            <v>0</v>
          </cell>
          <cell r="O1452">
            <v>1176741</v>
          </cell>
          <cell r="P1452">
            <v>504841</v>
          </cell>
          <cell r="Q1452">
            <v>11817</v>
          </cell>
          <cell r="R1452">
            <v>26185</v>
          </cell>
          <cell r="S1452">
            <v>0</v>
          </cell>
          <cell r="T1452">
            <v>0</v>
          </cell>
          <cell r="U1452">
            <v>423350</v>
          </cell>
          <cell r="V1452">
            <v>0</v>
          </cell>
          <cell r="W1452">
            <v>0</v>
          </cell>
          <cell r="X1452">
            <v>0</v>
          </cell>
          <cell r="Y1452">
            <v>1038</v>
          </cell>
          <cell r="Z1452">
            <v>1693399</v>
          </cell>
          <cell r="AA1452">
            <v>1720622</v>
          </cell>
          <cell r="AB1452" t="str">
            <v>EMCA</v>
          </cell>
          <cell r="AC1452">
            <v>1101</v>
          </cell>
          <cell r="AD1452">
            <v>2</v>
          </cell>
          <cell r="AE1452">
            <v>132461</v>
          </cell>
        </row>
        <row r="1453">
          <cell r="A1453" t="str">
            <v>SML</v>
          </cell>
          <cell r="B1453">
            <v>8</v>
          </cell>
          <cell r="C1453" t="str">
            <v>DMNT</v>
          </cell>
          <cell r="D1453">
            <v>84</v>
          </cell>
          <cell r="E1453">
            <v>3</v>
          </cell>
          <cell r="F1453" t="str">
            <v>A4</v>
          </cell>
          <cell r="G1453">
            <v>20</v>
          </cell>
          <cell r="H1453">
            <v>52</v>
          </cell>
          <cell r="I1453">
            <v>600029</v>
          </cell>
          <cell r="J1453">
            <v>0</v>
          </cell>
          <cell r="K1453">
            <v>0</v>
          </cell>
          <cell r="L1453">
            <v>2494</v>
          </cell>
          <cell r="M1453">
            <v>0</v>
          </cell>
          <cell r="N1453">
            <v>0</v>
          </cell>
          <cell r="O1453">
            <v>6885127</v>
          </cell>
          <cell r="P1453">
            <v>1951968</v>
          </cell>
          <cell r="Q1453">
            <v>143398</v>
          </cell>
          <cell r="R1453">
            <v>52346</v>
          </cell>
          <cell r="S1453">
            <v>0</v>
          </cell>
          <cell r="T1453">
            <v>255169</v>
          </cell>
          <cell r="U1453">
            <v>2242779</v>
          </cell>
          <cell r="V1453">
            <v>0</v>
          </cell>
          <cell r="W1453">
            <v>-9392</v>
          </cell>
          <cell r="X1453">
            <v>0</v>
          </cell>
          <cell r="Y1453">
            <v>25431</v>
          </cell>
          <cell r="Z1453">
            <v>8971101</v>
          </cell>
          <cell r="AA1453">
            <v>9304047</v>
          </cell>
          <cell r="AB1453" t="str">
            <v>EMCA</v>
          </cell>
          <cell r="AC1453">
            <v>1101</v>
          </cell>
          <cell r="AD1453">
            <v>2</v>
          </cell>
          <cell r="AE1453">
            <v>600029</v>
          </cell>
        </row>
        <row r="1454">
          <cell r="A1454" t="str">
            <v>SML</v>
          </cell>
          <cell r="B1454">
            <v>8</v>
          </cell>
          <cell r="C1454" t="str">
            <v>DMNT</v>
          </cell>
          <cell r="D1454">
            <v>84</v>
          </cell>
          <cell r="E1454">
            <v>3</v>
          </cell>
          <cell r="F1454" t="str">
            <v xml:space="preserve">B </v>
          </cell>
          <cell r="G1454">
            <v>0</v>
          </cell>
          <cell r="H1454">
            <v>3414</v>
          </cell>
          <cell r="I1454">
            <v>1352603</v>
          </cell>
          <cell r="J1454">
            <v>0</v>
          </cell>
          <cell r="K1454">
            <v>0</v>
          </cell>
          <cell r="L1454">
            <v>0</v>
          </cell>
          <cell r="M1454">
            <v>0</v>
          </cell>
          <cell r="N1454">
            <v>0</v>
          </cell>
          <cell r="O1454">
            <v>28204472</v>
          </cell>
          <cell r="P1454">
            <v>0</v>
          </cell>
          <cell r="Q1454">
            <v>0</v>
          </cell>
          <cell r="R1454">
            <v>281414</v>
          </cell>
          <cell r="S1454">
            <v>0</v>
          </cell>
          <cell r="T1454">
            <v>1598446</v>
          </cell>
          <cell r="U1454">
            <v>7012967</v>
          </cell>
          <cell r="V1454">
            <v>0</v>
          </cell>
          <cell r="W1454">
            <v>0</v>
          </cell>
          <cell r="X1454">
            <v>0</v>
          </cell>
          <cell r="Y1454">
            <v>1511847</v>
          </cell>
          <cell r="Z1454">
            <v>28204472</v>
          </cell>
          <cell r="AA1454">
            <v>31596179</v>
          </cell>
          <cell r="AB1454" t="str">
            <v>EMCA</v>
          </cell>
          <cell r="AC1454">
            <v>1101</v>
          </cell>
          <cell r="AD1454">
            <v>2</v>
          </cell>
          <cell r="AE1454">
            <v>1330629</v>
          </cell>
        </row>
        <row r="1455">
          <cell r="A1455" t="str">
            <v>SML</v>
          </cell>
          <cell r="B1455">
            <v>8</v>
          </cell>
          <cell r="C1455" t="str">
            <v>DMNT</v>
          </cell>
          <cell r="D1455">
            <v>84</v>
          </cell>
          <cell r="E1455">
            <v>4</v>
          </cell>
          <cell r="F1455" t="str">
            <v xml:space="preserve">B </v>
          </cell>
          <cell r="G1455">
            <v>0</v>
          </cell>
          <cell r="H1455">
            <v>1</v>
          </cell>
          <cell r="I1455">
            <v>777</v>
          </cell>
          <cell r="J1455">
            <v>0</v>
          </cell>
          <cell r="K1455">
            <v>0</v>
          </cell>
          <cell r="L1455">
            <v>0</v>
          </cell>
          <cell r="M1455">
            <v>0</v>
          </cell>
          <cell r="N1455">
            <v>0</v>
          </cell>
          <cell r="O1455">
            <v>7605</v>
          </cell>
          <cell r="P1455">
            <v>0</v>
          </cell>
          <cell r="Q1455">
            <v>0</v>
          </cell>
          <cell r="R1455">
            <v>0</v>
          </cell>
          <cell r="S1455">
            <v>0</v>
          </cell>
          <cell r="T1455">
            <v>0</v>
          </cell>
          <cell r="U1455">
            <v>0</v>
          </cell>
          <cell r="V1455">
            <v>0</v>
          </cell>
          <cell r="W1455">
            <v>0</v>
          </cell>
          <cell r="X1455">
            <v>0</v>
          </cell>
          <cell r="Y1455">
            <v>0</v>
          </cell>
          <cell r="Z1455">
            <v>7605</v>
          </cell>
          <cell r="AA1455">
            <v>7605</v>
          </cell>
          <cell r="AB1455" t="str">
            <v>EMCA</v>
          </cell>
          <cell r="AC1455">
            <v>1101</v>
          </cell>
          <cell r="AD1455">
            <v>2</v>
          </cell>
          <cell r="AE1455">
            <v>777</v>
          </cell>
        </row>
        <row r="1456">
          <cell r="A1456" t="str">
            <v>SML</v>
          </cell>
          <cell r="B1456">
            <v>8</v>
          </cell>
          <cell r="C1456" t="str">
            <v>DMNT</v>
          </cell>
          <cell r="D1456">
            <v>84</v>
          </cell>
          <cell r="E1456">
            <v>5</v>
          </cell>
          <cell r="F1456" t="str">
            <v>A4</v>
          </cell>
          <cell r="G1456">
            <v>21</v>
          </cell>
          <cell r="H1456">
            <v>2</v>
          </cell>
          <cell r="I1456">
            <v>59051</v>
          </cell>
          <cell r="J1456">
            <v>2208</v>
          </cell>
          <cell r="K1456">
            <v>56843</v>
          </cell>
          <cell r="L1456">
            <v>510</v>
          </cell>
          <cell r="M1456">
            <v>510</v>
          </cell>
          <cell r="N1456">
            <v>0</v>
          </cell>
          <cell r="O1456">
            <v>502784</v>
          </cell>
          <cell r="P1456">
            <v>352240</v>
          </cell>
          <cell r="Q1456">
            <v>16328</v>
          </cell>
          <cell r="R1456">
            <v>10795</v>
          </cell>
          <cell r="S1456">
            <v>0</v>
          </cell>
          <cell r="T1456">
            <v>0</v>
          </cell>
          <cell r="U1456">
            <v>217838</v>
          </cell>
          <cell r="V1456">
            <v>0</v>
          </cell>
          <cell r="W1456">
            <v>0</v>
          </cell>
          <cell r="X1456">
            <v>0</v>
          </cell>
          <cell r="Y1456">
            <v>0</v>
          </cell>
          <cell r="Z1456">
            <v>871352</v>
          </cell>
          <cell r="AA1456">
            <v>882147</v>
          </cell>
          <cell r="AB1456" t="str">
            <v>EMCA</v>
          </cell>
          <cell r="AC1456">
            <v>1101</v>
          </cell>
          <cell r="AD1456">
            <v>2</v>
          </cell>
          <cell r="AE1456">
            <v>59051</v>
          </cell>
        </row>
        <row r="1457">
          <cell r="A1457" t="str">
            <v>SML</v>
          </cell>
          <cell r="B1457">
            <v>8</v>
          </cell>
          <cell r="C1457" t="str">
            <v>DMNT</v>
          </cell>
          <cell r="D1457">
            <v>84</v>
          </cell>
          <cell r="E1457">
            <v>5</v>
          </cell>
          <cell r="F1457" t="str">
            <v>A4</v>
          </cell>
          <cell r="G1457">
            <v>20</v>
          </cell>
          <cell r="H1457">
            <v>38</v>
          </cell>
          <cell r="I1457">
            <v>783459</v>
          </cell>
          <cell r="J1457">
            <v>0</v>
          </cell>
          <cell r="K1457">
            <v>0</v>
          </cell>
          <cell r="L1457">
            <v>4068</v>
          </cell>
          <cell r="M1457">
            <v>0</v>
          </cell>
          <cell r="N1457">
            <v>0</v>
          </cell>
          <cell r="O1457">
            <v>8357995</v>
          </cell>
          <cell r="P1457">
            <v>2878650</v>
          </cell>
          <cell r="Q1457">
            <v>175558</v>
          </cell>
          <cell r="R1457">
            <v>70011</v>
          </cell>
          <cell r="S1457">
            <v>0</v>
          </cell>
          <cell r="T1457">
            <v>21237</v>
          </cell>
          <cell r="U1457">
            <v>2164670</v>
          </cell>
          <cell r="V1457">
            <v>0</v>
          </cell>
          <cell r="W1457">
            <v>64374</v>
          </cell>
          <cell r="X1457">
            <v>0</v>
          </cell>
          <cell r="Y1457">
            <v>0</v>
          </cell>
          <cell r="Z1457">
            <v>11476577</v>
          </cell>
          <cell r="AA1457">
            <v>11567825</v>
          </cell>
          <cell r="AB1457" t="str">
            <v>EMCA</v>
          </cell>
          <cell r="AC1457">
            <v>1101</v>
          </cell>
          <cell r="AD1457">
            <v>2</v>
          </cell>
          <cell r="AE1457">
            <v>783459</v>
          </cell>
        </row>
        <row r="1458">
          <cell r="A1458" t="str">
            <v>SML</v>
          </cell>
          <cell r="B1458">
            <v>8</v>
          </cell>
          <cell r="C1458" t="str">
            <v>DMNT</v>
          </cell>
          <cell r="D1458">
            <v>84</v>
          </cell>
          <cell r="E1458">
            <v>5</v>
          </cell>
          <cell r="F1458" t="str">
            <v xml:space="preserve">B </v>
          </cell>
          <cell r="G1458">
            <v>0</v>
          </cell>
          <cell r="H1458">
            <v>165</v>
          </cell>
          <cell r="I1458">
            <v>175748</v>
          </cell>
          <cell r="J1458">
            <v>0</v>
          </cell>
          <cell r="K1458">
            <v>0</v>
          </cell>
          <cell r="L1458">
            <v>0</v>
          </cell>
          <cell r="M1458">
            <v>0</v>
          </cell>
          <cell r="N1458">
            <v>0</v>
          </cell>
          <cell r="O1458">
            <v>3410345</v>
          </cell>
          <cell r="P1458">
            <v>0</v>
          </cell>
          <cell r="Q1458">
            <v>0</v>
          </cell>
          <cell r="R1458">
            <v>23425</v>
          </cell>
          <cell r="S1458">
            <v>0</v>
          </cell>
          <cell r="T1458">
            <v>61347</v>
          </cell>
          <cell r="U1458">
            <v>666225</v>
          </cell>
          <cell r="V1458">
            <v>0</v>
          </cell>
          <cell r="W1458">
            <v>0</v>
          </cell>
          <cell r="X1458">
            <v>0</v>
          </cell>
          <cell r="Y1458">
            <v>0</v>
          </cell>
          <cell r="Z1458">
            <v>3410345</v>
          </cell>
          <cell r="AA1458">
            <v>3495117</v>
          </cell>
          <cell r="AB1458" t="str">
            <v>EMCA</v>
          </cell>
          <cell r="AC1458">
            <v>1101</v>
          </cell>
          <cell r="AD1458">
            <v>2</v>
          </cell>
          <cell r="AE1458">
            <v>175184</v>
          </cell>
        </row>
        <row r="1459">
          <cell r="A1459" t="str">
            <v>SML</v>
          </cell>
          <cell r="B1459">
            <v>8</v>
          </cell>
          <cell r="C1459" t="str">
            <v>DMNT</v>
          </cell>
          <cell r="D1459">
            <v>84</v>
          </cell>
          <cell r="E1459">
            <v>7</v>
          </cell>
          <cell r="F1459" t="str">
            <v>A4</v>
          </cell>
          <cell r="G1459">
            <v>20</v>
          </cell>
          <cell r="H1459">
            <v>19</v>
          </cell>
          <cell r="I1459">
            <v>526007</v>
          </cell>
          <cell r="J1459">
            <v>0</v>
          </cell>
          <cell r="K1459">
            <v>0</v>
          </cell>
          <cell r="L1459">
            <v>1166</v>
          </cell>
          <cell r="M1459">
            <v>0</v>
          </cell>
          <cell r="N1459">
            <v>0</v>
          </cell>
          <cell r="O1459">
            <v>5130317</v>
          </cell>
          <cell r="P1459">
            <v>774224</v>
          </cell>
          <cell r="Q1459">
            <v>317383</v>
          </cell>
          <cell r="R1459">
            <v>0</v>
          </cell>
          <cell r="S1459">
            <v>0</v>
          </cell>
          <cell r="T1459">
            <v>0</v>
          </cell>
          <cell r="U1459">
            <v>1565110</v>
          </cell>
          <cell r="V1459">
            <v>0</v>
          </cell>
          <cell r="W1459">
            <v>38512</v>
          </cell>
          <cell r="X1459">
            <v>0</v>
          </cell>
          <cell r="Y1459">
            <v>0</v>
          </cell>
          <cell r="Z1459">
            <v>6260436</v>
          </cell>
          <cell r="AA1459">
            <v>6260436</v>
          </cell>
          <cell r="AB1459" t="str">
            <v>EMCA</v>
          </cell>
          <cell r="AC1459">
            <v>1101</v>
          </cell>
          <cell r="AD1459">
            <v>2</v>
          </cell>
          <cell r="AE1459">
            <v>526007</v>
          </cell>
        </row>
        <row r="1460">
          <cell r="A1460" t="str">
            <v>SML</v>
          </cell>
          <cell r="B1460">
            <v>8</v>
          </cell>
          <cell r="C1460" t="str">
            <v>DMNT</v>
          </cell>
          <cell r="D1460">
            <v>84</v>
          </cell>
          <cell r="E1460">
            <v>7</v>
          </cell>
          <cell r="F1460" t="str">
            <v xml:space="preserve">B </v>
          </cell>
          <cell r="G1460">
            <v>0</v>
          </cell>
          <cell r="H1460">
            <v>15</v>
          </cell>
          <cell r="I1460">
            <v>84566</v>
          </cell>
          <cell r="J1460">
            <v>0</v>
          </cell>
          <cell r="K1460">
            <v>0</v>
          </cell>
          <cell r="L1460">
            <v>0</v>
          </cell>
          <cell r="M1460">
            <v>0</v>
          </cell>
          <cell r="N1460">
            <v>0</v>
          </cell>
          <cell r="O1460">
            <v>1496366</v>
          </cell>
          <cell r="P1460">
            <v>0</v>
          </cell>
          <cell r="Q1460">
            <v>0</v>
          </cell>
          <cell r="R1460">
            <v>0</v>
          </cell>
          <cell r="S1460">
            <v>0</v>
          </cell>
          <cell r="T1460">
            <v>0</v>
          </cell>
          <cell r="U1460">
            <v>374091</v>
          </cell>
          <cell r="V1460">
            <v>0</v>
          </cell>
          <cell r="W1460">
            <v>0</v>
          </cell>
          <cell r="X1460">
            <v>0</v>
          </cell>
          <cell r="Y1460">
            <v>0</v>
          </cell>
          <cell r="Z1460">
            <v>1496366</v>
          </cell>
          <cell r="AA1460">
            <v>1496366</v>
          </cell>
          <cell r="AB1460" t="str">
            <v>EMCA</v>
          </cell>
          <cell r="AC1460">
            <v>1101</v>
          </cell>
          <cell r="AD1460">
            <v>2</v>
          </cell>
          <cell r="AE1460">
            <v>84431</v>
          </cell>
        </row>
        <row r="1461">
          <cell r="A1461" t="str">
            <v>SML</v>
          </cell>
          <cell r="B1461">
            <v>8</v>
          </cell>
          <cell r="C1461" t="str">
            <v>DMNT</v>
          </cell>
          <cell r="D1461">
            <v>84</v>
          </cell>
          <cell r="E1461">
            <v>8</v>
          </cell>
          <cell r="F1461" t="str">
            <v xml:space="preserve">B </v>
          </cell>
          <cell r="G1461">
            <v>0</v>
          </cell>
          <cell r="H1461">
            <v>1</v>
          </cell>
          <cell r="I1461">
            <v>5555</v>
          </cell>
          <cell r="J1461">
            <v>0</v>
          </cell>
          <cell r="K1461">
            <v>0</v>
          </cell>
          <cell r="L1461">
            <v>0</v>
          </cell>
          <cell r="M1461">
            <v>0</v>
          </cell>
          <cell r="N1461">
            <v>0</v>
          </cell>
          <cell r="O1461">
            <v>115648</v>
          </cell>
          <cell r="P1461">
            <v>0</v>
          </cell>
          <cell r="Q1461">
            <v>0</v>
          </cell>
          <cell r="R1461">
            <v>0</v>
          </cell>
          <cell r="S1461">
            <v>0</v>
          </cell>
          <cell r="T1461">
            <v>0</v>
          </cell>
          <cell r="U1461">
            <v>28912</v>
          </cell>
          <cell r="V1461">
            <v>0</v>
          </cell>
          <cell r="W1461">
            <v>0</v>
          </cell>
          <cell r="X1461">
            <v>0</v>
          </cell>
          <cell r="Y1461">
            <v>0</v>
          </cell>
          <cell r="Z1461">
            <v>115648</v>
          </cell>
          <cell r="AA1461">
            <v>115648</v>
          </cell>
          <cell r="AB1461" t="str">
            <v>EMCA</v>
          </cell>
          <cell r="AC1461">
            <v>1101</v>
          </cell>
          <cell r="AD1461">
            <v>2</v>
          </cell>
          <cell r="AE1461">
            <v>5555</v>
          </cell>
        </row>
        <row r="1462">
          <cell r="A1462" t="str">
            <v>SML</v>
          </cell>
          <cell r="B1462">
            <v>8</v>
          </cell>
          <cell r="C1462" t="str">
            <v>DMNT</v>
          </cell>
          <cell r="D1462">
            <v>85</v>
          </cell>
          <cell r="E1462">
            <v>1</v>
          </cell>
          <cell r="F1462" t="str">
            <v xml:space="preserve">B </v>
          </cell>
          <cell r="G1462">
            <v>1</v>
          </cell>
          <cell r="H1462">
            <v>4191</v>
          </cell>
          <cell r="I1462">
            <v>106025</v>
          </cell>
          <cell r="J1462">
            <v>0</v>
          </cell>
          <cell r="K1462">
            <v>0</v>
          </cell>
          <cell r="L1462">
            <v>0</v>
          </cell>
          <cell r="M1462">
            <v>0</v>
          </cell>
          <cell r="N1462">
            <v>0</v>
          </cell>
          <cell r="O1462">
            <v>1718093</v>
          </cell>
          <cell r="P1462">
            <v>0</v>
          </cell>
          <cell r="Q1462">
            <v>0</v>
          </cell>
          <cell r="R1462">
            <v>45128</v>
          </cell>
          <cell r="S1462">
            <v>0</v>
          </cell>
          <cell r="T1462">
            <v>1105172</v>
          </cell>
          <cell r="U1462">
            <v>0</v>
          </cell>
          <cell r="V1462">
            <v>0</v>
          </cell>
          <cell r="W1462">
            <v>0</v>
          </cell>
          <cell r="X1462">
            <v>0</v>
          </cell>
          <cell r="Y1462">
            <v>0</v>
          </cell>
          <cell r="Z1462">
            <v>1718093</v>
          </cell>
          <cell r="AA1462">
            <v>2868393</v>
          </cell>
          <cell r="AB1462" t="str">
            <v>EMAF</v>
          </cell>
          <cell r="AC1462">
            <v>1101</v>
          </cell>
          <cell r="AD1462">
            <v>2</v>
          </cell>
          <cell r="AE1462">
            <v>62296</v>
          </cell>
        </row>
        <row r="1463">
          <cell r="A1463" t="str">
            <v>SML</v>
          </cell>
          <cell r="B1463">
            <v>8</v>
          </cell>
          <cell r="C1463" t="str">
            <v>DMNT</v>
          </cell>
          <cell r="D1463">
            <v>85</v>
          </cell>
          <cell r="E1463">
            <v>1</v>
          </cell>
          <cell r="F1463" t="str">
            <v xml:space="preserve">B </v>
          </cell>
          <cell r="G1463">
            <v>2</v>
          </cell>
          <cell r="H1463">
            <v>2013</v>
          </cell>
          <cell r="I1463">
            <v>82674</v>
          </cell>
          <cell r="J1463">
            <v>0</v>
          </cell>
          <cell r="K1463">
            <v>0</v>
          </cell>
          <cell r="L1463">
            <v>0</v>
          </cell>
          <cell r="M1463">
            <v>0</v>
          </cell>
          <cell r="N1463">
            <v>0</v>
          </cell>
          <cell r="O1463">
            <v>1603284</v>
          </cell>
          <cell r="P1463">
            <v>0</v>
          </cell>
          <cell r="Q1463">
            <v>0</v>
          </cell>
          <cell r="R1463">
            <v>19916</v>
          </cell>
          <cell r="S1463">
            <v>0</v>
          </cell>
          <cell r="T1463">
            <v>230085</v>
          </cell>
          <cell r="U1463">
            <v>272498</v>
          </cell>
          <cell r="V1463">
            <v>0</v>
          </cell>
          <cell r="W1463">
            <v>0</v>
          </cell>
          <cell r="X1463">
            <v>0</v>
          </cell>
          <cell r="Y1463">
            <v>0</v>
          </cell>
          <cell r="Z1463">
            <v>1603284</v>
          </cell>
          <cell r="AA1463">
            <v>1853285</v>
          </cell>
          <cell r="AB1463" t="str">
            <v>EMAF</v>
          </cell>
          <cell r="AC1463">
            <v>1101</v>
          </cell>
          <cell r="AD1463">
            <v>2</v>
          </cell>
          <cell r="AE1463">
            <v>82674</v>
          </cell>
        </row>
        <row r="1464">
          <cell r="A1464" t="str">
            <v>SML</v>
          </cell>
          <cell r="B1464">
            <v>8</v>
          </cell>
          <cell r="C1464" t="str">
            <v>DMNT</v>
          </cell>
          <cell r="D1464">
            <v>85</v>
          </cell>
          <cell r="E1464">
            <v>1</v>
          </cell>
          <cell r="F1464" t="str">
            <v xml:space="preserve">B </v>
          </cell>
          <cell r="G1464">
            <v>3</v>
          </cell>
          <cell r="H1464">
            <v>8734</v>
          </cell>
          <cell r="I1464">
            <v>674407</v>
          </cell>
          <cell r="J1464">
            <v>0</v>
          </cell>
          <cell r="K1464">
            <v>0</v>
          </cell>
          <cell r="L1464">
            <v>0</v>
          </cell>
          <cell r="M1464">
            <v>0</v>
          </cell>
          <cell r="N1464">
            <v>0</v>
          </cell>
          <cell r="O1464">
            <v>13074820</v>
          </cell>
          <cell r="P1464">
            <v>0</v>
          </cell>
          <cell r="Q1464">
            <v>0</v>
          </cell>
          <cell r="R1464">
            <v>145818</v>
          </cell>
          <cell r="S1464">
            <v>0</v>
          </cell>
          <cell r="T1464">
            <v>817402</v>
          </cell>
          <cell r="U1464">
            <v>2222909</v>
          </cell>
          <cell r="V1464">
            <v>0</v>
          </cell>
          <cell r="W1464">
            <v>0</v>
          </cell>
          <cell r="X1464">
            <v>0</v>
          </cell>
          <cell r="Y1464">
            <v>1356383</v>
          </cell>
          <cell r="Z1464">
            <v>13074820</v>
          </cell>
          <cell r="AA1464">
            <v>15394423</v>
          </cell>
          <cell r="AB1464" t="str">
            <v>EMAF</v>
          </cell>
          <cell r="AC1464">
            <v>1101</v>
          </cell>
          <cell r="AD1464">
            <v>2</v>
          </cell>
          <cell r="AE1464">
            <v>673557</v>
          </cell>
        </row>
        <row r="1465">
          <cell r="A1465" t="str">
            <v>SML</v>
          </cell>
          <cell r="B1465">
            <v>8</v>
          </cell>
          <cell r="C1465" t="str">
            <v>DMNT</v>
          </cell>
          <cell r="D1465">
            <v>85</v>
          </cell>
          <cell r="E1465">
            <v>1</v>
          </cell>
          <cell r="F1465" t="str">
            <v xml:space="preserve">B </v>
          </cell>
          <cell r="G1465">
            <v>4</v>
          </cell>
          <cell r="H1465">
            <v>6320</v>
          </cell>
          <cell r="I1465">
            <v>777507</v>
          </cell>
          <cell r="J1465">
            <v>0</v>
          </cell>
          <cell r="K1465">
            <v>0</v>
          </cell>
          <cell r="L1465">
            <v>0</v>
          </cell>
          <cell r="M1465">
            <v>0</v>
          </cell>
          <cell r="N1465">
            <v>0</v>
          </cell>
          <cell r="O1465">
            <v>15077341</v>
          </cell>
          <cell r="P1465">
            <v>0</v>
          </cell>
          <cell r="Q1465">
            <v>0</v>
          </cell>
          <cell r="R1465">
            <v>172135</v>
          </cell>
          <cell r="S1465">
            <v>0</v>
          </cell>
          <cell r="T1465">
            <v>592832</v>
          </cell>
          <cell r="U1465">
            <v>2563161</v>
          </cell>
          <cell r="V1465">
            <v>0</v>
          </cell>
          <cell r="W1465">
            <v>0</v>
          </cell>
          <cell r="X1465">
            <v>0</v>
          </cell>
          <cell r="Y1465">
            <v>1486401</v>
          </cell>
          <cell r="Z1465">
            <v>15077341</v>
          </cell>
          <cell r="AA1465">
            <v>17328709</v>
          </cell>
          <cell r="AB1465" t="str">
            <v>EMAF</v>
          </cell>
          <cell r="AC1465">
            <v>1101</v>
          </cell>
          <cell r="AD1465">
            <v>2</v>
          </cell>
          <cell r="AE1465">
            <v>777507</v>
          </cell>
        </row>
        <row r="1466">
          <cell r="A1466" t="str">
            <v>SML</v>
          </cell>
          <cell r="B1466">
            <v>8</v>
          </cell>
          <cell r="C1466" t="str">
            <v>DMNT</v>
          </cell>
          <cell r="D1466">
            <v>85</v>
          </cell>
          <cell r="E1466">
            <v>1</v>
          </cell>
          <cell r="F1466" t="str">
            <v xml:space="preserve">B </v>
          </cell>
          <cell r="G1466">
            <v>5</v>
          </cell>
          <cell r="H1466">
            <v>3285</v>
          </cell>
          <cell r="I1466">
            <v>565436</v>
          </cell>
          <cell r="J1466">
            <v>0</v>
          </cell>
          <cell r="K1466">
            <v>0</v>
          </cell>
          <cell r="L1466">
            <v>0</v>
          </cell>
          <cell r="M1466">
            <v>0</v>
          </cell>
          <cell r="N1466">
            <v>0</v>
          </cell>
          <cell r="O1466">
            <v>10963402</v>
          </cell>
          <cell r="P1466">
            <v>0</v>
          </cell>
          <cell r="Q1466">
            <v>0</v>
          </cell>
          <cell r="R1466">
            <v>125057</v>
          </cell>
          <cell r="S1466">
            <v>0</v>
          </cell>
          <cell r="T1466">
            <v>379142</v>
          </cell>
          <cell r="U1466">
            <v>1863841</v>
          </cell>
          <cell r="V1466">
            <v>0</v>
          </cell>
          <cell r="W1466">
            <v>0</v>
          </cell>
          <cell r="X1466">
            <v>0</v>
          </cell>
          <cell r="Y1466">
            <v>754726</v>
          </cell>
          <cell r="Z1466">
            <v>10963402</v>
          </cell>
          <cell r="AA1466">
            <v>12222327</v>
          </cell>
          <cell r="AB1466" t="str">
            <v>EMAF</v>
          </cell>
          <cell r="AC1466">
            <v>1101</v>
          </cell>
          <cell r="AD1466">
            <v>2</v>
          </cell>
          <cell r="AE1466">
            <v>565436</v>
          </cell>
        </row>
        <row r="1467">
          <cell r="A1467" t="str">
            <v>SML</v>
          </cell>
          <cell r="B1467">
            <v>8</v>
          </cell>
          <cell r="C1467" t="str">
            <v>DMNT</v>
          </cell>
          <cell r="D1467">
            <v>85</v>
          </cell>
          <cell r="E1467">
            <v>1</v>
          </cell>
          <cell r="F1467" t="str">
            <v xml:space="preserve">B </v>
          </cell>
          <cell r="G1467">
            <v>6</v>
          </cell>
          <cell r="H1467">
            <v>2295</v>
          </cell>
          <cell r="I1467">
            <v>547428</v>
          </cell>
          <cell r="J1467">
            <v>0</v>
          </cell>
          <cell r="K1467">
            <v>0</v>
          </cell>
          <cell r="L1467">
            <v>0</v>
          </cell>
          <cell r="M1467">
            <v>0</v>
          </cell>
          <cell r="N1467">
            <v>0</v>
          </cell>
          <cell r="O1467">
            <v>10612777</v>
          </cell>
          <cell r="P1467">
            <v>0</v>
          </cell>
          <cell r="Q1467">
            <v>0</v>
          </cell>
          <cell r="R1467">
            <v>119779</v>
          </cell>
          <cell r="S1467">
            <v>0</v>
          </cell>
          <cell r="T1467">
            <v>322004</v>
          </cell>
          <cell r="U1467">
            <v>1804758</v>
          </cell>
          <cell r="V1467">
            <v>0</v>
          </cell>
          <cell r="W1467">
            <v>0</v>
          </cell>
          <cell r="X1467">
            <v>0</v>
          </cell>
          <cell r="Y1467">
            <v>529137</v>
          </cell>
          <cell r="Z1467">
            <v>10612777</v>
          </cell>
          <cell r="AA1467">
            <v>11583697</v>
          </cell>
          <cell r="AB1467" t="str">
            <v>EMAF</v>
          </cell>
          <cell r="AC1467">
            <v>1101</v>
          </cell>
          <cell r="AD1467">
            <v>2</v>
          </cell>
          <cell r="AE1467">
            <v>547428</v>
          </cell>
        </row>
        <row r="1468">
          <cell r="A1468" t="str">
            <v>SML</v>
          </cell>
          <cell r="B1468">
            <v>8</v>
          </cell>
          <cell r="C1468" t="str">
            <v>DMNT</v>
          </cell>
          <cell r="D1468">
            <v>85</v>
          </cell>
          <cell r="E1468">
            <v>1</v>
          </cell>
          <cell r="F1468" t="str">
            <v xml:space="preserve">B </v>
          </cell>
          <cell r="G1468">
            <v>7</v>
          </cell>
          <cell r="H1468">
            <v>762</v>
          </cell>
          <cell r="I1468">
            <v>261955</v>
          </cell>
          <cell r="J1468">
            <v>0</v>
          </cell>
          <cell r="K1468">
            <v>0</v>
          </cell>
          <cell r="L1468">
            <v>0</v>
          </cell>
          <cell r="M1468">
            <v>0</v>
          </cell>
          <cell r="N1468">
            <v>0</v>
          </cell>
          <cell r="O1468">
            <v>5267655</v>
          </cell>
          <cell r="P1468">
            <v>0</v>
          </cell>
          <cell r="Q1468">
            <v>0</v>
          </cell>
          <cell r="R1468">
            <v>57465</v>
          </cell>
          <cell r="S1468">
            <v>0</v>
          </cell>
          <cell r="T1468">
            <v>117032</v>
          </cell>
          <cell r="U1468">
            <v>1053871</v>
          </cell>
          <cell r="V1468">
            <v>0</v>
          </cell>
          <cell r="W1468">
            <v>0</v>
          </cell>
          <cell r="X1468">
            <v>0</v>
          </cell>
          <cell r="Y1468">
            <v>179487</v>
          </cell>
          <cell r="Z1468">
            <v>5267655</v>
          </cell>
          <cell r="AA1468">
            <v>5621639</v>
          </cell>
          <cell r="AB1468" t="str">
            <v>EMAF</v>
          </cell>
          <cell r="AC1468">
            <v>1101</v>
          </cell>
          <cell r="AD1468">
            <v>2</v>
          </cell>
          <cell r="AE1468">
            <v>261955</v>
          </cell>
        </row>
        <row r="1469">
          <cell r="A1469" t="str">
            <v>SML</v>
          </cell>
          <cell r="B1469">
            <v>8</v>
          </cell>
          <cell r="C1469" t="str">
            <v>DMNT</v>
          </cell>
          <cell r="D1469">
            <v>85</v>
          </cell>
          <cell r="E1469">
            <v>1</v>
          </cell>
          <cell r="F1469" t="str">
            <v xml:space="preserve">B </v>
          </cell>
          <cell r="G1469">
            <v>8</v>
          </cell>
          <cell r="H1469">
            <v>273</v>
          </cell>
          <cell r="I1469">
            <v>119301</v>
          </cell>
          <cell r="J1469">
            <v>0</v>
          </cell>
          <cell r="K1469">
            <v>0</v>
          </cell>
          <cell r="L1469">
            <v>0</v>
          </cell>
          <cell r="M1469">
            <v>0</v>
          </cell>
          <cell r="N1469">
            <v>0</v>
          </cell>
          <cell r="O1469">
            <v>2400524</v>
          </cell>
          <cell r="P1469">
            <v>0</v>
          </cell>
          <cell r="Q1469">
            <v>0</v>
          </cell>
          <cell r="R1469">
            <v>22820</v>
          </cell>
          <cell r="S1469">
            <v>0</v>
          </cell>
          <cell r="T1469">
            <v>81057</v>
          </cell>
          <cell r="U1469">
            <v>480205</v>
          </cell>
          <cell r="V1469">
            <v>0</v>
          </cell>
          <cell r="W1469">
            <v>0</v>
          </cell>
          <cell r="X1469">
            <v>0</v>
          </cell>
          <cell r="Y1469">
            <v>63455</v>
          </cell>
          <cell r="Z1469">
            <v>2400524</v>
          </cell>
          <cell r="AA1469">
            <v>2567856</v>
          </cell>
          <cell r="AB1469" t="str">
            <v>EMAF</v>
          </cell>
          <cell r="AC1469">
            <v>1101</v>
          </cell>
          <cell r="AD1469">
            <v>2</v>
          </cell>
          <cell r="AE1469">
            <v>119301</v>
          </cell>
        </row>
        <row r="1470">
          <cell r="A1470" t="str">
            <v>SML</v>
          </cell>
          <cell r="B1470">
            <v>8</v>
          </cell>
          <cell r="C1470" t="str">
            <v>DMNT</v>
          </cell>
          <cell r="D1470">
            <v>85</v>
          </cell>
          <cell r="E1470">
            <v>1</v>
          </cell>
          <cell r="F1470" t="str">
            <v xml:space="preserve">B </v>
          </cell>
          <cell r="G1470">
            <v>9</v>
          </cell>
          <cell r="H1470">
            <v>200</v>
          </cell>
          <cell r="I1470">
            <v>118901</v>
          </cell>
          <cell r="J1470">
            <v>0</v>
          </cell>
          <cell r="K1470">
            <v>0</v>
          </cell>
          <cell r="L1470">
            <v>0</v>
          </cell>
          <cell r="M1470">
            <v>0</v>
          </cell>
          <cell r="N1470">
            <v>0</v>
          </cell>
          <cell r="O1470">
            <v>2550272</v>
          </cell>
          <cell r="P1470">
            <v>0</v>
          </cell>
          <cell r="Q1470">
            <v>0</v>
          </cell>
          <cell r="R1470">
            <v>24678</v>
          </cell>
          <cell r="S1470">
            <v>0</v>
          </cell>
          <cell r="T1470">
            <v>70570</v>
          </cell>
          <cell r="U1470">
            <v>637681</v>
          </cell>
          <cell r="V1470">
            <v>0</v>
          </cell>
          <cell r="W1470">
            <v>0</v>
          </cell>
          <cell r="X1470">
            <v>0</v>
          </cell>
          <cell r="Y1470">
            <v>46102</v>
          </cell>
          <cell r="Z1470">
            <v>2550272</v>
          </cell>
          <cell r="AA1470">
            <v>2691622</v>
          </cell>
          <cell r="AB1470" t="str">
            <v>EMAF</v>
          </cell>
          <cell r="AC1470">
            <v>1101</v>
          </cell>
          <cell r="AD1470">
            <v>2</v>
          </cell>
          <cell r="AE1470">
            <v>118901</v>
          </cell>
        </row>
        <row r="1471">
          <cell r="A1471" t="str">
            <v>SML</v>
          </cell>
          <cell r="B1471">
            <v>8</v>
          </cell>
          <cell r="C1471" t="str">
            <v>DMNT</v>
          </cell>
          <cell r="D1471">
            <v>85</v>
          </cell>
          <cell r="E1471">
            <v>1</v>
          </cell>
          <cell r="F1471" t="str">
            <v xml:space="preserve">B </v>
          </cell>
          <cell r="G1471">
            <v>10</v>
          </cell>
          <cell r="H1471">
            <v>26</v>
          </cell>
          <cell r="I1471">
            <v>-5903</v>
          </cell>
          <cell r="J1471">
            <v>0</v>
          </cell>
          <cell r="K1471">
            <v>0</v>
          </cell>
          <cell r="L1471">
            <v>0</v>
          </cell>
          <cell r="M1471">
            <v>0</v>
          </cell>
          <cell r="N1471">
            <v>0</v>
          </cell>
          <cell r="O1471">
            <v>-132323</v>
          </cell>
          <cell r="P1471">
            <v>0</v>
          </cell>
          <cell r="Q1471">
            <v>0</v>
          </cell>
          <cell r="R1471">
            <v>6004</v>
          </cell>
          <cell r="S1471">
            <v>0</v>
          </cell>
          <cell r="T1471">
            <v>-1284</v>
          </cell>
          <cell r="U1471">
            <v>-33083</v>
          </cell>
          <cell r="V1471">
            <v>0</v>
          </cell>
          <cell r="W1471">
            <v>0</v>
          </cell>
          <cell r="X1471">
            <v>0</v>
          </cell>
          <cell r="Y1471">
            <v>2072</v>
          </cell>
          <cell r="Z1471">
            <v>-132323</v>
          </cell>
          <cell r="AA1471">
            <v>-125531</v>
          </cell>
          <cell r="AB1471" t="str">
            <v>EMAF</v>
          </cell>
          <cell r="AC1471">
            <v>1101</v>
          </cell>
          <cell r="AD1471">
            <v>2</v>
          </cell>
          <cell r="AE1471">
            <v>-5903</v>
          </cell>
        </row>
        <row r="1472">
          <cell r="A1472" t="str">
            <v>SML</v>
          </cell>
          <cell r="B1472">
            <v>8</v>
          </cell>
          <cell r="C1472" t="str">
            <v>DMNT</v>
          </cell>
          <cell r="D1472">
            <v>85</v>
          </cell>
          <cell r="E1472">
            <v>1</v>
          </cell>
          <cell r="F1472" t="str">
            <v xml:space="preserve">B </v>
          </cell>
          <cell r="G1472">
            <v>11</v>
          </cell>
          <cell r="H1472">
            <v>3940</v>
          </cell>
          <cell r="I1472">
            <v>100409</v>
          </cell>
          <cell r="J1472">
            <v>0</v>
          </cell>
          <cell r="K1472">
            <v>0</v>
          </cell>
          <cell r="L1472">
            <v>0</v>
          </cell>
          <cell r="M1472">
            <v>0</v>
          </cell>
          <cell r="N1472">
            <v>0</v>
          </cell>
          <cell r="O1472">
            <v>566663</v>
          </cell>
          <cell r="P1472">
            <v>0</v>
          </cell>
          <cell r="Q1472">
            <v>0</v>
          </cell>
          <cell r="R1472">
            <v>16099</v>
          </cell>
          <cell r="S1472">
            <v>0</v>
          </cell>
          <cell r="T1472">
            <v>245092</v>
          </cell>
          <cell r="U1472">
            <v>0</v>
          </cell>
          <cell r="V1472">
            <v>0</v>
          </cell>
          <cell r="W1472">
            <v>0</v>
          </cell>
          <cell r="X1472">
            <v>0</v>
          </cell>
          <cell r="Y1472">
            <v>0</v>
          </cell>
          <cell r="Z1472">
            <v>566663</v>
          </cell>
          <cell r="AA1472">
            <v>827854</v>
          </cell>
          <cell r="AB1472" t="str">
            <v>EMAF</v>
          </cell>
          <cell r="AC1472">
            <v>1101</v>
          </cell>
          <cell r="AD1472">
            <v>2</v>
          </cell>
          <cell r="AE1472">
            <v>60074</v>
          </cell>
        </row>
        <row r="1473">
          <cell r="A1473" t="str">
            <v>SML</v>
          </cell>
          <cell r="B1473">
            <v>8</v>
          </cell>
          <cell r="C1473" t="str">
            <v>DMNT</v>
          </cell>
          <cell r="D1473">
            <v>85</v>
          </cell>
          <cell r="E1473">
            <v>1</v>
          </cell>
          <cell r="F1473" t="str">
            <v xml:space="preserve">B </v>
          </cell>
          <cell r="G1473">
            <v>12</v>
          </cell>
          <cell r="H1473">
            <v>7550</v>
          </cell>
          <cell r="I1473">
            <v>491764</v>
          </cell>
          <cell r="J1473">
            <v>0</v>
          </cell>
          <cell r="K1473">
            <v>0</v>
          </cell>
          <cell r="L1473">
            <v>0</v>
          </cell>
          <cell r="M1473">
            <v>0</v>
          </cell>
          <cell r="N1473">
            <v>0</v>
          </cell>
          <cell r="O1473">
            <v>4660286</v>
          </cell>
          <cell r="P1473">
            <v>0</v>
          </cell>
          <cell r="Q1473">
            <v>0</v>
          </cell>
          <cell r="R1473">
            <v>61475</v>
          </cell>
          <cell r="S1473">
            <v>0</v>
          </cell>
          <cell r="T1473">
            <v>220569</v>
          </cell>
          <cell r="U1473">
            <v>792479</v>
          </cell>
          <cell r="V1473">
            <v>0</v>
          </cell>
          <cell r="W1473">
            <v>0</v>
          </cell>
          <cell r="X1473">
            <v>0</v>
          </cell>
          <cell r="Y1473">
            <v>744315</v>
          </cell>
          <cell r="Z1473">
            <v>4660286</v>
          </cell>
          <cell r="AA1473">
            <v>5686645</v>
          </cell>
          <cell r="AB1473" t="str">
            <v>EMAF</v>
          </cell>
          <cell r="AC1473">
            <v>1101</v>
          </cell>
          <cell r="AD1473">
            <v>2</v>
          </cell>
          <cell r="AE1473">
            <v>491764</v>
          </cell>
        </row>
        <row r="1474">
          <cell r="A1474" t="str">
            <v>SML</v>
          </cell>
          <cell r="B1474">
            <v>8</v>
          </cell>
          <cell r="C1474" t="str">
            <v>DMNT</v>
          </cell>
          <cell r="D1474">
            <v>85</v>
          </cell>
          <cell r="E1474">
            <v>1</v>
          </cell>
          <cell r="F1474" t="str">
            <v xml:space="preserve">B </v>
          </cell>
          <cell r="G1474">
            <v>13</v>
          </cell>
          <cell r="H1474">
            <v>1327</v>
          </cell>
          <cell r="I1474">
            <v>153417</v>
          </cell>
          <cell r="J1474">
            <v>0</v>
          </cell>
          <cell r="K1474">
            <v>0</v>
          </cell>
          <cell r="L1474">
            <v>0</v>
          </cell>
          <cell r="M1474">
            <v>0</v>
          </cell>
          <cell r="N1474">
            <v>0</v>
          </cell>
          <cell r="O1474">
            <v>1917199</v>
          </cell>
          <cell r="P1474">
            <v>0</v>
          </cell>
          <cell r="Q1474">
            <v>0</v>
          </cell>
          <cell r="R1474">
            <v>19816</v>
          </cell>
          <cell r="S1474">
            <v>0</v>
          </cell>
          <cell r="T1474">
            <v>45389</v>
          </cell>
          <cell r="U1474">
            <v>325956</v>
          </cell>
          <cell r="V1474">
            <v>0</v>
          </cell>
          <cell r="W1474">
            <v>0</v>
          </cell>
          <cell r="X1474">
            <v>0</v>
          </cell>
          <cell r="Y1474">
            <v>315721</v>
          </cell>
          <cell r="Z1474">
            <v>1917199</v>
          </cell>
          <cell r="AA1474">
            <v>2298125</v>
          </cell>
          <cell r="AB1474" t="str">
            <v>EMAF</v>
          </cell>
          <cell r="AC1474">
            <v>1101</v>
          </cell>
          <cell r="AD1474">
            <v>2</v>
          </cell>
          <cell r="AE1474">
            <v>153417</v>
          </cell>
        </row>
        <row r="1475">
          <cell r="A1475" t="str">
            <v>SML</v>
          </cell>
          <cell r="B1475">
            <v>8</v>
          </cell>
          <cell r="C1475" t="str">
            <v>DMNT</v>
          </cell>
          <cell r="D1475">
            <v>85</v>
          </cell>
          <cell r="E1475">
            <v>1</v>
          </cell>
          <cell r="F1475" t="str">
            <v xml:space="preserve">B </v>
          </cell>
          <cell r="G1475">
            <v>14</v>
          </cell>
          <cell r="H1475">
            <v>166</v>
          </cell>
          <cell r="I1475">
            <v>24734</v>
          </cell>
          <cell r="J1475">
            <v>0</v>
          </cell>
          <cell r="K1475">
            <v>0</v>
          </cell>
          <cell r="L1475">
            <v>0</v>
          </cell>
          <cell r="M1475">
            <v>0</v>
          </cell>
          <cell r="N1475">
            <v>0</v>
          </cell>
          <cell r="O1475">
            <v>313816</v>
          </cell>
          <cell r="P1475">
            <v>0</v>
          </cell>
          <cell r="Q1475">
            <v>0</v>
          </cell>
          <cell r="R1475">
            <v>3232</v>
          </cell>
          <cell r="S1475">
            <v>0</v>
          </cell>
          <cell r="T1475">
            <v>13663</v>
          </cell>
          <cell r="U1475">
            <v>53360</v>
          </cell>
          <cell r="V1475">
            <v>0</v>
          </cell>
          <cell r="W1475">
            <v>0</v>
          </cell>
          <cell r="X1475">
            <v>0</v>
          </cell>
          <cell r="Y1475">
            <v>40404</v>
          </cell>
          <cell r="Z1475">
            <v>313816</v>
          </cell>
          <cell r="AA1475">
            <v>371115</v>
          </cell>
          <cell r="AB1475" t="str">
            <v>EMAF</v>
          </cell>
          <cell r="AC1475">
            <v>1101</v>
          </cell>
          <cell r="AD1475">
            <v>2</v>
          </cell>
          <cell r="AE1475">
            <v>24734</v>
          </cell>
        </row>
        <row r="1476">
          <cell r="A1476" t="str">
            <v>SML</v>
          </cell>
          <cell r="B1476">
            <v>8</v>
          </cell>
          <cell r="C1476" t="str">
            <v>DMNT</v>
          </cell>
          <cell r="D1476">
            <v>85</v>
          </cell>
          <cell r="E1476">
            <v>1</v>
          </cell>
          <cell r="F1476" t="str">
            <v xml:space="preserve">B </v>
          </cell>
          <cell r="G1476">
            <v>15</v>
          </cell>
          <cell r="H1476">
            <v>219</v>
          </cell>
          <cell r="I1476">
            <v>28403</v>
          </cell>
          <cell r="J1476">
            <v>0</v>
          </cell>
          <cell r="K1476">
            <v>0</v>
          </cell>
          <cell r="L1476">
            <v>0</v>
          </cell>
          <cell r="M1476">
            <v>0</v>
          </cell>
          <cell r="N1476">
            <v>0</v>
          </cell>
          <cell r="O1476">
            <v>321059</v>
          </cell>
          <cell r="P1476">
            <v>0</v>
          </cell>
          <cell r="Q1476">
            <v>0</v>
          </cell>
          <cell r="R1476">
            <v>9426</v>
          </cell>
          <cell r="S1476">
            <v>0</v>
          </cell>
          <cell r="T1476">
            <v>7724</v>
          </cell>
          <cell r="U1476">
            <v>32290</v>
          </cell>
          <cell r="V1476">
            <v>0</v>
          </cell>
          <cell r="W1476">
            <v>0</v>
          </cell>
          <cell r="X1476">
            <v>0</v>
          </cell>
          <cell r="Y1476">
            <v>51800</v>
          </cell>
          <cell r="Z1476">
            <v>321059</v>
          </cell>
          <cell r="AA1476">
            <v>390009</v>
          </cell>
          <cell r="AB1476" t="str">
            <v>EMAF</v>
          </cell>
          <cell r="AC1476">
            <v>1101</v>
          </cell>
          <cell r="AD1476">
            <v>2</v>
          </cell>
          <cell r="AE1476">
            <v>28403</v>
          </cell>
        </row>
        <row r="1477">
          <cell r="A1477" t="str">
            <v>SML</v>
          </cell>
          <cell r="B1477">
            <v>8</v>
          </cell>
          <cell r="C1477" t="str">
            <v>DMNT</v>
          </cell>
          <cell r="D1477">
            <v>85</v>
          </cell>
          <cell r="E1477">
            <v>2</v>
          </cell>
          <cell r="F1477" t="str">
            <v>A4</v>
          </cell>
          <cell r="G1477">
            <v>20</v>
          </cell>
          <cell r="H1477">
            <v>6</v>
          </cell>
          <cell r="I1477">
            <v>74155</v>
          </cell>
          <cell r="J1477">
            <v>0</v>
          </cell>
          <cell r="K1477">
            <v>0</v>
          </cell>
          <cell r="L1477">
            <v>404</v>
          </cell>
          <cell r="M1477">
            <v>0</v>
          </cell>
          <cell r="N1477">
            <v>0</v>
          </cell>
          <cell r="O1477">
            <v>850907</v>
          </cell>
          <cell r="P1477">
            <v>316197</v>
          </cell>
          <cell r="Q1477">
            <v>-6357</v>
          </cell>
          <cell r="R1477">
            <v>10427</v>
          </cell>
          <cell r="S1477">
            <v>0</v>
          </cell>
          <cell r="T1477">
            <v>0</v>
          </cell>
          <cell r="U1477">
            <v>289405</v>
          </cell>
          <cell r="V1477">
            <v>0</v>
          </cell>
          <cell r="W1477">
            <v>-3130</v>
          </cell>
          <cell r="X1477">
            <v>0</v>
          </cell>
          <cell r="Y1477">
            <v>3114</v>
          </cell>
          <cell r="Z1477">
            <v>1157617</v>
          </cell>
          <cell r="AA1477">
            <v>1171158</v>
          </cell>
          <cell r="AB1477" t="str">
            <v>EMAF</v>
          </cell>
          <cell r="AC1477">
            <v>1101</v>
          </cell>
          <cell r="AD1477">
            <v>2</v>
          </cell>
          <cell r="AE1477">
            <v>74155</v>
          </cell>
        </row>
        <row r="1478">
          <cell r="A1478" t="str">
            <v>SML</v>
          </cell>
          <cell r="B1478">
            <v>8</v>
          </cell>
          <cell r="C1478" t="str">
            <v>DMNT</v>
          </cell>
          <cell r="D1478">
            <v>85</v>
          </cell>
          <cell r="E1478">
            <v>2</v>
          </cell>
          <cell r="F1478" t="str">
            <v xml:space="preserve">B </v>
          </cell>
          <cell r="G1478">
            <v>0</v>
          </cell>
          <cell r="H1478">
            <v>149</v>
          </cell>
          <cell r="I1478">
            <v>143326</v>
          </cell>
          <cell r="J1478">
            <v>0</v>
          </cell>
          <cell r="K1478">
            <v>0</v>
          </cell>
          <cell r="L1478">
            <v>0</v>
          </cell>
          <cell r="M1478">
            <v>0</v>
          </cell>
          <cell r="N1478">
            <v>0</v>
          </cell>
          <cell r="O1478">
            <v>2985623</v>
          </cell>
          <cell r="P1478">
            <v>0</v>
          </cell>
          <cell r="Q1478">
            <v>0</v>
          </cell>
          <cell r="R1478">
            <v>62489</v>
          </cell>
          <cell r="S1478">
            <v>0</v>
          </cell>
          <cell r="T1478">
            <v>472527</v>
          </cell>
          <cell r="U1478">
            <v>742200</v>
          </cell>
          <cell r="V1478">
            <v>0</v>
          </cell>
          <cell r="W1478">
            <v>0</v>
          </cell>
          <cell r="X1478">
            <v>0</v>
          </cell>
          <cell r="Y1478">
            <v>60723</v>
          </cell>
          <cell r="Z1478">
            <v>2985623</v>
          </cell>
          <cell r="AA1478">
            <v>3581362</v>
          </cell>
          <cell r="AB1478" t="str">
            <v>EMAF</v>
          </cell>
          <cell r="AC1478">
            <v>1101</v>
          </cell>
          <cell r="AD1478">
            <v>2</v>
          </cell>
          <cell r="AE1478">
            <v>141720</v>
          </cell>
        </row>
        <row r="1479">
          <cell r="A1479" t="str">
            <v>SML</v>
          </cell>
          <cell r="B1479">
            <v>8</v>
          </cell>
          <cell r="C1479" t="str">
            <v>DMNT</v>
          </cell>
          <cell r="D1479">
            <v>85</v>
          </cell>
          <cell r="E1479">
            <v>3</v>
          </cell>
          <cell r="F1479" t="str">
            <v>A4</v>
          </cell>
          <cell r="G1479">
            <v>20</v>
          </cell>
          <cell r="H1479">
            <v>17</v>
          </cell>
          <cell r="I1479">
            <v>328998</v>
          </cell>
          <cell r="J1479">
            <v>0</v>
          </cell>
          <cell r="K1479">
            <v>0</v>
          </cell>
          <cell r="L1479">
            <v>1051</v>
          </cell>
          <cell r="M1479">
            <v>0</v>
          </cell>
          <cell r="N1479">
            <v>0</v>
          </cell>
          <cell r="O1479">
            <v>3775140</v>
          </cell>
          <cell r="P1479">
            <v>822583</v>
          </cell>
          <cell r="Q1479">
            <v>111706</v>
          </cell>
          <cell r="R1479">
            <v>16426</v>
          </cell>
          <cell r="S1479">
            <v>0</v>
          </cell>
          <cell r="T1479">
            <v>0</v>
          </cell>
          <cell r="U1479">
            <v>1184404</v>
          </cell>
          <cell r="V1479">
            <v>0</v>
          </cell>
          <cell r="W1479">
            <v>28176</v>
          </cell>
          <cell r="X1479">
            <v>0</v>
          </cell>
          <cell r="Y1479">
            <v>8823</v>
          </cell>
          <cell r="Z1479">
            <v>4737605</v>
          </cell>
          <cell r="AA1479">
            <v>4762854</v>
          </cell>
          <cell r="AB1479" t="str">
            <v>EMAF</v>
          </cell>
          <cell r="AC1479">
            <v>1101</v>
          </cell>
          <cell r="AD1479">
            <v>2</v>
          </cell>
          <cell r="AE1479">
            <v>328998</v>
          </cell>
        </row>
        <row r="1480">
          <cell r="A1480" t="str">
            <v>SML</v>
          </cell>
          <cell r="B1480">
            <v>8</v>
          </cell>
          <cell r="C1480" t="str">
            <v>DMNT</v>
          </cell>
          <cell r="D1480">
            <v>85</v>
          </cell>
          <cell r="E1480">
            <v>3</v>
          </cell>
          <cell r="F1480" t="str">
            <v xml:space="preserve">B </v>
          </cell>
          <cell r="G1480">
            <v>0</v>
          </cell>
          <cell r="H1480">
            <v>2204</v>
          </cell>
          <cell r="I1480">
            <v>586642</v>
          </cell>
          <cell r="J1480">
            <v>0</v>
          </cell>
          <cell r="K1480">
            <v>0</v>
          </cell>
          <cell r="L1480">
            <v>0</v>
          </cell>
          <cell r="M1480">
            <v>0</v>
          </cell>
          <cell r="N1480">
            <v>0</v>
          </cell>
          <cell r="O1480">
            <v>12217540</v>
          </cell>
          <cell r="P1480">
            <v>0</v>
          </cell>
          <cell r="Q1480">
            <v>0</v>
          </cell>
          <cell r="R1480">
            <v>169089</v>
          </cell>
          <cell r="S1480">
            <v>0</v>
          </cell>
          <cell r="T1480">
            <v>1419912</v>
          </cell>
          <cell r="U1480">
            <v>3032237</v>
          </cell>
          <cell r="V1480">
            <v>0</v>
          </cell>
          <cell r="W1480">
            <v>0</v>
          </cell>
          <cell r="X1480">
            <v>0</v>
          </cell>
          <cell r="Y1480">
            <v>1016721</v>
          </cell>
          <cell r="Z1480">
            <v>12217540</v>
          </cell>
          <cell r="AA1480">
            <v>14823262</v>
          </cell>
          <cell r="AB1480" t="str">
            <v>EMAF</v>
          </cell>
          <cell r="AC1480">
            <v>1101</v>
          </cell>
          <cell r="AD1480">
            <v>2</v>
          </cell>
          <cell r="AE1480">
            <v>571092</v>
          </cell>
        </row>
        <row r="1481">
          <cell r="A1481" t="str">
            <v>SML</v>
          </cell>
          <cell r="B1481">
            <v>8</v>
          </cell>
          <cell r="C1481" t="str">
            <v>DMNT</v>
          </cell>
          <cell r="D1481">
            <v>85</v>
          </cell>
          <cell r="E1481">
            <v>5</v>
          </cell>
          <cell r="F1481" t="str">
            <v>A4</v>
          </cell>
          <cell r="G1481">
            <v>20</v>
          </cell>
          <cell r="H1481">
            <v>3</v>
          </cell>
          <cell r="I1481">
            <v>29561</v>
          </cell>
          <cell r="J1481">
            <v>0</v>
          </cell>
          <cell r="K1481">
            <v>0</v>
          </cell>
          <cell r="L1481">
            <v>123</v>
          </cell>
          <cell r="M1481">
            <v>0</v>
          </cell>
          <cell r="N1481">
            <v>0</v>
          </cell>
          <cell r="O1481">
            <v>332263</v>
          </cell>
          <cell r="P1481">
            <v>94311</v>
          </cell>
          <cell r="Q1481">
            <v>1954</v>
          </cell>
          <cell r="R1481">
            <v>0</v>
          </cell>
          <cell r="S1481">
            <v>0</v>
          </cell>
          <cell r="T1481">
            <v>0</v>
          </cell>
          <cell r="U1481">
            <v>99972</v>
          </cell>
          <cell r="V1481">
            <v>0</v>
          </cell>
          <cell r="W1481">
            <v>587</v>
          </cell>
          <cell r="X1481">
            <v>0</v>
          </cell>
          <cell r="Y1481">
            <v>0</v>
          </cell>
          <cell r="Z1481">
            <v>429115</v>
          </cell>
          <cell r="AA1481">
            <v>429115</v>
          </cell>
          <cell r="AB1481" t="str">
            <v>EMAF</v>
          </cell>
          <cell r="AC1481">
            <v>1101</v>
          </cell>
          <cell r="AD1481">
            <v>2</v>
          </cell>
          <cell r="AE1481">
            <v>29561</v>
          </cell>
        </row>
        <row r="1482">
          <cell r="A1482" t="str">
            <v>SML</v>
          </cell>
          <cell r="B1482">
            <v>8</v>
          </cell>
          <cell r="C1482" t="str">
            <v>DMNT</v>
          </cell>
          <cell r="D1482">
            <v>85</v>
          </cell>
          <cell r="E1482">
            <v>5</v>
          </cell>
          <cell r="F1482" t="str">
            <v xml:space="preserve">B </v>
          </cell>
          <cell r="G1482">
            <v>0</v>
          </cell>
          <cell r="H1482">
            <v>80</v>
          </cell>
          <cell r="I1482">
            <v>89937</v>
          </cell>
          <cell r="J1482">
            <v>0</v>
          </cell>
          <cell r="K1482">
            <v>0</v>
          </cell>
          <cell r="L1482">
            <v>0</v>
          </cell>
          <cell r="M1482">
            <v>0</v>
          </cell>
          <cell r="N1482">
            <v>0</v>
          </cell>
          <cell r="O1482">
            <v>1671373</v>
          </cell>
          <cell r="P1482">
            <v>0</v>
          </cell>
          <cell r="Q1482">
            <v>0</v>
          </cell>
          <cell r="R1482">
            <v>2470</v>
          </cell>
          <cell r="S1482">
            <v>0</v>
          </cell>
          <cell r="T1482">
            <v>0</v>
          </cell>
          <cell r="U1482">
            <v>267099</v>
          </cell>
          <cell r="V1482">
            <v>0</v>
          </cell>
          <cell r="W1482">
            <v>0</v>
          </cell>
          <cell r="X1482">
            <v>0</v>
          </cell>
          <cell r="Y1482">
            <v>0</v>
          </cell>
          <cell r="Z1482">
            <v>1671373</v>
          </cell>
          <cell r="AA1482">
            <v>1673843</v>
          </cell>
          <cell r="AB1482" t="str">
            <v>EMAF</v>
          </cell>
          <cell r="AC1482">
            <v>1101</v>
          </cell>
          <cell r="AD1482">
            <v>2</v>
          </cell>
          <cell r="AE1482">
            <v>89876</v>
          </cell>
        </row>
        <row r="1483">
          <cell r="A1483" t="str">
            <v>SML</v>
          </cell>
          <cell r="B1483">
            <v>8</v>
          </cell>
          <cell r="C1483" t="str">
            <v>DMNT</v>
          </cell>
          <cell r="D1483">
            <v>85</v>
          </cell>
          <cell r="E1483">
            <v>7</v>
          </cell>
          <cell r="F1483" t="str">
            <v>A4</v>
          </cell>
          <cell r="G1483">
            <v>22</v>
          </cell>
          <cell r="H1483">
            <v>2</v>
          </cell>
          <cell r="I1483">
            <v>387531</v>
          </cell>
          <cell r="J1483">
            <v>31919</v>
          </cell>
          <cell r="K1483">
            <v>355612</v>
          </cell>
          <cell r="L1483">
            <v>1589</v>
          </cell>
          <cell r="M1483">
            <v>802</v>
          </cell>
          <cell r="N1483">
            <v>787</v>
          </cell>
          <cell r="O1483">
            <v>2320072</v>
          </cell>
          <cell r="P1483">
            <v>1855627</v>
          </cell>
          <cell r="Q1483">
            <v>40424</v>
          </cell>
          <cell r="R1483">
            <v>0</v>
          </cell>
          <cell r="S1483">
            <v>0</v>
          </cell>
          <cell r="T1483">
            <v>0</v>
          </cell>
          <cell r="U1483">
            <v>1060191</v>
          </cell>
          <cell r="V1483">
            <v>0</v>
          </cell>
          <cell r="W1483">
            <v>24640</v>
          </cell>
          <cell r="X1483">
            <v>0</v>
          </cell>
          <cell r="Y1483">
            <v>0</v>
          </cell>
          <cell r="Z1483">
            <v>4240763</v>
          </cell>
          <cell r="AA1483">
            <v>4240763</v>
          </cell>
          <cell r="AB1483" t="str">
            <v>EMAF</v>
          </cell>
          <cell r="AC1483">
            <v>1101</v>
          </cell>
          <cell r="AD1483">
            <v>2</v>
          </cell>
          <cell r="AE1483">
            <v>387531</v>
          </cell>
        </row>
        <row r="1484">
          <cell r="A1484" t="str">
            <v>SML</v>
          </cell>
          <cell r="B1484">
            <v>8</v>
          </cell>
          <cell r="C1484" t="str">
            <v>DMNT</v>
          </cell>
          <cell r="D1484">
            <v>85</v>
          </cell>
          <cell r="E1484">
            <v>7</v>
          </cell>
          <cell r="F1484" t="str">
            <v>A4</v>
          </cell>
          <cell r="G1484">
            <v>20</v>
          </cell>
          <cell r="H1484">
            <v>7</v>
          </cell>
          <cell r="I1484">
            <v>104964</v>
          </cell>
          <cell r="J1484">
            <v>0</v>
          </cell>
          <cell r="K1484">
            <v>0</v>
          </cell>
          <cell r="L1484">
            <v>182</v>
          </cell>
          <cell r="M1484">
            <v>0</v>
          </cell>
          <cell r="N1484">
            <v>0</v>
          </cell>
          <cell r="O1484">
            <v>1023749</v>
          </cell>
          <cell r="P1484">
            <v>120848</v>
          </cell>
          <cell r="Q1484">
            <v>20531</v>
          </cell>
          <cell r="R1484">
            <v>0</v>
          </cell>
          <cell r="S1484">
            <v>0</v>
          </cell>
          <cell r="T1484">
            <v>0</v>
          </cell>
          <cell r="U1484">
            <v>292279</v>
          </cell>
          <cell r="V1484">
            <v>0</v>
          </cell>
          <cell r="W1484">
            <v>3984</v>
          </cell>
          <cell r="X1484">
            <v>0</v>
          </cell>
          <cell r="Y1484">
            <v>0</v>
          </cell>
          <cell r="Z1484">
            <v>1169112</v>
          </cell>
          <cell r="AA1484">
            <v>1169112</v>
          </cell>
          <cell r="AB1484" t="str">
            <v>EMAF</v>
          </cell>
          <cell r="AC1484">
            <v>1101</v>
          </cell>
          <cell r="AD1484">
            <v>2</v>
          </cell>
          <cell r="AE1484">
            <v>104964</v>
          </cell>
        </row>
        <row r="1485">
          <cell r="A1485" t="str">
            <v>SML</v>
          </cell>
          <cell r="B1485">
            <v>8</v>
          </cell>
          <cell r="C1485" t="str">
            <v>DMNT</v>
          </cell>
          <cell r="D1485">
            <v>85</v>
          </cell>
          <cell r="E1485">
            <v>7</v>
          </cell>
          <cell r="F1485" t="str">
            <v xml:space="preserve">B </v>
          </cell>
          <cell r="G1485">
            <v>0</v>
          </cell>
          <cell r="H1485">
            <v>14</v>
          </cell>
          <cell r="I1485">
            <v>183348</v>
          </cell>
          <cell r="J1485">
            <v>0</v>
          </cell>
          <cell r="K1485">
            <v>0</v>
          </cell>
          <cell r="L1485">
            <v>0</v>
          </cell>
          <cell r="M1485">
            <v>0</v>
          </cell>
          <cell r="N1485">
            <v>0</v>
          </cell>
          <cell r="O1485">
            <v>3244281</v>
          </cell>
          <cell r="P1485">
            <v>0</v>
          </cell>
          <cell r="Q1485">
            <v>0</v>
          </cell>
          <cell r="R1485">
            <v>0</v>
          </cell>
          <cell r="S1485">
            <v>0</v>
          </cell>
          <cell r="T1485">
            <v>0</v>
          </cell>
          <cell r="U1485">
            <v>811069</v>
          </cell>
          <cell r="V1485">
            <v>0</v>
          </cell>
          <cell r="W1485">
            <v>0</v>
          </cell>
          <cell r="X1485">
            <v>0</v>
          </cell>
          <cell r="Y1485">
            <v>0</v>
          </cell>
          <cell r="Z1485">
            <v>3244281</v>
          </cell>
          <cell r="AA1485">
            <v>3244281</v>
          </cell>
          <cell r="AB1485" t="str">
            <v>EMAF</v>
          </cell>
          <cell r="AC1485">
            <v>1101</v>
          </cell>
          <cell r="AD1485">
            <v>2</v>
          </cell>
          <cell r="AE1485">
            <v>183053</v>
          </cell>
        </row>
        <row r="1486">
          <cell r="A1486" t="str">
            <v>SML</v>
          </cell>
          <cell r="B1486">
            <v>8</v>
          </cell>
          <cell r="C1486" t="str">
            <v>DMNT</v>
          </cell>
          <cell r="D1486">
            <v>85</v>
          </cell>
          <cell r="E1486">
            <v>8</v>
          </cell>
          <cell r="F1486" t="str">
            <v xml:space="preserve">B </v>
          </cell>
          <cell r="G1486">
            <v>0</v>
          </cell>
          <cell r="H1486">
            <v>1</v>
          </cell>
          <cell r="I1486">
            <v>3443</v>
          </cell>
          <cell r="J1486">
            <v>0</v>
          </cell>
          <cell r="K1486">
            <v>0</v>
          </cell>
          <cell r="L1486">
            <v>0</v>
          </cell>
          <cell r="M1486">
            <v>0</v>
          </cell>
          <cell r="N1486">
            <v>0</v>
          </cell>
          <cell r="O1486">
            <v>71679</v>
          </cell>
          <cell r="P1486">
            <v>0</v>
          </cell>
          <cell r="Q1486">
            <v>0</v>
          </cell>
          <cell r="R1486">
            <v>0</v>
          </cell>
          <cell r="S1486">
            <v>0</v>
          </cell>
          <cell r="T1486">
            <v>0</v>
          </cell>
          <cell r="U1486">
            <v>17920</v>
          </cell>
          <cell r="V1486">
            <v>0</v>
          </cell>
          <cell r="W1486">
            <v>0</v>
          </cell>
          <cell r="X1486">
            <v>0</v>
          </cell>
          <cell r="Y1486">
            <v>0</v>
          </cell>
          <cell r="Z1486">
            <v>71679</v>
          </cell>
          <cell r="AA1486">
            <v>71679</v>
          </cell>
          <cell r="AB1486" t="str">
            <v>EMAF</v>
          </cell>
          <cell r="AC1486">
            <v>1101</v>
          </cell>
          <cell r="AD1486">
            <v>2</v>
          </cell>
          <cell r="AE1486">
            <v>3443</v>
          </cell>
        </row>
        <row r="1487">
          <cell r="A1487" t="str">
            <v>SML</v>
          </cell>
          <cell r="B1487">
            <v>9</v>
          </cell>
          <cell r="C1487" t="str">
            <v>DMSU</v>
          </cell>
          <cell r="D1487">
            <v>91</v>
          </cell>
          <cell r="E1487">
            <v>1</v>
          </cell>
          <cell r="F1487" t="str">
            <v xml:space="preserve">B </v>
          </cell>
          <cell r="G1487">
            <v>1</v>
          </cell>
          <cell r="H1487">
            <v>4964</v>
          </cell>
          <cell r="I1487">
            <v>128166</v>
          </cell>
          <cell r="J1487">
            <v>0</v>
          </cell>
          <cell r="K1487">
            <v>0</v>
          </cell>
          <cell r="L1487">
            <v>0</v>
          </cell>
          <cell r="M1487">
            <v>0</v>
          </cell>
          <cell r="N1487">
            <v>0</v>
          </cell>
          <cell r="O1487">
            <v>2101083</v>
          </cell>
          <cell r="P1487">
            <v>0</v>
          </cell>
          <cell r="Q1487">
            <v>0</v>
          </cell>
          <cell r="R1487">
            <v>69274</v>
          </cell>
          <cell r="S1487">
            <v>0</v>
          </cell>
          <cell r="T1487">
            <v>2453979</v>
          </cell>
          <cell r="U1487">
            <v>990</v>
          </cell>
          <cell r="V1487">
            <v>0</v>
          </cell>
          <cell r="W1487">
            <v>0</v>
          </cell>
          <cell r="X1487">
            <v>0</v>
          </cell>
          <cell r="Y1487">
            <v>231</v>
          </cell>
          <cell r="Z1487">
            <v>2101083</v>
          </cell>
          <cell r="AA1487">
            <v>4624567</v>
          </cell>
          <cell r="AB1487" t="str">
            <v>EMPZ</v>
          </cell>
          <cell r="AC1487">
            <v>1101</v>
          </cell>
          <cell r="AD1487">
            <v>2</v>
          </cell>
          <cell r="AE1487">
            <v>82511</v>
          </cell>
        </row>
        <row r="1488">
          <cell r="A1488" t="str">
            <v>SML</v>
          </cell>
          <cell r="B1488">
            <v>9</v>
          </cell>
          <cell r="C1488" t="str">
            <v>DMSU</v>
          </cell>
          <cell r="D1488">
            <v>91</v>
          </cell>
          <cell r="E1488">
            <v>1</v>
          </cell>
          <cell r="F1488" t="str">
            <v xml:space="preserve">B </v>
          </cell>
          <cell r="G1488">
            <v>2</v>
          </cell>
          <cell r="H1488">
            <v>1828</v>
          </cell>
          <cell r="I1488">
            <v>74507</v>
          </cell>
          <cell r="J1488">
            <v>0</v>
          </cell>
          <cell r="K1488">
            <v>0</v>
          </cell>
          <cell r="L1488">
            <v>0</v>
          </cell>
          <cell r="M1488">
            <v>0</v>
          </cell>
          <cell r="N1488">
            <v>0</v>
          </cell>
          <cell r="O1488">
            <v>1444478</v>
          </cell>
          <cell r="P1488">
            <v>0</v>
          </cell>
          <cell r="Q1488">
            <v>0</v>
          </cell>
          <cell r="R1488">
            <v>15218</v>
          </cell>
          <cell r="S1488">
            <v>0</v>
          </cell>
          <cell r="T1488">
            <v>289837</v>
          </cell>
          <cell r="U1488">
            <v>245500</v>
          </cell>
          <cell r="V1488">
            <v>0</v>
          </cell>
          <cell r="W1488">
            <v>0</v>
          </cell>
          <cell r="X1488">
            <v>0</v>
          </cell>
          <cell r="Y1488">
            <v>135674</v>
          </cell>
          <cell r="Z1488">
            <v>1444478</v>
          </cell>
          <cell r="AA1488">
            <v>1885207</v>
          </cell>
          <cell r="AB1488" t="str">
            <v>EMPZ</v>
          </cell>
          <cell r="AC1488">
            <v>1101</v>
          </cell>
          <cell r="AD1488">
            <v>2</v>
          </cell>
          <cell r="AE1488">
            <v>74498</v>
          </cell>
        </row>
        <row r="1489">
          <cell r="A1489" t="str">
            <v>SML</v>
          </cell>
          <cell r="B1489">
            <v>9</v>
          </cell>
          <cell r="C1489" t="str">
            <v>DMSU</v>
          </cell>
          <cell r="D1489">
            <v>91</v>
          </cell>
          <cell r="E1489">
            <v>1</v>
          </cell>
          <cell r="F1489" t="str">
            <v xml:space="preserve">B </v>
          </cell>
          <cell r="G1489">
            <v>3</v>
          </cell>
          <cell r="H1489">
            <v>8058</v>
          </cell>
          <cell r="I1489">
            <v>634842</v>
          </cell>
          <cell r="J1489">
            <v>0</v>
          </cell>
          <cell r="K1489">
            <v>0</v>
          </cell>
          <cell r="L1489">
            <v>0</v>
          </cell>
          <cell r="M1489">
            <v>0</v>
          </cell>
          <cell r="N1489">
            <v>0</v>
          </cell>
          <cell r="O1489">
            <v>12305957</v>
          </cell>
          <cell r="P1489">
            <v>0</v>
          </cell>
          <cell r="Q1489">
            <v>0</v>
          </cell>
          <cell r="R1489">
            <v>163558</v>
          </cell>
          <cell r="S1489">
            <v>0</v>
          </cell>
          <cell r="T1489">
            <v>1013507</v>
          </cell>
          <cell r="U1489">
            <v>2091991</v>
          </cell>
          <cell r="V1489">
            <v>0</v>
          </cell>
          <cell r="W1489">
            <v>0</v>
          </cell>
          <cell r="X1489">
            <v>0</v>
          </cell>
          <cell r="Y1489">
            <v>596012</v>
          </cell>
          <cell r="Z1489">
            <v>12305957</v>
          </cell>
          <cell r="AA1489">
            <v>14079034</v>
          </cell>
          <cell r="AB1489" t="str">
            <v>EMPZ</v>
          </cell>
          <cell r="AC1489">
            <v>1101</v>
          </cell>
          <cell r="AD1489">
            <v>2</v>
          </cell>
          <cell r="AE1489">
            <v>629631</v>
          </cell>
        </row>
        <row r="1490">
          <cell r="A1490" t="str">
            <v>SML</v>
          </cell>
          <cell r="B1490">
            <v>9</v>
          </cell>
          <cell r="C1490" t="str">
            <v>DMSU</v>
          </cell>
          <cell r="D1490">
            <v>91</v>
          </cell>
          <cell r="E1490">
            <v>1</v>
          </cell>
          <cell r="F1490" t="str">
            <v xml:space="preserve">B </v>
          </cell>
          <cell r="G1490">
            <v>4</v>
          </cell>
          <cell r="H1490">
            <v>6214</v>
          </cell>
          <cell r="I1490">
            <v>766434</v>
          </cell>
          <cell r="J1490">
            <v>0</v>
          </cell>
          <cell r="K1490">
            <v>0</v>
          </cell>
          <cell r="L1490">
            <v>0</v>
          </cell>
          <cell r="M1490">
            <v>0</v>
          </cell>
          <cell r="N1490">
            <v>0</v>
          </cell>
          <cell r="O1490">
            <v>14859521</v>
          </cell>
          <cell r="P1490">
            <v>0</v>
          </cell>
          <cell r="Q1490">
            <v>0</v>
          </cell>
          <cell r="R1490">
            <v>196211</v>
          </cell>
          <cell r="S1490">
            <v>0</v>
          </cell>
          <cell r="T1490">
            <v>970999</v>
          </cell>
          <cell r="U1490">
            <v>2526145</v>
          </cell>
          <cell r="V1490">
            <v>0</v>
          </cell>
          <cell r="W1490">
            <v>0</v>
          </cell>
          <cell r="X1490">
            <v>0</v>
          </cell>
          <cell r="Y1490">
            <v>931559</v>
          </cell>
          <cell r="Z1490">
            <v>14859521</v>
          </cell>
          <cell r="AA1490">
            <v>16958290</v>
          </cell>
          <cell r="AB1490" t="str">
            <v>EMPZ</v>
          </cell>
          <cell r="AC1490">
            <v>1101</v>
          </cell>
          <cell r="AD1490">
            <v>2</v>
          </cell>
          <cell r="AE1490">
            <v>766434</v>
          </cell>
        </row>
        <row r="1491">
          <cell r="A1491" t="str">
            <v>SML</v>
          </cell>
          <cell r="B1491">
            <v>9</v>
          </cell>
          <cell r="C1491" t="str">
            <v>DMSU</v>
          </cell>
          <cell r="D1491">
            <v>91</v>
          </cell>
          <cell r="E1491">
            <v>1</v>
          </cell>
          <cell r="F1491" t="str">
            <v xml:space="preserve">B </v>
          </cell>
          <cell r="G1491">
            <v>5</v>
          </cell>
          <cell r="H1491">
            <v>2991</v>
          </cell>
          <cell r="I1491">
            <v>511292</v>
          </cell>
          <cell r="J1491">
            <v>0</v>
          </cell>
          <cell r="K1491">
            <v>0</v>
          </cell>
          <cell r="L1491">
            <v>0</v>
          </cell>
          <cell r="M1491">
            <v>0</v>
          </cell>
          <cell r="N1491">
            <v>0</v>
          </cell>
          <cell r="O1491">
            <v>9912873</v>
          </cell>
          <cell r="P1491">
            <v>0</v>
          </cell>
          <cell r="Q1491">
            <v>0</v>
          </cell>
          <cell r="R1491">
            <v>156237</v>
          </cell>
          <cell r="S1491">
            <v>0</v>
          </cell>
          <cell r="T1491">
            <v>578080</v>
          </cell>
          <cell r="U1491">
            <v>1685243</v>
          </cell>
          <cell r="V1491">
            <v>0</v>
          </cell>
          <cell r="W1491">
            <v>0</v>
          </cell>
          <cell r="X1491">
            <v>0</v>
          </cell>
          <cell r="Y1491">
            <v>437100</v>
          </cell>
          <cell r="Z1491">
            <v>9912873</v>
          </cell>
          <cell r="AA1491">
            <v>11084290</v>
          </cell>
          <cell r="AB1491" t="str">
            <v>EMPZ</v>
          </cell>
          <cell r="AC1491">
            <v>1101</v>
          </cell>
          <cell r="AD1491">
            <v>2</v>
          </cell>
          <cell r="AE1491">
            <v>511292</v>
          </cell>
        </row>
        <row r="1492">
          <cell r="A1492" t="str">
            <v>SML</v>
          </cell>
          <cell r="B1492">
            <v>9</v>
          </cell>
          <cell r="C1492" t="str">
            <v>DMSU</v>
          </cell>
          <cell r="D1492">
            <v>91</v>
          </cell>
          <cell r="E1492">
            <v>1</v>
          </cell>
          <cell r="F1492" t="str">
            <v xml:space="preserve">B </v>
          </cell>
          <cell r="G1492">
            <v>6</v>
          </cell>
          <cell r="H1492">
            <v>2127</v>
          </cell>
          <cell r="I1492">
            <v>506864</v>
          </cell>
          <cell r="J1492">
            <v>0</v>
          </cell>
          <cell r="K1492">
            <v>0</v>
          </cell>
          <cell r="L1492">
            <v>0</v>
          </cell>
          <cell r="M1492">
            <v>0</v>
          </cell>
          <cell r="N1492">
            <v>0</v>
          </cell>
          <cell r="O1492">
            <v>9824282</v>
          </cell>
          <cell r="P1492">
            <v>0</v>
          </cell>
          <cell r="Q1492">
            <v>0</v>
          </cell>
          <cell r="R1492">
            <v>111484</v>
          </cell>
          <cell r="S1492">
            <v>0</v>
          </cell>
          <cell r="T1492">
            <v>469585</v>
          </cell>
          <cell r="U1492">
            <v>1670661</v>
          </cell>
          <cell r="V1492">
            <v>0</v>
          </cell>
          <cell r="W1492">
            <v>0</v>
          </cell>
          <cell r="X1492">
            <v>0</v>
          </cell>
          <cell r="Y1492">
            <v>312273</v>
          </cell>
          <cell r="Z1492">
            <v>9824282</v>
          </cell>
          <cell r="AA1492">
            <v>10717624</v>
          </cell>
          <cell r="AB1492" t="str">
            <v>EMPZ</v>
          </cell>
          <cell r="AC1492">
            <v>1101</v>
          </cell>
          <cell r="AD1492">
            <v>2</v>
          </cell>
          <cell r="AE1492">
            <v>506864</v>
          </cell>
        </row>
        <row r="1493">
          <cell r="A1493" t="str">
            <v>SML</v>
          </cell>
          <cell r="B1493">
            <v>9</v>
          </cell>
          <cell r="C1493" t="str">
            <v>DMSU</v>
          </cell>
          <cell r="D1493">
            <v>91</v>
          </cell>
          <cell r="E1493">
            <v>1</v>
          </cell>
          <cell r="F1493" t="str">
            <v xml:space="preserve">B </v>
          </cell>
          <cell r="G1493">
            <v>7</v>
          </cell>
          <cell r="H1493">
            <v>716</v>
          </cell>
          <cell r="I1493">
            <v>231382</v>
          </cell>
          <cell r="J1493">
            <v>0</v>
          </cell>
          <cell r="K1493">
            <v>0</v>
          </cell>
          <cell r="L1493">
            <v>0</v>
          </cell>
          <cell r="M1493">
            <v>0</v>
          </cell>
          <cell r="N1493">
            <v>0</v>
          </cell>
          <cell r="O1493">
            <v>4653731</v>
          </cell>
          <cell r="P1493">
            <v>0</v>
          </cell>
          <cell r="Q1493">
            <v>0</v>
          </cell>
          <cell r="R1493">
            <v>52135</v>
          </cell>
          <cell r="S1493">
            <v>0</v>
          </cell>
          <cell r="T1493">
            <v>190843</v>
          </cell>
          <cell r="U1493">
            <v>931070</v>
          </cell>
          <cell r="V1493">
            <v>0</v>
          </cell>
          <cell r="W1493">
            <v>0</v>
          </cell>
          <cell r="X1493">
            <v>0</v>
          </cell>
          <cell r="Y1493">
            <v>193858</v>
          </cell>
          <cell r="Z1493">
            <v>4653731</v>
          </cell>
          <cell r="AA1493">
            <v>5090567</v>
          </cell>
          <cell r="AB1493" t="str">
            <v>EMPZ</v>
          </cell>
          <cell r="AC1493">
            <v>1101</v>
          </cell>
          <cell r="AD1493">
            <v>2</v>
          </cell>
          <cell r="AE1493">
            <v>231382</v>
          </cell>
        </row>
        <row r="1494">
          <cell r="A1494" t="str">
            <v>SML</v>
          </cell>
          <cell r="B1494">
            <v>9</v>
          </cell>
          <cell r="C1494" t="str">
            <v>DMSU</v>
          </cell>
          <cell r="D1494">
            <v>91</v>
          </cell>
          <cell r="E1494">
            <v>1</v>
          </cell>
          <cell r="F1494" t="str">
            <v xml:space="preserve">B </v>
          </cell>
          <cell r="G1494">
            <v>8</v>
          </cell>
          <cell r="H1494">
            <v>354</v>
          </cell>
          <cell r="I1494">
            <v>149560</v>
          </cell>
          <cell r="J1494">
            <v>0</v>
          </cell>
          <cell r="K1494">
            <v>0</v>
          </cell>
          <cell r="L1494">
            <v>0</v>
          </cell>
          <cell r="M1494">
            <v>0</v>
          </cell>
          <cell r="N1494">
            <v>0</v>
          </cell>
          <cell r="O1494">
            <v>3006435</v>
          </cell>
          <cell r="P1494">
            <v>0</v>
          </cell>
          <cell r="Q1494">
            <v>0</v>
          </cell>
          <cell r="R1494">
            <v>27818</v>
          </cell>
          <cell r="S1494">
            <v>0</v>
          </cell>
          <cell r="T1494">
            <v>111951</v>
          </cell>
          <cell r="U1494">
            <v>601407</v>
          </cell>
          <cell r="V1494">
            <v>0</v>
          </cell>
          <cell r="W1494">
            <v>0</v>
          </cell>
          <cell r="X1494">
            <v>0</v>
          </cell>
          <cell r="Y1494">
            <v>95172</v>
          </cell>
          <cell r="Z1494">
            <v>3006435</v>
          </cell>
          <cell r="AA1494">
            <v>3241376</v>
          </cell>
          <cell r="AB1494" t="str">
            <v>EMPZ</v>
          </cell>
          <cell r="AC1494">
            <v>1101</v>
          </cell>
          <cell r="AD1494">
            <v>2</v>
          </cell>
          <cell r="AE1494">
            <v>149560</v>
          </cell>
        </row>
        <row r="1495">
          <cell r="A1495" t="str">
            <v>SML</v>
          </cell>
          <cell r="B1495">
            <v>9</v>
          </cell>
          <cell r="C1495" t="str">
            <v>DMSU</v>
          </cell>
          <cell r="D1495">
            <v>91</v>
          </cell>
          <cell r="E1495">
            <v>1</v>
          </cell>
          <cell r="F1495" t="str">
            <v xml:space="preserve">B </v>
          </cell>
          <cell r="G1495">
            <v>9</v>
          </cell>
          <cell r="H1495">
            <v>492</v>
          </cell>
          <cell r="I1495">
            <v>301747</v>
          </cell>
          <cell r="J1495">
            <v>0</v>
          </cell>
          <cell r="K1495">
            <v>0</v>
          </cell>
          <cell r="L1495">
            <v>0</v>
          </cell>
          <cell r="M1495">
            <v>0</v>
          </cell>
          <cell r="N1495">
            <v>0</v>
          </cell>
          <cell r="O1495">
            <v>6480692</v>
          </cell>
          <cell r="P1495">
            <v>0</v>
          </cell>
          <cell r="Q1495">
            <v>0</v>
          </cell>
          <cell r="R1495">
            <v>50229</v>
          </cell>
          <cell r="S1495">
            <v>0</v>
          </cell>
          <cell r="T1495">
            <v>272157</v>
          </cell>
          <cell r="U1495">
            <v>1620403</v>
          </cell>
          <cell r="V1495">
            <v>0</v>
          </cell>
          <cell r="W1495">
            <v>0</v>
          </cell>
          <cell r="X1495">
            <v>0</v>
          </cell>
          <cell r="Y1495">
            <v>374625</v>
          </cell>
          <cell r="Z1495">
            <v>6480692</v>
          </cell>
          <cell r="AA1495">
            <v>7177703</v>
          </cell>
          <cell r="AB1495" t="str">
            <v>EMPZ</v>
          </cell>
          <cell r="AC1495">
            <v>1101</v>
          </cell>
          <cell r="AD1495">
            <v>2</v>
          </cell>
          <cell r="AE1495">
            <v>301098</v>
          </cell>
        </row>
        <row r="1496">
          <cell r="A1496" t="str">
            <v>SML</v>
          </cell>
          <cell r="B1496">
            <v>9</v>
          </cell>
          <cell r="C1496" t="str">
            <v>DMSU</v>
          </cell>
          <cell r="D1496">
            <v>91</v>
          </cell>
          <cell r="E1496">
            <v>1</v>
          </cell>
          <cell r="F1496" t="str">
            <v xml:space="preserve">B </v>
          </cell>
          <cell r="G1496">
            <v>10</v>
          </cell>
          <cell r="H1496">
            <v>144</v>
          </cell>
          <cell r="I1496">
            <v>188427</v>
          </cell>
          <cell r="J1496">
            <v>0</v>
          </cell>
          <cell r="K1496">
            <v>0</v>
          </cell>
          <cell r="L1496">
            <v>0</v>
          </cell>
          <cell r="M1496">
            <v>0</v>
          </cell>
          <cell r="N1496">
            <v>0</v>
          </cell>
          <cell r="O1496">
            <v>4028463</v>
          </cell>
          <cell r="P1496">
            <v>0</v>
          </cell>
          <cell r="Q1496">
            <v>0</v>
          </cell>
          <cell r="R1496">
            <v>34866</v>
          </cell>
          <cell r="S1496">
            <v>0</v>
          </cell>
          <cell r="T1496">
            <v>311034</v>
          </cell>
          <cell r="U1496">
            <v>1007180</v>
          </cell>
          <cell r="V1496">
            <v>0</v>
          </cell>
          <cell r="W1496">
            <v>0</v>
          </cell>
          <cell r="X1496">
            <v>0</v>
          </cell>
          <cell r="Y1496">
            <v>212843</v>
          </cell>
          <cell r="Z1496">
            <v>4028463</v>
          </cell>
          <cell r="AA1496">
            <v>4587206</v>
          </cell>
          <cell r="AB1496" t="str">
            <v>EMPZ</v>
          </cell>
          <cell r="AC1496">
            <v>1101</v>
          </cell>
          <cell r="AD1496">
            <v>2</v>
          </cell>
          <cell r="AE1496">
            <v>188427</v>
          </cell>
        </row>
        <row r="1497">
          <cell r="A1497" t="str">
            <v>SML</v>
          </cell>
          <cell r="B1497">
            <v>9</v>
          </cell>
          <cell r="C1497" t="str">
            <v>DMSU</v>
          </cell>
          <cell r="D1497">
            <v>91</v>
          </cell>
          <cell r="E1497">
            <v>1</v>
          </cell>
          <cell r="F1497" t="str">
            <v xml:space="preserve">B </v>
          </cell>
          <cell r="G1497">
            <v>11</v>
          </cell>
          <cell r="H1497">
            <v>6961</v>
          </cell>
          <cell r="I1497">
            <v>185752</v>
          </cell>
          <cell r="J1497">
            <v>0</v>
          </cell>
          <cell r="K1497">
            <v>0</v>
          </cell>
          <cell r="L1497">
            <v>0</v>
          </cell>
          <cell r="M1497">
            <v>0</v>
          </cell>
          <cell r="N1497">
            <v>0</v>
          </cell>
          <cell r="O1497">
            <v>1052778</v>
          </cell>
          <cell r="P1497">
            <v>0</v>
          </cell>
          <cell r="Q1497">
            <v>0</v>
          </cell>
          <cell r="R1497">
            <v>36053</v>
          </cell>
          <cell r="S1497">
            <v>0</v>
          </cell>
          <cell r="T1497">
            <v>453028</v>
          </cell>
          <cell r="U1497">
            <v>0</v>
          </cell>
          <cell r="V1497">
            <v>0</v>
          </cell>
          <cell r="W1497">
            <v>0</v>
          </cell>
          <cell r="X1497">
            <v>0</v>
          </cell>
          <cell r="Y1497">
            <v>0</v>
          </cell>
          <cell r="Z1497">
            <v>1052778</v>
          </cell>
          <cell r="AA1497">
            <v>1541859</v>
          </cell>
          <cell r="AB1497" t="str">
            <v>EMPZ</v>
          </cell>
          <cell r="AC1497">
            <v>1101</v>
          </cell>
          <cell r="AD1497">
            <v>2</v>
          </cell>
          <cell r="AE1497">
            <v>116440</v>
          </cell>
        </row>
        <row r="1498">
          <cell r="A1498" t="str">
            <v>SML</v>
          </cell>
          <cell r="B1498">
            <v>9</v>
          </cell>
          <cell r="C1498" t="str">
            <v>DMSU</v>
          </cell>
          <cell r="D1498">
            <v>91</v>
          </cell>
          <cell r="E1498">
            <v>1</v>
          </cell>
          <cell r="F1498" t="str">
            <v xml:space="preserve">B </v>
          </cell>
          <cell r="G1498">
            <v>12</v>
          </cell>
          <cell r="H1498">
            <v>8846</v>
          </cell>
          <cell r="I1498">
            <v>581185</v>
          </cell>
          <cell r="J1498">
            <v>0</v>
          </cell>
          <cell r="K1498">
            <v>0</v>
          </cell>
          <cell r="L1498">
            <v>0</v>
          </cell>
          <cell r="M1498">
            <v>0</v>
          </cell>
          <cell r="N1498">
            <v>0</v>
          </cell>
          <cell r="O1498">
            <v>5568117</v>
          </cell>
          <cell r="P1498">
            <v>0</v>
          </cell>
          <cell r="Q1498">
            <v>0</v>
          </cell>
          <cell r="R1498">
            <v>92176</v>
          </cell>
          <cell r="S1498">
            <v>0</v>
          </cell>
          <cell r="T1498">
            <v>324427</v>
          </cell>
          <cell r="U1498">
            <v>946931</v>
          </cell>
          <cell r="V1498">
            <v>0</v>
          </cell>
          <cell r="W1498">
            <v>0</v>
          </cell>
          <cell r="X1498">
            <v>0</v>
          </cell>
          <cell r="Y1498">
            <v>658399</v>
          </cell>
          <cell r="Z1498">
            <v>5568117</v>
          </cell>
          <cell r="AA1498">
            <v>6643119</v>
          </cell>
          <cell r="AB1498" t="str">
            <v>EMPZ</v>
          </cell>
          <cell r="AC1498">
            <v>1101</v>
          </cell>
          <cell r="AD1498">
            <v>2</v>
          </cell>
          <cell r="AE1498">
            <v>581185</v>
          </cell>
        </row>
        <row r="1499">
          <cell r="A1499" t="str">
            <v>SML</v>
          </cell>
          <cell r="B1499">
            <v>9</v>
          </cell>
          <cell r="C1499" t="str">
            <v>DMSU</v>
          </cell>
          <cell r="D1499">
            <v>91</v>
          </cell>
          <cell r="E1499">
            <v>1</v>
          </cell>
          <cell r="F1499" t="str">
            <v xml:space="preserve">B </v>
          </cell>
          <cell r="G1499">
            <v>13</v>
          </cell>
          <cell r="H1499">
            <v>1865</v>
          </cell>
          <cell r="I1499">
            <v>220291</v>
          </cell>
          <cell r="J1499">
            <v>0</v>
          </cell>
          <cell r="K1499">
            <v>0</v>
          </cell>
          <cell r="L1499">
            <v>0</v>
          </cell>
          <cell r="M1499">
            <v>0</v>
          </cell>
          <cell r="N1499">
            <v>0</v>
          </cell>
          <cell r="O1499">
            <v>2728951</v>
          </cell>
          <cell r="P1499">
            <v>0</v>
          </cell>
          <cell r="Q1499">
            <v>0</v>
          </cell>
          <cell r="R1499">
            <v>38913</v>
          </cell>
          <cell r="S1499">
            <v>0</v>
          </cell>
          <cell r="T1499">
            <v>146612</v>
          </cell>
          <cell r="U1499">
            <v>463965</v>
          </cell>
          <cell r="V1499">
            <v>0</v>
          </cell>
          <cell r="W1499">
            <v>0</v>
          </cell>
          <cell r="X1499">
            <v>0</v>
          </cell>
          <cell r="Y1499">
            <v>285426</v>
          </cell>
          <cell r="Z1499">
            <v>2728951</v>
          </cell>
          <cell r="AA1499">
            <v>3199902</v>
          </cell>
          <cell r="AB1499" t="str">
            <v>EMPZ</v>
          </cell>
          <cell r="AC1499">
            <v>1101</v>
          </cell>
          <cell r="AD1499">
            <v>2</v>
          </cell>
          <cell r="AE1499">
            <v>220291</v>
          </cell>
        </row>
        <row r="1500">
          <cell r="A1500" t="str">
            <v>SML</v>
          </cell>
          <cell r="B1500">
            <v>9</v>
          </cell>
          <cell r="C1500" t="str">
            <v>DMSU</v>
          </cell>
          <cell r="D1500">
            <v>91</v>
          </cell>
          <cell r="E1500">
            <v>1</v>
          </cell>
          <cell r="F1500" t="str">
            <v xml:space="preserve">B </v>
          </cell>
          <cell r="G1500">
            <v>14</v>
          </cell>
          <cell r="H1500">
            <v>230</v>
          </cell>
          <cell r="I1500">
            <v>35719</v>
          </cell>
          <cell r="J1500">
            <v>0</v>
          </cell>
          <cell r="K1500">
            <v>0</v>
          </cell>
          <cell r="L1500">
            <v>0</v>
          </cell>
          <cell r="M1500">
            <v>0</v>
          </cell>
          <cell r="N1500">
            <v>0</v>
          </cell>
          <cell r="O1500">
            <v>468733</v>
          </cell>
          <cell r="P1500">
            <v>0</v>
          </cell>
          <cell r="Q1500">
            <v>0</v>
          </cell>
          <cell r="R1500">
            <v>11938</v>
          </cell>
          <cell r="S1500">
            <v>0</v>
          </cell>
          <cell r="T1500">
            <v>9724</v>
          </cell>
          <cell r="U1500">
            <v>79699</v>
          </cell>
          <cell r="V1500">
            <v>0</v>
          </cell>
          <cell r="W1500">
            <v>0</v>
          </cell>
          <cell r="X1500">
            <v>0</v>
          </cell>
          <cell r="Y1500">
            <v>34226</v>
          </cell>
          <cell r="Z1500">
            <v>468733</v>
          </cell>
          <cell r="AA1500">
            <v>524621</v>
          </cell>
          <cell r="AB1500" t="str">
            <v>EMPZ</v>
          </cell>
          <cell r="AC1500">
            <v>1101</v>
          </cell>
          <cell r="AD1500">
            <v>2</v>
          </cell>
          <cell r="AE1500">
            <v>35719</v>
          </cell>
        </row>
        <row r="1501">
          <cell r="A1501" t="str">
            <v>SML</v>
          </cell>
          <cell r="B1501">
            <v>9</v>
          </cell>
          <cell r="C1501" t="str">
            <v>DMSU</v>
          </cell>
          <cell r="D1501">
            <v>91</v>
          </cell>
          <cell r="E1501">
            <v>1</v>
          </cell>
          <cell r="F1501" t="str">
            <v xml:space="preserve">B </v>
          </cell>
          <cell r="G1501">
            <v>15</v>
          </cell>
          <cell r="H1501">
            <v>448</v>
          </cell>
          <cell r="I1501">
            <v>67599</v>
          </cell>
          <cell r="J1501">
            <v>0</v>
          </cell>
          <cell r="K1501">
            <v>0</v>
          </cell>
          <cell r="L1501">
            <v>0</v>
          </cell>
          <cell r="M1501">
            <v>0</v>
          </cell>
          <cell r="N1501">
            <v>0</v>
          </cell>
          <cell r="O1501">
            <v>926547</v>
          </cell>
          <cell r="P1501">
            <v>0</v>
          </cell>
          <cell r="Q1501">
            <v>0</v>
          </cell>
          <cell r="R1501">
            <v>11061</v>
          </cell>
          <cell r="S1501">
            <v>0</v>
          </cell>
          <cell r="T1501">
            <v>55346</v>
          </cell>
          <cell r="U1501">
            <v>141571</v>
          </cell>
          <cell r="V1501">
            <v>0</v>
          </cell>
          <cell r="W1501">
            <v>0</v>
          </cell>
          <cell r="X1501">
            <v>0</v>
          </cell>
          <cell r="Y1501">
            <v>58524</v>
          </cell>
          <cell r="Z1501">
            <v>926547</v>
          </cell>
          <cell r="AA1501">
            <v>1051478</v>
          </cell>
          <cell r="AB1501" t="str">
            <v>EMPZ</v>
          </cell>
          <cell r="AC1501">
            <v>1101</v>
          </cell>
          <cell r="AD1501">
            <v>2</v>
          </cell>
          <cell r="AE1501">
            <v>67599</v>
          </cell>
        </row>
        <row r="1502">
          <cell r="A1502" t="str">
            <v>SML</v>
          </cell>
          <cell r="B1502">
            <v>9</v>
          </cell>
          <cell r="C1502" t="str">
            <v>DMSU</v>
          </cell>
          <cell r="D1502">
            <v>91</v>
          </cell>
          <cell r="E1502">
            <v>2</v>
          </cell>
          <cell r="F1502" t="str">
            <v>A4</v>
          </cell>
          <cell r="G1502">
            <v>22</v>
          </cell>
          <cell r="H1502">
            <v>13</v>
          </cell>
          <cell r="I1502">
            <v>6548017</v>
          </cell>
          <cell r="J1502">
            <v>550608</v>
          </cell>
          <cell r="K1502">
            <v>5997409</v>
          </cell>
          <cell r="L1502">
            <v>19043</v>
          </cell>
          <cell r="M1502">
            <v>11579</v>
          </cell>
          <cell r="N1502">
            <v>10069</v>
          </cell>
          <cell r="O1502">
            <v>46205996</v>
          </cell>
          <cell r="P1502">
            <v>30126992</v>
          </cell>
          <cell r="Q1502">
            <v>713745</v>
          </cell>
          <cell r="R1502">
            <v>182549</v>
          </cell>
          <cell r="S1502">
            <v>0</v>
          </cell>
          <cell r="T1502">
            <v>1668274</v>
          </cell>
          <cell r="U1502">
            <v>19313453</v>
          </cell>
          <cell r="V1502">
            <v>0</v>
          </cell>
          <cell r="W1502">
            <v>207078</v>
          </cell>
          <cell r="X1502">
            <v>0</v>
          </cell>
          <cell r="Y1502">
            <v>135762</v>
          </cell>
          <cell r="Z1502">
            <v>77253811</v>
          </cell>
          <cell r="AA1502">
            <v>79240396</v>
          </cell>
          <cell r="AB1502" t="str">
            <v>EMPZ</v>
          </cell>
          <cell r="AC1502">
            <v>1101</v>
          </cell>
          <cell r="AD1502">
            <v>2</v>
          </cell>
          <cell r="AE1502">
            <v>6548017</v>
          </cell>
        </row>
        <row r="1503">
          <cell r="A1503" t="str">
            <v>SML</v>
          </cell>
          <cell r="B1503">
            <v>9</v>
          </cell>
          <cell r="C1503" t="str">
            <v>DMSU</v>
          </cell>
          <cell r="D1503">
            <v>91</v>
          </cell>
          <cell r="E1503">
            <v>2</v>
          </cell>
          <cell r="F1503" t="str">
            <v>A4</v>
          </cell>
          <cell r="G1503">
            <v>21</v>
          </cell>
          <cell r="H1503">
            <v>13</v>
          </cell>
          <cell r="I1503">
            <v>1278056</v>
          </cell>
          <cell r="J1503">
            <v>53821</v>
          </cell>
          <cell r="K1503">
            <v>1224235</v>
          </cell>
          <cell r="L1503">
            <v>5946</v>
          </cell>
          <cell r="M1503">
            <v>5946</v>
          </cell>
          <cell r="N1503">
            <v>0</v>
          </cell>
          <cell r="O1503">
            <v>11213777</v>
          </cell>
          <cell r="P1503">
            <v>4106706</v>
          </cell>
          <cell r="Q1503">
            <v>76267</v>
          </cell>
          <cell r="R1503">
            <v>89672</v>
          </cell>
          <cell r="S1503">
            <v>0</v>
          </cell>
          <cell r="T1503">
            <v>934715</v>
          </cell>
          <cell r="U1503">
            <v>3849187</v>
          </cell>
          <cell r="V1503">
            <v>0</v>
          </cell>
          <cell r="W1503">
            <v>0</v>
          </cell>
          <cell r="X1503">
            <v>0</v>
          </cell>
          <cell r="Y1503">
            <v>135762</v>
          </cell>
          <cell r="Z1503">
            <v>15396750</v>
          </cell>
          <cell r="AA1503">
            <v>16556899</v>
          </cell>
          <cell r="AB1503" t="str">
            <v>EMPZ</v>
          </cell>
          <cell r="AC1503">
            <v>1101</v>
          </cell>
          <cell r="AD1503">
            <v>2</v>
          </cell>
          <cell r="AE1503">
            <v>1278056</v>
          </cell>
        </row>
        <row r="1504">
          <cell r="A1504" t="str">
            <v>SML</v>
          </cell>
          <cell r="B1504">
            <v>9</v>
          </cell>
          <cell r="C1504" t="str">
            <v>DMSU</v>
          </cell>
          <cell r="D1504">
            <v>91</v>
          </cell>
          <cell r="E1504">
            <v>2</v>
          </cell>
          <cell r="F1504" t="str">
            <v>A4</v>
          </cell>
          <cell r="G1504">
            <v>20</v>
          </cell>
          <cell r="H1504">
            <v>62</v>
          </cell>
          <cell r="I1504">
            <v>1227837</v>
          </cell>
          <cell r="J1504">
            <v>0</v>
          </cell>
          <cell r="K1504">
            <v>0</v>
          </cell>
          <cell r="L1504">
            <v>5476</v>
          </cell>
          <cell r="M1504">
            <v>0</v>
          </cell>
          <cell r="N1504">
            <v>0</v>
          </cell>
          <cell r="O1504">
            <v>14089020</v>
          </cell>
          <cell r="P1504">
            <v>4285881</v>
          </cell>
          <cell r="Q1504">
            <v>825916</v>
          </cell>
          <cell r="R1504">
            <v>144661</v>
          </cell>
          <cell r="S1504">
            <v>0</v>
          </cell>
          <cell r="T1504">
            <v>1116176</v>
          </cell>
          <cell r="U1504">
            <v>4984924</v>
          </cell>
          <cell r="V1504">
            <v>0</v>
          </cell>
          <cell r="W1504">
            <v>738839</v>
          </cell>
          <cell r="X1504">
            <v>0</v>
          </cell>
          <cell r="Y1504">
            <v>535166</v>
          </cell>
          <cell r="Z1504">
            <v>19939656</v>
          </cell>
          <cell r="AA1504">
            <v>21735659</v>
          </cell>
          <cell r="AB1504" t="str">
            <v>EMPZ</v>
          </cell>
          <cell r="AC1504">
            <v>1101</v>
          </cell>
          <cell r="AD1504">
            <v>2</v>
          </cell>
          <cell r="AE1504">
            <v>1227837</v>
          </cell>
        </row>
        <row r="1505">
          <cell r="A1505" t="str">
            <v>SML</v>
          </cell>
          <cell r="B1505">
            <v>9</v>
          </cell>
          <cell r="C1505" t="str">
            <v>DMSU</v>
          </cell>
          <cell r="D1505">
            <v>91</v>
          </cell>
          <cell r="E1505">
            <v>2</v>
          </cell>
          <cell r="F1505" t="str">
            <v xml:space="preserve">B </v>
          </cell>
          <cell r="G1505">
            <v>0</v>
          </cell>
          <cell r="H1505">
            <v>89</v>
          </cell>
          <cell r="I1505">
            <v>88596</v>
          </cell>
          <cell r="J1505">
            <v>0</v>
          </cell>
          <cell r="K1505">
            <v>0</v>
          </cell>
          <cell r="L1505">
            <v>0</v>
          </cell>
          <cell r="M1505">
            <v>0</v>
          </cell>
          <cell r="N1505">
            <v>0</v>
          </cell>
          <cell r="O1505">
            <v>1844419</v>
          </cell>
          <cell r="P1505">
            <v>0</v>
          </cell>
          <cell r="Q1505">
            <v>0</v>
          </cell>
          <cell r="R1505">
            <v>-9282</v>
          </cell>
          <cell r="S1505">
            <v>0</v>
          </cell>
          <cell r="T1505">
            <v>442369</v>
          </cell>
          <cell r="U1505">
            <v>460658</v>
          </cell>
          <cell r="V1505">
            <v>0</v>
          </cell>
          <cell r="W1505">
            <v>0</v>
          </cell>
          <cell r="X1505">
            <v>0</v>
          </cell>
          <cell r="Y1505">
            <v>211496</v>
          </cell>
          <cell r="Z1505">
            <v>1844419</v>
          </cell>
          <cell r="AA1505">
            <v>2489002</v>
          </cell>
          <cell r="AB1505" t="str">
            <v>EMPZ</v>
          </cell>
          <cell r="AC1505">
            <v>1101</v>
          </cell>
          <cell r="AD1505">
            <v>2</v>
          </cell>
          <cell r="AE1505">
            <v>87847</v>
          </cell>
        </row>
        <row r="1506">
          <cell r="A1506" t="str">
            <v>SML</v>
          </cell>
          <cell r="B1506">
            <v>9</v>
          </cell>
          <cell r="C1506" t="str">
            <v>DMSU</v>
          </cell>
          <cell r="D1506">
            <v>91</v>
          </cell>
          <cell r="E1506">
            <v>3</v>
          </cell>
          <cell r="F1506" t="str">
            <v>A3</v>
          </cell>
          <cell r="G1506">
            <v>26</v>
          </cell>
          <cell r="H1506">
            <v>1</v>
          </cell>
          <cell r="I1506">
            <v>381031</v>
          </cell>
          <cell r="J1506">
            <v>37843</v>
          </cell>
          <cell r="K1506">
            <v>343188</v>
          </cell>
          <cell r="L1506">
            <v>835</v>
          </cell>
          <cell r="M1506">
            <v>835</v>
          </cell>
          <cell r="N1506">
            <v>778</v>
          </cell>
          <cell r="O1506">
            <v>2221568</v>
          </cell>
          <cell r="P1506">
            <v>1720566</v>
          </cell>
          <cell r="Q1506">
            <v>77672</v>
          </cell>
          <cell r="R1506">
            <v>0</v>
          </cell>
          <cell r="S1506">
            <v>0</v>
          </cell>
          <cell r="T1506">
            <v>0</v>
          </cell>
          <cell r="U1506">
            <v>1004952</v>
          </cell>
          <cell r="V1506">
            <v>0</v>
          </cell>
          <cell r="W1506">
            <v>0</v>
          </cell>
          <cell r="X1506">
            <v>0</v>
          </cell>
          <cell r="Y1506">
            <v>12342</v>
          </cell>
          <cell r="Z1506">
            <v>4019806</v>
          </cell>
          <cell r="AA1506">
            <v>4032148</v>
          </cell>
          <cell r="AB1506" t="str">
            <v>EMPZ</v>
          </cell>
          <cell r="AC1506">
            <v>1101</v>
          </cell>
          <cell r="AD1506">
            <v>2</v>
          </cell>
          <cell r="AE1506">
            <v>381031</v>
          </cell>
        </row>
        <row r="1507">
          <cell r="A1507" t="str">
            <v>SML</v>
          </cell>
          <cell r="B1507">
            <v>9</v>
          </cell>
          <cell r="C1507" t="str">
            <v>DMSU</v>
          </cell>
          <cell r="D1507">
            <v>91</v>
          </cell>
          <cell r="E1507">
            <v>3</v>
          </cell>
          <cell r="F1507" t="str">
            <v>A4</v>
          </cell>
          <cell r="G1507">
            <v>22</v>
          </cell>
          <cell r="H1507">
            <v>2</v>
          </cell>
          <cell r="I1507">
            <v>1511905</v>
          </cell>
          <cell r="J1507">
            <v>98788</v>
          </cell>
          <cell r="K1507">
            <v>1413117</v>
          </cell>
          <cell r="L1507">
            <v>6600</v>
          </cell>
          <cell r="M1507">
            <v>3900</v>
          </cell>
          <cell r="N1507">
            <v>2700</v>
          </cell>
          <cell r="O1507">
            <v>10466774</v>
          </cell>
          <cell r="P1507">
            <v>8284400</v>
          </cell>
          <cell r="Q1507">
            <v>0</v>
          </cell>
          <cell r="R1507">
            <v>0</v>
          </cell>
          <cell r="S1507">
            <v>0</v>
          </cell>
          <cell r="T1507">
            <v>3703</v>
          </cell>
          <cell r="U1507">
            <v>4687794</v>
          </cell>
          <cell r="V1507">
            <v>0</v>
          </cell>
          <cell r="W1507">
            <v>0</v>
          </cell>
          <cell r="X1507">
            <v>0</v>
          </cell>
          <cell r="Y1507">
            <v>24684</v>
          </cell>
          <cell r="Z1507">
            <v>18751174</v>
          </cell>
          <cell r="AA1507">
            <v>18779561</v>
          </cell>
          <cell r="AB1507" t="str">
            <v>EMPZ</v>
          </cell>
          <cell r="AC1507">
            <v>1101</v>
          </cell>
          <cell r="AD1507">
            <v>2</v>
          </cell>
          <cell r="AE1507">
            <v>1511905</v>
          </cell>
        </row>
        <row r="1508">
          <cell r="A1508" t="str">
            <v>SML</v>
          </cell>
          <cell r="B1508">
            <v>9</v>
          </cell>
          <cell r="C1508" t="str">
            <v>DMSU</v>
          </cell>
          <cell r="D1508">
            <v>91</v>
          </cell>
          <cell r="E1508">
            <v>3</v>
          </cell>
          <cell r="F1508" t="str">
            <v>A4</v>
          </cell>
          <cell r="G1508">
            <v>21</v>
          </cell>
          <cell r="H1508">
            <v>1</v>
          </cell>
          <cell r="I1508">
            <v>33960</v>
          </cell>
          <cell r="J1508">
            <v>524</v>
          </cell>
          <cell r="K1508">
            <v>33436</v>
          </cell>
          <cell r="L1508">
            <v>160</v>
          </cell>
          <cell r="M1508">
            <v>160</v>
          </cell>
          <cell r="N1508">
            <v>0</v>
          </cell>
          <cell r="O1508">
            <v>248119</v>
          </cell>
          <cell r="P1508">
            <v>110507</v>
          </cell>
          <cell r="Q1508">
            <v>15084</v>
          </cell>
          <cell r="R1508">
            <v>14823</v>
          </cell>
          <cell r="S1508">
            <v>0</v>
          </cell>
          <cell r="T1508">
            <v>0</v>
          </cell>
          <cell r="U1508">
            <v>93427</v>
          </cell>
          <cell r="V1508">
            <v>0</v>
          </cell>
          <cell r="W1508">
            <v>0</v>
          </cell>
          <cell r="X1508">
            <v>0</v>
          </cell>
          <cell r="Y1508">
            <v>12342</v>
          </cell>
          <cell r="Z1508">
            <v>373710</v>
          </cell>
          <cell r="AA1508">
            <v>400875</v>
          </cell>
          <cell r="AB1508" t="str">
            <v>EMPZ</v>
          </cell>
          <cell r="AC1508">
            <v>1101</v>
          </cell>
          <cell r="AD1508">
            <v>2</v>
          </cell>
          <cell r="AE1508">
            <v>33960</v>
          </cell>
        </row>
        <row r="1509">
          <cell r="A1509" t="str">
            <v>SML</v>
          </cell>
          <cell r="B1509">
            <v>9</v>
          </cell>
          <cell r="C1509" t="str">
            <v>DMSU</v>
          </cell>
          <cell r="D1509">
            <v>91</v>
          </cell>
          <cell r="E1509">
            <v>3</v>
          </cell>
          <cell r="F1509" t="str">
            <v>A4</v>
          </cell>
          <cell r="G1509">
            <v>20</v>
          </cell>
          <cell r="H1509">
            <v>95</v>
          </cell>
          <cell r="I1509">
            <v>1361836</v>
          </cell>
          <cell r="J1509">
            <v>0</v>
          </cell>
          <cell r="K1509">
            <v>0</v>
          </cell>
          <cell r="L1509">
            <v>5223</v>
          </cell>
          <cell r="M1509">
            <v>0</v>
          </cell>
          <cell r="N1509">
            <v>0</v>
          </cell>
          <cell r="O1509">
            <v>15626608</v>
          </cell>
          <cell r="P1509">
            <v>4087871</v>
          </cell>
          <cell r="Q1509">
            <v>450611</v>
          </cell>
          <cell r="R1509">
            <v>70817</v>
          </cell>
          <cell r="S1509">
            <v>0</v>
          </cell>
          <cell r="T1509">
            <v>183012</v>
          </cell>
          <cell r="U1509">
            <v>5072005</v>
          </cell>
          <cell r="V1509">
            <v>0</v>
          </cell>
          <cell r="W1509">
            <v>122879</v>
          </cell>
          <cell r="X1509">
            <v>0</v>
          </cell>
          <cell r="Y1509">
            <v>776308</v>
          </cell>
          <cell r="Z1509">
            <v>20287969</v>
          </cell>
          <cell r="AA1509">
            <v>21318106</v>
          </cell>
          <cell r="AB1509" t="str">
            <v>EMPZ</v>
          </cell>
          <cell r="AC1509">
            <v>1101</v>
          </cell>
          <cell r="AD1509">
            <v>2</v>
          </cell>
          <cell r="AE1509">
            <v>1361836</v>
          </cell>
        </row>
        <row r="1510">
          <cell r="A1510" t="str">
            <v>SML</v>
          </cell>
          <cell r="B1510">
            <v>9</v>
          </cell>
          <cell r="C1510" t="str">
            <v>DMSU</v>
          </cell>
          <cell r="D1510">
            <v>91</v>
          </cell>
          <cell r="E1510">
            <v>3</v>
          </cell>
          <cell r="F1510" t="str">
            <v xml:space="preserve">B </v>
          </cell>
          <cell r="G1510">
            <v>0</v>
          </cell>
          <cell r="H1510">
            <v>4163</v>
          </cell>
          <cell r="I1510">
            <v>1326335</v>
          </cell>
          <cell r="J1510">
            <v>0</v>
          </cell>
          <cell r="K1510">
            <v>0</v>
          </cell>
          <cell r="L1510">
            <v>0</v>
          </cell>
          <cell r="M1510">
            <v>0</v>
          </cell>
          <cell r="N1510">
            <v>0</v>
          </cell>
          <cell r="O1510">
            <v>27644541</v>
          </cell>
          <cell r="P1510">
            <v>0</v>
          </cell>
          <cell r="Q1510">
            <v>23671</v>
          </cell>
          <cell r="R1510">
            <v>512606</v>
          </cell>
          <cell r="S1510">
            <v>-21306</v>
          </cell>
          <cell r="T1510">
            <v>4517856</v>
          </cell>
          <cell r="U1510">
            <v>6871518</v>
          </cell>
          <cell r="V1510">
            <v>0</v>
          </cell>
          <cell r="W1510">
            <v>0</v>
          </cell>
          <cell r="X1510">
            <v>0</v>
          </cell>
          <cell r="Y1510">
            <v>2268532</v>
          </cell>
          <cell r="Z1510">
            <v>27668212</v>
          </cell>
          <cell r="AA1510">
            <v>34945900</v>
          </cell>
          <cell r="AB1510" t="str">
            <v>EMPZ</v>
          </cell>
          <cell r="AC1510">
            <v>1101</v>
          </cell>
          <cell r="AD1510">
            <v>2</v>
          </cell>
          <cell r="AE1510">
            <v>1300680</v>
          </cell>
        </row>
        <row r="1511">
          <cell r="A1511" t="str">
            <v>SML</v>
          </cell>
          <cell r="B1511">
            <v>9</v>
          </cell>
          <cell r="C1511" t="str">
            <v>DMSU</v>
          </cell>
          <cell r="D1511">
            <v>91</v>
          </cell>
          <cell r="E1511">
            <v>4</v>
          </cell>
          <cell r="F1511" t="str">
            <v xml:space="preserve">B </v>
          </cell>
          <cell r="G1511">
            <v>0</v>
          </cell>
          <cell r="H1511">
            <v>8</v>
          </cell>
          <cell r="I1511">
            <v>9276</v>
          </cell>
          <cell r="J1511">
            <v>0</v>
          </cell>
          <cell r="K1511">
            <v>0</v>
          </cell>
          <cell r="L1511">
            <v>0</v>
          </cell>
          <cell r="M1511">
            <v>0</v>
          </cell>
          <cell r="N1511">
            <v>0</v>
          </cell>
          <cell r="O1511">
            <v>90794</v>
          </cell>
          <cell r="P1511">
            <v>0</v>
          </cell>
          <cell r="Q1511">
            <v>0</v>
          </cell>
          <cell r="R1511">
            <v>0</v>
          </cell>
          <cell r="S1511">
            <v>0</v>
          </cell>
          <cell r="T1511">
            <v>32</v>
          </cell>
          <cell r="U1511">
            <v>0</v>
          </cell>
          <cell r="V1511">
            <v>0</v>
          </cell>
          <cell r="W1511">
            <v>0</v>
          </cell>
          <cell r="X1511">
            <v>0</v>
          </cell>
          <cell r="Y1511">
            <v>0</v>
          </cell>
          <cell r="Z1511">
            <v>90794</v>
          </cell>
          <cell r="AA1511">
            <v>90826</v>
          </cell>
          <cell r="AB1511" t="str">
            <v>EMPZ</v>
          </cell>
          <cell r="AC1511">
            <v>1101</v>
          </cell>
          <cell r="AD1511">
            <v>2</v>
          </cell>
          <cell r="AE1511">
            <v>9175</v>
          </cell>
        </row>
        <row r="1512">
          <cell r="A1512" t="str">
            <v>SML</v>
          </cell>
          <cell r="B1512">
            <v>9</v>
          </cell>
          <cell r="C1512" t="str">
            <v>DMSU</v>
          </cell>
          <cell r="D1512">
            <v>91</v>
          </cell>
          <cell r="E1512">
            <v>5</v>
          </cell>
          <cell r="F1512" t="str">
            <v>A4</v>
          </cell>
          <cell r="G1512">
            <v>20</v>
          </cell>
          <cell r="H1512">
            <v>10</v>
          </cell>
          <cell r="I1512">
            <v>234683</v>
          </cell>
          <cell r="J1512">
            <v>0</v>
          </cell>
          <cell r="K1512">
            <v>0</v>
          </cell>
          <cell r="L1512">
            <v>953</v>
          </cell>
          <cell r="M1512">
            <v>0</v>
          </cell>
          <cell r="N1512">
            <v>0</v>
          </cell>
          <cell r="O1512">
            <v>2545508</v>
          </cell>
          <cell r="P1512">
            <v>716530</v>
          </cell>
          <cell r="Q1512">
            <v>41885</v>
          </cell>
          <cell r="R1512">
            <v>52915</v>
          </cell>
          <cell r="S1512">
            <v>0</v>
          </cell>
          <cell r="T1512">
            <v>0</v>
          </cell>
          <cell r="U1512">
            <v>696229</v>
          </cell>
          <cell r="V1512">
            <v>0</v>
          </cell>
          <cell r="W1512">
            <v>18393</v>
          </cell>
          <cell r="X1512">
            <v>0</v>
          </cell>
          <cell r="Y1512">
            <v>0</v>
          </cell>
          <cell r="Z1512">
            <v>3322316</v>
          </cell>
          <cell r="AA1512">
            <v>3375231</v>
          </cell>
          <cell r="AB1512" t="str">
            <v>EMPZ</v>
          </cell>
          <cell r="AC1512">
            <v>1101</v>
          </cell>
          <cell r="AD1512">
            <v>2</v>
          </cell>
          <cell r="AE1512">
            <v>234683</v>
          </cell>
        </row>
        <row r="1513">
          <cell r="A1513" t="str">
            <v>SML</v>
          </cell>
          <cell r="B1513">
            <v>9</v>
          </cell>
          <cell r="C1513" t="str">
            <v>DMSU</v>
          </cell>
          <cell r="D1513">
            <v>91</v>
          </cell>
          <cell r="E1513">
            <v>5</v>
          </cell>
          <cell r="F1513" t="str">
            <v xml:space="preserve">B </v>
          </cell>
          <cell r="G1513">
            <v>0</v>
          </cell>
          <cell r="H1513">
            <v>116</v>
          </cell>
          <cell r="I1513">
            <v>94934</v>
          </cell>
          <cell r="J1513">
            <v>0</v>
          </cell>
          <cell r="K1513">
            <v>0</v>
          </cell>
          <cell r="L1513">
            <v>0</v>
          </cell>
          <cell r="M1513">
            <v>0</v>
          </cell>
          <cell r="N1513">
            <v>0</v>
          </cell>
          <cell r="O1513">
            <v>1790536</v>
          </cell>
          <cell r="P1513">
            <v>0</v>
          </cell>
          <cell r="Q1513">
            <v>0</v>
          </cell>
          <cell r="R1513">
            <v>6677</v>
          </cell>
          <cell r="S1513">
            <v>0</v>
          </cell>
          <cell r="T1513">
            <v>32</v>
          </cell>
          <cell r="U1513">
            <v>308249</v>
          </cell>
          <cell r="V1513">
            <v>0</v>
          </cell>
          <cell r="W1513">
            <v>0</v>
          </cell>
          <cell r="X1513">
            <v>0</v>
          </cell>
          <cell r="Y1513">
            <v>0</v>
          </cell>
          <cell r="Z1513">
            <v>1790536</v>
          </cell>
          <cell r="AA1513">
            <v>1797245</v>
          </cell>
          <cell r="AB1513" t="str">
            <v>EMPZ</v>
          </cell>
          <cell r="AC1513">
            <v>1101</v>
          </cell>
          <cell r="AD1513">
            <v>2</v>
          </cell>
          <cell r="AE1513">
            <v>94156</v>
          </cell>
        </row>
        <row r="1514">
          <cell r="A1514" t="str">
            <v>SML</v>
          </cell>
          <cell r="B1514">
            <v>9</v>
          </cell>
          <cell r="C1514" t="str">
            <v>DMSU</v>
          </cell>
          <cell r="D1514">
            <v>91</v>
          </cell>
          <cell r="E1514">
            <v>6</v>
          </cell>
          <cell r="F1514" t="str">
            <v xml:space="preserve">B </v>
          </cell>
          <cell r="G1514">
            <v>0</v>
          </cell>
          <cell r="H1514">
            <v>1</v>
          </cell>
          <cell r="I1514">
            <v>373585</v>
          </cell>
          <cell r="J1514">
            <v>0</v>
          </cell>
          <cell r="K1514">
            <v>0</v>
          </cell>
          <cell r="L1514">
            <v>0</v>
          </cell>
          <cell r="M1514">
            <v>0</v>
          </cell>
          <cell r="N1514">
            <v>0</v>
          </cell>
          <cell r="O1514">
            <v>4398340</v>
          </cell>
          <cell r="P1514">
            <v>0</v>
          </cell>
          <cell r="Q1514">
            <v>0</v>
          </cell>
          <cell r="R1514">
            <v>0</v>
          </cell>
          <cell r="S1514">
            <v>0</v>
          </cell>
          <cell r="T1514">
            <v>0</v>
          </cell>
          <cell r="U1514">
            <v>1099585</v>
          </cell>
          <cell r="V1514">
            <v>0</v>
          </cell>
          <cell r="W1514">
            <v>0</v>
          </cell>
          <cell r="X1514">
            <v>0</v>
          </cell>
          <cell r="Y1514">
            <v>0</v>
          </cell>
          <cell r="Z1514">
            <v>4398340</v>
          </cell>
          <cell r="AA1514">
            <v>4398340</v>
          </cell>
          <cell r="AB1514" t="str">
            <v>EMPZ</v>
          </cell>
          <cell r="AC1514">
            <v>1101</v>
          </cell>
          <cell r="AD1514">
            <v>2</v>
          </cell>
          <cell r="AE1514">
            <v>373585</v>
          </cell>
        </row>
        <row r="1515">
          <cell r="A1515" t="str">
            <v>SML</v>
          </cell>
          <cell r="B1515">
            <v>9</v>
          </cell>
          <cell r="C1515" t="str">
            <v>DMSU</v>
          </cell>
          <cell r="D1515">
            <v>91</v>
          </cell>
          <cell r="E1515">
            <v>7</v>
          </cell>
          <cell r="F1515" t="str">
            <v>A4</v>
          </cell>
          <cell r="G1515">
            <v>20</v>
          </cell>
          <cell r="H1515">
            <v>5</v>
          </cell>
          <cell r="I1515">
            <v>242799</v>
          </cell>
          <cell r="J1515">
            <v>0</v>
          </cell>
          <cell r="K1515">
            <v>0</v>
          </cell>
          <cell r="L1515">
            <v>700</v>
          </cell>
          <cell r="M1515">
            <v>0</v>
          </cell>
          <cell r="N1515">
            <v>0</v>
          </cell>
          <cell r="O1515">
            <v>2368099</v>
          </cell>
          <cell r="P1515">
            <v>464800</v>
          </cell>
          <cell r="Q1515">
            <v>90804</v>
          </cell>
          <cell r="R1515">
            <v>0</v>
          </cell>
          <cell r="S1515">
            <v>0</v>
          </cell>
          <cell r="T1515">
            <v>0</v>
          </cell>
          <cell r="U1515">
            <v>735575</v>
          </cell>
          <cell r="V1515">
            <v>0</v>
          </cell>
          <cell r="W1515">
            <v>18592</v>
          </cell>
          <cell r="X1515">
            <v>0</v>
          </cell>
          <cell r="Y1515">
            <v>0</v>
          </cell>
          <cell r="Z1515">
            <v>2942295</v>
          </cell>
          <cell r="AA1515">
            <v>2942295</v>
          </cell>
          <cell r="AB1515" t="str">
            <v>EMPZ</v>
          </cell>
          <cell r="AC1515">
            <v>1101</v>
          </cell>
          <cell r="AD1515">
            <v>2</v>
          </cell>
          <cell r="AE1515">
            <v>242799</v>
          </cell>
        </row>
        <row r="1516">
          <cell r="A1516" t="str">
            <v>SML</v>
          </cell>
          <cell r="B1516">
            <v>9</v>
          </cell>
          <cell r="C1516" t="str">
            <v>DMSU</v>
          </cell>
          <cell r="D1516">
            <v>91</v>
          </cell>
          <cell r="E1516">
            <v>7</v>
          </cell>
          <cell r="F1516" t="str">
            <v xml:space="preserve">B </v>
          </cell>
          <cell r="G1516">
            <v>0</v>
          </cell>
          <cell r="H1516">
            <v>3</v>
          </cell>
          <cell r="I1516">
            <v>12603</v>
          </cell>
          <cell r="J1516">
            <v>0</v>
          </cell>
          <cell r="K1516">
            <v>0</v>
          </cell>
          <cell r="L1516">
            <v>0</v>
          </cell>
          <cell r="M1516">
            <v>0</v>
          </cell>
          <cell r="N1516">
            <v>0</v>
          </cell>
          <cell r="O1516">
            <v>223006</v>
          </cell>
          <cell r="P1516">
            <v>0</v>
          </cell>
          <cell r="Q1516">
            <v>0</v>
          </cell>
          <cell r="R1516">
            <v>0</v>
          </cell>
          <cell r="S1516">
            <v>0</v>
          </cell>
          <cell r="T1516">
            <v>0</v>
          </cell>
          <cell r="U1516">
            <v>55751</v>
          </cell>
          <cell r="V1516">
            <v>0</v>
          </cell>
          <cell r="W1516">
            <v>0</v>
          </cell>
          <cell r="X1516">
            <v>0</v>
          </cell>
          <cell r="Y1516">
            <v>0</v>
          </cell>
          <cell r="Z1516">
            <v>223006</v>
          </cell>
          <cell r="AA1516">
            <v>223006</v>
          </cell>
          <cell r="AB1516" t="str">
            <v>EMPZ</v>
          </cell>
          <cell r="AC1516">
            <v>1101</v>
          </cell>
          <cell r="AD1516">
            <v>2</v>
          </cell>
          <cell r="AE1516">
            <v>12575</v>
          </cell>
        </row>
        <row r="1517">
          <cell r="A1517" t="str">
            <v>SML</v>
          </cell>
          <cell r="B1517">
            <v>9</v>
          </cell>
          <cell r="C1517" t="str">
            <v>DMSU</v>
          </cell>
          <cell r="D1517">
            <v>91</v>
          </cell>
          <cell r="E1517">
            <v>8</v>
          </cell>
          <cell r="F1517" t="str">
            <v xml:space="preserve">B </v>
          </cell>
          <cell r="G1517">
            <v>0</v>
          </cell>
          <cell r="H1517">
            <v>2</v>
          </cell>
          <cell r="I1517">
            <v>132</v>
          </cell>
          <cell r="J1517">
            <v>0</v>
          </cell>
          <cell r="K1517">
            <v>0</v>
          </cell>
          <cell r="L1517">
            <v>0</v>
          </cell>
          <cell r="M1517">
            <v>0</v>
          </cell>
          <cell r="N1517">
            <v>0</v>
          </cell>
          <cell r="O1517">
            <v>2748</v>
          </cell>
          <cell r="P1517">
            <v>0</v>
          </cell>
          <cell r="Q1517">
            <v>0</v>
          </cell>
          <cell r="R1517">
            <v>0</v>
          </cell>
          <cell r="S1517">
            <v>0</v>
          </cell>
          <cell r="T1517">
            <v>0</v>
          </cell>
          <cell r="U1517">
            <v>687</v>
          </cell>
          <cell r="V1517">
            <v>0</v>
          </cell>
          <cell r="W1517">
            <v>0</v>
          </cell>
          <cell r="X1517">
            <v>0</v>
          </cell>
          <cell r="Y1517">
            <v>0</v>
          </cell>
          <cell r="Z1517">
            <v>2748</v>
          </cell>
          <cell r="AA1517">
            <v>2748</v>
          </cell>
          <cell r="AB1517" t="str">
            <v>EMPZ</v>
          </cell>
          <cell r="AC1517">
            <v>1101</v>
          </cell>
          <cell r="AD1517">
            <v>2</v>
          </cell>
          <cell r="AE1517">
            <v>132</v>
          </cell>
        </row>
        <row r="1518">
          <cell r="A1518" t="str">
            <v>SML</v>
          </cell>
          <cell r="B1518">
            <v>9</v>
          </cell>
          <cell r="C1518" t="str">
            <v>DMSU</v>
          </cell>
          <cell r="D1518">
            <v>92</v>
          </cell>
          <cell r="E1518">
            <v>1</v>
          </cell>
          <cell r="F1518" t="str">
            <v>A4</v>
          </cell>
          <cell r="G1518">
            <v>20</v>
          </cell>
          <cell r="H1518">
            <v>1</v>
          </cell>
          <cell r="I1518">
            <v>564</v>
          </cell>
          <cell r="J1518">
            <v>0</v>
          </cell>
          <cell r="K1518">
            <v>0</v>
          </cell>
          <cell r="L1518">
            <v>5</v>
          </cell>
          <cell r="M1518">
            <v>0</v>
          </cell>
          <cell r="N1518">
            <v>0</v>
          </cell>
          <cell r="O1518">
            <v>6472</v>
          </cell>
          <cell r="P1518">
            <v>3913</v>
          </cell>
          <cell r="Q1518">
            <v>0</v>
          </cell>
          <cell r="R1518">
            <v>0</v>
          </cell>
          <cell r="S1518">
            <v>0</v>
          </cell>
          <cell r="T1518">
            <v>0</v>
          </cell>
          <cell r="U1518">
            <v>2596</v>
          </cell>
          <cell r="V1518">
            <v>0</v>
          </cell>
          <cell r="W1518">
            <v>0</v>
          </cell>
          <cell r="X1518">
            <v>0</v>
          </cell>
          <cell r="Y1518">
            <v>925</v>
          </cell>
          <cell r="Z1518">
            <v>10385</v>
          </cell>
          <cell r="AA1518">
            <v>11310</v>
          </cell>
          <cell r="AB1518" t="str">
            <v>EMCV</v>
          </cell>
          <cell r="AC1518">
            <v>1101</v>
          </cell>
          <cell r="AD1518">
            <v>2</v>
          </cell>
          <cell r="AE1518">
            <v>564</v>
          </cell>
        </row>
        <row r="1519">
          <cell r="A1519" t="str">
            <v>SML</v>
          </cell>
          <cell r="B1519">
            <v>9</v>
          </cell>
          <cell r="C1519" t="str">
            <v>DMSU</v>
          </cell>
          <cell r="D1519">
            <v>92</v>
          </cell>
          <cell r="E1519">
            <v>1</v>
          </cell>
          <cell r="F1519" t="str">
            <v xml:space="preserve">B </v>
          </cell>
          <cell r="G1519">
            <v>1</v>
          </cell>
          <cell r="H1519">
            <v>3790</v>
          </cell>
          <cell r="I1519">
            <v>94076</v>
          </cell>
          <cell r="J1519">
            <v>0</v>
          </cell>
          <cell r="K1519">
            <v>0</v>
          </cell>
          <cell r="L1519">
            <v>0</v>
          </cell>
          <cell r="M1519">
            <v>0</v>
          </cell>
          <cell r="N1519">
            <v>0</v>
          </cell>
          <cell r="O1519">
            <v>1524253</v>
          </cell>
          <cell r="P1519">
            <v>0</v>
          </cell>
          <cell r="Q1519">
            <v>0</v>
          </cell>
          <cell r="R1519">
            <v>50652</v>
          </cell>
          <cell r="S1519">
            <v>0</v>
          </cell>
          <cell r="T1519">
            <v>1517967</v>
          </cell>
          <cell r="U1519">
            <v>0</v>
          </cell>
          <cell r="V1519">
            <v>0</v>
          </cell>
          <cell r="W1519">
            <v>0</v>
          </cell>
          <cell r="X1519">
            <v>0</v>
          </cell>
          <cell r="Y1519">
            <v>0</v>
          </cell>
          <cell r="Z1519">
            <v>1524253</v>
          </cell>
          <cell r="AA1519">
            <v>3092872</v>
          </cell>
          <cell r="AB1519" t="str">
            <v>EMCV</v>
          </cell>
          <cell r="AC1519">
            <v>1101</v>
          </cell>
          <cell r="AD1519">
            <v>2</v>
          </cell>
          <cell r="AE1519">
            <v>63594</v>
          </cell>
        </row>
        <row r="1520">
          <cell r="A1520" t="str">
            <v>SML</v>
          </cell>
          <cell r="B1520">
            <v>9</v>
          </cell>
          <cell r="C1520" t="str">
            <v>DMSU</v>
          </cell>
          <cell r="D1520">
            <v>92</v>
          </cell>
          <cell r="E1520">
            <v>1</v>
          </cell>
          <cell r="F1520" t="str">
            <v xml:space="preserve">B </v>
          </cell>
          <cell r="G1520">
            <v>2</v>
          </cell>
          <cell r="H1520">
            <v>2087</v>
          </cell>
          <cell r="I1520">
            <v>85444</v>
          </cell>
          <cell r="J1520">
            <v>0</v>
          </cell>
          <cell r="K1520">
            <v>0</v>
          </cell>
          <cell r="L1520">
            <v>0</v>
          </cell>
          <cell r="M1520">
            <v>0</v>
          </cell>
          <cell r="N1520">
            <v>0</v>
          </cell>
          <cell r="O1520">
            <v>1656746</v>
          </cell>
          <cell r="P1520">
            <v>0</v>
          </cell>
          <cell r="Q1520">
            <v>0</v>
          </cell>
          <cell r="R1520">
            <v>27050</v>
          </cell>
          <cell r="S1520">
            <v>0</v>
          </cell>
          <cell r="T1520">
            <v>324863</v>
          </cell>
          <cell r="U1520">
            <v>281621</v>
          </cell>
          <cell r="V1520">
            <v>0</v>
          </cell>
          <cell r="W1520">
            <v>0</v>
          </cell>
          <cell r="X1520">
            <v>0</v>
          </cell>
          <cell r="Y1520">
            <v>124355</v>
          </cell>
          <cell r="Z1520">
            <v>1656746</v>
          </cell>
          <cell r="AA1520">
            <v>2133014</v>
          </cell>
          <cell r="AB1520" t="str">
            <v>EMCV</v>
          </cell>
          <cell r="AC1520">
            <v>1101</v>
          </cell>
          <cell r="AD1520">
            <v>2</v>
          </cell>
          <cell r="AE1520">
            <v>85444</v>
          </cell>
        </row>
        <row r="1521">
          <cell r="A1521" t="str">
            <v>SML</v>
          </cell>
          <cell r="B1521">
            <v>9</v>
          </cell>
          <cell r="C1521" t="str">
            <v>DMSU</v>
          </cell>
          <cell r="D1521">
            <v>92</v>
          </cell>
          <cell r="E1521">
            <v>1</v>
          </cell>
          <cell r="F1521" t="str">
            <v xml:space="preserve">B </v>
          </cell>
          <cell r="G1521">
            <v>3</v>
          </cell>
          <cell r="H1521">
            <v>8647</v>
          </cell>
          <cell r="I1521">
            <v>666971</v>
          </cell>
          <cell r="J1521">
            <v>0</v>
          </cell>
          <cell r="K1521">
            <v>0</v>
          </cell>
          <cell r="L1521">
            <v>0</v>
          </cell>
          <cell r="M1521">
            <v>0</v>
          </cell>
          <cell r="N1521">
            <v>0</v>
          </cell>
          <cell r="O1521">
            <v>12934688</v>
          </cell>
          <cell r="P1521">
            <v>0</v>
          </cell>
          <cell r="Q1521">
            <v>0</v>
          </cell>
          <cell r="R1521">
            <v>138992</v>
          </cell>
          <cell r="S1521">
            <v>0</v>
          </cell>
          <cell r="T1521">
            <v>1131773</v>
          </cell>
          <cell r="U1521">
            <v>2198852</v>
          </cell>
          <cell r="V1521">
            <v>0</v>
          </cell>
          <cell r="W1521">
            <v>0</v>
          </cell>
          <cell r="X1521">
            <v>0</v>
          </cell>
          <cell r="Y1521">
            <v>815045</v>
          </cell>
          <cell r="Z1521">
            <v>12934688</v>
          </cell>
          <cell r="AA1521">
            <v>15020498</v>
          </cell>
          <cell r="AB1521" t="str">
            <v>EMCV</v>
          </cell>
          <cell r="AC1521">
            <v>1101</v>
          </cell>
          <cell r="AD1521">
            <v>2</v>
          </cell>
          <cell r="AE1521">
            <v>666164</v>
          </cell>
        </row>
        <row r="1522">
          <cell r="A1522" t="str">
            <v>SML</v>
          </cell>
          <cell r="B1522">
            <v>9</v>
          </cell>
          <cell r="C1522" t="str">
            <v>DMSU</v>
          </cell>
          <cell r="D1522">
            <v>92</v>
          </cell>
          <cell r="E1522">
            <v>1</v>
          </cell>
          <cell r="F1522" t="str">
            <v xml:space="preserve">B </v>
          </cell>
          <cell r="G1522">
            <v>4</v>
          </cell>
          <cell r="H1522">
            <v>5819</v>
          </cell>
          <cell r="I1522">
            <v>710266</v>
          </cell>
          <cell r="J1522">
            <v>0</v>
          </cell>
          <cell r="K1522">
            <v>0</v>
          </cell>
          <cell r="L1522">
            <v>0</v>
          </cell>
          <cell r="M1522">
            <v>0</v>
          </cell>
          <cell r="N1522">
            <v>0</v>
          </cell>
          <cell r="O1522">
            <v>13771956</v>
          </cell>
          <cell r="P1522">
            <v>0</v>
          </cell>
          <cell r="Q1522">
            <v>0</v>
          </cell>
          <cell r="R1522">
            <v>155953</v>
          </cell>
          <cell r="S1522">
            <v>0</v>
          </cell>
          <cell r="T1522">
            <v>954239</v>
          </cell>
          <cell r="U1522">
            <v>2341297</v>
          </cell>
          <cell r="V1522">
            <v>0</v>
          </cell>
          <cell r="W1522">
            <v>0</v>
          </cell>
          <cell r="X1522">
            <v>0</v>
          </cell>
          <cell r="Y1522">
            <v>1012911</v>
          </cell>
          <cell r="Z1522">
            <v>13771956</v>
          </cell>
          <cell r="AA1522">
            <v>15895059</v>
          </cell>
          <cell r="AB1522" t="str">
            <v>EMCV</v>
          </cell>
          <cell r="AC1522">
            <v>1101</v>
          </cell>
          <cell r="AD1522">
            <v>2</v>
          </cell>
          <cell r="AE1522">
            <v>710266</v>
          </cell>
        </row>
        <row r="1523">
          <cell r="A1523" t="str">
            <v>SML</v>
          </cell>
          <cell r="B1523">
            <v>9</v>
          </cell>
          <cell r="C1523" t="str">
            <v>DMSU</v>
          </cell>
          <cell r="D1523">
            <v>92</v>
          </cell>
          <cell r="E1523">
            <v>1</v>
          </cell>
          <cell r="F1523" t="str">
            <v xml:space="preserve">B </v>
          </cell>
          <cell r="G1523">
            <v>5</v>
          </cell>
          <cell r="H1523">
            <v>2475</v>
          </cell>
          <cell r="I1523">
            <v>425593</v>
          </cell>
          <cell r="J1523">
            <v>0</v>
          </cell>
          <cell r="K1523">
            <v>0</v>
          </cell>
          <cell r="L1523">
            <v>0</v>
          </cell>
          <cell r="M1523">
            <v>0</v>
          </cell>
          <cell r="N1523">
            <v>0</v>
          </cell>
          <cell r="O1523">
            <v>8248143</v>
          </cell>
          <cell r="P1523">
            <v>0</v>
          </cell>
          <cell r="Q1523">
            <v>0</v>
          </cell>
          <cell r="R1523">
            <v>97559</v>
          </cell>
          <cell r="S1523">
            <v>0</v>
          </cell>
          <cell r="T1523">
            <v>462537</v>
          </cell>
          <cell r="U1523">
            <v>1402209</v>
          </cell>
          <cell r="V1523">
            <v>0</v>
          </cell>
          <cell r="W1523">
            <v>0</v>
          </cell>
          <cell r="X1523">
            <v>0</v>
          </cell>
          <cell r="Y1523">
            <v>435888</v>
          </cell>
          <cell r="Z1523">
            <v>8248143</v>
          </cell>
          <cell r="AA1523">
            <v>9244127</v>
          </cell>
          <cell r="AB1523" t="str">
            <v>EMCV</v>
          </cell>
          <cell r="AC1523">
            <v>1101</v>
          </cell>
          <cell r="AD1523">
            <v>2</v>
          </cell>
          <cell r="AE1523">
            <v>425593</v>
          </cell>
        </row>
        <row r="1524">
          <cell r="A1524" t="str">
            <v>SML</v>
          </cell>
          <cell r="B1524">
            <v>9</v>
          </cell>
          <cell r="C1524" t="str">
            <v>DMSU</v>
          </cell>
          <cell r="D1524">
            <v>92</v>
          </cell>
          <cell r="E1524">
            <v>1</v>
          </cell>
          <cell r="F1524" t="str">
            <v xml:space="preserve">B </v>
          </cell>
          <cell r="G1524">
            <v>6</v>
          </cell>
          <cell r="H1524">
            <v>1412</v>
          </cell>
          <cell r="I1524">
            <v>335741</v>
          </cell>
          <cell r="J1524">
            <v>0</v>
          </cell>
          <cell r="K1524">
            <v>0</v>
          </cell>
          <cell r="L1524">
            <v>0</v>
          </cell>
          <cell r="M1524">
            <v>0</v>
          </cell>
          <cell r="N1524">
            <v>0</v>
          </cell>
          <cell r="O1524">
            <v>6507577</v>
          </cell>
          <cell r="P1524">
            <v>0</v>
          </cell>
          <cell r="Q1524">
            <v>0</v>
          </cell>
          <cell r="R1524">
            <v>75796</v>
          </cell>
          <cell r="S1524">
            <v>0</v>
          </cell>
          <cell r="T1524">
            <v>357391</v>
          </cell>
          <cell r="U1524">
            <v>1106643</v>
          </cell>
          <cell r="V1524">
            <v>0</v>
          </cell>
          <cell r="W1524">
            <v>0</v>
          </cell>
          <cell r="X1524">
            <v>0</v>
          </cell>
          <cell r="Y1524">
            <v>250728</v>
          </cell>
          <cell r="Z1524">
            <v>6507577</v>
          </cell>
          <cell r="AA1524">
            <v>7191492</v>
          </cell>
          <cell r="AB1524" t="str">
            <v>EMCV</v>
          </cell>
          <cell r="AC1524">
            <v>1101</v>
          </cell>
          <cell r="AD1524">
            <v>2</v>
          </cell>
          <cell r="AE1524">
            <v>335741</v>
          </cell>
        </row>
        <row r="1525">
          <cell r="A1525" t="str">
            <v>SML</v>
          </cell>
          <cell r="B1525">
            <v>9</v>
          </cell>
          <cell r="C1525" t="str">
            <v>DMSU</v>
          </cell>
          <cell r="D1525">
            <v>92</v>
          </cell>
          <cell r="E1525">
            <v>1</v>
          </cell>
          <cell r="F1525" t="str">
            <v xml:space="preserve">B </v>
          </cell>
          <cell r="G1525">
            <v>7</v>
          </cell>
          <cell r="H1525">
            <v>375</v>
          </cell>
          <cell r="I1525">
            <v>126184</v>
          </cell>
          <cell r="J1525">
            <v>0</v>
          </cell>
          <cell r="K1525">
            <v>0</v>
          </cell>
          <cell r="L1525">
            <v>0</v>
          </cell>
          <cell r="M1525">
            <v>0</v>
          </cell>
          <cell r="N1525">
            <v>0</v>
          </cell>
          <cell r="O1525">
            <v>2536152</v>
          </cell>
          <cell r="P1525">
            <v>0</v>
          </cell>
          <cell r="Q1525">
            <v>0</v>
          </cell>
          <cell r="R1525">
            <v>65437</v>
          </cell>
          <cell r="S1525">
            <v>0</v>
          </cell>
          <cell r="T1525">
            <v>67503</v>
          </cell>
          <cell r="U1525">
            <v>507400</v>
          </cell>
          <cell r="V1525">
            <v>0</v>
          </cell>
          <cell r="W1525">
            <v>0</v>
          </cell>
          <cell r="X1525">
            <v>0</v>
          </cell>
          <cell r="Y1525">
            <v>95018</v>
          </cell>
          <cell r="Z1525">
            <v>2536152</v>
          </cell>
          <cell r="AA1525">
            <v>2764110</v>
          </cell>
          <cell r="AB1525" t="str">
            <v>EMCV</v>
          </cell>
          <cell r="AC1525">
            <v>1101</v>
          </cell>
          <cell r="AD1525">
            <v>2</v>
          </cell>
          <cell r="AE1525">
            <v>126184</v>
          </cell>
        </row>
        <row r="1526">
          <cell r="A1526" t="str">
            <v>SML</v>
          </cell>
          <cell r="B1526">
            <v>9</v>
          </cell>
          <cell r="C1526" t="str">
            <v>DMSU</v>
          </cell>
          <cell r="D1526">
            <v>92</v>
          </cell>
          <cell r="E1526">
            <v>1</v>
          </cell>
          <cell r="F1526" t="str">
            <v xml:space="preserve">B </v>
          </cell>
          <cell r="G1526">
            <v>8</v>
          </cell>
          <cell r="H1526">
            <v>117</v>
          </cell>
          <cell r="I1526">
            <v>48901</v>
          </cell>
          <cell r="J1526">
            <v>0</v>
          </cell>
          <cell r="K1526">
            <v>0</v>
          </cell>
          <cell r="L1526">
            <v>0</v>
          </cell>
          <cell r="M1526">
            <v>0</v>
          </cell>
          <cell r="N1526">
            <v>0</v>
          </cell>
          <cell r="O1526">
            <v>982511</v>
          </cell>
          <cell r="P1526">
            <v>0</v>
          </cell>
          <cell r="Q1526">
            <v>0</v>
          </cell>
          <cell r="R1526">
            <v>9221</v>
          </cell>
          <cell r="S1526">
            <v>0</v>
          </cell>
          <cell r="T1526">
            <v>49376</v>
          </cell>
          <cell r="U1526">
            <v>196559</v>
          </cell>
          <cell r="V1526">
            <v>0</v>
          </cell>
          <cell r="W1526">
            <v>0</v>
          </cell>
          <cell r="X1526">
            <v>0</v>
          </cell>
          <cell r="Y1526">
            <v>28210</v>
          </cell>
          <cell r="Z1526">
            <v>982511</v>
          </cell>
          <cell r="AA1526">
            <v>1069318</v>
          </cell>
          <cell r="AB1526" t="str">
            <v>EMCV</v>
          </cell>
          <cell r="AC1526">
            <v>1101</v>
          </cell>
          <cell r="AD1526">
            <v>2</v>
          </cell>
          <cell r="AE1526">
            <v>48901</v>
          </cell>
        </row>
        <row r="1527">
          <cell r="A1527" t="str">
            <v>SML</v>
          </cell>
          <cell r="B1527">
            <v>9</v>
          </cell>
          <cell r="C1527" t="str">
            <v>DMSU</v>
          </cell>
          <cell r="D1527">
            <v>92</v>
          </cell>
          <cell r="E1527">
            <v>1</v>
          </cell>
          <cell r="F1527" t="str">
            <v xml:space="preserve">B </v>
          </cell>
          <cell r="G1527">
            <v>9</v>
          </cell>
          <cell r="H1527">
            <v>98</v>
          </cell>
          <cell r="I1527">
            <v>57171</v>
          </cell>
          <cell r="J1527">
            <v>0</v>
          </cell>
          <cell r="K1527">
            <v>0</v>
          </cell>
          <cell r="L1527">
            <v>0</v>
          </cell>
          <cell r="M1527">
            <v>0</v>
          </cell>
          <cell r="N1527">
            <v>0</v>
          </cell>
          <cell r="O1527">
            <v>1224405</v>
          </cell>
          <cell r="P1527">
            <v>0</v>
          </cell>
          <cell r="Q1527">
            <v>0</v>
          </cell>
          <cell r="R1527">
            <v>11938</v>
          </cell>
          <cell r="S1527">
            <v>0</v>
          </cell>
          <cell r="T1527">
            <v>44325</v>
          </cell>
          <cell r="U1527">
            <v>306149</v>
          </cell>
          <cell r="V1527">
            <v>0</v>
          </cell>
          <cell r="W1527">
            <v>0</v>
          </cell>
          <cell r="X1527">
            <v>0</v>
          </cell>
          <cell r="Y1527">
            <v>59977</v>
          </cell>
          <cell r="Z1527">
            <v>1224405</v>
          </cell>
          <cell r="AA1527">
            <v>1340645</v>
          </cell>
          <cell r="AB1527" t="str">
            <v>EMCV</v>
          </cell>
          <cell r="AC1527">
            <v>1101</v>
          </cell>
          <cell r="AD1527">
            <v>2</v>
          </cell>
          <cell r="AE1527">
            <v>57171</v>
          </cell>
        </row>
        <row r="1528">
          <cell r="A1528" t="str">
            <v>SML</v>
          </cell>
          <cell r="B1528">
            <v>9</v>
          </cell>
          <cell r="C1528" t="str">
            <v>DMSU</v>
          </cell>
          <cell r="D1528">
            <v>92</v>
          </cell>
          <cell r="E1528">
            <v>1</v>
          </cell>
          <cell r="F1528" t="str">
            <v xml:space="preserve">B </v>
          </cell>
          <cell r="G1528">
            <v>10</v>
          </cell>
          <cell r="H1528">
            <v>24</v>
          </cell>
          <cell r="I1528">
            <v>56427</v>
          </cell>
          <cell r="J1528">
            <v>0</v>
          </cell>
          <cell r="K1528">
            <v>0</v>
          </cell>
          <cell r="L1528">
            <v>0</v>
          </cell>
          <cell r="M1528">
            <v>0</v>
          </cell>
          <cell r="N1528">
            <v>0</v>
          </cell>
          <cell r="O1528">
            <v>1215109</v>
          </cell>
          <cell r="P1528">
            <v>0</v>
          </cell>
          <cell r="Q1528">
            <v>0</v>
          </cell>
          <cell r="R1528">
            <v>13058</v>
          </cell>
          <cell r="S1528">
            <v>0</v>
          </cell>
          <cell r="T1528">
            <v>11278</v>
          </cell>
          <cell r="U1528">
            <v>303782</v>
          </cell>
          <cell r="V1528">
            <v>0</v>
          </cell>
          <cell r="W1528">
            <v>0</v>
          </cell>
          <cell r="X1528">
            <v>0</v>
          </cell>
          <cell r="Y1528">
            <v>10030</v>
          </cell>
          <cell r="Z1528">
            <v>1215109</v>
          </cell>
          <cell r="AA1528">
            <v>1249475</v>
          </cell>
          <cell r="AB1528" t="str">
            <v>EMCV</v>
          </cell>
          <cell r="AC1528">
            <v>1101</v>
          </cell>
          <cell r="AD1528">
            <v>2</v>
          </cell>
          <cell r="AE1528">
            <v>56427</v>
          </cell>
        </row>
        <row r="1529">
          <cell r="A1529" t="str">
            <v>SML</v>
          </cell>
          <cell r="B1529">
            <v>9</v>
          </cell>
          <cell r="C1529" t="str">
            <v>DMSU</v>
          </cell>
          <cell r="D1529">
            <v>92</v>
          </cell>
          <cell r="E1529">
            <v>1</v>
          </cell>
          <cell r="F1529" t="str">
            <v xml:space="preserve">B </v>
          </cell>
          <cell r="G1529">
            <v>11</v>
          </cell>
          <cell r="H1529">
            <v>5329</v>
          </cell>
          <cell r="I1529">
            <v>133853</v>
          </cell>
          <cell r="J1529">
            <v>0</v>
          </cell>
          <cell r="K1529">
            <v>0</v>
          </cell>
          <cell r="L1529">
            <v>0</v>
          </cell>
          <cell r="M1529">
            <v>0</v>
          </cell>
          <cell r="N1529">
            <v>0</v>
          </cell>
          <cell r="O1529">
            <v>760684</v>
          </cell>
          <cell r="P1529">
            <v>0</v>
          </cell>
          <cell r="Q1529">
            <v>0</v>
          </cell>
          <cell r="R1529">
            <v>19918</v>
          </cell>
          <cell r="S1529">
            <v>1</v>
          </cell>
          <cell r="T1529">
            <v>341131</v>
          </cell>
          <cell r="U1529">
            <v>0</v>
          </cell>
          <cell r="V1529">
            <v>0</v>
          </cell>
          <cell r="W1529">
            <v>0</v>
          </cell>
          <cell r="X1529">
            <v>0</v>
          </cell>
          <cell r="Y1529">
            <v>0</v>
          </cell>
          <cell r="Z1529">
            <v>760684</v>
          </cell>
          <cell r="AA1529">
            <v>1121734</v>
          </cell>
          <cell r="AB1529" t="str">
            <v>EMCV</v>
          </cell>
          <cell r="AC1529">
            <v>1101</v>
          </cell>
          <cell r="AD1529">
            <v>2</v>
          </cell>
          <cell r="AE1529">
            <v>92539</v>
          </cell>
        </row>
        <row r="1530">
          <cell r="A1530" t="str">
            <v>SML</v>
          </cell>
          <cell r="B1530">
            <v>9</v>
          </cell>
          <cell r="C1530" t="str">
            <v>DMSU</v>
          </cell>
          <cell r="D1530">
            <v>92</v>
          </cell>
          <cell r="E1530">
            <v>1</v>
          </cell>
          <cell r="F1530" t="str">
            <v xml:space="preserve">B </v>
          </cell>
          <cell r="G1530">
            <v>12</v>
          </cell>
          <cell r="H1530">
            <v>11547</v>
          </cell>
          <cell r="I1530">
            <v>753468</v>
          </cell>
          <cell r="J1530">
            <v>0</v>
          </cell>
          <cell r="K1530">
            <v>0</v>
          </cell>
          <cell r="L1530">
            <v>0</v>
          </cell>
          <cell r="M1530">
            <v>0</v>
          </cell>
          <cell r="N1530">
            <v>0</v>
          </cell>
          <cell r="O1530">
            <v>7093916</v>
          </cell>
          <cell r="P1530">
            <v>0</v>
          </cell>
          <cell r="Q1530">
            <v>0</v>
          </cell>
          <cell r="R1530">
            <v>57794</v>
          </cell>
          <cell r="S1530">
            <v>0</v>
          </cell>
          <cell r="T1530">
            <v>415845</v>
          </cell>
          <cell r="U1530">
            <v>1206504</v>
          </cell>
          <cell r="V1530">
            <v>0</v>
          </cell>
          <cell r="W1530">
            <v>0</v>
          </cell>
          <cell r="X1530">
            <v>0</v>
          </cell>
          <cell r="Y1530">
            <v>924140</v>
          </cell>
          <cell r="Z1530">
            <v>7093916</v>
          </cell>
          <cell r="AA1530">
            <v>8491695</v>
          </cell>
          <cell r="AB1530" t="str">
            <v>EMCV</v>
          </cell>
          <cell r="AC1530">
            <v>1101</v>
          </cell>
          <cell r="AD1530">
            <v>2</v>
          </cell>
          <cell r="AE1530">
            <v>753468</v>
          </cell>
        </row>
        <row r="1531">
          <cell r="A1531" t="str">
            <v>SML</v>
          </cell>
          <cell r="B1531">
            <v>9</v>
          </cell>
          <cell r="C1531" t="str">
            <v>DMSU</v>
          </cell>
          <cell r="D1531">
            <v>92</v>
          </cell>
          <cell r="E1531">
            <v>1</v>
          </cell>
          <cell r="F1531" t="str">
            <v xml:space="preserve">B </v>
          </cell>
          <cell r="G1531">
            <v>13</v>
          </cell>
          <cell r="H1531">
            <v>1878</v>
          </cell>
          <cell r="I1531">
            <v>217656</v>
          </cell>
          <cell r="J1531">
            <v>0</v>
          </cell>
          <cell r="K1531">
            <v>0</v>
          </cell>
          <cell r="L1531">
            <v>0</v>
          </cell>
          <cell r="M1531">
            <v>0</v>
          </cell>
          <cell r="N1531">
            <v>0</v>
          </cell>
          <cell r="O1531">
            <v>2647533</v>
          </cell>
          <cell r="P1531">
            <v>0</v>
          </cell>
          <cell r="Q1531">
            <v>0</v>
          </cell>
          <cell r="R1531">
            <v>31940</v>
          </cell>
          <cell r="S1531">
            <v>0</v>
          </cell>
          <cell r="T1531">
            <v>88147</v>
          </cell>
          <cell r="U1531">
            <v>450124</v>
          </cell>
          <cell r="V1531">
            <v>0</v>
          </cell>
          <cell r="W1531">
            <v>0</v>
          </cell>
          <cell r="X1531">
            <v>0</v>
          </cell>
          <cell r="Y1531">
            <v>311200</v>
          </cell>
          <cell r="Z1531">
            <v>2647533</v>
          </cell>
          <cell r="AA1531">
            <v>3078820</v>
          </cell>
          <cell r="AB1531" t="str">
            <v>EMCV</v>
          </cell>
          <cell r="AC1531">
            <v>1101</v>
          </cell>
          <cell r="AD1531">
            <v>2</v>
          </cell>
          <cell r="AE1531">
            <v>217656</v>
          </cell>
        </row>
        <row r="1532">
          <cell r="A1532" t="str">
            <v>SML</v>
          </cell>
          <cell r="B1532">
            <v>9</v>
          </cell>
          <cell r="C1532" t="str">
            <v>DMSU</v>
          </cell>
          <cell r="D1532">
            <v>92</v>
          </cell>
          <cell r="E1532">
            <v>1</v>
          </cell>
          <cell r="F1532" t="str">
            <v xml:space="preserve">B </v>
          </cell>
          <cell r="G1532">
            <v>14</v>
          </cell>
          <cell r="H1532">
            <v>222</v>
          </cell>
          <cell r="I1532">
            <v>32464</v>
          </cell>
          <cell r="J1532">
            <v>0</v>
          </cell>
          <cell r="K1532">
            <v>0</v>
          </cell>
          <cell r="L1532">
            <v>0</v>
          </cell>
          <cell r="M1532">
            <v>0</v>
          </cell>
          <cell r="N1532">
            <v>0</v>
          </cell>
          <cell r="O1532">
            <v>413664</v>
          </cell>
          <cell r="P1532">
            <v>0</v>
          </cell>
          <cell r="Q1532">
            <v>0</v>
          </cell>
          <cell r="R1532">
            <v>4999</v>
          </cell>
          <cell r="S1532">
            <v>0</v>
          </cell>
          <cell r="T1532">
            <v>16385</v>
          </cell>
          <cell r="U1532">
            <v>70338</v>
          </cell>
          <cell r="V1532">
            <v>0</v>
          </cell>
          <cell r="W1532">
            <v>0</v>
          </cell>
          <cell r="X1532">
            <v>0</v>
          </cell>
          <cell r="Y1532">
            <v>36815</v>
          </cell>
          <cell r="Z1532">
            <v>413664</v>
          </cell>
          <cell r="AA1532">
            <v>471863</v>
          </cell>
          <cell r="AB1532" t="str">
            <v>EMCV</v>
          </cell>
          <cell r="AC1532">
            <v>1101</v>
          </cell>
          <cell r="AD1532">
            <v>2</v>
          </cell>
          <cell r="AE1532">
            <v>32464</v>
          </cell>
        </row>
        <row r="1533">
          <cell r="A1533" t="str">
            <v>SML</v>
          </cell>
          <cell r="B1533">
            <v>9</v>
          </cell>
          <cell r="C1533" t="str">
            <v>DMSU</v>
          </cell>
          <cell r="D1533">
            <v>92</v>
          </cell>
          <cell r="E1533">
            <v>1</v>
          </cell>
          <cell r="F1533" t="str">
            <v xml:space="preserve">B </v>
          </cell>
          <cell r="G1533">
            <v>15</v>
          </cell>
          <cell r="H1533">
            <v>328</v>
          </cell>
          <cell r="I1533">
            <v>68420</v>
          </cell>
          <cell r="J1533">
            <v>0</v>
          </cell>
          <cell r="K1533">
            <v>0</v>
          </cell>
          <cell r="L1533">
            <v>0</v>
          </cell>
          <cell r="M1533">
            <v>0</v>
          </cell>
          <cell r="N1533">
            <v>0</v>
          </cell>
          <cell r="O1533">
            <v>1036829</v>
          </cell>
          <cell r="P1533">
            <v>0</v>
          </cell>
          <cell r="Q1533">
            <v>0</v>
          </cell>
          <cell r="R1533">
            <v>8624</v>
          </cell>
          <cell r="S1533">
            <v>0</v>
          </cell>
          <cell r="T1533">
            <v>24068</v>
          </cell>
          <cell r="U1533">
            <v>191072</v>
          </cell>
          <cell r="V1533">
            <v>0</v>
          </cell>
          <cell r="W1533">
            <v>0</v>
          </cell>
          <cell r="X1533">
            <v>0</v>
          </cell>
          <cell r="Y1533">
            <v>63762</v>
          </cell>
          <cell r="Z1533">
            <v>1036829</v>
          </cell>
          <cell r="AA1533">
            <v>1133283</v>
          </cell>
          <cell r="AB1533" t="str">
            <v>EMCV</v>
          </cell>
          <cell r="AC1533">
            <v>1101</v>
          </cell>
          <cell r="AD1533">
            <v>2</v>
          </cell>
          <cell r="AE1533">
            <v>68420</v>
          </cell>
        </row>
        <row r="1534">
          <cell r="A1534" t="str">
            <v>SML</v>
          </cell>
          <cell r="B1534">
            <v>9</v>
          </cell>
          <cell r="C1534" t="str">
            <v>DMSU</v>
          </cell>
          <cell r="D1534">
            <v>92</v>
          </cell>
          <cell r="E1534">
            <v>2</v>
          </cell>
          <cell r="F1534" t="str">
            <v>A4</v>
          </cell>
          <cell r="G1534">
            <v>22</v>
          </cell>
          <cell r="H1534">
            <v>6</v>
          </cell>
          <cell r="I1534">
            <v>3508926</v>
          </cell>
          <cell r="J1534">
            <v>306332</v>
          </cell>
          <cell r="K1534">
            <v>3202594</v>
          </cell>
          <cell r="L1534">
            <v>15769</v>
          </cell>
          <cell r="M1534">
            <v>9284</v>
          </cell>
          <cell r="N1534">
            <v>7403</v>
          </cell>
          <cell r="O1534">
            <v>23785668</v>
          </cell>
          <cell r="P1534">
            <v>21741294</v>
          </cell>
          <cell r="Q1534">
            <v>447971</v>
          </cell>
          <cell r="R1534">
            <v>0</v>
          </cell>
          <cell r="S1534">
            <v>0</v>
          </cell>
          <cell r="T1534">
            <v>3703</v>
          </cell>
          <cell r="U1534">
            <v>11493733</v>
          </cell>
          <cell r="V1534">
            <v>0</v>
          </cell>
          <cell r="W1534">
            <v>0</v>
          </cell>
          <cell r="X1534">
            <v>0</v>
          </cell>
          <cell r="Y1534">
            <v>74052</v>
          </cell>
          <cell r="Z1534">
            <v>45974933</v>
          </cell>
          <cell r="AA1534">
            <v>46052688</v>
          </cell>
          <cell r="AB1534" t="str">
            <v>EMCV</v>
          </cell>
          <cell r="AC1534">
            <v>1101</v>
          </cell>
          <cell r="AD1534">
            <v>2</v>
          </cell>
          <cell r="AE1534">
            <v>3508926</v>
          </cell>
        </row>
        <row r="1535">
          <cell r="A1535" t="str">
            <v>SML</v>
          </cell>
          <cell r="B1535">
            <v>9</v>
          </cell>
          <cell r="C1535" t="str">
            <v>DMSU</v>
          </cell>
          <cell r="D1535">
            <v>92</v>
          </cell>
          <cell r="E1535">
            <v>2</v>
          </cell>
          <cell r="F1535" t="str">
            <v>A4</v>
          </cell>
          <cell r="G1535">
            <v>21</v>
          </cell>
          <cell r="H1535">
            <v>3</v>
          </cell>
          <cell r="I1535">
            <v>408401</v>
          </cell>
          <cell r="J1535">
            <v>27839</v>
          </cell>
          <cell r="K1535">
            <v>380562</v>
          </cell>
          <cell r="L1535">
            <v>1350</v>
          </cell>
          <cell r="M1535">
            <v>1350</v>
          </cell>
          <cell r="N1535">
            <v>0</v>
          </cell>
          <cell r="O1535">
            <v>4168736</v>
          </cell>
          <cell r="P1535">
            <v>932400</v>
          </cell>
          <cell r="Q1535">
            <v>37492</v>
          </cell>
          <cell r="R1535">
            <v>-23936</v>
          </cell>
          <cell r="S1535">
            <v>0</v>
          </cell>
          <cell r="T1535">
            <v>3703</v>
          </cell>
          <cell r="U1535">
            <v>1284657</v>
          </cell>
          <cell r="V1535">
            <v>0</v>
          </cell>
          <cell r="W1535">
            <v>0</v>
          </cell>
          <cell r="X1535">
            <v>0</v>
          </cell>
          <cell r="Y1535">
            <v>24684</v>
          </cell>
          <cell r="Z1535">
            <v>5138628</v>
          </cell>
          <cell r="AA1535">
            <v>5143079</v>
          </cell>
          <cell r="AB1535" t="str">
            <v>EMCV</v>
          </cell>
          <cell r="AC1535">
            <v>1101</v>
          </cell>
          <cell r="AD1535">
            <v>2</v>
          </cell>
          <cell r="AE1535">
            <v>408401</v>
          </cell>
        </row>
        <row r="1536">
          <cell r="A1536" t="str">
            <v>SML</v>
          </cell>
          <cell r="B1536">
            <v>9</v>
          </cell>
          <cell r="C1536" t="str">
            <v>DMSU</v>
          </cell>
          <cell r="D1536">
            <v>92</v>
          </cell>
          <cell r="E1536">
            <v>2</v>
          </cell>
          <cell r="F1536" t="str">
            <v>A4</v>
          </cell>
          <cell r="G1536">
            <v>20</v>
          </cell>
          <cell r="H1536">
            <v>6</v>
          </cell>
          <cell r="I1536">
            <v>109500</v>
          </cell>
          <cell r="J1536">
            <v>0</v>
          </cell>
          <cell r="K1536">
            <v>0</v>
          </cell>
          <cell r="L1536">
            <v>711</v>
          </cell>
          <cell r="M1536">
            <v>0</v>
          </cell>
          <cell r="N1536">
            <v>0</v>
          </cell>
          <cell r="O1536">
            <v>1256473</v>
          </cell>
          <cell r="P1536">
            <v>556476</v>
          </cell>
          <cell r="Q1536">
            <v>33896</v>
          </cell>
          <cell r="R1536">
            <v>21458</v>
          </cell>
          <cell r="S1536">
            <v>0</v>
          </cell>
          <cell r="T1536">
            <v>0</v>
          </cell>
          <cell r="U1536">
            <v>466409</v>
          </cell>
          <cell r="V1536">
            <v>0</v>
          </cell>
          <cell r="W1536">
            <v>18784</v>
          </cell>
          <cell r="X1536">
            <v>0</v>
          </cell>
          <cell r="Y1536">
            <v>49887</v>
          </cell>
          <cell r="Z1536">
            <v>1865629</v>
          </cell>
          <cell r="AA1536">
            <v>1936974</v>
          </cell>
          <cell r="AB1536" t="str">
            <v>EMCV</v>
          </cell>
          <cell r="AC1536">
            <v>1101</v>
          </cell>
          <cell r="AD1536">
            <v>2</v>
          </cell>
          <cell r="AE1536">
            <v>109500</v>
          </cell>
        </row>
        <row r="1537">
          <cell r="A1537" t="str">
            <v>SML</v>
          </cell>
          <cell r="B1537">
            <v>9</v>
          </cell>
          <cell r="C1537" t="str">
            <v>DMSU</v>
          </cell>
          <cell r="D1537">
            <v>92</v>
          </cell>
          <cell r="E1537">
            <v>2</v>
          </cell>
          <cell r="F1537" t="str">
            <v xml:space="preserve">B </v>
          </cell>
          <cell r="G1537">
            <v>0</v>
          </cell>
          <cell r="H1537">
            <v>137</v>
          </cell>
          <cell r="I1537">
            <v>131161</v>
          </cell>
          <cell r="J1537">
            <v>0</v>
          </cell>
          <cell r="K1537">
            <v>0</v>
          </cell>
          <cell r="L1537">
            <v>0</v>
          </cell>
          <cell r="M1537">
            <v>0</v>
          </cell>
          <cell r="N1537">
            <v>0</v>
          </cell>
          <cell r="O1537">
            <v>2730566</v>
          </cell>
          <cell r="P1537">
            <v>0</v>
          </cell>
          <cell r="Q1537">
            <v>0</v>
          </cell>
          <cell r="R1537">
            <v>40330</v>
          </cell>
          <cell r="S1537">
            <v>0</v>
          </cell>
          <cell r="T1537">
            <v>212892</v>
          </cell>
          <cell r="U1537">
            <v>682198</v>
          </cell>
          <cell r="V1537">
            <v>0</v>
          </cell>
          <cell r="W1537">
            <v>0</v>
          </cell>
          <cell r="X1537">
            <v>0</v>
          </cell>
          <cell r="Y1537">
            <v>127458</v>
          </cell>
          <cell r="Z1537">
            <v>2730566</v>
          </cell>
          <cell r="AA1537">
            <v>3111246</v>
          </cell>
          <cell r="AB1537" t="str">
            <v>EMCV</v>
          </cell>
          <cell r="AC1537">
            <v>1101</v>
          </cell>
          <cell r="AD1537">
            <v>2</v>
          </cell>
          <cell r="AE1537">
            <v>129778</v>
          </cell>
        </row>
        <row r="1538">
          <cell r="A1538" t="str">
            <v>SML</v>
          </cell>
          <cell r="B1538">
            <v>9</v>
          </cell>
          <cell r="C1538" t="str">
            <v>DMSU</v>
          </cell>
          <cell r="D1538">
            <v>92</v>
          </cell>
          <cell r="E1538">
            <v>3</v>
          </cell>
          <cell r="F1538" t="str">
            <v>A4</v>
          </cell>
          <cell r="G1538">
            <v>21</v>
          </cell>
          <cell r="H1538">
            <v>1</v>
          </cell>
          <cell r="I1538">
            <v>149280</v>
          </cell>
          <cell r="J1538">
            <v>75</v>
          </cell>
          <cell r="K1538">
            <v>149205</v>
          </cell>
          <cell r="L1538">
            <v>299</v>
          </cell>
          <cell r="M1538">
            <v>359</v>
          </cell>
          <cell r="N1538">
            <v>0</v>
          </cell>
          <cell r="O1538">
            <v>968078</v>
          </cell>
          <cell r="P1538">
            <v>247949</v>
          </cell>
          <cell r="Q1538">
            <v>0</v>
          </cell>
          <cell r="R1538">
            <v>0</v>
          </cell>
          <cell r="S1538">
            <v>0</v>
          </cell>
          <cell r="T1538">
            <v>0</v>
          </cell>
          <cell r="U1538">
            <v>304006</v>
          </cell>
          <cell r="V1538">
            <v>0</v>
          </cell>
          <cell r="W1538">
            <v>0</v>
          </cell>
          <cell r="X1538">
            <v>0</v>
          </cell>
          <cell r="Y1538">
            <v>519</v>
          </cell>
          <cell r="Z1538">
            <v>1216027</v>
          </cell>
          <cell r="AA1538">
            <v>1216546</v>
          </cell>
          <cell r="AB1538" t="str">
            <v>EMCV</v>
          </cell>
          <cell r="AC1538">
            <v>1101</v>
          </cell>
          <cell r="AD1538">
            <v>2</v>
          </cell>
          <cell r="AE1538">
            <v>149280</v>
          </cell>
        </row>
        <row r="1539">
          <cell r="A1539" t="str">
            <v>SML</v>
          </cell>
          <cell r="B1539">
            <v>9</v>
          </cell>
          <cell r="C1539" t="str">
            <v>DMSU</v>
          </cell>
          <cell r="D1539">
            <v>92</v>
          </cell>
          <cell r="E1539">
            <v>3</v>
          </cell>
          <cell r="F1539" t="str">
            <v>A4</v>
          </cell>
          <cell r="G1539">
            <v>20</v>
          </cell>
          <cell r="H1539">
            <v>26</v>
          </cell>
          <cell r="I1539">
            <v>573678</v>
          </cell>
          <cell r="J1539">
            <v>0</v>
          </cell>
          <cell r="K1539">
            <v>0</v>
          </cell>
          <cell r="L1539">
            <v>2003</v>
          </cell>
          <cell r="M1539">
            <v>0</v>
          </cell>
          <cell r="N1539">
            <v>0</v>
          </cell>
          <cell r="O1539">
            <v>6582766</v>
          </cell>
          <cell r="P1539">
            <v>1567681</v>
          </cell>
          <cell r="Q1539">
            <v>330365</v>
          </cell>
          <cell r="R1539">
            <v>28215</v>
          </cell>
          <cell r="S1539">
            <v>0</v>
          </cell>
          <cell r="T1539">
            <v>170830</v>
          </cell>
          <cell r="U1539">
            <v>2135465</v>
          </cell>
          <cell r="V1539">
            <v>0</v>
          </cell>
          <cell r="W1539">
            <v>61047</v>
          </cell>
          <cell r="X1539">
            <v>0</v>
          </cell>
          <cell r="Y1539">
            <v>226902</v>
          </cell>
          <cell r="Z1539">
            <v>8541859</v>
          </cell>
          <cell r="AA1539">
            <v>8967806</v>
          </cell>
          <cell r="AB1539" t="str">
            <v>EMCV</v>
          </cell>
          <cell r="AC1539">
            <v>1101</v>
          </cell>
          <cell r="AD1539">
            <v>2</v>
          </cell>
          <cell r="AE1539">
            <v>573678</v>
          </cell>
        </row>
        <row r="1540">
          <cell r="A1540" t="str">
            <v>SML</v>
          </cell>
          <cell r="B1540">
            <v>9</v>
          </cell>
          <cell r="C1540" t="str">
            <v>DMSU</v>
          </cell>
          <cell r="D1540">
            <v>92</v>
          </cell>
          <cell r="E1540">
            <v>3</v>
          </cell>
          <cell r="F1540" t="str">
            <v xml:space="preserve">B </v>
          </cell>
          <cell r="G1540">
            <v>0</v>
          </cell>
          <cell r="H1540">
            <v>1896</v>
          </cell>
          <cell r="I1540">
            <v>521127</v>
          </cell>
          <cell r="J1540">
            <v>0</v>
          </cell>
          <cell r="K1540">
            <v>0</v>
          </cell>
          <cell r="L1540">
            <v>0</v>
          </cell>
          <cell r="M1540">
            <v>0</v>
          </cell>
          <cell r="N1540">
            <v>0</v>
          </cell>
          <cell r="O1540">
            <v>10857369</v>
          </cell>
          <cell r="P1540">
            <v>0</v>
          </cell>
          <cell r="Q1540">
            <v>0</v>
          </cell>
          <cell r="R1540">
            <v>125789</v>
          </cell>
          <cell r="S1540">
            <v>0</v>
          </cell>
          <cell r="T1540">
            <v>765272</v>
          </cell>
          <cell r="U1540">
            <v>2695628</v>
          </cell>
          <cell r="V1540">
            <v>0</v>
          </cell>
          <cell r="W1540">
            <v>0</v>
          </cell>
          <cell r="X1540">
            <v>0</v>
          </cell>
          <cell r="Y1540">
            <v>877231</v>
          </cell>
          <cell r="Z1540">
            <v>10857369</v>
          </cell>
          <cell r="AA1540">
            <v>12625661</v>
          </cell>
          <cell r="AB1540" t="str">
            <v>EMCV</v>
          </cell>
          <cell r="AC1540">
            <v>1101</v>
          </cell>
          <cell r="AD1540">
            <v>2</v>
          </cell>
          <cell r="AE1540">
            <v>509010</v>
          </cell>
        </row>
        <row r="1541">
          <cell r="A1541" t="str">
            <v>SML</v>
          </cell>
          <cell r="B1541">
            <v>9</v>
          </cell>
          <cell r="C1541" t="str">
            <v>DMSU</v>
          </cell>
          <cell r="D1541">
            <v>92</v>
          </cell>
          <cell r="E1541">
            <v>4</v>
          </cell>
          <cell r="F1541" t="str">
            <v xml:space="preserve">B </v>
          </cell>
          <cell r="G1541">
            <v>0</v>
          </cell>
          <cell r="H1541">
            <v>14</v>
          </cell>
          <cell r="I1541">
            <v>17092</v>
          </cell>
          <cell r="J1541">
            <v>0</v>
          </cell>
          <cell r="K1541">
            <v>0</v>
          </cell>
          <cell r="L1541">
            <v>0</v>
          </cell>
          <cell r="M1541">
            <v>0</v>
          </cell>
          <cell r="N1541">
            <v>0</v>
          </cell>
          <cell r="O1541">
            <v>167299</v>
          </cell>
          <cell r="P1541">
            <v>0</v>
          </cell>
          <cell r="Q1541">
            <v>0</v>
          </cell>
          <cell r="R1541">
            <v>0</v>
          </cell>
          <cell r="S1541">
            <v>0</v>
          </cell>
          <cell r="T1541">
            <v>128</v>
          </cell>
          <cell r="U1541">
            <v>0</v>
          </cell>
          <cell r="V1541">
            <v>0</v>
          </cell>
          <cell r="W1541">
            <v>0</v>
          </cell>
          <cell r="X1541">
            <v>0</v>
          </cell>
          <cell r="Y1541">
            <v>0</v>
          </cell>
          <cell r="Z1541">
            <v>167299</v>
          </cell>
          <cell r="AA1541">
            <v>167427</v>
          </cell>
          <cell r="AB1541" t="str">
            <v>EMCV</v>
          </cell>
          <cell r="AC1541">
            <v>1101</v>
          </cell>
          <cell r="AD1541">
            <v>2</v>
          </cell>
          <cell r="AE1541">
            <v>17087</v>
          </cell>
        </row>
        <row r="1542">
          <cell r="A1542" t="str">
            <v>SML</v>
          </cell>
          <cell r="B1542">
            <v>9</v>
          </cell>
          <cell r="C1542" t="str">
            <v>DMSU</v>
          </cell>
          <cell r="D1542">
            <v>92</v>
          </cell>
          <cell r="E1542">
            <v>5</v>
          </cell>
          <cell r="F1542" t="str">
            <v>A4</v>
          </cell>
          <cell r="G1542">
            <v>20</v>
          </cell>
          <cell r="H1542">
            <v>15</v>
          </cell>
          <cell r="I1542">
            <v>558954</v>
          </cell>
          <cell r="J1542">
            <v>0</v>
          </cell>
          <cell r="K1542">
            <v>0</v>
          </cell>
          <cell r="L1542">
            <v>1562</v>
          </cell>
          <cell r="M1542">
            <v>0</v>
          </cell>
          <cell r="N1542">
            <v>0</v>
          </cell>
          <cell r="O1542">
            <v>5456745</v>
          </cell>
          <cell r="P1542">
            <v>1065601</v>
          </cell>
          <cell r="Q1542">
            <v>376980</v>
          </cell>
          <cell r="R1542">
            <v>96886</v>
          </cell>
          <cell r="S1542">
            <v>0</v>
          </cell>
          <cell r="T1542">
            <v>4</v>
          </cell>
          <cell r="U1542">
            <v>848669</v>
          </cell>
          <cell r="V1542">
            <v>0</v>
          </cell>
          <cell r="W1542">
            <v>59287</v>
          </cell>
          <cell r="X1542">
            <v>0</v>
          </cell>
          <cell r="Y1542">
            <v>0</v>
          </cell>
          <cell r="Z1542">
            <v>6958613</v>
          </cell>
          <cell r="AA1542">
            <v>7055503</v>
          </cell>
          <cell r="AB1542" t="str">
            <v>EMCV</v>
          </cell>
          <cell r="AC1542">
            <v>1101</v>
          </cell>
          <cell r="AD1542">
            <v>2</v>
          </cell>
          <cell r="AE1542">
            <v>558954</v>
          </cell>
        </row>
        <row r="1543">
          <cell r="A1543" t="str">
            <v>SML</v>
          </cell>
          <cell r="B1543">
            <v>9</v>
          </cell>
          <cell r="C1543" t="str">
            <v>DMSU</v>
          </cell>
          <cell r="D1543">
            <v>92</v>
          </cell>
          <cell r="E1543">
            <v>5</v>
          </cell>
          <cell r="F1543" t="str">
            <v xml:space="preserve">B </v>
          </cell>
          <cell r="G1543">
            <v>0</v>
          </cell>
          <cell r="H1543">
            <v>75</v>
          </cell>
          <cell r="I1543">
            <v>82106</v>
          </cell>
          <cell r="J1543">
            <v>0</v>
          </cell>
          <cell r="K1543">
            <v>0</v>
          </cell>
          <cell r="L1543">
            <v>0</v>
          </cell>
          <cell r="M1543">
            <v>0</v>
          </cell>
          <cell r="N1543">
            <v>0</v>
          </cell>
          <cell r="O1543">
            <v>1469483</v>
          </cell>
          <cell r="P1543">
            <v>0</v>
          </cell>
          <cell r="Q1543">
            <v>0</v>
          </cell>
          <cell r="R1543">
            <v>7099</v>
          </cell>
          <cell r="S1543">
            <v>0</v>
          </cell>
          <cell r="T1543">
            <v>0</v>
          </cell>
          <cell r="U1543">
            <v>187483</v>
          </cell>
          <cell r="V1543">
            <v>0</v>
          </cell>
          <cell r="W1543">
            <v>0</v>
          </cell>
          <cell r="X1543">
            <v>0</v>
          </cell>
          <cell r="Y1543">
            <v>0</v>
          </cell>
          <cell r="Z1543">
            <v>1469483</v>
          </cell>
          <cell r="AA1543">
            <v>1476582</v>
          </cell>
          <cell r="AB1543" t="str">
            <v>EMCV</v>
          </cell>
          <cell r="AC1543">
            <v>1101</v>
          </cell>
          <cell r="AD1543">
            <v>2</v>
          </cell>
          <cell r="AE1543">
            <v>81996</v>
          </cell>
        </row>
        <row r="1544">
          <cell r="A1544" t="str">
            <v>SML</v>
          </cell>
          <cell r="B1544">
            <v>9</v>
          </cell>
          <cell r="C1544" t="str">
            <v>DMSU</v>
          </cell>
          <cell r="D1544">
            <v>92</v>
          </cell>
          <cell r="E1544">
            <v>6</v>
          </cell>
          <cell r="F1544" t="str">
            <v xml:space="preserve">B </v>
          </cell>
          <cell r="G1544">
            <v>0</v>
          </cell>
          <cell r="H1544">
            <v>1</v>
          </cell>
          <cell r="I1544">
            <v>473202</v>
          </cell>
          <cell r="J1544">
            <v>0</v>
          </cell>
          <cell r="K1544">
            <v>0</v>
          </cell>
          <cell r="L1544">
            <v>0</v>
          </cell>
          <cell r="M1544">
            <v>0</v>
          </cell>
          <cell r="N1544">
            <v>0</v>
          </cell>
          <cell r="O1544">
            <v>5571164</v>
          </cell>
          <cell r="P1544">
            <v>0</v>
          </cell>
          <cell r="Q1544">
            <v>0</v>
          </cell>
          <cell r="R1544">
            <v>0</v>
          </cell>
          <cell r="S1544">
            <v>0</v>
          </cell>
          <cell r="T1544">
            <v>0</v>
          </cell>
          <cell r="U1544">
            <v>1392791</v>
          </cell>
          <cell r="V1544">
            <v>0</v>
          </cell>
          <cell r="W1544">
            <v>0</v>
          </cell>
          <cell r="X1544">
            <v>0</v>
          </cell>
          <cell r="Y1544">
            <v>0</v>
          </cell>
          <cell r="Z1544">
            <v>5571164</v>
          </cell>
          <cell r="AA1544">
            <v>5571164</v>
          </cell>
          <cell r="AB1544" t="str">
            <v>EMCV</v>
          </cell>
          <cell r="AC1544">
            <v>1101</v>
          </cell>
          <cell r="AD1544">
            <v>2</v>
          </cell>
          <cell r="AE1544">
            <v>473202</v>
          </cell>
        </row>
        <row r="1545">
          <cell r="A1545" t="str">
            <v>SML</v>
          </cell>
          <cell r="B1545">
            <v>9</v>
          </cell>
          <cell r="C1545" t="str">
            <v>DMSU</v>
          </cell>
          <cell r="D1545">
            <v>92</v>
          </cell>
          <cell r="E1545">
            <v>7</v>
          </cell>
          <cell r="F1545" t="str">
            <v>A4</v>
          </cell>
          <cell r="G1545">
            <v>22</v>
          </cell>
          <cell r="H1545">
            <v>1</v>
          </cell>
          <cell r="I1545">
            <v>199188</v>
          </cell>
          <cell r="J1545">
            <v>17539</v>
          </cell>
          <cell r="K1545">
            <v>181649</v>
          </cell>
          <cell r="L1545">
            <v>587</v>
          </cell>
          <cell r="M1545">
            <v>296</v>
          </cell>
          <cell r="N1545">
            <v>291</v>
          </cell>
          <cell r="O1545">
            <v>1199360</v>
          </cell>
          <cell r="P1545">
            <v>685813</v>
          </cell>
          <cell r="Q1545">
            <v>0</v>
          </cell>
          <cell r="R1545">
            <v>0</v>
          </cell>
          <cell r="S1545">
            <v>0</v>
          </cell>
          <cell r="T1545">
            <v>0</v>
          </cell>
          <cell r="U1545">
            <v>471293</v>
          </cell>
          <cell r="V1545">
            <v>0</v>
          </cell>
          <cell r="W1545">
            <v>0</v>
          </cell>
          <cell r="X1545">
            <v>0</v>
          </cell>
          <cell r="Y1545">
            <v>0</v>
          </cell>
          <cell r="Z1545">
            <v>1885173</v>
          </cell>
          <cell r="AA1545">
            <v>1885173</v>
          </cell>
          <cell r="AB1545" t="str">
            <v>EMCV</v>
          </cell>
          <cell r="AC1545">
            <v>1101</v>
          </cell>
          <cell r="AD1545">
            <v>2</v>
          </cell>
          <cell r="AE1545">
            <v>199188</v>
          </cell>
        </row>
        <row r="1546">
          <cell r="A1546" t="str">
            <v>SML</v>
          </cell>
          <cell r="B1546">
            <v>9</v>
          </cell>
          <cell r="C1546" t="str">
            <v>DMSU</v>
          </cell>
          <cell r="D1546">
            <v>92</v>
          </cell>
          <cell r="E1546">
            <v>7</v>
          </cell>
          <cell r="F1546" t="str">
            <v>A4</v>
          </cell>
          <cell r="G1546">
            <v>20</v>
          </cell>
          <cell r="H1546">
            <v>7</v>
          </cell>
          <cell r="I1546">
            <v>221788</v>
          </cell>
          <cell r="J1546">
            <v>0</v>
          </cell>
          <cell r="K1546">
            <v>0</v>
          </cell>
          <cell r="L1546">
            <v>546</v>
          </cell>
          <cell r="M1546">
            <v>0</v>
          </cell>
          <cell r="N1546">
            <v>0</v>
          </cell>
          <cell r="O1546">
            <v>2163172</v>
          </cell>
          <cell r="P1546">
            <v>362544</v>
          </cell>
          <cell r="Q1546">
            <v>81939</v>
          </cell>
          <cell r="R1546">
            <v>0</v>
          </cell>
          <cell r="S1546">
            <v>0</v>
          </cell>
          <cell r="T1546">
            <v>0</v>
          </cell>
          <cell r="U1546">
            <v>655069</v>
          </cell>
          <cell r="V1546">
            <v>0</v>
          </cell>
          <cell r="W1546">
            <v>12616</v>
          </cell>
          <cell r="X1546">
            <v>0</v>
          </cell>
          <cell r="Y1546">
            <v>0</v>
          </cell>
          <cell r="Z1546">
            <v>2620271</v>
          </cell>
          <cell r="AA1546">
            <v>2620271</v>
          </cell>
          <cell r="AB1546" t="str">
            <v>EMCV</v>
          </cell>
          <cell r="AC1546">
            <v>1101</v>
          </cell>
          <cell r="AD1546">
            <v>2</v>
          </cell>
          <cell r="AE1546">
            <v>221788</v>
          </cell>
        </row>
        <row r="1547">
          <cell r="A1547" t="str">
            <v>SML</v>
          </cell>
          <cell r="B1547">
            <v>9</v>
          </cell>
          <cell r="C1547" t="str">
            <v>DMSU</v>
          </cell>
          <cell r="D1547">
            <v>92</v>
          </cell>
          <cell r="E1547">
            <v>7</v>
          </cell>
          <cell r="F1547" t="str">
            <v xml:space="preserve">B </v>
          </cell>
          <cell r="G1547">
            <v>0</v>
          </cell>
          <cell r="H1547">
            <v>9</v>
          </cell>
          <cell r="I1547">
            <v>3119</v>
          </cell>
          <cell r="J1547">
            <v>0</v>
          </cell>
          <cell r="K1547">
            <v>0</v>
          </cell>
          <cell r="L1547">
            <v>0</v>
          </cell>
          <cell r="M1547">
            <v>0</v>
          </cell>
          <cell r="N1547">
            <v>0</v>
          </cell>
          <cell r="O1547">
            <v>55188</v>
          </cell>
          <cell r="P1547">
            <v>0</v>
          </cell>
          <cell r="Q1547">
            <v>0</v>
          </cell>
          <cell r="R1547">
            <v>12</v>
          </cell>
          <cell r="S1547">
            <v>0</v>
          </cell>
          <cell r="T1547">
            <v>0</v>
          </cell>
          <cell r="U1547">
            <v>13797</v>
          </cell>
          <cell r="V1547">
            <v>0</v>
          </cell>
          <cell r="W1547">
            <v>0</v>
          </cell>
          <cell r="X1547">
            <v>0</v>
          </cell>
          <cell r="Y1547">
            <v>0</v>
          </cell>
          <cell r="Z1547">
            <v>55188</v>
          </cell>
          <cell r="AA1547">
            <v>55200</v>
          </cell>
          <cell r="AB1547" t="str">
            <v>EMCV</v>
          </cell>
          <cell r="AC1547">
            <v>1101</v>
          </cell>
          <cell r="AD1547">
            <v>2</v>
          </cell>
          <cell r="AE1547">
            <v>3108</v>
          </cell>
        </row>
        <row r="1548">
          <cell r="A1548" t="str">
            <v>SML</v>
          </cell>
          <cell r="B1548">
            <v>9</v>
          </cell>
          <cell r="C1548" t="str">
            <v>DMSU</v>
          </cell>
          <cell r="D1548">
            <v>92</v>
          </cell>
          <cell r="E1548">
            <v>8</v>
          </cell>
          <cell r="F1548" t="str">
            <v xml:space="preserve">B </v>
          </cell>
          <cell r="G1548">
            <v>0</v>
          </cell>
          <cell r="H1548">
            <v>3</v>
          </cell>
          <cell r="I1548">
            <v>4637</v>
          </cell>
          <cell r="J1548">
            <v>0</v>
          </cell>
          <cell r="K1548">
            <v>0</v>
          </cell>
          <cell r="L1548">
            <v>0</v>
          </cell>
          <cell r="M1548">
            <v>0</v>
          </cell>
          <cell r="N1548">
            <v>0</v>
          </cell>
          <cell r="O1548">
            <v>96536</v>
          </cell>
          <cell r="P1548">
            <v>0</v>
          </cell>
          <cell r="Q1548">
            <v>0</v>
          </cell>
          <cell r="R1548">
            <v>0</v>
          </cell>
          <cell r="S1548">
            <v>0</v>
          </cell>
          <cell r="T1548">
            <v>0</v>
          </cell>
          <cell r="U1548">
            <v>24134</v>
          </cell>
          <cell r="V1548">
            <v>0</v>
          </cell>
          <cell r="W1548">
            <v>0</v>
          </cell>
          <cell r="X1548">
            <v>0</v>
          </cell>
          <cell r="Y1548">
            <v>0</v>
          </cell>
          <cell r="Z1548">
            <v>96536</v>
          </cell>
          <cell r="AA1548">
            <v>96536</v>
          </cell>
          <cell r="AB1548" t="str">
            <v>EMCV</v>
          </cell>
          <cell r="AC1548">
            <v>1101</v>
          </cell>
          <cell r="AD1548">
            <v>2</v>
          </cell>
          <cell r="AE1548">
            <v>4637</v>
          </cell>
        </row>
        <row r="1549">
          <cell r="A1549" t="str">
            <v>SML</v>
          </cell>
          <cell r="B1549">
            <v>9</v>
          </cell>
          <cell r="C1549" t="str">
            <v>DMSU</v>
          </cell>
          <cell r="D1549">
            <v>93</v>
          </cell>
          <cell r="E1549">
            <v>1</v>
          </cell>
          <cell r="F1549" t="str">
            <v>A4</v>
          </cell>
          <cell r="G1549">
            <v>20</v>
          </cell>
          <cell r="H1549">
            <v>4</v>
          </cell>
          <cell r="I1549">
            <v>8241</v>
          </cell>
          <cell r="J1549">
            <v>0</v>
          </cell>
          <cell r="K1549">
            <v>0</v>
          </cell>
          <cell r="L1549">
            <v>33</v>
          </cell>
          <cell r="M1549">
            <v>0</v>
          </cell>
          <cell r="N1549">
            <v>0</v>
          </cell>
          <cell r="O1549">
            <v>94562</v>
          </cell>
          <cell r="P1549">
            <v>25827</v>
          </cell>
          <cell r="Q1549">
            <v>2892</v>
          </cell>
          <cell r="R1549">
            <v>2336</v>
          </cell>
          <cell r="S1549">
            <v>0</v>
          </cell>
          <cell r="T1549">
            <v>0</v>
          </cell>
          <cell r="U1549">
            <v>31407</v>
          </cell>
          <cell r="V1549">
            <v>0</v>
          </cell>
          <cell r="W1549">
            <v>2348</v>
          </cell>
          <cell r="X1549">
            <v>0</v>
          </cell>
          <cell r="Y1549">
            <v>7866</v>
          </cell>
          <cell r="Z1549">
            <v>125629</v>
          </cell>
          <cell r="AA1549">
            <v>135831</v>
          </cell>
          <cell r="AB1549" t="str">
            <v>EMCD</v>
          </cell>
          <cell r="AC1549">
            <v>1101</v>
          </cell>
          <cell r="AD1549">
            <v>2</v>
          </cell>
          <cell r="AE1549">
            <v>8241</v>
          </cell>
        </row>
        <row r="1550">
          <cell r="A1550" t="str">
            <v>SML</v>
          </cell>
          <cell r="B1550">
            <v>9</v>
          </cell>
          <cell r="C1550" t="str">
            <v>DMSU</v>
          </cell>
          <cell r="D1550">
            <v>93</v>
          </cell>
          <cell r="E1550">
            <v>1</v>
          </cell>
          <cell r="F1550" t="str">
            <v xml:space="preserve">B </v>
          </cell>
          <cell r="G1550">
            <v>1</v>
          </cell>
          <cell r="H1550">
            <v>5105</v>
          </cell>
          <cell r="I1550">
            <v>129278</v>
          </cell>
          <cell r="J1550">
            <v>0</v>
          </cell>
          <cell r="K1550">
            <v>0</v>
          </cell>
          <cell r="L1550">
            <v>0</v>
          </cell>
          <cell r="M1550">
            <v>0</v>
          </cell>
          <cell r="N1550">
            <v>0</v>
          </cell>
          <cell r="O1550">
            <v>2107575</v>
          </cell>
          <cell r="P1550">
            <v>0</v>
          </cell>
          <cell r="Q1550">
            <v>0</v>
          </cell>
          <cell r="R1550">
            <v>71939</v>
          </cell>
          <cell r="S1550">
            <v>0</v>
          </cell>
          <cell r="T1550">
            <v>2416789</v>
          </cell>
          <cell r="U1550">
            <v>2145</v>
          </cell>
          <cell r="V1550">
            <v>0</v>
          </cell>
          <cell r="W1550">
            <v>0</v>
          </cell>
          <cell r="X1550">
            <v>0</v>
          </cell>
          <cell r="Y1550">
            <v>616</v>
          </cell>
          <cell r="Z1550">
            <v>2107575</v>
          </cell>
          <cell r="AA1550">
            <v>4596919</v>
          </cell>
          <cell r="AB1550" t="str">
            <v>EMCD</v>
          </cell>
          <cell r="AC1550">
            <v>1101</v>
          </cell>
          <cell r="AD1550">
            <v>2</v>
          </cell>
          <cell r="AE1550">
            <v>70206</v>
          </cell>
        </row>
        <row r="1551">
          <cell r="A1551" t="str">
            <v>SML</v>
          </cell>
          <cell r="B1551">
            <v>9</v>
          </cell>
          <cell r="C1551" t="str">
            <v>DMSU</v>
          </cell>
          <cell r="D1551">
            <v>93</v>
          </cell>
          <cell r="E1551">
            <v>1</v>
          </cell>
          <cell r="F1551" t="str">
            <v xml:space="preserve">B </v>
          </cell>
          <cell r="G1551">
            <v>2</v>
          </cell>
          <cell r="H1551">
            <v>1847</v>
          </cell>
          <cell r="I1551">
            <v>74787</v>
          </cell>
          <cell r="J1551">
            <v>0</v>
          </cell>
          <cell r="K1551">
            <v>0</v>
          </cell>
          <cell r="L1551">
            <v>0</v>
          </cell>
          <cell r="M1551">
            <v>0</v>
          </cell>
          <cell r="N1551">
            <v>0</v>
          </cell>
          <cell r="O1551">
            <v>1449621</v>
          </cell>
          <cell r="P1551">
            <v>0</v>
          </cell>
          <cell r="Q1551">
            <v>0</v>
          </cell>
          <cell r="R1551">
            <v>26883</v>
          </cell>
          <cell r="S1551">
            <v>0</v>
          </cell>
          <cell r="T1551">
            <v>305143</v>
          </cell>
          <cell r="U1551">
            <v>246366</v>
          </cell>
          <cell r="V1551">
            <v>0</v>
          </cell>
          <cell r="W1551">
            <v>0</v>
          </cell>
          <cell r="X1551">
            <v>0</v>
          </cell>
          <cell r="Y1551">
            <v>133567</v>
          </cell>
          <cell r="Z1551">
            <v>1449621</v>
          </cell>
          <cell r="AA1551">
            <v>1915214</v>
          </cell>
          <cell r="AB1551" t="str">
            <v>EMCD</v>
          </cell>
          <cell r="AC1551">
            <v>1101</v>
          </cell>
          <cell r="AD1551">
            <v>2</v>
          </cell>
          <cell r="AE1551">
            <v>73788</v>
          </cell>
        </row>
        <row r="1552">
          <cell r="A1552" t="str">
            <v>SML</v>
          </cell>
          <cell r="B1552">
            <v>9</v>
          </cell>
          <cell r="C1552" t="str">
            <v>DMSU</v>
          </cell>
          <cell r="D1552">
            <v>93</v>
          </cell>
          <cell r="E1552">
            <v>1</v>
          </cell>
          <cell r="F1552" t="str">
            <v xml:space="preserve">B </v>
          </cell>
          <cell r="G1552">
            <v>3</v>
          </cell>
          <cell r="H1552">
            <v>7201</v>
          </cell>
          <cell r="I1552">
            <v>567294</v>
          </cell>
          <cell r="J1552">
            <v>0</v>
          </cell>
          <cell r="K1552">
            <v>0</v>
          </cell>
          <cell r="L1552">
            <v>0</v>
          </cell>
          <cell r="M1552">
            <v>0</v>
          </cell>
          <cell r="N1552">
            <v>0</v>
          </cell>
          <cell r="O1552">
            <v>10995135</v>
          </cell>
          <cell r="P1552">
            <v>0</v>
          </cell>
          <cell r="Q1552">
            <v>0</v>
          </cell>
          <cell r="R1552">
            <v>136896</v>
          </cell>
          <cell r="S1552">
            <v>0</v>
          </cell>
          <cell r="T1552">
            <v>998362</v>
          </cell>
          <cell r="U1552">
            <v>1868715</v>
          </cell>
          <cell r="V1552">
            <v>0</v>
          </cell>
          <cell r="W1552">
            <v>0</v>
          </cell>
          <cell r="X1552">
            <v>0</v>
          </cell>
          <cell r="Y1552">
            <v>510625</v>
          </cell>
          <cell r="Z1552">
            <v>10995135</v>
          </cell>
          <cell r="AA1552">
            <v>12641018</v>
          </cell>
          <cell r="AB1552" t="str">
            <v>EMCD</v>
          </cell>
          <cell r="AC1552">
            <v>1101</v>
          </cell>
          <cell r="AD1552">
            <v>2</v>
          </cell>
          <cell r="AE1552">
            <v>540855</v>
          </cell>
        </row>
        <row r="1553">
          <cell r="A1553" t="str">
            <v>SML</v>
          </cell>
          <cell r="B1553">
            <v>9</v>
          </cell>
          <cell r="C1553" t="str">
            <v>DMSU</v>
          </cell>
          <cell r="D1553">
            <v>93</v>
          </cell>
          <cell r="E1553">
            <v>1</v>
          </cell>
          <cell r="F1553" t="str">
            <v xml:space="preserve">B </v>
          </cell>
          <cell r="G1553">
            <v>4</v>
          </cell>
          <cell r="H1553">
            <v>5893</v>
          </cell>
          <cell r="I1553">
            <v>730254</v>
          </cell>
          <cell r="J1553">
            <v>0</v>
          </cell>
          <cell r="K1553">
            <v>0</v>
          </cell>
          <cell r="L1553">
            <v>0</v>
          </cell>
          <cell r="M1553">
            <v>0</v>
          </cell>
          <cell r="N1553">
            <v>0</v>
          </cell>
          <cell r="O1553">
            <v>14142896</v>
          </cell>
          <cell r="P1553">
            <v>0</v>
          </cell>
          <cell r="Q1553">
            <v>0</v>
          </cell>
          <cell r="R1553">
            <v>205981</v>
          </cell>
          <cell r="S1553">
            <v>0</v>
          </cell>
          <cell r="T1553">
            <v>1055435</v>
          </cell>
          <cell r="U1553">
            <v>2404293</v>
          </cell>
          <cell r="V1553">
            <v>0</v>
          </cell>
          <cell r="W1553">
            <v>0</v>
          </cell>
          <cell r="X1553">
            <v>0</v>
          </cell>
          <cell r="Y1553">
            <v>869943</v>
          </cell>
          <cell r="Z1553">
            <v>14142896</v>
          </cell>
          <cell r="AA1553">
            <v>16274255</v>
          </cell>
          <cell r="AB1553" t="str">
            <v>EMCD</v>
          </cell>
          <cell r="AC1553">
            <v>1101</v>
          </cell>
          <cell r="AD1553">
            <v>2</v>
          </cell>
          <cell r="AE1553">
            <v>730254</v>
          </cell>
        </row>
        <row r="1554">
          <cell r="A1554" t="str">
            <v>SML</v>
          </cell>
          <cell r="B1554">
            <v>9</v>
          </cell>
          <cell r="C1554" t="str">
            <v>DMSU</v>
          </cell>
          <cell r="D1554">
            <v>93</v>
          </cell>
          <cell r="E1554">
            <v>1</v>
          </cell>
          <cell r="F1554" t="str">
            <v xml:space="preserve">B </v>
          </cell>
          <cell r="G1554">
            <v>5</v>
          </cell>
          <cell r="H1554">
            <v>4081</v>
          </cell>
          <cell r="I1554">
            <v>713679</v>
          </cell>
          <cell r="J1554">
            <v>0</v>
          </cell>
          <cell r="K1554">
            <v>0</v>
          </cell>
          <cell r="L1554">
            <v>0</v>
          </cell>
          <cell r="M1554">
            <v>0</v>
          </cell>
          <cell r="N1554">
            <v>0</v>
          </cell>
          <cell r="O1554">
            <v>13819515</v>
          </cell>
          <cell r="P1554">
            <v>0</v>
          </cell>
          <cell r="Q1554">
            <v>0</v>
          </cell>
          <cell r="R1554">
            <v>183266</v>
          </cell>
          <cell r="S1554">
            <v>0</v>
          </cell>
          <cell r="T1554">
            <v>729255</v>
          </cell>
          <cell r="U1554">
            <v>2349422</v>
          </cell>
          <cell r="V1554">
            <v>0</v>
          </cell>
          <cell r="W1554">
            <v>0</v>
          </cell>
          <cell r="X1554">
            <v>0</v>
          </cell>
          <cell r="Y1554">
            <v>603177</v>
          </cell>
          <cell r="Z1554">
            <v>13819515</v>
          </cell>
          <cell r="AA1554">
            <v>15335213</v>
          </cell>
          <cell r="AB1554" t="str">
            <v>EMCD</v>
          </cell>
          <cell r="AC1554">
            <v>1101</v>
          </cell>
          <cell r="AD1554">
            <v>2</v>
          </cell>
          <cell r="AE1554">
            <v>713679</v>
          </cell>
        </row>
        <row r="1555">
          <cell r="A1555" t="str">
            <v>SML</v>
          </cell>
          <cell r="B1555">
            <v>9</v>
          </cell>
          <cell r="C1555" t="str">
            <v>DMSU</v>
          </cell>
          <cell r="D1555">
            <v>93</v>
          </cell>
          <cell r="E1555">
            <v>1</v>
          </cell>
          <cell r="F1555" t="str">
            <v xml:space="preserve">B </v>
          </cell>
          <cell r="G1555">
            <v>6</v>
          </cell>
          <cell r="H1555">
            <v>4442</v>
          </cell>
          <cell r="I1555">
            <v>1086439</v>
          </cell>
          <cell r="J1555">
            <v>0</v>
          </cell>
          <cell r="K1555">
            <v>0</v>
          </cell>
          <cell r="L1555">
            <v>0</v>
          </cell>
          <cell r="M1555">
            <v>0</v>
          </cell>
          <cell r="N1555">
            <v>0</v>
          </cell>
          <cell r="O1555">
            <v>21051906</v>
          </cell>
          <cell r="P1555">
            <v>0</v>
          </cell>
          <cell r="Q1555">
            <v>0</v>
          </cell>
          <cell r="R1555">
            <v>259911</v>
          </cell>
          <cell r="S1555">
            <v>0</v>
          </cell>
          <cell r="T1555">
            <v>965302</v>
          </cell>
          <cell r="U1555">
            <v>3579542</v>
          </cell>
          <cell r="V1555">
            <v>0</v>
          </cell>
          <cell r="W1555">
            <v>0</v>
          </cell>
          <cell r="X1555">
            <v>0</v>
          </cell>
          <cell r="Y1555">
            <v>655174</v>
          </cell>
          <cell r="Z1555">
            <v>21051906</v>
          </cell>
          <cell r="AA1555">
            <v>22932293</v>
          </cell>
          <cell r="AB1555" t="str">
            <v>EMCD</v>
          </cell>
          <cell r="AC1555">
            <v>1101</v>
          </cell>
          <cell r="AD1555">
            <v>2</v>
          </cell>
          <cell r="AE1555">
            <v>1086439</v>
          </cell>
        </row>
        <row r="1556">
          <cell r="A1556" t="str">
            <v>SML</v>
          </cell>
          <cell r="B1556">
            <v>9</v>
          </cell>
          <cell r="C1556" t="str">
            <v>DMSU</v>
          </cell>
          <cell r="D1556">
            <v>93</v>
          </cell>
          <cell r="E1556">
            <v>1</v>
          </cell>
          <cell r="F1556" t="str">
            <v xml:space="preserve">B </v>
          </cell>
          <cell r="G1556">
            <v>7</v>
          </cell>
          <cell r="H1556">
            <v>2126</v>
          </cell>
          <cell r="I1556">
            <v>730213</v>
          </cell>
          <cell r="J1556">
            <v>0</v>
          </cell>
          <cell r="K1556">
            <v>0</v>
          </cell>
          <cell r="L1556">
            <v>0</v>
          </cell>
          <cell r="M1556">
            <v>0</v>
          </cell>
          <cell r="N1556">
            <v>0</v>
          </cell>
          <cell r="O1556">
            <v>14680737</v>
          </cell>
          <cell r="P1556">
            <v>0</v>
          </cell>
          <cell r="Q1556">
            <v>0</v>
          </cell>
          <cell r="R1556">
            <v>185009</v>
          </cell>
          <cell r="S1556">
            <v>0</v>
          </cell>
          <cell r="T1556">
            <v>577817</v>
          </cell>
          <cell r="U1556">
            <v>2936847</v>
          </cell>
          <cell r="V1556">
            <v>0</v>
          </cell>
          <cell r="W1556">
            <v>0</v>
          </cell>
          <cell r="X1556">
            <v>0</v>
          </cell>
          <cell r="Y1556">
            <v>602140</v>
          </cell>
          <cell r="Z1556">
            <v>14680737</v>
          </cell>
          <cell r="AA1556">
            <v>16045703</v>
          </cell>
          <cell r="AB1556" t="str">
            <v>EMCD</v>
          </cell>
          <cell r="AC1556">
            <v>1101</v>
          </cell>
          <cell r="AD1556">
            <v>2</v>
          </cell>
          <cell r="AE1556">
            <v>730213</v>
          </cell>
        </row>
        <row r="1557">
          <cell r="A1557" t="str">
            <v>SML</v>
          </cell>
          <cell r="B1557">
            <v>9</v>
          </cell>
          <cell r="C1557" t="str">
            <v>DMSU</v>
          </cell>
          <cell r="D1557">
            <v>93</v>
          </cell>
          <cell r="E1557">
            <v>1</v>
          </cell>
          <cell r="F1557" t="str">
            <v xml:space="preserve">B </v>
          </cell>
          <cell r="G1557">
            <v>8</v>
          </cell>
          <cell r="H1557">
            <v>1132</v>
          </cell>
          <cell r="I1557">
            <v>501676</v>
          </cell>
          <cell r="J1557">
            <v>0</v>
          </cell>
          <cell r="K1557">
            <v>0</v>
          </cell>
          <cell r="L1557">
            <v>0</v>
          </cell>
          <cell r="M1557">
            <v>0</v>
          </cell>
          <cell r="N1557">
            <v>0</v>
          </cell>
          <cell r="O1557">
            <v>10083621</v>
          </cell>
          <cell r="P1557">
            <v>0</v>
          </cell>
          <cell r="Q1557">
            <v>0</v>
          </cell>
          <cell r="R1557">
            <v>86562</v>
          </cell>
          <cell r="S1557">
            <v>0</v>
          </cell>
          <cell r="T1557">
            <v>422742</v>
          </cell>
          <cell r="U1557">
            <v>2017040</v>
          </cell>
          <cell r="V1557">
            <v>0</v>
          </cell>
          <cell r="W1557">
            <v>0</v>
          </cell>
          <cell r="X1557">
            <v>0</v>
          </cell>
          <cell r="Y1557">
            <v>322168</v>
          </cell>
          <cell r="Z1557">
            <v>10083621</v>
          </cell>
          <cell r="AA1557">
            <v>10915093</v>
          </cell>
          <cell r="AB1557" t="str">
            <v>EMCD</v>
          </cell>
          <cell r="AC1557">
            <v>1101</v>
          </cell>
          <cell r="AD1557">
            <v>2</v>
          </cell>
          <cell r="AE1557">
            <v>501676</v>
          </cell>
        </row>
        <row r="1558">
          <cell r="A1558" t="str">
            <v>SML</v>
          </cell>
          <cell r="B1558">
            <v>9</v>
          </cell>
          <cell r="C1558" t="str">
            <v>DMSU</v>
          </cell>
          <cell r="D1558">
            <v>93</v>
          </cell>
          <cell r="E1558">
            <v>1</v>
          </cell>
          <cell r="F1558" t="str">
            <v xml:space="preserve">B </v>
          </cell>
          <cell r="G1558">
            <v>9</v>
          </cell>
          <cell r="H1558">
            <v>1406</v>
          </cell>
          <cell r="I1558">
            <v>918503</v>
          </cell>
          <cell r="J1558">
            <v>0</v>
          </cell>
          <cell r="K1558">
            <v>0</v>
          </cell>
          <cell r="L1558">
            <v>0</v>
          </cell>
          <cell r="M1558">
            <v>0</v>
          </cell>
          <cell r="N1558">
            <v>0</v>
          </cell>
          <cell r="O1558">
            <v>19669002</v>
          </cell>
          <cell r="P1558">
            <v>0</v>
          </cell>
          <cell r="Q1558">
            <v>0</v>
          </cell>
          <cell r="R1558">
            <v>157473</v>
          </cell>
          <cell r="S1558">
            <v>0</v>
          </cell>
          <cell r="T1558">
            <v>580737</v>
          </cell>
          <cell r="U1558">
            <v>4910498</v>
          </cell>
          <cell r="V1558">
            <v>0</v>
          </cell>
          <cell r="W1558">
            <v>0</v>
          </cell>
          <cell r="X1558">
            <v>0</v>
          </cell>
          <cell r="Y1558">
            <v>1197875</v>
          </cell>
          <cell r="Z1558">
            <v>19669002</v>
          </cell>
          <cell r="AA1558">
            <v>21605087</v>
          </cell>
          <cell r="AB1558" t="str">
            <v>EMCD</v>
          </cell>
          <cell r="AC1558">
            <v>1101</v>
          </cell>
          <cell r="AD1558">
            <v>2</v>
          </cell>
          <cell r="AE1558">
            <v>918503</v>
          </cell>
        </row>
        <row r="1559">
          <cell r="A1559" t="str">
            <v>SML</v>
          </cell>
          <cell r="B1559">
            <v>9</v>
          </cell>
          <cell r="C1559" t="str">
            <v>DMSU</v>
          </cell>
          <cell r="D1559">
            <v>93</v>
          </cell>
          <cell r="E1559">
            <v>1</v>
          </cell>
          <cell r="F1559" t="str">
            <v xml:space="preserve">B </v>
          </cell>
          <cell r="G1559">
            <v>10</v>
          </cell>
          <cell r="H1559">
            <v>371</v>
          </cell>
          <cell r="I1559">
            <v>637950</v>
          </cell>
          <cell r="J1559">
            <v>0</v>
          </cell>
          <cell r="K1559">
            <v>0</v>
          </cell>
          <cell r="L1559">
            <v>0</v>
          </cell>
          <cell r="M1559">
            <v>0</v>
          </cell>
          <cell r="N1559">
            <v>0</v>
          </cell>
          <cell r="O1559">
            <v>13495973</v>
          </cell>
          <cell r="P1559">
            <v>0</v>
          </cell>
          <cell r="Q1559">
            <v>0</v>
          </cell>
          <cell r="R1559">
            <v>187886</v>
          </cell>
          <cell r="S1559">
            <v>0</v>
          </cell>
          <cell r="T1559">
            <v>303953</v>
          </cell>
          <cell r="U1559">
            <v>3367068</v>
          </cell>
          <cell r="V1559">
            <v>0</v>
          </cell>
          <cell r="W1559">
            <v>0</v>
          </cell>
          <cell r="X1559">
            <v>0</v>
          </cell>
          <cell r="Y1559">
            <v>699470</v>
          </cell>
          <cell r="Z1559">
            <v>13495973</v>
          </cell>
          <cell r="AA1559">
            <v>14687282</v>
          </cell>
          <cell r="AB1559" t="str">
            <v>EMCD</v>
          </cell>
          <cell r="AC1559">
            <v>1101</v>
          </cell>
          <cell r="AD1559">
            <v>2</v>
          </cell>
          <cell r="AE1559">
            <v>637950</v>
          </cell>
        </row>
        <row r="1560">
          <cell r="A1560" t="str">
            <v>SML</v>
          </cell>
          <cell r="B1560">
            <v>9</v>
          </cell>
          <cell r="C1560" t="str">
            <v>DMSU</v>
          </cell>
          <cell r="D1560">
            <v>93</v>
          </cell>
          <cell r="E1560">
            <v>1</v>
          </cell>
          <cell r="F1560" t="str">
            <v xml:space="preserve">B </v>
          </cell>
          <cell r="G1560">
            <v>11</v>
          </cell>
          <cell r="H1560">
            <v>1998</v>
          </cell>
          <cell r="I1560">
            <v>54731</v>
          </cell>
          <cell r="J1560">
            <v>0</v>
          </cell>
          <cell r="K1560">
            <v>0</v>
          </cell>
          <cell r="L1560">
            <v>0</v>
          </cell>
          <cell r="M1560">
            <v>0</v>
          </cell>
          <cell r="N1560">
            <v>0</v>
          </cell>
          <cell r="O1560">
            <v>315072</v>
          </cell>
          <cell r="P1560">
            <v>0</v>
          </cell>
          <cell r="Q1560">
            <v>0</v>
          </cell>
          <cell r="R1560">
            <v>6726</v>
          </cell>
          <cell r="S1560">
            <v>0</v>
          </cell>
          <cell r="T1560">
            <v>182245</v>
          </cell>
          <cell r="U1560">
            <v>0</v>
          </cell>
          <cell r="V1560">
            <v>0</v>
          </cell>
          <cell r="W1560">
            <v>0</v>
          </cell>
          <cell r="X1560">
            <v>0</v>
          </cell>
          <cell r="Y1560">
            <v>0</v>
          </cell>
          <cell r="Z1560">
            <v>315072</v>
          </cell>
          <cell r="AA1560">
            <v>504043</v>
          </cell>
          <cell r="AB1560" t="str">
            <v>EMCD</v>
          </cell>
          <cell r="AC1560">
            <v>1101</v>
          </cell>
          <cell r="AD1560">
            <v>2</v>
          </cell>
          <cell r="AE1560">
            <v>33573</v>
          </cell>
        </row>
        <row r="1561">
          <cell r="A1561" t="str">
            <v>SML</v>
          </cell>
          <cell r="B1561">
            <v>9</v>
          </cell>
          <cell r="C1561" t="str">
            <v>DMSU</v>
          </cell>
          <cell r="D1561">
            <v>93</v>
          </cell>
          <cell r="E1561">
            <v>1</v>
          </cell>
          <cell r="F1561" t="str">
            <v xml:space="preserve">B </v>
          </cell>
          <cell r="G1561">
            <v>12</v>
          </cell>
          <cell r="H1561">
            <v>1985</v>
          </cell>
          <cell r="I1561">
            <v>127438</v>
          </cell>
          <cell r="J1561">
            <v>0</v>
          </cell>
          <cell r="K1561">
            <v>0</v>
          </cell>
          <cell r="L1561">
            <v>0</v>
          </cell>
          <cell r="M1561">
            <v>0</v>
          </cell>
          <cell r="N1561">
            <v>0</v>
          </cell>
          <cell r="O1561">
            <v>1242388</v>
          </cell>
          <cell r="P1561">
            <v>0</v>
          </cell>
          <cell r="Q1561">
            <v>0</v>
          </cell>
          <cell r="R1561">
            <v>25893</v>
          </cell>
          <cell r="S1561">
            <v>0</v>
          </cell>
          <cell r="T1561">
            <v>89156</v>
          </cell>
          <cell r="U1561">
            <v>211293</v>
          </cell>
          <cell r="V1561">
            <v>0</v>
          </cell>
          <cell r="W1561">
            <v>0</v>
          </cell>
          <cell r="X1561">
            <v>0</v>
          </cell>
          <cell r="Y1561">
            <v>143672</v>
          </cell>
          <cell r="Z1561">
            <v>1242388</v>
          </cell>
          <cell r="AA1561">
            <v>1501109</v>
          </cell>
          <cell r="AB1561" t="str">
            <v>EMCD</v>
          </cell>
          <cell r="AC1561">
            <v>1101</v>
          </cell>
          <cell r="AD1561">
            <v>2</v>
          </cell>
          <cell r="AE1561">
            <v>127438</v>
          </cell>
        </row>
        <row r="1562">
          <cell r="A1562" t="str">
            <v>SML</v>
          </cell>
          <cell r="B1562">
            <v>9</v>
          </cell>
          <cell r="C1562" t="str">
            <v>DMSU</v>
          </cell>
          <cell r="D1562">
            <v>93</v>
          </cell>
          <cell r="E1562">
            <v>1</v>
          </cell>
          <cell r="F1562" t="str">
            <v xml:space="preserve">B </v>
          </cell>
          <cell r="G1562">
            <v>13</v>
          </cell>
          <cell r="H1562">
            <v>459</v>
          </cell>
          <cell r="I1562">
            <v>54319</v>
          </cell>
          <cell r="J1562">
            <v>0</v>
          </cell>
          <cell r="K1562">
            <v>0</v>
          </cell>
          <cell r="L1562">
            <v>0</v>
          </cell>
          <cell r="M1562">
            <v>0</v>
          </cell>
          <cell r="N1562">
            <v>0</v>
          </cell>
          <cell r="O1562">
            <v>706082</v>
          </cell>
          <cell r="P1562">
            <v>0</v>
          </cell>
          <cell r="Q1562">
            <v>0</v>
          </cell>
          <cell r="R1562">
            <v>8343</v>
          </cell>
          <cell r="S1562">
            <v>0</v>
          </cell>
          <cell r="T1562">
            <v>33078</v>
          </cell>
          <cell r="U1562">
            <v>120043</v>
          </cell>
          <cell r="V1562">
            <v>0</v>
          </cell>
          <cell r="W1562">
            <v>0</v>
          </cell>
          <cell r="X1562">
            <v>0</v>
          </cell>
          <cell r="Y1562">
            <v>70342</v>
          </cell>
          <cell r="Z1562">
            <v>706082</v>
          </cell>
          <cell r="AA1562">
            <v>817845</v>
          </cell>
          <cell r="AB1562" t="str">
            <v>EMCD</v>
          </cell>
          <cell r="AC1562">
            <v>1101</v>
          </cell>
          <cell r="AD1562">
            <v>2</v>
          </cell>
          <cell r="AE1562">
            <v>54319</v>
          </cell>
        </row>
        <row r="1563">
          <cell r="A1563" t="str">
            <v>SML</v>
          </cell>
          <cell r="B1563">
            <v>9</v>
          </cell>
          <cell r="C1563" t="str">
            <v>DMSU</v>
          </cell>
          <cell r="D1563">
            <v>93</v>
          </cell>
          <cell r="E1563">
            <v>1</v>
          </cell>
          <cell r="F1563" t="str">
            <v xml:space="preserve">B </v>
          </cell>
          <cell r="G1563">
            <v>14</v>
          </cell>
          <cell r="H1563">
            <v>54</v>
          </cell>
          <cell r="I1563">
            <v>8077</v>
          </cell>
          <cell r="J1563">
            <v>0</v>
          </cell>
          <cell r="K1563">
            <v>0</v>
          </cell>
          <cell r="L1563">
            <v>0</v>
          </cell>
          <cell r="M1563">
            <v>0</v>
          </cell>
          <cell r="N1563">
            <v>0</v>
          </cell>
          <cell r="O1563">
            <v>102688</v>
          </cell>
          <cell r="P1563">
            <v>0</v>
          </cell>
          <cell r="Q1563">
            <v>0</v>
          </cell>
          <cell r="R1563">
            <v>2038</v>
          </cell>
          <cell r="S1563">
            <v>0</v>
          </cell>
          <cell r="T1563">
            <v>4381</v>
          </cell>
          <cell r="U1563">
            <v>17461</v>
          </cell>
          <cell r="V1563">
            <v>0</v>
          </cell>
          <cell r="W1563">
            <v>0</v>
          </cell>
          <cell r="X1563">
            <v>0</v>
          </cell>
          <cell r="Y1563">
            <v>8164</v>
          </cell>
          <cell r="Z1563">
            <v>102688</v>
          </cell>
          <cell r="AA1563">
            <v>117271</v>
          </cell>
          <cell r="AB1563" t="str">
            <v>EMCD</v>
          </cell>
          <cell r="AC1563">
            <v>1101</v>
          </cell>
          <cell r="AD1563">
            <v>2</v>
          </cell>
          <cell r="AE1563">
            <v>8077</v>
          </cell>
        </row>
        <row r="1564">
          <cell r="A1564" t="str">
            <v>SML</v>
          </cell>
          <cell r="B1564">
            <v>9</v>
          </cell>
          <cell r="C1564" t="str">
            <v>DMSU</v>
          </cell>
          <cell r="D1564">
            <v>93</v>
          </cell>
          <cell r="E1564">
            <v>1</v>
          </cell>
          <cell r="F1564" t="str">
            <v xml:space="preserve">B </v>
          </cell>
          <cell r="G1564">
            <v>15</v>
          </cell>
          <cell r="H1564">
            <v>148</v>
          </cell>
          <cell r="I1564">
            <v>-11868</v>
          </cell>
          <cell r="J1564">
            <v>0</v>
          </cell>
          <cell r="K1564">
            <v>0</v>
          </cell>
          <cell r="L1564">
            <v>0</v>
          </cell>
          <cell r="M1564">
            <v>0</v>
          </cell>
          <cell r="N1564">
            <v>0</v>
          </cell>
          <cell r="O1564">
            <v>-338589</v>
          </cell>
          <cell r="P1564">
            <v>0</v>
          </cell>
          <cell r="Q1564">
            <v>0</v>
          </cell>
          <cell r="R1564">
            <v>-3252</v>
          </cell>
          <cell r="S1564">
            <v>0</v>
          </cell>
          <cell r="T1564">
            <v>9439</v>
          </cell>
          <cell r="U1564">
            <v>-117459</v>
          </cell>
          <cell r="V1564">
            <v>0</v>
          </cell>
          <cell r="W1564">
            <v>0</v>
          </cell>
          <cell r="X1564">
            <v>0</v>
          </cell>
          <cell r="Y1564">
            <v>-12058</v>
          </cell>
          <cell r="Z1564">
            <v>-338589</v>
          </cell>
          <cell r="AA1564">
            <v>-344460</v>
          </cell>
          <cell r="AB1564" t="str">
            <v>EMCD</v>
          </cell>
          <cell r="AC1564">
            <v>1101</v>
          </cell>
          <cell r="AD1564">
            <v>2</v>
          </cell>
          <cell r="AE1564">
            <v>-11868</v>
          </cell>
        </row>
        <row r="1565">
          <cell r="A1565" t="str">
            <v>SML</v>
          </cell>
          <cell r="B1565">
            <v>9</v>
          </cell>
          <cell r="C1565" t="str">
            <v>DMSU</v>
          </cell>
          <cell r="D1565">
            <v>93</v>
          </cell>
          <cell r="E1565">
            <v>2</v>
          </cell>
          <cell r="F1565" t="str">
            <v>A4</v>
          </cell>
          <cell r="G1565">
            <v>20</v>
          </cell>
          <cell r="H1565">
            <v>8</v>
          </cell>
          <cell r="I1565">
            <v>93009</v>
          </cell>
          <cell r="J1565">
            <v>0</v>
          </cell>
          <cell r="K1565">
            <v>0</v>
          </cell>
          <cell r="L1565">
            <v>384</v>
          </cell>
          <cell r="M1565">
            <v>0</v>
          </cell>
          <cell r="N1565">
            <v>0</v>
          </cell>
          <cell r="O1565">
            <v>1067247</v>
          </cell>
          <cell r="P1565">
            <v>300544</v>
          </cell>
          <cell r="Q1565">
            <v>16133</v>
          </cell>
          <cell r="R1565">
            <v>12529</v>
          </cell>
          <cell r="S1565">
            <v>0</v>
          </cell>
          <cell r="T1565">
            <v>81729</v>
          </cell>
          <cell r="U1565">
            <v>347155</v>
          </cell>
          <cell r="V1565">
            <v>0</v>
          </cell>
          <cell r="W1565">
            <v>4696</v>
          </cell>
          <cell r="X1565">
            <v>0</v>
          </cell>
          <cell r="Y1565">
            <v>70354</v>
          </cell>
          <cell r="Z1565">
            <v>1388620</v>
          </cell>
          <cell r="AA1565">
            <v>1553232</v>
          </cell>
          <cell r="AB1565" t="str">
            <v>EMCD</v>
          </cell>
          <cell r="AC1565">
            <v>1101</v>
          </cell>
          <cell r="AD1565">
            <v>2</v>
          </cell>
          <cell r="AE1565">
            <v>93009</v>
          </cell>
        </row>
        <row r="1566">
          <cell r="A1566" t="str">
            <v>SML</v>
          </cell>
          <cell r="B1566">
            <v>9</v>
          </cell>
          <cell r="C1566" t="str">
            <v>DMSU</v>
          </cell>
          <cell r="D1566">
            <v>93</v>
          </cell>
          <cell r="E1566">
            <v>2</v>
          </cell>
          <cell r="F1566" t="str">
            <v xml:space="preserve">B </v>
          </cell>
          <cell r="G1566">
            <v>0</v>
          </cell>
          <cell r="H1566">
            <v>207</v>
          </cell>
          <cell r="I1566">
            <v>136373</v>
          </cell>
          <cell r="J1566">
            <v>0</v>
          </cell>
          <cell r="K1566">
            <v>0</v>
          </cell>
          <cell r="L1566">
            <v>0</v>
          </cell>
          <cell r="M1566">
            <v>0</v>
          </cell>
          <cell r="N1566">
            <v>0</v>
          </cell>
          <cell r="O1566">
            <v>2840060</v>
          </cell>
          <cell r="P1566">
            <v>0</v>
          </cell>
          <cell r="Q1566">
            <v>0</v>
          </cell>
          <cell r="R1566">
            <v>39040</v>
          </cell>
          <cell r="S1566">
            <v>0</v>
          </cell>
          <cell r="T1566">
            <v>253379</v>
          </cell>
          <cell r="U1566">
            <v>704338</v>
          </cell>
          <cell r="V1566">
            <v>0</v>
          </cell>
          <cell r="W1566">
            <v>0</v>
          </cell>
          <cell r="X1566">
            <v>0</v>
          </cell>
          <cell r="Y1566">
            <v>207958</v>
          </cell>
          <cell r="Z1566">
            <v>2840060</v>
          </cell>
          <cell r="AA1566">
            <v>3340437</v>
          </cell>
          <cell r="AB1566" t="str">
            <v>EMCD</v>
          </cell>
          <cell r="AC1566">
            <v>1101</v>
          </cell>
          <cell r="AD1566">
            <v>2</v>
          </cell>
          <cell r="AE1566">
            <v>133866</v>
          </cell>
        </row>
        <row r="1567">
          <cell r="A1567" t="str">
            <v>SML</v>
          </cell>
          <cell r="B1567">
            <v>9</v>
          </cell>
          <cell r="C1567" t="str">
            <v>DMSU</v>
          </cell>
          <cell r="D1567">
            <v>93</v>
          </cell>
          <cell r="E1567">
            <v>3</v>
          </cell>
          <cell r="F1567" t="str">
            <v>A4</v>
          </cell>
          <cell r="G1567">
            <v>22</v>
          </cell>
          <cell r="H1567">
            <v>2</v>
          </cell>
          <cell r="I1567">
            <v>103547</v>
          </cell>
          <cell r="J1567">
            <v>8042</v>
          </cell>
          <cell r="K1567">
            <v>95505</v>
          </cell>
          <cell r="L1567">
            <v>704</v>
          </cell>
          <cell r="M1567">
            <v>260</v>
          </cell>
          <cell r="N1567">
            <v>260</v>
          </cell>
          <cell r="O1567">
            <v>725940</v>
          </cell>
          <cell r="P1567">
            <v>1297863</v>
          </cell>
          <cell r="Q1567">
            <v>114411</v>
          </cell>
          <cell r="R1567">
            <v>0</v>
          </cell>
          <cell r="S1567">
            <v>0</v>
          </cell>
          <cell r="T1567">
            <v>0</v>
          </cell>
          <cell r="U1567">
            <v>534553</v>
          </cell>
          <cell r="V1567">
            <v>0</v>
          </cell>
          <cell r="W1567">
            <v>0</v>
          </cell>
          <cell r="X1567">
            <v>0</v>
          </cell>
          <cell r="Y1567">
            <v>24684</v>
          </cell>
          <cell r="Z1567">
            <v>2138214</v>
          </cell>
          <cell r="AA1567">
            <v>2162898</v>
          </cell>
          <cell r="AB1567" t="str">
            <v>EMCD</v>
          </cell>
          <cell r="AC1567">
            <v>1101</v>
          </cell>
          <cell r="AD1567">
            <v>2</v>
          </cell>
          <cell r="AE1567">
            <v>103547</v>
          </cell>
        </row>
        <row r="1568">
          <cell r="A1568" t="str">
            <v>SML</v>
          </cell>
          <cell r="B1568">
            <v>9</v>
          </cell>
          <cell r="C1568" t="str">
            <v>DMSU</v>
          </cell>
          <cell r="D1568">
            <v>93</v>
          </cell>
          <cell r="E1568">
            <v>3</v>
          </cell>
          <cell r="F1568" t="str">
            <v>A4</v>
          </cell>
          <cell r="G1568">
            <v>20</v>
          </cell>
          <cell r="H1568">
            <v>23</v>
          </cell>
          <cell r="I1568">
            <v>488534</v>
          </cell>
          <cell r="J1568">
            <v>0</v>
          </cell>
          <cell r="K1568">
            <v>0</v>
          </cell>
          <cell r="L1568">
            <v>1635</v>
          </cell>
          <cell r="M1568">
            <v>0</v>
          </cell>
          <cell r="N1568">
            <v>0</v>
          </cell>
          <cell r="O1568">
            <v>5605765</v>
          </cell>
          <cell r="P1568">
            <v>1279662</v>
          </cell>
          <cell r="Q1568">
            <v>48997</v>
          </cell>
          <cell r="R1568">
            <v>10736</v>
          </cell>
          <cell r="S1568">
            <v>0</v>
          </cell>
          <cell r="T1568">
            <v>0</v>
          </cell>
          <cell r="U1568">
            <v>1736740</v>
          </cell>
          <cell r="V1568">
            <v>0</v>
          </cell>
          <cell r="W1568">
            <v>12523</v>
          </cell>
          <cell r="X1568">
            <v>0</v>
          </cell>
          <cell r="Y1568">
            <v>186836</v>
          </cell>
          <cell r="Z1568">
            <v>6946947</v>
          </cell>
          <cell r="AA1568">
            <v>7144519</v>
          </cell>
          <cell r="AB1568" t="str">
            <v>EMCD</v>
          </cell>
          <cell r="AC1568">
            <v>1101</v>
          </cell>
          <cell r="AD1568">
            <v>2</v>
          </cell>
          <cell r="AE1568">
            <v>488534</v>
          </cell>
        </row>
        <row r="1569">
          <cell r="A1569" t="str">
            <v>SML</v>
          </cell>
          <cell r="B1569">
            <v>9</v>
          </cell>
          <cell r="C1569" t="str">
            <v>DMSU</v>
          </cell>
          <cell r="D1569">
            <v>93</v>
          </cell>
          <cell r="E1569">
            <v>3</v>
          </cell>
          <cell r="F1569" t="str">
            <v xml:space="preserve">B </v>
          </cell>
          <cell r="G1569">
            <v>0</v>
          </cell>
          <cell r="H1569">
            <v>2404</v>
          </cell>
          <cell r="I1569">
            <v>749988</v>
          </cell>
          <cell r="J1569">
            <v>0</v>
          </cell>
          <cell r="K1569">
            <v>0</v>
          </cell>
          <cell r="L1569">
            <v>0</v>
          </cell>
          <cell r="M1569">
            <v>0</v>
          </cell>
          <cell r="N1569">
            <v>0</v>
          </cell>
          <cell r="O1569">
            <v>15641919</v>
          </cell>
          <cell r="P1569">
            <v>0</v>
          </cell>
          <cell r="Q1569">
            <v>0</v>
          </cell>
          <cell r="R1569">
            <v>199885</v>
          </cell>
          <cell r="S1569">
            <v>0</v>
          </cell>
          <cell r="T1569">
            <v>1724212</v>
          </cell>
          <cell r="U1569">
            <v>3884127</v>
          </cell>
          <cell r="V1569">
            <v>0</v>
          </cell>
          <cell r="W1569">
            <v>0</v>
          </cell>
          <cell r="X1569">
            <v>0</v>
          </cell>
          <cell r="Y1569">
            <v>1181597</v>
          </cell>
          <cell r="Z1569">
            <v>15641919</v>
          </cell>
          <cell r="AA1569">
            <v>18747613</v>
          </cell>
          <cell r="AB1569" t="str">
            <v>EMCD</v>
          </cell>
          <cell r="AC1569">
            <v>1101</v>
          </cell>
          <cell r="AD1569">
            <v>2</v>
          </cell>
          <cell r="AE1569">
            <v>734966</v>
          </cell>
        </row>
        <row r="1570">
          <cell r="A1570" t="str">
            <v>SML</v>
          </cell>
          <cell r="B1570">
            <v>9</v>
          </cell>
          <cell r="C1570" t="str">
            <v>DMSU</v>
          </cell>
          <cell r="D1570">
            <v>93</v>
          </cell>
          <cell r="E1570">
            <v>5</v>
          </cell>
          <cell r="F1570" t="str">
            <v xml:space="preserve">B </v>
          </cell>
          <cell r="G1570">
            <v>0</v>
          </cell>
          <cell r="H1570">
            <v>18</v>
          </cell>
          <cell r="I1570">
            <v>17495</v>
          </cell>
          <cell r="J1570">
            <v>0</v>
          </cell>
          <cell r="K1570">
            <v>0</v>
          </cell>
          <cell r="L1570">
            <v>0</v>
          </cell>
          <cell r="M1570">
            <v>0</v>
          </cell>
          <cell r="N1570">
            <v>0</v>
          </cell>
          <cell r="O1570">
            <v>317865</v>
          </cell>
          <cell r="P1570">
            <v>0</v>
          </cell>
          <cell r="Q1570">
            <v>0</v>
          </cell>
          <cell r="R1570">
            <v>620</v>
          </cell>
          <cell r="S1570">
            <v>0</v>
          </cell>
          <cell r="T1570">
            <v>14327</v>
          </cell>
          <cell r="U1570">
            <v>44697</v>
          </cell>
          <cell r="V1570">
            <v>0</v>
          </cell>
          <cell r="W1570">
            <v>0</v>
          </cell>
          <cell r="X1570">
            <v>0</v>
          </cell>
          <cell r="Y1570">
            <v>0</v>
          </cell>
          <cell r="Z1570">
            <v>317865</v>
          </cell>
          <cell r="AA1570">
            <v>332812</v>
          </cell>
          <cell r="AB1570" t="str">
            <v>EMCD</v>
          </cell>
          <cell r="AC1570">
            <v>1101</v>
          </cell>
          <cell r="AD1570">
            <v>2</v>
          </cell>
          <cell r="AE1570">
            <v>17494</v>
          </cell>
        </row>
        <row r="1571">
          <cell r="A1571" t="str">
            <v>SML</v>
          </cell>
          <cell r="B1571">
            <v>9</v>
          </cell>
          <cell r="C1571" t="str">
            <v>DMSU</v>
          </cell>
          <cell r="D1571">
            <v>93</v>
          </cell>
          <cell r="E1571">
            <v>7</v>
          </cell>
          <cell r="F1571" t="str">
            <v>A4</v>
          </cell>
          <cell r="G1571">
            <v>20</v>
          </cell>
          <cell r="H1571">
            <v>3</v>
          </cell>
          <cell r="I1571">
            <v>8529</v>
          </cell>
          <cell r="J1571">
            <v>0</v>
          </cell>
          <cell r="K1571">
            <v>0</v>
          </cell>
          <cell r="L1571">
            <v>76</v>
          </cell>
          <cell r="M1571">
            <v>0</v>
          </cell>
          <cell r="N1571">
            <v>0</v>
          </cell>
          <cell r="O1571">
            <v>83186</v>
          </cell>
          <cell r="P1571">
            <v>50464</v>
          </cell>
          <cell r="Q1571">
            <v>4702</v>
          </cell>
          <cell r="R1571">
            <v>838</v>
          </cell>
          <cell r="S1571">
            <v>0</v>
          </cell>
          <cell r="T1571">
            <v>0</v>
          </cell>
          <cell r="U1571">
            <v>36580</v>
          </cell>
          <cell r="V1571">
            <v>0</v>
          </cell>
          <cell r="W1571">
            <v>7968</v>
          </cell>
          <cell r="X1571">
            <v>0</v>
          </cell>
          <cell r="Y1571">
            <v>0</v>
          </cell>
          <cell r="Z1571">
            <v>146320</v>
          </cell>
          <cell r="AA1571">
            <v>147158</v>
          </cell>
          <cell r="AB1571" t="str">
            <v>EMCD</v>
          </cell>
          <cell r="AC1571">
            <v>1101</v>
          </cell>
          <cell r="AD1571">
            <v>2</v>
          </cell>
          <cell r="AE1571">
            <v>8529</v>
          </cell>
        </row>
        <row r="1572">
          <cell r="A1572" t="str">
            <v>SML</v>
          </cell>
          <cell r="B1572">
            <v>9</v>
          </cell>
          <cell r="C1572" t="str">
            <v>DMSU</v>
          </cell>
          <cell r="D1572">
            <v>93</v>
          </cell>
          <cell r="E1572">
            <v>7</v>
          </cell>
          <cell r="F1572" t="str">
            <v xml:space="preserve">B </v>
          </cell>
          <cell r="G1572">
            <v>0</v>
          </cell>
          <cell r="H1572">
            <v>1</v>
          </cell>
          <cell r="I1572">
            <v>5995</v>
          </cell>
          <cell r="J1572">
            <v>0</v>
          </cell>
          <cell r="K1572">
            <v>0</v>
          </cell>
          <cell r="L1572">
            <v>0</v>
          </cell>
          <cell r="M1572">
            <v>0</v>
          </cell>
          <cell r="N1572">
            <v>0</v>
          </cell>
          <cell r="O1572">
            <v>106080</v>
          </cell>
          <cell r="P1572">
            <v>0</v>
          </cell>
          <cell r="Q1572">
            <v>0</v>
          </cell>
          <cell r="R1572">
            <v>0</v>
          </cell>
          <cell r="S1572">
            <v>0</v>
          </cell>
          <cell r="T1572">
            <v>0</v>
          </cell>
          <cell r="U1572">
            <v>26520</v>
          </cell>
          <cell r="V1572">
            <v>0</v>
          </cell>
          <cell r="W1572">
            <v>0</v>
          </cell>
          <cell r="X1572">
            <v>0</v>
          </cell>
          <cell r="Y1572">
            <v>0</v>
          </cell>
          <cell r="Z1572">
            <v>106080</v>
          </cell>
          <cell r="AA1572">
            <v>106080</v>
          </cell>
          <cell r="AB1572" t="str">
            <v>EMCD</v>
          </cell>
          <cell r="AC1572">
            <v>1101</v>
          </cell>
          <cell r="AD1572">
            <v>2</v>
          </cell>
          <cell r="AE1572">
            <v>5995</v>
          </cell>
        </row>
        <row r="1573">
          <cell r="A1573" t="str">
            <v>SML</v>
          </cell>
          <cell r="B1573">
            <v>9</v>
          </cell>
          <cell r="C1573" t="str">
            <v>DMSU</v>
          </cell>
          <cell r="D1573">
            <v>93</v>
          </cell>
          <cell r="E1573">
            <v>8</v>
          </cell>
          <cell r="F1573" t="str">
            <v xml:space="preserve">B </v>
          </cell>
          <cell r="G1573">
            <v>0</v>
          </cell>
          <cell r="H1573">
            <v>2</v>
          </cell>
          <cell r="I1573">
            <v>1179</v>
          </cell>
          <cell r="J1573">
            <v>0</v>
          </cell>
          <cell r="K1573">
            <v>0</v>
          </cell>
          <cell r="L1573">
            <v>0</v>
          </cell>
          <cell r="M1573">
            <v>0</v>
          </cell>
          <cell r="N1573">
            <v>0</v>
          </cell>
          <cell r="O1573">
            <v>24545</v>
          </cell>
          <cell r="P1573">
            <v>0</v>
          </cell>
          <cell r="Q1573">
            <v>0</v>
          </cell>
          <cell r="R1573">
            <v>0</v>
          </cell>
          <cell r="S1573">
            <v>0</v>
          </cell>
          <cell r="T1573">
            <v>0</v>
          </cell>
          <cell r="U1573">
            <v>6136</v>
          </cell>
          <cell r="V1573">
            <v>0</v>
          </cell>
          <cell r="W1573">
            <v>0</v>
          </cell>
          <cell r="X1573">
            <v>0</v>
          </cell>
          <cell r="Y1573">
            <v>0</v>
          </cell>
          <cell r="Z1573">
            <v>24545</v>
          </cell>
          <cell r="AA1573">
            <v>24545</v>
          </cell>
          <cell r="AB1573" t="str">
            <v>EMCD</v>
          </cell>
          <cell r="AC1573">
            <v>1101</v>
          </cell>
          <cell r="AD1573">
            <v>2</v>
          </cell>
          <cell r="AE1573">
            <v>1179</v>
          </cell>
        </row>
        <row r="1574">
          <cell r="A1574" t="str">
            <v>SML</v>
          </cell>
          <cell r="B1574">
            <v>9</v>
          </cell>
          <cell r="C1574" t="str">
            <v>DMSU</v>
          </cell>
          <cell r="D1574">
            <v>94</v>
          </cell>
          <cell r="E1574">
            <v>1</v>
          </cell>
          <cell r="F1574" t="str">
            <v>A4</v>
          </cell>
          <cell r="G1574">
            <v>20</v>
          </cell>
          <cell r="H1574">
            <v>9</v>
          </cell>
          <cell r="I1574">
            <v>40201</v>
          </cell>
          <cell r="J1574">
            <v>0</v>
          </cell>
          <cell r="K1574">
            <v>0</v>
          </cell>
          <cell r="L1574">
            <v>156</v>
          </cell>
          <cell r="M1574">
            <v>0</v>
          </cell>
          <cell r="N1574">
            <v>0</v>
          </cell>
          <cell r="O1574">
            <v>461291</v>
          </cell>
          <cell r="P1574">
            <v>122096</v>
          </cell>
          <cell r="Q1574">
            <v>12451</v>
          </cell>
          <cell r="R1574">
            <v>3987</v>
          </cell>
          <cell r="S1574">
            <v>0</v>
          </cell>
          <cell r="T1574">
            <v>0</v>
          </cell>
          <cell r="U1574">
            <v>149548</v>
          </cell>
          <cell r="V1574">
            <v>0</v>
          </cell>
          <cell r="W1574">
            <v>2348</v>
          </cell>
          <cell r="X1574">
            <v>0</v>
          </cell>
          <cell r="Y1574">
            <v>1036</v>
          </cell>
          <cell r="Z1574">
            <v>598186</v>
          </cell>
          <cell r="AA1574">
            <v>603209</v>
          </cell>
          <cell r="AB1574" t="str">
            <v>EMBG</v>
          </cell>
          <cell r="AC1574">
            <v>1101</v>
          </cell>
          <cell r="AD1574">
            <v>2</v>
          </cell>
          <cell r="AE1574">
            <v>40201</v>
          </cell>
        </row>
        <row r="1575">
          <cell r="A1575" t="str">
            <v>SML</v>
          </cell>
          <cell r="B1575">
            <v>9</v>
          </cell>
          <cell r="C1575" t="str">
            <v>DMSU</v>
          </cell>
          <cell r="D1575">
            <v>94</v>
          </cell>
          <cell r="E1575">
            <v>1</v>
          </cell>
          <cell r="F1575" t="str">
            <v xml:space="preserve">B </v>
          </cell>
          <cell r="G1575">
            <v>1</v>
          </cell>
          <cell r="H1575">
            <v>3538</v>
          </cell>
          <cell r="I1575">
            <v>82535</v>
          </cell>
          <cell r="J1575">
            <v>0</v>
          </cell>
          <cell r="K1575">
            <v>0</v>
          </cell>
          <cell r="L1575">
            <v>0</v>
          </cell>
          <cell r="M1575">
            <v>0</v>
          </cell>
          <cell r="N1575">
            <v>0</v>
          </cell>
          <cell r="O1575">
            <v>1345973</v>
          </cell>
          <cell r="P1575">
            <v>0</v>
          </cell>
          <cell r="Q1575">
            <v>0</v>
          </cell>
          <cell r="R1575">
            <v>42795</v>
          </cell>
          <cell r="S1575">
            <v>0</v>
          </cell>
          <cell r="T1575">
            <v>1026218</v>
          </cell>
          <cell r="U1575">
            <v>990</v>
          </cell>
          <cell r="V1575">
            <v>0</v>
          </cell>
          <cell r="W1575">
            <v>0</v>
          </cell>
          <cell r="X1575">
            <v>0</v>
          </cell>
          <cell r="Y1575">
            <v>518</v>
          </cell>
          <cell r="Z1575">
            <v>1345973</v>
          </cell>
          <cell r="AA1575">
            <v>2415504</v>
          </cell>
          <cell r="AB1575" t="str">
            <v>EMBG</v>
          </cell>
          <cell r="AC1575">
            <v>1101</v>
          </cell>
          <cell r="AD1575">
            <v>2</v>
          </cell>
          <cell r="AE1575">
            <v>41622</v>
          </cell>
        </row>
        <row r="1576">
          <cell r="A1576" t="str">
            <v>SML</v>
          </cell>
          <cell r="B1576">
            <v>9</v>
          </cell>
          <cell r="C1576" t="str">
            <v>DMSU</v>
          </cell>
          <cell r="D1576">
            <v>94</v>
          </cell>
          <cell r="E1576">
            <v>1</v>
          </cell>
          <cell r="F1576" t="str">
            <v xml:space="preserve">B </v>
          </cell>
          <cell r="G1576">
            <v>2</v>
          </cell>
          <cell r="H1576">
            <v>1391</v>
          </cell>
          <cell r="I1576">
            <v>57212</v>
          </cell>
          <cell r="J1576">
            <v>0</v>
          </cell>
          <cell r="K1576">
            <v>0</v>
          </cell>
          <cell r="L1576">
            <v>0</v>
          </cell>
          <cell r="M1576">
            <v>0</v>
          </cell>
          <cell r="N1576">
            <v>0</v>
          </cell>
          <cell r="O1576">
            <v>1107824</v>
          </cell>
          <cell r="P1576">
            <v>0</v>
          </cell>
          <cell r="Q1576">
            <v>0</v>
          </cell>
          <cell r="R1576">
            <v>21006</v>
          </cell>
          <cell r="S1576">
            <v>0</v>
          </cell>
          <cell r="T1576">
            <v>136214</v>
          </cell>
          <cell r="U1576">
            <v>188292</v>
          </cell>
          <cell r="V1576">
            <v>0</v>
          </cell>
          <cell r="W1576">
            <v>0</v>
          </cell>
          <cell r="X1576">
            <v>0</v>
          </cell>
          <cell r="Y1576">
            <v>0</v>
          </cell>
          <cell r="Z1576">
            <v>1107824</v>
          </cell>
          <cell r="AA1576">
            <v>1265044</v>
          </cell>
          <cell r="AB1576" t="str">
            <v>EMBG</v>
          </cell>
          <cell r="AC1576">
            <v>1101</v>
          </cell>
          <cell r="AD1576">
            <v>2</v>
          </cell>
          <cell r="AE1576">
            <v>55760</v>
          </cell>
        </row>
        <row r="1577">
          <cell r="A1577" t="str">
            <v>SML</v>
          </cell>
          <cell r="B1577">
            <v>9</v>
          </cell>
          <cell r="C1577" t="str">
            <v>DMSU</v>
          </cell>
          <cell r="D1577">
            <v>94</v>
          </cell>
          <cell r="E1577">
            <v>1</v>
          </cell>
          <cell r="F1577" t="str">
            <v xml:space="preserve">B </v>
          </cell>
          <cell r="G1577">
            <v>3</v>
          </cell>
          <cell r="H1577">
            <v>6715</v>
          </cell>
          <cell r="I1577">
            <v>536587</v>
          </cell>
          <cell r="J1577">
            <v>0</v>
          </cell>
          <cell r="K1577">
            <v>0</v>
          </cell>
          <cell r="L1577">
            <v>0</v>
          </cell>
          <cell r="M1577">
            <v>0</v>
          </cell>
          <cell r="N1577">
            <v>0</v>
          </cell>
          <cell r="O1577">
            <v>10395184</v>
          </cell>
          <cell r="P1577">
            <v>0</v>
          </cell>
          <cell r="Q1577">
            <v>658</v>
          </cell>
          <cell r="R1577">
            <v>100902</v>
          </cell>
          <cell r="S1577">
            <v>0</v>
          </cell>
          <cell r="T1577">
            <v>497395</v>
          </cell>
          <cell r="U1577">
            <v>1767497</v>
          </cell>
          <cell r="V1577">
            <v>0</v>
          </cell>
          <cell r="W1577">
            <v>0</v>
          </cell>
          <cell r="X1577">
            <v>0</v>
          </cell>
          <cell r="Y1577">
            <v>947422</v>
          </cell>
          <cell r="Z1577">
            <v>10395842</v>
          </cell>
          <cell r="AA1577">
            <v>11941561</v>
          </cell>
          <cell r="AB1577" t="str">
            <v>EMBG</v>
          </cell>
          <cell r="AC1577">
            <v>1101</v>
          </cell>
          <cell r="AD1577">
            <v>2</v>
          </cell>
          <cell r="AE1577">
            <v>483136</v>
          </cell>
        </row>
        <row r="1578">
          <cell r="A1578" t="str">
            <v>SML</v>
          </cell>
          <cell r="B1578">
            <v>9</v>
          </cell>
          <cell r="C1578" t="str">
            <v>DMSU</v>
          </cell>
          <cell r="D1578">
            <v>94</v>
          </cell>
          <cell r="E1578">
            <v>1</v>
          </cell>
          <cell r="F1578" t="str">
            <v xml:space="preserve">B </v>
          </cell>
          <cell r="G1578">
            <v>4</v>
          </cell>
          <cell r="H1578">
            <v>6362</v>
          </cell>
          <cell r="I1578">
            <v>795971</v>
          </cell>
          <cell r="J1578">
            <v>0</v>
          </cell>
          <cell r="K1578">
            <v>0</v>
          </cell>
          <cell r="L1578">
            <v>0</v>
          </cell>
          <cell r="M1578">
            <v>0</v>
          </cell>
          <cell r="N1578">
            <v>0</v>
          </cell>
          <cell r="O1578">
            <v>15421339</v>
          </cell>
          <cell r="P1578">
            <v>0</v>
          </cell>
          <cell r="Q1578">
            <v>0</v>
          </cell>
          <cell r="R1578">
            <v>143070</v>
          </cell>
          <cell r="S1578">
            <v>0</v>
          </cell>
          <cell r="T1578">
            <v>482719</v>
          </cell>
          <cell r="U1578">
            <v>2621619</v>
          </cell>
          <cell r="V1578">
            <v>0</v>
          </cell>
          <cell r="W1578">
            <v>0</v>
          </cell>
          <cell r="X1578">
            <v>0</v>
          </cell>
          <cell r="Y1578">
            <v>1476041</v>
          </cell>
          <cell r="Z1578">
            <v>15421339</v>
          </cell>
          <cell r="AA1578">
            <v>17523169</v>
          </cell>
          <cell r="AB1578" t="str">
            <v>EMBG</v>
          </cell>
          <cell r="AC1578">
            <v>1101</v>
          </cell>
          <cell r="AD1578">
            <v>2</v>
          </cell>
          <cell r="AE1578">
            <v>795971</v>
          </cell>
        </row>
        <row r="1579">
          <cell r="A1579" t="str">
            <v>SML</v>
          </cell>
          <cell r="B1579">
            <v>9</v>
          </cell>
          <cell r="C1579" t="str">
            <v>DMSU</v>
          </cell>
          <cell r="D1579">
            <v>94</v>
          </cell>
          <cell r="E1579">
            <v>1</v>
          </cell>
          <cell r="F1579" t="str">
            <v xml:space="preserve">B </v>
          </cell>
          <cell r="G1579">
            <v>5</v>
          </cell>
          <cell r="H1579">
            <v>5543</v>
          </cell>
          <cell r="I1579">
            <v>970898</v>
          </cell>
          <cell r="J1579">
            <v>0</v>
          </cell>
          <cell r="K1579">
            <v>0</v>
          </cell>
          <cell r="L1579">
            <v>0</v>
          </cell>
          <cell r="M1579">
            <v>0</v>
          </cell>
          <cell r="N1579">
            <v>0</v>
          </cell>
          <cell r="O1579">
            <v>18812679</v>
          </cell>
          <cell r="P1579">
            <v>0</v>
          </cell>
          <cell r="Q1579">
            <v>0</v>
          </cell>
          <cell r="R1579">
            <v>158690</v>
          </cell>
          <cell r="S1579">
            <v>0</v>
          </cell>
          <cell r="T1579">
            <v>383459</v>
          </cell>
          <cell r="U1579">
            <v>3198302</v>
          </cell>
          <cell r="V1579">
            <v>0</v>
          </cell>
          <cell r="W1579">
            <v>0</v>
          </cell>
          <cell r="X1579">
            <v>0</v>
          </cell>
          <cell r="Y1579">
            <v>1302511</v>
          </cell>
          <cell r="Z1579">
            <v>18812679</v>
          </cell>
          <cell r="AA1579">
            <v>20657339</v>
          </cell>
          <cell r="AB1579" t="str">
            <v>EMBG</v>
          </cell>
          <cell r="AC1579">
            <v>1101</v>
          </cell>
          <cell r="AD1579">
            <v>2</v>
          </cell>
          <cell r="AE1579">
            <v>970898</v>
          </cell>
        </row>
        <row r="1580">
          <cell r="A1580" t="str">
            <v>SML</v>
          </cell>
          <cell r="B1580">
            <v>9</v>
          </cell>
          <cell r="C1580" t="str">
            <v>DMSU</v>
          </cell>
          <cell r="D1580">
            <v>94</v>
          </cell>
          <cell r="E1580">
            <v>1</v>
          </cell>
          <cell r="F1580" t="str">
            <v xml:space="preserve">B </v>
          </cell>
          <cell r="G1580">
            <v>6</v>
          </cell>
          <cell r="H1580">
            <v>7952</v>
          </cell>
          <cell r="I1580">
            <v>1964952</v>
          </cell>
          <cell r="J1580">
            <v>0</v>
          </cell>
          <cell r="K1580">
            <v>0</v>
          </cell>
          <cell r="L1580">
            <v>0</v>
          </cell>
          <cell r="M1580">
            <v>0</v>
          </cell>
          <cell r="N1580">
            <v>0</v>
          </cell>
          <cell r="O1580">
            <v>38085486</v>
          </cell>
          <cell r="P1580">
            <v>0</v>
          </cell>
          <cell r="Q1580">
            <v>1825</v>
          </cell>
          <cell r="R1580">
            <v>319509</v>
          </cell>
          <cell r="S1580">
            <v>4063</v>
          </cell>
          <cell r="T1580">
            <v>648147</v>
          </cell>
          <cell r="U1580">
            <v>6475740</v>
          </cell>
          <cell r="V1580">
            <v>0</v>
          </cell>
          <cell r="W1580">
            <v>0</v>
          </cell>
          <cell r="X1580">
            <v>0</v>
          </cell>
          <cell r="Y1580">
            <v>1887851</v>
          </cell>
          <cell r="Z1580">
            <v>38087311</v>
          </cell>
          <cell r="AA1580">
            <v>40946881</v>
          </cell>
          <cell r="AB1580" t="str">
            <v>EMBG</v>
          </cell>
          <cell r="AC1580">
            <v>1101</v>
          </cell>
          <cell r="AD1580">
            <v>2</v>
          </cell>
          <cell r="AE1580">
            <v>1964952</v>
          </cell>
        </row>
        <row r="1581">
          <cell r="A1581" t="str">
            <v>SML</v>
          </cell>
          <cell r="B1581">
            <v>9</v>
          </cell>
          <cell r="C1581" t="str">
            <v>DMSU</v>
          </cell>
          <cell r="D1581">
            <v>94</v>
          </cell>
          <cell r="E1581">
            <v>1</v>
          </cell>
          <cell r="F1581" t="str">
            <v xml:space="preserve">B </v>
          </cell>
          <cell r="G1581">
            <v>7</v>
          </cell>
          <cell r="H1581">
            <v>4644</v>
          </cell>
          <cell r="I1581">
            <v>1604157</v>
          </cell>
          <cell r="J1581">
            <v>0</v>
          </cell>
          <cell r="K1581">
            <v>0</v>
          </cell>
          <cell r="L1581">
            <v>0</v>
          </cell>
          <cell r="M1581">
            <v>0</v>
          </cell>
          <cell r="N1581">
            <v>0</v>
          </cell>
          <cell r="O1581">
            <v>32258362</v>
          </cell>
          <cell r="P1581">
            <v>0</v>
          </cell>
          <cell r="Q1581">
            <v>0</v>
          </cell>
          <cell r="R1581">
            <v>253203</v>
          </cell>
          <cell r="S1581">
            <v>0</v>
          </cell>
          <cell r="T1581">
            <v>423390</v>
          </cell>
          <cell r="U1581">
            <v>6451887</v>
          </cell>
          <cell r="V1581">
            <v>0</v>
          </cell>
          <cell r="W1581">
            <v>0</v>
          </cell>
          <cell r="X1581">
            <v>0</v>
          </cell>
          <cell r="Y1581">
            <v>1117844</v>
          </cell>
          <cell r="Z1581">
            <v>32258362</v>
          </cell>
          <cell r="AA1581">
            <v>34052799</v>
          </cell>
          <cell r="AB1581" t="str">
            <v>EMBG</v>
          </cell>
          <cell r="AC1581">
            <v>1101</v>
          </cell>
          <cell r="AD1581">
            <v>2</v>
          </cell>
          <cell r="AE1581">
            <v>1604157</v>
          </cell>
        </row>
        <row r="1582">
          <cell r="A1582" t="str">
            <v>SML</v>
          </cell>
          <cell r="B1582">
            <v>9</v>
          </cell>
          <cell r="C1582" t="str">
            <v>DMSU</v>
          </cell>
          <cell r="D1582">
            <v>94</v>
          </cell>
          <cell r="E1582">
            <v>1</v>
          </cell>
          <cell r="F1582" t="str">
            <v xml:space="preserve">B </v>
          </cell>
          <cell r="G1582">
            <v>8</v>
          </cell>
          <cell r="H1582">
            <v>2758</v>
          </cell>
          <cell r="I1582">
            <v>1229640</v>
          </cell>
          <cell r="J1582">
            <v>0</v>
          </cell>
          <cell r="K1582">
            <v>0</v>
          </cell>
          <cell r="L1582">
            <v>0</v>
          </cell>
          <cell r="M1582">
            <v>0</v>
          </cell>
          <cell r="N1582">
            <v>0</v>
          </cell>
          <cell r="O1582">
            <v>24710968</v>
          </cell>
          <cell r="P1582">
            <v>0</v>
          </cell>
          <cell r="Q1582">
            <v>0</v>
          </cell>
          <cell r="R1582">
            <v>234917</v>
          </cell>
          <cell r="S1582">
            <v>0</v>
          </cell>
          <cell r="T1582">
            <v>305284</v>
          </cell>
          <cell r="U1582">
            <v>4942728</v>
          </cell>
          <cell r="V1582">
            <v>0</v>
          </cell>
          <cell r="W1582">
            <v>0</v>
          </cell>
          <cell r="X1582">
            <v>0</v>
          </cell>
          <cell r="Y1582">
            <v>660709</v>
          </cell>
          <cell r="Z1582">
            <v>24710968</v>
          </cell>
          <cell r="AA1582">
            <v>25911878</v>
          </cell>
          <cell r="AB1582" t="str">
            <v>EMBG</v>
          </cell>
          <cell r="AC1582">
            <v>1101</v>
          </cell>
          <cell r="AD1582">
            <v>2</v>
          </cell>
          <cell r="AE1582">
            <v>1229640</v>
          </cell>
        </row>
        <row r="1583">
          <cell r="A1583" t="str">
            <v>SML</v>
          </cell>
          <cell r="B1583">
            <v>9</v>
          </cell>
          <cell r="C1583" t="str">
            <v>DMSU</v>
          </cell>
          <cell r="D1583">
            <v>94</v>
          </cell>
          <cell r="E1583">
            <v>1</v>
          </cell>
          <cell r="F1583" t="str">
            <v xml:space="preserve">B </v>
          </cell>
          <cell r="G1583">
            <v>9</v>
          </cell>
          <cell r="H1583">
            <v>3851</v>
          </cell>
          <cell r="I1583">
            <v>2532641</v>
          </cell>
          <cell r="J1583">
            <v>0</v>
          </cell>
          <cell r="K1583">
            <v>0</v>
          </cell>
          <cell r="L1583">
            <v>0</v>
          </cell>
          <cell r="M1583">
            <v>0</v>
          </cell>
          <cell r="N1583">
            <v>0</v>
          </cell>
          <cell r="O1583">
            <v>54273782</v>
          </cell>
          <cell r="P1583">
            <v>0</v>
          </cell>
          <cell r="Q1583">
            <v>0</v>
          </cell>
          <cell r="R1583">
            <v>366474</v>
          </cell>
          <cell r="S1583">
            <v>0</v>
          </cell>
          <cell r="T1583">
            <v>569430</v>
          </cell>
          <cell r="U1583">
            <v>13569507</v>
          </cell>
          <cell r="V1583">
            <v>0</v>
          </cell>
          <cell r="W1583">
            <v>0</v>
          </cell>
          <cell r="X1583">
            <v>0</v>
          </cell>
          <cell r="Y1583">
            <v>905205</v>
          </cell>
          <cell r="Z1583">
            <v>54273782</v>
          </cell>
          <cell r="AA1583">
            <v>56114891</v>
          </cell>
          <cell r="AB1583" t="str">
            <v>EMBG</v>
          </cell>
          <cell r="AC1583">
            <v>1101</v>
          </cell>
          <cell r="AD1583">
            <v>2</v>
          </cell>
          <cell r="AE1583">
            <v>2532641</v>
          </cell>
        </row>
        <row r="1584">
          <cell r="A1584" t="str">
            <v>SML</v>
          </cell>
          <cell r="B1584">
            <v>9</v>
          </cell>
          <cell r="C1584" t="str">
            <v>DMSU</v>
          </cell>
          <cell r="D1584">
            <v>94</v>
          </cell>
          <cell r="E1584">
            <v>1</v>
          </cell>
          <cell r="F1584" t="str">
            <v xml:space="preserve">B </v>
          </cell>
          <cell r="G1584">
            <v>10</v>
          </cell>
          <cell r="H1584">
            <v>1145</v>
          </cell>
          <cell r="I1584">
            <v>2280842</v>
          </cell>
          <cell r="J1584">
            <v>0</v>
          </cell>
          <cell r="K1584">
            <v>0</v>
          </cell>
          <cell r="L1584">
            <v>0</v>
          </cell>
          <cell r="M1584">
            <v>0</v>
          </cell>
          <cell r="N1584">
            <v>0</v>
          </cell>
          <cell r="O1584">
            <v>48037639</v>
          </cell>
          <cell r="P1584">
            <v>0</v>
          </cell>
          <cell r="Q1584">
            <v>110568</v>
          </cell>
          <cell r="R1584">
            <v>254847</v>
          </cell>
          <cell r="S1584">
            <v>0</v>
          </cell>
          <cell r="T1584">
            <v>478450</v>
          </cell>
          <cell r="U1584">
            <v>12031478</v>
          </cell>
          <cell r="V1584">
            <v>0</v>
          </cell>
          <cell r="W1584">
            <v>0</v>
          </cell>
          <cell r="X1584">
            <v>0</v>
          </cell>
          <cell r="Y1584">
            <v>137270</v>
          </cell>
          <cell r="Z1584">
            <v>48148207</v>
          </cell>
          <cell r="AA1584">
            <v>49018774</v>
          </cell>
          <cell r="AB1584" t="str">
            <v>EMBG</v>
          </cell>
          <cell r="AC1584">
            <v>1101</v>
          </cell>
          <cell r="AD1584">
            <v>2</v>
          </cell>
          <cell r="AE1584">
            <v>2280842</v>
          </cell>
        </row>
        <row r="1585">
          <cell r="A1585" t="str">
            <v>SML</v>
          </cell>
          <cell r="B1585">
            <v>9</v>
          </cell>
          <cell r="C1585" t="str">
            <v>DMSU</v>
          </cell>
          <cell r="D1585">
            <v>94</v>
          </cell>
          <cell r="E1585">
            <v>1</v>
          </cell>
          <cell r="F1585" t="str">
            <v xml:space="preserve">B </v>
          </cell>
          <cell r="G1585">
            <v>11</v>
          </cell>
          <cell r="H1585">
            <v>1498</v>
          </cell>
          <cell r="I1585">
            <v>39355</v>
          </cell>
          <cell r="J1585">
            <v>0</v>
          </cell>
          <cell r="K1585">
            <v>0</v>
          </cell>
          <cell r="L1585">
            <v>0</v>
          </cell>
          <cell r="M1585">
            <v>0</v>
          </cell>
          <cell r="N1585">
            <v>0</v>
          </cell>
          <cell r="O1585">
            <v>222302</v>
          </cell>
          <cell r="P1585">
            <v>0</v>
          </cell>
          <cell r="Q1585">
            <v>0</v>
          </cell>
          <cell r="R1585">
            <v>14313</v>
          </cell>
          <cell r="S1585">
            <v>0</v>
          </cell>
          <cell r="T1585">
            <v>106236</v>
          </cell>
          <cell r="U1585">
            <v>0</v>
          </cell>
          <cell r="V1585">
            <v>0</v>
          </cell>
          <cell r="W1585">
            <v>0</v>
          </cell>
          <cell r="X1585">
            <v>0</v>
          </cell>
          <cell r="Y1585">
            <v>0</v>
          </cell>
          <cell r="Z1585">
            <v>222302</v>
          </cell>
          <cell r="AA1585">
            <v>342851</v>
          </cell>
          <cell r="AB1585" t="str">
            <v>EMBG</v>
          </cell>
          <cell r="AC1585">
            <v>1101</v>
          </cell>
          <cell r="AD1585">
            <v>2</v>
          </cell>
          <cell r="AE1585">
            <v>23040</v>
          </cell>
        </row>
        <row r="1586">
          <cell r="A1586" t="str">
            <v>SML</v>
          </cell>
          <cell r="B1586">
            <v>9</v>
          </cell>
          <cell r="C1586" t="str">
            <v>DMSU</v>
          </cell>
          <cell r="D1586">
            <v>94</v>
          </cell>
          <cell r="E1586">
            <v>1</v>
          </cell>
          <cell r="F1586" t="str">
            <v xml:space="preserve">B </v>
          </cell>
          <cell r="G1586">
            <v>12</v>
          </cell>
          <cell r="H1586">
            <v>1950</v>
          </cell>
          <cell r="I1586">
            <v>124928</v>
          </cell>
          <cell r="J1586">
            <v>0</v>
          </cell>
          <cell r="K1586">
            <v>0</v>
          </cell>
          <cell r="L1586">
            <v>0</v>
          </cell>
          <cell r="M1586">
            <v>0</v>
          </cell>
          <cell r="N1586">
            <v>0</v>
          </cell>
          <cell r="O1586">
            <v>1195160</v>
          </cell>
          <cell r="P1586">
            <v>0</v>
          </cell>
          <cell r="Q1586">
            <v>0</v>
          </cell>
          <cell r="R1586">
            <v>30558</v>
          </cell>
          <cell r="S1586">
            <v>243</v>
          </cell>
          <cell r="T1586">
            <v>95082</v>
          </cell>
          <cell r="U1586">
            <v>203223</v>
          </cell>
          <cell r="V1586">
            <v>0</v>
          </cell>
          <cell r="W1586">
            <v>0</v>
          </cell>
          <cell r="X1586">
            <v>0</v>
          </cell>
          <cell r="Y1586">
            <v>181041</v>
          </cell>
          <cell r="Z1586">
            <v>1195160</v>
          </cell>
          <cell r="AA1586">
            <v>1502084</v>
          </cell>
          <cell r="AB1586" t="str">
            <v>EMBG</v>
          </cell>
          <cell r="AC1586">
            <v>1101</v>
          </cell>
          <cell r="AD1586">
            <v>2</v>
          </cell>
          <cell r="AE1586">
            <v>124928</v>
          </cell>
        </row>
        <row r="1587">
          <cell r="A1587" t="str">
            <v>SML</v>
          </cell>
          <cell r="B1587">
            <v>9</v>
          </cell>
          <cell r="C1587" t="str">
            <v>DMSU</v>
          </cell>
          <cell r="D1587">
            <v>94</v>
          </cell>
          <cell r="E1587">
            <v>1</v>
          </cell>
          <cell r="F1587" t="str">
            <v xml:space="preserve">B </v>
          </cell>
          <cell r="G1587">
            <v>13</v>
          </cell>
          <cell r="H1587">
            <v>455</v>
          </cell>
          <cell r="I1587">
            <v>53235</v>
          </cell>
          <cell r="J1587">
            <v>0</v>
          </cell>
          <cell r="K1587">
            <v>0</v>
          </cell>
          <cell r="L1587">
            <v>0</v>
          </cell>
          <cell r="M1587">
            <v>0</v>
          </cell>
          <cell r="N1587">
            <v>0</v>
          </cell>
          <cell r="O1587">
            <v>690418</v>
          </cell>
          <cell r="P1587">
            <v>0</v>
          </cell>
          <cell r="Q1587">
            <v>0</v>
          </cell>
          <cell r="R1587">
            <v>8290</v>
          </cell>
          <cell r="S1587">
            <v>0</v>
          </cell>
          <cell r="T1587">
            <v>41591</v>
          </cell>
          <cell r="U1587">
            <v>117383</v>
          </cell>
          <cell r="V1587">
            <v>0</v>
          </cell>
          <cell r="W1587">
            <v>0</v>
          </cell>
          <cell r="X1587">
            <v>0</v>
          </cell>
          <cell r="Y1587">
            <v>110075</v>
          </cell>
          <cell r="Z1587">
            <v>690418</v>
          </cell>
          <cell r="AA1587">
            <v>850374</v>
          </cell>
          <cell r="AB1587" t="str">
            <v>EMBG</v>
          </cell>
          <cell r="AC1587">
            <v>1101</v>
          </cell>
          <cell r="AD1587">
            <v>2</v>
          </cell>
          <cell r="AE1587">
            <v>53235</v>
          </cell>
        </row>
        <row r="1588">
          <cell r="A1588" t="str">
            <v>SML</v>
          </cell>
          <cell r="B1588">
            <v>9</v>
          </cell>
          <cell r="C1588" t="str">
            <v>DMSU</v>
          </cell>
          <cell r="D1588">
            <v>94</v>
          </cell>
          <cell r="E1588">
            <v>1</v>
          </cell>
          <cell r="F1588" t="str">
            <v xml:space="preserve">B </v>
          </cell>
          <cell r="G1588">
            <v>14</v>
          </cell>
          <cell r="H1588">
            <v>60</v>
          </cell>
          <cell r="I1588">
            <v>9352</v>
          </cell>
          <cell r="J1588">
            <v>0</v>
          </cell>
          <cell r="K1588">
            <v>0</v>
          </cell>
          <cell r="L1588">
            <v>0</v>
          </cell>
          <cell r="M1588">
            <v>0</v>
          </cell>
          <cell r="N1588">
            <v>0</v>
          </cell>
          <cell r="O1588">
            <v>119421</v>
          </cell>
          <cell r="P1588">
            <v>0</v>
          </cell>
          <cell r="Q1588">
            <v>0</v>
          </cell>
          <cell r="R1588">
            <v>1053</v>
          </cell>
          <cell r="S1588">
            <v>0</v>
          </cell>
          <cell r="T1588">
            <v>1667</v>
          </cell>
          <cell r="U1588">
            <v>20308</v>
          </cell>
          <cell r="V1588">
            <v>0</v>
          </cell>
          <cell r="W1588">
            <v>0</v>
          </cell>
          <cell r="X1588">
            <v>0</v>
          </cell>
          <cell r="Y1588">
            <v>14504</v>
          </cell>
          <cell r="Z1588">
            <v>119421</v>
          </cell>
          <cell r="AA1588">
            <v>136645</v>
          </cell>
          <cell r="AB1588" t="str">
            <v>EMBG</v>
          </cell>
          <cell r="AC1588">
            <v>1101</v>
          </cell>
          <cell r="AD1588">
            <v>2</v>
          </cell>
          <cell r="AE1588">
            <v>9352</v>
          </cell>
        </row>
        <row r="1589">
          <cell r="A1589" t="str">
            <v>SML</v>
          </cell>
          <cell r="B1589">
            <v>9</v>
          </cell>
          <cell r="C1589" t="str">
            <v>DMSU</v>
          </cell>
          <cell r="D1589">
            <v>94</v>
          </cell>
          <cell r="E1589">
            <v>1</v>
          </cell>
          <cell r="F1589" t="str">
            <v xml:space="preserve">B </v>
          </cell>
          <cell r="G1589">
            <v>15</v>
          </cell>
          <cell r="H1589">
            <v>127</v>
          </cell>
          <cell r="I1589">
            <v>24127</v>
          </cell>
          <cell r="J1589">
            <v>0</v>
          </cell>
          <cell r="K1589">
            <v>0</v>
          </cell>
          <cell r="L1589">
            <v>0</v>
          </cell>
          <cell r="M1589">
            <v>0</v>
          </cell>
          <cell r="N1589">
            <v>0</v>
          </cell>
          <cell r="O1589">
            <v>339098</v>
          </cell>
          <cell r="P1589">
            <v>0</v>
          </cell>
          <cell r="Q1589">
            <v>0</v>
          </cell>
          <cell r="R1589">
            <v>3750</v>
          </cell>
          <cell r="S1589">
            <v>0</v>
          </cell>
          <cell r="T1589">
            <v>22905</v>
          </cell>
          <cell r="U1589">
            <v>53609</v>
          </cell>
          <cell r="V1589">
            <v>0</v>
          </cell>
          <cell r="W1589">
            <v>0</v>
          </cell>
          <cell r="X1589">
            <v>0</v>
          </cell>
          <cell r="Y1589">
            <v>28749</v>
          </cell>
          <cell r="Z1589">
            <v>339098</v>
          </cell>
          <cell r="AA1589">
            <v>394502</v>
          </cell>
          <cell r="AB1589" t="str">
            <v>EMBG</v>
          </cell>
          <cell r="AC1589">
            <v>1101</v>
          </cell>
          <cell r="AD1589">
            <v>2</v>
          </cell>
          <cell r="AE1589">
            <v>24127</v>
          </cell>
        </row>
        <row r="1590">
          <cell r="A1590" t="str">
            <v>SML</v>
          </cell>
          <cell r="B1590">
            <v>9</v>
          </cell>
          <cell r="C1590" t="str">
            <v>DMSU</v>
          </cell>
          <cell r="D1590">
            <v>94</v>
          </cell>
          <cell r="E1590">
            <v>2</v>
          </cell>
          <cell r="F1590" t="str">
            <v>A4</v>
          </cell>
          <cell r="G1590">
            <v>21</v>
          </cell>
          <cell r="H1590">
            <v>3</v>
          </cell>
          <cell r="I1590">
            <v>208624</v>
          </cell>
          <cell r="J1590">
            <v>2330</v>
          </cell>
          <cell r="K1590">
            <v>206294</v>
          </cell>
          <cell r="L1590">
            <v>546</v>
          </cell>
          <cell r="M1590">
            <v>494</v>
          </cell>
          <cell r="N1590">
            <v>0</v>
          </cell>
          <cell r="O1590">
            <v>1475339</v>
          </cell>
          <cell r="P1590">
            <v>448864</v>
          </cell>
          <cell r="Q1590">
            <v>27350</v>
          </cell>
          <cell r="R1590">
            <v>0</v>
          </cell>
          <cell r="S1590">
            <v>0</v>
          </cell>
          <cell r="T1590">
            <v>0</v>
          </cell>
          <cell r="U1590">
            <v>491515</v>
          </cell>
          <cell r="V1590">
            <v>0</v>
          </cell>
          <cell r="W1590">
            <v>14504</v>
          </cell>
          <cell r="X1590">
            <v>0</v>
          </cell>
          <cell r="Y1590">
            <v>1557</v>
          </cell>
          <cell r="Z1590">
            <v>1966057</v>
          </cell>
          <cell r="AA1590">
            <v>1967614</v>
          </cell>
          <cell r="AB1590" t="str">
            <v>EMBG</v>
          </cell>
          <cell r="AC1590">
            <v>1101</v>
          </cell>
          <cell r="AD1590">
            <v>2</v>
          </cell>
          <cell r="AE1590">
            <v>208624</v>
          </cell>
        </row>
        <row r="1591">
          <cell r="A1591" t="str">
            <v>SML</v>
          </cell>
          <cell r="B1591">
            <v>9</v>
          </cell>
          <cell r="C1591" t="str">
            <v>DMSU</v>
          </cell>
          <cell r="D1591">
            <v>94</v>
          </cell>
          <cell r="E1591">
            <v>2</v>
          </cell>
          <cell r="F1591" t="str">
            <v>A4</v>
          </cell>
          <cell r="G1591">
            <v>20</v>
          </cell>
          <cell r="H1591">
            <v>51</v>
          </cell>
          <cell r="I1591">
            <v>508448</v>
          </cell>
          <cell r="J1591">
            <v>0</v>
          </cell>
          <cell r="K1591">
            <v>0</v>
          </cell>
          <cell r="L1591">
            <v>2343</v>
          </cell>
          <cell r="M1591">
            <v>0</v>
          </cell>
          <cell r="N1591">
            <v>0</v>
          </cell>
          <cell r="O1591">
            <v>5834268</v>
          </cell>
          <cell r="P1591">
            <v>1833786</v>
          </cell>
          <cell r="Q1591">
            <v>331827</v>
          </cell>
          <cell r="R1591">
            <v>74512</v>
          </cell>
          <cell r="S1591">
            <v>0</v>
          </cell>
          <cell r="T1591">
            <v>1434041</v>
          </cell>
          <cell r="U1591">
            <v>2030695</v>
          </cell>
          <cell r="V1591">
            <v>0</v>
          </cell>
          <cell r="W1591">
            <v>122882</v>
          </cell>
          <cell r="X1591">
            <v>0</v>
          </cell>
          <cell r="Y1591">
            <v>25950</v>
          </cell>
          <cell r="Z1591">
            <v>8122763</v>
          </cell>
          <cell r="AA1591">
            <v>9657266</v>
          </cell>
          <cell r="AB1591" t="str">
            <v>EMBG</v>
          </cell>
          <cell r="AC1591">
            <v>1101</v>
          </cell>
          <cell r="AD1591">
            <v>2</v>
          </cell>
          <cell r="AE1591">
            <v>508448</v>
          </cell>
        </row>
        <row r="1592">
          <cell r="A1592" t="str">
            <v>SML</v>
          </cell>
          <cell r="B1592">
            <v>9</v>
          </cell>
          <cell r="C1592" t="str">
            <v>DMSU</v>
          </cell>
          <cell r="D1592">
            <v>94</v>
          </cell>
          <cell r="E1592">
            <v>2</v>
          </cell>
          <cell r="F1592" t="str">
            <v xml:space="preserve">B </v>
          </cell>
          <cell r="G1592">
            <v>0</v>
          </cell>
          <cell r="H1592">
            <v>216</v>
          </cell>
          <cell r="I1592">
            <v>301959</v>
          </cell>
          <cell r="J1592">
            <v>0</v>
          </cell>
          <cell r="K1592">
            <v>0</v>
          </cell>
          <cell r="L1592">
            <v>0</v>
          </cell>
          <cell r="M1592">
            <v>0</v>
          </cell>
          <cell r="N1592">
            <v>0</v>
          </cell>
          <cell r="O1592">
            <v>6286348</v>
          </cell>
          <cell r="P1592">
            <v>0</v>
          </cell>
          <cell r="Q1592">
            <v>0</v>
          </cell>
          <cell r="R1592">
            <v>87933</v>
          </cell>
          <cell r="S1592">
            <v>0</v>
          </cell>
          <cell r="T1592">
            <v>79873</v>
          </cell>
          <cell r="U1592">
            <v>1564667</v>
          </cell>
          <cell r="V1592">
            <v>0</v>
          </cell>
          <cell r="W1592">
            <v>0</v>
          </cell>
          <cell r="X1592">
            <v>0</v>
          </cell>
          <cell r="Y1592">
            <v>99648</v>
          </cell>
          <cell r="Z1592">
            <v>6286348</v>
          </cell>
          <cell r="AA1592">
            <v>6553802</v>
          </cell>
          <cell r="AB1592" t="str">
            <v>EMBG</v>
          </cell>
          <cell r="AC1592">
            <v>1101</v>
          </cell>
          <cell r="AD1592">
            <v>2</v>
          </cell>
          <cell r="AE1592">
            <v>300458</v>
          </cell>
        </row>
        <row r="1593">
          <cell r="A1593" t="str">
            <v>SML</v>
          </cell>
          <cell r="B1593">
            <v>9</v>
          </cell>
          <cell r="C1593" t="str">
            <v>DMSU</v>
          </cell>
          <cell r="D1593">
            <v>94</v>
          </cell>
          <cell r="E1593">
            <v>3</v>
          </cell>
          <cell r="F1593" t="str">
            <v>A4</v>
          </cell>
          <cell r="G1593">
            <v>22</v>
          </cell>
          <cell r="H1593">
            <v>19</v>
          </cell>
          <cell r="I1593">
            <v>6760009</v>
          </cell>
          <cell r="J1593">
            <v>581470</v>
          </cell>
          <cell r="K1593">
            <v>6178539</v>
          </cell>
          <cell r="L1593">
            <v>25338</v>
          </cell>
          <cell r="M1593">
            <v>14278</v>
          </cell>
          <cell r="N1593">
            <v>11577</v>
          </cell>
          <cell r="O1593">
            <v>47794793</v>
          </cell>
          <cell r="P1593">
            <v>34473563</v>
          </cell>
          <cell r="Q1593">
            <v>209334</v>
          </cell>
          <cell r="R1593">
            <v>44173</v>
          </cell>
          <cell r="S1593">
            <v>0</v>
          </cell>
          <cell r="T1593">
            <v>963703</v>
          </cell>
          <cell r="U1593">
            <v>20642031</v>
          </cell>
          <cell r="V1593">
            <v>0</v>
          </cell>
          <cell r="W1593">
            <v>90424</v>
          </cell>
          <cell r="X1593">
            <v>0</v>
          </cell>
          <cell r="Y1593">
            <v>9861</v>
          </cell>
          <cell r="Z1593">
            <v>82568114</v>
          </cell>
          <cell r="AA1593">
            <v>83585851</v>
          </cell>
          <cell r="AB1593" t="str">
            <v>EMBG</v>
          </cell>
          <cell r="AC1593">
            <v>1101</v>
          </cell>
          <cell r="AD1593">
            <v>2</v>
          </cell>
          <cell r="AE1593">
            <v>6760009</v>
          </cell>
        </row>
        <row r="1594">
          <cell r="A1594" t="str">
            <v>SML</v>
          </cell>
          <cell r="B1594">
            <v>9</v>
          </cell>
          <cell r="C1594" t="str">
            <v>DMSU</v>
          </cell>
          <cell r="D1594">
            <v>94</v>
          </cell>
          <cell r="E1594">
            <v>3</v>
          </cell>
          <cell r="F1594" t="str">
            <v>A4</v>
          </cell>
          <cell r="G1594">
            <v>21</v>
          </cell>
          <cell r="H1594">
            <v>11</v>
          </cell>
          <cell r="I1594">
            <v>568437</v>
          </cell>
          <cell r="J1594">
            <v>39306</v>
          </cell>
          <cell r="K1594">
            <v>529131</v>
          </cell>
          <cell r="L1594">
            <v>2201</v>
          </cell>
          <cell r="M1594">
            <v>2178</v>
          </cell>
          <cell r="N1594">
            <v>0</v>
          </cell>
          <cell r="O1594">
            <v>5832994</v>
          </cell>
          <cell r="P1594">
            <v>1551896</v>
          </cell>
          <cell r="Q1594">
            <v>13550</v>
          </cell>
          <cell r="R1594">
            <v>20187</v>
          </cell>
          <cell r="S1594">
            <v>0</v>
          </cell>
          <cell r="T1594">
            <v>0</v>
          </cell>
          <cell r="U1594">
            <v>1849611</v>
          </cell>
          <cell r="V1594">
            <v>0</v>
          </cell>
          <cell r="W1594">
            <v>0</v>
          </cell>
          <cell r="X1594">
            <v>0</v>
          </cell>
          <cell r="Y1594">
            <v>5709</v>
          </cell>
          <cell r="Z1594">
            <v>7398440</v>
          </cell>
          <cell r="AA1594">
            <v>7424336</v>
          </cell>
          <cell r="AB1594" t="str">
            <v>EMBG</v>
          </cell>
          <cell r="AC1594">
            <v>1101</v>
          </cell>
          <cell r="AD1594">
            <v>2</v>
          </cell>
          <cell r="AE1594">
            <v>568437</v>
          </cell>
        </row>
        <row r="1595">
          <cell r="A1595" t="str">
            <v>SML</v>
          </cell>
          <cell r="B1595">
            <v>9</v>
          </cell>
          <cell r="C1595" t="str">
            <v>DMSU</v>
          </cell>
          <cell r="D1595">
            <v>94</v>
          </cell>
          <cell r="E1595">
            <v>3</v>
          </cell>
          <cell r="F1595" t="str">
            <v>A4</v>
          </cell>
          <cell r="G1595">
            <v>20</v>
          </cell>
          <cell r="H1595">
            <v>171</v>
          </cell>
          <cell r="I1595">
            <v>3276713</v>
          </cell>
          <cell r="J1595">
            <v>0</v>
          </cell>
          <cell r="K1595">
            <v>0</v>
          </cell>
          <cell r="L1595">
            <v>10846</v>
          </cell>
          <cell r="M1595">
            <v>0</v>
          </cell>
          <cell r="N1595">
            <v>0</v>
          </cell>
          <cell r="O1595">
            <v>37597832</v>
          </cell>
          <cell r="P1595">
            <v>8488804</v>
          </cell>
          <cell r="Q1595">
            <v>1135736</v>
          </cell>
          <cell r="R1595">
            <v>211852</v>
          </cell>
          <cell r="S1595">
            <v>0</v>
          </cell>
          <cell r="T1595">
            <v>401866</v>
          </cell>
          <cell r="U1595">
            <v>11896015</v>
          </cell>
          <cell r="V1595">
            <v>0</v>
          </cell>
          <cell r="W1595">
            <v>361591</v>
          </cell>
          <cell r="X1595">
            <v>0</v>
          </cell>
          <cell r="Y1595">
            <v>86673</v>
          </cell>
          <cell r="Z1595">
            <v>47583963</v>
          </cell>
          <cell r="AA1595">
            <v>48284354</v>
          </cell>
          <cell r="AB1595" t="str">
            <v>EMBG</v>
          </cell>
          <cell r="AC1595">
            <v>1101</v>
          </cell>
          <cell r="AD1595">
            <v>2</v>
          </cell>
          <cell r="AE1595">
            <v>3276713</v>
          </cell>
        </row>
        <row r="1596">
          <cell r="A1596" t="str">
            <v>SML</v>
          </cell>
          <cell r="B1596">
            <v>9</v>
          </cell>
          <cell r="C1596" t="str">
            <v>DMSU</v>
          </cell>
          <cell r="D1596">
            <v>94</v>
          </cell>
          <cell r="E1596">
            <v>3</v>
          </cell>
          <cell r="F1596" t="str">
            <v xml:space="preserve">B </v>
          </cell>
          <cell r="G1596">
            <v>0</v>
          </cell>
          <cell r="H1596">
            <v>7738</v>
          </cell>
          <cell r="I1596">
            <v>3967949</v>
          </cell>
          <cell r="J1596">
            <v>0</v>
          </cell>
          <cell r="K1596">
            <v>0</v>
          </cell>
          <cell r="L1596">
            <v>0</v>
          </cell>
          <cell r="M1596">
            <v>0</v>
          </cell>
          <cell r="N1596">
            <v>0</v>
          </cell>
          <cell r="O1596">
            <v>82663004</v>
          </cell>
          <cell r="P1596">
            <v>0</v>
          </cell>
          <cell r="Q1596">
            <v>0</v>
          </cell>
          <cell r="R1596">
            <v>527677</v>
          </cell>
          <cell r="S1596">
            <v>0</v>
          </cell>
          <cell r="T1596">
            <v>3748993</v>
          </cell>
          <cell r="U1596">
            <v>20534674</v>
          </cell>
          <cell r="V1596">
            <v>0</v>
          </cell>
          <cell r="W1596">
            <v>0</v>
          </cell>
          <cell r="X1596">
            <v>0</v>
          </cell>
          <cell r="Y1596">
            <v>3669849</v>
          </cell>
          <cell r="Z1596">
            <v>82663004</v>
          </cell>
          <cell r="AA1596">
            <v>90609523</v>
          </cell>
          <cell r="AB1596" t="str">
            <v>EMBG</v>
          </cell>
          <cell r="AC1596">
            <v>1101</v>
          </cell>
          <cell r="AD1596">
            <v>2</v>
          </cell>
          <cell r="AE1596">
            <v>3918746</v>
          </cell>
        </row>
        <row r="1597">
          <cell r="A1597" t="str">
            <v>SML</v>
          </cell>
          <cell r="B1597">
            <v>9</v>
          </cell>
          <cell r="C1597" t="str">
            <v>DMSU</v>
          </cell>
          <cell r="D1597">
            <v>94</v>
          </cell>
          <cell r="E1597">
            <v>5</v>
          </cell>
          <cell r="F1597" t="str">
            <v>A4</v>
          </cell>
          <cell r="G1597">
            <v>20</v>
          </cell>
          <cell r="H1597">
            <v>10</v>
          </cell>
          <cell r="I1597">
            <v>143933</v>
          </cell>
          <cell r="J1597">
            <v>0</v>
          </cell>
          <cell r="K1597">
            <v>0</v>
          </cell>
          <cell r="L1597">
            <v>757</v>
          </cell>
          <cell r="M1597">
            <v>0</v>
          </cell>
          <cell r="N1597">
            <v>0</v>
          </cell>
          <cell r="O1597">
            <v>1587188</v>
          </cell>
          <cell r="P1597">
            <v>571346</v>
          </cell>
          <cell r="Q1597">
            <v>85694</v>
          </cell>
          <cell r="R1597">
            <v>36384</v>
          </cell>
          <cell r="S1597">
            <v>0</v>
          </cell>
          <cell r="T1597">
            <v>0</v>
          </cell>
          <cell r="U1597">
            <v>500043</v>
          </cell>
          <cell r="V1597">
            <v>0</v>
          </cell>
          <cell r="W1597">
            <v>12523</v>
          </cell>
          <cell r="X1597">
            <v>0</v>
          </cell>
          <cell r="Y1597">
            <v>0</v>
          </cell>
          <cell r="Z1597">
            <v>2256751</v>
          </cell>
          <cell r="AA1597">
            <v>2293135</v>
          </cell>
          <cell r="AB1597" t="str">
            <v>EMBG</v>
          </cell>
          <cell r="AC1597">
            <v>1101</v>
          </cell>
          <cell r="AD1597">
            <v>2</v>
          </cell>
          <cell r="AE1597">
            <v>143933</v>
          </cell>
        </row>
        <row r="1598">
          <cell r="A1598" t="str">
            <v>SML</v>
          </cell>
          <cell r="B1598">
            <v>9</v>
          </cell>
          <cell r="C1598" t="str">
            <v>DMSU</v>
          </cell>
          <cell r="D1598">
            <v>94</v>
          </cell>
          <cell r="E1598">
            <v>5</v>
          </cell>
          <cell r="F1598" t="str">
            <v xml:space="preserve">B </v>
          </cell>
          <cell r="G1598">
            <v>0</v>
          </cell>
          <cell r="H1598">
            <v>49</v>
          </cell>
          <cell r="I1598">
            <v>66266</v>
          </cell>
          <cell r="J1598">
            <v>0</v>
          </cell>
          <cell r="K1598">
            <v>0</v>
          </cell>
          <cell r="L1598">
            <v>0</v>
          </cell>
          <cell r="M1598">
            <v>0</v>
          </cell>
          <cell r="N1598">
            <v>0</v>
          </cell>
          <cell r="O1598">
            <v>1213993</v>
          </cell>
          <cell r="P1598">
            <v>0</v>
          </cell>
          <cell r="Q1598">
            <v>0</v>
          </cell>
          <cell r="R1598">
            <v>11155</v>
          </cell>
          <cell r="S1598">
            <v>0</v>
          </cell>
          <cell r="T1598">
            <v>50000</v>
          </cell>
          <cell r="U1598">
            <v>179318</v>
          </cell>
          <cell r="V1598">
            <v>0</v>
          </cell>
          <cell r="W1598">
            <v>0</v>
          </cell>
          <cell r="X1598">
            <v>0</v>
          </cell>
          <cell r="Y1598">
            <v>0</v>
          </cell>
          <cell r="Z1598">
            <v>1213993</v>
          </cell>
          <cell r="AA1598">
            <v>1275148</v>
          </cell>
          <cell r="AB1598" t="str">
            <v>EMBG</v>
          </cell>
          <cell r="AC1598">
            <v>1101</v>
          </cell>
          <cell r="AD1598">
            <v>2</v>
          </cell>
          <cell r="AE1598">
            <v>65976</v>
          </cell>
        </row>
        <row r="1599">
          <cell r="A1599" t="str">
            <v>SML</v>
          </cell>
          <cell r="B1599">
            <v>9</v>
          </cell>
          <cell r="C1599" t="str">
            <v>DMSU</v>
          </cell>
          <cell r="D1599">
            <v>94</v>
          </cell>
          <cell r="E1599">
            <v>7</v>
          </cell>
          <cell r="F1599" t="str">
            <v>A4</v>
          </cell>
          <cell r="G1599">
            <v>20</v>
          </cell>
          <cell r="H1599">
            <v>3</v>
          </cell>
          <cell r="I1599">
            <v>14125</v>
          </cell>
          <cell r="J1599">
            <v>0</v>
          </cell>
          <cell r="K1599">
            <v>0</v>
          </cell>
          <cell r="L1599">
            <v>94</v>
          </cell>
          <cell r="M1599">
            <v>0</v>
          </cell>
          <cell r="N1599">
            <v>0</v>
          </cell>
          <cell r="O1599">
            <v>137767</v>
          </cell>
          <cell r="P1599">
            <v>70384</v>
          </cell>
          <cell r="Q1599">
            <v>0</v>
          </cell>
          <cell r="R1599">
            <v>0</v>
          </cell>
          <cell r="S1599">
            <v>0</v>
          </cell>
          <cell r="T1599">
            <v>0</v>
          </cell>
          <cell r="U1599">
            <v>52038</v>
          </cell>
          <cell r="V1599">
            <v>0</v>
          </cell>
          <cell r="W1599">
            <v>0</v>
          </cell>
          <cell r="X1599">
            <v>0</v>
          </cell>
          <cell r="Y1599">
            <v>0</v>
          </cell>
          <cell r="Z1599">
            <v>208151</v>
          </cell>
          <cell r="AA1599">
            <v>208151</v>
          </cell>
          <cell r="AB1599" t="str">
            <v>EMBG</v>
          </cell>
          <cell r="AC1599">
            <v>1101</v>
          </cell>
          <cell r="AD1599">
            <v>2</v>
          </cell>
          <cell r="AE1599">
            <v>14125</v>
          </cell>
        </row>
        <row r="1600">
          <cell r="A1600" t="str">
            <v>SML</v>
          </cell>
          <cell r="B1600">
            <v>9</v>
          </cell>
          <cell r="C1600" t="str">
            <v>DMSU</v>
          </cell>
          <cell r="D1600">
            <v>94</v>
          </cell>
          <cell r="E1600">
            <v>7</v>
          </cell>
          <cell r="F1600" t="str">
            <v xml:space="preserve">B </v>
          </cell>
          <cell r="G1600">
            <v>0</v>
          </cell>
          <cell r="H1600">
            <v>5</v>
          </cell>
          <cell r="I1600">
            <v>606</v>
          </cell>
          <cell r="J1600">
            <v>0</v>
          </cell>
          <cell r="K1600">
            <v>0</v>
          </cell>
          <cell r="L1600">
            <v>0</v>
          </cell>
          <cell r="M1600">
            <v>0</v>
          </cell>
          <cell r="N1600">
            <v>0</v>
          </cell>
          <cell r="O1600">
            <v>10721</v>
          </cell>
          <cell r="P1600">
            <v>0</v>
          </cell>
          <cell r="Q1600">
            <v>0</v>
          </cell>
          <cell r="R1600">
            <v>0</v>
          </cell>
          <cell r="S1600">
            <v>0</v>
          </cell>
          <cell r="T1600">
            <v>0</v>
          </cell>
          <cell r="U1600">
            <v>2679</v>
          </cell>
          <cell r="V1600">
            <v>0</v>
          </cell>
          <cell r="W1600">
            <v>0</v>
          </cell>
          <cell r="X1600">
            <v>0</v>
          </cell>
          <cell r="Y1600">
            <v>0</v>
          </cell>
          <cell r="Z1600">
            <v>10721</v>
          </cell>
          <cell r="AA1600">
            <v>10721</v>
          </cell>
          <cell r="AB1600" t="str">
            <v>EMBG</v>
          </cell>
          <cell r="AC1600">
            <v>1101</v>
          </cell>
          <cell r="AD1600">
            <v>2</v>
          </cell>
          <cell r="AE1600">
            <v>602</v>
          </cell>
        </row>
        <row r="1601">
          <cell r="A1601" t="str">
            <v>SML</v>
          </cell>
          <cell r="B1601">
            <v>9</v>
          </cell>
          <cell r="C1601" t="str">
            <v>DMSU</v>
          </cell>
          <cell r="D1601">
            <v>94</v>
          </cell>
          <cell r="E1601">
            <v>8</v>
          </cell>
          <cell r="F1601" t="str">
            <v xml:space="preserve">B </v>
          </cell>
          <cell r="G1601">
            <v>0</v>
          </cell>
          <cell r="H1601">
            <v>3</v>
          </cell>
          <cell r="I1601">
            <v>10683</v>
          </cell>
          <cell r="J1601">
            <v>0</v>
          </cell>
          <cell r="K1601">
            <v>0</v>
          </cell>
          <cell r="L1601">
            <v>0</v>
          </cell>
          <cell r="M1601">
            <v>0</v>
          </cell>
          <cell r="N1601">
            <v>0</v>
          </cell>
          <cell r="O1601">
            <v>222404</v>
          </cell>
          <cell r="P1601">
            <v>0</v>
          </cell>
          <cell r="Q1601">
            <v>0</v>
          </cell>
          <cell r="R1601">
            <v>0</v>
          </cell>
          <cell r="S1601">
            <v>0</v>
          </cell>
          <cell r="T1601">
            <v>0</v>
          </cell>
          <cell r="U1601">
            <v>55601</v>
          </cell>
          <cell r="V1601">
            <v>0</v>
          </cell>
          <cell r="W1601">
            <v>0</v>
          </cell>
          <cell r="X1601">
            <v>0</v>
          </cell>
          <cell r="Y1601">
            <v>0</v>
          </cell>
          <cell r="Z1601">
            <v>222404</v>
          </cell>
          <cell r="AA1601">
            <v>222404</v>
          </cell>
          <cell r="AB1601" t="str">
            <v>EMBG</v>
          </cell>
          <cell r="AC1601">
            <v>1101</v>
          </cell>
          <cell r="AD1601">
            <v>2</v>
          </cell>
          <cell r="AE1601">
            <v>10683</v>
          </cell>
        </row>
        <row r="1602">
          <cell r="A1602" t="str">
            <v>SML</v>
          </cell>
          <cell r="B1602">
            <v>9</v>
          </cell>
          <cell r="C1602" t="str">
            <v>DMSU</v>
          </cell>
          <cell r="D1602">
            <v>95</v>
          </cell>
          <cell r="E1602">
            <v>1</v>
          </cell>
          <cell r="F1602" t="str">
            <v xml:space="preserve">B </v>
          </cell>
          <cell r="G1602">
            <v>1</v>
          </cell>
          <cell r="H1602">
            <v>4600</v>
          </cell>
          <cell r="I1602">
            <v>119729</v>
          </cell>
          <cell r="J1602">
            <v>0</v>
          </cell>
          <cell r="K1602">
            <v>0</v>
          </cell>
          <cell r="L1602">
            <v>0</v>
          </cell>
          <cell r="M1602">
            <v>0</v>
          </cell>
          <cell r="N1602">
            <v>0</v>
          </cell>
          <cell r="O1602">
            <v>1952604</v>
          </cell>
          <cell r="P1602">
            <v>0</v>
          </cell>
          <cell r="Q1602">
            <v>0</v>
          </cell>
          <cell r="R1602">
            <v>63684</v>
          </cell>
          <cell r="S1602">
            <v>0</v>
          </cell>
          <cell r="T1602">
            <v>1502106</v>
          </cell>
          <cell r="U1602">
            <v>0</v>
          </cell>
          <cell r="V1602">
            <v>0</v>
          </cell>
          <cell r="W1602">
            <v>0</v>
          </cell>
          <cell r="X1602">
            <v>0</v>
          </cell>
          <cell r="Y1602">
            <v>0</v>
          </cell>
          <cell r="Z1602">
            <v>1952604</v>
          </cell>
          <cell r="AA1602">
            <v>3518394</v>
          </cell>
          <cell r="AB1602" t="str">
            <v>EMIB</v>
          </cell>
          <cell r="AC1602">
            <v>1101</v>
          </cell>
          <cell r="AD1602">
            <v>2</v>
          </cell>
          <cell r="AE1602">
            <v>68846</v>
          </cell>
        </row>
        <row r="1603">
          <cell r="A1603" t="str">
            <v>SML</v>
          </cell>
          <cell r="B1603">
            <v>9</v>
          </cell>
          <cell r="C1603" t="str">
            <v>DMSU</v>
          </cell>
          <cell r="D1603">
            <v>95</v>
          </cell>
          <cell r="E1603">
            <v>1</v>
          </cell>
          <cell r="F1603" t="str">
            <v xml:space="preserve">B </v>
          </cell>
          <cell r="G1603">
            <v>2</v>
          </cell>
          <cell r="H1603">
            <v>2413</v>
          </cell>
          <cell r="I1603">
            <v>99098</v>
          </cell>
          <cell r="J1603">
            <v>0</v>
          </cell>
          <cell r="K1603">
            <v>0</v>
          </cell>
          <cell r="L1603">
            <v>0</v>
          </cell>
          <cell r="M1603">
            <v>0</v>
          </cell>
          <cell r="N1603">
            <v>0</v>
          </cell>
          <cell r="O1603">
            <v>1918876</v>
          </cell>
          <cell r="P1603">
            <v>0</v>
          </cell>
          <cell r="Q1603">
            <v>0</v>
          </cell>
          <cell r="R1603">
            <v>33455</v>
          </cell>
          <cell r="S1603">
            <v>0</v>
          </cell>
          <cell r="T1603">
            <v>281340</v>
          </cell>
          <cell r="U1603">
            <v>326116</v>
          </cell>
          <cell r="V1603">
            <v>0</v>
          </cell>
          <cell r="W1603">
            <v>0</v>
          </cell>
          <cell r="X1603">
            <v>0</v>
          </cell>
          <cell r="Y1603">
            <v>0</v>
          </cell>
          <cell r="Z1603">
            <v>1918876</v>
          </cell>
          <cell r="AA1603">
            <v>2233671</v>
          </cell>
          <cell r="AB1603" t="str">
            <v>EMIB</v>
          </cell>
          <cell r="AC1603">
            <v>1101</v>
          </cell>
          <cell r="AD1603">
            <v>2</v>
          </cell>
          <cell r="AE1603">
            <v>99098</v>
          </cell>
        </row>
        <row r="1604">
          <cell r="A1604" t="str">
            <v>SML</v>
          </cell>
          <cell r="B1604">
            <v>9</v>
          </cell>
          <cell r="C1604" t="str">
            <v>DMSU</v>
          </cell>
          <cell r="D1604">
            <v>95</v>
          </cell>
          <cell r="E1604">
            <v>1</v>
          </cell>
          <cell r="F1604" t="str">
            <v xml:space="preserve">B </v>
          </cell>
          <cell r="G1604">
            <v>3</v>
          </cell>
          <cell r="H1604">
            <v>9548</v>
          </cell>
          <cell r="I1604">
            <v>740148</v>
          </cell>
          <cell r="J1604">
            <v>0</v>
          </cell>
          <cell r="K1604">
            <v>0</v>
          </cell>
          <cell r="L1604">
            <v>0</v>
          </cell>
          <cell r="M1604">
            <v>0</v>
          </cell>
          <cell r="N1604">
            <v>0</v>
          </cell>
          <cell r="O1604">
            <v>14343943</v>
          </cell>
          <cell r="P1604">
            <v>0</v>
          </cell>
          <cell r="Q1604">
            <v>0</v>
          </cell>
          <cell r="R1604">
            <v>208283</v>
          </cell>
          <cell r="S1604">
            <v>0</v>
          </cell>
          <cell r="T1604">
            <v>876989</v>
          </cell>
          <cell r="U1604">
            <v>2438454</v>
          </cell>
          <cell r="V1604">
            <v>0</v>
          </cell>
          <cell r="W1604">
            <v>0</v>
          </cell>
          <cell r="X1604">
            <v>0</v>
          </cell>
          <cell r="Y1604">
            <v>1475005</v>
          </cell>
          <cell r="Z1604">
            <v>14343943</v>
          </cell>
          <cell r="AA1604">
            <v>16904220</v>
          </cell>
          <cell r="AB1604" t="str">
            <v>EMIB</v>
          </cell>
          <cell r="AC1604">
            <v>1101</v>
          </cell>
          <cell r="AD1604">
            <v>2</v>
          </cell>
          <cell r="AE1604">
            <v>738071</v>
          </cell>
        </row>
        <row r="1605">
          <cell r="A1605" t="str">
            <v>SML</v>
          </cell>
          <cell r="B1605">
            <v>9</v>
          </cell>
          <cell r="C1605" t="str">
            <v>DMSU</v>
          </cell>
          <cell r="D1605">
            <v>95</v>
          </cell>
          <cell r="E1605">
            <v>1</v>
          </cell>
          <cell r="F1605" t="str">
            <v xml:space="preserve">B </v>
          </cell>
          <cell r="G1605">
            <v>4</v>
          </cell>
          <cell r="H1605">
            <v>7779</v>
          </cell>
          <cell r="I1605">
            <v>959010</v>
          </cell>
          <cell r="J1605">
            <v>0</v>
          </cell>
          <cell r="K1605">
            <v>0</v>
          </cell>
          <cell r="L1605">
            <v>0</v>
          </cell>
          <cell r="M1605">
            <v>0</v>
          </cell>
          <cell r="N1605">
            <v>0</v>
          </cell>
          <cell r="O1605">
            <v>18593439</v>
          </cell>
          <cell r="P1605">
            <v>0</v>
          </cell>
          <cell r="Q1605">
            <v>0</v>
          </cell>
          <cell r="R1605">
            <v>240592</v>
          </cell>
          <cell r="S1605">
            <v>0</v>
          </cell>
          <cell r="T1605">
            <v>976868</v>
          </cell>
          <cell r="U1605">
            <v>3160913</v>
          </cell>
          <cell r="V1605">
            <v>0</v>
          </cell>
          <cell r="W1605">
            <v>0</v>
          </cell>
          <cell r="X1605">
            <v>0</v>
          </cell>
          <cell r="Y1605">
            <v>1861174</v>
          </cell>
          <cell r="Z1605">
            <v>18593439</v>
          </cell>
          <cell r="AA1605">
            <v>21672073</v>
          </cell>
          <cell r="AB1605" t="str">
            <v>EMIB</v>
          </cell>
          <cell r="AC1605">
            <v>1101</v>
          </cell>
          <cell r="AD1605">
            <v>2</v>
          </cell>
          <cell r="AE1605">
            <v>959010</v>
          </cell>
        </row>
        <row r="1606">
          <cell r="A1606" t="str">
            <v>SML</v>
          </cell>
          <cell r="B1606">
            <v>9</v>
          </cell>
          <cell r="C1606" t="str">
            <v>DMSU</v>
          </cell>
          <cell r="D1606">
            <v>95</v>
          </cell>
          <cell r="E1606">
            <v>1</v>
          </cell>
          <cell r="F1606" t="str">
            <v xml:space="preserve">B </v>
          </cell>
          <cell r="G1606">
            <v>5</v>
          </cell>
          <cell r="H1606">
            <v>4183</v>
          </cell>
          <cell r="I1606">
            <v>725249</v>
          </cell>
          <cell r="J1606">
            <v>0</v>
          </cell>
          <cell r="K1606">
            <v>0</v>
          </cell>
          <cell r="L1606">
            <v>0</v>
          </cell>
          <cell r="M1606">
            <v>0</v>
          </cell>
          <cell r="N1606">
            <v>0</v>
          </cell>
          <cell r="O1606">
            <v>14060753</v>
          </cell>
          <cell r="P1606">
            <v>0</v>
          </cell>
          <cell r="Q1606">
            <v>0</v>
          </cell>
          <cell r="R1606">
            <v>175810</v>
          </cell>
          <cell r="S1606">
            <v>0</v>
          </cell>
          <cell r="T1606">
            <v>663144</v>
          </cell>
          <cell r="U1606">
            <v>2390427</v>
          </cell>
          <cell r="V1606">
            <v>0</v>
          </cell>
          <cell r="W1606">
            <v>0</v>
          </cell>
          <cell r="X1606">
            <v>0</v>
          </cell>
          <cell r="Y1606">
            <v>1005697</v>
          </cell>
          <cell r="Z1606">
            <v>14060753</v>
          </cell>
          <cell r="AA1606">
            <v>15905404</v>
          </cell>
          <cell r="AB1606" t="str">
            <v>EMIB</v>
          </cell>
          <cell r="AC1606">
            <v>1101</v>
          </cell>
          <cell r="AD1606">
            <v>2</v>
          </cell>
          <cell r="AE1606">
            <v>725249</v>
          </cell>
        </row>
        <row r="1607">
          <cell r="A1607" t="str">
            <v>SML</v>
          </cell>
          <cell r="B1607">
            <v>9</v>
          </cell>
          <cell r="C1607" t="str">
            <v>DMSU</v>
          </cell>
          <cell r="D1607">
            <v>95</v>
          </cell>
          <cell r="E1607">
            <v>1</v>
          </cell>
          <cell r="F1607" t="str">
            <v xml:space="preserve">B </v>
          </cell>
          <cell r="G1607">
            <v>6</v>
          </cell>
          <cell r="H1607">
            <v>3355</v>
          </cell>
          <cell r="I1607">
            <v>806639</v>
          </cell>
          <cell r="J1607">
            <v>0</v>
          </cell>
          <cell r="K1607">
            <v>0</v>
          </cell>
          <cell r="L1607">
            <v>0</v>
          </cell>
          <cell r="M1607">
            <v>0</v>
          </cell>
          <cell r="N1607">
            <v>0</v>
          </cell>
          <cell r="O1607">
            <v>15640585</v>
          </cell>
          <cell r="P1607">
            <v>0</v>
          </cell>
          <cell r="Q1607">
            <v>0</v>
          </cell>
          <cell r="R1607">
            <v>185080</v>
          </cell>
          <cell r="S1607">
            <v>0</v>
          </cell>
          <cell r="T1607">
            <v>658335</v>
          </cell>
          <cell r="U1607">
            <v>2659600</v>
          </cell>
          <cell r="V1607">
            <v>0</v>
          </cell>
          <cell r="W1607">
            <v>0</v>
          </cell>
          <cell r="X1607">
            <v>0</v>
          </cell>
          <cell r="Y1607">
            <v>805724</v>
          </cell>
          <cell r="Z1607">
            <v>15640585</v>
          </cell>
          <cell r="AA1607">
            <v>17289724</v>
          </cell>
          <cell r="AB1607" t="str">
            <v>EMIB</v>
          </cell>
          <cell r="AC1607">
            <v>1101</v>
          </cell>
          <cell r="AD1607">
            <v>2</v>
          </cell>
          <cell r="AE1607">
            <v>806639</v>
          </cell>
        </row>
        <row r="1608">
          <cell r="A1608" t="str">
            <v>SML</v>
          </cell>
          <cell r="B1608">
            <v>9</v>
          </cell>
          <cell r="C1608" t="str">
            <v>DMSU</v>
          </cell>
          <cell r="D1608">
            <v>95</v>
          </cell>
          <cell r="E1608">
            <v>1</v>
          </cell>
          <cell r="F1608" t="str">
            <v xml:space="preserve">B </v>
          </cell>
          <cell r="G1608">
            <v>7</v>
          </cell>
          <cell r="H1608">
            <v>1130</v>
          </cell>
          <cell r="I1608">
            <v>379289</v>
          </cell>
          <cell r="J1608">
            <v>0</v>
          </cell>
          <cell r="K1608">
            <v>0</v>
          </cell>
          <cell r="L1608">
            <v>0</v>
          </cell>
          <cell r="M1608">
            <v>0</v>
          </cell>
          <cell r="N1608">
            <v>0</v>
          </cell>
          <cell r="O1608">
            <v>7628732</v>
          </cell>
          <cell r="P1608">
            <v>0</v>
          </cell>
          <cell r="Q1608">
            <v>0</v>
          </cell>
          <cell r="R1608">
            <v>91905</v>
          </cell>
          <cell r="S1608">
            <v>0</v>
          </cell>
          <cell r="T1608">
            <v>253993</v>
          </cell>
          <cell r="U1608">
            <v>1526183</v>
          </cell>
          <cell r="V1608">
            <v>0</v>
          </cell>
          <cell r="W1608">
            <v>0</v>
          </cell>
          <cell r="X1608">
            <v>0</v>
          </cell>
          <cell r="Y1608">
            <v>262885</v>
          </cell>
          <cell r="Z1608">
            <v>7628732</v>
          </cell>
          <cell r="AA1608">
            <v>8237515</v>
          </cell>
          <cell r="AB1608" t="str">
            <v>EMIB</v>
          </cell>
          <cell r="AC1608">
            <v>1101</v>
          </cell>
          <cell r="AD1608">
            <v>2</v>
          </cell>
          <cell r="AE1608">
            <v>379289</v>
          </cell>
        </row>
        <row r="1609">
          <cell r="A1609" t="str">
            <v>SML</v>
          </cell>
          <cell r="B1609">
            <v>9</v>
          </cell>
          <cell r="C1609" t="str">
            <v>DMSU</v>
          </cell>
          <cell r="D1609">
            <v>95</v>
          </cell>
          <cell r="E1609">
            <v>1</v>
          </cell>
          <cell r="F1609" t="str">
            <v xml:space="preserve">B </v>
          </cell>
          <cell r="G1609">
            <v>8</v>
          </cell>
          <cell r="H1609">
            <v>460</v>
          </cell>
          <cell r="I1609">
            <v>196095</v>
          </cell>
          <cell r="J1609">
            <v>0</v>
          </cell>
          <cell r="K1609">
            <v>0</v>
          </cell>
          <cell r="L1609">
            <v>0</v>
          </cell>
          <cell r="M1609">
            <v>0</v>
          </cell>
          <cell r="N1609">
            <v>0</v>
          </cell>
          <cell r="O1609">
            <v>3944492</v>
          </cell>
          <cell r="P1609">
            <v>0</v>
          </cell>
          <cell r="Q1609">
            <v>0</v>
          </cell>
          <cell r="R1609">
            <v>44555</v>
          </cell>
          <cell r="S1609">
            <v>0</v>
          </cell>
          <cell r="T1609">
            <v>102022</v>
          </cell>
          <cell r="U1609">
            <v>789032</v>
          </cell>
          <cell r="V1609">
            <v>0</v>
          </cell>
          <cell r="W1609">
            <v>0</v>
          </cell>
          <cell r="X1609">
            <v>0</v>
          </cell>
          <cell r="Y1609">
            <v>108521</v>
          </cell>
          <cell r="Z1609">
            <v>3944492</v>
          </cell>
          <cell r="AA1609">
            <v>4199590</v>
          </cell>
          <cell r="AB1609" t="str">
            <v>EMIB</v>
          </cell>
          <cell r="AC1609">
            <v>1101</v>
          </cell>
          <cell r="AD1609">
            <v>2</v>
          </cell>
          <cell r="AE1609">
            <v>196095</v>
          </cell>
        </row>
        <row r="1610">
          <cell r="A1610" t="str">
            <v>SML</v>
          </cell>
          <cell r="B1610">
            <v>9</v>
          </cell>
          <cell r="C1610" t="str">
            <v>DMSU</v>
          </cell>
          <cell r="D1610">
            <v>95</v>
          </cell>
          <cell r="E1610">
            <v>1</v>
          </cell>
          <cell r="F1610" t="str">
            <v xml:space="preserve">B </v>
          </cell>
          <cell r="G1610">
            <v>9</v>
          </cell>
          <cell r="H1610">
            <v>407</v>
          </cell>
          <cell r="I1610">
            <v>238951</v>
          </cell>
          <cell r="J1610">
            <v>0</v>
          </cell>
          <cell r="K1610">
            <v>0</v>
          </cell>
          <cell r="L1610">
            <v>0</v>
          </cell>
          <cell r="M1610">
            <v>0</v>
          </cell>
          <cell r="N1610">
            <v>0</v>
          </cell>
          <cell r="O1610">
            <v>5129242</v>
          </cell>
          <cell r="P1610">
            <v>0</v>
          </cell>
          <cell r="Q1610">
            <v>0</v>
          </cell>
          <cell r="R1610">
            <v>55421</v>
          </cell>
          <cell r="S1610">
            <v>0</v>
          </cell>
          <cell r="T1610">
            <v>158022</v>
          </cell>
          <cell r="U1610">
            <v>1282499</v>
          </cell>
          <cell r="V1610">
            <v>0</v>
          </cell>
          <cell r="W1610">
            <v>0</v>
          </cell>
          <cell r="X1610">
            <v>0</v>
          </cell>
          <cell r="Y1610">
            <v>89614</v>
          </cell>
          <cell r="Z1610">
            <v>5129242</v>
          </cell>
          <cell r="AA1610">
            <v>5432299</v>
          </cell>
          <cell r="AB1610" t="str">
            <v>EMIB</v>
          </cell>
          <cell r="AC1610">
            <v>1101</v>
          </cell>
          <cell r="AD1610">
            <v>2</v>
          </cell>
          <cell r="AE1610">
            <v>238951</v>
          </cell>
        </row>
        <row r="1611">
          <cell r="A1611" t="str">
            <v>SML</v>
          </cell>
          <cell r="B1611">
            <v>9</v>
          </cell>
          <cell r="C1611" t="str">
            <v>DMSU</v>
          </cell>
          <cell r="D1611">
            <v>95</v>
          </cell>
          <cell r="E1611">
            <v>1</v>
          </cell>
          <cell r="F1611" t="str">
            <v xml:space="preserve">B </v>
          </cell>
          <cell r="G1611">
            <v>10</v>
          </cell>
          <cell r="H1611">
            <v>58</v>
          </cell>
          <cell r="I1611">
            <v>-36279</v>
          </cell>
          <cell r="J1611">
            <v>0</v>
          </cell>
          <cell r="K1611">
            <v>0</v>
          </cell>
          <cell r="L1611">
            <v>0</v>
          </cell>
          <cell r="M1611">
            <v>0</v>
          </cell>
          <cell r="N1611">
            <v>0</v>
          </cell>
          <cell r="O1611">
            <v>-780462</v>
          </cell>
          <cell r="P1611">
            <v>0</v>
          </cell>
          <cell r="Q1611">
            <v>0</v>
          </cell>
          <cell r="R1611">
            <v>11583</v>
          </cell>
          <cell r="S1611">
            <v>0</v>
          </cell>
          <cell r="T1611">
            <v>94069</v>
          </cell>
          <cell r="U1611">
            <v>-195105</v>
          </cell>
          <cell r="V1611">
            <v>0</v>
          </cell>
          <cell r="W1611">
            <v>0</v>
          </cell>
          <cell r="X1611">
            <v>0</v>
          </cell>
          <cell r="Y1611">
            <v>6216</v>
          </cell>
          <cell r="Z1611">
            <v>-780462</v>
          </cell>
          <cell r="AA1611">
            <v>-668594</v>
          </cell>
          <cell r="AB1611" t="str">
            <v>EMIB</v>
          </cell>
          <cell r="AC1611">
            <v>1101</v>
          </cell>
          <cell r="AD1611">
            <v>2</v>
          </cell>
          <cell r="AE1611">
            <v>-36279</v>
          </cell>
        </row>
        <row r="1612">
          <cell r="A1612" t="str">
            <v>SML</v>
          </cell>
          <cell r="B1612">
            <v>9</v>
          </cell>
          <cell r="C1612" t="str">
            <v>DMSU</v>
          </cell>
          <cell r="D1612">
            <v>95</v>
          </cell>
          <cell r="E1612">
            <v>1</v>
          </cell>
          <cell r="F1612" t="str">
            <v xml:space="preserve">B </v>
          </cell>
          <cell r="G1612">
            <v>11</v>
          </cell>
          <cell r="H1612">
            <v>5480</v>
          </cell>
          <cell r="I1612">
            <v>143749</v>
          </cell>
          <cell r="J1612">
            <v>0</v>
          </cell>
          <cell r="K1612">
            <v>0</v>
          </cell>
          <cell r="L1612">
            <v>0</v>
          </cell>
          <cell r="M1612">
            <v>0</v>
          </cell>
          <cell r="N1612">
            <v>0</v>
          </cell>
          <cell r="O1612">
            <v>811867</v>
          </cell>
          <cell r="P1612">
            <v>0</v>
          </cell>
          <cell r="Q1612">
            <v>0</v>
          </cell>
          <cell r="R1612">
            <v>22973</v>
          </cell>
          <cell r="S1612">
            <v>0</v>
          </cell>
          <cell r="T1612">
            <v>353092</v>
          </cell>
          <cell r="U1612">
            <v>0</v>
          </cell>
          <cell r="V1612">
            <v>0</v>
          </cell>
          <cell r="W1612">
            <v>0</v>
          </cell>
          <cell r="X1612">
            <v>0</v>
          </cell>
          <cell r="Y1612">
            <v>0</v>
          </cell>
          <cell r="Z1612">
            <v>811867</v>
          </cell>
          <cell r="AA1612">
            <v>1187932</v>
          </cell>
          <cell r="AB1612" t="str">
            <v>EMIB</v>
          </cell>
          <cell r="AC1612">
            <v>1101</v>
          </cell>
          <cell r="AD1612">
            <v>2</v>
          </cell>
          <cell r="AE1612">
            <v>89105</v>
          </cell>
        </row>
        <row r="1613">
          <cell r="A1613" t="str">
            <v>SML</v>
          </cell>
          <cell r="B1613">
            <v>9</v>
          </cell>
          <cell r="C1613" t="str">
            <v>DMSU</v>
          </cell>
          <cell r="D1613">
            <v>95</v>
          </cell>
          <cell r="E1613">
            <v>1</v>
          </cell>
          <cell r="F1613" t="str">
            <v xml:space="preserve">B </v>
          </cell>
          <cell r="G1613">
            <v>12</v>
          </cell>
          <cell r="H1613">
            <v>9907</v>
          </cell>
          <cell r="I1613">
            <v>632186</v>
          </cell>
          <cell r="J1613">
            <v>0</v>
          </cell>
          <cell r="K1613">
            <v>0</v>
          </cell>
          <cell r="L1613">
            <v>0</v>
          </cell>
          <cell r="M1613">
            <v>0</v>
          </cell>
          <cell r="N1613">
            <v>0</v>
          </cell>
          <cell r="O1613">
            <v>5973693</v>
          </cell>
          <cell r="P1613">
            <v>0</v>
          </cell>
          <cell r="Q1613">
            <v>0</v>
          </cell>
          <cell r="R1613">
            <v>90610</v>
          </cell>
          <cell r="S1613">
            <v>0</v>
          </cell>
          <cell r="T1613">
            <v>331277</v>
          </cell>
          <cell r="U1613">
            <v>1015908</v>
          </cell>
          <cell r="V1613">
            <v>0</v>
          </cell>
          <cell r="W1613">
            <v>0</v>
          </cell>
          <cell r="X1613">
            <v>0</v>
          </cell>
          <cell r="Y1613">
            <v>931623</v>
          </cell>
          <cell r="Z1613">
            <v>5973693</v>
          </cell>
          <cell r="AA1613">
            <v>7327203</v>
          </cell>
          <cell r="AB1613" t="str">
            <v>EMIB</v>
          </cell>
          <cell r="AC1613">
            <v>1101</v>
          </cell>
          <cell r="AD1613">
            <v>2</v>
          </cell>
          <cell r="AE1613">
            <v>632186</v>
          </cell>
        </row>
        <row r="1614">
          <cell r="A1614" t="str">
            <v>SML</v>
          </cell>
          <cell r="B1614">
            <v>9</v>
          </cell>
          <cell r="C1614" t="str">
            <v>DMSU</v>
          </cell>
          <cell r="D1614">
            <v>95</v>
          </cell>
          <cell r="E1614">
            <v>1</v>
          </cell>
          <cell r="F1614" t="str">
            <v xml:space="preserve">B </v>
          </cell>
          <cell r="G1614">
            <v>13</v>
          </cell>
          <cell r="H1614">
            <v>1767</v>
          </cell>
          <cell r="I1614">
            <v>205041</v>
          </cell>
          <cell r="J1614">
            <v>0</v>
          </cell>
          <cell r="K1614">
            <v>0</v>
          </cell>
          <cell r="L1614">
            <v>0</v>
          </cell>
          <cell r="M1614">
            <v>0</v>
          </cell>
          <cell r="N1614">
            <v>0</v>
          </cell>
          <cell r="O1614">
            <v>2513388</v>
          </cell>
          <cell r="P1614">
            <v>0</v>
          </cell>
          <cell r="Q1614">
            <v>0</v>
          </cell>
          <cell r="R1614">
            <v>32114</v>
          </cell>
          <cell r="S1614">
            <v>0</v>
          </cell>
          <cell r="T1614">
            <v>120702</v>
          </cell>
          <cell r="U1614">
            <v>427318</v>
          </cell>
          <cell r="V1614">
            <v>0</v>
          </cell>
          <cell r="W1614">
            <v>0</v>
          </cell>
          <cell r="X1614">
            <v>0</v>
          </cell>
          <cell r="Y1614">
            <v>433566</v>
          </cell>
          <cell r="Z1614">
            <v>2513388</v>
          </cell>
          <cell r="AA1614">
            <v>3099770</v>
          </cell>
          <cell r="AB1614" t="str">
            <v>EMIB</v>
          </cell>
          <cell r="AC1614">
            <v>1101</v>
          </cell>
          <cell r="AD1614">
            <v>2</v>
          </cell>
          <cell r="AE1614">
            <v>205041</v>
          </cell>
        </row>
        <row r="1615">
          <cell r="A1615" t="str">
            <v>SML</v>
          </cell>
          <cell r="B1615">
            <v>9</v>
          </cell>
          <cell r="C1615" t="str">
            <v>DMSU</v>
          </cell>
          <cell r="D1615">
            <v>95</v>
          </cell>
          <cell r="E1615">
            <v>1</v>
          </cell>
          <cell r="F1615" t="str">
            <v xml:space="preserve">B </v>
          </cell>
          <cell r="G1615">
            <v>14</v>
          </cell>
          <cell r="H1615">
            <v>239</v>
          </cell>
          <cell r="I1615">
            <v>35830</v>
          </cell>
          <cell r="J1615">
            <v>0</v>
          </cell>
          <cell r="K1615">
            <v>0</v>
          </cell>
          <cell r="L1615">
            <v>0</v>
          </cell>
          <cell r="M1615">
            <v>0</v>
          </cell>
          <cell r="N1615">
            <v>0</v>
          </cell>
          <cell r="O1615">
            <v>455065</v>
          </cell>
          <cell r="P1615">
            <v>0</v>
          </cell>
          <cell r="Q1615">
            <v>0</v>
          </cell>
          <cell r="R1615">
            <v>7584</v>
          </cell>
          <cell r="S1615">
            <v>0</v>
          </cell>
          <cell r="T1615">
            <v>22058</v>
          </cell>
          <cell r="U1615">
            <v>77382</v>
          </cell>
          <cell r="V1615">
            <v>0</v>
          </cell>
          <cell r="W1615">
            <v>0</v>
          </cell>
          <cell r="X1615">
            <v>0</v>
          </cell>
          <cell r="Y1615">
            <v>60088</v>
          </cell>
          <cell r="Z1615">
            <v>455065</v>
          </cell>
          <cell r="AA1615">
            <v>544795</v>
          </cell>
          <cell r="AB1615" t="str">
            <v>EMIB</v>
          </cell>
          <cell r="AC1615">
            <v>1101</v>
          </cell>
          <cell r="AD1615">
            <v>2</v>
          </cell>
          <cell r="AE1615">
            <v>35830</v>
          </cell>
        </row>
        <row r="1616">
          <cell r="A1616" t="str">
            <v>SML</v>
          </cell>
          <cell r="B1616">
            <v>9</v>
          </cell>
          <cell r="C1616" t="str">
            <v>DMSU</v>
          </cell>
          <cell r="D1616">
            <v>95</v>
          </cell>
          <cell r="E1616">
            <v>1</v>
          </cell>
          <cell r="F1616" t="str">
            <v xml:space="preserve">B </v>
          </cell>
          <cell r="G1616">
            <v>15</v>
          </cell>
          <cell r="H1616">
            <v>395</v>
          </cell>
          <cell r="I1616">
            <v>91074</v>
          </cell>
          <cell r="J1616">
            <v>0</v>
          </cell>
          <cell r="K1616">
            <v>0</v>
          </cell>
          <cell r="L1616">
            <v>0</v>
          </cell>
          <cell r="M1616">
            <v>0</v>
          </cell>
          <cell r="N1616">
            <v>0</v>
          </cell>
          <cell r="O1616">
            <v>1428635</v>
          </cell>
          <cell r="P1616">
            <v>0</v>
          </cell>
          <cell r="Q1616">
            <v>0</v>
          </cell>
          <cell r="R1616">
            <v>20218</v>
          </cell>
          <cell r="S1616">
            <v>0</v>
          </cell>
          <cell r="T1616">
            <v>19285</v>
          </cell>
          <cell r="U1616">
            <v>266653</v>
          </cell>
          <cell r="V1616">
            <v>0</v>
          </cell>
          <cell r="W1616">
            <v>0</v>
          </cell>
          <cell r="X1616">
            <v>0</v>
          </cell>
          <cell r="Y1616">
            <v>93240</v>
          </cell>
          <cell r="Z1616">
            <v>1428635</v>
          </cell>
          <cell r="AA1616">
            <v>1561378</v>
          </cell>
          <cell r="AB1616" t="str">
            <v>EMIB</v>
          </cell>
          <cell r="AC1616">
            <v>1101</v>
          </cell>
          <cell r="AD1616">
            <v>2</v>
          </cell>
          <cell r="AE1616">
            <v>91074</v>
          </cell>
        </row>
        <row r="1617">
          <cell r="A1617" t="str">
            <v>SML</v>
          </cell>
          <cell r="B1617">
            <v>9</v>
          </cell>
          <cell r="C1617" t="str">
            <v>DMSU</v>
          </cell>
          <cell r="D1617">
            <v>95</v>
          </cell>
          <cell r="E1617">
            <v>2</v>
          </cell>
          <cell r="F1617" t="str">
            <v>A4</v>
          </cell>
          <cell r="G1617">
            <v>22</v>
          </cell>
          <cell r="H1617">
            <v>1</v>
          </cell>
          <cell r="I1617">
            <v>321503</v>
          </cell>
          <cell r="J1617">
            <v>47594</v>
          </cell>
          <cell r="K1617">
            <v>273909</v>
          </cell>
          <cell r="L1617">
            <v>2555</v>
          </cell>
          <cell r="M1617">
            <v>1292</v>
          </cell>
          <cell r="N1617">
            <v>1263</v>
          </cell>
          <cell r="O1617">
            <v>2415174</v>
          </cell>
          <cell r="P1617">
            <v>3507593</v>
          </cell>
          <cell r="Q1617">
            <v>40716</v>
          </cell>
          <cell r="R1617">
            <v>0</v>
          </cell>
          <cell r="S1617">
            <v>0</v>
          </cell>
          <cell r="T1617">
            <v>0</v>
          </cell>
          <cell r="U1617">
            <v>1490871</v>
          </cell>
          <cell r="V1617">
            <v>0</v>
          </cell>
          <cell r="W1617">
            <v>0</v>
          </cell>
          <cell r="X1617">
            <v>0</v>
          </cell>
          <cell r="Y1617">
            <v>519</v>
          </cell>
          <cell r="Z1617">
            <v>5963483</v>
          </cell>
          <cell r="AA1617">
            <v>5964002</v>
          </cell>
          <cell r="AB1617" t="str">
            <v>EMIB</v>
          </cell>
          <cell r="AC1617">
            <v>1101</v>
          </cell>
          <cell r="AD1617">
            <v>2</v>
          </cell>
          <cell r="AE1617">
            <v>321503</v>
          </cell>
        </row>
        <row r="1618">
          <cell r="A1618" t="str">
            <v>SML</v>
          </cell>
          <cell r="B1618">
            <v>9</v>
          </cell>
          <cell r="C1618" t="str">
            <v>DMSU</v>
          </cell>
          <cell r="D1618">
            <v>95</v>
          </cell>
          <cell r="E1618">
            <v>2</v>
          </cell>
          <cell r="F1618" t="str">
            <v>A4</v>
          </cell>
          <cell r="G1618">
            <v>21</v>
          </cell>
          <cell r="H1618">
            <v>5</v>
          </cell>
          <cell r="I1618">
            <v>241231</v>
          </cell>
          <cell r="J1618">
            <v>9243</v>
          </cell>
          <cell r="K1618">
            <v>231988</v>
          </cell>
          <cell r="L1618">
            <v>1014</v>
          </cell>
          <cell r="M1618">
            <v>1014</v>
          </cell>
          <cell r="N1618">
            <v>0</v>
          </cell>
          <cell r="O1618">
            <v>2066211</v>
          </cell>
          <cell r="P1618">
            <v>700336</v>
          </cell>
          <cell r="Q1618">
            <v>189155</v>
          </cell>
          <cell r="R1618">
            <v>38850</v>
          </cell>
          <cell r="S1618">
            <v>0</v>
          </cell>
          <cell r="T1618">
            <v>0</v>
          </cell>
          <cell r="U1618">
            <v>740825</v>
          </cell>
          <cell r="V1618">
            <v>0</v>
          </cell>
          <cell r="W1618">
            <v>7597</v>
          </cell>
          <cell r="X1618">
            <v>0</v>
          </cell>
          <cell r="Y1618">
            <v>2595</v>
          </cell>
          <cell r="Z1618">
            <v>2963299</v>
          </cell>
          <cell r="AA1618">
            <v>3004744</v>
          </cell>
          <cell r="AB1618" t="str">
            <v>EMIB</v>
          </cell>
          <cell r="AC1618">
            <v>1101</v>
          </cell>
          <cell r="AD1618">
            <v>2</v>
          </cell>
          <cell r="AE1618">
            <v>241231</v>
          </cell>
        </row>
        <row r="1619">
          <cell r="A1619" t="str">
            <v>SML</v>
          </cell>
          <cell r="B1619">
            <v>9</v>
          </cell>
          <cell r="C1619" t="str">
            <v>DMSU</v>
          </cell>
          <cell r="D1619">
            <v>95</v>
          </cell>
          <cell r="E1619">
            <v>2</v>
          </cell>
          <cell r="F1619" t="str">
            <v>A4</v>
          </cell>
          <cell r="G1619">
            <v>20</v>
          </cell>
          <cell r="H1619">
            <v>31</v>
          </cell>
          <cell r="I1619">
            <v>490043</v>
          </cell>
          <cell r="J1619">
            <v>0</v>
          </cell>
          <cell r="K1619">
            <v>0</v>
          </cell>
          <cell r="L1619">
            <v>2276</v>
          </cell>
          <cell r="M1619">
            <v>0</v>
          </cell>
          <cell r="N1619">
            <v>0</v>
          </cell>
          <cell r="O1619">
            <v>5623079</v>
          </cell>
          <cell r="P1619">
            <v>1781351</v>
          </cell>
          <cell r="Q1619">
            <v>361960</v>
          </cell>
          <cell r="R1619">
            <v>85890</v>
          </cell>
          <cell r="S1619">
            <v>0</v>
          </cell>
          <cell r="T1619">
            <v>610317</v>
          </cell>
          <cell r="U1619">
            <v>1980735</v>
          </cell>
          <cell r="V1619">
            <v>0</v>
          </cell>
          <cell r="W1619">
            <v>156534</v>
          </cell>
          <cell r="X1619">
            <v>0</v>
          </cell>
          <cell r="Y1619">
            <v>15051</v>
          </cell>
          <cell r="Z1619">
            <v>7922924</v>
          </cell>
          <cell r="AA1619">
            <v>8634182</v>
          </cell>
          <cell r="AB1619" t="str">
            <v>EMIB</v>
          </cell>
          <cell r="AC1619">
            <v>1101</v>
          </cell>
          <cell r="AD1619">
            <v>2</v>
          </cell>
          <cell r="AE1619">
            <v>490043</v>
          </cell>
        </row>
        <row r="1620">
          <cell r="A1620" t="str">
            <v>SML</v>
          </cell>
          <cell r="B1620">
            <v>9</v>
          </cell>
          <cell r="C1620" t="str">
            <v>DMSU</v>
          </cell>
          <cell r="D1620">
            <v>95</v>
          </cell>
          <cell r="E1620">
            <v>2</v>
          </cell>
          <cell r="F1620" t="str">
            <v xml:space="preserve">B </v>
          </cell>
          <cell r="G1620">
            <v>0</v>
          </cell>
          <cell r="H1620">
            <v>243</v>
          </cell>
          <cell r="I1620">
            <v>207123</v>
          </cell>
          <cell r="J1620">
            <v>0</v>
          </cell>
          <cell r="K1620">
            <v>0</v>
          </cell>
          <cell r="L1620">
            <v>0</v>
          </cell>
          <cell r="M1620">
            <v>0</v>
          </cell>
          <cell r="N1620">
            <v>0</v>
          </cell>
          <cell r="O1620">
            <v>4315226</v>
          </cell>
          <cell r="P1620">
            <v>0</v>
          </cell>
          <cell r="Q1620">
            <v>0</v>
          </cell>
          <cell r="R1620">
            <v>84194</v>
          </cell>
          <cell r="S1620">
            <v>0</v>
          </cell>
          <cell r="T1620">
            <v>406112</v>
          </cell>
          <cell r="U1620">
            <v>1070938</v>
          </cell>
          <cell r="V1620">
            <v>0</v>
          </cell>
          <cell r="W1620">
            <v>0</v>
          </cell>
          <cell r="X1620">
            <v>0</v>
          </cell>
          <cell r="Y1620">
            <v>100686</v>
          </cell>
          <cell r="Z1620">
            <v>4315226</v>
          </cell>
          <cell r="AA1620">
            <v>4906218</v>
          </cell>
          <cell r="AB1620" t="str">
            <v>EMIB</v>
          </cell>
          <cell r="AC1620">
            <v>1101</v>
          </cell>
          <cell r="AD1620">
            <v>2</v>
          </cell>
          <cell r="AE1620">
            <v>205317</v>
          </cell>
        </row>
        <row r="1621">
          <cell r="A1621" t="str">
            <v>SML</v>
          </cell>
          <cell r="B1621">
            <v>9</v>
          </cell>
          <cell r="C1621" t="str">
            <v>DMSU</v>
          </cell>
          <cell r="D1621">
            <v>95</v>
          </cell>
          <cell r="E1621">
            <v>3</v>
          </cell>
          <cell r="F1621" t="str">
            <v>A4</v>
          </cell>
          <cell r="G1621">
            <v>22</v>
          </cell>
          <cell r="H1621">
            <v>2</v>
          </cell>
          <cell r="I1621">
            <v>290228</v>
          </cell>
          <cell r="J1621">
            <v>23275</v>
          </cell>
          <cell r="K1621">
            <v>266953</v>
          </cell>
          <cell r="L1621">
            <v>1420</v>
          </cell>
          <cell r="M1621">
            <v>715</v>
          </cell>
          <cell r="N1621">
            <v>705</v>
          </cell>
          <cell r="O1621">
            <v>2039941</v>
          </cell>
          <cell r="P1621">
            <v>1953647</v>
          </cell>
          <cell r="Q1621">
            <v>388</v>
          </cell>
          <cell r="R1621">
            <v>0</v>
          </cell>
          <cell r="S1621">
            <v>0</v>
          </cell>
          <cell r="T1621">
            <v>0</v>
          </cell>
          <cell r="U1621">
            <v>998495</v>
          </cell>
          <cell r="V1621">
            <v>0</v>
          </cell>
          <cell r="W1621">
            <v>0</v>
          </cell>
          <cell r="X1621">
            <v>0</v>
          </cell>
          <cell r="Y1621">
            <v>1038</v>
          </cell>
          <cell r="Z1621">
            <v>3993976</v>
          </cell>
          <cell r="AA1621">
            <v>3995014</v>
          </cell>
          <cell r="AB1621" t="str">
            <v>EMIB</v>
          </cell>
          <cell r="AC1621">
            <v>1101</v>
          </cell>
          <cell r="AD1621">
            <v>2</v>
          </cell>
          <cell r="AE1621">
            <v>290228</v>
          </cell>
        </row>
        <row r="1622">
          <cell r="A1622" t="str">
            <v>SML</v>
          </cell>
          <cell r="B1622">
            <v>9</v>
          </cell>
          <cell r="C1622" t="str">
            <v>DMSU</v>
          </cell>
          <cell r="D1622">
            <v>95</v>
          </cell>
          <cell r="E1622">
            <v>3</v>
          </cell>
          <cell r="F1622" t="str">
            <v>A4</v>
          </cell>
          <cell r="G1622">
            <v>21</v>
          </cell>
          <cell r="H1622">
            <v>5</v>
          </cell>
          <cell r="I1622">
            <v>270875</v>
          </cell>
          <cell r="J1622">
            <v>10426</v>
          </cell>
          <cell r="K1622">
            <v>260449</v>
          </cell>
          <cell r="L1622">
            <v>973</v>
          </cell>
          <cell r="M1622">
            <v>912</v>
          </cell>
          <cell r="N1622">
            <v>0</v>
          </cell>
          <cell r="O1622">
            <v>2322713</v>
          </cell>
          <cell r="P1622">
            <v>756199</v>
          </cell>
          <cell r="Q1622">
            <v>64987</v>
          </cell>
          <cell r="R1622">
            <v>0</v>
          </cell>
          <cell r="S1622">
            <v>0</v>
          </cell>
          <cell r="T1622">
            <v>0</v>
          </cell>
          <cell r="U1622">
            <v>785976</v>
          </cell>
          <cell r="V1622">
            <v>0</v>
          </cell>
          <cell r="W1622">
            <v>0</v>
          </cell>
          <cell r="X1622">
            <v>0</v>
          </cell>
          <cell r="Y1622">
            <v>2595</v>
          </cell>
          <cell r="Z1622">
            <v>3143899</v>
          </cell>
          <cell r="AA1622">
            <v>3146494</v>
          </cell>
          <cell r="AB1622" t="str">
            <v>EMIB</v>
          </cell>
          <cell r="AC1622">
            <v>1101</v>
          </cell>
          <cell r="AD1622">
            <v>2</v>
          </cell>
          <cell r="AE1622">
            <v>270875</v>
          </cell>
        </row>
        <row r="1623">
          <cell r="A1623" t="str">
            <v>SML</v>
          </cell>
          <cell r="B1623">
            <v>9</v>
          </cell>
          <cell r="C1623" t="str">
            <v>DMSU</v>
          </cell>
          <cell r="D1623">
            <v>95</v>
          </cell>
          <cell r="E1623">
            <v>3</v>
          </cell>
          <cell r="F1623" t="str">
            <v>A4</v>
          </cell>
          <cell r="G1623">
            <v>20</v>
          </cell>
          <cell r="H1623">
            <v>93</v>
          </cell>
          <cell r="I1623">
            <v>1248283</v>
          </cell>
          <cell r="J1623">
            <v>0</v>
          </cell>
          <cell r="K1623">
            <v>0</v>
          </cell>
          <cell r="L1623">
            <v>5619</v>
          </cell>
          <cell r="M1623">
            <v>0</v>
          </cell>
          <cell r="N1623">
            <v>0</v>
          </cell>
          <cell r="O1623">
            <v>14323632</v>
          </cell>
          <cell r="P1623">
            <v>4397804</v>
          </cell>
          <cell r="Q1623">
            <v>495388</v>
          </cell>
          <cell r="R1623">
            <v>139918</v>
          </cell>
          <cell r="S1623">
            <v>0</v>
          </cell>
          <cell r="T1623">
            <v>-143965</v>
          </cell>
          <cell r="U1623">
            <v>4849225</v>
          </cell>
          <cell r="V1623">
            <v>0</v>
          </cell>
          <cell r="W1623">
            <v>180015</v>
          </cell>
          <cell r="X1623">
            <v>0</v>
          </cell>
          <cell r="Y1623">
            <v>47229</v>
          </cell>
          <cell r="Z1623">
            <v>19396839</v>
          </cell>
          <cell r="AA1623">
            <v>19440021</v>
          </cell>
          <cell r="AB1623" t="str">
            <v>EMIB</v>
          </cell>
          <cell r="AC1623">
            <v>1101</v>
          </cell>
          <cell r="AD1623">
            <v>2</v>
          </cell>
          <cell r="AE1623">
            <v>1248283</v>
          </cell>
        </row>
        <row r="1624">
          <cell r="A1624" t="str">
            <v>SML</v>
          </cell>
          <cell r="B1624">
            <v>9</v>
          </cell>
          <cell r="C1624" t="str">
            <v>DMSU</v>
          </cell>
          <cell r="D1624">
            <v>95</v>
          </cell>
          <cell r="E1624">
            <v>3</v>
          </cell>
          <cell r="F1624" t="str">
            <v xml:space="preserve">B </v>
          </cell>
          <cell r="G1624">
            <v>0</v>
          </cell>
          <cell r="H1624">
            <v>4378</v>
          </cell>
          <cell r="I1624">
            <v>1775590</v>
          </cell>
          <cell r="J1624">
            <v>0</v>
          </cell>
          <cell r="K1624">
            <v>0</v>
          </cell>
          <cell r="L1624">
            <v>0</v>
          </cell>
          <cell r="M1624">
            <v>0</v>
          </cell>
          <cell r="N1624">
            <v>0</v>
          </cell>
          <cell r="O1624">
            <v>36988600</v>
          </cell>
          <cell r="P1624">
            <v>0</v>
          </cell>
          <cell r="Q1624">
            <v>0</v>
          </cell>
          <cell r="R1624">
            <v>429611</v>
          </cell>
          <cell r="S1624">
            <v>0</v>
          </cell>
          <cell r="T1624">
            <v>1823242</v>
          </cell>
          <cell r="U1624">
            <v>9185235</v>
          </cell>
          <cell r="V1624">
            <v>0</v>
          </cell>
          <cell r="W1624">
            <v>0</v>
          </cell>
          <cell r="X1624">
            <v>0</v>
          </cell>
          <cell r="Y1624">
            <v>2058873</v>
          </cell>
          <cell r="Z1624">
            <v>36988600</v>
          </cell>
          <cell r="AA1624">
            <v>41300326</v>
          </cell>
          <cell r="AB1624" t="str">
            <v>EMIB</v>
          </cell>
          <cell r="AC1624">
            <v>1101</v>
          </cell>
          <cell r="AD1624">
            <v>2</v>
          </cell>
          <cell r="AE1624">
            <v>1746794</v>
          </cell>
        </row>
        <row r="1625">
          <cell r="A1625" t="str">
            <v>SML</v>
          </cell>
          <cell r="B1625">
            <v>9</v>
          </cell>
          <cell r="C1625" t="str">
            <v>DMSU</v>
          </cell>
          <cell r="D1625">
            <v>95</v>
          </cell>
          <cell r="E1625">
            <v>5</v>
          </cell>
          <cell r="F1625" t="str">
            <v>A4</v>
          </cell>
          <cell r="G1625">
            <v>22</v>
          </cell>
          <cell r="H1625">
            <v>3</v>
          </cell>
          <cell r="I1625">
            <v>613578</v>
          </cell>
          <cell r="J1625">
            <v>51591</v>
          </cell>
          <cell r="K1625">
            <v>561987</v>
          </cell>
          <cell r="L1625">
            <v>3430</v>
          </cell>
          <cell r="M1625">
            <v>2200</v>
          </cell>
          <cell r="N1625">
            <v>1356</v>
          </cell>
          <cell r="O1625">
            <v>4329690</v>
          </cell>
          <cell r="P1625">
            <v>4327291</v>
          </cell>
          <cell r="Q1625">
            <v>91389</v>
          </cell>
          <cell r="R1625">
            <v>0</v>
          </cell>
          <cell r="S1625">
            <v>0</v>
          </cell>
          <cell r="T1625">
            <v>0</v>
          </cell>
          <cell r="U1625">
            <v>2187092</v>
          </cell>
          <cell r="V1625">
            <v>0</v>
          </cell>
          <cell r="W1625">
            <v>0</v>
          </cell>
          <cell r="X1625">
            <v>0</v>
          </cell>
          <cell r="Y1625">
            <v>0</v>
          </cell>
          <cell r="Z1625">
            <v>8748370</v>
          </cell>
          <cell r="AA1625">
            <v>8748370</v>
          </cell>
          <cell r="AB1625" t="str">
            <v>EMIB</v>
          </cell>
          <cell r="AC1625">
            <v>1101</v>
          </cell>
          <cell r="AD1625">
            <v>2</v>
          </cell>
          <cell r="AE1625">
            <v>613578</v>
          </cell>
        </row>
        <row r="1626">
          <cell r="A1626" t="str">
            <v>SML</v>
          </cell>
          <cell r="B1626">
            <v>9</v>
          </cell>
          <cell r="C1626" t="str">
            <v>DMSU</v>
          </cell>
          <cell r="D1626">
            <v>95</v>
          </cell>
          <cell r="E1626">
            <v>5</v>
          </cell>
          <cell r="F1626" t="str">
            <v>A4</v>
          </cell>
          <cell r="G1626">
            <v>21</v>
          </cell>
          <cell r="H1626">
            <v>3</v>
          </cell>
          <cell r="I1626">
            <v>796069</v>
          </cell>
          <cell r="J1626">
            <v>67509</v>
          </cell>
          <cell r="K1626">
            <v>728560</v>
          </cell>
          <cell r="L1626">
            <v>2261</v>
          </cell>
          <cell r="M1626">
            <v>2261</v>
          </cell>
          <cell r="N1626">
            <v>0</v>
          </cell>
          <cell r="O1626">
            <v>8854467</v>
          </cell>
          <cell r="P1626">
            <v>1561597</v>
          </cell>
          <cell r="Q1626">
            <v>22206</v>
          </cell>
          <cell r="R1626">
            <v>0</v>
          </cell>
          <cell r="S1626">
            <v>0</v>
          </cell>
          <cell r="T1626">
            <v>0</v>
          </cell>
          <cell r="U1626">
            <v>2609568</v>
          </cell>
          <cell r="V1626">
            <v>0</v>
          </cell>
          <cell r="W1626">
            <v>0</v>
          </cell>
          <cell r="X1626">
            <v>0</v>
          </cell>
          <cell r="Y1626">
            <v>0</v>
          </cell>
          <cell r="Z1626">
            <v>10438270</v>
          </cell>
          <cell r="AA1626">
            <v>10438270</v>
          </cell>
          <cell r="AB1626" t="str">
            <v>EMIB</v>
          </cell>
          <cell r="AC1626">
            <v>1101</v>
          </cell>
          <cell r="AD1626">
            <v>2</v>
          </cell>
          <cell r="AE1626">
            <v>796069</v>
          </cell>
        </row>
        <row r="1627">
          <cell r="A1627" t="str">
            <v>SML</v>
          </cell>
          <cell r="B1627">
            <v>9</v>
          </cell>
          <cell r="C1627" t="str">
            <v>DMSU</v>
          </cell>
          <cell r="D1627">
            <v>95</v>
          </cell>
          <cell r="E1627">
            <v>5</v>
          </cell>
          <cell r="F1627" t="str">
            <v>A4</v>
          </cell>
          <cell r="G1627">
            <v>20</v>
          </cell>
          <cell r="H1627">
            <v>12</v>
          </cell>
          <cell r="I1627">
            <v>170000</v>
          </cell>
          <cell r="J1627">
            <v>0</v>
          </cell>
          <cell r="K1627">
            <v>0</v>
          </cell>
          <cell r="L1627">
            <v>807</v>
          </cell>
          <cell r="M1627">
            <v>0</v>
          </cell>
          <cell r="N1627">
            <v>0</v>
          </cell>
          <cell r="O1627">
            <v>1910381</v>
          </cell>
          <cell r="P1627">
            <v>612632</v>
          </cell>
          <cell r="Q1627">
            <v>4325</v>
          </cell>
          <cell r="R1627">
            <v>3130</v>
          </cell>
          <cell r="S1627">
            <v>0</v>
          </cell>
          <cell r="T1627">
            <v>0</v>
          </cell>
          <cell r="U1627">
            <v>587756</v>
          </cell>
          <cell r="V1627">
            <v>0</v>
          </cell>
          <cell r="W1627">
            <v>1565</v>
          </cell>
          <cell r="X1627">
            <v>0</v>
          </cell>
          <cell r="Y1627">
            <v>0</v>
          </cell>
          <cell r="Z1627">
            <v>2528903</v>
          </cell>
          <cell r="AA1627">
            <v>2532033</v>
          </cell>
          <cell r="AB1627" t="str">
            <v>EMIB</v>
          </cell>
          <cell r="AC1627">
            <v>1101</v>
          </cell>
          <cell r="AD1627">
            <v>2</v>
          </cell>
          <cell r="AE1627">
            <v>170000</v>
          </cell>
        </row>
        <row r="1628">
          <cell r="A1628" t="str">
            <v>SML</v>
          </cell>
          <cell r="B1628">
            <v>9</v>
          </cell>
          <cell r="C1628" t="str">
            <v>DMSU</v>
          </cell>
          <cell r="D1628">
            <v>95</v>
          </cell>
          <cell r="E1628">
            <v>5</v>
          </cell>
          <cell r="F1628" t="str">
            <v xml:space="preserve">B </v>
          </cell>
          <cell r="G1628">
            <v>0</v>
          </cell>
          <cell r="H1628">
            <v>129</v>
          </cell>
          <cell r="I1628">
            <v>148175</v>
          </cell>
          <cell r="J1628">
            <v>0</v>
          </cell>
          <cell r="K1628">
            <v>0</v>
          </cell>
          <cell r="L1628">
            <v>0</v>
          </cell>
          <cell r="M1628">
            <v>0</v>
          </cell>
          <cell r="N1628">
            <v>0</v>
          </cell>
          <cell r="O1628">
            <v>2836397</v>
          </cell>
          <cell r="P1628">
            <v>0</v>
          </cell>
          <cell r="Q1628">
            <v>0</v>
          </cell>
          <cell r="R1628">
            <v>4158</v>
          </cell>
          <cell r="S1628">
            <v>0</v>
          </cell>
          <cell r="T1628">
            <v>170000</v>
          </cell>
          <cell r="U1628">
            <v>522798</v>
          </cell>
          <cell r="V1628">
            <v>0</v>
          </cell>
          <cell r="W1628">
            <v>0</v>
          </cell>
          <cell r="X1628">
            <v>0</v>
          </cell>
          <cell r="Y1628">
            <v>0</v>
          </cell>
          <cell r="Z1628">
            <v>2836397</v>
          </cell>
          <cell r="AA1628">
            <v>3010555</v>
          </cell>
          <cell r="AB1628" t="str">
            <v>EMIB</v>
          </cell>
          <cell r="AC1628">
            <v>1101</v>
          </cell>
          <cell r="AD1628">
            <v>2</v>
          </cell>
          <cell r="AE1628">
            <v>147889</v>
          </cell>
        </row>
        <row r="1629">
          <cell r="A1629" t="str">
            <v>SML</v>
          </cell>
          <cell r="B1629">
            <v>9</v>
          </cell>
          <cell r="C1629" t="str">
            <v>DMSU</v>
          </cell>
          <cell r="D1629">
            <v>95</v>
          </cell>
          <cell r="E1629">
            <v>7</v>
          </cell>
          <cell r="F1629" t="str">
            <v>A4</v>
          </cell>
          <cell r="G1629">
            <v>22</v>
          </cell>
          <cell r="H1629">
            <v>1</v>
          </cell>
          <cell r="I1629">
            <v>248118</v>
          </cell>
          <cell r="J1629">
            <v>19253</v>
          </cell>
          <cell r="K1629">
            <v>228865</v>
          </cell>
          <cell r="L1629">
            <v>847</v>
          </cell>
          <cell r="M1629">
            <v>427</v>
          </cell>
          <cell r="N1629">
            <v>420</v>
          </cell>
          <cell r="O1629">
            <v>1478267</v>
          </cell>
          <cell r="P1629">
            <v>989707</v>
          </cell>
          <cell r="Q1629">
            <v>62406</v>
          </cell>
          <cell r="R1629">
            <v>0</v>
          </cell>
          <cell r="S1629">
            <v>0</v>
          </cell>
          <cell r="T1629">
            <v>0</v>
          </cell>
          <cell r="U1629">
            <v>646382</v>
          </cell>
          <cell r="V1629">
            <v>0</v>
          </cell>
          <cell r="W1629">
            <v>55147</v>
          </cell>
          <cell r="X1629">
            <v>0</v>
          </cell>
          <cell r="Y1629">
            <v>0</v>
          </cell>
          <cell r="Z1629">
            <v>2585527</v>
          </cell>
          <cell r="AA1629">
            <v>2585527</v>
          </cell>
          <cell r="AB1629" t="str">
            <v>EMIB</v>
          </cell>
          <cell r="AC1629">
            <v>1101</v>
          </cell>
          <cell r="AD1629">
            <v>2</v>
          </cell>
          <cell r="AE1629">
            <v>248118</v>
          </cell>
        </row>
        <row r="1630">
          <cell r="A1630" t="str">
            <v>SML</v>
          </cell>
          <cell r="B1630">
            <v>9</v>
          </cell>
          <cell r="C1630" t="str">
            <v>DMSU</v>
          </cell>
          <cell r="D1630">
            <v>95</v>
          </cell>
          <cell r="E1630">
            <v>7</v>
          </cell>
          <cell r="F1630" t="str">
            <v>A4</v>
          </cell>
          <cell r="G1630">
            <v>20</v>
          </cell>
          <cell r="H1630">
            <v>3</v>
          </cell>
          <cell r="I1630">
            <v>26902</v>
          </cell>
          <cell r="J1630">
            <v>0</v>
          </cell>
          <cell r="K1630">
            <v>0</v>
          </cell>
          <cell r="L1630">
            <v>118</v>
          </cell>
          <cell r="M1630">
            <v>0</v>
          </cell>
          <cell r="N1630">
            <v>0</v>
          </cell>
          <cell r="O1630">
            <v>262384</v>
          </cell>
          <cell r="P1630">
            <v>78352</v>
          </cell>
          <cell r="Q1630">
            <v>5101</v>
          </cell>
          <cell r="R1630">
            <v>0</v>
          </cell>
          <cell r="S1630">
            <v>0</v>
          </cell>
          <cell r="T1630">
            <v>0</v>
          </cell>
          <cell r="U1630">
            <v>86625</v>
          </cell>
          <cell r="V1630">
            <v>0</v>
          </cell>
          <cell r="W1630">
            <v>664</v>
          </cell>
          <cell r="X1630">
            <v>0</v>
          </cell>
          <cell r="Y1630">
            <v>0</v>
          </cell>
          <cell r="Z1630">
            <v>346501</v>
          </cell>
          <cell r="AA1630">
            <v>346501</v>
          </cell>
          <cell r="AB1630" t="str">
            <v>EMIB</v>
          </cell>
          <cell r="AC1630">
            <v>1101</v>
          </cell>
          <cell r="AD1630">
            <v>2</v>
          </cell>
          <cell r="AE1630">
            <v>26902</v>
          </cell>
        </row>
        <row r="1631">
          <cell r="A1631" t="str">
            <v>SML</v>
          </cell>
          <cell r="B1631">
            <v>9</v>
          </cell>
          <cell r="C1631" t="str">
            <v>DMSU</v>
          </cell>
          <cell r="D1631">
            <v>95</v>
          </cell>
          <cell r="E1631">
            <v>7</v>
          </cell>
          <cell r="F1631" t="str">
            <v xml:space="preserve">B </v>
          </cell>
          <cell r="G1631">
            <v>0</v>
          </cell>
          <cell r="H1631">
            <v>17</v>
          </cell>
          <cell r="I1631">
            <v>6405</v>
          </cell>
          <cell r="J1631">
            <v>0</v>
          </cell>
          <cell r="K1631">
            <v>0</v>
          </cell>
          <cell r="L1631">
            <v>0</v>
          </cell>
          <cell r="M1631">
            <v>0</v>
          </cell>
          <cell r="N1631">
            <v>0</v>
          </cell>
          <cell r="O1631">
            <v>113336</v>
          </cell>
          <cell r="P1631">
            <v>0</v>
          </cell>
          <cell r="Q1631">
            <v>0</v>
          </cell>
          <cell r="R1631">
            <v>0</v>
          </cell>
          <cell r="S1631">
            <v>0</v>
          </cell>
          <cell r="T1631">
            <v>0</v>
          </cell>
          <cell r="U1631">
            <v>28334</v>
          </cell>
          <cell r="V1631">
            <v>0</v>
          </cell>
          <cell r="W1631">
            <v>0</v>
          </cell>
          <cell r="X1631">
            <v>0</v>
          </cell>
          <cell r="Y1631">
            <v>0</v>
          </cell>
          <cell r="Z1631">
            <v>113336</v>
          </cell>
          <cell r="AA1631">
            <v>113336</v>
          </cell>
          <cell r="AB1631" t="str">
            <v>EMIB</v>
          </cell>
          <cell r="AC1631">
            <v>1101</v>
          </cell>
          <cell r="AD1631">
            <v>2</v>
          </cell>
          <cell r="AE1631">
            <v>6278</v>
          </cell>
        </row>
        <row r="1632">
          <cell r="A1632" t="str">
            <v>SML</v>
          </cell>
          <cell r="B1632">
            <v>9</v>
          </cell>
          <cell r="C1632" t="str">
            <v>DMSU</v>
          </cell>
          <cell r="D1632">
            <v>95</v>
          </cell>
          <cell r="E1632">
            <v>8</v>
          </cell>
          <cell r="F1632" t="str">
            <v xml:space="preserve">B </v>
          </cell>
          <cell r="G1632">
            <v>0</v>
          </cell>
          <cell r="H1632">
            <v>3</v>
          </cell>
          <cell r="I1632">
            <v>2603</v>
          </cell>
          <cell r="J1632">
            <v>0</v>
          </cell>
          <cell r="K1632">
            <v>0</v>
          </cell>
          <cell r="L1632">
            <v>0</v>
          </cell>
          <cell r="M1632">
            <v>0</v>
          </cell>
          <cell r="N1632">
            <v>0</v>
          </cell>
          <cell r="O1632">
            <v>54190</v>
          </cell>
          <cell r="P1632">
            <v>0</v>
          </cell>
          <cell r="Q1632">
            <v>0</v>
          </cell>
          <cell r="R1632">
            <v>0</v>
          </cell>
          <cell r="S1632">
            <v>0</v>
          </cell>
          <cell r="T1632">
            <v>0</v>
          </cell>
          <cell r="U1632">
            <v>13547</v>
          </cell>
          <cell r="V1632">
            <v>0</v>
          </cell>
          <cell r="W1632">
            <v>0</v>
          </cell>
          <cell r="X1632">
            <v>0</v>
          </cell>
          <cell r="Y1632">
            <v>0</v>
          </cell>
          <cell r="Z1632">
            <v>54190</v>
          </cell>
          <cell r="AA1632">
            <v>54190</v>
          </cell>
          <cell r="AB1632" t="str">
            <v>EMIB</v>
          </cell>
          <cell r="AC1632">
            <v>1101</v>
          </cell>
          <cell r="AD1632">
            <v>2</v>
          </cell>
          <cell r="AE1632">
            <v>2603</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O"/>
      <sheetName val="OC"/>
      <sheetName val="OM"/>
      <sheetName val="OMM"/>
      <sheetName val="OMJ"/>
      <sheetName val="OMB"/>
      <sheetName val="OMC"/>
      <sheetName val="OMS"/>
      <sheetName val="OMT"/>
      <sheetName val="OP"/>
      <sheetName val="OPO"/>
      <sheetName val="OPT"/>
      <sheetName val="Total"/>
      <sheetName val="Total A"/>
      <sheetName val="Total E"/>
      <sheetName val="Total F"/>
      <sheetName val="Total O 2010"/>
      <sheetName val="Total O 2011"/>
      <sheetName val="Total O 2012"/>
      <sheetName val="Total P"/>
      <sheetName val="Total Y"/>
      <sheetName val="Comp"/>
      <sheetName val="Comp10_08"/>
      <sheetName val="Dir"/>
      <sheetName val="Dir_10_08"/>
      <sheetName val="Dados"/>
      <sheetName val="Base"/>
      <sheetName val="A"/>
      <sheetName val="E"/>
      <sheetName val="F"/>
      <sheetName val="P"/>
      <sheetName val="Y"/>
      <sheetName val="7"/>
      <sheetName val="8"/>
      <sheetName val="9"/>
      <sheetName val="10"/>
      <sheetName val="11"/>
      <sheetName val="12"/>
      <sheetName val="FR"/>
      <sheetName val="FF"/>
      <sheetName val="FP"/>
      <sheetName val="FC"/>
      <sheetName val="6"/>
      <sheetName val="PE"/>
      <sheetName val="PA"/>
      <sheetName val="PC"/>
      <sheetName val="PO"/>
      <sheetName val="EE"/>
      <sheetName val="EP"/>
      <sheetName val="EO"/>
      <sheetName val="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Q1" t="str">
            <v>centrodeCusto</v>
          </cell>
        </row>
        <row r="2">
          <cell r="F2" t="str">
            <v>Financeira</v>
          </cell>
          <cell r="G2">
            <v>6</v>
          </cell>
        </row>
        <row r="3">
          <cell r="F3" t="str">
            <v>Empreendimentos</v>
          </cell>
          <cell r="G3">
            <v>3</v>
          </cell>
        </row>
        <row r="4">
          <cell r="F4" t="str">
            <v>Administrativa</v>
          </cell>
          <cell r="G4">
            <v>7</v>
          </cell>
        </row>
        <row r="5">
          <cell r="F5" t="str">
            <v>Conselho</v>
          </cell>
          <cell r="G5">
            <v>9</v>
          </cell>
        </row>
        <row r="6">
          <cell r="F6" t="str">
            <v>Presidência</v>
          </cell>
          <cell r="G6">
            <v>1</v>
          </cell>
        </row>
        <row r="7">
          <cell r="F7" t="str">
            <v>Operações</v>
          </cell>
          <cell r="G7">
            <v>5</v>
          </cell>
        </row>
        <row r="8">
          <cell r="F8" t="str">
            <v>CTEEP</v>
          </cell>
          <cell r="G8">
            <v>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V-Provisão-jun"/>
      <sheetName val="07-08-MENSAL-09 a 18 P Corrente"/>
      <sheetName val="Empr -&gt; PDV e a obter"/>
      <sheetName val="parâmetros"/>
      <sheetName val="RECEITA"/>
      <sheetName val="Fundação_Secretaria"/>
      <sheetName val="Pessoal"/>
      <sheetName val="BNDES"/>
      <sheetName val="BNDES-despesa"/>
      <sheetName val="BNDES-premissas"/>
      <sheetName val="Tabela_Energizacao"/>
      <sheetName val="06-07-MENSAL-08 a 2015"/>
      <sheetName val="ponderação-inv"/>
      <sheetName val="07-MENSAL-08 a 18 P Corrente"/>
      <sheetName val="MSO "/>
      <sheetName val="receita-mes-cor"/>
      <sheetName val="Análise-Movimento IR-CS"/>
      <sheetName val="Análise-Ajuste de Passivos"/>
      <sheetName val="I.Renda 2007-corrente"/>
      <sheetName val="C.Social 2007-corrente"/>
      <sheetName val="Receita-FPP P Corrente"/>
      <sheetName val="Receita-FPP"/>
      <sheetName val="I.Renda 2007"/>
      <sheetName val="C.Social 2007"/>
      <sheetName val="DOLAR_VENDA"/>
      <sheetName val="0_premissas"/>
    </sheetNames>
    <sheetDataSet>
      <sheetData sheetId="0" refreshError="1"/>
      <sheetData sheetId="1" refreshError="1">
        <row r="317">
          <cell r="B317" t="str">
            <v>Lucro Líquido</v>
          </cell>
          <cell r="D317">
            <v>117.7</v>
          </cell>
          <cell r="E317">
            <v>32.325066666666693</v>
          </cell>
          <cell r="F317">
            <v>51.983200000000011</v>
          </cell>
          <cell r="G317">
            <v>143.40212099999997</v>
          </cell>
          <cell r="H317">
            <v>44.372166666666679</v>
          </cell>
          <cell r="I317">
            <v>45.546666666666667</v>
          </cell>
          <cell r="J317">
            <v>45.299000000000021</v>
          </cell>
          <cell r="K317">
            <v>65.170587949014518</v>
          </cell>
          <cell r="L317">
            <v>52.154504105916814</v>
          </cell>
          <cell r="M317">
            <v>73.199706328887729</v>
          </cell>
          <cell r="N317">
            <v>78.806682466099446</v>
          </cell>
          <cell r="O317">
            <v>69.141952948163947</v>
          </cell>
          <cell r="P317">
            <v>67.370666949024255</v>
          </cell>
          <cell r="Q317">
            <v>768.77232174710684</v>
          </cell>
          <cell r="R317">
            <v>53.135790011198168</v>
          </cell>
          <cell r="S317">
            <v>48.084684432972807</v>
          </cell>
          <cell r="T317">
            <v>44.097791546067562</v>
          </cell>
          <cell r="U317">
            <v>55.764811613565932</v>
          </cell>
          <cell r="V317">
            <v>54.587812819765347</v>
          </cell>
          <cell r="W317">
            <v>59.488064983150565</v>
          </cell>
          <cell r="X317">
            <v>77.889058100712987</v>
          </cell>
          <cell r="Y317">
            <v>56.461397142998635</v>
          </cell>
          <cell r="Z317">
            <v>54.13616365849586</v>
          </cell>
          <cell r="AA317">
            <v>56.960069039178975</v>
          </cell>
          <cell r="AB317">
            <v>57.145833617446073</v>
          </cell>
          <cell r="AC317">
            <v>73.35158658866419</v>
          </cell>
          <cell r="AD317">
            <v>691.1030635542171</v>
          </cell>
          <cell r="AE317">
            <v>722.13562644100625</v>
          </cell>
          <cell r="AF317">
            <v>746.26376255055186</v>
          </cell>
          <cell r="AG317">
            <v>804.40206529497527</v>
          </cell>
          <cell r="AH317">
            <v>846.11028517159843</v>
          </cell>
          <cell r="AI317">
            <v>882.15437362646446</v>
          </cell>
          <cell r="AJ317">
            <v>912.60393378009087</v>
          </cell>
          <cell r="AK317">
            <v>763.0786629612046</v>
          </cell>
          <cell r="AL317">
            <v>595.31616662543854</v>
          </cell>
          <cell r="AM317">
            <v>633.57097983588824</v>
          </cell>
        </row>
        <row r="318">
          <cell r="B318" t="str">
            <v>(+) Variações que não afetam o caixa (Despesas)</v>
          </cell>
          <cell r="D318">
            <v>99.500000000000028</v>
          </cell>
          <cell r="E318">
            <v>42.699999999999989</v>
          </cell>
          <cell r="F318">
            <v>33.9</v>
          </cell>
          <cell r="G318">
            <v>63.300000000000011</v>
          </cell>
          <cell r="H318">
            <v>50.900000000000006</v>
          </cell>
          <cell r="I318">
            <v>34.699999999999996</v>
          </cell>
          <cell r="J318">
            <v>51.716999999999999</v>
          </cell>
          <cell r="K318">
            <v>26.470422787694641</v>
          </cell>
          <cell r="L318">
            <v>39.040919724769346</v>
          </cell>
          <cell r="M318">
            <v>19.00350865172728</v>
          </cell>
          <cell r="N318">
            <v>21.308952888269943</v>
          </cell>
          <cell r="O318">
            <v>18.998624970358701</v>
          </cell>
          <cell r="P318">
            <v>18.149792980044477</v>
          </cell>
          <cell r="Q318">
            <v>420.18922200286443</v>
          </cell>
          <cell r="R318">
            <v>20.392763290888276</v>
          </cell>
          <cell r="S318">
            <v>20.392763290888276</v>
          </cell>
          <cell r="T318">
            <v>20.358976709254463</v>
          </cell>
          <cell r="U318">
            <v>21.042897610332343</v>
          </cell>
          <cell r="V318">
            <v>21.026004319515437</v>
          </cell>
          <cell r="W318">
            <v>21.009111028698527</v>
          </cell>
          <cell r="X318">
            <v>21.719986321772367</v>
          </cell>
          <cell r="Y318">
            <v>21.703093030955458</v>
          </cell>
          <cell r="Z318">
            <v>21.686199740138552</v>
          </cell>
          <cell r="AA318">
            <v>21.669306449321642</v>
          </cell>
          <cell r="AB318">
            <v>21.652413158504736</v>
          </cell>
          <cell r="AC318">
            <v>23.012065692258954</v>
          </cell>
          <cell r="AD318">
            <v>255.66558064252899</v>
          </cell>
          <cell r="AE318">
            <v>262.37697986993493</v>
          </cell>
          <cell r="AF318">
            <v>275.33083489364958</v>
          </cell>
          <cell r="AG318">
            <v>278.54425677791642</v>
          </cell>
          <cell r="AH318">
            <v>281.82001058459076</v>
          </cell>
          <cell r="AI318">
            <v>285.37966523645429</v>
          </cell>
          <cell r="AJ318">
            <v>290.255164451967</v>
          </cell>
          <cell r="AK318">
            <v>295.53648033795264</v>
          </cell>
          <cell r="AL318">
            <v>298.95312339458957</v>
          </cell>
          <cell r="AM318">
            <v>300.66503179814777</v>
          </cell>
        </row>
        <row r="319">
          <cell r="B319" t="str">
            <v>Ativo regulatório realização</v>
          </cell>
          <cell r="D319">
            <v>42.6</v>
          </cell>
          <cell r="E319">
            <v>0.2</v>
          </cell>
          <cell r="F319">
            <v>0.3</v>
          </cell>
          <cell r="G319">
            <v>0.2</v>
          </cell>
          <cell r="H319">
            <v>0.1</v>
          </cell>
          <cell r="I319">
            <v>0</v>
          </cell>
          <cell r="J319">
            <v>0</v>
          </cell>
          <cell r="K319">
            <v>0</v>
          </cell>
          <cell r="L319">
            <v>0</v>
          </cell>
          <cell r="M319">
            <v>0</v>
          </cell>
          <cell r="N319">
            <v>0</v>
          </cell>
          <cell r="O319">
            <v>0</v>
          </cell>
          <cell r="P319">
            <v>0</v>
          </cell>
          <cell r="Q319">
            <v>0.79999999999999993</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row>
        <row r="320">
          <cell r="B320" t="str">
            <v>Despesas Financeiras-BNDES</v>
          </cell>
          <cell r="D320">
            <v>88.7</v>
          </cell>
          <cell r="E320">
            <v>0</v>
          </cell>
          <cell r="F320">
            <v>0</v>
          </cell>
          <cell r="G320">
            <v>0</v>
          </cell>
          <cell r="H320">
            <v>0</v>
          </cell>
          <cell r="I320">
            <v>0</v>
          </cell>
          <cell r="J320">
            <v>0</v>
          </cell>
          <cell r="K320">
            <v>0</v>
          </cell>
          <cell r="L320">
            <v>1.7264849623241501</v>
          </cell>
          <cell r="M320">
            <v>1.7144116409092958</v>
          </cell>
          <cell r="N320">
            <v>1.7023383194944417</v>
          </cell>
          <cell r="O320">
            <v>2.3843405919753935</v>
          </cell>
          <cell r="P320">
            <v>2.3722672705605392</v>
          </cell>
          <cell r="Q320">
            <v>9.8998427852638216</v>
          </cell>
          <cell r="R320">
            <v>2.3601939491456854</v>
          </cell>
          <cell r="S320">
            <v>2.3601939491456854</v>
          </cell>
          <cell r="T320">
            <v>2.3264073675118686</v>
          </cell>
          <cell r="U320">
            <v>3.0103282685897503</v>
          </cell>
          <cell r="V320">
            <v>2.9934349777728424</v>
          </cell>
          <cell r="W320">
            <v>2.9765416869559336</v>
          </cell>
          <cell r="X320">
            <v>3.6874169800297749</v>
          </cell>
          <cell r="Y320">
            <v>3.6705236892128661</v>
          </cell>
          <cell r="Z320">
            <v>3.6536303983959582</v>
          </cell>
          <cell r="AA320">
            <v>3.6367371075790493</v>
          </cell>
          <cell r="AB320">
            <v>3.6198438167621414</v>
          </cell>
          <cell r="AC320">
            <v>4.9794963505163619</v>
          </cell>
          <cell r="AD320">
            <v>39.274748541617917</v>
          </cell>
          <cell r="AE320">
            <v>61.699211624390429</v>
          </cell>
          <cell r="AF320">
            <v>57.921338325388128</v>
          </cell>
          <cell r="AG320">
            <v>52.736267940083202</v>
          </cell>
          <cell r="AH320">
            <v>47.493638696870235</v>
          </cell>
          <cell r="AI320">
            <v>42.251009453657282</v>
          </cell>
          <cell r="AJ320">
            <v>37.008380210444315</v>
          </cell>
          <cell r="AK320">
            <v>31.765750967231348</v>
          </cell>
          <cell r="AL320">
            <v>26.523121724018381</v>
          </cell>
          <cell r="AM320">
            <v>21.280492480805417</v>
          </cell>
        </row>
        <row r="321">
          <cell r="B321" t="str">
            <v>Realização - IR/CSLL diferidos</v>
          </cell>
          <cell r="D321">
            <v>-191.5</v>
          </cell>
          <cell r="E321">
            <v>25.7</v>
          </cell>
          <cell r="F321">
            <v>17.7</v>
          </cell>
          <cell r="G321">
            <v>49.000000000000007</v>
          </cell>
          <cell r="H321">
            <v>13.899999999999999</v>
          </cell>
          <cell r="I321">
            <v>8.4999999999999964</v>
          </cell>
          <cell r="J321">
            <v>17.277000000000001</v>
          </cell>
          <cell r="K321">
            <v>0.60235888975670804</v>
          </cell>
          <cell r="L321">
            <v>0.59858045181325759</v>
          </cell>
          <cell r="M321">
            <v>0.55832781975098289</v>
          </cell>
          <cell r="N321">
            <v>0.63949814357895418</v>
          </cell>
          <cell r="O321">
            <v>0.63949814357895418</v>
          </cell>
          <cell r="P321">
            <v>0.60273655152114458</v>
          </cell>
          <cell r="Q321">
            <v>135.71799999999999</v>
          </cell>
          <cell r="R321">
            <v>2.1999999999999997</v>
          </cell>
          <cell r="S321">
            <v>2.1999999999999997</v>
          </cell>
          <cell r="T321">
            <v>2.1999999999999997</v>
          </cell>
          <cell r="U321">
            <v>2.1999999999999997</v>
          </cell>
          <cell r="V321">
            <v>2.1999999999999997</v>
          </cell>
          <cell r="W321">
            <v>2.1999999999999997</v>
          </cell>
          <cell r="X321">
            <v>2.1999999999999997</v>
          </cell>
          <cell r="Y321">
            <v>2.1999999999999997</v>
          </cell>
          <cell r="Z321">
            <v>2.1999999999999997</v>
          </cell>
          <cell r="AA321">
            <v>2.1999999999999997</v>
          </cell>
          <cell r="AB321">
            <v>2.1999999999999997</v>
          </cell>
          <cell r="AC321">
            <v>2.1999999999999997</v>
          </cell>
          <cell r="AD321">
            <v>26.399999999999995</v>
          </cell>
          <cell r="AE321">
            <v>0</v>
          </cell>
          <cell r="AF321">
            <v>0</v>
          </cell>
          <cell r="AG321">
            <v>0</v>
          </cell>
          <cell r="AH321">
            <v>0</v>
          </cell>
          <cell r="AI321">
            <v>0</v>
          </cell>
          <cell r="AJ321">
            <v>0</v>
          </cell>
          <cell r="AK321">
            <v>0</v>
          </cell>
          <cell r="AL321">
            <v>0</v>
          </cell>
          <cell r="AM321">
            <v>0</v>
          </cell>
        </row>
        <row r="322">
          <cell r="B322" t="str">
            <v>Atualização de Créditos PIS/COFINS</v>
          </cell>
          <cell r="D322">
            <v>-142.69999999999999</v>
          </cell>
          <cell r="E322">
            <v>0</v>
          </cell>
          <cell r="F322">
            <v>0</v>
          </cell>
          <cell r="G322">
            <v>0</v>
          </cell>
          <cell r="H322">
            <v>0.2</v>
          </cell>
          <cell r="I322">
            <v>0</v>
          </cell>
          <cell r="J322">
            <v>0</v>
          </cell>
          <cell r="K322">
            <v>-5.8067944577313721E-2</v>
          </cell>
          <cell r="L322">
            <v>-5.8629831960655493E-2</v>
          </cell>
          <cell r="M322">
            <v>-4.3714951525589109E-2</v>
          </cell>
          <cell r="N322">
            <v>-7.3677173960433303E-3</v>
          </cell>
          <cell r="O322">
            <v>3.0209221176140616E-4</v>
          </cell>
          <cell r="P322">
            <v>3.0501537020329907E-4</v>
          </cell>
          <cell r="Q322">
            <v>3.2826662122363043E-2</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row>
        <row r="323">
          <cell r="B323" t="str">
            <v>Créditos de tributos compensados</v>
          </cell>
          <cell r="D323">
            <v>133</v>
          </cell>
          <cell r="E323">
            <v>2.5999999999999943</v>
          </cell>
          <cell r="F323">
            <v>1.7999999999999972</v>
          </cell>
          <cell r="G323">
            <v>0</v>
          </cell>
          <cell r="H323">
            <v>22.400000000000006</v>
          </cell>
          <cell r="I323">
            <v>11.899999999999999</v>
          </cell>
          <cell r="J323">
            <v>20.14</v>
          </cell>
          <cell r="K323">
            <v>10.751647699922655</v>
          </cell>
          <cell r="L323">
            <v>21.6</v>
          </cell>
          <cell r="M323">
            <v>1.6</v>
          </cell>
          <cell r="N323">
            <v>3.8</v>
          </cell>
          <cell r="O323">
            <v>0.8</v>
          </cell>
          <cell r="P323">
            <v>0</v>
          </cell>
          <cell r="Q323">
            <v>97.391647699922629</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row>
        <row r="324">
          <cell r="B324" t="str">
            <v xml:space="preserve">   IR/CSLL</v>
          </cell>
          <cell r="D324">
            <v>111.8</v>
          </cell>
          <cell r="E324">
            <v>2.5999999999999943</v>
          </cell>
          <cell r="F324">
            <v>1.7999999999999972</v>
          </cell>
          <cell r="G324">
            <v>0</v>
          </cell>
          <cell r="H324">
            <v>22.400000000000006</v>
          </cell>
          <cell r="I324">
            <v>11.899999999999999</v>
          </cell>
          <cell r="J324">
            <v>-0.37899999999999778</v>
          </cell>
          <cell r="K324">
            <v>10.751647699922655</v>
          </cell>
          <cell r="L324">
            <v>21.6</v>
          </cell>
          <cell r="M324">
            <v>0</v>
          </cell>
          <cell r="N324">
            <v>0</v>
          </cell>
          <cell r="O324">
            <v>0</v>
          </cell>
          <cell r="P324">
            <v>0</v>
          </cell>
          <cell r="Q324">
            <v>70.672647699922663</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row>
        <row r="325">
          <cell r="B325" t="str">
            <v xml:space="preserve">   PIS/COFINS</v>
          </cell>
          <cell r="D325">
            <v>21.2</v>
          </cell>
          <cell r="E325">
            <v>0</v>
          </cell>
          <cell r="F325">
            <v>0</v>
          </cell>
          <cell r="G325">
            <v>0</v>
          </cell>
          <cell r="H325">
            <v>0</v>
          </cell>
          <cell r="I325">
            <v>0</v>
          </cell>
          <cell r="J325">
            <v>20.518999999999998</v>
          </cell>
          <cell r="K325">
            <v>0</v>
          </cell>
          <cell r="L325">
            <v>0</v>
          </cell>
          <cell r="M325">
            <v>1.6</v>
          </cell>
          <cell r="N325">
            <v>3.8</v>
          </cell>
          <cell r="O325">
            <v>0.8</v>
          </cell>
          <cell r="P325">
            <v>0</v>
          </cell>
          <cell r="Q325">
            <v>26.719000000000001</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row>
        <row r="326">
          <cell r="B326" t="str">
            <v>Depreciação</v>
          </cell>
          <cell r="D326">
            <v>169.4</v>
          </cell>
          <cell r="E326">
            <v>14.2</v>
          </cell>
          <cell r="F326">
            <v>14.1</v>
          </cell>
          <cell r="G326">
            <v>14.1</v>
          </cell>
          <cell r="H326">
            <v>14.3</v>
          </cell>
          <cell r="I326">
            <v>14.3</v>
          </cell>
          <cell r="J326">
            <v>14.3</v>
          </cell>
          <cell r="K326">
            <v>15.174484142592592</v>
          </cell>
          <cell r="L326">
            <v>15.174484142592592</v>
          </cell>
          <cell r="M326">
            <v>15.174484142592592</v>
          </cell>
          <cell r="N326">
            <v>15.174484142592592</v>
          </cell>
          <cell r="O326">
            <v>15.174484142592592</v>
          </cell>
          <cell r="P326">
            <v>15.174484142592592</v>
          </cell>
          <cell r="Q326">
            <v>176.34690485555558</v>
          </cell>
          <cell r="R326">
            <v>15.832569341742593</v>
          </cell>
          <cell r="S326">
            <v>15.832569341742593</v>
          </cell>
          <cell r="T326">
            <v>15.832569341742593</v>
          </cell>
          <cell r="U326">
            <v>15.832569341742593</v>
          </cell>
          <cell r="V326">
            <v>15.832569341742593</v>
          </cell>
          <cell r="W326">
            <v>15.832569341742593</v>
          </cell>
          <cell r="X326">
            <v>15.832569341742593</v>
          </cell>
          <cell r="Y326">
            <v>15.832569341742593</v>
          </cell>
          <cell r="Z326">
            <v>15.832569341742593</v>
          </cell>
          <cell r="AA326">
            <v>15.832569341742593</v>
          </cell>
          <cell r="AB326">
            <v>15.832569341742593</v>
          </cell>
          <cell r="AC326">
            <v>15.832569341742593</v>
          </cell>
          <cell r="AD326">
            <v>189.99083210091109</v>
          </cell>
          <cell r="AE326">
            <v>200.67776824554448</v>
          </cell>
          <cell r="AF326">
            <v>217.40949656826146</v>
          </cell>
          <cell r="AG326">
            <v>225.80798883783322</v>
          </cell>
          <cell r="AH326">
            <v>234.32637188772051</v>
          </cell>
          <cell r="AI326">
            <v>243.12865578279698</v>
          </cell>
          <cell r="AJ326">
            <v>253.2467842415227</v>
          </cell>
          <cell r="AK326">
            <v>263.77072937072131</v>
          </cell>
          <cell r="AL326">
            <v>272.43000167057119</v>
          </cell>
          <cell r="AM326">
            <v>279.38453931734233</v>
          </cell>
        </row>
        <row r="327">
          <cell r="B327" t="str">
            <v>(-) Variações que não afetam o caixa (Receitas)</v>
          </cell>
          <cell r="D327">
            <v>73.900000000000006</v>
          </cell>
          <cell r="E327">
            <v>-1.6470000000000002</v>
          </cell>
          <cell r="F327">
            <v>-12.142999999999999</v>
          </cell>
          <cell r="G327">
            <v>-50.853000000000009</v>
          </cell>
          <cell r="H327">
            <v>-2.4630000000000001</v>
          </cell>
          <cell r="I327">
            <v>-1.7789999999999997</v>
          </cell>
          <cell r="J327">
            <v>-3.0569999999999995</v>
          </cell>
          <cell r="K327">
            <v>-1.4747346112439805</v>
          </cell>
          <cell r="L327">
            <v>-1.4752964986273223</v>
          </cell>
          <cell r="M327">
            <v>3.039618381807744</v>
          </cell>
          <cell r="N327">
            <v>-1.4240343840627101</v>
          </cell>
          <cell r="O327">
            <v>-1.4263645744549087</v>
          </cell>
          <cell r="P327">
            <v>6.4736383487035329</v>
          </cell>
          <cell r="Q327">
            <v>-68.229173337877654</v>
          </cell>
          <cell r="R327">
            <v>-0.9066473307552152</v>
          </cell>
          <cell r="S327">
            <v>-1.218658932302088</v>
          </cell>
          <cell r="T327">
            <v>15.636207783259987</v>
          </cell>
          <cell r="U327">
            <v>-0.80264346357292427</v>
          </cell>
          <cell r="V327">
            <v>-0.28262412766146916</v>
          </cell>
          <cell r="W327">
            <v>-2.6851134595723911</v>
          </cell>
          <cell r="X327">
            <v>-1.4266666666666701</v>
          </cell>
          <cell r="Y327">
            <v>-1.4266666666666701</v>
          </cell>
          <cell r="Z327">
            <v>3.2535073565364234</v>
          </cell>
          <cell r="AA327">
            <v>-1.4266666666666701</v>
          </cell>
          <cell r="AB327">
            <v>-1.4266666666666701</v>
          </cell>
          <cell r="AC327">
            <v>6.7896388407343169</v>
          </cell>
          <cell r="AD327">
            <v>14.076999999999966</v>
          </cell>
          <cell r="AE327">
            <v>15.442013042218491</v>
          </cell>
          <cell r="AF327">
            <v>16.752654473005105</v>
          </cell>
          <cell r="AG327">
            <v>18.085863434096648</v>
          </cell>
          <cell r="AH327">
            <v>33.971747428358043</v>
          </cell>
          <cell r="AI327">
            <v>37.912373785300652</v>
          </cell>
          <cell r="AJ327">
            <v>39.409904827851598</v>
          </cell>
          <cell r="AK327">
            <v>40.966588290690787</v>
          </cell>
          <cell r="AL327">
            <v>42.584760694015031</v>
          </cell>
          <cell r="AM327">
            <v>44.266850850566023</v>
          </cell>
        </row>
        <row r="328">
          <cell r="B328" t="str">
            <v>Resultado não Operacional</v>
          </cell>
          <cell r="D328">
            <v>14.9</v>
          </cell>
          <cell r="E328">
            <v>-1.4</v>
          </cell>
          <cell r="F328">
            <v>-12.3</v>
          </cell>
          <cell r="G328">
            <v>-1.2999999999999972</v>
          </cell>
          <cell r="H328">
            <v>-1.4</v>
          </cell>
          <cell r="I328">
            <v>-1.4</v>
          </cell>
          <cell r="J328">
            <v>-1.4</v>
          </cell>
          <cell r="K328">
            <v>-1.4166666666666667</v>
          </cell>
          <cell r="L328">
            <v>-1.4166666666666667</v>
          </cell>
          <cell r="M328">
            <v>-1.4166666666666667</v>
          </cell>
          <cell r="N328">
            <v>-1.4166666666666667</v>
          </cell>
          <cell r="O328">
            <v>-1.4266666666666701</v>
          </cell>
          <cell r="P328">
            <v>-1.4266666666666701</v>
          </cell>
          <cell r="Q328">
            <v>-27.720000000000006</v>
          </cell>
          <cell r="R328">
            <v>-1.4266666666666701</v>
          </cell>
          <cell r="S328">
            <v>-1.4266666666666701</v>
          </cell>
          <cell r="T328">
            <v>-1.4266666666666701</v>
          </cell>
          <cell r="U328">
            <v>-1.4266666666666701</v>
          </cell>
          <cell r="V328">
            <v>-1.4266666666666701</v>
          </cell>
          <cell r="W328">
            <v>-1.4266666666666701</v>
          </cell>
          <cell r="X328">
            <v>-1.4266666666666701</v>
          </cell>
          <cell r="Y328">
            <v>-1.4266666666666701</v>
          </cell>
          <cell r="Z328">
            <v>-1.4266666666666701</v>
          </cell>
          <cell r="AA328">
            <v>-1.4266666666666701</v>
          </cell>
          <cell r="AB328">
            <v>-1.4266666666666701</v>
          </cell>
          <cell r="AC328">
            <v>-1.4266666666666701</v>
          </cell>
          <cell r="AD328">
            <v>-17.120000000000037</v>
          </cell>
          <cell r="AE328">
            <v>-17</v>
          </cell>
          <cell r="AF328">
            <v>-17</v>
          </cell>
          <cell r="AG328">
            <v>-17</v>
          </cell>
          <cell r="AH328">
            <v>-2.5</v>
          </cell>
          <cell r="AI328">
            <v>0</v>
          </cell>
          <cell r="AJ328">
            <v>0</v>
          </cell>
          <cell r="AK328">
            <v>0</v>
          </cell>
          <cell r="AL328">
            <v>0</v>
          </cell>
          <cell r="AM328">
            <v>0</v>
          </cell>
        </row>
        <row r="329">
          <cell r="B329" t="str">
            <v>Provisões para contingências</v>
          </cell>
          <cell r="D329">
            <v>18.3</v>
          </cell>
          <cell r="E329">
            <v>-4.7000000000000042E-2</v>
          </cell>
          <cell r="F329">
            <v>-4.2999999999999983E-2</v>
          </cell>
          <cell r="G329">
            <v>16.046999999999997</v>
          </cell>
          <cell r="H329">
            <v>3.7000000000000033E-2</v>
          </cell>
          <cell r="I329">
            <v>2.100000000000013E-2</v>
          </cell>
          <cell r="J329">
            <v>-3.508</v>
          </cell>
          <cell r="K329">
            <v>0</v>
          </cell>
          <cell r="L329">
            <v>0</v>
          </cell>
          <cell r="M329">
            <v>4.5</v>
          </cell>
          <cell r="N329">
            <v>0</v>
          </cell>
          <cell r="O329">
            <v>0</v>
          </cell>
          <cell r="P329">
            <v>7.9</v>
          </cell>
          <cell r="Q329">
            <v>24.906999999999996</v>
          </cell>
          <cell r="R329">
            <v>0.52001933591145488</v>
          </cell>
          <cell r="S329">
            <v>0.20800773436458198</v>
          </cell>
          <cell r="T329">
            <v>17.062874449926657</v>
          </cell>
          <cell r="U329">
            <v>0.62402320309374582</v>
          </cell>
          <cell r="V329">
            <v>1.1440425390052009</v>
          </cell>
          <cell r="W329">
            <v>-1.2584467929057208</v>
          </cell>
          <cell r="X329">
            <v>0</v>
          </cell>
          <cell r="Y329">
            <v>0</v>
          </cell>
          <cell r="Z329">
            <v>4.6801740232030937</v>
          </cell>
          <cell r="AA329">
            <v>0</v>
          </cell>
          <cell r="AB329">
            <v>0</v>
          </cell>
          <cell r="AC329">
            <v>8.2163055074009872</v>
          </cell>
          <cell r="AD329">
            <v>31.197000000000003</v>
          </cell>
          <cell r="AE329">
            <v>32.441760299999999</v>
          </cell>
          <cell r="AF329">
            <v>33.752407416120001</v>
          </cell>
          <cell r="AG329">
            <v>35.085627509056742</v>
          </cell>
          <cell r="AH329">
            <v>36.471509795664488</v>
          </cell>
          <cell r="AI329">
            <v>37.912134432593241</v>
          </cell>
          <cell r="AJ329">
            <v>39.409663742680671</v>
          </cell>
          <cell r="AK329">
            <v>40.966345460516564</v>
          </cell>
          <cell r="AL329">
            <v>42.584516106206969</v>
          </cell>
          <cell r="AM329">
            <v>44.266604492402152</v>
          </cell>
        </row>
        <row r="330">
          <cell r="B330" t="str">
            <v>Provisão - PDV</v>
          </cell>
          <cell r="D330">
            <v>79</v>
          </cell>
          <cell r="E330">
            <v>0.9</v>
          </cell>
          <cell r="F330">
            <v>1.3</v>
          </cell>
          <cell r="G330">
            <v>0.2</v>
          </cell>
          <cell r="H330">
            <v>0.2</v>
          </cell>
          <cell r="I330">
            <v>-0.2</v>
          </cell>
          <cell r="J330">
            <v>1.9</v>
          </cell>
          <cell r="K330">
            <v>0</v>
          </cell>
          <cell r="L330">
            <v>0</v>
          </cell>
          <cell r="M330">
            <v>0</v>
          </cell>
          <cell r="N330">
            <v>0</v>
          </cell>
          <cell r="O330">
            <v>0</v>
          </cell>
          <cell r="P330">
            <v>0</v>
          </cell>
          <cell r="Q330">
            <v>4.3000000000000007</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row>
        <row r="331">
          <cell r="B331" t="str">
            <v>PDD - CETEMEQ IPTU - reversão</v>
          </cell>
          <cell r="D331">
            <v>0</v>
          </cell>
          <cell r="E331">
            <v>0</v>
          </cell>
          <cell r="F331">
            <v>0</v>
          </cell>
          <cell r="G331">
            <v>-63.6</v>
          </cell>
          <cell r="H331">
            <v>0</v>
          </cell>
          <cell r="I331">
            <v>0</v>
          </cell>
          <cell r="J331">
            <v>0</v>
          </cell>
          <cell r="K331">
            <v>0</v>
          </cell>
          <cell r="L331">
            <v>0</v>
          </cell>
          <cell r="M331">
            <v>0</v>
          </cell>
          <cell r="N331">
            <v>0</v>
          </cell>
          <cell r="O331">
            <v>0</v>
          </cell>
          <cell r="P331">
            <v>0</v>
          </cell>
          <cell r="Q331">
            <v>-63.6</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row>
        <row r="332">
          <cell r="B332" t="str">
            <v>Receita financeira sobre crédito tributário</v>
          </cell>
          <cell r="D332">
            <v>0</v>
          </cell>
          <cell r="E332">
            <v>0</v>
          </cell>
          <cell r="F332">
            <v>0</v>
          </cell>
          <cell r="G332">
            <v>-1.2</v>
          </cell>
          <cell r="H332">
            <v>-0.30000000000000004</v>
          </cell>
          <cell r="I332">
            <v>-0.19999999999999996</v>
          </cell>
          <cell r="J332">
            <v>-4.9000000000000155E-2</v>
          </cell>
          <cell r="K332">
            <v>-5.8067944577313721E-2</v>
          </cell>
          <cell r="L332">
            <v>-5.8629831960655493E-2</v>
          </cell>
          <cell r="M332">
            <v>-4.3714951525589109E-2</v>
          </cell>
          <cell r="N332">
            <v>-7.3677173960433303E-3</v>
          </cell>
          <cell r="O332">
            <v>3.0209221176140616E-4</v>
          </cell>
          <cell r="P332">
            <v>3.0501537020329907E-4</v>
          </cell>
          <cell r="Q332">
            <v>-1.9161733378776371</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2.5274221849245473E-4</v>
          </cell>
          <cell r="AF332">
            <v>2.4705688510595169E-4</v>
          </cell>
          <cell r="AG332">
            <v>2.3592503990525255E-4</v>
          </cell>
          <cell r="AH332">
            <v>2.3763269355691743E-4</v>
          </cell>
          <cell r="AI332">
            <v>2.3935270740992087E-4</v>
          </cell>
          <cell r="AJ332">
            <v>2.410851709288783E-4</v>
          </cell>
          <cell r="AK332">
            <v>2.4283017422596065E-4</v>
          </cell>
          <cell r="AL332">
            <v>2.4458780806558151E-4</v>
          </cell>
          <cell r="AM332">
            <v>2.4635816386911827E-4</v>
          </cell>
        </row>
        <row r="333">
          <cell r="B333" t="str">
            <v>Ativo Regulatório constituição</v>
          </cell>
          <cell r="D333">
            <v>-38.299999999999997</v>
          </cell>
          <cell r="E333">
            <v>-1.1000000000000001</v>
          </cell>
          <cell r="F333">
            <v>-1.1000000000000001</v>
          </cell>
          <cell r="G333">
            <v>-1</v>
          </cell>
          <cell r="H333">
            <v>-1</v>
          </cell>
          <cell r="I333">
            <v>0</v>
          </cell>
          <cell r="J333">
            <v>0</v>
          </cell>
          <cell r="K333">
            <v>0</v>
          </cell>
          <cell r="L333">
            <v>0</v>
          </cell>
          <cell r="M333">
            <v>0</v>
          </cell>
          <cell r="N333">
            <v>0</v>
          </cell>
          <cell r="O333">
            <v>0</v>
          </cell>
          <cell r="P333">
            <v>0</v>
          </cell>
          <cell r="Q333">
            <v>-4.2</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row>
        <row r="334">
          <cell r="B334" t="str">
            <v>Geração de Caixa</v>
          </cell>
          <cell r="D334">
            <v>291.10000000000002</v>
          </cell>
          <cell r="E334">
            <v>73.378066666666669</v>
          </cell>
          <cell r="F334">
            <v>73.740200000000016</v>
          </cell>
          <cell r="G334">
            <v>155.84912099999997</v>
          </cell>
          <cell r="H334">
            <v>92.809166666666698</v>
          </cell>
          <cell r="I334">
            <v>78.467666666666673</v>
          </cell>
          <cell r="J334">
            <v>93.959000000000017</v>
          </cell>
          <cell r="K334">
            <v>90.166276125465188</v>
          </cell>
          <cell r="L334">
            <v>89.720127332058851</v>
          </cell>
          <cell r="M334">
            <v>95.242833362422743</v>
          </cell>
          <cell r="N334">
            <v>98.691600970306681</v>
          </cell>
          <cell r="O334">
            <v>86.714213344067744</v>
          </cell>
          <cell r="P334">
            <v>91.994098277772267</v>
          </cell>
          <cell r="Q334">
            <v>1120.7323704120936</v>
          </cell>
          <cell r="R334">
            <v>72.621905971331216</v>
          </cell>
          <cell r="S334">
            <v>67.258788791558985</v>
          </cell>
          <cell r="T334">
            <v>80.092976038582023</v>
          </cell>
          <cell r="U334">
            <v>76.005065760325351</v>
          </cell>
          <cell r="V334">
            <v>75.33119301161932</v>
          </cell>
          <cell r="W334">
            <v>77.8120625522767</v>
          </cell>
          <cell r="X334">
            <v>98.182377755818678</v>
          </cell>
          <cell r="Y334">
            <v>76.737823507287416</v>
          </cell>
          <cell r="Z334">
            <v>79.075870755170826</v>
          </cell>
          <cell r="AA334">
            <v>77.202708821833937</v>
          </cell>
          <cell r="AB334">
            <v>77.371580109284139</v>
          </cell>
          <cell r="AC334">
            <v>103.15329112165746</v>
          </cell>
          <cell r="AD334">
            <v>960.84564419674609</v>
          </cell>
          <cell r="AE334">
            <v>999.95461935315973</v>
          </cell>
          <cell r="AF334">
            <v>1038.3472519172064</v>
          </cell>
          <cell r="AG334">
            <v>1101.0321855069883</v>
          </cell>
          <cell r="AH334">
            <v>1161.9020431845472</v>
          </cell>
          <cell r="AI334">
            <v>1205.4464126482194</v>
          </cell>
          <cell r="AJ334">
            <v>1242.2690030599094</v>
          </cell>
          <cell r="AK334">
            <v>1099.5817315898482</v>
          </cell>
          <cell r="AL334">
            <v>936.85405071404318</v>
          </cell>
          <cell r="AM334">
            <v>978.50286248460202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xo de Caixa de RITA"/>
      <sheetName val="#REF"/>
      <sheetName val="CVA-ANEEL 5° dia útil anterior"/>
      <sheetName val="_REF"/>
    </sheetNames>
    <sheetDataSet>
      <sheetData sheetId="0" refreshError="1"/>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AT_GRUPO-B_ELPA"/>
      <sheetName val="REFAT_GRUPO-B_UNIDADES"/>
      <sheetName val="BD_REFATURAMENTO_GRUPO-B"/>
      <sheetName val="#REF"/>
      <sheetName val="REFAT_GRUPO_B_ELPA"/>
      <sheetName val="BD_REFATURAMENTO_GRUPO_B"/>
    </sheetNames>
    <sheetDataSet>
      <sheetData sheetId="0" refreshError="1">
        <row r="3">
          <cell r="AW3" t="str">
            <v>Reclamação</v>
          </cell>
          <cell r="AX3" t="str">
            <v>Meta_refat</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row>
        <row r="9">
          <cell r="D9" t="str">
            <v>2005janeiroOESTE</v>
          </cell>
          <cell r="E9">
            <v>3260</v>
          </cell>
          <cell r="F9">
            <v>126</v>
          </cell>
          <cell r="G9"/>
        </row>
        <row r="10">
          <cell r="D10" t="str">
            <v>2005janeiroABC</v>
          </cell>
          <cell r="E10">
            <v>2340</v>
          </cell>
          <cell r="F10">
            <v>0</v>
          </cell>
          <cell r="G10"/>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cell r="H19"/>
        </row>
        <row r="20">
          <cell r="D20" t="str">
            <v>2005fevereiroOESTE</v>
          </cell>
          <cell r="E20">
            <v>3233</v>
          </cell>
          <cell r="F20">
            <v>173</v>
          </cell>
          <cell r="G20"/>
          <cell r="H20"/>
        </row>
        <row r="21">
          <cell r="D21" t="str">
            <v>2005fevereiroABC</v>
          </cell>
          <cell r="E21">
            <v>2335</v>
          </cell>
          <cell r="F21">
            <v>474</v>
          </cell>
          <cell r="G21"/>
          <cell r="H21"/>
        </row>
        <row r="22">
          <cell r="D22" t="str">
            <v>2005fevereiroUnidade Poder Publico</v>
          </cell>
          <cell r="E22">
            <v>11618</v>
          </cell>
          <cell r="F22">
            <v>769</v>
          </cell>
          <cell r="G22">
            <v>769</v>
          </cell>
          <cell r="H22"/>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cell r="H30"/>
        </row>
        <row r="31">
          <cell r="D31" t="str">
            <v>2005marçoOESTE</v>
          </cell>
          <cell r="E31">
            <v>3130</v>
          </cell>
          <cell r="F31">
            <v>43</v>
          </cell>
          <cell r="G31"/>
          <cell r="H31"/>
        </row>
        <row r="32">
          <cell r="D32" t="str">
            <v>2005marçoABC</v>
          </cell>
          <cell r="E32">
            <v>2319</v>
          </cell>
          <cell r="F32">
            <v>943</v>
          </cell>
          <cell r="G32"/>
          <cell r="H32"/>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cell r="F35"/>
          <cell r="G35"/>
          <cell r="H35"/>
          <cell r="I35">
            <v>557.09806247528672</v>
          </cell>
          <cell r="J35">
            <v>869</v>
          </cell>
          <cell r="K35">
            <v>1264</v>
          </cell>
        </row>
        <row r="36">
          <cell r="D36" t="str">
            <v>2005abrilUnidade São Paulo Sul</v>
          </cell>
          <cell r="E36"/>
          <cell r="F36"/>
          <cell r="G36"/>
          <cell r="H36"/>
          <cell r="I36">
            <v>553.14609147927183</v>
          </cell>
          <cell r="J36">
            <v>1588</v>
          </cell>
          <cell r="K36">
            <v>934</v>
          </cell>
        </row>
        <row r="37">
          <cell r="D37" t="str">
            <v>2005abrilUnidade Anhembi</v>
          </cell>
          <cell r="E37"/>
          <cell r="F37"/>
          <cell r="G37"/>
          <cell r="H37"/>
          <cell r="I37">
            <v>369.61863133451715</v>
          </cell>
          <cell r="J37">
            <v>1324</v>
          </cell>
          <cell r="K37">
            <v>1194</v>
          </cell>
        </row>
        <row r="38">
          <cell r="D38" t="str">
            <v>2005abrilUnidade Centro</v>
          </cell>
          <cell r="E38"/>
          <cell r="F38"/>
          <cell r="G38"/>
          <cell r="H38"/>
          <cell r="I38">
            <v>891</v>
          </cell>
          <cell r="J38">
            <v>845</v>
          </cell>
          <cell r="K38">
            <v>1645</v>
          </cell>
        </row>
        <row r="39">
          <cell r="D39" t="str">
            <v>2005abrilUnidade Leste</v>
          </cell>
          <cell r="E39"/>
          <cell r="F39"/>
          <cell r="G39"/>
          <cell r="H39"/>
          <cell r="I39">
            <v>432.65428913664425</v>
          </cell>
          <cell r="J39">
            <v>2513</v>
          </cell>
          <cell r="K39">
            <v>1038</v>
          </cell>
        </row>
        <row r="40">
          <cell r="D40" t="str">
            <v>2005abrilUnidade Grande ABC</v>
          </cell>
          <cell r="E40"/>
          <cell r="F40"/>
          <cell r="G40"/>
          <cell r="H40"/>
          <cell r="I40">
            <v>565.65615501519756</v>
          </cell>
          <cell r="J40">
            <v>1356</v>
          </cell>
          <cell r="K40">
            <v>940</v>
          </cell>
        </row>
        <row r="41">
          <cell r="D41" t="str">
            <v>2005abrilCAPITAL</v>
          </cell>
          <cell r="E41"/>
          <cell r="F41"/>
          <cell r="G41"/>
          <cell r="H41"/>
        </row>
        <row r="42">
          <cell r="D42" t="str">
            <v>2005abrilOESTE</v>
          </cell>
          <cell r="E42"/>
          <cell r="F42"/>
          <cell r="G42"/>
          <cell r="H42"/>
        </row>
        <row r="43">
          <cell r="D43" t="str">
            <v>2005abrilABC</v>
          </cell>
          <cell r="E43"/>
          <cell r="F43"/>
          <cell r="G43"/>
          <cell r="H43"/>
        </row>
        <row r="44">
          <cell r="D44" t="str">
            <v>2005abrilUnidade Poder Publico</v>
          </cell>
          <cell r="E44" t="str">
            <v xml:space="preserve"> </v>
          </cell>
          <cell r="F44" t="str">
            <v xml:space="preserve"> </v>
          </cell>
          <cell r="H44" t="str">
            <v xml:space="preserve"> </v>
          </cell>
          <cell r="J44">
            <v>791</v>
          </cell>
        </row>
        <row r="45">
          <cell r="D45" t="str">
            <v>2005abrilAES Eletropaulo</v>
          </cell>
          <cell r="E45"/>
          <cell r="F45"/>
          <cell r="G45"/>
          <cell r="H45"/>
          <cell r="I45">
            <v>518</v>
          </cell>
          <cell r="J45">
            <v>8944</v>
          </cell>
          <cell r="K45">
            <v>1098</v>
          </cell>
        </row>
        <row r="46">
          <cell r="D46" t="str">
            <v>2005maioUnidade Oeste</v>
          </cell>
          <cell r="E46"/>
          <cell r="F46"/>
          <cell r="G46"/>
          <cell r="H46"/>
          <cell r="I46">
            <v>586</v>
          </cell>
          <cell r="J46">
            <v>867</v>
          </cell>
          <cell r="K46">
            <v>1268</v>
          </cell>
        </row>
        <row r="47">
          <cell r="D47" t="str">
            <v>2005maioUnidade São Paulo Sul</v>
          </cell>
          <cell r="E47"/>
          <cell r="F47"/>
          <cell r="G47"/>
          <cell r="H47"/>
          <cell r="I47">
            <v>545</v>
          </cell>
          <cell r="J47">
            <v>1548</v>
          </cell>
          <cell r="K47">
            <v>960</v>
          </cell>
        </row>
        <row r="48">
          <cell r="D48" t="str">
            <v>2005maioUnidade Anhembi</v>
          </cell>
          <cell r="E48"/>
          <cell r="F48"/>
          <cell r="G48"/>
          <cell r="H48"/>
          <cell r="I48">
            <v>382</v>
          </cell>
          <cell r="J48">
            <v>1253</v>
          </cell>
          <cell r="K48">
            <v>1213</v>
          </cell>
        </row>
        <row r="49">
          <cell r="D49" t="str">
            <v>2005maioUnidade Centro</v>
          </cell>
          <cell r="E49"/>
          <cell r="F49"/>
          <cell r="G49"/>
          <cell r="H49"/>
          <cell r="I49">
            <v>941</v>
          </cell>
          <cell r="J49">
            <v>846</v>
          </cell>
          <cell r="K49">
            <v>1642</v>
          </cell>
        </row>
        <row r="50">
          <cell r="D50" t="str">
            <v>2005maioUnidade Leste</v>
          </cell>
          <cell r="E50"/>
          <cell r="F50"/>
          <cell r="G50"/>
          <cell r="H50"/>
          <cell r="I50">
            <v>448</v>
          </cell>
          <cell r="J50">
            <v>2426</v>
          </cell>
          <cell r="K50">
            <v>1063</v>
          </cell>
        </row>
        <row r="51">
          <cell r="D51" t="str">
            <v>2005maioUnidade Grande ABC</v>
          </cell>
          <cell r="E51"/>
          <cell r="F51"/>
          <cell r="G51"/>
          <cell r="H51"/>
          <cell r="I51">
            <v>591</v>
          </cell>
          <cell r="J51">
            <v>1303</v>
          </cell>
          <cell r="K51">
            <v>987</v>
          </cell>
        </row>
        <row r="52">
          <cell r="D52" t="str">
            <v>2005maioCAPITAL</v>
          </cell>
          <cell r="E52"/>
          <cell r="F52"/>
          <cell r="G52"/>
          <cell r="H52"/>
        </row>
        <row r="53">
          <cell r="D53" t="str">
            <v>2005maioOESTE</v>
          </cell>
          <cell r="E53"/>
          <cell r="F53"/>
          <cell r="G53"/>
          <cell r="H53"/>
        </row>
        <row r="54">
          <cell r="D54" t="str">
            <v>2005maioABC</v>
          </cell>
          <cell r="E54"/>
          <cell r="F54"/>
          <cell r="G54"/>
          <cell r="H54"/>
        </row>
        <row r="55">
          <cell r="D55" t="str">
            <v>2005maioUnidade Poder Publico</v>
          </cell>
          <cell r="E55" t="str">
            <v xml:space="preserve"> </v>
          </cell>
          <cell r="F55" t="str">
            <v xml:space="preserve"> </v>
          </cell>
          <cell r="H55" t="str">
            <v xml:space="preserve"> </v>
          </cell>
          <cell r="J55">
            <v>789</v>
          </cell>
        </row>
        <row r="56">
          <cell r="D56" t="str">
            <v>2005maioAES Eletropaulo</v>
          </cell>
          <cell r="E56"/>
          <cell r="F56"/>
          <cell r="G56"/>
          <cell r="H56"/>
          <cell r="I56">
            <v>533</v>
          </cell>
          <cell r="J56">
            <v>8633</v>
          </cell>
          <cell r="K56">
            <v>1117</v>
          </cell>
        </row>
        <row r="57">
          <cell r="D57" t="str">
            <v>2005junhoUnidade Oeste</v>
          </cell>
          <cell r="E57"/>
          <cell r="F57"/>
          <cell r="G57"/>
          <cell r="H57"/>
          <cell r="I57">
            <v>623.4454759799587</v>
          </cell>
          <cell r="J57">
            <v>864</v>
          </cell>
          <cell r="K57">
            <v>1273</v>
          </cell>
        </row>
        <row r="58">
          <cell r="D58" t="str">
            <v>2005junhoUnidade São Paulo Sul</v>
          </cell>
          <cell r="E58"/>
          <cell r="F58"/>
          <cell r="G58"/>
          <cell r="H58"/>
          <cell r="I58">
            <v>546.96609657947681</v>
          </cell>
          <cell r="J58">
            <v>1510</v>
          </cell>
          <cell r="K58">
            <v>987</v>
          </cell>
        </row>
        <row r="59">
          <cell r="D59" t="str">
            <v>2005junhoUnidade Anhembi</v>
          </cell>
          <cell r="E59"/>
          <cell r="F59"/>
          <cell r="G59"/>
          <cell r="H59"/>
          <cell r="I59">
            <v>409.84953703703701</v>
          </cell>
          <cell r="J59">
            <v>1185</v>
          </cell>
          <cell r="K59">
            <v>1233</v>
          </cell>
        </row>
        <row r="60">
          <cell r="D60" t="str">
            <v>2005junhoUnidade Centro</v>
          </cell>
          <cell r="E60"/>
          <cell r="F60"/>
          <cell r="G60"/>
          <cell r="H60"/>
          <cell r="I60">
            <v>975</v>
          </cell>
          <cell r="J60">
            <v>846</v>
          </cell>
          <cell r="K60">
            <v>1639</v>
          </cell>
        </row>
        <row r="61">
          <cell r="D61" t="str">
            <v>2005junhoUnidade Leste</v>
          </cell>
          <cell r="E61"/>
          <cell r="F61"/>
          <cell r="G61"/>
          <cell r="H61"/>
          <cell r="I61">
            <v>467.77883850437547</v>
          </cell>
          <cell r="J61">
            <v>2343</v>
          </cell>
          <cell r="K61">
            <v>1090</v>
          </cell>
        </row>
        <row r="62">
          <cell r="D62" t="str">
            <v>2005junhoUnidade Grande ABC</v>
          </cell>
          <cell r="E62"/>
          <cell r="F62"/>
          <cell r="G62"/>
          <cell r="H62"/>
          <cell r="I62">
            <v>611.07614628820966</v>
          </cell>
          <cell r="J62">
            <v>1252</v>
          </cell>
          <cell r="K62">
            <v>1037</v>
          </cell>
        </row>
        <row r="63">
          <cell r="D63" t="str">
            <v>2005junhoCAPITAL</v>
          </cell>
          <cell r="E63"/>
          <cell r="F63"/>
          <cell r="G63"/>
          <cell r="H63"/>
        </row>
        <row r="64">
          <cell r="D64" t="str">
            <v>2005junhoOESTE</v>
          </cell>
          <cell r="E64"/>
          <cell r="F64"/>
          <cell r="G64"/>
          <cell r="H64"/>
        </row>
        <row r="65">
          <cell r="D65" t="str">
            <v>2005junhoABC</v>
          </cell>
          <cell r="E65"/>
          <cell r="F65"/>
          <cell r="G65"/>
          <cell r="H65"/>
        </row>
        <row r="66">
          <cell r="D66" t="str">
            <v>2005junhoUnidade Poder Publico</v>
          </cell>
          <cell r="E66" t="str">
            <v xml:space="preserve"> </v>
          </cell>
          <cell r="F66" t="str">
            <v xml:space="preserve"> </v>
          </cell>
          <cell r="H66" t="str">
            <v xml:space="preserve"> </v>
          </cell>
          <cell r="J66">
            <v>786</v>
          </cell>
        </row>
        <row r="67">
          <cell r="D67" t="str">
            <v>2005junhoAES Eletropaulo</v>
          </cell>
          <cell r="E67"/>
          <cell r="F67"/>
          <cell r="G67"/>
          <cell r="H67"/>
          <cell r="I67">
            <v>557</v>
          </cell>
          <cell r="J67">
            <v>8332</v>
          </cell>
          <cell r="K67">
            <v>1136</v>
          </cell>
        </row>
        <row r="68">
          <cell r="D68" t="str">
            <v>2005julhoUnidade Oeste</v>
          </cell>
          <cell r="E68"/>
          <cell r="F68"/>
          <cell r="G68"/>
          <cell r="H68"/>
          <cell r="I68">
            <v>647.30774269618757</v>
          </cell>
          <cell r="J68">
            <v>862</v>
          </cell>
          <cell r="K68">
            <v>1277</v>
          </cell>
        </row>
        <row r="69">
          <cell r="D69" t="str">
            <v>2005julhoUnidade São Paulo Sul</v>
          </cell>
          <cell r="E69"/>
          <cell r="F69"/>
          <cell r="G69"/>
          <cell r="H69"/>
          <cell r="I69">
            <v>547.53747951349953</v>
          </cell>
          <cell r="J69">
            <v>1473</v>
          </cell>
          <cell r="K69">
            <v>1015</v>
          </cell>
        </row>
        <row r="70">
          <cell r="D70" t="str">
            <v>2005julhoUnidade Anhembi</v>
          </cell>
          <cell r="E70"/>
          <cell r="F70"/>
          <cell r="G70"/>
          <cell r="H70"/>
          <cell r="I70">
            <v>429.62757313109427</v>
          </cell>
          <cell r="J70">
            <v>1121</v>
          </cell>
          <cell r="K70">
            <v>1253</v>
          </cell>
        </row>
        <row r="71">
          <cell r="D71" t="str">
            <v>2005julhoUnidade Centro</v>
          </cell>
          <cell r="E71"/>
          <cell r="F71"/>
          <cell r="G71"/>
          <cell r="H71"/>
          <cell r="I71">
            <v>1012</v>
          </cell>
          <cell r="J71">
            <v>847</v>
          </cell>
          <cell r="K71">
            <v>1636</v>
          </cell>
        </row>
        <row r="72">
          <cell r="D72" t="str">
            <v>2005julhoUnidade Leste</v>
          </cell>
          <cell r="E72"/>
          <cell r="F72"/>
          <cell r="G72"/>
          <cell r="H72"/>
          <cell r="I72">
            <v>484.29740366541353</v>
          </cell>
          <cell r="J72">
            <v>2263</v>
          </cell>
          <cell r="K72">
            <v>1116</v>
          </cell>
        </row>
        <row r="73">
          <cell r="D73" t="str">
            <v>2005julhoUnidade Grande ABC</v>
          </cell>
          <cell r="E73"/>
          <cell r="F73"/>
          <cell r="G73"/>
          <cell r="H73"/>
          <cell r="I73">
            <v>625.8533141899976</v>
          </cell>
          <cell r="J73">
            <v>1203</v>
          </cell>
          <cell r="K73">
            <v>1089</v>
          </cell>
        </row>
        <row r="74">
          <cell r="D74" t="str">
            <v>2005julhoCAPITAL</v>
          </cell>
          <cell r="E74"/>
          <cell r="F74"/>
          <cell r="G74"/>
          <cell r="H74"/>
        </row>
        <row r="75">
          <cell r="D75" t="str">
            <v>2005julhoOESTE</v>
          </cell>
          <cell r="E75"/>
          <cell r="F75"/>
          <cell r="G75"/>
          <cell r="H75"/>
        </row>
        <row r="76">
          <cell r="D76" t="str">
            <v>2005julhoABC</v>
          </cell>
          <cell r="E76"/>
          <cell r="F76"/>
          <cell r="G76"/>
          <cell r="H76"/>
        </row>
        <row r="77">
          <cell r="D77" t="str">
            <v>2005julhoUnidade Poder Publico</v>
          </cell>
          <cell r="E77" t="str">
            <v xml:space="preserve"> </v>
          </cell>
          <cell r="F77" t="str">
            <v xml:space="preserve"> </v>
          </cell>
          <cell r="H77" t="str">
            <v xml:space="preserve"> </v>
          </cell>
          <cell r="J77">
            <v>784</v>
          </cell>
        </row>
        <row r="78">
          <cell r="D78" t="str">
            <v>2005julhoAES Eletropaulo</v>
          </cell>
          <cell r="E78"/>
          <cell r="F78"/>
          <cell r="G78"/>
          <cell r="H78"/>
          <cell r="I78">
            <v>574</v>
          </cell>
          <cell r="J78">
            <v>8042</v>
          </cell>
          <cell r="K78">
            <v>1155</v>
          </cell>
        </row>
        <row r="79">
          <cell r="D79" t="str">
            <v>2005agostoUnidade Oeste</v>
          </cell>
          <cell r="E79"/>
          <cell r="F79"/>
          <cell r="G79"/>
          <cell r="H79"/>
          <cell r="I79">
            <v>668.86050917702778</v>
          </cell>
          <cell r="J79">
            <v>860</v>
          </cell>
          <cell r="K79">
            <v>1282</v>
          </cell>
        </row>
        <row r="80">
          <cell r="D80" t="str">
            <v>2005agostoUnidade São Paulo Sul</v>
          </cell>
          <cell r="E80"/>
          <cell r="F80"/>
          <cell r="G80"/>
          <cell r="H80"/>
          <cell r="I80">
            <v>546.85010545344983</v>
          </cell>
          <cell r="J80">
            <v>1436</v>
          </cell>
          <cell r="K80">
            <v>1043</v>
          </cell>
        </row>
        <row r="81">
          <cell r="D81" t="str">
            <v>2005agostoUnidade Anhembi</v>
          </cell>
          <cell r="E81"/>
          <cell r="F81"/>
          <cell r="G81"/>
          <cell r="H81"/>
          <cell r="I81">
            <v>447.72423993426457</v>
          </cell>
          <cell r="J81">
            <v>1061</v>
          </cell>
          <cell r="K81">
            <v>1273</v>
          </cell>
        </row>
        <row r="82">
          <cell r="D82" t="str">
            <v>2005agostoUnidade Centro</v>
          </cell>
          <cell r="E82"/>
          <cell r="F82"/>
          <cell r="G82"/>
          <cell r="H82"/>
          <cell r="I82">
            <v>1049</v>
          </cell>
          <cell r="J82">
            <v>848</v>
          </cell>
          <cell r="K82">
            <v>1632</v>
          </cell>
        </row>
        <row r="83">
          <cell r="D83" t="str">
            <v>2005agostoUnidade Leste</v>
          </cell>
          <cell r="E83"/>
          <cell r="F83"/>
          <cell r="G83"/>
          <cell r="H83"/>
          <cell r="I83">
            <v>492.82316404822797</v>
          </cell>
          <cell r="J83">
            <v>2185</v>
          </cell>
          <cell r="K83">
            <v>1144</v>
          </cell>
        </row>
        <row r="84">
          <cell r="D84" t="str">
            <v>2005agostoUnidade Grande ABC</v>
          </cell>
          <cell r="E84"/>
          <cell r="F84"/>
          <cell r="G84"/>
          <cell r="H84"/>
          <cell r="I84">
            <v>626.20473100272136</v>
          </cell>
          <cell r="J84">
            <v>1157</v>
          </cell>
          <cell r="K84">
            <v>1143</v>
          </cell>
        </row>
        <row r="85">
          <cell r="D85" t="str">
            <v>2005agostoCAPITAL</v>
          </cell>
          <cell r="E85"/>
          <cell r="F85"/>
          <cell r="G85"/>
          <cell r="H85"/>
        </row>
        <row r="86">
          <cell r="D86" t="str">
            <v>2005agostoOESTE</v>
          </cell>
          <cell r="E86"/>
          <cell r="F86"/>
          <cell r="G86"/>
          <cell r="H86"/>
        </row>
        <row r="87">
          <cell r="D87" t="str">
            <v>2005agostoABC</v>
          </cell>
          <cell r="E87"/>
          <cell r="F87"/>
          <cell r="G87"/>
          <cell r="H87"/>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cell r="F89"/>
          <cell r="G89"/>
          <cell r="H89"/>
          <cell r="I89">
            <v>585</v>
          </cell>
          <cell r="J89">
            <v>7762</v>
          </cell>
          <cell r="K89">
            <v>1175</v>
          </cell>
        </row>
        <row r="90">
          <cell r="D90" t="str">
            <v>2005setembroUnidade Oeste</v>
          </cell>
          <cell r="E90"/>
          <cell r="F90"/>
          <cell r="G90"/>
          <cell r="H90"/>
          <cell r="I90">
            <v>695.33227744401961</v>
          </cell>
          <cell r="J90">
            <v>857</v>
          </cell>
          <cell r="K90">
            <v>1286</v>
          </cell>
        </row>
        <row r="91">
          <cell r="D91" t="str">
            <v>2005setembroUnidade São Paulo Sul</v>
          </cell>
          <cell r="E91"/>
          <cell r="F91"/>
          <cell r="G91"/>
          <cell r="H91"/>
          <cell r="I91">
            <v>563.28971125353178</v>
          </cell>
          <cell r="J91">
            <v>1401</v>
          </cell>
          <cell r="K91">
            <v>1073</v>
          </cell>
        </row>
        <row r="92">
          <cell r="D92" t="str">
            <v>2005setembroUnidade Anhembi</v>
          </cell>
          <cell r="E92"/>
          <cell r="F92"/>
          <cell r="G92"/>
          <cell r="H92"/>
          <cell r="I92">
            <v>486.81643813901877</v>
          </cell>
          <cell r="J92">
            <v>1004</v>
          </cell>
          <cell r="K92">
            <v>1293</v>
          </cell>
        </row>
        <row r="93">
          <cell r="D93" t="str">
            <v>2005setembroUnidade Centro</v>
          </cell>
          <cell r="E93"/>
          <cell r="F93"/>
          <cell r="G93"/>
          <cell r="H93"/>
          <cell r="I93">
            <v>1049</v>
          </cell>
          <cell r="J93">
            <v>848</v>
          </cell>
          <cell r="K93">
            <v>1629</v>
          </cell>
        </row>
        <row r="94">
          <cell r="D94" t="str">
            <v>2005setembroUnidade Leste</v>
          </cell>
          <cell r="E94"/>
          <cell r="F94"/>
          <cell r="G94"/>
          <cell r="H94"/>
          <cell r="I94">
            <v>514.88249806501551</v>
          </cell>
          <cell r="J94">
            <v>2110</v>
          </cell>
          <cell r="K94">
            <v>1172</v>
          </cell>
        </row>
        <row r="95">
          <cell r="D95" t="str">
            <v>2005setembroUnidade Grande ABC</v>
          </cell>
          <cell r="E95"/>
          <cell r="F95"/>
          <cell r="G95"/>
          <cell r="H95"/>
          <cell r="I95">
            <v>618.54271817931544</v>
          </cell>
          <cell r="J95">
            <v>1111</v>
          </cell>
          <cell r="K95">
            <v>1200</v>
          </cell>
        </row>
        <row r="96">
          <cell r="D96" t="str">
            <v>2005setembroCAPITAL</v>
          </cell>
          <cell r="E96"/>
          <cell r="F96"/>
          <cell r="G96"/>
          <cell r="H96"/>
        </row>
        <row r="97">
          <cell r="D97" t="str">
            <v>2005setembroOESTE</v>
          </cell>
          <cell r="E97"/>
          <cell r="F97"/>
          <cell r="G97"/>
          <cell r="H97"/>
        </row>
        <row r="98">
          <cell r="D98" t="str">
            <v>2005setembroABC</v>
          </cell>
          <cell r="E98"/>
          <cell r="F98"/>
          <cell r="G98"/>
          <cell r="H98"/>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cell r="F100"/>
          <cell r="G100"/>
          <cell r="H100"/>
          <cell r="I100">
            <v>608</v>
          </cell>
          <cell r="J100">
            <v>7492</v>
          </cell>
          <cell r="K100">
            <v>1195</v>
          </cell>
        </row>
        <row r="101">
          <cell r="D101" t="str">
            <v>2005outubroUnidade Oeste</v>
          </cell>
          <cell r="E101"/>
          <cell r="F101"/>
          <cell r="G101"/>
          <cell r="H101"/>
          <cell r="I101">
            <v>730.32814432989687</v>
          </cell>
          <cell r="J101">
            <v>855</v>
          </cell>
          <cell r="K101">
            <v>1291</v>
          </cell>
        </row>
        <row r="102">
          <cell r="D102" t="str">
            <v>2005outubroUnidade São Paulo Sul</v>
          </cell>
          <cell r="E102"/>
          <cell r="F102"/>
          <cell r="G102"/>
          <cell r="H102"/>
          <cell r="I102">
            <v>586</v>
          </cell>
          <cell r="J102">
            <v>1366</v>
          </cell>
          <cell r="K102">
            <v>1103</v>
          </cell>
        </row>
        <row r="103">
          <cell r="D103" t="str">
            <v>2005outubroUnidade Anhembi</v>
          </cell>
          <cell r="E103"/>
          <cell r="F103"/>
          <cell r="G103"/>
          <cell r="H103"/>
          <cell r="I103">
            <v>516.66364392050173</v>
          </cell>
          <cell r="J103">
            <v>950</v>
          </cell>
          <cell r="K103">
            <v>1314</v>
          </cell>
        </row>
        <row r="104">
          <cell r="D104" t="str">
            <v>2005outubroUnidade Centro</v>
          </cell>
          <cell r="E104"/>
          <cell r="F104"/>
          <cell r="G104"/>
          <cell r="H104"/>
          <cell r="I104">
            <v>1051</v>
          </cell>
          <cell r="J104">
            <v>849</v>
          </cell>
          <cell r="K104">
            <v>1626</v>
          </cell>
        </row>
        <row r="105">
          <cell r="D105" t="str">
            <v>2005outubroUnidade Leste</v>
          </cell>
          <cell r="E105"/>
          <cell r="F105"/>
          <cell r="G105"/>
          <cell r="H105"/>
          <cell r="I105">
            <v>549.95960627727732</v>
          </cell>
          <cell r="J105">
            <v>2038</v>
          </cell>
          <cell r="K105">
            <v>1200</v>
          </cell>
        </row>
        <row r="106">
          <cell r="D106" t="str">
            <v>2005outubroUnidade Grande ABC</v>
          </cell>
          <cell r="E106"/>
          <cell r="F106"/>
          <cell r="G106"/>
          <cell r="H106"/>
          <cell r="I106">
            <v>631.03459013634074</v>
          </cell>
          <cell r="J106">
            <v>1068</v>
          </cell>
          <cell r="K106">
            <v>1260</v>
          </cell>
        </row>
        <row r="107">
          <cell r="D107" t="str">
            <v>2005outubroCAPITAL</v>
          </cell>
          <cell r="E107"/>
          <cell r="F107"/>
          <cell r="G107"/>
          <cell r="H107"/>
        </row>
        <row r="108">
          <cell r="D108" t="str">
            <v>2005outubroOESTE</v>
          </cell>
          <cell r="E108"/>
          <cell r="F108"/>
          <cell r="G108"/>
          <cell r="H108"/>
        </row>
        <row r="109">
          <cell r="D109" t="str">
            <v>2005outubroABC</v>
          </cell>
          <cell r="E109"/>
          <cell r="F109"/>
          <cell r="G109"/>
          <cell r="H109"/>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cell r="F111"/>
          <cell r="G111"/>
          <cell r="H111"/>
          <cell r="I111">
            <v>636</v>
          </cell>
          <cell r="J111">
            <v>7231</v>
          </cell>
          <cell r="K111">
            <v>1215</v>
          </cell>
        </row>
        <row r="112">
          <cell r="D112" t="str">
            <v>2005novembroUnidade Oeste</v>
          </cell>
          <cell r="E112"/>
          <cell r="F112"/>
          <cell r="G112"/>
          <cell r="H112"/>
          <cell r="I112">
            <v>743.82671239401736</v>
          </cell>
          <cell r="J112">
            <v>853</v>
          </cell>
          <cell r="K112">
            <v>1295</v>
          </cell>
        </row>
        <row r="113">
          <cell r="D113" t="str">
            <v>2005novembroUnidade São Paulo Sul</v>
          </cell>
          <cell r="E113"/>
          <cell r="F113"/>
          <cell r="G113"/>
          <cell r="H113"/>
          <cell r="I113">
            <v>591.38001536370621</v>
          </cell>
          <cell r="J113">
            <v>1333</v>
          </cell>
          <cell r="K113">
            <v>1133</v>
          </cell>
        </row>
        <row r="114">
          <cell r="D114" t="str">
            <v>2005novembroUnidade Anhembi</v>
          </cell>
          <cell r="E114"/>
          <cell r="F114"/>
          <cell r="G114"/>
          <cell r="H114"/>
          <cell r="I114">
            <v>559.90277261577342</v>
          </cell>
          <cell r="J114">
            <v>898</v>
          </cell>
          <cell r="K114">
            <v>1335</v>
          </cell>
        </row>
        <row r="115">
          <cell r="D115" t="str">
            <v>2005novembroUnidade Centro</v>
          </cell>
          <cell r="E115"/>
          <cell r="F115"/>
          <cell r="G115"/>
          <cell r="H115"/>
          <cell r="I115">
            <v>1101</v>
          </cell>
          <cell r="J115">
            <v>850</v>
          </cell>
          <cell r="K115">
            <v>1623</v>
          </cell>
        </row>
        <row r="116">
          <cell r="D116" t="str">
            <v>2005novembroUnidade Leste</v>
          </cell>
          <cell r="E116"/>
          <cell r="F116"/>
          <cell r="G116"/>
          <cell r="H116"/>
          <cell r="I116">
            <v>568.82406801831257</v>
          </cell>
          <cell r="J116">
            <v>1968</v>
          </cell>
          <cell r="K116">
            <v>1230</v>
          </cell>
        </row>
        <row r="117">
          <cell r="D117" t="str">
            <v>2005novembroUnidade Grande ABC</v>
          </cell>
          <cell r="E117"/>
          <cell r="F117"/>
          <cell r="G117"/>
          <cell r="H117"/>
          <cell r="I117">
            <v>645.99804443053813</v>
          </cell>
          <cell r="J117">
            <v>1026</v>
          </cell>
          <cell r="K117">
            <v>1323</v>
          </cell>
        </row>
        <row r="118">
          <cell r="D118" t="str">
            <v>2005novembroCAPITAL</v>
          </cell>
          <cell r="E118"/>
          <cell r="F118"/>
          <cell r="G118"/>
          <cell r="H118"/>
        </row>
        <row r="119">
          <cell r="D119" t="str">
            <v>2005novembroOESTE</v>
          </cell>
          <cell r="E119"/>
          <cell r="F119"/>
          <cell r="G119"/>
          <cell r="H119"/>
        </row>
        <row r="120">
          <cell r="D120" t="str">
            <v>2005novembroABC</v>
          </cell>
          <cell r="E120"/>
          <cell r="F120"/>
          <cell r="G120"/>
          <cell r="H120"/>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cell r="F122"/>
          <cell r="G122"/>
          <cell r="H122"/>
          <cell r="I122">
            <v>658</v>
          </cell>
          <cell r="J122">
            <v>6980</v>
          </cell>
          <cell r="K122">
            <v>1236</v>
          </cell>
        </row>
        <row r="123">
          <cell r="D123" t="str">
            <v>2005dezembroUnidade Oeste</v>
          </cell>
          <cell r="E123"/>
          <cell r="F123"/>
          <cell r="G123"/>
          <cell r="H123"/>
          <cell r="I123">
            <v>751.20545774647883</v>
          </cell>
          <cell r="J123">
            <v>850</v>
          </cell>
          <cell r="K123">
            <v>1300</v>
          </cell>
        </row>
        <row r="124">
          <cell r="D124" t="str">
            <v>2005dezembroUnidade São Paulo Sul</v>
          </cell>
          <cell r="E124"/>
          <cell r="F124"/>
          <cell r="G124"/>
          <cell r="H124"/>
          <cell r="I124">
            <v>612.83947501261991</v>
          </cell>
          <cell r="J124">
            <v>1300</v>
          </cell>
          <cell r="K124">
            <v>1165</v>
          </cell>
        </row>
        <row r="125">
          <cell r="D125" t="str">
            <v>2005dezembroUnidade Anhembi</v>
          </cell>
          <cell r="E125"/>
          <cell r="F125"/>
          <cell r="G125"/>
          <cell r="H125"/>
          <cell r="I125">
            <v>599.89541578602143</v>
          </cell>
          <cell r="J125">
            <v>850</v>
          </cell>
          <cell r="K125">
            <v>1356</v>
          </cell>
        </row>
        <row r="126">
          <cell r="D126" t="str">
            <v>2005dezembroUnidade Centro</v>
          </cell>
          <cell r="E126"/>
          <cell r="F126"/>
          <cell r="G126"/>
          <cell r="H126"/>
          <cell r="I126">
            <v>1146</v>
          </cell>
          <cell r="J126">
            <v>850</v>
          </cell>
          <cell r="K126">
            <v>1619</v>
          </cell>
        </row>
        <row r="127">
          <cell r="D127" t="str">
            <v>2005dezembroUnidade Leste</v>
          </cell>
          <cell r="E127"/>
          <cell r="F127"/>
          <cell r="G127"/>
          <cell r="H127"/>
          <cell r="I127">
            <v>583.15491054980146</v>
          </cell>
          <cell r="J127">
            <v>1900</v>
          </cell>
          <cell r="K127">
            <v>1260</v>
          </cell>
        </row>
        <row r="128">
          <cell r="D128" t="str">
            <v>2005dezembroUnidade Grande ABC</v>
          </cell>
          <cell r="E128"/>
          <cell r="F128"/>
          <cell r="G128"/>
          <cell r="H128"/>
          <cell r="I128">
            <v>659.9827308649202</v>
          </cell>
          <cell r="J128">
            <v>986</v>
          </cell>
          <cell r="K128">
            <v>1389</v>
          </cell>
        </row>
        <row r="129">
          <cell r="D129" t="str">
            <v>2005dezembroCAPITAL</v>
          </cell>
          <cell r="E129"/>
          <cell r="F129"/>
          <cell r="G129"/>
          <cell r="H129"/>
        </row>
        <row r="130">
          <cell r="D130" t="str">
            <v>2005dezembroOESTE</v>
          </cell>
          <cell r="E130"/>
          <cell r="F130"/>
          <cell r="G130"/>
          <cell r="H130"/>
        </row>
        <row r="131">
          <cell r="D131" t="str">
            <v>2005dezembroABC</v>
          </cell>
          <cell r="E131"/>
          <cell r="F131"/>
          <cell r="G131"/>
          <cell r="H131"/>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cell r="F133"/>
          <cell r="G133"/>
          <cell r="H133"/>
          <cell r="I133">
            <v>680</v>
          </cell>
          <cell r="J133">
            <v>6737</v>
          </cell>
          <cell r="K133">
            <v>1257</v>
          </cell>
        </row>
      </sheetData>
      <sheetData sheetId="3" refreshError="1"/>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P3498"/>
      <sheetName val="Energia_Comprada_DRA"/>
      <sheetName val="CVA_Projetada12meses"/>
      <sheetName val="Cond. CPFL-CPCH"/>
      <sheetName val="1214161004-pira"/>
      <sheetName val="Links"/>
      <sheetName val="Lead"/>
      <sheetName val="P3498.XLS"/>
    </sheetNames>
    <definedNames>
      <definedName name="ExecutarWord4"/>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
      <sheetName val="Configuração"/>
      <sheetName val="Hardware"/>
      <sheetName val="Software"/>
      <sheetName val="Services"/>
      <sheetName val="Spares - Materials"/>
      <sheetName val="Fixed Asset"/>
      <sheetName val="PriceList"/>
      <sheetName val="Draft"/>
      <sheetName val="Draft (2)"/>
      <sheetName val="Draft (3)"/>
      <sheetName val="Rental"/>
      <sheetName val="P&amp;L by Year"/>
      <sheetName val="P&amp;L by Product"/>
      <sheetName val="Services - P&amp;L Monthly"/>
      <sheetName val="CashFlow"/>
      <sheetName val="Financials"/>
      <sheetName val="ID FILES"/>
      <sheetName val="Dados Cadastrais"/>
      <sheetName val="Preço Eqptos &amp; Frete"/>
      <sheetName val="Preço Serviços"/>
      <sheetName val="Preço Spares - Materials"/>
      <sheetName val="Qtdes Eqptos"/>
      <sheetName val="Qtdes serviços"/>
      <sheetName val="Qtdes Spares - Materials"/>
      <sheetName val="Ativo Fixo"/>
      <sheetName val="Leasing &amp; Alguel"/>
      <sheetName val="BACK-UP"/>
      <sheetName val="TEC"/>
      <sheetName val="QUADRO SINÓTICO"/>
      <sheetName val="Centro Custos Infra"/>
      <sheetName val="Cargos"/>
      <sheetName val="Categorias"/>
      <sheetName val="CPM - YTD 2004"/>
      <sheetName val="CPM - OP 2004"/>
      <sheetName val="GTM´s Info"/>
      <sheetName val="Approval Matrix"/>
      <sheetName val="INDIRETOS X PRODUTO"/>
      <sheetName val="Rental Output"/>
      <sheetName val="Ind IN98"/>
      <sheetName val="Ind IN98 (Spares)"/>
      <sheetName val="TLPR02"/>
      <sheetName val="Dados (peso)"/>
      <sheetName val="Prop-G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4">
          <cell r="C4" t="str">
            <v>Analista de Suporte Técnico Jr</v>
          </cell>
        </row>
        <row r="5">
          <cell r="C5" t="str">
            <v>Analista de Suporte Técnico Pl</v>
          </cell>
        </row>
        <row r="6">
          <cell r="C6" t="str">
            <v>Analista de Suporte Técnico Sr</v>
          </cell>
        </row>
        <row r="7">
          <cell r="C7" t="str">
            <v>Analista de Suporte Técnico Mr</v>
          </cell>
        </row>
        <row r="8">
          <cell r="C8" t="str">
            <v>Supervisor Suporte Técnico Jr</v>
          </cell>
        </row>
        <row r="9">
          <cell r="C9" t="str">
            <v>Supervisor Suporte Técnico Pl</v>
          </cell>
        </row>
        <row r="10">
          <cell r="C10" t="str">
            <v>Supervisor Suporte Técnico Sr</v>
          </cell>
        </row>
        <row r="11">
          <cell r="C11" t="str">
            <v>Técnico Eletrônico Jr</v>
          </cell>
        </row>
        <row r="12">
          <cell r="C12" t="str">
            <v>Técnico Eletrônico Pl</v>
          </cell>
        </row>
        <row r="13">
          <cell r="C13" t="str">
            <v>Técnico Eletrônico Sr</v>
          </cell>
        </row>
        <row r="14">
          <cell r="C14" t="str">
            <v>Técnico de Suporte a Microinformática Jr</v>
          </cell>
        </row>
        <row r="15">
          <cell r="C15" t="str">
            <v>Técnico de Suporte a Microinformática Pl</v>
          </cell>
        </row>
        <row r="16">
          <cell r="C16" t="str">
            <v>Técnico de Suporte a Microinformática Sr</v>
          </cell>
        </row>
        <row r="17">
          <cell r="C17" t="str">
            <v>Operador de Computadores Jr</v>
          </cell>
        </row>
        <row r="18">
          <cell r="C18" t="str">
            <v>Operador de Computadores Pl</v>
          </cell>
        </row>
        <row r="19">
          <cell r="C19" t="str">
            <v>Operador de Computadores Sr</v>
          </cell>
        </row>
        <row r="20">
          <cell r="C20" t="str">
            <v>Documentador Jr</v>
          </cell>
        </row>
        <row r="21">
          <cell r="C21" t="str">
            <v>Documentador Pl</v>
          </cell>
        </row>
        <row r="22">
          <cell r="C22" t="str">
            <v>Documentador Sr</v>
          </cell>
        </row>
        <row r="23">
          <cell r="C23" t="str">
            <v>Instrutor Jr</v>
          </cell>
        </row>
        <row r="24">
          <cell r="C24" t="str">
            <v>Instrutor Pl</v>
          </cell>
        </row>
        <row r="25">
          <cell r="C25" t="str">
            <v>Instrutor Sr</v>
          </cell>
        </row>
        <row r="26">
          <cell r="C26" t="str">
            <v>Administrador de Bco de Dados Tr</v>
          </cell>
        </row>
        <row r="27">
          <cell r="C27" t="str">
            <v>Administrador de Bco de Dados Jr</v>
          </cell>
        </row>
        <row r="28">
          <cell r="C28" t="str">
            <v>Administrador de Bco de Dados Pl</v>
          </cell>
        </row>
        <row r="29">
          <cell r="C29" t="str">
            <v>Administrador de Bco de Dados Sr</v>
          </cell>
        </row>
        <row r="30">
          <cell r="C30" t="str">
            <v>Administrador de Bco de Dados Mr</v>
          </cell>
        </row>
        <row r="31">
          <cell r="C31" t="str">
            <v>Administrador de Redes Jr</v>
          </cell>
        </row>
        <row r="32">
          <cell r="C32" t="str">
            <v>Administrador de Redes Pl</v>
          </cell>
        </row>
        <row r="33">
          <cell r="C33" t="str">
            <v>Administrador de Redes Sr</v>
          </cell>
        </row>
        <row r="34">
          <cell r="C34" t="str">
            <v>Gerente de Projeto Jr</v>
          </cell>
        </row>
        <row r="35">
          <cell r="C35" t="str">
            <v>Gerente de Projeto Pl</v>
          </cell>
        </row>
        <row r="36">
          <cell r="C36" t="str">
            <v>Gerente de Projeto Sr</v>
          </cell>
        </row>
        <row r="39">
          <cell r="C39" t="str">
            <v>Analista de Suporte Técnico Tr</v>
          </cell>
        </row>
        <row r="40">
          <cell r="C40" t="str">
            <v>Analista de Suporte Técnico Jr</v>
          </cell>
        </row>
        <row r="41">
          <cell r="C41" t="str">
            <v>Analista de Suporte Técnico Pl</v>
          </cell>
        </row>
        <row r="42">
          <cell r="C42" t="str">
            <v>Analista de Suporte Técnico Sr</v>
          </cell>
        </row>
        <row r="43">
          <cell r="C43" t="str">
            <v>Supervisor Suporte Técnico Jr</v>
          </cell>
        </row>
        <row r="44">
          <cell r="C44" t="str">
            <v>Supervisor Suporte Técnico Pl</v>
          </cell>
        </row>
        <row r="45">
          <cell r="C45" t="str">
            <v>Supervisor Suporte Técnico Sr</v>
          </cell>
        </row>
        <row r="46">
          <cell r="C46" t="str">
            <v>Técnico Eletrônico Jr</v>
          </cell>
        </row>
        <row r="47">
          <cell r="C47" t="str">
            <v>Técnico Eletrônico Pl</v>
          </cell>
        </row>
        <row r="48">
          <cell r="C48" t="str">
            <v>Técnico Eletrônico Sr</v>
          </cell>
        </row>
        <row r="49">
          <cell r="C49" t="str">
            <v>Técnico de Suporte a Microinformática Jr</v>
          </cell>
        </row>
        <row r="50">
          <cell r="C50" t="str">
            <v>Técnico de Suporte a Microinformática Pl</v>
          </cell>
        </row>
        <row r="51">
          <cell r="C51" t="str">
            <v>Técnico de Suporte a Microinformática Sr</v>
          </cell>
        </row>
        <row r="52">
          <cell r="C52" t="str">
            <v>Operador de Computadores Jr</v>
          </cell>
        </row>
        <row r="53">
          <cell r="C53" t="str">
            <v>Operador de Computadores Pl</v>
          </cell>
        </row>
        <row r="54">
          <cell r="C54" t="str">
            <v>Operador de Computadores Sr</v>
          </cell>
        </row>
        <row r="55">
          <cell r="C55" t="str">
            <v>Documentador Jr</v>
          </cell>
        </row>
        <row r="56">
          <cell r="C56" t="str">
            <v>Documentador Pl</v>
          </cell>
        </row>
        <row r="57">
          <cell r="C57" t="str">
            <v>Documentador Sr</v>
          </cell>
        </row>
        <row r="58">
          <cell r="C58" t="str">
            <v>Instrutor Jr</v>
          </cell>
        </row>
        <row r="59">
          <cell r="C59" t="str">
            <v>Instrutor Pl</v>
          </cell>
        </row>
        <row r="60">
          <cell r="C60" t="str">
            <v>Instrutor Sr</v>
          </cell>
        </row>
        <row r="61">
          <cell r="C61" t="str">
            <v>Administrador de Bco de Dados Tr</v>
          </cell>
        </row>
        <row r="62">
          <cell r="C62" t="str">
            <v>Administrador de Bco de Dados Jr</v>
          </cell>
        </row>
        <row r="63">
          <cell r="C63" t="str">
            <v>Administrador de Bco de Dados Pl</v>
          </cell>
        </row>
        <row r="64">
          <cell r="C64" t="str">
            <v>Administrador de Bco de Dados Sr</v>
          </cell>
        </row>
        <row r="65">
          <cell r="C65" t="str">
            <v>Administrador de Redes Jr</v>
          </cell>
        </row>
        <row r="66">
          <cell r="C66" t="str">
            <v>Administrador de Redes Pl</v>
          </cell>
        </row>
        <row r="67">
          <cell r="C67" t="str">
            <v>Administrador de Redes Sr</v>
          </cell>
        </row>
        <row r="68">
          <cell r="C68" t="str">
            <v>CCIE</v>
          </cell>
        </row>
        <row r="69">
          <cell r="C69" t="str">
            <v>Gerente de Projetos</v>
          </cell>
        </row>
        <row r="70">
          <cell r="C70" t="str">
            <v>ASM</v>
          </cell>
        </row>
        <row r="74">
          <cell r="C74" t="str">
            <v>Gerente Projetos</v>
          </cell>
        </row>
        <row r="75">
          <cell r="C75" t="str">
            <v>Coordenador Técnico</v>
          </cell>
        </row>
        <row r="76">
          <cell r="C76" t="str">
            <v>Consultor de BI</v>
          </cell>
        </row>
        <row r="77">
          <cell r="C77" t="str">
            <v>Consutor de Processos</v>
          </cell>
        </row>
        <row r="78">
          <cell r="C78" t="str">
            <v>Consultor de Negócios</v>
          </cell>
        </row>
        <row r="79">
          <cell r="C79" t="str">
            <v>Consultor de Tecnologia(capacity planning)</v>
          </cell>
        </row>
        <row r="80">
          <cell r="C80" t="str">
            <v>Analista de Sistemas Pleno</v>
          </cell>
        </row>
        <row r="81">
          <cell r="C81" t="str">
            <v>Analista de Sistemas Senior</v>
          </cell>
        </row>
        <row r="82">
          <cell r="C82" t="str">
            <v>Documentador</v>
          </cell>
        </row>
        <row r="85">
          <cell r="C85" t="str">
            <v>Gerente Projetos</v>
          </cell>
        </row>
        <row r="86">
          <cell r="C86" t="str">
            <v>Coordenador Técnico</v>
          </cell>
        </row>
        <row r="87">
          <cell r="C87" t="str">
            <v>Consultor de Tecnologia CC</v>
          </cell>
        </row>
        <row r="88">
          <cell r="C88" t="str">
            <v>Analista Produto CC Pleno</v>
          </cell>
        </row>
        <row r="89">
          <cell r="C89" t="str">
            <v>Analista Produto CC Senior</v>
          </cell>
        </row>
        <row r="90">
          <cell r="C90" t="str">
            <v>Consultor de Integração/CTI</v>
          </cell>
        </row>
        <row r="91">
          <cell r="C91" t="str">
            <v>Analista Tráfego CC Pleno</v>
          </cell>
        </row>
        <row r="92">
          <cell r="C92" t="str">
            <v>Analista Tráfego CC Senior</v>
          </cell>
        </row>
        <row r="93">
          <cell r="C93" t="str">
            <v>Analista Processos CC/Treinan.Pleno</v>
          </cell>
        </row>
        <row r="94">
          <cell r="C94" t="str">
            <v>Analista Processos CC/Treinan. Senior</v>
          </cell>
        </row>
        <row r="95">
          <cell r="C95" t="str">
            <v>Documentador</v>
          </cell>
        </row>
        <row r="98">
          <cell r="C98" t="str">
            <v>Gerente de Projetos</v>
          </cell>
        </row>
        <row r="99">
          <cell r="C99" t="str">
            <v>Coordenador Técnico</v>
          </cell>
        </row>
        <row r="100">
          <cell r="C100" t="str">
            <v>Consultor de Negócios</v>
          </cell>
        </row>
        <row r="101">
          <cell r="C101" t="str">
            <v>Consutor de Processos</v>
          </cell>
        </row>
        <row r="102">
          <cell r="C102" t="str">
            <v>Consultor de Tecnologia(capacity planning)</v>
          </cell>
        </row>
        <row r="103">
          <cell r="C103" t="str">
            <v>Analista de Sistemas Filenet Senior</v>
          </cell>
        </row>
        <row r="104">
          <cell r="C104" t="str">
            <v>Analista de Sistemas Filenet Pleno</v>
          </cell>
        </row>
        <row r="105">
          <cell r="C105" t="str">
            <v>Analista Programador Filenet Senior</v>
          </cell>
        </row>
        <row r="106">
          <cell r="C106" t="str">
            <v>Analista Programador Filenet Pleno</v>
          </cell>
        </row>
        <row r="107">
          <cell r="C107" t="str">
            <v>WEB Designer Senior</v>
          </cell>
        </row>
        <row r="108">
          <cell r="C108" t="str">
            <v xml:space="preserve">WEB Designer Pleno </v>
          </cell>
        </row>
        <row r="109">
          <cell r="C109" t="str">
            <v>WEB Designer Junior</v>
          </cell>
        </row>
        <row r="110">
          <cell r="C110" t="str">
            <v>Programador WEB Senior</v>
          </cell>
        </row>
        <row r="111">
          <cell r="C111" t="str">
            <v>Programador WEB Pleno</v>
          </cell>
        </row>
        <row r="112">
          <cell r="C112" t="str">
            <v>Programador WEB Junior</v>
          </cell>
        </row>
        <row r="113">
          <cell r="C113" t="str">
            <v>Documentador</v>
          </cell>
        </row>
        <row r="116">
          <cell r="C116" t="str">
            <v>Gerente Projetos</v>
          </cell>
        </row>
        <row r="117">
          <cell r="C117" t="str">
            <v>Coordenador Técnico</v>
          </cell>
        </row>
        <row r="118">
          <cell r="C118" t="str">
            <v>Consultor de Tecnologia CC</v>
          </cell>
        </row>
        <row r="119">
          <cell r="C119" t="str">
            <v>Consultor Funcional Siebel Junior</v>
          </cell>
        </row>
        <row r="120">
          <cell r="C120" t="str">
            <v>Consultor Funcional Siebel Pleno</v>
          </cell>
        </row>
        <row r="121">
          <cell r="C121" t="str">
            <v>Consultor Funcional Siebel Senior</v>
          </cell>
        </row>
        <row r="122">
          <cell r="C122" t="str">
            <v>Consultor Funcional PeopleSoft Junior</v>
          </cell>
        </row>
        <row r="123">
          <cell r="C123" t="str">
            <v>Consultor Funcional PeopleSoft Pleno</v>
          </cell>
        </row>
        <row r="124">
          <cell r="C124" t="str">
            <v>Consultor Funcional PeopleSoft Senior</v>
          </cell>
        </row>
        <row r="125">
          <cell r="C125" t="str">
            <v>Consultor de Integração/CTI</v>
          </cell>
        </row>
        <row r="126">
          <cell r="C126" t="str">
            <v>Configurador Siebel Junior</v>
          </cell>
        </row>
        <row r="127">
          <cell r="C127" t="str">
            <v>Configurador Siebel Pleno</v>
          </cell>
        </row>
        <row r="128">
          <cell r="C128" t="str">
            <v>Configurador Siebel Senior</v>
          </cell>
        </row>
        <row r="129">
          <cell r="C129" t="str">
            <v>Configurador PeopleSoft Junior</v>
          </cell>
        </row>
        <row r="130">
          <cell r="C130" t="str">
            <v>Configurador PeopleSoft Pleno</v>
          </cell>
        </row>
        <row r="131">
          <cell r="C131" t="str">
            <v>Configurador PeopleSoft Senior</v>
          </cell>
        </row>
        <row r="132">
          <cell r="C132" t="str">
            <v>Configurador Portrait</v>
          </cell>
        </row>
        <row r="133">
          <cell r="C133" t="str">
            <v>Configurador Edge</v>
          </cell>
        </row>
        <row r="134">
          <cell r="C134" t="str">
            <v>Documentador</v>
          </cell>
        </row>
        <row r="137">
          <cell r="C137" t="str">
            <v>Mainframe - Gerente de Projeto</v>
          </cell>
        </row>
        <row r="138">
          <cell r="C138" t="str">
            <v>Mainframe - Líder Técnico</v>
          </cell>
        </row>
        <row r="139">
          <cell r="C139" t="str">
            <v>Mainframe - Analista de Sistemas SR</v>
          </cell>
        </row>
        <row r="140">
          <cell r="C140" t="str">
            <v>Mainframe - Analista de Sistemas PL</v>
          </cell>
        </row>
        <row r="141">
          <cell r="C141" t="str">
            <v>Mainframe - Analista de Sistemas Jr</v>
          </cell>
        </row>
        <row r="142">
          <cell r="C142" t="str">
            <v>Mainframe - Analista Programador Sr</v>
          </cell>
        </row>
        <row r="143">
          <cell r="C143" t="str">
            <v>Mainframe - Analista Programador PL</v>
          </cell>
        </row>
        <row r="144">
          <cell r="C144" t="str">
            <v>Mainframe - Analista Programador Jr</v>
          </cell>
        </row>
        <row r="145">
          <cell r="C145" t="str">
            <v>Mainframe - Programador SR</v>
          </cell>
        </row>
        <row r="146">
          <cell r="C146" t="str">
            <v>Mainframe - Programador Pl</v>
          </cell>
        </row>
        <row r="147">
          <cell r="C147" t="str">
            <v>Mainframe - Documentador</v>
          </cell>
        </row>
        <row r="148">
          <cell r="C148" t="str">
            <v>Client/Server - Gerente de Projeto</v>
          </cell>
        </row>
        <row r="149">
          <cell r="C149" t="str">
            <v>Client/Server - Líder Técnico</v>
          </cell>
        </row>
        <row r="150">
          <cell r="C150" t="str">
            <v>Client/Server - Analista de Sistemas SR</v>
          </cell>
        </row>
        <row r="151">
          <cell r="C151" t="str">
            <v>Client/Server - Analista de Sistemas PL</v>
          </cell>
        </row>
        <row r="152">
          <cell r="C152" t="str">
            <v>Client/Server - Analista de Sistemas Jr</v>
          </cell>
        </row>
        <row r="153">
          <cell r="C153" t="str">
            <v>Client/Server - Analista Programador Sr</v>
          </cell>
        </row>
        <row r="154">
          <cell r="C154" t="str">
            <v>Client/Server - Analista Programador PL</v>
          </cell>
        </row>
        <row r="155">
          <cell r="C155" t="str">
            <v>Client/Server - Analista Programador Jr</v>
          </cell>
        </row>
        <row r="156">
          <cell r="C156" t="str">
            <v>Client/Server - Programador SR</v>
          </cell>
        </row>
        <row r="157">
          <cell r="C157" t="str">
            <v>Client/Server - Programador Pl</v>
          </cell>
        </row>
        <row r="158">
          <cell r="C158" t="str">
            <v>Client/Server - Documentador</v>
          </cell>
        </row>
        <row r="159">
          <cell r="C159" t="str">
            <v>Web - Gerente de Projeto</v>
          </cell>
        </row>
        <row r="160">
          <cell r="C160" t="str">
            <v>Web - Líder Técnico</v>
          </cell>
        </row>
        <row r="161">
          <cell r="C161" t="str">
            <v>Web - Analista de Sistemas Sr</v>
          </cell>
        </row>
        <row r="162">
          <cell r="C162" t="str">
            <v>Web - Analista de Sistemas PL</v>
          </cell>
        </row>
        <row r="163">
          <cell r="C163" t="str">
            <v>Web - Analista de Sistemas Jr</v>
          </cell>
        </row>
        <row r="164">
          <cell r="C164" t="str">
            <v>Web - Analista Programador Sr</v>
          </cell>
        </row>
        <row r="165">
          <cell r="C165" t="str">
            <v>Web - Analista Programador PL</v>
          </cell>
        </row>
        <row r="166">
          <cell r="C166" t="str">
            <v>Web - Analista Programador Jr</v>
          </cell>
        </row>
        <row r="167">
          <cell r="C167" t="str">
            <v>Web - Designer(Anal. Sistemas)</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cum"/>
      <sheetName val="dez-12"/>
    </sheetNames>
    <definedNames>
      <definedName name="ExecutarWord"/>
      <definedName name="F_BALANCE"/>
      <definedName name="f_free_cash_flow"/>
      <definedName name="F_INCOME"/>
      <definedName name="f_ratios"/>
      <definedName name="f_valuation"/>
      <definedName name="LIVRE"/>
    </definedNames>
    <sheetDataSet>
      <sheetData sheetId="0"/>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ECO1"/>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ECO1"/>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RT"/>
      <sheetName val="MERCADO"/>
      <sheetName val="OUTRAS RECEITAS"/>
      <sheetName val="ENGARGOS"/>
      <sheetName val="CONTRATOS ENERGIA"/>
      <sheetName val="BALANÇO"/>
      <sheetName val="ER"/>
      <sheetName val="Base de Remuneração"/>
      <sheetName val="FINANCEIROS"/>
      <sheetName val="Xe"/>
      <sheetName val="TAP-IGPM_IPCA"/>
      <sheetName val="Plan2"/>
      <sheetName val="TAP-HISTORICO"/>
      <sheetName val="TAP-BAIXA RENDA"/>
      <sheetName val="TAP-NOMES_EMPRESAS"/>
      <sheetName val="TAP-PROJEÇÃO CUSD"/>
      <sheetName val="TAP-VALOR DE REPASSE"/>
      <sheetName val="GRÁFICOS"/>
      <sheetName val="Relatório Tarifas"/>
      <sheetName val="Abertura Financeiros"/>
      <sheetName val="Abertura CV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Orçamento"/>
      <sheetName val="Administração"/>
      <sheetName val="RB"/>
      <sheetName val="DIT"/>
      <sheetName val="Total"/>
      <sheetName val="Grupo"/>
      <sheetName val="Grupo RB"/>
      <sheetName val="Grupo DIT"/>
      <sheetName val="Grupo Total"/>
      <sheetName val="Centro de Custo"/>
      <sheetName val="Orçamento - Caixa"/>
      <sheetName val="Comparativo"/>
      <sheetName val="Comparativo_10_08"/>
      <sheetName val="Dir"/>
      <sheetName val="Dir_10_08"/>
      <sheetName val="Dados"/>
      <sheetName val="Base"/>
    </sheetNames>
    <sheetDataSet>
      <sheetData sheetId="0" refreshError="1"/>
      <sheetData sheetId="1" refreshError="1">
        <row r="12">
          <cell r="A12" t="str">
            <v>7100000000  AI - Departamento de Tecnologia de Informação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EMES"/>
      <sheetName val="Instruções"/>
      <sheetName val="CEEMES (2)"/>
      <sheetName val="Botão 6"/>
    </sheetNames>
    <sheetDataSet>
      <sheetData sheetId="0" refreshError="1">
        <row r="10">
          <cell r="BF10" t="str">
            <v>ANOS</v>
          </cell>
          <cell r="BG10" t="str">
            <v>MES</v>
          </cell>
          <cell r="BH10" t="str">
            <v>RESIDENCIAL</v>
          </cell>
          <cell r="BI10" t="str">
            <v xml:space="preserve">COMERCIAL </v>
          </cell>
          <cell r="BJ10" t="str">
            <v>INDUSTRIAL</v>
          </cell>
          <cell r="BK10" t="str">
            <v>RURAL</v>
          </cell>
          <cell r="BL10" t="str">
            <v>ILUMINAÇÃO P</v>
          </cell>
          <cell r="BM10" t="str">
            <v>PODERES P.</v>
          </cell>
          <cell r="BN10" t="str">
            <v>SERVIÇOS P.</v>
          </cell>
          <cell r="BO10" t="str">
            <v>PRÓPRIO</v>
          </cell>
          <cell r="BP10" t="str">
            <v>C. TOTAL</v>
          </cell>
          <cell r="BQ10" t="str">
            <v xml:space="preserve">SUPRIMENTO </v>
          </cell>
          <cell r="BR10" t="str">
            <v>PERDAS</v>
          </cell>
          <cell r="BS10" t="str">
            <v>NCR</v>
          </cell>
          <cell r="BT10" t="str">
            <v>CARGA P.</v>
          </cell>
        </row>
        <row r="11">
          <cell r="BF11">
            <v>1990</v>
          </cell>
          <cell r="BG11">
            <v>32874</v>
          </cell>
          <cell r="BH11">
            <v>0</v>
          </cell>
          <cell r="BI11">
            <v>0</v>
          </cell>
          <cell r="BJ11">
            <v>0</v>
          </cell>
          <cell r="BK11">
            <v>0</v>
          </cell>
          <cell r="BL11">
            <v>0</v>
          </cell>
          <cell r="BM11">
            <v>0</v>
          </cell>
          <cell r="BN11">
            <v>0</v>
          </cell>
          <cell r="BO11">
            <v>0</v>
          </cell>
          <cell r="BP11">
            <v>0</v>
          </cell>
          <cell r="BS11">
            <v>0</v>
          </cell>
          <cell r="BT11">
            <v>0</v>
          </cell>
        </row>
        <row r="12">
          <cell r="BG12">
            <v>32905</v>
          </cell>
          <cell r="BH12">
            <v>0</v>
          </cell>
          <cell r="BI12">
            <v>0</v>
          </cell>
          <cell r="BJ12">
            <v>0</v>
          </cell>
          <cell r="BK12">
            <v>0</v>
          </cell>
          <cell r="BL12">
            <v>0</v>
          </cell>
          <cell r="BM12">
            <v>0</v>
          </cell>
          <cell r="BN12">
            <v>0</v>
          </cell>
          <cell r="BO12">
            <v>0</v>
          </cell>
          <cell r="BP12">
            <v>0</v>
          </cell>
          <cell r="BS12">
            <v>0</v>
          </cell>
          <cell r="BT12">
            <v>0</v>
          </cell>
        </row>
        <row r="13">
          <cell r="BG13">
            <v>32933</v>
          </cell>
          <cell r="BH13">
            <v>0</v>
          </cell>
          <cell r="BI13">
            <v>0</v>
          </cell>
          <cell r="BJ13">
            <v>0</v>
          </cell>
          <cell r="BK13">
            <v>0</v>
          </cell>
          <cell r="BL13">
            <v>0</v>
          </cell>
          <cell r="BM13">
            <v>0</v>
          </cell>
          <cell r="BN13">
            <v>0</v>
          </cell>
          <cell r="BO13">
            <v>0</v>
          </cell>
          <cell r="BP13">
            <v>0</v>
          </cell>
          <cell r="BS13">
            <v>0</v>
          </cell>
          <cell r="BT13">
            <v>0</v>
          </cell>
        </row>
        <row r="14">
          <cell r="BG14">
            <v>32964</v>
          </cell>
          <cell r="BH14">
            <v>0</v>
          </cell>
          <cell r="BI14">
            <v>0</v>
          </cell>
          <cell r="BJ14">
            <v>0</v>
          </cell>
          <cell r="BK14">
            <v>0</v>
          </cell>
          <cell r="BL14">
            <v>0</v>
          </cell>
          <cell r="BM14">
            <v>0</v>
          </cell>
          <cell r="BN14">
            <v>0</v>
          </cell>
          <cell r="BO14">
            <v>0</v>
          </cell>
          <cell r="BP14">
            <v>0</v>
          </cell>
          <cell r="BS14">
            <v>0</v>
          </cell>
          <cell r="BT14">
            <v>0</v>
          </cell>
        </row>
        <row r="15">
          <cell r="BG15">
            <v>32994</v>
          </cell>
          <cell r="BH15">
            <v>0</v>
          </cell>
          <cell r="BI15">
            <v>0</v>
          </cell>
          <cell r="BJ15">
            <v>0</v>
          </cell>
          <cell r="BK15">
            <v>0</v>
          </cell>
          <cell r="BL15">
            <v>0</v>
          </cell>
          <cell r="BM15">
            <v>0</v>
          </cell>
          <cell r="BN15">
            <v>0</v>
          </cell>
          <cell r="BO15">
            <v>0</v>
          </cell>
          <cell r="BP15">
            <v>0</v>
          </cell>
          <cell r="BS15">
            <v>0</v>
          </cell>
          <cell r="BT15">
            <v>0</v>
          </cell>
        </row>
        <row r="16">
          <cell r="BG16">
            <v>33025</v>
          </cell>
          <cell r="BH16">
            <v>0</v>
          </cell>
          <cell r="BI16">
            <v>0</v>
          </cell>
          <cell r="BJ16">
            <v>0</v>
          </cell>
          <cell r="BK16">
            <v>0</v>
          </cell>
          <cell r="BL16">
            <v>0</v>
          </cell>
          <cell r="BM16">
            <v>0</v>
          </cell>
          <cell r="BN16">
            <v>0</v>
          </cell>
          <cell r="BO16">
            <v>0</v>
          </cell>
          <cell r="BP16">
            <v>0</v>
          </cell>
          <cell r="BS16">
            <v>0</v>
          </cell>
          <cell r="BT16">
            <v>0</v>
          </cell>
        </row>
        <row r="17">
          <cell r="BG17">
            <v>33055</v>
          </cell>
          <cell r="BH17">
            <v>0</v>
          </cell>
          <cell r="BI17">
            <v>0</v>
          </cell>
          <cell r="BJ17">
            <v>0</v>
          </cell>
          <cell r="BK17">
            <v>0</v>
          </cell>
          <cell r="BL17">
            <v>0</v>
          </cell>
          <cell r="BM17">
            <v>0</v>
          </cell>
          <cell r="BN17">
            <v>0</v>
          </cell>
          <cell r="BO17">
            <v>0</v>
          </cell>
          <cell r="BP17">
            <v>0</v>
          </cell>
          <cell r="BS17">
            <v>0</v>
          </cell>
          <cell r="BT17">
            <v>0</v>
          </cell>
        </row>
        <row r="18">
          <cell r="BG18">
            <v>33086</v>
          </cell>
          <cell r="BH18">
            <v>0</v>
          </cell>
          <cell r="BI18">
            <v>0</v>
          </cell>
          <cell r="BJ18">
            <v>0</v>
          </cell>
          <cell r="BK18">
            <v>0</v>
          </cell>
          <cell r="BL18">
            <v>0</v>
          </cell>
          <cell r="BM18">
            <v>0</v>
          </cell>
          <cell r="BN18">
            <v>0</v>
          </cell>
          <cell r="BO18">
            <v>0</v>
          </cell>
          <cell r="BP18">
            <v>0</v>
          </cell>
          <cell r="BS18">
            <v>0</v>
          </cell>
          <cell r="BT18">
            <v>0</v>
          </cell>
        </row>
        <row r="19">
          <cell r="BG19">
            <v>33117</v>
          </cell>
          <cell r="BH19">
            <v>0</v>
          </cell>
          <cell r="BI19">
            <v>0</v>
          </cell>
          <cell r="BJ19">
            <v>0</v>
          </cell>
          <cell r="BK19">
            <v>0</v>
          </cell>
          <cell r="BL19">
            <v>0</v>
          </cell>
          <cell r="BM19">
            <v>0</v>
          </cell>
          <cell r="BN19">
            <v>0</v>
          </cell>
          <cell r="BO19">
            <v>0</v>
          </cell>
          <cell r="BP19">
            <v>0</v>
          </cell>
          <cell r="BS19">
            <v>0</v>
          </cell>
          <cell r="BT19">
            <v>0</v>
          </cell>
        </row>
        <row r="20">
          <cell r="BG20">
            <v>33147</v>
          </cell>
          <cell r="BH20">
            <v>0</v>
          </cell>
          <cell r="BI20">
            <v>0</v>
          </cell>
          <cell r="BJ20">
            <v>0</v>
          </cell>
          <cell r="BK20">
            <v>0</v>
          </cell>
          <cell r="BL20">
            <v>0</v>
          </cell>
          <cell r="BM20">
            <v>0</v>
          </cell>
          <cell r="BN20">
            <v>0</v>
          </cell>
          <cell r="BO20">
            <v>0</v>
          </cell>
          <cell r="BP20">
            <v>0</v>
          </cell>
          <cell r="BS20">
            <v>0</v>
          </cell>
          <cell r="BT20">
            <v>0</v>
          </cell>
        </row>
        <row r="21">
          <cell r="BG21">
            <v>33178</v>
          </cell>
          <cell r="BH21">
            <v>0</v>
          </cell>
          <cell r="BI21">
            <v>0</v>
          </cell>
          <cell r="BJ21">
            <v>0</v>
          </cell>
          <cell r="BK21">
            <v>0</v>
          </cell>
          <cell r="BL21">
            <v>0</v>
          </cell>
          <cell r="BM21">
            <v>0</v>
          </cell>
          <cell r="BN21">
            <v>0</v>
          </cell>
          <cell r="BO21">
            <v>0</v>
          </cell>
          <cell r="BP21">
            <v>0</v>
          </cell>
          <cell r="BS21">
            <v>0</v>
          </cell>
          <cell r="BT21">
            <v>0</v>
          </cell>
        </row>
        <row r="22">
          <cell r="BG22">
            <v>33208</v>
          </cell>
          <cell r="BH22">
            <v>0</v>
          </cell>
          <cell r="BI22">
            <v>0</v>
          </cell>
          <cell r="BJ22">
            <v>0</v>
          </cell>
          <cell r="BK22">
            <v>0</v>
          </cell>
          <cell r="BL22">
            <v>0</v>
          </cell>
          <cell r="BM22">
            <v>0</v>
          </cell>
          <cell r="BN22">
            <v>0</v>
          </cell>
          <cell r="BO22">
            <v>0</v>
          </cell>
          <cell r="BP22">
            <v>0</v>
          </cell>
          <cell r="BS22">
            <v>0</v>
          </cell>
          <cell r="BT22">
            <v>0</v>
          </cell>
        </row>
        <row r="23">
          <cell r="BF23">
            <v>1991</v>
          </cell>
          <cell r="BG23">
            <v>33239</v>
          </cell>
          <cell r="BH23">
            <v>0</v>
          </cell>
          <cell r="BI23">
            <v>0</v>
          </cell>
          <cell r="BJ23">
            <v>0</v>
          </cell>
          <cell r="BK23">
            <v>0</v>
          </cell>
          <cell r="BL23">
            <v>0</v>
          </cell>
          <cell r="BM23">
            <v>0</v>
          </cell>
          <cell r="BN23">
            <v>0</v>
          </cell>
          <cell r="BO23">
            <v>0</v>
          </cell>
          <cell r="BP23">
            <v>0</v>
          </cell>
          <cell r="BS23">
            <v>0</v>
          </cell>
          <cell r="BT23">
            <v>0</v>
          </cell>
        </row>
        <row r="24">
          <cell r="BG24">
            <v>33270</v>
          </cell>
          <cell r="BH24">
            <v>0</v>
          </cell>
          <cell r="BI24">
            <v>0</v>
          </cell>
          <cell r="BJ24">
            <v>0</v>
          </cell>
          <cell r="BK24">
            <v>0</v>
          </cell>
          <cell r="BL24">
            <v>0</v>
          </cell>
          <cell r="BM24">
            <v>0</v>
          </cell>
          <cell r="BN24">
            <v>0</v>
          </cell>
          <cell r="BO24">
            <v>0</v>
          </cell>
          <cell r="BP24">
            <v>0</v>
          </cell>
          <cell r="BS24">
            <v>0</v>
          </cell>
          <cell r="BT24">
            <v>0</v>
          </cell>
        </row>
        <row r="25">
          <cell r="BG25">
            <v>33298</v>
          </cell>
          <cell r="BH25">
            <v>0</v>
          </cell>
          <cell r="BI25">
            <v>0</v>
          </cell>
          <cell r="BJ25">
            <v>0</v>
          </cell>
          <cell r="BK25">
            <v>0</v>
          </cell>
          <cell r="BL25">
            <v>0</v>
          </cell>
          <cell r="BM25">
            <v>0</v>
          </cell>
          <cell r="BN25">
            <v>0</v>
          </cell>
          <cell r="BO25">
            <v>0</v>
          </cell>
          <cell r="BP25">
            <v>0</v>
          </cell>
          <cell r="BS25">
            <v>0</v>
          </cell>
          <cell r="BT25">
            <v>0</v>
          </cell>
        </row>
        <row r="26">
          <cell r="BG26">
            <v>33329</v>
          </cell>
          <cell r="BH26">
            <v>0</v>
          </cell>
          <cell r="BI26">
            <v>0</v>
          </cell>
          <cell r="BJ26">
            <v>0</v>
          </cell>
          <cell r="BK26">
            <v>0</v>
          </cell>
          <cell r="BL26">
            <v>0</v>
          </cell>
          <cell r="BM26">
            <v>0</v>
          </cell>
          <cell r="BN26">
            <v>0</v>
          </cell>
          <cell r="BO26">
            <v>0</v>
          </cell>
          <cell r="BP26">
            <v>0</v>
          </cell>
          <cell r="BS26">
            <v>0</v>
          </cell>
          <cell r="BT26">
            <v>0</v>
          </cell>
        </row>
        <row r="27">
          <cell r="BG27">
            <v>33359</v>
          </cell>
          <cell r="BH27">
            <v>0</v>
          </cell>
          <cell r="BI27">
            <v>0</v>
          </cell>
          <cell r="BJ27">
            <v>0</v>
          </cell>
          <cell r="BK27">
            <v>0</v>
          </cell>
          <cell r="BL27">
            <v>0</v>
          </cell>
          <cell r="BM27">
            <v>0</v>
          </cell>
          <cell r="BN27">
            <v>0</v>
          </cell>
          <cell r="BO27">
            <v>0</v>
          </cell>
          <cell r="BP27">
            <v>0</v>
          </cell>
          <cell r="BS27">
            <v>0</v>
          </cell>
          <cell r="BT27">
            <v>0</v>
          </cell>
        </row>
        <row r="28">
          <cell r="BG28">
            <v>33390</v>
          </cell>
          <cell r="BH28">
            <v>0</v>
          </cell>
          <cell r="BI28">
            <v>0</v>
          </cell>
          <cell r="BJ28">
            <v>0</v>
          </cell>
          <cell r="BK28">
            <v>0</v>
          </cell>
          <cell r="BL28">
            <v>0</v>
          </cell>
          <cell r="BM28">
            <v>0</v>
          </cell>
          <cell r="BN28">
            <v>0</v>
          </cell>
          <cell r="BO28">
            <v>0</v>
          </cell>
          <cell r="BP28">
            <v>0</v>
          </cell>
          <cell r="BS28">
            <v>0</v>
          </cell>
          <cell r="BT28">
            <v>0</v>
          </cell>
        </row>
        <row r="29">
          <cell r="BG29">
            <v>33420</v>
          </cell>
          <cell r="BH29">
            <v>0</v>
          </cell>
          <cell r="BI29">
            <v>0</v>
          </cell>
          <cell r="BJ29">
            <v>0</v>
          </cell>
          <cell r="BK29">
            <v>0</v>
          </cell>
          <cell r="BL29">
            <v>0</v>
          </cell>
          <cell r="BM29">
            <v>0</v>
          </cell>
          <cell r="BN29">
            <v>0</v>
          </cell>
          <cell r="BO29">
            <v>0</v>
          </cell>
          <cell r="BP29">
            <v>0</v>
          </cell>
          <cell r="BS29">
            <v>0</v>
          </cell>
          <cell r="BT29">
            <v>0</v>
          </cell>
        </row>
        <row r="30">
          <cell r="BG30">
            <v>33451</v>
          </cell>
          <cell r="BH30">
            <v>0</v>
          </cell>
          <cell r="BI30">
            <v>0</v>
          </cell>
          <cell r="BJ30">
            <v>0</v>
          </cell>
          <cell r="BK30">
            <v>0</v>
          </cell>
          <cell r="BL30">
            <v>0</v>
          </cell>
          <cell r="BM30">
            <v>0</v>
          </cell>
          <cell r="BN30">
            <v>0</v>
          </cell>
          <cell r="BO30">
            <v>0</v>
          </cell>
          <cell r="BP30">
            <v>0</v>
          </cell>
          <cell r="BS30">
            <v>0</v>
          </cell>
          <cell r="BT30">
            <v>0</v>
          </cell>
        </row>
        <row r="31">
          <cell r="BG31">
            <v>33482</v>
          </cell>
          <cell r="BH31">
            <v>0</v>
          </cell>
          <cell r="BI31">
            <v>0</v>
          </cell>
          <cell r="BJ31">
            <v>0</v>
          </cell>
          <cell r="BK31">
            <v>0</v>
          </cell>
          <cell r="BL31">
            <v>0</v>
          </cell>
          <cell r="BM31">
            <v>0</v>
          </cell>
          <cell r="BN31">
            <v>0</v>
          </cell>
          <cell r="BO31">
            <v>0</v>
          </cell>
          <cell r="BP31">
            <v>0</v>
          </cell>
          <cell r="BS31">
            <v>0</v>
          </cell>
          <cell r="BT31">
            <v>0</v>
          </cell>
        </row>
        <row r="32">
          <cell r="BG32">
            <v>33512</v>
          </cell>
          <cell r="BH32">
            <v>0</v>
          </cell>
          <cell r="BI32">
            <v>0</v>
          </cell>
          <cell r="BJ32">
            <v>0</v>
          </cell>
          <cell r="BK32">
            <v>0</v>
          </cell>
          <cell r="BL32">
            <v>0</v>
          </cell>
          <cell r="BM32">
            <v>0</v>
          </cell>
          <cell r="BN32">
            <v>0</v>
          </cell>
          <cell r="BO32">
            <v>0</v>
          </cell>
          <cell r="BP32">
            <v>0</v>
          </cell>
          <cell r="BS32">
            <v>0</v>
          </cell>
          <cell r="BT32">
            <v>0</v>
          </cell>
        </row>
        <row r="33">
          <cell r="BG33">
            <v>33543</v>
          </cell>
          <cell r="BH33">
            <v>0</v>
          </cell>
          <cell r="BI33">
            <v>0</v>
          </cell>
          <cell r="BJ33">
            <v>0</v>
          </cell>
          <cell r="BK33">
            <v>0</v>
          </cell>
          <cell r="BL33">
            <v>0</v>
          </cell>
          <cell r="BM33">
            <v>0</v>
          </cell>
          <cell r="BN33">
            <v>0</v>
          </cell>
          <cell r="BO33">
            <v>0</v>
          </cell>
          <cell r="BP33">
            <v>0</v>
          </cell>
          <cell r="BS33">
            <v>0</v>
          </cell>
          <cell r="BT33">
            <v>0</v>
          </cell>
        </row>
        <row r="34">
          <cell r="BG34">
            <v>33573</v>
          </cell>
          <cell r="BH34">
            <v>0</v>
          </cell>
          <cell r="BI34">
            <v>0</v>
          </cell>
          <cell r="BJ34">
            <v>0</v>
          </cell>
          <cell r="BK34">
            <v>0</v>
          </cell>
          <cell r="BL34">
            <v>0</v>
          </cell>
          <cell r="BM34">
            <v>0</v>
          </cell>
          <cell r="BN34">
            <v>0</v>
          </cell>
          <cell r="BO34">
            <v>0</v>
          </cell>
          <cell r="BP34">
            <v>0</v>
          </cell>
          <cell r="BS34">
            <v>0</v>
          </cell>
          <cell r="BT34">
            <v>0</v>
          </cell>
        </row>
        <row r="35">
          <cell r="BF35">
            <v>1992</v>
          </cell>
          <cell r="BG35">
            <v>33604</v>
          </cell>
          <cell r="BH35">
            <v>0</v>
          </cell>
          <cell r="BI35">
            <v>0</v>
          </cell>
          <cell r="BJ35">
            <v>0</v>
          </cell>
          <cell r="BK35">
            <v>0</v>
          </cell>
          <cell r="BL35">
            <v>0</v>
          </cell>
          <cell r="BM35">
            <v>0</v>
          </cell>
          <cell r="BN35">
            <v>0</v>
          </cell>
          <cell r="BO35">
            <v>0</v>
          </cell>
          <cell r="BP35">
            <v>0</v>
          </cell>
          <cell r="BS35">
            <v>0</v>
          </cell>
          <cell r="BT35">
            <v>0</v>
          </cell>
        </row>
        <row r="36">
          <cell r="BG36">
            <v>33635</v>
          </cell>
          <cell r="BH36">
            <v>0</v>
          </cell>
          <cell r="BI36">
            <v>0</v>
          </cell>
          <cell r="BJ36">
            <v>0</v>
          </cell>
          <cell r="BK36">
            <v>0</v>
          </cell>
          <cell r="BL36">
            <v>0</v>
          </cell>
          <cell r="BM36">
            <v>0</v>
          </cell>
          <cell r="BN36">
            <v>0</v>
          </cell>
          <cell r="BO36">
            <v>0</v>
          </cell>
          <cell r="BP36">
            <v>0</v>
          </cell>
          <cell r="BS36">
            <v>0</v>
          </cell>
          <cell r="BT36">
            <v>0</v>
          </cell>
        </row>
        <row r="37">
          <cell r="BG37">
            <v>33664</v>
          </cell>
          <cell r="BH37">
            <v>0</v>
          </cell>
          <cell r="BI37">
            <v>0</v>
          </cell>
          <cell r="BJ37">
            <v>0</v>
          </cell>
          <cell r="BK37">
            <v>0</v>
          </cell>
          <cell r="BL37">
            <v>0</v>
          </cell>
          <cell r="BM37">
            <v>0</v>
          </cell>
          <cell r="BN37">
            <v>0</v>
          </cell>
          <cell r="BO37">
            <v>0</v>
          </cell>
          <cell r="BP37">
            <v>0</v>
          </cell>
          <cell r="BS37">
            <v>0</v>
          </cell>
          <cell r="BT37">
            <v>0</v>
          </cell>
        </row>
        <row r="38">
          <cell r="BG38">
            <v>33695</v>
          </cell>
          <cell r="BH38">
            <v>0</v>
          </cell>
          <cell r="BI38">
            <v>0</v>
          </cell>
          <cell r="BJ38">
            <v>0</v>
          </cell>
          <cell r="BK38">
            <v>0</v>
          </cell>
          <cell r="BL38">
            <v>0</v>
          </cell>
          <cell r="BM38">
            <v>0</v>
          </cell>
          <cell r="BN38">
            <v>0</v>
          </cell>
          <cell r="BO38">
            <v>0</v>
          </cell>
          <cell r="BP38">
            <v>0</v>
          </cell>
          <cell r="BS38">
            <v>0</v>
          </cell>
          <cell r="BT38">
            <v>0</v>
          </cell>
        </row>
        <row r="39">
          <cell r="BG39">
            <v>33725</v>
          </cell>
          <cell r="BH39">
            <v>0</v>
          </cell>
          <cell r="BI39">
            <v>0</v>
          </cell>
          <cell r="BJ39">
            <v>0</v>
          </cell>
          <cell r="BK39">
            <v>0</v>
          </cell>
          <cell r="BL39">
            <v>0</v>
          </cell>
          <cell r="BM39">
            <v>0</v>
          </cell>
          <cell r="BN39">
            <v>0</v>
          </cell>
          <cell r="BO39">
            <v>0</v>
          </cell>
          <cell r="BP39">
            <v>0</v>
          </cell>
          <cell r="BS39">
            <v>0</v>
          </cell>
          <cell r="BT39">
            <v>0</v>
          </cell>
        </row>
        <row r="40">
          <cell r="BG40">
            <v>33756</v>
          </cell>
          <cell r="BH40">
            <v>0</v>
          </cell>
          <cell r="BI40">
            <v>0</v>
          </cell>
          <cell r="BJ40">
            <v>0</v>
          </cell>
          <cell r="BK40">
            <v>0</v>
          </cell>
          <cell r="BL40">
            <v>0</v>
          </cell>
          <cell r="BM40">
            <v>0</v>
          </cell>
          <cell r="BN40">
            <v>0</v>
          </cell>
          <cell r="BO40">
            <v>0</v>
          </cell>
          <cell r="BP40">
            <v>0</v>
          </cell>
          <cell r="BS40">
            <v>0</v>
          </cell>
          <cell r="BT40">
            <v>0</v>
          </cell>
        </row>
        <row r="41">
          <cell r="BG41">
            <v>33786</v>
          </cell>
          <cell r="BH41">
            <v>0</v>
          </cell>
          <cell r="BI41">
            <v>0</v>
          </cell>
          <cell r="BJ41">
            <v>0</v>
          </cell>
          <cell r="BK41">
            <v>0</v>
          </cell>
          <cell r="BL41">
            <v>0</v>
          </cell>
          <cell r="BM41">
            <v>0</v>
          </cell>
          <cell r="BN41">
            <v>0</v>
          </cell>
          <cell r="BO41">
            <v>0</v>
          </cell>
          <cell r="BP41">
            <v>0</v>
          </cell>
          <cell r="BS41">
            <v>0</v>
          </cell>
          <cell r="BT41">
            <v>0</v>
          </cell>
        </row>
        <row r="42">
          <cell r="BG42">
            <v>33817</v>
          </cell>
          <cell r="BH42">
            <v>0</v>
          </cell>
          <cell r="BI42">
            <v>0</v>
          </cell>
          <cell r="BJ42">
            <v>0</v>
          </cell>
          <cell r="BK42">
            <v>0</v>
          </cell>
          <cell r="BL42">
            <v>0</v>
          </cell>
          <cell r="BM42">
            <v>0</v>
          </cell>
          <cell r="BN42">
            <v>0</v>
          </cell>
          <cell r="BO42">
            <v>0</v>
          </cell>
          <cell r="BP42">
            <v>0</v>
          </cell>
          <cell r="BS42">
            <v>0</v>
          </cell>
          <cell r="BT42">
            <v>0</v>
          </cell>
        </row>
        <row r="43">
          <cell r="BG43">
            <v>33848</v>
          </cell>
          <cell r="BH43">
            <v>0</v>
          </cell>
          <cell r="BI43">
            <v>0</v>
          </cell>
          <cell r="BJ43">
            <v>0</v>
          </cell>
          <cell r="BK43">
            <v>0</v>
          </cell>
          <cell r="BL43">
            <v>0</v>
          </cell>
          <cell r="BM43">
            <v>0</v>
          </cell>
          <cell r="BN43">
            <v>0</v>
          </cell>
          <cell r="BO43">
            <v>0</v>
          </cell>
          <cell r="BP43">
            <v>0</v>
          </cell>
          <cell r="BS43">
            <v>0</v>
          </cell>
          <cell r="BT43">
            <v>0</v>
          </cell>
        </row>
        <row r="44">
          <cell r="BG44">
            <v>33878</v>
          </cell>
          <cell r="BH44">
            <v>0</v>
          </cell>
          <cell r="BI44">
            <v>0</v>
          </cell>
          <cell r="BJ44">
            <v>0</v>
          </cell>
          <cell r="BK44">
            <v>0</v>
          </cell>
          <cell r="BL44">
            <v>0</v>
          </cell>
          <cell r="BM44">
            <v>0</v>
          </cell>
          <cell r="BN44">
            <v>0</v>
          </cell>
          <cell r="BO44">
            <v>0</v>
          </cell>
          <cell r="BP44">
            <v>0</v>
          </cell>
          <cell r="BS44">
            <v>0</v>
          </cell>
          <cell r="BT44">
            <v>0</v>
          </cell>
        </row>
        <row r="45">
          <cell r="BG45">
            <v>33909</v>
          </cell>
          <cell r="BH45">
            <v>0</v>
          </cell>
          <cell r="BI45">
            <v>0</v>
          </cell>
          <cell r="BJ45">
            <v>0</v>
          </cell>
          <cell r="BK45">
            <v>0</v>
          </cell>
          <cell r="BL45">
            <v>0</v>
          </cell>
          <cell r="BM45">
            <v>0</v>
          </cell>
          <cell r="BN45">
            <v>0</v>
          </cell>
          <cell r="BO45">
            <v>0</v>
          </cell>
          <cell r="BP45">
            <v>0</v>
          </cell>
          <cell r="BS45">
            <v>0</v>
          </cell>
          <cell r="BT45">
            <v>0</v>
          </cell>
        </row>
        <row r="46">
          <cell r="BG46">
            <v>33939</v>
          </cell>
          <cell r="BH46">
            <v>0</v>
          </cell>
          <cell r="BI46">
            <v>0</v>
          </cell>
          <cell r="BJ46">
            <v>0</v>
          </cell>
          <cell r="BK46">
            <v>0</v>
          </cell>
          <cell r="BL46">
            <v>0</v>
          </cell>
          <cell r="BM46">
            <v>0</v>
          </cell>
          <cell r="BN46">
            <v>0</v>
          </cell>
          <cell r="BO46">
            <v>0</v>
          </cell>
          <cell r="BP46">
            <v>0</v>
          </cell>
          <cell r="BS46">
            <v>0</v>
          </cell>
          <cell r="BT46">
            <v>0</v>
          </cell>
        </row>
        <row r="47">
          <cell r="BF47">
            <v>1993</v>
          </cell>
          <cell r="BG47">
            <v>33970</v>
          </cell>
          <cell r="BH47">
            <v>307451</v>
          </cell>
          <cell r="BI47">
            <v>154324</v>
          </cell>
          <cell r="BJ47">
            <v>343709</v>
          </cell>
          <cell r="BK47">
            <v>186917</v>
          </cell>
          <cell r="BL47">
            <v>40964</v>
          </cell>
          <cell r="BM47">
            <v>24474</v>
          </cell>
          <cell r="BN47">
            <v>38214</v>
          </cell>
          <cell r="BO47">
            <v>19050</v>
          </cell>
          <cell r="BP47">
            <v>1115103</v>
          </cell>
          <cell r="BS47">
            <v>1941891</v>
          </cell>
          <cell r="BT47">
            <v>1115103</v>
          </cell>
        </row>
        <row r="48">
          <cell r="BG48">
            <v>34001</v>
          </cell>
          <cell r="BH48">
            <v>289504</v>
          </cell>
          <cell r="BI48">
            <v>150132</v>
          </cell>
          <cell r="BJ48">
            <v>400513</v>
          </cell>
          <cell r="BK48">
            <v>186489</v>
          </cell>
          <cell r="BL48">
            <v>40727</v>
          </cell>
          <cell r="BM48">
            <v>22659</v>
          </cell>
          <cell r="BN48">
            <v>34820</v>
          </cell>
          <cell r="BO48">
            <v>21816</v>
          </cell>
          <cell r="BP48">
            <v>1146660</v>
          </cell>
          <cell r="BS48">
            <v>1951224</v>
          </cell>
          <cell r="BT48">
            <v>1146660</v>
          </cell>
        </row>
        <row r="49">
          <cell r="BG49">
            <v>34029</v>
          </cell>
          <cell r="BH49">
            <v>298939</v>
          </cell>
          <cell r="BI49">
            <v>150131</v>
          </cell>
          <cell r="BJ49">
            <v>406855</v>
          </cell>
          <cell r="BK49">
            <v>170541</v>
          </cell>
          <cell r="BL49">
            <v>41136</v>
          </cell>
          <cell r="BM49">
            <v>23182</v>
          </cell>
          <cell r="BN49">
            <v>34453</v>
          </cell>
          <cell r="BO49">
            <v>18651</v>
          </cell>
          <cell r="BP49">
            <v>1143888</v>
          </cell>
          <cell r="BS49">
            <v>1958722</v>
          </cell>
          <cell r="BT49">
            <v>1143888</v>
          </cell>
        </row>
        <row r="50">
          <cell r="BG50">
            <v>34060</v>
          </cell>
          <cell r="BH50">
            <v>312736</v>
          </cell>
          <cell r="BI50">
            <v>158242</v>
          </cell>
          <cell r="BJ50">
            <v>500362</v>
          </cell>
          <cell r="BK50">
            <v>120750</v>
          </cell>
          <cell r="BL50">
            <v>41386</v>
          </cell>
          <cell r="BM50">
            <v>27998</v>
          </cell>
          <cell r="BN50">
            <v>37442</v>
          </cell>
          <cell r="BO50">
            <v>20747</v>
          </cell>
          <cell r="BP50">
            <v>1219663</v>
          </cell>
          <cell r="BS50">
            <v>1967545</v>
          </cell>
          <cell r="BT50">
            <v>1219663</v>
          </cell>
        </row>
        <row r="51">
          <cell r="BG51">
            <v>34090</v>
          </cell>
          <cell r="BH51">
            <v>307028</v>
          </cell>
          <cell r="BI51">
            <v>142758</v>
          </cell>
          <cell r="BJ51">
            <v>440137</v>
          </cell>
          <cell r="BK51">
            <v>87288</v>
          </cell>
          <cell r="BL51">
            <v>41094</v>
          </cell>
          <cell r="BM51">
            <v>25587</v>
          </cell>
          <cell r="BN51">
            <v>32347</v>
          </cell>
          <cell r="BO51">
            <v>13162</v>
          </cell>
          <cell r="BP51">
            <v>1089401</v>
          </cell>
          <cell r="BS51">
            <v>1973457</v>
          </cell>
          <cell r="BT51">
            <v>1089401</v>
          </cell>
        </row>
        <row r="52">
          <cell r="BG52">
            <v>34121</v>
          </cell>
          <cell r="BH52">
            <v>307214</v>
          </cell>
          <cell r="BI52">
            <v>134086</v>
          </cell>
          <cell r="BJ52">
            <v>465479</v>
          </cell>
          <cell r="BK52">
            <v>79603</v>
          </cell>
          <cell r="BL52">
            <v>39824</v>
          </cell>
          <cell r="BM52">
            <v>24525</v>
          </cell>
          <cell r="BN52">
            <v>32587</v>
          </cell>
          <cell r="BO52">
            <v>25333</v>
          </cell>
          <cell r="BP52">
            <v>1108651</v>
          </cell>
          <cell r="BS52">
            <v>1976706</v>
          </cell>
          <cell r="BT52">
            <v>1108651</v>
          </cell>
        </row>
        <row r="53">
          <cell r="BG53">
            <v>34151</v>
          </cell>
          <cell r="BH53">
            <v>301657</v>
          </cell>
          <cell r="BI53">
            <v>126823</v>
          </cell>
          <cell r="BJ53">
            <v>451736</v>
          </cell>
          <cell r="BK53">
            <v>71563</v>
          </cell>
          <cell r="BL53">
            <v>39918</v>
          </cell>
          <cell r="BM53">
            <v>25869</v>
          </cell>
          <cell r="BN53">
            <v>30852</v>
          </cell>
          <cell r="BO53">
            <v>26144</v>
          </cell>
          <cell r="BP53">
            <v>1074562</v>
          </cell>
          <cell r="BS53">
            <v>1979949</v>
          </cell>
          <cell r="BT53">
            <v>1074562</v>
          </cell>
        </row>
        <row r="54">
          <cell r="BG54">
            <v>34182</v>
          </cell>
          <cell r="BH54">
            <v>305414</v>
          </cell>
          <cell r="BI54">
            <v>131391</v>
          </cell>
          <cell r="BJ54">
            <v>457126</v>
          </cell>
          <cell r="BK54">
            <v>75018</v>
          </cell>
          <cell r="BL54">
            <v>40654</v>
          </cell>
          <cell r="BM54">
            <v>26572</v>
          </cell>
          <cell r="BN54">
            <v>32158</v>
          </cell>
          <cell r="BO54">
            <v>26172</v>
          </cell>
          <cell r="BP54">
            <v>1094505</v>
          </cell>
          <cell r="BS54">
            <v>1983187</v>
          </cell>
          <cell r="BT54">
            <v>1094505</v>
          </cell>
        </row>
        <row r="55">
          <cell r="BG55">
            <v>34213</v>
          </cell>
          <cell r="BH55">
            <v>298187</v>
          </cell>
          <cell r="BI55">
            <v>132473</v>
          </cell>
          <cell r="BJ55">
            <v>443185</v>
          </cell>
          <cell r="BK55">
            <v>77813</v>
          </cell>
          <cell r="BL55">
            <v>41304</v>
          </cell>
          <cell r="BM55">
            <v>24950</v>
          </cell>
          <cell r="BN55">
            <v>33157</v>
          </cell>
          <cell r="BO55">
            <v>25252</v>
          </cell>
          <cell r="BP55">
            <v>1076321</v>
          </cell>
          <cell r="BS55">
            <v>1986420</v>
          </cell>
          <cell r="BT55">
            <v>1076321</v>
          </cell>
        </row>
        <row r="56">
          <cell r="BG56">
            <v>34243</v>
          </cell>
          <cell r="BH56">
            <v>298614</v>
          </cell>
          <cell r="BI56">
            <v>133116</v>
          </cell>
          <cell r="BJ56">
            <v>439289</v>
          </cell>
          <cell r="BK56">
            <v>79349</v>
          </cell>
          <cell r="BL56">
            <v>41697</v>
          </cell>
          <cell r="BM56">
            <v>25345</v>
          </cell>
          <cell r="BN56">
            <v>33833</v>
          </cell>
          <cell r="BO56">
            <v>25828</v>
          </cell>
          <cell r="BP56">
            <v>1077071</v>
          </cell>
          <cell r="BS56">
            <v>1989648</v>
          </cell>
          <cell r="BT56">
            <v>1077071</v>
          </cell>
        </row>
        <row r="57">
          <cell r="BG57">
            <v>34274</v>
          </cell>
          <cell r="BH57">
            <v>295717</v>
          </cell>
          <cell r="BI57">
            <v>139273</v>
          </cell>
          <cell r="BJ57">
            <v>424645</v>
          </cell>
          <cell r="BK57">
            <v>94544</v>
          </cell>
          <cell r="BL57">
            <v>41732</v>
          </cell>
          <cell r="BM57">
            <v>25247</v>
          </cell>
          <cell r="BN57">
            <v>33675</v>
          </cell>
          <cell r="BO57">
            <v>25135</v>
          </cell>
          <cell r="BP57">
            <v>1079968</v>
          </cell>
          <cell r="BS57">
            <v>1992870</v>
          </cell>
          <cell r="BT57">
            <v>1079968</v>
          </cell>
        </row>
        <row r="58">
          <cell r="BG58">
            <v>34304</v>
          </cell>
          <cell r="BH58">
            <v>301639</v>
          </cell>
          <cell r="BI58">
            <v>148651</v>
          </cell>
          <cell r="BJ58">
            <v>395964</v>
          </cell>
          <cell r="BK58">
            <v>139125</v>
          </cell>
          <cell r="BL58">
            <v>41664</v>
          </cell>
          <cell r="BM58">
            <v>26792</v>
          </cell>
          <cell r="BN58">
            <v>34162</v>
          </cell>
          <cell r="BO58">
            <v>26210</v>
          </cell>
          <cell r="BP58">
            <v>1114207</v>
          </cell>
          <cell r="BS58">
            <v>1996087</v>
          </cell>
          <cell r="BT58">
            <v>1114207</v>
          </cell>
        </row>
        <row r="59">
          <cell r="BF59">
            <v>1994</v>
          </cell>
          <cell r="BG59">
            <v>34335</v>
          </cell>
          <cell r="BH59">
            <v>322356</v>
          </cell>
          <cell r="BI59">
            <v>159884</v>
          </cell>
          <cell r="BJ59">
            <v>361442</v>
          </cell>
          <cell r="BK59">
            <v>196188</v>
          </cell>
          <cell r="BL59">
            <v>42521</v>
          </cell>
          <cell r="BM59">
            <v>25135</v>
          </cell>
          <cell r="BN59">
            <v>39186</v>
          </cell>
          <cell r="BO59">
            <v>21471</v>
          </cell>
          <cell r="BP59">
            <v>1168183</v>
          </cell>
          <cell r="BQ59">
            <v>14965</v>
          </cell>
          <cell r="BR59">
            <v>234270</v>
          </cell>
          <cell r="BS59">
            <v>2000662</v>
          </cell>
          <cell r="BT59">
            <v>1417418</v>
          </cell>
        </row>
        <row r="60">
          <cell r="BG60">
            <v>34366</v>
          </cell>
          <cell r="BH60">
            <v>303540</v>
          </cell>
          <cell r="BI60">
            <v>155541</v>
          </cell>
          <cell r="BJ60">
            <v>421332</v>
          </cell>
          <cell r="BK60">
            <v>195735</v>
          </cell>
          <cell r="BL60">
            <v>42275</v>
          </cell>
          <cell r="BM60">
            <v>23272</v>
          </cell>
          <cell r="BN60">
            <v>35742</v>
          </cell>
          <cell r="BO60">
            <v>24585</v>
          </cell>
          <cell r="BP60">
            <v>1202022</v>
          </cell>
          <cell r="BQ60">
            <v>14812</v>
          </cell>
          <cell r="BR60">
            <v>90985</v>
          </cell>
          <cell r="BS60">
            <v>2005225</v>
          </cell>
          <cell r="BT60">
            <v>1307819</v>
          </cell>
        </row>
        <row r="61">
          <cell r="BG61">
            <v>34394</v>
          </cell>
          <cell r="BH61">
            <v>313432</v>
          </cell>
          <cell r="BI61">
            <v>155540</v>
          </cell>
          <cell r="BJ61">
            <v>428871</v>
          </cell>
          <cell r="BK61">
            <v>179016</v>
          </cell>
          <cell r="BL61">
            <v>42699</v>
          </cell>
          <cell r="BM61">
            <v>23809</v>
          </cell>
          <cell r="BN61">
            <v>35362</v>
          </cell>
          <cell r="BO61">
            <v>21020</v>
          </cell>
          <cell r="BP61">
            <v>1199749</v>
          </cell>
          <cell r="BQ61">
            <v>15461</v>
          </cell>
          <cell r="BR61">
            <v>182893</v>
          </cell>
          <cell r="BS61">
            <v>2009782</v>
          </cell>
          <cell r="BT61">
            <v>1398103</v>
          </cell>
        </row>
        <row r="62">
          <cell r="BG62">
            <v>34425</v>
          </cell>
          <cell r="BH62">
            <v>327901</v>
          </cell>
          <cell r="BI62">
            <v>152843</v>
          </cell>
          <cell r="BJ62">
            <v>449677</v>
          </cell>
          <cell r="BK62">
            <v>126928</v>
          </cell>
          <cell r="BL62">
            <v>42959</v>
          </cell>
          <cell r="BM62">
            <v>28755</v>
          </cell>
          <cell r="BN62">
            <v>38432</v>
          </cell>
          <cell r="BO62">
            <v>23381</v>
          </cell>
          <cell r="BP62">
            <v>1190876</v>
          </cell>
          <cell r="BQ62">
            <v>15542</v>
          </cell>
          <cell r="BR62">
            <v>82600</v>
          </cell>
          <cell r="BS62">
            <v>2014326</v>
          </cell>
          <cell r="BT62">
            <v>1289018</v>
          </cell>
        </row>
        <row r="63">
          <cell r="BG63">
            <v>34455</v>
          </cell>
          <cell r="BH63">
            <v>321911</v>
          </cell>
          <cell r="BI63">
            <v>147901</v>
          </cell>
          <cell r="BJ63">
            <v>464047</v>
          </cell>
          <cell r="BK63">
            <v>91804</v>
          </cell>
          <cell r="BL63">
            <v>42656</v>
          </cell>
          <cell r="BM63">
            <v>26279</v>
          </cell>
          <cell r="BN63">
            <v>33203</v>
          </cell>
          <cell r="BO63">
            <v>14835</v>
          </cell>
          <cell r="BP63">
            <v>1142636</v>
          </cell>
          <cell r="BQ63">
            <v>15372</v>
          </cell>
          <cell r="BR63">
            <v>147941</v>
          </cell>
          <cell r="BS63">
            <v>2018859</v>
          </cell>
          <cell r="BT63">
            <v>1305949</v>
          </cell>
        </row>
        <row r="64">
          <cell r="BG64">
            <v>34486</v>
          </cell>
          <cell r="BH64">
            <v>322107</v>
          </cell>
          <cell r="BI64">
            <v>138917</v>
          </cell>
          <cell r="BJ64">
            <v>490626</v>
          </cell>
          <cell r="BK64">
            <v>83753</v>
          </cell>
          <cell r="BL64">
            <v>41337</v>
          </cell>
          <cell r="BM64">
            <v>25188</v>
          </cell>
          <cell r="BN64">
            <v>33449</v>
          </cell>
          <cell r="BO64">
            <v>28545</v>
          </cell>
          <cell r="BP64">
            <v>1163922</v>
          </cell>
          <cell r="BQ64">
            <v>17129</v>
          </cell>
          <cell r="BR64">
            <v>100840</v>
          </cell>
          <cell r="BS64">
            <v>2023381</v>
          </cell>
          <cell r="BT64">
            <v>1281891</v>
          </cell>
        </row>
        <row r="65">
          <cell r="BG65">
            <v>34516</v>
          </cell>
          <cell r="BH65">
            <v>316283</v>
          </cell>
          <cell r="BI65">
            <v>131392</v>
          </cell>
          <cell r="BJ65">
            <v>476066</v>
          </cell>
          <cell r="BK65">
            <v>75302</v>
          </cell>
          <cell r="BL65">
            <v>41435</v>
          </cell>
          <cell r="BM65">
            <v>26569</v>
          </cell>
          <cell r="BN65">
            <v>31670</v>
          </cell>
          <cell r="BO65">
            <v>29458</v>
          </cell>
          <cell r="BP65">
            <v>1128175</v>
          </cell>
          <cell r="BQ65">
            <v>17158</v>
          </cell>
          <cell r="BR65">
            <v>190674</v>
          </cell>
          <cell r="BS65">
            <v>2027897</v>
          </cell>
          <cell r="BT65">
            <v>1336007</v>
          </cell>
        </row>
        <row r="66">
          <cell r="BG66">
            <v>34547</v>
          </cell>
          <cell r="BH66">
            <v>320222</v>
          </cell>
          <cell r="BI66">
            <v>136126</v>
          </cell>
          <cell r="BJ66">
            <v>481516</v>
          </cell>
          <cell r="BK66">
            <v>78928</v>
          </cell>
          <cell r="BL66">
            <v>42199</v>
          </cell>
          <cell r="BM66">
            <v>27291</v>
          </cell>
          <cell r="BN66">
            <v>33007</v>
          </cell>
          <cell r="BO66">
            <v>29489</v>
          </cell>
          <cell r="BP66">
            <v>1148778</v>
          </cell>
          <cell r="BQ66">
            <v>16251</v>
          </cell>
          <cell r="BR66">
            <v>144855</v>
          </cell>
          <cell r="BS66">
            <v>2032399</v>
          </cell>
          <cell r="BT66">
            <v>1309884</v>
          </cell>
        </row>
        <row r="67">
          <cell r="BG67">
            <v>34578</v>
          </cell>
          <cell r="BH67">
            <v>312642</v>
          </cell>
          <cell r="BI67">
            <v>137246</v>
          </cell>
          <cell r="BJ67">
            <v>465726</v>
          </cell>
          <cell r="BK67">
            <v>81876</v>
          </cell>
          <cell r="BL67">
            <v>42874</v>
          </cell>
          <cell r="BM67">
            <v>25625</v>
          </cell>
          <cell r="BN67">
            <v>43031</v>
          </cell>
          <cell r="BO67">
            <v>28453</v>
          </cell>
          <cell r="BP67">
            <v>1137473</v>
          </cell>
          <cell r="BQ67">
            <v>16299</v>
          </cell>
          <cell r="BR67">
            <v>98103</v>
          </cell>
          <cell r="BS67">
            <v>2036895</v>
          </cell>
          <cell r="BT67">
            <v>1251875</v>
          </cell>
        </row>
        <row r="68">
          <cell r="BG68">
            <v>34608</v>
          </cell>
          <cell r="BH68">
            <v>313090</v>
          </cell>
          <cell r="BI68">
            <v>137912</v>
          </cell>
          <cell r="BJ68">
            <v>443356</v>
          </cell>
          <cell r="BK68">
            <v>83505</v>
          </cell>
          <cell r="BL68">
            <v>43282</v>
          </cell>
          <cell r="BM68">
            <v>26030</v>
          </cell>
          <cell r="BN68">
            <v>34751</v>
          </cell>
          <cell r="BO68">
            <v>29100</v>
          </cell>
          <cell r="BP68">
            <v>1111026</v>
          </cell>
          <cell r="BQ68">
            <v>16403</v>
          </cell>
          <cell r="BR68">
            <v>123749</v>
          </cell>
          <cell r="BS68">
            <v>2041380</v>
          </cell>
          <cell r="BT68">
            <v>1251178</v>
          </cell>
        </row>
        <row r="69">
          <cell r="BG69">
            <v>34639</v>
          </cell>
          <cell r="BH69">
            <v>310053</v>
          </cell>
          <cell r="BI69">
            <v>144291</v>
          </cell>
          <cell r="BJ69">
            <v>457426</v>
          </cell>
          <cell r="BK69">
            <v>99440</v>
          </cell>
          <cell r="BL69">
            <v>43317</v>
          </cell>
          <cell r="BM69">
            <v>25930</v>
          </cell>
          <cell r="BN69">
            <v>34580</v>
          </cell>
          <cell r="BO69">
            <v>28320</v>
          </cell>
          <cell r="BP69">
            <v>1143357</v>
          </cell>
          <cell r="BQ69">
            <v>16222</v>
          </cell>
          <cell r="BR69">
            <v>106213</v>
          </cell>
          <cell r="BS69">
            <v>2045854</v>
          </cell>
          <cell r="BT69">
            <v>1265792</v>
          </cell>
        </row>
        <row r="70">
          <cell r="BG70">
            <v>34669</v>
          </cell>
          <cell r="BH70">
            <v>316263</v>
          </cell>
          <cell r="BI70">
            <v>165107</v>
          </cell>
          <cell r="BJ70">
            <v>483425</v>
          </cell>
          <cell r="BK70">
            <v>146125</v>
          </cell>
          <cell r="BL70">
            <v>43246</v>
          </cell>
          <cell r="BM70">
            <v>27517</v>
          </cell>
          <cell r="BN70">
            <v>35087</v>
          </cell>
          <cell r="BO70">
            <v>29533</v>
          </cell>
          <cell r="BP70">
            <v>1246303</v>
          </cell>
          <cell r="BQ70">
            <v>16162</v>
          </cell>
          <cell r="BR70">
            <v>159433</v>
          </cell>
          <cell r="BS70">
            <v>2050316</v>
          </cell>
          <cell r="BT70">
            <v>1421898</v>
          </cell>
        </row>
        <row r="71">
          <cell r="BF71">
            <v>1995</v>
          </cell>
          <cell r="BG71">
            <v>34700</v>
          </cell>
          <cell r="BH71">
            <v>343452</v>
          </cell>
          <cell r="BI71">
            <v>174172</v>
          </cell>
          <cell r="BJ71">
            <v>425338</v>
          </cell>
          <cell r="BK71">
            <v>196823</v>
          </cell>
          <cell r="BL71">
            <v>45664</v>
          </cell>
          <cell r="BM71">
            <v>25514</v>
          </cell>
          <cell r="BN71">
            <v>39033</v>
          </cell>
          <cell r="BO71">
            <v>29667</v>
          </cell>
          <cell r="BP71">
            <v>1279663</v>
          </cell>
          <cell r="BQ71">
            <v>15184</v>
          </cell>
          <cell r="BR71">
            <v>174186</v>
          </cell>
          <cell r="BS71">
            <v>2095364</v>
          </cell>
          <cell r="BT71">
            <v>1469033</v>
          </cell>
        </row>
        <row r="72">
          <cell r="BG72">
            <v>34731</v>
          </cell>
          <cell r="BH72">
            <v>329146</v>
          </cell>
          <cell r="BI72">
            <v>169215</v>
          </cell>
          <cell r="BJ72">
            <v>414157</v>
          </cell>
          <cell r="BK72">
            <v>204240</v>
          </cell>
          <cell r="BL72">
            <v>45214</v>
          </cell>
          <cell r="BM72">
            <v>24424</v>
          </cell>
          <cell r="BN72">
            <v>38085</v>
          </cell>
          <cell r="BO72">
            <v>27189</v>
          </cell>
          <cell r="BP72">
            <v>1251670</v>
          </cell>
          <cell r="BQ72">
            <v>14475</v>
          </cell>
          <cell r="BR72">
            <v>79628</v>
          </cell>
          <cell r="BS72">
            <v>2100663</v>
          </cell>
          <cell r="BT72">
            <v>1345773</v>
          </cell>
        </row>
        <row r="73">
          <cell r="BG73">
            <v>34759</v>
          </cell>
          <cell r="BH73">
            <v>335680</v>
          </cell>
          <cell r="BI73">
            <v>165320</v>
          </cell>
          <cell r="BJ73">
            <v>510668</v>
          </cell>
          <cell r="BK73">
            <v>179970</v>
          </cell>
          <cell r="BL73">
            <v>45104</v>
          </cell>
          <cell r="BM73">
            <v>24437</v>
          </cell>
          <cell r="BN73">
            <v>35156</v>
          </cell>
          <cell r="BO73">
            <v>28591</v>
          </cell>
          <cell r="BP73">
            <v>1324926</v>
          </cell>
          <cell r="BQ73">
            <v>16177</v>
          </cell>
          <cell r="BR73">
            <v>123175</v>
          </cell>
          <cell r="BS73">
            <v>2105949</v>
          </cell>
          <cell r="BT73">
            <v>1464278</v>
          </cell>
        </row>
        <row r="74">
          <cell r="BG74">
            <v>34790</v>
          </cell>
          <cell r="BH74">
            <v>327848</v>
          </cell>
          <cell r="BI74">
            <v>163819</v>
          </cell>
          <cell r="BJ74">
            <v>448941</v>
          </cell>
          <cell r="BK74">
            <v>150270</v>
          </cell>
          <cell r="BL74">
            <v>44752</v>
          </cell>
          <cell r="BM74">
            <v>27840</v>
          </cell>
          <cell r="BN74">
            <v>38066</v>
          </cell>
          <cell r="BO74">
            <v>26011</v>
          </cell>
          <cell r="BP74">
            <v>1227547</v>
          </cell>
          <cell r="BQ74">
            <v>15877</v>
          </cell>
          <cell r="BR74">
            <v>100779</v>
          </cell>
          <cell r="BS74">
            <v>2111222</v>
          </cell>
          <cell r="BT74">
            <v>1344203</v>
          </cell>
        </row>
        <row r="75">
          <cell r="BG75">
            <v>34820</v>
          </cell>
          <cell r="BH75">
            <v>327091</v>
          </cell>
          <cell r="BI75">
            <v>145926</v>
          </cell>
          <cell r="BJ75">
            <v>486357</v>
          </cell>
          <cell r="BK75">
            <v>99286</v>
          </cell>
          <cell r="BL75">
            <v>53678</v>
          </cell>
          <cell r="BM75">
            <v>26610</v>
          </cell>
          <cell r="BN75">
            <v>34202</v>
          </cell>
          <cell r="BO75">
            <v>22449</v>
          </cell>
          <cell r="BP75">
            <v>1195599</v>
          </cell>
          <cell r="BQ75">
            <v>16109</v>
          </cell>
          <cell r="BR75">
            <v>150547</v>
          </cell>
          <cell r="BS75">
            <v>2116482</v>
          </cell>
          <cell r="BT75">
            <v>1362255</v>
          </cell>
        </row>
        <row r="76">
          <cell r="BG76">
            <v>34851</v>
          </cell>
          <cell r="BH76">
            <v>341207</v>
          </cell>
          <cell r="BI76">
            <v>149556</v>
          </cell>
          <cell r="BJ76">
            <v>455558</v>
          </cell>
          <cell r="BK76">
            <v>91265</v>
          </cell>
          <cell r="BL76">
            <v>45392</v>
          </cell>
          <cell r="BM76">
            <v>29674</v>
          </cell>
          <cell r="BN76">
            <v>37748</v>
          </cell>
          <cell r="BO76">
            <v>21909</v>
          </cell>
          <cell r="BP76">
            <v>1172309</v>
          </cell>
          <cell r="BQ76">
            <v>15922</v>
          </cell>
          <cell r="BR76">
            <v>135617</v>
          </cell>
          <cell r="BS76">
            <v>2121729</v>
          </cell>
          <cell r="BT76">
            <v>1323848</v>
          </cell>
        </row>
        <row r="77">
          <cell r="BG77">
            <v>34881</v>
          </cell>
          <cell r="BH77">
            <v>331655</v>
          </cell>
          <cell r="BI77">
            <v>141723</v>
          </cell>
          <cell r="BJ77">
            <v>481327</v>
          </cell>
          <cell r="BK77">
            <v>84020</v>
          </cell>
          <cell r="BL77">
            <v>44680</v>
          </cell>
          <cell r="BM77">
            <v>28529</v>
          </cell>
          <cell r="BN77">
            <v>35044</v>
          </cell>
          <cell r="BO77">
            <v>25734</v>
          </cell>
          <cell r="BP77">
            <v>1172712</v>
          </cell>
          <cell r="BQ77">
            <v>15739</v>
          </cell>
          <cell r="BR77">
            <v>195338</v>
          </cell>
          <cell r="BS77">
            <v>2126963</v>
          </cell>
          <cell r="BT77">
            <v>1383789</v>
          </cell>
        </row>
        <row r="78">
          <cell r="BG78">
            <v>34912</v>
          </cell>
          <cell r="BH78">
            <v>335142</v>
          </cell>
          <cell r="BI78">
            <v>146686</v>
          </cell>
          <cell r="BJ78">
            <v>519961</v>
          </cell>
          <cell r="BK78">
            <v>83705</v>
          </cell>
          <cell r="BL78">
            <v>45481</v>
          </cell>
          <cell r="BM78">
            <v>27366</v>
          </cell>
          <cell r="BN78">
            <v>35367</v>
          </cell>
          <cell r="BO78">
            <v>25789</v>
          </cell>
          <cell r="BP78">
            <v>1219497</v>
          </cell>
          <cell r="BQ78">
            <v>15325</v>
          </cell>
          <cell r="BR78">
            <v>105756</v>
          </cell>
          <cell r="BS78">
            <v>2132184</v>
          </cell>
          <cell r="BT78">
            <v>1340578</v>
          </cell>
        </row>
        <row r="79">
          <cell r="BG79">
            <v>34943</v>
          </cell>
          <cell r="BH79">
            <v>329262</v>
          </cell>
          <cell r="BI79">
            <v>146457</v>
          </cell>
          <cell r="BJ79">
            <v>448772</v>
          </cell>
          <cell r="BK79">
            <v>87730</v>
          </cell>
          <cell r="BL79">
            <v>46188</v>
          </cell>
          <cell r="BM79">
            <v>26326</v>
          </cell>
          <cell r="BN79">
            <v>36510</v>
          </cell>
          <cell r="BO79">
            <v>24932</v>
          </cell>
          <cell r="BP79">
            <v>1146177</v>
          </cell>
          <cell r="BQ79">
            <v>15585</v>
          </cell>
          <cell r="BR79">
            <v>105756</v>
          </cell>
          <cell r="BS79">
            <v>2137392</v>
          </cell>
          <cell r="BT79">
            <v>1267518</v>
          </cell>
        </row>
        <row r="80">
          <cell r="BG80">
            <v>34973</v>
          </cell>
          <cell r="BH80">
            <v>331752</v>
          </cell>
          <cell r="BI80">
            <v>150725</v>
          </cell>
          <cell r="BJ80">
            <v>440351</v>
          </cell>
          <cell r="BK80">
            <v>89605</v>
          </cell>
          <cell r="BL80">
            <v>46616</v>
          </cell>
          <cell r="BM80">
            <v>27365</v>
          </cell>
          <cell r="BN80">
            <v>36499</v>
          </cell>
          <cell r="BO80">
            <v>25623</v>
          </cell>
          <cell r="BP80">
            <v>1148536</v>
          </cell>
          <cell r="BQ80">
            <v>15693</v>
          </cell>
          <cell r="BR80">
            <v>151791</v>
          </cell>
          <cell r="BS80">
            <v>2142588</v>
          </cell>
          <cell r="BT80">
            <v>1316020</v>
          </cell>
        </row>
        <row r="81">
          <cell r="BG81">
            <v>35004</v>
          </cell>
          <cell r="BH81">
            <v>328005</v>
          </cell>
          <cell r="BI81">
            <v>156007</v>
          </cell>
          <cell r="BJ81">
            <v>404737</v>
          </cell>
          <cell r="BK81">
            <v>94961</v>
          </cell>
          <cell r="BL81">
            <v>46653</v>
          </cell>
          <cell r="BM81">
            <v>25907</v>
          </cell>
          <cell r="BN81">
            <v>38091</v>
          </cell>
          <cell r="BO81">
            <v>24804</v>
          </cell>
          <cell r="BP81">
            <v>1119165</v>
          </cell>
          <cell r="BQ81">
            <v>15533</v>
          </cell>
          <cell r="BR81">
            <v>166721</v>
          </cell>
          <cell r="BS81">
            <v>2147771</v>
          </cell>
          <cell r="BT81">
            <v>1301419</v>
          </cell>
        </row>
        <row r="82">
          <cell r="BG82">
            <v>35034</v>
          </cell>
          <cell r="BH82">
            <v>326160</v>
          </cell>
          <cell r="BI82">
            <v>173094</v>
          </cell>
          <cell r="BJ82">
            <v>476793</v>
          </cell>
          <cell r="BK82">
            <v>120125</v>
          </cell>
          <cell r="BL82">
            <v>46578</v>
          </cell>
          <cell r="BM82">
            <v>27108</v>
          </cell>
          <cell r="BN82">
            <v>35881</v>
          </cell>
          <cell r="BO82">
            <v>25760</v>
          </cell>
          <cell r="BP82">
            <v>1231499</v>
          </cell>
          <cell r="BQ82">
            <v>16331</v>
          </cell>
          <cell r="BR82">
            <v>202802</v>
          </cell>
          <cell r="BS82">
            <v>2152949</v>
          </cell>
          <cell r="BT82">
            <v>1450632</v>
          </cell>
        </row>
        <row r="83">
          <cell r="BF83">
            <v>1996</v>
          </cell>
          <cell r="BG83">
            <v>35065</v>
          </cell>
          <cell r="BH83">
            <v>371857</v>
          </cell>
          <cell r="BI83">
            <v>185560</v>
          </cell>
          <cell r="BJ83">
            <v>440934</v>
          </cell>
          <cell r="BK83">
            <v>213521</v>
          </cell>
          <cell r="BL83">
            <v>45069</v>
          </cell>
          <cell r="BM83">
            <v>28641</v>
          </cell>
          <cell r="BN83">
            <v>42445</v>
          </cell>
          <cell r="BO83">
            <v>25805</v>
          </cell>
          <cell r="BP83">
            <v>1353832</v>
          </cell>
          <cell r="BQ83">
            <v>17250</v>
          </cell>
          <cell r="BR83">
            <v>124801</v>
          </cell>
          <cell r="BS83">
            <v>2152191</v>
          </cell>
          <cell r="BT83">
            <v>1495883</v>
          </cell>
        </row>
        <row r="84">
          <cell r="BG84">
            <v>35096</v>
          </cell>
          <cell r="BH84">
            <v>361061</v>
          </cell>
          <cell r="BI84">
            <v>183068</v>
          </cell>
          <cell r="BJ84">
            <v>491341</v>
          </cell>
          <cell r="BK84">
            <v>209059</v>
          </cell>
          <cell r="BL84">
            <v>42852</v>
          </cell>
          <cell r="BM84">
            <v>27948</v>
          </cell>
          <cell r="BN84">
            <v>40834</v>
          </cell>
          <cell r="BO84">
            <v>24303</v>
          </cell>
          <cell r="BP84">
            <v>1380466</v>
          </cell>
          <cell r="BQ84">
            <v>17250</v>
          </cell>
          <cell r="BR84">
            <v>124801</v>
          </cell>
          <cell r="BS84">
            <v>2157562</v>
          </cell>
          <cell r="BT84">
            <v>1522517</v>
          </cell>
        </row>
        <row r="85">
          <cell r="BG85">
            <v>35125</v>
          </cell>
          <cell r="BH85">
            <v>348223</v>
          </cell>
          <cell r="BI85">
            <v>177636</v>
          </cell>
          <cell r="BJ85">
            <v>486707</v>
          </cell>
          <cell r="BK85">
            <v>189838</v>
          </cell>
          <cell r="BL85">
            <v>43410</v>
          </cell>
          <cell r="BM85">
            <v>28122</v>
          </cell>
          <cell r="BN85">
            <v>39056</v>
          </cell>
          <cell r="BO85">
            <v>25811</v>
          </cell>
          <cell r="BP85">
            <v>1338803</v>
          </cell>
          <cell r="BQ85">
            <v>17250</v>
          </cell>
          <cell r="BR85">
            <v>124801</v>
          </cell>
          <cell r="BS85">
            <v>2162920</v>
          </cell>
          <cell r="BT85">
            <v>1480854</v>
          </cell>
        </row>
        <row r="86">
          <cell r="BG86">
            <v>35156</v>
          </cell>
          <cell r="BH86">
            <v>361077</v>
          </cell>
          <cell r="BI86">
            <v>176051</v>
          </cell>
          <cell r="BJ86">
            <v>545650</v>
          </cell>
          <cell r="BK86">
            <v>141964</v>
          </cell>
          <cell r="BL86">
            <v>46457</v>
          </cell>
          <cell r="BM86">
            <v>28121</v>
          </cell>
          <cell r="BN86">
            <v>39361</v>
          </cell>
          <cell r="BO86">
            <v>25028</v>
          </cell>
          <cell r="BP86">
            <v>1363709</v>
          </cell>
          <cell r="BQ86">
            <v>17250</v>
          </cell>
          <cell r="BR86">
            <v>124801</v>
          </cell>
          <cell r="BS86">
            <v>2168264</v>
          </cell>
          <cell r="BT86">
            <v>1505760</v>
          </cell>
        </row>
        <row r="87">
          <cell r="BG87">
            <v>34820</v>
          </cell>
          <cell r="BH87">
            <v>348238</v>
          </cell>
          <cell r="BI87">
            <v>162592</v>
          </cell>
          <cell r="BJ87">
            <v>535739</v>
          </cell>
          <cell r="BK87">
            <v>103980</v>
          </cell>
          <cell r="BL87">
            <v>44521</v>
          </cell>
          <cell r="BM87">
            <v>28989</v>
          </cell>
          <cell r="BN87">
            <v>37050</v>
          </cell>
          <cell r="BO87">
            <v>25573</v>
          </cell>
          <cell r="BP87">
            <v>1286682</v>
          </cell>
          <cell r="BQ87">
            <v>17250</v>
          </cell>
          <cell r="BR87">
            <v>124801</v>
          </cell>
          <cell r="BS87">
            <v>2173597</v>
          </cell>
          <cell r="BT87">
            <v>1428733</v>
          </cell>
        </row>
        <row r="88">
          <cell r="BG88">
            <v>35217</v>
          </cell>
          <cell r="BH88">
            <v>358978</v>
          </cell>
          <cell r="BI88">
            <v>161903</v>
          </cell>
          <cell r="BJ88">
            <v>563585</v>
          </cell>
          <cell r="BK88">
            <v>93777</v>
          </cell>
          <cell r="BL88">
            <v>47297</v>
          </cell>
          <cell r="BM88">
            <v>28985</v>
          </cell>
          <cell r="BN88">
            <v>38565</v>
          </cell>
          <cell r="BO88">
            <v>24822</v>
          </cell>
          <cell r="BP88">
            <v>1317912</v>
          </cell>
          <cell r="BQ88">
            <v>17250</v>
          </cell>
          <cell r="BR88">
            <v>124801</v>
          </cell>
          <cell r="BS88">
            <v>2178916</v>
          </cell>
          <cell r="BT88">
            <v>1459963</v>
          </cell>
        </row>
        <row r="89">
          <cell r="BG89">
            <v>35247</v>
          </cell>
          <cell r="BH89">
            <v>359418</v>
          </cell>
          <cell r="BI89">
            <v>157884</v>
          </cell>
          <cell r="BJ89">
            <v>553109</v>
          </cell>
          <cell r="BK89">
            <v>89005</v>
          </cell>
          <cell r="BL89">
            <v>48987</v>
          </cell>
          <cell r="BM89">
            <v>29164</v>
          </cell>
          <cell r="BN89">
            <v>36935</v>
          </cell>
          <cell r="BO89">
            <v>25670</v>
          </cell>
          <cell r="BP89">
            <v>1300172</v>
          </cell>
          <cell r="BQ89">
            <v>17250</v>
          </cell>
          <cell r="BR89">
            <v>124801</v>
          </cell>
          <cell r="BS89">
            <v>2184222</v>
          </cell>
          <cell r="BT89">
            <v>1442223</v>
          </cell>
        </row>
        <row r="90">
          <cell r="BG90">
            <v>35278</v>
          </cell>
          <cell r="BH90">
            <v>360240</v>
          </cell>
          <cell r="BI90">
            <v>161678</v>
          </cell>
          <cell r="BJ90">
            <v>548819</v>
          </cell>
          <cell r="BK90">
            <v>87355</v>
          </cell>
          <cell r="BL90">
            <v>47508</v>
          </cell>
          <cell r="BM90">
            <v>29161</v>
          </cell>
          <cell r="BN90">
            <v>37681</v>
          </cell>
          <cell r="BO90">
            <v>25708</v>
          </cell>
          <cell r="BP90">
            <v>1298150</v>
          </cell>
          <cell r="BQ90">
            <v>17250</v>
          </cell>
          <cell r="BR90">
            <v>124801</v>
          </cell>
          <cell r="BS90">
            <v>2189515</v>
          </cell>
          <cell r="BT90">
            <v>1440201</v>
          </cell>
        </row>
        <row r="91">
          <cell r="BG91">
            <v>35309</v>
          </cell>
          <cell r="BH91">
            <v>358608</v>
          </cell>
          <cell r="BI91">
            <v>165232</v>
          </cell>
          <cell r="BJ91">
            <v>539602</v>
          </cell>
          <cell r="BK91">
            <v>87083</v>
          </cell>
          <cell r="BL91">
            <v>47855</v>
          </cell>
          <cell r="BM91">
            <v>29577</v>
          </cell>
          <cell r="BN91">
            <v>38558</v>
          </cell>
          <cell r="BO91">
            <v>24865</v>
          </cell>
          <cell r="BP91">
            <v>1291380</v>
          </cell>
          <cell r="BQ91">
            <v>17250</v>
          </cell>
          <cell r="BR91">
            <v>124801</v>
          </cell>
          <cell r="BS91">
            <v>2194795</v>
          </cell>
          <cell r="BT91">
            <v>1433431</v>
          </cell>
        </row>
        <row r="92">
          <cell r="BG92">
            <v>35339</v>
          </cell>
          <cell r="BH92">
            <v>359823</v>
          </cell>
          <cell r="BI92">
            <v>166069</v>
          </cell>
          <cell r="BJ92">
            <v>532464</v>
          </cell>
          <cell r="BK92">
            <v>95180</v>
          </cell>
          <cell r="BL92">
            <v>47865</v>
          </cell>
          <cell r="BM92">
            <v>29340</v>
          </cell>
          <cell r="BN92">
            <v>38428</v>
          </cell>
          <cell r="BO92">
            <v>25618</v>
          </cell>
          <cell r="BP92">
            <v>1294787</v>
          </cell>
          <cell r="BQ92">
            <v>17250</v>
          </cell>
          <cell r="BR92">
            <v>124801</v>
          </cell>
          <cell r="BS92">
            <v>2200062</v>
          </cell>
          <cell r="BT92">
            <v>1436838</v>
          </cell>
        </row>
        <row r="93">
          <cell r="BG93">
            <v>35370</v>
          </cell>
          <cell r="BH93">
            <v>356745</v>
          </cell>
          <cell r="BI93">
            <v>169354</v>
          </cell>
          <cell r="BJ93">
            <v>529076</v>
          </cell>
          <cell r="BK93">
            <v>101413</v>
          </cell>
          <cell r="BL93">
            <v>46938</v>
          </cell>
          <cell r="BM93">
            <v>29284</v>
          </cell>
          <cell r="BN93">
            <v>39735</v>
          </cell>
          <cell r="BO93">
            <v>24748</v>
          </cell>
          <cell r="BP93">
            <v>1297293</v>
          </cell>
          <cell r="BQ93">
            <v>17251</v>
          </cell>
          <cell r="BR93">
            <v>124801</v>
          </cell>
          <cell r="BS93">
            <v>2205317</v>
          </cell>
          <cell r="BT93">
            <v>1439345</v>
          </cell>
        </row>
        <row r="94">
          <cell r="BG94">
            <v>35400</v>
          </cell>
          <cell r="BH94">
            <v>354613</v>
          </cell>
          <cell r="BI94">
            <v>181905</v>
          </cell>
          <cell r="BJ94">
            <v>515294</v>
          </cell>
          <cell r="BK94">
            <v>154482</v>
          </cell>
          <cell r="BL94">
            <v>47721</v>
          </cell>
          <cell r="BM94">
            <v>29858</v>
          </cell>
          <cell r="BN94">
            <v>38812</v>
          </cell>
          <cell r="BO94">
            <v>25669</v>
          </cell>
          <cell r="BP94">
            <v>1348354</v>
          </cell>
          <cell r="BQ94">
            <v>17251</v>
          </cell>
          <cell r="BR94">
            <v>124801</v>
          </cell>
          <cell r="BS94">
            <v>2210559</v>
          </cell>
          <cell r="BT94">
            <v>1490406</v>
          </cell>
        </row>
        <row r="95">
          <cell r="BF95">
            <v>1997</v>
          </cell>
          <cell r="BG95">
            <v>35431</v>
          </cell>
          <cell r="BP95">
            <v>0</v>
          </cell>
          <cell r="BT95">
            <v>0</v>
          </cell>
        </row>
        <row r="96">
          <cell r="BG96">
            <v>35462</v>
          </cell>
          <cell r="BP96">
            <v>0</v>
          </cell>
          <cell r="BT96">
            <v>0</v>
          </cell>
        </row>
        <row r="97">
          <cell r="BG97">
            <v>35490</v>
          </cell>
          <cell r="BP97">
            <v>0</v>
          </cell>
          <cell r="BT97">
            <v>0</v>
          </cell>
        </row>
        <row r="98">
          <cell r="BG98">
            <v>35521</v>
          </cell>
          <cell r="BP98">
            <v>0</v>
          </cell>
          <cell r="BT98">
            <v>0</v>
          </cell>
        </row>
        <row r="99">
          <cell r="BG99">
            <v>35551</v>
          </cell>
          <cell r="BP99">
            <v>0</v>
          </cell>
          <cell r="BT99">
            <v>0</v>
          </cell>
        </row>
        <row r="100">
          <cell r="BG100">
            <v>35582</v>
          </cell>
          <cell r="BP100">
            <v>0</v>
          </cell>
          <cell r="BT100">
            <v>0</v>
          </cell>
        </row>
        <row r="101">
          <cell r="BG101">
            <v>35612</v>
          </cell>
          <cell r="BP101">
            <v>0</v>
          </cell>
          <cell r="BT101">
            <v>0</v>
          </cell>
        </row>
        <row r="102">
          <cell r="BG102">
            <v>35643</v>
          </cell>
          <cell r="BP102">
            <v>0</v>
          </cell>
          <cell r="BT102">
            <v>0</v>
          </cell>
        </row>
        <row r="103">
          <cell r="BG103">
            <v>35674</v>
          </cell>
          <cell r="BP103">
            <v>0</v>
          </cell>
          <cell r="BT103">
            <v>0</v>
          </cell>
        </row>
        <row r="104">
          <cell r="BG104">
            <v>35704</v>
          </cell>
          <cell r="BP104">
            <v>0</v>
          </cell>
          <cell r="BT104">
            <v>0</v>
          </cell>
        </row>
        <row r="105">
          <cell r="BG105">
            <v>35735</v>
          </cell>
          <cell r="BP105">
            <v>0</v>
          </cell>
          <cell r="BT105">
            <v>0</v>
          </cell>
        </row>
        <row r="106">
          <cell r="BG106">
            <v>35765</v>
          </cell>
          <cell r="BP106">
            <v>0</v>
          </cell>
          <cell r="BT106">
            <v>0</v>
          </cell>
        </row>
        <row r="107">
          <cell r="BF107">
            <v>1998</v>
          </cell>
          <cell r="BG107">
            <v>35796</v>
          </cell>
          <cell r="BP107">
            <v>0</v>
          </cell>
          <cell r="BT107">
            <v>0</v>
          </cell>
        </row>
        <row r="108">
          <cell r="BG108">
            <v>35827</v>
          </cell>
          <cell r="BP108">
            <v>0</v>
          </cell>
          <cell r="BT108">
            <v>0</v>
          </cell>
        </row>
        <row r="109">
          <cell r="BG109">
            <v>35855</v>
          </cell>
          <cell r="BP109">
            <v>0</v>
          </cell>
          <cell r="BT109">
            <v>0</v>
          </cell>
        </row>
        <row r="110">
          <cell r="BG110">
            <v>35886</v>
          </cell>
          <cell r="BP110">
            <v>0</v>
          </cell>
          <cell r="BT110">
            <v>0</v>
          </cell>
        </row>
        <row r="111">
          <cell r="BG111">
            <v>35916</v>
          </cell>
          <cell r="BP111">
            <v>0</v>
          </cell>
          <cell r="BT111">
            <v>0</v>
          </cell>
        </row>
        <row r="112">
          <cell r="BG112">
            <v>35947</v>
          </cell>
          <cell r="BP112">
            <v>0</v>
          </cell>
          <cell r="BT112">
            <v>0</v>
          </cell>
        </row>
        <row r="113">
          <cell r="BG113">
            <v>35977</v>
          </cell>
          <cell r="BP113">
            <v>0</v>
          </cell>
          <cell r="BT113">
            <v>0</v>
          </cell>
        </row>
        <row r="114">
          <cell r="BG114">
            <v>36008</v>
          </cell>
          <cell r="BP114">
            <v>0</v>
          </cell>
          <cell r="BT114">
            <v>0</v>
          </cell>
        </row>
        <row r="115">
          <cell r="BG115">
            <v>36039</v>
          </cell>
          <cell r="BP115">
            <v>0</v>
          </cell>
          <cell r="BT115">
            <v>0</v>
          </cell>
        </row>
        <row r="116">
          <cell r="BG116">
            <v>36069</v>
          </cell>
          <cell r="BP116">
            <v>0</v>
          </cell>
          <cell r="BT116">
            <v>0</v>
          </cell>
        </row>
        <row r="117">
          <cell r="BG117">
            <v>36100</v>
          </cell>
          <cell r="BP117">
            <v>0</v>
          </cell>
          <cell r="BT117">
            <v>0</v>
          </cell>
        </row>
        <row r="118">
          <cell r="BG118">
            <v>36130</v>
          </cell>
          <cell r="BP118">
            <v>0</v>
          </cell>
          <cell r="BT118">
            <v>0</v>
          </cell>
        </row>
        <row r="119">
          <cell r="BF119">
            <v>1999</v>
          </cell>
          <cell r="BG119">
            <v>36161</v>
          </cell>
          <cell r="BP119">
            <v>0</v>
          </cell>
          <cell r="BT119">
            <v>0</v>
          </cell>
        </row>
        <row r="120">
          <cell r="BG120">
            <v>36192</v>
          </cell>
          <cell r="BP120">
            <v>0</v>
          </cell>
          <cell r="BT120">
            <v>0</v>
          </cell>
        </row>
        <row r="121">
          <cell r="BG121">
            <v>36220</v>
          </cell>
          <cell r="BP121">
            <v>0</v>
          </cell>
          <cell r="BT121">
            <v>0</v>
          </cell>
        </row>
        <row r="122">
          <cell r="BG122">
            <v>36251</v>
          </cell>
          <cell r="BP122">
            <v>0</v>
          </cell>
          <cell r="BT122">
            <v>0</v>
          </cell>
        </row>
        <row r="123">
          <cell r="BG123">
            <v>36281</v>
          </cell>
          <cell r="BP123">
            <v>0</v>
          </cell>
          <cell r="BT123">
            <v>0</v>
          </cell>
        </row>
        <row r="124">
          <cell r="BG124">
            <v>36312</v>
          </cell>
          <cell r="BP124">
            <v>0</v>
          </cell>
          <cell r="BT124">
            <v>0</v>
          </cell>
        </row>
        <row r="125">
          <cell r="BG125">
            <v>36342</v>
          </cell>
          <cell r="BP125">
            <v>0</v>
          </cell>
          <cell r="BT125">
            <v>0</v>
          </cell>
        </row>
        <row r="126">
          <cell r="BG126">
            <v>36373</v>
          </cell>
          <cell r="BP126">
            <v>0</v>
          </cell>
          <cell r="BT126">
            <v>0</v>
          </cell>
        </row>
        <row r="127">
          <cell r="BG127">
            <v>36404</v>
          </cell>
          <cell r="BP127">
            <v>0</v>
          </cell>
          <cell r="BT127">
            <v>0</v>
          </cell>
        </row>
        <row r="128">
          <cell r="BG128">
            <v>36434</v>
          </cell>
          <cell r="BP128">
            <v>0</v>
          </cell>
          <cell r="BT128">
            <v>0</v>
          </cell>
        </row>
        <row r="129">
          <cell r="BG129">
            <v>36465</v>
          </cell>
          <cell r="BP129">
            <v>0</v>
          </cell>
          <cell r="BT129">
            <v>0</v>
          </cell>
        </row>
        <row r="130">
          <cell r="BG130">
            <v>36495</v>
          </cell>
          <cell r="BP130">
            <v>0</v>
          </cell>
          <cell r="BT130">
            <v>0</v>
          </cell>
        </row>
        <row r="131">
          <cell r="BF131">
            <v>2000</v>
          </cell>
          <cell r="BG131">
            <v>36526</v>
          </cell>
          <cell r="BP131">
            <v>0</v>
          </cell>
          <cell r="BT131">
            <v>0</v>
          </cell>
        </row>
        <row r="132">
          <cell r="BG132">
            <v>36557</v>
          </cell>
          <cell r="BP132">
            <v>0</v>
          </cell>
          <cell r="BT132">
            <v>0</v>
          </cell>
        </row>
        <row r="133">
          <cell r="BG133">
            <v>36586</v>
          </cell>
          <cell r="BP133">
            <v>0</v>
          </cell>
          <cell r="BT133">
            <v>0</v>
          </cell>
        </row>
        <row r="134">
          <cell r="BG134">
            <v>36617</v>
          </cell>
          <cell r="BP134">
            <v>0</v>
          </cell>
          <cell r="BT134">
            <v>0</v>
          </cell>
        </row>
        <row r="135">
          <cell r="BG135">
            <v>36647</v>
          </cell>
          <cell r="BP135">
            <v>0</v>
          </cell>
          <cell r="BT135">
            <v>0</v>
          </cell>
        </row>
        <row r="136">
          <cell r="BG136">
            <v>36678</v>
          </cell>
          <cell r="BP136">
            <v>0</v>
          </cell>
          <cell r="BT136">
            <v>0</v>
          </cell>
        </row>
        <row r="137">
          <cell r="BG137">
            <v>36708</v>
          </cell>
          <cell r="BP137">
            <v>0</v>
          </cell>
          <cell r="BT137">
            <v>0</v>
          </cell>
        </row>
        <row r="138">
          <cell r="BG138">
            <v>36739</v>
          </cell>
          <cell r="BP138">
            <v>0</v>
          </cell>
          <cell r="BT138">
            <v>0</v>
          </cell>
        </row>
        <row r="139">
          <cell r="BG139">
            <v>36770</v>
          </cell>
          <cell r="BP139">
            <v>0</v>
          </cell>
          <cell r="BT139">
            <v>0</v>
          </cell>
        </row>
        <row r="140">
          <cell r="BG140">
            <v>36800</v>
          </cell>
          <cell r="BP140">
            <v>0</v>
          </cell>
          <cell r="BT140">
            <v>0</v>
          </cell>
        </row>
        <row r="141">
          <cell r="BG141">
            <v>36831</v>
          </cell>
          <cell r="BP141">
            <v>0</v>
          </cell>
          <cell r="BT141">
            <v>0</v>
          </cell>
        </row>
        <row r="142">
          <cell r="BG142">
            <v>36861</v>
          </cell>
          <cell r="BP142">
            <v>0</v>
          </cell>
          <cell r="BT142">
            <v>0</v>
          </cell>
        </row>
      </sheetData>
      <sheetData sheetId="1" refreshError="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ic_Diária_BC"/>
      <sheetName val="C V A - 30diasAnterior"/>
      <sheetName val="C V A - Ate5diaAnterior"/>
      <sheetName val="CVA_Projetada12meses"/>
      <sheetName val="SaldoCVAapos1 ano"/>
    </sheetNames>
    <sheetDataSet>
      <sheetData sheetId="0"/>
      <sheetData sheetId="1"/>
      <sheetData sheetId="2"/>
      <sheetData sheetId="3" refreshError="1">
        <row r="8">
          <cell r="B8" t="str">
            <v>Dia do Reajuste</v>
          </cell>
          <cell r="K8" t="str">
            <v>CVAR.B DO 5° DIA ÚTIL- REDE BÁSICA</v>
          </cell>
          <cell r="M8" t="str">
            <v>CVAIREDE BÁSICA</v>
          </cell>
        </row>
        <row r="9">
          <cell r="B9">
            <v>37861</v>
          </cell>
          <cell r="C9">
            <v>37831</v>
          </cell>
          <cell r="D9" t="str">
            <v xml:space="preserve">  30 dias anterior à data do Reajuste Tarifário</v>
          </cell>
          <cell r="K9">
            <v>-14653.296450343885</v>
          </cell>
          <cell r="L9">
            <v>-1351.7200983250812</v>
          </cell>
          <cell r="M9">
            <v>-16220.641179900973</v>
          </cell>
          <cell r="N9">
            <v>-2.1850414680693445E-3</v>
          </cell>
          <cell r="O9">
            <v>-3.5139226484790412E-5</v>
          </cell>
        </row>
        <row r="10">
          <cell r="C10">
            <v>37854</v>
          </cell>
          <cell r="D10" t="str">
            <v xml:space="preserve">  5 dias úteis anterior à data do Reajuste Tarifário</v>
          </cell>
          <cell r="K10" t="str">
            <v>CVACOMP.FIN DO 5° DIA - COMP.FINANC</v>
          </cell>
          <cell r="M10" t="str">
            <v>CVAICOMP. FINANCEIRA</v>
          </cell>
        </row>
        <row r="11">
          <cell r="K11">
            <v>0</v>
          </cell>
          <cell r="L11">
            <v>0</v>
          </cell>
          <cell r="M11">
            <v>0</v>
          </cell>
          <cell r="N11">
            <v>0</v>
          </cell>
          <cell r="O11">
            <v>0</v>
          </cell>
        </row>
        <row r="12">
          <cell r="K12" t="str">
            <v>CVAE.S DO 5° DIA ÚTIL - ENC. SERV. SIST</v>
          </cell>
          <cell r="M12" t="str">
            <v>CVAIENCARGOS SERV SIST</v>
          </cell>
        </row>
        <row r="13">
          <cell r="K13">
            <v>0</v>
          </cell>
          <cell r="L13">
            <v>0</v>
          </cell>
          <cell r="M13">
            <v>0</v>
          </cell>
          <cell r="N13">
            <v>0</v>
          </cell>
          <cell r="O13">
            <v>0</v>
          </cell>
        </row>
        <row r="14">
          <cell r="K14" t="str">
            <v xml:space="preserve">CVACDE DO 5° DIA ÚTIL - C. D. E. </v>
          </cell>
          <cell r="M14" t="str">
            <v>CVAICONTA DES.ENERG - CDE</v>
          </cell>
        </row>
        <row r="15">
          <cell r="B15" t="str">
            <v>CVAITOTAL/CVATOTAL</v>
          </cell>
          <cell r="C15">
            <v>0.10696192047082365</v>
          </cell>
          <cell r="K15">
            <v>1092797.7586146144</v>
          </cell>
          <cell r="L15">
            <v>100807.12546352045</v>
          </cell>
          <cell r="M15">
            <v>1209685.5055622454</v>
          </cell>
          <cell r="N15">
            <v>0.16295366894935978</v>
          </cell>
          <cell r="O15">
            <v>2.6205753819393369E-3</v>
          </cell>
        </row>
        <row r="16">
          <cell r="B16" t="str">
            <v>OBS: PREENCHER SÓMENTE OS CAMPOS VERDES</v>
          </cell>
          <cell r="K16" t="str">
            <v>CVATOTAL DO 5° DIA ÚTIL- TOTAL DAS CVAs</v>
          </cell>
          <cell r="M16" t="str">
            <v xml:space="preserve">CVAITOTAL DAS CVA´s </v>
          </cell>
        </row>
        <row r="17">
          <cell r="K17">
            <v>6258750.5726191038</v>
          </cell>
          <cell r="L17">
            <v>577349.87946785928</v>
          </cell>
          <cell r="M17">
            <v>6928198.5536143109</v>
          </cell>
          <cell r="N17">
            <v>0.93328007017523729</v>
          </cell>
          <cell r="O17">
            <v>1.5008749371061352E-2</v>
          </cell>
          <cell r="P17" t="str">
            <v>Sub Total I</v>
          </cell>
        </row>
        <row r="19">
          <cell r="K19" t="str">
            <v>SALDO CVA  ANTERIOR</v>
          </cell>
        </row>
        <row r="20">
          <cell r="K20">
            <v>495294.96673209313</v>
          </cell>
          <cell r="M20">
            <v>495294.96673209313</v>
          </cell>
          <cell r="N20">
            <v>6.6719929824762755E-2</v>
          </cell>
          <cell r="O20">
            <v>1.0729712728212884E-3</v>
          </cell>
          <cell r="P20" t="str">
            <v>Sub Total II</v>
          </cell>
        </row>
        <row r="22">
          <cell r="K22" t="str">
            <v>CVA TOTAL</v>
          </cell>
          <cell r="M22">
            <v>7423493.5203464041</v>
          </cell>
          <cell r="N22">
            <v>1</v>
          </cell>
          <cell r="O22">
            <v>1.6081720643882639E-2</v>
          </cell>
          <cell r="P22" t="str">
            <v>Total Final</v>
          </cell>
        </row>
      </sheetData>
      <sheetData sheetId="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INC"/>
      <sheetName val="Plan1"/>
      <sheetName val="Plan2"/>
      <sheetName val="Plan3"/>
      <sheetName val="selic diária"/>
      <sheetName val="CONTRATOS ENERGIA"/>
      <sheetName val="CVA_Projetada12meses"/>
      <sheetName val="I-BAL05"/>
      <sheetName val="1120104"/>
      <sheetName val="Inputs"/>
      <sheetName val="IPCA"/>
      <sheetName val="#REF"/>
      <sheetName val="INDIECO1"/>
      <sheetName val="Dados de Entrada - Planejamento"/>
      <sheetName val="MACRO"/>
    </sheetNames>
    <sheetDataSet>
      <sheetData sheetId="0" refreshError="1">
        <row r="360">
          <cell r="T360" t="str">
            <v xml:space="preserve">      ENERGIA  INCENTIVADA</v>
          </cell>
        </row>
        <row r="362">
          <cell r="U362" t="str">
            <v xml:space="preserve">  ETST - MWh</v>
          </cell>
        </row>
        <row r="364">
          <cell r="T364">
            <v>1992</v>
          </cell>
          <cell r="U364">
            <v>1993</v>
          </cell>
          <cell r="V364">
            <v>1994</v>
          </cell>
          <cell r="W364">
            <v>1995</v>
          </cell>
          <cell r="X364">
            <v>1996</v>
          </cell>
        </row>
        <row r="365">
          <cell r="S365" t="str">
            <v>JAN</v>
          </cell>
          <cell r="T365">
            <v>4540</v>
          </cell>
          <cell r="U365">
            <v>7834</v>
          </cell>
          <cell r="V365">
            <v>7204</v>
          </cell>
          <cell r="W365">
            <v>317</v>
          </cell>
          <cell r="X365">
            <v>0</v>
          </cell>
        </row>
        <row r="366">
          <cell r="S366" t="str">
            <v>FEV</v>
          </cell>
          <cell r="T366">
            <v>5574</v>
          </cell>
          <cell r="U366">
            <v>7886</v>
          </cell>
          <cell r="V366">
            <v>8151</v>
          </cell>
          <cell r="W366">
            <v>3529</v>
          </cell>
          <cell r="X366">
            <v>9.0589999999999993</v>
          </cell>
        </row>
        <row r="367">
          <cell r="S367" t="str">
            <v>MAR</v>
          </cell>
          <cell r="T367">
            <v>3691</v>
          </cell>
          <cell r="U367">
            <v>6802</v>
          </cell>
          <cell r="V367">
            <v>5783</v>
          </cell>
          <cell r="W367">
            <v>5606</v>
          </cell>
          <cell r="X367">
            <v>2105.902</v>
          </cell>
        </row>
        <row r="368">
          <cell r="S368" t="str">
            <v>ABR</v>
          </cell>
          <cell r="T368">
            <v>5868</v>
          </cell>
          <cell r="U368">
            <v>3455</v>
          </cell>
          <cell r="V368">
            <v>8191</v>
          </cell>
          <cell r="W368">
            <v>5029</v>
          </cell>
          <cell r="X368">
            <v>908.64700000000005</v>
          </cell>
        </row>
        <row r="369">
          <cell r="S369" t="str">
            <v>MAI</v>
          </cell>
          <cell r="T369">
            <v>7095</v>
          </cell>
          <cell r="U369">
            <v>4199</v>
          </cell>
          <cell r="V369">
            <v>7473</v>
          </cell>
          <cell r="W369">
            <v>5681</v>
          </cell>
          <cell r="X369">
            <v>2479.6979999999999</v>
          </cell>
        </row>
        <row r="370">
          <cell r="S370" t="str">
            <v>JUN</v>
          </cell>
          <cell r="T370">
            <v>8087</v>
          </cell>
          <cell r="U370">
            <v>7357</v>
          </cell>
          <cell r="V370">
            <v>6241</v>
          </cell>
          <cell r="W370">
            <v>7383</v>
          </cell>
          <cell r="X370">
            <v>0</v>
          </cell>
        </row>
        <row r="371">
          <cell r="S371" t="str">
            <v>JUL</v>
          </cell>
          <cell r="T371">
            <v>7846</v>
          </cell>
          <cell r="U371">
            <v>8192</v>
          </cell>
          <cell r="V371">
            <v>7661</v>
          </cell>
          <cell r="W371">
            <v>4324</v>
          </cell>
          <cell r="X371">
            <v>0</v>
          </cell>
        </row>
        <row r="372">
          <cell r="S372" t="str">
            <v>AGO</v>
          </cell>
          <cell r="T372">
            <v>10487</v>
          </cell>
          <cell r="U372">
            <v>8910</v>
          </cell>
          <cell r="V372">
            <v>8071</v>
          </cell>
          <cell r="W372">
            <v>0</v>
          </cell>
          <cell r="X372">
            <v>0</v>
          </cell>
        </row>
        <row r="373">
          <cell r="S373" t="str">
            <v>SET</v>
          </cell>
          <cell r="T373">
            <v>10287</v>
          </cell>
          <cell r="U373">
            <v>7554</v>
          </cell>
          <cell r="V373">
            <v>9886</v>
          </cell>
          <cell r="W373">
            <v>0</v>
          </cell>
          <cell r="X373">
            <v>0</v>
          </cell>
        </row>
        <row r="374">
          <cell r="S374" t="str">
            <v>OUT</v>
          </cell>
          <cell r="T374">
            <v>9541</v>
          </cell>
          <cell r="U374">
            <v>8997</v>
          </cell>
          <cell r="V374">
            <v>9202</v>
          </cell>
          <cell r="W374">
            <v>0</v>
          </cell>
          <cell r="X374">
            <v>0</v>
          </cell>
        </row>
        <row r="375">
          <cell r="S375" t="str">
            <v>NOV</v>
          </cell>
          <cell r="T375">
            <v>9137</v>
          </cell>
          <cell r="U375">
            <v>7455</v>
          </cell>
          <cell r="V375">
            <v>6085</v>
          </cell>
          <cell r="W375">
            <v>0</v>
          </cell>
          <cell r="X375">
            <v>0</v>
          </cell>
        </row>
        <row r="376">
          <cell r="S376" t="str">
            <v>DEZ</v>
          </cell>
          <cell r="T376">
            <v>9466</v>
          </cell>
          <cell r="U376">
            <v>6110</v>
          </cell>
          <cell r="V376">
            <v>3</v>
          </cell>
          <cell r="W376">
            <v>0</v>
          </cell>
          <cell r="X376">
            <v>0</v>
          </cell>
        </row>
        <row r="377">
          <cell r="S377" t="str">
            <v>TOTAL</v>
          </cell>
          <cell r="T377">
            <v>91619</v>
          </cell>
          <cell r="U377">
            <v>84751</v>
          </cell>
          <cell r="V377">
            <v>83951</v>
          </cell>
          <cell r="W377">
            <v>31869</v>
          </cell>
          <cell r="X377">
            <v>5504.3060000000005</v>
          </cell>
        </row>
        <row r="382">
          <cell r="S382" t="str">
            <v>ETST  -    Energia Temporária de Sobra Térmica.</v>
          </cell>
        </row>
        <row r="385">
          <cell r="T385" t="str">
            <v xml:space="preserve">      1 9 9 6 - MWh</v>
          </cell>
        </row>
        <row r="386">
          <cell r="V386" t="str">
            <v xml:space="preserve"> </v>
          </cell>
          <cell r="W386">
            <v>0</v>
          </cell>
          <cell r="X386">
            <v>0</v>
          </cell>
          <cell r="Y386">
            <v>0</v>
          </cell>
          <cell r="Z386" t="str">
            <v xml:space="preserve"> </v>
          </cell>
        </row>
        <row r="387">
          <cell r="T387" t="str">
            <v>ETEL</v>
          </cell>
          <cell r="U387" t="str">
            <v>ETEL</v>
          </cell>
          <cell r="V387" t="str">
            <v>ETAI</v>
          </cell>
          <cell r="W387">
            <v>0</v>
          </cell>
          <cell r="X387">
            <v>0</v>
          </cell>
          <cell r="Y387">
            <v>0</v>
          </cell>
          <cell r="Z387" t="str">
            <v>OUTRAS</v>
          </cell>
        </row>
        <row r="388">
          <cell r="T388" t="str">
            <v>PANAM.</v>
          </cell>
          <cell r="U388" t="str">
            <v>VALE</v>
          </cell>
          <cell r="V388" t="str">
            <v>VALE</v>
          </cell>
          <cell r="W388" t="str">
            <v>TOTAL</v>
          </cell>
          <cell r="X388">
            <v>0</v>
          </cell>
          <cell r="Y388">
            <v>0</v>
          </cell>
          <cell r="Z388" t="str">
            <v>EST</v>
          </cell>
          <cell r="AA388" t="str">
            <v>ETAI</v>
          </cell>
        </row>
        <row r="389">
          <cell r="S389" t="str">
            <v>JAN</v>
          </cell>
          <cell r="T389">
            <v>1309.5029999999999</v>
          </cell>
          <cell r="U389">
            <v>12327.308000000001</v>
          </cell>
          <cell r="V389">
            <v>7894.0360000000001</v>
          </cell>
          <cell r="W389">
            <v>21530.847000000002</v>
          </cell>
          <cell r="X389">
            <v>0</v>
          </cell>
          <cell r="Y389" t="str">
            <v>JAN</v>
          </cell>
          <cell r="Z389">
            <v>329.12099999999998</v>
          </cell>
          <cell r="AA389">
            <v>177.25399999999999</v>
          </cell>
        </row>
        <row r="390">
          <cell r="S390" t="str">
            <v>FEV</v>
          </cell>
          <cell r="T390">
            <v>0</v>
          </cell>
          <cell r="U390">
            <v>0</v>
          </cell>
          <cell r="V390">
            <v>0</v>
          </cell>
          <cell r="W390">
            <v>0</v>
          </cell>
          <cell r="X390">
            <v>0</v>
          </cell>
          <cell r="Y390" t="str">
            <v>FEV</v>
          </cell>
          <cell r="Z390">
            <v>54.686999999999998</v>
          </cell>
          <cell r="AA390">
            <v>379.74599999999998</v>
          </cell>
        </row>
        <row r="391">
          <cell r="S391" t="str">
            <v>MAR</v>
          </cell>
          <cell r="T391">
            <v>0</v>
          </cell>
          <cell r="U391">
            <v>0</v>
          </cell>
          <cell r="V391">
            <v>0</v>
          </cell>
          <cell r="W391">
            <v>0</v>
          </cell>
          <cell r="X391">
            <v>0</v>
          </cell>
          <cell r="Y391" t="str">
            <v>MAR</v>
          </cell>
          <cell r="Z391">
            <v>754.79100000000005</v>
          </cell>
          <cell r="AA391">
            <v>154.93899999999999</v>
          </cell>
        </row>
        <row r="392">
          <cell r="S392" t="str">
            <v>ABR</v>
          </cell>
          <cell r="T392">
            <v>0</v>
          </cell>
          <cell r="U392">
            <v>0</v>
          </cell>
          <cell r="V392">
            <v>0</v>
          </cell>
          <cell r="W392">
            <v>0</v>
          </cell>
          <cell r="X392">
            <v>0</v>
          </cell>
          <cell r="Y392" t="str">
            <v>ABR</v>
          </cell>
          <cell r="Z392">
            <v>211.536</v>
          </cell>
          <cell r="AA392">
            <v>300.2</v>
          </cell>
        </row>
        <row r="393">
          <cell r="S393" t="str">
            <v>MAI</v>
          </cell>
          <cell r="T393">
            <v>0</v>
          </cell>
          <cell r="U393">
            <v>0</v>
          </cell>
          <cell r="V393">
            <v>0</v>
          </cell>
          <cell r="W393">
            <v>0</v>
          </cell>
          <cell r="X393">
            <v>0</v>
          </cell>
          <cell r="Y393" t="str">
            <v>MAI</v>
          </cell>
          <cell r="Z393">
            <v>2529.5619999999999</v>
          </cell>
          <cell r="AA393">
            <v>3254.3380000000002</v>
          </cell>
        </row>
        <row r="394">
          <cell r="S394" t="str">
            <v>JUN</v>
          </cell>
          <cell r="T394">
            <v>0</v>
          </cell>
          <cell r="U394">
            <v>0</v>
          </cell>
          <cell r="V394">
            <v>0</v>
          </cell>
          <cell r="W394">
            <v>0</v>
          </cell>
          <cell r="X394">
            <v>0</v>
          </cell>
          <cell r="Y394" t="str">
            <v>JUN</v>
          </cell>
          <cell r="Z394">
            <v>72.265000000000001</v>
          </cell>
          <cell r="AA394">
            <v>1930.627</v>
          </cell>
        </row>
        <row r="395">
          <cell r="S395" t="str">
            <v>JUL</v>
          </cell>
          <cell r="T395">
            <v>0</v>
          </cell>
          <cell r="U395">
            <v>0</v>
          </cell>
          <cell r="V395">
            <v>0</v>
          </cell>
          <cell r="W395">
            <v>0</v>
          </cell>
          <cell r="X395">
            <v>0</v>
          </cell>
          <cell r="Y395" t="str">
            <v>JUL</v>
          </cell>
          <cell r="Z395">
            <v>0</v>
          </cell>
          <cell r="AA395">
            <v>493.27300000000002</v>
          </cell>
        </row>
        <row r="396">
          <cell r="S396" t="str">
            <v>AGO</v>
          </cell>
          <cell r="T396">
            <v>0</v>
          </cell>
          <cell r="U396">
            <v>0</v>
          </cell>
          <cell r="V396">
            <v>0</v>
          </cell>
          <cell r="W396">
            <v>0</v>
          </cell>
          <cell r="X396">
            <v>0</v>
          </cell>
          <cell r="Y396" t="str">
            <v>AGO</v>
          </cell>
          <cell r="Z396">
            <v>0</v>
          </cell>
          <cell r="AA396">
            <v>11.805</v>
          </cell>
        </row>
        <row r="397">
          <cell r="S397" t="str">
            <v>SET</v>
          </cell>
          <cell r="T397">
            <v>0</v>
          </cell>
          <cell r="U397">
            <v>0</v>
          </cell>
          <cell r="V397">
            <v>0</v>
          </cell>
          <cell r="W397">
            <v>0</v>
          </cell>
          <cell r="X397">
            <v>0</v>
          </cell>
          <cell r="Y397" t="str">
            <v>SET</v>
          </cell>
          <cell r="Z397">
            <v>0</v>
          </cell>
          <cell r="AA397">
            <v>757.58</v>
          </cell>
        </row>
        <row r="398">
          <cell r="S398" t="str">
            <v>OUT</v>
          </cell>
          <cell r="T398">
            <v>0</v>
          </cell>
          <cell r="U398">
            <v>0</v>
          </cell>
          <cell r="V398">
            <v>0</v>
          </cell>
          <cell r="W398">
            <v>0</v>
          </cell>
          <cell r="X398">
            <v>0</v>
          </cell>
          <cell r="Y398" t="str">
            <v>OUT</v>
          </cell>
          <cell r="Z398">
            <v>0</v>
          </cell>
          <cell r="AA398">
            <v>744.03</v>
          </cell>
        </row>
        <row r="399">
          <cell r="S399" t="str">
            <v>NOV</v>
          </cell>
          <cell r="T399">
            <v>0</v>
          </cell>
          <cell r="U399">
            <v>0</v>
          </cell>
          <cell r="V399">
            <v>0</v>
          </cell>
          <cell r="W399">
            <v>0</v>
          </cell>
          <cell r="X399">
            <v>0</v>
          </cell>
          <cell r="Y399" t="str">
            <v>NOV</v>
          </cell>
          <cell r="Z399">
            <v>0</v>
          </cell>
          <cell r="AA399">
            <v>663.69</v>
          </cell>
        </row>
        <row r="400">
          <cell r="S400" t="str">
            <v>DEZ</v>
          </cell>
          <cell r="T400">
            <v>0</v>
          </cell>
          <cell r="U400">
            <v>0</v>
          </cell>
          <cell r="V400">
            <v>0</v>
          </cell>
          <cell r="W400">
            <v>0</v>
          </cell>
          <cell r="X400">
            <v>0</v>
          </cell>
          <cell r="Y400" t="str">
            <v>DEZ</v>
          </cell>
          <cell r="Z400">
            <v>0</v>
          </cell>
          <cell r="AA400">
            <v>0</v>
          </cell>
        </row>
        <row r="401">
          <cell r="S401" t="str">
            <v>TOTAL</v>
          </cell>
          <cell r="T401">
            <v>1309.5029999999999</v>
          </cell>
          <cell r="U401">
            <v>12327.308000000001</v>
          </cell>
          <cell r="V401">
            <v>7894.0360000000001</v>
          </cell>
          <cell r="W401">
            <v>21530.847000000002</v>
          </cell>
          <cell r="X401">
            <v>0</v>
          </cell>
          <cell r="Y401" t="str">
            <v>TOTAL</v>
          </cell>
          <cell r="Z401">
            <v>3952.962</v>
          </cell>
          <cell r="AA401">
            <v>8868.482</v>
          </cell>
        </row>
        <row r="406">
          <cell r="S406" t="str">
            <v xml:space="preserve"> EST -  Energia Eletrica  de Sobra Temporária. </v>
          </cell>
        </row>
        <row r="407">
          <cell r="S407" t="str">
            <v>ETAI  -    Energia Térmica Altamente Interruptivel.</v>
          </cell>
        </row>
        <row r="409">
          <cell r="S409">
            <v>35454.449067361114</v>
          </cell>
        </row>
        <row r="410">
          <cell r="S410" t="str">
            <v>DIME.F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 Planejamento"/>
      <sheetName val="Gráficos Planejamento"/>
      <sheetName val="Plan1"/>
      <sheetName val="Balanço 2002"/>
      <sheetName val="Gráficos Real"/>
      <sheetName val="Dados de Entrada - Real"/>
      <sheetName val="Premissas da Tendência"/>
      <sheetName val="Faturas Furnas e Itaipu"/>
      <sheetName val="selic diária"/>
      <sheetName val="Dados de Entrada _ Planejamento"/>
      <sheetName val="ENERINC"/>
      <sheetName val="MODELO"/>
      <sheetName val="Resumo RT"/>
      <sheetName val="TAP - SRT"/>
      <sheetName val="junho"/>
      <sheetName val="PLANO"/>
      <sheetName val="Parc. de ICMS"/>
      <sheetName val="ENGARGOS"/>
      <sheetName val="CONTRATOS ENERGIA"/>
      <sheetName val="BALANÇO"/>
      <sheetName val="Comparativos - Abr-02"/>
      <sheetName val="Comparativos - Fev-02"/>
      <sheetName val="Comparativos - Jan-02"/>
      <sheetName val="Comparativos - Mar-02"/>
      <sheetName val="Comentários Jan-02 "/>
      <sheetName val="#REF"/>
      <sheetName val="TMA"/>
      <sheetName val="DR"/>
      <sheetName val="fev"/>
      <sheetName val="Datos"/>
      <sheetName val="Comparativos _ Abr_02"/>
      <sheetName val="Comparativos _ Fev_02"/>
      <sheetName val="Comparativos _ Jan_02"/>
      <sheetName val="Comparativos _ Mar_02"/>
      <sheetName val="Comentários Jan_02 "/>
      <sheetName val="SAL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nc"/>
      <sheetName val="Plan2"/>
      <sheetName val="Plan1"/>
      <sheetName val="DRE COSERN"/>
      <sheetName val="DRE"/>
      <sheetName val="Concl."/>
      <sheetName val="2_PROJ. ESP.(2.11_Prog. Perdas)"/>
      <sheetName val="Resumo Fatur."/>
      <sheetName val="#REF"/>
      <sheetName val="relação"/>
      <sheetName val="estrut_sap_2004 (2)"/>
      <sheetName val="Informe"/>
      <sheetName val="Penden."/>
      <sheetName val="GAT2"/>
      <sheetName val="Andam."/>
      <sheetName val="pl atual"/>
      <sheetName val="CALC-RESUMO"/>
      <sheetName val="Selec."/>
      <sheetName val="Progr."/>
      <sheetName val="Excluído"/>
      <sheetName val="1_EXP. REDE (1.1_Transm. SEs)"/>
      <sheetName val="Pessoal"/>
      <sheetName val=" 2_PROJ. ESP. (2.10_USEE) "/>
      <sheetName val="1_EXP. REDE (1.1 Transm. LTs)"/>
      <sheetName val="1_EXP. REDE (1.2 Distribuição)"/>
      <sheetName val="2_PROJ. ESP(2.124RUR_CONSER_P&amp;D"/>
      <sheetName val="2_PROJ. ESP.(2.5 GEOREDE)"/>
      <sheetName val="2_PROJ. ESP.(2.8_Medidor H-S)"/>
      <sheetName val="2_PROJ. ESP.(2.9_Resolução 433)"/>
      <sheetName val="2_PROJ. ESP(2.6 Normas_Padrões)"/>
      <sheetName val="3_RENOVAÇÃO_DE_SEs"/>
      <sheetName val="4_RENOVAÇÃO_DE_LINHAS"/>
      <sheetName val="5_AUTOMAÇÃO"/>
      <sheetName val="6_TELECOMUNICAÇÕES"/>
      <sheetName val="7_NOVAS_LIGAÇÕES"/>
      <sheetName val="8_EXPLORAÇÃO DE REDE"/>
      <sheetName val="9_INFORMÁTICA"/>
      <sheetName val="10_FERRAMENTAS-EQUIP"/>
      <sheetName val="11_VEÍCULOS"/>
      <sheetName val="12_INFRAESTRUTUR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Supuestos Generales"/>
      <sheetName val="Supuestos Generación - Precios"/>
      <sheetName val="EscGen-Precios"/>
      <sheetName val="Supuestos cargos MEM - Aportes"/>
      <sheetName val="Supuestos Combustibles"/>
      <sheetName val="Modelo Proyecciones"/>
      <sheetName val="Resumen-Energ"/>
      <sheetName val="Historia"/>
    </sheetNames>
    <sheetDataSet>
      <sheetData sheetId="0"/>
      <sheetData sheetId="1" refreshError="1">
        <row r="25">
          <cell r="B25">
            <v>2956.4402881844244</v>
          </cell>
          <cell r="C25">
            <v>3199.9283814733108</v>
          </cell>
          <cell r="D25">
            <v>3438.9926725387122</v>
          </cell>
          <cell r="E25">
            <v>3567.6959280690235</v>
          </cell>
          <cell r="F25">
            <v>3619.0509507848442</v>
          </cell>
          <cell r="G25">
            <v>3633.1603112167545</v>
          </cell>
          <cell r="H25">
            <v>3647.3246789018103</v>
          </cell>
          <cell r="I25">
            <v>3661.5442682932407</v>
          </cell>
          <cell r="J25">
            <v>3675.8192946803492</v>
          </cell>
          <cell r="K25">
            <v>3690.1499741917737</v>
          </cell>
          <cell r="L25">
            <v>3704.5365237987598</v>
          </cell>
          <cell r="M25">
            <v>3718.9791613184434</v>
          </cell>
        </row>
        <row r="28">
          <cell r="B28">
            <v>1.012916580968048</v>
          </cell>
          <cell r="C28">
            <v>1.0392524120732174</v>
          </cell>
          <cell r="D28">
            <v>1.0662729747871211</v>
          </cell>
          <cell r="E28">
            <v>1.0939960721315862</v>
          </cell>
          <cell r="F28">
            <v>1.1224399700070076</v>
          </cell>
          <cell r="G28">
            <v>1.1516234092271898</v>
          </cell>
          <cell r="H28">
            <v>1.1815656178670968</v>
          </cell>
          <cell r="I28">
            <v>1.2122863239316413</v>
          </cell>
          <cell r="J28">
            <v>1.2438057683538639</v>
          </cell>
          <cell r="K28">
            <v>1.2761447183310644</v>
          </cell>
          <cell r="L28">
            <v>1.3093244810076721</v>
          </cell>
          <cell r="M28">
            <v>1.3433669175138716</v>
          </cell>
        </row>
      </sheetData>
      <sheetData sheetId="2"/>
      <sheetData sheetId="3" refreshError="1">
        <row r="13">
          <cell r="C13">
            <v>147.09639999999999</v>
          </cell>
        </row>
      </sheetData>
      <sheetData sheetId="4"/>
      <sheetData sheetId="5"/>
      <sheetData sheetId="6" refreshError="1">
        <row r="69">
          <cell r="B69">
            <v>1382.1244480227415</v>
          </cell>
          <cell r="C69">
            <v>1419.2424395999999</v>
          </cell>
          <cell r="D69">
            <v>1470.3639317999998</v>
          </cell>
          <cell r="E69">
            <v>1466.1907769999998</v>
          </cell>
          <cell r="F69">
            <v>1394.6951158000004</v>
          </cell>
          <cell r="G69">
            <v>1501.3230248</v>
          </cell>
          <cell r="H69">
            <v>1489.2235900999999</v>
          </cell>
          <cell r="I69">
            <v>1459.9614432000001</v>
          </cell>
          <cell r="J69">
            <v>1495.8569634300002</v>
          </cell>
          <cell r="K69">
            <v>1509.4561811999999</v>
          </cell>
          <cell r="L69">
            <v>1509.4561811999999</v>
          </cell>
          <cell r="M69">
            <v>1509.4561811999999</v>
          </cell>
        </row>
      </sheetData>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SMES"/>
      <sheetName val="Instruções"/>
      <sheetName val="AESMES (2)"/>
      <sheetName val="Botão 6"/>
    </sheetNames>
    <sheetDataSet>
      <sheetData sheetId="0" refreshError="1">
        <row r="6">
          <cell r="A6" t="str">
            <v>MES</v>
          </cell>
          <cell r="B6" t="str">
            <v>C. TOTAL</v>
          </cell>
        </row>
        <row r="7">
          <cell r="A7">
            <v>34700</v>
          </cell>
        </row>
        <row r="8">
          <cell r="A8" t="str">
            <v>&gt;jan95</v>
          </cell>
        </row>
        <row r="10">
          <cell r="BW10" t="str">
            <v>ANOS</v>
          </cell>
          <cell r="BX10" t="str">
            <v>MES</v>
          </cell>
          <cell r="BY10" t="str">
            <v>RESIDENCIAL</v>
          </cell>
          <cell r="BZ10" t="str">
            <v xml:space="preserve">COMERCIAL </v>
          </cell>
          <cell r="CA10" t="str">
            <v>INDUSTRIAL</v>
          </cell>
          <cell r="CB10" t="str">
            <v>RURAL</v>
          </cell>
          <cell r="CC10" t="str">
            <v>ILUMINAÇÃO P</v>
          </cell>
          <cell r="CD10" t="str">
            <v>PODERES P.</v>
          </cell>
          <cell r="CE10" t="str">
            <v>SERVIÇOS P.</v>
          </cell>
          <cell r="CF10" t="str">
            <v>PRÓPRIO</v>
          </cell>
          <cell r="CG10" t="str">
            <v>C. TOTAL</v>
          </cell>
          <cell r="CH10" t="str">
            <v xml:space="preserve">SUPRIMENTO </v>
          </cell>
          <cell r="CI10" t="str">
            <v>PERDAS</v>
          </cell>
          <cell r="CJ10" t="str">
            <v>NCR</v>
          </cell>
          <cell r="CK10" t="str">
            <v>CARGA P.</v>
          </cell>
        </row>
      </sheetData>
      <sheetData sheetId="1"/>
      <sheetData sheetId="2"/>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io Colunas"/>
      <sheetName val="Apoio Unidades"/>
      <sheetName val="Apoio Contas"/>
      <sheetName val="Apres - Funcoes"/>
      <sheetName val="Fonte MSO"/>
      <sheetName val="Fonte Compromissos"/>
      <sheetName val="Fonte Comp Futuro"/>
      <sheetName val="Fonte Orç14"/>
      <sheetName val="Fonte PTRs"/>
      <sheetName val="Custos"/>
      <sheetName val="Base"/>
      <sheetName val="Definicoes"/>
      <sheetName val="Quadros T"/>
      <sheetName val="Quadros O"/>
      <sheetName val="Quadros A"/>
      <sheetName val="Fonta Orç14"/>
      <sheetName val="Plan1"/>
      <sheetName val="Base (2)"/>
      <sheetName val="Base Contas"/>
    </sheetNames>
    <sheetDataSet>
      <sheetData sheetId="0"/>
      <sheetData sheetId="1">
        <row r="5">
          <cell r="C5">
            <v>1000000000</v>
          </cell>
        </row>
      </sheetData>
      <sheetData sheetId="2"/>
      <sheetData sheetId="3"/>
      <sheetData sheetId="4">
        <row r="14">
          <cell r="B14" t="str">
            <v>F.6154111101</v>
          </cell>
        </row>
        <row r="15">
          <cell r="B15" t="str">
            <v>F.6154111102</v>
          </cell>
        </row>
        <row r="16">
          <cell r="B16" t="str">
            <v>F.6154111103</v>
          </cell>
        </row>
        <row r="17">
          <cell r="B17" t="str">
            <v>F.6154111104</v>
          </cell>
        </row>
        <row r="18">
          <cell r="B18" t="str">
            <v>F.6154111105</v>
          </cell>
        </row>
        <row r="19">
          <cell r="B19" t="str">
            <v>F.6154111106</v>
          </cell>
        </row>
        <row r="20">
          <cell r="B20" t="str">
            <v>F.6154111108</v>
          </cell>
        </row>
        <row r="21">
          <cell r="B21" t="str">
            <v>F.6154112101</v>
          </cell>
        </row>
        <row r="22">
          <cell r="B22" t="str">
            <v>F.6154112102</v>
          </cell>
        </row>
        <row r="23">
          <cell r="B23" t="str">
            <v>F.6154112103</v>
          </cell>
        </row>
        <row r="24">
          <cell r="B24" t="str">
            <v>F.6154112104</v>
          </cell>
        </row>
        <row r="25">
          <cell r="B25" t="str">
            <v>F.6154112105</v>
          </cell>
        </row>
        <row r="26">
          <cell r="B26" t="str">
            <v>F.6154112106</v>
          </cell>
        </row>
        <row r="27">
          <cell r="B27" t="str">
            <v>F.6154112107</v>
          </cell>
        </row>
        <row r="28">
          <cell r="B28" t="str">
            <v>F.6154112108</v>
          </cell>
        </row>
        <row r="29">
          <cell r="B29" t="str">
            <v>F.6154112109</v>
          </cell>
        </row>
        <row r="30">
          <cell r="B30" t="str">
            <v>F.6154112110</v>
          </cell>
        </row>
        <row r="31">
          <cell r="B31" t="str">
            <v>F.6154112111</v>
          </cell>
        </row>
        <row r="32">
          <cell r="B32" t="str">
            <v>F.6154112112</v>
          </cell>
        </row>
        <row r="33">
          <cell r="B33" t="str">
            <v>F.6154112113</v>
          </cell>
        </row>
        <row r="34">
          <cell r="B34" t="str">
            <v>F.6154112114</v>
          </cell>
        </row>
        <row r="35">
          <cell r="B35" t="str">
            <v>F.6154112115</v>
          </cell>
        </row>
        <row r="36">
          <cell r="B36" t="str">
            <v>F.6154112116</v>
          </cell>
        </row>
        <row r="37">
          <cell r="B37" t="str">
            <v>F.6154112117</v>
          </cell>
        </row>
        <row r="38">
          <cell r="B38" t="str">
            <v>F.6154112118</v>
          </cell>
        </row>
        <row r="39">
          <cell r="B39" t="str">
            <v>F.6154112119</v>
          </cell>
        </row>
        <row r="40">
          <cell r="B40" t="str">
            <v>F.6154112120</v>
          </cell>
        </row>
        <row r="41">
          <cell r="B41" t="str">
            <v>F.6154112121</v>
          </cell>
        </row>
        <row r="42">
          <cell r="B42" t="str">
            <v>F.6154112122</v>
          </cell>
        </row>
        <row r="43">
          <cell r="B43" t="str">
            <v>F.6154112123</v>
          </cell>
        </row>
        <row r="44">
          <cell r="B44" t="str">
            <v>F.6154112124</v>
          </cell>
        </row>
        <row r="45">
          <cell r="B45" t="str">
            <v>F.6154112125</v>
          </cell>
        </row>
        <row r="46">
          <cell r="B46" t="str">
            <v>F.6154112126</v>
          </cell>
        </row>
        <row r="47">
          <cell r="B47" t="str">
            <v>F.6154112127</v>
          </cell>
        </row>
        <row r="48">
          <cell r="B48" t="str">
            <v>F.6154112128</v>
          </cell>
        </row>
        <row r="49">
          <cell r="B49" t="str">
            <v>F.6154112129</v>
          </cell>
        </row>
        <row r="50">
          <cell r="B50" t="str">
            <v>F.6154112130</v>
          </cell>
        </row>
        <row r="51">
          <cell r="B51" t="str">
            <v>F.6154112131</v>
          </cell>
        </row>
        <row r="52">
          <cell r="B52" t="str">
            <v>F.6154112132</v>
          </cell>
        </row>
        <row r="53">
          <cell r="B53" t="str">
            <v>F.6154112133</v>
          </cell>
        </row>
        <row r="54">
          <cell r="B54" t="str">
            <v>F.6154112134</v>
          </cell>
        </row>
        <row r="55">
          <cell r="B55" t="str">
            <v>F.6154112135</v>
          </cell>
        </row>
        <row r="56">
          <cell r="B56" t="str">
            <v>F.6154112136</v>
          </cell>
        </row>
        <row r="57">
          <cell r="B57" t="str">
            <v>F.6154112137</v>
          </cell>
        </row>
        <row r="58">
          <cell r="B58" t="str">
            <v>F.6154112138</v>
          </cell>
        </row>
        <row r="59">
          <cell r="B59" t="str">
            <v>F.6154112139</v>
          </cell>
        </row>
        <row r="60">
          <cell r="B60" t="str">
            <v>F.6154112140</v>
          </cell>
        </row>
        <row r="61">
          <cell r="B61" t="str">
            <v>F.6154112141</v>
          </cell>
        </row>
        <row r="62">
          <cell r="B62" t="str">
            <v>F.6154112142</v>
          </cell>
        </row>
        <row r="63">
          <cell r="B63" t="str">
            <v>F.6154112143</v>
          </cell>
        </row>
        <row r="64">
          <cell r="B64" t="str">
            <v>F.6154112144</v>
          </cell>
        </row>
        <row r="65">
          <cell r="B65" t="str">
            <v>F.6154112145</v>
          </cell>
        </row>
        <row r="66">
          <cell r="B66" t="str">
            <v>F.6154112148</v>
          </cell>
        </row>
        <row r="67">
          <cell r="B67" t="str">
            <v>F.6154112149</v>
          </cell>
        </row>
        <row r="68">
          <cell r="B68" t="str">
            <v>F.6154112150</v>
          </cell>
        </row>
        <row r="69">
          <cell r="B69" t="str">
            <v>F.6154112161</v>
          </cell>
        </row>
        <row r="70">
          <cell r="B70" t="str">
            <v>F.6154112163</v>
          </cell>
        </row>
        <row r="71">
          <cell r="B71" t="str">
            <v>F.6154112164</v>
          </cell>
        </row>
        <row r="72">
          <cell r="B72" t="str">
            <v>F.6154112165</v>
          </cell>
        </row>
        <row r="73">
          <cell r="B73" t="str">
            <v>F.6154112166</v>
          </cell>
        </row>
        <row r="74">
          <cell r="B74" t="str">
            <v>F.6154112167</v>
          </cell>
        </row>
        <row r="75">
          <cell r="B75" t="str">
            <v>F.6154112168</v>
          </cell>
        </row>
        <row r="76">
          <cell r="B76" t="str">
            <v>F.6154112169</v>
          </cell>
        </row>
        <row r="77">
          <cell r="B77" t="str">
            <v>F.6154112170</v>
          </cell>
        </row>
        <row r="78">
          <cell r="B78" t="str">
            <v>F.6154112171</v>
          </cell>
        </row>
        <row r="79">
          <cell r="B79" t="str">
            <v>F.6154112172</v>
          </cell>
        </row>
        <row r="80">
          <cell r="B80" t="str">
            <v>F.6154112173</v>
          </cell>
        </row>
        <row r="81">
          <cell r="B81" t="str">
            <v>F.6154112174</v>
          </cell>
        </row>
        <row r="82">
          <cell r="B82" t="str">
            <v>F.6154112175</v>
          </cell>
        </row>
        <row r="83">
          <cell r="B83" t="str">
            <v>F.6154112176</v>
          </cell>
        </row>
        <row r="84">
          <cell r="B84" t="str">
            <v>F.6154113802</v>
          </cell>
        </row>
        <row r="85">
          <cell r="B85" t="str">
            <v>F.6154119102</v>
          </cell>
        </row>
        <row r="86">
          <cell r="B86" t="str">
            <v>F.6154119103</v>
          </cell>
        </row>
        <row r="87">
          <cell r="B87" t="str">
            <v>F.6154119104</v>
          </cell>
        </row>
        <row r="88">
          <cell r="B88" t="str">
            <v>F.6154119105</v>
          </cell>
        </row>
        <row r="89">
          <cell r="B89" t="str">
            <v>F.6154119107</v>
          </cell>
        </row>
        <row r="90">
          <cell r="B90" t="str">
            <v>F.6154119201</v>
          </cell>
        </row>
        <row r="91">
          <cell r="B91" t="str">
            <v>F.6154119202</v>
          </cell>
        </row>
        <row r="92">
          <cell r="B92" t="str">
            <v>F.6154119203</v>
          </cell>
        </row>
        <row r="93">
          <cell r="B93" t="str">
            <v>F.6154119301</v>
          </cell>
        </row>
        <row r="94">
          <cell r="B94" t="str">
            <v>F.6154119302</v>
          </cell>
        </row>
        <row r="95">
          <cell r="B95" t="str">
            <v>F.6154119303</v>
          </cell>
        </row>
        <row r="96">
          <cell r="B96" t="str">
            <v>F.6154119304</v>
          </cell>
        </row>
        <row r="97">
          <cell r="B97" t="str">
            <v>F.6154119305</v>
          </cell>
        </row>
        <row r="98">
          <cell r="B98" t="str">
            <v>F.6154119306</v>
          </cell>
        </row>
        <row r="99">
          <cell r="B99" t="str">
            <v>F.6154119901</v>
          </cell>
        </row>
        <row r="100">
          <cell r="B100" t="str">
            <v>F.6154119902</v>
          </cell>
        </row>
        <row r="101">
          <cell r="B101" t="str">
            <v>F.6154119903</v>
          </cell>
        </row>
        <row r="102">
          <cell r="B102" t="str">
            <v>F.6154119905</v>
          </cell>
        </row>
        <row r="103">
          <cell r="B103" t="str">
            <v>F.6154119906</v>
          </cell>
        </row>
        <row r="104">
          <cell r="B104" t="str">
            <v>F.6154119907</v>
          </cell>
        </row>
        <row r="105">
          <cell r="B105" t="str">
            <v>F.6154119908</v>
          </cell>
        </row>
        <row r="106">
          <cell r="B106" t="str">
            <v>F.6154119911</v>
          </cell>
        </row>
        <row r="107">
          <cell r="B107" t="str">
            <v>F.6154119916</v>
          </cell>
        </row>
        <row r="108">
          <cell r="B108" t="str">
            <v>P.6154111101</v>
          </cell>
        </row>
        <row r="109">
          <cell r="B109" t="str">
            <v>P.6154111102</v>
          </cell>
        </row>
        <row r="110">
          <cell r="B110" t="str">
            <v>P.6154111103</v>
          </cell>
        </row>
        <row r="111">
          <cell r="B111" t="str">
            <v>P.6154111104</v>
          </cell>
        </row>
        <row r="112">
          <cell r="B112" t="str">
            <v>P.6154111105</v>
          </cell>
        </row>
        <row r="113">
          <cell r="B113" t="str">
            <v>P.6154111106</v>
          </cell>
        </row>
        <row r="114">
          <cell r="B114" t="str">
            <v>P.6154111108</v>
          </cell>
        </row>
        <row r="115">
          <cell r="B115" t="str">
            <v>P.6154112101</v>
          </cell>
        </row>
        <row r="116">
          <cell r="B116" t="str">
            <v>P.6154112102</v>
          </cell>
        </row>
        <row r="117">
          <cell r="B117" t="str">
            <v>P.6154112103</v>
          </cell>
        </row>
        <row r="118">
          <cell r="B118" t="str">
            <v>P.6154112104</v>
          </cell>
        </row>
        <row r="119">
          <cell r="B119" t="str">
            <v>P.6154112105</v>
          </cell>
        </row>
        <row r="120">
          <cell r="B120" t="str">
            <v>P.6154112106</v>
          </cell>
        </row>
        <row r="121">
          <cell r="B121" t="str">
            <v>P.6154112107</v>
          </cell>
        </row>
        <row r="122">
          <cell r="B122" t="str">
            <v>P.6154112108</v>
          </cell>
        </row>
        <row r="123">
          <cell r="B123" t="str">
            <v>P.6154112109</v>
          </cell>
        </row>
        <row r="124">
          <cell r="B124" t="str">
            <v>P.6154112110</v>
          </cell>
        </row>
        <row r="125">
          <cell r="B125" t="str">
            <v>P.6154112111</v>
          </cell>
        </row>
        <row r="126">
          <cell r="B126" t="str">
            <v>P.6154112112</v>
          </cell>
        </row>
        <row r="127">
          <cell r="B127" t="str">
            <v>P.6154112113</v>
          </cell>
        </row>
        <row r="128">
          <cell r="B128" t="str">
            <v>P.6154112114</v>
          </cell>
        </row>
        <row r="129">
          <cell r="B129" t="str">
            <v>P.6154112115</v>
          </cell>
        </row>
        <row r="130">
          <cell r="B130" t="str">
            <v>P.6154112116</v>
          </cell>
        </row>
        <row r="131">
          <cell r="B131" t="str">
            <v>P.6154112117</v>
          </cell>
        </row>
        <row r="132">
          <cell r="B132" t="str">
            <v>P.6154112118</v>
          </cell>
        </row>
        <row r="133">
          <cell r="B133" t="str">
            <v>P.6154112119</v>
          </cell>
        </row>
        <row r="134">
          <cell r="B134" t="str">
            <v>P.6154112120</v>
          </cell>
        </row>
        <row r="135">
          <cell r="B135" t="str">
            <v>P.6154112121</v>
          </cell>
        </row>
        <row r="136">
          <cell r="B136" t="str">
            <v>P.6154112122</v>
          </cell>
        </row>
        <row r="137">
          <cell r="B137" t="str">
            <v>P.6154112123</v>
          </cell>
        </row>
        <row r="138">
          <cell r="B138" t="str">
            <v>P.6154112124</v>
          </cell>
        </row>
        <row r="139">
          <cell r="B139" t="str">
            <v>P.6154112125</v>
          </cell>
        </row>
        <row r="140">
          <cell r="B140" t="str">
            <v>P.6154112126</v>
          </cell>
        </row>
        <row r="141">
          <cell r="B141" t="str">
            <v>P.6154112127</v>
          </cell>
        </row>
        <row r="142">
          <cell r="B142" t="str">
            <v>P.6154112128</v>
          </cell>
        </row>
        <row r="143">
          <cell r="B143" t="str">
            <v>P.6154112129</v>
          </cell>
        </row>
        <row r="144">
          <cell r="B144" t="str">
            <v>P.6154112130</v>
          </cell>
        </row>
        <row r="145">
          <cell r="B145" t="str">
            <v>P.6154112131</v>
          </cell>
        </row>
        <row r="146">
          <cell r="B146" t="str">
            <v>P.6154112132</v>
          </cell>
        </row>
        <row r="147">
          <cell r="B147" t="str">
            <v>P.6154112133</v>
          </cell>
        </row>
        <row r="148">
          <cell r="B148" t="str">
            <v>P.6154112134</v>
          </cell>
        </row>
        <row r="149">
          <cell r="B149" t="str">
            <v>P.6154112135</v>
          </cell>
        </row>
        <row r="150">
          <cell r="B150" t="str">
            <v>P.6154112136</v>
          </cell>
        </row>
        <row r="151">
          <cell r="B151" t="str">
            <v>P.6154112137</v>
          </cell>
        </row>
        <row r="152">
          <cell r="B152" t="str">
            <v>P.6154112138</v>
          </cell>
        </row>
        <row r="153">
          <cell r="B153" t="str">
            <v>P.6154112139</v>
          </cell>
        </row>
        <row r="154">
          <cell r="B154" t="str">
            <v>P.6154112140</v>
          </cell>
        </row>
        <row r="155">
          <cell r="B155" t="str">
            <v>P.6154112141</v>
          </cell>
        </row>
        <row r="156">
          <cell r="B156" t="str">
            <v>P.6154112142</v>
          </cell>
        </row>
        <row r="157">
          <cell r="B157" t="str">
            <v>P.6154112143</v>
          </cell>
        </row>
        <row r="158">
          <cell r="B158" t="str">
            <v>P.6154112144</v>
          </cell>
        </row>
        <row r="159">
          <cell r="B159" t="str">
            <v>P.6154112145</v>
          </cell>
        </row>
        <row r="160">
          <cell r="B160" t="str">
            <v>P.6154112148</v>
          </cell>
        </row>
        <row r="161">
          <cell r="B161" t="str">
            <v>P.6154112149</v>
          </cell>
        </row>
        <row r="162">
          <cell r="B162" t="str">
            <v>P.6154112150</v>
          </cell>
        </row>
        <row r="163">
          <cell r="B163" t="str">
            <v>P.6154112161</v>
          </cell>
        </row>
        <row r="164">
          <cell r="B164" t="str">
            <v>P.6154112163</v>
          </cell>
        </row>
        <row r="165">
          <cell r="B165" t="str">
            <v>P.6154112164</v>
          </cell>
        </row>
        <row r="166">
          <cell r="B166" t="str">
            <v>P.6154112165</v>
          </cell>
        </row>
        <row r="167">
          <cell r="B167" t="str">
            <v>P.6154112166</v>
          </cell>
        </row>
        <row r="168">
          <cell r="B168" t="str">
            <v>P.6154112167</v>
          </cell>
        </row>
        <row r="169">
          <cell r="B169" t="str">
            <v>P.6154112168</v>
          </cell>
        </row>
        <row r="170">
          <cell r="B170" t="str">
            <v>P.6154112169</v>
          </cell>
        </row>
        <row r="171">
          <cell r="B171" t="str">
            <v>P.6154112170</v>
          </cell>
        </row>
        <row r="172">
          <cell r="B172" t="str">
            <v>P.6154112171</v>
          </cell>
        </row>
        <row r="173">
          <cell r="B173" t="str">
            <v>P.6154112172</v>
          </cell>
        </row>
        <row r="174">
          <cell r="B174" t="str">
            <v>P.6154112173</v>
          </cell>
        </row>
        <row r="175">
          <cell r="B175" t="str">
            <v>P.6154112174</v>
          </cell>
        </row>
        <row r="176">
          <cell r="B176" t="str">
            <v>P.6154112175</v>
          </cell>
        </row>
        <row r="177">
          <cell r="B177" t="str">
            <v>P.6154112176</v>
          </cell>
        </row>
        <row r="178">
          <cell r="B178" t="str">
            <v>P.6154113802</v>
          </cell>
        </row>
        <row r="179">
          <cell r="B179" t="str">
            <v>P.6154119102</v>
          </cell>
        </row>
        <row r="180">
          <cell r="B180" t="str">
            <v>P.6154119103</v>
          </cell>
        </row>
        <row r="181">
          <cell r="B181" t="str">
            <v>P.6154119104</v>
          </cell>
        </row>
        <row r="182">
          <cell r="B182" t="str">
            <v>P.6154119105</v>
          </cell>
        </row>
        <row r="183">
          <cell r="B183" t="str">
            <v>P.6154119107</v>
          </cell>
        </row>
        <row r="184">
          <cell r="B184" t="str">
            <v>P.6154119201</v>
          </cell>
        </row>
        <row r="185">
          <cell r="B185" t="str">
            <v>P.6154119202</v>
          </cell>
        </row>
        <row r="186">
          <cell r="B186" t="str">
            <v>P.6154119203</v>
          </cell>
        </row>
        <row r="187">
          <cell r="B187" t="str">
            <v>P.6154119301</v>
          </cell>
        </row>
        <row r="188">
          <cell r="B188" t="str">
            <v>P.6154119302</v>
          </cell>
        </row>
        <row r="189">
          <cell r="B189" t="str">
            <v>P.6154119303</v>
          </cell>
        </row>
        <row r="190">
          <cell r="B190" t="str">
            <v>P.6154119304</v>
          </cell>
        </row>
        <row r="191">
          <cell r="B191" t="str">
            <v>P.6154119305</v>
          </cell>
        </row>
        <row r="192">
          <cell r="B192" t="str">
            <v>P.6154119306</v>
          </cell>
        </row>
        <row r="193">
          <cell r="B193" t="str">
            <v>P.6154119901</v>
          </cell>
        </row>
        <row r="194">
          <cell r="B194" t="str">
            <v>P.6154119902</v>
          </cell>
        </row>
        <row r="195">
          <cell r="B195" t="str">
            <v>P.6154119903</v>
          </cell>
        </row>
        <row r="196">
          <cell r="B196" t="str">
            <v>P.6154119905</v>
          </cell>
        </row>
        <row r="197">
          <cell r="B197" t="str">
            <v>P.6154119906</v>
          </cell>
        </row>
        <row r="198">
          <cell r="B198" t="str">
            <v>P.6154119907</v>
          </cell>
        </row>
        <row r="199">
          <cell r="B199" t="str">
            <v>P.6154119908</v>
          </cell>
        </row>
        <row r="200">
          <cell r="B200" t="str">
            <v>P.6154119911</v>
          </cell>
        </row>
        <row r="201">
          <cell r="B201" t="str">
            <v>P.6154119916</v>
          </cell>
        </row>
        <row r="202">
          <cell r="B202" t="str">
            <v>A.6154111101</v>
          </cell>
        </row>
        <row r="203">
          <cell r="B203" t="str">
            <v>A.6154111102</v>
          </cell>
        </row>
        <row r="204">
          <cell r="B204" t="str">
            <v>A.6154111103</v>
          </cell>
        </row>
        <row r="205">
          <cell r="B205" t="str">
            <v>A.6154111104</v>
          </cell>
        </row>
        <row r="206">
          <cell r="B206" t="str">
            <v>A.6154111105</v>
          </cell>
        </row>
        <row r="207">
          <cell r="B207" t="str">
            <v>A.6154111106</v>
          </cell>
        </row>
        <row r="208">
          <cell r="B208" t="str">
            <v>A.6154111108</v>
          </cell>
        </row>
        <row r="209">
          <cell r="B209" t="str">
            <v>A.6154112101</v>
          </cell>
        </row>
        <row r="210">
          <cell r="B210" t="str">
            <v>A.6154112102</v>
          </cell>
        </row>
        <row r="211">
          <cell r="B211" t="str">
            <v>A.6154112103</v>
          </cell>
        </row>
        <row r="212">
          <cell r="B212" t="str">
            <v>A.6154112104</v>
          </cell>
        </row>
        <row r="213">
          <cell r="B213" t="str">
            <v>A.6154112105</v>
          </cell>
        </row>
        <row r="214">
          <cell r="B214" t="str">
            <v>A.6154112106</v>
          </cell>
        </row>
        <row r="215">
          <cell r="B215" t="str">
            <v>A.6154112107</v>
          </cell>
        </row>
        <row r="216">
          <cell r="B216" t="str">
            <v>A.6154112108</v>
          </cell>
        </row>
        <row r="217">
          <cell r="B217" t="str">
            <v>A.6154112109</v>
          </cell>
        </row>
        <row r="218">
          <cell r="B218" t="str">
            <v>A.6154112110</v>
          </cell>
        </row>
        <row r="219">
          <cell r="B219" t="str">
            <v>A.6154112111</v>
          </cell>
        </row>
        <row r="220">
          <cell r="B220" t="str">
            <v>A.6154112112</v>
          </cell>
        </row>
        <row r="221">
          <cell r="B221" t="str">
            <v>A.6154112113</v>
          </cell>
        </row>
        <row r="222">
          <cell r="B222" t="str">
            <v>A.6154112114</v>
          </cell>
        </row>
        <row r="223">
          <cell r="B223" t="str">
            <v>A.6154112115</v>
          </cell>
        </row>
        <row r="224">
          <cell r="B224" t="str">
            <v>A.6154112116</v>
          </cell>
        </row>
        <row r="225">
          <cell r="B225" t="str">
            <v>A.6154112117</v>
          </cell>
        </row>
        <row r="226">
          <cell r="B226" t="str">
            <v>A.6154112118</v>
          </cell>
        </row>
        <row r="227">
          <cell r="B227" t="str">
            <v>A.6154112119</v>
          </cell>
        </row>
        <row r="228">
          <cell r="B228" t="str">
            <v>A.6154112120</v>
          </cell>
        </row>
        <row r="229">
          <cell r="B229" t="str">
            <v>A.6154112121</v>
          </cell>
        </row>
        <row r="230">
          <cell r="B230" t="str">
            <v>A.6154112122</v>
          </cell>
        </row>
        <row r="231">
          <cell r="B231" t="str">
            <v>A.6154112123</v>
          </cell>
        </row>
        <row r="232">
          <cell r="B232" t="str">
            <v>A.6154112124</v>
          </cell>
        </row>
        <row r="233">
          <cell r="B233" t="str">
            <v>A.6154112125</v>
          </cell>
        </row>
        <row r="234">
          <cell r="B234" t="str">
            <v>A.6154112126</v>
          </cell>
        </row>
        <row r="235">
          <cell r="B235" t="str">
            <v>A.6154112127</v>
          </cell>
        </row>
        <row r="236">
          <cell r="B236" t="str">
            <v>A.6154112128</v>
          </cell>
        </row>
        <row r="237">
          <cell r="B237" t="str">
            <v>A.6154112129</v>
          </cell>
        </row>
        <row r="238">
          <cell r="B238" t="str">
            <v>A.6154112130</v>
          </cell>
        </row>
        <row r="239">
          <cell r="B239" t="str">
            <v>A.6154112131</v>
          </cell>
        </row>
        <row r="240">
          <cell r="B240" t="str">
            <v>A.6154112132</v>
          </cell>
        </row>
        <row r="241">
          <cell r="B241" t="str">
            <v>A.6154112133</v>
          </cell>
        </row>
        <row r="242">
          <cell r="B242" t="str">
            <v>A.6154112134</v>
          </cell>
        </row>
        <row r="243">
          <cell r="B243" t="str">
            <v>A.6154112135</v>
          </cell>
        </row>
        <row r="244">
          <cell r="B244" t="str">
            <v>A.6154112136</v>
          </cell>
        </row>
        <row r="245">
          <cell r="B245" t="str">
            <v>A.6154112137</v>
          </cell>
        </row>
        <row r="246">
          <cell r="B246" t="str">
            <v>A.6154112138</v>
          </cell>
        </row>
        <row r="247">
          <cell r="B247" t="str">
            <v>A.6154112139</v>
          </cell>
        </row>
        <row r="248">
          <cell r="B248" t="str">
            <v>A.6154112140</v>
          </cell>
        </row>
        <row r="249">
          <cell r="B249" t="str">
            <v>A.6154112141</v>
          </cell>
        </row>
        <row r="250">
          <cell r="B250" t="str">
            <v>A.6154112142</v>
          </cell>
        </row>
        <row r="251">
          <cell r="B251" t="str">
            <v>A.6154112143</v>
          </cell>
        </row>
        <row r="252">
          <cell r="B252" t="str">
            <v>A.6154112144</v>
          </cell>
        </row>
        <row r="253">
          <cell r="B253" t="str">
            <v>A.6154112145</v>
          </cell>
        </row>
        <row r="254">
          <cell r="B254" t="str">
            <v>A.6154112148</v>
          </cell>
        </row>
        <row r="255">
          <cell r="B255" t="str">
            <v>A.6154112149</v>
          </cell>
        </row>
        <row r="256">
          <cell r="B256" t="str">
            <v>A.6154112150</v>
          </cell>
        </row>
        <row r="257">
          <cell r="B257" t="str">
            <v>A.6154112161</v>
          </cell>
        </row>
        <row r="258">
          <cell r="B258" t="str">
            <v>A.6154112163</v>
          </cell>
        </row>
        <row r="259">
          <cell r="B259" t="str">
            <v>A.6154112164</v>
          </cell>
        </row>
        <row r="260">
          <cell r="B260" t="str">
            <v>A.6154112165</v>
          </cell>
        </row>
        <row r="261">
          <cell r="B261" t="str">
            <v>A.6154112166</v>
          </cell>
        </row>
        <row r="262">
          <cell r="B262" t="str">
            <v>A.6154112167</v>
          </cell>
        </row>
        <row r="263">
          <cell r="B263" t="str">
            <v>A.6154112168</v>
          </cell>
        </row>
        <row r="264">
          <cell r="B264" t="str">
            <v>A.6154112169</v>
          </cell>
        </row>
        <row r="265">
          <cell r="B265" t="str">
            <v>A.6154112170</v>
          </cell>
        </row>
        <row r="266">
          <cell r="B266" t="str">
            <v>A.6154112171</v>
          </cell>
        </row>
        <row r="267">
          <cell r="B267" t="str">
            <v>A.6154112172</v>
          </cell>
        </row>
        <row r="268">
          <cell r="B268" t="str">
            <v>A.6154112173</v>
          </cell>
        </row>
        <row r="269">
          <cell r="B269" t="str">
            <v>A.6154112174</v>
          </cell>
        </row>
        <row r="270">
          <cell r="B270" t="str">
            <v>A.6154112175</v>
          </cell>
        </row>
        <row r="271">
          <cell r="B271" t="str">
            <v>A.6154112176</v>
          </cell>
        </row>
        <row r="272">
          <cell r="B272" t="str">
            <v>A.6154113802</v>
          </cell>
        </row>
        <row r="273">
          <cell r="B273" t="str">
            <v>A.6154119102</v>
          </cell>
        </row>
        <row r="274">
          <cell r="B274" t="str">
            <v>A.6154119103</v>
          </cell>
        </row>
        <row r="275">
          <cell r="B275" t="str">
            <v>A.6154119104</v>
          </cell>
        </row>
        <row r="276">
          <cell r="B276" t="str">
            <v>A.6154119105</v>
          </cell>
        </row>
        <row r="277">
          <cell r="B277" t="str">
            <v>A.6154119107</v>
          </cell>
        </row>
        <row r="278">
          <cell r="B278" t="str">
            <v>A.6154119201</v>
          </cell>
        </row>
        <row r="279">
          <cell r="B279" t="str">
            <v>A.6154119202</v>
          </cell>
        </row>
        <row r="280">
          <cell r="B280" t="str">
            <v>A.6154119203</v>
          </cell>
        </row>
        <row r="281">
          <cell r="B281" t="str">
            <v>A.6154119301</v>
          </cell>
        </row>
        <row r="282">
          <cell r="B282" t="str">
            <v>A.6154119302</v>
          </cell>
        </row>
        <row r="283">
          <cell r="B283" t="str">
            <v>A.6154119303</v>
          </cell>
        </row>
        <row r="284">
          <cell r="B284" t="str">
            <v>A.6154119304</v>
          </cell>
        </row>
        <row r="285">
          <cell r="B285" t="str">
            <v>A.6154119305</v>
          </cell>
        </row>
        <row r="286">
          <cell r="B286" t="str">
            <v>A.6154119306</v>
          </cell>
        </row>
        <row r="287">
          <cell r="B287" t="str">
            <v>A.6154119901</v>
          </cell>
        </row>
        <row r="288">
          <cell r="B288" t="str">
            <v>A.6154119902</v>
          </cell>
        </row>
        <row r="289">
          <cell r="B289" t="str">
            <v>A.6154119903</v>
          </cell>
        </row>
        <row r="290">
          <cell r="B290" t="str">
            <v>A.6154119905</v>
          </cell>
        </row>
        <row r="291">
          <cell r="B291" t="str">
            <v>A.6154119906</v>
          </cell>
        </row>
        <row r="292">
          <cell r="B292" t="str">
            <v>A.6154119907</v>
          </cell>
        </row>
        <row r="293">
          <cell r="B293" t="str">
            <v>A.6154119908</v>
          </cell>
        </row>
        <row r="294">
          <cell r="B294" t="str">
            <v>A.6154119911</v>
          </cell>
        </row>
        <row r="295">
          <cell r="B295" t="str">
            <v>A.6154119916</v>
          </cell>
        </row>
        <row r="296">
          <cell r="B296" t="str">
            <v>E.6154111101</v>
          </cell>
        </row>
        <row r="297">
          <cell r="B297" t="str">
            <v>E.6154111102</v>
          </cell>
        </row>
        <row r="298">
          <cell r="B298" t="str">
            <v>E.6154111103</v>
          </cell>
        </row>
        <row r="299">
          <cell r="B299" t="str">
            <v>E.6154111104</v>
          </cell>
        </row>
        <row r="300">
          <cell r="B300" t="str">
            <v>E.6154111105</v>
          </cell>
        </row>
        <row r="301">
          <cell r="B301" t="str">
            <v>E.6154111106</v>
          </cell>
        </row>
        <row r="302">
          <cell r="B302" t="str">
            <v>E.6154111108</v>
          </cell>
        </row>
        <row r="303">
          <cell r="B303" t="str">
            <v>E.6154112101</v>
          </cell>
        </row>
        <row r="304">
          <cell r="B304" t="str">
            <v>E.6154112102</v>
          </cell>
        </row>
        <row r="305">
          <cell r="B305" t="str">
            <v>E.6154112103</v>
          </cell>
        </row>
        <row r="306">
          <cell r="B306" t="str">
            <v>E.6154112104</v>
          </cell>
        </row>
        <row r="307">
          <cell r="B307" t="str">
            <v>E.6154112105</v>
          </cell>
        </row>
        <row r="308">
          <cell r="B308" t="str">
            <v>E.6154112106</v>
          </cell>
        </row>
        <row r="309">
          <cell r="B309" t="str">
            <v>E.6154112107</v>
          </cell>
        </row>
        <row r="310">
          <cell r="B310" t="str">
            <v>E.6154112108</v>
          </cell>
        </row>
        <row r="311">
          <cell r="B311" t="str">
            <v>E.6154112109</v>
          </cell>
        </row>
        <row r="312">
          <cell r="B312" t="str">
            <v>E.6154112110</v>
          </cell>
        </row>
        <row r="313">
          <cell r="B313" t="str">
            <v>E.6154112111</v>
          </cell>
        </row>
        <row r="314">
          <cell r="B314" t="str">
            <v>E.6154112112</v>
          </cell>
        </row>
        <row r="315">
          <cell r="B315" t="str">
            <v>E.6154112113</v>
          </cell>
        </row>
        <row r="316">
          <cell r="B316" t="str">
            <v>E.6154112114</v>
          </cell>
        </row>
        <row r="317">
          <cell r="B317" t="str">
            <v>E.6154112115</v>
          </cell>
        </row>
        <row r="318">
          <cell r="B318" t="str">
            <v>E.6154112116</v>
          </cell>
        </row>
        <row r="319">
          <cell r="B319" t="str">
            <v>E.6154112117</v>
          </cell>
        </row>
        <row r="320">
          <cell r="B320" t="str">
            <v>E.6154112118</v>
          </cell>
        </row>
        <row r="321">
          <cell r="B321" t="str">
            <v>E.6154112119</v>
          </cell>
        </row>
        <row r="322">
          <cell r="B322" t="str">
            <v>E.6154112120</v>
          </cell>
        </row>
        <row r="323">
          <cell r="B323" t="str">
            <v>E.6154112121</v>
          </cell>
        </row>
        <row r="324">
          <cell r="B324" t="str">
            <v>E.6154112122</v>
          </cell>
        </row>
        <row r="325">
          <cell r="B325" t="str">
            <v>E.6154112123</v>
          </cell>
        </row>
        <row r="326">
          <cell r="B326" t="str">
            <v>E.6154112124</v>
          </cell>
        </row>
        <row r="327">
          <cell r="B327" t="str">
            <v>E.6154112125</v>
          </cell>
        </row>
        <row r="328">
          <cell r="B328" t="str">
            <v>E.6154112126</v>
          </cell>
        </row>
        <row r="329">
          <cell r="B329" t="str">
            <v>E.6154112127</v>
          </cell>
        </row>
        <row r="330">
          <cell r="B330" t="str">
            <v>E.6154112128</v>
          </cell>
        </row>
        <row r="331">
          <cell r="B331" t="str">
            <v>E.6154112129</v>
          </cell>
        </row>
        <row r="332">
          <cell r="B332" t="str">
            <v>E.6154112130</v>
          </cell>
        </row>
        <row r="333">
          <cell r="B333" t="str">
            <v>E.6154112131</v>
          </cell>
        </row>
        <row r="334">
          <cell r="B334" t="str">
            <v>E.6154112132</v>
          </cell>
        </row>
        <row r="335">
          <cell r="B335" t="str">
            <v>E.6154112133</v>
          </cell>
        </row>
        <row r="336">
          <cell r="B336" t="str">
            <v>E.6154112134</v>
          </cell>
        </row>
        <row r="337">
          <cell r="B337" t="str">
            <v>E.6154112135</v>
          </cell>
        </row>
        <row r="338">
          <cell r="B338" t="str">
            <v>E.6154112136</v>
          </cell>
        </row>
        <row r="339">
          <cell r="B339" t="str">
            <v>E.6154112137</v>
          </cell>
        </row>
        <row r="340">
          <cell r="B340" t="str">
            <v>E.6154112138</v>
          </cell>
        </row>
        <row r="341">
          <cell r="B341" t="str">
            <v>E.6154112139</v>
          </cell>
        </row>
        <row r="342">
          <cell r="B342" t="str">
            <v>E.6154112140</v>
          </cell>
        </row>
        <row r="343">
          <cell r="B343" t="str">
            <v>E.6154112141</v>
          </cell>
        </row>
        <row r="344">
          <cell r="B344" t="str">
            <v>E.6154112142</v>
          </cell>
        </row>
        <row r="345">
          <cell r="B345" t="str">
            <v>E.6154112143</v>
          </cell>
        </row>
        <row r="346">
          <cell r="B346" t="str">
            <v>E.6154112144</v>
          </cell>
        </row>
        <row r="347">
          <cell r="B347" t="str">
            <v>E.6154112145</v>
          </cell>
        </row>
        <row r="348">
          <cell r="B348" t="str">
            <v>E.6154112148</v>
          </cell>
        </row>
        <row r="349">
          <cell r="B349" t="str">
            <v>E.6154112149</v>
          </cell>
        </row>
        <row r="350">
          <cell r="B350" t="str">
            <v>E.6154112150</v>
          </cell>
        </row>
        <row r="351">
          <cell r="B351" t="str">
            <v>E.6154112161</v>
          </cell>
        </row>
        <row r="352">
          <cell r="B352" t="str">
            <v>E.6154112163</v>
          </cell>
        </row>
        <row r="353">
          <cell r="B353" t="str">
            <v>E.6154112164</v>
          </cell>
        </row>
        <row r="354">
          <cell r="B354" t="str">
            <v>E.6154112165</v>
          </cell>
        </row>
        <row r="355">
          <cell r="B355" t="str">
            <v>E.6154112166</v>
          </cell>
        </row>
        <row r="356">
          <cell r="B356" t="str">
            <v>E.6154112167</v>
          </cell>
        </row>
        <row r="357">
          <cell r="B357" t="str">
            <v>E.6154112168</v>
          </cell>
        </row>
        <row r="358">
          <cell r="B358" t="str">
            <v>E.6154112169</v>
          </cell>
        </row>
        <row r="359">
          <cell r="B359" t="str">
            <v>E.6154112170</v>
          </cell>
        </row>
        <row r="360">
          <cell r="B360" t="str">
            <v>E.6154112171</v>
          </cell>
        </row>
        <row r="361">
          <cell r="B361" t="str">
            <v>E.6154112172</v>
          </cell>
        </row>
        <row r="362">
          <cell r="B362" t="str">
            <v>E.6154112173</v>
          </cell>
        </row>
        <row r="363">
          <cell r="B363" t="str">
            <v>E.6154112174</v>
          </cell>
        </row>
        <row r="364">
          <cell r="B364" t="str">
            <v>E.6154112175</v>
          </cell>
        </row>
        <row r="365">
          <cell r="B365" t="str">
            <v>E.6154112176</v>
          </cell>
        </row>
        <row r="366">
          <cell r="B366" t="str">
            <v>E.6154113802</v>
          </cell>
        </row>
        <row r="367">
          <cell r="B367" t="str">
            <v>E.6154119102</v>
          </cell>
        </row>
        <row r="368">
          <cell r="B368" t="str">
            <v>E.6154119103</v>
          </cell>
        </row>
        <row r="369">
          <cell r="B369" t="str">
            <v>E.6154119104</v>
          </cell>
        </row>
        <row r="370">
          <cell r="B370" t="str">
            <v>E.6154119105</v>
          </cell>
        </row>
        <row r="371">
          <cell r="B371" t="str">
            <v>E.6154119107</v>
          </cell>
        </row>
        <row r="372">
          <cell r="B372" t="str">
            <v>E.6154119201</v>
          </cell>
        </row>
        <row r="373">
          <cell r="B373" t="str">
            <v>E.6154119202</v>
          </cell>
        </row>
        <row r="374">
          <cell r="B374" t="str">
            <v>E.6154119203</v>
          </cell>
        </row>
        <row r="375">
          <cell r="B375" t="str">
            <v>E.6154119301</v>
          </cell>
        </row>
        <row r="376">
          <cell r="B376" t="str">
            <v>E.6154119302</v>
          </cell>
        </row>
        <row r="377">
          <cell r="B377" t="str">
            <v>E.6154119303</v>
          </cell>
        </row>
        <row r="378">
          <cell r="B378" t="str">
            <v>E.6154119304</v>
          </cell>
        </row>
        <row r="379">
          <cell r="B379" t="str">
            <v>E.6154119305</v>
          </cell>
        </row>
        <row r="380">
          <cell r="B380" t="str">
            <v>E.6154119306</v>
          </cell>
        </row>
        <row r="381">
          <cell r="B381" t="str">
            <v>E.6154119901</v>
          </cell>
        </row>
        <row r="382">
          <cell r="B382" t="str">
            <v>E.6154119902</v>
          </cell>
        </row>
        <row r="383">
          <cell r="B383" t="str">
            <v>E.6154119903</v>
          </cell>
        </row>
        <row r="384">
          <cell r="B384" t="str">
            <v>E.6154119905</v>
          </cell>
        </row>
        <row r="385">
          <cell r="B385" t="str">
            <v>E.6154119906</v>
          </cell>
        </row>
        <row r="386">
          <cell r="B386" t="str">
            <v>E.6154119907</v>
          </cell>
        </row>
        <row r="387">
          <cell r="B387" t="str">
            <v>E.6154119908</v>
          </cell>
        </row>
        <row r="388">
          <cell r="B388" t="str">
            <v>E.6154119911</v>
          </cell>
        </row>
        <row r="389">
          <cell r="B389" t="str">
            <v>E.6154119916</v>
          </cell>
        </row>
        <row r="390">
          <cell r="B390" t="str">
            <v>C.6154111101</v>
          </cell>
        </row>
        <row r="391">
          <cell r="B391" t="str">
            <v>C.6154111102</v>
          </cell>
        </row>
        <row r="392">
          <cell r="B392" t="str">
            <v>C.6154111103</v>
          </cell>
        </row>
        <row r="393">
          <cell r="B393" t="str">
            <v>C.6154111104</v>
          </cell>
        </row>
        <row r="394">
          <cell r="B394" t="str">
            <v>C.6154111105</v>
          </cell>
        </row>
        <row r="395">
          <cell r="B395" t="str">
            <v>C.6154111106</v>
          </cell>
        </row>
        <row r="396">
          <cell r="B396" t="str">
            <v>C.6154111108</v>
          </cell>
        </row>
        <row r="397">
          <cell r="B397" t="str">
            <v>C.6154112101</v>
          </cell>
        </row>
        <row r="398">
          <cell r="B398" t="str">
            <v>C.6154112102</v>
          </cell>
        </row>
        <row r="399">
          <cell r="B399" t="str">
            <v>C.6154112103</v>
          </cell>
        </row>
        <row r="400">
          <cell r="B400" t="str">
            <v>C.6154112104</v>
          </cell>
        </row>
        <row r="401">
          <cell r="B401" t="str">
            <v>C.6154112105</v>
          </cell>
        </row>
        <row r="402">
          <cell r="B402" t="str">
            <v>C.6154112106</v>
          </cell>
        </row>
        <row r="403">
          <cell r="B403" t="str">
            <v>C.6154112107</v>
          </cell>
        </row>
        <row r="404">
          <cell r="B404" t="str">
            <v>C.6154112108</v>
          </cell>
        </row>
        <row r="405">
          <cell r="B405" t="str">
            <v>C.6154112109</v>
          </cell>
        </row>
        <row r="406">
          <cell r="B406" t="str">
            <v>C.6154112110</v>
          </cell>
        </row>
        <row r="407">
          <cell r="B407" t="str">
            <v>C.6154112111</v>
          </cell>
        </row>
        <row r="408">
          <cell r="B408" t="str">
            <v>C.6154112112</v>
          </cell>
        </row>
        <row r="409">
          <cell r="B409" t="str">
            <v>C.6154112113</v>
          </cell>
        </row>
        <row r="410">
          <cell r="B410" t="str">
            <v>C.6154112114</v>
          </cell>
        </row>
        <row r="411">
          <cell r="B411" t="str">
            <v>C.6154112115</v>
          </cell>
        </row>
        <row r="412">
          <cell r="B412" t="str">
            <v>C.6154112116</v>
          </cell>
        </row>
        <row r="413">
          <cell r="B413" t="str">
            <v>C.6154112117</v>
          </cell>
        </row>
        <row r="414">
          <cell r="B414" t="str">
            <v>C.6154112118</v>
          </cell>
        </row>
        <row r="415">
          <cell r="B415" t="str">
            <v>C.6154112119</v>
          </cell>
        </row>
        <row r="416">
          <cell r="B416" t="str">
            <v>C.6154112120</v>
          </cell>
        </row>
        <row r="417">
          <cell r="B417" t="str">
            <v>C.6154112121</v>
          </cell>
        </row>
        <row r="418">
          <cell r="B418" t="str">
            <v>C.6154112122</v>
          </cell>
        </row>
        <row r="419">
          <cell r="B419" t="str">
            <v>C.6154112123</v>
          </cell>
        </row>
        <row r="420">
          <cell r="B420" t="str">
            <v>C.6154112124</v>
          </cell>
        </row>
        <row r="421">
          <cell r="B421" t="str">
            <v>C.6154112125</v>
          </cell>
        </row>
        <row r="422">
          <cell r="B422" t="str">
            <v>C.6154112126</v>
          </cell>
        </row>
        <row r="423">
          <cell r="B423" t="str">
            <v>C.6154112127</v>
          </cell>
        </row>
        <row r="424">
          <cell r="B424" t="str">
            <v>C.6154112128</v>
          </cell>
        </row>
        <row r="425">
          <cell r="B425" t="str">
            <v>C.6154112129</v>
          </cell>
        </row>
        <row r="426">
          <cell r="B426" t="str">
            <v>C.6154112130</v>
          </cell>
        </row>
        <row r="427">
          <cell r="B427" t="str">
            <v>C.6154112131</v>
          </cell>
        </row>
        <row r="428">
          <cell r="B428" t="str">
            <v>C.6154112132</v>
          </cell>
        </row>
        <row r="429">
          <cell r="B429" t="str">
            <v>C.6154112133</v>
          </cell>
        </row>
        <row r="430">
          <cell r="B430" t="str">
            <v>C.6154112134</v>
          </cell>
        </row>
        <row r="431">
          <cell r="B431" t="str">
            <v>C.6154112135</v>
          </cell>
        </row>
        <row r="432">
          <cell r="B432" t="str">
            <v>C.6154112136</v>
          </cell>
        </row>
        <row r="433">
          <cell r="B433" t="str">
            <v>C.6154112137</v>
          </cell>
        </row>
        <row r="434">
          <cell r="B434" t="str">
            <v>C.6154112138</v>
          </cell>
        </row>
        <row r="435">
          <cell r="B435" t="str">
            <v>C.6154112139</v>
          </cell>
        </row>
        <row r="436">
          <cell r="B436" t="str">
            <v>C.6154112140</v>
          </cell>
        </row>
        <row r="437">
          <cell r="B437" t="str">
            <v>C.6154112141</v>
          </cell>
        </row>
        <row r="438">
          <cell r="B438" t="str">
            <v>C.6154112142</v>
          </cell>
        </row>
        <row r="439">
          <cell r="B439" t="str">
            <v>C.6154112143</v>
          </cell>
        </row>
        <row r="440">
          <cell r="B440" t="str">
            <v>C.6154112144</v>
          </cell>
        </row>
        <row r="441">
          <cell r="B441" t="str">
            <v>C.6154112145</v>
          </cell>
        </row>
        <row r="442">
          <cell r="B442" t="str">
            <v>C.6154112148</v>
          </cell>
        </row>
        <row r="443">
          <cell r="B443" t="str">
            <v>C.6154112149</v>
          </cell>
        </row>
        <row r="444">
          <cell r="B444" t="str">
            <v>C.6154112150</v>
          </cell>
        </row>
        <row r="445">
          <cell r="B445" t="str">
            <v>C.6154112161</v>
          </cell>
        </row>
        <row r="446">
          <cell r="B446" t="str">
            <v>C.6154112163</v>
          </cell>
        </row>
        <row r="447">
          <cell r="B447" t="str">
            <v>C.6154112164</v>
          </cell>
        </row>
        <row r="448">
          <cell r="B448" t="str">
            <v>C.6154112165</v>
          </cell>
        </row>
        <row r="449">
          <cell r="B449" t="str">
            <v>C.6154112166</v>
          </cell>
        </row>
        <row r="450">
          <cell r="B450" t="str">
            <v>C.6154112167</v>
          </cell>
        </row>
        <row r="451">
          <cell r="B451" t="str">
            <v>C.6154112168</v>
          </cell>
        </row>
        <row r="452">
          <cell r="B452" t="str">
            <v>C.6154112169</v>
          </cell>
        </row>
        <row r="453">
          <cell r="B453" t="str">
            <v>C.6154112170</v>
          </cell>
        </row>
        <row r="454">
          <cell r="B454" t="str">
            <v>C.6154112171</v>
          </cell>
        </row>
        <row r="455">
          <cell r="B455" t="str">
            <v>C.6154112172</v>
          </cell>
        </row>
        <row r="456">
          <cell r="B456" t="str">
            <v>C.6154112173</v>
          </cell>
        </row>
        <row r="457">
          <cell r="B457" t="str">
            <v>C.6154112174</v>
          </cell>
        </row>
        <row r="458">
          <cell r="B458" t="str">
            <v>C.6154112175</v>
          </cell>
        </row>
        <row r="459">
          <cell r="B459" t="str">
            <v>C.6154112176</v>
          </cell>
        </row>
        <row r="460">
          <cell r="B460" t="str">
            <v>C.6154113802</v>
          </cell>
        </row>
        <row r="461">
          <cell r="B461" t="str">
            <v>C.6154119102</v>
          </cell>
        </row>
        <row r="462">
          <cell r="B462" t="str">
            <v>C.6154119103</v>
          </cell>
        </row>
        <row r="463">
          <cell r="B463" t="str">
            <v>C.6154119104</v>
          </cell>
        </row>
        <row r="464">
          <cell r="B464" t="str">
            <v>C.6154119105</v>
          </cell>
        </row>
        <row r="465">
          <cell r="B465" t="str">
            <v>C.6154119107</v>
          </cell>
        </row>
        <row r="466">
          <cell r="B466" t="str">
            <v>C.6154119201</v>
          </cell>
        </row>
        <row r="467">
          <cell r="B467" t="str">
            <v>C.6154119202</v>
          </cell>
        </row>
        <row r="468">
          <cell r="B468" t="str">
            <v>C.6154119203</v>
          </cell>
        </row>
        <row r="469">
          <cell r="B469" t="str">
            <v>C.6154119301</v>
          </cell>
        </row>
        <row r="470">
          <cell r="B470" t="str">
            <v>C.6154119302</v>
          </cell>
        </row>
        <row r="471">
          <cell r="B471" t="str">
            <v>C.6154119303</v>
          </cell>
        </row>
        <row r="472">
          <cell r="B472" t="str">
            <v>C.6154119304</v>
          </cell>
        </row>
        <row r="473">
          <cell r="B473" t="str">
            <v>C.6154119305</v>
          </cell>
        </row>
        <row r="474">
          <cell r="B474" t="str">
            <v>C.6154119306</v>
          </cell>
        </row>
        <row r="475">
          <cell r="B475" t="str">
            <v>C.6154119901</v>
          </cell>
        </row>
        <row r="476">
          <cell r="B476" t="str">
            <v>C.6154119902</v>
          </cell>
        </row>
        <row r="477">
          <cell r="B477" t="str">
            <v>C.6154119903</v>
          </cell>
        </row>
        <row r="478">
          <cell r="B478" t="str">
            <v>C.6154119905</v>
          </cell>
        </row>
        <row r="479">
          <cell r="B479" t="str">
            <v>C.6154119906</v>
          </cell>
        </row>
        <row r="480">
          <cell r="B480" t="str">
            <v>C.6154119907</v>
          </cell>
        </row>
        <row r="481">
          <cell r="B481" t="str">
            <v>C.6154119908</v>
          </cell>
        </row>
        <row r="482">
          <cell r="B482" t="str">
            <v>C.6154119911</v>
          </cell>
        </row>
        <row r="483">
          <cell r="B483" t="str">
            <v>C.6154119916</v>
          </cell>
        </row>
        <row r="484">
          <cell r="B484" t="str">
            <v>O.6154111101</v>
          </cell>
        </row>
        <row r="485">
          <cell r="B485" t="str">
            <v>O.6154111102</v>
          </cell>
        </row>
        <row r="486">
          <cell r="B486" t="str">
            <v>O.6154111103</v>
          </cell>
        </row>
        <row r="487">
          <cell r="B487" t="str">
            <v>O.6154111104</v>
          </cell>
        </row>
        <row r="488">
          <cell r="B488" t="str">
            <v>O.6154111105</v>
          </cell>
        </row>
        <row r="489">
          <cell r="B489" t="str">
            <v>O.6154111106</v>
          </cell>
        </row>
        <row r="490">
          <cell r="B490" t="str">
            <v>O.6154111108</v>
          </cell>
        </row>
        <row r="491">
          <cell r="B491" t="str">
            <v>O.6154112101</v>
          </cell>
        </row>
        <row r="492">
          <cell r="B492" t="str">
            <v>O.6154112102</v>
          </cell>
        </row>
        <row r="493">
          <cell r="B493" t="str">
            <v>O.6154112103</v>
          </cell>
        </row>
        <row r="494">
          <cell r="B494" t="str">
            <v>O.6154112104</v>
          </cell>
        </row>
        <row r="495">
          <cell r="B495" t="str">
            <v>O.6154112105</v>
          </cell>
        </row>
        <row r="496">
          <cell r="B496" t="str">
            <v>O.6154112106</v>
          </cell>
        </row>
        <row r="497">
          <cell r="B497" t="str">
            <v>O.6154112107</v>
          </cell>
        </row>
        <row r="498">
          <cell r="B498" t="str">
            <v>O.6154112108</v>
          </cell>
        </row>
        <row r="499">
          <cell r="B499" t="str">
            <v>O.6154112109</v>
          </cell>
        </row>
        <row r="500">
          <cell r="B500" t="str">
            <v>O.6154112110</v>
          </cell>
        </row>
        <row r="501">
          <cell r="B501" t="str">
            <v>O.6154112111</v>
          </cell>
        </row>
        <row r="502">
          <cell r="B502" t="str">
            <v>O.6154112112</v>
          </cell>
        </row>
        <row r="503">
          <cell r="B503" t="str">
            <v>O.6154112113</v>
          </cell>
        </row>
        <row r="504">
          <cell r="B504" t="str">
            <v>O.6154112114</v>
          </cell>
        </row>
        <row r="505">
          <cell r="B505" t="str">
            <v>O.6154112115</v>
          </cell>
        </row>
        <row r="506">
          <cell r="B506" t="str">
            <v>O.6154112116</v>
          </cell>
        </row>
        <row r="507">
          <cell r="B507" t="str">
            <v>O.6154112117</v>
          </cell>
        </row>
        <row r="508">
          <cell r="B508" t="str">
            <v>O.6154112118</v>
          </cell>
        </row>
        <row r="509">
          <cell r="B509" t="str">
            <v>O.6154112119</v>
          </cell>
        </row>
        <row r="510">
          <cell r="B510" t="str">
            <v>O.6154112120</v>
          </cell>
        </row>
        <row r="511">
          <cell r="B511" t="str">
            <v>O.6154112121</v>
          </cell>
        </row>
        <row r="512">
          <cell r="B512" t="str">
            <v>O.6154112122</v>
          </cell>
        </row>
        <row r="513">
          <cell r="B513" t="str">
            <v>O.6154112123</v>
          </cell>
        </row>
        <row r="514">
          <cell r="B514" t="str">
            <v>O.6154112124</v>
          </cell>
        </row>
        <row r="515">
          <cell r="B515" t="str">
            <v>O.6154112125</v>
          </cell>
        </row>
        <row r="516">
          <cell r="B516" t="str">
            <v>O.6154112126</v>
          </cell>
        </row>
        <row r="517">
          <cell r="B517" t="str">
            <v>O.6154112127</v>
          </cell>
        </row>
        <row r="518">
          <cell r="B518" t="str">
            <v>O.6154112128</v>
          </cell>
        </row>
        <row r="519">
          <cell r="B519" t="str">
            <v>O.6154112129</v>
          </cell>
        </row>
        <row r="520">
          <cell r="B520" t="str">
            <v>O.6154112130</v>
          </cell>
        </row>
        <row r="521">
          <cell r="B521" t="str">
            <v>O.6154112131</v>
          </cell>
        </row>
        <row r="522">
          <cell r="B522" t="str">
            <v>O.6154112132</v>
          </cell>
        </row>
        <row r="523">
          <cell r="B523" t="str">
            <v>O.6154112133</v>
          </cell>
        </row>
        <row r="524">
          <cell r="B524" t="str">
            <v>O.6154112134</v>
          </cell>
        </row>
        <row r="525">
          <cell r="B525" t="str">
            <v>O.6154112135</v>
          </cell>
        </row>
        <row r="526">
          <cell r="B526" t="str">
            <v>O.6154112136</v>
          </cell>
        </row>
        <row r="527">
          <cell r="B527" t="str">
            <v>O.6154112137</v>
          </cell>
        </row>
        <row r="528">
          <cell r="B528" t="str">
            <v>O.6154112138</v>
          </cell>
        </row>
        <row r="529">
          <cell r="B529" t="str">
            <v>O.6154112139</v>
          </cell>
        </row>
        <row r="530">
          <cell r="B530" t="str">
            <v>O.6154112140</v>
          </cell>
        </row>
        <row r="531">
          <cell r="B531" t="str">
            <v>O.6154112141</v>
          </cell>
        </row>
        <row r="532">
          <cell r="B532" t="str">
            <v>O.6154112142</v>
          </cell>
        </row>
        <row r="533">
          <cell r="B533" t="str">
            <v>O.6154112143</v>
          </cell>
        </row>
        <row r="534">
          <cell r="B534" t="str">
            <v>O.6154112144</v>
          </cell>
        </row>
        <row r="535">
          <cell r="B535" t="str">
            <v>O.6154112145</v>
          </cell>
        </row>
        <row r="536">
          <cell r="B536" t="str">
            <v>O.6154112148</v>
          </cell>
        </row>
        <row r="537">
          <cell r="B537" t="str">
            <v>O.6154112149</v>
          </cell>
        </row>
        <row r="538">
          <cell r="B538" t="str">
            <v>O.6154112150</v>
          </cell>
        </row>
        <row r="539">
          <cell r="B539" t="str">
            <v>O.6154112161</v>
          </cell>
        </row>
        <row r="540">
          <cell r="B540" t="str">
            <v>O.6154112163</v>
          </cell>
        </row>
        <row r="541">
          <cell r="B541" t="str">
            <v>O.6154112164</v>
          </cell>
        </row>
        <row r="542">
          <cell r="B542" t="str">
            <v>O.6154112165</v>
          </cell>
        </row>
        <row r="543">
          <cell r="B543" t="str">
            <v>O.6154112166</v>
          </cell>
        </row>
        <row r="544">
          <cell r="B544" t="str">
            <v>O.6154112167</v>
          </cell>
        </row>
        <row r="545">
          <cell r="B545" t="str">
            <v>O.6154112168</v>
          </cell>
        </row>
        <row r="546">
          <cell r="B546" t="str">
            <v>O.6154112169</v>
          </cell>
        </row>
        <row r="547">
          <cell r="B547" t="str">
            <v>O.6154112170</v>
          </cell>
        </row>
        <row r="548">
          <cell r="B548" t="str">
            <v>O.6154112171</v>
          </cell>
        </row>
        <row r="549">
          <cell r="B549" t="str">
            <v>O.6154112172</v>
          </cell>
        </row>
        <row r="550">
          <cell r="B550" t="str">
            <v>O.6154112173</v>
          </cell>
        </row>
        <row r="551">
          <cell r="B551" t="str">
            <v>O.6154112174</v>
          </cell>
        </row>
        <row r="552">
          <cell r="B552" t="str">
            <v>O.6154112175</v>
          </cell>
        </row>
        <row r="553">
          <cell r="B553" t="str">
            <v>O.6154112176</v>
          </cell>
        </row>
        <row r="554">
          <cell r="B554" t="str">
            <v>O.6154113802</v>
          </cell>
        </row>
        <row r="555">
          <cell r="B555" t="str">
            <v>O.6154119102</v>
          </cell>
        </row>
        <row r="556">
          <cell r="B556" t="str">
            <v>O.6154119103</v>
          </cell>
        </row>
        <row r="557">
          <cell r="B557" t="str">
            <v>O.6154119104</v>
          </cell>
        </row>
        <row r="558">
          <cell r="B558" t="str">
            <v>O.6154119105</v>
          </cell>
        </row>
        <row r="559">
          <cell r="B559" t="str">
            <v>O.6154119107</v>
          </cell>
        </row>
        <row r="560">
          <cell r="B560" t="str">
            <v>O.6154119201</v>
          </cell>
        </row>
        <row r="561">
          <cell r="B561" t="str">
            <v>O.6154119202</v>
          </cell>
        </row>
        <row r="562">
          <cell r="B562" t="str">
            <v>O.6154119203</v>
          </cell>
        </row>
        <row r="563">
          <cell r="B563" t="str">
            <v>O.6154119301</v>
          </cell>
        </row>
        <row r="564">
          <cell r="B564" t="str">
            <v>O.6154119302</v>
          </cell>
        </row>
        <row r="565">
          <cell r="B565" t="str">
            <v>O.6154119303</v>
          </cell>
        </row>
        <row r="566">
          <cell r="B566" t="str">
            <v>O.6154119304</v>
          </cell>
        </row>
        <row r="567">
          <cell r="B567" t="str">
            <v>O.6154119305</v>
          </cell>
        </row>
        <row r="568">
          <cell r="B568" t="str">
            <v>O.6154119306</v>
          </cell>
        </row>
        <row r="569">
          <cell r="B569" t="str">
            <v>O.6154119901</v>
          </cell>
        </row>
        <row r="570">
          <cell r="B570" t="str">
            <v>O.6154119902</v>
          </cell>
        </row>
        <row r="571">
          <cell r="B571" t="str">
            <v>O.6154119903</v>
          </cell>
        </row>
        <row r="572">
          <cell r="B572" t="str">
            <v>O.6154119905</v>
          </cell>
        </row>
        <row r="573">
          <cell r="B573" t="str">
            <v>O.6154119906</v>
          </cell>
        </row>
        <row r="574">
          <cell r="B574" t="str">
            <v>O.6154119907</v>
          </cell>
        </row>
        <row r="575">
          <cell r="B575" t="str">
            <v>O.6154119908</v>
          </cell>
        </row>
        <row r="576">
          <cell r="B576" t="str">
            <v>O.6154119911</v>
          </cell>
        </row>
        <row r="577">
          <cell r="B577" t="str">
            <v>O.6154119916</v>
          </cell>
        </row>
        <row r="578">
          <cell r="B578" t="str">
            <v>T.6154111101</v>
          </cell>
        </row>
        <row r="579">
          <cell r="B579" t="str">
            <v>T.6154111102</v>
          </cell>
        </row>
        <row r="580">
          <cell r="B580" t="str">
            <v>T.6154111103</v>
          </cell>
        </row>
        <row r="581">
          <cell r="B581" t="str">
            <v>T.6154111104</v>
          </cell>
        </row>
        <row r="582">
          <cell r="B582" t="str">
            <v>T.6154111105</v>
          </cell>
        </row>
        <row r="583">
          <cell r="B583" t="str">
            <v>T.6154111106</v>
          </cell>
        </row>
        <row r="584">
          <cell r="B584" t="str">
            <v>T.6154111108</v>
          </cell>
        </row>
        <row r="585">
          <cell r="B585" t="str">
            <v>T.6154112101</v>
          </cell>
        </row>
        <row r="586">
          <cell r="B586" t="str">
            <v>T.6154112102</v>
          </cell>
        </row>
        <row r="587">
          <cell r="B587" t="str">
            <v>T.6154112103</v>
          </cell>
        </row>
        <row r="588">
          <cell r="B588" t="str">
            <v>T.6154112104</v>
          </cell>
        </row>
        <row r="589">
          <cell r="B589" t="str">
            <v>T.6154112105</v>
          </cell>
        </row>
        <row r="590">
          <cell r="B590" t="str">
            <v>T.6154112106</v>
          </cell>
        </row>
        <row r="591">
          <cell r="B591" t="str">
            <v>T.6154112107</v>
          </cell>
        </row>
        <row r="592">
          <cell r="B592" t="str">
            <v>T.6154112108</v>
          </cell>
        </row>
        <row r="593">
          <cell r="B593" t="str">
            <v>T.6154112109</v>
          </cell>
        </row>
        <row r="594">
          <cell r="B594" t="str">
            <v>T.6154112110</v>
          </cell>
        </row>
        <row r="595">
          <cell r="B595" t="str">
            <v>T.6154112111</v>
          </cell>
        </row>
        <row r="596">
          <cell r="B596" t="str">
            <v>T.6154112112</v>
          </cell>
        </row>
        <row r="597">
          <cell r="B597" t="str">
            <v>T.6154112113</v>
          </cell>
        </row>
        <row r="598">
          <cell r="B598" t="str">
            <v>T.6154112114</v>
          </cell>
        </row>
        <row r="599">
          <cell r="B599" t="str">
            <v>T.6154112115</v>
          </cell>
        </row>
        <row r="600">
          <cell r="B600" t="str">
            <v>T.6154112116</v>
          </cell>
        </row>
        <row r="601">
          <cell r="B601" t="str">
            <v>T.6154112117</v>
          </cell>
        </row>
        <row r="602">
          <cell r="B602" t="str">
            <v>T.6154112118</v>
          </cell>
        </row>
        <row r="603">
          <cell r="B603" t="str">
            <v>T.6154112119</v>
          </cell>
        </row>
        <row r="604">
          <cell r="B604" t="str">
            <v>T.6154112120</v>
          </cell>
        </row>
        <row r="605">
          <cell r="B605" t="str">
            <v>T.6154112121</v>
          </cell>
        </row>
        <row r="606">
          <cell r="B606" t="str">
            <v>T.6154112122</v>
          </cell>
        </row>
        <row r="607">
          <cell r="B607" t="str">
            <v>T.6154112123</v>
          </cell>
        </row>
        <row r="608">
          <cell r="B608" t="str">
            <v>T.6154112124</v>
          </cell>
        </row>
        <row r="609">
          <cell r="B609" t="str">
            <v>T.6154112125</v>
          </cell>
        </row>
        <row r="610">
          <cell r="B610" t="str">
            <v>T.6154112126</v>
          </cell>
        </row>
        <row r="611">
          <cell r="B611" t="str">
            <v>T.6154112127</v>
          </cell>
        </row>
        <row r="612">
          <cell r="B612" t="str">
            <v>T.6154112128</v>
          </cell>
        </row>
        <row r="613">
          <cell r="B613" t="str">
            <v>T.6154112129</v>
          </cell>
        </row>
        <row r="614">
          <cell r="B614" t="str">
            <v>T.6154112130</v>
          </cell>
        </row>
        <row r="615">
          <cell r="B615" t="str">
            <v>T.6154112131</v>
          </cell>
        </row>
        <row r="616">
          <cell r="B616" t="str">
            <v>T.6154112132</v>
          </cell>
        </row>
        <row r="617">
          <cell r="B617" t="str">
            <v>T.6154112133</v>
          </cell>
        </row>
        <row r="618">
          <cell r="B618" t="str">
            <v>T.6154112134</v>
          </cell>
        </row>
        <row r="619">
          <cell r="B619" t="str">
            <v>T.6154112135</v>
          </cell>
        </row>
        <row r="620">
          <cell r="B620" t="str">
            <v>T.6154112136</v>
          </cell>
        </row>
        <row r="621">
          <cell r="B621" t="str">
            <v>T.6154112137</v>
          </cell>
        </row>
        <row r="622">
          <cell r="B622" t="str">
            <v>T.6154112138</v>
          </cell>
        </row>
        <row r="623">
          <cell r="B623" t="str">
            <v>T.6154112139</v>
          </cell>
        </row>
        <row r="624">
          <cell r="B624" t="str">
            <v>T.6154112140</v>
          </cell>
        </row>
        <row r="625">
          <cell r="B625" t="str">
            <v>T.6154112141</v>
          </cell>
        </row>
        <row r="626">
          <cell r="B626" t="str">
            <v>T.6154112142</v>
          </cell>
        </row>
        <row r="627">
          <cell r="B627" t="str">
            <v>T.6154112143</v>
          </cell>
        </row>
        <row r="628">
          <cell r="B628" t="str">
            <v>T.6154112144</v>
          </cell>
        </row>
        <row r="629">
          <cell r="B629" t="str">
            <v>T.6154112145</v>
          </cell>
        </row>
        <row r="630">
          <cell r="B630" t="str">
            <v>T.6154112148</v>
          </cell>
        </row>
        <row r="631">
          <cell r="B631" t="str">
            <v>T.6154112149</v>
          </cell>
        </row>
        <row r="632">
          <cell r="B632" t="str">
            <v>T.6154112150</v>
          </cell>
        </row>
        <row r="633">
          <cell r="B633" t="str">
            <v>T.6154112161</v>
          </cell>
        </row>
        <row r="634">
          <cell r="B634" t="str">
            <v>T.6154112163</v>
          </cell>
        </row>
        <row r="635">
          <cell r="B635" t="str">
            <v>T.6154112164</v>
          </cell>
        </row>
        <row r="636">
          <cell r="B636" t="str">
            <v>T.6154112165</v>
          </cell>
        </row>
        <row r="637">
          <cell r="B637" t="str">
            <v>T.6154112166</v>
          </cell>
        </row>
        <row r="638">
          <cell r="B638" t="str">
            <v>T.6154112167</v>
          </cell>
        </row>
        <row r="639">
          <cell r="B639" t="str">
            <v>T.6154112168</v>
          </cell>
        </row>
        <row r="640">
          <cell r="B640" t="str">
            <v>T.6154112169</v>
          </cell>
        </row>
        <row r="641">
          <cell r="B641" t="str">
            <v>T.6154112170</v>
          </cell>
        </row>
        <row r="642">
          <cell r="B642" t="str">
            <v>T.6154112171</v>
          </cell>
        </row>
        <row r="643">
          <cell r="B643" t="str">
            <v>T.6154112172</v>
          </cell>
        </row>
        <row r="644">
          <cell r="B644" t="str">
            <v>T.6154112173</v>
          </cell>
        </row>
        <row r="645">
          <cell r="B645" t="str">
            <v>T.6154112174</v>
          </cell>
        </row>
        <row r="646">
          <cell r="B646" t="str">
            <v>T.6154112175</v>
          </cell>
        </row>
        <row r="647">
          <cell r="B647" t="str">
            <v>T.6154112176</v>
          </cell>
        </row>
        <row r="648">
          <cell r="B648" t="str">
            <v>T.6154113802</v>
          </cell>
        </row>
        <row r="649">
          <cell r="B649" t="str">
            <v>T.6154119102</v>
          </cell>
        </row>
        <row r="650">
          <cell r="B650" t="str">
            <v>T.6154119103</v>
          </cell>
        </row>
        <row r="651">
          <cell r="B651" t="str">
            <v>T.6154119104</v>
          </cell>
        </row>
        <row r="652">
          <cell r="B652" t="str">
            <v>T.6154119105</v>
          </cell>
        </row>
        <row r="653">
          <cell r="B653" t="str">
            <v>T.6154119107</v>
          </cell>
        </row>
        <row r="654">
          <cell r="B654" t="str">
            <v>T.6154119201</v>
          </cell>
        </row>
        <row r="655">
          <cell r="B655" t="str">
            <v>T.6154119202</v>
          </cell>
        </row>
        <row r="656">
          <cell r="B656" t="str">
            <v>T.6154119203</v>
          </cell>
        </row>
        <row r="657">
          <cell r="B657" t="str">
            <v>T.6154119301</v>
          </cell>
        </row>
        <row r="658">
          <cell r="B658" t="str">
            <v>T.6154119302</v>
          </cell>
        </row>
        <row r="659">
          <cell r="B659" t="str">
            <v>T.6154119303</v>
          </cell>
        </row>
        <row r="660">
          <cell r="B660" t="str">
            <v>T.6154119304</v>
          </cell>
        </row>
        <row r="661">
          <cell r="B661" t="str">
            <v>T.6154119305</v>
          </cell>
        </row>
        <row r="662">
          <cell r="B662" t="str">
            <v>T.6154119306</v>
          </cell>
        </row>
        <row r="663">
          <cell r="B663" t="str">
            <v>T.6154119901</v>
          </cell>
        </row>
        <row r="664">
          <cell r="B664" t="str">
            <v>T.6154119902</v>
          </cell>
        </row>
        <row r="665">
          <cell r="B665" t="str">
            <v>T.6154119903</v>
          </cell>
        </row>
        <row r="666">
          <cell r="B666" t="str">
            <v>T.6154119905</v>
          </cell>
        </row>
        <row r="667">
          <cell r="B667" t="str">
            <v>T.6154119906</v>
          </cell>
        </row>
        <row r="668">
          <cell r="B668" t="str">
            <v>T.6154119907</v>
          </cell>
        </row>
        <row r="669">
          <cell r="B669" t="str">
            <v>T.6154119908</v>
          </cell>
        </row>
        <row r="670">
          <cell r="B670" t="str">
            <v>T.6154119911</v>
          </cell>
        </row>
        <row r="671">
          <cell r="B671" t="str">
            <v>T.6154119916</v>
          </cell>
        </row>
        <row r="672">
          <cell r="B672">
            <v>0</v>
          </cell>
        </row>
        <row r="673">
          <cell r="B673">
            <v>0</v>
          </cell>
        </row>
        <row r="674">
          <cell r="B674">
            <v>0</v>
          </cell>
        </row>
        <row r="675">
          <cell r="B675">
            <v>0</v>
          </cell>
        </row>
        <row r="676">
          <cell r="B676">
            <v>0</v>
          </cell>
        </row>
        <row r="677">
          <cell r="B677">
            <v>0</v>
          </cell>
        </row>
        <row r="678">
          <cell r="B678">
            <v>0</v>
          </cell>
        </row>
        <row r="679">
          <cell r="B679">
            <v>0</v>
          </cell>
        </row>
        <row r="680">
          <cell r="B680">
            <v>0</v>
          </cell>
        </row>
        <row r="681">
          <cell r="B681">
            <v>0</v>
          </cell>
        </row>
        <row r="682">
          <cell r="B682">
            <v>0</v>
          </cell>
        </row>
        <row r="683">
          <cell r="B683">
            <v>0</v>
          </cell>
        </row>
        <row r="684">
          <cell r="B684">
            <v>0</v>
          </cell>
        </row>
        <row r="685">
          <cell r="B685">
            <v>0</v>
          </cell>
        </row>
        <row r="686">
          <cell r="B686">
            <v>0</v>
          </cell>
        </row>
        <row r="687">
          <cell r="B687">
            <v>0</v>
          </cell>
        </row>
        <row r="688">
          <cell r="B688">
            <v>0</v>
          </cell>
        </row>
        <row r="689">
          <cell r="B689">
            <v>0</v>
          </cell>
        </row>
        <row r="690">
          <cell r="B690">
            <v>0</v>
          </cell>
        </row>
        <row r="691">
          <cell r="B691">
            <v>0</v>
          </cell>
        </row>
        <row r="692">
          <cell r="B692">
            <v>0</v>
          </cell>
        </row>
        <row r="693">
          <cell r="B693">
            <v>0</v>
          </cell>
        </row>
        <row r="694">
          <cell r="B694" t="str">
            <v>F.F</v>
          </cell>
        </row>
        <row r="695">
          <cell r="B695" t="str">
            <v>F.FC</v>
          </cell>
        </row>
        <row r="696">
          <cell r="B696" t="str">
            <v>F.FF</v>
          </cell>
        </row>
        <row r="697">
          <cell r="B697" t="str">
            <v>F.FP</v>
          </cell>
        </row>
        <row r="698">
          <cell r="B698" t="str">
            <v>F.FR</v>
          </cell>
        </row>
        <row r="699">
          <cell r="B699" t="str">
            <v>P.P</v>
          </cell>
        </row>
        <row r="700">
          <cell r="B700" t="str">
            <v>P.PA</v>
          </cell>
        </row>
        <row r="701">
          <cell r="B701" t="str">
            <v>P.PC</v>
          </cell>
        </row>
        <row r="702">
          <cell r="B702" t="str">
            <v>P.PE</v>
          </cell>
        </row>
        <row r="703">
          <cell r="B703" t="str">
            <v>P.PJ</v>
          </cell>
        </row>
        <row r="704">
          <cell r="B704" t="str">
            <v>A.A</v>
          </cell>
        </row>
        <row r="705">
          <cell r="B705" t="str">
            <v>A.AD</v>
          </cell>
        </row>
        <row r="706">
          <cell r="B706" t="str">
            <v>A.AI</v>
          </cell>
        </row>
        <row r="707">
          <cell r="B707" t="str">
            <v>A.AR</v>
          </cell>
        </row>
        <row r="708">
          <cell r="B708" t="str">
            <v>A.AS</v>
          </cell>
        </row>
        <row r="709">
          <cell r="B709" t="str">
            <v>E.E</v>
          </cell>
        </row>
        <row r="710">
          <cell r="B710" t="str">
            <v>E.EE</v>
          </cell>
        </row>
        <row r="711">
          <cell r="B711" t="str">
            <v>E.EN</v>
          </cell>
        </row>
        <row r="712">
          <cell r="B712" t="str">
            <v>E.EO</v>
          </cell>
        </row>
        <row r="713">
          <cell r="B713" t="str">
            <v>E.EP</v>
          </cell>
        </row>
        <row r="714">
          <cell r="B714" t="str">
            <v>C.YCA</v>
          </cell>
        </row>
        <row r="715">
          <cell r="B715" t="str">
            <v>C.YCF</v>
          </cell>
        </row>
        <row r="716">
          <cell r="B716" t="str">
            <v>O.O</v>
          </cell>
        </row>
        <row r="717">
          <cell r="B717" t="str">
            <v>O.OB</v>
          </cell>
        </row>
        <row r="718">
          <cell r="B718" t="str">
            <v>O.OC</v>
          </cell>
        </row>
        <row r="719">
          <cell r="B719" t="str">
            <v>O.OJ</v>
          </cell>
        </row>
        <row r="720">
          <cell r="B720" t="str">
            <v>O.OM</v>
          </cell>
        </row>
        <row r="721">
          <cell r="B721" t="str">
            <v>O.OMI</v>
          </cell>
        </row>
        <row r="722">
          <cell r="B722" t="str">
            <v>O.OMM</v>
          </cell>
        </row>
        <row r="723">
          <cell r="B723" t="str">
            <v>O.OP</v>
          </cell>
        </row>
        <row r="724">
          <cell r="B724" t="str">
            <v>O.OPO</v>
          </cell>
        </row>
        <row r="725">
          <cell r="B725" t="str">
            <v>O.OPT</v>
          </cell>
        </row>
        <row r="726">
          <cell r="B726" t="str">
            <v>O.OS</v>
          </cell>
        </row>
        <row r="727">
          <cell r="B727" t="str">
            <v>O.OT</v>
          </cell>
        </row>
        <row r="728">
          <cell r="B728">
            <v>0</v>
          </cell>
        </row>
        <row r="729">
          <cell r="B729">
            <v>0</v>
          </cell>
        </row>
        <row r="730">
          <cell r="B730">
            <v>0</v>
          </cell>
        </row>
        <row r="731">
          <cell r="B731">
            <v>0</v>
          </cell>
        </row>
        <row r="732">
          <cell r="B732">
            <v>0</v>
          </cell>
        </row>
        <row r="733">
          <cell r="B733">
            <v>0</v>
          </cell>
        </row>
        <row r="734">
          <cell r="B734">
            <v>0</v>
          </cell>
        </row>
        <row r="735">
          <cell r="B735">
            <v>0</v>
          </cell>
        </row>
        <row r="736">
          <cell r="B736">
            <v>0</v>
          </cell>
        </row>
        <row r="737">
          <cell r="B737">
            <v>0</v>
          </cell>
        </row>
        <row r="738">
          <cell r="B738">
            <v>0</v>
          </cell>
        </row>
        <row r="739">
          <cell r="B739">
            <v>0</v>
          </cell>
        </row>
        <row r="740">
          <cell r="B740">
            <v>0</v>
          </cell>
        </row>
        <row r="741">
          <cell r="B741">
            <v>0</v>
          </cell>
        </row>
        <row r="742">
          <cell r="B742">
            <v>0</v>
          </cell>
        </row>
        <row r="743">
          <cell r="B743">
            <v>0</v>
          </cell>
        </row>
        <row r="744">
          <cell r="B744">
            <v>0</v>
          </cell>
        </row>
        <row r="745">
          <cell r="B745">
            <v>0</v>
          </cell>
        </row>
        <row r="746">
          <cell r="B746">
            <v>0</v>
          </cell>
        </row>
        <row r="747">
          <cell r="B747">
            <v>0</v>
          </cell>
        </row>
        <row r="748">
          <cell r="B748">
            <v>0</v>
          </cell>
        </row>
        <row r="749">
          <cell r="B749">
            <v>0</v>
          </cell>
        </row>
        <row r="750">
          <cell r="B750">
            <v>0</v>
          </cell>
        </row>
        <row r="751">
          <cell r="B751">
            <v>0</v>
          </cell>
        </row>
        <row r="752">
          <cell r="B752">
            <v>0</v>
          </cell>
        </row>
        <row r="753">
          <cell r="B753">
            <v>0</v>
          </cell>
        </row>
        <row r="754">
          <cell r="B754">
            <v>0</v>
          </cell>
        </row>
        <row r="755">
          <cell r="B755">
            <v>0</v>
          </cell>
        </row>
        <row r="756">
          <cell r="B756">
            <v>0</v>
          </cell>
        </row>
        <row r="757">
          <cell r="B757">
            <v>0</v>
          </cell>
        </row>
        <row r="758">
          <cell r="B758">
            <v>0</v>
          </cell>
        </row>
        <row r="759">
          <cell r="B759">
            <v>0</v>
          </cell>
        </row>
        <row r="760">
          <cell r="B760">
            <v>0</v>
          </cell>
        </row>
        <row r="761">
          <cell r="B761">
            <v>0</v>
          </cell>
        </row>
        <row r="762">
          <cell r="B762">
            <v>0</v>
          </cell>
        </row>
        <row r="763">
          <cell r="B763">
            <v>0</v>
          </cell>
        </row>
        <row r="764">
          <cell r="B764">
            <v>0</v>
          </cell>
        </row>
        <row r="765">
          <cell r="B765">
            <v>0</v>
          </cell>
        </row>
        <row r="766">
          <cell r="B766">
            <v>0</v>
          </cell>
        </row>
        <row r="767">
          <cell r="B767">
            <v>0</v>
          </cell>
        </row>
        <row r="768">
          <cell r="B768">
            <v>0</v>
          </cell>
        </row>
        <row r="769">
          <cell r="B769">
            <v>0</v>
          </cell>
        </row>
        <row r="770">
          <cell r="B770">
            <v>0</v>
          </cell>
        </row>
        <row r="771">
          <cell r="B771">
            <v>0</v>
          </cell>
        </row>
        <row r="772">
          <cell r="B772">
            <v>0</v>
          </cell>
        </row>
        <row r="773">
          <cell r="B773">
            <v>0</v>
          </cell>
        </row>
        <row r="774">
          <cell r="B774">
            <v>0</v>
          </cell>
        </row>
        <row r="775">
          <cell r="B775">
            <v>0</v>
          </cell>
        </row>
        <row r="776">
          <cell r="B776">
            <v>0</v>
          </cell>
        </row>
        <row r="777">
          <cell r="B777">
            <v>0</v>
          </cell>
        </row>
        <row r="778">
          <cell r="B778">
            <v>0</v>
          </cell>
        </row>
        <row r="779">
          <cell r="B779">
            <v>0</v>
          </cell>
        </row>
        <row r="780">
          <cell r="B780">
            <v>0</v>
          </cell>
        </row>
        <row r="781">
          <cell r="B781">
            <v>0</v>
          </cell>
        </row>
        <row r="782">
          <cell r="B782">
            <v>0</v>
          </cell>
        </row>
        <row r="783">
          <cell r="B783">
            <v>0</v>
          </cell>
        </row>
        <row r="784">
          <cell r="B784">
            <v>0</v>
          </cell>
        </row>
        <row r="785">
          <cell r="B785">
            <v>0</v>
          </cell>
        </row>
        <row r="786">
          <cell r="B786">
            <v>0</v>
          </cell>
        </row>
        <row r="787">
          <cell r="B787">
            <v>0</v>
          </cell>
        </row>
        <row r="788">
          <cell r="B788">
            <v>0</v>
          </cell>
        </row>
        <row r="789">
          <cell r="B789">
            <v>0</v>
          </cell>
        </row>
        <row r="790">
          <cell r="B790">
            <v>0</v>
          </cell>
        </row>
        <row r="791">
          <cell r="B791">
            <v>0</v>
          </cell>
        </row>
        <row r="792">
          <cell r="B792">
            <v>0</v>
          </cell>
        </row>
        <row r="793">
          <cell r="B793">
            <v>0</v>
          </cell>
        </row>
        <row r="794">
          <cell r="B794">
            <v>0</v>
          </cell>
        </row>
        <row r="795">
          <cell r="B795">
            <v>0</v>
          </cell>
        </row>
        <row r="796">
          <cell r="B796">
            <v>0</v>
          </cell>
        </row>
        <row r="797">
          <cell r="B797">
            <v>0</v>
          </cell>
        </row>
        <row r="798">
          <cell r="B798">
            <v>0</v>
          </cell>
        </row>
        <row r="799">
          <cell r="B799">
            <v>0</v>
          </cell>
        </row>
        <row r="800">
          <cell r="B800">
            <v>0</v>
          </cell>
        </row>
        <row r="801">
          <cell r="B801">
            <v>0</v>
          </cell>
        </row>
        <row r="802">
          <cell r="B802">
            <v>0</v>
          </cell>
        </row>
        <row r="803">
          <cell r="B803">
            <v>0</v>
          </cell>
        </row>
        <row r="804">
          <cell r="B804">
            <v>0</v>
          </cell>
        </row>
        <row r="805">
          <cell r="B805">
            <v>0</v>
          </cell>
        </row>
        <row r="806">
          <cell r="B806">
            <v>0</v>
          </cell>
        </row>
        <row r="807">
          <cell r="B807">
            <v>0</v>
          </cell>
        </row>
        <row r="808">
          <cell r="B808">
            <v>0</v>
          </cell>
        </row>
        <row r="809">
          <cell r="B809">
            <v>0</v>
          </cell>
        </row>
        <row r="810">
          <cell r="B810">
            <v>0</v>
          </cell>
        </row>
        <row r="811">
          <cell r="B811">
            <v>0</v>
          </cell>
        </row>
        <row r="812">
          <cell r="B812">
            <v>0</v>
          </cell>
        </row>
        <row r="813">
          <cell r="B813">
            <v>0</v>
          </cell>
        </row>
        <row r="814">
          <cell r="B814">
            <v>0</v>
          </cell>
        </row>
        <row r="815">
          <cell r="B815">
            <v>0</v>
          </cell>
        </row>
        <row r="816">
          <cell r="B816">
            <v>0</v>
          </cell>
        </row>
        <row r="817">
          <cell r="B817">
            <v>0</v>
          </cell>
        </row>
        <row r="818">
          <cell r="B818">
            <v>0</v>
          </cell>
        </row>
        <row r="819">
          <cell r="B819">
            <v>0</v>
          </cell>
        </row>
        <row r="820">
          <cell r="B820">
            <v>0</v>
          </cell>
        </row>
        <row r="821">
          <cell r="B821">
            <v>0</v>
          </cell>
        </row>
        <row r="822">
          <cell r="B822">
            <v>0</v>
          </cell>
        </row>
        <row r="823">
          <cell r="B823">
            <v>0</v>
          </cell>
        </row>
        <row r="824">
          <cell r="B824">
            <v>0</v>
          </cell>
        </row>
        <row r="825">
          <cell r="B825">
            <v>0</v>
          </cell>
        </row>
        <row r="826">
          <cell r="B826">
            <v>0</v>
          </cell>
        </row>
        <row r="827">
          <cell r="B827">
            <v>0</v>
          </cell>
        </row>
        <row r="828">
          <cell r="B828">
            <v>0</v>
          </cell>
        </row>
        <row r="829">
          <cell r="B829">
            <v>0</v>
          </cell>
        </row>
        <row r="830">
          <cell r="B830">
            <v>0</v>
          </cell>
        </row>
        <row r="831">
          <cell r="B831">
            <v>0</v>
          </cell>
        </row>
        <row r="832">
          <cell r="B832">
            <v>0</v>
          </cell>
        </row>
        <row r="833">
          <cell r="B833">
            <v>0</v>
          </cell>
        </row>
        <row r="834">
          <cell r="B834">
            <v>0</v>
          </cell>
        </row>
        <row r="835">
          <cell r="B835">
            <v>0</v>
          </cell>
        </row>
        <row r="836">
          <cell r="B836">
            <v>0</v>
          </cell>
        </row>
        <row r="837">
          <cell r="B837">
            <v>0</v>
          </cell>
        </row>
        <row r="838">
          <cell r="B838">
            <v>0</v>
          </cell>
        </row>
        <row r="839">
          <cell r="B839">
            <v>0</v>
          </cell>
        </row>
        <row r="840">
          <cell r="B840">
            <v>0</v>
          </cell>
        </row>
        <row r="841">
          <cell r="B841">
            <v>0</v>
          </cell>
        </row>
        <row r="842">
          <cell r="B842">
            <v>0</v>
          </cell>
        </row>
        <row r="843">
          <cell r="B843">
            <v>0</v>
          </cell>
        </row>
        <row r="844">
          <cell r="B844">
            <v>0</v>
          </cell>
        </row>
        <row r="845">
          <cell r="B845">
            <v>0</v>
          </cell>
        </row>
        <row r="846">
          <cell r="B846">
            <v>0</v>
          </cell>
        </row>
        <row r="847">
          <cell r="B847">
            <v>0</v>
          </cell>
        </row>
        <row r="848">
          <cell r="B848">
            <v>0</v>
          </cell>
        </row>
        <row r="849">
          <cell r="B849">
            <v>0</v>
          </cell>
        </row>
        <row r="850">
          <cell r="B850">
            <v>0</v>
          </cell>
        </row>
        <row r="851">
          <cell r="B851">
            <v>0</v>
          </cell>
        </row>
        <row r="852">
          <cell r="B852">
            <v>0</v>
          </cell>
        </row>
        <row r="853">
          <cell r="B853">
            <v>0</v>
          </cell>
        </row>
        <row r="854">
          <cell r="B854">
            <v>0</v>
          </cell>
        </row>
        <row r="855">
          <cell r="B855">
            <v>0</v>
          </cell>
        </row>
        <row r="856">
          <cell r="B856">
            <v>0</v>
          </cell>
        </row>
        <row r="857">
          <cell r="B857">
            <v>0</v>
          </cell>
        </row>
        <row r="858">
          <cell r="B858">
            <v>0</v>
          </cell>
        </row>
        <row r="859">
          <cell r="B859">
            <v>0</v>
          </cell>
        </row>
        <row r="860">
          <cell r="B860">
            <v>0</v>
          </cell>
        </row>
        <row r="861">
          <cell r="B861">
            <v>0</v>
          </cell>
        </row>
        <row r="862">
          <cell r="B862">
            <v>0</v>
          </cell>
        </row>
        <row r="863">
          <cell r="B863">
            <v>0</v>
          </cell>
        </row>
        <row r="864">
          <cell r="B864">
            <v>0</v>
          </cell>
        </row>
        <row r="865">
          <cell r="B865">
            <v>0</v>
          </cell>
        </row>
        <row r="866">
          <cell r="B866">
            <v>0</v>
          </cell>
        </row>
        <row r="867">
          <cell r="B867">
            <v>0</v>
          </cell>
        </row>
        <row r="868">
          <cell r="B868">
            <v>0</v>
          </cell>
        </row>
        <row r="869">
          <cell r="B869">
            <v>0</v>
          </cell>
        </row>
        <row r="870">
          <cell r="B870">
            <v>0</v>
          </cell>
        </row>
        <row r="871">
          <cell r="B871">
            <v>0</v>
          </cell>
        </row>
        <row r="872">
          <cell r="B872">
            <v>0</v>
          </cell>
        </row>
        <row r="873">
          <cell r="B873">
            <v>0</v>
          </cell>
        </row>
        <row r="874">
          <cell r="B874">
            <v>0</v>
          </cell>
        </row>
        <row r="875">
          <cell r="B875">
            <v>0</v>
          </cell>
        </row>
        <row r="876">
          <cell r="B876">
            <v>0</v>
          </cell>
        </row>
        <row r="877">
          <cell r="B877">
            <v>0</v>
          </cell>
        </row>
        <row r="878">
          <cell r="B878">
            <v>0</v>
          </cell>
        </row>
        <row r="879">
          <cell r="B879">
            <v>0</v>
          </cell>
        </row>
        <row r="880">
          <cell r="B880">
            <v>0</v>
          </cell>
        </row>
        <row r="881">
          <cell r="B881">
            <v>0</v>
          </cell>
        </row>
        <row r="882">
          <cell r="B882">
            <v>0</v>
          </cell>
        </row>
        <row r="883">
          <cell r="B883">
            <v>0</v>
          </cell>
        </row>
        <row r="884">
          <cell r="B884">
            <v>0</v>
          </cell>
        </row>
        <row r="885">
          <cell r="B885">
            <v>0</v>
          </cell>
        </row>
        <row r="886">
          <cell r="B886">
            <v>0</v>
          </cell>
        </row>
        <row r="887">
          <cell r="B887">
            <v>0</v>
          </cell>
        </row>
        <row r="888">
          <cell r="B888">
            <v>0</v>
          </cell>
        </row>
        <row r="889">
          <cell r="B889">
            <v>0</v>
          </cell>
        </row>
        <row r="890">
          <cell r="B890">
            <v>0</v>
          </cell>
        </row>
        <row r="891">
          <cell r="B891">
            <v>0</v>
          </cell>
        </row>
        <row r="892">
          <cell r="B892">
            <v>0</v>
          </cell>
        </row>
        <row r="893">
          <cell r="B893">
            <v>0</v>
          </cell>
        </row>
        <row r="894">
          <cell r="B894">
            <v>0</v>
          </cell>
        </row>
        <row r="895">
          <cell r="B895">
            <v>0</v>
          </cell>
        </row>
        <row r="896">
          <cell r="B896">
            <v>0</v>
          </cell>
        </row>
        <row r="897">
          <cell r="B897">
            <v>0</v>
          </cell>
        </row>
        <row r="898">
          <cell r="B898">
            <v>0</v>
          </cell>
        </row>
        <row r="899">
          <cell r="B899">
            <v>0</v>
          </cell>
        </row>
        <row r="900">
          <cell r="B900">
            <v>0</v>
          </cell>
        </row>
        <row r="901">
          <cell r="B901">
            <v>0</v>
          </cell>
        </row>
        <row r="902">
          <cell r="B902">
            <v>0</v>
          </cell>
        </row>
        <row r="903">
          <cell r="B903">
            <v>0</v>
          </cell>
        </row>
        <row r="904">
          <cell r="B904">
            <v>0</v>
          </cell>
        </row>
        <row r="905">
          <cell r="B905">
            <v>0</v>
          </cell>
        </row>
        <row r="906">
          <cell r="B906">
            <v>0</v>
          </cell>
        </row>
        <row r="907">
          <cell r="B907">
            <v>0</v>
          </cell>
        </row>
        <row r="908">
          <cell r="B908">
            <v>0</v>
          </cell>
        </row>
        <row r="909">
          <cell r="B909">
            <v>0</v>
          </cell>
        </row>
        <row r="910">
          <cell r="B910">
            <v>0</v>
          </cell>
        </row>
        <row r="911">
          <cell r="B911">
            <v>0</v>
          </cell>
        </row>
        <row r="912">
          <cell r="B912">
            <v>0</v>
          </cell>
        </row>
        <row r="913">
          <cell r="B913">
            <v>0</v>
          </cell>
        </row>
        <row r="914">
          <cell r="B914">
            <v>0</v>
          </cell>
        </row>
        <row r="915">
          <cell r="B915">
            <v>0</v>
          </cell>
        </row>
        <row r="916">
          <cell r="B916">
            <v>0</v>
          </cell>
        </row>
        <row r="917">
          <cell r="B917">
            <v>0</v>
          </cell>
        </row>
        <row r="918">
          <cell r="B918">
            <v>0</v>
          </cell>
        </row>
        <row r="919">
          <cell r="B919">
            <v>0</v>
          </cell>
        </row>
        <row r="920">
          <cell r="B920">
            <v>0</v>
          </cell>
        </row>
        <row r="921">
          <cell r="B921">
            <v>0</v>
          </cell>
        </row>
        <row r="922">
          <cell r="B922">
            <v>0</v>
          </cell>
        </row>
        <row r="923">
          <cell r="B923">
            <v>0</v>
          </cell>
        </row>
        <row r="924">
          <cell r="B924">
            <v>0</v>
          </cell>
        </row>
        <row r="925">
          <cell r="B925">
            <v>0</v>
          </cell>
        </row>
        <row r="926">
          <cell r="B926">
            <v>0</v>
          </cell>
        </row>
        <row r="927">
          <cell r="B927">
            <v>0</v>
          </cell>
        </row>
        <row r="928">
          <cell r="B928">
            <v>0</v>
          </cell>
        </row>
        <row r="929">
          <cell r="B929">
            <v>0</v>
          </cell>
        </row>
        <row r="930">
          <cell r="B930">
            <v>0</v>
          </cell>
        </row>
        <row r="931">
          <cell r="B931">
            <v>0</v>
          </cell>
        </row>
        <row r="932">
          <cell r="B932">
            <v>0</v>
          </cell>
        </row>
        <row r="933">
          <cell r="B933">
            <v>0</v>
          </cell>
        </row>
        <row r="934">
          <cell r="B934">
            <v>0</v>
          </cell>
        </row>
        <row r="935">
          <cell r="B935">
            <v>0</v>
          </cell>
        </row>
        <row r="936">
          <cell r="B936">
            <v>0</v>
          </cell>
        </row>
        <row r="937">
          <cell r="B937">
            <v>0</v>
          </cell>
        </row>
        <row r="938">
          <cell r="B938">
            <v>0</v>
          </cell>
        </row>
        <row r="939">
          <cell r="B939">
            <v>0</v>
          </cell>
        </row>
        <row r="940">
          <cell r="B940">
            <v>0</v>
          </cell>
        </row>
        <row r="941">
          <cell r="B941">
            <v>0</v>
          </cell>
        </row>
        <row r="942">
          <cell r="B942">
            <v>0</v>
          </cell>
        </row>
        <row r="943">
          <cell r="B943">
            <v>0</v>
          </cell>
        </row>
        <row r="944">
          <cell r="B944">
            <v>0</v>
          </cell>
        </row>
        <row r="945">
          <cell r="B945">
            <v>0</v>
          </cell>
        </row>
        <row r="946">
          <cell r="B946">
            <v>0</v>
          </cell>
        </row>
        <row r="947">
          <cell r="B947">
            <v>0</v>
          </cell>
        </row>
        <row r="948">
          <cell r="B948">
            <v>0</v>
          </cell>
        </row>
        <row r="949">
          <cell r="B949">
            <v>0</v>
          </cell>
        </row>
        <row r="950">
          <cell r="B950">
            <v>0</v>
          </cell>
        </row>
        <row r="951">
          <cell r="B951">
            <v>0</v>
          </cell>
        </row>
        <row r="952">
          <cell r="B952">
            <v>0</v>
          </cell>
        </row>
        <row r="953">
          <cell r="B953">
            <v>0</v>
          </cell>
        </row>
        <row r="954">
          <cell r="B954">
            <v>0</v>
          </cell>
        </row>
        <row r="955">
          <cell r="B955">
            <v>0</v>
          </cell>
        </row>
        <row r="956">
          <cell r="B956">
            <v>0</v>
          </cell>
        </row>
        <row r="957">
          <cell r="B957">
            <v>0</v>
          </cell>
        </row>
        <row r="958">
          <cell r="B958">
            <v>0</v>
          </cell>
        </row>
        <row r="959">
          <cell r="B959">
            <v>0</v>
          </cell>
        </row>
        <row r="960">
          <cell r="B960">
            <v>0</v>
          </cell>
        </row>
        <row r="961">
          <cell r="B961">
            <v>0</v>
          </cell>
        </row>
        <row r="962">
          <cell r="B962">
            <v>0</v>
          </cell>
        </row>
        <row r="963">
          <cell r="B963">
            <v>0</v>
          </cell>
        </row>
        <row r="964">
          <cell r="B964">
            <v>0</v>
          </cell>
        </row>
        <row r="965">
          <cell r="B965">
            <v>0</v>
          </cell>
        </row>
        <row r="966">
          <cell r="B966">
            <v>0</v>
          </cell>
        </row>
        <row r="967">
          <cell r="B967">
            <v>0</v>
          </cell>
        </row>
        <row r="968">
          <cell r="B968">
            <v>0</v>
          </cell>
        </row>
        <row r="969">
          <cell r="B969">
            <v>0</v>
          </cell>
        </row>
        <row r="970">
          <cell r="B970">
            <v>0</v>
          </cell>
        </row>
        <row r="971">
          <cell r="B971">
            <v>0</v>
          </cell>
        </row>
        <row r="972">
          <cell r="B972">
            <v>0</v>
          </cell>
        </row>
        <row r="973">
          <cell r="B973">
            <v>0</v>
          </cell>
        </row>
        <row r="974">
          <cell r="B974">
            <v>0</v>
          </cell>
        </row>
        <row r="975">
          <cell r="B975">
            <v>0</v>
          </cell>
        </row>
        <row r="976">
          <cell r="B976">
            <v>0</v>
          </cell>
        </row>
        <row r="977">
          <cell r="B977">
            <v>0</v>
          </cell>
        </row>
        <row r="978">
          <cell r="B978">
            <v>0</v>
          </cell>
        </row>
        <row r="979">
          <cell r="B979">
            <v>0</v>
          </cell>
        </row>
        <row r="980">
          <cell r="B980">
            <v>0</v>
          </cell>
        </row>
        <row r="981">
          <cell r="B981">
            <v>0</v>
          </cell>
        </row>
        <row r="982">
          <cell r="B982">
            <v>0</v>
          </cell>
        </row>
        <row r="983">
          <cell r="B983">
            <v>0</v>
          </cell>
        </row>
        <row r="984">
          <cell r="B984">
            <v>0</v>
          </cell>
        </row>
        <row r="985">
          <cell r="B985">
            <v>0</v>
          </cell>
        </row>
        <row r="986">
          <cell r="B986">
            <v>0</v>
          </cell>
        </row>
        <row r="987">
          <cell r="B987">
            <v>0</v>
          </cell>
        </row>
        <row r="988">
          <cell r="B988">
            <v>0</v>
          </cell>
        </row>
        <row r="989">
          <cell r="B989">
            <v>0</v>
          </cell>
        </row>
        <row r="990">
          <cell r="B990">
            <v>0</v>
          </cell>
        </row>
        <row r="991">
          <cell r="B991">
            <v>0</v>
          </cell>
        </row>
        <row r="992">
          <cell r="B992">
            <v>0</v>
          </cell>
        </row>
        <row r="993">
          <cell r="B993">
            <v>0</v>
          </cell>
        </row>
        <row r="994">
          <cell r="B994">
            <v>0</v>
          </cell>
        </row>
        <row r="995">
          <cell r="B995">
            <v>0</v>
          </cell>
        </row>
        <row r="996">
          <cell r="B996">
            <v>0</v>
          </cell>
        </row>
        <row r="997">
          <cell r="B997">
            <v>0</v>
          </cell>
        </row>
        <row r="998">
          <cell r="B998">
            <v>0</v>
          </cell>
        </row>
        <row r="999">
          <cell r="B999">
            <v>0</v>
          </cell>
        </row>
        <row r="1000">
          <cell r="B1000">
            <v>0</v>
          </cell>
        </row>
      </sheetData>
      <sheetData sheetId="5">
        <row r="15">
          <cell r="B15" t="str">
            <v>Presidência.6154111103</v>
          </cell>
        </row>
        <row r="16">
          <cell r="B16" t="str">
            <v>Presidência.6154111104</v>
          </cell>
        </row>
        <row r="17">
          <cell r="B17" t="str">
            <v>Presidência.6154111105</v>
          </cell>
        </row>
        <row r="18">
          <cell r="B18" t="str">
            <v>Presidência.6154111108</v>
          </cell>
        </row>
        <row r="19">
          <cell r="B19" t="str">
            <v>Presidência.6154112103</v>
          </cell>
        </row>
        <row r="20">
          <cell r="B20" t="str">
            <v>Presidência.6154112106</v>
          </cell>
        </row>
        <row r="21">
          <cell r="B21" t="str">
            <v>Presidência.6154112107</v>
          </cell>
        </row>
        <row r="22">
          <cell r="B22" t="str">
            <v>Presidência.6154112108</v>
          </cell>
        </row>
        <row r="23">
          <cell r="B23" t="str">
            <v>Presidência.6154112109</v>
          </cell>
        </row>
        <row r="24">
          <cell r="B24" t="str">
            <v>Presidência.6154112110</v>
          </cell>
        </row>
        <row r="25">
          <cell r="B25" t="str">
            <v>Presidência.6154112114</v>
          </cell>
        </row>
        <row r="26">
          <cell r="B26" t="str">
            <v>Presidência.6154112119</v>
          </cell>
        </row>
        <row r="27">
          <cell r="B27" t="str">
            <v>Presidência.6154112131</v>
          </cell>
        </row>
        <row r="28">
          <cell r="B28" t="str">
            <v>Presidência.6154112135</v>
          </cell>
        </row>
        <row r="29">
          <cell r="B29" t="str">
            <v>Presidência.6154112167</v>
          </cell>
        </row>
        <row r="30">
          <cell r="B30" t="str">
            <v>Presidência.6154119104</v>
          </cell>
        </row>
        <row r="31">
          <cell r="B31" t="str">
            <v>Presidência.6154119105</v>
          </cell>
        </row>
        <row r="32">
          <cell r="B32" t="str">
            <v>Presidência.6154119902</v>
          </cell>
        </row>
        <row r="33">
          <cell r="B33" t="str">
            <v>Presidência.6154112168</v>
          </cell>
        </row>
        <row r="34">
          <cell r="B34" t="str">
            <v>Presidência.1124110001</v>
          </cell>
        </row>
        <row r="35">
          <cell r="B35" t="str">
            <v>Presidência.6154112136</v>
          </cell>
        </row>
        <row r="36">
          <cell r="B36" t="str">
            <v>Presidência.6154112138</v>
          </cell>
        </row>
        <row r="37">
          <cell r="B37" t="str">
            <v>Presidência.6154112139</v>
          </cell>
        </row>
        <row r="38">
          <cell r="B38" t="str">
            <v>Presidência.6154112140</v>
          </cell>
        </row>
        <row r="39">
          <cell r="B39" t="str">
            <v>Presidência.6154112141</v>
          </cell>
        </row>
        <row r="40">
          <cell r="B40" t="str">
            <v>Presidência.6154112142</v>
          </cell>
        </row>
        <row r="41">
          <cell r="B41" t="str">
            <v>Presidência.6154112144</v>
          </cell>
        </row>
        <row r="42">
          <cell r="B42" t="str">
            <v>Presidência.6154112132</v>
          </cell>
        </row>
        <row r="43">
          <cell r="B43" t="str">
            <v>Presidência.6154119107</v>
          </cell>
        </row>
        <row r="44">
          <cell r="B44" t="str">
            <v>Presidência.6154119903</v>
          </cell>
        </row>
        <row r="45">
          <cell r="B45" t="str">
            <v>Empreendimentos.6154111103</v>
          </cell>
        </row>
        <row r="46">
          <cell r="B46" t="str">
            <v>Empreendimentos.6154111105</v>
          </cell>
        </row>
        <row r="47">
          <cell r="B47" t="str">
            <v>Empreendimentos.6154111108</v>
          </cell>
        </row>
        <row r="48">
          <cell r="B48" t="str">
            <v>Empreendimentos.6154112103</v>
          </cell>
        </row>
        <row r="49">
          <cell r="B49" t="str">
            <v>Empreendimentos.6154112107</v>
          </cell>
        </row>
        <row r="50">
          <cell r="B50" t="str">
            <v>Empreendimentos.6154112115</v>
          </cell>
        </row>
        <row r="51">
          <cell r="B51" t="str">
            <v>Empreendimentos.6154112119</v>
          </cell>
        </row>
        <row r="52">
          <cell r="B52" t="str">
            <v>Empreendimentos.6154112123</v>
          </cell>
        </row>
        <row r="53">
          <cell r="B53" t="str">
            <v>Empreendimentos.6154112128</v>
          </cell>
        </row>
        <row r="54">
          <cell r="B54" t="str">
            <v>Empreendimentos.6154112131</v>
          </cell>
        </row>
        <row r="55">
          <cell r="B55" t="str">
            <v>Empreendimentos.6154112135</v>
          </cell>
        </row>
        <row r="56">
          <cell r="B56" t="str">
            <v>Empreendimentos.6154119105</v>
          </cell>
        </row>
        <row r="57">
          <cell r="B57" t="str">
            <v>Empreendimentos.6154119902</v>
          </cell>
        </row>
        <row r="58">
          <cell r="B58" t="str">
            <v>Empreendimentos.6154112133</v>
          </cell>
        </row>
        <row r="59">
          <cell r="B59" t="str">
            <v>Empreendimentos.1124110001</v>
          </cell>
        </row>
        <row r="60">
          <cell r="B60" t="str">
            <v>Empreendimentos.6154112136</v>
          </cell>
        </row>
        <row r="61">
          <cell r="B61" t="str">
            <v>Empreendimentos.6154112137</v>
          </cell>
        </row>
        <row r="62">
          <cell r="B62" t="str">
            <v>Empreendimentos.6154112138</v>
          </cell>
        </row>
        <row r="63">
          <cell r="B63" t="str">
            <v>Empreendimentos.6154112139</v>
          </cell>
        </row>
        <row r="64">
          <cell r="B64" t="str">
            <v>Empreendimentos.6154112140</v>
          </cell>
        </row>
        <row r="65">
          <cell r="B65" t="str">
            <v>Empreendimentos.6154112141</v>
          </cell>
        </row>
        <row r="66">
          <cell r="B66" t="str">
            <v>Empreendimentos.6154112142</v>
          </cell>
        </row>
        <row r="67">
          <cell r="B67" t="str">
            <v>Empreendimentos.6154112144</v>
          </cell>
        </row>
        <row r="68">
          <cell r="B68" t="str">
            <v>Empreendimentos.6154112165</v>
          </cell>
        </row>
        <row r="69">
          <cell r="B69" t="str">
            <v>Operações.6154111101</v>
          </cell>
        </row>
        <row r="70">
          <cell r="B70" t="str">
            <v>Operações.6154111103</v>
          </cell>
        </row>
        <row r="71">
          <cell r="B71" t="str">
            <v>Operações.6154111104</v>
          </cell>
        </row>
        <row r="72">
          <cell r="B72" t="str">
            <v>Operações.6154111105</v>
          </cell>
        </row>
        <row r="73">
          <cell r="B73" t="str">
            <v>Operações.6154111108</v>
          </cell>
        </row>
        <row r="74">
          <cell r="B74" t="str">
            <v>Operações.6154112102</v>
          </cell>
        </row>
        <row r="75">
          <cell r="B75" t="str">
            <v>Operações.6154112103</v>
          </cell>
        </row>
        <row r="76">
          <cell r="B76" t="str">
            <v>Operações.6154112104</v>
          </cell>
        </row>
        <row r="77">
          <cell r="B77" t="str">
            <v>Operações.6154112106</v>
          </cell>
        </row>
        <row r="78">
          <cell r="B78" t="str">
            <v>Operações.6154112107</v>
          </cell>
        </row>
        <row r="79">
          <cell r="B79" t="str">
            <v>Operações.6154112114</v>
          </cell>
        </row>
        <row r="80">
          <cell r="B80" t="str">
            <v>Operações.6154112115</v>
          </cell>
        </row>
        <row r="81">
          <cell r="B81" t="str">
            <v>Operações.6154112116</v>
          </cell>
        </row>
        <row r="82">
          <cell r="B82" t="str">
            <v>Operações.6154112117</v>
          </cell>
        </row>
        <row r="83">
          <cell r="B83" t="str">
            <v>Operações.6154112118</v>
          </cell>
        </row>
        <row r="84">
          <cell r="B84" t="str">
            <v>Operações.6154112119</v>
          </cell>
        </row>
        <row r="85">
          <cell r="B85" t="str">
            <v>Operações.6154112120</v>
          </cell>
        </row>
        <row r="86">
          <cell r="B86" t="str">
            <v>Operações.6154112122</v>
          </cell>
        </row>
        <row r="87">
          <cell r="B87" t="str">
            <v>Operações.6154112124</v>
          </cell>
        </row>
        <row r="88">
          <cell r="B88" t="str">
            <v>Operações.6154112125</v>
          </cell>
        </row>
        <row r="89">
          <cell r="B89" t="str">
            <v>Operações.6154112126</v>
          </cell>
        </row>
        <row r="90">
          <cell r="B90" t="str">
            <v>Operações.6154112127</v>
          </cell>
        </row>
        <row r="91">
          <cell r="B91" t="str">
            <v>Operações.6154112128</v>
          </cell>
        </row>
        <row r="92">
          <cell r="B92" t="str">
            <v>Operações.6154112129</v>
          </cell>
        </row>
        <row r="93">
          <cell r="B93" t="str">
            <v>Operações.6154112130</v>
          </cell>
        </row>
        <row r="94">
          <cell r="B94" t="str">
            <v>Operações.6154112131</v>
          </cell>
        </row>
        <row r="95">
          <cell r="B95" t="str">
            <v>Operações.6154112134</v>
          </cell>
        </row>
        <row r="96">
          <cell r="B96" t="str">
            <v>Operações.6154112135</v>
          </cell>
        </row>
        <row r="97">
          <cell r="B97" t="str">
            <v>Operações.6154112145</v>
          </cell>
        </row>
        <row r="98">
          <cell r="B98" t="str">
            <v>Operações.6154112148</v>
          </cell>
        </row>
        <row r="99">
          <cell r="B99" t="str">
            <v>Operações.6154112149</v>
          </cell>
        </row>
        <row r="100">
          <cell r="B100" t="str">
            <v>Operações.6154112150</v>
          </cell>
        </row>
        <row r="101">
          <cell r="B101" t="str">
            <v>Operações.6154112174</v>
          </cell>
        </row>
        <row r="102">
          <cell r="B102" t="str">
            <v>Operações.6154119102</v>
          </cell>
        </row>
        <row r="103">
          <cell r="B103" t="str">
            <v>Operações.6154119104</v>
          </cell>
        </row>
        <row r="104">
          <cell r="B104" t="str">
            <v>Operações.6154119105</v>
          </cell>
        </row>
        <row r="105">
          <cell r="B105" t="str">
            <v>Operações.6154119902</v>
          </cell>
        </row>
        <row r="106">
          <cell r="B106" t="str">
            <v>Operações.6154119905</v>
          </cell>
        </row>
        <row r="107">
          <cell r="B107" t="str">
            <v>Operações.6154112175</v>
          </cell>
        </row>
        <row r="108">
          <cell r="B108" t="str">
            <v>Operações.6154112133</v>
          </cell>
        </row>
        <row r="109">
          <cell r="B109" t="str">
            <v>Operações.1124110001</v>
          </cell>
        </row>
        <row r="110">
          <cell r="B110" t="str">
            <v>Operações.1129530011</v>
          </cell>
        </row>
        <row r="111">
          <cell r="B111" t="str">
            <v>Operações.1129530021</v>
          </cell>
        </row>
        <row r="112">
          <cell r="B112" t="str">
            <v>Operações.6154112105</v>
          </cell>
        </row>
        <row r="113">
          <cell r="B113" t="str">
            <v>Operações.6154112136</v>
          </cell>
        </row>
        <row r="114">
          <cell r="B114" t="str">
            <v>Operações.6154112137</v>
          </cell>
        </row>
        <row r="115">
          <cell r="B115" t="str">
            <v>Operações.6154112138</v>
          </cell>
        </row>
        <row r="116">
          <cell r="B116" t="str">
            <v>Operações.6154112139</v>
          </cell>
        </row>
        <row r="117">
          <cell r="B117" t="str">
            <v>Operações.6154112140</v>
          </cell>
        </row>
        <row r="118">
          <cell r="B118" t="str">
            <v>Operações.6154112141</v>
          </cell>
        </row>
        <row r="119">
          <cell r="B119" t="str">
            <v>Operações.6154112142</v>
          </cell>
        </row>
        <row r="120">
          <cell r="B120" t="str">
            <v>Operações.6154112144</v>
          </cell>
        </row>
        <row r="121">
          <cell r="B121" t="str">
            <v>Operações.6154119302</v>
          </cell>
        </row>
        <row r="122">
          <cell r="B122" t="str">
            <v>Operações.6154119304</v>
          </cell>
        </row>
        <row r="123">
          <cell r="B123" t="str">
            <v>Financeira.6154111103</v>
          </cell>
        </row>
        <row r="124">
          <cell r="B124" t="str">
            <v>Financeira.6154111108</v>
          </cell>
        </row>
        <row r="125">
          <cell r="B125" t="str">
            <v>Financeira.6154112103</v>
          </cell>
        </row>
        <row r="126">
          <cell r="B126" t="str">
            <v>Financeira.6154112108</v>
          </cell>
        </row>
        <row r="127">
          <cell r="B127" t="str">
            <v>Financeira.6154112114</v>
          </cell>
        </row>
        <row r="128">
          <cell r="B128" t="str">
            <v>Financeira.6154112115</v>
          </cell>
        </row>
        <row r="129">
          <cell r="B129" t="str">
            <v>Financeira.6154112118</v>
          </cell>
        </row>
        <row r="130">
          <cell r="B130" t="str">
            <v>Financeira.6154112119</v>
          </cell>
        </row>
        <row r="131">
          <cell r="B131" t="str">
            <v>Financeira.6154112127</v>
          </cell>
        </row>
        <row r="132">
          <cell r="B132" t="str">
            <v>Financeira.6154112131</v>
          </cell>
        </row>
        <row r="133">
          <cell r="B133" t="str">
            <v>Financeira.6154112135</v>
          </cell>
        </row>
        <row r="134">
          <cell r="B134" t="str">
            <v>Financeira.6154119105</v>
          </cell>
        </row>
        <row r="135">
          <cell r="B135" t="str">
            <v>Financeira.6154119902</v>
          </cell>
        </row>
        <row r="136">
          <cell r="B136" t="str">
            <v>Financeira.6154112176</v>
          </cell>
        </row>
        <row r="137">
          <cell r="B137" t="str">
            <v>Financeira.1124110001</v>
          </cell>
        </row>
        <row r="138">
          <cell r="B138" t="str">
            <v>Financeira.6154112136</v>
          </cell>
        </row>
        <row r="139">
          <cell r="B139" t="str">
            <v>Financeira.6154112137</v>
          </cell>
        </row>
        <row r="140">
          <cell r="B140" t="str">
            <v>Financeira.6154112138</v>
          </cell>
        </row>
        <row r="141">
          <cell r="B141" t="str">
            <v>Financeira.6154112139</v>
          </cell>
        </row>
        <row r="142">
          <cell r="B142" t="str">
            <v>Financeira.6154112140</v>
          </cell>
        </row>
        <row r="143">
          <cell r="B143" t="str">
            <v>Financeira.6154112141</v>
          </cell>
        </row>
        <row r="144">
          <cell r="B144" t="str">
            <v>Financeira.6154112142</v>
          </cell>
        </row>
        <row r="145">
          <cell r="B145" t="str">
            <v>Financeira.6154112144</v>
          </cell>
        </row>
        <row r="146">
          <cell r="B146" t="str">
            <v>Financeira.6154111106</v>
          </cell>
        </row>
        <row r="147">
          <cell r="B147" t="str">
            <v>Financeira.6154112165</v>
          </cell>
        </row>
        <row r="148">
          <cell r="B148" t="str">
            <v>Financeira.6154112173</v>
          </cell>
        </row>
        <row r="149">
          <cell r="B149" t="str">
            <v>Financeira.6154119107</v>
          </cell>
        </row>
        <row r="150">
          <cell r="B150" t="str">
            <v>Administrativa.6154111101</v>
          </cell>
        </row>
        <row r="151">
          <cell r="B151" t="str">
            <v>Administrativa.6154111103</v>
          </cell>
        </row>
        <row r="152">
          <cell r="B152" t="str">
            <v>Administrativa.6154111104</v>
          </cell>
        </row>
        <row r="153">
          <cell r="B153" t="str">
            <v>Administrativa.6154111105</v>
          </cell>
        </row>
        <row r="154">
          <cell r="B154" t="str">
            <v>Administrativa.6154111108</v>
          </cell>
        </row>
        <row r="155">
          <cell r="B155" t="str">
            <v>Administrativa.6154112102</v>
          </cell>
        </row>
        <row r="156">
          <cell r="B156" t="str">
            <v>Administrativa.6154112103</v>
          </cell>
        </row>
        <row r="157">
          <cell r="B157" t="str">
            <v>Administrativa.6154112109</v>
          </cell>
        </row>
        <row r="158">
          <cell r="B158" t="str">
            <v>Administrativa.6154112111</v>
          </cell>
        </row>
        <row r="159">
          <cell r="B159" t="str">
            <v>Administrativa.6154112113</v>
          </cell>
        </row>
        <row r="160">
          <cell r="B160" t="str">
            <v>Administrativa.6154112114</v>
          </cell>
        </row>
        <row r="161">
          <cell r="B161" t="str">
            <v>Administrativa.6154112115</v>
          </cell>
        </row>
        <row r="162">
          <cell r="B162" t="str">
            <v>Administrativa.6154112116</v>
          </cell>
        </row>
        <row r="163">
          <cell r="B163" t="str">
            <v>Administrativa.6154112117</v>
          </cell>
        </row>
        <row r="164">
          <cell r="B164" t="str">
            <v>Administrativa.6154112118</v>
          </cell>
        </row>
        <row r="165">
          <cell r="B165" t="str">
            <v>Administrativa.6154112119</v>
          </cell>
        </row>
        <row r="166">
          <cell r="B166" t="str">
            <v>Administrativa.6154112120</v>
          </cell>
        </row>
        <row r="167">
          <cell r="B167" t="str">
            <v>Administrativa.6154112122</v>
          </cell>
        </row>
        <row r="168">
          <cell r="B168" t="str">
            <v>Administrativa.6154112123</v>
          </cell>
        </row>
        <row r="169">
          <cell r="B169" t="str">
            <v>Administrativa.6154112124</v>
          </cell>
        </row>
        <row r="170">
          <cell r="B170" t="str">
            <v>Administrativa.6154112125</v>
          </cell>
        </row>
        <row r="171">
          <cell r="B171" t="str">
            <v>Administrativa.6154112127</v>
          </cell>
        </row>
        <row r="172">
          <cell r="B172" t="str">
            <v>Administrativa.6154112128</v>
          </cell>
        </row>
        <row r="173">
          <cell r="B173" t="str">
            <v>Administrativa.6154112129</v>
          </cell>
        </row>
        <row r="174">
          <cell r="B174" t="str">
            <v>Administrativa.6154112131</v>
          </cell>
        </row>
        <row r="175">
          <cell r="B175" t="str">
            <v>Administrativa.6154112134</v>
          </cell>
        </row>
        <row r="176">
          <cell r="B176" t="str">
            <v>Administrativa.6154112135</v>
          </cell>
        </row>
        <row r="177">
          <cell r="B177" t="str">
            <v>Administrativa.6154112145</v>
          </cell>
        </row>
        <row r="178">
          <cell r="B178" t="str">
            <v>Administrativa.6154112164</v>
          </cell>
        </row>
        <row r="179">
          <cell r="B179" t="str">
            <v>Administrativa.6154112166</v>
          </cell>
        </row>
        <row r="180">
          <cell r="B180" t="str">
            <v>Administrativa.6154112169</v>
          </cell>
        </row>
        <row r="181">
          <cell r="B181" t="str">
            <v>Administrativa.6154112171</v>
          </cell>
        </row>
        <row r="182">
          <cell r="B182" t="str">
            <v>Administrativa.6154112172</v>
          </cell>
        </row>
        <row r="183">
          <cell r="B183" t="str">
            <v>Administrativa.6154112174</v>
          </cell>
        </row>
        <row r="184">
          <cell r="B184" t="str">
            <v>Administrativa.6154119102</v>
          </cell>
        </row>
        <row r="185">
          <cell r="B185" t="str">
            <v>Administrativa.6154119104</v>
          </cell>
        </row>
        <row r="186">
          <cell r="B186" t="str">
            <v>Administrativa.6154119105</v>
          </cell>
        </row>
        <row r="187">
          <cell r="B187" t="str">
            <v>Administrativa.6154119902</v>
          </cell>
        </row>
        <row r="188">
          <cell r="B188" t="str">
            <v>Administrativa.6154119905</v>
          </cell>
        </row>
        <row r="189">
          <cell r="B189" t="str">
            <v>Administrativa.6154112133</v>
          </cell>
        </row>
        <row r="190">
          <cell r="B190" t="str">
            <v>Administrativa.6154112168</v>
          </cell>
        </row>
        <row r="191">
          <cell r="B191" t="str">
            <v>Administrativa.6154119907</v>
          </cell>
        </row>
        <row r="192">
          <cell r="B192" t="str">
            <v>Administrativa.1124110001</v>
          </cell>
        </row>
        <row r="193">
          <cell r="B193" t="str">
            <v>Administrativa.6154112136</v>
          </cell>
        </row>
        <row r="194">
          <cell r="B194" t="str">
            <v>Administrativa.6154112137</v>
          </cell>
        </row>
        <row r="195">
          <cell r="B195" t="str">
            <v>Administrativa.6154112138</v>
          </cell>
        </row>
        <row r="196">
          <cell r="B196" t="str">
            <v>Administrativa.6154112139</v>
          </cell>
        </row>
        <row r="197">
          <cell r="B197" t="str">
            <v>Administrativa.6154112140</v>
          </cell>
        </row>
        <row r="198">
          <cell r="B198" t="str">
            <v>Administrativa.6154112141</v>
          </cell>
        </row>
        <row r="199">
          <cell r="B199" t="str">
            <v>Administrativa.6154112142</v>
          </cell>
        </row>
        <row r="200">
          <cell r="B200" t="str">
            <v>Administrativa.6154112144</v>
          </cell>
        </row>
        <row r="201">
          <cell r="B201" t="str">
            <v>Administrativa.6154111106</v>
          </cell>
        </row>
        <row r="202">
          <cell r="B202" t="str">
            <v>Administrativa.6154112163</v>
          </cell>
        </row>
        <row r="203">
          <cell r="B203" t="str">
            <v>Administrativa.6154112165</v>
          </cell>
        </row>
        <row r="204">
          <cell r="B204" t="str">
            <v>Administrativa.6154112170</v>
          </cell>
        </row>
        <row r="205">
          <cell r="B205" t="str">
            <v>Administrativa.6154119103</v>
          </cell>
        </row>
        <row r="206">
          <cell r="B206" t="str">
            <v>Administrativa.6154119107</v>
          </cell>
        </row>
        <row r="207">
          <cell r="B207" t="str">
            <v>Administrativa.6154119301</v>
          </cell>
        </row>
        <row r="208">
          <cell r="B208" t="str">
            <v>Administrativa.6154119302</v>
          </cell>
        </row>
        <row r="209">
          <cell r="B209" t="str">
            <v>Administrativa.6154119304</v>
          </cell>
        </row>
        <row r="210">
          <cell r="B210" t="str">
            <v>Conselho.6154111103</v>
          </cell>
        </row>
        <row r="211">
          <cell r="B211" t="str">
            <v>Conselho.6154111108</v>
          </cell>
        </row>
        <row r="212">
          <cell r="B212" t="str">
            <v>Conselho.6154112114</v>
          </cell>
        </row>
        <row r="213">
          <cell r="B213" t="str">
            <v>Conselho.6154112127</v>
          </cell>
        </row>
        <row r="214">
          <cell r="B214" t="str">
            <v>Conselho.6154112128</v>
          </cell>
        </row>
        <row r="215">
          <cell r="B215" t="str">
            <v>Conselho.6154112135</v>
          </cell>
        </row>
        <row r="216">
          <cell r="B216" t="str">
            <v>Conselho.6154119105</v>
          </cell>
        </row>
        <row r="217">
          <cell r="B217" t="str">
            <v>Conselho.6154112136</v>
          </cell>
        </row>
        <row r="218">
          <cell r="B218" t="str">
            <v>Conselho.6154112138</v>
          </cell>
        </row>
        <row r="219">
          <cell r="B219" t="str">
            <v>Conselho.6154112140</v>
          </cell>
        </row>
        <row r="220">
          <cell r="B220" t="str">
            <v>Conselho.6154112141</v>
          </cell>
        </row>
        <row r="221">
          <cell r="B221" t="str">
            <v>Total Geral.0</v>
          </cell>
        </row>
        <row r="222">
          <cell r="B222" t="str">
            <v>Total Geral.0</v>
          </cell>
        </row>
        <row r="223">
          <cell r="B223" t="str">
            <v>Total Geral.0</v>
          </cell>
        </row>
        <row r="224">
          <cell r="B224" t="str">
            <v>Total Geral.0</v>
          </cell>
        </row>
        <row r="225">
          <cell r="B225" t="str">
            <v>Total Geral.0</v>
          </cell>
        </row>
        <row r="226">
          <cell r="B226" t="str">
            <v>Total Geral.0</v>
          </cell>
        </row>
        <row r="227">
          <cell r="B227" t="str">
            <v>Total Geral.0</v>
          </cell>
        </row>
        <row r="228">
          <cell r="B228" t="str">
            <v>Total Geral.0</v>
          </cell>
        </row>
        <row r="229">
          <cell r="B229" t="str">
            <v>Total Geral.0</v>
          </cell>
        </row>
        <row r="230">
          <cell r="B230" t="str">
            <v>Total Geral.0</v>
          </cell>
        </row>
        <row r="231">
          <cell r="B231" t="str">
            <v>Total Geral.0</v>
          </cell>
        </row>
        <row r="232">
          <cell r="B232" t="str">
            <v>Total Geral.0</v>
          </cell>
        </row>
        <row r="233">
          <cell r="B233" t="str">
            <v>Total Geral.0</v>
          </cell>
        </row>
        <row r="234">
          <cell r="B234" t="str">
            <v>Total Geral.0</v>
          </cell>
        </row>
        <row r="235">
          <cell r="B235" t="str">
            <v>Total Geral.0</v>
          </cell>
        </row>
        <row r="236">
          <cell r="B236" t="str">
            <v>Total Geral.0</v>
          </cell>
        </row>
        <row r="237">
          <cell r="B237" t="str">
            <v>Total Geral.0</v>
          </cell>
        </row>
        <row r="238">
          <cell r="B238" t="str">
            <v>Total Geral.0</v>
          </cell>
        </row>
        <row r="239">
          <cell r="B239" t="str">
            <v>Total Geral.0</v>
          </cell>
        </row>
        <row r="240">
          <cell r="B240" t="str">
            <v>Total Geral.0</v>
          </cell>
        </row>
        <row r="241">
          <cell r="B241" t="str">
            <v>Total Geral.0</v>
          </cell>
        </row>
        <row r="242">
          <cell r="B242" t="str">
            <v>Total Geral.0</v>
          </cell>
        </row>
        <row r="243">
          <cell r="B243" t="str">
            <v>Total Geral.0</v>
          </cell>
        </row>
        <row r="244">
          <cell r="B244" t="str">
            <v>Total Geral.0</v>
          </cell>
        </row>
        <row r="245">
          <cell r="B245" t="str">
            <v>Total Geral.0</v>
          </cell>
        </row>
        <row r="246">
          <cell r="B246" t="str">
            <v>Total Geral.0</v>
          </cell>
        </row>
        <row r="247">
          <cell r="B247" t="str">
            <v>Total Geral.0</v>
          </cell>
        </row>
        <row r="248">
          <cell r="B248" t="str">
            <v>Total Geral.0</v>
          </cell>
        </row>
        <row r="249">
          <cell r="B249" t="str">
            <v>Total Geral.0</v>
          </cell>
        </row>
        <row r="250">
          <cell r="B250" t="str">
            <v>Total Geral.0</v>
          </cell>
        </row>
        <row r="251">
          <cell r="B251" t="str">
            <v>Total Geral.0</v>
          </cell>
        </row>
        <row r="252">
          <cell r="B252" t="str">
            <v>Total Geral.0</v>
          </cell>
        </row>
        <row r="253">
          <cell r="B253" t="str">
            <v>Total Geral.0</v>
          </cell>
        </row>
        <row r="254">
          <cell r="B254" t="str">
            <v>Total Geral.0</v>
          </cell>
        </row>
        <row r="255">
          <cell r="B255" t="str">
            <v>Total Geral.0</v>
          </cell>
        </row>
        <row r="256">
          <cell r="B256" t="str">
            <v>Total Geral.0</v>
          </cell>
        </row>
        <row r="257">
          <cell r="B257" t="str">
            <v>Total Geral.0</v>
          </cell>
        </row>
        <row r="258">
          <cell r="B258" t="str">
            <v>Total Geral.0</v>
          </cell>
        </row>
        <row r="259">
          <cell r="B259" t="str">
            <v>Total Geral.0</v>
          </cell>
        </row>
        <row r="260">
          <cell r="B260" t="str">
            <v>Total Geral.0</v>
          </cell>
        </row>
        <row r="261">
          <cell r="B261" t="str">
            <v>Total Geral.0</v>
          </cell>
        </row>
        <row r="262">
          <cell r="B262" t="str">
            <v>Total Geral.0</v>
          </cell>
        </row>
        <row r="263">
          <cell r="B263" t="str">
            <v>Total Geral.0</v>
          </cell>
        </row>
        <row r="264">
          <cell r="B264" t="str">
            <v>Total Geral.0</v>
          </cell>
        </row>
        <row r="265">
          <cell r="B265" t="str">
            <v>Total Geral.0</v>
          </cell>
        </row>
        <row r="266">
          <cell r="B266" t="str">
            <v>Total Geral.0</v>
          </cell>
        </row>
        <row r="267">
          <cell r="B267" t="str">
            <v>Total Geral.0</v>
          </cell>
        </row>
        <row r="268">
          <cell r="B268" t="str">
            <v>Total Geral.0</v>
          </cell>
        </row>
        <row r="269">
          <cell r="B269" t="str">
            <v>Total Geral.0</v>
          </cell>
        </row>
        <row r="270">
          <cell r="B270" t="str">
            <v>Total Geral.0</v>
          </cell>
        </row>
        <row r="271">
          <cell r="B271" t="str">
            <v>Total Geral.0</v>
          </cell>
        </row>
        <row r="272">
          <cell r="B272" t="str">
            <v>Total Geral.0</v>
          </cell>
        </row>
        <row r="273">
          <cell r="B273" t="str">
            <v>Total Geral.0</v>
          </cell>
        </row>
        <row r="274">
          <cell r="B274" t="str">
            <v>Total Geral.0</v>
          </cell>
        </row>
        <row r="275">
          <cell r="B275" t="str">
            <v>Total Geral.0</v>
          </cell>
        </row>
        <row r="276">
          <cell r="B276" t="str">
            <v>Total Geral.0</v>
          </cell>
        </row>
        <row r="277">
          <cell r="B277" t="str">
            <v>Total Geral.0</v>
          </cell>
        </row>
        <row r="278">
          <cell r="B278" t="str">
            <v>Total Geral.0</v>
          </cell>
        </row>
        <row r="279">
          <cell r="B279" t="str">
            <v>Total Geral.0</v>
          </cell>
        </row>
        <row r="280">
          <cell r="B280" t="str">
            <v>Total Geral.0</v>
          </cell>
        </row>
        <row r="281">
          <cell r="B281" t="str">
            <v>Total Geral.0</v>
          </cell>
        </row>
        <row r="282">
          <cell r="B282" t="str">
            <v>Total Geral.0</v>
          </cell>
        </row>
        <row r="283">
          <cell r="B283" t="str">
            <v>Total Geral.0</v>
          </cell>
        </row>
        <row r="284">
          <cell r="B284" t="str">
            <v>Total Geral.0</v>
          </cell>
        </row>
        <row r="285">
          <cell r="B285" t="str">
            <v>Total Geral.0</v>
          </cell>
        </row>
        <row r="286">
          <cell r="B286" t="str">
            <v>Total Geral.0</v>
          </cell>
        </row>
        <row r="287">
          <cell r="B287" t="str">
            <v>Total Geral.0</v>
          </cell>
        </row>
        <row r="288">
          <cell r="B288" t="str">
            <v>Total Geral.0</v>
          </cell>
        </row>
        <row r="289">
          <cell r="B289" t="str">
            <v>Total Geral.0</v>
          </cell>
        </row>
        <row r="290">
          <cell r="B290" t="str">
            <v>Total Geral.0</v>
          </cell>
        </row>
        <row r="291">
          <cell r="B291" t="str">
            <v>Total Geral.0</v>
          </cell>
        </row>
        <row r="292">
          <cell r="B292" t="str">
            <v>Total Geral.0</v>
          </cell>
        </row>
        <row r="293">
          <cell r="B293" t="str">
            <v>Total Geral.0</v>
          </cell>
        </row>
        <row r="294">
          <cell r="B294" t="str">
            <v>Total Geral.0</v>
          </cell>
        </row>
        <row r="295">
          <cell r="B295" t="str">
            <v>Total Geral.0</v>
          </cell>
        </row>
        <row r="296">
          <cell r="B296" t="str">
            <v>Total Geral.0</v>
          </cell>
        </row>
        <row r="297">
          <cell r="B297" t="str">
            <v>Total Geral.0</v>
          </cell>
        </row>
        <row r="298">
          <cell r="B298" t="str">
            <v>Total Geral.0</v>
          </cell>
        </row>
        <row r="299">
          <cell r="B299" t="str">
            <v>Total Geral.0</v>
          </cell>
        </row>
        <row r="300">
          <cell r="B300" t="str">
            <v>Total Geral.0</v>
          </cell>
        </row>
        <row r="301">
          <cell r="B301" t="str">
            <v>Total Geral.0</v>
          </cell>
        </row>
        <row r="302">
          <cell r="B302" t="str">
            <v>Total Geral.0</v>
          </cell>
        </row>
        <row r="303">
          <cell r="B303" t="str">
            <v>Total Geral.0</v>
          </cell>
        </row>
        <row r="304">
          <cell r="B304" t="str">
            <v>Total Geral.0</v>
          </cell>
        </row>
        <row r="305">
          <cell r="B305" t="str">
            <v>Total Geral.0</v>
          </cell>
        </row>
        <row r="306">
          <cell r="B306" t="str">
            <v>Total Geral.0</v>
          </cell>
        </row>
        <row r="307">
          <cell r="B307" t="str">
            <v>Total Geral.0</v>
          </cell>
        </row>
        <row r="308">
          <cell r="B308" t="str">
            <v>Total Geral.0</v>
          </cell>
        </row>
        <row r="309">
          <cell r="B309" t="str">
            <v>Total Geral.0</v>
          </cell>
        </row>
        <row r="310">
          <cell r="B310" t="str">
            <v>Total Geral.0</v>
          </cell>
        </row>
        <row r="311">
          <cell r="B311" t="str">
            <v>Total Geral.0</v>
          </cell>
        </row>
        <row r="312">
          <cell r="B312" t="str">
            <v>Total Geral.0</v>
          </cell>
        </row>
        <row r="313">
          <cell r="B313" t="str">
            <v>Total Geral.0</v>
          </cell>
        </row>
        <row r="314">
          <cell r="B314" t="str">
            <v>Total Geral.0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t="str">
            <v>P.Presidência</v>
          </cell>
        </row>
        <row r="325">
          <cell r="B325" t="str">
            <v>P.Auditoria Interna</v>
          </cell>
        </row>
        <row r="326">
          <cell r="B326" t="str">
            <v>P.Depto Jurídico</v>
          </cell>
        </row>
        <row r="327">
          <cell r="B327" t="str">
            <v>P.Depto de Comunicação</v>
          </cell>
        </row>
        <row r="328">
          <cell r="B328" t="str">
            <v>P.Depto de Gestão Estratégica</v>
          </cell>
        </row>
        <row r="329">
          <cell r="B329" t="str">
            <v>E.Depto de Engenharia</v>
          </cell>
        </row>
        <row r="330">
          <cell r="B330" t="str">
            <v>E.Depto de Gestão de Obras</v>
          </cell>
        </row>
        <row r="331">
          <cell r="B331" t="str">
            <v>E.Depto de Planejamento e Expansão</v>
          </cell>
        </row>
        <row r="332">
          <cell r="B332" t="str">
            <v>E.Dir. de Empreendimentos</v>
          </cell>
        </row>
        <row r="333">
          <cell r="B333" t="str">
            <v>E.Depto de Novos Negócios</v>
          </cell>
        </row>
        <row r="334">
          <cell r="B334" t="str">
            <v>O.Diretoria de Operações</v>
          </cell>
        </row>
        <row r="335">
          <cell r="B335" t="str">
            <v>O.Div. De Gestão da Manutenção</v>
          </cell>
        </row>
        <row r="336">
          <cell r="B336" t="str">
            <v>O.Depto Regional Jupiá</v>
          </cell>
        </row>
        <row r="337">
          <cell r="B337" t="str">
            <v>O.Depto Regional Bauru</v>
          </cell>
        </row>
        <row r="338">
          <cell r="B338" t="str">
            <v>O.Depto Regional Cabreúva</v>
          </cell>
        </row>
        <row r="339">
          <cell r="B339" t="str">
            <v>O.Depto Regional São Paulo</v>
          </cell>
        </row>
        <row r="340">
          <cell r="B340" t="str">
            <v>O.Depto Regional Taubaté</v>
          </cell>
        </row>
        <row r="341">
          <cell r="B341" t="str">
            <v>O.Depto de Operação</v>
          </cell>
        </row>
        <row r="342">
          <cell r="B342" t="str">
            <v>O.Div. de Análise da Operação</v>
          </cell>
        </row>
        <row r="343">
          <cell r="B343" t="str">
            <v>O.Div. de Tempo Real</v>
          </cell>
        </row>
        <row r="344">
          <cell r="B344" t="str">
            <v>F.Dir.Financeira e de Rel. com Investidores</v>
          </cell>
        </row>
        <row r="345">
          <cell r="B345" t="str">
            <v>F.Depto de Rel. com Investidores</v>
          </cell>
        </row>
        <row r="346">
          <cell r="B346" t="str">
            <v>F.Depto de Planejamento Financeiro</v>
          </cell>
        </row>
        <row r="347">
          <cell r="B347" t="str">
            <v>F.Depto Financeiro</v>
          </cell>
        </row>
        <row r="348">
          <cell r="B348" t="str">
            <v>F.Depto de Contabilidade</v>
          </cell>
        </row>
        <row r="349">
          <cell r="B349" t="str">
            <v>A.Depto de Suprimentos</v>
          </cell>
        </row>
        <row r="350">
          <cell r="B350" t="str">
            <v>A.Depto de Recursos Humanos</v>
          </cell>
        </row>
        <row r="351">
          <cell r="B351" t="str">
            <v>A.Desenvolvimento Organizacional</v>
          </cell>
        </row>
        <row r="352">
          <cell r="B352" t="str">
            <v>A.Dir. Administrativa</v>
          </cell>
        </row>
        <row r="353">
          <cell r="B353" t="str">
            <v>A.Depto de Tec. da Informação</v>
          </cell>
        </row>
        <row r="354">
          <cell r="B354" t="str">
            <v>C.Conselho de Administração</v>
          </cell>
        </row>
        <row r="355">
          <cell r="B355" t="str">
            <v>C.Conselho Fiscal</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0</v>
          </cell>
        </row>
        <row r="519">
          <cell r="B519">
            <v>0</v>
          </cell>
        </row>
        <row r="520">
          <cell r="B520">
            <v>0</v>
          </cell>
        </row>
        <row r="521">
          <cell r="B521">
            <v>0</v>
          </cell>
        </row>
        <row r="522">
          <cell r="B522">
            <v>0</v>
          </cell>
        </row>
        <row r="523">
          <cell r="B523">
            <v>0</v>
          </cell>
        </row>
        <row r="524">
          <cell r="B524">
            <v>0</v>
          </cell>
        </row>
        <row r="525">
          <cell r="B525">
            <v>0</v>
          </cell>
        </row>
        <row r="526">
          <cell r="B526">
            <v>0</v>
          </cell>
        </row>
        <row r="527">
          <cell r="B527">
            <v>0</v>
          </cell>
        </row>
        <row r="528">
          <cell r="B528">
            <v>0</v>
          </cell>
        </row>
        <row r="529">
          <cell r="B529">
            <v>0</v>
          </cell>
        </row>
        <row r="530">
          <cell r="B530">
            <v>0</v>
          </cell>
        </row>
        <row r="531">
          <cell r="B531">
            <v>0</v>
          </cell>
        </row>
        <row r="532">
          <cell r="B532">
            <v>0</v>
          </cell>
        </row>
        <row r="533">
          <cell r="B533">
            <v>0</v>
          </cell>
        </row>
        <row r="534">
          <cell r="B534">
            <v>0</v>
          </cell>
        </row>
        <row r="535">
          <cell r="B535">
            <v>0</v>
          </cell>
        </row>
        <row r="536">
          <cell r="B536">
            <v>0</v>
          </cell>
        </row>
        <row r="537">
          <cell r="B537">
            <v>0</v>
          </cell>
        </row>
        <row r="538">
          <cell r="B538">
            <v>0</v>
          </cell>
        </row>
        <row r="539">
          <cell r="B539">
            <v>0</v>
          </cell>
        </row>
        <row r="540">
          <cell r="B540">
            <v>0</v>
          </cell>
        </row>
        <row r="541">
          <cell r="B541">
            <v>0</v>
          </cell>
        </row>
        <row r="542">
          <cell r="B542">
            <v>0</v>
          </cell>
        </row>
        <row r="543">
          <cell r="B543">
            <v>0</v>
          </cell>
        </row>
        <row r="544">
          <cell r="B544">
            <v>0</v>
          </cell>
        </row>
        <row r="545">
          <cell r="B545">
            <v>0</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row r="562">
          <cell r="B562">
            <v>0</v>
          </cell>
        </row>
        <row r="563">
          <cell r="B563">
            <v>0</v>
          </cell>
        </row>
        <row r="564">
          <cell r="B564">
            <v>0</v>
          </cell>
        </row>
        <row r="565">
          <cell r="B565">
            <v>0</v>
          </cell>
        </row>
        <row r="566">
          <cell r="B566">
            <v>0</v>
          </cell>
        </row>
        <row r="567">
          <cell r="B567">
            <v>0</v>
          </cell>
        </row>
        <row r="568">
          <cell r="B568">
            <v>0</v>
          </cell>
        </row>
        <row r="569">
          <cell r="B569">
            <v>0</v>
          </cell>
        </row>
        <row r="570">
          <cell r="B570">
            <v>0</v>
          </cell>
        </row>
        <row r="571">
          <cell r="B571">
            <v>0</v>
          </cell>
        </row>
        <row r="572">
          <cell r="B572">
            <v>0</v>
          </cell>
        </row>
        <row r="573">
          <cell r="B573">
            <v>0</v>
          </cell>
        </row>
        <row r="574">
          <cell r="B574">
            <v>0</v>
          </cell>
        </row>
        <row r="575">
          <cell r="B575">
            <v>0</v>
          </cell>
        </row>
        <row r="576">
          <cell r="B576">
            <v>0</v>
          </cell>
        </row>
        <row r="577">
          <cell r="B577">
            <v>0</v>
          </cell>
        </row>
        <row r="578">
          <cell r="B578">
            <v>0</v>
          </cell>
        </row>
        <row r="579">
          <cell r="B579">
            <v>0</v>
          </cell>
        </row>
        <row r="580">
          <cell r="B580">
            <v>0</v>
          </cell>
        </row>
        <row r="581">
          <cell r="B581">
            <v>0</v>
          </cell>
        </row>
        <row r="582">
          <cell r="B582">
            <v>0</v>
          </cell>
        </row>
        <row r="583">
          <cell r="B583">
            <v>0</v>
          </cell>
        </row>
        <row r="584">
          <cell r="B584">
            <v>0</v>
          </cell>
        </row>
        <row r="585">
          <cell r="B585">
            <v>0</v>
          </cell>
        </row>
        <row r="586">
          <cell r="B586">
            <v>0</v>
          </cell>
        </row>
        <row r="587">
          <cell r="B587">
            <v>0</v>
          </cell>
        </row>
        <row r="588">
          <cell r="B588">
            <v>0</v>
          </cell>
        </row>
        <row r="589">
          <cell r="B589">
            <v>0</v>
          </cell>
        </row>
        <row r="590">
          <cell r="B590">
            <v>0</v>
          </cell>
        </row>
        <row r="591">
          <cell r="B591">
            <v>0</v>
          </cell>
        </row>
        <row r="592">
          <cell r="B592">
            <v>0</v>
          </cell>
        </row>
        <row r="593">
          <cell r="B593">
            <v>0</v>
          </cell>
        </row>
        <row r="594">
          <cell r="B594">
            <v>0</v>
          </cell>
        </row>
        <row r="595">
          <cell r="B595">
            <v>0</v>
          </cell>
        </row>
        <row r="596">
          <cell r="B596">
            <v>0</v>
          </cell>
        </row>
        <row r="597">
          <cell r="B597">
            <v>0</v>
          </cell>
        </row>
        <row r="598">
          <cell r="B598">
            <v>0</v>
          </cell>
        </row>
        <row r="599">
          <cell r="B599">
            <v>0</v>
          </cell>
        </row>
        <row r="600">
          <cell r="B600">
            <v>0</v>
          </cell>
        </row>
      </sheetData>
      <sheetData sheetId="6"/>
      <sheetData sheetId="7">
        <row r="2">
          <cell r="B2">
            <v>700</v>
          </cell>
        </row>
      </sheetData>
      <sheetData sheetId="8"/>
      <sheetData sheetId="9">
        <row r="2">
          <cell r="B2">
            <v>700</v>
          </cell>
        </row>
      </sheetData>
      <sheetData sheetId="10">
        <row r="2">
          <cell r="B2">
            <v>707</v>
          </cell>
          <cell r="D2">
            <v>101</v>
          </cell>
        </row>
      </sheetData>
      <sheetData sheetId="11">
        <row r="2">
          <cell r="B2">
            <v>700</v>
          </cell>
        </row>
        <row r="9">
          <cell r="C9">
            <v>41609</v>
          </cell>
        </row>
        <row r="10">
          <cell r="C10">
            <v>41579</v>
          </cell>
        </row>
        <row r="11">
          <cell r="C11">
            <v>41244</v>
          </cell>
        </row>
        <row r="12">
          <cell r="C12">
            <v>40878</v>
          </cell>
        </row>
      </sheetData>
      <sheetData sheetId="12">
        <row r="2">
          <cell r="B2">
            <v>700</v>
          </cell>
        </row>
      </sheetData>
      <sheetData sheetId="13">
        <row r="2">
          <cell r="B2">
            <v>700</v>
          </cell>
        </row>
      </sheetData>
      <sheetData sheetId="14">
        <row r="2">
          <cell r="B2">
            <v>700</v>
          </cell>
        </row>
      </sheetData>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Supuestos Generales"/>
      <sheetName val="Supuestos Generación - Precios"/>
      <sheetName val="EscGen-Precios"/>
      <sheetName val="Supuestos cargos MEM - Aportes"/>
      <sheetName val="Supuestos Combustibles"/>
      <sheetName val="Modelo Proyecciones"/>
      <sheetName val="Resumen-Energ"/>
      <sheetName val="Historia"/>
    </sheetNames>
    <sheetDataSet>
      <sheetData sheetId="0" refreshError="1"/>
      <sheetData sheetId="1" refreshError="1">
        <row r="182">
          <cell r="B182">
            <v>4526.5</v>
          </cell>
          <cell r="C182">
            <v>5511.5</v>
          </cell>
          <cell r="D182">
            <v>5764.5134280000002</v>
          </cell>
          <cell r="E182">
            <v>5671.826118</v>
          </cell>
          <cell r="F182">
            <v>5682.2141609999999</v>
          </cell>
          <cell r="G182">
            <v>6261.731622000003</v>
          </cell>
          <cell r="H182">
            <v>6187.1811039000004</v>
          </cell>
          <cell r="I182">
            <v>6076.1284127999979</v>
          </cell>
          <cell r="J182">
            <v>6275.3316399000005</v>
          </cell>
          <cell r="K182">
            <v>6355.4801580000012</v>
          </cell>
          <cell r="L182">
            <v>6355.4801580000012</v>
          </cell>
          <cell r="M182">
            <v>6355.4801580000012</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A NT Detalhe"/>
      <sheetName val="Dados de Entrada - Planejamento"/>
      <sheetName val="ENERINC"/>
      <sheetName val="Base Blindada"/>
      <sheetName val="AESMES"/>
      <sheetName val="tmp"/>
      <sheetName val="Posição"/>
      <sheetName val="Aplicação"/>
      <sheetName val="Resgate"/>
      <sheetName val="Config User"/>
      <sheetName val="Config Cliente"/>
      <sheetName val="Config Ambiente"/>
      <sheetName val="Config Produto"/>
      <sheetName val="Main"/>
    </sheetNames>
    <sheetDataSet>
      <sheetData sheetId="0" refreshError="1">
        <row r="1">
          <cell r="A1" t="str">
            <v>CÓDIGO</v>
          </cell>
          <cell r="B1" t="str">
            <v>PLACA</v>
          </cell>
          <cell r="C1" t="str">
            <v>MÊS</v>
          </cell>
          <cell r="D1" t="str">
            <v>LTR</v>
          </cell>
          <cell r="E1" t="str">
            <v>VLR</v>
          </cell>
          <cell r="F1" t="str">
            <v>Descrição</v>
          </cell>
        </row>
        <row r="2">
          <cell r="A2" t="str">
            <v>0835-9</v>
          </cell>
          <cell r="B2" t="str">
            <v>CMH7390</v>
          </cell>
          <cell r="C2" t="str">
            <v>Janeiro</v>
          </cell>
          <cell r="D2">
            <v>153.56</v>
          </cell>
          <cell r="E2">
            <v>167.56</v>
          </cell>
          <cell r="F2" t="str">
            <v>Álcool</v>
          </cell>
        </row>
        <row r="3">
          <cell r="C3" t="str">
            <v>Janeiro Total</v>
          </cell>
          <cell r="D3">
            <v>153.56</v>
          </cell>
          <cell r="E3">
            <v>167.56</v>
          </cell>
        </row>
        <row r="4">
          <cell r="A4" t="str">
            <v>0835-9</v>
          </cell>
          <cell r="B4" t="str">
            <v>CMH7390</v>
          </cell>
          <cell r="C4" t="str">
            <v>Fevereiro</v>
          </cell>
          <cell r="D4">
            <v>176.71</v>
          </cell>
          <cell r="E4">
            <v>192.32</v>
          </cell>
          <cell r="F4" t="str">
            <v>Álcool</v>
          </cell>
        </row>
        <row r="5">
          <cell r="A5" t="str">
            <v>0835-9</v>
          </cell>
          <cell r="B5" t="str">
            <v>CMH7390</v>
          </cell>
          <cell r="C5" t="str">
            <v>Fevereiro</v>
          </cell>
          <cell r="D5">
            <v>1</v>
          </cell>
          <cell r="E5">
            <v>6.5</v>
          </cell>
          <cell r="F5" t="str">
            <v>Complemento Óleo</v>
          </cell>
        </row>
        <row r="6">
          <cell r="C6" t="str">
            <v>Fevereiro Total</v>
          </cell>
          <cell r="D6">
            <v>177.71</v>
          </cell>
          <cell r="E6">
            <v>198.82</v>
          </cell>
        </row>
        <row r="7">
          <cell r="A7" t="str">
            <v>0835-9</v>
          </cell>
          <cell r="B7" t="str">
            <v>CMH7390</v>
          </cell>
          <cell r="C7" t="str">
            <v>Março</v>
          </cell>
          <cell r="D7">
            <v>90.55</v>
          </cell>
          <cell r="E7">
            <v>98.66</v>
          </cell>
          <cell r="F7" t="str">
            <v>Álcool</v>
          </cell>
        </row>
        <row r="8">
          <cell r="C8" t="str">
            <v>Março Total</v>
          </cell>
          <cell r="D8">
            <v>90.55</v>
          </cell>
          <cell r="E8">
            <v>98.66</v>
          </cell>
        </row>
        <row r="9">
          <cell r="A9" t="str">
            <v>0835-9</v>
          </cell>
          <cell r="B9" t="str">
            <v>CMH7390</v>
          </cell>
          <cell r="C9" t="str">
            <v>Abril</v>
          </cell>
          <cell r="D9">
            <v>130.85</v>
          </cell>
          <cell r="E9">
            <v>134.72999999999999</v>
          </cell>
          <cell r="F9" t="str">
            <v>Álcool</v>
          </cell>
        </row>
        <row r="10">
          <cell r="C10" t="str">
            <v>Abril Total</v>
          </cell>
          <cell r="D10">
            <v>130.85</v>
          </cell>
          <cell r="E10">
            <v>134.72999999999999</v>
          </cell>
        </row>
        <row r="11">
          <cell r="A11" t="str">
            <v>1097-4</v>
          </cell>
          <cell r="B11" t="str">
            <v>CMP9713</v>
          </cell>
          <cell r="C11" t="str">
            <v>Janeiro</v>
          </cell>
          <cell r="D11">
            <v>919.7</v>
          </cell>
          <cell r="E11">
            <v>997.91</v>
          </cell>
          <cell r="F11" t="str">
            <v>Álcool</v>
          </cell>
        </row>
        <row r="12">
          <cell r="A12" t="str">
            <v>1097-4</v>
          </cell>
          <cell r="B12" t="str">
            <v>CMP9713</v>
          </cell>
          <cell r="C12" t="str">
            <v>Janeiro</v>
          </cell>
          <cell r="D12">
            <v>1</v>
          </cell>
          <cell r="E12">
            <v>6.5</v>
          </cell>
          <cell r="F12" t="str">
            <v>Complemento Óleo</v>
          </cell>
        </row>
        <row r="13">
          <cell r="C13" t="str">
            <v>Janeiro Total</v>
          </cell>
          <cell r="D13">
            <v>920.7</v>
          </cell>
          <cell r="E13">
            <v>1004.41</v>
          </cell>
        </row>
        <row r="14">
          <cell r="A14" t="str">
            <v>1097-4</v>
          </cell>
          <cell r="B14" t="str">
            <v>CMP9713</v>
          </cell>
          <cell r="C14" t="str">
            <v>Fevereiro</v>
          </cell>
          <cell r="D14">
            <v>349.92</v>
          </cell>
          <cell r="E14">
            <v>366.01</v>
          </cell>
          <cell r="F14" t="str">
            <v>Álcool</v>
          </cell>
        </row>
        <row r="15">
          <cell r="C15" t="str">
            <v>Fevereiro Total</v>
          </cell>
          <cell r="D15">
            <v>349.92</v>
          </cell>
          <cell r="E15">
            <v>366.01</v>
          </cell>
        </row>
        <row r="16">
          <cell r="A16" t="str">
            <v>1130-2</v>
          </cell>
          <cell r="B16" t="str">
            <v>CKH2938</v>
          </cell>
          <cell r="C16" t="str">
            <v>Janeiro</v>
          </cell>
          <cell r="D16">
            <v>515.07000000000005</v>
          </cell>
          <cell r="E16">
            <v>559.34</v>
          </cell>
          <cell r="F16" t="str">
            <v>Álcool</v>
          </cell>
        </row>
        <row r="17">
          <cell r="A17" t="str">
            <v>1130-2</v>
          </cell>
          <cell r="B17" t="str">
            <v>CKH2938</v>
          </cell>
          <cell r="C17" t="str">
            <v>Janeiro</v>
          </cell>
          <cell r="D17">
            <v>1</v>
          </cell>
          <cell r="E17">
            <v>6</v>
          </cell>
          <cell r="F17" t="str">
            <v>Complemento Óleo</v>
          </cell>
        </row>
        <row r="18">
          <cell r="C18" t="str">
            <v>Janeiro Total</v>
          </cell>
          <cell r="D18">
            <v>516.07000000000005</v>
          </cell>
          <cell r="E18">
            <v>565.34</v>
          </cell>
        </row>
        <row r="19">
          <cell r="A19" t="str">
            <v>1130-2</v>
          </cell>
          <cell r="B19" t="str">
            <v>CKH2938</v>
          </cell>
          <cell r="C19" t="str">
            <v>Fevereiro</v>
          </cell>
          <cell r="D19">
            <v>515.55999999999995</v>
          </cell>
          <cell r="E19">
            <v>548.97</v>
          </cell>
          <cell r="F19" t="str">
            <v>Álcool</v>
          </cell>
        </row>
        <row r="20">
          <cell r="A20" t="str">
            <v>1130-2</v>
          </cell>
          <cell r="B20" t="str">
            <v>CKH2938</v>
          </cell>
          <cell r="C20" t="str">
            <v>Fevereiro</v>
          </cell>
          <cell r="D20">
            <v>1</v>
          </cell>
          <cell r="E20">
            <v>6</v>
          </cell>
          <cell r="F20" t="str">
            <v>Complemento Óleo</v>
          </cell>
        </row>
        <row r="21">
          <cell r="A21" t="str">
            <v>1130-2</v>
          </cell>
          <cell r="B21" t="str">
            <v>CKH2938</v>
          </cell>
          <cell r="C21" t="str">
            <v>Fevereiro</v>
          </cell>
          <cell r="D21">
            <v>1</v>
          </cell>
          <cell r="E21">
            <v>6</v>
          </cell>
          <cell r="F21" t="str">
            <v>Troca de Óleo</v>
          </cell>
        </row>
        <row r="22">
          <cell r="C22" t="str">
            <v>Fevereiro Total</v>
          </cell>
          <cell r="D22">
            <v>517.55999999999995</v>
          </cell>
          <cell r="E22">
            <v>560.97</v>
          </cell>
        </row>
        <row r="23">
          <cell r="A23" t="str">
            <v>1131-0</v>
          </cell>
          <cell r="B23" t="str">
            <v>CRH1724</v>
          </cell>
          <cell r="C23" t="str">
            <v>Janeiro</v>
          </cell>
          <cell r="D23">
            <v>152.77000000000001</v>
          </cell>
          <cell r="E23">
            <v>157.62</v>
          </cell>
          <cell r="F23" t="str">
            <v>Álcool</v>
          </cell>
        </row>
        <row r="24">
          <cell r="A24" t="str">
            <v>1131-0</v>
          </cell>
          <cell r="B24" t="str">
            <v>CRH1724</v>
          </cell>
          <cell r="C24" t="str">
            <v>Janeiro</v>
          </cell>
          <cell r="D24">
            <v>1</v>
          </cell>
          <cell r="E24">
            <v>40</v>
          </cell>
          <cell r="F24" t="str">
            <v>Lavagem Simples</v>
          </cell>
        </row>
        <row r="25">
          <cell r="C25" t="str">
            <v>Janeiro Total</v>
          </cell>
          <cell r="D25">
            <v>153.77000000000001</v>
          </cell>
          <cell r="E25">
            <v>197.62</v>
          </cell>
        </row>
        <row r="26">
          <cell r="A26" t="str">
            <v>1131-0</v>
          </cell>
          <cell r="B26" t="str">
            <v>CRH1724</v>
          </cell>
          <cell r="C26" t="str">
            <v>Fevereiro</v>
          </cell>
          <cell r="D26">
            <v>660.83</v>
          </cell>
          <cell r="E26">
            <v>669.92</v>
          </cell>
          <cell r="F26" t="str">
            <v>Álcool</v>
          </cell>
        </row>
        <row r="27">
          <cell r="A27" t="str">
            <v>1131-0</v>
          </cell>
          <cell r="B27" t="str">
            <v>CRH1724</v>
          </cell>
          <cell r="C27" t="str">
            <v>Fevereiro</v>
          </cell>
          <cell r="D27">
            <v>2</v>
          </cell>
          <cell r="E27">
            <v>19.8</v>
          </cell>
          <cell r="F27" t="str">
            <v>Complemento Óleo</v>
          </cell>
        </row>
        <row r="28">
          <cell r="C28" t="str">
            <v>Fevereiro Total</v>
          </cell>
          <cell r="D28">
            <v>662.83</v>
          </cell>
          <cell r="E28">
            <v>689.71999999999991</v>
          </cell>
        </row>
        <row r="29">
          <cell r="A29" t="str">
            <v>1131-0</v>
          </cell>
          <cell r="B29" t="str">
            <v>CRH1724</v>
          </cell>
          <cell r="C29" t="str">
            <v>Março</v>
          </cell>
          <cell r="D29">
            <v>205.73</v>
          </cell>
          <cell r="E29">
            <v>181.74</v>
          </cell>
          <cell r="F29" t="str">
            <v>Álcool</v>
          </cell>
        </row>
        <row r="30">
          <cell r="C30" t="str">
            <v>Março Total</v>
          </cell>
          <cell r="D30">
            <v>205.73</v>
          </cell>
          <cell r="E30">
            <v>181.74</v>
          </cell>
        </row>
        <row r="31">
          <cell r="A31" t="str">
            <v>1131-0</v>
          </cell>
          <cell r="B31" t="str">
            <v>CRH1724</v>
          </cell>
          <cell r="C31" t="str">
            <v>Abril</v>
          </cell>
          <cell r="D31">
            <v>131.72999999999999</v>
          </cell>
          <cell r="E31">
            <v>105.26</v>
          </cell>
          <cell r="F31" t="str">
            <v>Álcool</v>
          </cell>
        </row>
        <row r="32">
          <cell r="A32" t="str">
            <v>1131-0</v>
          </cell>
          <cell r="B32" t="str">
            <v>CRH1724</v>
          </cell>
          <cell r="C32" t="str">
            <v>Abril</v>
          </cell>
          <cell r="D32">
            <v>1</v>
          </cell>
          <cell r="E32">
            <v>68.5</v>
          </cell>
          <cell r="F32" t="str">
            <v>Troca de Filtro Ar</v>
          </cell>
        </row>
        <row r="33">
          <cell r="C33" t="str">
            <v>Abril Total</v>
          </cell>
          <cell r="D33">
            <v>132.72999999999999</v>
          </cell>
          <cell r="E33">
            <v>173.76</v>
          </cell>
        </row>
        <row r="34">
          <cell r="A34" t="str">
            <v>1392-2</v>
          </cell>
          <cell r="B34" t="str">
            <v>CMH4967</v>
          </cell>
          <cell r="C34" t="str">
            <v>Janeiro</v>
          </cell>
          <cell r="D34">
            <v>1</v>
          </cell>
          <cell r="E34">
            <v>6</v>
          </cell>
          <cell r="F34" t="str">
            <v>Complemento de Fluído</v>
          </cell>
        </row>
        <row r="35">
          <cell r="A35" t="str">
            <v>1392-2</v>
          </cell>
          <cell r="B35" t="str">
            <v>CMH4967</v>
          </cell>
          <cell r="C35" t="str">
            <v>Janeiro</v>
          </cell>
          <cell r="D35">
            <v>343.95</v>
          </cell>
          <cell r="E35">
            <v>574.25</v>
          </cell>
          <cell r="F35" t="str">
            <v>Gasolina Comum</v>
          </cell>
        </row>
        <row r="36">
          <cell r="A36" t="str">
            <v>1392-2</v>
          </cell>
          <cell r="C36" t="str">
            <v>Janeiro</v>
          </cell>
          <cell r="D36">
            <v>1</v>
          </cell>
          <cell r="E36">
            <v>20</v>
          </cell>
          <cell r="F36" t="str">
            <v>Lavagem Completa</v>
          </cell>
        </row>
        <row r="37">
          <cell r="C37" t="str">
            <v>Janeiro Total</v>
          </cell>
          <cell r="D37">
            <v>345.95</v>
          </cell>
          <cell r="E37">
            <v>600.25</v>
          </cell>
        </row>
        <row r="38">
          <cell r="A38" t="str">
            <v>1392-2</v>
          </cell>
          <cell r="B38" t="str">
            <v>CMH4967</v>
          </cell>
          <cell r="C38" t="str">
            <v>Fevereiro</v>
          </cell>
          <cell r="D38">
            <v>2</v>
          </cell>
          <cell r="E38">
            <v>12</v>
          </cell>
          <cell r="F38" t="str">
            <v>Complemento de Fluído</v>
          </cell>
        </row>
        <row r="39">
          <cell r="A39" t="str">
            <v>1392-2</v>
          </cell>
          <cell r="B39" t="str">
            <v>CMH4967</v>
          </cell>
          <cell r="C39" t="str">
            <v>Fevereiro</v>
          </cell>
          <cell r="D39">
            <v>505.41</v>
          </cell>
          <cell r="E39">
            <v>805.67</v>
          </cell>
          <cell r="F39" t="str">
            <v>Gasolina Comum</v>
          </cell>
        </row>
        <row r="40">
          <cell r="A40" t="str">
            <v>1392-2</v>
          </cell>
          <cell r="C40" t="str">
            <v>Fevereiro</v>
          </cell>
          <cell r="D40">
            <v>1</v>
          </cell>
          <cell r="E40">
            <v>20</v>
          </cell>
          <cell r="F40" t="str">
            <v>Lavagem Completa</v>
          </cell>
        </row>
        <row r="41">
          <cell r="A41" t="str">
            <v>1392-2</v>
          </cell>
          <cell r="C41" t="str">
            <v>Fevereiro</v>
          </cell>
          <cell r="D41">
            <v>1</v>
          </cell>
          <cell r="E41">
            <v>10</v>
          </cell>
          <cell r="F41" t="str">
            <v>Lavagem Simples</v>
          </cell>
        </row>
        <row r="42">
          <cell r="C42" t="str">
            <v>Fevereiro Total</v>
          </cell>
          <cell r="D42">
            <v>509.41</v>
          </cell>
          <cell r="E42">
            <v>847.67</v>
          </cell>
        </row>
        <row r="43">
          <cell r="A43" t="str">
            <v>1392-2</v>
          </cell>
          <cell r="B43" t="str">
            <v>CMH4967</v>
          </cell>
          <cell r="C43" t="str">
            <v>Março</v>
          </cell>
          <cell r="D43">
            <v>3</v>
          </cell>
          <cell r="E43">
            <v>19.5</v>
          </cell>
          <cell r="F43" t="str">
            <v>Complemento Óleo</v>
          </cell>
        </row>
        <row r="44">
          <cell r="A44" t="str">
            <v>1392-2</v>
          </cell>
          <cell r="B44" t="str">
            <v>CMH4967</v>
          </cell>
          <cell r="C44" t="str">
            <v>Março</v>
          </cell>
          <cell r="D44">
            <v>386.66</v>
          </cell>
          <cell r="E44">
            <v>605.29</v>
          </cell>
          <cell r="F44" t="str">
            <v>Gasolina Comum</v>
          </cell>
        </row>
        <row r="45">
          <cell r="A45" t="str">
            <v>1392-2</v>
          </cell>
          <cell r="C45" t="str">
            <v>Março</v>
          </cell>
          <cell r="D45">
            <v>1</v>
          </cell>
          <cell r="E45">
            <v>20</v>
          </cell>
          <cell r="F45" t="str">
            <v>Lavagem Completa</v>
          </cell>
        </row>
        <row r="46">
          <cell r="A46" t="str">
            <v>1392-2</v>
          </cell>
          <cell r="C46" t="str">
            <v>Março</v>
          </cell>
          <cell r="D46">
            <v>1</v>
          </cell>
          <cell r="E46">
            <v>10</v>
          </cell>
          <cell r="F46" t="str">
            <v>Lavagem Simples</v>
          </cell>
        </row>
        <row r="47">
          <cell r="C47" t="str">
            <v>Março Total</v>
          </cell>
          <cell r="D47">
            <v>391.66</v>
          </cell>
          <cell r="E47">
            <v>654.79</v>
          </cell>
        </row>
        <row r="48">
          <cell r="A48" t="str">
            <v>1392-2</v>
          </cell>
          <cell r="B48" t="str">
            <v>CMH4967</v>
          </cell>
          <cell r="C48" t="str">
            <v>Abril</v>
          </cell>
          <cell r="D48">
            <v>1</v>
          </cell>
          <cell r="E48">
            <v>13.5</v>
          </cell>
          <cell r="F48" t="str">
            <v>Complemento Óleo</v>
          </cell>
        </row>
        <row r="49">
          <cell r="A49" t="str">
            <v>1392-2</v>
          </cell>
          <cell r="B49" t="str">
            <v>CMH4967</v>
          </cell>
          <cell r="C49" t="str">
            <v>Abril</v>
          </cell>
          <cell r="D49">
            <v>560.58000000000004</v>
          </cell>
          <cell r="E49">
            <v>871.51</v>
          </cell>
          <cell r="F49" t="str">
            <v>Gasolina Comum</v>
          </cell>
        </row>
        <row r="50">
          <cell r="A50" t="str">
            <v>1392-2</v>
          </cell>
          <cell r="B50" t="str">
            <v>CMH4967</v>
          </cell>
          <cell r="C50" t="str">
            <v>Abril</v>
          </cell>
          <cell r="D50">
            <v>1</v>
          </cell>
          <cell r="E50">
            <v>6</v>
          </cell>
          <cell r="F50" t="str">
            <v>Lavagem Simples</v>
          </cell>
        </row>
        <row r="51">
          <cell r="C51" t="str">
            <v>Abril Total</v>
          </cell>
          <cell r="D51">
            <v>562.58000000000004</v>
          </cell>
          <cell r="E51">
            <v>891.01</v>
          </cell>
        </row>
        <row r="52">
          <cell r="A52" t="str">
            <v>1441-5</v>
          </cell>
          <cell r="B52" t="str">
            <v>COL6509</v>
          </cell>
          <cell r="C52" t="str">
            <v>Janeiro</v>
          </cell>
          <cell r="D52">
            <v>433.94</v>
          </cell>
          <cell r="E52">
            <v>470.71</v>
          </cell>
          <cell r="F52" t="str">
            <v>Álcool</v>
          </cell>
        </row>
        <row r="53">
          <cell r="A53" t="str">
            <v>1441-5</v>
          </cell>
          <cell r="C53" t="str">
            <v>Janeiro</v>
          </cell>
          <cell r="D53">
            <v>1</v>
          </cell>
          <cell r="E53">
            <v>20</v>
          </cell>
          <cell r="F53" t="str">
            <v>Lavagem Completa</v>
          </cell>
        </row>
        <row r="54">
          <cell r="C54" t="str">
            <v>Janeiro Total</v>
          </cell>
          <cell r="D54">
            <v>434.94</v>
          </cell>
          <cell r="E54">
            <v>490.71</v>
          </cell>
        </row>
        <row r="55">
          <cell r="A55" t="str">
            <v>1441-5</v>
          </cell>
          <cell r="B55" t="str">
            <v>COL6509</v>
          </cell>
          <cell r="C55" t="str">
            <v>Fevereiro</v>
          </cell>
          <cell r="D55">
            <v>581.80999999999995</v>
          </cell>
          <cell r="E55">
            <v>660.62</v>
          </cell>
          <cell r="F55" t="str">
            <v>Álcool</v>
          </cell>
        </row>
        <row r="56">
          <cell r="A56" t="str">
            <v>1441-5</v>
          </cell>
          <cell r="C56" t="str">
            <v>Fevereiro</v>
          </cell>
          <cell r="D56">
            <v>1</v>
          </cell>
          <cell r="E56">
            <v>20</v>
          </cell>
          <cell r="F56" t="str">
            <v>Lavagem Completa</v>
          </cell>
        </row>
        <row r="57">
          <cell r="C57" t="str">
            <v>Fevereiro Total</v>
          </cell>
          <cell r="D57">
            <v>582.80999999999995</v>
          </cell>
          <cell r="E57">
            <v>680.62</v>
          </cell>
        </row>
        <row r="58">
          <cell r="A58" t="str">
            <v>1441-5</v>
          </cell>
          <cell r="B58" t="str">
            <v>COL6509</v>
          </cell>
          <cell r="C58" t="str">
            <v>Março</v>
          </cell>
          <cell r="D58">
            <v>508.28</v>
          </cell>
          <cell r="E58">
            <v>548.9</v>
          </cell>
          <cell r="F58" t="str">
            <v>Álcool</v>
          </cell>
        </row>
        <row r="59">
          <cell r="A59" t="str">
            <v>1441-5</v>
          </cell>
          <cell r="B59" t="str">
            <v>COL6509</v>
          </cell>
          <cell r="C59" t="str">
            <v>Março</v>
          </cell>
          <cell r="D59">
            <v>1</v>
          </cell>
          <cell r="E59">
            <v>13.5</v>
          </cell>
          <cell r="F59" t="str">
            <v>Complemento Óleo</v>
          </cell>
        </row>
        <row r="60">
          <cell r="A60" t="str">
            <v>1441-5</v>
          </cell>
          <cell r="C60" t="str">
            <v>Março</v>
          </cell>
          <cell r="D60">
            <v>2</v>
          </cell>
          <cell r="E60">
            <v>40</v>
          </cell>
          <cell r="F60" t="str">
            <v>Lavagem Completa</v>
          </cell>
        </row>
        <row r="61">
          <cell r="C61" t="str">
            <v>Março Total</v>
          </cell>
          <cell r="D61">
            <v>511.28</v>
          </cell>
          <cell r="E61">
            <v>602.4</v>
          </cell>
        </row>
        <row r="62">
          <cell r="A62" t="str">
            <v>1441-5</v>
          </cell>
          <cell r="B62" t="str">
            <v>COL6509</v>
          </cell>
          <cell r="C62" t="str">
            <v>Abril</v>
          </cell>
          <cell r="D62">
            <v>557.01</v>
          </cell>
          <cell r="E62">
            <v>587.61</v>
          </cell>
          <cell r="F62" t="str">
            <v>Álcool</v>
          </cell>
        </row>
        <row r="63">
          <cell r="A63" t="str">
            <v>1441-5</v>
          </cell>
          <cell r="B63" t="str">
            <v>COL6509</v>
          </cell>
          <cell r="C63" t="str">
            <v>Abril</v>
          </cell>
          <cell r="D63">
            <v>1</v>
          </cell>
          <cell r="E63">
            <v>6.5</v>
          </cell>
          <cell r="F63" t="str">
            <v>Complemento Óleo</v>
          </cell>
        </row>
        <row r="64">
          <cell r="A64" t="str">
            <v>1441-5</v>
          </cell>
          <cell r="C64" t="str">
            <v>Abril</v>
          </cell>
          <cell r="D64">
            <v>2</v>
          </cell>
          <cell r="E64">
            <v>40</v>
          </cell>
          <cell r="F64" t="str">
            <v>Lavagem Completa</v>
          </cell>
        </row>
        <row r="65">
          <cell r="C65" t="str">
            <v>Abril Total</v>
          </cell>
          <cell r="D65">
            <v>560.01</v>
          </cell>
          <cell r="E65">
            <v>634.11</v>
          </cell>
        </row>
        <row r="66">
          <cell r="A66" t="str">
            <v>1444-9</v>
          </cell>
          <cell r="B66" t="str">
            <v>COL6462</v>
          </cell>
          <cell r="C66" t="str">
            <v>Janeiro</v>
          </cell>
          <cell r="D66">
            <v>170.81</v>
          </cell>
          <cell r="E66">
            <v>172.8</v>
          </cell>
          <cell r="F66" t="str">
            <v>Álcool</v>
          </cell>
        </row>
        <row r="67">
          <cell r="C67" t="str">
            <v>Janeiro Total</v>
          </cell>
          <cell r="D67">
            <v>170.81</v>
          </cell>
          <cell r="E67">
            <v>172.8</v>
          </cell>
        </row>
        <row r="68">
          <cell r="A68" t="str">
            <v>1444-9</v>
          </cell>
          <cell r="B68" t="str">
            <v>COL6462</v>
          </cell>
          <cell r="C68" t="str">
            <v>Fevereiro</v>
          </cell>
          <cell r="D68">
            <v>288.23</v>
          </cell>
          <cell r="E68">
            <v>291.10000000000002</v>
          </cell>
          <cell r="F68" t="str">
            <v>Álcool</v>
          </cell>
        </row>
        <row r="69">
          <cell r="A69" t="str">
            <v>1444-9</v>
          </cell>
          <cell r="C69" t="str">
            <v>Fevereiro</v>
          </cell>
          <cell r="D69">
            <v>1</v>
          </cell>
          <cell r="E69">
            <v>20</v>
          </cell>
          <cell r="F69" t="str">
            <v>Lavagem Completa</v>
          </cell>
        </row>
        <row r="70">
          <cell r="C70" t="str">
            <v>Fevereiro Total</v>
          </cell>
          <cell r="D70">
            <v>289.23</v>
          </cell>
          <cell r="E70">
            <v>311.10000000000002</v>
          </cell>
        </row>
        <row r="71">
          <cell r="A71" t="str">
            <v>1444-9</v>
          </cell>
          <cell r="B71" t="str">
            <v>COL6462</v>
          </cell>
          <cell r="C71" t="str">
            <v>Março</v>
          </cell>
          <cell r="D71">
            <v>257.57</v>
          </cell>
          <cell r="E71">
            <v>264.95</v>
          </cell>
          <cell r="F71" t="str">
            <v>Álcool</v>
          </cell>
        </row>
        <row r="72">
          <cell r="A72" t="str">
            <v>1444-9</v>
          </cell>
          <cell r="C72" t="str">
            <v>Março</v>
          </cell>
          <cell r="D72">
            <v>1</v>
          </cell>
          <cell r="E72">
            <v>20</v>
          </cell>
          <cell r="F72" t="str">
            <v>Lavagem Completa</v>
          </cell>
        </row>
        <row r="73">
          <cell r="C73" t="str">
            <v>Março Total</v>
          </cell>
          <cell r="D73">
            <v>258.57</v>
          </cell>
          <cell r="E73">
            <v>284.95</v>
          </cell>
        </row>
        <row r="74">
          <cell r="A74" t="str">
            <v>1444-9</v>
          </cell>
          <cell r="B74" t="str">
            <v>COL6462</v>
          </cell>
          <cell r="C74" t="str">
            <v>Abril</v>
          </cell>
          <cell r="D74">
            <v>228.53</v>
          </cell>
          <cell r="E74">
            <v>236.23</v>
          </cell>
          <cell r="F74" t="str">
            <v>Álcool</v>
          </cell>
        </row>
        <row r="75">
          <cell r="A75" t="str">
            <v>1444-9</v>
          </cell>
          <cell r="C75" t="str">
            <v>Abril</v>
          </cell>
          <cell r="D75">
            <v>2</v>
          </cell>
          <cell r="E75">
            <v>40</v>
          </cell>
          <cell r="F75" t="str">
            <v>Lavagem Completa</v>
          </cell>
        </row>
        <row r="76">
          <cell r="A76" t="str">
            <v>1444-9</v>
          </cell>
          <cell r="B76" t="str">
            <v>COL6462</v>
          </cell>
          <cell r="C76" t="str">
            <v>Abril</v>
          </cell>
          <cell r="D76">
            <v>1</v>
          </cell>
          <cell r="E76">
            <v>0.4</v>
          </cell>
          <cell r="F76" t="str">
            <v>Lavagem Completa</v>
          </cell>
        </row>
        <row r="77">
          <cell r="C77" t="str">
            <v>Abril Total</v>
          </cell>
          <cell r="D77">
            <v>231.53</v>
          </cell>
          <cell r="E77">
            <v>276.63</v>
          </cell>
        </row>
        <row r="78">
          <cell r="A78" t="str">
            <v>1487-1</v>
          </cell>
          <cell r="B78" t="str">
            <v>CMM1927</v>
          </cell>
          <cell r="C78" t="str">
            <v>Janeiro</v>
          </cell>
          <cell r="D78">
            <v>43.45</v>
          </cell>
          <cell r="E78">
            <v>67.31</v>
          </cell>
          <cell r="F78" t="str">
            <v>Gasolina Comum</v>
          </cell>
        </row>
        <row r="79">
          <cell r="C79" t="str">
            <v>Janeiro Total</v>
          </cell>
          <cell r="D79">
            <v>43.45</v>
          </cell>
          <cell r="E79">
            <v>67.31</v>
          </cell>
        </row>
        <row r="80">
          <cell r="A80" t="str">
            <v>1487-1</v>
          </cell>
          <cell r="B80" t="str">
            <v>CMM1927</v>
          </cell>
          <cell r="C80" t="str">
            <v>Fevereiro</v>
          </cell>
          <cell r="D80">
            <v>47.3</v>
          </cell>
          <cell r="E80">
            <v>75.2</v>
          </cell>
          <cell r="F80" t="str">
            <v>Gasolina Comum</v>
          </cell>
        </row>
        <row r="81">
          <cell r="A81" t="str">
            <v>1487-1</v>
          </cell>
          <cell r="C81" t="str">
            <v>Fevereiro</v>
          </cell>
          <cell r="D81">
            <v>1</v>
          </cell>
          <cell r="E81">
            <v>20</v>
          </cell>
          <cell r="F81" t="str">
            <v>Lavagem Completa</v>
          </cell>
        </row>
        <row r="82">
          <cell r="C82" t="str">
            <v>Fevereiro Total</v>
          </cell>
          <cell r="D82">
            <v>48.3</v>
          </cell>
          <cell r="E82">
            <v>95.2</v>
          </cell>
        </row>
        <row r="83">
          <cell r="A83" t="str">
            <v>1487-1</v>
          </cell>
          <cell r="B83" t="str">
            <v>CMM1927</v>
          </cell>
          <cell r="C83" t="str">
            <v>Abril</v>
          </cell>
          <cell r="D83">
            <v>39.299999999999997</v>
          </cell>
          <cell r="E83">
            <v>62.5</v>
          </cell>
          <cell r="F83" t="str">
            <v>Gasolina Comum</v>
          </cell>
        </row>
        <row r="84">
          <cell r="C84" t="str">
            <v>Abril Total</v>
          </cell>
          <cell r="D84">
            <v>39.299999999999997</v>
          </cell>
          <cell r="E84">
            <v>62.5</v>
          </cell>
        </row>
        <row r="85">
          <cell r="A85" t="str">
            <v>1601-9</v>
          </cell>
          <cell r="B85" t="str">
            <v>CMM1928</v>
          </cell>
          <cell r="C85" t="str">
            <v>Janeiro</v>
          </cell>
          <cell r="D85">
            <v>162.69999999999999</v>
          </cell>
          <cell r="E85">
            <v>263.54000000000002</v>
          </cell>
          <cell r="F85" t="str">
            <v>Gasolina Comum</v>
          </cell>
        </row>
        <row r="86">
          <cell r="A86" t="str">
            <v>1601-9</v>
          </cell>
          <cell r="C86" t="str">
            <v>Janeiro</v>
          </cell>
          <cell r="D86">
            <v>1</v>
          </cell>
          <cell r="E86">
            <v>20</v>
          </cell>
          <cell r="F86" t="str">
            <v>Lavagem Completa</v>
          </cell>
        </row>
        <row r="87">
          <cell r="C87" t="str">
            <v>Janeiro Total</v>
          </cell>
          <cell r="D87">
            <v>163.69999999999999</v>
          </cell>
          <cell r="E87">
            <v>283.54000000000002</v>
          </cell>
        </row>
        <row r="88">
          <cell r="A88" t="str">
            <v>1601-9</v>
          </cell>
          <cell r="B88" t="str">
            <v>CMM1928</v>
          </cell>
          <cell r="C88" t="str">
            <v>Fevereiro</v>
          </cell>
          <cell r="D88">
            <v>113.9</v>
          </cell>
          <cell r="E88">
            <v>181</v>
          </cell>
          <cell r="F88" t="str">
            <v>Gasolina Comum</v>
          </cell>
        </row>
        <row r="89">
          <cell r="A89" t="str">
            <v>1601-9</v>
          </cell>
          <cell r="C89" t="str">
            <v>Fevereiro</v>
          </cell>
          <cell r="D89">
            <v>1</v>
          </cell>
          <cell r="E89">
            <v>20</v>
          </cell>
          <cell r="F89" t="str">
            <v>Lavagem Completa</v>
          </cell>
        </row>
        <row r="90">
          <cell r="C90" t="str">
            <v>Fevereiro Total</v>
          </cell>
          <cell r="D90">
            <v>114.9</v>
          </cell>
          <cell r="E90">
            <v>201</v>
          </cell>
        </row>
        <row r="91">
          <cell r="A91" t="str">
            <v>1601-9</v>
          </cell>
          <cell r="B91" t="str">
            <v>CMM1928</v>
          </cell>
          <cell r="C91" t="str">
            <v>Março</v>
          </cell>
          <cell r="D91">
            <v>126.4</v>
          </cell>
          <cell r="E91">
            <v>201</v>
          </cell>
          <cell r="F91" t="str">
            <v>Gasolina Comum</v>
          </cell>
        </row>
        <row r="92">
          <cell r="A92" t="str">
            <v>1601-9</v>
          </cell>
          <cell r="C92" t="str">
            <v>Março</v>
          </cell>
          <cell r="D92">
            <v>2</v>
          </cell>
          <cell r="E92">
            <v>40</v>
          </cell>
          <cell r="F92" t="str">
            <v>Lavagem Completa</v>
          </cell>
        </row>
        <row r="93">
          <cell r="C93" t="str">
            <v>Março Total</v>
          </cell>
          <cell r="D93">
            <v>128.4</v>
          </cell>
          <cell r="E93">
            <v>241</v>
          </cell>
        </row>
        <row r="94">
          <cell r="A94" t="str">
            <v>1601-9</v>
          </cell>
          <cell r="B94" t="str">
            <v>CMM1928</v>
          </cell>
          <cell r="C94" t="str">
            <v>Abril</v>
          </cell>
          <cell r="D94">
            <v>369.94</v>
          </cell>
          <cell r="E94">
            <v>576.46</v>
          </cell>
          <cell r="F94" t="str">
            <v>Gasolina Comum</v>
          </cell>
        </row>
        <row r="95">
          <cell r="A95" t="str">
            <v>1601-9</v>
          </cell>
          <cell r="B95" t="str">
            <v>CMM1928</v>
          </cell>
          <cell r="C95" t="str">
            <v>Abril</v>
          </cell>
          <cell r="D95">
            <v>1</v>
          </cell>
          <cell r="E95">
            <v>6</v>
          </cell>
          <cell r="F95" t="str">
            <v>Lavagem Simples</v>
          </cell>
        </row>
        <row r="96">
          <cell r="C96" t="str">
            <v>Abril Total</v>
          </cell>
          <cell r="D96">
            <v>370.94</v>
          </cell>
          <cell r="E96">
            <v>582.46</v>
          </cell>
        </row>
        <row r="97">
          <cell r="A97" t="str">
            <v>1688-1</v>
          </cell>
          <cell r="B97" t="str">
            <v>CNC8460</v>
          </cell>
          <cell r="C97" t="str">
            <v>Janeiro</v>
          </cell>
          <cell r="D97">
            <v>277.64</v>
          </cell>
          <cell r="E97">
            <v>277.64999999999998</v>
          </cell>
          <cell r="F97" t="str">
            <v>Álcool</v>
          </cell>
        </row>
        <row r="98">
          <cell r="C98" t="str">
            <v>Janeiro Total</v>
          </cell>
          <cell r="D98">
            <v>277.64</v>
          </cell>
          <cell r="E98">
            <v>277.64999999999998</v>
          </cell>
        </row>
        <row r="99">
          <cell r="A99" t="str">
            <v>1688-1</v>
          </cell>
          <cell r="B99" t="str">
            <v>CNC8460</v>
          </cell>
          <cell r="C99" t="str">
            <v>Fevereiro</v>
          </cell>
          <cell r="D99">
            <v>217.59</v>
          </cell>
          <cell r="E99">
            <v>224.39</v>
          </cell>
          <cell r="F99" t="str">
            <v>Álcool</v>
          </cell>
        </row>
        <row r="100">
          <cell r="C100" t="str">
            <v>Fevereiro Total</v>
          </cell>
          <cell r="D100">
            <v>217.59</v>
          </cell>
          <cell r="E100">
            <v>224.39</v>
          </cell>
        </row>
        <row r="101">
          <cell r="A101" t="str">
            <v>1688-1</v>
          </cell>
          <cell r="B101" t="str">
            <v>CNC8460</v>
          </cell>
          <cell r="C101" t="str">
            <v>Março</v>
          </cell>
          <cell r="D101">
            <v>271.41000000000003</v>
          </cell>
          <cell r="E101">
            <v>277.88</v>
          </cell>
          <cell r="F101" t="str">
            <v>Álcool</v>
          </cell>
        </row>
        <row r="102">
          <cell r="C102" t="str">
            <v>Março Total</v>
          </cell>
          <cell r="D102">
            <v>271.41000000000003</v>
          </cell>
          <cell r="E102">
            <v>277.88</v>
          </cell>
        </row>
        <row r="103">
          <cell r="A103" t="str">
            <v>1688-1</v>
          </cell>
          <cell r="B103" t="str">
            <v>CNC8460</v>
          </cell>
          <cell r="C103" t="str">
            <v>Abril</v>
          </cell>
          <cell r="D103">
            <v>282.7</v>
          </cell>
          <cell r="E103">
            <v>268.3</v>
          </cell>
          <cell r="F103" t="str">
            <v>Álcool</v>
          </cell>
        </row>
        <row r="104">
          <cell r="C104" t="str">
            <v>Abril Total</v>
          </cell>
          <cell r="D104">
            <v>282.7</v>
          </cell>
          <cell r="E104">
            <v>268.3</v>
          </cell>
        </row>
        <row r="105">
          <cell r="A105" t="str">
            <v>1720-1</v>
          </cell>
          <cell r="B105" t="str">
            <v>CRV8387</v>
          </cell>
          <cell r="C105" t="str">
            <v>Janeiro</v>
          </cell>
          <cell r="D105">
            <v>78.3</v>
          </cell>
          <cell r="E105">
            <v>78.3</v>
          </cell>
          <cell r="F105" t="str">
            <v>Álcool</v>
          </cell>
        </row>
        <row r="106">
          <cell r="C106" t="str">
            <v>Janeiro Total</v>
          </cell>
          <cell r="D106">
            <v>78.3</v>
          </cell>
          <cell r="E106">
            <v>78.3</v>
          </cell>
        </row>
        <row r="107">
          <cell r="A107" t="str">
            <v>1720-1</v>
          </cell>
          <cell r="B107" t="str">
            <v>CRV8387</v>
          </cell>
          <cell r="C107" t="str">
            <v>Fevereiro</v>
          </cell>
          <cell r="D107">
            <v>93.5</v>
          </cell>
          <cell r="E107">
            <v>103.5</v>
          </cell>
          <cell r="F107" t="str">
            <v>Álcool</v>
          </cell>
        </row>
        <row r="108">
          <cell r="C108" t="str">
            <v>Fevereiro Total</v>
          </cell>
          <cell r="D108">
            <v>93.5</v>
          </cell>
          <cell r="E108">
            <v>103.5</v>
          </cell>
        </row>
        <row r="109">
          <cell r="A109" t="str">
            <v>1720-1</v>
          </cell>
          <cell r="B109" t="str">
            <v>CRV8387</v>
          </cell>
          <cell r="C109" t="str">
            <v>Março</v>
          </cell>
          <cell r="D109">
            <v>151.69999999999999</v>
          </cell>
          <cell r="E109">
            <v>155.1</v>
          </cell>
          <cell r="F109" t="str">
            <v>Álcool</v>
          </cell>
        </row>
        <row r="110">
          <cell r="C110" t="str">
            <v>Março Total</v>
          </cell>
          <cell r="D110">
            <v>151.69999999999999</v>
          </cell>
          <cell r="E110">
            <v>155.1</v>
          </cell>
        </row>
        <row r="111">
          <cell r="A111" t="str">
            <v>1720-1</v>
          </cell>
          <cell r="B111" t="str">
            <v>CRV8387</v>
          </cell>
          <cell r="C111" t="str">
            <v>Abril</v>
          </cell>
          <cell r="D111">
            <v>44.5</v>
          </cell>
          <cell r="E111">
            <v>44.5</v>
          </cell>
          <cell r="F111" t="str">
            <v>Álcool</v>
          </cell>
        </row>
        <row r="112">
          <cell r="C112" t="str">
            <v>Abril Total</v>
          </cell>
          <cell r="D112">
            <v>44.5</v>
          </cell>
          <cell r="E112">
            <v>44.5</v>
          </cell>
        </row>
        <row r="113">
          <cell r="A113" t="str">
            <v>1723-5</v>
          </cell>
          <cell r="B113" t="str">
            <v>COP0436</v>
          </cell>
          <cell r="C113" t="str">
            <v>Janeiro</v>
          </cell>
          <cell r="D113">
            <v>37.43</v>
          </cell>
          <cell r="E113">
            <v>43.01</v>
          </cell>
          <cell r="F113" t="str">
            <v>Álcool</v>
          </cell>
        </row>
        <row r="114">
          <cell r="A114" t="str">
            <v>1723-5</v>
          </cell>
          <cell r="B114" t="str">
            <v>COP0436</v>
          </cell>
          <cell r="C114" t="str">
            <v>Janeiro</v>
          </cell>
          <cell r="D114">
            <v>1</v>
          </cell>
          <cell r="E114">
            <v>4.9000000000000004</v>
          </cell>
          <cell r="F114" t="str">
            <v>Troca de Óleo</v>
          </cell>
        </row>
        <row r="115">
          <cell r="C115" t="str">
            <v>Janeiro Total</v>
          </cell>
          <cell r="D115">
            <v>38.43</v>
          </cell>
          <cell r="E115">
            <v>47.91</v>
          </cell>
        </row>
        <row r="116">
          <cell r="A116" t="str">
            <v>1723-5</v>
          </cell>
          <cell r="B116" t="str">
            <v>COP0436</v>
          </cell>
          <cell r="C116" t="str">
            <v>Fevereiro</v>
          </cell>
          <cell r="D116">
            <v>46.45</v>
          </cell>
          <cell r="E116">
            <v>58</v>
          </cell>
          <cell r="F116" t="str">
            <v>Álcool</v>
          </cell>
        </row>
        <row r="117">
          <cell r="C117" t="str">
            <v>Fevereiro Total</v>
          </cell>
          <cell r="D117">
            <v>46.45</v>
          </cell>
          <cell r="E117">
            <v>58</v>
          </cell>
        </row>
        <row r="118">
          <cell r="A118" t="str">
            <v>1723-5</v>
          </cell>
          <cell r="B118" t="str">
            <v>COP0436</v>
          </cell>
          <cell r="C118" t="str">
            <v>Abril</v>
          </cell>
          <cell r="D118">
            <v>44.9</v>
          </cell>
          <cell r="E118">
            <v>44.85</v>
          </cell>
          <cell r="F118" t="str">
            <v>Álcool</v>
          </cell>
        </row>
        <row r="119">
          <cell r="C119" t="str">
            <v>Abril Total</v>
          </cell>
          <cell r="D119">
            <v>44.9</v>
          </cell>
          <cell r="E119">
            <v>44.85</v>
          </cell>
        </row>
        <row r="120">
          <cell r="A120" t="str">
            <v>1724-3</v>
          </cell>
          <cell r="B120" t="str">
            <v>COP0439</v>
          </cell>
          <cell r="C120" t="str">
            <v>Janeiro</v>
          </cell>
          <cell r="D120">
            <v>104.52</v>
          </cell>
          <cell r="E120">
            <v>104.45</v>
          </cell>
          <cell r="F120" t="str">
            <v>Álcool</v>
          </cell>
        </row>
        <row r="121">
          <cell r="C121" t="str">
            <v>Janeiro Total</v>
          </cell>
          <cell r="D121">
            <v>104.52</v>
          </cell>
          <cell r="E121">
            <v>104.45</v>
          </cell>
        </row>
        <row r="122">
          <cell r="A122" t="str">
            <v>1724-3</v>
          </cell>
          <cell r="B122" t="str">
            <v>COP0439</v>
          </cell>
          <cell r="C122" t="str">
            <v>Fevereiro</v>
          </cell>
          <cell r="D122">
            <v>58.35</v>
          </cell>
          <cell r="E122">
            <v>53.75</v>
          </cell>
          <cell r="F122" t="str">
            <v>Álcool</v>
          </cell>
        </row>
        <row r="123">
          <cell r="C123" t="str">
            <v>Fevereiro Total</v>
          </cell>
          <cell r="D123">
            <v>58.35</v>
          </cell>
          <cell r="E123">
            <v>53.75</v>
          </cell>
        </row>
        <row r="124">
          <cell r="A124" t="str">
            <v>1724-3</v>
          </cell>
          <cell r="B124" t="str">
            <v>COP0439</v>
          </cell>
          <cell r="C124" t="str">
            <v>Março</v>
          </cell>
          <cell r="D124">
            <v>86.37</v>
          </cell>
          <cell r="E124">
            <v>75.73</v>
          </cell>
          <cell r="F124" t="str">
            <v>Álcool</v>
          </cell>
        </row>
        <row r="125">
          <cell r="C125" t="str">
            <v>Março Total</v>
          </cell>
          <cell r="D125">
            <v>86.37</v>
          </cell>
          <cell r="E125">
            <v>75.73</v>
          </cell>
        </row>
        <row r="126">
          <cell r="A126" t="str">
            <v>1724-3</v>
          </cell>
          <cell r="B126" t="str">
            <v>COP0439</v>
          </cell>
          <cell r="C126" t="str">
            <v>Abril</v>
          </cell>
          <cell r="D126">
            <v>27.9</v>
          </cell>
          <cell r="E126">
            <v>27.8</v>
          </cell>
          <cell r="F126" t="str">
            <v>Álcool</v>
          </cell>
        </row>
        <row r="127">
          <cell r="C127" t="str">
            <v>Abril Total</v>
          </cell>
          <cell r="D127">
            <v>27.9</v>
          </cell>
          <cell r="E127">
            <v>27.8</v>
          </cell>
        </row>
        <row r="128">
          <cell r="A128" t="str">
            <v>1988-9</v>
          </cell>
          <cell r="B128" t="str">
            <v>BIN9728</v>
          </cell>
          <cell r="C128" t="str">
            <v>Janeiro</v>
          </cell>
          <cell r="D128">
            <v>120.72</v>
          </cell>
          <cell r="E128">
            <v>120.3</v>
          </cell>
          <cell r="F128" t="str">
            <v>Álcool</v>
          </cell>
        </row>
        <row r="129">
          <cell r="C129" t="str">
            <v>Janeiro Total</v>
          </cell>
          <cell r="D129">
            <v>120.72</v>
          </cell>
          <cell r="E129">
            <v>120.3</v>
          </cell>
        </row>
        <row r="130">
          <cell r="A130" t="str">
            <v>1988-9</v>
          </cell>
          <cell r="B130" t="str">
            <v>BIN9728</v>
          </cell>
          <cell r="C130" t="str">
            <v>Fevereiro</v>
          </cell>
          <cell r="D130">
            <v>182.47</v>
          </cell>
          <cell r="E130">
            <v>183.94</v>
          </cell>
          <cell r="F130" t="str">
            <v>Álcool</v>
          </cell>
        </row>
        <row r="131">
          <cell r="C131" t="str">
            <v>Fevereiro Total</v>
          </cell>
          <cell r="D131">
            <v>182.47</v>
          </cell>
          <cell r="E131">
            <v>183.94</v>
          </cell>
        </row>
        <row r="132">
          <cell r="A132" t="str">
            <v>1988-9</v>
          </cell>
          <cell r="B132" t="str">
            <v>BIN9728</v>
          </cell>
          <cell r="C132" t="str">
            <v>Março</v>
          </cell>
          <cell r="D132">
            <v>157.07</v>
          </cell>
          <cell r="E132">
            <v>159.04</v>
          </cell>
          <cell r="F132" t="str">
            <v>Álcool</v>
          </cell>
        </row>
        <row r="133">
          <cell r="C133" t="str">
            <v>Março Total</v>
          </cell>
          <cell r="D133">
            <v>157.07</v>
          </cell>
          <cell r="E133">
            <v>159.04</v>
          </cell>
        </row>
        <row r="134">
          <cell r="A134" t="str">
            <v>1988-9</v>
          </cell>
          <cell r="B134" t="str">
            <v>BIN9728</v>
          </cell>
          <cell r="C134" t="str">
            <v>Abril</v>
          </cell>
          <cell r="D134">
            <v>119.98</v>
          </cell>
          <cell r="E134">
            <v>113.6</v>
          </cell>
          <cell r="F134" t="str">
            <v>Álcool</v>
          </cell>
        </row>
        <row r="135">
          <cell r="C135" t="str">
            <v>Abril Total</v>
          </cell>
          <cell r="D135">
            <v>119.98</v>
          </cell>
          <cell r="E135">
            <v>113.6</v>
          </cell>
        </row>
        <row r="136">
          <cell r="A136" t="str">
            <v>2396-9</v>
          </cell>
          <cell r="B136" t="str">
            <v>BUY4893</v>
          </cell>
          <cell r="C136" t="str">
            <v>Janeiro</v>
          </cell>
          <cell r="D136">
            <v>60.4</v>
          </cell>
          <cell r="E136">
            <v>62.23</v>
          </cell>
          <cell r="F136" t="str">
            <v>Álcool</v>
          </cell>
        </row>
        <row r="137">
          <cell r="C137" t="str">
            <v>Janeiro Total</v>
          </cell>
          <cell r="D137">
            <v>60.4</v>
          </cell>
          <cell r="E137">
            <v>62.23</v>
          </cell>
        </row>
        <row r="138">
          <cell r="A138" t="str">
            <v>2396-9</v>
          </cell>
          <cell r="B138" t="str">
            <v>BUY4893</v>
          </cell>
          <cell r="C138" t="str">
            <v>Fevereiro</v>
          </cell>
          <cell r="D138">
            <v>62</v>
          </cell>
          <cell r="E138">
            <v>55.72</v>
          </cell>
          <cell r="F138" t="str">
            <v>Álcool</v>
          </cell>
        </row>
        <row r="139">
          <cell r="C139" t="str">
            <v>Fevereiro Total</v>
          </cell>
          <cell r="D139">
            <v>62</v>
          </cell>
          <cell r="E139">
            <v>55.72</v>
          </cell>
        </row>
        <row r="140">
          <cell r="A140" t="str">
            <v>2396-9</v>
          </cell>
          <cell r="B140" t="str">
            <v>BUY4893</v>
          </cell>
          <cell r="C140" t="str">
            <v>Março</v>
          </cell>
          <cell r="D140">
            <v>105.08</v>
          </cell>
          <cell r="E140">
            <v>86.77</v>
          </cell>
          <cell r="F140" t="str">
            <v>Álcool</v>
          </cell>
        </row>
        <row r="141">
          <cell r="C141" t="str">
            <v>Março Total</v>
          </cell>
          <cell r="D141">
            <v>105.08</v>
          </cell>
          <cell r="E141">
            <v>86.77</v>
          </cell>
        </row>
        <row r="142">
          <cell r="A142" t="str">
            <v>2396-9</v>
          </cell>
          <cell r="B142" t="str">
            <v>BUY4893</v>
          </cell>
          <cell r="C142" t="str">
            <v>Abril</v>
          </cell>
          <cell r="D142">
            <v>40.18</v>
          </cell>
          <cell r="E142">
            <v>30.5</v>
          </cell>
          <cell r="F142" t="str">
            <v>Álcool</v>
          </cell>
        </row>
        <row r="143">
          <cell r="C143" t="str">
            <v>Abril Total</v>
          </cell>
          <cell r="D143">
            <v>40.18</v>
          </cell>
          <cell r="E143">
            <v>30.5</v>
          </cell>
        </row>
        <row r="144">
          <cell r="A144" t="str">
            <v>2536-9</v>
          </cell>
          <cell r="B144" t="str">
            <v>CTT0138</v>
          </cell>
          <cell r="C144" t="str">
            <v>Fevereiro</v>
          </cell>
          <cell r="D144">
            <v>5.73</v>
          </cell>
          <cell r="E144">
            <v>8.8800000000000008</v>
          </cell>
          <cell r="F144" t="str">
            <v>Gasolina Comum</v>
          </cell>
        </row>
        <row r="145">
          <cell r="C145" t="str">
            <v>Fevereiro Total</v>
          </cell>
          <cell r="D145">
            <v>5.73</v>
          </cell>
          <cell r="E145">
            <v>8.8800000000000008</v>
          </cell>
        </row>
        <row r="146">
          <cell r="A146" t="str">
            <v>2536-9</v>
          </cell>
          <cell r="B146" t="str">
            <v>CTT0138</v>
          </cell>
          <cell r="C146" t="str">
            <v>Março</v>
          </cell>
          <cell r="D146">
            <v>4.84</v>
          </cell>
          <cell r="E146">
            <v>8.17</v>
          </cell>
          <cell r="F146" t="str">
            <v>Gasolina Comum</v>
          </cell>
        </row>
        <row r="147">
          <cell r="C147" t="str">
            <v>Março Total</v>
          </cell>
          <cell r="D147">
            <v>4.84</v>
          </cell>
          <cell r="E147">
            <v>8.17</v>
          </cell>
        </row>
        <row r="148">
          <cell r="A148" t="str">
            <v>2537-7</v>
          </cell>
          <cell r="B148" t="str">
            <v>CTT0057</v>
          </cell>
          <cell r="C148" t="str">
            <v>Janeiro</v>
          </cell>
          <cell r="D148">
            <v>8.48</v>
          </cell>
          <cell r="E148">
            <v>13.36</v>
          </cell>
          <cell r="F148" t="str">
            <v>Gasolina Comum</v>
          </cell>
        </row>
        <row r="149">
          <cell r="C149" t="str">
            <v>Janeiro Total</v>
          </cell>
          <cell r="D149">
            <v>8.48</v>
          </cell>
          <cell r="E149">
            <v>13.36</v>
          </cell>
        </row>
        <row r="150">
          <cell r="A150" t="str">
            <v>2537-7</v>
          </cell>
          <cell r="B150" t="str">
            <v>CTT0057</v>
          </cell>
          <cell r="C150" t="str">
            <v>Fevereiro</v>
          </cell>
          <cell r="D150">
            <v>8.73</v>
          </cell>
          <cell r="E150">
            <v>12.13</v>
          </cell>
          <cell r="F150" t="str">
            <v>Gasolina Comum</v>
          </cell>
        </row>
        <row r="151">
          <cell r="C151" t="str">
            <v>Fevereiro Total</v>
          </cell>
          <cell r="D151">
            <v>8.73</v>
          </cell>
          <cell r="E151">
            <v>12.13</v>
          </cell>
        </row>
        <row r="152">
          <cell r="A152" t="str">
            <v>2537-7</v>
          </cell>
          <cell r="B152" t="str">
            <v>CTT0057</v>
          </cell>
          <cell r="C152" t="str">
            <v>Março</v>
          </cell>
          <cell r="D152">
            <v>15</v>
          </cell>
          <cell r="E152">
            <v>23.8</v>
          </cell>
          <cell r="F152" t="str">
            <v>Gasolina Comum</v>
          </cell>
        </row>
        <row r="153">
          <cell r="C153" t="str">
            <v>Março Total</v>
          </cell>
          <cell r="D153">
            <v>15</v>
          </cell>
          <cell r="E153">
            <v>23.8</v>
          </cell>
        </row>
        <row r="154">
          <cell r="A154" t="str">
            <v>2537-7</v>
          </cell>
          <cell r="B154" t="str">
            <v>CTT0057</v>
          </cell>
          <cell r="C154" t="str">
            <v>Abril</v>
          </cell>
          <cell r="D154">
            <v>26.36</v>
          </cell>
          <cell r="E154">
            <v>40.56</v>
          </cell>
          <cell r="F154" t="str">
            <v>Gasolina Comum</v>
          </cell>
        </row>
        <row r="155">
          <cell r="C155" t="str">
            <v>Abril Total</v>
          </cell>
          <cell r="D155">
            <v>26.36</v>
          </cell>
          <cell r="E155">
            <v>40.56</v>
          </cell>
        </row>
        <row r="156">
          <cell r="A156" t="str">
            <v>2538-5</v>
          </cell>
          <cell r="B156" t="str">
            <v>CTT0137</v>
          </cell>
          <cell r="C156" t="str">
            <v>Janeiro</v>
          </cell>
          <cell r="D156">
            <v>14.52</v>
          </cell>
          <cell r="E156">
            <v>22.75</v>
          </cell>
          <cell r="F156" t="str">
            <v>Gasolina Comum</v>
          </cell>
        </row>
        <row r="157">
          <cell r="C157" t="str">
            <v>Janeiro Total</v>
          </cell>
          <cell r="D157">
            <v>14.52</v>
          </cell>
          <cell r="E157">
            <v>22.75</v>
          </cell>
        </row>
        <row r="158">
          <cell r="A158" t="str">
            <v>2538-5</v>
          </cell>
          <cell r="B158" t="str">
            <v>CTT0137</v>
          </cell>
          <cell r="C158" t="str">
            <v>Fevereiro</v>
          </cell>
          <cell r="D158">
            <v>13.04</v>
          </cell>
          <cell r="E158">
            <v>20.45</v>
          </cell>
          <cell r="F158" t="str">
            <v>Gasolina Comum</v>
          </cell>
        </row>
        <row r="159">
          <cell r="C159" t="str">
            <v>Fevereiro Total</v>
          </cell>
          <cell r="D159">
            <v>13.04</v>
          </cell>
          <cell r="E159">
            <v>20.45</v>
          </cell>
        </row>
        <row r="160">
          <cell r="A160" t="str">
            <v>2538-5</v>
          </cell>
          <cell r="B160" t="str">
            <v>CTT0137</v>
          </cell>
          <cell r="C160" t="str">
            <v>Março</v>
          </cell>
          <cell r="D160">
            <v>4.97</v>
          </cell>
          <cell r="E160">
            <v>7.79</v>
          </cell>
          <cell r="F160" t="str">
            <v>Gasolina Comum</v>
          </cell>
        </row>
        <row r="161">
          <cell r="C161" t="str">
            <v>Março Total</v>
          </cell>
          <cell r="D161">
            <v>4.97</v>
          </cell>
          <cell r="E161">
            <v>7.79</v>
          </cell>
        </row>
        <row r="162">
          <cell r="A162" t="str">
            <v>2539-3</v>
          </cell>
          <cell r="B162" t="str">
            <v>CTT0127</v>
          </cell>
          <cell r="C162" t="str">
            <v>Janeiro</v>
          </cell>
          <cell r="D162">
            <v>30.57</v>
          </cell>
          <cell r="E162">
            <v>50.93</v>
          </cell>
          <cell r="F162" t="str">
            <v>Gasolina Comum</v>
          </cell>
        </row>
        <row r="163">
          <cell r="C163" t="str">
            <v>Janeiro Total</v>
          </cell>
          <cell r="D163">
            <v>30.57</v>
          </cell>
          <cell r="E163">
            <v>50.93</v>
          </cell>
        </row>
        <row r="164">
          <cell r="A164" t="str">
            <v>2539-3</v>
          </cell>
          <cell r="B164" t="str">
            <v>CTT0127</v>
          </cell>
          <cell r="C164" t="str">
            <v>Fevereiro</v>
          </cell>
          <cell r="D164">
            <v>30.02</v>
          </cell>
          <cell r="E164">
            <v>47.07</v>
          </cell>
          <cell r="F164" t="str">
            <v>Gasolina Comum</v>
          </cell>
        </row>
        <row r="165">
          <cell r="C165" t="str">
            <v>Fevereiro Total</v>
          </cell>
          <cell r="D165">
            <v>30.02</v>
          </cell>
          <cell r="E165">
            <v>47.07</v>
          </cell>
        </row>
        <row r="166">
          <cell r="A166" t="str">
            <v>2539-3</v>
          </cell>
          <cell r="B166" t="str">
            <v>CTT0127</v>
          </cell>
          <cell r="C166" t="str">
            <v>Março</v>
          </cell>
          <cell r="D166">
            <v>42.46</v>
          </cell>
          <cell r="E166">
            <v>66.72</v>
          </cell>
          <cell r="F166" t="str">
            <v>Gasolina Comum</v>
          </cell>
        </row>
        <row r="167">
          <cell r="C167" t="str">
            <v>Março Total</v>
          </cell>
          <cell r="D167">
            <v>42.46</v>
          </cell>
          <cell r="E167">
            <v>66.72</v>
          </cell>
        </row>
        <row r="168">
          <cell r="A168" t="str">
            <v>2539-3</v>
          </cell>
          <cell r="B168" t="str">
            <v>CTT0127</v>
          </cell>
          <cell r="C168" t="str">
            <v>Abril</v>
          </cell>
          <cell r="D168">
            <v>8.0500000000000007</v>
          </cell>
          <cell r="E168">
            <v>12.63</v>
          </cell>
          <cell r="F168" t="str">
            <v>Gasolina Comum</v>
          </cell>
        </row>
        <row r="169">
          <cell r="C169" t="str">
            <v>Abril Total</v>
          </cell>
          <cell r="D169">
            <v>8.0500000000000007</v>
          </cell>
          <cell r="E169">
            <v>12.63</v>
          </cell>
        </row>
        <row r="170">
          <cell r="A170" t="str">
            <v>2540-8</v>
          </cell>
          <cell r="B170" t="str">
            <v>CTT0157</v>
          </cell>
          <cell r="C170" t="str">
            <v>Janeiro</v>
          </cell>
          <cell r="D170">
            <v>29.78</v>
          </cell>
          <cell r="E170">
            <v>47.61</v>
          </cell>
          <cell r="F170" t="str">
            <v>Gasolina Comum</v>
          </cell>
        </row>
        <row r="171">
          <cell r="C171" t="str">
            <v>Janeiro Total</v>
          </cell>
          <cell r="D171">
            <v>29.78</v>
          </cell>
          <cell r="E171">
            <v>47.61</v>
          </cell>
        </row>
        <row r="172">
          <cell r="A172" t="str">
            <v>2540-8</v>
          </cell>
          <cell r="B172" t="str">
            <v>CTT0157</v>
          </cell>
          <cell r="C172" t="str">
            <v>Fevereiro</v>
          </cell>
          <cell r="D172">
            <v>32.520000000000003</v>
          </cell>
          <cell r="E172">
            <v>50.68</v>
          </cell>
          <cell r="F172" t="str">
            <v>Gasolina Comum</v>
          </cell>
        </row>
        <row r="173">
          <cell r="C173" t="str">
            <v>Fevereiro Total</v>
          </cell>
          <cell r="D173">
            <v>32.520000000000003</v>
          </cell>
          <cell r="E173">
            <v>50.68</v>
          </cell>
        </row>
        <row r="174">
          <cell r="A174" t="str">
            <v>2540-8</v>
          </cell>
          <cell r="B174" t="str">
            <v>CTT0157</v>
          </cell>
          <cell r="C174" t="str">
            <v>Março</v>
          </cell>
          <cell r="D174">
            <v>26.71</v>
          </cell>
          <cell r="E174">
            <v>41.51</v>
          </cell>
          <cell r="F174" t="str">
            <v>Gasolina Comum</v>
          </cell>
        </row>
        <row r="175">
          <cell r="C175" t="str">
            <v>Março Total</v>
          </cell>
          <cell r="D175">
            <v>26.71</v>
          </cell>
          <cell r="E175">
            <v>41.51</v>
          </cell>
        </row>
        <row r="176">
          <cell r="A176" t="str">
            <v>2540-8</v>
          </cell>
          <cell r="B176" t="str">
            <v>CTT0157</v>
          </cell>
          <cell r="C176" t="str">
            <v>Abril</v>
          </cell>
          <cell r="D176">
            <v>35.549999999999997</v>
          </cell>
          <cell r="E176">
            <v>56.8</v>
          </cell>
          <cell r="F176" t="str">
            <v>Gasolina Comum</v>
          </cell>
        </row>
        <row r="177">
          <cell r="C177" t="str">
            <v>Abril Total</v>
          </cell>
          <cell r="D177">
            <v>35.549999999999997</v>
          </cell>
          <cell r="E177">
            <v>56.8</v>
          </cell>
        </row>
        <row r="178">
          <cell r="A178" t="str">
            <v>2541-6</v>
          </cell>
          <cell r="B178" t="str">
            <v>CTT0126</v>
          </cell>
          <cell r="C178" t="str">
            <v>Janeiro</v>
          </cell>
          <cell r="D178">
            <v>55.01</v>
          </cell>
          <cell r="E178">
            <v>92.43</v>
          </cell>
          <cell r="F178" t="str">
            <v>Gasolina Comum</v>
          </cell>
        </row>
        <row r="179">
          <cell r="C179" t="str">
            <v>Janeiro Total</v>
          </cell>
          <cell r="D179">
            <v>55.01</v>
          </cell>
          <cell r="E179">
            <v>92.43</v>
          </cell>
        </row>
        <row r="180">
          <cell r="A180" t="str">
            <v>2541-6</v>
          </cell>
          <cell r="B180" t="str">
            <v>CTT0126</v>
          </cell>
          <cell r="C180" t="str">
            <v>Fevereiro</v>
          </cell>
          <cell r="D180">
            <v>27.1</v>
          </cell>
          <cell r="E180">
            <v>47.2</v>
          </cell>
          <cell r="F180" t="str">
            <v>Gasolina Comum</v>
          </cell>
        </row>
        <row r="181">
          <cell r="C181" t="str">
            <v>Fevereiro Total</v>
          </cell>
          <cell r="D181">
            <v>27.1</v>
          </cell>
          <cell r="E181">
            <v>47.2</v>
          </cell>
        </row>
        <row r="182">
          <cell r="A182" t="str">
            <v>2541-6</v>
          </cell>
          <cell r="B182" t="str">
            <v>CTT0126</v>
          </cell>
          <cell r="C182" t="str">
            <v>Março</v>
          </cell>
          <cell r="D182">
            <v>20.55</v>
          </cell>
          <cell r="E182">
            <v>32.909999999999997</v>
          </cell>
          <cell r="F182" t="str">
            <v>Gasolina Comum</v>
          </cell>
        </row>
        <row r="183">
          <cell r="C183" t="str">
            <v>Março Total</v>
          </cell>
          <cell r="D183">
            <v>20.55</v>
          </cell>
          <cell r="E183">
            <v>32.909999999999997</v>
          </cell>
        </row>
        <row r="184">
          <cell r="A184" t="str">
            <v>2541-6</v>
          </cell>
          <cell r="B184" t="str">
            <v>CTT0126</v>
          </cell>
          <cell r="C184" t="str">
            <v>Abril</v>
          </cell>
          <cell r="D184">
            <v>11.48</v>
          </cell>
          <cell r="E184">
            <v>19.329999999999998</v>
          </cell>
          <cell r="F184" t="str">
            <v>Gasolina Comum</v>
          </cell>
        </row>
        <row r="185">
          <cell r="C185" t="str">
            <v>Abril Total</v>
          </cell>
          <cell r="D185">
            <v>11.48</v>
          </cell>
          <cell r="E185">
            <v>19.329999999999998</v>
          </cell>
        </row>
        <row r="186">
          <cell r="A186" t="str">
            <v>2542-4</v>
          </cell>
          <cell r="B186" t="str">
            <v>CTT0156</v>
          </cell>
          <cell r="C186" t="str">
            <v>Janeiro</v>
          </cell>
          <cell r="D186">
            <v>27.5</v>
          </cell>
          <cell r="E186">
            <v>46.8</v>
          </cell>
          <cell r="F186" t="str">
            <v>Gasolina Comum</v>
          </cell>
        </row>
        <row r="187">
          <cell r="C187" t="str">
            <v>Janeiro Total</v>
          </cell>
          <cell r="D187">
            <v>27.5</v>
          </cell>
          <cell r="E187">
            <v>46.8</v>
          </cell>
        </row>
        <row r="188">
          <cell r="A188" t="str">
            <v>2542-4</v>
          </cell>
          <cell r="B188" t="str">
            <v>CTT0156</v>
          </cell>
          <cell r="C188" t="str">
            <v>Março</v>
          </cell>
          <cell r="D188">
            <v>25.98</v>
          </cell>
          <cell r="E188">
            <v>43.94</v>
          </cell>
          <cell r="F188" t="str">
            <v>Gasolina Comum</v>
          </cell>
        </row>
        <row r="189">
          <cell r="C189" t="str">
            <v>Março Total</v>
          </cell>
          <cell r="D189">
            <v>25.98</v>
          </cell>
          <cell r="E189">
            <v>43.94</v>
          </cell>
        </row>
        <row r="190">
          <cell r="A190" t="str">
            <v>2543-2</v>
          </cell>
          <cell r="B190" t="str">
            <v>CTT0136</v>
          </cell>
          <cell r="C190" t="str">
            <v>Janeiro</v>
          </cell>
          <cell r="D190">
            <v>40</v>
          </cell>
          <cell r="E190">
            <v>66.12</v>
          </cell>
          <cell r="F190" t="str">
            <v>Gasolina Comum</v>
          </cell>
        </row>
        <row r="191">
          <cell r="C191" t="str">
            <v>Janeiro Total</v>
          </cell>
          <cell r="D191">
            <v>40</v>
          </cell>
          <cell r="E191">
            <v>66.12</v>
          </cell>
        </row>
        <row r="192">
          <cell r="A192" t="str">
            <v>2543-2</v>
          </cell>
          <cell r="B192" t="str">
            <v>CTT0136</v>
          </cell>
          <cell r="C192" t="str">
            <v>Fevereiro</v>
          </cell>
          <cell r="D192">
            <v>34</v>
          </cell>
          <cell r="E192">
            <v>59.25</v>
          </cell>
          <cell r="F192" t="str">
            <v>Gasolina Comum</v>
          </cell>
        </row>
        <row r="193">
          <cell r="C193" t="str">
            <v>Fevereiro Total</v>
          </cell>
          <cell r="D193">
            <v>34</v>
          </cell>
          <cell r="E193">
            <v>59.25</v>
          </cell>
        </row>
        <row r="194">
          <cell r="A194" t="str">
            <v>2543-2</v>
          </cell>
          <cell r="B194" t="str">
            <v>CTT0136</v>
          </cell>
          <cell r="C194" t="str">
            <v>Março</v>
          </cell>
          <cell r="D194">
            <v>34</v>
          </cell>
          <cell r="E194">
            <v>55.28</v>
          </cell>
          <cell r="F194" t="str">
            <v>Gasolina Comum</v>
          </cell>
        </row>
        <row r="195">
          <cell r="C195" t="str">
            <v>Março Total</v>
          </cell>
          <cell r="D195">
            <v>34</v>
          </cell>
          <cell r="E195">
            <v>55.28</v>
          </cell>
        </row>
        <row r="196">
          <cell r="A196" t="str">
            <v>2543-2</v>
          </cell>
          <cell r="B196" t="str">
            <v>CTT0136</v>
          </cell>
          <cell r="C196" t="str">
            <v>Abril</v>
          </cell>
          <cell r="D196">
            <v>48</v>
          </cell>
          <cell r="E196">
            <v>77.09</v>
          </cell>
          <cell r="F196" t="str">
            <v>Gasolina Comum</v>
          </cell>
        </row>
        <row r="197">
          <cell r="C197" t="str">
            <v>Abril Total</v>
          </cell>
          <cell r="D197">
            <v>48</v>
          </cell>
          <cell r="E197">
            <v>77.09</v>
          </cell>
        </row>
        <row r="198">
          <cell r="A198" t="str">
            <v>2554-7</v>
          </cell>
          <cell r="B198" t="str">
            <v>CTT0143</v>
          </cell>
          <cell r="C198" t="str">
            <v>Fevereiro</v>
          </cell>
          <cell r="D198">
            <v>4.59</v>
          </cell>
          <cell r="E198">
            <v>7.21</v>
          </cell>
          <cell r="F198" t="str">
            <v>Gasolina Comum</v>
          </cell>
        </row>
        <row r="199">
          <cell r="C199" t="str">
            <v>Fevereiro Total</v>
          </cell>
          <cell r="D199">
            <v>4.59</v>
          </cell>
          <cell r="E199">
            <v>7.21</v>
          </cell>
        </row>
        <row r="200">
          <cell r="A200" t="str">
            <v>2554-7</v>
          </cell>
          <cell r="B200" t="str">
            <v>CTT0143</v>
          </cell>
          <cell r="C200" t="str">
            <v>Março</v>
          </cell>
          <cell r="D200">
            <v>9.8800000000000008</v>
          </cell>
          <cell r="E200">
            <v>15.49</v>
          </cell>
          <cell r="F200" t="str">
            <v>Gasolina Comum</v>
          </cell>
        </row>
        <row r="201">
          <cell r="C201" t="str">
            <v>Março Total</v>
          </cell>
          <cell r="D201">
            <v>9.8800000000000008</v>
          </cell>
          <cell r="E201">
            <v>15.49</v>
          </cell>
        </row>
        <row r="202">
          <cell r="A202" t="str">
            <v>2554-7</v>
          </cell>
          <cell r="B202" t="str">
            <v>CTT0143</v>
          </cell>
          <cell r="C202" t="str">
            <v>Abril</v>
          </cell>
          <cell r="D202">
            <v>16.14</v>
          </cell>
          <cell r="E202">
            <v>24.85</v>
          </cell>
          <cell r="F202" t="str">
            <v>Gasolina Comum</v>
          </cell>
        </row>
        <row r="203">
          <cell r="C203" t="str">
            <v>Abril Total</v>
          </cell>
          <cell r="D203">
            <v>16.14</v>
          </cell>
          <cell r="E203">
            <v>24.85</v>
          </cell>
        </row>
        <row r="204">
          <cell r="A204" t="str">
            <v>2555-5</v>
          </cell>
          <cell r="B204" t="str">
            <v>CTT0132</v>
          </cell>
          <cell r="C204" t="str">
            <v>Janeiro</v>
          </cell>
          <cell r="D204">
            <v>7.32</v>
          </cell>
          <cell r="E204">
            <v>11.34</v>
          </cell>
          <cell r="F204" t="str">
            <v>Gasolina Comum</v>
          </cell>
        </row>
        <row r="205">
          <cell r="A205" t="str">
            <v>2568-6</v>
          </cell>
          <cell r="B205" t="str">
            <v>CTT5296</v>
          </cell>
          <cell r="C205" t="str">
            <v>Janeiro</v>
          </cell>
          <cell r="D205">
            <v>41.15</v>
          </cell>
          <cell r="E205">
            <v>65.5</v>
          </cell>
          <cell r="F205" t="str">
            <v>Gasolina Comum</v>
          </cell>
        </row>
        <row r="206">
          <cell r="A206" t="str">
            <v>2568-6</v>
          </cell>
          <cell r="B206" t="str">
            <v>CTT5296</v>
          </cell>
          <cell r="C206" t="str">
            <v>Janeiro</v>
          </cell>
          <cell r="D206">
            <v>2</v>
          </cell>
          <cell r="E206">
            <v>10</v>
          </cell>
          <cell r="F206" t="str">
            <v>Lavagem Simples</v>
          </cell>
        </row>
        <row r="207">
          <cell r="C207" t="str">
            <v>Janeiro Total</v>
          </cell>
          <cell r="D207">
            <v>50.47</v>
          </cell>
          <cell r="E207">
            <v>86.84</v>
          </cell>
        </row>
        <row r="208">
          <cell r="A208" t="str">
            <v>2568-6</v>
          </cell>
          <cell r="B208" t="str">
            <v>CTT5296</v>
          </cell>
          <cell r="C208" t="str">
            <v>Fevereiro</v>
          </cell>
          <cell r="D208">
            <v>49.45</v>
          </cell>
          <cell r="E208">
            <v>78.400000000000006</v>
          </cell>
          <cell r="F208" t="str">
            <v>Gasolina Comum</v>
          </cell>
        </row>
        <row r="209">
          <cell r="A209" t="str">
            <v>2568-6</v>
          </cell>
          <cell r="B209" t="str">
            <v>CTT5296</v>
          </cell>
          <cell r="C209" t="str">
            <v>Fevereiro</v>
          </cell>
          <cell r="D209">
            <v>2</v>
          </cell>
          <cell r="E209">
            <v>11</v>
          </cell>
          <cell r="F209" t="str">
            <v>Lavagem Simples</v>
          </cell>
        </row>
        <row r="210">
          <cell r="C210" t="str">
            <v>Fevereiro Total</v>
          </cell>
          <cell r="D210">
            <v>51.45</v>
          </cell>
          <cell r="E210">
            <v>89.4</v>
          </cell>
        </row>
        <row r="211">
          <cell r="A211" t="str">
            <v>2568-6</v>
          </cell>
          <cell r="B211" t="str">
            <v>CTT5296</v>
          </cell>
          <cell r="C211" t="str">
            <v>Março</v>
          </cell>
          <cell r="D211">
            <v>44</v>
          </cell>
          <cell r="E211">
            <v>69.95</v>
          </cell>
          <cell r="F211" t="str">
            <v>Gasolina Comum</v>
          </cell>
        </row>
        <row r="212">
          <cell r="A212" t="str">
            <v>2568-6</v>
          </cell>
          <cell r="B212" t="str">
            <v>CTT5296</v>
          </cell>
          <cell r="C212" t="str">
            <v>Março</v>
          </cell>
          <cell r="D212">
            <v>2</v>
          </cell>
          <cell r="E212">
            <v>10</v>
          </cell>
          <cell r="F212" t="str">
            <v>Lavagem Simples</v>
          </cell>
        </row>
        <row r="213">
          <cell r="C213" t="str">
            <v>Março Total</v>
          </cell>
          <cell r="D213">
            <v>46</v>
          </cell>
          <cell r="E213">
            <v>79.95</v>
          </cell>
        </row>
        <row r="214">
          <cell r="A214" t="str">
            <v>2568-6</v>
          </cell>
          <cell r="B214" t="str">
            <v>CTT5296</v>
          </cell>
          <cell r="C214" t="str">
            <v>Abril</v>
          </cell>
          <cell r="D214">
            <v>37.299999999999997</v>
          </cell>
          <cell r="E214">
            <v>59.45</v>
          </cell>
          <cell r="F214" t="str">
            <v>Gasolina Comum</v>
          </cell>
        </row>
        <row r="215">
          <cell r="A215" t="str">
            <v>2568-6</v>
          </cell>
          <cell r="B215" t="str">
            <v>CTT5296</v>
          </cell>
          <cell r="C215" t="str">
            <v>Abril</v>
          </cell>
          <cell r="D215">
            <v>2</v>
          </cell>
          <cell r="E215">
            <v>11</v>
          </cell>
          <cell r="F215" t="str">
            <v>Lavagem Simples</v>
          </cell>
        </row>
        <row r="216">
          <cell r="C216" t="str">
            <v>Abril Total</v>
          </cell>
          <cell r="D216">
            <v>39.299999999999997</v>
          </cell>
          <cell r="E216">
            <v>70.45</v>
          </cell>
        </row>
        <row r="217">
          <cell r="A217" t="str">
            <v>2571-7</v>
          </cell>
          <cell r="B217" t="str">
            <v>CTT5284</v>
          </cell>
          <cell r="C217" t="str">
            <v>Janeiro</v>
          </cell>
          <cell r="D217">
            <v>20.2</v>
          </cell>
          <cell r="E217">
            <v>34.03</v>
          </cell>
          <cell r="F217" t="str">
            <v>Gasolina Comum</v>
          </cell>
        </row>
        <row r="218">
          <cell r="C218" t="str">
            <v>Janeiro Total</v>
          </cell>
          <cell r="D218">
            <v>20.2</v>
          </cell>
          <cell r="E218">
            <v>34.03</v>
          </cell>
        </row>
        <row r="219">
          <cell r="A219" t="str">
            <v>2571-7</v>
          </cell>
          <cell r="B219" t="str">
            <v>CTT5284</v>
          </cell>
          <cell r="C219" t="str">
            <v>Fevereiro</v>
          </cell>
          <cell r="D219">
            <v>45.07</v>
          </cell>
          <cell r="E219">
            <v>71.900000000000006</v>
          </cell>
          <cell r="F219" t="str">
            <v>Gasolina Comum</v>
          </cell>
        </row>
        <row r="220">
          <cell r="C220" t="str">
            <v>Fevereiro Total</v>
          </cell>
          <cell r="D220">
            <v>45.07</v>
          </cell>
          <cell r="E220">
            <v>71.900000000000006</v>
          </cell>
        </row>
        <row r="221">
          <cell r="A221" t="str">
            <v>2571-7</v>
          </cell>
          <cell r="B221" t="str">
            <v>CTT5284</v>
          </cell>
          <cell r="C221" t="str">
            <v>Março</v>
          </cell>
          <cell r="D221">
            <v>83.15</v>
          </cell>
          <cell r="E221">
            <v>130.6</v>
          </cell>
          <cell r="F221" t="str">
            <v>Gasolina Comum</v>
          </cell>
        </row>
        <row r="222">
          <cell r="C222" t="str">
            <v>Março Total</v>
          </cell>
          <cell r="D222">
            <v>83.15</v>
          </cell>
          <cell r="E222">
            <v>130.6</v>
          </cell>
        </row>
        <row r="223">
          <cell r="A223" t="str">
            <v>2571-7</v>
          </cell>
          <cell r="B223" t="str">
            <v>CTT5284</v>
          </cell>
          <cell r="C223" t="str">
            <v>Abril</v>
          </cell>
          <cell r="D223">
            <v>53.45</v>
          </cell>
          <cell r="E223">
            <v>82.9</v>
          </cell>
          <cell r="F223" t="str">
            <v>Gasolina Comum</v>
          </cell>
        </row>
        <row r="224">
          <cell r="A224" t="str">
            <v>2571-7</v>
          </cell>
          <cell r="C224" t="str">
            <v>Abril</v>
          </cell>
          <cell r="D224">
            <v>1</v>
          </cell>
          <cell r="E224">
            <v>7</v>
          </cell>
          <cell r="F224" t="str">
            <v>Lavagem Simples</v>
          </cell>
        </row>
        <row r="225">
          <cell r="A225" t="str">
            <v>2571-7</v>
          </cell>
          <cell r="B225" t="str">
            <v>CTT5284</v>
          </cell>
          <cell r="C225" t="str">
            <v>Abril</v>
          </cell>
          <cell r="D225">
            <v>2</v>
          </cell>
          <cell r="E225">
            <v>11</v>
          </cell>
          <cell r="F225" t="str">
            <v>Lavagem Simples</v>
          </cell>
        </row>
        <row r="226">
          <cell r="A226" t="str">
            <v>2571-7</v>
          </cell>
          <cell r="B226" t="str">
            <v>CTT5284</v>
          </cell>
          <cell r="C226" t="str">
            <v>Abril</v>
          </cell>
          <cell r="D226">
            <v>3</v>
          </cell>
          <cell r="E226">
            <v>4.7</v>
          </cell>
          <cell r="F226" t="str">
            <v>Troca de Óleo</v>
          </cell>
        </row>
        <row r="227">
          <cell r="C227" t="str">
            <v>Abril Total</v>
          </cell>
          <cell r="D227">
            <v>59.45</v>
          </cell>
          <cell r="E227">
            <v>105.60000000000001</v>
          </cell>
        </row>
        <row r="228">
          <cell r="A228" t="str">
            <v>2572-5</v>
          </cell>
          <cell r="B228" t="str">
            <v>CTT5301</v>
          </cell>
          <cell r="C228" t="str">
            <v>Janeiro</v>
          </cell>
          <cell r="D228">
            <v>41.43</v>
          </cell>
          <cell r="E228">
            <v>70.02</v>
          </cell>
          <cell r="F228" t="str">
            <v>Gasolina Comum</v>
          </cell>
        </row>
        <row r="229">
          <cell r="C229" t="str">
            <v>Janeiro Total</v>
          </cell>
          <cell r="D229">
            <v>41.43</v>
          </cell>
          <cell r="E229">
            <v>70.02</v>
          </cell>
        </row>
        <row r="230">
          <cell r="A230" t="str">
            <v>2572-5</v>
          </cell>
          <cell r="B230" t="str">
            <v>CTT5301</v>
          </cell>
          <cell r="C230" t="str">
            <v>Fevereiro</v>
          </cell>
          <cell r="D230">
            <v>73.17</v>
          </cell>
          <cell r="E230">
            <v>116.16</v>
          </cell>
          <cell r="F230" t="str">
            <v>Gasolina Comum</v>
          </cell>
        </row>
        <row r="231">
          <cell r="A231" t="str">
            <v>2572-5</v>
          </cell>
          <cell r="C231" t="str">
            <v>Fevereiro</v>
          </cell>
          <cell r="D231">
            <v>1</v>
          </cell>
          <cell r="E231">
            <v>7</v>
          </cell>
          <cell r="F231" t="str">
            <v>Lavagem Simples</v>
          </cell>
        </row>
        <row r="232">
          <cell r="C232" t="str">
            <v>Fevereiro Total</v>
          </cell>
          <cell r="D232">
            <v>74.17</v>
          </cell>
          <cell r="E232">
            <v>123.16</v>
          </cell>
        </row>
        <row r="233">
          <cell r="A233" t="str">
            <v>2572-5</v>
          </cell>
          <cell r="B233" t="str">
            <v>CTT5301</v>
          </cell>
          <cell r="C233" t="str">
            <v>Março</v>
          </cell>
          <cell r="D233">
            <v>51.23</v>
          </cell>
          <cell r="E233">
            <v>80.31</v>
          </cell>
          <cell r="F233" t="str">
            <v>Gasolina Comum</v>
          </cell>
        </row>
        <row r="234">
          <cell r="C234" t="str">
            <v>Março Total</v>
          </cell>
          <cell r="D234">
            <v>51.23</v>
          </cell>
          <cell r="E234">
            <v>80.31</v>
          </cell>
        </row>
        <row r="235">
          <cell r="A235" t="str">
            <v>2572-5</v>
          </cell>
          <cell r="B235" t="str">
            <v>CTT5301</v>
          </cell>
          <cell r="C235" t="str">
            <v>Abril</v>
          </cell>
          <cell r="D235">
            <v>22.71</v>
          </cell>
          <cell r="E235">
            <v>35.369999999999997</v>
          </cell>
          <cell r="F235" t="str">
            <v>Gasolina Comum</v>
          </cell>
        </row>
        <row r="236">
          <cell r="C236" t="str">
            <v>Abril Total</v>
          </cell>
          <cell r="D236">
            <v>22.71</v>
          </cell>
          <cell r="E236">
            <v>35.369999999999997</v>
          </cell>
        </row>
        <row r="237">
          <cell r="A237" t="str">
            <v>2576-7</v>
          </cell>
          <cell r="B237" t="str">
            <v>CTT5285</v>
          </cell>
          <cell r="C237" t="str">
            <v>Janeiro</v>
          </cell>
          <cell r="D237">
            <v>62.28</v>
          </cell>
          <cell r="E237">
            <v>103.09</v>
          </cell>
          <cell r="F237" t="str">
            <v>Gasolina Comum</v>
          </cell>
        </row>
        <row r="238">
          <cell r="C238" t="str">
            <v>Janeiro Total</v>
          </cell>
          <cell r="D238">
            <v>62.28</v>
          </cell>
          <cell r="E238">
            <v>103.09</v>
          </cell>
        </row>
        <row r="239">
          <cell r="A239" t="str">
            <v>2576-7</v>
          </cell>
          <cell r="B239" t="str">
            <v>CTT5285</v>
          </cell>
          <cell r="C239" t="str">
            <v>Fevereiro</v>
          </cell>
          <cell r="D239">
            <v>70.33</v>
          </cell>
          <cell r="E239">
            <v>118.23</v>
          </cell>
          <cell r="F239" t="str">
            <v>Gasolina Comum</v>
          </cell>
        </row>
        <row r="240">
          <cell r="C240" t="str">
            <v>Fevereiro Total</v>
          </cell>
          <cell r="D240">
            <v>70.33</v>
          </cell>
          <cell r="E240">
            <v>118.23</v>
          </cell>
        </row>
        <row r="241">
          <cell r="A241" t="str">
            <v>2576-7</v>
          </cell>
          <cell r="B241" t="str">
            <v>CTT5285</v>
          </cell>
          <cell r="C241" t="str">
            <v>Março</v>
          </cell>
          <cell r="D241">
            <v>29.83</v>
          </cell>
          <cell r="E241">
            <v>46.63</v>
          </cell>
          <cell r="F241" t="str">
            <v>Gasolina Comum</v>
          </cell>
        </row>
        <row r="242">
          <cell r="C242" t="str">
            <v>Março Total</v>
          </cell>
          <cell r="D242">
            <v>29.83</v>
          </cell>
          <cell r="E242">
            <v>46.63</v>
          </cell>
        </row>
        <row r="243">
          <cell r="A243" t="str">
            <v>2576-7</v>
          </cell>
          <cell r="B243" t="str">
            <v>CTT5285</v>
          </cell>
          <cell r="C243" t="str">
            <v>Abril</v>
          </cell>
          <cell r="D243">
            <v>14.05</v>
          </cell>
          <cell r="E243">
            <v>21.84</v>
          </cell>
          <cell r="F243" t="str">
            <v>Gasolina Comum</v>
          </cell>
        </row>
        <row r="244">
          <cell r="C244" t="str">
            <v>Abril Total</v>
          </cell>
          <cell r="D244">
            <v>14.05</v>
          </cell>
          <cell r="E244">
            <v>21.84</v>
          </cell>
        </row>
        <row r="245">
          <cell r="A245" t="str">
            <v>2599-5</v>
          </cell>
          <cell r="B245" t="str">
            <v>CTT5309</v>
          </cell>
          <cell r="C245" t="str">
            <v>Janeiro</v>
          </cell>
          <cell r="D245">
            <v>59.04</v>
          </cell>
          <cell r="E245">
            <v>93.56</v>
          </cell>
          <cell r="F245" t="str">
            <v>Gasolina Comum</v>
          </cell>
        </row>
        <row r="246">
          <cell r="C246" t="str">
            <v>Janeiro Total</v>
          </cell>
          <cell r="D246">
            <v>59.04</v>
          </cell>
          <cell r="E246">
            <v>93.56</v>
          </cell>
        </row>
        <row r="247">
          <cell r="A247" t="str">
            <v>2599-5</v>
          </cell>
          <cell r="B247" t="str">
            <v>CTT5309</v>
          </cell>
          <cell r="C247" t="str">
            <v>Fevereiro</v>
          </cell>
          <cell r="D247">
            <v>47.92</v>
          </cell>
          <cell r="E247">
            <v>74.27</v>
          </cell>
          <cell r="F247" t="str">
            <v>Gasolina Comum</v>
          </cell>
        </row>
        <row r="248">
          <cell r="C248" t="str">
            <v>Fevereiro Total</v>
          </cell>
          <cell r="D248">
            <v>47.92</v>
          </cell>
          <cell r="E248">
            <v>74.27</v>
          </cell>
        </row>
        <row r="249">
          <cell r="A249" t="str">
            <v>2599-5</v>
          </cell>
          <cell r="B249" t="str">
            <v>CTT5309</v>
          </cell>
          <cell r="C249" t="str">
            <v>Março</v>
          </cell>
          <cell r="D249">
            <v>4.9000000000000004</v>
          </cell>
          <cell r="E249">
            <v>8.6</v>
          </cell>
          <cell r="F249" t="str">
            <v>Gasolina Comum</v>
          </cell>
        </row>
        <row r="250">
          <cell r="C250" t="str">
            <v>Março Total</v>
          </cell>
          <cell r="D250">
            <v>4.9000000000000004</v>
          </cell>
          <cell r="E250">
            <v>8.6</v>
          </cell>
        </row>
        <row r="251">
          <cell r="A251" t="str">
            <v>2599-5</v>
          </cell>
          <cell r="B251" t="str">
            <v>CTT5309</v>
          </cell>
          <cell r="C251" t="str">
            <v>Abril</v>
          </cell>
          <cell r="D251">
            <v>30.98</v>
          </cell>
          <cell r="E251">
            <v>50.87</v>
          </cell>
          <cell r="F251" t="str">
            <v>Gasolina Comum</v>
          </cell>
        </row>
        <row r="252">
          <cell r="A252" t="str">
            <v>2601-4</v>
          </cell>
          <cell r="B252" t="str">
            <v>DAB5462</v>
          </cell>
          <cell r="C252" t="str">
            <v>Abril</v>
          </cell>
          <cell r="D252">
            <v>47</v>
          </cell>
          <cell r="E252">
            <v>91.04</v>
          </cell>
          <cell r="F252" t="str">
            <v>Gasolina Comum</v>
          </cell>
        </row>
        <row r="253">
          <cell r="C253" t="str">
            <v>Abril Total</v>
          </cell>
          <cell r="D253">
            <v>77.98</v>
          </cell>
          <cell r="E253">
            <v>141.91</v>
          </cell>
        </row>
        <row r="254">
          <cell r="A254" t="str">
            <v>2723-0</v>
          </cell>
          <cell r="B254" t="str">
            <v>DAP5175</v>
          </cell>
          <cell r="C254" t="str">
            <v>Janeiro</v>
          </cell>
          <cell r="D254">
            <v>146.36000000000001</v>
          </cell>
          <cell r="E254">
            <v>238.62</v>
          </cell>
          <cell r="F254" t="str">
            <v>Gasolina Comum</v>
          </cell>
        </row>
        <row r="255">
          <cell r="A255" t="str">
            <v>2723-0</v>
          </cell>
          <cell r="B255" t="str">
            <v>DAP5175</v>
          </cell>
          <cell r="C255" t="str">
            <v>Janeiro</v>
          </cell>
          <cell r="D255">
            <v>1</v>
          </cell>
          <cell r="E255">
            <v>10</v>
          </cell>
          <cell r="F255" t="str">
            <v>Lavagem Simples</v>
          </cell>
        </row>
        <row r="256">
          <cell r="C256" t="str">
            <v>Janeiro Total</v>
          </cell>
          <cell r="D256">
            <v>147.36000000000001</v>
          </cell>
          <cell r="E256">
            <v>248.62</v>
          </cell>
        </row>
        <row r="257">
          <cell r="A257" t="str">
            <v>2723-0</v>
          </cell>
          <cell r="B257" t="str">
            <v>DAP5175</v>
          </cell>
          <cell r="C257" t="str">
            <v>Fevereiro</v>
          </cell>
          <cell r="D257">
            <v>263.20999999999998</v>
          </cell>
          <cell r="E257">
            <v>431.15</v>
          </cell>
          <cell r="F257" t="str">
            <v>Gasolina Comum</v>
          </cell>
        </row>
        <row r="258">
          <cell r="A258" t="str">
            <v>2723-0</v>
          </cell>
          <cell r="B258" t="str">
            <v>DAP5175</v>
          </cell>
          <cell r="C258" t="str">
            <v>Fevereiro</v>
          </cell>
          <cell r="D258">
            <v>1</v>
          </cell>
          <cell r="E258">
            <v>15</v>
          </cell>
          <cell r="F258" t="str">
            <v>Lavagem Simples</v>
          </cell>
        </row>
        <row r="259">
          <cell r="C259" t="str">
            <v>Fevereiro Total</v>
          </cell>
          <cell r="D259">
            <v>264.20999999999998</v>
          </cell>
          <cell r="E259">
            <v>446.15</v>
          </cell>
        </row>
        <row r="260">
          <cell r="A260" t="str">
            <v>2723-0</v>
          </cell>
          <cell r="B260" t="str">
            <v>DAP5175</v>
          </cell>
          <cell r="C260" t="str">
            <v>Março</v>
          </cell>
          <cell r="D260">
            <v>159.18</v>
          </cell>
          <cell r="E260">
            <v>259.87</v>
          </cell>
          <cell r="F260" t="str">
            <v>Gasolina Comum</v>
          </cell>
        </row>
        <row r="261">
          <cell r="C261" t="str">
            <v>Março Total</v>
          </cell>
          <cell r="D261">
            <v>159.18</v>
          </cell>
          <cell r="E261">
            <v>259.87</v>
          </cell>
        </row>
        <row r="262">
          <cell r="A262" t="str">
            <v>2723-0</v>
          </cell>
          <cell r="B262" t="str">
            <v>DAP5175</v>
          </cell>
          <cell r="C262" t="str">
            <v>Abril</v>
          </cell>
          <cell r="D262">
            <v>219.1</v>
          </cell>
          <cell r="E262">
            <v>356.15</v>
          </cell>
          <cell r="F262" t="str">
            <v>Gasolina Comum</v>
          </cell>
        </row>
        <row r="263">
          <cell r="C263" t="str">
            <v>Abril Total</v>
          </cell>
          <cell r="D263">
            <v>219.1</v>
          </cell>
          <cell r="E263">
            <v>356.15</v>
          </cell>
        </row>
        <row r="264">
          <cell r="A264" t="str">
            <v>2739-5</v>
          </cell>
          <cell r="B264" t="str">
            <v>CVL3650</v>
          </cell>
          <cell r="C264" t="str">
            <v>Janeiro</v>
          </cell>
          <cell r="D264">
            <v>174.3</v>
          </cell>
          <cell r="E264">
            <v>284.73</v>
          </cell>
          <cell r="F264" t="str">
            <v>Gasolina Comum</v>
          </cell>
        </row>
        <row r="265">
          <cell r="A265" t="str">
            <v>2739-5</v>
          </cell>
          <cell r="B265" t="str">
            <v>CVL3650</v>
          </cell>
          <cell r="C265" t="str">
            <v>Janeiro</v>
          </cell>
          <cell r="D265">
            <v>1</v>
          </cell>
          <cell r="E265">
            <v>10</v>
          </cell>
          <cell r="F265" t="str">
            <v>Lavagem Simples</v>
          </cell>
        </row>
        <row r="266">
          <cell r="C266" t="str">
            <v>Janeiro Total</v>
          </cell>
          <cell r="D266">
            <v>175.3</v>
          </cell>
          <cell r="E266">
            <v>294.73</v>
          </cell>
        </row>
        <row r="267">
          <cell r="A267" t="str">
            <v>2739-5</v>
          </cell>
          <cell r="B267" t="str">
            <v>CVL3650</v>
          </cell>
          <cell r="C267" t="str">
            <v>Fevereiro</v>
          </cell>
          <cell r="D267">
            <v>206.3</v>
          </cell>
          <cell r="E267">
            <v>337.9</v>
          </cell>
          <cell r="F267" t="str">
            <v>Gasolina Comum</v>
          </cell>
        </row>
        <row r="268">
          <cell r="A268" t="str">
            <v>2739-5</v>
          </cell>
          <cell r="B268" t="str">
            <v>CVL3650</v>
          </cell>
          <cell r="C268" t="str">
            <v>Fevereiro</v>
          </cell>
          <cell r="D268">
            <v>1</v>
          </cell>
          <cell r="E268">
            <v>30</v>
          </cell>
          <cell r="F268" t="str">
            <v>Lavagem Completa</v>
          </cell>
        </row>
        <row r="269">
          <cell r="A269" t="str">
            <v>2739-5</v>
          </cell>
          <cell r="B269" t="str">
            <v>CVL3650</v>
          </cell>
          <cell r="C269" t="str">
            <v>Fevereiro</v>
          </cell>
          <cell r="D269">
            <v>1</v>
          </cell>
          <cell r="E269">
            <v>15</v>
          </cell>
          <cell r="F269" t="str">
            <v>Lavagem Simples</v>
          </cell>
        </row>
        <row r="270">
          <cell r="C270" t="str">
            <v>Fevereiro Total</v>
          </cell>
          <cell r="D270">
            <v>208.3</v>
          </cell>
          <cell r="E270">
            <v>382.9</v>
          </cell>
        </row>
        <row r="271">
          <cell r="A271" t="str">
            <v>2739-5</v>
          </cell>
          <cell r="B271" t="str">
            <v>CVL3650</v>
          </cell>
          <cell r="C271" t="str">
            <v>Março</v>
          </cell>
          <cell r="D271">
            <v>200.98</v>
          </cell>
          <cell r="E271">
            <v>323.8</v>
          </cell>
          <cell r="F271" t="str">
            <v>Gasolina Comum</v>
          </cell>
        </row>
        <row r="272">
          <cell r="C272" t="str">
            <v>Março Total</v>
          </cell>
          <cell r="D272">
            <v>200.98</v>
          </cell>
          <cell r="E272">
            <v>323.8</v>
          </cell>
        </row>
        <row r="273">
          <cell r="A273" t="str">
            <v>2739-5</v>
          </cell>
          <cell r="B273" t="str">
            <v>CVL3650</v>
          </cell>
          <cell r="C273" t="str">
            <v>Abril</v>
          </cell>
          <cell r="D273">
            <v>141.9</v>
          </cell>
          <cell r="E273">
            <v>230</v>
          </cell>
          <cell r="F273" t="str">
            <v>Gasolina Comum</v>
          </cell>
        </row>
        <row r="274">
          <cell r="A274" t="str">
            <v>2739-5</v>
          </cell>
          <cell r="B274" t="str">
            <v>CVL3650</v>
          </cell>
          <cell r="C274" t="str">
            <v>Abril</v>
          </cell>
          <cell r="D274">
            <v>1</v>
          </cell>
          <cell r="E274">
            <v>29.5</v>
          </cell>
          <cell r="F274" t="str">
            <v>Lavagem Completa</v>
          </cell>
        </row>
        <row r="275">
          <cell r="A275" t="str">
            <v>2739-5</v>
          </cell>
          <cell r="B275" t="str">
            <v>CVL3650</v>
          </cell>
          <cell r="C275" t="str">
            <v>Abril</v>
          </cell>
          <cell r="D275">
            <v>4</v>
          </cell>
          <cell r="E275">
            <v>24</v>
          </cell>
          <cell r="F275" t="str">
            <v>Troca de Óleo</v>
          </cell>
        </row>
        <row r="276">
          <cell r="C276" t="str">
            <v>Abril Total</v>
          </cell>
          <cell r="D276">
            <v>146.9</v>
          </cell>
          <cell r="E276">
            <v>283.5</v>
          </cell>
        </row>
        <row r="277">
          <cell r="A277" t="str">
            <v>2819-7</v>
          </cell>
          <cell r="C277" t="str">
            <v>Janeiro</v>
          </cell>
          <cell r="D277">
            <v>1</v>
          </cell>
          <cell r="E277">
            <v>11</v>
          </cell>
          <cell r="F277" t="str">
            <v>Diverso</v>
          </cell>
        </row>
        <row r="278">
          <cell r="A278" t="str">
            <v>2819-7</v>
          </cell>
          <cell r="B278" t="str">
            <v>CRT6409</v>
          </cell>
          <cell r="C278" t="str">
            <v>Janeiro</v>
          </cell>
          <cell r="D278">
            <v>305.54000000000002</v>
          </cell>
          <cell r="E278">
            <v>481.61</v>
          </cell>
          <cell r="F278" t="str">
            <v>Gasolina Comum</v>
          </cell>
        </row>
        <row r="279">
          <cell r="C279" t="str">
            <v>Janeiro Total</v>
          </cell>
          <cell r="D279">
            <v>306.54000000000002</v>
          </cell>
          <cell r="E279">
            <v>492.61</v>
          </cell>
        </row>
        <row r="280">
          <cell r="A280" t="str">
            <v>2819-7</v>
          </cell>
          <cell r="B280" t="str">
            <v>CRT6409</v>
          </cell>
          <cell r="C280" t="str">
            <v>Fevereiro</v>
          </cell>
          <cell r="D280">
            <v>521.98</v>
          </cell>
          <cell r="E280">
            <v>827.44</v>
          </cell>
          <cell r="F280" t="str">
            <v>Gasolina Comum</v>
          </cell>
        </row>
        <row r="281">
          <cell r="A281" t="str">
            <v>2819-7</v>
          </cell>
          <cell r="B281" t="str">
            <v>CRT6409</v>
          </cell>
          <cell r="C281" t="str">
            <v>Fevereiro</v>
          </cell>
          <cell r="D281">
            <v>1</v>
          </cell>
          <cell r="E281">
            <v>60</v>
          </cell>
          <cell r="F281" t="str">
            <v>Lavagem Completa</v>
          </cell>
        </row>
        <row r="282">
          <cell r="A282" t="str">
            <v>2819-7</v>
          </cell>
          <cell r="B282" t="str">
            <v>CRT6409</v>
          </cell>
          <cell r="C282" t="str">
            <v>Fevereiro</v>
          </cell>
          <cell r="D282">
            <v>1</v>
          </cell>
          <cell r="E282">
            <v>100</v>
          </cell>
          <cell r="F282" t="str">
            <v>Polimento Massa</v>
          </cell>
        </row>
        <row r="283">
          <cell r="C283" t="str">
            <v>Fevereiro Total</v>
          </cell>
          <cell r="D283">
            <v>523.98</v>
          </cell>
          <cell r="E283">
            <v>987.44</v>
          </cell>
        </row>
        <row r="284">
          <cell r="A284" t="str">
            <v>2819-7</v>
          </cell>
          <cell r="C284" t="str">
            <v>Março</v>
          </cell>
          <cell r="D284">
            <v>1</v>
          </cell>
          <cell r="E284">
            <v>12</v>
          </cell>
          <cell r="F284" t="str">
            <v>Diverso</v>
          </cell>
        </row>
        <row r="285">
          <cell r="A285" t="str">
            <v>2819-7</v>
          </cell>
          <cell r="B285" t="str">
            <v>CRT6409</v>
          </cell>
          <cell r="C285" t="str">
            <v>Março</v>
          </cell>
          <cell r="D285">
            <v>295.89999999999998</v>
          </cell>
          <cell r="E285">
            <v>484.1</v>
          </cell>
          <cell r="F285" t="str">
            <v>Gasolina Comum</v>
          </cell>
        </row>
        <row r="286">
          <cell r="C286" t="str">
            <v>Março Total</v>
          </cell>
          <cell r="D286">
            <v>296.89999999999998</v>
          </cell>
          <cell r="E286">
            <v>496.1</v>
          </cell>
        </row>
        <row r="287">
          <cell r="A287" t="str">
            <v>2819-7</v>
          </cell>
          <cell r="B287" t="str">
            <v>CRT6409</v>
          </cell>
          <cell r="C287" t="str">
            <v>Abril</v>
          </cell>
          <cell r="D287">
            <v>312.36</v>
          </cell>
          <cell r="E287">
            <v>493.64</v>
          </cell>
          <cell r="F287" t="str">
            <v>Gasolina Comum</v>
          </cell>
        </row>
        <row r="288">
          <cell r="C288" t="str">
            <v>Abril Total</v>
          </cell>
          <cell r="D288">
            <v>312.36</v>
          </cell>
          <cell r="E288">
            <v>493.64</v>
          </cell>
        </row>
        <row r="289">
          <cell r="A289" t="str">
            <v>2821-0</v>
          </cell>
          <cell r="B289" t="str">
            <v>CRT1875</v>
          </cell>
          <cell r="C289" t="str">
            <v>Janeiro</v>
          </cell>
          <cell r="D289">
            <v>600.21</v>
          </cell>
          <cell r="E289">
            <v>970.32</v>
          </cell>
          <cell r="F289" t="str">
            <v>Gasolina Comum</v>
          </cell>
        </row>
        <row r="290">
          <cell r="C290" t="str">
            <v>Janeiro Total</v>
          </cell>
          <cell r="D290">
            <v>600.21</v>
          </cell>
          <cell r="E290">
            <v>970.32</v>
          </cell>
        </row>
        <row r="291">
          <cell r="A291" t="str">
            <v>2821-0</v>
          </cell>
          <cell r="B291" t="str">
            <v>CRT1875</v>
          </cell>
          <cell r="C291" t="str">
            <v>Fevereiro</v>
          </cell>
          <cell r="D291">
            <v>268.99</v>
          </cell>
          <cell r="E291">
            <v>439.72</v>
          </cell>
          <cell r="F291" t="str">
            <v>Gasolina Comum</v>
          </cell>
        </row>
        <row r="292">
          <cell r="C292" t="str">
            <v>Fevereiro Total</v>
          </cell>
          <cell r="D292">
            <v>268.99</v>
          </cell>
          <cell r="E292">
            <v>439.72</v>
          </cell>
        </row>
        <row r="293">
          <cell r="A293" t="str">
            <v>2821-0</v>
          </cell>
          <cell r="B293" t="str">
            <v>CRT1875</v>
          </cell>
          <cell r="C293" t="str">
            <v>Março</v>
          </cell>
          <cell r="D293">
            <v>531.97</v>
          </cell>
          <cell r="E293">
            <v>878.36</v>
          </cell>
          <cell r="F293" t="str">
            <v>Gasolina Comum</v>
          </cell>
        </row>
        <row r="294">
          <cell r="C294" t="str">
            <v>Março Total</v>
          </cell>
          <cell r="D294">
            <v>531.97</v>
          </cell>
          <cell r="E294">
            <v>878.36</v>
          </cell>
        </row>
        <row r="295">
          <cell r="A295" t="str">
            <v>2821-0</v>
          </cell>
          <cell r="B295" t="str">
            <v>CRT1875</v>
          </cell>
          <cell r="C295" t="str">
            <v>Abril</v>
          </cell>
          <cell r="D295">
            <v>308.83999999999997</v>
          </cell>
          <cell r="E295">
            <v>522.83000000000004</v>
          </cell>
          <cell r="F295" t="str">
            <v>Gasolina Comum</v>
          </cell>
        </row>
        <row r="296">
          <cell r="C296" t="str">
            <v>Abril Total</v>
          </cell>
          <cell r="D296">
            <v>308.83999999999997</v>
          </cell>
          <cell r="E296">
            <v>522.83000000000004</v>
          </cell>
        </row>
        <row r="297">
          <cell r="A297" t="str">
            <v>2822-8</v>
          </cell>
          <cell r="B297" t="str">
            <v>CST1910</v>
          </cell>
          <cell r="C297" t="str">
            <v>Janeiro</v>
          </cell>
          <cell r="D297">
            <v>640.85</v>
          </cell>
          <cell r="E297">
            <v>1049.68</v>
          </cell>
          <cell r="F297" t="str">
            <v>Gasolina Comum</v>
          </cell>
        </row>
        <row r="298">
          <cell r="C298" t="str">
            <v>Janeiro Total</v>
          </cell>
          <cell r="D298">
            <v>640.85</v>
          </cell>
          <cell r="E298">
            <v>1049.68</v>
          </cell>
        </row>
        <row r="299">
          <cell r="A299" t="str">
            <v>2822-8</v>
          </cell>
          <cell r="B299" t="str">
            <v>CST1910</v>
          </cell>
          <cell r="C299" t="str">
            <v>Fevereiro</v>
          </cell>
          <cell r="D299">
            <v>548.22</v>
          </cell>
          <cell r="E299">
            <v>904.21</v>
          </cell>
          <cell r="F299" t="str">
            <v>Gasolina Comum</v>
          </cell>
        </row>
        <row r="300">
          <cell r="C300" t="str">
            <v>Fevereiro Total</v>
          </cell>
          <cell r="D300">
            <v>548.22</v>
          </cell>
          <cell r="E300">
            <v>904.21</v>
          </cell>
        </row>
        <row r="301">
          <cell r="A301" t="str">
            <v>2822-8</v>
          </cell>
          <cell r="B301" t="str">
            <v>CST1910</v>
          </cell>
          <cell r="C301" t="str">
            <v>Março</v>
          </cell>
          <cell r="D301">
            <v>599.61</v>
          </cell>
          <cell r="E301">
            <v>1015.09</v>
          </cell>
          <cell r="F301" t="str">
            <v>Gasolina Comum</v>
          </cell>
        </row>
        <row r="302">
          <cell r="C302" t="str">
            <v>Março Total</v>
          </cell>
          <cell r="D302">
            <v>599.61</v>
          </cell>
          <cell r="E302">
            <v>1015.09</v>
          </cell>
        </row>
        <row r="303">
          <cell r="A303" t="str">
            <v>2822-8</v>
          </cell>
          <cell r="B303" t="str">
            <v>CST1910</v>
          </cell>
          <cell r="C303" t="str">
            <v>Abril</v>
          </cell>
          <cell r="D303">
            <v>796.22</v>
          </cell>
          <cell r="E303">
            <v>1299.0999999999999</v>
          </cell>
          <cell r="F303" t="str">
            <v>Gasolina Comum</v>
          </cell>
        </row>
        <row r="304">
          <cell r="A304" t="str">
            <v>2822-8</v>
          </cell>
          <cell r="B304" t="str">
            <v>CST1910</v>
          </cell>
          <cell r="C304" t="str">
            <v>Abril</v>
          </cell>
          <cell r="D304">
            <v>1</v>
          </cell>
          <cell r="E304">
            <v>60</v>
          </cell>
          <cell r="F304" t="str">
            <v>Lavagem Completa</v>
          </cell>
        </row>
        <row r="305">
          <cell r="C305" t="str">
            <v>Abril Total</v>
          </cell>
          <cell r="D305">
            <v>797.22</v>
          </cell>
          <cell r="E305">
            <v>1359.1</v>
          </cell>
        </row>
        <row r="306">
          <cell r="A306" t="str">
            <v>2834-1</v>
          </cell>
          <cell r="B306" t="str">
            <v>CRT1915</v>
          </cell>
          <cell r="C306" t="str">
            <v>Janeiro</v>
          </cell>
          <cell r="D306">
            <v>215.89</v>
          </cell>
          <cell r="E306">
            <v>355.45</v>
          </cell>
          <cell r="F306" t="str">
            <v>Gasolina Comum</v>
          </cell>
        </row>
        <row r="307">
          <cell r="C307" t="str">
            <v>Janeiro Total</v>
          </cell>
          <cell r="D307">
            <v>215.89</v>
          </cell>
          <cell r="E307">
            <v>355.45</v>
          </cell>
        </row>
        <row r="308">
          <cell r="A308" t="str">
            <v>2834-1</v>
          </cell>
          <cell r="B308" t="str">
            <v>CRT1915</v>
          </cell>
          <cell r="C308" t="str">
            <v>Fevereiro</v>
          </cell>
          <cell r="D308">
            <v>426.42</v>
          </cell>
          <cell r="E308">
            <v>682.38</v>
          </cell>
          <cell r="F308" t="str">
            <v>Gasolina Comum</v>
          </cell>
        </row>
        <row r="309">
          <cell r="A309" t="str">
            <v>2834-1</v>
          </cell>
          <cell r="C309" t="str">
            <v>Fevereiro</v>
          </cell>
          <cell r="D309">
            <v>1</v>
          </cell>
          <cell r="E309">
            <v>30</v>
          </cell>
          <cell r="F309" t="str">
            <v>Lavagem Completa</v>
          </cell>
        </row>
        <row r="310">
          <cell r="C310" t="str">
            <v>Fevereiro Total</v>
          </cell>
          <cell r="D310">
            <v>427.42</v>
          </cell>
          <cell r="E310">
            <v>712.38</v>
          </cell>
        </row>
        <row r="311">
          <cell r="A311" t="str">
            <v>2834-1</v>
          </cell>
          <cell r="B311" t="str">
            <v>CRT1915</v>
          </cell>
          <cell r="C311" t="str">
            <v>Março</v>
          </cell>
          <cell r="D311">
            <v>407.59</v>
          </cell>
          <cell r="E311">
            <v>662.9</v>
          </cell>
          <cell r="F311" t="str">
            <v>Gasolina Comum</v>
          </cell>
        </row>
        <row r="312">
          <cell r="C312" t="str">
            <v>Março Total</v>
          </cell>
          <cell r="D312">
            <v>407.59</v>
          </cell>
          <cell r="E312">
            <v>662.9</v>
          </cell>
        </row>
        <row r="313">
          <cell r="A313" t="str">
            <v>2834-1</v>
          </cell>
          <cell r="B313" t="str">
            <v>CRT1915</v>
          </cell>
          <cell r="C313" t="str">
            <v>Abril</v>
          </cell>
          <cell r="D313">
            <v>443.37</v>
          </cell>
          <cell r="E313">
            <v>697.49</v>
          </cell>
          <cell r="F313" t="str">
            <v>Gasolina Comum</v>
          </cell>
        </row>
        <row r="314">
          <cell r="A314" t="str">
            <v>2834-1</v>
          </cell>
          <cell r="C314" t="str">
            <v>Abril</v>
          </cell>
          <cell r="D314">
            <v>1</v>
          </cell>
          <cell r="E314">
            <v>30</v>
          </cell>
          <cell r="F314" t="str">
            <v>Lavagem Completa</v>
          </cell>
        </row>
        <row r="315">
          <cell r="A315" t="str">
            <v>2834-1</v>
          </cell>
          <cell r="B315" t="str">
            <v>CRT1915</v>
          </cell>
          <cell r="C315" t="str">
            <v>Abril</v>
          </cell>
          <cell r="D315">
            <v>1</v>
          </cell>
          <cell r="E315">
            <v>5.25</v>
          </cell>
          <cell r="F315" t="str">
            <v>Troca de Óleo</v>
          </cell>
        </row>
        <row r="316">
          <cell r="C316" t="str">
            <v>Abril Total</v>
          </cell>
          <cell r="D316">
            <v>445.37</v>
          </cell>
          <cell r="E316">
            <v>732.74</v>
          </cell>
        </row>
        <row r="317">
          <cell r="A317" t="str">
            <v>2842-2</v>
          </cell>
          <cell r="B317" t="str">
            <v>CRT1885</v>
          </cell>
          <cell r="C317" t="str">
            <v>Janeiro</v>
          </cell>
          <cell r="D317">
            <v>446.41</v>
          </cell>
          <cell r="E317">
            <v>700.25</v>
          </cell>
          <cell r="F317" t="str">
            <v>Gasolina Comum</v>
          </cell>
        </row>
        <row r="318">
          <cell r="C318" t="str">
            <v>Janeiro Total</v>
          </cell>
          <cell r="D318">
            <v>446.41</v>
          </cell>
          <cell r="E318">
            <v>700.25</v>
          </cell>
        </row>
        <row r="319">
          <cell r="A319" t="str">
            <v>2842-2</v>
          </cell>
          <cell r="B319" t="str">
            <v>CRT1885</v>
          </cell>
          <cell r="C319" t="str">
            <v>Fevereiro</v>
          </cell>
          <cell r="D319">
            <v>277.18</v>
          </cell>
          <cell r="E319">
            <v>452.7</v>
          </cell>
          <cell r="F319" t="str">
            <v>Gasolina Comum</v>
          </cell>
        </row>
        <row r="320">
          <cell r="C320" t="str">
            <v>Fevereiro Total</v>
          </cell>
          <cell r="D320">
            <v>277.18</v>
          </cell>
          <cell r="E320">
            <v>452.7</v>
          </cell>
        </row>
        <row r="321">
          <cell r="A321" t="str">
            <v>2842-2</v>
          </cell>
          <cell r="B321" t="str">
            <v>CRT1885</v>
          </cell>
          <cell r="C321" t="str">
            <v>Março</v>
          </cell>
          <cell r="D321">
            <v>542</v>
          </cell>
          <cell r="E321">
            <v>883.54</v>
          </cell>
          <cell r="F321" t="str">
            <v>Gasolina Comum</v>
          </cell>
        </row>
        <row r="322">
          <cell r="C322" t="str">
            <v>Março Total</v>
          </cell>
          <cell r="D322">
            <v>542</v>
          </cell>
          <cell r="E322">
            <v>883.54</v>
          </cell>
        </row>
        <row r="323">
          <cell r="A323" t="str">
            <v>2842-2</v>
          </cell>
          <cell r="C323" t="str">
            <v>Abril</v>
          </cell>
          <cell r="D323">
            <v>1</v>
          </cell>
          <cell r="E323">
            <v>10</v>
          </cell>
          <cell r="F323" t="str">
            <v>Diverso</v>
          </cell>
        </row>
        <row r="324">
          <cell r="A324" t="str">
            <v>2842-2</v>
          </cell>
          <cell r="B324" t="str">
            <v>CRT1885</v>
          </cell>
          <cell r="C324" t="str">
            <v>Abril</v>
          </cell>
          <cell r="D324">
            <v>340.76</v>
          </cell>
          <cell r="E324">
            <v>558.03</v>
          </cell>
          <cell r="F324" t="str">
            <v>Gasolina Comum</v>
          </cell>
        </row>
        <row r="325">
          <cell r="C325" t="str">
            <v>Abril Total</v>
          </cell>
          <cell r="D325">
            <v>341.76</v>
          </cell>
          <cell r="E325">
            <v>568.03</v>
          </cell>
        </row>
        <row r="326">
          <cell r="A326" t="str">
            <v>2859-5</v>
          </cell>
          <cell r="B326" t="str">
            <v>CSN9937</v>
          </cell>
          <cell r="C326" t="str">
            <v>Janeiro</v>
          </cell>
          <cell r="D326">
            <v>510.75</v>
          </cell>
          <cell r="E326">
            <v>859.29</v>
          </cell>
          <cell r="F326" t="str">
            <v>Gasolina Comum</v>
          </cell>
        </row>
        <row r="327">
          <cell r="A327" t="str">
            <v>2859-5</v>
          </cell>
          <cell r="B327" t="str">
            <v>CSN9937</v>
          </cell>
          <cell r="C327" t="str">
            <v>Janeiro</v>
          </cell>
          <cell r="D327">
            <v>1</v>
          </cell>
          <cell r="E327">
            <v>7</v>
          </cell>
          <cell r="F327" t="str">
            <v>Troca de Óleo</v>
          </cell>
        </row>
        <row r="328">
          <cell r="C328" t="str">
            <v>Janeiro Total</v>
          </cell>
          <cell r="D328">
            <v>511.75</v>
          </cell>
          <cell r="E328">
            <v>866.29</v>
          </cell>
        </row>
        <row r="329">
          <cell r="A329" t="str">
            <v>2859-5</v>
          </cell>
          <cell r="B329" t="str">
            <v>CSN9937</v>
          </cell>
          <cell r="C329" t="str">
            <v>Fevereiro</v>
          </cell>
          <cell r="D329">
            <v>353.23</v>
          </cell>
          <cell r="E329">
            <v>590.98</v>
          </cell>
          <cell r="F329" t="str">
            <v>Gasolina Comum</v>
          </cell>
        </row>
        <row r="330">
          <cell r="C330" t="str">
            <v>Fevereiro Total</v>
          </cell>
          <cell r="D330">
            <v>353.23</v>
          </cell>
          <cell r="E330">
            <v>590.98</v>
          </cell>
        </row>
        <row r="331">
          <cell r="A331" t="str">
            <v>2859-5</v>
          </cell>
          <cell r="B331" t="str">
            <v>CSN9937</v>
          </cell>
          <cell r="C331" t="str">
            <v>Março</v>
          </cell>
          <cell r="D331">
            <v>301.02</v>
          </cell>
          <cell r="E331">
            <v>477.9</v>
          </cell>
          <cell r="F331" t="str">
            <v>Gasolina Comum</v>
          </cell>
        </row>
        <row r="332">
          <cell r="C332" t="str">
            <v>Março Total</v>
          </cell>
          <cell r="D332">
            <v>301.02</v>
          </cell>
          <cell r="E332">
            <v>477.9</v>
          </cell>
        </row>
        <row r="333">
          <cell r="A333" t="str">
            <v>2859-5</v>
          </cell>
          <cell r="B333" t="str">
            <v>CSN9937</v>
          </cell>
          <cell r="C333" t="str">
            <v>Abril</v>
          </cell>
          <cell r="D333">
            <v>107.5</v>
          </cell>
          <cell r="E333">
            <v>187</v>
          </cell>
          <cell r="F333" t="str">
            <v>Gasolina Comum</v>
          </cell>
        </row>
        <row r="334">
          <cell r="C334" t="str">
            <v>Abril Total</v>
          </cell>
          <cell r="D334">
            <v>107.5</v>
          </cell>
          <cell r="E334">
            <v>187</v>
          </cell>
        </row>
        <row r="335">
          <cell r="A335" t="str">
            <v>2864-2</v>
          </cell>
          <cell r="B335" t="str">
            <v>CSN1860</v>
          </cell>
          <cell r="C335" t="str">
            <v>Janeiro</v>
          </cell>
          <cell r="D335">
            <v>173.87</v>
          </cell>
          <cell r="E335">
            <v>288.58</v>
          </cell>
          <cell r="F335" t="str">
            <v>Gasolina Comum</v>
          </cell>
        </row>
        <row r="336">
          <cell r="C336" t="str">
            <v>Janeiro Total</v>
          </cell>
          <cell r="D336">
            <v>173.87</v>
          </cell>
          <cell r="E336">
            <v>288.58</v>
          </cell>
        </row>
        <row r="337">
          <cell r="A337" t="str">
            <v>2864-2</v>
          </cell>
          <cell r="B337" t="str">
            <v>CSN1860</v>
          </cell>
          <cell r="C337" t="str">
            <v>Fevereiro</v>
          </cell>
          <cell r="D337">
            <v>437.06</v>
          </cell>
          <cell r="E337">
            <v>742.43</v>
          </cell>
          <cell r="F337" t="str">
            <v>Gasolina Comum</v>
          </cell>
        </row>
        <row r="338">
          <cell r="C338" t="str">
            <v>Fevereiro Total</v>
          </cell>
          <cell r="D338">
            <v>437.06</v>
          </cell>
          <cell r="E338">
            <v>742.43</v>
          </cell>
        </row>
        <row r="339">
          <cell r="A339" t="str">
            <v>2864-2</v>
          </cell>
          <cell r="B339" t="str">
            <v>CSN1860</v>
          </cell>
          <cell r="C339" t="str">
            <v>Março</v>
          </cell>
          <cell r="D339">
            <v>413</v>
          </cell>
          <cell r="E339">
            <v>657.82</v>
          </cell>
          <cell r="F339" t="str">
            <v>Gasolina Comum</v>
          </cell>
        </row>
        <row r="340">
          <cell r="C340" t="str">
            <v>Março Total</v>
          </cell>
          <cell r="D340">
            <v>413</v>
          </cell>
          <cell r="E340">
            <v>657.82</v>
          </cell>
        </row>
        <row r="341">
          <cell r="A341" t="str">
            <v>2864-2</v>
          </cell>
          <cell r="B341" t="str">
            <v>CSN1860</v>
          </cell>
          <cell r="C341" t="str">
            <v>Abril</v>
          </cell>
          <cell r="D341">
            <v>194.32</v>
          </cell>
          <cell r="E341">
            <v>324.29000000000002</v>
          </cell>
          <cell r="F341" t="str">
            <v>Gasolina Comum</v>
          </cell>
        </row>
        <row r="342">
          <cell r="C342" t="str">
            <v>Abril Total</v>
          </cell>
          <cell r="D342">
            <v>194.32</v>
          </cell>
          <cell r="E342">
            <v>324.29000000000002</v>
          </cell>
        </row>
        <row r="343">
          <cell r="A343" t="str">
            <v>2872-3</v>
          </cell>
          <cell r="B343" t="str">
            <v>CTM5359</v>
          </cell>
          <cell r="C343" t="str">
            <v>Janeiro</v>
          </cell>
          <cell r="D343">
            <v>352.33</v>
          </cell>
          <cell r="E343">
            <v>569.45000000000005</v>
          </cell>
          <cell r="F343" t="str">
            <v>Gasolina Comum</v>
          </cell>
        </row>
        <row r="344">
          <cell r="A344" t="str">
            <v>2872-3</v>
          </cell>
          <cell r="C344" t="str">
            <v>Janeiro</v>
          </cell>
          <cell r="D344">
            <v>1</v>
          </cell>
          <cell r="E344">
            <v>30</v>
          </cell>
          <cell r="F344" t="str">
            <v>Lavagem Completa</v>
          </cell>
        </row>
        <row r="345">
          <cell r="A345" t="str">
            <v>2872-3</v>
          </cell>
          <cell r="C345" t="str">
            <v>Janeiro</v>
          </cell>
          <cell r="D345">
            <v>2</v>
          </cell>
          <cell r="E345">
            <v>30</v>
          </cell>
          <cell r="F345" t="str">
            <v>Lavagem Simples</v>
          </cell>
        </row>
        <row r="346">
          <cell r="C346" t="str">
            <v>Janeiro Total</v>
          </cell>
          <cell r="D346">
            <v>355.33</v>
          </cell>
          <cell r="E346">
            <v>629.45000000000005</v>
          </cell>
        </row>
        <row r="347">
          <cell r="A347" t="str">
            <v>2872-3</v>
          </cell>
          <cell r="B347" t="str">
            <v>CTM5359</v>
          </cell>
          <cell r="C347" t="str">
            <v>Fevereiro</v>
          </cell>
          <cell r="D347">
            <v>397.78</v>
          </cell>
          <cell r="E347">
            <v>631.36</v>
          </cell>
          <cell r="F347" t="str">
            <v>Gasolina Comum</v>
          </cell>
        </row>
        <row r="348">
          <cell r="A348" t="str">
            <v>2872-3</v>
          </cell>
          <cell r="C348" t="str">
            <v>Fevereiro</v>
          </cell>
          <cell r="D348">
            <v>1</v>
          </cell>
          <cell r="E348">
            <v>30</v>
          </cell>
          <cell r="F348" t="str">
            <v>Lavagem Completa</v>
          </cell>
        </row>
        <row r="349">
          <cell r="C349" t="str">
            <v>Fevereiro Total</v>
          </cell>
          <cell r="D349">
            <v>398.78</v>
          </cell>
          <cell r="E349">
            <v>661.36</v>
          </cell>
        </row>
        <row r="350">
          <cell r="A350" t="str">
            <v>2872-3</v>
          </cell>
          <cell r="B350" t="str">
            <v>CTM5359</v>
          </cell>
          <cell r="C350" t="str">
            <v>Março</v>
          </cell>
          <cell r="D350">
            <v>176.58</v>
          </cell>
          <cell r="E350">
            <v>277.91000000000003</v>
          </cell>
          <cell r="F350" t="str">
            <v>Gasolina Comum</v>
          </cell>
        </row>
        <row r="351">
          <cell r="A351" t="str">
            <v>2872-3</v>
          </cell>
          <cell r="C351" t="str">
            <v>Março</v>
          </cell>
          <cell r="D351">
            <v>1</v>
          </cell>
          <cell r="E351">
            <v>30</v>
          </cell>
          <cell r="F351" t="str">
            <v>Lavagem Completa</v>
          </cell>
        </row>
        <row r="352">
          <cell r="A352" t="str">
            <v>2872-3</v>
          </cell>
          <cell r="C352" t="str">
            <v>Março</v>
          </cell>
          <cell r="D352">
            <v>1</v>
          </cell>
          <cell r="E352">
            <v>15</v>
          </cell>
          <cell r="F352" t="str">
            <v>Lavagem Simples</v>
          </cell>
        </row>
        <row r="353">
          <cell r="C353" t="str">
            <v>Março Total</v>
          </cell>
          <cell r="D353">
            <v>178.58</v>
          </cell>
          <cell r="E353">
            <v>322.91000000000003</v>
          </cell>
        </row>
        <row r="354">
          <cell r="A354" t="str">
            <v>2872-3</v>
          </cell>
          <cell r="B354" t="str">
            <v>CTM5359</v>
          </cell>
          <cell r="C354" t="str">
            <v>Abril</v>
          </cell>
          <cell r="D354">
            <v>298.54000000000002</v>
          </cell>
          <cell r="E354">
            <v>461.04</v>
          </cell>
          <cell r="F354" t="str">
            <v>Gasolina Comum</v>
          </cell>
        </row>
        <row r="355">
          <cell r="A355" t="str">
            <v>2872-3</v>
          </cell>
          <cell r="C355" t="str">
            <v>Abril</v>
          </cell>
          <cell r="D355">
            <v>1</v>
          </cell>
          <cell r="E355">
            <v>30</v>
          </cell>
          <cell r="F355" t="str">
            <v>Lavagem Completa</v>
          </cell>
        </row>
        <row r="356">
          <cell r="C356" t="str">
            <v>Abril Total</v>
          </cell>
          <cell r="D356">
            <v>299.54000000000002</v>
          </cell>
          <cell r="E356">
            <v>491.04</v>
          </cell>
        </row>
        <row r="357">
          <cell r="A357" t="str">
            <v>2876-5</v>
          </cell>
          <cell r="B357" t="str">
            <v>CRD5659</v>
          </cell>
          <cell r="C357" t="str">
            <v>Janeiro</v>
          </cell>
          <cell r="D357">
            <v>253.32</v>
          </cell>
          <cell r="E357">
            <v>413.62</v>
          </cell>
          <cell r="F357" t="str">
            <v>Gasolina Comum</v>
          </cell>
        </row>
        <row r="358">
          <cell r="C358" t="str">
            <v>Janeiro Total</v>
          </cell>
          <cell r="D358">
            <v>253.32</v>
          </cell>
          <cell r="E358">
            <v>413.62</v>
          </cell>
        </row>
        <row r="359">
          <cell r="A359" t="str">
            <v>2876-5</v>
          </cell>
          <cell r="B359" t="str">
            <v>CRD5659</v>
          </cell>
          <cell r="C359" t="str">
            <v>Fevereiro</v>
          </cell>
          <cell r="D359">
            <v>442.29</v>
          </cell>
          <cell r="E359">
            <v>709.08</v>
          </cell>
          <cell r="F359" t="str">
            <v>Gasolina Comum</v>
          </cell>
        </row>
        <row r="360">
          <cell r="C360" t="str">
            <v>Fevereiro Total</v>
          </cell>
          <cell r="D360">
            <v>442.29</v>
          </cell>
          <cell r="E360">
            <v>709.08</v>
          </cell>
        </row>
        <row r="361">
          <cell r="A361" t="str">
            <v>2876-5</v>
          </cell>
          <cell r="B361" t="str">
            <v>CRD5659</v>
          </cell>
          <cell r="C361" t="str">
            <v>Março</v>
          </cell>
          <cell r="D361">
            <v>476.72</v>
          </cell>
          <cell r="E361">
            <v>765.75</v>
          </cell>
          <cell r="F361" t="str">
            <v>Gasolina Comum</v>
          </cell>
        </row>
        <row r="362">
          <cell r="C362" t="str">
            <v>Março Total</v>
          </cell>
          <cell r="D362">
            <v>476.72</v>
          </cell>
          <cell r="E362">
            <v>765.75</v>
          </cell>
        </row>
        <row r="363">
          <cell r="A363" t="str">
            <v>2876-5</v>
          </cell>
          <cell r="B363" t="str">
            <v>CRD5659</v>
          </cell>
          <cell r="C363" t="str">
            <v>Abril</v>
          </cell>
          <cell r="D363">
            <v>431.33</v>
          </cell>
          <cell r="E363">
            <v>661.09</v>
          </cell>
          <cell r="F363" t="str">
            <v>Gasolina Comum</v>
          </cell>
        </row>
        <row r="364">
          <cell r="C364" t="str">
            <v>Abril Total</v>
          </cell>
          <cell r="D364">
            <v>431.33</v>
          </cell>
          <cell r="E364">
            <v>661.09</v>
          </cell>
        </row>
        <row r="365">
          <cell r="A365" t="str">
            <v>2889-6</v>
          </cell>
          <cell r="B365" t="str">
            <v>CTC1939</v>
          </cell>
          <cell r="C365" t="str">
            <v>Janeiro</v>
          </cell>
          <cell r="D365">
            <v>304.5</v>
          </cell>
          <cell r="E365">
            <v>531.25</v>
          </cell>
          <cell r="F365" t="str">
            <v>Gasolina Comum</v>
          </cell>
        </row>
        <row r="366">
          <cell r="A366" t="str">
            <v>2889-6</v>
          </cell>
          <cell r="B366" t="str">
            <v>CTC1939</v>
          </cell>
          <cell r="C366" t="str">
            <v>Janeiro</v>
          </cell>
          <cell r="D366">
            <v>1</v>
          </cell>
          <cell r="E366">
            <v>30</v>
          </cell>
          <cell r="F366" t="str">
            <v>Lavagem Completa</v>
          </cell>
        </row>
        <row r="367">
          <cell r="C367" t="str">
            <v>Janeiro Total</v>
          </cell>
          <cell r="D367">
            <v>305.5</v>
          </cell>
          <cell r="E367">
            <v>561.25</v>
          </cell>
        </row>
        <row r="368">
          <cell r="A368" t="str">
            <v>2889-6</v>
          </cell>
          <cell r="B368" t="str">
            <v>CTC1939</v>
          </cell>
          <cell r="C368" t="str">
            <v>Fevereiro</v>
          </cell>
          <cell r="D368">
            <v>198.9</v>
          </cell>
          <cell r="E368">
            <v>346.1</v>
          </cell>
          <cell r="F368" t="str">
            <v>Gasolina Comum</v>
          </cell>
        </row>
        <row r="369">
          <cell r="C369" t="str">
            <v>Fevereiro Total</v>
          </cell>
          <cell r="D369">
            <v>198.9</v>
          </cell>
          <cell r="E369">
            <v>346.1</v>
          </cell>
        </row>
        <row r="370">
          <cell r="A370" t="str">
            <v>2889-6</v>
          </cell>
          <cell r="B370" t="str">
            <v>CTC1939</v>
          </cell>
          <cell r="C370" t="str">
            <v>Março</v>
          </cell>
          <cell r="D370">
            <v>294.10000000000002</v>
          </cell>
          <cell r="E370">
            <v>512.25</v>
          </cell>
          <cell r="F370" t="str">
            <v>Gasolina Comum</v>
          </cell>
        </row>
        <row r="371">
          <cell r="A371" t="str">
            <v>2889-6</v>
          </cell>
          <cell r="B371" t="str">
            <v>CTC1939</v>
          </cell>
          <cell r="C371" t="str">
            <v>Março</v>
          </cell>
          <cell r="D371">
            <v>1</v>
          </cell>
          <cell r="E371">
            <v>31</v>
          </cell>
          <cell r="F371" t="str">
            <v>Lavagem Completa</v>
          </cell>
        </row>
        <row r="372">
          <cell r="C372" t="str">
            <v>Março Total</v>
          </cell>
          <cell r="D372">
            <v>295.10000000000002</v>
          </cell>
          <cell r="E372">
            <v>543.25</v>
          </cell>
        </row>
        <row r="373">
          <cell r="A373" t="str">
            <v>2889-6</v>
          </cell>
          <cell r="B373" t="str">
            <v>CTC1939</v>
          </cell>
          <cell r="C373" t="str">
            <v>Abril</v>
          </cell>
          <cell r="D373">
            <v>151.9</v>
          </cell>
          <cell r="E373">
            <v>262</v>
          </cell>
          <cell r="F373" t="str">
            <v>Gasolina Comum</v>
          </cell>
        </row>
        <row r="374">
          <cell r="C374" t="str">
            <v>Abril Total</v>
          </cell>
          <cell r="D374">
            <v>151.9</v>
          </cell>
          <cell r="E374">
            <v>262</v>
          </cell>
        </row>
        <row r="375">
          <cell r="A375" t="str">
            <v>2893-5</v>
          </cell>
          <cell r="B375" t="str">
            <v>CRL4369</v>
          </cell>
          <cell r="C375" t="str">
            <v>Janeiro</v>
          </cell>
          <cell r="D375">
            <v>401.55</v>
          </cell>
          <cell r="E375">
            <v>657.76</v>
          </cell>
          <cell r="F375" t="str">
            <v>Gasolina Comum</v>
          </cell>
        </row>
        <row r="376">
          <cell r="A376" t="str">
            <v>2893-5</v>
          </cell>
          <cell r="C376" t="str">
            <v>Janeiro</v>
          </cell>
          <cell r="D376">
            <v>2</v>
          </cell>
          <cell r="E376">
            <v>60</v>
          </cell>
          <cell r="F376" t="str">
            <v>Lavagem Completa</v>
          </cell>
        </row>
        <row r="377">
          <cell r="C377" t="str">
            <v>Janeiro Total</v>
          </cell>
          <cell r="D377">
            <v>403.55</v>
          </cell>
          <cell r="E377">
            <v>717.76</v>
          </cell>
        </row>
        <row r="378">
          <cell r="A378" t="str">
            <v>2893-5</v>
          </cell>
          <cell r="B378" t="str">
            <v>CRL4369</v>
          </cell>
          <cell r="C378" t="str">
            <v>Fevereiro</v>
          </cell>
          <cell r="D378">
            <v>499.58</v>
          </cell>
          <cell r="E378">
            <v>811.82</v>
          </cell>
          <cell r="F378" t="str">
            <v>Gasolina Comum</v>
          </cell>
        </row>
        <row r="379">
          <cell r="A379" t="str">
            <v>2893-5</v>
          </cell>
          <cell r="C379" t="str">
            <v>Fevereiro</v>
          </cell>
          <cell r="D379">
            <v>1</v>
          </cell>
          <cell r="E379">
            <v>30</v>
          </cell>
          <cell r="F379" t="str">
            <v>Lavagem Completa</v>
          </cell>
        </row>
        <row r="380">
          <cell r="C380" t="str">
            <v>Fevereiro Total</v>
          </cell>
          <cell r="D380">
            <v>500.58</v>
          </cell>
          <cell r="E380">
            <v>841.82</v>
          </cell>
        </row>
        <row r="381">
          <cell r="A381" t="str">
            <v>2893-5</v>
          </cell>
          <cell r="B381" t="str">
            <v>CRL4369</v>
          </cell>
          <cell r="C381" t="str">
            <v>Março</v>
          </cell>
          <cell r="D381">
            <v>509.5</v>
          </cell>
          <cell r="E381">
            <v>833.8</v>
          </cell>
          <cell r="F381" t="str">
            <v>Gasolina Comum</v>
          </cell>
        </row>
        <row r="382">
          <cell r="C382" t="str">
            <v>Março Total</v>
          </cell>
          <cell r="D382">
            <v>509.5</v>
          </cell>
          <cell r="E382">
            <v>833.8</v>
          </cell>
        </row>
        <row r="383">
          <cell r="A383" t="str">
            <v>2893-5</v>
          </cell>
          <cell r="B383" t="str">
            <v>CRL4369</v>
          </cell>
          <cell r="C383" t="str">
            <v>Abril</v>
          </cell>
          <cell r="D383">
            <v>265.79000000000002</v>
          </cell>
          <cell r="E383">
            <v>419.01</v>
          </cell>
          <cell r="F383" t="str">
            <v>Gasolina Comum</v>
          </cell>
        </row>
        <row r="384">
          <cell r="A384" t="str">
            <v>2893-5</v>
          </cell>
          <cell r="C384" t="str">
            <v>Abril</v>
          </cell>
          <cell r="D384">
            <v>1</v>
          </cell>
          <cell r="E384">
            <v>30</v>
          </cell>
          <cell r="F384" t="str">
            <v>Lavagem Completa</v>
          </cell>
        </row>
        <row r="385">
          <cell r="C385" t="str">
            <v>Abril Total</v>
          </cell>
          <cell r="D385">
            <v>266.79000000000002</v>
          </cell>
          <cell r="E385">
            <v>449.01</v>
          </cell>
        </row>
        <row r="386">
          <cell r="A386" t="str">
            <v>2905-4</v>
          </cell>
          <cell r="B386" t="str">
            <v>CRD9530</v>
          </cell>
          <cell r="C386" t="str">
            <v>Janeiro</v>
          </cell>
          <cell r="D386">
            <v>747.99</v>
          </cell>
          <cell r="E386">
            <v>1219.6400000000001</v>
          </cell>
          <cell r="F386" t="str">
            <v>Gasolina Comum</v>
          </cell>
        </row>
        <row r="387">
          <cell r="A387" t="str">
            <v>2905-4</v>
          </cell>
          <cell r="C387" t="str">
            <v>Janeiro</v>
          </cell>
          <cell r="D387">
            <v>1</v>
          </cell>
          <cell r="E387">
            <v>30</v>
          </cell>
          <cell r="F387" t="str">
            <v>Lavagem Completa</v>
          </cell>
        </row>
        <row r="388">
          <cell r="C388" t="str">
            <v>Janeiro Total</v>
          </cell>
          <cell r="D388">
            <v>748.99</v>
          </cell>
          <cell r="E388">
            <v>1249.6400000000001</v>
          </cell>
        </row>
        <row r="389">
          <cell r="A389" t="str">
            <v>2905-4</v>
          </cell>
          <cell r="B389" t="str">
            <v>CRD9530</v>
          </cell>
          <cell r="C389" t="str">
            <v>Fevereiro</v>
          </cell>
          <cell r="D389">
            <v>1453.54</v>
          </cell>
          <cell r="E389">
            <v>2330.5500000000002</v>
          </cell>
          <cell r="F389" t="str">
            <v>Gasolina Comum</v>
          </cell>
        </row>
        <row r="390">
          <cell r="A390" t="str">
            <v>2905-4</v>
          </cell>
          <cell r="C390" t="str">
            <v>Fevereiro</v>
          </cell>
          <cell r="D390">
            <v>1</v>
          </cell>
          <cell r="E390">
            <v>30</v>
          </cell>
          <cell r="F390" t="str">
            <v>Lavagem Completa</v>
          </cell>
        </row>
        <row r="391">
          <cell r="C391" t="str">
            <v>Fevereiro Total</v>
          </cell>
          <cell r="D391">
            <v>1454.54</v>
          </cell>
          <cell r="E391">
            <v>2360.5500000000002</v>
          </cell>
        </row>
        <row r="392">
          <cell r="A392" t="str">
            <v>2905-4</v>
          </cell>
          <cell r="B392" t="str">
            <v>CRD9530</v>
          </cell>
          <cell r="C392" t="str">
            <v>Março</v>
          </cell>
          <cell r="D392">
            <v>939.57</v>
          </cell>
          <cell r="E392">
            <v>1475.11</v>
          </cell>
          <cell r="F392" t="str">
            <v>Gasolina Comum</v>
          </cell>
        </row>
        <row r="393">
          <cell r="A393" t="str">
            <v>2905-4</v>
          </cell>
          <cell r="C393" t="str">
            <v>Março</v>
          </cell>
          <cell r="D393">
            <v>2</v>
          </cell>
          <cell r="E393">
            <v>60</v>
          </cell>
          <cell r="F393" t="str">
            <v>Lavagem Completa</v>
          </cell>
        </row>
        <row r="394">
          <cell r="C394" t="str">
            <v>Março Total</v>
          </cell>
          <cell r="D394">
            <v>941.57</v>
          </cell>
          <cell r="E394">
            <v>1535.11</v>
          </cell>
        </row>
        <row r="395">
          <cell r="A395" t="str">
            <v>2905-4</v>
          </cell>
          <cell r="B395" t="str">
            <v>CRD9530</v>
          </cell>
          <cell r="C395" t="str">
            <v>Abril</v>
          </cell>
          <cell r="D395">
            <v>317.60000000000002</v>
          </cell>
          <cell r="E395">
            <v>491.35</v>
          </cell>
          <cell r="F395" t="str">
            <v>Gasolina Comum</v>
          </cell>
        </row>
        <row r="396">
          <cell r="A396" t="str">
            <v>2905-4</v>
          </cell>
          <cell r="C396" t="str">
            <v>Abril</v>
          </cell>
          <cell r="D396">
            <v>1</v>
          </cell>
          <cell r="E396">
            <v>30</v>
          </cell>
          <cell r="F396" t="str">
            <v>Lavagem Completa</v>
          </cell>
        </row>
        <row r="397">
          <cell r="C397" t="str">
            <v>Abril Total</v>
          </cell>
          <cell r="D397">
            <v>318.60000000000002</v>
          </cell>
          <cell r="E397">
            <v>521.35</v>
          </cell>
        </row>
        <row r="398">
          <cell r="A398" t="str">
            <v>2908-8</v>
          </cell>
          <cell r="B398" t="str">
            <v>CTI9370</v>
          </cell>
          <cell r="C398" t="str">
            <v>Janeiro</v>
          </cell>
          <cell r="D398">
            <v>534.94000000000005</v>
          </cell>
          <cell r="E398">
            <v>904.27</v>
          </cell>
          <cell r="F398" t="str">
            <v>Gasolina Comum</v>
          </cell>
        </row>
        <row r="399">
          <cell r="C399" t="str">
            <v>Janeiro Total</v>
          </cell>
          <cell r="D399">
            <v>534.94000000000005</v>
          </cell>
          <cell r="E399">
            <v>904.27</v>
          </cell>
        </row>
        <row r="400">
          <cell r="A400" t="str">
            <v>2908-8</v>
          </cell>
          <cell r="B400" t="str">
            <v>CTI9370</v>
          </cell>
          <cell r="C400" t="str">
            <v>Fevereiro</v>
          </cell>
          <cell r="D400">
            <v>1193.43</v>
          </cell>
          <cell r="E400">
            <v>2054.46</v>
          </cell>
          <cell r="F400" t="str">
            <v>Gasolina Comum</v>
          </cell>
        </row>
        <row r="401">
          <cell r="C401" t="str">
            <v>Fevereiro Total</v>
          </cell>
          <cell r="D401">
            <v>1193.43</v>
          </cell>
          <cell r="E401">
            <v>2054.46</v>
          </cell>
        </row>
        <row r="402">
          <cell r="A402" t="str">
            <v>2908-8</v>
          </cell>
          <cell r="B402" t="str">
            <v>CTI9370</v>
          </cell>
          <cell r="C402" t="str">
            <v>Março</v>
          </cell>
          <cell r="D402">
            <v>1162.68</v>
          </cell>
          <cell r="E402">
            <v>2004.62</v>
          </cell>
          <cell r="F402" t="str">
            <v>Gasolina Comum</v>
          </cell>
        </row>
        <row r="403">
          <cell r="C403" t="str">
            <v>Março Total</v>
          </cell>
          <cell r="D403">
            <v>1162.68</v>
          </cell>
          <cell r="E403">
            <v>2004.62</v>
          </cell>
        </row>
        <row r="404">
          <cell r="A404" t="str">
            <v>2908-8</v>
          </cell>
          <cell r="B404" t="str">
            <v>CTI9370</v>
          </cell>
          <cell r="C404" t="str">
            <v>Abril</v>
          </cell>
          <cell r="D404">
            <v>860.84</v>
          </cell>
          <cell r="E404">
            <v>1441.94</v>
          </cell>
          <cell r="F404" t="str">
            <v>Gasolina Comum</v>
          </cell>
        </row>
        <row r="405">
          <cell r="C405" t="str">
            <v>Abril Total</v>
          </cell>
          <cell r="D405">
            <v>860.84</v>
          </cell>
          <cell r="E405">
            <v>1441.94</v>
          </cell>
        </row>
        <row r="406">
          <cell r="A406" t="str">
            <v>2909-6</v>
          </cell>
          <cell r="B406" t="str">
            <v>CRI3840</v>
          </cell>
          <cell r="C406" t="str">
            <v>Janeiro</v>
          </cell>
          <cell r="D406">
            <v>164.21</v>
          </cell>
          <cell r="E406">
            <v>273.10000000000002</v>
          </cell>
          <cell r="F406" t="str">
            <v>Gasolina Comum</v>
          </cell>
        </row>
        <row r="407">
          <cell r="A407" t="str">
            <v>2909-6</v>
          </cell>
          <cell r="C407" t="str">
            <v>Janeiro</v>
          </cell>
          <cell r="D407">
            <v>1</v>
          </cell>
          <cell r="E407">
            <v>30</v>
          </cell>
          <cell r="F407" t="str">
            <v>Lavagem Completa</v>
          </cell>
        </row>
        <row r="408">
          <cell r="C408" t="str">
            <v>Janeiro Total</v>
          </cell>
          <cell r="D408">
            <v>165.21</v>
          </cell>
          <cell r="E408">
            <v>303.10000000000002</v>
          </cell>
        </row>
        <row r="409">
          <cell r="A409" t="str">
            <v>2909-6</v>
          </cell>
          <cell r="B409" t="str">
            <v>CRI3840</v>
          </cell>
          <cell r="C409" t="str">
            <v>Fevereiro</v>
          </cell>
          <cell r="D409">
            <v>327.14999999999998</v>
          </cell>
          <cell r="E409">
            <v>526.38</v>
          </cell>
          <cell r="F409" t="str">
            <v>Gasolina Comum</v>
          </cell>
        </row>
        <row r="410">
          <cell r="A410" t="str">
            <v>2909-6</v>
          </cell>
          <cell r="C410" t="str">
            <v>Fevereiro</v>
          </cell>
          <cell r="D410">
            <v>2</v>
          </cell>
          <cell r="E410">
            <v>60</v>
          </cell>
          <cell r="F410" t="str">
            <v>Lavagem Completa</v>
          </cell>
        </row>
        <row r="411">
          <cell r="A411" t="str">
            <v>2909-6</v>
          </cell>
          <cell r="C411" t="str">
            <v>Fevereiro</v>
          </cell>
          <cell r="D411">
            <v>1</v>
          </cell>
          <cell r="E411">
            <v>15</v>
          </cell>
          <cell r="F411" t="str">
            <v>Lavagem Simples</v>
          </cell>
        </row>
        <row r="412">
          <cell r="C412" t="str">
            <v>Fevereiro Total</v>
          </cell>
          <cell r="D412">
            <v>330.15</v>
          </cell>
          <cell r="E412">
            <v>601.38</v>
          </cell>
        </row>
        <row r="413">
          <cell r="A413" t="str">
            <v>2909-6</v>
          </cell>
          <cell r="B413" t="str">
            <v>CRI3840</v>
          </cell>
          <cell r="C413" t="str">
            <v>Março</v>
          </cell>
          <cell r="D413">
            <v>567.01</v>
          </cell>
          <cell r="E413">
            <v>903.45</v>
          </cell>
          <cell r="F413" t="str">
            <v>Gasolina Comum</v>
          </cell>
        </row>
        <row r="414">
          <cell r="A414" t="str">
            <v>2909-6</v>
          </cell>
          <cell r="C414" t="str">
            <v>Março</v>
          </cell>
          <cell r="D414">
            <v>2</v>
          </cell>
          <cell r="E414">
            <v>60</v>
          </cell>
          <cell r="F414" t="str">
            <v>Lavagem Completa</v>
          </cell>
        </row>
        <row r="415">
          <cell r="C415" t="str">
            <v>Março Total</v>
          </cell>
          <cell r="D415">
            <v>569.01</v>
          </cell>
          <cell r="E415">
            <v>963.45</v>
          </cell>
        </row>
        <row r="416">
          <cell r="A416" t="str">
            <v>2909-6</v>
          </cell>
          <cell r="B416" t="str">
            <v>CRI3840</v>
          </cell>
          <cell r="C416" t="str">
            <v>Abril</v>
          </cell>
          <cell r="D416">
            <v>310.86</v>
          </cell>
          <cell r="E416">
            <v>481.34</v>
          </cell>
          <cell r="F416" t="str">
            <v>Gasolina Comum</v>
          </cell>
        </row>
        <row r="417">
          <cell r="A417" t="str">
            <v>2909-6</v>
          </cell>
          <cell r="C417" t="str">
            <v>Abril</v>
          </cell>
          <cell r="D417">
            <v>1</v>
          </cell>
          <cell r="E417">
            <v>30</v>
          </cell>
          <cell r="F417" t="str">
            <v>Lavagem Completa</v>
          </cell>
        </row>
        <row r="418">
          <cell r="C418" t="str">
            <v>Abril Total</v>
          </cell>
          <cell r="D418">
            <v>311.86</v>
          </cell>
          <cell r="E418">
            <v>511.34</v>
          </cell>
        </row>
        <row r="419">
          <cell r="A419" t="str">
            <v>2913-5</v>
          </cell>
          <cell r="B419" t="str">
            <v>CRD9540</v>
          </cell>
          <cell r="C419" t="str">
            <v>Janeiro</v>
          </cell>
          <cell r="D419">
            <v>326.95999999999998</v>
          </cell>
          <cell r="E419">
            <v>550.72</v>
          </cell>
          <cell r="F419" t="str">
            <v>Gasolina Comum</v>
          </cell>
        </row>
        <row r="420">
          <cell r="A420" t="str">
            <v>2913-5</v>
          </cell>
          <cell r="C420" t="str">
            <v>Janeiro</v>
          </cell>
          <cell r="D420">
            <v>1</v>
          </cell>
          <cell r="E420">
            <v>18</v>
          </cell>
          <cell r="F420" t="str">
            <v>Lavagem Simples</v>
          </cell>
        </row>
        <row r="421">
          <cell r="C421" t="str">
            <v>Janeiro Total</v>
          </cell>
          <cell r="D421">
            <v>327.96</v>
          </cell>
          <cell r="E421">
            <v>568.72</v>
          </cell>
        </row>
        <row r="422">
          <cell r="A422" t="str">
            <v>2913-5</v>
          </cell>
          <cell r="B422" t="str">
            <v>CRD9540</v>
          </cell>
          <cell r="C422" t="str">
            <v>Fevereiro</v>
          </cell>
          <cell r="D422">
            <v>384.61</v>
          </cell>
          <cell r="E422">
            <v>654</v>
          </cell>
          <cell r="F422" t="str">
            <v>Gasolina Comum</v>
          </cell>
        </row>
        <row r="423">
          <cell r="A423" t="str">
            <v>2913-5</v>
          </cell>
          <cell r="C423" t="str">
            <v>Fevereiro</v>
          </cell>
          <cell r="D423">
            <v>1</v>
          </cell>
          <cell r="E423">
            <v>15</v>
          </cell>
          <cell r="F423" t="str">
            <v>Lavagem Simples</v>
          </cell>
        </row>
        <row r="424">
          <cell r="C424" t="str">
            <v>Fevereiro Total</v>
          </cell>
          <cell r="D424">
            <v>385.61</v>
          </cell>
          <cell r="E424">
            <v>669</v>
          </cell>
        </row>
        <row r="425">
          <cell r="A425" t="str">
            <v>2913-5</v>
          </cell>
          <cell r="B425" t="str">
            <v>CRD9540</v>
          </cell>
          <cell r="C425" t="str">
            <v>Março</v>
          </cell>
          <cell r="D425">
            <v>212.06</v>
          </cell>
          <cell r="E425">
            <v>357.17</v>
          </cell>
          <cell r="F425" t="str">
            <v>Gasolina Comum</v>
          </cell>
        </row>
        <row r="426">
          <cell r="C426" t="str">
            <v>Março Total</v>
          </cell>
          <cell r="D426">
            <v>212.06</v>
          </cell>
          <cell r="E426">
            <v>357.17</v>
          </cell>
        </row>
        <row r="427">
          <cell r="A427" t="str">
            <v>2913-5</v>
          </cell>
          <cell r="B427" t="str">
            <v>CRD9540</v>
          </cell>
          <cell r="C427" t="str">
            <v>Abril</v>
          </cell>
          <cell r="D427">
            <v>550.84</v>
          </cell>
          <cell r="E427">
            <v>922.37</v>
          </cell>
          <cell r="F427" t="str">
            <v>Gasolina Comum</v>
          </cell>
        </row>
        <row r="428">
          <cell r="C428" t="str">
            <v>Abril Total</v>
          </cell>
          <cell r="D428">
            <v>550.84</v>
          </cell>
          <cell r="E428">
            <v>922.37</v>
          </cell>
        </row>
        <row r="429">
          <cell r="A429" t="str">
            <v>2916-9</v>
          </cell>
          <cell r="B429" t="str">
            <v>CRB1619</v>
          </cell>
          <cell r="C429" t="str">
            <v>Janeiro</v>
          </cell>
          <cell r="D429">
            <v>1651.96</v>
          </cell>
          <cell r="E429">
            <v>2713.46</v>
          </cell>
          <cell r="F429" t="str">
            <v>Gasolina Comum</v>
          </cell>
        </row>
        <row r="430">
          <cell r="A430" t="str">
            <v>2916-9</v>
          </cell>
          <cell r="C430" t="str">
            <v>Janeiro</v>
          </cell>
          <cell r="D430">
            <v>1</v>
          </cell>
          <cell r="E430">
            <v>30</v>
          </cell>
          <cell r="F430" t="str">
            <v>Lavagem Completa</v>
          </cell>
        </row>
        <row r="431">
          <cell r="C431" t="str">
            <v>Janeiro Total</v>
          </cell>
          <cell r="D431">
            <v>1652.96</v>
          </cell>
          <cell r="E431">
            <v>2743.46</v>
          </cell>
        </row>
        <row r="432">
          <cell r="A432" t="str">
            <v>2916-9</v>
          </cell>
          <cell r="B432" t="str">
            <v>CRB1619</v>
          </cell>
          <cell r="C432" t="str">
            <v>Fevereiro</v>
          </cell>
          <cell r="D432">
            <v>483.03</v>
          </cell>
          <cell r="E432">
            <v>858.29</v>
          </cell>
          <cell r="F432" t="str">
            <v>Gasolina Comum</v>
          </cell>
        </row>
        <row r="433">
          <cell r="C433" t="str">
            <v>Fevereiro Total</v>
          </cell>
          <cell r="D433">
            <v>483.03</v>
          </cell>
          <cell r="E433">
            <v>858.29</v>
          </cell>
        </row>
        <row r="434">
          <cell r="A434" t="str">
            <v>2916-9</v>
          </cell>
          <cell r="B434" t="str">
            <v>CRB1619</v>
          </cell>
          <cell r="C434" t="str">
            <v>Março</v>
          </cell>
          <cell r="D434">
            <v>337.14</v>
          </cell>
          <cell r="E434">
            <v>530.75</v>
          </cell>
          <cell r="F434" t="str">
            <v>Gasolina Comum</v>
          </cell>
        </row>
        <row r="435">
          <cell r="A435" t="str">
            <v>2916-9</v>
          </cell>
          <cell r="C435" t="str">
            <v>Março</v>
          </cell>
          <cell r="D435">
            <v>1</v>
          </cell>
          <cell r="E435">
            <v>30</v>
          </cell>
          <cell r="F435" t="str">
            <v>Lavagem Completa</v>
          </cell>
        </row>
        <row r="436">
          <cell r="C436" t="str">
            <v>Março Total</v>
          </cell>
          <cell r="D436">
            <v>338.14</v>
          </cell>
          <cell r="E436">
            <v>560.75</v>
          </cell>
        </row>
        <row r="437">
          <cell r="A437" t="str">
            <v>2916-9</v>
          </cell>
          <cell r="B437" t="str">
            <v>CRB1619</v>
          </cell>
          <cell r="C437" t="str">
            <v>Abril</v>
          </cell>
          <cell r="D437">
            <v>940.53</v>
          </cell>
          <cell r="E437">
            <v>1464.25</v>
          </cell>
          <cell r="F437" t="str">
            <v>Gasolina Comum</v>
          </cell>
        </row>
        <row r="438">
          <cell r="A438" t="str">
            <v>2916-9</v>
          </cell>
          <cell r="C438" t="str">
            <v>Abril</v>
          </cell>
          <cell r="D438">
            <v>1</v>
          </cell>
          <cell r="E438">
            <v>30</v>
          </cell>
          <cell r="F438" t="str">
            <v>Lavagem Completa</v>
          </cell>
        </row>
        <row r="439">
          <cell r="C439" t="str">
            <v>Abril Total</v>
          </cell>
          <cell r="D439">
            <v>941.53</v>
          </cell>
          <cell r="E439">
            <v>1494.25</v>
          </cell>
        </row>
        <row r="440">
          <cell r="A440" t="str">
            <v>2919-3</v>
          </cell>
          <cell r="B440" t="str">
            <v>CRD5680</v>
          </cell>
          <cell r="C440" t="str">
            <v>Janeiro</v>
          </cell>
          <cell r="D440">
            <v>481.26</v>
          </cell>
          <cell r="E440">
            <v>763.27</v>
          </cell>
          <cell r="F440" t="str">
            <v>Gasolina Comum</v>
          </cell>
        </row>
        <row r="441">
          <cell r="C441" t="str">
            <v>Janeiro Total</v>
          </cell>
          <cell r="D441">
            <v>481.26</v>
          </cell>
          <cell r="E441">
            <v>763.27</v>
          </cell>
        </row>
        <row r="442">
          <cell r="A442" t="str">
            <v>2919-3</v>
          </cell>
          <cell r="B442" t="str">
            <v>CRD5680</v>
          </cell>
          <cell r="C442" t="str">
            <v>Fevereiro</v>
          </cell>
          <cell r="D442">
            <v>319.74</v>
          </cell>
          <cell r="E442">
            <v>501.06</v>
          </cell>
          <cell r="F442" t="str">
            <v>Gasolina Comum</v>
          </cell>
        </row>
        <row r="443">
          <cell r="C443" t="str">
            <v>Fevereiro Total</v>
          </cell>
          <cell r="D443">
            <v>319.74</v>
          </cell>
          <cell r="E443">
            <v>501.06</v>
          </cell>
        </row>
        <row r="444">
          <cell r="A444" t="str">
            <v>2919-3</v>
          </cell>
          <cell r="B444" t="str">
            <v>CRD5680</v>
          </cell>
          <cell r="C444" t="str">
            <v>Março</v>
          </cell>
          <cell r="D444">
            <v>374.24</v>
          </cell>
          <cell r="E444">
            <v>586.45000000000005</v>
          </cell>
          <cell r="F444" t="str">
            <v>Gasolina Comum</v>
          </cell>
        </row>
        <row r="445">
          <cell r="C445" t="str">
            <v>Março Total</v>
          </cell>
          <cell r="D445">
            <v>374.24</v>
          </cell>
          <cell r="E445">
            <v>586.45000000000005</v>
          </cell>
        </row>
        <row r="446">
          <cell r="A446" t="str">
            <v>2919-3</v>
          </cell>
          <cell r="B446" t="str">
            <v>CRD5680</v>
          </cell>
          <cell r="C446" t="str">
            <v>Abril</v>
          </cell>
          <cell r="D446">
            <v>336.56</v>
          </cell>
          <cell r="E446">
            <v>523.11</v>
          </cell>
          <cell r="F446" t="str">
            <v>Gasolina Comum</v>
          </cell>
        </row>
        <row r="447">
          <cell r="C447" t="str">
            <v>Abril Total</v>
          </cell>
          <cell r="D447">
            <v>336.56</v>
          </cell>
          <cell r="E447">
            <v>523.11</v>
          </cell>
        </row>
        <row r="448">
          <cell r="A448" t="str">
            <v>2920-8</v>
          </cell>
          <cell r="B448" t="str">
            <v>CSE5639</v>
          </cell>
          <cell r="C448" t="str">
            <v>Janeiro</v>
          </cell>
          <cell r="D448">
            <v>455</v>
          </cell>
          <cell r="E448">
            <v>782.58</v>
          </cell>
          <cell r="F448" t="str">
            <v>Gasolina Comum</v>
          </cell>
        </row>
        <row r="449">
          <cell r="C449" t="str">
            <v>Janeiro Total</v>
          </cell>
          <cell r="D449">
            <v>455</v>
          </cell>
          <cell r="E449">
            <v>782.58</v>
          </cell>
        </row>
        <row r="450">
          <cell r="A450" t="str">
            <v>2920-8</v>
          </cell>
          <cell r="B450" t="str">
            <v>CSE5639</v>
          </cell>
          <cell r="C450" t="str">
            <v>Fevereiro</v>
          </cell>
          <cell r="D450">
            <v>479</v>
          </cell>
          <cell r="E450">
            <v>848.03</v>
          </cell>
          <cell r="F450" t="str">
            <v>Gasolina Comum</v>
          </cell>
        </row>
        <row r="451">
          <cell r="C451" t="str">
            <v>Fevereiro Total</v>
          </cell>
          <cell r="D451">
            <v>479</v>
          </cell>
          <cell r="E451">
            <v>848.03</v>
          </cell>
        </row>
        <row r="452">
          <cell r="A452" t="str">
            <v>2920-8</v>
          </cell>
          <cell r="B452" t="str">
            <v>CSE5639</v>
          </cell>
          <cell r="C452" t="str">
            <v>Março</v>
          </cell>
          <cell r="D452">
            <v>460</v>
          </cell>
          <cell r="E452">
            <v>727.83</v>
          </cell>
          <cell r="F452" t="str">
            <v>Gasolina Comum</v>
          </cell>
        </row>
        <row r="453">
          <cell r="C453" t="str">
            <v>Março Total</v>
          </cell>
          <cell r="D453">
            <v>460</v>
          </cell>
          <cell r="E453">
            <v>727.83</v>
          </cell>
        </row>
        <row r="454">
          <cell r="A454" t="str">
            <v>2920-8</v>
          </cell>
          <cell r="B454" t="str">
            <v>CSE5639</v>
          </cell>
          <cell r="C454" t="str">
            <v>Abril</v>
          </cell>
          <cell r="D454">
            <v>384</v>
          </cell>
          <cell r="E454">
            <v>608.9</v>
          </cell>
          <cell r="F454" t="str">
            <v>Gasolina Comum</v>
          </cell>
        </row>
        <row r="455">
          <cell r="C455" t="str">
            <v>Abril Total</v>
          </cell>
          <cell r="D455">
            <v>384</v>
          </cell>
          <cell r="E455">
            <v>608.9</v>
          </cell>
        </row>
        <row r="456">
          <cell r="A456" t="str">
            <v>2922-4</v>
          </cell>
          <cell r="B456" t="str">
            <v>CTJ4920</v>
          </cell>
          <cell r="C456" t="str">
            <v>Janeiro</v>
          </cell>
          <cell r="D456">
            <v>729.27</v>
          </cell>
          <cell r="E456">
            <v>1223.3499999999999</v>
          </cell>
          <cell r="F456" t="str">
            <v>Gasolina Comum</v>
          </cell>
        </row>
        <row r="457">
          <cell r="A457" t="str">
            <v>2922-4</v>
          </cell>
          <cell r="B457" t="str">
            <v>CTJ4920</v>
          </cell>
          <cell r="C457" t="str">
            <v>Janeiro</v>
          </cell>
          <cell r="D457">
            <v>1</v>
          </cell>
          <cell r="E457">
            <v>60</v>
          </cell>
          <cell r="F457" t="str">
            <v>Lavagem Completa</v>
          </cell>
        </row>
        <row r="458">
          <cell r="C458" t="str">
            <v>Janeiro Total</v>
          </cell>
          <cell r="D458">
            <v>730.27</v>
          </cell>
          <cell r="E458">
            <v>1283.3499999999999</v>
          </cell>
        </row>
        <row r="459">
          <cell r="A459" t="str">
            <v>2922-4</v>
          </cell>
          <cell r="B459" t="str">
            <v>CTJ4920</v>
          </cell>
          <cell r="C459" t="str">
            <v>Fevereiro</v>
          </cell>
          <cell r="D459">
            <v>591.34</v>
          </cell>
          <cell r="E459">
            <v>990.6</v>
          </cell>
          <cell r="F459" t="str">
            <v>Gasolina Comum</v>
          </cell>
        </row>
        <row r="460">
          <cell r="C460" t="str">
            <v>Fevereiro Total</v>
          </cell>
          <cell r="D460">
            <v>591.34</v>
          </cell>
          <cell r="E460">
            <v>990.6</v>
          </cell>
        </row>
        <row r="461">
          <cell r="A461" t="str">
            <v>2922-4</v>
          </cell>
          <cell r="B461" t="str">
            <v>CTJ4920</v>
          </cell>
          <cell r="C461" t="str">
            <v>Março</v>
          </cell>
          <cell r="D461">
            <v>809.25</v>
          </cell>
          <cell r="E461">
            <v>1367.49</v>
          </cell>
          <cell r="F461" t="str">
            <v>Gasolina Comum</v>
          </cell>
        </row>
        <row r="462">
          <cell r="C462" t="str">
            <v>Março Total</v>
          </cell>
          <cell r="D462">
            <v>809.25</v>
          </cell>
          <cell r="E462">
            <v>1367.49</v>
          </cell>
        </row>
        <row r="463">
          <cell r="A463" t="str">
            <v>2922-4</v>
          </cell>
          <cell r="B463" t="str">
            <v>CTJ4920</v>
          </cell>
          <cell r="C463" t="str">
            <v>Abril</v>
          </cell>
          <cell r="D463">
            <v>496.85</v>
          </cell>
          <cell r="E463">
            <v>788.5</v>
          </cell>
          <cell r="F463" t="str">
            <v>Gasolina Comum</v>
          </cell>
        </row>
        <row r="464">
          <cell r="A464" t="str">
            <v>2922-4</v>
          </cell>
          <cell r="C464" t="str">
            <v>Abril</v>
          </cell>
          <cell r="D464">
            <v>1</v>
          </cell>
          <cell r="E464">
            <v>15</v>
          </cell>
          <cell r="F464" t="str">
            <v>Lavagem Simples</v>
          </cell>
        </row>
        <row r="465">
          <cell r="C465" t="str">
            <v>Abril Total</v>
          </cell>
          <cell r="D465">
            <v>497.85</v>
          </cell>
          <cell r="E465">
            <v>803.5</v>
          </cell>
        </row>
        <row r="466">
          <cell r="A466" t="str">
            <v>2924-0</v>
          </cell>
          <cell r="B466" t="str">
            <v>CVM9506</v>
          </cell>
          <cell r="C466" t="str">
            <v>Janeiro</v>
          </cell>
          <cell r="D466">
            <v>454.12</v>
          </cell>
          <cell r="E466">
            <v>721.11</v>
          </cell>
          <cell r="F466" t="str">
            <v>Gasolina Comum</v>
          </cell>
        </row>
        <row r="467">
          <cell r="C467" t="str">
            <v>Janeiro Total</v>
          </cell>
          <cell r="D467">
            <v>454.12</v>
          </cell>
          <cell r="E467">
            <v>721.11</v>
          </cell>
        </row>
        <row r="468">
          <cell r="A468" t="str">
            <v>2924-0</v>
          </cell>
          <cell r="B468" t="str">
            <v>CVM9506</v>
          </cell>
          <cell r="C468" t="str">
            <v>Fevereiro</v>
          </cell>
          <cell r="D468">
            <v>480.08</v>
          </cell>
          <cell r="E468">
            <v>762.28</v>
          </cell>
          <cell r="F468" t="str">
            <v>Gasolina Comum</v>
          </cell>
        </row>
        <row r="469">
          <cell r="C469" t="str">
            <v>Fevereiro Total</v>
          </cell>
          <cell r="D469">
            <v>480.08</v>
          </cell>
          <cell r="E469">
            <v>762.28</v>
          </cell>
        </row>
        <row r="470">
          <cell r="A470" t="str">
            <v>2924-0</v>
          </cell>
          <cell r="B470" t="str">
            <v>CVM9506</v>
          </cell>
          <cell r="C470" t="str">
            <v>Março</v>
          </cell>
          <cell r="D470">
            <v>425.5</v>
          </cell>
          <cell r="E470">
            <v>677.13</v>
          </cell>
          <cell r="F470" t="str">
            <v>Gasolina Comum</v>
          </cell>
        </row>
        <row r="471">
          <cell r="C471" t="str">
            <v>Março Total</v>
          </cell>
          <cell r="D471">
            <v>425.5</v>
          </cell>
          <cell r="E471">
            <v>677.13</v>
          </cell>
        </row>
        <row r="472">
          <cell r="A472" t="str">
            <v>2924-0</v>
          </cell>
          <cell r="B472" t="str">
            <v>CVM9506</v>
          </cell>
          <cell r="C472" t="str">
            <v>Abril</v>
          </cell>
          <cell r="D472">
            <v>446.55</v>
          </cell>
          <cell r="E472">
            <v>694.4</v>
          </cell>
          <cell r="F472" t="str">
            <v>Gasolina Comum</v>
          </cell>
        </row>
        <row r="473">
          <cell r="C473" t="str">
            <v>Abril Total</v>
          </cell>
          <cell r="D473">
            <v>446.55</v>
          </cell>
          <cell r="E473">
            <v>694.4</v>
          </cell>
        </row>
        <row r="474">
          <cell r="A474" t="str">
            <v>2929-0</v>
          </cell>
          <cell r="B474" t="str">
            <v>CVT4531</v>
          </cell>
          <cell r="C474" t="str">
            <v>Janeiro</v>
          </cell>
          <cell r="D474">
            <v>401.4</v>
          </cell>
          <cell r="E474">
            <v>638.15</v>
          </cell>
          <cell r="F474" t="str">
            <v>Gasolina Comum</v>
          </cell>
        </row>
        <row r="475">
          <cell r="C475" t="str">
            <v>Janeiro Total</v>
          </cell>
          <cell r="D475">
            <v>401.4</v>
          </cell>
          <cell r="E475">
            <v>638.15</v>
          </cell>
        </row>
        <row r="476">
          <cell r="A476" t="str">
            <v>2929-0</v>
          </cell>
          <cell r="B476" t="str">
            <v>CVT4531</v>
          </cell>
          <cell r="C476" t="str">
            <v>Fevereiro</v>
          </cell>
          <cell r="D476">
            <v>851.4</v>
          </cell>
          <cell r="E476">
            <v>1355.15</v>
          </cell>
          <cell r="F476" t="str">
            <v>Gasolina Comum</v>
          </cell>
        </row>
        <row r="477">
          <cell r="C477" t="str">
            <v>Fevereiro Total</v>
          </cell>
          <cell r="D477">
            <v>851.4</v>
          </cell>
          <cell r="E477">
            <v>1355.15</v>
          </cell>
        </row>
        <row r="478">
          <cell r="A478" t="str">
            <v>2929-0</v>
          </cell>
          <cell r="B478" t="str">
            <v>CVT4531</v>
          </cell>
          <cell r="C478" t="str">
            <v>Março</v>
          </cell>
          <cell r="D478">
            <v>869.25</v>
          </cell>
          <cell r="E478">
            <v>1383.85</v>
          </cell>
          <cell r="F478" t="str">
            <v>Gasolina Comum</v>
          </cell>
        </row>
        <row r="479">
          <cell r="A479" t="str">
            <v>2929-0</v>
          </cell>
          <cell r="C479" t="str">
            <v>Março</v>
          </cell>
          <cell r="D479">
            <v>1</v>
          </cell>
          <cell r="E479">
            <v>30</v>
          </cell>
          <cell r="F479" t="str">
            <v>Lavagem Completa</v>
          </cell>
        </row>
        <row r="480">
          <cell r="A480" t="str">
            <v>2929-0</v>
          </cell>
          <cell r="B480" t="str">
            <v>CVT4531</v>
          </cell>
          <cell r="C480" t="str">
            <v>Março</v>
          </cell>
          <cell r="D480">
            <v>1</v>
          </cell>
          <cell r="E480">
            <v>20</v>
          </cell>
          <cell r="F480" t="str">
            <v>Lavagem Simples</v>
          </cell>
        </row>
        <row r="481">
          <cell r="C481" t="str">
            <v>Março Total</v>
          </cell>
          <cell r="D481">
            <v>871.25</v>
          </cell>
          <cell r="E481">
            <v>1433.85</v>
          </cell>
        </row>
        <row r="482">
          <cell r="A482" t="str">
            <v>2929-0</v>
          </cell>
          <cell r="B482" t="str">
            <v>CVT4531</v>
          </cell>
          <cell r="C482" t="str">
            <v>Abril</v>
          </cell>
          <cell r="D482">
            <v>494.67</v>
          </cell>
          <cell r="E482">
            <v>779.1</v>
          </cell>
          <cell r="F482" t="str">
            <v>Gasolina Comum</v>
          </cell>
        </row>
        <row r="483">
          <cell r="A483" t="str">
            <v>2929-0</v>
          </cell>
          <cell r="C483" t="str">
            <v>Abril</v>
          </cell>
          <cell r="D483">
            <v>2</v>
          </cell>
          <cell r="E483">
            <v>60</v>
          </cell>
          <cell r="F483" t="str">
            <v>Lavagem Completa</v>
          </cell>
        </row>
        <row r="484">
          <cell r="C484" t="str">
            <v>Abril Total</v>
          </cell>
          <cell r="D484">
            <v>496.67</v>
          </cell>
          <cell r="E484">
            <v>839.1</v>
          </cell>
        </row>
        <row r="485">
          <cell r="A485" t="str">
            <v>2946-0</v>
          </cell>
          <cell r="B485" t="str">
            <v>CVM3201</v>
          </cell>
          <cell r="C485" t="str">
            <v>Janeiro</v>
          </cell>
          <cell r="D485">
            <v>1589.88</v>
          </cell>
          <cell r="E485">
            <v>2624.77</v>
          </cell>
          <cell r="F485" t="str">
            <v>Gasolina Comum</v>
          </cell>
        </row>
        <row r="486">
          <cell r="A486" t="str">
            <v>2946-0</v>
          </cell>
          <cell r="C486" t="str">
            <v>Janeiro</v>
          </cell>
          <cell r="D486">
            <v>1</v>
          </cell>
          <cell r="E486">
            <v>30</v>
          </cell>
          <cell r="F486" t="str">
            <v>Lavagem Completa</v>
          </cell>
        </row>
        <row r="487">
          <cell r="C487" t="str">
            <v>Janeiro Total</v>
          </cell>
          <cell r="D487">
            <v>1590.88</v>
          </cell>
          <cell r="E487">
            <v>2654.77</v>
          </cell>
        </row>
        <row r="488">
          <cell r="A488" t="str">
            <v>2946-0</v>
          </cell>
          <cell r="B488" t="str">
            <v>CVM3201</v>
          </cell>
          <cell r="C488" t="str">
            <v>Fevereiro</v>
          </cell>
          <cell r="D488">
            <v>1005.04</v>
          </cell>
          <cell r="E488">
            <v>1608.34</v>
          </cell>
          <cell r="F488" t="str">
            <v>Gasolina Comum</v>
          </cell>
        </row>
        <row r="489">
          <cell r="C489" t="str">
            <v>Fevereiro Total</v>
          </cell>
          <cell r="D489">
            <v>1005.04</v>
          </cell>
          <cell r="E489">
            <v>1608.34</v>
          </cell>
        </row>
        <row r="490">
          <cell r="A490" t="str">
            <v>2946-0</v>
          </cell>
          <cell r="B490" t="str">
            <v>CVM3201</v>
          </cell>
          <cell r="C490" t="str">
            <v>Março</v>
          </cell>
          <cell r="D490">
            <v>1122.82</v>
          </cell>
          <cell r="E490">
            <v>1767.86</v>
          </cell>
          <cell r="F490" t="str">
            <v>Gasolina Comum</v>
          </cell>
        </row>
        <row r="491">
          <cell r="A491" t="str">
            <v>2946-0</v>
          </cell>
          <cell r="C491" t="str">
            <v>Março</v>
          </cell>
          <cell r="D491">
            <v>1</v>
          </cell>
          <cell r="E491">
            <v>30</v>
          </cell>
          <cell r="F491" t="str">
            <v>Lavagem Completa</v>
          </cell>
        </row>
        <row r="492">
          <cell r="C492" t="str">
            <v>Março Total</v>
          </cell>
          <cell r="D492">
            <v>1123.82</v>
          </cell>
          <cell r="E492">
            <v>1797.86</v>
          </cell>
        </row>
        <row r="493">
          <cell r="A493" t="str">
            <v>2946-0</v>
          </cell>
          <cell r="B493" t="str">
            <v>CVM3201</v>
          </cell>
          <cell r="C493" t="str">
            <v>Abril</v>
          </cell>
          <cell r="D493">
            <v>1</v>
          </cell>
          <cell r="E493">
            <v>5.5</v>
          </cell>
          <cell r="F493" t="str">
            <v>Complemento Óleo</v>
          </cell>
        </row>
        <row r="494">
          <cell r="A494" t="str">
            <v>2946-0</v>
          </cell>
          <cell r="B494" t="str">
            <v>CVM3201</v>
          </cell>
          <cell r="C494" t="str">
            <v>Abril</v>
          </cell>
          <cell r="D494">
            <v>672.87</v>
          </cell>
          <cell r="E494">
            <v>1037.3699999999999</v>
          </cell>
          <cell r="F494" t="str">
            <v>Gasolina Comum</v>
          </cell>
        </row>
        <row r="495">
          <cell r="A495" t="str">
            <v>2946-0</v>
          </cell>
          <cell r="C495" t="str">
            <v>Abril</v>
          </cell>
          <cell r="D495">
            <v>1</v>
          </cell>
          <cell r="E495">
            <v>30</v>
          </cell>
          <cell r="F495" t="str">
            <v>Lavagem Completa</v>
          </cell>
        </row>
        <row r="496">
          <cell r="A496" t="str">
            <v>2946-0</v>
          </cell>
          <cell r="C496" t="str">
            <v>Abril</v>
          </cell>
          <cell r="D496">
            <v>2</v>
          </cell>
          <cell r="E496">
            <v>30</v>
          </cell>
          <cell r="F496" t="str">
            <v>Lavagem Simples</v>
          </cell>
        </row>
        <row r="497">
          <cell r="C497" t="str">
            <v>Abril Total</v>
          </cell>
          <cell r="D497">
            <v>676.87</v>
          </cell>
          <cell r="E497">
            <v>1102.8699999999999</v>
          </cell>
        </row>
        <row r="498">
          <cell r="A498" t="str">
            <v>2953-3</v>
          </cell>
          <cell r="B498" t="str">
            <v>CVM9814</v>
          </cell>
          <cell r="C498" t="str">
            <v>Janeiro</v>
          </cell>
          <cell r="D498">
            <v>770.62</v>
          </cell>
          <cell r="E498">
            <v>1349.54</v>
          </cell>
          <cell r="F498" t="str">
            <v>Gasolina Comum</v>
          </cell>
        </row>
        <row r="499">
          <cell r="C499" t="str">
            <v>Janeiro Total</v>
          </cell>
          <cell r="D499">
            <v>770.62</v>
          </cell>
          <cell r="E499">
            <v>1349.54</v>
          </cell>
        </row>
        <row r="500">
          <cell r="A500" t="str">
            <v>2953-3</v>
          </cell>
          <cell r="B500" t="str">
            <v>CVM9814</v>
          </cell>
          <cell r="C500" t="str">
            <v>Fevereiro</v>
          </cell>
          <cell r="D500">
            <v>762.87</v>
          </cell>
          <cell r="E500">
            <v>1296.25</v>
          </cell>
          <cell r="F500" t="str">
            <v>Gasolina Comum</v>
          </cell>
        </row>
        <row r="501">
          <cell r="A501" t="str">
            <v>2953-3</v>
          </cell>
          <cell r="B501" t="str">
            <v>CVM9814</v>
          </cell>
          <cell r="C501" t="str">
            <v>Fevereiro</v>
          </cell>
          <cell r="D501">
            <v>1</v>
          </cell>
          <cell r="E501">
            <v>60</v>
          </cell>
          <cell r="F501" t="str">
            <v>Lavagem Completa</v>
          </cell>
        </row>
        <row r="502">
          <cell r="C502" t="str">
            <v>Fevereiro Total</v>
          </cell>
          <cell r="D502">
            <v>763.87</v>
          </cell>
          <cell r="E502">
            <v>1356.25</v>
          </cell>
        </row>
        <row r="503">
          <cell r="A503" t="str">
            <v>2953-3</v>
          </cell>
          <cell r="B503" t="str">
            <v>CVM9814</v>
          </cell>
          <cell r="C503" t="str">
            <v>Março</v>
          </cell>
          <cell r="D503">
            <v>759.95</v>
          </cell>
          <cell r="E503">
            <v>1266.04</v>
          </cell>
          <cell r="F503" t="str">
            <v>Gasolina Comum</v>
          </cell>
        </row>
        <row r="504">
          <cell r="C504" t="str">
            <v>Março Total</v>
          </cell>
          <cell r="D504">
            <v>759.95</v>
          </cell>
          <cell r="E504">
            <v>1266.04</v>
          </cell>
        </row>
        <row r="505">
          <cell r="A505" t="str">
            <v>2953-3</v>
          </cell>
          <cell r="B505" t="str">
            <v>CVM9814</v>
          </cell>
          <cell r="C505" t="str">
            <v>Abril</v>
          </cell>
          <cell r="D505">
            <v>338.55</v>
          </cell>
          <cell r="E505">
            <v>555.92999999999995</v>
          </cell>
          <cell r="F505" t="str">
            <v>Gasolina Comum</v>
          </cell>
        </row>
        <row r="506">
          <cell r="C506" t="str">
            <v>Abril Total</v>
          </cell>
          <cell r="D506">
            <v>338.55</v>
          </cell>
          <cell r="E506">
            <v>555.92999999999995</v>
          </cell>
        </row>
        <row r="507">
          <cell r="A507" t="str">
            <v>2977-9</v>
          </cell>
          <cell r="B507" t="str">
            <v>CVM3261</v>
          </cell>
          <cell r="C507" t="str">
            <v>Janeiro</v>
          </cell>
          <cell r="D507">
            <v>294.06</v>
          </cell>
          <cell r="E507">
            <v>461.8</v>
          </cell>
          <cell r="F507" t="str">
            <v>Gasolina Comum</v>
          </cell>
        </row>
        <row r="508">
          <cell r="C508" t="str">
            <v>Janeiro Total</v>
          </cell>
          <cell r="D508">
            <v>294.06</v>
          </cell>
          <cell r="E508">
            <v>461.8</v>
          </cell>
        </row>
        <row r="509">
          <cell r="A509" t="str">
            <v>2977-9</v>
          </cell>
          <cell r="B509" t="str">
            <v>CVM3261</v>
          </cell>
          <cell r="C509" t="str">
            <v>Fevereiro</v>
          </cell>
          <cell r="D509">
            <v>425.05</v>
          </cell>
          <cell r="E509">
            <v>666.08</v>
          </cell>
          <cell r="F509" t="str">
            <v>Gasolina Comum</v>
          </cell>
        </row>
        <row r="510">
          <cell r="C510" t="str">
            <v>Fevereiro Total</v>
          </cell>
          <cell r="D510">
            <v>425.05</v>
          </cell>
          <cell r="E510">
            <v>666.08</v>
          </cell>
        </row>
        <row r="511">
          <cell r="A511" t="str">
            <v>2977-9</v>
          </cell>
          <cell r="B511" t="str">
            <v>CVM3261</v>
          </cell>
          <cell r="C511" t="str">
            <v>Março</v>
          </cell>
          <cell r="D511">
            <v>323.05</v>
          </cell>
          <cell r="E511">
            <v>510.5</v>
          </cell>
          <cell r="F511" t="str">
            <v>Gasolina Comum</v>
          </cell>
        </row>
        <row r="512">
          <cell r="C512" t="str">
            <v>Março Total</v>
          </cell>
          <cell r="D512">
            <v>323.05</v>
          </cell>
          <cell r="E512">
            <v>510.5</v>
          </cell>
        </row>
        <row r="513">
          <cell r="A513" t="str">
            <v>2977-9</v>
          </cell>
          <cell r="B513" t="str">
            <v>CVM3261</v>
          </cell>
          <cell r="C513" t="str">
            <v>Abril</v>
          </cell>
          <cell r="D513">
            <v>314.54000000000002</v>
          </cell>
          <cell r="E513">
            <v>498.67</v>
          </cell>
          <cell r="F513" t="str">
            <v>Gasolina Comum</v>
          </cell>
        </row>
        <row r="514">
          <cell r="C514" t="str">
            <v>Abril Total</v>
          </cell>
          <cell r="D514">
            <v>314.54000000000002</v>
          </cell>
          <cell r="E514">
            <v>498.67</v>
          </cell>
        </row>
        <row r="515">
          <cell r="A515" t="str">
            <v>2978-7</v>
          </cell>
          <cell r="B515" t="str">
            <v>CVA3452</v>
          </cell>
          <cell r="C515" t="str">
            <v>Janeiro</v>
          </cell>
          <cell r="D515">
            <v>547.27</v>
          </cell>
          <cell r="E515">
            <v>910.41</v>
          </cell>
          <cell r="F515" t="str">
            <v>Gasolina Comum</v>
          </cell>
        </row>
        <row r="516">
          <cell r="A516" t="str">
            <v>2978-7</v>
          </cell>
          <cell r="B516" t="str">
            <v>CVA3452</v>
          </cell>
          <cell r="C516" t="str">
            <v>Janeiro</v>
          </cell>
          <cell r="D516">
            <v>1</v>
          </cell>
          <cell r="E516">
            <v>50</v>
          </cell>
          <cell r="F516" t="str">
            <v>Lavagem Completa</v>
          </cell>
        </row>
        <row r="517">
          <cell r="C517" t="str">
            <v>Janeiro Total</v>
          </cell>
          <cell r="D517">
            <v>548.27</v>
          </cell>
          <cell r="E517">
            <v>960.41</v>
          </cell>
        </row>
        <row r="518">
          <cell r="A518" t="str">
            <v>2978-7</v>
          </cell>
          <cell r="B518" t="str">
            <v>CVA3452</v>
          </cell>
          <cell r="C518" t="str">
            <v>Fevereiro</v>
          </cell>
          <cell r="D518">
            <v>1102.33</v>
          </cell>
          <cell r="E518">
            <v>1862.6</v>
          </cell>
          <cell r="F518" t="str">
            <v>Gasolina Comum</v>
          </cell>
        </row>
        <row r="519">
          <cell r="C519" t="str">
            <v>Fevereiro Total</v>
          </cell>
          <cell r="D519">
            <v>1102.33</v>
          </cell>
          <cell r="E519">
            <v>1862.6</v>
          </cell>
        </row>
        <row r="520">
          <cell r="A520" t="str">
            <v>2978-7</v>
          </cell>
          <cell r="B520" t="str">
            <v>CVA3452</v>
          </cell>
          <cell r="C520" t="str">
            <v>Março</v>
          </cell>
          <cell r="D520">
            <v>920.24</v>
          </cell>
          <cell r="E520">
            <v>1563.23</v>
          </cell>
          <cell r="F520" t="str">
            <v>Gasolina Comum</v>
          </cell>
        </row>
        <row r="521">
          <cell r="C521" t="str">
            <v>Março Total</v>
          </cell>
          <cell r="D521">
            <v>920.24</v>
          </cell>
          <cell r="E521">
            <v>1563.23</v>
          </cell>
        </row>
        <row r="522">
          <cell r="A522" t="str">
            <v>2978-7</v>
          </cell>
          <cell r="B522" t="str">
            <v>CVA3452</v>
          </cell>
          <cell r="C522" t="str">
            <v>Abril</v>
          </cell>
          <cell r="D522">
            <v>654.04999999999995</v>
          </cell>
          <cell r="E522">
            <v>1094.45</v>
          </cell>
          <cell r="F522" t="str">
            <v>Gasolina Comum</v>
          </cell>
        </row>
        <row r="523">
          <cell r="C523" t="str">
            <v>Abril Total</v>
          </cell>
          <cell r="D523">
            <v>654.04999999999995</v>
          </cell>
          <cell r="E523">
            <v>1094.45</v>
          </cell>
        </row>
        <row r="524">
          <cell r="A524" t="str">
            <v>3122-1</v>
          </cell>
          <cell r="B524" t="str">
            <v>CKH4047</v>
          </cell>
          <cell r="C524" t="str">
            <v>Janeiro</v>
          </cell>
          <cell r="D524">
            <v>507.3</v>
          </cell>
          <cell r="E524">
            <v>540.75</v>
          </cell>
          <cell r="F524" t="str">
            <v>Álcool</v>
          </cell>
        </row>
        <row r="525">
          <cell r="A525" t="str">
            <v>3122-1</v>
          </cell>
          <cell r="B525" t="str">
            <v>CKH4047</v>
          </cell>
          <cell r="C525" t="str">
            <v>Janeiro</v>
          </cell>
          <cell r="D525">
            <v>1</v>
          </cell>
          <cell r="E525">
            <v>4.5</v>
          </cell>
          <cell r="F525" t="str">
            <v>Complemento Óleo</v>
          </cell>
        </row>
        <row r="526">
          <cell r="A526" t="str">
            <v>3122-1</v>
          </cell>
          <cell r="B526" t="str">
            <v>CKH4047</v>
          </cell>
          <cell r="C526" t="str">
            <v>Janeiro</v>
          </cell>
          <cell r="D526">
            <v>1</v>
          </cell>
          <cell r="E526">
            <v>7</v>
          </cell>
          <cell r="F526" t="str">
            <v>Troca de Óleo</v>
          </cell>
        </row>
        <row r="527">
          <cell r="C527" t="str">
            <v>Janeiro Total</v>
          </cell>
          <cell r="D527">
            <v>509.3</v>
          </cell>
          <cell r="E527">
            <v>552.25</v>
          </cell>
        </row>
        <row r="528">
          <cell r="A528" t="str">
            <v>3122-1</v>
          </cell>
          <cell r="B528" t="str">
            <v>CKH4047</v>
          </cell>
          <cell r="C528" t="str">
            <v>Fevereiro</v>
          </cell>
          <cell r="D528">
            <v>747.05</v>
          </cell>
          <cell r="E528">
            <v>803.15</v>
          </cell>
          <cell r="F528" t="str">
            <v>Álcool</v>
          </cell>
        </row>
        <row r="529">
          <cell r="A529" t="str">
            <v>3122-1</v>
          </cell>
          <cell r="B529" t="str">
            <v>CKH4047</v>
          </cell>
          <cell r="C529" t="str">
            <v>Fevereiro</v>
          </cell>
          <cell r="D529">
            <v>2</v>
          </cell>
          <cell r="E529">
            <v>10</v>
          </cell>
          <cell r="F529" t="str">
            <v>Complemento Óleo</v>
          </cell>
        </row>
        <row r="530">
          <cell r="C530" t="str">
            <v>Fevereiro Total</v>
          </cell>
          <cell r="D530">
            <v>749.05</v>
          </cell>
          <cell r="E530">
            <v>813.15</v>
          </cell>
        </row>
        <row r="531">
          <cell r="A531" t="str">
            <v>3122-1</v>
          </cell>
          <cell r="B531" t="str">
            <v>CKH4047</v>
          </cell>
          <cell r="C531" t="str">
            <v>Março</v>
          </cell>
          <cell r="D531">
            <v>757.61</v>
          </cell>
          <cell r="E531">
            <v>801.76</v>
          </cell>
          <cell r="F531" t="str">
            <v>Álcool</v>
          </cell>
        </row>
        <row r="532">
          <cell r="C532" t="str">
            <v>Março Total</v>
          </cell>
          <cell r="D532">
            <v>757.61</v>
          </cell>
          <cell r="E532">
            <v>801.76</v>
          </cell>
        </row>
        <row r="533">
          <cell r="A533" t="str">
            <v>3122-1</v>
          </cell>
          <cell r="B533" t="str">
            <v>CKH4047</v>
          </cell>
          <cell r="C533" t="str">
            <v>Abril</v>
          </cell>
          <cell r="D533">
            <v>397.9</v>
          </cell>
          <cell r="E533">
            <v>426.15</v>
          </cell>
          <cell r="F533" t="str">
            <v>Álcool</v>
          </cell>
        </row>
        <row r="534">
          <cell r="C534" t="str">
            <v>Abril Total</v>
          </cell>
          <cell r="D534">
            <v>397.9</v>
          </cell>
          <cell r="E534">
            <v>426.15</v>
          </cell>
        </row>
        <row r="535">
          <cell r="A535" t="str">
            <v>3132-8</v>
          </cell>
          <cell r="B535" t="str">
            <v>QJ 0209</v>
          </cell>
          <cell r="C535" t="str">
            <v>Janeiro</v>
          </cell>
          <cell r="D535">
            <v>120.4</v>
          </cell>
          <cell r="E535">
            <v>119</v>
          </cell>
          <cell r="F535" t="str">
            <v>Álcool</v>
          </cell>
        </row>
        <row r="536">
          <cell r="A536" t="str">
            <v>3137-8</v>
          </cell>
          <cell r="B536" t="str">
            <v>BRL3625</v>
          </cell>
          <cell r="C536" t="str">
            <v>Janeiro</v>
          </cell>
          <cell r="D536">
            <v>904.55</v>
          </cell>
          <cell r="E536">
            <v>813.73</v>
          </cell>
          <cell r="F536" t="str">
            <v>Álcool</v>
          </cell>
        </row>
        <row r="537">
          <cell r="C537" t="str">
            <v>Janeiro Total</v>
          </cell>
          <cell r="D537">
            <v>1024.95</v>
          </cell>
          <cell r="E537">
            <v>932.73</v>
          </cell>
        </row>
        <row r="538">
          <cell r="A538" t="str">
            <v>3137-8</v>
          </cell>
          <cell r="B538" t="str">
            <v>BRL3625</v>
          </cell>
          <cell r="C538" t="str">
            <v>Fevereiro</v>
          </cell>
          <cell r="D538">
            <v>233.73</v>
          </cell>
          <cell r="E538">
            <v>226.5</v>
          </cell>
          <cell r="F538" t="str">
            <v>Álcool</v>
          </cell>
        </row>
        <row r="539">
          <cell r="C539" t="str">
            <v>Fevereiro Total</v>
          </cell>
          <cell r="D539">
            <v>233.73</v>
          </cell>
          <cell r="E539">
            <v>226.5</v>
          </cell>
        </row>
        <row r="540">
          <cell r="A540" t="str">
            <v>3137-8</v>
          </cell>
          <cell r="B540" t="str">
            <v>BRL3625</v>
          </cell>
          <cell r="C540" t="str">
            <v>Março</v>
          </cell>
          <cell r="D540">
            <v>62.59</v>
          </cell>
          <cell r="E540">
            <v>53.02</v>
          </cell>
          <cell r="F540" t="str">
            <v>Álcool</v>
          </cell>
        </row>
        <row r="541">
          <cell r="C541" t="str">
            <v>Março Total</v>
          </cell>
          <cell r="D541">
            <v>62.59</v>
          </cell>
          <cell r="E541">
            <v>53.02</v>
          </cell>
        </row>
        <row r="542">
          <cell r="A542" t="str">
            <v>3137-8</v>
          </cell>
          <cell r="B542" t="str">
            <v>BRL3625</v>
          </cell>
          <cell r="C542" t="str">
            <v>Abril</v>
          </cell>
          <cell r="D542">
            <v>85.84</v>
          </cell>
          <cell r="E542">
            <v>72.709999999999994</v>
          </cell>
          <cell r="F542" t="str">
            <v>Álcool</v>
          </cell>
        </row>
        <row r="543">
          <cell r="C543" t="str">
            <v>Abril Total</v>
          </cell>
          <cell r="D543">
            <v>85.84</v>
          </cell>
          <cell r="E543">
            <v>72.709999999999994</v>
          </cell>
        </row>
        <row r="544">
          <cell r="A544" t="str">
            <v>3139-4</v>
          </cell>
          <cell r="B544" t="str">
            <v>BTU9218</v>
          </cell>
          <cell r="C544" t="str">
            <v>Janeiro</v>
          </cell>
          <cell r="D544">
            <v>568.11</v>
          </cell>
          <cell r="E544">
            <v>546.70000000000005</v>
          </cell>
          <cell r="F544" t="str">
            <v>Álcool</v>
          </cell>
        </row>
        <row r="545">
          <cell r="C545" t="str">
            <v>Janeiro Total</v>
          </cell>
          <cell r="D545">
            <v>568.11</v>
          </cell>
          <cell r="E545">
            <v>546.70000000000005</v>
          </cell>
        </row>
        <row r="546">
          <cell r="A546" t="str">
            <v>3139-4</v>
          </cell>
          <cell r="B546" t="str">
            <v>BTU9218</v>
          </cell>
          <cell r="C546" t="str">
            <v>Fevereiro</v>
          </cell>
          <cell r="D546">
            <v>718.78</v>
          </cell>
          <cell r="E546">
            <v>672.08</v>
          </cell>
          <cell r="F546" t="str">
            <v>Álcool</v>
          </cell>
        </row>
        <row r="547">
          <cell r="A547" t="str">
            <v>3139-4</v>
          </cell>
          <cell r="B547" t="str">
            <v>BTU9218</v>
          </cell>
          <cell r="C547" t="str">
            <v>Fevereiro</v>
          </cell>
          <cell r="D547">
            <v>3</v>
          </cell>
          <cell r="E547">
            <v>20.7</v>
          </cell>
          <cell r="F547" t="str">
            <v>Troca de Óleo</v>
          </cell>
        </row>
        <row r="548">
          <cell r="C548" t="str">
            <v>Fevereiro Total</v>
          </cell>
          <cell r="D548">
            <v>721.78</v>
          </cell>
          <cell r="E548">
            <v>692.78000000000009</v>
          </cell>
        </row>
        <row r="549">
          <cell r="A549" t="str">
            <v>3139-4</v>
          </cell>
          <cell r="B549" t="str">
            <v>BTU9218</v>
          </cell>
          <cell r="C549" t="str">
            <v>Março</v>
          </cell>
          <cell r="D549">
            <v>808.26</v>
          </cell>
          <cell r="E549">
            <v>721.96</v>
          </cell>
          <cell r="F549" t="str">
            <v>Álcool</v>
          </cell>
        </row>
        <row r="550">
          <cell r="A550" t="str">
            <v>3139-4</v>
          </cell>
          <cell r="B550" t="str">
            <v>BTU9218</v>
          </cell>
          <cell r="C550" t="str">
            <v>Março</v>
          </cell>
          <cell r="D550">
            <v>30.08</v>
          </cell>
          <cell r="E550">
            <v>44.6</v>
          </cell>
          <cell r="F550" t="str">
            <v>Troca de Óleo</v>
          </cell>
        </row>
        <row r="551">
          <cell r="C551" t="str">
            <v>Março Total</v>
          </cell>
          <cell r="D551">
            <v>838.34</v>
          </cell>
          <cell r="E551">
            <v>766.56000000000006</v>
          </cell>
        </row>
        <row r="552">
          <cell r="A552" t="str">
            <v>3139-4</v>
          </cell>
          <cell r="B552" t="str">
            <v>BTU9218</v>
          </cell>
          <cell r="C552" t="str">
            <v>Abril</v>
          </cell>
          <cell r="D552">
            <v>189.67</v>
          </cell>
          <cell r="E552">
            <v>160.66999999999999</v>
          </cell>
          <cell r="F552" t="str">
            <v>Álcool</v>
          </cell>
        </row>
        <row r="553">
          <cell r="C553" t="str">
            <v>Abril Total</v>
          </cell>
          <cell r="D553">
            <v>189.67</v>
          </cell>
          <cell r="E553">
            <v>160.66999999999999</v>
          </cell>
        </row>
        <row r="554">
          <cell r="A554" t="str">
            <v>3140-9</v>
          </cell>
          <cell r="B554" t="str">
            <v>CMP5989</v>
          </cell>
          <cell r="C554" t="str">
            <v>Janeiro</v>
          </cell>
          <cell r="D554">
            <v>624.96</v>
          </cell>
          <cell r="E554">
            <v>582.66</v>
          </cell>
          <cell r="F554" t="str">
            <v>Álcool</v>
          </cell>
        </row>
        <row r="555">
          <cell r="C555" t="str">
            <v>Janeiro Total</v>
          </cell>
          <cell r="D555">
            <v>624.96</v>
          </cell>
          <cell r="E555">
            <v>582.66</v>
          </cell>
        </row>
        <row r="556">
          <cell r="A556" t="str">
            <v>3140-9</v>
          </cell>
          <cell r="B556" t="str">
            <v>CMP5989</v>
          </cell>
          <cell r="C556" t="str">
            <v>Fevereiro</v>
          </cell>
          <cell r="D556">
            <v>833.22</v>
          </cell>
          <cell r="E556">
            <v>740.88</v>
          </cell>
          <cell r="F556" t="str">
            <v>Álcool</v>
          </cell>
        </row>
        <row r="557">
          <cell r="C557" t="str">
            <v>Fevereiro Total</v>
          </cell>
          <cell r="D557">
            <v>833.22</v>
          </cell>
          <cell r="E557">
            <v>740.88</v>
          </cell>
        </row>
        <row r="558">
          <cell r="A558" t="str">
            <v>3140-9</v>
          </cell>
          <cell r="B558" t="str">
            <v>CMP5989</v>
          </cell>
          <cell r="C558" t="str">
            <v>Março</v>
          </cell>
          <cell r="D558">
            <v>486.88</v>
          </cell>
          <cell r="E558">
            <v>426.65</v>
          </cell>
          <cell r="F558" t="str">
            <v>Álcool</v>
          </cell>
        </row>
        <row r="559">
          <cell r="C559" t="str">
            <v>Março Total</v>
          </cell>
          <cell r="D559">
            <v>486.88</v>
          </cell>
          <cell r="E559">
            <v>426.65</v>
          </cell>
        </row>
        <row r="560">
          <cell r="A560" t="str">
            <v>3140-9</v>
          </cell>
          <cell r="B560" t="str">
            <v>CMP5989</v>
          </cell>
          <cell r="C560" t="str">
            <v>Abril</v>
          </cell>
          <cell r="D560">
            <v>285.08</v>
          </cell>
          <cell r="E560">
            <v>227.22</v>
          </cell>
          <cell r="F560" t="str">
            <v>Álcool</v>
          </cell>
        </row>
        <row r="561">
          <cell r="C561" t="str">
            <v>Abril Total</v>
          </cell>
          <cell r="D561">
            <v>285.08</v>
          </cell>
          <cell r="E561">
            <v>227.22</v>
          </cell>
        </row>
        <row r="562">
          <cell r="A562" t="str">
            <v>3160-3</v>
          </cell>
          <cell r="B562" t="str">
            <v>BME7219</v>
          </cell>
          <cell r="C562" t="str">
            <v>Janeiro</v>
          </cell>
          <cell r="D562">
            <v>225.55</v>
          </cell>
          <cell r="E562">
            <v>257.41000000000003</v>
          </cell>
          <cell r="F562" t="str">
            <v>Álcool</v>
          </cell>
        </row>
        <row r="563">
          <cell r="A563" t="str">
            <v>3160-3</v>
          </cell>
          <cell r="C563" t="str">
            <v>Janeiro</v>
          </cell>
          <cell r="D563">
            <v>1</v>
          </cell>
          <cell r="E563">
            <v>30</v>
          </cell>
          <cell r="F563" t="str">
            <v>Lavagem Completa</v>
          </cell>
        </row>
        <row r="564">
          <cell r="C564" t="str">
            <v>Janeiro Total</v>
          </cell>
          <cell r="D564">
            <v>226.55</v>
          </cell>
          <cell r="E564">
            <v>287.41000000000003</v>
          </cell>
        </row>
        <row r="565">
          <cell r="A565" t="str">
            <v>3160-3</v>
          </cell>
          <cell r="B565" t="str">
            <v>BME7219</v>
          </cell>
          <cell r="C565" t="str">
            <v>Fevereiro</v>
          </cell>
          <cell r="D565">
            <v>1311.54</v>
          </cell>
          <cell r="E565">
            <v>1431.81</v>
          </cell>
          <cell r="F565" t="str">
            <v>Álcool</v>
          </cell>
        </row>
        <row r="566">
          <cell r="A566" t="str">
            <v>3160-3</v>
          </cell>
          <cell r="C566" t="str">
            <v>Fevereiro</v>
          </cell>
          <cell r="D566">
            <v>2</v>
          </cell>
          <cell r="E566">
            <v>60</v>
          </cell>
          <cell r="F566" t="str">
            <v>Lavagem Completa</v>
          </cell>
        </row>
        <row r="567">
          <cell r="C567" t="str">
            <v>Fevereiro Total</v>
          </cell>
          <cell r="D567">
            <v>1313.54</v>
          </cell>
          <cell r="E567">
            <v>1491.81</v>
          </cell>
        </row>
        <row r="568">
          <cell r="A568" t="str">
            <v>3160-3</v>
          </cell>
          <cell r="B568" t="str">
            <v>BME7219</v>
          </cell>
          <cell r="C568" t="str">
            <v>Março</v>
          </cell>
          <cell r="D568">
            <v>1056.52</v>
          </cell>
          <cell r="E568">
            <v>1188.1400000000001</v>
          </cell>
          <cell r="F568" t="str">
            <v>Álcool</v>
          </cell>
        </row>
        <row r="569">
          <cell r="A569" t="str">
            <v>3160-3</v>
          </cell>
          <cell r="B569" t="str">
            <v>BME7219</v>
          </cell>
          <cell r="C569" t="str">
            <v>Março</v>
          </cell>
          <cell r="D569">
            <v>2</v>
          </cell>
          <cell r="E569">
            <v>13</v>
          </cell>
          <cell r="F569" t="str">
            <v>Complemento Óleo</v>
          </cell>
        </row>
        <row r="570">
          <cell r="A570" t="str">
            <v>3160-3</v>
          </cell>
          <cell r="C570" t="str">
            <v>Março</v>
          </cell>
          <cell r="D570">
            <v>1</v>
          </cell>
          <cell r="E570">
            <v>30</v>
          </cell>
          <cell r="F570" t="str">
            <v>Lavagem Completa</v>
          </cell>
        </row>
        <row r="571">
          <cell r="C571" t="str">
            <v>Março Total</v>
          </cell>
          <cell r="D571">
            <v>1059.52</v>
          </cell>
          <cell r="E571">
            <v>1231.1400000000001</v>
          </cell>
        </row>
        <row r="572">
          <cell r="A572" t="str">
            <v>3174-2</v>
          </cell>
          <cell r="B572" t="str">
            <v>CHP5715</v>
          </cell>
          <cell r="C572" t="str">
            <v>Fevereiro</v>
          </cell>
          <cell r="D572">
            <v>563.96</v>
          </cell>
          <cell r="E572">
            <v>578.96</v>
          </cell>
          <cell r="F572" t="str">
            <v>Álcool</v>
          </cell>
        </row>
        <row r="573">
          <cell r="C573" t="str">
            <v>Fevereiro Total</v>
          </cell>
          <cell r="D573">
            <v>563.96</v>
          </cell>
          <cell r="E573">
            <v>578.96</v>
          </cell>
        </row>
        <row r="574">
          <cell r="A574" t="str">
            <v>3174-2</v>
          </cell>
          <cell r="B574" t="str">
            <v>CHP5715</v>
          </cell>
          <cell r="C574" t="str">
            <v>Março</v>
          </cell>
          <cell r="D574">
            <v>329.48</v>
          </cell>
          <cell r="E574">
            <v>324.7</v>
          </cell>
          <cell r="F574" t="str">
            <v>Álcool</v>
          </cell>
        </row>
        <row r="575">
          <cell r="C575" t="str">
            <v>Março Total</v>
          </cell>
          <cell r="D575">
            <v>329.48</v>
          </cell>
          <cell r="E575">
            <v>324.7</v>
          </cell>
        </row>
        <row r="576">
          <cell r="A576" t="str">
            <v>3174-2</v>
          </cell>
          <cell r="B576" t="str">
            <v>CHP5715</v>
          </cell>
          <cell r="C576" t="str">
            <v>Abril</v>
          </cell>
          <cell r="D576">
            <v>128.21</v>
          </cell>
          <cell r="E576">
            <v>126.35</v>
          </cell>
          <cell r="F576" t="str">
            <v>Álcool</v>
          </cell>
        </row>
        <row r="577">
          <cell r="C577" t="str">
            <v>Abril Total</v>
          </cell>
          <cell r="D577">
            <v>128.21</v>
          </cell>
          <cell r="E577">
            <v>126.35</v>
          </cell>
        </row>
        <row r="578">
          <cell r="A578" t="str">
            <v>3177-6</v>
          </cell>
          <cell r="B578" t="str">
            <v>CRH2998</v>
          </cell>
          <cell r="C578" t="str">
            <v>Janeiro</v>
          </cell>
          <cell r="D578">
            <v>603.94000000000005</v>
          </cell>
          <cell r="E578">
            <v>962.04</v>
          </cell>
          <cell r="F578" t="str">
            <v>Gasolina Comum</v>
          </cell>
        </row>
        <row r="579">
          <cell r="C579" t="str">
            <v>Janeiro Total</v>
          </cell>
          <cell r="D579">
            <v>603.94000000000005</v>
          </cell>
          <cell r="E579">
            <v>962.04</v>
          </cell>
        </row>
        <row r="580">
          <cell r="A580" t="str">
            <v>3177-6</v>
          </cell>
          <cell r="B580" t="str">
            <v>CRH2998</v>
          </cell>
          <cell r="C580" t="str">
            <v>Fevereiro</v>
          </cell>
          <cell r="D580">
            <v>883.93</v>
          </cell>
          <cell r="E580">
            <v>1391.06</v>
          </cell>
          <cell r="F580" t="str">
            <v>Gasolina Comum</v>
          </cell>
        </row>
        <row r="581">
          <cell r="C581" t="str">
            <v>Fevereiro Total</v>
          </cell>
          <cell r="D581">
            <v>883.93</v>
          </cell>
          <cell r="E581">
            <v>1391.06</v>
          </cell>
        </row>
        <row r="582">
          <cell r="A582" t="str">
            <v>3177-6</v>
          </cell>
          <cell r="B582" t="str">
            <v>CRH2998</v>
          </cell>
          <cell r="C582" t="str">
            <v>Março</v>
          </cell>
          <cell r="D582">
            <v>783.39</v>
          </cell>
          <cell r="E582">
            <v>1243.98</v>
          </cell>
          <cell r="F582" t="str">
            <v>Gasolina Comum</v>
          </cell>
        </row>
        <row r="583">
          <cell r="C583" t="str">
            <v>Março Total</v>
          </cell>
          <cell r="D583">
            <v>783.39</v>
          </cell>
          <cell r="E583">
            <v>1243.98</v>
          </cell>
        </row>
        <row r="584">
          <cell r="A584" t="str">
            <v>3177-6</v>
          </cell>
          <cell r="B584" t="str">
            <v>CRH2998</v>
          </cell>
          <cell r="C584" t="str">
            <v>Abril</v>
          </cell>
          <cell r="D584">
            <v>239.59</v>
          </cell>
          <cell r="E584">
            <v>371.08</v>
          </cell>
          <cell r="F584" t="str">
            <v>Gasolina Comum</v>
          </cell>
        </row>
        <row r="585">
          <cell r="C585" t="str">
            <v>Abril Total</v>
          </cell>
          <cell r="D585">
            <v>239.59</v>
          </cell>
          <cell r="E585">
            <v>371.08</v>
          </cell>
        </row>
        <row r="586">
          <cell r="A586" t="str">
            <v>3184-9</v>
          </cell>
          <cell r="B586" t="str">
            <v>CRH1003</v>
          </cell>
          <cell r="C586" t="str">
            <v>Janeiro</v>
          </cell>
          <cell r="D586">
            <v>678.39</v>
          </cell>
          <cell r="E586">
            <v>758.09</v>
          </cell>
          <cell r="F586" t="str">
            <v>Álcool</v>
          </cell>
        </row>
        <row r="587">
          <cell r="C587" t="str">
            <v>Janeiro Total</v>
          </cell>
          <cell r="D587">
            <v>678.39</v>
          </cell>
          <cell r="E587">
            <v>758.09</v>
          </cell>
        </row>
        <row r="588">
          <cell r="A588" t="str">
            <v>3184-9</v>
          </cell>
          <cell r="B588" t="str">
            <v>CRH1003</v>
          </cell>
          <cell r="C588" t="str">
            <v>Fevereiro</v>
          </cell>
          <cell r="D588">
            <v>81.33</v>
          </cell>
          <cell r="E588">
            <v>92.63</v>
          </cell>
          <cell r="F588" t="str">
            <v>Álcool</v>
          </cell>
        </row>
        <row r="589">
          <cell r="C589" t="str">
            <v>Fevereiro Total</v>
          </cell>
          <cell r="D589">
            <v>81.33</v>
          </cell>
          <cell r="E589">
            <v>92.63</v>
          </cell>
        </row>
        <row r="590">
          <cell r="A590" t="str">
            <v>3184-9</v>
          </cell>
          <cell r="B590" t="str">
            <v>CRH1003</v>
          </cell>
          <cell r="C590" t="str">
            <v>Março</v>
          </cell>
          <cell r="D590">
            <v>246.82</v>
          </cell>
          <cell r="E590">
            <v>281.14</v>
          </cell>
          <cell r="F590" t="str">
            <v>Álcool</v>
          </cell>
        </row>
        <row r="591">
          <cell r="A591" t="str">
            <v>3184-9</v>
          </cell>
          <cell r="B591" t="str">
            <v>CRH1003</v>
          </cell>
          <cell r="C591" t="str">
            <v>Março</v>
          </cell>
          <cell r="D591">
            <v>1</v>
          </cell>
          <cell r="E591">
            <v>60</v>
          </cell>
          <cell r="F591" t="str">
            <v>Lavagem Completa</v>
          </cell>
        </row>
        <row r="592">
          <cell r="C592" t="str">
            <v>Março Total</v>
          </cell>
          <cell r="D592">
            <v>247.82</v>
          </cell>
          <cell r="E592">
            <v>341.14</v>
          </cell>
        </row>
        <row r="593">
          <cell r="A593" t="str">
            <v>3184-9</v>
          </cell>
          <cell r="B593" t="str">
            <v>CRH1003</v>
          </cell>
          <cell r="C593" t="str">
            <v>Abril</v>
          </cell>
          <cell r="D593">
            <v>304.10000000000002</v>
          </cell>
          <cell r="E593">
            <v>346.38</v>
          </cell>
          <cell r="F593" t="str">
            <v>Álcool</v>
          </cell>
        </row>
        <row r="594">
          <cell r="C594" t="str">
            <v>Abril Total</v>
          </cell>
          <cell r="D594">
            <v>304.10000000000002</v>
          </cell>
          <cell r="E594">
            <v>346.38</v>
          </cell>
        </row>
        <row r="595">
          <cell r="A595" t="str">
            <v>3185-7</v>
          </cell>
          <cell r="B595" t="str">
            <v>CRH1704</v>
          </cell>
          <cell r="C595" t="str">
            <v>Janeiro</v>
          </cell>
          <cell r="D595">
            <v>125.44</v>
          </cell>
          <cell r="E595">
            <v>200.31</v>
          </cell>
          <cell r="F595" t="str">
            <v>Gasolina Comum</v>
          </cell>
        </row>
        <row r="596">
          <cell r="C596" t="str">
            <v>Janeiro Total</v>
          </cell>
          <cell r="D596">
            <v>125.44</v>
          </cell>
          <cell r="E596">
            <v>200.31</v>
          </cell>
        </row>
        <row r="597">
          <cell r="A597" t="str">
            <v>3185-7</v>
          </cell>
          <cell r="B597" t="str">
            <v>CRH1704</v>
          </cell>
          <cell r="C597" t="str">
            <v>Fevereiro</v>
          </cell>
          <cell r="D597">
            <v>166.56</v>
          </cell>
          <cell r="E597">
            <v>265.98</v>
          </cell>
          <cell r="F597" t="str">
            <v>Gasolina Comum</v>
          </cell>
        </row>
        <row r="598">
          <cell r="C598" t="str">
            <v>Fevereiro Total</v>
          </cell>
          <cell r="D598">
            <v>166.56</v>
          </cell>
          <cell r="E598">
            <v>265.98</v>
          </cell>
        </row>
        <row r="599">
          <cell r="A599" t="str">
            <v>3185-7</v>
          </cell>
          <cell r="B599" t="str">
            <v>CRH1704</v>
          </cell>
          <cell r="C599" t="str">
            <v>Março</v>
          </cell>
          <cell r="D599">
            <v>154</v>
          </cell>
          <cell r="E599">
            <v>247.63</v>
          </cell>
          <cell r="F599" t="str">
            <v>Gasolina Comum</v>
          </cell>
        </row>
        <row r="600">
          <cell r="C600" t="str">
            <v>Março Total</v>
          </cell>
          <cell r="D600">
            <v>154</v>
          </cell>
          <cell r="E600">
            <v>247.63</v>
          </cell>
        </row>
        <row r="601">
          <cell r="A601" t="str">
            <v>3185-7</v>
          </cell>
          <cell r="B601" t="str">
            <v>CRH1704</v>
          </cell>
          <cell r="C601" t="str">
            <v>Abril</v>
          </cell>
          <cell r="D601">
            <v>39.700000000000003</v>
          </cell>
          <cell r="E601">
            <v>63.2</v>
          </cell>
          <cell r="F601" t="str">
            <v>Gasolina Comum</v>
          </cell>
        </row>
        <row r="602">
          <cell r="C602" t="str">
            <v>Abril Total</v>
          </cell>
          <cell r="D602">
            <v>39.700000000000003</v>
          </cell>
          <cell r="E602">
            <v>63.2</v>
          </cell>
        </row>
        <row r="603">
          <cell r="A603" t="str">
            <v>3194-6</v>
          </cell>
          <cell r="B603" t="str">
            <v>CPL1420</v>
          </cell>
          <cell r="C603" t="str">
            <v>Janeiro</v>
          </cell>
          <cell r="D603">
            <v>882.95</v>
          </cell>
          <cell r="E603">
            <v>1423.98</v>
          </cell>
          <cell r="F603" t="str">
            <v>Gasolina Comum</v>
          </cell>
        </row>
        <row r="604">
          <cell r="C604" t="str">
            <v>Janeiro Total</v>
          </cell>
          <cell r="D604">
            <v>882.95</v>
          </cell>
          <cell r="E604">
            <v>1423.98</v>
          </cell>
        </row>
        <row r="605">
          <cell r="A605" t="str">
            <v>3194-6</v>
          </cell>
          <cell r="B605" t="str">
            <v>CPL1420</v>
          </cell>
          <cell r="C605" t="str">
            <v>Fevereiro</v>
          </cell>
          <cell r="D605">
            <v>973.94</v>
          </cell>
          <cell r="E605">
            <v>1593.96</v>
          </cell>
          <cell r="F605" t="str">
            <v>Gasolina Comum</v>
          </cell>
        </row>
        <row r="606">
          <cell r="C606" t="str">
            <v>Fevereiro Total</v>
          </cell>
          <cell r="D606">
            <v>973.94</v>
          </cell>
          <cell r="E606">
            <v>1593.96</v>
          </cell>
        </row>
        <row r="607">
          <cell r="A607" t="str">
            <v>3194-6</v>
          </cell>
          <cell r="B607" t="str">
            <v>CPL1420</v>
          </cell>
          <cell r="C607" t="str">
            <v>Março</v>
          </cell>
          <cell r="D607">
            <v>924.5</v>
          </cell>
          <cell r="E607">
            <v>1501.15</v>
          </cell>
          <cell r="F607" t="str">
            <v>Gasolina Comum</v>
          </cell>
        </row>
        <row r="608">
          <cell r="C608" t="str">
            <v>Março Total</v>
          </cell>
          <cell r="D608">
            <v>924.5</v>
          </cell>
          <cell r="E608">
            <v>1501.15</v>
          </cell>
        </row>
        <row r="609">
          <cell r="A609" t="str">
            <v>3194-6</v>
          </cell>
          <cell r="B609" t="str">
            <v>CPL1420</v>
          </cell>
          <cell r="C609" t="str">
            <v>Abril</v>
          </cell>
          <cell r="D609">
            <v>1</v>
          </cell>
          <cell r="E609">
            <v>7.9</v>
          </cell>
          <cell r="F609" t="str">
            <v>Complemento Óleo</v>
          </cell>
        </row>
        <row r="610">
          <cell r="A610" t="str">
            <v>3194-6</v>
          </cell>
          <cell r="B610" t="str">
            <v>CPL1420</v>
          </cell>
          <cell r="C610" t="str">
            <v>Abril</v>
          </cell>
          <cell r="D610">
            <v>999.66</v>
          </cell>
          <cell r="E610">
            <v>1589.55</v>
          </cell>
          <cell r="F610" t="str">
            <v>Gasolina Comum</v>
          </cell>
        </row>
        <row r="611">
          <cell r="A611" t="str">
            <v>3194-6</v>
          </cell>
          <cell r="B611" t="str">
            <v>CPL1420</v>
          </cell>
          <cell r="C611" t="str">
            <v>Abril</v>
          </cell>
          <cell r="D611">
            <v>72.77</v>
          </cell>
          <cell r="E611">
            <v>120</v>
          </cell>
          <cell r="F611" t="str">
            <v>Troca de Óleo</v>
          </cell>
        </row>
        <row r="612">
          <cell r="C612" t="str">
            <v>Abril Total</v>
          </cell>
          <cell r="D612">
            <v>1073.43</v>
          </cell>
          <cell r="E612">
            <v>1717.45</v>
          </cell>
        </row>
        <row r="613">
          <cell r="A613" t="str">
            <v>3201-5</v>
          </cell>
          <cell r="B613" t="str">
            <v>CMR8937</v>
          </cell>
          <cell r="C613" t="str">
            <v>Janeiro</v>
          </cell>
          <cell r="D613">
            <v>595.4</v>
          </cell>
          <cell r="E613">
            <v>987.17</v>
          </cell>
          <cell r="F613" t="str">
            <v>Gasolina Comum</v>
          </cell>
        </row>
        <row r="614">
          <cell r="A614" t="str">
            <v>3201-5</v>
          </cell>
          <cell r="B614" t="str">
            <v>CMR8937</v>
          </cell>
          <cell r="C614" t="str">
            <v>Janeiro</v>
          </cell>
          <cell r="D614">
            <v>1</v>
          </cell>
          <cell r="E614">
            <v>24</v>
          </cell>
          <cell r="F614" t="str">
            <v>Troca de Óleo</v>
          </cell>
        </row>
        <row r="615">
          <cell r="A615" t="str">
            <v>3202-3</v>
          </cell>
          <cell r="B615" t="str">
            <v>CPH2328</v>
          </cell>
          <cell r="C615" t="str">
            <v>Janeiro</v>
          </cell>
          <cell r="D615">
            <v>544.89</v>
          </cell>
          <cell r="E615">
            <v>897.05</v>
          </cell>
          <cell r="F615" t="str">
            <v>Gasolina Comum</v>
          </cell>
        </row>
        <row r="616">
          <cell r="A616" t="str">
            <v>3202-3</v>
          </cell>
          <cell r="C616" t="str">
            <v>Janeiro</v>
          </cell>
          <cell r="D616">
            <v>1</v>
          </cell>
          <cell r="E616">
            <v>30</v>
          </cell>
          <cell r="F616" t="str">
            <v>Lavagem Completa</v>
          </cell>
        </row>
        <row r="617">
          <cell r="C617" t="str">
            <v>Janeiro Total</v>
          </cell>
          <cell r="D617">
            <v>1142.29</v>
          </cell>
          <cell r="E617">
            <v>1938.2199999999998</v>
          </cell>
        </row>
        <row r="618">
          <cell r="A618" t="str">
            <v>3202-3</v>
          </cell>
          <cell r="B618" t="str">
            <v>CPH2328</v>
          </cell>
          <cell r="C618" t="str">
            <v>Fevereiro</v>
          </cell>
          <cell r="D618">
            <v>659.14</v>
          </cell>
          <cell r="E618">
            <v>1066.8399999999999</v>
          </cell>
          <cell r="F618" t="str">
            <v>Gasolina Comum</v>
          </cell>
        </row>
        <row r="619">
          <cell r="C619" t="str">
            <v>Fevereiro Total</v>
          </cell>
          <cell r="D619">
            <v>659.14</v>
          </cell>
          <cell r="E619">
            <v>1066.8399999999999</v>
          </cell>
        </row>
        <row r="620">
          <cell r="A620" t="str">
            <v>3202-3</v>
          </cell>
          <cell r="B620" t="str">
            <v>CPH2328</v>
          </cell>
          <cell r="C620" t="str">
            <v>Março</v>
          </cell>
          <cell r="D620">
            <v>346.48</v>
          </cell>
          <cell r="E620">
            <v>541.16999999999996</v>
          </cell>
          <cell r="F620" t="str">
            <v>Gasolina Comum</v>
          </cell>
        </row>
        <row r="621">
          <cell r="A621" t="str">
            <v>3202-3</v>
          </cell>
          <cell r="C621" t="str">
            <v>Março</v>
          </cell>
          <cell r="D621">
            <v>1</v>
          </cell>
          <cell r="E621">
            <v>30</v>
          </cell>
          <cell r="F621" t="str">
            <v>Lavagem Completa</v>
          </cell>
        </row>
        <row r="622">
          <cell r="A622" t="str">
            <v>3202-3</v>
          </cell>
          <cell r="C622" t="str">
            <v>Março</v>
          </cell>
          <cell r="D622">
            <v>1</v>
          </cell>
          <cell r="E622">
            <v>15</v>
          </cell>
          <cell r="F622" t="str">
            <v>Lavagem Simples</v>
          </cell>
        </row>
        <row r="623">
          <cell r="C623" t="str">
            <v>Março Total</v>
          </cell>
          <cell r="D623">
            <v>348.48</v>
          </cell>
          <cell r="E623">
            <v>586.16999999999996</v>
          </cell>
        </row>
        <row r="624">
          <cell r="A624" t="str">
            <v>3202-3</v>
          </cell>
          <cell r="B624" t="str">
            <v>CPH2328</v>
          </cell>
          <cell r="C624" t="str">
            <v>Abril</v>
          </cell>
          <cell r="D624">
            <v>74.569999999999993</v>
          </cell>
          <cell r="E624">
            <v>117</v>
          </cell>
          <cell r="F624" t="str">
            <v>Gasolina Comum</v>
          </cell>
        </row>
        <row r="625">
          <cell r="C625" t="str">
            <v>Abril Total</v>
          </cell>
          <cell r="D625">
            <v>74.569999999999993</v>
          </cell>
          <cell r="E625">
            <v>117</v>
          </cell>
        </row>
        <row r="626">
          <cell r="A626" t="str">
            <v>3214-6</v>
          </cell>
          <cell r="B626" t="str">
            <v>CMR8925</v>
          </cell>
          <cell r="C626" t="str">
            <v>Janeiro</v>
          </cell>
          <cell r="D626">
            <v>1</v>
          </cell>
          <cell r="E626">
            <v>6</v>
          </cell>
          <cell r="F626" t="str">
            <v>Complemento Óleo</v>
          </cell>
        </row>
        <row r="627">
          <cell r="A627" t="str">
            <v>3214-6</v>
          </cell>
          <cell r="B627" t="str">
            <v>CMR8925</v>
          </cell>
          <cell r="C627" t="str">
            <v>Janeiro</v>
          </cell>
          <cell r="D627">
            <v>472.64</v>
          </cell>
          <cell r="E627">
            <v>793.44</v>
          </cell>
          <cell r="F627" t="str">
            <v>Gasolina Comum</v>
          </cell>
        </row>
        <row r="628">
          <cell r="C628" t="str">
            <v>Janeiro Total</v>
          </cell>
          <cell r="D628">
            <v>473.64</v>
          </cell>
          <cell r="E628">
            <v>799.44</v>
          </cell>
        </row>
        <row r="629">
          <cell r="A629" t="str">
            <v>3214-6</v>
          </cell>
          <cell r="B629" t="str">
            <v>CMR8925</v>
          </cell>
          <cell r="C629" t="str">
            <v>Fevereiro</v>
          </cell>
          <cell r="D629">
            <v>331.64</v>
          </cell>
          <cell r="E629">
            <v>549.16</v>
          </cell>
          <cell r="F629" t="str">
            <v>Gasolina Comum</v>
          </cell>
        </row>
        <row r="630">
          <cell r="C630" t="str">
            <v>Fevereiro Total</v>
          </cell>
          <cell r="D630">
            <v>331.64</v>
          </cell>
          <cell r="E630">
            <v>549.16</v>
          </cell>
        </row>
        <row r="631">
          <cell r="A631" t="str">
            <v>3214-6</v>
          </cell>
          <cell r="B631" t="str">
            <v>CMR8925</v>
          </cell>
          <cell r="C631" t="str">
            <v>Março</v>
          </cell>
          <cell r="D631">
            <v>1004.06</v>
          </cell>
          <cell r="E631">
            <v>65</v>
          </cell>
          <cell r="F631" t="str">
            <v>Complemento Óleo</v>
          </cell>
        </row>
        <row r="632">
          <cell r="A632" t="str">
            <v>3214-6</v>
          </cell>
          <cell r="B632" t="str">
            <v>CMR8925</v>
          </cell>
          <cell r="C632" t="str">
            <v>Março</v>
          </cell>
          <cell r="D632">
            <v>266.97000000000003</v>
          </cell>
          <cell r="E632">
            <v>442.19</v>
          </cell>
          <cell r="F632" t="str">
            <v>Gasolina Comum</v>
          </cell>
        </row>
        <row r="633">
          <cell r="C633" t="str">
            <v>Março Total</v>
          </cell>
          <cell r="D633">
            <v>1271.03</v>
          </cell>
          <cell r="E633">
            <v>507.19</v>
          </cell>
        </row>
        <row r="634">
          <cell r="A634" t="str">
            <v>3214-6</v>
          </cell>
          <cell r="B634" t="str">
            <v>CMR8925</v>
          </cell>
          <cell r="C634" t="str">
            <v>Abril</v>
          </cell>
          <cell r="D634">
            <v>110.73</v>
          </cell>
          <cell r="E634">
            <v>186.51</v>
          </cell>
          <cell r="F634" t="str">
            <v>Gasolina Comum</v>
          </cell>
        </row>
        <row r="635">
          <cell r="C635" t="str">
            <v>Abril Total</v>
          </cell>
          <cell r="D635">
            <v>110.73</v>
          </cell>
          <cell r="E635">
            <v>186.51</v>
          </cell>
        </row>
        <row r="636">
          <cell r="A636" t="str">
            <v>3228-5</v>
          </cell>
          <cell r="B636" t="str">
            <v>CPH9524</v>
          </cell>
          <cell r="C636" t="str">
            <v>Janeiro</v>
          </cell>
          <cell r="D636">
            <v>228.23</v>
          </cell>
          <cell r="E636">
            <v>369.2</v>
          </cell>
          <cell r="F636" t="str">
            <v>Gasolina Comum</v>
          </cell>
        </row>
        <row r="637">
          <cell r="C637" t="str">
            <v>Janeiro Total</v>
          </cell>
          <cell r="D637">
            <v>228.23</v>
          </cell>
          <cell r="E637">
            <v>369.2</v>
          </cell>
        </row>
        <row r="638">
          <cell r="A638" t="str">
            <v>3228-5</v>
          </cell>
          <cell r="B638" t="str">
            <v>CPH9524</v>
          </cell>
          <cell r="C638" t="str">
            <v>Fevereiro</v>
          </cell>
          <cell r="D638">
            <v>564.97</v>
          </cell>
          <cell r="E638">
            <v>886.17</v>
          </cell>
          <cell r="F638" t="str">
            <v>Gasolina Comum</v>
          </cell>
        </row>
        <row r="639">
          <cell r="A639" t="str">
            <v>3228-5</v>
          </cell>
          <cell r="B639" t="str">
            <v>CPH9524</v>
          </cell>
          <cell r="C639" t="str">
            <v>Fevereiro</v>
          </cell>
          <cell r="D639">
            <v>10.01</v>
          </cell>
          <cell r="E639">
            <v>15</v>
          </cell>
          <cell r="F639" t="str">
            <v>Troca de Óleo</v>
          </cell>
        </row>
        <row r="640">
          <cell r="C640" t="str">
            <v>Fevereiro Total</v>
          </cell>
          <cell r="D640">
            <v>574.98</v>
          </cell>
          <cell r="E640">
            <v>901.17</v>
          </cell>
        </row>
        <row r="641">
          <cell r="A641" t="str">
            <v>3228-5</v>
          </cell>
          <cell r="B641" t="str">
            <v>CPH9524</v>
          </cell>
          <cell r="C641" t="str">
            <v>Março</v>
          </cell>
          <cell r="D641">
            <v>676.97</v>
          </cell>
          <cell r="E641">
            <v>1062.25</v>
          </cell>
          <cell r="F641" t="str">
            <v>Gasolina Comum</v>
          </cell>
        </row>
        <row r="642">
          <cell r="C642" t="str">
            <v>Março Total</v>
          </cell>
          <cell r="D642">
            <v>676.97</v>
          </cell>
          <cell r="E642">
            <v>1062.25</v>
          </cell>
        </row>
        <row r="643">
          <cell r="A643" t="str">
            <v>3228-5</v>
          </cell>
          <cell r="B643" t="str">
            <v>CPH9524</v>
          </cell>
          <cell r="C643" t="str">
            <v>Abril</v>
          </cell>
          <cell r="D643">
            <v>287.75</v>
          </cell>
          <cell r="E643">
            <v>446.37</v>
          </cell>
          <cell r="F643" t="str">
            <v>Gasolina Comum</v>
          </cell>
        </row>
        <row r="644">
          <cell r="C644" t="str">
            <v>Abril Total</v>
          </cell>
          <cell r="D644">
            <v>287.75</v>
          </cell>
          <cell r="E644">
            <v>446.37</v>
          </cell>
        </row>
        <row r="645">
          <cell r="A645" t="str">
            <v>3247-1</v>
          </cell>
          <cell r="B645" t="str">
            <v>CPH9750</v>
          </cell>
          <cell r="C645" t="str">
            <v>Janeiro</v>
          </cell>
          <cell r="D645">
            <v>722.98</v>
          </cell>
          <cell r="E645">
            <v>1134.19</v>
          </cell>
          <cell r="F645" t="str">
            <v>Gasolina Comum</v>
          </cell>
        </row>
        <row r="646">
          <cell r="A646" t="str">
            <v>3247-1</v>
          </cell>
          <cell r="B646" t="str">
            <v>CPH9750</v>
          </cell>
          <cell r="C646" t="str">
            <v>Janeiro</v>
          </cell>
          <cell r="D646">
            <v>1</v>
          </cell>
          <cell r="E646">
            <v>5</v>
          </cell>
          <cell r="F646" t="str">
            <v>Troca de Óleo</v>
          </cell>
        </row>
        <row r="647">
          <cell r="C647" t="str">
            <v>Janeiro Total</v>
          </cell>
          <cell r="D647">
            <v>723.98</v>
          </cell>
          <cell r="E647">
            <v>1139.19</v>
          </cell>
        </row>
        <row r="648">
          <cell r="A648" t="str">
            <v>3247-1</v>
          </cell>
          <cell r="B648" t="str">
            <v>CPH9750</v>
          </cell>
          <cell r="C648" t="str">
            <v>Fevereiro</v>
          </cell>
          <cell r="D648">
            <v>418.5</v>
          </cell>
          <cell r="E648">
            <v>656.14</v>
          </cell>
          <cell r="F648" t="str">
            <v>Gasolina Comum</v>
          </cell>
        </row>
        <row r="649">
          <cell r="C649" t="str">
            <v>Fevereiro Total</v>
          </cell>
          <cell r="D649">
            <v>418.5</v>
          </cell>
          <cell r="E649">
            <v>656.14</v>
          </cell>
        </row>
        <row r="650">
          <cell r="A650" t="str">
            <v>3247-1</v>
          </cell>
          <cell r="B650" t="str">
            <v>CPH9750</v>
          </cell>
          <cell r="C650" t="str">
            <v>Março</v>
          </cell>
          <cell r="D650">
            <v>583.29999999999995</v>
          </cell>
          <cell r="E650">
            <v>913</v>
          </cell>
          <cell r="F650" t="str">
            <v>Gasolina Comum</v>
          </cell>
        </row>
        <row r="651">
          <cell r="A651" t="str">
            <v>3247-1</v>
          </cell>
          <cell r="B651" t="str">
            <v>CPH9750</v>
          </cell>
          <cell r="C651" t="str">
            <v>Março</v>
          </cell>
          <cell r="D651">
            <v>10.02</v>
          </cell>
          <cell r="E651">
            <v>23</v>
          </cell>
          <cell r="F651" t="str">
            <v>Troca de Óleo</v>
          </cell>
        </row>
        <row r="652">
          <cell r="C652" t="str">
            <v>Março Total</v>
          </cell>
          <cell r="D652">
            <v>593.31999999999994</v>
          </cell>
          <cell r="E652">
            <v>936</v>
          </cell>
        </row>
        <row r="653">
          <cell r="A653" t="str">
            <v>3247-1</v>
          </cell>
          <cell r="B653" t="str">
            <v>CPH9750</v>
          </cell>
          <cell r="C653" t="str">
            <v>Abril</v>
          </cell>
          <cell r="D653">
            <v>177.47</v>
          </cell>
          <cell r="E653">
            <v>276.66000000000003</v>
          </cell>
          <cell r="F653" t="str">
            <v>Gasolina Comum</v>
          </cell>
        </row>
        <row r="654">
          <cell r="C654" t="str">
            <v>Abril Total</v>
          </cell>
          <cell r="D654">
            <v>177.47</v>
          </cell>
          <cell r="E654">
            <v>276.66000000000003</v>
          </cell>
        </row>
        <row r="655">
          <cell r="A655" t="str">
            <v>3262-5</v>
          </cell>
          <cell r="B655" t="str">
            <v>CMR8921</v>
          </cell>
          <cell r="C655" t="str">
            <v>Janeiro</v>
          </cell>
          <cell r="D655">
            <v>101.69</v>
          </cell>
          <cell r="E655">
            <v>89.25</v>
          </cell>
          <cell r="F655" t="str">
            <v>Álcool</v>
          </cell>
        </row>
        <row r="656">
          <cell r="C656" t="str">
            <v>Janeiro Total</v>
          </cell>
          <cell r="D656">
            <v>101.69</v>
          </cell>
          <cell r="E656">
            <v>89.25</v>
          </cell>
        </row>
        <row r="657">
          <cell r="A657" t="str">
            <v>3262-5</v>
          </cell>
          <cell r="B657" t="str">
            <v>CMR8921</v>
          </cell>
          <cell r="C657" t="str">
            <v>Fevereiro</v>
          </cell>
          <cell r="D657">
            <v>35.35</v>
          </cell>
          <cell r="E657">
            <v>31.01</v>
          </cell>
          <cell r="F657" t="str">
            <v>Álcool</v>
          </cell>
        </row>
        <row r="658">
          <cell r="C658" t="str">
            <v>Fevereiro Total</v>
          </cell>
          <cell r="D658">
            <v>35.35</v>
          </cell>
          <cell r="E658">
            <v>31.01</v>
          </cell>
        </row>
        <row r="659">
          <cell r="A659" t="str">
            <v>3262-5</v>
          </cell>
          <cell r="B659" t="str">
            <v>CMR8921</v>
          </cell>
          <cell r="C659" t="str">
            <v>Março</v>
          </cell>
          <cell r="D659">
            <v>53.21</v>
          </cell>
          <cell r="E659">
            <v>60.6</v>
          </cell>
          <cell r="F659" t="str">
            <v>Álcool</v>
          </cell>
        </row>
        <row r="660">
          <cell r="C660" t="str">
            <v>Março Total</v>
          </cell>
          <cell r="D660">
            <v>53.21</v>
          </cell>
          <cell r="E660">
            <v>60.6</v>
          </cell>
        </row>
        <row r="661">
          <cell r="A661" t="str">
            <v>3265-9</v>
          </cell>
          <cell r="B661" t="str">
            <v>CMR8922</v>
          </cell>
          <cell r="C661" t="str">
            <v>Janeiro</v>
          </cell>
          <cell r="D661">
            <v>533.35</v>
          </cell>
          <cell r="E661">
            <v>608.53</v>
          </cell>
          <cell r="F661" t="str">
            <v>Álcool</v>
          </cell>
        </row>
        <row r="662">
          <cell r="C662" t="str">
            <v>Janeiro Total</v>
          </cell>
          <cell r="D662">
            <v>533.35</v>
          </cell>
          <cell r="E662">
            <v>608.53</v>
          </cell>
        </row>
        <row r="663">
          <cell r="A663" t="str">
            <v>3265-9</v>
          </cell>
          <cell r="B663" t="str">
            <v>CMR8922</v>
          </cell>
          <cell r="C663" t="str">
            <v>Fevereiro</v>
          </cell>
          <cell r="D663">
            <v>1060.8900000000001</v>
          </cell>
          <cell r="E663">
            <v>1211.48</v>
          </cell>
          <cell r="F663" t="str">
            <v>Álcool</v>
          </cell>
        </row>
        <row r="664">
          <cell r="C664" t="str">
            <v>Fevereiro Total</v>
          </cell>
          <cell r="D664">
            <v>1060.8900000000001</v>
          </cell>
          <cell r="E664">
            <v>1211.48</v>
          </cell>
        </row>
        <row r="665">
          <cell r="A665" t="str">
            <v>3265-9</v>
          </cell>
          <cell r="B665" t="str">
            <v>CMR8922</v>
          </cell>
          <cell r="C665" t="str">
            <v>Março</v>
          </cell>
          <cell r="D665">
            <v>187.19</v>
          </cell>
          <cell r="E665">
            <v>193.2</v>
          </cell>
          <cell r="F665" t="str">
            <v>Álcool</v>
          </cell>
        </row>
        <row r="666">
          <cell r="C666" t="str">
            <v>Março Total</v>
          </cell>
          <cell r="D666">
            <v>187.19</v>
          </cell>
          <cell r="E666">
            <v>193.2</v>
          </cell>
        </row>
        <row r="667">
          <cell r="A667" t="str">
            <v>3283-7</v>
          </cell>
          <cell r="B667" t="str">
            <v>CMR8920</v>
          </cell>
          <cell r="C667" t="str">
            <v>Janeiro</v>
          </cell>
          <cell r="D667">
            <v>402.28</v>
          </cell>
          <cell r="E667">
            <v>677.49</v>
          </cell>
          <cell r="F667" t="str">
            <v>Gasolina Comum</v>
          </cell>
        </row>
        <row r="668">
          <cell r="C668" t="str">
            <v>Janeiro Total</v>
          </cell>
          <cell r="D668">
            <v>402.28</v>
          </cell>
          <cell r="E668">
            <v>677.49</v>
          </cell>
        </row>
        <row r="669">
          <cell r="A669" t="str">
            <v>3283-7</v>
          </cell>
          <cell r="B669" t="str">
            <v>CMR8920</v>
          </cell>
          <cell r="C669" t="str">
            <v>Fevereiro</v>
          </cell>
          <cell r="D669">
            <v>829.47</v>
          </cell>
          <cell r="E669">
            <v>1406.62</v>
          </cell>
          <cell r="F669" t="str">
            <v>Gasolina Comum</v>
          </cell>
        </row>
        <row r="670">
          <cell r="C670" t="str">
            <v>Fevereiro Total</v>
          </cell>
          <cell r="D670">
            <v>829.47</v>
          </cell>
          <cell r="E670">
            <v>1406.62</v>
          </cell>
        </row>
        <row r="671">
          <cell r="A671" t="str">
            <v>3283-7</v>
          </cell>
          <cell r="B671" t="str">
            <v>CMR8920</v>
          </cell>
          <cell r="C671" t="str">
            <v>Março</v>
          </cell>
          <cell r="D671">
            <v>593.29</v>
          </cell>
          <cell r="E671">
            <v>994.96</v>
          </cell>
          <cell r="F671" t="str">
            <v>Gasolina Comum</v>
          </cell>
        </row>
        <row r="672">
          <cell r="C672" t="str">
            <v>Março Total</v>
          </cell>
          <cell r="D672">
            <v>593.29</v>
          </cell>
          <cell r="E672">
            <v>994.96</v>
          </cell>
        </row>
        <row r="673">
          <cell r="A673" t="str">
            <v>3284-5</v>
          </cell>
          <cell r="B673" t="str">
            <v>CPH9761</v>
          </cell>
          <cell r="C673" t="str">
            <v>Janeiro</v>
          </cell>
          <cell r="D673">
            <v>401.95</v>
          </cell>
          <cell r="E673">
            <v>680.11</v>
          </cell>
          <cell r="F673" t="str">
            <v>Gasolina Comum</v>
          </cell>
        </row>
        <row r="674">
          <cell r="A674" t="str">
            <v>3284-5</v>
          </cell>
          <cell r="B674" t="str">
            <v>CPH9761</v>
          </cell>
          <cell r="C674" t="str">
            <v>Janeiro</v>
          </cell>
          <cell r="D674">
            <v>1</v>
          </cell>
          <cell r="E674">
            <v>13</v>
          </cell>
          <cell r="F674" t="str">
            <v>Troca de Óleo</v>
          </cell>
        </row>
        <row r="675">
          <cell r="C675" t="str">
            <v>Janeiro Total</v>
          </cell>
          <cell r="D675">
            <v>402.95</v>
          </cell>
          <cell r="E675">
            <v>693.11</v>
          </cell>
        </row>
        <row r="676">
          <cell r="A676" t="str">
            <v>3284-5</v>
          </cell>
          <cell r="B676" t="str">
            <v>CPH9761</v>
          </cell>
          <cell r="C676" t="str">
            <v>Fevereiro</v>
          </cell>
          <cell r="D676">
            <v>504.93</v>
          </cell>
          <cell r="E676">
            <v>838.03</v>
          </cell>
          <cell r="F676" t="str">
            <v>Gasolina Comum</v>
          </cell>
        </row>
        <row r="677">
          <cell r="C677" t="str">
            <v>Fevereiro Total</v>
          </cell>
          <cell r="D677">
            <v>504.93</v>
          </cell>
          <cell r="E677">
            <v>838.03</v>
          </cell>
        </row>
        <row r="678">
          <cell r="A678" t="str">
            <v>3284-5</v>
          </cell>
          <cell r="B678" t="str">
            <v>CPH9761</v>
          </cell>
          <cell r="C678" t="str">
            <v>Março</v>
          </cell>
          <cell r="D678">
            <v>337.34</v>
          </cell>
          <cell r="E678">
            <v>562.09</v>
          </cell>
          <cell r="F678" t="str">
            <v>Gasolina Comum</v>
          </cell>
        </row>
        <row r="679">
          <cell r="A679" t="str">
            <v>3284-5</v>
          </cell>
          <cell r="B679" t="str">
            <v>CPH9761</v>
          </cell>
          <cell r="C679" t="str">
            <v>Março</v>
          </cell>
          <cell r="D679">
            <v>1</v>
          </cell>
          <cell r="E679">
            <v>8</v>
          </cell>
          <cell r="F679" t="str">
            <v>Troca de Óleo</v>
          </cell>
        </row>
        <row r="680">
          <cell r="C680" t="str">
            <v>Março Total</v>
          </cell>
          <cell r="D680">
            <v>338.34</v>
          </cell>
          <cell r="E680">
            <v>570.09</v>
          </cell>
        </row>
        <row r="681">
          <cell r="A681" t="str">
            <v>3284-5</v>
          </cell>
          <cell r="B681" t="str">
            <v>CPH9761</v>
          </cell>
          <cell r="C681" t="str">
            <v>Abril</v>
          </cell>
          <cell r="D681">
            <v>411.45</v>
          </cell>
          <cell r="E681">
            <v>720.35</v>
          </cell>
          <cell r="F681" t="str">
            <v>Gasolina Comum</v>
          </cell>
        </row>
        <row r="682">
          <cell r="C682" t="str">
            <v>Abril Total</v>
          </cell>
          <cell r="D682">
            <v>411.45</v>
          </cell>
          <cell r="E682">
            <v>720.35</v>
          </cell>
        </row>
        <row r="683">
          <cell r="A683" t="str">
            <v>3321-5</v>
          </cell>
          <cell r="B683" t="str">
            <v>CPL5585</v>
          </cell>
          <cell r="C683" t="str">
            <v>Janeiro</v>
          </cell>
          <cell r="D683">
            <v>1</v>
          </cell>
          <cell r="E683">
            <v>5</v>
          </cell>
          <cell r="F683" t="str">
            <v>Complemento Óleo</v>
          </cell>
        </row>
        <row r="684">
          <cell r="A684" t="str">
            <v>3321-5</v>
          </cell>
          <cell r="B684" t="str">
            <v>CPL5585</v>
          </cell>
          <cell r="C684" t="str">
            <v>Janeiro</v>
          </cell>
          <cell r="D684">
            <v>373.97</v>
          </cell>
          <cell r="E684">
            <v>621.6</v>
          </cell>
          <cell r="F684" t="str">
            <v>Gasolina Comum</v>
          </cell>
        </row>
        <row r="685">
          <cell r="A685" t="str">
            <v>3321-5</v>
          </cell>
          <cell r="C685" t="str">
            <v>Janeiro</v>
          </cell>
          <cell r="D685">
            <v>1</v>
          </cell>
          <cell r="E685">
            <v>30</v>
          </cell>
          <cell r="F685" t="str">
            <v>Lavagem Completa</v>
          </cell>
        </row>
        <row r="686">
          <cell r="C686" t="str">
            <v>Janeiro Total</v>
          </cell>
          <cell r="D686">
            <v>375.97</v>
          </cell>
          <cell r="E686">
            <v>656.6</v>
          </cell>
        </row>
        <row r="687">
          <cell r="A687" t="str">
            <v>3321-5</v>
          </cell>
          <cell r="B687" t="str">
            <v>CPL5585</v>
          </cell>
          <cell r="C687" t="str">
            <v>Fevereiro</v>
          </cell>
          <cell r="D687">
            <v>1</v>
          </cell>
          <cell r="E687">
            <v>7</v>
          </cell>
          <cell r="F687" t="str">
            <v>Complemento Óleo</v>
          </cell>
        </row>
        <row r="688">
          <cell r="A688" t="str">
            <v>3321-5</v>
          </cell>
          <cell r="B688" t="str">
            <v>CPL5585</v>
          </cell>
          <cell r="C688" t="str">
            <v>Fevereiro</v>
          </cell>
          <cell r="D688">
            <v>366.49</v>
          </cell>
          <cell r="E688">
            <v>577.79999999999995</v>
          </cell>
          <cell r="F688" t="str">
            <v>Gasolina Comum</v>
          </cell>
        </row>
        <row r="689">
          <cell r="A689" t="str">
            <v>3321-5</v>
          </cell>
          <cell r="C689" t="str">
            <v>Fevereiro</v>
          </cell>
          <cell r="D689">
            <v>1</v>
          </cell>
          <cell r="E689">
            <v>30</v>
          </cell>
          <cell r="F689" t="str">
            <v>Lavagem Completa</v>
          </cell>
        </row>
        <row r="690">
          <cell r="C690" t="str">
            <v>Fevereiro Total</v>
          </cell>
          <cell r="D690">
            <v>368.49</v>
          </cell>
          <cell r="E690">
            <v>614.79999999999995</v>
          </cell>
        </row>
        <row r="691">
          <cell r="A691" t="str">
            <v>3321-5</v>
          </cell>
          <cell r="B691" t="str">
            <v>CPL5585</v>
          </cell>
          <cell r="C691" t="str">
            <v>Março</v>
          </cell>
          <cell r="D691">
            <v>1</v>
          </cell>
          <cell r="E691">
            <v>6.5</v>
          </cell>
          <cell r="F691" t="str">
            <v>Complemento Óleo</v>
          </cell>
        </row>
        <row r="692">
          <cell r="A692" t="str">
            <v>3321-5</v>
          </cell>
          <cell r="B692" t="str">
            <v>CPL5585</v>
          </cell>
          <cell r="C692" t="str">
            <v>Março</v>
          </cell>
          <cell r="D692">
            <v>277.23</v>
          </cell>
          <cell r="E692">
            <v>433.05</v>
          </cell>
          <cell r="F692" t="str">
            <v>Gasolina Comum</v>
          </cell>
        </row>
        <row r="693">
          <cell r="A693" t="str">
            <v>3321-5</v>
          </cell>
          <cell r="C693" t="str">
            <v>Março</v>
          </cell>
          <cell r="D693">
            <v>1</v>
          </cell>
          <cell r="E693">
            <v>30</v>
          </cell>
          <cell r="F693" t="str">
            <v>Lavagem Completa</v>
          </cell>
        </row>
        <row r="694">
          <cell r="C694" t="str">
            <v>Março Total</v>
          </cell>
          <cell r="D694">
            <v>279.23</v>
          </cell>
          <cell r="E694">
            <v>469.55</v>
          </cell>
        </row>
        <row r="695">
          <cell r="A695" t="str">
            <v>3321-5</v>
          </cell>
          <cell r="B695" t="str">
            <v>CPL5585</v>
          </cell>
          <cell r="C695" t="str">
            <v>Abril</v>
          </cell>
          <cell r="D695">
            <v>116.47</v>
          </cell>
          <cell r="E695">
            <v>183.8</v>
          </cell>
          <cell r="F695" t="str">
            <v>Gasolina Comum</v>
          </cell>
        </row>
        <row r="696">
          <cell r="A696" t="str">
            <v>3321-5</v>
          </cell>
          <cell r="C696" t="str">
            <v>Abril</v>
          </cell>
          <cell r="D696">
            <v>1</v>
          </cell>
          <cell r="E696">
            <v>30</v>
          </cell>
          <cell r="F696" t="str">
            <v>Lavagem Completa</v>
          </cell>
        </row>
        <row r="697">
          <cell r="C697" t="str">
            <v>Abril Total</v>
          </cell>
          <cell r="D697">
            <v>117.47</v>
          </cell>
          <cell r="E697">
            <v>213.8</v>
          </cell>
        </row>
        <row r="698">
          <cell r="A698" t="str">
            <v>3360-5</v>
          </cell>
          <cell r="B698" t="str">
            <v>CPH2319</v>
          </cell>
          <cell r="C698" t="str">
            <v>Janeiro</v>
          </cell>
          <cell r="D698">
            <v>1</v>
          </cell>
          <cell r="E698">
            <v>4.5</v>
          </cell>
          <cell r="F698" t="str">
            <v>Complemento Óleo</v>
          </cell>
        </row>
        <row r="699">
          <cell r="A699" t="str">
            <v>3360-5</v>
          </cell>
          <cell r="B699" t="str">
            <v>CPH2319</v>
          </cell>
          <cell r="C699" t="str">
            <v>Janeiro</v>
          </cell>
          <cell r="D699">
            <v>219.3</v>
          </cell>
          <cell r="E699">
            <v>359.35</v>
          </cell>
          <cell r="F699" t="str">
            <v>Gasolina Comum</v>
          </cell>
        </row>
        <row r="700">
          <cell r="A700" t="str">
            <v>3360-5</v>
          </cell>
          <cell r="B700" t="str">
            <v>CPH2319</v>
          </cell>
          <cell r="C700" t="str">
            <v>Janeiro</v>
          </cell>
          <cell r="D700">
            <v>1</v>
          </cell>
          <cell r="E700">
            <v>5</v>
          </cell>
          <cell r="F700" t="str">
            <v>Troca de Óleo</v>
          </cell>
        </row>
        <row r="701">
          <cell r="C701" t="str">
            <v>Janeiro Total</v>
          </cell>
          <cell r="D701">
            <v>221.3</v>
          </cell>
          <cell r="E701">
            <v>368.85</v>
          </cell>
        </row>
        <row r="702">
          <cell r="A702" t="str">
            <v>3360-5</v>
          </cell>
          <cell r="B702" t="str">
            <v>CPH2319</v>
          </cell>
          <cell r="C702" t="str">
            <v>Fevereiro</v>
          </cell>
          <cell r="D702">
            <v>2</v>
          </cell>
          <cell r="E702">
            <v>28</v>
          </cell>
          <cell r="F702" t="str">
            <v>Aditivo Óleo</v>
          </cell>
        </row>
        <row r="703">
          <cell r="A703" t="str">
            <v>3360-5</v>
          </cell>
          <cell r="B703" t="str">
            <v>CPH2319</v>
          </cell>
          <cell r="C703" t="str">
            <v>Fevereiro</v>
          </cell>
          <cell r="D703">
            <v>1</v>
          </cell>
          <cell r="E703">
            <v>6.5</v>
          </cell>
          <cell r="F703" t="str">
            <v>Complemento Óleo</v>
          </cell>
        </row>
        <row r="704">
          <cell r="A704" t="str">
            <v>3360-5</v>
          </cell>
          <cell r="B704" t="str">
            <v>CPH2319</v>
          </cell>
          <cell r="C704" t="str">
            <v>Fevereiro</v>
          </cell>
          <cell r="D704">
            <v>398.6</v>
          </cell>
          <cell r="E704">
            <v>645.35</v>
          </cell>
          <cell r="F704" t="str">
            <v>Gasolina Comum</v>
          </cell>
        </row>
        <row r="705">
          <cell r="A705" t="str">
            <v>3360-5</v>
          </cell>
          <cell r="C705" t="str">
            <v>Fevereiro</v>
          </cell>
          <cell r="D705">
            <v>2</v>
          </cell>
          <cell r="E705">
            <v>30</v>
          </cell>
          <cell r="F705" t="str">
            <v>Lavagem Simples</v>
          </cell>
        </row>
        <row r="706">
          <cell r="A706" t="str">
            <v>3360-5</v>
          </cell>
          <cell r="B706" t="str">
            <v>CPH2319</v>
          </cell>
          <cell r="C706" t="str">
            <v>Fevereiro</v>
          </cell>
          <cell r="D706">
            <v>1</v>
          </cell>
          <cell r="E706">
            <v>20</v>
          </cell>
          <cell r="F706" t="str">
            <v>Troca de Filtro</v>
          </cell>
        </row>
        <row r="707">
          <cell r="A707" t="str">
            <v>3360-5</v>
          </cell>
          <cell r="B707" t="str">
            <v>CPH2319</v>
          </cell>
          <cell r="C707" t="str">
            <v>Fevereiro</v>
          </cell>
          <cell r="D707">
            <v>5</v>
          </cell>
          <cell r="E707">
            <v>22.5</v>
          </cell>
          <cell r="F707" t="str">
            <v>Troca de Óleo</v>
          </cell>
        </row>
        <row r="708">
          <cell r="C708" t="str">
            <v>Fevereiro Total</v>
          </cell>
          <cell r="D708">
            <v>409.6</v>
          </cell>
          <cell r="E708">
            <v>752.35</v>
          </cell>
        </row>
        <row r="709">
          <cell r="A709" t="str">
            <v>3360-5</v>
          </cell>
          <cell r="B709" t="str">
            <v>CPH2319</v>
          </cell>
          <cell r="C709" t="str">
            <v>Março</v>
          </cell>
          <cell r="D709">
            <v>65.37</v>
          </cell>
          <cell r="E709">
            <v>101.25</v>
          </cell>
          <cell r="F709" t="str">
            <v>Gasolina Comum</v>
          </cell>
        </row>
        <row r="710">
          <cell r="A710" t="str">
            <v>3360-5</v>
          </cell>
          <cell r="C710" t="str">
            <v>Março</v>
          </cell>
          <cell r="D710">
            <v>1</v>
          </cell>
          <cell r="E710">
            <v>30</v>
          </cell>
          <cell r="F710" t="str">
            <v>Lavagem Completa</v>
          </cell>
        </row>
        <row r="711">
          <cell r="C711" t="str">
            <v>Março Total</v>
          </cell>
          <cell r="D711">
            <v>66.37</v>
          </cell>
          <cell r="E711">
            <v>131.25</v>
          </cell>
        </row>
        <row r="712">
          <cell r="A712" t="str">
            <v>3360-5</v>
          </cell>
          <cell r="B712" t="str">
            <v>CPH2319</v>
          </cell>
          <cell r="C712" t="str">
            <v>Abril</v>
          </cell>
          <cell r="D712">
            <v>2</v>
          </cell>
          <cell r="E712">
            <v>13</v>
          </cell>
          <cell r="F712" t="str">
            <v>Complemento Óleo</v>
          </cell>
        </row>
        <row r="713">
          <cell r="A713" t="str">
            <v>3360-5</v>
          </cell>
          <cell r="B713" t="str">
            <v>CPH2319</v>
          </cell>
          <cell r="C713" t="str">
            <v>Abril</v>
          </cell>
          <cell r="D713">
            <v>184.64</v>
          </cell>
          <cell r="E713">
            <v>285.69</v>
          </cell>
          <cell r="F713" t="str">
            <v>Gasolina Comum</v>
          </cell>
        </row>
        <row r="714">
          <cell r="C714" t="str">
            <v>Abril Total</v>
          </cell>
          <cell r="D714">
            <v>186.64</v>
          </cell>
          <cell r="E714">
            <v>298.69</v>
          </cell>
        </row>
        <row r="715">
          <cell r="A715" t="str">
            <v>3414-8</v>
          </cell>
          <cell r="B715" t="str">
            <v>BOQ6439</v>
          </cell>
          <cell r="C715" t="str">
            <v>Janeiro</v>
          </cell>
          <cell r="D715">
            <v>235.5</v>
          </cell>
          <cell r="E715">
            <v>247.1</v>
          </cell>
          <cell r="F715" t="str">
            <v>Álcool</v>
          </cell>
        </row>
        <row r="716">
          <cell r="C716" t="str">
            <v>Janeiro Total</v>
          </cell>
          <cell r="D716">
            <v>235.5</v>
          </cell>
          <cell r="E716">
            <v>247.1</v>
          </cell>
        </row>
        <row r="717">
          <cell r="A717" t="str">
            <v>3414-8</v>
          </cell>
          <cell r="B717" t="str">
            <v>BOQ6439</v>
          </cell>
          <cell r="C717" t="str">
            <v>Fevereiro</v>
          </cell>
          <cell r="D717">
            <v>622</v>
          </cell>
          <cell r="E717">
            <v>666.6</v>
          </cell>
          <cell r="F717" t="str">
            <v>Álcool</v>
          </cell>
        </row>
        <row r="718">
          <cell r="A718" t="str">
            <v>3414-8</v>
          </cell>
          <cell r="C718" t="str">
            <v>Fevereiro</v>
          </cell>
          <cell r="D718">
            <v>2</v>
          </cell>
          <cell r="E718">
            <v>30</v>
          </cell>
          <cell r="F718" t="str">
            <v>Lavagem Simples</v>
          </cell>
        </row>
        <row r="719">
          <cell r="C719" t="str">
            <v>Fevereiro Total</v>
          </cell>
          <cell r="D719">
            <v>624</v>
          </cell>
          <cell r="E719">
            <v>696.6</v>
          </cell>
        </row>
        <row r="720">
          <cell r="A720" t="str">
            <v>3414-8</v>
          </cell>
          <cell r="B720" t="str">
            <v>BOQ6439</v>
          </cell>
          <cell r="C720" t="str">
            <v>Março</v>
          </cell>
          <cell r="D720">
            <v>257.3</v>
          </cell>
          <cell r="E720">
            <v>253.42</v>
          </cell>
          <cell r="F720" t="str">
            <v>Álcool</v>
          </cell>
        </row>
        <row r="721">
          <cell r="C721" t="str">
            <v>Março Total</v>
          </cell>
          <cell r="D721">
            <v>257.3</v>
          </cell>
          <cell r="E721">
            <v>253.42</v>
          </cell>
        </row>
        <row r="722">
          <cell r="A722" t="str">
            <v>3414-8</v>
          </cell>
          <cell r="B722" t="str">
            <v>BOQ6439</v>
          </cell>
          <cell r="C722" t="str">
            <v>Abril</v>
          </cell>
          <cell r="D722">
            <v>172.09</v>
          </cell>
          <cell r="E722">
            <v>163.51</v>
          </cell>
          <cell r="F722" t="str">
            <v>Álcool</v>
          </cell>
        </row>
        <row r="723">
          <cell r="A723" t="str">
            <v>3414-8</v>
          </cell>
          <cell r="B723" t="str">
            <v>BOQ6439</v>
          </cell>
          <cell r="C723" t="str">
            <v>Abril</v>
          </cell>
          <cell r="D723">
            <v>47.9</v>
          </cell>
          <cell r="E723">
            <v>47.9</v>
          </cell>
          <cell r="F723" t="str">
            <v>Troca de Óleo</v>
          </cell>
        </row>
        <row r="724">
          <cell r="C724" t="str">
            <v>Abril Total</v>
          </cell>
          <cell r="D724">
            <v>219.99</v>
          </cell>
          <cell r="E724">
            <v>211.41</v>
          </cell>
        </row>
        <row r="725">
          <cell r="A725" t="str">
            <v>3426-1</v>
          </cell>
          <cell r="B725" t="str">
            <v>BOQ6431</v>
          </cell>
          <cell r="C725" t="str">
            <v>Janeiro</v>
          </cell>
          <cell r="D725">
            <v>1346.17</v>
          </cell>
          <cell r="E725">
            <v>1527.12</v>
          </cell>
          <cell r="F725" t="str">
            <v>Álcool</v>
          </cell>
        </row>
        <row r="726">
          <cell r="A726" t="str">
            <v>3426-1</v>
          </cell>
          <cell r="B726" t="str">
            <v>BOQ6431</v>
          </cell>
          <cell r="C726" t="str">
            <v>Janeiro</v>
          </cell>
          <cell r="D726">
            <v>1</v>
          </cell>
          <cell r="E726">
            <v>3</v>
          </cell>
          <cell r="F726" t="str">
            <v>Complemento Óleo</v>
          </cell>
        </row>
        <row r="727">
          <cell r="C727" t="str">
            <v>Janeiro Total</v>
          </cell>
          <cell r="D727">
            <v>1347.17</v>
          </cell>
          <cell r="E727">
            <v>1530.12</v>
          </cell>
        </row>
        <row r="728">
          <cell r="A728" t="str">
            <v>3426-1</v>
          </cell>
          <cell r="B728" t="str">
            <v>BOQ6431</v>
          </cell>
          <cell r="C728" t="str">
            <v>Fevereiro</v>
          </cell>
          <cell r="D728">
            <v>922.82</v>
          </cell>
          <cell r="E728">
            <v>1054.01</v>
          </cell>
          <cell r="F728" t="str">
            <v>Álcool</v>
          </cell>
        </row>
        <row r="729">
          <cell r="C729" t="str">
            <v>Fevereiro Total</v>
          </cell>
          <cell r="D729">
            <v>922.82</v>
          </cell>
          <cell r="E729">
            <v>1054.01</v>
          </cell>
        </row>
        <row r="730">
          <cell r="A730" t="str">
            <v>3426-1</v>
          </cell>
          <cell r="B730" t="str">
            <v>BOQ6431</v>
          </cell>
          <cell r="C730" t="str">
            <v>Março</v>
          </cell>
          <cell r="D730">
            <v>1154.72</v>
          </cell>
          <cell r="E730">
            <v>1325.84</v>
          </cell>
          <cell r="F730" t="str">
            <v>Álcool</v>
          </cell>
        </row>
        <row r="731">
          <cell r="C731" t="str">
            <v>Março Total</v>
          </cell>
          <cell r="D731">
            <v>1154.72</v>
          </cell>
          <cell r="E731">
            <v>1325.84</v>
          </cell>
        </row>
        <row r="732">
          <cell r="A732" t="str">
            <v>3426-1</v>
          </cell>
          <cell r="B732" t="str">
            <v>BOQ6431</v>
          </cell>
          <cell r="C732" t="str">
            <v>Abril</v>
          </cell>
          <cell r="D732">
            <v>585</v>
          </cell>
          <cell r="E732">
            <v>671.94</v>
          </cell>
          <cell r="F732" t="str">
            <v>Álcool</v>
          </cell>
        </row>
        <row r="733">
          <cell r="C733" t="str">
            <v>Abril Total</v>
          </cell>
          <cell r="D733">
            <v>585</v>
          </cell>
          <cell r="E733">
            <v>671.94</v>
          </cell>
        </row>
        <row r="734">
          <cell r="A734" t="str">
            <v>3432-6</v>
          </cell>
          <cell r="B734" t="str">
            <v>BOQ6430</v>
          </cell>
          <cell r="C734" t="str">
            <v>Janeiro</v>
          </cell>
          <cell r="D734">
            <v>545.49</v>
          </cell>
          <cell r="E734">
            <v>578.87</v>
          </cell>
          <cell r="F734" t="str">
            <v>Álcool</v>
          </cell>
        </row>
        <row r="735">
          <cell r="A735" t="str">
            <v>3432-6</v>
          </cell>
          <cell r="B735" t="str">
            <v>BOQ6430</v>
          </cell>
          <cell r="C735" t="str">
            <v>Janeiro</v>
          </cell>
          <cell r="D735">
            <v>2</v>
          </cell>
          <cell r="E735">
            <v>14.5</v>
          </cell>
          <cell r="F735" t="str">
            <v>Complemento Óleo</v>
          </cell>
        </row>
        <row r="736">
          <cell r="A736" t="str">
            <v>3432-6</v>
          </cell>
          <cell r="C736" t="str">
            <v>Janeiro</v>
          </cell>
          <cell r="D736">
            <v>1</v>
          </cell>
          <cell r="E736">
            <v>30</v>
          </cell>
          <cell r="F736" t="str">
            <v>Lavagem Completa</v>
          </cell>
        </row>
        <row r="737">
          <cell r="C737" t="str">
            <v>Janeiro Total</v>
          </cell>
          <cell r="D737">
            <v>548.49</v>
          </cell>
          <cell r="E737">
            <v>623.37</v>
          </cell>
        </row>
        <row r="738">
          <cell r="A738" t="str">
            <v>3432-6</v>
          </cell>
          <cell r="B738" t="str">
            <v>BOQ6430</v>
          </cell>
          <cell r="C738" t="str">
            <v>Fevereiro</v>
          </cell>
          <cell r="D738">
            <v>781.67</v>
          </cell>
          <cell r="E738">
            <v>842.17</v>
          </cell>
          <cell r="F738" t="str">
            <v>Álcool</v>
          </cell>
        </row>
        <row r="739">
          <cell r="A739" t="str">
            <v>3432-6</v>
          </cell>
          <cell r="B739" t="str">
            <v>BOQ6430</v>
          </cell>
          <cell r="C739" t="str">
            <v>Fevereiro</v>
          </cell>
          <cell r="D739">
            <v>1</v>
          </cell>
          <cell r="E739">
            <v>6.5</v>
          </cell>
          <cell r="F739" t="str">
            <v>Complemento Óleo</v>
          </cell>
        </row>
        <row r="740">
          <cell r="C740" t="str">
            <v>Fevereiro Total</v>
          </cell>
          <cell r="D740">
            <v>782.67</v>
          </cell>
          <cell r="E740">
            <v>848.67</v>
          </cell>
        </row>
        <row r="741">
          <cell r="A741" t="str">
            <v>3432-6</v>
          </cell>
          <cell r="B741" t="str">
            <v>BOQ6430</v>
          </cell>
          <cell r="C741" t="str">
            <v>Março</v>
          </cell>
          <cell r="D741">
            <v>107.44</v>
          </cell>
          <cell r="E741">
            <v>117</v>
          </cell>
          <cell r="F741" t="str">
            <v>Álcool</v>
          </cell>
        </row>
        <row r="742">
          <cell r="A742" t="str">
            <v>3432-6</v>
          </cell>
          <cell r="C742" t="str">
            <v>Março</v>
          </cell>
          <cell r="D742">
            <v>1</v>
          </cell>
          <cell r="E742">
            <v>30</v>
          </cell>
          <cell r="F742" t="str">
            <v>Lavagem Completa</v>
          </cell>
        </row>
        <row r="743">
          <cell r="C743" t="str">
            <v>Março Total</v>
          </cell>
          <cell r="D743">
            <v>108.44</v>
          </cell>
          <cell r="E743">
            <v>147</v>
          </cell>
        </row>
        <row r="744">
          <cell r="A744" t="str">
            <v>3432-6</v>
          </cell>
          <cell r="B744" t="str">
            <v>BOQ6430</v>
          </cell>
          <cell r="C744" t="str">
            <v>Abril</v>
          </cell>
          <cell r="D744">
            <v>127.3</v>
          </cell>
          <cell r="E744">
            <v>125.35</v>
          </cell>
          <cell r="F744" t="str">
            <v>Álcool</v>
          </cell>
        </row>
        <row r="745">
          <cell r="C745" t="str">
            <v>Abril Total</v>
          </cell>
          <cell r="D745">
            <v>127.3</v>
          </cell>
          <cell r="E745">
            <v>125.35</v>
          </cell>
        </row>
        <row r="746">
          <cell r="A746" t="str">
            <v>3436-8</v>
          </cell>
          <cell r="B746" t="str">
            <v>BOQ6437</v>
          </cell>
          <cell r="C746" t="str">
            <v>Janeiro</v>
          </cell>
          <cell r="D746">
            <v>216</v>
          </cell>
          <cell r="E746">
            <v>243</v>
          </cell>
          <cell r="F746" t="str">
            <v>Álcool</v>
          </cell>
        </row>
        <row r="747">
          <cell r="C747" t="str">
            <v>Janeiro Total</v>
          </cell>
          <cell r="D747">
            <v>216</v>
          </cell>
          <cell r="E747">
            <v>243</v>
          </cell>
        </row>
        <row r="748">
          <cell r="A748" t="str">
            <v>3436-8</v>
          </cell>
          <cell r="B748" t="str">
            <v>BOQ6437</v>
          </cell>
          <cell r="C748" t="str">
            <v>Fevereiro</v>
          </cell>
          <cell r="D748">
            <v>566</v>
          </cell>
          <cell r="E748">
            <v>619.14</v>
          </cell>
          <cell r="F748" t="str">
            <v>Álcool</v>
          </cell>
        </row>
        <row r="749">
          <cell r="A749" t="str">
            <v>3436-8</v>
          </cell>
          <cell r="C749" t="str">
            <v>Fevereiro</v>
          </cell>
          <cell r="D749">
            <v>1</v>
          </cell>
          <cell r="E749">
            <v>30</v>
          </cell>
          <cell r="F749" t="str">
            <v>Lavagem Completa</v>
          </cell>
        </row>
        <row r="750">
          <cell r="C750" t="str">
            <v>Fevereiro Total</v>
          </cell>
          <cell r="D750">
            <v>567</v>
          </cell>
          <cell r="E750">
            <v>649.14</v>
          </cell>
        </row>
        <row r="751">
          <cell r="A751" t="str">
            <v>3436-8</v>
          </cell>
          <cell r="B751" t="str">
            <v>BOQ6437</v>
          </cell>
          <cell r="C751" t="str">
            <v>Março</v>
          </cell>
          <cell r="D751">
            <v>73</v>
          </cell>
          <cell r="E751">
            <v>80</v>
          </cell>
          <cell r="F751" t="str">
            <v>Álcool</v>
          </cell>
        </row>
        <row r="752">
          <cell r="C752" t="str">
            <v>Março Total</v>
          </cell>
          <cell r="D752">
            <v>73</v>
          </cell>
          <cell r="E752">
            <v>80</v>
          </cell>
        </row>
        <row r="753">
          <cell r="A753" t="str">
            <v>3510-2</v>
          </cell>
          <cell r="B753" t="str">
            <v>CKH1266</v>
          </cell>
          <cell r="C753" t="str">
            <v>Janeiro</v>
          </cell>
          <cell r="D753">
            <v>71.8</v>
          </cell>
          <cell r="E753">
            <v>71</v>
          </cell>
          <cell r="F753" t="str">
            <v>Álcool</v>
          </cell>
        </row>
        <row r="754">
          <cell r="C754" t="str">
            <v>Janeiro Total</v>
          </cell>
          <cell r="D754">
            <v>71.8</v>
          </cell>
          <cell r="E754">
            <v>71</v>
          </cell>
        </row>
        <row r="755">
          <cell r="A755" t="str">
            <v>3510-2</v>
          </cell>
          <cell r="B755" t="str">
            <v>CKH1266</v>
          </cell>
          <cell r="C755" t="str">
            <v>Fevereiro</v>
          </cell>
          <cell r="D755">
            <v>66</v>
          </cell>
          <cell r="E755">
            <v>78.540000000000006</v>
          </cell>
          <cell r="F755" t="str">
            <v>Álcool</v>
          </cell>
        </row>
        <row r="756">
          <cell r="A756" t="str">
            <v>3510-2</v>
          </cell>
          <cell r="C756" t="str">
            <v>Fevereiro</v>
          </cell>
          <cell r="D756">
            <v>1</v>
          </cell>
          <cell r="E756">
            <v>30</v>
          </cell>
          <cell r="F756" t="str">
            <v>Lavagem Completa</v>
          </cell>
        </row>
        <row r="757">
          <cell r="C757" t="str">
            <v>Fevereiro Total</v>
          </cell>
          <cell r="D757">
            <v>67</v>
          </cell>
          <cell r="E757">
            <v>108.54</v>
          </cell>
        </row>
        <row r="758">
          <cell r="A758" t="str">
            <v>3510-2</v>
          </cell>
          <cell r="C758" t="str">
            <v>Março</v>
          </cell>
          <cell r="D758">
            <v>1</v>
          </cell>
          <cell r="E758">
            <v>30</v>
          </cell>
          <cell r="F758" t="str">
            <v>Lavagem Completa</v>
          </cell>
        </row>
        <row r="759">
          <cell r="C759" t="str">
            <v>Março Total</v>
          </cell>
          <cell r="D759">
            <v>1</v>
          </cell>
          <cell r="E759">
            <v>30</v>
          </cell>
        </row>
        <row r="760">
          <cell r="A760" t="str">
            <v>3510-2</v>
          </cell>
          <cell r="B760" t="str">
            <v>CKH1266</v>
          </cell>
          <cell r="C760" t="str">
            <v>Abril</v>
          </cell>
          <cell r="D760">
            <v>54.3</v>
          </cell>
          <cell r="E760">
            <v>59.14</v>
          </cell>
          <cell r="F760" t="str">
            <v>Álcool</v>
          </cell>
        </row>
        <row r="761">
          <cell r="A761" t="str">
            <v>3510-2</v>
          </cell>
          <cell r="B761" t="str">
            <v>CKH1266</v>
          </cell>
          <cell r="C761" t="str">
            <v>Abril</v>
          </cell>
          <cell r="D761">
            <v>1</v>
          </cell>
          <cell r="E761">
            <v>6.5</v>
          </cell>
          <cell r="F761" t="str">
            <v>Complemento Óleo</v>
          </cell>
        </row>
        <row r="762">
          <cell r="C762" t="str">
            <v>Abril Total</v>
          </cell>
          <cell r="D762">
            <v>55.3</v>
          </cell>
          <cell r="E762">
            <v>65.64</v>
          </cell>
        </row>
        <row r="763">
          <cell r="A763" t="str">
            <v>3511-0</v>
          </cell>
          <cell r="B763" t="str">
            <v>CIT6404</v>
          </cell>
          <cell r="C763" t="str">
            <v>Janeiro</v>
          </cell>
          <cell r="D763">
            <v>618.66999999999996</v>
          </cell>
          <cell r="E763">
            <v>612.04</v>
          </cell>
          <cell r="F763" t="str">
            <v>Álcool</v>
          </cell>
        </row>
        <row r="764">
          <cell r="C764" t="str">
            <v>Janeiro Total</v>
          </cell>
          <cell r="D764">
            <v>618.66999999999996</v>
          </cell>
          <cell r="E764">
            <v>612.04</v>
          </cell>
        </row>
        <row r="765">
          <cell r="A765" t="str">
            <v>3511-0</v>
          </cell>
          <cell r="B765" t="str">
            <v>CIT6404</v>
          </cell>
          <cell r="C765" t="str">
            <v>Fevereiro</v>
          </cell>
          <cell r="D765">
            <v>309.27999999999997</v>
          </cell>
          <cell r="E765">
            <v>303.85000000000002</v>
          </cell>
          <cell r="F765" t="str">
            <v>Álcool</v>
          </cell>
        </row>
        <row r="766">
          <cell r="C766" t="str">
            <v>Fevereiro Total</v>
          </cell>
          <cell r="D766">
            <v>309.27999999999997</v>
          </cell>
          <cell r="E766">
            <v>303.85000000000002</v>
          </cell>
        </row>
        <row r="767">
          <cell r="A767" t="str">
            <v>3511-0</v>
          </cell>
          <cell r="B767" t="str">
            <v>CIT6404</v>
          </cell>
          <cell r="C767" t="str">
            <v>Março</v>
          </cell>
          <cell r="D767">
            <v>94.08</v>
          </cell>
          <cell r="E767">
            <v>94.45</v>
          </cell>
          <cell r="F767" t="str">
            <v>Álcool</v>
          </cell>
        </row>
        <row r="768">
          <cell r="C768" t="str">
            <v>Março Total</v>
          </cell>
          <cell r="D768">
            <v>94.08</v>
          </cell>
          <cell r="E768">
            <v>94.45</v>
          </cell>
        </row>
        <row r="769">
          <cell r="A769" t="str">
            <v>3511-0</v>
          </cell>
          <cell r="B769" t="str">
            <v>CIT6404</v>
          </cell>
          <cell r="C769" t="str">
            <v>Abril</v>
          </cell>
          <cell r="D769">
            <v>329.26</v>
          </cell>
          <cell r="E769">
            <v>308.3</v>
          </cell>
          <cell r="F769" t="str">
            <v>Álcool</v>
          </cell>
        </row>
        <row r="770">
          <cell r="C770" t="str">
            <v>Abril Total</v>
          </cell>
          <cell r="D770">
            <v>329.26</v>
          </cell>
          <cell r="E770">
            <v>308.3</v>
          </cell>
        </row>
        <row r="771">
          <cell r="A771" t="str">
            <v>3518-6</v>
          </cell>
          <cell r="B771" t="str">
            <v>CGL2456</v>
          </cell>
          <cell r="C771" t="str">
            <v>Janeiro</v>
          </cell>
          <cell r="D771">
            <v>479.66</v>
          </cell>
          <cell r="E771">
            <v>533.46</v>
          </cell>
          <cell r="F771" t="str">
            <v>Álcool</v>
          </cell>
        </row>
        <row r="772">
          <cell r="A772" t="str">
            <v>3518-6</v>
          </cell>
          <cell r="B772" t="str">
            <v>CGL2456</v>
          </cell>
          <cell r="C772" t="str">
            <v>Janeiro</v>
          </cell>
          <cell r="D772">
            <v>1</v>
          </cell>
          <cell r="E772">
            <v>6</v>
          </cell>
          <cell r="F772" t="str">
            <v>Complemento Óleo</v>
          </cell>
        </row>
        <row r="773">
          <cell r="C773" t="str">
            <v>Janeiro Total</v>
          </cell>
          <cell r="D773">
            <v>480.66</v>
          </cell>
          <cell r="E773">
            <v>539.46</v>
          </cell>
        </row>
        <row r="774">
          <cell r="A774" t="str">
            <v>3518-6</v>
          </cell>
          <cell r="B774" t="str">
            <v>CGL2456</v>
          </cell>
          <cell r="C774" t="str">
            <v>Fevereiro</v>
          </cell>
          <cell r="D774">
            <v>290.82</v>
          </cell>
          <cell r="E774">
            <v>323.81</v>
          </cell>
          <cell r="F774" t="str">
            <v>Álcool</v>
          </cell>
        </row>
        <row r="775">
          <cell r="C775" t="str">
            <v>Fevereiro Total</v>
          </cell>
          <cell r="D775">
            <v>290.82</v>
          </cell>
          <cell r="E775">
            <v>323.81</v>
          </cell>
        </row>
        <row r="776">
          <cell r="A776" t="str">
            <v>3518-6</v>
          </cell>
          <cell r="B776" t="str">
            <v>CGL2456</v>
          </cell>
          <cell r="C776" t="str">
            <v>Abril</v>
          </cell>
          <cell r="D776">
            <v>85</v>
          </cell>
          <cell r="E776">
            <v>72</v>
          </cell>
          <cell r="F776" t="str">
            <v>Álcool</v>
          </cell>
        </row>
        <row r="777">
          <cell r="C777" t="str">
            <v>Abril Total</v>
          </cell>
          <cell r="D777">
            <v>85</v>
          </cell>
          <cell r="E777">
            <v>72</v>
          </cell>
        </row>
        <row r="778">
          <cell r="A778" t="str">
            <v>3528-3</v>
          </cell>
          <cell r="B778" t="str">
            <v>CPL6058</v>
          </cell>
          <cell r="C778" t="str">
            <v>Janeiro</v>
          </cell>
          <cell r="D778">
            <v>276.33</v>
          </cell>
          <cell r="E778">
            <v>433.07</v>
          </cell>
          <cell r="F778" t="str">
            <v>Gasolina Comum</v>
          </cell>
        </row>
        <row r="779">
          <cell r="C779" t="str">
            <v>Janeiro Total</v>
          </cell>
          <cell r="D779">
            <v>276.33</v>
          </cell>
          <cell r="E779">
            <v>433.07</v>
          </cell>
        </row>
        <row r="780">
          <cell r="A780" t="str">
            <v>3528-3</v>
          </cell>
          <cell r="B780" t="str">
            <v>CPL6058</v>
          </cell>
          <cell r="C780" t="str">
            <v>Fevereiro</v>
          </cell>
          <cell r="D780">
            <v>618.46</v>
          </cell>
          <cell r="E780">
            <v>970.8</v>
          </cell>
          <cell r="F780" t="str">
            <v>Gasolina Comum</v>
          </cell>
        </row>
        <row r="781">
          <cell r="A781" t="str">
            <v>3528-3</v>
          </cell>
          <cell r="B781" t="str">
            <v>CPL6058</v>
          </cell>
          <cell r="C781" t="str">
            <v>Fevereiro</v>
          </cell>
          <cell r="D781">
            <v>1</v>
          </cell>
          <cell r="E781">
            <v>2.9</v>
          </cell>
          <cell r="F781" t="str">
            <v>Troca de Óleo</v>
          </cell>
        </row>
        <row r="782">
          <cell r="C782" t="str">
            <v>Fevereiro Total</v>
          </cell>
          <cell r="D782">
            <v>619.46</v>
          </cell>
          <cell r="E782">
            <v>973.69999999999993</v>
          </cell>
        </row>
        <row r="783">
          <cell r="A783" t="str">
            <v>3528-3</v>
          </cell>
          <cell r="B783" t="str">
            <v>CPL6058</v>
          </cell>
          <cell r="C783" t="str">
            <v>Março</v>
          </cell>
          <cell r="D783">
            <v>347.45</v>
          </cell>
          <cell r="E783">
            <v>559.97</v>
          </cell>
          <cell r="F783" t="str">
            <v>Gasolina Comum</v>
          </cell>
        </row>
        <row r="784">
          <cell r="A784" t="str">
            <v>3528-3</v>
          </cell>
          <cell r="B784" t="str">
            <v>CPL6058</v>
          </cell>
          <cell r="C784" t="str">
            <v>Março</v>
          </cell>
          <cell r="D784">
            <v>1</v>
          </cell>
          <cell r="E784">
            <v>6.5</v>
          </cell>
          <cell r="F784" t="str">
            <v>Troca de Óleo</v>
          </cell>
        </row>
        <row r="785">
          <cell r="C785" t="str">
            <v>Março Total</v>
          </cell>
          <cell r="D785">
            <v>348.45</v>
          </cell>
          <cell r="E785">
            <v>566.47</v>
          </cell>
        </row>
        <row r="786">
          <cell r="A786" t="str">
            <v>3528-3</v>
          </cell>
          <cell r="B786" t="str">
            <v>CPL6058</v>
          </cell>
          <cell r="C786" t="str">
            <v>Abril</v>
          </cell>
          <cell r="D786">
            <v>366.13</v>
          </cell>
          <cell r="E786">
            <v>566.24</v>
          </cell>
          <cell r="F786" t="str">
            <v>Gasolina Comum</v>
          </cell>
        </row>
        <row r="787">
          <cell r="C787" t="str">
            <v>Abril Total</v>
          </cell>
          <cell r="D787">
            <v>366.13</v>
          </cell>
          <cell r="E787">
            <v>566.24</v>
          </cell>
        </row>
        <row r="788">
          <cell r="A788" t="str">
            <v>3611-6</v>
          </cell>
          <cell r="B788" t="str">
            <v>CKH0855</v>
          </cell>
          <cell r="C788" t="str">
            <v>Janeiro</v>
          </cell>
          <cell r="D788">
            <v>331.67</v>
          </cell>
          <cell r="E788">
            <v>552.5</v>
          </cell>
          <cell r="F788" t="str">
            <v>Gasolina Comum</v>
          </cell>
        </row>
        <row r="789">
          <cell r="C789" t="str">
            <v>Janeiro Total</v>
          </cell>
          <cell r="D789">
            <v>331.67</v>
          </cell>
          <cell r="E789">
            <v>552.5</v>
          </cell>
        </row>
        <row r="790">
          <cell r="A790" t="str">
            <v>3611-6</v>
          </cell>
          <cell r="B790" t="str">
            <v>CKH0855</v>
          </cell>
          <cell r="C790" t="str">
            <v>Fevereiro</v>
          </cell>
          <cell r="D790">
            <v>356.16</v>
          </cell>
          <cell r="E790">
            <v>609.98</v>
          </cell>
          <cell r="F790" t="str">
            <v>Gasolina Comum</v>
          </cell>
        </row>
        <row r="791">
          <cell r="C791" t="str">
            <v>Fevereiro Total</v>
          </cell>
          <cell r="D791">
            <v>356.16</v>
          </cell>
          <cell r="E791">
            <v>609.98</v>
          </cell>
        </row>
        <row r="792">
          <cell r="A792" t="str">
            <v>3611-6</v>
          </cell>
          <cell r="B792" t="str">
            <v>CKH0855</v>
          </cell>
          <cell r="C792" t="str">
            <v>Março</v>
          </cell>
          <cell r="D792">
            <v>4</v>
          </cell>
          <cell r="E792">
            <v>31.6</v>
          </cell>
          <cell r="F792" t="str">
            <v>Complemento Óleo</v>
          </cell>
        </row>
        <row r="793">
          <cell r="A793" t="str">
            <v>3611-6</v>
          </cell>
          <cell r="B793" t="str">
            <v>CKH0855</v>
          </cell>
          <cell r="C793" t="str">
            <v>Março</v>
          </cell>
          <cell r="D793">
            <v>440.56</v>
          </cell>
          <cell r="E793">
            <v>676.22</v>
          </cell>
          <cell r="F793" t="str">
            <v>Gasolina Comum</v>
          </cell>
        </row>
        <row r="794">
          <cell r="C794" t="str">
            <v>Março Total</v>
          </cell>
          <cell r="D794">
            <v>444.56</v>
          </cell>
          <cell r="E794">
            <v>707.82</v>
          </cell>
        </row>
        <row r="795">
          <cell r="A795" t="str">
            <v>3611-6</v>
          </cell>
          <cell r="B795" t="str">
            <v>CKH0855</v>
          </cell>
          <cell r="C795" t="str">
            <v>Abril</v>
          </cell>
          <cell r="D795">
            <v>197.3</v>
          </cell>
          <cell r="E795">
            <v>303.27</v>
          </cell>
          <cell r="F795" t="str">
            <v>Gasolina Comum</v>
          </cell>
        </row>
        <row r="796">
          <cell r="C796" t="str">
            <v>Abril Total</v>
          </cell>
          <cell r="D796">
            <v>197.3</v>
          </cell>
          <cell r="E796">
            <v>303.27</v>
          </cell>
        </row>
        <row r="797">
          <cell r="A797" t="str">
            <v>3664-5</v>
          </cell>
          <cell r="B797" t="str">
            <v>CIT1902</v>
          </cell>
          <cell r="C797" t="str">
            <v>Janeiro</v>
          </cell>
          <cell r="D797">
            <v>342.83</v>
          </cell>
          <cell r="E797">
            <v>374.02</v>
          </cell>
          <cell r="F797" t="str">
            <v>Álcool</v>
          </cell>
        </row>
        <row r="798">
          <cell r="A798" t="str">
            <v>3664-5</v>
          </cell>
          <cell r="B798" t="str">
            <v>CIT1902</v>
          </cell>
          <cell r="C798" t="str">
            <v>Janeiro</v>
          </cell>
          <cell r="D798">
            <v>1</v>
          </cell>
          <cell r="E798">
            <v>5</v>
          </cell>
          <cell r="F798" t="str">
            <v>Troca de Óleo</v>
          </cell>
        </row>
        <row r="799">
          <cell r="C799" t="str">
            <v>Janeiro Total</v>
          </cell>
          <cell r="D799">
            <v>343.83</v>
          </cell>
          <cell r="E799">
            <v>379.02</v>
          </cell>
        </row>
        <row r="800">
          <cell r="A800" t="str">
            <v>3664-5</v>
          </cell>
          <cell r="B800" t="str">
            <v>CIT1902</v>
          </cell>
          <cell r="C800" t="str">
            <v>Fevereiro</v>
          </cell>
          <cell r="D800">
            <v>356.63</v>
          </cell>
          <cell r="E800">
            <v>388.5</v>
          </cell>
          <cell r="F800" t="str">
            <v>Álcool</v>
          </cell>
        </row>
        <row r="801">
          <cell r="A801" t="str">
            <v>3664-5</v>
          </cell>
          <cell r="B801" t="str">
            <v>CIT1902</v>
          </cell>
          <cell r="C801" t="str">
            <v>Fevereiro</v>
          </cell>
          <cell r="D801">
            <v>2</v>
          </cell>
          <cell r="E801">
            <v>13</v>
          </cell>
          <cell r="F801" t="str">
            <v>Complemento Óleo</v>
          </cell>
        </row>
        <row r="802">
          <cell r="C802" t="str">
            <v>Fevereiro Total</v>
          </cell>
          <cell r="D802">
            <v>358.63</v>
          </cell>
          <cell r="E802">
            <v>401.5</v>
          </cell>
        </row>
        <row r="803">
          <cell r="A803" t="str">
            <v>3664-5</v>
          </cell>
          <cell r="B803" t="str">
            <v>CIT1902</v>
          </cell>
          <cell r="C803" t="str">
            <v>Março</v>
          </cell>
          <cell r="D803">
            <v>120.62</v>
          </cell>
          <cell r="E803">
            <v>131.47</v>
          </cell>
          <cell r="F803" t="str">
            <v>Álcool</v>
          </cell>
        </row>
        <row r="804">
          <cell r="C804" t="str">
            <v>Março Total</v>
          </cell>
          <cell r="D804">
            <v>120.62</v>
          </cell>
          <cell r="E804">
            <v>131.47</v>
          </cell>
        </row>
        <row r="805">
          <cell r="A805" t="str">
            <v>3664-5</v>
          </cell>
          <cell r="B805" t="str">
            <v>CIT1902</v>
          </cell>
          <cell r="C805" t="str">
            <v>Abril</v>
          </cell>
          <cell r="D805">
            <v>265.8</v>
          </cell>
          <cell r="E805">
            <v>304.41000000000003</v>
          </cell>
          <cell r="F805" t="str">
            <v>Álcool</v>
          </cell>
        </row>
        <row r="806">
          <cell r="A806" t="str">
            <v>3664-5</v>
          </cell>
          <cell r="B806" t="str">
            <v>CIT1902</v>
          </cell>
          <cell r="C806" t="str">
            <v>Abril</v>
          </cell>
          <cell r="D806">
            <v>1</v>
          </cell>
          <cell r="E806">
            <v>4</v>
          </cell>
          <cell r="F806" t="str">
            <v>Troca de Óleo</v>
          </cell>
        </row>
        <row r="807">
          <cell r="C807" t="str">
            <v>Abril Total</v>
          </cell>
          <cell r="D807">
            <v>266.8</v>
          </cell>
          <cell r="E807">
            <v>308.41000000000003</v>
          </cell>
        </row>
        <row r="808">
          <cell r="A808" t="str">
            <v>3727-7</v>
          </cell>
          <cell r="B808" t="str">
            <v>CMR6657</v>
          </cell>
          <cell r="C808" t="str">
            <v>Janeiro</v>
          </cell>
          <cell r="D808">
            <v>122.84</v>
          </cell>
          <cell r="E808">
            <v>107.99</v>
          </cell>
          <cell r="F808" t="str">
            <v>Álcool</v>
          </cell>
        </row>
        <row r="809">
          <cell r="C809" t="str">
            <v>Janeiro Total</v>
          </cell>
          <cell r="D809">
            <v>122.84</v>
          </cell>
          <cell r="E809">
            <v>107.99</v>
          </cell>
        </row>
        <row r="810">
          <cell r="A810" t="str">
            <v>3727-7</v>
          </cell>
          <cell r="B810" t="str">
            <v>CMR6657</v>
          </cell>
          <cell r="C810" t="str">
            <v>Fevereiro</v>
          </cell>
          <cell r="D810">
            <v>256.98</v>
          </cell>
          <cell r="E810">
            <v>240.32</v>
          </cell>
          <cell r="F810" t="str">
            <v>Álcool</v>
          </cell>
        </row>
        <row r="811">
          <cell r="C811" t="str">
            <v>Fevereiro Total</v>
          </cell>
          <cell r="D811">
            <v>256.98</v>
          </cell>
          <cell r="E811">
            <v>240.32</v>
          </cell>
        </row>
        <row r="812">
          <cell r="A812" t="str">
            <v>3727-7</v>
          </cell>
          <cell r="B812" t="str">
            <v>CMR6657</v>
          </cell>
          <cell r="C812" t="str">
            <v>Março</v>
          </cell>
          <cell r="D812">
            <v>134.09</v>
          </cell>
          <cell r="E812">
            <v>141.19999999999999</v>
          </cell>
          <cell r="F812" t="str">
            <v>Álcool</v>
          </cell>
        </row>
        <row r="813">
          <cell r="C813" t="str">
            <v>Março Total</v>
          </cell>
          <cell r="D813">
            <v>134.09</v>
          </cell>
          <cell r="E813">
            <v>141.19999999999999</v>
          </cell>
        </row>
        <row r="814">
          <cell r="A814" t="str">
            <v>3727-7</v>
          </cell>
          <cell r="B814" t="str">
            <v>CMR6657</v>
          </cell>
          <cell r="C814" t="str">
            <v>Abril</v>
          </cell>
          <cell r="D814">
            <v>54.33</v>
          </cell>
          <cell r="E814">
            <v>47.8</v>
          </cell>
          <cell r="F814" t="str">
            <v>Álcool</v>
          </cell>
        </row>
        <row r="815">
          <cell r="C815" t="str">
            <v>Abril Total</v>
          </cell>
          <cell r="D815">
            <v>54.33</v>
          </cell>
          <cell r="E815">
            <v>47.8</v>
          </cell>
        </row>
        <row r="816">
          <cell r="A816" t="str">
            <v>3839-6</v>
          </cell>
          <cell r="B816" t="str">
            <v>BOQ6388</v>
          </cell>
          <cell r="C816" t="str">
            <v>Janeiro</v>
          </cell>
          <cell r="D816">
            <v>230.48</v>
          </cell>
          <cell r="E816">
            <v>251</v>
          </cell>
          <cell r="F816" t="str">
            <v>Álcool</v>
          </cell>
        </row>
        <row r="817">
          <cell r="A817" t="str">
            <v>3839-6</v>
          </cell>
          <cell r="B817" t="str">
            <v>BOQ6388</v>
          </cell>
          <cell r="C817" t="str">
            <v>Janeiro</v>
          </cell>
          <cell r="D817">
            <v>1</v>
          </cell>
          <cell r="E817">
            <v>6.5</v>
          </cell>
          <cell r="F817" t="str">
            <v>Complemento Óleo</v>
          </cell>
        </row>
        <row r="818">
          <cell r="A818" t="str">
            <v>3839-6</v>
          </cell>
          <cell r="C818" t="str">
            <v>Janeiro</v>
          </cell>
          <cell r="D818">
            <v>1</v>
          </cell>
          <cell r="E818">
            <v>30</v>
          </cell>
          <cell r="F818" t="str">
            <v>Lavagem Completa</v>
          </cell>
        </row>
        <row r="819">
          <cell r="C819" t="str">
            <v>Janeiro Total</v>
          </cell>
          <cell r="D819">
            <v>232.48</v>
          </cell>
          <cell r="E819">
            <v>287.5</v>
          </cell>
        </row>
        <row r="820">
          <cell r="A820" t="str">
            <v>3839-6</v>
          </cell>
          <cell r="B820" t="str">
            <v>BOQ6388</v>
          </cell>
          <cell r="C820" t="str">
            <v>Fevereiro</v>
          </cell>
          <cell r="D820">
            <v>635.62</v>
          </cell>
          <cell r="E820">
            <v>670.02</v>
          </cell>
          <cell r="F820" t="str">
            <v>Álcool</v>
          </cell>
        </row>
        <row r="821">
          <cell r="A821" t="str">
            <v>3839-6</v>
          </cell>
          <cell r="C821" t="str">
            <v>Fevereiro</v>
          </cell>
          <cell r="D821">
            <v>2</v>
          </cell>
          <cell r="E821">
            <v>60</v>
          </cell>
          <cell r="F821" t="str">
            <v>Lavagem Completa</v>
          </cell>
        </row>
        <row r="822">
          <cell r="C822" t="str">
            <v>Fevereiro Total</v>
          </cell>
          <cell r="D822">
            <v>637.62</v>
          </cell>
          <cell r="E822">
            <v>730.02</v>
          </cell>
        </row>
        <row r="823">
          <cell r="A823" t="str">
            <v>3839-6</v>
          </cell>
          <cell r="B823" t="str">
            <v>BOQ6388</v>
          </cell>
          <cell r="C823" t="str">
            <v>Março</v>
          </cell>
          <cell r="D823">
            <v>803.88</v>
          </cell>
          <cell r="E823">
            <v>912.08</v>
          </cell>
          <cell r="F823" t="str">
            <v>Álcool</v>
          </cell>
        </row>
        <row r="824">
          <cell r="A824" t="str">
            <v>3839-6</v>
          </cell>
          <cell r="B824" t="str">
            <v>BOQ6388</v>
          </cell>
          <cell r="C824" t="str">
            <v>Março</v>
          </cell>
          <cell r="D824">
            <v>1</v>
          </cell>
          <cell r="E824">
            <v>3.5</v>
          </cell>
          <cell r="F824" t="str">
            <v>Complemento Óleo</v>
          </cell>
        </row>
        <row r="825">
          <cell r="A825" t="str">
            <v>3839-6</v>
          </cell>
          <cell r="C825" t="str">
            <v>Março</v>
          </cell>
          <cell r="D825">
            <v>1</v>
          </cell>
          <cell r="E825">
            <v>30</v>
          </cell>
          <cell r="F825" t="str">
            <v>Lavagem Completa</v>
          </cell>
        </row>
        <row r="826">
          <cell r="C826" t="str">
            <v>Março Total</v>
          </cell>
          <cell r="D826">
            <v>805.88</v>
          </cell>
          <cell r="E826">
            <v>945.58</v>
          </cell>
        </row>
        <row r="827">
          <cell r="A827" t="str">
            <v>3839-6</v>
          </cell>
          <cell r="B827" t="str">
            <v>BOQ6388</v>
          </cell>
          <cell r="C827" t="str">
            <v>Abril</v>
          </cell>
          <cell r="D827">
            <v>484.06</v>
          </cell>
          <cell r="E827">
            <v>521.83000000000004</v>
          </cell>
          <cell r="F827" t="str">
            <v>Álcool</v>
          </cell>
        </row>
        <row r="828">
          <cell r="A828" t="str">
            <v>3839-6</v>
          </cell>
          <cell r="B828" t="str">
            <v>BOQ6388</v>
          </cell>
          <cell r="C828" t="str">
            <v>Abril</v>
          </cell>
          <cell r="D828">
            <v>2</v>
          </cell>
          <cell r="E828">
            <v>10</v>
          </cell>
          <cell r="F828" t="str">
            <v>Complemento Óleo</v>
          </cell>
        </row>
        <row r="829">
          <cell r="A829" t="str">
            <v>3839-6</v>
          </cell>
          <cell r="C829" t="str">
            <v>Abril</v>
          </cell>
          <cell r="D829">
            <v>1</v>
          </cell>
          <cell r="E829">
            <v>30</v>
          </cell>
          <cell r="F829" t="str">
            <v>Lavagem Completa</v>
          </cell>
        </row>
        <row r="830">
          <cell r="C830" t="str">
            <v>Abril Total</v>
          </cell>
          <cell r="D830">
            <v>487.06</v>
          </cell>
          <cell r="E830">
            <v>561.83000000000004</v>
          </cell>
        </row>
        <row r="831">
          <cell r="A831" t="str">
            <v>3841-9</v>
          </cell>
          <cell r="B831" t="str">
            <v>BOQ6414</v>
          </cell>
          <cell r="C831" t="str">
            <v>Janeiro</v>
          </cell>
          <cell r="D831">
            <v>695.87</v>
          </cell>
          <cell r="E831">
            <v>689.82</v>
          </cell>
          <cell r="F831" t="str">
            <v>Álcool</v>
          </cell>
        </row>
        <row r="832">
          <cell r="C832" t="str">
            <v>Janeiro Total</v>
          </cell>
          <cell r="D832">
            <v>695.87</v>
          </cell>
          <cell r="E832">
            <v>689.82</v>
          </cell>
        </row>
        <row r="833">
          <cell r="A833" t="str">
            <v>3841-9</v>
          </cell>
          <cell r="B833" t="str">
            <v>BOQ6414</v>
          </cell>
          <cell r="C833" t="str">
            <v>Fevereiro</v>
          </cell>
          <cell r="D833">
            <v>704.19</v>
          </cell>
          <cell r="E833">
            <v>690.8</v>
          </cell>
          <cell r="F833" t="str">
            <v>Álcool</v>
          </cell>
        </row>
        <row r="834">
          <cell r="C834" t="str">
            <v>Fevereiro Total</v>
          </cell>
          <cell r="D834">
            <v>704.19</v>
          </cell>
          <cell r="E834">
            <v>690.8</v>
          </cell>
        </row>
        <row r="835">
          <cell r="A835" t="str">
            <v>3841-9</v>
          </cell>
          <cell r="B835" t="str">
            <v>BOQ6414</v>
          </cell>
          <cell r="C835" t="str">
            <v>Março</v>
          </cell>
          <cell r="D835">
            <v>714.34</v>
          </cell>
          <cell r="E835">
            <v>673.25</v>
          </cell>
          <cell r="F835" t="str">
            <v>Álcool</v>
          </cell>
        </row>
        <row r="836">
          <cell r="C836" t="str">
            <v>Março Total</v>
          </cell>
          <cell r="D836">
            <v>714.34</v>
          </cell>
          <cell r="E836">
            <v>673.25</v>
          </cell>
        </row>
        <row r="837">
          <cell r="A837" t="str">
            <v>3841-9</v>
          </cell>
          <cell r="B837" t="str">
            <v>BOQ6414</v>
          </cell>
          <cell r="C837" t="str">
            <v>Abril</v>
          </cell>
          <cell r="D837">
            <v>449.35</v>
          </cell>
          <cell r="E837">
            <v>419.04</v>
          </cell>
          <cell r="F837" t="str">
            <v>Álcool</v>
          </cell>
        </row>
        <row r="838">
          <cell r="A838" t="str">
            <v>3841-9</v>
          </cell>
          <cell r="B838" t="str">
            <v>BOQ6414</v>
          </cell>
          <cell r="C838" t="str">
            <v>Abril</v>
          </cell>
          <cell r="D838">
            <v>10.02</v>
          </cell>
          <cell r="E838">
            <v>14.1</v>
          </cell>
          <cell r="F838" t="str">
            <v>Troca de Óleo</v>
          </cell>
        </row>
        <row r="839">
          <cell r="C839" t="str">
            <v>Abril Total</v>
          </cell>
          <cell r="D839">
            <v>459.37</v>
          </cell>
          <cell r="E839">
            <v>433.14000000000004</v>
          </cell>
        </row>
        <row r="840">
          <cell r="A840" t="str">
            <v>3842-7</v>
          </cell>
          <cell r="B840" t="str">
            <v>BOQ6395</v>
          </cell>
          <cell r="C840" t="str">
            <v>Janeiro</v>
          </cell>
          <cell r="D840">
            <v>335.52</v>
          </cell>
          <cell r="E840">
            <v>343.34</v>
          </cell>
          <cell r="F840" t="str">
            <v>Álcool</v>
          </cell>
        </row>
        <row r="841">
          <cell r="C841" t="str">
            <v>Janeiro Total</v>
          </cell>
          <cell r="D841">
            <v>335.52</v>
          </cell>
          <cell r="E841">
            <v>343.34</v>
          </cell>
        </row>
        <row r="842">
          <cell r="A842" t="str">
            <v>3842-7</v>
          </cell>
          <cell r="B842" t="str">
            <v>BOQ6395</v>
          </cell>
          <cell r="C842" t="str">
            <v>Fevereiro</v>
          </cell>
          <cell r="D842">
            <v>367.56</v>
          </cell>
          <cell r="E842">
            <v>401.51</v>
          </cell>
          <cell r="F842" t="str">
            <v>Álcool</v>
          </cell>
        </row>
        <row r="843">
          <cell r="C843" t="str">
            <v>Fevereiro Total</v>
          </cell>
          <cell r="D843">
            <v>367.56</v>
          </cell>
          <cell r="E843">
            <v>401.51</v>
          </cell>
        </row>
        <row r="844">
          <cell r="A844" t="str">
            <v>3842-7</v>
          </cell>
          <cell r="B844" t="str">
            <v>BOQ6395</v>
          </cell>
          <cell r="C844" t="str">
            <v>Março</v>
          </cell>
          <cell r="D844">
            <v>565.28</v>
          </cell>
          <cell r="E844">
            <v>627.1</v>
          </cell>
          <cell r="F844" t="str">
            <v>Álcool</v>
          </cell>
        </row>
        <row r="845">
          <cell r="C845" t="str">
            <v>Março Total</v>
          </cell>
          <cell r="D845">
            <v>565.28</v>
          </cell>
          <cell r="E845">
            <v>627.1</v>
          </cell>
        </row>
        <row r="846">
          <cell r="A846" t="str">
            <v>3842-7</v>
          </cell>
          <cell r="B846" t="str">
            <v>BOQ6395</v>
          </cell>
          <cell r="C846" t="str">
            <v>Abril</v>
          </cell>
          <cell r="D846">
            <v>276.77999999999997</v>
          </cell>
          <cell r="E846">
            <v>323.74</v>
          </cell>
          <cell r="F846" t="str">
            <v>Álcool</v>
          </cell>
        </row>
        <row r="847">
          <cell r="C847" t="str">
            <v>Abril Total</v>
          </cell>
          <cell r="D847">
            <v>276.77999999999997</v>
          </cell>
          <cell r="E847">
            <v>323.74</v>
          </cell>
        </row>
        <row r="848">
          <cell r="A848" t="str">
            <v>3846-9</v>
          </cell>
          <cell r="B848" t="str">
            <v>BOQ6394</v>
          </cell>
          <cell r="C848" t="str">
            <v>Janeiro</v>
          </cell>
          <cell r="D848">
            <v>647.29999999999995</v>
          </cell>
          <cell r="E848">
            <v>691.85</v>
          </cell>
          <cell r="F848" t="str">
            <v>Álcool</v>
          </cell>
        </row>
        <row r="849">
          <cell r="A849" t="str">
            <v>3846-9</v>
          </cell>
          <cell r="C849" t="str">
            <v>Janeiro</v>
          </cell>
          <cell r="D849">
            <v>1</v>
          </cell>
          <cell r="E849">
            <v>15</v>
          </cell>
          <cell r="F849" t="str">
            <v>Lavagem Simples</v>
          </cell>
        </row>
        <row r="850">
          <cell r="C850" t="str">
            <v>Janeiro Total</v>
          </cell>
          <cell r="D850">
            <v>648.29999999999995</v>
          </cell>
          <cell r="E850">
            <v>706.85</v>
          </cell>
        </row>
        <row r="851">
          <cell r="A851" t="str">
            <v>3846-9</v>
          </cell>
          <cell r="B851" t="str">
            <v>BOQ6394</v>
          </cell>
          <cell r="C851" t="str">
            <v>Fevereiro</v>
          </cell>
          <cell r="D851">
            <v>694.3</v>
          </cell>
          <cell r="E851">
            <v>756.4</v>
          </cell>
          <cell r="F851" t="str">
            <v>Álcool</v>
          </cell>
        </row>
        <row r="852">
          <cell r="A852" t="str">
            <v>3846-9</v>
          </cell>
          <cell r="B852" t="str">
            <v>BOQ6394</v>
          </cell>
          <cell r="C852" t="str">
            <v>Fevereiro</v>
          </cell>
          <cell r="D852">
            <v>1</v>
          </cell>
          <cell r="E852">
            <v>4.5</v>
          </cell>
          <cell r="F852" t="str">
            <v>Complemento Óleo</v>
          </cell>
        </row>
        <row r="853">
          <cell r="A853" t="str">
            <v>3846-9</v>
          </cell>
          <cell r="C853" t="str">
            <v>Fevereiro</v>
          </cell>
          <cell r="D853">
            <v>1</v>
          </cell>
          <cell r="E853">
            <v>30</v>
          </cell>
          <cell r="F853" t="str">
            <v>Lavagem Completa</v>
          </cell>
        </row>
        <row r="854">
          <cell r="A854" t="str">
            <v>3846-9</v>
          </cell>
          <cell r="B854" t="str">
            <v>BOQ6394</v>
          </cell>
          <cell r="C854" t="str">
            <v>Fevereiro</v>
          </cell>
          <cell r="D854">
            <v>1</v>
          </cell>
          <cell r="E854">
            <v>20</v>
          </cell>
          <cell r="F854" t="str">
            <v>Lavagem Simples</v>
          </cell>
        </row>
        <row r="855">
          <cell r="C855" t="str">
            <v>Fevereiro Total</v>
          </cell>
          <cell r="D855">
            <v>697.3</v>
          </cell>
          <cell r="E855">
            <v>810.9</v>
          </cell>
        </row>
        <row r="856">
          <cell r="A856" t="str">
            <v>3846-9</v>
          </cell>
          <cell r="B856" t="str">
            <v>BOQ6394</v>
          </cell>
          <cell r="C856" t="str">
            <v>Março</v>
          </cell>
          <cell r="D856">
            <v>257.11</v>
          </cell>
          <cell r="E856">
            <v>281.01</v>
          </cell>
          <cell r="F856" t="str">
            <v>Álcool</v>
          </cell>
        </row>
        <row r="857">
          <cell r="A857" t="str">
            <v>3846-9</v>
          </cell>
          <cell r="C857" t="str">
            <v>Março</v>
          </cell>
          <cell r="D857">
            <v>1</v>
          </cell>
          <cell r="E857">
            <v>0.3</v>
          </cell>
          <cell r="F857" t="str">
            <v>Lavagem Completa</v>
          </cell>
        </row>
        <row r="858">
          <cell r="C858" t="str">
            <v>Março Total</v>
          </cell>
          <cell r="D858">
            <v>258.11</v>
          </cell>
          <cell r="E858">
            <v>281.31</v>
          </cell>
        </row>
        <row r="859">
          <cell r="A859" t="str">
            <v>3846-9</v>
          </cell>
          <cell r="B859" t="str">
            <v>BOQ6394</v>
          </cell>
          <cell r="C859" t="str">
            <v>Abril</v>
          </cell>
          <cell r="D859">
            <v>128</v>
          </cell>
          <cell r="E859">
            <v>139.79</v>
          </cell>
          <cell r="F859" t="str">
            <v>Álcool</v>
          </cell>
        </row>
        <row r="860">
          <cell r="C860" t="str">
            <v>Abril Total</v>
          </cell>
          <cell r="D860">
            <v>128</v>
          </cell>
          <cell r="E860">
            <v>139.79</v>
          </cell>
        </row>
        <row r="861">
          <cell r="A861" t="str">
            <v>3976-6</v>
          </cell>
          <cell r="B861" t="str">
            <v>CMR3238</v>
          </cell>
          <cell r="C861" t="str">
            <v>Janeiro</v>
          </cell>
          <cell r="D861">
            <v>93.46</v>
          </cell>
          <cell r="E861">
            <v>104.57</v>
          </cell>
          <cell r="F861" t="str">
            <v>Álcool</v>
          </cell>
        </row>
        <row r="862">
          <cell r="A862" t="str">
            <v>4023-8</v>
          </cell>
          <cell r="B862" t="str">
            <v>CPH8389</v>
          </cell>
          <cell r="C862" t="str">
            <v>Janeiro</v>
          </cell>
          <cell r="D862">
            <v>170.39</v>
          </cell>
          <cell r="E862">
            <v>130.69999999999999</v>
          </cell>
          <cell r="F862" t="str">
            <v>Diesel Comum</v>
          </cell>
        </row>
        <row r="863">
          <cell r="C863" t="str">
            <v>Janeiro Total</v>
          </cell>
          <cell r="D863">
            <v>263.84999999999997</v>
          </cell>
          <cell r="E863">
            <v>235.26999999999998</v>
          </cell>
        </row>
        <row r="864">
          <cell r="A864" t="str">
            <v>4023-8</v>
          </cell>
          <cell r="B864" t="str">
            <v>CPH8389</v>
          </cell>
          <cell r="C864" t="str">
            <v>Fevereiro</v>
          </cell>
          <cell r="D864">
            <v>222.06</v>
          </cell>
          <cell r="E864">
            <v>170.29</v>
          </cell>
          <cell r="F864" t="str">
            <v>Diesel Comum</v>
          </cell>
        </row>
        <row r="865">
          <cell r="C865" t="str">
            <v>Fevereiro Total</v>
          </cell>
          <cell r="D865">
            <v>222.06</v>
          </cell>
          <cell r="E865">
            <v>170.29</v>
          </cell>
        </row>
        <row r="866">
          <cell r="A866" t="str">
            <v>4023-8</v>
          </cell>
          <cell r="B866" t="str">
            <v>CPH8389</v>
          </cell>
          <cell r="C866" t="str">
            <v>Março</v>
          </cell>
          <cell r="D866">
            <v>181.07</v>
          </cell>
          <cell r="E866">
            <v>138.91999999999999</v>
          </cell>
          <cell r="F866" t="str">
            <v>Diesel Comum</v>
          </cell>
        </row>
        <row r="867">
          <cell r="C867" t="str">
            <v>Março Total</v>
          </cell>
          <cell r="D867">
            <v>181.07</v>
          </cell>
          <cell r="E867">
            <v>138.91999999999999</v>
          </cell>
        </row>
        <row r="868">
          <cell r="A868" t="str">
            <v>4023-8</v>
          </cell>
          <cell r="B868" t="str">
            <v>CPH8389</v>
          </cell>
          <cell r="C868" t="str">
            <v>Abril</v>
          </cell>
          <cell r="D868">
            <v>102.78</v>
          </cell>
          <cell r="E868">
            <v>79.010000000000005</v>
          </cell>
          <cell r="F868" t="str">
            <v>Diesel Comum</v>
          </cell>
        </row>
        <row r="869">
          <cell r="A869" t="str">
            <v>4086-4</v>
          </cell>
          <cell r="B869" t="str">
            <v>CPT6213</v>
          </cell>
          <cell r="C869" t="str">
            <v>Abril</v>
          </cell>
          <cell r="D869">
            <v>1</v>
          </cell>
          <cell r="E869">
            <v>6.5</v>
          </cell>
          <cell r="F869" t="str">
            <v>Complemento Óleo</v>
          </cell>
        </row>
        <row r="870">
          <cell r="A870" t="str">
            <v>4086-4</v>
          </cell>
          <cell r="B870" t="str">
            <v>CPT6213</v>
          </cell>
          <cell r="C870" t="str">
            <v>Abril</v>
          </cell>
          <cell r="D870">
            <v>47.86</v>
          </cell>
          <cell r="E870">
            <v>36.71</v>
          </cell>
          <cell r="F870" t="str">
            <v>Diesel Comum</v>
          </cell>
        </row>
        <row r="871">
          <cell r="A871" t="str">
            <v>4086-4</v>
          </cell>
          <cell r="B871" t="str">
            <v>CPT6213</v>
          </cell>
          <cell r="C871" t="str">
            <v>Abril</v>
          </cell>
          <cell r="D871">
            <v>1</v>
          </cell>
          <cell r="E871">
            <v>66.400000000000006</v>
          </cell>
          <cell r="F871" t="str">
            <v>Troca de Filtro Ar</v>
          </cell>
        </row>
        <row r="872">
          <cell r="A872" t="str">
            <v>4086-4</v>
          </cell>
          <cell r="B872" t="str">
            <v>CPT6213</v>
          </cell>
          <cell r="C872" t="str">
            <v>Abril</v>
          </cell>
          <cell r="D872">
            <v>3</v>
          </cell>
          <cell r="E872">
            <v>29.7</v>
          </cell>
          <cell r="F872" t="str">
            <v>Troca de Óleo</v>
          </cell>
        </row>
        <row r="873">
          <cell r="C873" t="str">
            <v>Abril Total</v>
          </cell>
          <cell r="D873">
            <v>155.63999999999999</v>
          </cell>
          <cell r="E873">
            <v>218.32</v>
          </cell>
        </row>
        <row r="874">
          <cell r="A874" t="str">
            <v>4198-3</v>
          </cell>
          <cell r="B874" t="str">
            <v>BOS3556</v>
          </cell>
          <cell r="C874" t="str">
            <v>Janeiro</v>
          </cell>
          <cell r="D874">
            <v>241.01</v>
          </cell>
          <cell r="E874">
            <v>184.88</v>
          </cell>
          <cell r="F874" t="str">
            <v>Diesel Comum</v>
          </cell>
        </row>
        <row r="875">
          <cell r="C875" t="str">
            <v>Janeiro Total</v>
          </cell>
          <cell r="D875">
            <v>241.01</v>
          </cell>
          <cell r="E875">
            <v>184.88</v>
          </cell>
        </row>
        <row r="876">
          <cell r="A876" t="str">
            <v>4198-3</v>
          </cell>
          <cell r="B876" t="str">
            <v>BOS3556</v>
          </cell>
          <cell r="C876" t="str">
            <v>Fevereiro</v>
          </cell>
          <cell r="D876">
            <v>350.66</v>
          </cell>
          <cell r="E876">
            <v>269</v>
          </cell>
          <cell r="F876" t="str">
            <v>Diesel Comum</v>
          </cell>
        </row>
        <row r="877">
          <cell r="C877" t="str">
            <v>Fevereiro Total</v>
          </cell>
          <cell r="D877">
            <v>350.66</v>
          </cell>
          <cell r="E877">
            <v>269</v>
          </cell>
        </row>
        <row r="878">
          <cell r="A878" t="str">
            <v>4198-3</v>
          </cell>
          <cell r="B878" t="str">
            <v>BOS3556</v>
          </cell>
          <cell r="C878" t="str">
            <v>Março</v>
          </cell>
          <cell r="D878">
            <v>272.32</v>
          </cell>
          <cell r="E878">
            <v>208.88</v>
          </cell>
          <cell r="F878" t="str">
            <v>Diesel Comum</v>
          </cell>
        </row>
        <row r="879">
          <cell r="C879" t="str">
            <v>Março Total</v>
          </cell>
          <cell r="D879">
            <v>272.32</v>
          </cell>
          <cell r="E879">
            <v>208.88</v>
          </cell>
        </row>
        <row r="880">
          <cell r="A880" t="str">
            <v>4198-3</v>
          </cell>
          <cell r="B880" t="str">
            <v>BOS3556</v>
          </cell>
          <cell r="C880" t="str">
            <v>Abril</v>
          </cell>
          <cell r="D880">
            <v>225.32</v>
          </cell>
          <cell r="E880">
            <v>173.78</v>
          </cell>
          <cell r="F880" t="str">
            <v>Diesel Comum</v>
          </cell>
        </row>
        <row r="881">
          <cell r="C881" t="str">
            <v>Abril Total</v>
          </cell>
          <cell r="D881">
            <v>225.32</v>
          </cell>
          <cell r="E881">
            <v>173.78</v>
          </cell>
        </row>
        <row r="882">
          <cell r="A882" t="str">
            <v>4205-2</v>
          </cell>
          <cell r="B882" t="str">
            <v>BRN6336</v>
          </cell>
          <cell r="C882" t="str">
            <v>Fevereiro</v>
          </cell>
          <cell r="D882">
            <v>240.5</v>
          </cell>
          <cell r="E882">
            <v>184.45</v>
          </cell>
          <cell r="F882" t="str">
            <v>Diesel Comum</v>
          </cell>
        </row>
        <row r="883">
          <cell r="C883" t="str">
            <v>Fevereiro Total</v>
          </cell>
          <cell r="D883">
            <v>240.5</v>
          </cell>
          <cell r="E883">
            <v>184.45</v>
          </cell>
        </row>
        <row r="884">
          <cell r="A884" t="str">
            <v>4205-2</v>
          </cell>
          <cell r="B884" t="str">
            <v>BRN6336</v>
          </cell>
          <cell r="C884" t="str">
            <v>Março</v>
          </cell>
          <cell r="D884">
            <v>2</v>
          </cell>
          <cell r="E884">
            <v>10</v>
          </cell>
          <cell r="F884" t="str">
            <v>Complemento Óleo</v>
          </cell>
        </row>
        <row r="885">
          <cell r="A885" t="str">
            <v>4205-2</v>
          </cell>
          <cell r="B885" t="str">
            <v>BRN6336</v>
          </cell>
          <cell r="C885" t="str">
            <v>Março</v>
          </cell>
          <cell r="D885">
            <v>158.19999999999999</v>
          </cell>
          <cell r="E885">
            <v>121.4</v>
          </cell>
          <cell r="F885" t="str">
            <v>Diesel Comum</v>
          </cell>
        </row>
        <row r="886">
          <cell r="C886" t="str">
            <v>Março Total</v>
          </cell>
          <cell r="D886">
            <v>160.19999999999999</v>
          </cell>
          <cell r="E886">
            <v>131.4</v>
          </cell>
        </row>
        <row r="887">
          <cell r="A887" t="str">
            <v>4205-2</v>
          </cell>
          <cell r="B887" t="str">
            <v>BRN6336</v>
          </cell>
          <cell r="C887" t="str">
            <v>Abril</v>
          </cell>
          <cell r="D887">
            <v>255.3</v>
          </cell>
          <cell r="E887">
            <v>196.15</v>
          </cell>
          <cell r="F887" t="str">
            <v>Diesel Comum</v>
          </cell>
        </row>
        <row r="888">
          <cell r="C888" t="str">
            <v>Abril Total</v>
          </cell>
          <cell r="D888">
            <v>255.3</v>
          </cell>
          <cell r="E888">
            <v>196.15</v>
          </cell>
        </row>
        <row r="889">
          <cell r="A889" t="str">
            <v>4227-2</v>
          </cell>
          <cell r="B889" t="str">
            <v>CST0092</v>
          </cell>
          <cell r="C889" t="str">
            <v>Janeiro</v>
          </cell>
          <cell r="D889">
            <v>430.78</v>
          </cell>
          <cell r="E889">
            <v>333.69</v>
          </cell>
          <cell r="F889" t="str">
            <v>Diesel Comum</v>
          </cell>
        </row>
        <row r="890">
          <cell r="A890" t="str">
            <v>4227-2</v>
          </cell>
          <cell r="C890" t="str">
            <v>Janeiro</v>
          </cell>
          <cell r="D890">
            <v>1</v>
          </cell>
          <cell r="E890">
            <v>80</v>
          </cell>
          <cell r="F890" t="str">
            <v>Lavagem Completa</v>
          </cell>
        </row>
        <row r="891">
          <cell r="C891" t="str">
            <v>Janeiro Total</v>
          </cell>
          <cell r="D891">
            <v>431.78</v>
          </cell>
          <cell r="E891">
            <v>413.69</v>
          </cell>
        </row>
        <row r="892">
          <cell r="A892" t="str">
            <v>4227-2</v>
          </cell>
          <cell r="C892" t="str">
            <v>Fevereiro</v>
          </cell>
          <cell r="D892">
            <v>1</v>
          </cell>
          <cell r="E892">
            <v>80</v>
          </cell>
          <cell r="F892" t="str">
            <v>Lavagem Completa</v>
          </cell>
        </row>
        <row r="893">
          <cell r="C893" t="str">
            <v>Fevereiro Total</v>
          </cell>
          <cell r="D893">
            <v>1</v>
          </cell>
          <cell r="E893">
            <v>80</v>
          </cell>
        </row>
        <row r="894">
          <cell r="A894" t="str">
            <v>4227-2</v>
          </cell>
          <cell r="B894" t="str">
            <v>CST0092</v>
          </cell>
          <cell r="C894" t="str">
            <v>Abril</v>
          </cell>
          <cell r="D894">
            <v>56</v>
          </cell>
          <cell r="E894">
            <v>44</v>
          </cell>
          <cell r="F894" t="str">
            <v>Diesel Comum</v>
          </cell>
        </row>
        <row r="895">
          <cell r="C895" t="str">
            <v>Abril Total</v>
          </cell>
          <cell r="D895">
            <v>56</v>
          </cell>
          <cell r="E895">
            <v>44</v>
          </cell>
        </row>
        <row r="896">
          <cell r="A896" t="str">
            <v>4236-1</v>
          </cell>
          <cell r="B896" t="str">
            <v>CRH1525</v>
          </cell>
          <cell r="C896" t="str">
            <v>Janeiro</v>
          </cell>
          <cell r="D896">
            <v>4</v>
          </cell>
          <cell r="E896">
            <v>24</v>
          </cell>
          <cell r="F896" t="str">
            <v>Complemento Óleo</v>
          </cell>
        </row>
        <row r="897">
          <cell r="A897" t="str">
            <v>4236-1</v>
          </cell>
          <cell r="B897" t="str">
            <v>CRH1525</v>
          </cell>
          <cell r="C897" t="str">
            <v>Janeiro</v>
          </cell>
          <cell r="D897">
            <v>343.1</v>
          </cell>
          <cell r="E897">
            <v>263.8</v>
          </cell>
          <cell r="F897" t="str">
            <v>Diesel Comum</v>
          </cell>
        </row>
        <row r="898">
          <cell r="A898" t="str">
            <v>4236-1</v>
          </cell>
          <cell r="B898" t="str">
            <v>CRH1525</v>
          </cell>
          <cell r="C898" t="str">
            <v>Janeiro</v>
          </cell>
          <cell r="D898">
            <v>1</v>
          </cell>
          <cell r="E898">
            <v>24</v>
          </cell>
          <cell r="F898" t="str">
            <v>Troca de Óleo</v>
          </cell>
        </row>
        <row r="899">
          <cell r="C899" t="str">
            <v>Janeiro Total</v>
          </cell>
          <cell r="D899">
            <v>348.1</v>
          </cell>
          <cell r="E899">
            <v>311.8</v>
          </cell>
        </row>
        <row r="900">
          <cell r="A900" t="str">
            <v>4236-1</v>
          </cell>
          <cell r="B900" t="str">
            <v>CRH1525</v>
          </cell>
          <cell r="C900" t="str">
            <v>Fevereiro</v>
          </cell>
          <cell r="D900">
            <v>3</v>
          </cell>
          <cell r="E900">
            <v>19.5</v>
          </cell>
          <cell r="F900" t="str">
            <v>Complemento Óleo</v>
          </cell>
        </row>
        <row r="901">
          <cell r="A901" t="str">
            <v>4236-1</v>
          </cell>
          <cell r="B901" t="str">
            <v>CRH1525</v>
          </cell>
          <cell r="C901" t="str">
            <v>Fevereiro</v>
          </cell>
          <cell r="D901">
            <v>403.7</v>
          </cell>
          <cell r="E901">
            <v>309.5</v>
          </cell>
          <cell r="F901" t="str">
            <v>Diesel Comum</v>
          </cell>
        </row>
        <row r="902">
          <cell r="A902" t="str">
            <v>4236-1</v>
          </cell>
          <cell r="C902" t="str">
            <v>Fevereiro</v>
          </cell>
          <cell r="D902">
            <v>1</v>
          </cell>
          <cell r="E902">
            <v>80</v>
          </cell>
          <cell r="F902" t="str">
            <v>Lavagem Completa</v>
          </cell>
        </row>
        <row r="903">
          <cell r="A903" t="str">
            <v>4236-1</v>
          </cell>
          <cell r="B903" t="str">
            <v>CRH1525</v>
          </cell>
          <cell r="C903" t="str">
            <v>Fevereiro</v>
          </cell>
          <cell r="D903">
            <v>14</v>
          </cell>
          <cell r="E903">
            <v>90.5</v>
          </cell>
          <cell r="F903" t="str">
            <v>Troca de Óleo</v>
          </cell>
        </row>
        <row r="904">
          <cell r="C904" t="str">
            <v>Fevereiro Total</v>
          </cell>
          <cell r="D904">
            <v>421.7</v>
          </cell>
          <cell r="E904">
            <v>499.5</v>
          </cell>
        </row>
        <row r="905">
          <cell r="A905" t="str">
            <v>4236-1</v>
          </cell>
          <cell r="B905" t="str">
            <v>CRH1525</v>
          </cell>
          <cell r="C905" t="str">
            <v>Março</v>
          </cell>
          <cell r="D905">
            <v>3</v>
          </cell>
          <cell r="E905">
            <v>18</v>
          </cell>
          <cell r="F905" t="str">
            <v>Complemento Óleo</v>
          </cell>
        </row>
        <row r="906">
          <cell r="A906" t="str">
            <v>4236-1</v>
          </cell>
          <cell r="B906" t="str">
            <v>CRH1525</v>
          </cell>
          <cell r="C906" t="str">
            <v>Março</v>
          </cell>
          <cell r="D906">
            <v>134.1</v>
          </cell>
          <cell r="E906">
            <v>102.9</v>
          </cell>
          <cell r="F906" t="str">
            <v>Diesel Comum</v>
          </cell>
        </row>
        <row r="907">
          <cell r="A907" t="str">
            <v>4236-1</v>
          </cell>
          <cell r="C907" t="str">
            <v>Março</v>
          </cell>
          <cell r="D907">
            <v>1</v>
          </cell>
          <cell r="E907">
            <v>80</v>
          </cell>
          <cell r="F907" t="str">
            <v>Lavagem Completa</v>
          </cell>
        </row>
        <row r="908">
          <cell r="C908" t="str">
            <v>Março Total</v>
          </cell>
          <cell r="D908">
            <v>138.1</v>
          </cell>
          <cell r="E908">
            <v>200.9</v>
          </cell>
        </row>
        <row r="909">
          <cell r="A909" t="str">
            <v>4236-1</v>
          </cell>
          <cell r="B909" t="str">
            <v>CRH1525</v>
          </cell>
          <cell r="C909" t="str">
            <v>Abril</v>
          </cell>
          <cell r="D909">
            <v>49.6</v>
          </cell>
          <cell r="E909">
            <v>38</v>
          </cell>
          <cell r="F909" t="str">
            <v>Diesel Comum</v>
          </cell>
        </row>
        <row r="910">
          <cell r="A910" t="str">
            <v>4236-1</v>
          </cell>
          <cell r="C910" t="str">
            <v>Abril</v>
          </cell>
          <cell r="D910">
            <v>1</v>
          </cell>
          <cell r="E910">
            <v>80</v>
          </cell>
          <cell r="F910" t="str">
            <v>Lavagem Completa</v>
          </cell>
        </row>
        <row r="911">
          <cell r="C911" t="str">
            <v>Abril Total</v>
          </cell>
          <cell r="D911">
            <v>50.6</v>
          </cell>
          <cell r="E911">
            <v>118</v>
          </cell>
        </row>
        <row r="912">
          <cell r="A912" t="str">
            <v>4238-7</v>
          </cell>
          <cell r="B912" t="str">
            <v>BRA9862</v>
          </cell>
          <cell r="C912" t="str">
            <v>Janeiro</v>
          </cell>
          <cell r="D912">
            <v>4</v>
          </cell>
          <cell r="E912">
            <v>18</v>
          </cell>
          <cell r="F912" t="str">
            <v>Complemento Óleo</v>
          </cell>
        </row>
        <row r="913">
          <cell r="A913" t="str">
            <v>4238-7</v>
          </cell>
          <cell r="B913" t="str">
            <v>BRA9862</v>
          </cell>
          <cell r="C913" t="str">
            <v>Janeiro</v>
          </cell>
          <cell r="D913">
            <v>528.54</v>
          </cell>
          <cell r="E913">
            <v>408.05</v>
          </cell>
          <cell r="F913" t="str">
            <v>Diesel Comum</v>
          </cell>
        </row>
        <row r="914">
          <cell r="A914" t="str">
            <v>4238-7</v>
          </cell>
          <cell r="C914" t="str">
            <v>Janeiro</v>
          </cell>
          <cell r="D914">
            <v>1</v>
          </cell>
          <cell r="E914">
            <v>80</v>
          </cell>
          <cell r="F914" t="str">
            <v>Lavagem Completa</v>
          </cell>
        </row>
        <row r="915">
          <cell r="A915" t="str">
            <v>4238-7</v>
          </cell>
          <cell r="C915" t="str">
            <v>Janeiro</v>
          </cell>
          <cell r="D915">
            <v>1</v>
          </cell>
          <cell r="E915">
            <v>40</v>
          </cell>
          <cell r="F915" t="str">
            <v>Lavagem Simples</v>
          </cell>
        </row>
        <row r="916">
          <cell r="A916" t="str">
            <v>4238-7</v>
          </cell>
          <cell r="B916" t="str">
            <v>BRA9862</v>
          </cell>
          <cell r="C916" t="str">
            <v>Janeiro</v>
          </cell>
          <cell r="D916">
            <v>4</v>
          </cell>
          <cell r="E916">
            <v>17.600000000000001</v>
          </cell>
          <cell r="F916" t="str">
            <v>Troca de Óleo</v>
          </cell>
        </row>
        <row r="917">
          <cell r="C917" t="str">
            <v>Janeiro Total</v>
          </cell>
          <cell r="D917">
            <v>538.54</v>
          </cell>
          <cell r="E917">
            <v>563.65</v>
          </cell>
        </row>
        <row r="918">
          <cell r="A918" t="str">
            <v>4238-7</v>
          </cell>
          <cell r="B918" t="str">
            <v>BRA9862</v>
          </cell>
          <cell r="C918" t="str">
            <v>Fevereiro</v>
          </cell>
          <cell r="D918">
            <v>10</v>
          </cell>
          <cell r="E918">
            <v>47</v>
          </cell>
          <cell r="F918" t="str">
            <v>Complemento Óleo</v>
          </cell>
        </row>
        <row r="919">
          <cell r="A919" t="str">
            <v>4238-7</v>
          </cell>
          <cell r="B919" t="str">
            <v>BRA9862</v>
          </cell>
          <cell r="C919" t="str">
            <v>Fevereiro</v>
          </cell>
          <cell r="D919">
            <v>494.87</v>
          </cell>
          <cell r="E919">
            <v>382.43</v>
          </cell>
          <cell r="F919" t="str">
            <v>Diesel Comum</v>
          </cell>
        </row>
        <row r="920">
          <cell r="A920" t="str">
            <v>4238-7</v>
          </cell>
          <cell r="C920" t="str">
            <v>Fevereiro</v>
          </cell>
          <cell r="D920">
            <v>2</v>
          </cell>
          <cell r="E920">
            <v>160</v>
          </cell>
          <cell r="F920" t="str">
            <v>Lavagem Completa</v>
          </cell>
        </row>
        <row r="921">
          <cell r="A921" t="str">
            <v>4238-7</v>
          </cell>
          <cell r="B921" t="str">
            <v>BRA9862</v>
          </cell>
          <cell r="C921" t="str">
            <v>Fevereiro</v>
          </cell>
          <cell r="D921">
            <v>4</v>
          </cell>
          <cell r="E921">
            <v>17.600000000000001</v>
          </cell>
          <cell r="F921" t="str">
            <v>Troca de Óleo</v>
          </cell>
        </row>
        <row r="922">
          <cell r="C922" t="str">
            <v>Fevereiro Total</v>
          </cell>
          <cell r="D922">
            <v>510.87</v>
          </cell>
          <cell r="E922">
            <v>607.03000000000009</v>
          </cell>
        </row>
        <row r="923">
          <cell r="A923" t="str">
            <v>4238-7</v>
          </cell>
          <cell r="B923" t="str">
            <v>BRA9862</v>
          </cell>
          <cell r="C923" t="str">
            <v>Março</v>
          </cell>
          <cell r="D923">
            <v>1</v>
          </cell>
          <cell r="E923">
            <v>3</v>
          </cell>
          <cell r="F923" t="str">
            <v>Complemento de Fluído</v>
          </cell>
        </row>
        <row r="924">
          <cell r="A924" t="str">
            <v>4238-7</v>
          </cell>
          <cell r="B924" t="str">
            <v>BRA9862</v>
          </cell>
          <cell r="C924" t="str">
            <v>Março</v>
          </cell>
          <cell r="D924">
            <v>7</v>
          </cell>
          <cell r="E924">
            <v>29</v>
          </cell>
          <cell r="F924" t="str">
            <v>Complemento Óleo</v>
          </cell>
        </row>
        <row r="925">
          <cell r="A925" t="str">
            <v>4238-7</v>
          </cell>
          <cell r="B925" t="str">
            <v>BRA9862</v>
          </cell>
          <cell r="C925" t="str">
            <v>Março</v>
          </cell>
          <cell r="D925">
            <v>193</v>
          </cell>
          <cell r="E925">
            <v>149</v>
          </cell>
          <cell r="F925" t="str">
            <v>Diesel Comum</v>
          </cell>
        </row>
        <row r="926">
          <cell r="A926" t="str">
            <v>4238-7</v>
          </cell>
          <cell r="C926" t="str">
            <v>Março</v>
          </cell>
          <cell r="D926">
            <v>1</v>
          </cell>
          <cell r="E926">
            <v>40</v>
          </cell>
          <cell r="F926" t="str">
            <v>Lavagem Simples</v>
          </cell>
        </row>
        <row r="927">
          <cell r="C927" t="str">
            <v>Março Total</v>
          </cell>
          <cell r="D927">
            <v>202</v>
          </cell>
          <cell r="E927">
            <v>221</v>
          </cell>
        </row>
        <row r="928">
          <cell r="A928" t="str">
            <v>4238-7</v>
          </cell>
          <cell r="B928" t="str">
            <v>BRA9862</v>
          </cell>
          <cell r="C928" t="str">
            <v>Abril</v>
          </cell>
          <cell r="D928">
            <v>27.1</v>
          </cell>
          <cell r="E928">
            <v>21</v>
          </cell>
          <cell r="F928" t="str">
            <v>Diesel Comum</v>
          </cell>
        </row>
        <row r="929">
          <cell r="C929" t="str">
            <v>Abril Total</v>
          </cell>
          <cell r="D929">
            <v>27.1</v>
          </cell>
          <cell r="E929">
            <v>21</v>
          </cell>
        </row>
        <row r="930">
          <cell r="A930" t="str">
            <v>4241-8</v>
          </cell>
          <cell r="B930" t="str">
            <v>CKH2294</v>
          </cell>
          <cell r="C930" t="str">
            <v>Janeiro</v>
          </cell>
          <cell r="D930">
            <v>165.01</v>
          </cell>
          <cell r="E930">
            <v>126.58</v>
          </cell>
          <cell r="F930" t="str">
            <v>Diesel Comum</v>
          </cell>
        </row>
        <row r="931">
          <cell r="C931" t="str">
            <v>Janeiro Total</v>
          </cell>
          <cell r="D931">
            <v>165.01</v>
          </cell>
          <cell r="E931">
            <v>126.58</v>
          </cell>
        </row>
        <row r="932">
          <cell r="A932" t="str">
            <v>4241-8</v>
          </cell>
          <cell r="B932" t="str">
            <v>CKH2294</v>
          </cell>
          <cell r="C932" t="str">
            <v>Fevereiro</v>
          </cell>
          <cell r="D932">
            <v>210.55</v>
          </cell>
          <cell r="E932">
            <v>161.56</v>
          </cell>
          <cell r="F932" t="str">
            <v>Diesel Comum</v>
          </cell>
        </row>
        <row r="933">
          <cell r="C933" t="str">
            <v>Fevereiro Total</v>
          </cell>
          <cell r="D933">
            <v>210.55</v>
          </cell>
          <cell r="E933">
            <v>161.56</v>
          </cell>
        </row>
        <row r="934">
          <cell r="A934" t="str">
            <v>4241-8</v>
          </cell>
          <cell r="B934" t="str">
            <v>CKH2294</v>
          </cell>
          <cell r="C934" t="str">
            <v>Março</v>
          </cell>
          <cell r="D934">
            <v>2</v>
          </cell>
          <cell r="E934">
            <v>12</v>
          </cell>
          <cell r="F934" t="str">
            <v>Complemento Óleo</v>
          </cell>
        </row>
        <row r="935">
          <cell r="A935" t="str">
            <v>4241-8</v>
          </cell>
          <cell r="B935" t="str">
            <v>CKH2294</v>
          </cell>
          <cell r="C935" t="str">
            <v>Março</v>
          </cell>
          <cell r="D935">
            <v>50.9</v>
          </cell>
          <cell r="E935">
            <v>39</v>
          </cell>
          <cell r="F935" t="str">
            <v>Diesel Comum</v>
          </cell>
        </row>
        <row r="936">
          <cell r="C936" t="str">
            <v>Março Total</v>
          </cell>
          <cell r="D936">
            <v>52.9</v>
          </cell>
          <cell r="E936">
            <v>51</v>
          </cell>
        </row>
        <row r="937">
          <cell r="A937" t="str">
            <v>4275-1</v>
          </cell>
          <cell r="B937" t="str">
            <v>CBL0090</v>
          </cell>
          <cell r="C937" t="str">
            <v>Janeiro</v>
          </cell>
          <cell r="D937">
            <v>177.13</v>
          </cell>
          <cell r="E937">
            <v>135.83000000000001</v>
          </cell>
          <cell r="F937" t="str">
            <v>Diesel Comum</v>
          </cell>
        </row>
        <row r="938">
          <cell r="C938" t="str">
            <v>Janeiro Total</v>
          </cell>
          <cell r="D938">
            <v>177.13</v>
          </cell>
          <cell r="E938">
            <v>135.83000000000001</v>
          </cell>
        </row>
        <row r="939">
          <cell r="A939" t="str">
            <v>4275-1</v>
          </cell>
          <cell r="B939" t="str">
            <v>CBL0090</v>
          </cell>
          <cell r="C939" t="str">
            <v>Fevereiro</v>
          </cell>
          <cell r="D939">
            <v>131.38999999999999</v>
          </cell>
          <cell r="E939">
            <v>100.81</v>
          </cell>
          <cell r="F939" t="str">
            <v>Diesel Comum</v>
          </cell>
        </row>
        <row r="940">
          <cell r="C940" t="str">
            <v>Fevereiro Total</v>
          </cell>
          <cell r="D940">
            <v>131.38999999999999</v>
          </cell>
          <cell r="E940">
            <v>100.81</v>
          </cell>
        </row>
        <row r="941">
          <cell r="A941" t="str">
            <v>4275-1</v>
          </cell>
          <cell r="B941" t="str">
            <v>CBL0090</v>
          </cell>
          <cell r="C941" t="str">
            <v>Março</v>
          </cell>
          <cell r="D941">
            <v>76.92</v>
          </cell>
          <cell r="E941">
            <v>59.01</v>
          </cell>
          <cell r="F941" t="str">
            <v>Diesel Comum</v>
          </cell>
        </row>
        <row r="942">
          <cell r="C942" t="str">
            <v>Março Total</v>
          </cell>
          <cell r="D942">
            <v>76.92</v>
          </cell>
          <cell r="E942">
            <v>59.01</v>
          </cell>
        </row>
        <row r="943">
          <cell r="A943" t="str">
            <v>4279-3</v>
          </cell>
          <cell r="B943" t="str">
            <v>CRN9637</v>
          </cell>
          <cell r="C943" t="str">
            <v>Janeiro</v>
          </cell>
          <cell r="D943">
            <v>387.7</v>
          </cell>
          <cell r="E943">
            <v>300.56</v>
          </cell>
          <cell r="F943" t="str">
            <v>Diesel Comum</v>
          </cell>
        </row>
        <row r="944">
          <cell r="A944" t="str">
            <v>4279-3</v>
          </cell>
          <cell r="C944" t="str">
            <v>Janeiro</v>
          </cell>
          <cell r="D944">
            <v>1</v>
          </cell>
          <cell r="E944">
            <v>80</v>
          </cell>
          <cell r="F944" t="str">
            <v>Lavagem Completa</v>
          </cell>
        </row>
        <row r="945">
          <cell r="A945" t="str">
            <v>4279-3</v>
          </cell>
          <cell r="C945" t="str">
            <v>Janeiro</v>
          </cell>
          <cell r="D945">
            <v>1</v>
          </cell>
          <cell r="E945">
            <v>40</v>
          </cell>
          <cell r="F945" t="str">
            <v>Lavagem Simples</v>
          </cell>
        </row>
        <row r="946">
          <cell r="C946" t="str">
            <v>Janeiro Total</v>
          </cell>
          <cell r="D946">
            <v>389.7</v>
          </cell>
          <cell r="E946">
            <v>420.56</v>
          </cell>
        </row>
        <row r="947">
          <cell r="A947" t="str">
            <v>4279-3</v>
          </cell>
          <cell r="B947" t="str">
            <v>CRN9637</v>
          </cell>
          <cell r="C947" t="str">
            <v>Fevereiro</v>
          </cell>
          <cell r="D947">
            <v>532.16</v>
          </cell>
          <cell r="E947">
            <v>411.98</v>
          </cell>
          <cell r="F947" t="str">
            <v>Diesel Comum</v>
          </cell>
        </row>
        <row r="948">
          <cell r="A948" t="str">
            <v>4279-3</v>
          </cell>
          <cell r="C948" t="str">
            <v>Fevereiro</v>
          </cell>
          <cell r="D948">
            <v>1</v>
          </cell>
          <cell r="E948">
            <v>80</v>
          </cell>
          <cell r="F948" t="str">
            <v>Lavagem Completa</v>
          </cell>
        </row>
        <row r="949">
          <cell r="C949" t="str">
            <v>Fevereiro Total</v>
          </cell>
          <cell r="D949">
            <v>533.16</v>
          </cell>
          <cell r="E949">
            <v>491.98</v>
          </cell>
        </row>
        <row r="950">
          <cell r="A950" t="str">
            <v>4279-3</v>
          </cell>
          <cell r="B950" t="str">
            <v>CRN9637</v>
          </cell>
          <cell r="C950" t="str">
            <v>Março</v>
          </cell>
          <cell r="D950">
            <v>77.38</v>
          </cell>
          <cell r="E950">
            <v>59.96</v>
          </cell>
          <cell r="F950" t="str">
            <v>Diesel Comum</v>
          </cell>
        </row>
        <row r="951">
          <cell r="A951" t="str">
            <v>4279-3</v>
          </cell>
          <cell r="C951" t="str">
            <v>Março</v>
          </cell>
          <cell r="D951">
            <v>1</v>
          </cell>
          <cell r="E951">
            <v>80</v>
          </cell>
          <cell r="F951" t="str">
            <v>Lavagem Completa</v>
          </cell>
        </row>
        <row r="952">
          <cell r="C952" t="str">
            <v>Março Total</v>
          </cell>
          <cell r="D952">
            <v>78.38</v>
          </cell>
          <cell r="E952">
            <v>139.96</v>
          </cell>
        </row>
        <row r="953">
          <cell r="A953" t="str">
            <v>4279-3</v>
          </cell>
          <cell r="C953" t="str">
            <v>Abril</v>
          </cell>
          <cell r="D953">
            <v>1</v>
          </cell>
          <cell r="E953">
            <v>80</v>
          </cell>
          <cell r="F953" t="str">
            <v>Lavagem Completa</v>
          </cell>
        </row>
        <row r="954">
          <cell r="C954" t="str">
            <v>Abril Total</v>
          </cell>
          <cell r="D954">
            <v>1</v>
          </cell>
          <cell r="E954">
            <v>80</v>
          </cell>
        </row>
        <row r="955">
          <cell r="A955" t="str">
            <v>4287-4</v>
          </cell>
          <cell r="B955" t="str">
            <v>CBL0220</v>
          </cell>
          <cell r="C955" t="str">
            <v>Janeiro</v>
          </cell>
          <cell r="D955">
            <v>498</v>
          </cell>
          <cell r="E955">
            <v>384.05</v>
          </cell>
          <cell r="F955" t="str">
            <v>Diesel Comum</v>
          </cell>
        </row>
        <row r="956">
          <cell r="C956" t="str">
            <v>Janeiro Total</v>
          </cell>
          <cell r="D956">
            <v>498</v>
          </cell>
          <cell r="E956">
            <v>384.05</v>
          </cell>
        </row>
        <row r="957">
          <cell r="A957" t="str">
            <v>4287-4</v>
          </cell>
          <cell r="B957" t="str">
            <v>CBL0220</v>
          </cell>
          <cell r="C957" t="str">
            <v>Fevereiro</v>
          </cell>
          <cell r="D957">
            <v>247.3</v>
          </cell>
          <cell r="E957">
            <v>190.55</v>
          </cell>
          <cell r="F957" t="str">
            <v>Diesel Comum</v>
          </cell>
        </row>
        <row r="958">
          <cell r="A958" t="str">
            <v>4287-4</v>
          </cell>
          <cell r="C958" t="str">
            <v>Fevereiro</v>
          </cell>
          <cell r="D958">
            <v>1</v>
          </cell>
          <cell r="E958">
            <v>80</v>
          </cell>
          <cell r="F958" t="str">
            <v>Lavagem Completa</v>
          </cell>
        </row>
        <row r="959">
          <cell r="A959" t="str">
            <v>4287-4</v>
          </cell>
          <cell r="B959" t="str">
            <v>CBL0220</v>
          </cell>
          <cell r="C959" t="str">
            <v>Fevereiro</v>
          </cell>
          <cell r="D959">
            <v>1</v>
          </cell>
          <cell r="E959">
            <v>27</v>
          </cell>
          <cell r="F959" t="str">
            <v>Troca de Óleo</v>
          </cell>
        </row>
        <row r="960">
          <cell r="C960" t="str">
            <v>Fevereiro Total</v>
          </cell>
          <cell r="D960">
            <v>249.3</v>
          </cell>
          <cell r="E960">
            <v>297.55</v>
          </cell>
        </row>
        <row r="961">
          <cell r="A961" t="str">
            <v>4287-4</v>
          </cell>
          <cell r="B961" t="str">
            <v>CBL0220</v>
          </cell>
          <cell r="C961" t="str">
            <v>Março</v>
          </cell>
          <cell r="D961">
            <v>320.92</v>
          </cell>
          <cell r="E961">
            <v>246.1</v>
          </cell>
          <cell r="F961" t="str">
            <v>Diesel Comum</v>
          </cell>
        </row>
        <row r="962">
          <cell r="A962" t="str">
            <v>4287-4</v>
          </cell>
          <cell r="C962" t="str">
            <v>Março</v>
          </cell>
          <cell r="D962">
            <v>2</v>
          </cell>
          <cell r="E962">
            <v>160</v>
          </cell>
          <cell r="F962" t="str">
            <v>Lavagem Completa</v>
          </cell>
        </row>
        <row r="963">
          <cell r="C963" t="str">
            <v>Março Total</v>
          </cell>
          <cell r="D963">
            <v>322.92</v>
          </cell>
          <cell r="E963">
            <v>406.1</v>
          </cell>
        </row>
        <row r="964">
          <cell r="A964" t="str">
            <v>4310-5</v>
          </cell>
          <cell r="B964" t="str">
            <v>BKO1077</v>
          </cell>
          <cell r="C964" t="str">
            <v>Janeiro</v>
          </cell>
          <cell r="D964">
            <v>872.7</v>
          </cell>
          <cell r="E964">
            <v>669.3</v>
          </cell>
          <cell r="F964" t="str">
            <v>Diesel Comum</v>
          </cell>
        </row>
        <row r="965">
          <cell r="C965" t="str">
            <v>Janeiro Total</v>
          </cell>
          <cell r="D965">
            <v>872.7</v>
          </cell>
          <cell r="E965">
            <v>669.3</v>
          </cell>
        </row>
        <row r="966">
          <cell r="A966" t="str">
            <v>4310-5</v>
          </cell>
          <cell r="B966" t="str">
            <v>BKO1077</v>
          </cell>
          <cell r="C966" t="str">
            <v>Fevereiro</v>
          </cell>
          <cell r="D966">
            <v>112.8</v>
          </cell>
          <cell r="E966">
            <v>87</v>
          </cell>
          <cell r="F966" t="str">
            <v>Diesel Comum</v>
          </cell>
        </row>
        <row r="967">
          <cell r="C967" t="str">
            <v>Fevereiro Total</v>
          </cell>
          <cell r="D967">
            <v>112.8</v>
          </cell>
          <cell r="E967">
            <v>87</v>
          </cell>
        </row>
        <row r="968">
          <cell r="A968" t="str">
            <v>4310-5</v>
          </cell>
          <cell r="B968" t="str">
            <v>BKO1077</v>
          </cell>
          <cell r="C968" t="str">
            <v>Abril</v>
          </cell>
          <cell r="D968">
            <v>56.13</v>
          </cell>
          <cell r="E968">
            <v>43.5</v>
          </cell>
          <cell r="F968" t="str">
            <v>Diesel Comum</v>
          </cell>
        </row>
        <row r="969">
          <cell r="C969" t="str">
            <v>Abril Total</v>
          </cell>
          <cell r="D969">
            <v>56.13</v>
          </cell>
          <cell r="E969">
            <v>43.5</v>
          </cell>
        </row>
        <row r="970">
          <cell r="A970" t="str">
            <v>4315-5</v>
          </cell>
          <cell r="B970" t="str">
            <v>BPE7137</v>
          </cell>
          <cell r="C970" t="str">
            <v>Janeiro</v>
          </cell>
          <cell r="D970">
            <v>3</v>
          </cell>
          <cell r="E970">
            <v>18</v>
          </cell>
          <cell r="F970" t="str">
            <v>Complemento Óleo</v>
          </cell>
        </row>
        <row r="971">
          <cell r="A971" t="str">
            <v>4315-5</v>
          </cell>
          <cell r="B971" t="str">
            <v>BPE7137</v>
          </cell>
          <cell r="C971" t="str">
            <v>Janeiro</v>
          </cell>
          <cell r="D971">
            <v>473.7</v>
          </cell>
          <cell r="E971">
            <v>363.5</v>
          </cell>
          <cell r="F971" t="str">
            <v>Diesel Comum</v>
          </cell>
        </row>
        <row r="972">
          <cell r="C972" t="str">
            <v>Janeiro Total</v>
          </cell>
          <cell r="D972">
            <v>476.7</v>
          </cell>
          <cell r="E972">
            <v>381.5</v>
          </cell>
        </row>
        <row r="973">
          <cell r="A973" t="str">
            <v>4315-5</v>
          </cell>
          <cell r="B973" t="str">
            <v>BPE7137</v>
          </cell>
          <cell r="C973" t="str">
            <v>Fevereiro</v>
          </cell>
          <cell r="D973">
            <v>697.5</v>
          </cell>
          <cell r="E973">
            <v>534.79999999999995</v>
          </cell>
          <cell r="F973" t="str">
            <v>Diesel Comum</v>
          </cell>
        </row>
        <row r="974">
          <cell r="C974" t="str">
            <v>Fevereiro Total</v>
          </cell>
          <cell r="D974">
            <v>697.5</v>
          </cell>
          <cell r="E974">
            <v>534.79999999999995</v>
          </cell>
        </row>
        <row r="975">
          <cell r="A975" t="str">
            <v>4315-5</v>
          </cell>
          <cell r="B975" t="str">
            <v>BPE7137</v>
          </cell>
          <cell r="C975" t="str">
            <v>Março</v>
          </cell>
          <cell r="D975">
            <v>8</v>
          </cell>
          <cell r="E975">
            <v>48</v>
          </cell>
          <cell r="F975" t="str">
            <v>Complemento Óleo</v>
          </cell>
        </row>
        <row r="976">
          <cell r="A976" t="str">
            <v>4315-5</v>
          </cell>
          <cell r="B976" t="str">
            <v>BPE7137</v>
          </cell>
          <cell r="C976" t="str">
            <v>Março</v>
          </cell>
          <cell r="D976">
            <v>527.9</v>
          </cell>
          <cell r="E976">
            <v>404.85</v>
          </cell>
          <cell r="F976" t="str">
            <v>Diesel Comum</v>
          </cell>
        </row>
        <row r="977">
          <cell r="A977" t="str">
            <v>4315-5</v>
          </cell>
          <cell r="C977" t="str">
            <v>Março</v>
          </cell>
          <cell r="D977">
            <v>1</v>
          </cell>
          <cell r="E977">
            <v>80</v>
          </cell>
          <cell r="F977" t="str">
            <v>Lavagem Completa</v>
          </cell>
        </row>
        <row r="978">
          <cell r="A978" t="str">
            <v>4315-5</v>
          </cell>
          <cell r="C978" t="str">
            <v>Março</v>
          </cell>
          <cell r="D978">
            <v>1</v>
          </cell>
          <cell r="E978">
            <v>40</v>
          </cell>
          <cell r="F978" t="str">
            <v>Lavagem Simples</v>
          </cell>
        </row>
        <row r="979">
          <cell r="C979" t="str">
            <v>Março Total</v>
          </cell>
          <cell r="D979">
            <v>537.9</v>
          </cell>
          <cell r="E979">
            <v>572.85</v>
          </cell>
        </row>
        <row r="980">
          <cell r="A980" t="str">
            <v>4315-5</v>
          </cell>
          <cell r="B980" t="str">
            <v>BPE7137</v>
          </cell>
          <cell r="C980" t="str">
            <v>Abril</v>
          </cell>
          <cell r="D980">
            <v>83.4</v>
          </cell>
          <cell r="E980">
            <v>64</v>
          </cell>
          <cell r="F980" t="str">
            <v>Diesel Comum</v>
          </cell>
        </row>
        <row r="981">
          <cell r="C981" t="str">
            <v>Abril Total</v>
          </cell>
          <cell r="D981">
            <v>83.4</v>
          </cell>
          <cell r="E981">
            <v>64</v>
          </cell>
        </row>
        <row r="982">
          <cell r="A982" t="str">
            <v>4320-2</v>
          </cell>
          <cell r="B982" t="str">
            <v>BMG3720</v>
          </cell>
          <cell r="C982" t="str">
            <v>Janeiro</v>
          </cell>
          <cell r="D982">
            <v>59.38</v>
          </cell>
          <cell r="E982">
            <v>46</v>
          </cell>
          <cell r="F982" t="str">
            <v>Diesel Comum</v>
          </cell>
        </row>
        <row r="983">
          <cell r="A983" t="str">
            <v>4320-2</v>
          </cell>
          <cell r="C983" t="str">
            <v>Janeiro</v>
          </cell>
          <cell r="D983">
            <v>1</v>
          </cell>
          <cell r="E983">
            <v>80</v>
          </cell>
          <cell r="F983" t="str">
            <v>Lavagem Completa</v>
          </cell>
        </row>
        <row r="984">
          <cell r="A984" t="str">
            <v>4320-2</v>
          </cell>
          <cell r="C984" t="str">
            <v>Janeiro</v>
          </cell>
          <cell r="D984">
            <v>1</v>
          </cell>
          <cell r="E984">
            <v>40</v>
          </cell>
          <cell r="F984" t="str">
            <v>Lavagem Simples</v>
          </cell>
        </row>
        <row r="985">
          <cell r="C985" t="str">
            <v>Janeiro Total</v>
          </cell>
          <cell r="D985">
            <v>61.38</v>
          </cell>
          <cell r="E985">
            <v>166</v>
          </cell>
        </row>
        <row r="986">
          <cell r="A986" t="str">
            <v>4320-2</v>
          </cell>
          <cell r="B986" t="str">
            <v>BMG3720</v>
          </cell>
          <cell r="C986" t="str">
            <v>Fevereiro</v>
          </cell>
          <cell r="D986">
            <v>301.33999999999997</v>
          </cell>
          <cell r="E986">
            <v>233.01</v>
          </cell>
          <cell r="F986" t="str">
            <v>Diesel Comum</v>
          </cell>
        </row>
        <row r="987">
          <cell r="A987" t="str">
            <v>4320-2</v>
          </cell>
          <cell r="C987" t="str">
            <v>Fevereiro</v>
          </cell>
          <cell r="D987">
            <v>1</v>
          </cell>
          <cell r="E987">
            <v>80</v>
          </cell>
          <cell r="F987" t="str">
            <v>Lavagem Completa</v>
          </cell>
        </row>
        <row r="988">
          <cell r="C988" t="str">
            <v>Fevereiro Total</v>
          </cell>
          <cell r="D988">
            <v>302.33999999999997</v>
          </cell>
          <cell r="E988">
            <v>313.01</v>
          </cell>
        </row>
        <row r="989">
          <cell r="A989" t="str">
            <v>4320-2</v>
          </cell>
          <cell r="B989" t="str">
            <v>BMG3720</v>
          </cell>
          <cell r="C989" t="str">
            <v>Março</v>
          </cell>
          <cell r="D989">
            <v>157.71</v>
          </cell>
          <cell r="E989">
            <v>122.2</v>
          </cell>
          <cell r="F989" t="str">
            <v>Diesel Comum</v>
          </cell>
        </row>
        <row r="990">
          <cell r="A990" t="str">
            <v>4320-2</v>
          </cell>
          <cell r="C990" t="str">
            <v>Março</v>
          </cell>
          <cell r="D990">
            <v>1</v>
          </cell>
          <cell r="E990">
            <v>80</v>
          </cell>
          <cell r="F990" t="str">
            <v>Lavagem Completa</v>
          </cell>
        </row>
        <row r="991">
          <cell r="C991" t="str">
            <v>Março Total</v>
          </cell>
          <cell r="D991">
            <v>158.71</v>
          </cell>
          <cell r="E991">
            <v>202.2</v>
          </cell>
        </row>
        <row r="992">
          <cell r="A992" t="str">
            <v>4320-2</v>
          </cell>
          <cell r="C992" t="str">
            <v>Abril</v>
          </cell>
          <cell r="D992">
            <v>1</v>
          </cell>
          <cell r="E992">
            <v>80</v>
          </cell>
          <cell r="F992" t="str">
            <v>Lavagem Completa</v>
          </cell>
        </row>
        <row r="993">
          <cell r="C993" t="str">
            <v>Abril Total</v>
          </cell>
          <cell r="D993">
            <v>1</v>
          </cell>
          <cell r="E993">
            <v>80</v>
          </cell>
        </row>
        <row r="994">
          <cell r="A994" t="str">
            <v>4426-6</v>
          </cell>
          <cell r="B994" t="str">
            <v>CIV1032</v>
          </cell>
          <cell r="C994" t="str">
            <v>Janeiro</v>
          </cell>
          <cell r="D994">
            <v>126.86</v>
          </cell>
          <cell r="E994">
            <v>97.32</v>
          </cell>
          <cell r="F994" t="str">
            <v>Diesel Comum</v>
          </cell>
        </row>
        <row r="995">
          <cell r="A995" t="str">
            <v>4438-9</v>
          </cell>
          <cell r="B995" t="str">
            <v>CGL1779</v>
          </cell>
          <cell r="C995" t="str">
            <v>Janeiro</v>
          </cell>
          <cell r="D995">
            <v>340.03</v>
          </cell>
          <cell r="E995">
            <v>262.85000000000002</v>
          </cell>
          <cell r="F995" t="str">
            <v>Diesel Comum</v>
          </cell>
        </row>
        <row r="996">
          <cell r="C996" t="str">
            <v>Janeiro Total</v>
          </cell>
          <cell r="D996">
            <v>466.89</v>
          </cell>
          <cell r="E996">
            <v>360.17</v>
          </cell>
        </row>
        <row r="997">
          <cell r="A997" t="str">
            <v>4438-9</v>
          </cell>
          <cell r="B997" t="str">
            <v>CGL1779</v>
          </cell>
          <cell r="C997" t="str">
            <v>Fevereiro</v>
          </cell>
          <cell r="D997">
            <v>192.85</v>
          </cell>
          <cell r="E997">
            <v>148.83000000000001</v>
          </cell>
          <cell r="F997" t="str">
            <v>Diesel Comum</v>
          </cell>
        </row>
        <row r="998">
          <cell r="A998" t="str">
            <v>4438-9</v>
          </cell>
          <cell r="C998" t="str">
            <v>Fevereiro</v>
          </cell>
          <cell r="D998">
            <v>1</v>
          </cell>
          <cell r="E998">
            <v>80</v>
          </cell>
          <cell r="F998" t="str">
            <v>Lavagem Completa</v>
          </cell>
        </row>
        <row r="999">
          <cell r="C999" t="str">
            <v>Fevereiro Total</v>
          </cell>
          <cell r="D999">
            <v>193.85</v>
          </cell>
          <cell r="E999">
            <v>228.83</v>
          </cell>
        </row>
        <row r="1000">
          <cell r="A1000" t="str">
            <v>4438-9</v>
          </cell>
          <cell r="B1000" t="str">
            <v>CGL1779</v>
          </cell>
          <cell r="C1000" t="str">
            <v>Março</v>
          </cell>
          <cell r="D1000">
            <v>68.59</v>
          </cell>
          <cell r="E1000">
            <v>53.15</v>
          </cell>
          <cell r="F1000" t="str">
            <v>Diesel Comum</v>
          </cell>
        </row>
        <row r="1001">
          <cell r="A1001" t="str">
            <v>4438-9</v>
          </cell>
          <cell r="C1001" t="str">
            <v>Março</v>
          </cell>
          <cell r="D1001">
            <v>1</v>
          </cell>
          <cell r="E1001">
            <v>80</v>
          </cell>
          <cell r="F1001" t="str">
            <v>Lavagem Completa</v>
          </cell>
        </row>
        <row r="1002">
          <cell r="A1002" t="str">
            <v>4438-9</v>
          </cell>
          <cell r="C1002" t="str">
            <v>Março</v>
          </cell>
          <cell r="D1002">
            <v>1</v>
          </cell>
          <cell r="E1002">
            <v>40</v>
          </cell>
          <cell r="F1002" t="str">
            <v>Lavagem Simples</v>
          </cell>
        </row>
        <row r="1003">
          <cell r="C1003" t="str">
            <v>Março Total</v>
          </cell>
          <cell r="D1003">
            <v>70.59</v>
          </cell>
          <cell r="E1003">
            <v>173.15</v>
          </cell>
        </row>
        <row r="1004">
          <cell r="A1004" t="str">
            <v>4438-9</v>
          </cell>
          <cell r="B1004" t="str">
            <v>CGL1779</v>
          </cell>
          <cell r="C1004" t="str">
            <v>Abril</v>
          </cell>
          <cell r="D1004">
            <v>100.89</v>
          </cell>
          <cell r="E1004">
            <v>77.849999999999994</v>
          </cell>
          <cell r="F1004" t="str">
            <v>Diesel Comum</v>
          </cell>
        </row>
        <row r="1005">
          <cell r="A1005" t="str">
            <v>4438-9</v>
          </cell>
          <cell r="C1005" t="str">
            <v>Abril</v>
          </cell>
          <cell r="D1005">
            <v>1</v>
          </cell>
          <cell r="E1005">
            <v>80</v>
          </cell>
          <cell r="F1005" t="str">
            <v>Lavagem Completa</v>
          </cell>
        </row>
        <row r="1006">
          <cell r="C1006" t="str">
            <v>Abril Total</v>
          </cell>
          <cell r="D1006">
            <v>101.89</v>
          </cell>
          <cell r="E1006">
            <v>157.85</v>
          </cell>
        </row>
        <row r="1007">
          <cell r="A1007" t="str">
            <v>4445-2</v>
          </cell>
          <cell r="B1007" t="str">
            <v>CRH6488</v>
          </cell>
          <cell r="C1007" t="str">
            <v>Janeiro</v>
          </cell>
          <cell r="D1007">
            <v>196.3</v>
          </cell>
          <cell r="E1007">
            <v>150.55000000000001</v>
          </cell>
          <cell r="F1007" t="str">
            <v>Diesel Comum</v>
          </cell>
        </row>
        <row r="1008">
          <cell r="C1008" t="str">
            <v>Janeiro Total</v>
          </cell>
          <cell r="D1008">
            <v>196.3</v>
          </cell>
          <cell r="E1008">
            <v>150.55000000000001</v>
          </cell>
        </row>
        <row r="1009">
          <cell r="A1009" t="str">
            <v>4445-2</v>
          </cell>
          <cell r="B1009" t="str">
            <v>CRH6488</v>
          </cell>
          <cell r="C1009" t="str">
            <v>Fevereiro</v>
          </cell>
          <cell r="D1009">
            <v>151.6</v>
          </cell>
          <cell r="E1009">
            <v>116.3</v>
          </cell>
          <cell r="F1009" t="str">
            <v>Diesel Comum</v>
          </cell>
        </row>
        <row r="1010">
          <cell r="A1010" t="str">
            <v>4445-2</v>
          </cell>
          <cell r="C1010" t="str">
            <v>Fevereiro</v>
          </cell>
          <cell r="D1010">
            <v>1</v>
          </cell>
          <cell r="E1010">
            <v>80</v>
          </cell>
          <cell r="F1010" t="str">
            <v>Lavagem Completa</v>
          </cell>
        </row>
        <row r="1011">
          <cell r="C1011" t="str">
            <v>Fevereiro Total</v>
          </cell>
          <cell r="D1011">
            <v>152.6</v>
          </cell>
          <cell r="E1011">
            <v>196.3</v>
          </cell>
        </row>
        <row r="1012">
          <cell r="A1012" t="str">
            <v>4445-2</v>
          </cell>
          <cell r="B1012" t="str">
            <v>CRH6488</v>
          </cell>
          <cell r="C1012" t="str">
            <v>Março</v>
          </cell>
          <cell r="D1012">
            <v>1</v>
          </cell>
          <cell r="E1012">
            <v>5.5</v>
          </cell>
          <cell r="F1012" t="str">
            <v>Complemento de Fluído</v>
          </cell>
        </row>
        <row r="1013">
          <cell r="A1013" t="str">
            <v>4445-2</v>
          </cell>
          <cell r="B1013" t="str">
            <v>CRH6488</v>
          </cell>
          <cell r="C1013" t="str">
            <v>Março</v>
          </cell>
          <cell r="D1013">
            <v>119.1</v>
          </cell>
          <cell r="E1013">
            <v>91.3</v>
          </cell>
          <cell r="F1013" t="str">
            <v>Diesel Comum</v>
          </cell>
        </row>
        <row r="1014">
          <cell r="A1014" t="str">
            <v>4445-2</v>
          </cell>
          <cell r="C1014" t="str">
            <v>Março</v>
          </cell>
          <cell r="D1014">
            <v>1</v>
          </cell>
          <cell r="E1014">
            <v>80</v>
          </cell>
          <cell r="F1014" t="str">
            <v>Lavagem Completa</v>
          </cell>
        </row>
        <row r="1015">
          <cell r="A1015" t="str">
            <v>4445-2</v>
          </cell>
          <cell r="B1015" t="str">
            <v>CRH6488</v>
          </cell>
          <cell r="C1015" t="str">
            <v>Março</v>
          </cell>
          <cell r="D1015">
            <v>3</v>
          </cell>
          <cell r="E1015">
            <v>18</v>
          </cell>
          <cell r="F1015" t="str">
            <v>Troca de Óleo</v>
          </cell>
        </row>
        <row r="1016">
          <cell r="C1016" t="str">
            <v>Março Total</v>
          </cell>
          <cell r="D1016">
            <v>124.1</v>
          </cell>
          <cell r="E1016">
            <v>194.8</v>
          </cell>
        </row>
        <row r="1017">
          <cell r="A1017" t="str">
            <v>4449-4</v>
          </cell>
          <cell r="B1017" t="str">
            <v>CTH1329</v>
          </cell>
          <cell r="C1017" t="str">
            <v>Janeiro</v>
          </cell>
          <cell r="D1017">
            <v>58.7</v>
          </cell>
          <cell r="E1017">
            <v>45</v>
          </cell>
          <cell r="F1017" t="str">
            <v>Diesel Comum</v>
          </cell>
        </row>
        <row r="1018">
          <cell r="C1018" t="str">
            <v>Janeiro Total</v>
          </cell>
          <cell r="D1018">
            <v>58.7</v>
          </cell>
          <cell r="E1018">
            <v>45</v>
          </cell>
        </row>
        <row r="1019">
          <cell r="A1019" t="str">
            <v>4449-4</v>
          </cell>
          <cell r="B1019" t="str">
            <v>CTH1329</v>
          </cell>
          <cell r="C1019" t="str">
            <v>Fevereiro</v>
          </cell>
          <cell r="D1019">
            <v>136.79</v>
          </cell>
          <cell r="E1019">
            <v>104.92</v>
          </cell>
          <cell r="F1019" t="str">
            <v>Diesel Comum</v>
          </cell>
        </row>
        <row r="1020">
          <cell r="C1020" t="str">
            <v>Fevereiro Total</v>
          </cell>
          <cell r="D1020">
            <v>136.79</v>
          </cell>
          <cell r="E1020">
            <v>104.92</v>
          </cell>
        </row>
        <row r="1021">
          <cell r="A1021" t="str">
            <v>4527-0</v>
          </cell>
          <cell r="B1021" t="str">
            <v>CDE8424</v>
          </cell>
          <cell r="C1021" t="str">
            <v>Janeiro</v>
          </cell>
          <cell r="D1021">
            <v>1</v>
          </cell>
          <cell r="E1021">
            <v>6.5</v>
          </cell>
          <cell r="F1021" t="str">
            <v>Complemento Óleo</v>
          </cell>
        </row>
        <row r="1022">
          <cell r="A1022" t="str">
            <v>4527-0</v>
          </cell>
          <cell r="B1022" t="str">
            <v>CDE8424</v>
          </cell>
          <cell r="C1022" t="str">
            <v>Janeiro</v>
          </cell>
          <cell r="D1022">
            <v>78.709999999999994</v>
          </cell>
          <cell r="E1022">
            <v>60.99</v>
          </cell>
          <cell r="F1022" t="str">
            <v>Diesel Comum</v>
          </cell>
        </row>
        <row r="1023">
          <cell r="A1023" t="str">
            <v>4537-7</v>
          </cell>
          <cell r="B1023" t="str">
            <v>CBL2877</v>
          </cell>
          <cell r="C1023" t="str">
            <v>Janeiro</v>
          </cell>
          <cell r="D1023">
            <v>45</v>
          </cell>
          <cell r="E1023">
            <v>34.96</v>
          </cell>
          <cell r="F1023" t="str">
            <v>Diesel Comum</v>
          </cell>
        </row>
        <row r="1024">
          <cell r="A1024" t="str">
            <v>4538-5</v>
          </cell>
          <cell r="B1024" t="str">
            <v>CPH9034</v>
          </cell>
          <cell r="C1024" t="str">
            <v>Janeiro</v>
          </cell>
          <cell r="D1024">
            <v>83.57</v>
          </cell>
          <cell r="E1024">
            <v>64.77</v>
          </cell>
          <cell r="F1024" t="str">
            <v>Diesel Comum</v>
          </cell>
        </row>
        <row r="1025">
          <cell r="C1025" t="str">
            <v>Janeiro Total</v>
          </cell>
          <cell r="D1025">
            <v>208.27999999999997</v>
          </cell>
          <cell r="E1025">
            <v>167.22000000000003</v>
          </cell>
        </row>
        <row r="1026">
          <cell r="A1026" t="str">
            <v>4538-5</v>
          </cell>
          <cell r="B1026" t="str">
            <v>CPH9034</v>
          </cell>
          <cell r="C1026" t="str">
            <v>Março</v>
          </cell>
          <cell r="D1026">
            <v>85.17</v>
          </cell>
          <cell r="E1026">
            <v>66</v>
          </cell>
          <cell r="F1026" t="str">
            <v>Diesel Comum</v>
          </cell>
        </row>
        <row r="1027">
          <cell r="C1027" t="str">
            <v>Março Total</v>
          </cell>
          <cell r="D1027">
            <v>85.17</v>
          </cell>
          <cell r="E1027">
            <v>66</v>
          </cell>
        </row>
        <row r="1028">
          <cell r="A1028" t="str">
            <v>4538-5</v>
          </cell>
          <cell r="B1028" t="str">
            <v>CPH9034</v>
          </cell>
          <cell r="C1028" t="str">
            <v>Abril</v>
          </cell>
          <cell r="D1028">
            <v>34</v>
          </cell>
          <cell r="E1028">
            <v>26.35</v>
          </cell>
          <cell r="F1028" t="str">
            <v>Diesel Comum</v>
          </cell>
        </row>
        <row r="1029">
          <cell r="C1029" t="str">
            <v>Abril Total</v>
          </cell>
          <cell r="D1029">
            <v>34</v>
          </cell>
          <cell r="E1029">
            <v>26.35</v>
          </cell>
        </row>
        <row r="1030">
          <cell r="A1030" t="str">
            <v>4540-8</v>
          </cell>
          <cell r="B1030" t="str">
            <v>CGL7560</v>
          </cell>
          <cell r="C1030" t="str">
            <v>Janeiro</v>
          </cell>
          <cell r="D1030">
            <v>27.12</v>
          </cell>
          <cell r="E1030">
            <v>21.01</v>
          </cell>
          <cell r="F1030" t="str">
            <v>Diesel Comum</v>
          </cell>
        </row>
        <row r="1031">
          <cell r="A1031" t="str">
            <v>4540-8</v>
          </cell>
          <cell r="C1031" t="str">
            <v>Janeiro</v>
          </cell>
          <cell r="D1031">
            <v>1</v>
          </cell>
          <cell r="E1031">
            <v>80</v>
          </cell>
          <cell r="F1031" t="str">
            <v>Lavagem Completa</v>
          </cell>
        </row>
        <row r="1032">
          <cell r="C1032" t="str">
            <v>Janeiro Total</v>
          </cell>
          <cell r="D1032">
            <v>28.12</v>
          </cell>
          <cell r="E1032">
            <v>101.01</v>
          </cell>
        </row>
        <row r="1033">
          <cell r="A1033" t="str">
            <v>4540-8</v>
          </cell>
          <cell r="C1033" t="str">
            <v>Fevereiro</v>
          </cell>
          <cell r="D1033">
            <v>1</v>
          </cell>
          <cell r="E1033">
            <v>80</v>
          </cell>
          <cell r="F1033" t="str">
            <v>Lavagem Completa</v>
          </cell>
        </row>
        <row r="1034">
          <cell r="C1034" t="str">
            <v>Fevereiro Total</v>
          </cell>
          <cell r="D1034">
            <v>1</v>
          </cell>
          <cell r="E1034">
            <v>80</v>
          </cell>
        </row>
        <row r="1035">
          <cell r="A1035" t="str">
            <v>4540-8</v>
          </cell>
          <cell r="B1035" t="str">
            <v>CGL7560</v>
          </cell>
          <cell r="C1035" t="str">
            <v>Março</v>
          </cell>
          <cell r="D1035">
            <v>41.3</v>
          </cell>
          <cell r="E1035">
            <v>32</v>
          </cell>
          <cell r="F1035" t="str">
            <v>Diesel Comum</v>
          </cell>
        </row>
        <row r="1036">
          <cell r="C1036" t="str">
            <v>Março Total</v>
          </cell>
          <cell r="D1036">
            <v>41.3</v>
          </cell>
          <cell r="E1036">
            <v>32</v>
          </cell>
        </row>
        <row r="1037">
          <cell r="A1037" t="str">
            <v>4600-6</v>
          </cell>
          <cell r="B1037" t="str">
            <v>CIJ5079</v>
          </cell>
          <cell r="C1037" t="str">
            <v>Fevereiro</v>
          </cell>
          <cell r="D1037">
            <v>375.56</v>
          </cell>
          <cell r="E1037">
            <v>288</v>
          </cell>
          <cell r="F1037" t="str">
            <v>Diesel Comum</v>
          </cell>
        </row>
        <row r="1038">
          <cell r="C1038" t="str">
            <v>Fevereiro Total</v>
          </cell>
          <cell r="D1038">
            <v>375.56</v>
          </cell>
          <cell r="E1038">
            <v>288</v>
          </cell>
        </row>
        <row r="1039">
          <cell r="A1039" t="str">
            <v>4600-6</v>
          </cell>
          <cell r="B1039" t="str">
            <v>CIJ5079</v>
          </cell>
          <cell r="C1039" t="str">
            <v>Março</v>
          </cell>
          <cell r="D1039">
            <v>240</v>
          </cell>
          <cell r="E1039">
            <v>184</v>
          </cell>
          <cell r="F1039" t="str">
            <v>Diesel Comum</v>
          </cell>
        </row>
        <row r="1040">
          <cell r="C1040" t="str">
            <v>Março Total</v>
          </cell>
          <cell r="D1040">
            <v>240</v>
          </cell>
          <cell r="E1040">
            <v>184</v>
          </cell>
        </row>
        <row r="1041">
          <cell r="A1041" t="str">
            <v>4600-6</v>
          </cell>
          <cell r="B1041" t="str">
            <v>CIJ5079</v>
          </cell>
          <cell r="C1041" t="str">
            <v>Abril</v>
          </cell>
          <cell r="D1041">
            <v>1</v>
          </cell>
          <cell r="E1041">
            <v>8</v>
          </cell>
          <cell r="F1041" t="str">
            <v>Complemento de Fluído</v>
          </cell>
        </row>
        <row r="1042">
          <cell r="A1042" t="str">
            <v>4600-6</v>
          </cell>
          <cell r="B1042" t="str">
            <v>CIJ5079</v>
          </cell>
          <cell r="C1042" t="str">
            <v>Abril</v>
          </cell>
          <cell r="D1042">
            <v>457.24</v>
          </cell>
          <cell r="E1042">
            <v>350.72</v>
          </cell>
          <cell r="F1042" t="str">
            <v>Diesel Comum</v>
          </cell>
        </row>
        <row r="1043">
          <cell r="C1043" t="str">
            <v>Abril Total</v>
          </cell>
          <cell r="D1043">
            <v>458.24</v>
          </cell>
          <cell r="E1043">
            <v>358.72</v>
          </cell>
        </row>
        <row r="1044">
          <cell r="A1044" t="str">
            <v>4624-2</v>
          </cell>
          <cell r="B1044" t="str">
            <v>CTJ7522</v>
          </cell>
          <cell r="C1044" t="str">
            <v>Janeiro</v>
          </cell>
          <cell r="D1044">
            <v>944.82</v>
          </cell>
          <cell r="E1044">
            <v>733.31</v>
          </cell>
          <cell r="F1044" t="str">
            <v>Diesel Comum</v>
          </cell>
        </row>
        <row r="1045">
          <cell r="A1045" t="str">
            <v>4624-2</v>
          </cell>
          <cell r="C1045" t="str">
            <v>Janeiro</v>
          </cell>
          <cell r="D1045">
            <v>2</v>
          </cell>
          <cell r="E1045">
            <v>160</v>
          </cell>
          <cell r="F1045" t="str">
            <v>Lavagem Completa</v>
          </cell>
        </row>
        <row r="1046">
          <cell r="C1046" t="str">
            <v>Janeiro Total</v>
          </cell>
          <cell r="D1046">
            <v>946.82</v>
          </cell>
          <cell r="E1046">
            <v>893.31</v>
          </cell>
        </row>
        <row r="1047">
          <cell r="A1047" t="str">
            <v>4624-2</v>
          </cell>
          <cell r="B1047" t="str">
            <v>CTJ7522</v>
          </cell>
          <cell r="C1047" t="str">
            <v>Fevereiro</v>
          </cell>
          <cell r="D1047">
            <v>1127.82</v>
          </cell>
          <cell r="E1047">
            <v>873.33</v>
          </cell>
          <cell r="F1047" t="str">
            <v>Diesel Comum</v>
          </cell>
        </row>
        <row r="1048">
          <cell r="A1048" t="str">
            <v>4624-2</v>
          </cell>
          <cell r="C1048" t="str">
            <v>Fevereiro</v>
          </cell>
          <cell r="D1048">
            <v>1</v>
          </cell>
          <cell r="E1048">
            <v>80</v>
          </cell>
          <cell r="F1048" t="str">
            <v>Lavagem Completa</v>
          </cell>
        </row>
        <row r="1049">
          <cell r="C1049" t="str">
            <v>Fevereiro Total</v>
          </cell>
          <cell r="D1049">
            <v>1128.82</v>
          </cell>
          <cell r="E1049">
            <v>953.33</v>
          </cell>
        </row>
        <row r="1050">
          <cell r="A1050" t="str">
            <v>4624-2</v>
          </cell>
          <cell r="B1050" t="str">
            <v>CTJ7522</v>
          </cell>
          <cell r="C1050" t="str">
            <v>Março</v>
          </cell>
          <cell r="D1050">
            <v>703.81</v>
          </cell>
          <cell r="E1050">
            <v>544.95000000000005</v>
          </cell>
          <cell r="F1050" t="str">
            <v>Diesel Comum</v>
          </cell>
        </row>
        <row r="1051">
          <cell r="A1051" t="str">
            <v>4624-2</v>
          </cell>
          <cell r="C1051" t="str">
            <v>Março</v>
          </cell>
          <cell r="D1051">
            <v>1</v>
          </cell>
          <cell r="E1051">
            <v>80</v>
          </cell>
          <cell r="F1051" t="str">
            <v>Lavagem Completa</v>
          </cell>
        </row>
        <row r="1052">
          <cell r="C1052" t="str">
            <v>Março Total</v>
          </cell>
          <cell r="D1052">
            <v>704.81</v>
          </cell>
          <cell r="E1052">
            <v>624.95000000000005</v>
          </cell>
        </row>
        <row r="1053">
          <cell r="A1053" t="str">
            <v>4624-2</v>
          </cell>
          <cell r="B1053" t="str">
            <v>CTJ7522</v>
          </cell>
          <cell r="C1053" t="str">
            <v>Abril</v>
          </cell>
          <cell r="D1053">
            <v>1104.83</v>
          </cell>
          <cell r="E1053">
            <v>853.91</v>
          </cell>
          <cell r="F1053" t="str">
            <v>Diesel Comum</v>
          </cell>
        </row>
        <row r="1054">
          <cell r="A1054" t="str">
            <v>4624-2</v>
          </cell>
          <cell r="C1054" t="str">
            <v>Abril</v>
          </cell>
          <cell r="D1054">
            <v>1</v>
          </cell>
          <cell r="E1054">
            <v>80</v>
          </cell>
          <cell r="F1054" t="str">
            <v>Lavagem Completa</v>
          </cell>
        </row>
        <row r="1055">
          <cell r="C1055" t="str">
            <v>Abril Total</v>
          </cell>
          <cell r="D1055">
            <v>1105.83</v>
          </cell>
          <cell r="E1055">
            <v>933.91</v>
          </cell>
        </row>
        <row r="1056">
          <cell r="A1056" t="str">
            <v>4629-2</v>
          </cell>
          <cell r="B1056" t="str">
            <v>CTI9409</v>
          </cell>
          <cell r="C1056" t="str">
            <v>Janeiro</v>
          </cell>
          <cell r="D1056">
            <v>275.39999999999998</v>
          </cell>
          <cell r="E1056">
            <v>211.28</v>
          </cell>
          <cell r="F1056" t="str">
            <v>Diesel Comum</v>
          </cell>
        </row>
        <row r="1057">
          <cell r="C1057" t="str">
            <v>Janeiro Total</v>
          </cell>
          <cell r="D1057">
            <v>275.39999999999998</v>
          </cell>
          <cell r="E1057">
            <v>211.28</v>
          </cell>
        </row>
        <row r="1058">
          <cell r="A1058" t="str">
            <v>4629-2</v>
          </cell>
          <cell r="B1058" t="str">
            <v>CTI9409</v>
          </cell>
          <cell r="C1058" t="str">
            <v>Fevereiro</v>
          </cell>
          <cell r="D1058">
            <v>282.02999999999997</v>
          </cell>
          <cell r="E1058">
            <v>216.3</v>
          </cell>
          <cell r="F1058" t="str">
            <v>Diesel Comum</v>
          </cell>
        </row>
        <row r="1059">
          <cell r="C1059" t="str">
            <v>Fevereiro Total</v>
          </cell>
          <cell r="D1059">
            <v>282.02999999999997</v>
          </cell>
          <cell r="E1059">
            <v>216.3</v>
          </cell>
        </row>
        <row r="1060">
          <cell r="A1060" t="str">
            <v>4629-2</v>
          </cell>
          <cell r="B1060" t="str">
            <v>CTI9409</v>
          </cell>
          <cell r="C1060" t="str">
            <v>Março</v>
          </cell>
          <cell r="D1060">
            <v>331.36</v>
          </cell>
          <cell r="E1060">
            <v>254.14</v>
          </cell>
          <cell r="F1060" t="str">
            <v>Diesel Comum</v>
          </cell>
        </row>
        <row r="1061">
          <cell r="C1061" t="str">
            <v>Março Total</v>
          </cell>
          <cell r="D1061">
            <v>331.36</v>
          </cell>
          <cell r="E1061">
            <v>254.14</v>
          </cell>
        </row>
        <row r="1062">
          <cell r="A1062" t="str">
            <v>4629-2</v>
          </cell>
          <cell r="B1062" t="str">
            <v>CTI9409</v>
          </cell>
          <cell r="C1062" t="str">
            <v>Abril</v>
          </cell>
          <cell r="D1062">
            <v>241.84</v>
          </cell>
          <cell r="E1062">
            <v>185.5</v>
          </cell>
          <cell r="F1062" t="str">
            <v>Diesel Comum</v>
          </cell>
        </row>
        <row r="1063">
          <cell r="C1063" t="str">
            <v>Abril Total</v>
          </cell>
          <cell r="D1063">
            <v>241.84</v>
          </cell>
          <cell r="E1063">
            <v>185.5</v>
          </cell>
        </row>
        <row r="1064">
          <cell r="A1064" t="str">
            <v>4630-7</v>
          </cell>
          <cell r="B1064" t="str">
            <v>CTI0269</v>
          </cell>
          <cell r="C1064" t="str">
            <v>Janeiro</v>
          </cell>
          <cell r="D1064">
            <v>485.19</v>
          </cell>
          <cell r="E1064">
            <v>376.52</v>
          </cell>
          <cell r="F1064" t="str">
            <v>Diesel Comum</v>
          </cell>
        </row>
        <row r="1065">
          <cell r="C1065" t="str">
            <v>Janeiro Total</v>
          </cell>
          <cell r="D1065">
            <v>485.19</v>
          </cell>
          <cell r="E1065">
            <v>376.52</v>
          </cell>
        </row>
        <row r="1066">
          <cell r="A1066" t="str">
            <v>4630-7</v>
          </cell>
          <cell r="B1066" t="str">
            <v>CTI0269</v>
          </cell>
          <cell r="C1066" t="str">
            <v>Fevereiro</v>
          </cell>
          <cell r="D1066">
            <v>521.70000000000005</v>
          </cell>
          <cell r="E1066">
            <v>403</v>
          </cell>
          <cell r="F1066" t="str">
            <v>Diesel Comum</v>
          </cell>
        </row>
        <row r="1067">
          <cell r="A1067" t="str">
            <v>4630-7</v>
          </cell>
          <cell r="C1067" t="str">
            <v>Fevereiro</v>
          </cell>
          <cell r="D1067">
            <v>2</v>
          </cell>
          <cell r="E1067">
            <v>160</v>
          </cell>
          <cell r="F1067" t="str">
            <v>Lavagem Completa</v>
          </cell>
        </row>
        <row r="1068">
          <cell r="C1068" t="str">
            <v>Fevereiro Total</v>
          </cell>
          <cell r="D1068">
            <v>523.70000000000005</v>
          </cell>
          <cell r="E1068">
            <v>563</v>
          </cell>
        </row>
        <row r="1069">
          <cell r="A1069" t="str">
            <v>4630-7</v>
          </cell>
          <cell r="B1069" t="str">
            <v>CTI0269</v>
          </cell>
          <cell r="C1069" t="str">
            <v>Março</v>
          </cell>
          <cell r="D1069">
            <v>312.3</v>
          </cell>
          <cell r="E1069">
            <v>239.6</v>
          </cell>
          <cell r="F1069" t="str">
            <v>Diesel Comum</v>
          </cell>
        </row>
        <row r="1070">
          <cell r="C1070" t="str">
            <v>Março Total</v>
          </cell>
          <cell r="D1070">
            <v>312.3</v>
          </cell>
          <cell r="E1070">
            <v>239.6</v>
          </cell>
        </row>
        <row r="1071">
          <cell r="A1071" t="str">
            <v>4630-7</v>
          </cell>
          <cell r="B1071" t="str">
            <v>CTI0269</v>
          </cell>
          <cell r="C1071" t="str">
            <v>Abril</v>
          </cell>
          <cell r="D1071">
            <v>650.98</v>
          </cell>
          <cell r="E1071">
            <v>510.2</v>
          </cell>
          <cell r="F1071" t="str">
            <v>Diesel Comum</v>
          </cell>
        </row>
        <row r="1072">
          <cell r="A1072" t="str">
            <v>4630-7</v>
          </cell>
          <cell r="C1072" t="str">
            <v>Abril</v>
          </cell>
          <cell r="D1072">
            <v>2</v>
          </cell>
          <cell r="E1072">
            <v>160</v>
          </cell>
          <cell r="F1072" t="str">
            <v>Lavagem Completa</v>
          </cell>
        </row>
        <row r="1073">
          <cell r="C1073" t="str">
            <v>Abril Total</v>
          </cell>
          <cell r="D1073">
            <v>652.98</v>
          </cell>
          <cell r="E1073">
            <v>670.2</v>
          </cell>
        </row>
        <row r="1074">
          <cell r="A1074" t="str">
            <v>4632-3</v>
          </cell>
          <cell r="B1074" t="str">
            <v>CTJ4921</v>
          </cell>
          <cell r="C1074" t="str">
            <v>Janeiro</v>
          </cell>
          <cell r="D1074">
            <v>356.8</v>
          </cell>
          <cell r="E1074">
            <v>274.37</v>
          </cell>
          <cell r="F1074" t="str">
            <v>Diesel Comum</v>
          </cell>
        </row>
        <row r="1075">
          <cell r="C1075" t="str">
            <v>Janeiro Total</v>
          </cell>
          <cell r="D1075">
            <v>356.8</v>
          </cell>
          <cell r="E1075">
            <v>274.37</v>
          </cell>
        </row>
        <row r="1076">
          <cell r="A1076" t="str">
            <v>4632-3</v>
          </cell>
          <cell r="B1076" t="str">
            <v>CTJ4921</v>
          </cell>
          <cell r="C1076" t="str">
            <v>Fevereiro</v>
          </cell>
          <cell r="D1076">
            <v>421.35</v>
          </cell>
          <cell r="E1076">
            <v>323.18</v>
          </cell>
          <cell r="F1076" t="str">
            <v>Diesel Comum</v>
          </cell>
        </row>
        <row r="1077">
          <cell r="C1077" t="str">
            <v>Fevereiro Total</v>
          </cell>
          <cell r="D1077">
            <v>421.35</v>
          </cell>
          <cell r="E1077">
            <v>323.18</v>
          </cell>
        </row>
        <row r="1078">
          <cell r="A1078" t="str">
            <v>4632-3</v>
          </cell>
          <cell r="B1078" t="str">
            <v>CTJ4921</v>
          </cell>
          <cell r="C1078" t="str">
            <v>Março</v>
          </cell>
          <cell r="D1078">
            <v>431.36</v>
          </cell>
          <cell r="E1078">
            <v>330.86</v>
          </cell>
          <cell r="F1078" t="str">
            <v>Diesel Comum</v>
          </cell>
        </row>
        <row r="1079">
          <cell r="C1079" t="str">
            <v>Março Total</v>
          </cell>
          <cell r="D1079">
            <v>431.36</v>
          </cell>
          <cell r="E1079">
            <v>330.86</v>
          </cell>
        </row>
        <row r="1080">
          <cell r="A1080" t="str">
            <v>4632-3</v>
          </cell>
          <cell r="B1080" t="str">
            <v>CTJ4921</v>
          </cell>
          <cell r="C1080" t="str">
            <v>Abril</v>
          </cell>
          <cell r="D1080">
            <v>486.36</v>
          </cell>
          <cell r="E1080">
            <v>373.03</v>
          </cell>
          <cell r="F1080" t="str">
            <v>Diesel Comum</v>
          </cell>
        </row>
        <row r="1081">
          <cell r="A1081" t="str">
            <v>4632-3</v>
          </cell>
          <cell r="B1081" t="str">
            <v>CTJ4921</v>
          </cell>
          <cell r="C1081" t="str">
            <v>Abril</v>
          </cell>
          <cell r="D1081">
            <v>1</v>
          </cell>
          <cell r="E1081">
            <v>19</v>
          </cell>
          <cell r="F1081" t="str">
            <v>Lavagem Simples</v>
          </cell>
        </row>
        <row r="1082">
          <cell r="C1082" t="str">
            <v>Abril Total</v>
          </cell>
          <cell r="D1082">
            <v>487.36</v>
          </cell>
          <cell r="E1082">
            <v>392.03</v>
          </cell>
        </row>
        <row r="1083">
          <cell r="A1083" t="str">
            <v>4634-9</v>
          </cell>
          <cell r="B1083" t="str">
            <v>CTJ7662</v>
          </cell>
          <cell r="C1083" t="str">
            <v>Janeiro</v>
          </cell>
          <cell r="D1083">
            <v>870.74</v>
          </cell>
          <cell r="E1083">
            <v>667.96</v>
          </cell>
          <cell r="F1083" t="str">
            <v>Diesel Comum</v>
          </cell>
        </row>
        <row r="1084">
          <cell r="A1084" t="str">
            <v>4634-9</v>
          </cell>
          <cell r="B1084" t="str">
            <v>CTJ7662</v>
          </cell>
          <cell r="C1084" t="str">
            <v>Janeiro</v>
          </cell>
          <cell r="D1084">
            <v>1</v>
          </cell>
          <cell r="E1084">
            <v>60</v>
          </cell>
          <cell r="F1084" t="str">
            <v>Lavagem Completa</v>
          </cell>
        </row>
        <row r="1085">
          <cell r="C1085" t="str">
            <v>Janeiro Total</v>
          </cell>
          <cell r="D1085">
            <v>871.74</v>
          </cell>
          <cell r="E1085">
            <v>727.96</v>
          </cell>
        </row>
        <row r="1086">
          <cell r="A1086" t="str">
            <v>4634-9</v>
          </cell>
          <cell r="B1086" t="str">
            <v>CTJ7662</v>
          </cell>
          <cell r="C1086" t="str">
            <v>Fevereiro</v>
          </cell>
          <cell r="D1086">
            <v>916.93</v>
          </cell>
          <cell r="E1086">
            <v>703.28</v>
          </cell>
          <cell r="F1086" t="str">
            <v>Diesel Comum</v>
          </cell>
        </row>
        <row r="1087">
          <cell r="C1087" t="str">
            <v>Fevereiro Total</v>
          </cell>
          <cell r="D1087">
            <v>916.93</v>
          </cell>
          <cell r="E1087">
            <v>703.28</v>
          </cell>
        </row>
        <row r="1088">
          <cell r="A1088" t="str">
            <v>4634-9</v>
          </cell>
          <cell r="B1088" t="str">
            <v>CTJ7662</v>
          </cell>
          <cell r="C1088" t="str">
            <v>Março</v>
          </cell>
          <cell r="D1088">
            <v>471.99</v>
          </cell>
          <cell r="E1088">
            <v>362.34</v>
          </cell>
          <cell r="F1088" t="str">
            <v>Diesel Comum</v>
          </cell>
        </row>
        <row r="1089">
          <cell r="C1089" t="str">
            <v>Março Total</v>
          </cell>
          <cell r="D1089">
            <v>471.99</v>
          </cell>
          <cell r="E1089">
            <v>362.34</v>
          </cell>
        </row>
        <row r="1090">
          <cell r="A1090" t="str">
            <v>4634-9</v>
          </cell>
          <cell r="B1090" t="str">
            <v>CTJ7662</v>
          </cell>
          <cell r="C1090" t="str">
            <v>Abril</v>
          </cell>
          <cell r="D1090">
            <v>330.34</v>
          </cell>
          <cell r="E1090">
            <v>253.02</v>
          </cell>
          <cell r="F1090" t="str">
            <v>Diesel Comum</v>
          </cell>
        </row>
        <row r="1091">
          <cell r="C1091" t="str">
            <v>Abril Total</v>
          </cell>
          <cell r="D1091">
            <v>330.34</v>
          </cell>
          <cell r="E1091">
            <v>253.02</v>
          </cell>
        </row>
        <row r="1092">
          <cell r="A1092" t="str">
            <v>4635-7</v>
          </cell>
          <cell r="B1092" t="str">
            <v>CTM5130</v>
          </cell>
          <cell r="C1092" t="str">
            <v>Janeiro</v>
          </cell>
          <cell r="D1092">
            <v>295.89999999999998</v>
          </cell>
          <cell r="E1092">
            <v>227</v>
          </cell>
          <cell r="F1092" t="str">
            <v>Diesel Comum</v>
          </cell>
        </row>
        <row r="1093">
          <cell r="A1093" t="str">
            <v>4635-7</v>
          </cell>
          <cell r="B1093" t="str">
            <v>CTM5130</v>
          </cell>
          <cell r="C1093" t="str">
            <v>Janeiro</v>
          </cell>
          <cell r="D1093">
            <v>1</v>
          </cell>
          <cell r="E1093">
            <v>12</v>
          </cell>
          <cell r="F1093" t="str">
            <v>Lavagem Simples</v>
          </cell>
        </row>
        <row r="1094">
          <cell r="C1094" t="str">
            <v>Janeiro Total</v>
          </cell>
          <cell r="D1094">
            <v>296.89999999999998</v>
          </cell>
          <cell r="E1094">
            <v>239</v>
          </cell>
        </row>
        <row r="1095">
          <cell r="A1095" t="str">
            <v>4635-7</v>
          </cell>
          <cell r="B1095" t="str">
            <v>CTM5130</v>
          </cell>
          <cell r="C1095" t="str">
            <v>Fevereiro</v>
          </cell>
          <cell r="D1095">
            <v>100.4</v>
          </cell>
          <cell r="E1095">
            <v>77</v>
          </cell>
          <cell r="F1095" t="str">
            <v>Diesel Comum</v>
          </cell>
        </row>
        <row r="1096">
          <cell r="A1096" t="str">
            <v>4635-7</v>
          </cell>
          <cell r="B1096" t="str">
            <v>CTM5130</v>
          </cell>
          <cell r="C1096" t="str">
            <v>Fevereiro</v>
          </cell>
          <cell r="D1096">
            <v>1</v>
          </cell>
          <cell r="E1096">
            <v>15</v>
          </cell>
          <cell r="F1096" t="str">
            <v>Lavagem Simples</v>
          </cell>
        </row>
        <row r="1097">
          <cell r="C1097" t="str">
            <v>Fevereiro Total</v>
          </cell>
          <cell r="D1097">
            <v>101.4</v>
          </cell>
          <cell r="E1097">
            <v>92</v>
          </cell>
        </row>
        <row r="1098">
          <cell r="A1098" t="str">
            <v>4635-7</v>
          </cell>
          <cell r="B1098" t="str">
            <v>CTM5130</v>
          </cell>
          <cell r="C1098" t="str">
            <v>Março</v>
          </cell>
          <cell r="D1098">
            <v>284.77</v>
          </cell>
          <cell r="E1098">
            <v>218.5</v>
          </cell>
          <cell r="F1098" t="str">
            <v>Diesel Comum</v>
          </cell>
        </row>
        <row r="1099">
          <cell r="C1099" t="str">
            <v>Março Total</v>
          </cell>
          <cell r="D1099">
            <v>284.77</v>
          </cell>
          <cell r="E1099">
            <v>218.5</v>
          </cell>
        </row>
        <row r="1100">
          <cell r="A1100" t="str">
            <v>4635-7</v>
          </cell>
          <cell r="B1100" t="str">
            <v>CTM5130</v>
          </cell>
          <cell r="C1100" t="str">
            <v>Abril</v>
          </cell>
          <cell r="D1100">
            <v>337.19</v>
          </cell>
          <cell r="E1100">
            <v>258.55</v>
          </cell>
          <cell r="F1100" t="str">
            <v>Diesel Comum</v>
          </cell>
        </row>
        <row r="1101">
          <cell r="A1101" t="str">
            <v>4635-7</v>
          </cell>
          <cell r="B1101" t="str">
            <v>CTM5130</v>
          </cell>
          <cell r="C1101" t="str">
            <v>Abril</v>
          </cell>
          <cell r="D1101">
            <v>1</v>
          </cell>
          <cell r="E1101">
            <v>35</v>
          </cell>
          <cell r="F1101" t="str">
            <v>Lavagem Simples</v>
          </cell>
        </row>
        <row r="1102">
          <cell r="C1102" t="str">
            <v>Abril Total</v>
          </cell>
          <cell r="D1102">
            <v>338.19</v>
          </cell>
          <cell r="E1102">
            <v>293.55</v>
          </cell>
        </row>
        <row r="1103">
          <cell r="A1103" t="str">
            <v>4649-6</v>
          </cell>
          <cell r="B1103" t="str">
            <v>CTJ7749</v>
          </cell>
          <cell r="C1103" t="str">
            <v>Março</v>
          </cell>
          <cell r="D1103">
            <v>232.68</v>
          </cell>
          <cell r="E1103">
            <v>178.47</v>
          </cell>
          <cell r="F1103" t="str">
            <v>Diesel Comum</v>
          </cell>
        </row>
        <row r="1104">
          <cell r="C1104" t="str">
            <v>Março Total</v>
          </cell>
          <cell r="D1104">
            <v>232.68</v>
          </cell>
          <cell r="E1104">
            <v>178.47</v>
          </cell>
        </row>
        <row r="1105">
          <cell r="A1105" t="str">
            <v>4649-6</v>
          </cell>
          <cell r="B1105" t="str">
            <v>CTJ7749</v>
          </cell>
          <cell r="C1105" t="str">
            <v>Abril</v>
          </cell>
          <cell r="D1105">
            <v>235.19</v>
          </cell>
          <cell r="E1105">
            <v>180.4</v>
          </cell>
          <cell r="F1105" t="str">
            <v>Diesel Comum</v>
          </cell>
        </row>
        <row r="1106">
          <cell r="C1106" t="str">
            <v>Abril Total</v>
          </cell>
          <cell r="D1106">
            <v>235.19</v>
          </cell>
          <cell r="E1106">
            <v>180.4</v>
          </cell>
        </row>
        <row r="1107">
          <cell r="A1107" t="str">
            <v>4655-1</v>
          </cell>
          <cell r="B1107" t="str">
            <v>CBL8774</v>
          </cell>
          <cell r="C1107" t="str">
            <v>Janeiro</v>
          </cell>
          <cell r="D1107">
            <v>2</v>
          </cell>
          <cell r="E1107">
            <v>12</v>
          </cell>
          <cell r="F1107" t="str">
            <v>Complemento Óleo</v>
          </cell>
        </row>
        <row r="1108">
          <cell r="A1108" t="str">
            <v>4655-1</v>
          </cell>
          <cell r="B1108" t="str">
            <v>CBL8774</v>
          </cell>
          <cell r="C1108" t="str">
            <v>Janeiro</v>
          </cell>
          <cell r="D1108">
            <v>145.54</v>
          </cell>
          <cell r="E1108">
            <v>111.98</v>
          </cell>
          <cell r="F1108" t="str">
            <v>Diesel Comum</v>
          </cell>
        </row>
        <row r="1109">
          <cell r="C1109" t="str">
            <v>Janeiro Total</v>
          </cell>
          <cell r="D1109">
            <v>147.54</v>
          </cell>
          <cell r="E1109">
            <v>123.98</v>
          </cell>
        </row>
        <row r="1110">
          <cell r="A1110" t="str">
            <v>4655-1</v>
          </cell>
          <cell r="B1110" t="str">
            <v>CBL8774</v>
          </cell>
          <cell r="C1110" t="str">
            <v>Fevereiro</v>
          </cell>
          <cell r="D1110">
            <v>101.33</v>
          </cell>
          <cell r="E1110">
            <v>77.88</v>
          </cell>
          <cell r="F1110" t="str">
            <v>Diesel Comum</v>
          </cell>
        </row>
        <row r="1111">
          <cell r="C1111" t="str">
            <v>Fevereiro Total</v>
          </cell>
          <cell r="D1111">
            <v>101.33</v>
          </cell>
          <cell r="E1111">
            <v>77.88</v>
          </cell>
        </row>
        <row r="1112">
          <cell r="A1112" t="str">
            <v>4655-1</v>
          </cell>
          <cell r="B1112" t="str">
            <v>CBL8774</v>
          </cell>
          <cell r="C1112" t="str">
            <v>Março</v>
          </cell>
          <cell r="D1112">
            <v>111.78</v>
          </cell>
          <cell r="E1112">
            <v>85.75</v>
          </cell>
          <cell r="F1112" t="str">
            <v>Diesel Comum</v>
          </cell>
        </row>
        <row r="1113">
          <cell r="C1113" t="str">
            <v>Março Total</v>
          </cell>
          <cell r="D1113">
            <v>111.78</v>
          </cell>
          <cell r="E1113">
            <v>85.75</v>
          </cell>
        </row>
        <row r="1114">
          <cell r="A1114" t="str">
            <v>4655-1</v>
          </cell>
          <cell r="B1114" t="str">
            <v>CBL8774</v>
          </cell>
          <cell r="C1114" t="str">
            <v>Abril</v>
          </cell>
          <cell r="D1114">
            <v>34.5</v>
          </cell>
          <cell r="E1114">
            <v>26.51</v>
          </cell>
          <cell r="F1114" t="str">
            <v>Diesel Comum</v>
          </cell>
        </row>
        <row r="1115">
          <cell r="C1115" t="str">
            <v>Abril Total</v>
          </cell>
          <cell r="D1115">
            <v>34.5</v>
          </cell>
          <cell r="E1115">
            <v>26.51</v>
          </cell>
        </row>
        <row r="1116">
          <cell r="A1116" t="str">
            <v>4706-0</v>
          </cell>
          <cell r="B1116" t="str">
            <v>CPC0774</v>
          </cell>
          <cell r="C1116" t="str">
            <v>Janeiro</v>
          </cell>
          <cell r="D1116">
            <v>214.4</v>
          </cell>
          <cell r="E1116">
            <v>165.56</v>
          </cell>
          <cell r="F1116" t="str">
            <v>Diesel Comum</v>
          </cell>
        </row>
        <row r="1117">
          <cell r="C1117" t="str">
            <v>Janeiro Total</v>
          </cell>
          <cell r="D1117">
            <v>214.4</v>
          </cell>
          <cell r="E1117">
            <v>165.56</v>
          </cell>
        </row>
        <row r="1118">
          <cell r="A1118" t="str">
            <v>4706-0</v>
          </cell>
          <cell r="B1118" t="str">
            <v>CPC0774</v>
          </cell>
          <cell r="C1118" t="str">
            <v>Fevereiro</v>
          </cell>
          <cell r="D1118">
            <v>101.33</v>
          </cell>
          <cell r="E1118">
            <v>78.5</v>
          </cell>
          <cell r="F1118" t="str">
            <v>Diesel Comum</v>
          </cell>
        </row>
        <row r="1119">
          <cell r="C1119" t="str">
            <v>Fevereiro Total</v>
          </cell>
          <cell r="D1119">
            <v>101.33</v>
          </cell>
          <cell r="E1119">
            <v>78.5</v>
          </cell>
        </row>
        <row r="1120">
          <cell r="A1120" t="str">
            <v>4706-0</v>
          </cell>
          <cell r="B1120" t="str">
            <v>CPC0774</v>
          </cell>
          <cell r="C1120" t="str">
            <v>Março</v>
          </cell>
          <cell r="D1120">
            <v>605.66</v>
          </cell>
          <cell r="E1120">
            <v>472.08</v>
          </cell>
          <cell r="F1120" t="str">
            <v>Diesel Comum</v>
          </cell>
        </row>
        <row r="1121">
          <cell r="C1121" t="str">
            <v>Março Total</v>
          </cell>
          <cell r="D1121">
            <v>605.66</v>
          </cell>
          <cell r="E1121">
            <v>472.08</v>
          </cell>
        </row>
        <row r="1122">
          <cell r="A1122" t="str">
            <v>4706-0</v>
          </cell>
          <cell r="B1122" t="str">
            <v>CPC0774</v>
          </cell>
          <cell r="C1122" t="str">
            <v>Abril</v>
          </cell>
          <cell r="D1122">
            <v>490.68</v>
          </cell>
          <cell r="E1122">
            <v>380.7</v>
          </cell>
          <cell r="F1122" t="str">
            <v>Diesel Comum</v>
          </cell>
        </row>
        <row r="1123">
          <cell r="C1123" t="str">
            <v>Abril Total</v>
          </cell>
          <cell r="D1123">
            <v>490.68</v>
          </cell>
          <cell r="E1123">
            <v>380.7</v>
          </cell>
        </row>
        <row r="1124">
          <cell r="A1124" t="str">
            <v>4721-4</v>
          </cell>
          <cell r="B1124" t="str">
            <v>CST0052</v>
          </cell>
          <cell r="C1124" t="str">
            <v>Janeiro</v>
          </cell>
          <cell r="D1124">
            <v>459.12</v>
          </cell>
          <cell r="E1124">
            <v>354.89</v>
          </cell>
          <cell r="F1124" t="str">
            <v>Diesel Comum</v>
          </cell>
        </row>
        <row r="1125">
          <cell r="A1125" t="str">
            <v>4721-4</v>
          </cell>
          <cell r="C1125" t="str">
            <v>Janeiro</v>
          </cell>
          <cell r="D1125">
            <v>1</v>
          </cell>
          <cell r="E1125">
            <v>80</v>
          </cell>
          <cell r="F1125" t="str">
            <v>Lavagem Completa</v>
          </cell>
        </row>
        <row r="1126">
          <cell r="C1126" t="str">
            <v>Janeiro Total</v>
          </cell>
          <cell r="D1126">
            <v>460.12</v>
          </cell>
          <cell r="E1126">
            <v>434.89</v>
          </cell>
        </row>
        <row r="1127">
          <cell r="A1127" t="str">
            <v>4721-4</v>
          </cell>
          <cell r="B1127" t="str">
            <v>CST0052</v>
          </cell>
          <cell r="C1127" t="str">
            <v>Fevereiro</v>
          </cell>
          <cell r="D1127">
            <v>1</v>
          </cell>
          <cell r="E1127">
            <v>6</v>
          </cell>
          <cell r="F1127" t="str">
            <v>Complemento de Fluído</v>
          </cell>
        </row>
        <row r="1128">
          <cell r="A1128" t="str">
            <v>4721-4</v>
          </cell>
          <cell r="B1128" t="str">
            <v>CST0052</v>
          </cell>
          <cell r="C1128" t="str">
            <v>Fevereiro</v>
          </cell>
          <cell r="D1128">
            <v>3</v>
          </cell>
          <cell r="E1128">
            <v>18</v>
          </cell>
          <cell r="F1128" t="str">
            <v>Complemento Óleo</v>
          </cell>
        </row>
        <row r="1129">
          <cell r="A1129" t="str">
            <v>4721-4</v>
          </cell>
          <cell r="B1129" t="str">
            <v>CST0052</v>
          </cell>
          <cell r="C1129" t="str">
            <v>Fevereiro</v>
          </cell>
          <cell r="D1129">
            <v>1</v>
          </cell>
          <cell r="E1129">
            <v>6.5</v>
          </cell>
          <cell r="F1129" t="str">
            <v>Complemento Óleo</v>
          </cell>
        </row>
        <row r="1130">
          <cell r="A1130" t="str">
            <v>4721-4</v>
          </cell>
          <cell r="B1130" t="str">
            <v>CST0052</v>
          </cell>
          <cell r="C1130" t="str">
            <v>Fevereiro</v>
          </cell>
          <cell r="D1130">
            <v>305</v>
          </cell>
          <cell r="E1130">
            <v>234</v>
          </cell>
          <cell r="F1130" t="str">
            <v>Diesel Comum</v>
          </cell>
        </row>
        <row r="1131">
          <cell r="C1131" t="str">
            <v>Fevereiro Total</v>
          </cell>
          <cell r="D1131">
            <v>310</v>
          </cell>
          <cell r="E1131">
            <v>264.5</v>
          </cell>
        </row>
        <row r="1132">
          <cell r="A1132" t="str">
            <v>4721-4</v>
          </cell>
          <cell r="B1132" t="str">
            <v>CST0052</v>
          </cell>
          <cell r="C1132" t="str">
            <v>Março</v>
          </cell>
          <cell r="D1132">
            <v>275.05</v>
          </cell>
          <cell r="E1132">
            <v>212.55</v>
          </cell>
          <cell r="F1132" t="str">
            <v>Diesel Comum</v>
          </cell>
        </row>
        <row r="1133">
          <cell r="A1133" t="str">
            <v>4721-4</v>
          </cell>
          <cell r="C1133" t="str">
            <v>Março</v>
          </cell>
          <cell r="D1133">
            <v>1</v>
          </cell>
          <cell r="E1133">
            <v>80</v>
          </cell>
          <cell r="F1133" t="str">
            <v>Lavagem Completa</v>
          </cell>
        </row>
        <row r="1134">
          <cell r="C1134" t="str">
            <v>Março Total</v>
          </cell>
          <cell r="D1134">
            <v>276.05</v>
          </cell>
          <cell r="E1134">
            <v>292.55</v>
          </cell>
        </row>
        <row r="1135">
          <cell r="A1135" t="str">
            <v>4721-4</v>
          </cell>
          <cell r="B1135" t="str">
            <v>CST0052</v>
          </cell>
          <cell r="C1135" t="str">
            <v>Abril</v>
          </cell>
          <cell r="D1135">
            <v>503.03</v>
          </cell>
          <cell r="E1135">
            <v>388.5</v>
          </cell>
          <cell r="F1135" t="str">
            <v>Diesel Comum</v>
          </cell>
        </row>
        <row r="1136">
          <cell r="A1136" t="str">
            <v>4721-4</v>
          </cell>
          <cell r="B1136" t="str">
            <v>CST0052</v>
          </cell>
          <cell r="C1136" t="str">
            <v>Abril</v>
          </cell>
          <cell r="D1136">
            <v>108</v>
          </cell>
          <cell r="E1136">
            <v>83</v>
          </cell>
          <cell r="F1136" t="str">
            <v>Gasolina Comum</v>
          </cell>
        </row>
        <row r="1137">
          <cell r="A1137" t="str">
            <v>4721-4</v>
          </cell>
          <cell r="C1137" t="str">
            <v>Abril</v>
          </cell>
          <cell r="D1137">
            <v>1</v>
          </cell>
          <cell r="E1137">
            <v>80</v>
          </cell>
          <cell r="F1137" t="str">
            <v>Lavagem Completa</v>
          </cell>
        </row>
        <row r="1138">
          <cell r="C1138" t="str">
            <v>Abril Total</v>
          </cell>
          <cell r="D1138">
            <v>612.03</v>
          </cell>
          <cell r="E1138">
            <v>551.5</v>
          </cell>
        </row>
        <row r="1139">
          <cell r="A1139" t="str">
            <v>4727-2</v>
          </cell>
          <cell r="B1139" t="str">
            <v>CSN1754</v>
          </cell>
          <cell r="C1139" t="str">
            <v>Janeiro</v>
          </cell>
          <cell r="D1139">
            <v>2</v>
          </cell>
          <cell r="E1139">
            <v>12</v>
          </cell>
          <cell r="F1139" t="str">
            <v>Complemento Óleo</v>
          </cell>
        </row>
        <row r="1140">
          <cell r="A1140" t="str">
            <v>4727-2</v>
          </cell>
          <cell r="B1140" t="str">
            <v>CSN1754</v>
          </cell>
          <cell r="C1140" t="str">
            <v>Janeiro</v>
          </cell>
          <cell r="D1140">
            <v>254.47</v>
          </cell>
          <cell r="E1140">
            <v>197.69</v>
          </cell>
          <cell r="F1140" t="str">
            <v>Diesel Comum</v>
          </cell>
        </row>
        <row r="1141">
          <cell r="A1141" t="str">
            <v>4727-2</v>
          </cell>
          <cell r="C1141" t="str">
            <v>Janeiro</v>
          </cell>
          <cell r="D1141">
            <v>1</v>
          </cell>
          <cell r="E1141">
            <v>80</v>
          </cell>
          <cell r="F1141" t="str">
            <v>Lavagem Completa</v>
          </cell>
        </row>
        <row r="1142">
          <cell r="C1142" t="str">
            <v>Janeiro Total</v>
          </cell>
          <cell r="D1142">
            <v>257.47000000000003</v>
          </cell>
          <cell r="E1142">
            <v>289.69</v>
          </cell>
        </row>
        <row r="1143">
          <cell r="A1143" t="str">
            <v>4727-2</v>
          </cell>
          <cell r="B1143" t="str">
            <v>CSN1754</v>
          </cell>
          <cell r="C1143" t="str">
            <v>Fevereiro</v>
          </cell>
          <cell r="D1143">
            <v>473.77</v>
          </cell>
          <cell r="E1143">
            <v>365</v>
          </cell>
          <cell r="F1143" t="str">
            <v>Diesel Comum</v>
          </cell>
        </row>
        <row r="1144">
          <cell r="A1144" t="str">
            <v>4727-2</v>
          </cell>
          <cell r="C1144" t="str">
            <v>Fevereiro</v>
          </cell>
          <cell r="D1144">
            <v>1</v>
          </cell>
          <cell r="E1144">
            <v>80</v>
          </cell>
          <cell r="F1144" t="str">
            <v>Lavagem Completa</v>
          </cell>
        </row>
        <row r="1145">
          <cell r="C1145" t="str">
            <v>Fevereiro Total</v>
          </cell>
          <cell r="D1145">
            <v>474.77</v>
          </cell>
          <cell r="E1145">
            <v>445</v>
          </cell>
        </row>
        <row r="1146">
          <cell r="A1146" t="str">
            <v>4727-2</v>
          </cell>
          <cell r="B1146" t="str">
            <v>CSN1754</v>
          </cell>
          <cell r="C1146" t="str">
            <v>Março</v>
          </cell>
          <cell r="D1146">
            <v>775.16</v>
          </cell>
          <cell r="E1146">
            <v>601.01</v>
          </cell>
          <cell r="F1146" t="str">
            <v>Diesel Comum</v>
          </cell>
        </row>
        <row r="1147">
          <cell r="A1147" t="str">
            <v>4727-2</v>
          </cell>
          <cell r="C1147" t="str">
            <v>Março</v>
          </cell>
          <cell r="D1147">
            <v>1</v>
          </cell>
          <cell r="E1147">
            <v>80</v>
          </cell>
          <cell r="F1147" t="str">
            <v>Lavagem Completa</v>
          </cell>
        </row>
        <row r="1148">
          <cell r="C1148" t="str">
            <v>Março Total</v>
          </cell>
          <cell r="D1148">
            <v>776.16</v>
          </cell>
          <cell r="E1148">
            <v>681.01</v>
          </cell>
        </row>
        <row r="1149">
          <cell r="A1149" t="str">
            <v>4727-2</v>
          </cell>
          <cell r="B1149" t="str">
            <v>CSN1754</v>
          </cell>
          <cell r="C1149" t="str">
            <v>Abril</v>
          </cell>
          <cell r="D1149">
            <v>1</v>
          </cell>
          <cell r="E1149">
            <v>4.5</v>
          </cell>
          <cell r="F1149" t="str">
            <v>Complemento Óleo</v>
          </cell>
        </row>
        <row r="1150">
          <cell r="A1150" t="str">
            <v>4727-2</v>
          </cell>
          <cell r="B1150" t="str">
            <v>CSN1754</v>
          </cell>
          <cell r="C1150" t="str">
            <v>Abril</v>
          </cell>
          <cell r="D1150">
            <v>964.29</v>
          </cell>
          <cell r="E1150">
            <v>745.51</v>
          </cell>
          <cell r="F1150" t="str">
            <v>Diesel Comum</v>
          </cell>
        </row>
        <row r="1151">
          <cell r="A1151" t="str">
            <v>4727-2</v>
          </cell>
          <cell r="C1151" t="str">
            <v>Abril</v>
          </cell>
          <cell r="D1151">
            <v>1</v>
          </cell>
          <cell r="E1151">
            <v>80</v>
          </cell>
          <cell r="F1151" t="str">
            <v>Lavagem Completa</v>
          </cell>
        </row>
        <row r="1152">
          <cell r="C1152" t="str">
            <v>Abril Total</v>
          </cell>
          <cell r="D1152">
            <v>966.29</v>
          </cell>
          <cell r="E1152">
            <v>830.01</v>
          </cell>
        </row>
        <row r="1153">
          <cell r="A1153" t="str">
            <v>4731-1</v>
          </cell>
          <cell r="B1153" t="str">
            <v>CSN1792</v>
          </cell>
          <cell r="C1153" t="str">
            <v>Janeiro</v>
          </cell>
          <cell r="D1153">
            <v>349.7</v>
          </cell>
          <cell r="E1153">
            <v>267.5</v>
          </cell>
          <cell r="F1153" t="str">
            <v>Diesel Comum</v>
          </cell>
        </row>
        <row r="1154">
          <cell r="C1154" t="str">
            <v>Janeiro Total</v>
          </cell>
          <cell r="D1154">
            <v>349.7</v>
          </cell>
          <cell r="E1154">
            <v>267.5</v>
          </cell>
        </row>
        <row r="1155">
          <cell r="A1155" t="str">
            <v>4731-1</v>
          </cell>
          <cell r="B1155" t="str">
            <v>CSN1792</v>
          </cell>
          <cell r="C1155" t="str">
            <v>Fevereiro</v>
          </cell>
          <cell r="D1155">
            <v>437.82</v>
          </cell>
          <cell r="E1155">
            <v>335.51</v>
          </cell>
          <cell r="F1155" t="str">
            <v>Diesel Comum</v>
          </cell>
        </row>
        <row r="1156">
          <cell r="C1156" t="str">
            <v>Fevereiro Total</v>
          </cell>
          <cell r="D1156">
            <v>437.82</v>
          </cell>
          <cell r="E1156">
            <v>335.51</v>
          </cell>
        </row>
        <row r="1157">
          <cell r="A1157" t="str">
            <v>4731-1</v>
          </cell>
          <cell r="B1157" t="str">
            <v>CSN1792</v>
          </cell>
          <cell r="C1157" t="str">
            <v>Março</v>
          </cell>
          <cell r="D1157">
            <v>250.76</v>
          </cell>
          <cell r="E1157">
            <v>192.34</v>
          </cell>
          <cell r="F1157" t="str">
            <v>Diesel Comum</v>
          </cell>
        </row>
        <row r="1158">
          <cell r="C1158" t="str">
            <v>Março Total</v>
          </cell>
          <cell r="D1158">
            <v>250.76</v>
          </cell>
          <cell r="E1158">
            <v>192.34</v>
          </cell>
        </row>
        <row r="1159">
          <cell r="A1159" t="str">
            <v>4731-1</v>
          </cell>
          <cell r="B1159" t="str">
            <v>CSN1792</v>
          </cell>
          <cell r="C1159" t="str">
            <v>Abril</v>
          </cell>
          <cell r="D1159">
            <v>580.72</v>
          </cell>
          <cell r="E1159">
            <v>445.28</v>
          </cell>
          <cell r="F1159" t="str">
            <v>Diesel Comum</v>
          </cell>
        </row>
        <row r="1160">
          <cell r="C1160" t="str">
            <v>Abril Total</v>
          </cell>
          <cell r="D1160">
            <v>580.72</v>
          </cell>
          <cell r="E1160">
            <v>445.28</v>
          </cell>
        </row>
        <row r="1161">
          <cell r="A1161" t="str">
            <v>4732-9</v>
          </cell>
          <cell r="B1161" t="str">
            <v>CSN1797</v>
          </cell>
          <cell r="C1161" t="str">
            <v>Janeiro</v>
          </cell>
          <cell r="D1161">
            <v>597.4</v>
          </cell>
          <cell r="E1161">
            <v>458.1</v>
          </cell>
          <cell r="F1161" t="str">
            <v>Diesel Comum</v>
          </cell>
        </row>
        <row r="1162">
          <cell r="C1162" t="str">
            <v>Janeiro Total</v>
          </cell>
          <cell r="D1162">
            <v>597.4</v>
          </cell>
          <cell r="E1162">
            <v>458.1</v>
          </cell>
        </row>
        <row r="1163">
          <cell r="A1163" t="str">
            <v>4732-9</v>
          </cell>
          <cell r="B1163" t="str">
            <v>CSN1797</v>
          </cell>
          <cell r="C1163" t="str">
            <v>Fevereiro</v>
          </cell>
          <cell r="D1163">
            <v>665.66</v>
          </cell>
          <cell r="E1163">
            <v>510.8</v>
          </cell>
          <cell r="F1163" t="str">
            <v>Diesel Comum</v>
          </cell>
        </row>
        <row r="1164">
          <cell r="C1164" t="str">
            <v>Fevereiro Total</v>
          </cell>
          <cell r="D1164">
            <v>665.66</v>
          </cell>
          <cell r="E1164">
            <v>510.8</v>
          </cell>
        </row>
        <row r="1165">
          <cell r="A1165" t="str">
            <v>4732-9</v>
          </cell>
          <cell r="B1165" t="str">
            <v>CSN1797</v>
          </cell>
          <cell r="C1165" t="str">
            <v>Março</v>
          </cell>
          <cell r="D1165">
            <v>920</v>
          </cell>
          <cell r="E1165">
            <v>706</v>
          </cell>
          <cell r="F1165" t="str">
            <v>Diesel Comum</v>
          </cell>
        </row>
        <row r="1166">
          <cell r="A1166" t="str">
            <v>4732-9</v>
          </cell>
          <cell r="C1166" t="str">
            <v>Março</v>
          </cell>
          <cell r="D1166">
            <v>2</v>
          </cell>
          <cell r="E1166">
            <v>160</v>
          </cell>
          <cell r="F1166" t="str">
            <v>Lavagem Completa</v>
          </cell>
        </row>
        <row r="1167">
          <cell r="C1167" t="str">
            <v>Março Total</v>
          </cell>
          <cell r="D1167">
            <v>922</v>
          </cell>
          <cell r="E1167">
            <v>866</v>
          </cell>
        </row>
        <row r="1168">
          <cell r="A1168" t="str">
            <v>4732-9</v>
          </cell>
          <cell r="B1168" t="str">
            <v>CSN1797</v>
          </cell>
          <cell r="C1168" t="str">
            <v>Abril</v>
          </cell>
          <cell r="D1168">
            <v>761.65</v>
          </cell>
          <cell r="E1168">
            <v>585.11</v>
          </cell>
          <cell r="F1168" t="str">
            <v>Diesel Comum</v>
          </cell>
        </row>
        <row r="1169">
          <cell r="A1169" t="str">
            <v>4732-9</v>
          </cell>
          <cell r="C1169" t="str">
            <v>Abril</v>
          </cell>
          <cell r="D1169">
            <v>2</v>
          </cell>
          <cell r="E1169">
            <v>160</v>
          </cell>
          <cell r="F1169" t="str">
            <v>Lavagem Completa</v>
          </cell>
        </row>
        <row r="1170">
          <cell r="A1170" t="str">
            <v>4732-9</v>
          </cell>
          <cell r="B1170" t="str">
            <v>CSN1797</v>
          </cell>
          <cell r="C1170" t="str">
            <v>Abril</v>
          </cell>
          <cell r="D1170">
            <v>1</v>
          </cell>
          <cell r="E1170">
            <v>20</v>
          </cell>
          <cell r="F1170" t="str">
            <v>Lavagem Simples</v>
          </cell>
        </row>
        <row r="1171">
          <cell r="C1171" t="str">
            <v>Abril Total</v>
          </cell>
          <cell r="D1171">
            <v>764.65</v>
          </cell>
          <cell r="E1171">
            <v>765.11</v>
          </cell>
        </row>
        <row r="1172">
          <cell r="A1172" t="str">
            <v>4745-0</v>
          </cell>
          <cell r="B1172" t="str">
            <v>CSN1771</v>
          </cell>
          <cell r="C1172" t="str">
            <v>Janeiro</v>
          </cell>
          <cell r="D1172">
            <v>590.39</v>
          </cell>
          <cell r="E1172">
            <v>453.51</v>
          </cell>
          <cell r="F1172" t="str">
            <v>Diesel Comum</v>
          </cell>
        </row>
        <row r="1173">
          <cell r="C1173" t="str">
            <v>Janeiro Total</v>
          </cell>
          <cell r="D1173">
            <v>590.39</v>
          </cell>
          <cell r="E1173">
            <v>453.51</v>
          </cell>
        </row>
        <row r="1174">
          <cell r="A1174" t="str">
            <v>4745-0</v>
          </cell>
          <cell r="B1174" t="str">
            <v>CSN1771</v>
          </cell>
          <cell r="C1174" t="str">
            <v>Fevereiro</v>
          </cell>
          <cell r="D1174">
            <v>433.44</v>
          </cell>
          <cell r="E1174">
            <v>332.56</v>
          </cell>
          <cell r="F1174" t="str">
            <v>Diesel Comum</v>
          </cell>
        </row>
        <row r="1175">
          <cell r="C1175" t="str">
            <v>Fevereiro Total</v>
          </cell>
          <cell r="D1175">
            <v>433.44</v>
          </cell>
          <cell r="E1175">
            <v>332.56</v>
          </cell>
        </row>
        <row r="1176">
          <cell r="A1176" t="str">
            <v>4745-0</v>
          </cell>
          <cell r="B1176" t="str">
            <v>CSN1771</v>
          </cell>
          <cell r="C1176" t="str">
            <v>Março</v>
          </cell>
          <cell r="D1176">
            <v>557.24</v>
          </cell>
          <cell r="E1176">
            <v>427.42</v>
          </cell>
          <cell r="F1176" t="str">
            <v>Diesel Comum</v>
          </cell>
        </row>
        <row r="1177">
          <cell r="C1177" t="str">
            <v>Março Total</v>
          </cell>
          <cell r="D1177">
            <v>557.24</v>
          </cell>
          <cell r="E1177">
            <v>427.42</v>
          </cell>
        </row>
        <row r="1178">
          <cell r="A1178" t="str">
            <v>4745-0</v>
          </cell>
          <cell r="B1178" t="str">
            <v>CSN1771</v>
          </cell>
          <cell r="C1178" t="str">
            <v>Abril</v>
          </cell>
          <cell r="D1178">
            <v>171.34</v>
          </cell>
          <cell r="E1178">
            <v>131.41999999999999</v>
          </cell>
          <cell r="F1178" t="str">
            <v>Diesel Comum</v>
          </cell>
        </row>
        <row r="1179">
          <cell r="C1179" t="str">
            <v>Abril Total</v>
          </cell>
          <cell r="D1179">
            <v>171.34</v>
          </cell>
          <cell r="E1179">
            <v>131.41999999999999</v>
          </cell>
        </row>
        <row r="1180">
          <cell r="A1180" t="str">
            <v>4747-6</v>
          </cell>
          <cell r="B1180" t="str">
            <v>CST0094</v>
          </cell>
          <cell r="C1180" t="str">
            <v>Janeiro</v>
          </cell>
          <cell r="D1180">
            <v>116.36</v>
          </cell>
          <cell r="E1180">
            <v>89.22</v>
          </cell>
          <cell r="F1180" t="str">
            <v>Diesel Comum</v>
          </cell>
        </row>
        <row r="1181">
          <cell r="C1181" t="str">
            <v>Janeiro Total</v>
          </cell>
          <cell r="D1181">
            <v>116.36</v>
          </cell>
          <cell r="E1181">
            <v>89.22</v>
          </cell>
        </row>
        <row r="1182">
          <cell r="A1182" t="str">
            <v>4747-6</v>
          </cell>
          <cell r="B1182" t="str">
            <v>CST0094</v>
          </cell>
          <cell r="C1182" t="str">
            <v>Fevereiro</v>
          </cell>
          <cell r="D1182">
            <v>356.94</v>
          </cell>
          <cell r="E1182">
            <v>273.77999999999997</v>
          </cell>
          <cell r="F1182" t="str">
            <v>Diesel Comum</v>
          </cell>
        </row>
        <row r="1183">
          <cell r="A1183" t="str">
            <v>4747-6</v>
          </cell>
          <cell r="B1183" t="str">
            <v>CST0094</v>
          </cell>
          <cell r="C1183" t="str">
            <v>Fevereiro</v>
          </cell>
          <cell r="D1183">
            <v>1</v>
          </cell>
          <cell r="E1183">
            <v>50</v>
          </cell>
          <cell r="F1183" t="str">
            <v>Troca de Óleo</v>
          </cell>
        </row>
        <row r="1184">
          <cell r="C1184" t="str">
            <v>Fevereiro Total</v>
          </cell>
          <cell r="D1184">
            <v>357.94</v>
          </cell>
          <cell r="E1184">
            <v>323.77999999999997</v>
          </cell>
        </row>
        <row r="1185">
          <cell r="A1185" t="str">
            <v>4747-6</v>
          </cell>
          <cell r="B1185" t="str">
            <v>CST0094</v>
          </cell>
          <cell r="C1185" t="str">
            <v>Março</v>
          </cell>
          <cell r="D1185">
            <v>232.07</v>
          </cell>
          <cell r="E1185">
            <v>178.01</v>
          </cell>
          <cell r="F1185" t="str">
            <v>Diesel Comum</v>
          </cell>
        </row>
        <row r="1186">
          <cell r="C1186" t="str">
            <v>Março Total</v>
          </cell>
          <cell r="D1186">
            <v>232.07</v>
          </cell>
          <cell r="E1186">
            <v>178.01</v>
          </cell>
        </row>
        <row r="1187">
          <cell r="A1187" t="str">
            <v>4747-6</v>
          </cell>
          <cell r="B1187" t="str">
            <v>CST0094</v>
          </cell>
          <cell r="C1187" t="str">
            <v>Abril</v>
          </cell>
          <cell r="D1187">
            <v>309.38</v>
          </cell>
          <cell r="E1187">
            <v>237.3</v>
          </cell>
          <cell r="F1187" t="str">
            <v>Diesel Comum</v>
          </cell>
        </row>
        <row r="1188">
          <cell r="C1188" t="str">
            <v>Abril Total</v>
          </cell>
          <cell r="D1188">
            <v>309.38</v>
          </cell>
          <cell r="E1188">
            <v>237.3</v>
          </cell>
        </row>
        <row r="1189">
          <cell r="A1189" t="str">
            <v>4750-7</v>
          </cell>
          <cell r="B1189" t="str">
            <v>CSN1762</v>
          </cell>
          <cell r="C1189" t="str">
            <v>Janeiro</v>
          </cell>
          <cell r="D1189">
            <v>252.9</v>
          </cell>
          <cell r="E1189">
            <v>194</v>
          </cell>
          <cell r="F1189" t="str">
            <v>Diesel Comum</v>
          </cell>
        </row>
        <row r="1190">
          <cell r="C1190" t="str">
            <v>Janeiro Total</v>
          </cell>
          <cell r="D1190">
            <v>252.9</v>
          </cell>
          <cell r="E1190">
            <v>194</v>
          </cell>
        </row>
        <row r="1191">
          <cell r="A1191" t="str">
            <v>4750-7</v>
          </cell>
          <cell r="B1191" t="str">
            <v>CSN1762</v>
          </cell>
          <cell r="C1191" t="str">
            <v>Fevereiro</v>
          </cell>
          <cell r="D1191">
            <v>306.89999999999998</v>
          </cell>
          <cell r="E1191">
            <v>235.47</v>
          </cell>
          <cell r="F1191" t="str">
            <v>Diesel Comum</v>
          </cell>
        </row>
        <row r="1192">
          <cell r="A1192" t="str">
            <v>4750-7</v>
          </cell>
          <cell r="B1192" t="str">
            <v>CSN1762</v>
          </cell>
          <cell r="C1192" t="str">
            <v>Fevereiro</v>
          </cell>
          <cell r="D1192">
            <v>6</v>
          </cell>
          <cell r="E1192">
            <v>60</v>
          </cell>
          <cell r="F1192" t="str">
            <v>Lavagem Simples</v>
          </cell>
        </row>
        <row r="1193">
          <cell r="C1193" t="str">
            <v>Fevereiro Total</v>
          </cell>
          <cell r="D1193">
            <v>312.89999999999998</v>
          </cell>
          <cell r="E1193">
            <v>295.47000000000003</v>
          </cell>
        </row>
        <row r="1194">
          <cell r="A1194" t="str">
            <v>4750-7</v>
          </cell>
          <cell r="B1194" t="str">
            <v>CSN1762</v>
          </cell>
          <cell r="C1194" t="str">
            <v>Março</v>
          </cell>
          <cell r="D1194">
            <v>122.56</v>
          </cell>
          <cell r="E1194">
            <v>94.01</v>
          </cell>
          <cell r="F1194" t="str">
            <v>Diesel Comum</v>
          </cell>
        </row>
        <row r="1195">
          <cell r="C1195" t="str">
            <v>Março Total</v>
          </cell>
          <cell r="D1195">
            <v>122.56</v>
          </cell>
          <cell r="E1195">
            <v>94.01</v>
          </cell>
        </row>
        <row r="1196">
          <cell r="A1196" t="str">
            <v>4750-7</v>
          </cell>
          <cell r="B1196" t="str">
            <v>CSN1762</v>
          </cell>
          <cell r="C1196" t="str">
            <v>Abril</v>
          </cell>
          <cell r="D1196">
            <v>359.07</v>
          </cell>
          <cell r="E1196">
            <v>275.45</v>
          </cell>
          <cell r="F1196" t="str">
            <v>Diesel Comum</v>
          </cell>
        </row>
        <row r="1197">
          <cell r="C1197" t="str">
            <v>Abril Total</v>
          </cell>
          <cell r="D1197">
            <v>359.07</v>
          </cell>
          <cell r="E1197">
            <v>275.45</v>
          </cell>
        </row>
        <row r="1198">
          <cell r="A1198" t="str">
            <v>4751-5</v>
          </cell>
          <cell r="B1198" t="str">
            <v>CSN1802</v>
          </cell>
          <cell r="C1198" t="str">
            <v>Janeiro</v>
          </cell>
          <cell r="D1198">
            <v>247.35</v>
          </cell>
          <cell r="E1198">
            <v>189.76</v>
          </cell>
          <cell r="F1198" t="str">
            <v>Diesel Comum</v>
          </cell>
        </row>
        <row r="1199">
          <cell r="C1199" t="str">
            <v>Janeiro Total</v>
          </cell>
          <cell r="D1199">
            <v>247.35</v>
          </cell>
          <cell r="E1199">
            <v>189.76</v>
          </cell>
        </row>
        <row r="1200">
          <cell r="A1200" t="str">
            <v>4751-5</v>
          </cell>
          <cell r="B1200" t="str">
            <v>CSN1802</v>
          </cell>
          <cell r="C1200" t="str">
            <v>Fevereiro</v>
          </cell>
          <cell r="D1200">
            <v>323.88</v>
          </cell>
          <cell r="E1200">
            <v>248.42</v>
          </cell>
          <cell r="F1200" t="str">
            <v>Diesel Comum</v>
          </cell>
        </row>
        <row r="1201">
          <cell r="A1201" t="str">
            <v>4751-5</v>
          </cell>
          <cell r="B1201" t="str">
            <v>CSN1802</v>
          </cell>
          <cell r="C1201" t="str">
            <v>Fevereiro</v>
          </cell>
          <cell r="D1201">
            <v>6</v>
          </cell>
          <cell r="E1201">
            <v>60</v>
          </cell>
          <cell r="F1201" t="str">
            <v>Lavagem Simples</v>
          </cell>
        </row>
        <row r="1202">
          <cell r="C1202" t="str">
            <v>Fevereiro Total</v>
          </cell>
          <cell r="D1202">
            <v>329.88</v>
          </cell>
          <cell r="E1202">
            <v>308.41999999999996</v>
          </cell>
        </row>
        <row r="1203">
          <cell r="A1203" t="str">
            <v>4751-5</v>
          </cell>
          <cell r="B1203" t="str">
            <v>CSN1802</v>
          </cell>
          <cell r="C1203" t="str">
            <v>Março</v>
          </cell>
          <cell r="D1203">
            <v>337.58</v>
          </cell>
          <cell r="E1203">
            <v>258.93</v>
          </cell>
          <cell r="F1203" t="str">
            <v>Diesel Comum</v>
          </cell>
        </row>
        <row r="1204">
          <cell r="C1204" t="str">
            <v>Março Total</v>
          </cell>
          <cell r="D1204">
            <v>337.58</v>
          </cell>
          <cell r="E1204">
            <v>258.93</v>
          </cell>
        </row>
        <row r="1205">
          <cell r="A1205" t="str">
            <v>4751-5</v>
          </cell>
          <cell r="B1205" t="str">
            <v>CSN1802</v>
          </cell>
          <cell r="C1205" t="str">
            <v>Abril</v>
          </cell>
          <cell r="D1205">
            <v>186.04</v>
          </cell>
          <cell r="E1205">
            <v>142.71</v>
          </cell>
          <cell r="F1205" t="str">
            <v>Diesel Comum</v>
          </cell>
        </row>
        <row r="1206">
          <cell r="C1206" t="str">
            <v>Abril Total</v>
          </cell>
          <cell r="D1206">
            <v>186.04</v>
          </cell>
          <cell r="E1206">
            <v>142.71</v>
          </cell>
        </row>
        <row r="1207">
          <cell r="A1207" t="str">
            <v>4754-9</v>
          </cell>
          <cell r="B1207" t="str">
            <v>CST0042</v>
          </cell>
          <cell r="C1207" t="str">
            <v>Janeiro</v>
          </cell>
          <cell r="D1207">
            <v>414.46</v>
          </cell>
          <cell r="E1207">
            <v>321.67</v>
          </cell>
          <cell r="F1207" t="str">
            <v>Diesel Comum</v>
          </cell>
        </row>
        <row r="1208">
          <cell r="C1208" t="str">
            <v>Janeiro Total</v>
          </cell>
          <cell r="D1208">
            <v>414.46</v>
          </cell>
          <cell r="E1208">
            <v>321.67</v>
          </cell>
        </row>
        <row r="1209">
          <cell r="A1209" t="str">
            <v>4754-9</v>
          </cell>
          <cell r="B1209" t="str">
            <v>CST0042</v>
          </cell>
          <cell r="C1209" t="str">
            <v>Fevereiro</v>
          </cell>
          <cell r="D1209">
            <v>830.1</v>
          </cell>
          <cell r="E1209">
            <v>641.41999999999996</v>
          </cell>
          <cell r="F1209" t="str">
            <v>Diesel Comum</v>
          </cell>
        </row>
        <row r="1210">
          <cell r="A1210" t="str">
            <v>4754-9</v>
          </cell>
          <cell r="C1210" t="str">
            <v>Fevereiro</v>
          </cell>
          <cell r="D1210">
            <v>2</v>
          </cell>
          <cell r="E1210">
            <v>160</v>
          </cell>
          <cell r="F1210" t="str">
            <v>Lavagem Completa</v>
          </cell>
        </row>
        <row r="1211">
          <cell r="C1211" t="str">
            <v>Fevereiro Total</v>
          </cell>
          <cell r="D1211">
            <v>832.1</v>
          </cell>
          <cell r="E1211">
            <v>801.42</v>
          </cell>
        </row>
        <row r="1212">
          <cell r="A1212" t="str">
            <v>4754-9</v>
          </cell>
          <cell r="B1212" t="str">
            <v>CST0042</v>
          </cell>
          <cell r="C1212" t="str">
            <v>Março</v>
          </cell>
          <cell r="D1212">
            <v>747.37</v>
          </cell>
          <cell r="E1212">
            <v>578.79</v>
          </cell>
          <cell r="F1212" t="str">
            <v>Diesel Comum</v>
          </cell>
        </row>
        <row r="1213">
          <cell r="A1213" t="str">
            <v>4754-9</v>
          </cell>
          <cell r="C1213" t="str">
            <v>Março</v>
          </cell>
          <cell r="D1213">
            <v>1</v>
          </cell>
          <cell r="E1213">
            <v>80</v>
          </cell>
          <cell r="F1213" t="str">
            <v>Lavagem Completa</v>
          </cell>
        </row>
        <row r="1214">
          <cell r="A1214" t="str">
            <v>4754-9</v>
          </cell>
          <cell r="C1214" t="str">
            <v>Março</v>
          </cell>
          <cell r="D1214">
            <v>1</v>
          </cell>
          <cell r="E1214">
            <v>40</v>
          </cell>
          <cell r="F1214" t="str">
            <v>Lavagem Simples</v>
          </cell>
        </row>
        <row r="1215">
          <cell r="C1215" t="str">
            <v>Março Total</v>
          </cell>
          <cell r="D1215">
            <v>749.37</v>
          </cell>
          <cell r="E1215">
            <v>698.79</v>
          </cell>
        </row>
        <row r="1216">
          <cell r="A1216" t="str">
            <v>4754-9</v>
          </cell>
          <cell r="B1216" t="str">
            <v>CST0042</v>
          </cell>
          <cell r="C1216" t="str">
            <v>Abril</v>
          </cell>
          <cell r="D1216">
            <v>939.66</v>
          </cell>
          <cell r="E1216">
            <v>725.3</v>
          </cell>
          <cell r="F1216" t="str">
            <v>Diesel Comum</v>
          </cell>
        </row>
        <row r="1217">
          <cell r="A1217" t="str">
            <v>4754-9</v>
          </cell>
          <cell r="C1217" t="str">
            <v>Abril</v>
          </cell>
          <cell r="D1217">
            <v>2</v>
          </cell>
          <cell r="E1217">
            <v>160</v>
          </cell>
          <cell r="F1217" t="str">
            <v>Lavagem Completa</v>
          </cell>
        </row>
        <row r="1218">
          <cell r="C1218" t="str">
            <v>Abril Total</v>
          </cell>
          <cell r="D1218">
            <v>941.66</v>
          </cell>
          <cell r="E1218">
            <v>885.3</v>
          </cell>
        </row>
        <row r="1219">
          <cell r="A1219" t="str">
            <v>4757-3</v>
          </cell>
          <cell r="B1219" t="str">
            <v>CSN1756</v>
          </cell>
          <cell r="C1219" t="str">
            <v>Janeiro</v>
          </cell>
          <cell r="D1219">
            <v>1</v>
          </cell>
          <cell r="E1219">
            <v>4.5</v>
          </cell>
          <cell r="F1219" t="str">
            <v>Complemento Óleo</v>
          </cell>
        </row>
        <row r="1220">
          <cell r="A1220" t="str">
            <v>4757-3</v>
          </cell>
          <cell r="B1220" t="str">
            <v>CSN1756</v>
          </cell>
          <cell r="C1220" t="str">
            <v>Janeiro</v>
          </cell>
          <cell r="D1220">
            <v>473.33</v>
          </cell>
          <cell r="E1220">
            <v>366.01</v>
          </cell>
          <cell r="F1220" t="str">
            <v>Diesel Comum</v>
          </cell>
        </row>
        <row r="1221">
          <cell r="A1221" t="str">
            <v>4757-3</v>
          </cell>
          <cell r="C1221" t="str">
            <v>Janeiro</v>
          </cell>
          <cell r="D1221">
            <v>1</v>
          </cell>
          <cell r="E1221">
            <v>80</v>
          </cell>
          <cell r="F1221" t="str">
            <v>Lavagem Completa</v>
          </cell>
        </row>
        <row r="1222">
          <cell r="C1222" t="str">
            <v>Janeiro Total</v>
          </cell>
          <cell r="D1222">
            <v>475.33</v>
          </cell>
          <cell r="E1222">
            <v>450.51</v>
          </cell>
        </row>
        <row r="1223">
          <cell r="A1223" t="str">
            <v>4757-3</v>
          </cell>
          <cell r="B1223" t="str">
            <v>CSN1756</v>
          </cell>
          <cell r="C1223" t="str">
            <v>Fevereiro</v>
          </cell>
          <cell r="D1223">
            <v>480.05</v>
          </cell>
          <cell r="E1223">
            <v>372</v>
          </cell>
          <cell r="F1223" t="str">
            <v>Diesel Comum</v>
          </cell>
        </row>
        <row r="1224">
          <cell r="A1224" t="str">
            <v>4757-3</v>
          </cell>
          <cell r="C1224" t="str">
            <v>Fevereiro</v>
          </cell>
          <cell r="D1224">
            <v>1</v>
          </cell>
          <cell r="E1224">
            <v>80</v>
          </cell>
          <cell r="F1224" t="str">
            <v>Lavagem Completa</v>
          </cell>
        </row>
        <row r="1225">
          <cell r="A1225" t="str">
            <v>4757-3</v>
          </cell>
          <cell r="C1225" t="str">
            <v>Fevereiro</v>
          </cell>
          <cell r="D1225">
            <v>1</v>
          </cell>
          <cell r="E1225">
            <v>40</v>
          </cell>
          <cell r="F1225" t="str">
            <v>Lavagem Simples</v>
          </cell>
        </row>
        <row r="1226">
          <cell r="C1226" t="str">
            <v>Fevereiro Total</v>
          </cell>
          <cell r="D1226">
            <v>482.05</v>
          </cell>
          <cell r="E1226">
            <v>492</v>
          </cell>
        </row>
        <row r="1227">
          <cell r="A1227" t="str">
            <v>4757-3</v>
          </cell>
          <cell r="B1227" t="str">
            <v>CSN1756</v>
          </cell>
          <cell r="C1227" t="str">
            <v>Março</v>
          </cell>
          <cell r="D1227">
            <v>2</v>
          </cell>
          <cell r="E1227">
            <v>12</v>
          </cell>
          <cell r="F1227" t="str">
            <v>Complemento Óleo</v>
          </cell>
        </row>
        <row r="1228">
          <cell r="A1228" t="str">
            <v>4757-3</v>
          </cell>
          <cell r="B1228" t="str">
            <v>CSN1756</v>
          </cell>
          <cell r="C1228" t="str">
            <v>Março</v>
          </cell>
          <cell r="D1228">
            <v>320.64</v>
          </cell>
          <cell r="E1228">
            <v>247.4</v>
          </cell>
          <cell r="F1228" t="str">
            <v>Diesel Comum</v>
          </cell>
        </row>
        <row r="1229">
          <cell r="A1229" t="str">
            <v>4757-3</v>
          </cell>
          <cell r="C1229" t="str">
            <v>Março</v>
          </cell>
          <cell r="D1229">
            <v>2</v>
          </cell>
          <cell r="E1229">
            <v>160</v>
          </cell>
          <cell r="F1229" t="str">
            <v>Lavagem Completa</v>
          </cell>
        </row>
        <row r="1230">
          <cell r="C1230" t="str">
            <v>Março Total</v>
          </cell>
          <cell r="D1230">
            <v>324.64</v>
          </cell>
          <cell r="E1230">
            <v>419.4</v>
          </cell>
        </row>
        <row r="1231">
          <cell r="A1231" t="str">
            <v>4757-3</v>
          </cell>
          <cell r="B1231" t="str">
            <v>CSN1756</v>
          </cell>
          <cell r="C1231" t="str">
            <v>Abril</v>
          </cell>
          <cell r="D1231">
            <v>4</v>
          </cell>
          <cell r="E1231">
            <v>22</v>
          </cell>
          <cell r="F1231" t="str">
            <v>Complemento Óleo</v>
          </cell>
        </row>
        <row r="1232">
          <cell r="A1232" t="str">
            <v>4757-3</v>
          </cell>
          <cell r="B1232" t="str">
            <v>CSN1756</v>
          </cell>
          <cell r="C1232" t="str">
            <v>Abril</v>
          </cell>
          <cell r="D1232">
            <v>534.57000000000005</v>
          </cell>
          <cell r="E1232">
            <v>413.32</v>
          </cell>
          <cell r="F1232" t="str">
            <v>Diesel Comum</v>
          </cell>
        </row>
        <row r="1233">
          <cell r="A1233" t="str">
            <v>4757-3</v>
          </cell>
          <cell r="C1233" t="str">
            <v>Abril</v>
          </cell>
          <cell r="D1233">
            <v>1</v>
          </cell>
          <cell r="E1233">
            <v>80</v>
          </cell>
          <cell r="F1233" t="str">
            <v>Lavagem Completa</v>
          </cell>
        </row>
        <row r="1234">
          <cell r="C1234" t="str">
            <v>Abril Total</v>
          </cell>
          <cell r="D1234">
            <v>539.57000000000005</v>
          </cell>
          <cell r="E1234">
            <v>515.31999999999994</v>
          </cell>
        </row>
        <row r="1235">
          <cell r="A1235" t="str">
            <v>4763-8</v>
          </cell>
          <cell r="B1235" t="str">
            <v>CST0032</v>
          </cell>
          <cell r="C1235" t="str">
            <v>Janeiro</v>
          </cell>
          <cell r="D1235">
            <v>82.14</v>
          </cell>
          <cell r="E1235">
            <v>63.01</v>
          </cell>
          <cell r="F1235" t="str">
            <v>Diesel Comum</v>
          </cell>
        </row>
        <row r="1236">
          <cell r="C1236" t="str">
            <v>Janeiro Total</v>
          </cell>
          <cell r="D1236">
            <v>82.14</v>
          </cell>
          <cell r="E1236">
            <v>63.01</v>
          </cell>
        </row>
        <row r="1237">
          <cell r="A1237" t="str">
            <v>4763-8</v>
          </cell>
          <cell r="B1237" t="str">
            <v>CST0032</v>
          </cell>
          <cell r="C1237" t="str">
            <v>Fevereiro</v>
          </cell>
          <cell r="D1237">
            <v>369.59</v>
          </cell>
          <cell r="E1237">
            <v>283.61</v>
          </cell>
          <cell r="F1237" t="str">
            <v>Diesel Comum</v>
          </cell>
        </row>
        <row r="1238">
          <cell r="C1238" t="str">
            <v>Fevereiro Total</v>
          </cell>
          <cell r="D1238">
            <v>369.59</v>
          </cell>
          <cell r="E1238">
            <v>283.61</v>
          </cell>
        </row>
        <row r="1239">
          <cell r="A1239" t="str">
            <v>4763-8</v>
          </cell>
          <cell r="B1239" t="str">
            <v>CST0032</v>
          </cell>
          <cell r="C1239" t="str">
            <v>Março</v>
          </cell>
          <cell r="D1239">
            <v>395.84</v>
          </cell>
          <cell r="E1239">
            <v>303.63</v>
          </cell>
          <cell r="F1239" t="str">
            <v>Diesel Comum</v>
          </cell>
        </row>
        <row r="1240">
          <cell r="C1240" t="str">
            <v>Março Total</v>
          </cell>
          <cell r="D1240">
            <v>395.84</v>
          </cell>
          <cell r="E1240">
            <v>303.63</v>
          </cell>
        </row>
        <row r="1241">
          <cell r="A1241" t="str">
            <v>4763-8</v>
          </cell>
          <cell r="B1241" t="str">
            <v>CST0032</v>
          </cell>
          <cell r="C1241" t="str">
            <v>Abril</v>
          </cell>
          <cell r="D1241">
            <v>502.22</v>
          </cell>
          <cell r="E1241">
            <v>385.15</v>
          </cell>
          <cell r="F1241" t="str">
            <v>Diesel Comum</v>
          </cell>
        </row>
        <row r="1242">
          <cell r="C1242" t="str">
            <v>Abril Total</v>
          </cell>
          <cell r="D1242">
            <v>502.22</v>
          </cell>
          <cell r="E1242">
            <v>385.15</v>
          </cell>
        </row>
        <row r="1243">
          <cell r="A1243" t="str">
            <v>4766-2</v>
          </cell>
          <cell r="B1243" t="str">
            <v>CSN8929</v>
          </cell>
          <cell r="C1243" t="str">
            <v>Janeiro</v>
          </cell>
          <cell r="D1243">
            <v>226</v>
          </cell>
          <cell r="E1243">
            <v>173.3</v>
          </cell>
          <cell r="F1243" t="str">
            <v>Diesel Comum</v>
          </cell>
        </row>
        <row r="1244">
          <cell r="A1244" t="str">
            <v>4766-2</v>
          </cell>
          <cell r="B1244" t="str">
            <v>CSN8929</v>
          </cell>
          <cell r="C1244" t="str">
            <v>Janeiro</v>
          </cell>
          <cell r="D1244">
            <v>1</v>
          </cell>
          <cell r="E1244">
            <v>60</v>
          </cell>
          <cell r="F1244" t="str">
            <v>Lavagem Completa</v>
          </cell>
        </row>
        <row r="1245">
          <cell r="C1245" t="str">
            <v>Janeiro Total</v>
          </cell>
          <cell r="D1245">
            <v>227</v>
          </cell>
          <cell r="E1245">
            <v>233.3</v>
          </cell>
        </row>
        <row r="1246">
          <cell r="A1246" t="str">
            <v>4766-2</v>
          </cell>
          <cell r="B1246" t="str">
            <v>CSN8929</v>
          </cell>
          <cell r="C1246" t="str">
            <v>Fevereiro</v>
          </cell>
          <cell r="D1246">
            <v>207.4</v>
          </cell>
          <cell r="E1246">
            <v>159</v>
          </cell>
          <cell r="F1246" t="str">
            <v>Diesel Comum</v>
          </cell>
        </row>
        <row r="1247">
          <cell r="C1247" t="str">
            <v>Fevereiro Total</v>
          </cell>
          <cell r="D1247">
            <v>207.4</v>
          </cell>
          <cell r="E1247">
            <v>159</v>
          </cell>
        </row>
        <row r="1248">
          <cell r="A1248" t="str">
            <v>4766-2</v>
          </cell>
          <cell r="B1248" t="str">
            <v>CSN8929</v>
          </cell>
          <cell r="C1248" t="str">
            <v>Março</v>
          </cell>
          <cell r="D1248">
            <v>317.26</v>
          </cell>
          <cell r="E1248">
            <v>282.44</v>
          </cell>
          <cell r="F1248" t="str">
            <v>Diesel Comum</v>
          </cell>
        </row>
        <row r="1249">
          <cell r="A1249" t="str">
            <v>4766-2</v>
          </cell>
          <cell r="B1249" t="str">
            <v>CSN8929</v>
          </cell>
          <cell r="C1249" t="str">
            <v>Março</v>
          </cell>
          <cell r="D1249">
            <v>1</v>
          </cell>
          <cell r="E1249">
            <v>60</v>
          </cell>
          <cell r="F1249" t="str">
            <v>Lavagem Completa</v>
          </cell>
        </row>
        <row r="1250">
          <cell r="C1250" t="str">
            <v>Março Total</v>
          </cell>
          <cell r="D1250">
            <v>318.26</v>
          </cell>
          <cell r="E1250">
            <v>342.44</v>
          </cell>
        </row>
        <row r="1251">
          <cell r="A1251" t="str">
            <v>4766-2</v>
          </cell>
          <cell r="B1251" t="str">
            <v>CSN8929</v>
          </cell>
          <cell r="C1251" t="str">
            <v>Abril</v>
          </cell>
          <cell r="D1251">
            <v>216.97</v>
          </cell>
          <cell r="E1251">
            <v>166.85</v>
          </cell>
          <cell r="F1251" t="str">
            <v>Diesel Comum</v>
          </cell>
        </row>
        <row r="1252">
          <cell r="C1252" t="str">
            <v>Abril Total</v>
          </cell>
          <cell r="D1252">
            <v>216.97</v>
          </cell>
          <cell r="E1252">
            <v>166.85</v>
          </cell>
        </row>
        <row r="1253">
          <cell r="A1253" t="str">
            <v>4771-9</v>
          </cell>
          <cell r="B1253" t="str">
            <v>CSN8842</v>
          </cell>
          <cell r="C1253" t="str">
            <v>Janeiro</v>
          </cell>
          <cell r="D1253">
            <v>1025.42</v>
          </cell>
          <cell r="E1253">
            <v>792.7</v>
          </cell>
          <cell r="F1253" t="str">
            <v>Diesel Comum</v>
          </cell>
        </row>
        <row r="1254">
          <cell r="A1254" t="str">
            <v>4771-9</v>
          </cell>
          <cell r="C1254" t="str">
            <v>Janeiro</v>
          </cell>
          <cell r="D1254">
            <v>1</v>
          </cell>
          <cell r="E1254">
            <v>80</v>
          </cell>
          <cell r="F1254" t="str">
            <v>Lavagem Completa</v>
          </cell>
        </row>
        <row r="1255">
          <cell r="A1255" t="str">
            <v>4771-9</v>
          </cell>
          <cell r="B1255" t="str">
            <v>CSN8842</v>
          </cell>
          <cell r="C1255" t="str">
            <v>Janeiro</v>
          </cell>
          <cell r="D1255">
            <v>10</v>
          </cell>
          <cell r="E1255">
            <v>42</v>
          </cell>
          <cell r="F1255" t="str">
            <v>Troca de Óleo</v>
          </cell>
        </row>
        <row r="1256">
          <cell r="C1256" t="str">
            <v>Janeiro Total</v>
          </cell>
          <cell r="D1256">
            <v>1036.42</v>
          </cell>
          <cell r="E1256">
            <v>914.7</v>
          </cell>
        </row>
        <row r="1257">
          <cell r="A1257" t="str">
            <v>4771-9</v>
          </cell>
          <cell r="B1257" t="str">
            <v>CSN8842</v>
          </cell>
          <cell r="C1257" t="str">
            <v>Fevereiro</v>
          </cell>
          <cell r="D1257">
            <v>845.74</v>
          </cell>
          <cell r="E1257">
            <v>655.42</v>
          </cell>
          <cell r="F1257" t="str">
            <v>Diesel Comum</v>
          </cell>
        </row>
        <row r="1258">
          <cell r="A1258" t="str">
            <v>4771-9</v>
          </cell>
          <cell r="C1258" t="str">
            <v>Fevereiro</v>
          </cell>
          <cell r="D1258">
            <v>1</v>
          </cell>
          <cell r="E1258">
            <v>80</v>
          </cell>
          <cell r="F1258" t="str">
            <v>Lavagem Completa</v>
          </cell>
        </row>
        <row r="1259">
          <cell r="C1259" t="str">
            <v>Fevereiro Total</v>
          </cell>
          <cell r="D1259">
            <v>846.74</v>
          </cell>
          <cell r="E1259">
            <v>735.42</v>
          </cell>
        </row>
        <row r="1260">
          <cell r="A1260" t="str">
            <v>4771-9</v>
          </cell>
          <cell r="B1260" t="str">
            <v>CSN8842</v>
          </cell>
          <cell r="C1260" t="str">
            <v>Março</v>
          </cell>
          <cell r="D1260">
            <v>1078.25</v>
          </cell>
          <cell r="E1260">
            <v>834.75</v>
          </cell>
          <cell r="F1260" t="str">
            <v>Diesel Comum</v>
          </cell>
        </row>
        <row r="1261">
          <cell r="A1261" t="str">
            <v>4771-9</v>
          </cell>
          <cell r="C1261" t="str">
            <v>Março</v>
          </cell>
          <cell r="D1261">
            <v>1</v>
          </cell>
          <cell r="E1261">
            <v>80</v>
          </cell>
          <cell r="F1261" t="str">
            <v>Lavagem Completa</v>
          </cell>
        </row>
        <row r="1262">
          <cell r="C1262" t="str">
            <v>Março Total</v>
          </cell>
          <cell r="D1262">
            <v>1079.25</v>
          </cell>
          <cell r="E1262">
            <v>914.75</v>
          </cell>
        </row>
        <row r="1263">
          <cell r="A1263" t="str">
            <v>4771-9</v>
          </cell>
          <cell r="B1263" t="str">
            <v>CSN8842</v>
          </cell>
          <cell r="C1263" t="str">
            <v>Abril</v>
          </cell>
          <cell r="D1263">
            <v>1</v>
          </cell>
          <cell r="E1263">
            <v>3</v>
          </cell>
          <cell r="F1263" t="str">
            <v>Complemento de Fluído</v>
          </cell>
        </row>
        <row r="1264">
          <cell r="A1264" t="str">
            <v>4771-9</v>
          </cell>
          <cell r="B1264" t="str">
            <v>CSN8842</v>
          </cell>
          <cell r="C1264" t="str">
            <v>Abril</v>
          </cell>
          <cell r="D1264">
            <v>2</v>
          </cell>
          <cell r="E1264">
            <v>11</v>
          </cell>
          <cell r="F1264" t="str">
            <v>Complemento Óleo</v>
          </cell>
        </row>
        <row r="1265">
          <cell r="A1265" t="str">
            <v>4771-9</v>
          </cell>
          <cell r="B1265" t="str">
            <v>CSN8842</v>
          </cell>
          <cell r="C1265" t="str">
            <v>Abril</v>
          </cell>
          <cell r="D1265">
            <v>1</v>
          </cell>
          <cell r="E1265">
            <v>4</v>
          </cell>
          <cell r="F1265" t="str">
            <v>Complemento Óleo</v>
          </cell>
        </row>
        <row r="1266">
          <cell r="A1266" t="str">
            <v>4771-9</v>
          </cell>
          <cell r="B1266" t="str">
            <v>CSN8842</v>
          </cell>
          <cell r="C1266" t="str">
            <v>Abril</v>
          </cell>
          <cell r="D1266">
            <v>1063.8900000000001</v>
          </cell>
          <cell r="E1266">
            <v>822.78</v>
          </cell>
          <cell r="F1266" t="str">
            <v>Diesel Comum</v>
          </cell>
        </row>
        <row r="1267">
          <cell r="A1267" t="str">
            <v>4771-9</v>
          </cell>
          <cell r="C1267" t="str">
            <v>Abril</v>
          </cell>
          <cell r="D1267">
            <v>1</v>
          </cell>
          <cell r="E1267">
            <v>80</v>
          </cell>
          <cell r="F1267" t="str">
            <v>Lavagem Completa</v>
          </cell>
        </row>
        <row r="1268">
          <cell r="A1268" t="str">
            <v>4771-9</v>
          </cell>
          <cell r="B1268" t="str">
            <v>CSN8842</v>
          </cell>
          <cell r="C1268" t="str">
            <v>Abril</v>
          </cell>
          <cell r="D1268">
            <v>104.52</v>
          </cell>
          <cell r="E1268">
            <v>81</v>
          </cell>
          <cell r="F1268" t="str">
            <v>Troca de Óleo</v>
          </cell>
        </row>
        <row r="1269">
          <cell r="C1269" t="str">
            <v>Abril Total</v>
          </cell>
          <cell r="D1269">
            <v>1173.4100000000001</v>
          </cell>
          <cell r="E1269">
            <v>1001.78</v>
          </cell>
        </row>
        <row r="1270">
          <cell r="A1270" t="str">
            <v>4823-6</v>
          </cell>
          <cell r="B1270" t="str">
            <v>CSN3928</v>
          </cell>
          <cell r="C1270" t="str">
            <v>Fevereiro</v>
          </cell>
          <cell r="D1270">
            <v>112.68</v>
          </cell>
          <cell r="E1270">
            <v>86.42</v>
          </cell>
          <cell r="F1270" t="str">
            <v>Diesel Comum</v>
          </cell>
        </row>
        <row r="1271">
          <cell r="C1271" t="str">
            <v>Fevereiro Total</v>
          </cell>
          <cell r="D1271">
            <v>112.68</v>
          </cell>
          <cell r="E1271">
            <v>86.42</v>
          </cell>
        </row>
        <row r="1272">
          <cell r="A1272" t="str">
            <v>4823-6</v>
          </cell>
          <cell r="B1272" t="str">
            <v>CSN3928</v>
          </cell>
          <cell r="C1272" t="str">
            <v>Março</v>
          </cell>
          <cell r="D1272">
            <v>83.22</v>
          </cell>
          <cell r="E1272">
            <v>63.83</v>
          </cell>
          <cell r="F1272" t="str">
            <v>Diesel Comum</v>
          </cell>
        </row>
        <row r="1273">
          <cell r="C1273" t="str">
            <v>Março Total</v>
          </cell>
          <cell r="D1273">
            <v>83.22</v>
          </cell>
          <cell r="E1273">
            <v>63.83</v>
          </cell>
        </row>
        <row r="1274">
          <cell r="A1274" t="str">
            <v>4823-6</v>
          </cell>
          <cell r="B1274" t="str">
            <v>CSN3928</v>
          </cell>
          <cell r="C1274" t="str">
            <v>Abril</v>
          </cell>
          <cell r="D1274">
            <v>421.3</v>
          </cell>
          <cell r="E1274">
            <v>323.17</v>
          </cell>
          <cell r="F1274" t="str">
            <v>Diesel Comum</v>
          </cell>
        </row>
        <row r="1275">
          <cell r="C1275" t="str">
            <v>Abril Total</v>
          </cell>
          <cell r="D1275">
            <v>421.3</v>
          </cell>
          <cell r="E1275">
            <v>323.17</v>
          </cell>
        </row>
        <row r="1276">
          <cell r="A1276" t="str">
            <v>4845-6</v>
          </cell>
          <cell r="B1276" t="str">
            <v>CDF4107</v>
          </cell>
          <cell r="C1276" t="str">
            <v>Março</v>
          </cell>
          <cell r="D1276">
            <v>42.3</v>
          </cell>
          <cell r="E1276">
            <v>32.4</v>
          </cell>
          <cell r="F1276" t="str">
            <v>Diesel Comum</v>
          </cell>
        </row>
        <row r="1277">
          <cell r="C1277" t="str">
            <v>Março Total</v>
          </cell>
          <cell r="D1277">
            <v>42.3</v>
          </cell>
          <cell r="E1277">
            <v>32.4</v>
          </cell>
        </row>
        <row r="1278">
          <cell r="A1278" t="str">
            <v>4845-6</v>
          </cell>
          <cell r="B1278" t="str">
            <v>CDF4107</v>
          </cell>
          <cell r="C1278" t="str">
            <v>Abril</v>
          </cell>
          <cell r="D1278">
            <v>41.3</v>
          </cell>
          <cell r="E1278">
            <v>31.75</v>
          </cell>
          <cell r="F1278" t="str">
            <v>Diesel Comum</v>
          </cell>
        </row>
        <row r="1279">
          <cell r="C1279" t="str">
            <v>Abril Total</v>
          </cell>
          <cell r="D1279">
            <v>41.3</v>
          </cell>
          <cell r="E1279">
            <v>31.75</v>
          </cell>
        </row>
        <row r="1280">
          <cell r="A1280" t="str">
            <v>4846-4</v>
          </cell>
          <cell r="B1280" t="str">
            <v>QK 8796</v>
          </cell>
          <cell r="C1280" t="str">
            <v>Janeiro</v>
          </cell>
          <cell r="D1280">
            <v>223.6</v>
          </cell>
          <cell r="E1280">
            <v>171</v>
          </cell>
          <cell r="F1280" t="str">
            <v>Diesel Comum</v>
          </cell>
        </row>
        <row r="1281">
          <cell r="C1281" t="str">
            <v>Janeiro Total</v>
          </cell>
          <cell r="D1281">
            <v>223.6</v>
          </cell>
          <cell r="E1281">
            <v>171</v>
          </cell>
        </row>
        <row r="1282">
          <cell r="A1282" t="str">
            <v>4846-4</v>
          </cell>
          <cell r="B1282" t="str">
            <v>QK 8796</v>
          </cell>
          <cell r="C1282" t="str">
            <v>Fevereiro</v>
          </cell>
          <cell r="D1282">
            <v>464.17</v>
          </cell>
          <cell r="E1282">
            <v>356.35</v>
          </cell>
          <cell r="F1282" t="str">
            <v>Diesel Comum</v>
          </cell>
        </row>
        <row r="1283">
          <cell r="C1283" t="str">
            <v>Fevereiro Total</v>
          </cell>
          <cell r="D1283">
            <v>464.17</v>
          </cell>
          <cell r="E1283">
            <v>356.35</v>
          </cell>
        </row>
        <row r="1284">
          <cell r="A1284" t="str">
            <v>4846-4</v>
          </cell>
          <cell r="B1284" t="str">
            <v>QK 8796</v>
          </cell>
          <cell r="C1284" t="str">
            <v>Março</v>
          </cell>
          <cell r="D1284">
            <v>318.10000000000002</v>
          </cell>
          <cell r="E1284">
            <v>244</v>
          </cell>
          <cell r="F1284" t="str">
            <v>Diesel Comum</v>
          </cell>
        </row>
        <row r="1285">
          <cell r="A1285" t="str">
            <v>4846-4</v>
          </cell>
          <cell r="C1285" t="str">
            <v>Março</v>
          </cell>
          <cell r="D1285">
            <v>2</v>
          </cell>
          <cell r="E1285">
            <v>160</v>
          </cell>
          <cell r="F1285" t="str">
            <v>Lavagem Completa</v>
          </cell>
        </row>
        <row r="1286">
          <cell r="C1286" t="str">
            <v>Março Total</v>
          </cell>
          <cell r="D1286">
            <v>320.10000000000002</v>
          </cell>
          <cell r="E1286">
            <v>404</v>
          </cell>
        </row>
        <row r="1287">
          <cell r="A1287" t="str">
            <v>4846-4</v>
          </cell>
          <cell r="B1287" t="str">
            <v>QK 8796</v>
          </cell>
          <cell r="C1287" t="str">
            <v>Abril</v>
          </cell>
          <cell r="D1287">
            <v>72.900000000000006</v>
          </cell>
          <cell r="E1287">
            <v>56</v>
          </cell>
          <cell r="F1287" t="str">
            <v>Diesel Comum</v>
          </cell>
        </row>
        <row r="1288">
          <cell r="C1288" t="str">
            <v>Abril Total</v>
          </cell>
          <cell r="D1288">
            <v>72.900000000000006</v>
          </cell>
          <cell r="E1288">
            <v>56</v>
          </cell>
        </row>
        <row r="1289">
          <cell r="A1289" t="str">
            <v>4886-2</v>
          </cell>
          <cell r="B1289" t="str">
            <v>CMR6684</v>
          </cell>
          <cell r="C1289" t="str">
            <v>Janeiro</v>
          </cell>
          <cell r="D1289">
            <v>57.92</v>
          </cell>
          <cell r="E1289">
            <v>44.43</v>
          </cell>
          <cell r="F1289" t="str">
            <v>Diesel Comum</v>
          </cell>
        </row>
        <row r="1290">
          <cell r="C1290" t="str">
            <v>Janeiro Total</v>
          </cell>
          <cell r="D1290">
            <v>57.92</v>
          </cell>
          <cell r="E1290">
            <v>44.43</v>
          </cell>
        </row>
        <row r="1291">
          <cell r="A1291" t="str">
            <v>5002-1</v>
          </cell>
          <cell r="B1291" t="str">
            <v>DAL6213</v>
          </cell>
          <cell r="C1291" t="str">
            <v>Fevereiro</v>
          </cell>
          <cell r="D1291">
            <v>35</v>
          </cell>
          <cell r="E1291">
            <v>27</v>
          </cell>
          <cell r="F1291" t="str">
            <v>Diesel Comum</v>
          </cell>
        </row>
        <row r="1292">
          <cell r="C1292" t="str">
            <v>Fevereiro Total</v>
          </cell>
          <cell r="D1292">
            <v>35</v>
          </cell>
          <cell r="E1292">
            <v>27</v>
          </cell>
        </row>
        <row r="1293">
          <cell r="A1293" t="str">
            <v>5002-1</v>
          </cell>
          <cell r="B1293" t="str">
            <v>DAL6213</v>
          </cell>
          <cell r="C1293" t="str">
            <v>Março</v>
          </cell>
          <cell r="D1293">
            <v>225.8</v>
          </cell>
          <cell r="E1293">
            <v>173.2</v>
          </cell>
          <cell r="F1293" t="str">
            <v>Diesel Comum</v>
          </cell>
        </row>
        <row r="1294">
          <cell r="C1294" t="str">
            <v>Março Total</v>
          </cell>
          <cell r="D1294">
            <v>225.8</v>
          </cell>
          <cell r="E1294">
            <v>173.2</v>
          </cell>
        </row>
        <row r="1295">
          <cell r="A1295" t="str">
            <v>5002-1</v>
          </cell>
          <cell r="B1295" t="str">
            <v>DAL6213</v>
          </cell>
          <cell r="C1295" t="str">
            <v>Abril</v>
          </cell>
          <cell r="D1295">
            <v>256.43</v>
          </cell>
          <cell r="E1295">
            <v>197.08</v>
          </cell>
          <cell r="F1295" t="str">
            <v>Diesel Comum</v>
          </cell>
        </row>
        <row r="1296">
          <cell r="C1296" t="str">
            <v>Abril Total</v>
          </cell>
          <cell r="D1296">
            <v>256.43</v>
          </cell>
          <cell r="E1296">
            <v>197.08</v>
          </cell>
        </row>
        <row r="1297">
          <cell r="A1297" t="str">
            <v>5003-9</v>
          </cell>
          <cell r="B1297" t="str">
            <v>DAL6233</v>
          </cell>
          <cell r="C1297" t="str">
            <v>Fevereiro</v>
          </cell>
          <cell r="D1297">
            <v>104.58</v>
          </cell>
          <cell r="E1297">
            <v>80.930000000000007</v>
          </cell>
          <cell r="F1297" t="str">
            <v>Diesel Comum</v>
          </cell>
        </row>
        <row r="1298">
          <cell r="C1298" t="str">
            <v>Fevereiro Total</v>
          </cell>
          <cell r="D1298">
            <v>104.58</v>
          </cell>
          <cell r="E1298">
            <v>80.930000000000007</v>
          </cell>
        </row>
        <row r="1299">
          <cell r="A1299" t="str">
            <v>5003-9</v>
          </cell>
          <cell r="B1299" t="str">
            <v>DAL6233</v>
          </cell>
          <cell r="C1299" t="str">
            <v>Março</v>
          </cell>
          <cell r="D1299">
            <v>123.46</v>
          </cell>
          <cell r="E1299">
            <v>94.7</v>
          </cell>
          <cell r="F1299" t="str">
            <v>Diesel Comum</v>
          </cell>
        </row>
        <row r="1300">
          <cell r="C1300" t="str">
            <v>Março Total</v>
          </cell>
          <cell r="D1300">
            <v>123.46</v>
          </cell>
          <cell r="E1300">
            <v>94.7</v>
          </cell>
        </row>
        <row r="1301">
          <cell r="A1301" t="str">
            <v>5003-9</v>
          </cell>
          <cell r="B1301" t="str">
            <v>DAL6233</v>
          </cell>
          <cell r="C1301" t="str">
            <v>Abril</v>
          </cell>
          <cell r="D1301">
            <v>281.13</v>
          </cell>
          <cell r="E1301">
            <v>215.65</v>
          </cell>
          <cell r="F1301" t="str">
            <v>Diesel Comum</v>
          </cell>
        </row>
        <row r="1302">
          <cell r="C1302" t="str">
            <v>Abril Total</v>
          </cell>
          <cell r="D1302">
            <v>281.13</v>
          </cell>
          <cell r="E1302">
            <v>215.65</v>
          </cell>
        </row>
        <row r="1303">
          <cell r="A1303" t="str">
            <v>5005-5</v>
          </cell>
          <cell r="B1303" t="str">
            <v>DAL6224</v>
          </cell>
          <cell r="C1303" t="str">
            <v>Fevereiro</v>
          </cell>
          <cell r="D1303">
            <v>76.17</v>
          </cell>
          <cell r="E1303">
            <v>59</v>
          </cell>
          <cell r="F1303" t="str">
            <v>Diesel Comum</v>
          </cell>
        </row>
        <row r="1304">
          <cell r="C1304" t="str">
            <v>Fevereiro Total</v>
          </cell>
          <cell r="D1304">
            <v>76.17</v>
          </cell>
          <cell r="E1304">
            <v>59</v>
          </cell>
        </row>
        <row r="1305">
          <cell r="A1305" t="str">
            <v>5005-5</v>
          </cell>
          <cell r="B1305" t="str">
            <v>DAL6224</v>
          </cell>
          <cell r="C1305" t="str">
            <v>Março</v>
          </cell>
          <cell r="D1305">
            <v>199.67</v>
          </cell>
          <cell r="E1305">
            <v>154.72</v>
          </cell>
          <cell r="F1305" t="str">
            <v>Diesel Comum</v>
          </cell>
        </row>
        <row r="1306">
          <cell r="C1306" t="str">
            <v>Março Total</v>
          </cell>
          <cell r="D1306">
            <v>199.67</v>
          </cell>
          <cell r="E1306">
            <v>154.72</v>
          </cell>
        </row>
        <row r="1307">
          <cell r="A1307" t="str">
            <v>5005-5</v>
          </cell>
          <cell r="B1307" t="str">
            <v>DAL6224</v>
          </cell>
          <cell r="C1307" t="str">
            <v>Abril</v>
          </cell>
          <cell r="D1307">
            <v>228.6</v>
          </cell>
          <cell r="E1307">
            <v>176.81</v>
          </cell>
          <cell r="F1307" t="str">
            <v>Diesel Comum</v>
          </cell>
        </row>
        <row r="1308">
          <cell r="C1308" t="str">
            <v>Abril Total</v>
          </cell>
          <cell r="D1308">
            <v>228.6</v>
          </cell>
          <cell r="E1308">
            <v>176.81</v>
          </cell>
        </row>
        <row r="1309">
          <cell r="A1309" t="str">
            <v>5006-3</v>
          </cell>
          <cell r="B1309" t="str">
            <v>DAL6212</v>
          </cell>
          <cell r="C1309" t="str">
            <v>Fevereiro</v>
          </cell>
          <cell r="D1309">
            <v>100.12</v>
          </cell>
          <cell r="E1309">
            <v>76.8</v>
          </cell>
          <cell r="F1309" t="str">
            <v>Diesel Comum</v>
          </cell>
        </row>
        <row r="1310">
          <cell r="C1310" t="str">
            <v>Fevereiro Total</v>
          </cell>
          <cell r="D1310">
            <v>100.12</v>
          </cell>
          <cell r="E1310">
            <v>76.8</v>
          </cell>
        </row>
        <row r="1311">
          <cell r="A1311" t="str">
            <v>5006-3</v>
          </cell>
          <cell r="B1311" t="str">
            <v>DAL6212</v>
          </cell>
          <cell r="C1311" t="str">
            <v>Março</v>
          </cell>
          <cell r="D1311">
            <v>139.87</v>
          </cell>
          <cell r="E1311">
            <v>107.34</v>
          </cell>
          <cell r="F1311" t="str">
            <v>Diesel Comum</v>
          </cell>
        </row>
        <row r="1312">
          <cell r="C1312" t="str">
            <v>Março Total</v>
          </cell>
          <cell r="D1312">
            <v>139.87</v>
          </cell>
          <cell r="E1312">
            <v>107.34</v>
          </cell>
        </row>
        <row r="1313">
          <cell r="A1313" t="str">
            <v>5006-3</v>
          </cell>
          <cell r="B1313" t="str">
            <v>DAL6212</v>
          </cell>
          <cell r="C1313" t="str">
            <v>Abril</v>
          </cell>
          <cell r="D1313">
            <v>163.81</v>
          </cell>
          <cell r="E1313">
            <v>125.61</v>
          </cell>
          <cell r="F1313" t="str">
            <v>Diesel Comum</v>
          </cell>
        </row>
        <row r="1314">
          <cell r="C1314" t="str">
            <v>Abril Total</v>
          </cell>
          <cell r="D1314">
            <v>163.81</v>
          </cell>
          <cell r="E1314">
            <v>125.61</v>
          </cell>
        </row>
        <row r="1315">
          <cell r="A1315" t="str">
            <v>5007-1</v>
          </cell>
          <cell r="B1315" t="str">
            <v>DAL6211</v>
          </cell>
          <cell r="C1315" t="str">
            <v>Fevereiro</v>
          </cell>
          <cell r="D1315">
            <v>56.28</v>
          </cell>
          <cell r="E1315">
            <v>43.17</v>
          </cell>
          <cell r="F1315" t="str">
            <v>Diesel Comum</v>
          </cell>
        </row>
        <row r="1316">
          <cell r="C1316" t="str">
            <v>Fevereiro Total</v>
          </cell>
          <cell r="D1316">
            <v>56.28</v>
          </cell>
          <cell r="E1316">
            <v>43.17</v>
          </cell>
        </row>
        <row r="1317">
          <cell r="A1317" t="str">
            <v>5007-1</v>
          </cell>
          <cell r="B1317" t="str">
            <v>DAL6211</v>
          </cell>
          <cell r="C1317" t="str">
            <v>Março</v>
          </cell>
          <cell r="D1317">
            <v>152.94999999999999</v>
          </cell>
          <cell r="E1317">
            <v>117.33</v>
          </cell>
          <cell r="F1317" t="str">
            <v>Diesel Comum</v>
          </cell>
        </row>
        <row r="1318">
          <cell r="C1318" t="str">
            <v>Março Total</v>
          </cell>
          <cell r="D1318">
            <v>152.94999999999999</v>
          </cell>
          <cell r="E1318">
            <v>117.33</v>
          </cell>
        </row>
        <row r="1319">
          <cell r="A1319" t="str">
            <v>5007-1</v>
          </cell>
          <cell r="B1319" t="str">
            <v>DAL6211</v>
          </cell>
          <cell r="C1319" t="str">
            <v>Abril</v>
          </cell>
          <cell r="D1319">
            <v>187.92</v>
          </cell>
          <cell r="E1319">
            <v>144.15</v>
          </cell>
          <cell r="F1319" t="str">
            <v>Diesel Comum</v>
          </cell>
        </row>
        <row r="1320">
          <cell r="C1320" t="str">
            <v>Abril Total</v>
          </cell>
          <cell r="D1320">
            <v>187.92</v>
          </cell>
          <cell r="E1320">
            <v>144.15</v>
          </cell>
        </row>
        <row r="1321">
          <cell r="A1321" t="str">
            <v>5008-9</v>
          </cell>
          <cell r="B1321" t="str">
            <v>DCF7471</v>
          </cell>
          <cell r="C1321" t="str">
            <v>Fevereiro</v>
          </cell>
          <cell r="D1321">
            <v>108.4</v>
          </cell>
          <cell r="E1321">
            <v>84</v>
          </cell>
          <cell r="F1321" t="str">
            <v>Diesel Comum</v>
          </cell>
        </row>
        <row r="1322">
          <cell r="C1322" t="str">
            <v>Fevereiro Total</v>
          </cell>
          <cell r="D1322">
            <v>108.4</v>
          </cell>
          <cell r="E1322">
            <v>84</v>
          </cell>
        </row>
        <row r="1323">
          <cell r="A1323" t="str">
            <v>5008-9</v>
          </cell>
          <cell r="B1323" t="str">
            <v>DCF7471</v>
          </cell>
          <cell r="C1323" t="str">
            <v>Março</v>
          </cell>
          <cell r="D1323">
            <v>226.06</v>
          </cell>
          <cell r="E1323">
            <v>175.18</v>
          </cell>
          <cell r="F1323" t="str">
            <v>Diesel Comum</v>
          </cell>
        </row>
        <row r="1324">
          <cell r="C1324" t="str">
            <v>Março Total</v>
          </cell>
          <cell r="D1324">
            <v>226.06</v>
          </cell>
          <cell r="E1324">
            <v>175.18</v>
          </cell>
        </row>
        <row r="1325">
          <cell r="A1325" t="str">
            <v>5008-9</v>
          </cell>
          <cell r="B1325" t="str">
            <v>DCF7471</v>
          </cell>
          <cell r="C1325" t="str">
            <v>Abril</v>
          </cell>
          <cell r="D1325">
            <v>251.37</v>
          </cell>
          <cell r="E1325">
            <v>194.5</v>
          </cell>
          <cell r="F1325" t="str">
            <v>Diesel Comum</v>
          </cell>
        </row>
        <row r="1326">
          <cell r="A1326" t="str">
            <v>5008-9</v>
          </cell>
          <cell r="B1326" t="str">
            <v>DCF7471</v>
          </cell>
          <cell r="C1326" t="str">
            <v>Abril</v>
          </cell>
          <cell r="D1326">
            <v>1</v>
          </cell>
          <cell r="E1326">
            <v>40</v>
          </cell>
          <cell r="F1326" t="str">
            <v>Lavagem Completa</v>
          </cell>
        </row>
        <row r="1327">
          <cell r="C1327" t="str">
            <v>Abril Total</v>
          </cell>
          <cell r="D1327">
            <v>252.37</v>
          </cell>
          <cell r="E1327">
            <v>234.5</v>
          </cell>
        </row>
        <row r="1328">
          <cell r="A1328" t="str">
            <v>5511-0</v>
          </cell>
          <cell r="B1328" t="str">
            <v>CHP2371</v>
          </cell>
          <cell r="C1328" t="str">
            <v>Janeiro</v>
          </cell>
          <cell r="D1328">
            <v>387.54</v>
          </cell>
          <cell r="E1328">
            <v>399.5</v>
          </cell>
          <cell r="F1328" t="str">
            <v>Álcool</v>
          </cell>
        </row>
        <row r="1329">
          <cell r="A1329" t="str">
            <v>5511-0</v>
          </cell>
          <cell r="C1329" t="str">
            <v>Janeiro</v>
          </cell>
          <cell r="D1329">
            <v>1</v>
          </cell>
          <cell r="E1329">
            <v>80</v>
          </cell>
          <cell r="F1329" t="str">
            <v>Lavagem Completa</v>
          </cell>
        </row>
        <row r="1330">
          <cell r="C1330" t="str">
            <v>Janeiro Total</v>
          </cell>
          <cell r="D1330">
            <v>388.54</v>
          </cell>
          <cell r="E1330">
            <v>479.5</v>
          </cell>
        </row>
        <row r="1331">
          <cell r="A1331" t="str">
            <v>5511-0</v>
          </cell>
          <cell r="B1331" t="str">
            <v>CHP2371</v>
          </cell>
          <cell r="C1331" t="str">
            <v>Fevereiro</v>
          </cell>
          <cell r="D1331">
            <v>361.76</v>
          </cell>
          <cell r="E1331">
            <v>403.12</v>
          </cell>
          <cell r="F1331" t="str">
            <v>Álcool</v>
          </cell>
        </row>
        <row r="1332">
          <cell r="A1332" t="str">
            <v>5511-0</v>
          </cell>
          <cell r="B1332" t="str">
            <v>CHP2371</v>
          </cell>
          <cell r="C1332" t="str">
            <v>Fevereiro</v>
          </cell>
          <cell r="D1332">
            <v>1</v>
          </cell>
          <cell r="E1332">
            <v>9.5</v>
          </cell>
          <cell r="F1332" t="str">
            <v>Complemento Óleo</v>
          </cell>
        </row>
        <row r="1333">
          <cell r="C1333" t="str">
            <v>Fevereiro Total</v>
          </cell>
          <cell r="D1333">
            <v>362.76</v>
          </cell>
          <cell r="E1333">
            <v>412.62</v>
          </cell>
        </row>
        <row r="1334">
          <cell r="A1334" t="str">
            <v>5511-0</v>
          </cell>
          <cell r="B1334" t="str">
            <v>CHP2371</v>
          </cell>
          <cell r="C1334" t="str">
            <v>Março</v>
          </cell>
          <cell r="D1334">
            <v>265.37</v>
          </cell>
          <cell r="E1334">
            <v>307.55</v>
          </cell>
          <cell r="F1334" t="str">
            <v>Álcool</v>
          </cell>
        </row>
        <row r="1335">
          <cell r="A1335" t="str">
            <v>5511-0</v>
          </cell>
          <cell r="C1335" t="str">
            <v>Março</v>
          </cell>
          <cell r="D1335">
            <v>1</v>
          </cell>
          <cell r="E1335">
            <v>80</v>
          </cell>
          <cell r="F1335" t="str">
            <v>Lavagem Completa</v>
          </cell>
        </row>
        <row r="1336">
          <cell r="C1336" t="str">
            <v>Março Total</v>
          </cell>
          <cell r="D1336">
            <v>266.37</v>
          </cell>
          <cell r="E1336">
            <v>387.55</v>
          </cell>
        </row>
        <row r="1337">
          <cell r="A1337" t="str">
            <v>5511-0</v>
          </cell>
          <cell r="B1337" t="str">
            <v>CHP2371</v>
          </cell>
          <cell r="C1337" t="str">
            <v>Abril</v>
          </cell>
          <cell r="D1337">
            <v>193.1</v>
          </cell>
          <cell r="E1337">
            <v>207</v>
          </cell>
          <cell r="F1337" t="str">
            <v>Álcool</v>
          </cell>
        </row>
        <row r="1338">
          <cell r="C1338" t="str">
            <v>Abril Total</v>
          </cell>
          <cell r="D1338">
            <v>193.1</v>
          </cell>
          <cell r="E1338">
            <v>207</v>
          </cell>
        </row>
        <row r="1339">
          <cell r="A1339" t="str">
            <v>5517-8</v>
          </cell>
          <cell r="B1339" t="str">
            <v>CMR9099</v>
          </cell>
          <cell r="C1339" t="str">
            <v>Janeiro</v>
          </cell>
          <cell r="D1339">
            <v>309.10000000000002</v>
          </cell>
          <cell r="E1339">
            <v>337</v>
          </cell>
          <cell r="F1339" t="str">
            <v>Álcool</v>
          </cell>
        </row>
        <row r="1340">
          <cell r="C1340" t="str">
            <v>Janeiro Total</v>
          </cell>
          <cell r="D1340">
            <v>309.10000000000002</v>
          </cell>
          <cell r="E1340">
            <v>337</v>
          </cell>
        </row>
        <row r="1341">
          <cell r="A1341" t="str">
            <v>5517-8</v>
          </cell>
          <cell r="B1341" t="str">
            <v>CMR9099</v>
          </cell>
          <cell r="C1341" t="str">
            <v>Fevereiro</v>
          </cell>
          <cell r="D1341">
            <v>277.42</v>
          </cell>
          <cell r="E1341">
            <v>287.26</v>
          </cell>
          <cell r="F1341" t="str">
            <v>Álcool</v>
          </cell>
        </row>
        <row r="1342">
          <cell r="C1342" t="str">
            <v>Fevereiro Total</v>
          </cell>
          <cell r="D1342">
            <v>277.42</v>
          </cell>
          <cell r="E1342">
            <v>287.26</v>
          </cell>
        </row>
        <row r="1343">
          <cell r="A1343" t="str">
            <v>5517-8</v>
          </cell>
          <cell r="B1343" t="str">
            <v>CMR9099</v>
          </cell>
          <cell r="C1343" t="str">
            <v>Março</v>
          </cell>
          <cell r="D1343">
            <v>503.24</v>
          </cell>
          <cell r="E1343">
            <v>515.70000000000005</v>
          </cell>
          <cell r="F1343" t="str">
            <v>Álcool</v>
          </cell>
        </row>
        <row r="1344">
          <cell r="C1344" t="str">
            <v>Março Total</v>
          </cell>
          <cell r="D1344">
            <v>503.24</v>
          </cell>
          <cell r="E1344">
            <v>515.70000000000005</v>
          </cell>
        </row>
        <row r="1345">
          <cell r="A1345" t="str">
            <v>5517-8</v>
          </cell>
          <cell r="B1345" t="str">
            <v>CMR9099</v>
          </cell>
          <cell r="C1345" t="str">
            <v>Abril</v>
          </cell>
          <cell r="D1345">
            <v>348.57</v>
          </cell>
          <cell r="E1345">
            <v>289.45999999999998</v>
          </cell>
          <cell r="F1345" t="str">
            <v>Álcool</v>
          </cell>
        </row>
        <row r="1346">
          <cell r="C1346" t="str">
            <v>Abril Total</v>
          </cell>
          <cell r="D1346">
            <v>348.57</v>
          </cell>
          <cell r="E1346">
            <v>289.45999999999998</v>
          </cell>
        </row>
        <row r="1347">
          <cell r="A1347" t="str">
            <v>5525-9</v>
          </cell>
          <cell r="B1347" t="str">
            <v>CBL2332</v>
          </cell>
          <cell r="C1347" t="str">
            <v>Janeiro</v>
          </cell>
          <cell r="D1347">
            <v>199.6</v>
          </cell>
          <cell r="E1347">
            <v>347</v>
          </cell>
          <cell r="F1347" t="str">
            <v>Gasolina Comum</v>
          </cell>
        </row>
        <row r="1348">
          <cell r="C1348" t="str">
            <v>Janeiro Total</v>
          </cell>
          <cell r="D1348">
            <v>199.6</v>
          </cell>
          <cell r="E1348">
            <v>347</v>
          </cell>
        </row>
        <row r="1349">
          <cell r="A1349" t="str">
            <v>5525-9</v>
          </cell>
          <cell r="B1349" t="str">
            <v>CBL2332</v>
          </cell>
          <cell r="C1349" t="str">
            <v>Fevereiro</v>
          </cell>
          <cell r="D1349">
            <v>258.79000000000002</v>
          </cell>
          <cell r="E1349">
            <v>434.37</v>
          </cell>
          <cell r="F1349" t="str">
            <v>Gasolina Comum</v>
          </cell>
        </row>
        <row r="1350">
          <cell r="C1350" t="str">
            <v>Fevereiro Total</v>
          </cell>
          <cell r="D1350">
            <v>258.79000000000002</v>
          </cell>
          <cell r="E1350">
            <v>434.37</v>
          </cell>
        </row>
        <row r="1351">
          <cell r="A1351" t="str">
            <v>5525-9</v>
          </cell>
          <cell r="B1351" t="str">
            <v>CBL2332</v>
          </cell>
          <cell r="C1351" t="str">
            <v>Março</v>
          </cell>
          <cell r="D1351">
            <v>287.12</v>
          </cell>
          <cell r="E1351">
            <v>444.84</v>
          </cell>
          <cell r="F1351" t="str">
            <v>Gasolina Comum</v>
          </cell>
        </row>
        <row r="1352">
          <cell r="C1352" t="str">
            <v>Março Total</v>
          </cell>
          <cell r="D1352">
            <v>287.12</v>
          </cell>
          <cell r="E1352">
            <v>444.84</v>
          </cell>
        </row>
        <row r="1353">
          <cell r="A1353" t="str">
            <v>5525-9</v>
          </cell>
          <cell r="B1353" t="str">
            <v>CBL2332</v>
          </cell>
          <cell r="C1353" t="str">
            <v>Abril</v>
          </cell>
          <cell r="D1353">
            <v>193.46</v>
          </cell>
          <cell r="E1353">
            <v>293.63</v>
          </cell>
          <cell r="F1353" t="str">
            <v>Gasolina Comum</v>
          </cell>
        </row>
        <row r="1354">
          <cell r="C1354" t="str">
            <v>Abril Total</v>
          </cell>
          <cell r="D1354">
            <v>193.46</v>
          </cell>
          <cell r="E1354">
            <v>293.63</v>
          </cell>
        </row>
        <row r="1355">
          <cell r="A1355" t="str">
            <v>5528-3</v>
          </cell>
          <cell r="B1355" t="str">
            <v>CBL2424</v>
          </cell>
          <cell r="C1355" t="str">
            <v>Janeiro</v>
          </cell>
          <cell r="D1355">
            <v>247.1</v>
          </cell>
          <cell r="E1355">
            <v>465</v>
          </cell>
          <cell r="F1355" t="str">
            <v>Gasolina Comum</v>
          </cell>
        </row>
        <row r="1356">
          <cell r="C1356" t="str">
            <v>Janeiro Total</v>
          </cell>
          <cell r="D1356">
            <v>247.1</v>
          </cell>
          <cell r="E1356">
            <v>465</v>
          </cell>
        </row>
        <row r="1357">
          <cell r="A1357" t="str">
            <v>5528-3</v>
          </cell>
          <cell r="B1357" t="str">
            <v>CBL2424</v>
          </cell>
          <cell r="C1357" t="str">
            <v>Fevereiro</v>
          </cell>
          <cell r="D1357">
            <v>125</v>
          </cell>
          <cell r="E1357">
            <v>235</v>
          </cell>
          <cell r="F1357" t="str">
            <v>Gasolina Comum</v>
          </cell>
        </row>
        <row r="1358">
          <cell r="C1358" t="str">
            <v>Fevereiro Total</v>
          </cell>
          <cell r="D1358">
            <v>125</v>
          </cell>
          <cell r="E1358">
            <v>235</v>
          </cell>
        </row>
        <row r="1359">
          <cell r="A1359" t="str">
            <v>5528-3</v>
          </cell>
          <cell r="B1359" t="str">
            <v>CBL2424</v>
          </cell>
          <cell r="C1359" t="str">
            <v>Março</v>
          </cell>
          <cell r="D1359">
            <v>131.33000000000001</v>
          </cell>
          <cell r="E1359">
            <v>205.8</v>
          </cell>
          <cell r="F1359" t="str">
            <v>Gasolina Comum</v>
          </cell>
        </row>
        <row r="1360">
          <cell r="C1360" t="str">
            <v>Março Total</v>
          </cell>
          <cell r="D1360">
            <v>131.33000000000001</v>
          </cell>
          <cell r="E1360">
            <v>205.8</v>
          </cell>
        </row>
        <row r="1361">
          <cell r="A1361" t="str">
            <v>5528-3</v>
          </cell>
          <cell r="B1361" t="str">
            <v>CBL2424</v>
          </cell>
          <cell r="C1361" t="str">
            <v>Abril</v>
          </cell>
          <cell r="D1361">
            <v>112.8</v>
          </cell>
          <cell r="E1361">
            <v>212</v>
          </cell>
          <cell r="F1361" t="str">
            <v>Gasolina Comum</v>
          </cell>
        </row>
        <row r="1362">
          <cell r="C1362" t="str">
            <v>Abril Total</v>
          </cell>
          <cell r="D1362">
            <v>112.8</v>
          </cell>
          <cell r="E1362">
            <v>212</v>
          </cell>
        </row>
        <row r="1363">
          <cell r="A1363" t="str">
            <v>5530-6</v>
          </cell>
          <cell r="B1363" t="str">
            <v>CPH2462</v>
          </cell>
          <cell r="C1363" t="str">
            <v>Janeiro</v>
          </cell>
          <cell r="D1363">
            <v>251.59</v>
          </cell>
          <cell r="E1363">
            <v>394.25</v>
          </cell>
          <cell r="F1363" t="str">
            <v>Gasolina Comum</v>
          </cell>
        </row>
        <row r="1364">
          <cell r="C1364" t="str">
            <v>Janeiro Total</v>
          </cell>
          <cell r="D1364">
            <v>251.59</v>
          </cell>
          <cell r="E1364">
            <v>394.25</v>
          </cell>
        </row>
        <row r="1365">
          <cell r="A1365" t="str">
            <v>5530-6</v>
          </cell>
          <cell r="B1365" t="str">
            <v>CPH2462</v>
          </cell>
          <cell r="C1365" t="str">
            <v>Fevereiro</v>
          </cell>
          <cell r="D1365">
            <v>226.22</v>
          </cell>
          <cell r="E1365">
            <v>354.49</v>
          </cell>
          <cell r="F1365" t="str">
            <v>Gasolina Comum</v>
          </cell>
        </row>
        <row r="1366">
          <cell r="A1366" t="str">
            <v>5530-6</v>
          </cell>
          <cell r="B1366" t="str">
            <v>CPH2462</v>
          </cell>
          <cell r="C1366" t="str">
            <v>Fevereiro</v>
          </cell>
          <cell r="D1366">
            <v>10.029999999999999</v>
          </cell>
          <cell r="E1366">
            <v>35</v>
          </cell>
          <cell r="F1366" t="str">
            <v>Troca de Óleo</v>
          </cell>
        </row>
        <row r="1367">
          <cell r="C1367" t="str">
            <v>Fevereiro Total</v>
          </cell>
          <cell r="D1367">
            <v>236.25</v>
          </cell>
          <cell r="E1367">
            <v>389.49</v>
          </cell>
        </row>
        <row r="1368">
          <cell r="A1368" t="str">
            <v>5530-6</v>
          </cell>
          <cell r="B1368" t="str">
            <v>CPH2462</v>
          </cell>
          <cell r="C1368" t="str">
            <v>Março</v>
          </cell>
          <cell r="D1368">
            <v>139.78</v>
          </cell>
          <cell r="E1368">
            <v>219.04</v>
          </cell>
          <cell r="F1368" t="str">
            <v>Gasolina Comum</v>
          </cell>
        </row>
        <row r="1369">
          <cell r="C1369" t="str">
            <v>Março Total</v>
          </cell>
          <cell r="D1369">
            <v>139.78</v>
          </cell>
          <cell r="E1369">
            <v>219.04</v>
          </cell>
        </row>
        <row r="1370">
          <cell r="A1370" t="str">
            <v>5530-6</v>
          </cell>
          <cell r="B1370" t="str">
            <v>CPH2462</v>
          </cell>
          <cell r="C1370" t="str">
            <v>Abril</v>
          </cell>
          <cell r="D1370">
            <v>105.48</v>
          </cell>
          <cell r="E1370">
            <v>165.3</v>
          </cell>
          <cell r="F1370" t="str">
            <v>Gasolina Comum</v>
          </cell>
        </row>
        <row r="1371">
          <cell r="C1371" t="str">
            <v>Abril Total</v>
          </cell>
          <cell r="D1371">
            <v>105.48</v>
          </cell>
          <cell r="E1371">
            <v>165.3</v>
          </cell>
        </row>
        <row r="1372">
          <cell r="A1372" t="str">
            <v>5534-8</v>
          </cell>
          <cell r="B1372" t="str">
            <v>CBL0979</v>
          </cell>
          <cell r="C1372" t="str">
            <v>Janeiro</v>
          </cell>
          <cell r="D1372">
            <v>430.7</v>
          </cell>
          <cell r="E1372">
            <v>751.35</v>
          </cell>
          <cell r="F1372" t="str">
            <v>Gasolina Comum</v>
          </cell>
        </row>
        <row r="1373">
          <cell r="C1373" t="str">
            <v>Janeiro Total</v>
          </cell>
          <cell r="D1373">
            <v>430.7</v>
          </cell>
          <cell r="E1373">
            <v>751.35</v>
          </cell>
        </row>
        <row r="1374">
          <cell r="A1374" t="str">
            <v>5534-8</v>
          </cell>
          <cell r="B1374" t="str">
            <v>CBL0979</v>
          </cell>
          <cell r="C1374" t="str">
            <v>Fevereiro</v>
          </cell>
          <cell r="D1374">
            <v>216.7</v>
          </cell>
          <cell r="E1374">
            <v>377</v>
          </cell>
          <cell r="F1374" t="str">
            <v>Gasolina Comum</v>
          </cell>
        </row>
        <row r="1375">
          <cell r="C1375" t="str">
            <v>Fevereiro Total</v>
          </cell>
          <cell r="D1375">
            <v>216.7</v>
          </cell>
          <cell r="E1375">
            <v>377</v>
          </cell>
        </row>
        <row r="1376">
          <cell r="A1376" t="str">
            <v>5534-8</v>
          </cell>
          <cell r="B1376" t="str">
            <v>CBL0979</v>
          </cell>
          <cell r="C1376" t="str">
            <v>Março</v>
          </cell>
          <cell r="D1376">
            <v>345.09</v>
          </cell>
          <cell r="E1376">
            <v>585.82000000000005</v>
          </cell>
          <cell r="F1376" t="str">
            <v>Gasolina Comum</v>
          </cell>
        </row>
        <row r="1377">
          <cell r="C1377" t="str">
            <v>Março Total</v>
          </cell>
          <cell r="D1377">
            <v>345.09</v>
          </cell>
          <cell r="E1377">
            <v>585.82000000000005</v>
          </cell>
        </row>
        <row r="1378">
          <cell r="A1378" t="str">
            <v>5534-8</v>
          </cell>
          <cell r="B1378" t="str">
            <v>CBL0979</v>
          </cell>
          <cell r="C1378" t="str">
            <v>Abril</v>
          </cell>
          <cell r="D1378">
            <v>304.24</v>
          </cell>
          <cell r="E1378">
            <v>487.73</v>
          </cell>
          <cell r="F1378" t="str">
            <v>Gasolina Comum</v>
          </cell>
        </row>
        <row r="1379">
          <cell r="C1379" t="str">
            <v>Abril Total</v>
          </cell>
          <cell r="D1379">
            <v>304.24</v>
          </cell>
          <cell r="E1379">
            <v>487.73</v>
          </cell>
        </row>
        <row r="1380">
          <cell r="A1380" t="str">
            <v>5535-6</v>
          </cell>
          <cell r="B1380" t="str">
            <v>CDE9122</v>
          </cell>
          <cell r="C1380" t="str">
            <v>Janeiro</v>
          </cell>
          <cell r="D1380">
            <v>460.1</v>
          </cell>
          <cell r="E1380">
            <v>753.19</v>
          </cell>
          <cell r="F1380" t="str">
            <v>Gasolina Comum</v>
          </cell>
        </row>
        <row r="1381">
          <cell r="C1381" t="str">
            <v>Janeiro Total</v>
          </cell>
          <cell r="D1381">
            <v>460.1</v>
          </cell>
          <cell r="E1381">
            <v>753.19</v>
          </cell>
        </row>
        <row r="1382">
          <cell r="A1382" t="str">
            <v>5535-6</v>
          </cell>
          <cell r="B1382" t="str">
            <v>CDE9122</v>
          </cell>
          <cell r="C1382" t="str">
            <v>Fevereiro</v>
          </cell>
          <cell r="D1382">
            <v>371.82</v>
          </cell>
          <cell r="E1382">
            <v>581.70000000000005</v>
          </cell>
          <cell r="F1382" t="str">
            <v>Gasolina Comum</v>
          </cell>
        </row>
        <row r="1383">
          <cell r="C1383" t="str">
            <v>Fevereiro Total</v>
          </cell>
          <cell r="D1383">
            <v>371.82</v>
          </cell>
          <cell r="E1383">
            <v>581.70000000000005</v>
          </cell>
        </row>
        <row r="1384">
          <cell r="A1384" t="str">
            <v>5535-6</v>
          </cell>
          <cell r="B1384" t="str">
            <v>CDE9122</v>
          </cell>
          <cell r="C1384" t="str">
            <v>Março</v>
          </cell>
          <cell r="D1384">
            <v>91.5</v>
          </cell>
          <cell r="E1384">
            <v>172</v>
          </cell>
          <cell r="F1384" t="str">
            <v>Gasolina Comum</v>
          </cell>
        </row>
        <row r="1385">
          <cell r="C1385" t="str">
            <v>Março Total</v>
          </cell>
          <cell r="D1385">
            <v>91.5</v>
          </cell>
          <cell r="E1385">
            <v>172</v>
          </cell>
        </row>
        <row r="1386">
          <cell r="A1386" t="str">
            <v>5828-1</v>
          </cell>
          <cell r="B1386" t="str">
            <v>CGG4887</v>
          </cell>
          <cell r="C1386" t="str">
            <v>Janeiro</v>
          </cell>
          <cell r="D1386">
            <v>909.7</v>
          </cell>
          <cell r="E1386">
            <v>899.7</v>
          </cell>
          <cell r="F1386" t="str">
            <v>Álcool</v>
          </cell>
        </row>
        <row r="1387">
          <cell r="A1387" t="str">
            <v>5828-1</v>
          </cell>
          <cell r="B1387" t="str">
            <v>CGG4887</v>
          </cell>
          <cell r="C1387" t="str">
            <v>Janeiro</v>
          </cell>
          <cell r="D1387">
            <v>1</v>
          </cell>
          <cell r="E1387">
            <v>5</v>
          </cell>
          <cell r="F1387" t="str">
            <v>Complemento Óleo</v>
          </cell>
        </row>
        <row r="1388">
          <cell r="A1388" t="str">
            <v>5828-1</v>
          </cell>
          <cell r="B1388" t="str">
            <v>CGG4887</v>
          </cell>
          <cell r="C1388" t="str">
            <v>Janeiro</v>
          </cell>
          <cell r="D1388">
            <v>50</v>
          </cell>
          <cell r="E1388">
            <v>50</v>
          </cell>
          <cell r="F1388" t="str">
            <v>Gasolina Comum</v>
          </cell>
        </row>
        <row r="1389">
          <cell r="C1389" t="str">
            <v>Janeiro Total</v>
          </cell>
          <cell r="D1389">
            <v>960.7</v>
          </cell>
          <cell r="E1389">
            <v>954.7</v>
          </cell>
        </row>
        <row r="1390">
          <cell r="A1390" t="str">
            <v>5828-1</v>
          </cell>
          <cell r="B1390" t="str">
            <v>CGG4887</v>
          </cell>
          <cell r="C1390" t="str">
            <v>Fevereiro</v>
          </cell>
          <cell r="D1390">
            <v>880.99</v>
          </cell>
          <cell r="E1390">
            <v>871.15</v>
          </cell>
          <cell r="F1390" t="str">
            <v>Álcool</v>
          </cell>
        </row>
        <row r="1391">
          <cell r="A1391" t="str">
            <v>5828-1</v>
          </cell>
          <cell r="B1391" t="str">
            <v>CGG4887</v>
          </cell>
          <cell r="C1391" t="str">
            <v>Fevereiro</v>
          </cell>
          <cell r="D1391">
            <v>2</v>
          </cell>
          <cell r="E1391">
            <v>11</v>
          </cell>
          <cell r="F1391" t="str">
            <v>Complemento Óleo</v>
          </cell>
        </row>
        <row r="1392">
          <cell r="A1392" t="str">
            <v>5828-1</v>
          </cell>
          <cell r="B1392" t="str">
            <v>CGG4887</v>
          </cell>
          <cell r="C1392" t="str">
            <v>Fevereiro</v>
          </cell>
          <cell r="D1392">
            <v>1</v>
          </cell>
          <cell r="E1392">
            <v>1.6</v>
          </cell>
          <cell r="F1392" t="str">
            <v>Gasolina Comum</v>
          </cell>
        </row>
        <row r="1393">
          <cell r="C1393" t="str">
            <v>Fevereiro Total</v>
          </cell>
          <cell r="D1393">
            <v>883.99</v>
          </cell>
          <cell r="E1393">
            <v>883.75</v>
          </cell>
        </row>
        <row r="1394">
          <cell r="A1394" t="str">
            <v>5828-1</v>
          </cell>
          <cell r="B1394" t="str">
            <v>CGG4887</v>
          </cell>
          <cell r="C1394" t="str">
            <v>Março</v>
          </cell>
          <cell r="D1394">
            <v>1156.2</v>
          </cell>
          <cell r="E1394">
            <v>1145.3</v>
          </cell>
          <cell r="F1394" t="str">
            <v>Álcool</v>
          </cell>
        </row>
        <row r="1395">
          <cell r="A1395" t="str">
            <v>5828-1</v>
          </cell>
          <cell r="B1395" t="str">
            <v>CGG4887</v>
          </cell>
          <cell r="C1395" t="str">
            <v>Março</v>
          </cell>
          <cell r="D1395">
            <v>2</v>
          </cell>
          <cell r="E1395">
            <v>7.6</v>
          </cell>
          <cell r="F1395" t="str">
            <v>Complemento Óleo</v>
          </cell>
        </row>
        <row r="1396">
          <cell r="A1396" t="str">
            <v>5828-1</v>
          </cell>
          <cell r="C1396" t="str">
            <v>Março</v>
          </cell>
          <cell r="D1396">
            <v>1</v>
          </cell>
          <cell r="E1396">
            <v>80</v>
          </cell>
          <cell r="F1396" t="str">
            <v>Lavagem Completa</v>
          </cell>
        </row>
        <row r="1397">
          <cell r="C1397" t="str">
            <v>Março Total</v>
          </cell>
          <cell r="D1397">
            <v>1159.2</v>
          </cell>
          <cell r="E1397">
            <v>1232.8999999999999</v>
          </cell>
        </row>
        <row r="1398">
          <cell r="A1398" t="str">
            <v>5828-1</v>
          </cell>
          <cell r="B1398" t="str">
            <v>CGG4887</v>
          </cell>
          <cell r="C1398" t="str">
            <v>Abril</v>
          </cell>
          <cell r="D1398">
            <v>389.44</v>
          </cell>
          <cell r="E1398">
            <v>410.63</v>
          </cell>
          <cell r="F1398" t="str">
            <v>Álcool</v>
          </cell>
        </row>
        <row r="1399">
          <cell r="A1399" t="str">
            <v>5828-1</v>
          </cell>
          <cell r="B1399" t="str">
            <v>CGG4887</v>
          </cell>
          <cell r="C1399" t="str">
            <v>Abril</v>
          </cell>
          <cell r="D1399">
            <v>1</v>
          </cell>
          <cell r="E1399">
            <v>6.5</v>
          </cell>
          <cell r="F1399" t="str">
            <v>Complemento Óleo</v>
          </cell>
        </row>
        <row r="1400">
          <cell r="C1400" t="str">
            <v>Abril Total</v>
          </cell>
          <cell r="D1400">
            <v>390.44</v>
          </cell>
          <cell r="E1400">
            <v>417.13</v>
          </cell>
        </row>
        <row r="1401">
          <cell r="A1401" t="str">
            <v>5833-8</v>
          </cell>
          <cell r="B1401" t="str">
            <v>CGC4883</v>
          </cell>
          <cell r="C1401" t="str">
            <v>Janeiro</v>
          </cell>
          <cell r="D1401">
            <v>1053.1199999999999</v>
          </cell>
          <cell r="E1401">
            <v>1132.1600000000001</v>
          </cell>
          <cell r="F1401" t="str">
            <v>Álcool</v>
          </cell>
        </row>
        <row r="1402">
          <cell r="A1402" t="str">
            <v>5833-8</v>
          </cell>
          <cell r="B1402" t="str">
            <v>CGC4883</v>
          </cell>
          <cell r="C1402" t="str">
            <v>Janeiro</v>
          </cell>
          <cell r="D1402">
            <v>2</v>
          </cell>
          <cell r="E1402">
            <v>27</v>
          </cell>
          <cell r="F1402" t="str">
            <v>Complemento Óleo</v>
          </cell>
        </row>
        <row r="1403">
          <cell r="C1403" t="str">
            <v>Janeiro Total</v>
          </cell>
          <cell r="D1403">
            <v>1055.1199999999999</v>
          </cell>
          <cell r="E1403">
            <v>1159.1600000000001</v>
          </cell>
        </row>
        <row r="1404">
          <cell r="A1404" t="str">
            <v>5833-8</v>
          </cell>
          <cell r="B1404" t="str">
            <v>CGG4883</v>
          </cell>
          <cell r="C1404" t="str">
            <v>Fevereiro</v>
          </cell>
          <cell r="D1404">
            <v>514.94000000000005</v>
          </cell>
          <cell r="E1404">
            <v>560.77</v>
          </cell>
          <cell r="F1404" t="str">
            <v>Álcool</v>
          </cell>
        </row>
        <row r="1405">
          <cell r="A1405" t="str">
            <v>5833-8</v>
          </cell>
          <cell r="B1405" t="str">
            <v>CGG4883</v>
          </cell>
          <cell r="C1405" t="str">
            <v>Fevereiro</v>
          </cell>
          <cell r="D1405">
            <v>2</v>
          </cell>
          <cell r="E1405">
            <v>13</v>
          </cell>
          <cell r="F1405" t="str">
            <v>Complemento Óleo</v>
          </cell>
        </row>
        <row r="1406">
          <cell r="C1406" t="str">
            <v>Fevereiro Total</v>
          </cell>
          <cell r="D1406">
            <v>516.94000000000005</v>
          </cell>
          <cell r="E1406">
            <v>573.77</v>
          </cell>
        </row>
        <row r="1407">
          <cell r="A1407" t="str">
            <v>5833-8</v>
          </cell>
          <cell r="B1407" t="str">
            <v>CGG4883</v>
          </cell>
          <cell r="C1407" t="str">
            <v>Março</v>
          </cell>
          <cell r="D1407">
            <v>598.63</v>
          </cell>
          <cell r="E1407">
            <v>651.94000000000005</v>
          </cell>
          <cell r="F1407" t="str">
            <v>Álcool</v>
          </cell>
        </row>
        <row r="1408">
          <cell r="A1408" t="str">
            <v>5833-8</v>
          </cell>
          <cell r="C1408" t="str">
            <v>Março</v>
          </cell>
          <cell r="D1408">
            <v>1</v>
          </cell>
          <cell r="E1408">
            <v>80</v>
          </cell>
          <cell r="F1408" t="str">
            <v>Lavagem Completa</v>
          </cell>
        </row>
        <row r="1409">
          <cell r="C1409" t="str">
            <v>Março Total</v>
          </cell>
          <cell r="D1409">
            <v>599.63</v>
          </cell>
          <cell r="E1409">
            <v>731.94</v>
          </cell>
        </row>
        <row r="1410">
          <cell r="A1410" t="str">
            <v>5833-8</v>
          </cell>
          <cell r="B1410" t="str">
            <v>CGG4883</v>
          </cell>
          <cell r="C1410" t="str">
            <v>Abril</v>
          </cell>
          <cell r="D1410">
            <v>368.86</v>
          </cell>
          <cell r="E1410">
            <v>381.83</v>
          </cell>
          <cell r="F1410" t="str">
            <v>Álcool</v>
          </cell>
        </row>
        <row r="1411">
          <cell r="A1411" t="str">
            <v>5833-8</v>
          </cell>
          <cell r="C1411" t="str">
            <v>Abril</v>
          </cell>
          <cell r="D1411">
            <v>1</v>
          </cell>
          <cell r="E1411">
            <v>80</v>
          </cell>
          <cell r="F1411" t="str">
            <v>Lavagem Completa</v>
          </cell>
        </row>
        <row r="1412">
          <cell r="C1412" t="str">
            <v>Abril Total</v>
          </cell>
          <cell r="D1412">
            <v>369.86</v>
          </cell>
          <cell r="E1412">
            <v>461.83</v>
          </cell>
        </row>
        <row r="1413">
          <cell r="A1413" t="str">
            <v>5858-2</v>
          </cell>
          <cell r="B1413" t="str">
            <v>CMR2859</v>
          </cell>
          <cell r="C1413" t="str">
            <v>Janeiro</v>
          </cell>
          <cell r="D1413">
            <v>116.62</v>
          </cell>
          <cell r="E1413">
            <v>127</v>
          </cell>
          <cell r="F1413" t="str">
            <v>Álcool</v>
          </cell>
        </row>
        <row r="1414">
          <cell r="A1414" t="str">
            <v>5858-2</v>
          </cell>
          <cell r="C1414" t="str">
            <v>Janeiro</v>
          </cell>
          <cell r="D1414">
            <v>1</v>
          </cell>
          <cell r="E1414">
            <v>80</v>
          </cell>
          <cell r="F1414" t="str">
            <v>Lavagem Completa</v>
          </cell>
        </row>
        <row r="1415">
          <cell r="C1415" t="str">
            <v>Janeiro Total</v>
          </cell>
          <cell r="D1415">
            <v>117.62</v>
          </cell>
          <cell r="E1415">
            <v>207</v>
          </cell>
        </row>
        <row r="1416">
          <cell r="A1416" t="str">
            <v>5858-2</v>
          </cell>
          <cell r="C1416" t="str">
            <v>Fevereiro</v>
          </cell>
          <cell r="D1416">
            <v>1</v>
          </cell>
          <cell r="E1416">
            <v>80</v>
          </cell>
          <cell r="F1416" t="str">
            <v>Lavagem Completa</v>
          </cell>
        </row>
        <row r="1417">
          <cell r="C1417" t="str">
            <v>Fevereiro Total</v>
          </cell>
          <cell r="D1417">
            <v>1</v>
          </cell>
          <cell r="E1417">
            <v>80</v>
          </cell>
        </row>
        <row r="1418">
          <cell r="A1418" t="str">
            <v>5858-2</v>
          </cell>
          <cell r="B1418" t="str">
            <v>CMR2859</v>
          </cell>
          <cell r="C1418" t="str">
            <v>Março</v>
          </cell>
          <cell r="D1418">
            <v>101.02</v>
          </cell>
          <cell r="E1418">
            <v>110</v>
          </cell>
          <cell r="F1418" t="str">
            <v>Álcool</v>
          </cell>
        </row>
        <row r="1419">
          <cell r="C1419" t="str">
            <v>Março Total</v>
          </cell>
          <cell r="D1419">
            <v>101.02</v>
          </cell>
          <cell r="E1419">
            <v>110</v>
          </cell>
        </row>
        <row r="1420">
          <cell r="A1420" t="str">
            <v>5872-8</v>
          </cell>
          <cell r="B1420" t="str">
            <v>CIV9951</v>
          </cell>
          <cell r="C1420" t="str">
            <v>Janeiro</v>
          </cell>
          <cell r="D1420">
            <v>205.78</v>
          </cell>
          <cell r="E1420">
            <v>180.88</v>
          </cell>
          <cell r="F1420" t="str">
            <v>Álcool</v>
          </cell>
        </row>
        <row r="1421">
          <cell r="C1421" t="str">
            <v>Janeiro Total</v>
          </cell>
          <cell r="D1421">
            <v>205.78</v>
          </cell>
          <cell r="E1421">
            <v>180.88</v>
          </cell>
        </row>
        <row r="1422">
          <cell r="A1422" t="str">
            <v>5872-8</v>
          </cell>
          <cell r="B1422" t="str">
            <v>CIV9951</v>
          </cell>
          <cell r="C1422" t="str">
            <v>Fevereiro</v>
          </cell>
          <cell r="D1422">
            <v>326.52</v>
          </cell>
          <cell r="E1422">
            <v>287</v>
          </cell>
          <cell r="F1422" t="str">
            <v>Álcool</v>
          </cell>
        </row>
        <row r="1423">
          <cell r="C1423" t="str">
            <v>Fevereiro Total</v>
          </cell>
          <cell r="D1423">
            <v>326.52</v>
          </cell>
          <cell r="E1423">
            <v>287</v>
          </cell>
        </row>
        <row r="1424">
          <cell r="A1424" t="str">
            <v>5872-8</v>
          </cell>
          <cell r="B1424" t="str">
            <v>CIV9951</v>
          </cell>
          <cell r="C1424" t="str">
            <v>Março</v>
          </cell>
          <cell r="D1424">
            <v>214.36</v>
          </cell>
          <cell r="E1424">
            <v>185</v>
          </cell>
          <cell r="F1424" t="str">
            <v>Álcool</v>
          </cell>
        </row>
        <row r="1425">
          <cell r="C1425" t="str">
            <v>Março Total</v>
          </cell>
          <cell r="D1425">
            <v>214.36</v>
          </cell>
          <cell r="E1425">
            <v>185</v>
          </cell>
        </row>
        <row r="1426">
          <cell r="A1426" t="str">
            <v>5872-8</v>
          </cell>
          <cell r="B1426" t="str">
            <v>CIV9951</v>
          </cell>
          <cell r="C1426" t="str">
            <v>Abril</v>
          </cell>
          <cell r="D1426">
            <v>141.77000000000001</v>
          </cell>
          <cell r="E1426">
            <v>107.6</v>
          </cell>
          <cell r="F1426" t="str">
            <v>Álcool</v>
          </cell>
        </row>
        <row r="1427">
          <cell r="C1427" t="str">
            <v>Abril Total</v>
          </cell>
          <cell r="D1427">
            <v>141.77000000000001</v>
          </cell>
          <cell r="E1427">
            <v>107.6</v>
          </cell>
        </row>
        <row r="1428">
          <cell r="A1428" t="str">
            <v>5884-1</v>
          </cell>
          <cell r="B1428" t="str">
            <v>CIV1027</v>
          </cell>
          <cell r="C1428" t="str">
            <v>Março</v>
          </cell>
          <cell r="D1428">
            <v>235.82</v>
          </cell>
          <cell r="E1428">
            <v>199.75</v>
          </cell>
          <cell r="F1428" t="str">
            <v>Álcool</v>
          </cell>
        </row>
        <row r="1429">
          <cell r="A1429" t="str">
            <v>5884-1</v>
          </cell>
          <cell r="B1429" t="str">
            <v>CIV1027</v>
          </cell>
          <cell r="C1429" t="str">
            <v>Março</v>
          </cell>
          <cell r="D1429">
            <v>2</v>
          </cell>
          <cell r="E1429">
            <v>5.8</v>
          </cell>
          <cell r="F1429" t="str">
            <v>Complemento Óleo</v>
          </cell>
        </row>
        <row r="1430">
          <cell r="C1430" t="str">
            <v>Março Total</v>
          </cell>
          <cell r="D1430">
            <v>237.82</v>
          </cell>
          <cell r="E1430">
            <v>205.55</v>
          </cell>
        </row>
        <row r="1431">
          <cell r="A1431" t="str">
            <v>5884-1</v>
          </cell>
          <cell r="B1431" t="str">
            <v>CIV1027</v>
          </cell>
          <cell r="C1431" t="str">
            <v>Abril</v>
          </cell>
          <cell r="D1431">
            <v>80.400000000000006</v>
          </cell>
          <cell r="E1431">
            <v>86</v>
          </cell>
          <cell r="F1431" t="str">
            <v>Álcool</v>
          </cell>
        </row>
        <row r="1432">
          <cell r="C1432" t="str">
            <v>Abril Total</v>
          </cell>
          <cell r="D1432">
            <v>80.400000000000006</v>
          </cell>
          <cell r="E1432">
            <v>86</v>
          </cell>
        </row>
        <row r="1433">
          <cell r="A1433" t="str">
            <v>6154-3</v>
          </cell>
          <cell r="B1433" t="str">
            <v>CBL5180</v>
          </cell>
          <cell r="C1433" t="str">
            <v>Março</v>
          </cell>
          <cell r="D1433">
            <v>55.1</v>
          </cell>
          <cell r="E1433">
            <v>55</v>
          </cell>
          <cell r="F1433" t="str">
            <v>Álcool</v>
          </cell>
        </row>
        <row r="1434">
          <cell r="C1434" t="str">
            <v>Março Total</v>
          </cell>
          <cell r="D1434">
            <v>55.1</v>
          </cell>
          <cell r="E1434">
            <v>55</v>
          </cell>
        </row>
        <row r="1435">
          <cell r="A1435" t="str">
            <v>6158-5</v>
          </cell>
          <cell r="B1435" t="str">
            <v>CBL5283</v>
          </cell>
          <cell r="C1435" t="str">
            <v>Janeiro</v>
          </cell>
          <cell r="D1435">
            <v>575.98</v>
          </cell>
          <cell r="E1435">
            <v>613.04999999999995</v>
          </cell>
          <cell r="F1435" t="str">
            <v>Álcool</v>
          </cell>
        </row>
        <row r="1436">
          <cell r="C1436" t="str">
            <v>Janeiro Total</v>
          </cell>
          <cell r="D1436">
            <v>575.98</v>
          </cell>
          <cell r="E1436">
            <v>613.04999999999995</v>
          </cell>
        </row>
        <row r="1437">
          <cell r="A1437" t="str">
            <v>6158-5</v>
          </cell>
          <cell r="B1437" t="str">
            <v>CBL5283</v>
          </cell>
          <cell r="C1437" t="str">
            <v>Fevereiro</v>
          </cell>
          <cell r="D1437">
            <v>493.31</v>
          </cell>
          <cell r="E1437">
            <v>543.66999999999996</v>
          </cell>
          <cell r="F1437" t="str">
            <v>Álcool</v>
          </cell>
        </row>
        <row r="1438">
          <cell r="A1438" t="str">
            <v>6158-5</v>
          </cell>
          <cell r="B1438" t="str">
            <v>CBL5283</v>
          </cell>
          <cell r="C1438" t="str">
            <v>Fevereiro</v>
          </cell>
          <cell r="D1438">
            <v>1</v>
          </cell>
          <cell r="E1438">
            <v>6.5</v>
          </cell>
          <cell r="F1438" t="str">
            <v>Complemento Óleo</v>
          </cell>
        </row>
        <row r="1439">
          <cell r="C1439" t="str">
            <v>Fevereiro Total</v>
          </cell>
          <cell r="D1439">
            <v>494.31</v>
          </cell>
          <cell r="E1439">
            <v>550.16999999999996</v>
          </cell>
        </row>
        <row r="1440">
          <cell r="A1440" t="str">
            <v>6158-5</v>
          </cell>
          <cell r="B1440" t="str">
            <v>CBL5283</v>
          </cell>
          <cell r="C1440" t="str">
            <v>Março</v>
          </cell>
          <cell r="D1440">
            <v>283.31</v>
          </cell>
          <cell r="E1440">
            <v>319.8</v>
          </cell>
          <cell r="F1440" t="str">
            <v>Álcool</v>
          </cell>
        </row>
        <row r="1441">
          <cell r="A1441" t="str">
            <v>6158-5</v>
          </cell>
          <cell r="B1441" t="str">
            <v>CBL5283</v>
          </cell>
          <cell r="C1441" t="str">
            <v>Março</v>
          </cell>
          <cell r="D1441">
            <v>1</v>
          </cell>
          <cell r="E1441">
            <v>6.5</v>
          </cell>
          <cell r="F1441" t="str">
            <v>Complemento Óleo</v>
          </cell>
        </row>
        <row r="1442">
          <cell r="C1442" t="str">
            <v>Março Total</v>
          </cell>
          <cell r="D1442">
            <v>284.31</v>
          </cell>
          <cell r="E1442">
            <v>326.3</v>
          </cell>
        </row>
        <row r="1443">
          <cell r="A1443" t="str">
            <v>6158-5</v>
          </cell>
          <cell r="B1443" t="str">
            <v>CBL5283</v>
          </cell>
          <cell r="C1443" t="str">
            <v>Abril</v>
          </cell>
          <cell r="D1443">
            <v>428.65</v>
          </cell>
          <cell r="E1443">
            <v>447.35</v>
          </cell>
          <cell r="F1443" t="str">
            <v>Álcool</v>
          </cell>
        </row>
        <row r="1444">
          <cell r="A1444" t="str">
            <v>6158-5</v>
          </cell>
          <cell r="C1444" t="str">
            <v>Abril</v>
          </cell>
          <cell r="D1444">
            <v>2</v>
          </cell>
          <cell r="E1444">
            <v>160</v>
          </cell>
          <cell r="F1444" t="str">
            <v>Lavagem Completa</v>
          </cell>
        </row>
        <row r="1445">
          <cell r="C1445" t="str">
            <v>Abril Total</v>
          </cell>
          <cell r="D1445">
            <v>430.65</v>
          </cell>
          <cell r="E1445">
            <v>607.35</v>
          </cell>
        </row>
        <row r="1446">
          <cell r="A1446" t="str">
            <v>6159-3</v>
          </cell>
          <cell r="B1446" t="str">
            <v>CBL5156</v>
          </cell>
          <cell r="C1446" t="str">
            <v>Janeiro</v>
          </cell>
          <cell r="D1446">
            <v>450.4</v>
          </cell>
          <cell r="E1446">
            <v>491.05</v>
          </cell>
          <cell r="F1446" t="str">
            <v>Álcool</v>
          </cell>
        </row>
        <row r="1447">
          <cell r="C1447" t="str">
            <v>Janeiro Total</v>
          </cell>
          <cell r="D1447">
            <v>450.4</v>
          </cell>
          <cell r="E1447">
            <v>491.05</v>
          </cell>
        </row>
        <row r="1448">
          <cell r="A1448" t="str">
            <v>6159-3</v>
          </cell>
          <cell r="B1448" t="str">
            <v>CBL5156</v>
          </cell>
          <cell r="C1448" t="str">
            <v>Fevereiro</v>
          </cell>
          <cell r="D1448">
            <v>475.28</v>
          </cell>
          <cell r="E1448">
            <v>524.88</v>
          </cell>
          <cell r="F1448" t="str">
            <v>Álcool</v>
          </cell>
        </row>
        <row r="1449">
          <cell r="A1449" t="str">
            <v>6159-3</v>
          </cell>
          <cell r="B1449" t="str">
            <v>CBL5156</v>
          </cell>
          <cell r="C1449" t="str">
            <v>Fevereiro</v>
          </cell>
          <cell r="D1449">
            <v>1</v>
          </cell>
          <cell r="E1449">
            <v>6</v>
          </cell>
          <cell r="F1449" t="str">
            <v>Troca de Óleo</v>
          </cell>
        </row>
        <row r="1450">
          <cell r="C1450" t="str">
            <v>Fevereiro Total</v>
          </cell>
          <cell r="D1450">
            <v>476.28</v>
          </cell>
          <cell r="E1450">
            <v>530.88</v>
          </cell>
        </row>
        <row r="1451">
          <cell r="A1451" t="str">
            <v>6159-3</v>
          </cell>
          <cell r="B1451" t="str">
            <v>CBL5156</v>
          </cell>
          <cell r="C1451" t="str">
            <v>Março</v>
          </cell>
          <cell r="D1451">
            <v>249.6</v>
          </cell>
          <cell r="E1451">
            <v>219.47</v>
          </cell>
          <cell r="F1451" t="str">
            <v>Álcool</v>
          </cell>
        </row>
        <row r="1452">
          <cell r="C1452" t="str">
            <v>Março Total</v>
          </cell>
          <cell r="D1452">
            <v>249.6</v>
          </cell>
          <cell r="E1452">
            <v>219.47</v>
          </cell>
        </row>
        <row r="1453">
          <cell r="A1453" t="str">
            <v>6159-3</v>
          </cell>
          <cell r="B1453" t="str">
            <v>CBL5156</v>
          </cell>
          <cell r="C1453" t="str">
            <v>Abril</v>
          </cell>
          <cell r="D1453">
            <v>436.39</v>
          </cell>
          <cell r="E1453">
            <v>359.94</v>
          </cell>
          <cell r="F1453" t="str">
            <v>Álcool</v>
          </cell>
        </row>
        <row r="1454">
          <cell r="C1454" t="str">
            <v>Abril Total</v>
          </cell>
          <cell r="D1454">
            <v>436.39</v>
          </cell>
          <cell r="E1454">
            <v>359.94</v>
          </cell>
        </row>
        <row r="1455">
          <cell r="A1455" t="str">
            <v>6183-6</v>
          </cell>
          <cell r="B1455" t="str">
            <v>CBL5218</v>
          </cell>
          <cell r="C1455" t="str">
            <v>Fevereiro</v>
          </cell>
          <cell r="D1455">
            <v>98.1</v>
          </cell>
          <cell r="E1455">
            <v>162.75</v>
          </cell>
          <cell r="F1455" t="str">
            <v>Gasolina Comum</v>
          </cell>
        </row>
        <row r="1456">
          <cell r="C1456" t="str">
            <v>Fevereiro Total</v>
          </cell>
          <cell r="D1456">
            <v>98.1</v>
          </cell>
          <cell r="E1456">
            <v>162.75</v>
          </cell>
        </row>
        <row r="1457">
          <cell r="A1457" t="str">
            <v>6183-6</v>
          </cell>
          <cell r="C1457" t="str">
            <v>Abril</v>
          </cell>
          <cell r="D1457">
            <v>1</v>
          </cell>
          <cell r="E1457">
            <v>80</v>
          </cell>
          <cell r="F1457" t="str">
            <v>Lavagem Completa</v>
          </cell>
        </row>
        <row r="1458">
          <cell r="C1458" t="str">
            <v>Abril Total</v>
          </cell>
          <cell r="D1458">
            <v>1</v>
          </cell>
          <cell r="E1458">
            <v>80</v>
          </cell>
        </row>
        <row r="1459">
          <cell r="A1459" t="str">
            <v>6188-6</v>
          </cell>
          <cell r="B1459" t="str">
            <v>CBL5226</v>
          </cell>
          <cell r="C1459" t="str">
            <v>Fevereiro</v>
          </cell>
          <cell r="D1459">
            <v>5</v>
          </cell>
          <cell r="E1459">
            <v>34</v>
          </cell>
          <cell r="F1459" t="str">
            <v>Complemento Óleo</v>
          </cell>
        </row>
        <row r="1460">
          <cell r="A1460" t="str">
            <v>6188-6</v>
          </cell>
          <cell r="B1460" t="str">
            <v>CBL5226</v>
          </cell>
          <cell r="C1460" t="str">
            <v>Fevereiro</v>
          </cell>
          <cell r="D1460">
            <v>117.92</v>
          </cell>
          <cell r="E1460">
            <v>185.02</v>
          </cell>
          <cell r="F1460" t="str">
            <v>Gasolina Comum</v>
          </cell>
        </row>
        <row r="1461">
          <cell r="C1461" t="str">
            <v>Fevereiro Total</v>
          </cell>
          <cell r="D1461">
            <v>122.92</v>
          </cell>
          <cell r="E1461">
            <v>219.02</v>
          </cell>
        </row>
        <row r="1462">
          <cell r="A1462" t="str">
            <v>6188-6</v>
          </cell>
          <cell r="B1462" t="str">
            <v>CBL5226</v>
          </cell>
          <cell r="C1462" t="str">
            <v>Março</v>
          </cell>
          <cell r="D1462">
            <v>80.5</v>
          </cell>
          <cell r="E1462">
            <v>129.61000000000001</v>
          </cell>
          <cell r="F1462" t="str">
            <v>Gasolina Comum</v>
          </cell>
        </row>
        <row r="1463">
          <cell r="C1463" t="str">
            <v>Março Total</v>
          </cell>
          <cell r="D1463">
            <v>80.5</v>
          </cell>
          <cell r="E1463">
            <v>129.61000000000001</v>
          </cell>
        </row>
        <row r="1464">
          <cell r="A1464" t="str">
            <v>6671-3</v>
          </cell>
          <cell r="B1464" t="str">
            <v>CBL5154</v>
          </cell>
          <cell r="C1464" t="str">
            <v>Janeiro</v>
          </cell>
          <cell r="D1464">
            <v>2</v>
          </cell>
          <cell r="E1464">
            <v>9</v>
          </cell>
          <cell r="F1464" t="str">
            <v>Complemento Óleo</v>
          </cell>
        </row>
        <row r="1465">
          <cell r="A1465" t="str">
            <v>6671-3</v>
          </cell>
          <cell r="B1465" t="str">
            <v>CBL5154</v>
          </cell>
          <cell r="C1465" t="str">
            <v>Janeiro</v>
          </cell>
          <cell r="D1465">
            <v>446.91</v>
          </cell>
          <cell r="E1465">
            <v>344.09</v>
          </cell>
          <cell r="F1465" t="str">
            <v>Diesel Comum</v>
          </cell>
        </row>
        <row r="1466">
          <cell r="A1466" t="str">
            <v>6671-3</v>
          </cell>
          <cell r="B1466" t="str">
            <v>CBL5154</v>
          </cell>
          <cell r="C1466" t="str">
            <v>Janeiro</v>
          </cell>
          <cell r="D1466">
            <v>2</v>
          </cell>
          <cell r="E1466">
            <v>8.3000000000000007</v>
          </cell>
          <cell r="F1466" t="str">
            <v>Troca de Óleo</v>
          </cell>
        </row>
        <row r="1467">
          <cell r="A1467" t="str">
            <v>6671-3</v>
          </cell>
          <cell r="B1467" t="str">
            <v>CBL5154</v>
          </cell>
          <cell r="C1467" t="str">
            <v>Janeiro</v>
          </cell>
          <cell r="D1467">
            <v>1</v>
          </cell>
          <cell r="E1467">
            <v>4</v>
          </cell>
          <cell r="F1467" t="str">
            <v>Troca de Óleo</v>
          </cell>
        </row>
        <row r="1468">
          <cell r="C1468" t="str">
            <v>Janeiro Total</v>
          </cell>
          <cell r="D1468">
            <v>451.91</v>
          </cell>
          <cell r="E1468">
            <v>365.39</v>
          </cell>
        </row>
        <row r="1469">
          <cell r="A1469" t="str">
            <v>6671-3</v>
          </cell>
          <cell r="B1469" t="str">
            <v>CBL5154</v>
          </cell>
          <cell r="C1469" t="str">
            <v>Fevereiro</v>
          </cell>
          <cell r="D1469">
            <v>2</v>
          </cell>
          <cell r="E1469">
            <v>9</v>
          </cell>
          <cell r="F1469" t="str">
            <v>Complemento Óleo</v>
          </cell>
        </row>
        <row r="1470">
          <cell r="A1470" t="str">
            <v>6671-3</v>
          </cell>
          <cell r="B1470" t="str">
            <v>CBL5154</v>
          </cell>
          <cell r="C1470" t="str">
            <v>Fevereiro</v>
          </cell>
          <cell r="D1470">
            <v>310.37</v>
          </cell>
          <cell r="E1470">
            <v>240</v>
          </cell>
          <cell r="F1470" t="str">
            <v>Diesel Comum</v>
          </cell>
        </row>
        <row r="1471">
          <cell r="A1471" t="str">
            <v>6671-3</v>
          </cell>
          <cell r="C1471" t="str">
            <v>Fevereiro</v>
          </cell>
          <cell r="D1471">
            <v>1</v>
          </cell>
          <cell r="E1471">
            <v>80</v>
          </cell>
          <cell r="F1471" t="str">
            <v>Lavagem Completa</v>
          </cell>
        </row>
        <row r="1472">
          <cell r="C1472" t="str">
            <v>Fevereiro Total</v>
          </cell>
          <cell r="D1472">
            <v>313.37</v>
          </cell>
          <cell r="E1472">
            <v>329</v>
          </cell>
        </row>
        <row r="1473">
          <cell r="A1473" t="str">
            <v>6671-3</v>
          </cell>
          <cell r="B1473" t="str">
            <v>CBL5154</v>
          </cell>
          <cell r="C1473" t="str">
            <v>Março</v>
          </cell>
          <cell r="D1473">
            <v>3</v>
          </cell>
          <cell r="E1473">
            <v>13.5</v>
          </cell>
          <cell r="F1473" t="str">
            <v>Complemento Óleo</v>
          </cell>
        </row>
        <row r="1474">
          <cell r="A1474" t="str">
            <v>6671-3</v>
          </cell>
          <cell r="B1474" t="str">
            <v>CBL5154</v>
          </cell>
          <cell r="C1474" t="str">
            <v>Março</v>
          </cell>
          <cell r="D1474">
            <v>371.56</v>
          </cell>
          <cell r="E1474">
            <v>287.02</v>
          </cell>
          <cell r="F1474" t="str">
            <v>Diesel Comum</v>
          </cell>
        </row>
        <row r="1475">
          <cell r="C1475" t="str">
            <v>Março Total</v>
          </cell>
          <cell r="D1475">
            <v>374.56</v>
          </cell>
          <cell r="E1475">
            <v>300.52</v>
          </cell>
        </row>
        <row r="1476">
          <cell r="A1476" t="str">
            <v>6671-3</v>
          </cell>
          <cell r="B1476" t="str">
            <v>CBL5154</v>
          </cell>
          <cell r="C1476" t="str">
            <v>Abril</v>
          </cell>
          <cell r="D1476">
            <v>104.52</v>
          </cell>
          <cell r="E1476">
            <v>81</v>
          </cell>
          <cell r="F1476" t="str">
            <v>Diesel Comum</v>
          </cell>
        </row>
        <row r="1477">
          <cell r="C1477" t="str">
            <v>Abril Total</v>
          </cell>
          <cell r="D1477">
            <v>104.52</v>
          </cell>
          <cell r="E1477">
            <v>81</v>
          </cell>
        </row>
        <row r="1478">
          <cell r="A1478" t="str">
            <v>6673-9</v>
          </cell>
          <cell r="B1478" t="str">
            <v>CBL5165</v>
          </cell>
          <cell r="C1478" t="str">
            <v>Janeiro</v>
          </cell>
          <cell r="D1478">
            <v>234.7</v>
          </cell>
          <cell r="E1478">
            <v>180</v>
          </cell>
          <cell r="F1478" t="str">
            <v>Diesel Comum</v>
          </cell>
        </row>
        <row r="1479">
          <cell r="C1479" t="str">
            <v>Janeiro Total</v>
          </cell>
          <cell r="D1479">
            <v>234.7</v>
          </cell>
          <cell r="E1479">
            <v>180</v>
          </cell>
        </row>
        <row r="1480">
          <cell r="A1480" t="str">
            <v>6673-9</v>
          </cell>
          <cell r="B1480" t="str">
            <v>CBL5165</v>
          </cell>
          <cell r="C1480" t="str">
            <v>Fevereiro</v>
          </cell>
          <cell r="D1480">
            <v>207.3</v>
          </cell>
          <cell r="E1480">
            <v>159</v>
          </cell>
          <cell r="F1480" t="str">
            <v>Diesel Comum</v>
          </cell>
        </row>
        <row r="1481">
          <cell r="A1481" t="str">
            <v>6673-9</v>
          </cell>
          <cell r="B1481" t="str">
            <v>CBL5165</v>
          </cell>
          <cell r="C1481" t="str">
            <v>Fevereiro</v>
          </cell>
          <cell r="D1481">
            <v>1</v>
          </cell>
          <cell r="E1481">
            <v>6</v>
          </cell>
          <cell r="F1481" t="str">
            <v>Troca de Óleo</v>
          </cell>
        </row>
        <row r="1482">
          <cell r="C1482" t="str">
            <v>Fevereiro Total</v>
          </cell>
          <cell r="D1482">
            <v>208.3</v>
          </cell>
          <cell r="E1482">
            <v>165</v>
          </cell>
        </row>
        <row r="1483">
          <cell r="A1483" t="str">
            <v>6673-9</v>
          </cell>
          <cell r="B1483" t="str">
            <v>CBL5165</v>
          </cell>
          <cell r="C1483" t="str">
            <v>Março</v>
          </cell>
          <cell r="D1483">
            <v>123.67</v>
          </cell>
          <cell r="E1483">
            <v>94.87</v>
          </cell>
          <cell r="F1483" t="str">
            <v>Diesel Comum</v>
          </cell>
        </row>
        <row r="1484">
          <cell r="C1484" t="str">
            <v>Março Total</v>
          </cell>
          <cell r="D1484">
            <v>123.67</v>
          </cell>
          <cell r="E1484">
            <v>94.87</v>
          </cell>
        </row>
        <row r="1485">
          <cell r="A1485" t="str">
            <v>6673-9</v>
          </cell>
          <cell r="B1485" t="str">
            <v>CBL5165</v>
          </cell>
          <cell r="C1485" t="str">
            <v>Abril</v>
          </cell>
          <cell r="D1485">
            <v>263.91000000000003</v>
          </cell>
          <cell r="E1485">
            <v>202.56</v>
          </cell>
          <cell r="F1485" t="str">
            <v>Diesel Comum</v>
          </cell>
        </row>
        <row r="1486">
          <cell r="C1486" t="str">
            <v>Abril Total</v>
          </cell>
          <cell r="D1486">
            <v>263.91000000000003</v>
          </cell>
          <cell r="E1486">
            <v>202.56</v>
          </cell>
        </row>
        <row r="1487">
          <cell r="A1487" t="str">
            <v>6684-4</v>
          </cell>
          <cell r="B1487" t="str">
            <v>CBL5168</v>
          </cell>
          <cell r="C1487" t="str">
            <v>Janeiro</v>
          </cell>
          <cell r="D1487">
            <v>134</v>
          </cell>
          <cell r="E1487">
            <v>103.01</v>
          </cell>
          <cell r="F1487" t="str">
            <v>Diesel Comum</v>
          </cell>
        </row>
        <row r="1488">
          <cell r="C1488" t="str">
            <v>Janeiro Total</v>
          </cell>
          <cell r="D1488">
            <v>134</v>
          </cell>
          <cell r="E1488">
            <v>103.01</v>
          </cell>
        </row>
        <row r="1489">
          <cell r="A1489" t="str">
            <v>6684-4</v>
          </cell>
          <cell r="B1489" t="str">
            <v>CBL5168</v>
          </cell>
          <cell r="C1489" t="str">
            <v>Fevereiro</v>
          </cell>
          <cell r="D1489">
            <v>196</v>
          </cell>
          <cell r="E1489">
            <v>151</v>
          </cell>
          <cell r="F1489" t="str">
            <v>Diesel Comum</v>
          </cell>
        </row>
        <row r="1490">
          <cell r="C1490" t="str">
            <v>Fevereiro Total</v>
          </cell>
          <cell r="D1490">
            <v>196</v>
          </cell>
          <cell r="E1490">
            <v>151</v>
          </cell>
        </row>
        <row r="1491">
          <cell r="A1491" t="str">
            <v>6684-4</v>
          </cell>
          <cell r="B1491" t="str">
            <v>CBL5168</v>
          </cell>
          <cell r="C1491" t="str">
            <v>Março</v>
          </cell>
          <cell r="D1491">
            <v>10.039999999999999</v>
          </cell>
          <cell r="E1491">
            <v>20</v>
          </cell>
          <cell r="F1491" t="str">
            <v>Complemento Óleo</v>
          </cell>
        </row>
        <row r="1492">
          <cell r="A1492" t="str">
            <v>6684-4</v>
          </cell>
          <cell r="B1492" t="str">
            <v>CBL5168</v>
          </cell>
          <cell r="C1492" t="str">
            <v>Março</v>
          </cell>
          <cell r="D1492">
            <v>660.77</v>
          </cell>
          <cell r="E1492">
            <v>485.72</v>
          </cell>
          <cell r="F1492" t="str">
            <v>Diesel Comum</v>
          </cell>
        </row>
        <row r="1493">
          <cell r="A1493" t="str">
            <v>6684-4</v>
          </cell>
          <cell r="B1493" t="str">
            <v>CBL5168</v>
          </cell>
          <cell r="C1493" t="str">
            <v>Março</v>
          </cell>
          <cell r="D1493">
            <v>12.01</v>
          </cell>
          <cell r="E1493">
            <v>15</v>
          </cell>
          <cell r="F1493" t="str">
            <v>Troca de Óleo</v>
          </cell>
        </row>
        <row r="1494">
          <cell r="C1494" t="str">
            <v>Março Total</v>
          </cell>
          <cell r="D1494">
            <v>682.81999999999994</v>
          </cell>
          <cell r="E1494">
            <v>520.72</v>
          </cell>
        </row>
        <row r="1495">
          <cell r="A1495" t="str">
            <v>6684-4</v>
          </cell>
          <cell r="B1495" t="str">
            <v>CBL5168</v>
          </cell>
          <cell r="C1495" t="str">
            <v>Abril</v>
          </cell>
          <cell r="D1495">
            <v>99</v>
          </cell>
          <cell r="E1495">
            <v>76</v>
          </cell>
          <cell r="F1495" t="str">
            <v>Diesel Comum</v>
          </cell>
        </row>
        <row r="1496">
          <cell r="C1496" t="str">
            <v>Abril Total</v>
          </cell>
          <cell r="D1496">
            <v>99</v>
          </cell>
          <cell r="E1496">
            <v>76</v>
          </cell>
        </row>
        <row r="1497">
          <cell r="A1497" t="str">
            <v>6689-4</v>
          </cell>
          <cell r="B1497" t="str">
            <v>CBL0977</v>
          </cell>
          <cell r="C1497" t="str">
            <v>Janeiro</v>
          </cell>
          <cell r="D1497">
            <v>247.68</v>
          </cell>
          <cell r="E1497">
            <v>192.92</v>
          </cell>
          <cell r="F1497" t="str">
            <v>Diesel Comum</v>
          </cell>
        </row>
        <row r="1498">
          <cell r="A1498" t="str">
            <v>6689-4</v>
          </cell>
          <cell r="C1498" t="str">
            <v>Janeiro</v>
          </cell>
          <cell r="D1498">
            <v>1</v>
          </cell>
          <cell r="E1498">
            <v>80</v>
          </cell>
          <cell r="F1498" t="str">
            <v>Lavagem Completa</v>
          </cell>
        </row>
        <row r="1499">
          <cell r="C1499" t="str">
            <v>Janeiro Total</v>
          </cell>
          <cell r="D1499">
            <v>248.68</v>
          </cell>
          <cell r="E1499">
            <v>272.91999999999996</v>
          </cell>
        </row>
        <row r="1500">
          <cell r="A1500" t="str">
            <v>6689-4</v>
          </cell>
          <cell r="B1500" t="str">
            <v>CBL0977</v>
          </cell>
          <cell r="C1500" t="str">
            <v>Fevereiro</v>
          </cell>
          <cell r="D1500">
            <v>365.32</v>
          </cell>
          <cell r="E1500">
            <v>280.47000000000003</v>
          </cell>
          <cell r="F1500" t="str">
            <v>Diesel Comum</v>
          </cell>
        </row>
        <row r="1501">
          <cell r="A1501" t="str">
            <v>6689-4</v>
          </cell>
          <cell r="C1501" t="str">
            <v>Fevereiro</v>
          </cell>
          <cell r="D1501">
            <v>1</v>
          </cell>
          <cell r="E1501">
            <v>80</v>
          </cell>
          <cell r="F1501" t="str">
            <v>Lavagem Completa</v>
          </cell>
        </row>
        <row r="1502">
          <cell r="C1502" t="str">
            <v>Fevereiro Total</v>
          </cell>
          <cell r="D1502">
            <v>366.32</v>
          </cell>
          <cell r="E1502">
            <v>360.47</v>
          </cell>
        </row>
        <row r="1503">
          <cell r="A1503" t="str">
            <v>6689-4</v>
          </cell>
          <cell r="B1503" t="str">
            <v>CBL0977</v>
          </cell>
          <cell r="C1503" t="str">
            <v>Março</v>
          </cell>
          <cell r="D1503">
            <v>5</v>
          </cell>
          <cell r="E1503">
            <v>22.5</v>
          </cell>
          <cell r="F1503" t="str">
            <v>Complemento Óleo</v>
          </cell>
        </row>
        <row r="1504">
          <cell r="A1504" t="str">
            <v>6689-4</v>
          </cell>
          <cell r="B1504" t="str">
            <v>CBL0977</v>
          </cell>
          <cell r="C1504" t="str">
            <v>Março</v>
          </cell>
          <cell r="D1504">
            <v>426.63</v>
          </cell>
          <cell r="E1504">
            <v>329.3</v>
          </cell>
          <cell r="F1504" t="str">
            <v>Diesel Comum</v>
          </cell>
        </row>
        <row r="1505">
          <cell r="C1505" t="str">
            <v>Março Total</v>
          </cell>
          <cell r="D1505">
            <v>431.63</v>
          </cell>
          <cell r="E1505">
            <v>351.8</v>
          </cell>
        </row>
        <row r="1506">
          <cell r="A1506" t="str">
            <v>6689-4</v>
          </cell>
          <cell r="B1506" t="str">
            <v>CBL0977</v>
          </cell>
          <cell r="C1506" t="str">
            <v>Abril</v>
          </cell>
          <cell r="D1506">
            <v>404.57</v>
          </cell>
          <cell r="E1506">
            <v>313.60000000000002</v>
          </cell>
          <cell r="F1506" t="str">
            <v>Diesel Comum</v>
          </cell>
        </row>
        <row r="1507">
          <cell r="A1507" t="str">
            <v>6689-4</v>
          </cell>
          <cell r="C1507" t="str">
            <v>Abril</v>
          </cell>
          <cell r="D1507">
            <v>1</v>
          </cell>
          <cell r="E1507">
            <v>80</v>
          </cell>
          <cell r="F1507" t="str">
            <v>Lavagem Completa</v>
          </cell>
        </row>
        <row r="1508">
          <cell r="C1508" t="str">
            <v>Abril Total</v>
          </cell>
          <cell r="D1508">
            <v>405.57</v>
          </cell>
          <cell r="E1508">
            <v>393.6</v>
          </cell>
        </row>
        <row r="1509">
          <cell r="A1509" t="str">
            <v>6800-8</v>
          </cell>
          <cell r="B1509" t="str">
            <v>CSN0562</v>
          </cell>
          <cell r="C1509" t="str">
            <v>Janeiro</v>
          </cell>
          <cell r="D1509">
            <v>118.7</v>
          </cell>
          <cell r="E1509">
            <v>91</v>
          </cell>
          <cell r="F1509" t="str">
            <v>Diesel Comum</v>
          </cell>
        </row>
        <row r="1510">
          <cell r="C1510" t="str">
            <v>Janeiro Total</v>
          </cell>
          <cell r="D1510">
            <v>118.7</v>
          </cell>
          <cell r="E1510">
            <v>91</v>
          </cell>
        </row>
        <row r="1511">
          <cell r="A1511" t="str">
            <v>6800-8</v>
          </cell>
          <cell r="B1511" t="str">
            <v>CSN0562</v>
          </cell>
          <cell r="C1511" t="str">
            <v>Março</v>
          </cell>
          <cell r="D1511">
            <v>214.39</v>
          </cell>
          <cell r="E1511">
            <v>164.45</v>
          </cell>
          <cell r="F1511" t="str">
            <v>Diesel Comum</v>
          </cell>
        </row>
        <row r="1512">
          <cell r="C1512" t="str">
            <v>Março Total</v>
          </cell>
          <cell r="D1512">
            <v>214.39</v>
          </cell>
          <cell r="E1512">
            <v>164.45</v>
          </cell>
        </row>
        <row r="1513">
          <cell r="A1513" t="str">
            <v>6957-5</v>
          </cell>
          <cell r="B1513" t="str">
            <v>CAU6324</v>
          </cell>
          <cell r="C1513" t="str">
            <v>Janeiro</v>
          </cell>
          <cell r="D1513">
            <v>168</v>
          </cell>
          <cell r="E1513">
            <v>129.27000000000001</v>
          </cell>
          <cell r="F1513" t="str">
            <v>Diesel Comum</v>
          </cell>
        </row>
        <row r="1514">
          <cell r="C1514" t="str">
            <v>Janeiro Total</v>
          </cell>
          <cell r="D1514">
            <v>168</v>
          </cell>
          <cell r="E1514">
            <v>129.27000000000001</v>
          </cell>
        </row>
        <row r="1515">
          <cell r="A1515" t="str">
            <v>6959-1</v>
          </cell>
          <cell r="B1515" t="str">
            <v>CBL0982</v>
          </cell>
          <cell r="C1515" t="str">
            <v>Fevereiro</v>
          </cell>
          <cell r="D1515">
            <v>199.82</v>
          </cell>
          <cell r="E1515">
            <v>154</v>
          </cell>
          <cell r="F1515" t="str">
            <v>Diesel Comum</v>
          </cell>
        </row>
        <row r="1516">
          <cell r="A1516" t="str">
            <v>6959-1</v>
          </cell>
          <cell r="C1516" t="str">
            <v>Fevereiro</v>
          </cell>
          <cell r="D1516">
            <v>1</v>
          </cell>
          <cell r="E1516">
            <v>80</v>
          </cell>
          <cell r="F1516" t="str">
            <v>Lavagem Completa</v>
          </cell>
        </row>
        <row r="1517">
          <cell r="C1517" t="str">
            <v>Fevereiro Total</v>
          </cell>
          <cell r="D1517">
            <v>200.82</v>
          </cell>
          <cell r="E1517">
            <v>234</v>
          </cell>
        </row>
        <row r="1518">
          <cell r="A1518" t="str">
            <v>6959-1</v>
          </cell>
          <cell r="B1518" t="str">
            <v>CBL0982</v>
          </cell>
          <cell r="C1518" t="str">
            <v>Março</v>
          </cell>
          <cell r="D1518">
            <v>61.22</v>
          </cell>
          <cell r="E1518">
            <v>47</v>
          </cell>
          <cell r="F1518" t="str">
            <v>Diesel Comum</v>
          </cell>
        </row>
        <row r="1519">
          <cell r="C1519" t="str">
            <v>Março Total</v>
          </cell>
          <cell r="D1519">
            <v>61.22</v>
          </cell>
          <cell r="E1519">
            <v>47</v>
          </cell>
        </row>
        <row r="1520">
          <cell r="A1520" t="str">
            <v>7027-5</v>
          </cell>
          <cell r="B1520" t="str">
            <v>CAU4946</v>
          </cell>
          <cell r="C1520" t="str">
            <v>Janeiro</v>
          </cell>
          <cell r="D1520">
            <v>55.3</v>
          </cell>
          <cell r="E1520">
            <v>42.4</v>
          </cell>
          <cell r="F1520" t="str">
            <v>Diesel Comum</v>
          </cell>
        </row>
        <row r="1521">
          <cell r="C1521" t="str">
            <v>Janeiro Total</v>
          </cell>
          <cell r="D1521">
            <v>55.3</v>
          </cell>
          <cell r="E1521">
            <v>42.4</v>
          </cell>
        </row>
        <row r="1522">
          <cell r="A1522" t="str">
            <v>7027-5</v>
          </cell>
          <cell r="B1522" t="str">
            <v>CAU4946</v>
          </cell>
          <cell r="C1522" t="str">
            <v>Fevereiro</v>
          </cell>
          <cell r="D1522">
            <v>95.3</v>
          </cell>
          <cell r="E1522">
            <v>73.099999999999994</v>
          </cell>
          <cell r="F1522" t="str">
            <v>Diesel Comum</v>
          </cell>
        </row>
        <row r="1523">
          <cell r="C1523" t="str">
            <v>Fevereiro Total</v>
          </cell>
          <cell r="D1523">
            <v>95.3</v>
          </cell>
          <cell r="E1523">
            <v>73.099999999999994</v>
          </cell>
        </row>
        <row r="1524">
          <cell r="A1524" t="str">
            <v>7028-3</v>
          </cell>
          <cell r="B1524" t="str">
            <v>CBL5177</v>
          </cell>
          <cell r="C1524" t="str">
            <v>Janeiro</v>
          </cell>
          <cell r="D1524">
            <v>2</v>
          </cell>
          <cell r="E1524">
            <v>13</v>
          </cell>
          <cell r="F1524" t="str">
            <v>Complemento Óleo</v>
          </cell>
        </row>
        <row r="1525">
          <cell r="A1525" t="str">
            <v>7028-3</v>
          </cell>
          <cell r="B1525" t="str">
            <v>CBL5177</v>
          </cell>
          <cell r="C1525" t="str">
            <v>Janeiro</v>
          </cell>
          <cell r="D1525">
            <v>409.66</v>
          </cell>
          <cell r="E1525">
            <v>314.72000000000003</v>
          </cell>
          <cell r="F1525" t="str">
            <v>Diesel Comum</v>
          </cell>
        </row>
        <row r="1526">
          <cell r="A1526" t="str">
            <v>7028-3</v>
          </cell>
          <cell r="C1526" t="str">
            <v>Janeiro</v>
          </cell>
          <cell r="D1526">
            <v>1</v>
          </cell>
          <cell r="E1526">
            <v>80</v>
          </cell>
          <cell r="F1526" t="str">
            <v>Lavagem Completa</v>
          </cell>
        </row>
        <row r="1527">
          <cell r="A1527" t="str">
            <v>7028-3</v>
          </cell>
          <cell r="C1527" t="str">
            <v>Janeiro</v>
          </cell>
          <cell r="D1527">
            <v>1</v>
          </cell>
          <cell r="E1527">
            <v>40</v>
          </cell>
          <cell r="F1527" t="str">
            <v>Lavagem Simples</v>
          </cell>
        </row>
        <row r="1528">
          <cell r="C1528" t="str">
            <v>Janeiro Total</v>
          </cell>
          <cell r="D1528">
            <v>413.66</v>
          </cell>
          <cell r="E1528">
            <v>447.72</v>
          </cell>
        </row>
        <row r="1529">
          <cell r="A1529" t="str">
            <v>7028-3</v>
          </cell>
          <cell r="B1529" t="str">
            <v>CBL5177</v>
          </cell>
          <cell r="C1529" t="str">
            <v>Fevereiro</v>
          </cell>
          <cell r="D1529">
            <v>3</v>
          </cell>
          <cell r="E1529">
            <v>13.5</v>
          </cell>
          <cell r="F1529" t="str">
            <v>Complemento Óleo</v>
          </cell>
        </row>
        <row r="1530">
          <cell r="A1530" t="str">
            <v>7028-3</v>
          </cell>
          <cell r="B1530" t="str">
            <v>CBL5177</v>
          </cell>
          <cell r="C1530" t="str">
            <v>Fevereiro</v>
          </cell>
          <cell r="D1530">
            <v>549.29</v>
          </cell>
          <cell r="E1530">
            <v>424.72</v>
          </cell>
          <cell r="F1530" t="str">
            <v>Diesel Comum</v>
          </cell>
        </row>
        <row r="1531">
          <cell r="A1531" t="str">
            <v>7028-3</v>
          </cell>
          <cell r="C1531" t="str">
            <v>Fevereiro</v>
          </cell>
          <cell r="D1531">
            <v>1</v>
          </cell>
          <cell r="E1531">
            <v>80</v>
          </cell>
          <cell r="F1531" t="str">
            <v>Lavagem Completa</v>
          </cell>
        </row>
        <row r="1532">
          <cell r="C1532" t="str">
            <v>Fevereiro Total</v>
          </cell>
          <cell r="D1532">
            <v>553.29</v>
          </cell>
          <cell r="E1532">
            <v>518.22</v>
          </cell>
        </row>
        <row r="1533">
          <cell r="A1533" t="str">
            <v>7028-3</v>
          </cell>
          <cell r="B1533" t="str">
            <v>CBL5177</v>
          </cell>
          <cell r="C1533" t="str">
            <v>Março</v>
          </cell>
          <cell r="D1533">
            <v>4</v>
          </cell>
          <cell r="E1533">
            <v>22.5</v>
          </cell>
          <cell r="F1533" t="str">
            <v>Complemento Óleo</v>
          </cell>
        </row>
        <row r="1534">
          <cell r="A1534" t="str">
            <v>7028-3</v>
          </cell>
          <cell r="B1534" t="str">
            <v>CBL5177</v>
          </cell>
          <cell r="C1534" t="str">
            <v>Março</v>
          </cell>
          <cell r="D1534">
            <v>386.86</v>
          </cell>
          <cell r="E1534">
            <v>298.58</v>
          </cell>
          <cell r="F1534" t="str">
            <v>Diesel Comum</v>
          </cell>
        </row>
        <row r="1535">
          <cell r="A1535" t="str">
            <v>7028-3</v>
          </cell>
          <cell r="C1535" t="str">
            <v>Março</v>
          </cell>
          <cell r="D1535">
            <v>2</v>
          </cell>
          <cell r="E1535">
            <v>160</v>
          </cell>
          <cell r="F1535" t="str">
            <v>Lavagem Completa</v>
          </cell>
        </row>
        <row r="1536">
          <cell r="C1536" t="str">
            <v>Março Total</v>
          </cell>
          <cell r="D1536">
            <v>392.86</v>
          </cell>
          <cell r="E1536">
            <v>481.08</v>
          </cell>
        </row>
        <row r="1537">
          <cell r="A1537" t="str">
            <v>7028-3</v>
          </cell>
          <cell r="B1537" t="str">
            <v>CBL5177</v>
          </cell>
          <cell r="C1537" t="str">
            <v>Abril</v>
          </cell>
          <cell r="D1537">
            <v>1</v>
          </cell>
          <cell r="E1537">
            <v>5.5</v>
          </cell>
          <cell r="F1537" t="str">
            <v>Complemento Óleo</v>
          </cell>
        </row>
        <row r="1538">
          <cell r="A1538" t="str">
            <v>7028-3</v>
          </cell>
          <cell r="B1538" t="str">
            <v>CBL5177</v>
          </cell>
          <cell r="C1538" t="str">
            <v>Abril</v>
          </cell>
          <cell r="D1538">
            <v>352.09</v>
          </cell>
          <cell r="E1538">
            <v>271.32</v>
          </cell>
          <cell r="F1538" t="str">
            <v>Diesel Comum</v>
          </cell>
        </row>
        <row r="1539">
          <cell r="A1539" t="str">
            <v>7028-3</v>
          </cell>
          <cell r="C1539" t="str">
            <v>Abril</v>
          </cell>
          <cell r="D1539">
            <v>1</v>
          </cell>
          <cell r="E1539">
            <v>80</v>
          </cell>
          <cell r="F1539" t="str">
            <v>Lavagem Completa</v>
          </cell>
        </row>
        <row r="1540">
          <cell r="C1540" t="str">
            <v>Abril Total</v>
          </cell>
          <cell r="D1540">
            <v>354.09</v>
          </cell>
          <cell r="E1540">
            <v>356.82</v>
          </cell>
        </row>
        <row r="1541">
          <cell r="A1541" t="str">
            <v>7030-6</v>
          </cell>
          <cell r="B1541" t="str">
            <v>CBL5173</v>
          </cell>
          <cell r="C1541" t="str">
            <v>Janeiro</v>
          </cell>
          <cell r="D1541">
            <v>316.85000000000002</v>
          </cell>
          <cell r="E1541">
            <v>244.5</v>
          </cell>
          <cell r="F1541" t="str">
            <v>Diesel Comum</v>
          </cell>
        </row>
        <row r="1542">
          <cell r="A1542" t="str">
            <v>7030-6</v>
          </cell>
          <cell r="C1542" t="str">
            <v>Janeiro</v>
          </cell>
          <cell r="D1542">
            <v>1</v>
          </cell>
          <cell r="E1542">
            <v>80</v>
          </cell>
          <cell r="F1542" t="str">
            <v>Lavagem Completa</v>
          </cell>
        </row>
        <row r="1543">
          <cell r="A1543" t="str">
            <v>7030-6</v>
          </cell>
          <cell r="C1543" t="str">
            <v>Janeiro</v>
          </cell>
          <cell r="D1543">
            <v>1</v>
          </cell>
          <cell r="E1543">
            <v>40</v>
          </cell>
          <cell r="F1543" t="str">
            <v>Lavagem Simples</v>
          </cell>
        </row>
        <row r="1544">
          <cell r="C1544" t="str">
            <v>Janeiro Total</v>
          </cell>
          <cell r="D1544">
            <v>318.85000000000002</v>
          </cell>
          <cell r="E1544">
            <v>364.5</v>
          </cell>
        </row>
        <row r="1545">
          <cell r="A1545" t="str">
            <v>7030-6</v>
          </cell>
          <cell r="B1545" t="str">
            <v>CBL5173</v>
          </cell>
          <cell r="C1545" t="str">
            <v>Fevereiro</v>
          </cell>
          <cell r="D1545">
            <v>235.43</v>
          </cell>
          <cell r="E1545">
            <v>181.34</v>
          </cell>
          <cell r="F1545" t="str">
            <v>Diesel Comum</v>
          </cell>
        </row>
        <row r="1546">
          <cell r="C1546" t="str">
            <v>Fevereiro Total</v>
          </cell>
          <cell r="D1546">
            <v>235.43</v>
          </cell>
          <cell r="E1546">
            <v>181.34</v>
          </cell>
        </row>
        <row r="1547">
          <cell r="A1547" t="str">
            <v>7030-6</v>
          </cell>
          <cell r="B1547" t="str">
            <v>CBL5173</v>
          </cell>
          <cell r="C1547" t="str">
            <v>Março</v>
          </cell>
          <cell r="D1547">
            <v>251.05</v>
          </cell>
          <cell r="E1547">
            <v>192.5</v>
          </cell>
          <cell r="F1547" t="str">
            <v>Diesel Comum</v>
          </cell>
        </row>
        <row r="1548">
          <cell r="A1548" t="str">
            <v>7030-6</v>
          </cell>
          <cell r="C1548" t="str">
            <v>Março</v>
          </cell>
          <cell r="D1548">
            <v>1</v>
          </cell>
          <cell r="E1548">
            <v>80</v>
          </cell>
          <cell r="F1548" t="str">
            <v>Lavagem Completa</v>
          </cell>
        </row>
        <row r="1549">
          <cell r="A1549" t="str">
            <v>7030-6</v>
          </cell>
          <cell r="C1549" t="str">
            <v>Março</v>
          </cell>
          <cell r="D1549">
            <v>1</v>
          </cell>
          <cell r="E1549">
            <v>40</v>
          </cell>
          <cell r="F1549" t="str">
            <v>Lavagem Simples</v>
          </cell>
        </row>
        <row r="1550">
          <cell r="C1550" t="str">
            <v>Março Total</v>
          </cell>
          <cell r="D1550">
            <v>253.05</v>
          </cell>
          <cell r="E1550">
            <v>312.5</v>
          </cell>
        </row>
        <row r="1551">
          <cell r="A1551" t="str">
            <v>7030-6</v>
          </cell>
          <cell r="B1551" t="str">
            <v>CBL5173</v>
          </cell>
          <cell r="C1551" t="str">
            <v>Abril</v>
          </cell>
          <cell r="D1551">
            <v>352.36</v>
          </cell>
          <cell r="E1551">
            <v>272.89999999999998</v>
          </cell>
          <cell r="F1551" t="str">
            <v>Diesel Comum</v>
          </cell>
        </row>
        <row r="1552">
          <cell r="A1552" t="str">
            <v>7030-6</v>
          </cell>
          <cell r="C1552" t="str">
            <v>Abril</v>
          </cell>
          <cell r="D1552">
            <v>1</v>
          </cell>
          <cell r="E1552">
            <v>80</v>
          </cell>
          <cell r="F1552" t="str">
            <v>Lavagem Completa</v>
          </cell>
        </row>
        <row r="1553">
          <cell r="C1553" t="str">
            <v>Abril Total</v>
          </cell>
          <cell r="D1553">
            <v>353.36</v>
          </cell>
          <cell r="E1553">
            <v>352.9</v>
          </cell>
        </row>
        <row r="1554">
          <cell r="A1554" t="str">
            <v>7053-4</v>
          </cell>
          <cell r="B1554" t="str">
            <v>CBL5261</v>
          </cell>
          <cell r="C1554" t="str">
            <v>Janeiro</v>
          </cell>
          <cell r="D1554">
            <v>146.71</v>
          </cell>
          <cell r="E1554">
            <v>113.65</v>
          </cell>
          <cell r="F1554" t="str">
            <v>Diesel Comum</v>
          </cell>
        </row>
        <row r="1555">
          <cell r="A1555" t="str">
            <v>7053-4</v>
          </cell>
          <cell r="C1555" t="str">
            <v>Janeiro</v>
          </cell>
          <cell r="D1555">
            <v>1</v>
          </cell>
          <cell r="E1555">
            <v>80</v>
          </cell>
          <cell r="F1555" t="str">
            <v>Lavagem Completa</v>
          </cell>
        </row>
        <row r="1556">
          <cell r="A1556" t="str">
            <v>7053-4</v>
          </cell>
          <cell r="C1556" t="str">
            <v>Janeiro</v>
          </cell>
          <cell r="D1556">
            <v>1</v>
          </cell>
          <cell r="E1556">
            <v>40</v>
          </cell>
          <cell r="F1556" t="str">
            <v>Lavagem Simples</v>
          </cell>
        </row>
        <row r="1557">
          <cell r="C1557" t="str">
            <v>Janeiro Total</v>
          </cell>
          <cell r="D1557">
            <v>148.71</v>
          </cell>
          <cell r="E1557">
            <v>233.65</v>
          </cell>
        </row>
        <row r="1558">
          <cell r="A1558" t="str">
            <v>7053-4</v>
          </cell>
          <cell r="B1558" t="str">
            <v>CBL5261</v>
          </cell>
          <cell r="C1558" t="str">
            <v>Fevereiro</v>
          </cell>
          <cell r="D1558">
            <v>255.39</v>
          </cell>
          <cell r="E1558">
            <v>197.71</v>
          </cell>
          <cell r="F1558" t="str">
            <v>Diesel Comum</v>
          </cell>
        </row>
        <row r="1559">
          <cell r="A1559" t="str">
            <v>7053-4</v>
          </cell>
          <cell r="C1559" t="str">
            <v>Fevereiro</v>
          </cell>
          <cell r="D1559">
            <v>1</v>
          </cell>
          <cell r="E1559">
            <v>80</v>
          </cell>
          <cell r="F1559" t="str">
            <v>Lavagem Completa</v>
          </cell>
        </row>
        <row r="1560">
          <cell r="C1560" t="str">
            <v>Fevereiro Total</v>
          </cell>
          <cell r="D1560">
            <v>256.39</v>
          </cell>
          <cell r="E1560">
            <v>277.71000000000004</v>
          </cell>
        </row>
        <row r="1561">
          <cell r="A1561" t="str">
            <v>7053-4</v>
          </cell>
          <cell r="B1561" t="str">
            <v>CBL5261</v>
          </cell>
          <cell r="C1561" t="str">
            <v>Março</v>
          </cell>
          <cell r="D1561">
            <v>2</v>
          </cell>
          <cell r="E1561">
            <v>12</v>
          </cell>
          <cell r="F1561" t="str">
            <v>Complemento Óleo</v>
          </cell>
        </row>
        <row r="1562">
          <cell r="A1562" t="str">
            <v>7053-4</v>
          </cell>
          <cell r="B1562" t="str">
            <v>CBL5261</v>
          </cell>
          <cell r="C1562" t="str">
            <v>Março</v>
          </cell>
          <cell r="D1562">
            <v>368.6</v>
          </cell>
          <cell r="E1562">
            <v>283.55</v>
          </cell>
          <cell r="F1562" t="str">
            <v>Diesel Comum</v>
          </cell>
        </row>
        <row r="1563">
          <cell r="C1563" t="str">
            <v>Março Total</v>
          </cell>
          <cell r="D1563">
            <v>370.6</v>
          </cell>
          <cell r="E1563">
            <v>295.55</v>
          </cell>
        </row>
        <row r="1564">
          <cell r="A1564" t="str">
            <v>7053-4</v>
          </cell>
          <cell r="B1564" t="str">
            <v>CBL5261</v>
          </cell>
          <cell r="C1564" t="str">
            <v>Abril</v>
          </cell>
          <cell r="D1564">
            <v>1</v>
          </cell>
          <cell r="E1564">
            <v>9</v>
          </cell>
          <cell r="F1564" t="str">
            <v>Complemento Óleo</v>
          </cell>
        </row>
        <row r="1565">
          <cell r="A1565" t="str">
            <v>7053-4</v>
          </cell>
          <cell r="B1565" t="str">
            <v>CBL5261</v>
          </cell>
          <cell r="C1565" t="str">
            <v>Abril</v>
          </cell>
          <cell r="D1565">
            <v>170.35</v>
          </cell>
          <cell r="E1565">
            <v>131.46</v>
          </cell>
          <cell r="F1565" t="str">
            <v>Diesel Comum</v>
          </cell>
        </row>
        <row r="1566">
          <cell r="A1566" t="str">
            <v>7053-4</v>
          </cell>
          <cell r="C1566" t="str">
            <v>Abril</v>
          </cell>
          <cell r="D1566">
            <v>2</v>
          </cell>
          <cell r="E1566">
            <v>160</v>
          </cell>
          <cell r="F1566" t="str">
            <v>Lavagem Completa</v>
          </cell>
        </row>
        <row r="1567">
          <cell r="C1567" t="str">
            <v>Abril Total</v>
          </cell>
          <cell r="D1567">
            <v>173.35</v>
          </cell>
          <cell r="E1567">
            <v>300.46000000000004</v>
          </cell>
        </row>
        <row r="1568">
          <cell r="A1568" t="str">
            <v>7126-3</v>
          </cell>
          <cell r="B1568" t="str">
            <v>CGG3656</v>
          </cell>
          <cell r="C1568" t="str">
            <v>Janeiro</v>
          </cell>
          <cell r="D1568">
            <v>275.94</v>
          </cell>
          <cell r="E1568">
            <v>211.68</v>
          </cell>
          <cell r="F1568" t="str">
            <v>Diesel Comum</v>
          </cell>
        </row>
        <row r="1569">
          <cell r="C1569" t="str">
            <v>Janeiro Total</v>
          </cell>
          <cell r="D1569">
            <v>275.94</v>
          </cell>
          <cell r="E1569">
            <v>211.68</v>
          </cell>
        </row>
        <row r="1570">
          <cell r="A1570" t="str">
            <v>7126-3</v>
          </cell>
          <cell r="B1570" t="str">
            <v>CGG3656</v>
          </cell>
          <cell r="C1570" t="str">
            <v>Fevereiro</v>
          </cell>
          <cell r="D1570">
            <v>78.489999999999995</v>
          </cell>
          <cell r="E1570">
            <v>60.2</v>
          </cell>
          <cell r="F1570" t="str">
            <v>Diesel Comum</v>
          </cell>
        </row>
        <row r="1571">
          <cell r="A1571" t="str">
            <v>7126-3</v>
          </cell>
          <cell r="B1571" t="str">
            <v>CGG3656</v>
          </cell>
          <cell r="C1571" t="str">
            <v>Fevereiro</v>
          </cell>
          <cell r="D1571">
            <v>10.02</v>
          </cell>
          <cell r="E1571">
            <v>10</v>
          </cell>
          <cell r="F1571" t="str">
            <v>Troca de Óleo</v>
          </cell>
        </row>
        <row r="1572">
          <cell r="C1572" t="str">
            <v>Fevereiro Total</v>
          </cell>
          <cell r="D1572">
            <v>88.509999999999991</v>
          </cell>
          <cell r="E1572">
            <v>70.2</v>
          </cell>
        </row>
        <row r="1573">
          <cell r="A1573" t="str">
            <v>7126-3</v>
          </cell>
          <cell r="B1573" t="str">
            <v>CGG3656</v>
          </cell>
          <cell r="C1573" t="str">
            <v>Março</v>
          </cell>
          <cell r="D1573">
            <v>95.2</v>
          </cell>
          <cell r="E1573">
            <v>73</v>
          </cell>
          <cell r="F1573" t="str">
            <v>Diesel Comum</v>
          </cell>
        </row>
        <row r="1574">
          <cell r="C1574" t="str">
            <v>Março Total</v>
          </cell>
          <cell r="D1574">
            <v>95.2</v>
          </cell>
          <cell r="E1574">
            <v>73</v>
          </cell>
        </row>
        <row r="1575">
          <cell r="A1575" t="str">
            <v>7126-3</v>
          </cell>
          <cell r="B1575" t="str">
            <v>CGG3656</v>
          </cell>
          <cell r="C1575" t="str">
            <v>Abril</v>
          </cell>
          <cell r="D1575">
            <v>110.83</v>
          </cell>
          <cell r="E1575">
            <v>85.01</v>
          </cell>
          <cell r="F1575" t="str">
            <v>Diesel Comum</v>
          </cell>
        </row>
        <row r="1576">
          <cell r="C1576" t="str">
            <v>Abril Total</v>
          </cell>
          <cell r="D1576">
            <v>110.83</v>
          </cell>
          <cell r="E1576">
            <v>85.01</v>
          </cell>
        </row>
        <row r="1577">
          <cell r="A1577" t="str">
            <v>7151-4</v>
          </cell>
          <cell r="B1577" t="str">
            <v>CBL5267</v>
          </cell>
          <cell r="C1577" t="str">
            <v>Fevereiro</v>
          </cell>
          <cell r="D1577">
            <v>255.27</v>
          </cell>
          <cell r="E1577">
            <v>197</v>
          </cell>
          <cell r="F1577" t="str">
            <v>Diesel Comum</v>
          </cell>
        </row>
        <row r="1578">
          <cell r="A1578" t="str">
            <v>7151-4</v>
          </cell>
          <cell r="B1578" t="str">
            <v>CBL5267</v>
          </cell>
          <cell r="C1578" t="str">
            <v>Fevereiro</v>
          </cell>
          <cell r="D1578">
            <v>6</v>
          </cell>
          <cell r="E1578">
            <v>30</v>
          </cell>
          <cell r="F1578" t="str">
            <v>Troca de Óleo</v>
          </cell>
        </row>
        <row r="1579">
          <cell r="C1579" t="str">
            <v>Fevereiro Total</v>
          </cell>
          <cell r="D1579">
            <v>261.27</v>
          </cell>
          <cell r="E1579">
            <v>227</v>
          </cell>
        </row>
        <row r="1580">
          <cell r="A1580" t="str">
            <v>7151-4</v>
          </cell>
          <cell r="C1580" t="str">
            <v>Março</v>
          </cell>
          <cell r="D1580">
            <v>1</v>
          </cell>
          <cell r="E1580">
            <v>80</v>
          </cell>
          <cell r="F1580" t="str">
            <v>Lavagem Completa</v>
          </cell>
        </row>
        <row r="1581">
          <cell r="C1581" t="str">
            <v>Março Total</v>
          </cell>
          <cell r="D1581">
            <v>1</v>
          </cell>
          <cell r="E1581">
            <v>80</v>
          </cell>
        </row>
        <row r="1582">
          <cell r="A1582" t="str">
            <v>7151-4</v>
          </cell>
          <cell r="C1582" t="str">
            <v>Abril</v>
          </cell>
          <cell r="D1582">
            <v>1</v>
          </cell>
          <cell r="E1582">
            <v>80</v>
          </cell>
          <cell r="F1582" t="str">
            <v>Lavagem Completa</v>
          </cell>
        </row>
        <row r="1583">
          <cell r="C1583" t="str">
            <v>Abril Total</v>
          </cell>
          <cell r="D1583">
            <v>1</v>
          </cell>
          <cell r="E1583">
            <v>80</v>
          </cell>
        </row>
        <row r="1584">
          <cell r="A1584" t="str">
            <v>7212-0</v>
          </cell>
          <cell r="B1584" t="str">
            <v>CMP5969</v>
          </cell>
          <cell r="C1584" t="str">
            <v>Fevereiro</v>
          </cell>
          <cell r="D1584">
            <v>89.57</v>
          </cell>
          <cell r="E1584">
            <v>78.650000000000006</v>
          </cell>
          <cell r="F1584" t="str">
            <v>Álcool</v>
          </cell>
        </row>
        <row r="1585">
          <cell r="C1585" t="str">
            <v>Fevereiro Total</v>
          </cell>
          <cell r="D1585">
            <v>89.57</v>
          </cell>
          <cell r="E1585">
            <v>78.650000000000006</v>
          </cell>
        </row>
        <row r="1586">
          <cell r="A1586" t="str">
            <v>7212-0</v>
          </cell>
          <cell r="B1586" t="str">
            <v>CMP5969</v>
          </cell>
          <cell r="C1586" t="str">
            <v>Março</v>
          </cell>
          <cell r="D1586">
            <v>90.55</v>
          </cell>
          <cell r="E1586">
            <v>79.599999999999994</v>
          </cell>
          <cell r="F1586" t="str">
            <v>Álcool</v>
          </cell>
        </row>
        <row r="1587">
          <cell r="C1587" t="str">
            <v>Março Total</v>
          </cell>
          <cell r="D1587">
            <v>90.55</v>
          </cell>
          <cell r="E1587">
            <v>79.599999999999994</v>
          </cell>
        </row>
        <row r="1588">
          <cell r="A1588" t="str">
            <v>7220-1</v>
          </cell>
          <cell r="B1588" t="str">
            <v>CLT2736</v>
          </cell>
          <cell r="C1588" t="str">
            <v>Janeiro</v>
          </cell>
          <cell r="D1588">
            <v>212.4</v>
          </cell>
          <cell r="E1588">
            <v>223.92</v>
          </cell>
          <cell r="F1588" t="str">
            <v>Álcool</v>
          </cell>
        </row>
        <row r="1589">
          <cell r="C1589" t="str">
            <v>Janeiro Total</v>
          </cell>
          <cell r="D1589">
            <v>212.4</v>
          </cell>
          <cell r="E1589">
            <v>223.92</v>
          </cell>
        </row>
        <row r="1590">
          <cell r="A1590" t="str">
            <v>7220-1</v>
          </cell>
          <cell r="B1590" t="str">
            <v>CLT2736</v>
          </cell>
          <cell r="C1590" t="str">
            <v>Março</v>
          </cell>
          <cell r="D1590">
            <v>1</v>
          </cell>
          <cell r="E1590">
            <v>5.0999999999999996</v>
          </cell>
          <cell r="F1590" t="str">
            <v>Aditivo Óleo</v>
          </cell>
        </row>
        <row r="1591">
          <cell r="A1591" t="str">
            <v>7220-1</v>
          </cell>
          <cell r="B1591" t="str">
            <v>CLT2736</v>
          </cell>
          <cell r="C1591" t="str">
            <v>Março</v>
          </cell>
          <cell r="D1591">
            <v>62</v>
          </cell>
          <cell r="E1591">
            <v>62</v>
          </cell>
          <cell r="F1591" t="str">
            <v>Álcool</v>
          </cell>
        </row>
        <row r="1592">
          <cell r="A1592" t="str">
            <v>7220-1</v>
          </cell>
          <cell r="B1592" t="str">
            <v>CLT2736</v>
          </cell>
          <cell r="C1592" t="str">
            <v>Março</v>
          </cell>
          <cell r="D1592">
            <v>1</v>
          </cell>
          <cell r="E1592">
            <v>10</v>
          </cell>
          <cell r="F1592" t="str">
            <v>Troca Ad. Rad</v>
          </cell>
        </row>
        <row r="1593">
          <cell r="C1593" t="str">
            <v>Março Total</v>
          </cell>
          <cell r="D1593">
            <v>64</v>
          </cell>
          <cell r="E1593">
            <v>77.099999999999994</v>
          </cell>
        </row>
        <row r="1594">
          <cell r="A1594" t="str">
            <v>7220-1</v>
          </cell>
          <cell r="B1594" t="str">
            <v>CLT2736</v>
          </cell>
          <cell r="C1594" t="str">
            <v>Abril</v>
          </cell>
          <cell r="D1594">
            <v>109</v>
          </cell>
          <cell r="E1594">
            <v>96.33</v>
          </cell>
          <cell r="F1594" t="str">
            <v>Álcool</v>
          </cell>
        </row>
        <row r="1595">
          <cell r="C1595" t="str">
            <v>Abril Total</v>
          </cell>
          <cell r="D1595">
            <v>109</v>
          </cell>
          <cell r="E1595">
            <v>96.33</v>
          </cell>
        </row>
        <row r="1596">
          <cell r="A1596" t="str">
            <v>7254-4</v>
          </cell>
          <cell r="B1596" t="str">
            <v>CPT8934</v>
          </cell>
          <cell r="C1596" t="str">
            <v>Janeiro</v>
          </cell>
          <cell r="D1596">
            <v>412</v>
          </cell>
          <cell r="E1596">
            <v>320.07</v>
          </cell>
          <cell r="F1596" t="str">
            <v>Diesel Comum</v>
          </cell>
        </row>
        <row r="1597">
          <cell r="C1597" t="str">
            <v>Janeiro Total</v>
          </cell>
          <cell r="D1597">
            <v>412</v>
          </cell>
          <cell r="E1597">
            <v>320.07</v>
          </cell>
        </row>
        <row r="1598">
          <cell r="A1598" t="str">
            <v>7254-4</v>
          </cell>
          <cell r="B1598" t="str">
            <v>CPT8934</v>
          </cell>
          <cell r="C1598" t="str">
            <v>Fevereiro</v>
          </cell>
          <cell r="D1598">
            <v>241.68</v>
          </cell>
          <cell r="E1598">
            <v>187</v>
          </cell>
          <cell r="F1598" t="str">
            <v>Diesel Comum</v>
          </cell>
        </row>
        <row r="1599">
          <cell r="C1599" t="str">
            <v>Fevereiro Total</v>
          </cell>
          <cell r="D1599">
            <v>241.68</v>
          </cell>
          <cell r="E1599">
            <v>187</v>
          </cell>
        </row>
        <row r="1600">
          <cell r="A1600" t="str">
            <v>7254-4</v>
          </cell>
          <cell r="B1600" t="str">
            <v>CPT8934</v>
          </cell>
          <cell r="C1600" t="str">
            <v>Março</v>
          </cell>
          <cell r="D1600">
            <v>223.89</v>
          </cell>
          <cell r="E1600">
            <v>172.7</v>
          </cell>
          <cell r="F1600" t="str">
            <v>Diesel Comum</v>
          </cell>
        </row>
        <row r="1601">
          <cell r="A1601" t="str">
            <v>7254-4</v>
          </cell>
          <cell r="C1601" t="str">
            <v>Março</v>
          </cell>
          <cell r="D1601">
            <v>1</v>
          </cell>
          <cell r="E1601">
            <v>80</v>
          </cell>
          <cell r="F1601" t="str">
            <v>Lavagem Completa</v>
          </cell>
        </row>
        <row r="1602">
          <cell r="C1602" t="str">
            <v>Março Total</v>
          </cell>
          <cell r="D1602">
            <v>224.89</v>
          </cell>
          <cell r="E1602">
            <v>252.7</v>
          </cell>
        </row>
        <row r="1603">
          <cell r="A1603" t="str">
            <v>7254-4</v>
          </cell>
          <cell r="B1603" t="str">
            <v>CPT8934</v>
          </cell>
          <cell r="C1603" t="str">
            <v>Abril</v>
          </cell>
          <cell r="D1603">
            <v>220.33</v>
          </cell>
          <cell r="E1603">
            <v>169.45</v>
          </cell>
          <cell r="F1603" t="str">
            <v>Diesel Comum</v>
          </cell>
        </row>
        <row r="1604">
          <cell r="A1604" t="str">
            <v>7254-4</v>
          </cell>
          <cell r="B1604" t="str">
            <v>CPT8934</v>
          </cell>
          <cell r="C1604" t="str">
            <v>Abril</v>
          </cell>
          <cell r="D1604">
            <v>100.02</v>
          </cell>
          <cell r="E1604">
            <v>9</v>
          </cell>
          <cell r="F1604" t="str">
            <v>Troca de Óleo</v>
          </cell>
        </row>
        <row r="1605">
          <cell r="C1605" t="str">
            <v>Abril Total</v>
          </cell>
          <cell r="D1605">
            <v>320.35000000000002</v>
          </cell>
          <cell r="E1605">
            <v>178.45</v>
          </cell>
        </row>
        <row r="1606">
          <cell r="A1606" t="str">
            <v>7260-9</v>
          </cell>
          <cell r="B1606" t="str">
            <v>CPT1707</v>
          </cell>
          <cell r="C1606" t="str">
            <v>Janeiro</v>
          </cell>
          <cell r="D1606">
            <v>2</v>
          </cell>
          <cell r="E1606">
            <v>10</v>
          </cell>
          <cell r="F1606" t="str">
            <v>Complemento Óleo</v>
          </cell>
        </row>
        <row r="1607">
          <cell r="A1607" t="str">
            <v>7260-9</v>
          </cell>
          <cell r="B1607" t="str">
            <v>CPT1707</v>
          </cell>
          <cell r="C1607" t="str">
            <v>Janeiro</v>
          </cell>
          <cell r="D1607">
            <v>189</v>
          </cell>
          <cell r="E1607">
            <v>144.5</v>
          </cell>
          <cell r="F1607" t="str">
            <v>Diesel Comum</v>
          </cell>
        </row>
        <row r="1608">
          <cell r="C1608" t="str">
            <v>Janeiro Total</v>
          </cell>
          <cell r="D1608">
            <v>191</v>
          </cell>
          <cell r="E1608">
            <v>154.5</v>
          </cell>
        </row>
        <row r="1609">
          <cell r="A1609" t="str">
            <v>7260-9</v>
          </cell>
          <cell r="B1609" t="str">
            <v>CPT1707</v>
          </cell>
          <cell r="C1609" t="str">
            <v>Fevereiro</v>
          </cell>
          <cell r="D1609">
            <v>93.32</v>
          </cell>
          <cell r="E1609">
            <v>168.63</v>
          </cell>
          <cell r="F1609" t="str">
            <v>Diesel Comum</v>
          </cell>
        </row>
        <row r="1610">
          <cell r="C1610" t="str">
            <v>Fevereiro Total</v>
          </cell>
          <cell r="D1610">
            <v>93.32</v>
          </cell>
          <cell r="E1610">
            <v>168.63</v>
          </cell>
        </row>
        <row r="1611">
          <cell r="A1611" t="str">
            <v>7260-9</v>
          </cell>
          <cell r="B1611" t="str">
            <v>CPT1707</v>
          </cell>
          <cell r="C1611" t="str">
            <v>Março</v>
          </cell>
          <cell r="D1611">
            <v>131</v>
          </cell>
          <cell r="E1611">
            <v>100.59</v>
          </cell>
          <cell r="F1611" t="str">
            <v>Diesel Comum</v>
          </cell>
        </row>
        <row r="1612">
          <cell r="C1612" t="str">
            <v>Março Total</v>
          </cell>
          <cell r="D1612">
            <v>131</v>
          </cell>
          <cell r="E1612">
            <v>100.59</v>
          </cell>
        </row>
        <row r="1613">
          <cell r="A1613" t="str">
            <v>7260-9</v>
          </cell>
          <cell r="B1613" t="str">
            <v>CPT1707</v>
          </cell>
          <cell r="C1613" t="str">
            <v>Abril</v>
          </cell>
          <cell r="D1613">
            <v>20</v>
          </cell>
          <cell r="E1613">
            <v>100</v>
          </cell>
          <cell r="F1613" t="str">
            <v>Complemento Óleo</v>
          </cell>
        </row>
        <row r="1614">
          <cell r="A1614" t="str">
            <v>7260-9</v>
          </cell>
          <cell r="B1614" t="str">
            <v>CPT1707</v>
          </cell>
          <cell r="C1614" t="str">
            <v>Abril</v>
          </cell>
          <cell r="D1614">
            <v>152</v>
          </cell>
          <cell r="E1614">
            <v>117</v>
          </cell>
          <cell r="F1614" t="str">
            <v>Diesel Comum</v>
          </cell>
        </row>
        <row r="1615">
          <cell r="C1615" t="str">
            <v>Abril Total</v>
          </cell>
          <cell r="D1615">
            <v>172</v>
          </cell>
          <cell r="E1615">
            <v>217</v>
          </cell>
        </row>
        <row r="1616">
          <cell r="A1616" t="str">
            <v>7271-4</v>
          </cell>
          <cell r="B1616" t="str">
            <v>CGG2458</v>
          </cell>
          <cell r="C1616" t="str">
            <v>Fevereiro</v>
          </cell>
          <cell r="D1616">
            <v>132.30000000000001</v>
          </cell>
          <cell r="E1616">
            <v>101.5</v>
          </cell>
          <cell r="F1616" t="str">
            <v>Diesel Comum</v>
          </cell>
        </row>
        <row r="1617">
          <cell r="C1617" t="str">
            <v>Fevereiro Total</v>
          </cell>
          <cell r="D1617">
            <v>132.30000000000001</v>
          </cell>
          <cell r="E1617">
            <v>101.5</v>
          </cell>
        </row>
        <row r="1618">
          <cell r="A1618" t="str">
            <v>7271-4</v>
          </cell>
          <cell r="B1618" t="str">
            <v>CGG2458</v>
          </cell>
          <cell r="C1618" t="str">
            <v>Março</v>
          </cell>
          <cell r="D1618">
            <v>109.06</v>
          </cell>
          <cell r="E1618">
            <v>83.67</v>
          </cell>
          <cell r="F1618" t="str">
            <v>Diesel Comum</v>
          </cell>
        </row>
        <row r="1619">
          <cell r="C1619" t="str">
            <v>Março Total</v>
          </cell>
          <cell r="D1619">
            <v>109.06</v>
          </cell>
          <cell r="E1619">
            <v>83.67</v>
          </cell>
        </row>
        <row r="1620">
          <cell r="A1620" t="str">
            <v>7271-4</v>
          </cell>
          <cell r="B1620" t="str">
            <v>CGG2458</v>
          </cell>
          <cell r="C1620" t="str">
            <v>Abril</v>
          </cell>
          <cell r="D1620">
            <v>128.55000000000001</v>
          </cell>
          <cell r="E1620">
            <v>98.6</v>
          </cell>
          <cell r="F1620" t="str">
            <v>Diesel Comum</v>
          </cell>
        </row>
        <row r="1621">
          <cell r="C1621" t="str">
            <v>Abril Total</v>
          </cell>
          <cell r="D1621">
            <v>128.55000000000001</v>
          </cell>
          <cell r="E1621">
            <v>98.6</v>
          </cell>
        </row>
        <row r="1622">
          <cell r="A1622" t="str">
            <v>7302-9</v>
          </cell>
          <cell r="B1622" t="str">
            <v>CBL5268</v>
          </cell>
          <cell r="C1622" t="str">
            <v>Janeiro</v>
          </cell>
          <cell r="D1622">
            <v>259.22000000000003</v>
          </cell>
          <cell r="E1622">
            <v>199</v>
          </cell>
          <cell r="F1622" t="str">
            <v>Diesel Comum</v>
          </cell>
        </row>
        <row r="1623">
          <cell r="C1623" t="str">
            <v>Janeiro Total</v>
          </cell>
          <cell r="D1623">
            <v>259.22000000000003</v>
          </cell>
          <cell r="E1623">
            <v>199</v>
          </cell>
        </row>
        <row r="1624">
          <cell r="A1624" t="str">
            <v>7302-9</v>
          </cell>
          <cell r="B1624" t="str">
            <v>CBL5268</v>
          </cell>
          <cell r="C1624" t="str">
            <v>Fevereiro</v>
          </cell>
          <cell r="D1624">
            <v>362.85</v>
          </cell>
          <cell r="E1624">
            <v>278.33999999999997</v>
          </cell>
          <cell r="F1624" t="str">
            <v>Diesel Comum</v>
          </cell>
        </row>
        <row r="1625">
          <cell r="C1625" t="str">
            <v>Fevereiro Total</v>
          </cell>
          <cell r="D1625">
            <v>362.85</v>
          </cell>
          <cell r="E1625">
            <v>278.33999999999997</v>
          </cell>
        </row>
        <row r="1626">
          <cell r="A1626" t="str">
            <v>7302-9</v>
          </cell>
          <cell r="B1626" t="str">
            <v>CBL5268</v>
          </cell>
          <cell r="C1626" t="str">
            <v>Março</v>
          </cell>
          <cell r="D1626">
            <v>270.24</v>
          </cell>
          <cell r="E1626">
            <v>207.57</v>
          </cell>
          <cell r="F1626" t="str">
            <v>Diesel Comum</v>
          </cell>
        </row>
        <row r="1627">
          <cell r="C1627" t="str">
            <v>Março Total</v>
          </cell>
          <cell r="D1627">
            <v>270.24</v>
          </cell>
          <cell r="E1627">
            <v>207.57</v>
          </cell>
        </row>
        <row r="1628">
          <cell r="A1628" t="str">
            <v>7302-9</v>
          </cell>
          <cell r="B1628" t="str">
            <v>CBL5268</v>
          </cell>
          <cell r="C1628" t="str">
            <v>Abril</v>
          </cell>
          <cell r="D1628">
            <v>250.91</v>
          </cell>
          <cell r="E1628">
            <v>192.43</v>
          </cell>
          <cell r="F1628" t="str">
            <v>Diesel Comum</v>
          </cell>
        </row>
        <row r="1629">
          <cell r="C1629" t="str">
            <v>Abril Total</v>
          </cell>
          <cell r="D1629">
            <v>250.91</v>
          </cell>
          <cell r="E1629">
            <v>192.43</v>
          </cell>
        </row>
        <row r="1630">
          <cell r="A1630" t="str">
            <v>7335-4</v>
          </cell>
          <cell r="B1630" t="str">
            <v>CBL5272</v>
          </cell>
          <cell r="C1630" t="str">
            <v>Janeiro</v>
          </cell>
          <cell r="D1630">
            <v>138.16</v>
          </cell>
          <cell r="E1630">
            <v>106</v>
          </cell>
          <cell r="F1630" t="str">
            <v>Diesel Comum</v>
          </cell>
        </row>
        <row r="1631">
          <cell r="C1631" t="str">
            <v>Janeiro Total</v>
          </cell>
          <cell r="D1631">
            <v>138.16</v>
          </cell>
          <cell r="E1631">
            <v>106</v>
          </cell>
        </row>
        <row r="1632">
          <cell r="A1632" t="str">
            <v>7335-4</v>
          </cell>
          <cell r="B1632" t="str">
            <v>CBL5272</v>
          </cell>
          <cell r="C1632" t="str">
            <v>Fevereiro</v>
          </cell>
          <cell r="D1632">
            <v>215.1</v>
          </cell>
          <cell r="E1632">
            <v>165</v>
          </cell>
          <cell r="F1632" t="str">
            <v>Diesel Comum</v>
          </cell>
        </row>
        <row r="1633">
          <cell r="C1633" t="str">
            <v>Fevereiro Total</v>
          </cell>
          <cell r="D1633">
            <v>215.1</v>
          </cell>
          <cell r="E1633">
            <v>165</v>
          </cell>
        </row>
        <row r="1634">
          <cell r="A1634" t="str">
            <v>7335-4</v>
          </cell>
          <cell r="B1634" t="str">
            <v>CBL5272</v>
          </cell>
          <cell r="C1634" t="str">
            <v>Março</v>
          </cell>
          <cell r="D1634">
            <v>197.25</v>
          </cell>
          <cell r="E1634">
            <v>151.25</v>
          </cell>
          <cell r="F1634" t="str">
            <v>Diesel Comum</v>
          </cell>
        </row>
        <row r="1635">
          <cell r="C1635" t="str">
            <v>Março Total</v>
          </cell>
          <cell r="D1635">
            <v>197.25</v>
          </cell>
          <cell r="E1635">
            <v>151.25</v>
          </cell>
        </row>
        <row r="1636">
          <cell r="A1636" t="str">
            <v>7335-4</v>
          </cell>
          <cell r="B1636" t="str">
            <v>CBL5272</v>
          </cell>
          <cell r="C1636" t="str">
            <v>Abril</v>
          </cell>
          <cell r="D1636">
            <v>200.52</v>
          </cell>
          <cell r="E1636">
            <v>153.81</v>
          </cell>
          <cell r="F1636" t="str">
            <v>Diesel Comum</v>
          </cell>
        </row>
        <row r="1637">
          <cell r="C1637" t="str">
            <v>Abril Total</v>
          </cell>
          <cell r="D1637">
            <v>200.52</v>
          </cell>
          <cell r="E1637">
            <v>153.81</v>
          </cell>
        </row>
        <row r="1638">
          <cell r="A1638" t="str">
            <v>7340-1</v>
          </cell>
          <cell r="B1638" t="str">
            <v>CBL5282</v>
          </cell>
          <cell r="C1638" t="str">
            <v>Janeiro</v>
          </cell>
          <cell r="D1638">
            <v>191</v>
          </cell>
          <cell r="E1638">
            <v>147.06</v>
          </cell>
          <cell r="F1638" t="str">
            <v>Diesel Comum</v>
          </cell>
        </row>
        <row r="1639">
          <cell r="C1639" t="str">
            <v>Janeiro Total</v>
          </cell>
          <cell r="D1639">
            <v>191</v>
          </cell>
          <cell r="E1639">
            <v>147.06</v>
          </cell>
        </row>
        <row r="1640">
          <cell r="A1640" t="str">
            <v>7340-1</v>
          </cell>
          <cell r="B1640" t="str">
            <v>CBL5282</v>
          </cell>
          <cell r="C1640" t="str">
            <v>Fevereiro</v>
          </cell>
          <cell r="D1640">
            <v>297.99</v>
          </cell>
          <cell r="E1640">
            <v>229.03</v>
          </cell>
          <cell r="F1640" t="str">
            <v>Diesel Comum</v>
          </cell>
        </row>
        <row r="1641">
          <cell r="C1641" t="str">
            <v>Fevereiro Total</v>
          </cell>
          <cell r="D1641">
            <v>297.99</v>
          </cell>
          <cell r="E1641">
            <v>229.03</v>
          </cell>
        </row>
        <row r="1642">
          <cell r="A1642" t="str">
            <v>7340-1</v>
          </cell>
          <cell r="B1642" t="str">
            <v>CBL5282</v>
          </cell>
          <cell r="C1642" t="str">
            <v>Março</v>
          </cell>
          <cell r="D1642">
            <v>183.22</v>
          </cell>
          <cell r="E1642">
            <v>140.53</v>
          </cell>
          <cell r="F1642" t="str">
            <v>Diesel Comum</v>
          </cell>
        </row>
        <row r="1643">
          <cell r="C1643" t="str">
            <v>Março Total</v>
          </cell>
          <cell r="D1643">
            <v>183.22</v>
          </cell>
          <cell r="E1643">
            <v>140.53</v>
          </cell>
        </row>
        <row r="1644">
          <cell r="A1644" t="str">
            <v>7340-1</v>
          </cell>
          <cell r="B1644" t="str">
            <v>CBL5282</v>
          </cell>
          <cell r="C1644" t="str">
            <v>Abril</v>
          </cell>
          <cell r="D1644">
            <v>100</v>
          </cell>
          <cell r="E1644">
            <v>77.400000000000006</v>
          </cell>
          <cell r="F1644" t="str">
            <v>Diesel Comum</v>
          </cell>
        </row>
        <row r="1645">
          <cell r="C1645" t="str">
            <v>Abril Total</v>
          </cell>
          <cell r="D1645">
            <v>100</v>
          </cell>
          <cell r="E1645">
            <v>77.400000000000006</v>
          </cell>
        </row>
        <row r="1646">
          <cell r="A1646" t="str">
            <v>7348-5</v>
          </cell>
          <cell r="B1646" t="str">
            <v>CBL5287</v>
          </cell>
          <cell r="C1646" t="str">
            <v>Janeiro</v>
          </cell>
          <cell r="D1646">
            <v>381.85</v>
          </cell>
          <cell r="E1646">
            <v>295.2</v>
          </cell>
          <cell r="F1646" t="str">
            <v>Diesel Comum</v>
          </cell>
        </row>
        <row r="1647">
          <cell r="A1647" t="str">
            <v>7348-5</v>
          </cell>
          <cell r="C1647" t="str">
            <v>Janeiro</v>
          </cell>
          <cell r="D1647">
            <v>1</v>
          </cell>
          <cell r="E1647">
            <v>80</v>
          </cell>
          <cell r="F1647" t="str">
            <v>Lavagem Completa</v>
          </cell>
        </row>
        <row r="1648">
          <cell r="C1648" t="str">
            <v>Janeiro Total</v>
          </cell>
          <cell r="D1648">
            <v>382.85</v>
          </cell>
          <cell r="E1648">
            <v>375.2</v>
          </cell>
        </row>
        <row r="1649">
          <cell r="A1649" t="str">
            <v>7348-5</v>
          </cell>
          <cell r="B1649" t="str">
            <v>CBL5287</v>
          </cell>
          <cell r="C1649" t="str">
            <v>Fevereiro</v>
          </cell>
          <cell r="D1649">
            <v>538.6</v>
          </cell>
          <cell r="E1649">
            <v>415.73</v>
          </cell>
          <cell r="F1649" t="str">
            <v>Diesel Comum</v>
          </cell>
        </row>
        <row r="1650">
          <cell r="C1650" t="str">
            <v>Fevereiro Total</v>
          </cell>
          <cell r="D1650">
            <v>538.6</v>
          </cell>
          <cell r="E1650">
            <v>415.73</v>
          </cell>
        </row>
        <row r="1651">
          <cell r="A1651" t="str">
            <v>7348-5</v>
          </cell>
          <cell r="B1651" t="str">
            <v>CBL5287</v>
          </cell>
          <cell r="C1651" t="str">
            <v>Março</v>
          </cell>
          <cell r="D1651">
            <v>3</v>
          </cell>
          <cell r="E1651">
            <v>13.5</v>
          </cell>
          <cell r="F1651" t="str">
            <v>Complemento Óleo</v>
          </cell>
        </row>
        <row r="1652">
          <cell r="A1652" t="str">
            <v>7348-5</v>
          </cell>
          <cell r="B1652" t="str">
            <v>CBL5287</v>
          </cell>
          <cell r="C1652" t="str">
            <v>Março</v>
          </cell>
          <cell r="D1652">
            <v>193.57</v>
          </cell>
          <cell r="E1652">
            <v>150</v>
          </cell>
          <cell r="F1652" t="str">
            <v>Diesel Comum</v>
          </cell>
        </row>
        <row r="1653">
          <cell r="C1653" t="str">
            <v>Março Total</v>
          </cell>
          <cell r="D1653">
            <v>196.57</v>
          </cell>
          <cell r="E1653">
            <v>163.5</v>
          </cell>
        </row>
        <row r="1654">
          <cell r="A1654" t="str">
            <v>7348-5</v>
          </cell>
          <cell r="B1654" t="str">
            <v>CBL5287</v>
          </cell>
          <cell r="C1654" t="str">
            <v>Abril</v>
          </cell>
          <cell r="D1654">
            <v>251.66</v>
          </cell>
          <cell r="E1654">
            <v>195.02</v>
          </cell>
          <cell r="F1654" t="str">
            <v>Diesel Comum</v>
          </cell>
        </row>
        <row r="1655">
          <cell r="A1655" t="str">
            <v>7348-5</v>
          </cell>
          <cell r="C1655" t="str">
            <v>Abril</v>
          </cell>
          <cell r="D1655">
            <v>1</v>
          </cell>
          <cell r="E1655">
            <v>80</v>
          </cell>
          <cell r="F1655" t="str">
            <v>Lavagem Completa</v>
          </cell>
        </row>
        <row r="1656">
          <cell r="C1656" t="str">
            <v>Abril Total</v>
          </cell>
          <cell r="D1656">
            <v>252.66</v>
          </cell>
          <cell r="E1656">
            <v>275.02</v>
          </cell>
        </row>
        <row r="1657">
          <cell r="A1657" t="str">
            <v>7354-0</v>
          </cell>
          <cell r="B1657" t="str">
            <v>CBL5285</v>
          </cell>
          <cell r="C1657" t="str">
            <v>Fevereiro</v>
          </cell>
          <cell r="D1657">
            <v>95.5</v>
          </cell>
          <cell r="E1657">
            <v>73.25</v>
          </cell>
          <cell r="F1657" t="str">
            <v>Diesel Comum</v>
          </cell>
        </row>
        <row r="1658">
          <cell r="C1658" t="str">
            <v>Fevereiro Total</v>
          </cell>
          <cell r="D1658">
            <v>95.5</v>
          </cell>
          <cell r="E1658">
            <v>73.25</v>
          </cell>
        </row>
        <row r="1659">
          <cell r="A1659" t="str">
            <v>7354-0</v>
          </cell>
          <cell r="B1659" t="str">
            <v>CBL5285</v>
          </cell>
          <cell r="C1659" t="str">
            <v>Março</v>
          </cell>
          <cell r="D1659">
            <v>301.95999999999998</v>
          </cell>
          <cell r="E1659">
            <v>234.01</v>
          </cell>
          <cell r="F1659" t="str">
            <v>Diesel Comum</v>
          </cell>
        </row>
        <row r="1660">
          <cell r="A1660" t="str">
            <v>7354-0</v>
          </cell>
          <cell r="C1660" t="str">
            <v>Março</v>
          </cell>
          <cell r="D1660">
            <v>1</v>
          </cell>
          <cell r="E1660">
            <v>80</v>
          </cell>
          <cell r="F1660" t="str">
            <v>Lavagem Completa</v>
          </cell>
        </row>
        <row r="1661">
          <cell r="C1661" t="str">
            <v>Março Total</v>
          </cell>
          <cell r="D1661">
            <v>302.95999999999998</v>
          </cell>
          <cell r="E1661">
            <v>314.01</v>
          </cell>
        </row>
        <row r="1662">
          <cell r="A1662" t="str">
            <v>7354-0</v>
          </cell>
          <cell r="B1662" t="str">
            <v>CBL5285</v>
          </cell>
          <cell r="C1662" t="str">
            <v>Abril</v>
          </cell>
          <cell r="D1662">
            <v>144.41999999999999</v>
          </cell>
          <cell r="E1662">
            <v>111.92</v>
          </cell>
          <cell r="F1662" t="str">
            <v>Diesel Comum</v>
          </cell>
        </row>
        <row r="1663">
          <cell r="A1663" t="str">
            <v>7354-0</v>
          </cell>
          <cell r="C1663" t="str">
            <v>Abril</v>
          </cell>
          <cell r="D1663">
            <v>2</v>
          </cell>
          <cell r="E1663">
            <v>160</v>
          </cell>
          <cell r="F1663" t="str">
            <v>Lavagem Completa</v>
          </cell>
        </row>
        <row r="1664">
          <cell r="C1664" t="str">
            <v>Abril Total</v>
          </cell>
          <cell r="D1664">
            <v>146.41999999999999</v>
          </cell>
          <cell r="E1664">
            <v>271.92</v>
          </cell>
        </row>
        <row r="1665">
          <cell r="A1665" t="str">
            <v>7369-7</v>
          </cell>
          <cell r="B1665" t="str">
            <v>CBL5249</v>
          </cell>
          <cell r="C1665" t="str">
            <v>Janeiro</v>
          </cell>
          <cell r="D1665">
            <v>525.86</v>
          </cell>
          <cell r="E1665">
            <v>405.58</v>
          </cell>
          <cell r="F1665" t="str">
            <v>Diesel Comum</v>
          </cell>
        </row>
        <row r="1666">
          <cell r="A1666" t="str">
            <v>7369-7</v>
          </cell>
          <cell r="C1666" t="str">
            <v>Janeiro</v>
          </cell>
          <cell r="D1666">
            <v>1</v>
          </cell>
          <cell r="E1666">
            <v>80</v>
          </cell>
          <cell r="F1666" t="str">
            <v>Lavagem Completa</v>
          </cell>
        </row>
        <row r="1667">
          <cell r="C1667" t="str">
            <v>Janeiro Total</v>
          </cell>
          <cell r="D1667">
            <v>526.86</v>
          </cell>
          <cell r="E1667">
            <v>485.58</v>
          </cell>
        </row>
        <row r="1668">
          <cell r="A1668" t="str">
            <v>7369-7</v>
          </cell>
          <cell r="B1668" t="str">
            <v>CBL5249</v>
          </cell>
          <cell r="C1668" t="str">
            <v>Fevereiro</v>
          </cell>
          <cell r="D1668">
            <v>3</v>
          </cell>
          <cell r="E1668">
            <v>13.5</v>
          </cell>
          <cell r="F1668" t="str">
            <v>Complemento Óleo</v>
          </cell>
        </row>
        <row r="1669">
          <cell r="A1669" t="str">
            <v>7369-7</v>
          </cell>
          <cell r="B1669" t="str">
            <v>CBL5249</v>
          </cell>
          <cell r="C1669" t="str">
            <v>Fevereiro</v>
          </cell>
          <cell r="D1669">
            <v>575.66999999999996</v>
          </cell>
          <cell r="E1669">
            <v>443.57</v>
          </cell>
          <cell r="F1669" t="str">
            <v>Diesel Comum</v>
          </cell>
        </row>
        <row r="1670">
          <cell r="C1670" t="str">
            <v>Fevereiro Total</v>
          </cell>
          <cell r="D1670">
            <v>578.66999999999996</v>
          </cell>
          <cell r="E1670">
            <v>457.07</v>
          </cell>
        </row>
        <row r="1671">
          <cell r="A1671" t="str">
            <v>7383-3</v>
          </cell>
          <cell r="B1671" t="str">
            <v>BME3783</v>
          </cell>
          <cell r="C1671" t="str">
            <v>Janeiro</v>
          </cell>
          <cell r="D1671">
            <v>2</v>
          </cell>
          <cell r="E1671">
            <v>10</v>
          </cell>
          <cell r="F1671" t="str">
            <v>Complemento Óleo</v>
          </cell>
        </row>
        <row r="1672">
          <cell r="A1672" t="str">
            <v>7383-3</v>
          </cell>
          <cell r="B1672" t="str">
            <v>BME3783</v>
          </cell>
          <cell r="C1672" t="str">
            <v>Janeiro</v>
          </cell>
          <cell r="D1672">
            <v>349.37</v>
          </cell>
          <cell r="E1672">
            <v>268.01</v>
          </cell>
          <cell r="F1672" t="str">
            <v>Diesel Comum</v>
          </cell>
        </row>
        <row r="1673">
          <cell r="C1673" t="str">
            <v>Janeiro Total</v>
          </cell>
          <cell r="D1673">
            <v>351.37</v>
          </cell>
          <cell r="E1673">
            <v>278.01</v>
          </cell>
        </row>
        <row r="1674">
          <cell r="A1674" t="str">
            <v>7383-3</v>
          </cell>
          <cell r="B1674" t="str">
            <v>BME3783</v>
          </cell>
          <cell r="C1674" t="str">
            <v>Fevereiro</v>
          </cell>
          <cell r="D1674">
            <v>233.56</v>
          </cell>
          <cell r="E1674">
            <v>179.13</v>
          </cell>
          <cell r="F1674" t="str">
            <v>Diesel Comum</v>
          </cell>
        </row>
        <row r="1675">
          <cell r="A1675" t="str">
            <v>7383-3</v>
          </cell>
          <cell r="B1675" t="str">
            <v>BME3783</v>
          </cell>
          <cell r="C1675" t="str">
            <v>Fevereiro</v>
          </cell>
          <cell r="D1675">
            <v>1</v>
          </cell>
          <cell r="E1675">
            <v>4.5</v>
          </cell>
          <cell r="F1675" t="str">
            <v>Troca de Óleo</v>
          </cell>
        </row>
        <row r="1676">
          <cell r="C1676" t="str">
            <v>Fevereiro Total</v>
          </cell>
          <cell r="D1676">
            <v>234.56</v>
          </cell>
          <cell r="E1676">
            <v>183.63</v>
          </cell>
        </row>
        <row r="1677">
          <cell r="A1677" t="str">
            <v>7383-3</v>
          </cell>
          <cell r="B1677" t="str">
            <v>BME3783</v>
          </cell>
          <cell r="C1677" t="str">
            <v>Março</v>
          </cell>
          <cell r="D1677">
            <v>1</v>
          </cell>
          <cell r="E1677">
            <v>5</v>
          </cell>
          <cell r="F1677" t="str">
            <v>Complemento Óleo</v>
          </cell>
        </row>
        <row r="1678">
          <cell r="A1678" t="str">
            <v>7383-3</v>
          </cell>
          <cell r="B1678" t="str">
            <v>BME3783</v>
          </cell>
          <cell r="C1678" t="str">
            <v>Março</v>
          </cell>
          <cell r="D1678">
            <v>338.66</v>
          </cell>
          <cell r="E1678">
            <v>260.3</v>
          </cell>
          <cell r="F1678" t="str">
            <v>Diesel Comum</v>
          </cell>
        </row>
        <row r="1679">
          <cell r="C1679" t="str">
            <v>Março Total</v>
          </cell>
          <cell r="D1679">
            <v>339.66</v>
          </cell>
          <cell r="E1679">
            <v>265.3</v>
          </cell>
        </row>
        <row r="1680">
          <cell r="A1680" t="str">
            <v>7383-3</v>
          </cell>
          <cell r="B1680" t="str">
            <v>BME3783</v>
          </cell>
          <cell r="C1680" t="str">
            <v>Abril</v>
          </cell>
          <cell r="D1680">
            <v>276.08</v>
          </cell>
          <cell r="E1680">
            <v>211.77</v>
          </cell>
          <cell r="F1680" t="str">
            <v>Diesel Comum</v>
          </cell>
        </row>
        <row r="1681">
          <cell r="C1681" t="str">
            <v>Abril Total</v>
          </cell>
          <cell r="D1681">
            <v>276.08</v>
          </cell>
          <cell r="E1681">
            <v>211.77</v>
          </cell>
        </row>
        <row r="1682">
          <cell r="A1682" t="str">
            <v>7401-7</v>
          </cell>
          <cell r="B1682" t="str">
            <v>DAL6236</v>
          </cell>
          <cell r="C1682" t="str">
            <v>Fevereiro</v>
          </cell>
          <cell r="D1682">
            <v>382.4</v>
          </cell>
          <cell r="E1682">
            <v>294.05</v>
          </cell>
          <cell r="F1682" t="str">
            <v>Diesel Comum</v>
          </cell>
        </row>
        <row r="1683">
          <cell r="C1683" t="str">
            <v>Fevereiro Total</v>
          </cell>
          <cell r="D1683">
            <v>382.4</v>
          </cell>
          <cell r="E1683">
            <v>294.05</v>
          </cell>
        </row>
        <row r="1684">
          <cell r="A1684" t="str">
            <v>7401-7</v>
          </cell>
          <cell r="B1684" t="str">
            <v>DAL6236</v>
          </cell>
          <cell r="C1684" t="str">
            <v>Março</v>
          </cell>
          <cell r="D1684">
            <v>1</v>
          </cell>
          <cell r="E1684">
            <v>8</v>
          </cell>
          <cell r="F1684" t="str">
            <v>Complemento Óleo</v>
          </cell>
        </row>
        <row r="1685">
          <cell r="A1685" t="str">
            <v>7401-7</v>
          </cell>
          <cell r="B1685" t="str">
            <v>DAL6236</v>
          </cell>
          <cell r="C1685" t="str">
            <v>Março</v>
          </cell>
          <cell r="D1685">
            <v>384.13</v>
          </cell>
          <cell r="E1685">
            <v>294.7</v>
          </cell>
          <cell r="F1685" t="str">
            <v>Diesel Comum</v>
          </cell>
        </row>
        <row r="1686">
          <cell r="C1686" t="str">
            <v>Março Total</v>
          </cell>
          <cell r="D1686">
            <v>385.13</v>
          </cell>
          <cell r="E1686">
            <v>302.7</v>
          </cell>
        </row>
        <row r="1687">
          <cell r="A1687" t="str">
            <v>7401-7</v>
          </cell>
          <cell r="B1687" t="str">
            <v>DAL6236</v>
          </cell>
          <cell r="C1687" t="str">
            <v>Abril</v>
          </cell>
          <cell r="D1687">
            <v>288.14999999999998</v>
          </cell>
          <cell r="E1687">
            <v>221</v>
          </cell>
          <cell r="F1687" t="str">
            <v>Diesel Comum</v>
          </cell>
        </row>
        <row r="1688">
          <cell r="C1688" t="str">
            <v>Abril Total</v>
          </cell>
          <cell r="D1688">
            <v>288.14999999999998</v>
          </cell>
          <cell r="E1688">
            <v>221</v>
          </cell>
        </row>
        <row r="1689">
          <cell r="A1689" t="str">
            <v>7650-6</v>
          </cell>
          <cell r="B1689" t="str">
            <v>CAU4954</v>
          </cell>
          <cell r="C1689" t="str">
            <v>Fevereiro</v>
          </cell>
          <cell r="D1689">
            <v>329.93</v>
          </cell>
          <cell r="E1689">
            <v>253.06</v>
          </cell>
          <cell r="F1689" t="str">
            <v>Diesel Comum</v>
          </cell>
        </row>
        <row r="1690">
          <cell r="A1690" t="str">
            <v>7650-6</v>
          </cell>
          <cell r="B1690" t="str">
            <v>CAU4954</v>
          </cell>
          <cell r="C1690" t="str">
            <v>Fevereiro</v>
          </cell>
          <cell r="D1690">
            <v>36</v>
          </cell>
          <cell r="E1690">
            <v>216</v>
          </cell>
          <cell r="F1690" t="str">
            <v>Troca de Óleo</v>
          </cell>
        </row>
        <row r="1691">
          <cell r="C1691" t="str">
            <v>Fevereiro Total</v>
          </cell>
          <cell r="D1691">
            <v>365.93</v>
          </cell>
          <cell r="E1691">
            <v>469.06</v>
          </cell>
        </row>
        <row r="1692">
          <cell r="A1692" t="str">
            <v>7650-6</v>
          </cell>
          <cell r="B1692" t="str">
            <v>CAU4954</v>
          </cell>
          <cell r="C1692" t="str">
            <v>Março</v>
          </cell>
          <cell r="D1692">
            <v>225.01</v>
          </cell>
          <cell r="E1692">
            <v>172.59</v>
          </cell>
          <cell r="F1692" t="str">
            <v>Diesel Comum</v>
          </cell>
        </row>
        <row r="1693">
          <cell r="C1693" t="str">
            <v>Março Total</v>
          </cell>
          <cell r="D1693">
            <v>225.01</v>
          </cell>
          <cell r="E1693">
            <v>172.59</v>
          </cell>
        </row>
        <row r="1694">
          <cell r="A1694" t="str">
            <v>9202-3</v>
          </cell>
          <cell r="B1694" t="str">
            <v>BOU2060</v>
          </cell>
          <cell r="C1694" t="str">
            <v>Janeiro</v>
          </cell>
          <cell r="D1694">
            <v>133.82</v>
          </cell>
          <cell r="E1694">
            <v>207.32</v>
          </cell>
          <cell r="F1694" t="str">
            <v>Gasolina Comum</v>
          </cell>
        </row>
        <row r="1695">
          <cell r="C1695" t="str">
            <v>Janeiro Total</v>
          </cell>
          <cell r="D1695">
            <v>133.82</v>
          </cell>
          <cell r="E1695">
            <v>207.32</v>
          </cell>
        </row>
        <row r="1696">
          <cell r="A1696" t="str">
            <v>9202-3</v>
          </cell>
          <cell r="B1696" t="str">
            <v>BOU2060</v>
          </cell>
          <cell r="C1696" t="str">
            <v>Fevereiro</v>
          </cell>
          <cell r="D1696">
            <v>119.02</v>
          </cell>
          <cell r="E1696">
            <v>184.07</v>
          </cell>
          <cell r="F1696" t="str">
            <v>Gasolina Comum</v>
          </cell>
        </row>
        <row r="1697">
          <cell r="C1697" t="str">
            <v>Fevereiro Total</v>
          </cell>
          <cell r="D1697">
            <v>119.02</v>
          </cell>
          <cell r="E1697">
            <v>184.07</v>
          </cell>
        </row>
        <row r="1698">
          <cell r="A1698" t="str">
            <v>9202-3</v>
          </cell>
          <cell r="B1698" t="str">
            <v>BOU2060</v>
          </cell>
          <cell r="C1698" t="str">
            <v>Março</v>
          </cell>
          <cell r="D1698">
            <v>60.84</v>
          </cell>
          <cell r="E1698">
            <v>94.24</v>
          </cell>
          <cell r="F1698" t="str">
            <v>Gasolina Comum</v>
          </cell>
        </row>
        <row r="1699">
          <cell r="C1699" t="str">
            <v>Março Total</v>
          </cell>
          <cell r="D1699">
            <v>60.84</v>
          </cell>
          <cell r="E1699">
            <v>94.24</v>
          </cell>
        </row>
        <row r="1700">
          <cell r="A1700" t="str">
            <v>9202-3</v>
          </cell>
          <cell r="B1700" t="str">
            <v>BOU2060</v>
          </cell>
          <cell r="C1700" t="str">
            <v>Abril</v>
          </cell>
          <cell r="D1700">
            <v>207.48</v>
          </cell>
          <cell r="E1700">
            <v>316.79000000000002</v>
          </cell>
          <cell r="F1700" t="str">
            <v>Gasolina Comum</v>
          </cell>
        </row>
        <row r="1701">
          <cell r="C1701" t="str">
            <v>Abril Total</v>
          </cell>
          <cell r="D1701">
            <v>207.48</v>
          </cell>
          <cell r="E1701">
            <v>316.79000000000002</v>
          </cell>
        </row>
        <row r="1702">
          <cell r="A1702" t="str">
            <v>9248-9</v>
          </cell>
          <cell r="B1702" t="str">
            <v>CPL1422</v>
          </cell>
          <cell r="C1702" t="str">
            <v>Fevereiro</v>
          </cell>
          <cell r="D1702">
            <v>76.48</v>
          </cell>
          <cell r="E1702">
            <v>120</v>
          </cell>
          <cell r="F1702" t="str">
            <v>Gasolina Comum</v>
          </cell>
        </row>
        <row r="1703">
          <cell r="C1703" t="str">
            <v>Fevereiro Total</v>
          </cell>
          <cell r="D1703">
            <v>76.48</v>
          </cell>
          <cell r="E1703">
            <v>120</v>
          </cell>
        </row>
        <row r="1704">
          <cell r="A1704" t="str">
            <v>9248-9</v>
          </cell>
          <cell r="B1704" t="str">
            <v>CPL1422</v>
          </cell>
          <cell r="C1704" t="str">
            <v>Março</v>
          </cell>
          <cell r="D1704">
            <v>60.54</v>
          </cell>
          <cell r="E1704">
            <v>95</v>
          </cell>
          <cell r="F1704" t="str">
            <v>Gasolina Comum</v>
          </cell>
        </row>
        <row r="1705">
          <cell r="C1705" t="str">
            <v>Março Total</v>
          </cell>
          <cell r="D1705">
            <v>60.54</v>
          </cell>
          <cell r="E1705">
            <v>95</v>
          </cell>
        </row>
        <row r="1706">
          <cell r="A1706" t="str">
            <v>9248-9</v>
          </cell>
          <cell r="B1706" t="str">
            <v>CPL1422</v>
          </cell>
          <cell r="C1706" t="str">
            <v>Abril</v>
          </cell>
          <cell r="D1706">
            <v>140.61000000000001</v>
          </cell>
          <cell r="E1706">
            <v>215</v>
          </cell>
          <cell r="F1706" t="str">
            <v>Gasolina Comum</v>
          </cell>
        </row>
        <row r="1707">
          <cell r="C1707" t="str">
            <v>Abril Total</v>
          </cell>
          <cell r="D1707">
            <v>140.61000000000001</v>
          </cell>
          <cell r="E1707">
            <v>215</v>
          </cell>
        </row>
        <row r="1708">
          <cell r="A1708" t="str">
            <v>9274-8</v>
          </cell>
          <cell r="B1708" t="str">
            <v>BLG4293</v>
          </cell>
          <cell r="C1708" t="str">
            <v>Janeiro</v>
          </cell>
          <cell r="D1708">
            <v>126.5</v>
          </cell>
          <cell r="E1708">
            <v>97.2</v>
          </cell>
          <cell r="F1708" t="str">
            <v>Diesel Comum</v>
          </cell>
        </row>
        <row r="1709">
          <cell r="C1709" t="str">
            <v>Janeiro Total</v>
          </cell>
          <cell r="D1709">
            <v>126.5</v>
          </cell>
          <cell r="E1709">
            <v>97.2</v>
          </cell>
        </row>
        <row r="1710">
          <cell r="A1710" t="str">
            <v>9274-8</v>
          </cell>
          <cell r="B1710" t="str">
            <v>BLG4293</v>
          </cell>
          <cell r="C1710" t="str">
            <v>Março</v>
          </cell>
          <cell r="D1710">
            <v>1</v>
          </cell>
          <cell r="E1710">
            <v>24</v>
          </cell>
          <cell r="F1710" t="str">
            <v>Complemento Óleo</v>
          </cell>
        </row>
        <row r="1711">
          <cell r="A1711" t="str">
            <v>9274-8</v>
          </cell>
          <cell r="B1711" t="str">
            <v>BLG4293</v>
          </cell>
          <cell r="C1711" t="str">
            <v>Março</v>
          </cell>
          <cell r="D1711">
            <v>320.89</v>
          </cell>
          <cell r="E1711">
            <v>246.11</v>
          </cell>
          <cell r="F1711" t="str">
            <v>Diesel Comum</v>
          </cell>
        </row>
        <row r="1712">
          <cell r="C1712" t="str">
            <v>Março Total</v>
          </cell>
          <cell r="D1712">
            <v>321.89</v>
          </cell>
          <cell r="E1712">
            <v>270.11</v>
          </cell>
        </row>
        <row r="1713">
          <cell r="A1713" t="str">
            <v>9274-8</v>
          </cell>
          <cell r="B1713" t="str">
            <v>BLG4293</v>
          </cell>
          <cell r="C1713" t="str">
            <v>Abril</v>
          </cell>
          <cell r="D1713">
            <v>100</v>
          </cell>
          <cell r="E1713">
            <v>76.7</v>
          </cell>
          <cell r="F1713" t="str">
            <v>Diesel Comum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xo de Caixa de RITA"/>
      <sheetName val="#REF"/>
      <sheetName val="CVA-ANEEL 5° dia útil anterior"/>
      <sheetName val="_REF"/>
      <sheetName val="Var Preços"/>
      <sheetName val="USA NT Detalhe"/>
      <sheetName val="Dados de Entrada - Planejamen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 a 2009 GERENCIAL F_2"/>
      <sheetName val="2004 a 2005 GERENCIAL"/>
      <sheetName val="DRE 2005 a 2010 MENSAL"/>
      <sheetName val="FCX 2005 a 2008 MENSAL"/>
      <sheetName val="IR _ projeção"/>
      <sheetName val="CS _ projeção"/>
      <sheetName val="análises"/>
      <sheetName val="Entrada de parâmetros"/>
      <sheetName val="2005 a 2009 GERENCIAL F"/>
      <sheetName val="2005 a 2009 GERENCIAL F_1"/>
      <sheetName val="proj__despesa de pessoal"/>
      <sheetName val="projeção_folha_base 100"/>
      <sheetName val="ajustes at_pass"/>
      <sheetName val="INDICADORES BSC"/>
      <sheetName val="2005 a 2008 GERENCIAL"/>
      <sheetName val="Resultado Financ 2005 à 2008"/>
      <sheetName val="Planilhas de apoio ____"/>
      <sheetName val="Caixa Real até jun e proj 05"/>
      <sheetName val="Caixa Projetado de 2005 a 2008"/>
      <sheetName val="Rentabilidade"/>
      <sheetName val="DRE 2005 a 2008 b"/>
      <sheetName val="_Depreciação atual"/>
      <sheetName val="Módulo1"/>
    </sheetNames>
    <sheetDataSet>
      <sheetData sheetId="0"/>
      <sheetData sheetId="1"/>
      <sheetData sheetId="2" refreshError="1">
        <row r="6">
          <cell r="B6" t="str">
            <v>Real</v>
          </cell>
          <cell r="C6" t="str">
            <v>Projetado</v>
          </cell>
          <cell r="D6" t="str">
            <v>DEMONSTRATIVO DO RESULTADO</v>
          </cell>
          <cell r="P6" t="str">
            <v xml:space="preserve"> (em R$ mil)</v>
          </cell>
          <cell r="AC6" t="str">
            <v xml:space="preserve"> (em R$ mil)</v>
          </cell>
          <cell r="AP6" t="str">
            <v xml:space="preserve"> (em R$ mil)</v>
          </cell>
          <cell r="BC6" t="str">
            <v xml:space="preserve"> (em R$ mil)</v>
          </cell>
          <cell r="BP6" t="str">
            <v xml:space="preserve"> (em R$ mil)</v>
          </cell>
        </row>
        <row r="7">
          <cell r="A7" t="str">
            <v>DESCRIÇÃO</v>
          </cell>
          <cell r="B7" t="str">
            <v>Julho/06</v>
          </cell>
          <cell r="C7" t="str">
            <v>Ago-Dez/06</v>
          </cell>
          <cell r="D7">
            <v>38718</v>
          </cell>
          <cell r="E7">
            <v>38749</v>
          </cell>
          <cell r="F7">
            <v>38777</v>
          </cell>
          <cell r="G7">
            <v>38808</v>
          </cell>
          <cell r="H7">
            <v>38869</v>
          </cell>
          <cell r="I7">
            <v>38869</v>
          </cell>
          <cell r="J7">
            <v>38899</v>
          </cell>
          <cell r="K7">
            <v>38930</v>
          </cell>
          <cell r="L7">
            <v>38961</v>
          </cell>
          <cell r="M7">
            <v>38991</v>
          </cell>
          <cell r="N7">
            <v>39022</v>
          </cell>
          <cell r="O7">
            <v>39052</v>
          </cell>
          <cell r="P7" t="str">
            <v>TOTAL 2006</v>
          </cell>
          <cell r="Q7">
            <v>39083</v>
          </cell>
          <cell r="R7">
            <v>39114</v>
          </cell>
          <cell r="S7">
            <v>39142</v>
          </cell>
          <cell r="T7">
            <v>39173</v>
          </cell>
          <cell r="U7">
            <v>39234</v>
          </cell>
          <cell r="V7">
            <v>39234</v>
          </cell>
          <cell r="W7">
            <v>39264</v>
          </cell>
          <cell r="X7">
            <v>39295</v>
          </cell>
          <cell r="Y7">
            <v>39326</v>
          </cell>
          <cell r="Z7">
            <v>39356</v>
          </cell>
          <cell r="AA7">
            <v>39387</v>
          </cell>
          <cell r="AB7">
            <v>39417</v>
          </cell>
          <cell r="AC7">
            <v>2007</v>
          </cell>
          <cell r="AD7">
            <v>39448</v>
          </cell>
          <cell r="AE7">
            <v>39479</v>
          </cell>
          <cell r="AF7">
            <v>39508</v>
          </cell>
          <cell r="AG7">
            <v>39539</v>
          </cell>
          <cell r="AH7">
            <v>39600</v>
          </cell>
          <cell r="AI7">
            <v>39600</v>
          </cell>
          <cell r="AJ7">
            <v>39630</v>
          </cell>
          <cell r="AK7">
            <v>39661</v>
          </cell>
          <cell r="AL7">
            <v>39692</v>
          </cell>
          <cell r="AM7">
            <v>39722</v>
          </cell>
          <cell r="AN7">
            <v>39753</v>
          </cell>
          <cell r="AO7">
            <v>39783</v>
          </cell>
          <cell r="AP7">
            <v>2008</v>
          </cell>
          <cell r="AQ7">
            <v>39814</v>
          </cell>
          <cell r="AR7">
            <v>39845</v>
          </cell>
          <cell r="AS7">
            <v>39873</v>
          </cell>
          <cell r="AT7">
            <v>39904</v>
          </cell>
          <cell r="AU7">
            <v>39965</v>
          </cell>
          <cell r="AV7">
            <v>39965</v>
          </cell>
          <cell r="AW7">
            <v>39995</v>
          </cell>
          <cell r="AX7">
            <v>40026</v>
          </cell>
          <cell r="AY7">
            <v>40057</v>
          </cell>
          <cell r="AZ7">
            <v>40087</v>
          </cell>
          <cell r="BA7">
            <v>40118</v>
          </cell>
          <cell r="BB7">
            <v>40148</v>
          </cell>
          <cell r="BC7">
            <v>2009</v>
          </cell>
          <cell r="BD7">
            <v>40179</v>
          </cell>
          <cell r="BE7">
            <v>40210</v>
          </cell>
          <cell r="BF7">
            <v>40238</v>
          </cell>
          <cell r="BG7">
            <v>40269</v>
          </cell>
          <cell r="BH7">
            <v>40330</v>
          </cell>
          <cell r="BI7">
            <v>40330</v>
          </cell>
          <cell r="BJ7">
            <v>40360</v>
          </cell>
          <cell r="BK7">
            <v>40391</v>
          </cell>
          <cell r="BL7">
            <v>40422</v>
          </cell>
          <cell r="BM7">
            <v>40452</v>
          </cell>
          <cell r="BN7">
            <v>40483</v>
          </cell>
          <cell r="BO7">
            <v>40513</v>
          </cell>
          <cell r="BP7">
            <v>2010</v>
          </cell>
        </row>
        <row r="8">
          <cell r="A8" t="str">
            <v>MÊS A MÊS</v>
          </cell>
        </row>
        <row r="9">
          <cell r="A9" t="str">
            <v>I - DEMONSTRATIVO DO RESULTADO</v>
          </cell>
        </row>
        <row r="10">
          <cell r="A10" t="str">
            <v xml:space="preserve">  1. Receita Operacional</v>
          </cell>
        </row>
        <row r="11">
          <cell r="A11" t="str">
            <v xml:space="preserve">      1.1 - Rede Implantada</v>
          </cell>
        </row>
        <row r="12">
          <cell r="A12" t="str">
            <v xml:space="preserve">             1.1.1 - Rede Básica - SE e ajustes</v>
          </cell>
        </row>
        <row r="13">
          <cell r="A13" t="str">
            <v xml:space="preserve">             1.1.2 - D.I.T.'s - SE</v>
          </cell>
        </row>
        <row r="14">
          <cell r="A14" t="str">
            <v xml:space="preserve">      1.2 - Rede Básica e DIT's - Novos Invest. c/Res.</v>
          </cell>
        </row>
        <row r="15">
          <cell r="A15" t="str">
            <v xml:space="preserve">             1.2.1 - Rede Básica  - novos invest c/Res.</v>
          </cell>
        </row>
        <row r="16">
          <cell r="A16" t="str">
            <v xml:space="preserve">             1.2.2 - DIT's - novos invest c/Res.</v>
          </cell>
        </row>
        <row r="17">
          <cell r="A17" t="str">
            <v xml:space="preserve">      1.3 - Rede Básica e DIT's - Novos Invest. s/Res.</v>
          </cell>
        </row>
        <row r="18">
          <cell r="A18" t="str">
            <v xml:space="preserve">             1.3.1 - Rede Básica  - novos invest s/Res.</v>
          </cell>
        </row>
        <row r="19">
          <cell r="A19" t="str">
            <v xml:space="preserve">             1.3.2 - DIT's - novos invest s/Res.</v>
          </cell>
        </row>
        <row r="20">
          <cell r="A20" t="str">
            <v xml:space="preserve">      1.4 - Outros Serviços</v>
          </cell>
        </row>
        <row r="21">
          <cell r="A21" t="str">
            <v xml:space="preserve">             1.4.1 - Outras Receitas</v>
          </cell>
        </row>
        <row r="22">
          <cell r="A22" t="str">
            <v xml:space="preserve">             1.4.9 - Outros</v>
          </cell>
        </row>
        <row r="23">
          <cell r="A23" t="str">
            <v xml:space="preserve">  2. Deduções à Receita Operacional</v>
          </cell>
        </row>
        <row r="24">
          <cell r="A24" t="str">
            <v xml:space="preserve">      2.1 – RGR/PIS/COFINS</v>
          </cell>
        </row>
        <row r="25">
          <cell r="A25" t="str">
            <v xml:space="preserve">               2.1.1 - RGR</v>
          </cell>
        </row>
        <row r="26">
          <cell r="A26" t="str">
            <v xml:space="preserve">               2.1.2 - COFINS</v>
          </cell>
        </row>
        <row r="27">
          <cell r="A27" t="str">
            <v xml:space="preserve">               2.1.3 – PIS</v>
          </cell>
        </row>
        <row r="28">
          <cell r="A28" t="str">
            <v xml:space="preserve">      2.2 – ISS</v>
          </cell>
        </row>
        <row r="29">
          <cell r="A29" t="str">
            <v xml:space="preserve">      2.3 - Ativo Regulatório  - Realização</v>
          </cell>
        </row>
        <row r="30">
          <cell r="A30" t="str">
            <v xml:space="preserve">      2.4 – Ativo regulatório – Constituição</v>
          </cell>
        </row>
        <row r="31">
          <cell r="A31" t="str">
            <v xml:space="preserve">      2.5 – Receita de Créditos Tributários</v>
          </cell>
        </row>
        <row r="32">
          <cell r="A32" t="str">
            <v xml:space="preserve">      2.6 – Baixa de Ativo Regulatório</v>
          </cell>
        </row>
        <row r="33">
          <cell r="A33" t="str">
            <v xml:space="preserve">  3. Receita Operacional Líquida</v>
          </cell>
        </row>
        <row r="34">
          <cell r="A34" t="str">
            <v xml:space="preserve">  4. Despesa Operacional</v>
          </cell>
        </row>
        <row r="35">
          <cell r="A35" t="str">
            <v xml:space="preserve">      4.1 - Pessoal</v>
          </cell>
        </row>
        <row r="36">
          <cell r="A36" t="str">
            <v xml:space="preserve">            4.1.1 - Salários</v>
          </cell>
        </row>
        <row r="37">
          <cell r="A37" t="str">
            <v xml:space="preserve">            4.1.2 - Encargos</v>
          </cell>
        </row>
        <row r="38">
          <cell r="A38" t="str">
            <v xml:space="preserve">            4.1.3 - Provisões</v>
          </cell>
        </row>
        <row r="39">
          <cell r="A39" t="str">
            <v xml:space="preserve">      4.2 - Materiais, Serviços e Outras (orç.)</v>
          </cell>
        </row>
        <row r="40">
          <cell r="A40" t="str">
            <v xml:space="preserve">            4.2.1 - Materiais (orç.)</v>
          </cell>
        </row>
        <row r="41">
          <cell r="A41" t="str">
            <v xml:space="preserve">            4.2.2 - Serviços (orç.)</v>
          </cell>
        </row>
        <row r="42">
          <cell r="A42" t="str">
            <v xml:space="preserve">            4.2.3 -Outras desp op. Expansão (orç.)</v>
          </cell>
        </row>
        <row r="43">
          <cell r="A43" t="str">
            <v xml:space="preserve">            4.2.4 - P&amp;D (75% do Relatório FPP) (orç)</v>
          </cell>
        </row>
        <row r="44">
          <cell r="A44" t="str">
            <v xml:space="preserve">      4.3 – ANEEL, CCC, CDE</v>
          </cell>
        </row>
        <row r="45">
          <cell r="A45" t="str">
            <v xml:space="preserve">            4.3.1 - Taxa de Fiscalização ANEEL</v>
          </cell>
        </row>
        <row r="46">
          <cell r="A46" t="str">
            <v xml:space="preserve">            4.3.2 - CCC</v>
          </cell>
        </row>
        <row r="47">
          <cell r="A47" t="str">
            <v xml:space="preserve">            4.3.2 - CDE</v>
          </cell>
        </row>
        <row r="48">
          <cell r="A48" t="str">
            <v xml:space="preserve">      4.4 – P&amp;D</v>
          </cell>
        </row>
        <row r="49">
          <cell r="A49" t="str">
            <v xml:space="preserve">             4.4.1 – P&amp;D – Projetos</v>
          </cell>
        </row>
        <row r="50">
          <cell r="A50" t="str">
            <v xml:space="preserve">             4.4.2 – FNDCT</v>
          </cell>
        </row>
        <row r="51">
          <cell r="A51" t="str">
            <v xml:space="preserve">             4.4.3 –EPE</v>
          </cell>
        </row>
        <row r="52">
          <cell r="A52" t="str">
            <v xml:space="preserve">      4.5 - Provisões</v>
          </cell>
        </row>
        <row r="53">
          <cell r="A53" t="str">
            <v xml:space="preserve">             4.5.1 – Contingências Trabalhistas</v>
          </cell>
        </row>
        <row r="54">
          <cell r="A54" t="str">
            <v xml:space="preserve">             4.5.1 – Contingências Tributárias</v>
          </cell>
        </row>
        <row r="55">
          <cell r="A55" t="str">
            <v xml:space="preserve">      4.9 - Outras despesas de registro</v>
          </cell>
        </row>
        <row r="56">
          <cell r="A56" t="str">
            <v xml:space="preserve">             4.9.1 - Outras despesas de registro</v>
          </cell>
        </row>
        <row r="57">
          <cell r="A57" t="str">
            <v xml:space="preserve">  5. Resultado Serv. antes da Depreciação (EBITDA)</v>
          </cell>
        </row>
        <row r="58">
          <cell r="A58" t="str">
            <v xml:space="preserve">  6. Depreciação</v>
          </cell>
        </row>
        <row r="59">
          <cell r="A59" t="str">
            <v xml:space="preserve">     6.1 - Depreciação - ativo existente</v>
          </cell>
        </row>
        <row r="60">
          <cell r="A60" t="str">
            <v xml:space="preserve">     6.2 -  Depreciação - novos investimentos</v>
          </cell>
        </row>
        <row r="61">
          <cell r="A61" t="str">
            <v xml:space="preserve">  7. Resultado do Serviço (EBIT)</v>
          </cell>
        </row>
        <row r="62">
          <cell r="A62" t="str">
            <v xml:space="preserve">  8. Resultado Financeiro</v>
          </cell>
        </row>
        <row r="63">
          <cell r="A63" t="str">
            <v xml:space="preserve">  8.1 - Amortização do Deságio</v>
          </cell>
        </row>
        <row r="64">
          <cell r="A64" t="str">
            <v xml:space="preserve">  8.2 - Receitas Financeiras</v>
          </cell>
        </row>
        <row r="65">
          <cell r="A65" t="str">
            <v xml:space="preserve">      8.2.1 - Receitas de Aplicações Financeiras</v>
          </cell>
        </row>
        <row r="66">
          <cell r="A66" t="str">
            <v xml:space="preserve">              8.2.1.1 - Aplicações Financeiras</v>
          </cell>
        </row>
        <row r="67">
          <cell r="A67" t="str">
            <v xml:space="preserve">              8.2.1.2 - (-) PIS/COFINS sobre aplic.financ.</v>
          </cell>
        </row>
        <row r="68">
          <cell r="A68" t="str">
            <v xml:space="preserve">      8.2.2 - Juros</v>
          </cell>
        </row>
        <row r="69">
          <cell r="A69" t="str">
            <v xml:space="preserve">              8.2.2.1 - Secr Fazenda - Acordo I</v>
          </cell>
        </row>
        <row r="70">
          <cell r="A70" t="str">
            <v xml:space="preserve">              8.2.2.2 - Secr Fazenda - Acordo II</v>
          </cell>
        </row>
        <row r="71">
          <cell r="A71" t="str">
            <v xml:space="preserve">              8.2.2.3 - Secr Fazenda - Cadeião</v>
          </cell>
        </row>
        <row r="72">
          <cell r="A72" t="str">
            <v xml:space="preserve">              8.2.2.4 - Cessão de Crédito CESP 78</v>
          </cell>
        </row>
        <row r="73">
          <cell r="A73" t="str">
            <v xml:space="preserve">              8.2.2.9 – Outros Juros</v>
          </cell>
        </row>
        <row r="74">
          <cell r="A74" t="str">
            <v xml:space="preserve">      8.2.3 - Variação Monetária</v>
          </cell>
        </row>
        <row r="75">
          <cell r="A75" t="str">
            <v xml:space="preserve">              8.2.3.1 - Secr Fazenda - Acordo I</v>
          </cell>
        </row>
        <row r="76">
          <cell r="A76" t="str">
            <v xml:space="preserve">              8.2.3.2 - Secr Fazenda - Acordo II</v>
          </cell>
        </row>
        <row r="77">
          <cell r="A77" t="str">
            <v xml:space="preserve">              8.2.3.3 - Secr Fazenda - Cadeião</v>
          </cell>
        </row>
        <row r="78">
          <cell r="A78" t="str">
            <v xml:space="preserve">              8.2.3.4 - Cessão de Crédito CESP 78</v>
          </cell>
        </row>
        <row r="79">
          <cell r="A79" t="str">
            <v xml:space="preserve">              8.2.3.9 – Outras V.M.</v>
          </cell>
        </row>
        <row r="80">
          <cell r="A80" t="str">
            <v xml:space="preserve">  8.3 - Despesas Financeiras</v>
          </cell>
        </row>
        <row r="81">
          <cell r="A81" t="str">
            <v xml:space="preserve">      8.3.1 - Juros</v>
          </cell>
        </row>
        <row r="82">
          <cell r="A82" t="str">
            <v xml:space="preserve">              8.3.1.2 - Fund Cesp-Retenção de Reservas CTE</v>
          </cell>
        </row>
        <row r="83">
          <cell r="A83" t="str">
            <v xml:space="preserve">              8.3.1.3 - Fund Cesp-Déficit Técnico-CTEEP</v>
          </cell>
        </row>
        <row r="84">
          <cell r="A84" t="str">
            <v xml:space="preserve">              8.3.1.4 - Fund Cesp-Ajuste de Reservas-EPTE</v>
          </cell>
        </row>
        <row r="85">
          <cell r="A85" t="str">
            <v xml:space="preserve">              8.3.1.5 - Eletrobrás - PRONI/SENIR</v>
          </cell>
        </row>
        <row r="86">
          <cell r="A86" t="str">
            <v xml:space="preserve">              8.3.1.6 - Miguel Reale Gisel</v>
          </cell>
        </row>
        <row r="87">
          <cell r="A87" t="str">
            <v xml:space="preserve">              8.3.1.7 – BNDES</v>
          </cell>
        </row>
        <row r="88">
          <cell r="A88" t="str">
            <v xml:space="preserve">              8.3.1.8 – Empréstimos a captar</v>
          </cell>
        </row>
        <row r="89">
          <cell r="A89" t="str">
            <v xml:space="preserve">              8.3.1.9 - Despesa juros - outros</v>
          </cell>
        </row>
        <row r="90">
          <cell r="A90" t="str">
            <v xml:space="preserve">      8.3.2 - Variação Monetária</v>
          </cell>
        </row>
        <row r="91">
          <cell r="A91" t="str">
            <v xml:space="preserve">              8.3.2.2 - Fund Cesp-Retenção de Reservas CTE</v>
          </cell>
        </row>
        <row r="92">
          <cell r="A92" t="str">
            <v xml:space="preserve">              8.3.2.3 - Fund Cesp-Déficit Técnico-CTEEP</v>
          </cell>
        </row>
        <row r="93">
          <cell r="A93" t="str">
            <v xml:space="preserve">              8.3.2.4 - Fund Cesp-Ajuste de Reservas-EPTE</v>
          </cell>
        </row>
        <row r="94">
          <cell r="A94" t="str">
            <v xml:space="preserve">              8.3.2.5 - Eletrobrás - PRONI/SENIR</v>
          </cell>
        </row>
        <row r="95">
          <cell r="A95" t="str">
            <v xml:space="preserve">              8.3.2.7 – BNDES</v>
          </cell>
        </row>
        <row r="96">
          <cell r="A96" t="str">
            <v xml:space="preserve">              8.3.2.8 – Empréstimos a captar</v>
          </cell>
        </row>
        <row r="97">
          <cell r="A97" t="str">
            <v xml:space="preserve">              8.3.2.6 - V.M.- Despesa</v>
          </cell>
        </row>
        <row r="98">
          <cell r="A98" t="str">
            <v xml:space="preserve">      8.3.3 - CPMF</v>
          </cell>
        </row>
        <row r="99">
          <cell r="A99" t="str">
            <v xml:space="preserve">      8.3.4 – Outras Despesas Financeiras</v>
          </cell>
        </row>
        <row r="100">
          <cell r="A100" t="str">
            <v>9. Juros sobre o Capital Próprio</v>
          </cell>
        </row>
        <row r="101">
          <cell r="A101" t="str">
            <v>10. Resultado Operacional</v>
          </cell>
        </row>
        <row r="102">
          <cell r="A102" t="str">
            <v>11. Resultado não Operacional</v>
          </cell>
        </row>
        <row r="103">
          <cell r="A103" t="str">
            <v>12. Lucro antes dos Tributos</v>
          </cell>
        </row>
        <row r="104">
          <cell r="A104" t="str">
            <v>13. IR &amp; CSLL</v>
          </cell>
        </row>
        <row r="105">
          <cell r="A105" t="str">
            <v xml:space="preserve">      13.1 Imposto de Renda</v>
          </cell>
        </row>
        <row r="106">
          <cell r="A106" t="str">
            <v xml:space="preserve">      13.2 Contribuição Social</v>
          </cell>
        </row>
        <row r="107">
          <cell r="A107" t="str">
            <v>14. Juros sobre o Capital Próprio</v>
          </cell>
        </row>
        <row r="108">
          <cell r="A108" t="str">
            <v>15. Lucro Líquido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da máxima"/>
      <sheetName val="Falhas humanas"/>
      <sheetName val="Gráfico falhas humanas"/>
      <sheetName val="Confiabilidade"/>
      <sheetName val="Interrupções"/>
      <sheetName val="2009"/>
      <sheetName val="Jan10"/>
      <sheetName val="Fev10"/>
      <sheetName val="Mar10"/>
      <sheetName val="Histórico DREQ-FREQ-ENES-TF"/>
      <sheetName val="Gráfico histório DREQ"/>
      <sheetName val="Gráfico histório FREQ"/>
      <sheetName val="Gráfico histório ENES"/>
      <sheetName val="Gráfico histório IENS"/>
      <sheetName val="Gráfico histório IENS barra"/>
      <sheetName val="Gráfico histórico TFtyt"/>
      <sheetName val="Entrada"/>
      <sheetName val="Vetor Z (Ph-Ph)"/>
      <sheetName val="Vetor Z (Ph-E)"/>
      <sheetName val="Vetor Z (mho)"/>
      <sheetName val="Ajuste (prim)"/>
      <sheetName val="Ajuste (sec)"/>
      <sheetName val="Graf_mho"/>
      <sheetName val="PHS"/>
      <sheetName val="Dados"/>
      <sheetName val="Tratamento"/>
      <sheetName val="PSD_MHO"/>
      <sheetName val="MHO"/>
      <sheetName val="SETTINGS (PRIM)"/>
      <sheetName val="SETTINGS (sec)"/>
      <sheetName val="DRAWING LN ALL2"/>
      <sheetName val="DRAWING LLL ALL2"/>
      <sheetName val="DRAWING LL ALL2"/>
      <sheetName val="PHS LLL NonDir2"/>
      <sheetName val="PHS LL NonDir2"/>
      <sheetName val="PHS LN NonDir2"/>
      <sheetName val="PSD1 Calc "/>
      <sheetName val="LOAD DATA"/>
      <sheetName val="ZM01 LN  CALC"/>
      <sheetName val="ZM02 LN  CALC"/>
      <sheetName val="ZM03 LN  CALC"/>
      <sheetName val="ZM04 LN  CALC"/>
      <sheetName val="ZM05 LN  CALC"/>
      <sheetName val="PHS LN NonDir"/>
      <sheetName val="DRAWING LN ALL"/>
      <sheetName val="ZM01 LL  CALC"/>
      <sheetName val="ZM05 LL RV CALC"/>
      <sheetName val="ZM02 LL  CALC"/>
      <sheetName val="ZM03 LL  CALC"/>
      <sheetName val="ZM04 LL  CALC"/>
      <sheetName val="ZM05 LL  CALC"/>
      <sheetName val="PHS LL NonDir"/>
      <sheetName val="DRAWING LL ALL"/>
      <sheetName val="PHS LLL NonDir"/>
      <sheetName val="DRAWING LLL ALL"/>
      <sheetName val="ZM01 LN"/>
      <sheetName val="ZM01 LL"/>
      <sheetName val="ZM02 LL"/>
      <sheetName val="ZM03 LL"/>
      <sheetName val="ZM04 LL"/>
      <sheetName val="ZM05  LL"/>
      <sheetName val="ZM02 LN"/>
      <sheetName val="ZM03 LN"/>
      <sheetName val="ZM04 LN"/>
      <sheetName val="ZM05 LN"/>
      <sheetName val="Listas"/>
    </sheetNames>
    <sheetDataSet>
      <sheetData sheetId="0"/>
      <sheetData sheetId="1"/>
      <sheetData sheetId="2" refreshError="1"/>
      <sheetData sheetId="3"/>
      <sheetData sheetId="4"/>
      <sheetData sheetId="5"/>
      <sheetData sheetId="6"/>
      <sheetData sheetId="7"/>
      <sheetData sheetId="8">
        <row r="13">
          <cell r="I13" t="str">
            <v>Elektro</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3">
          <cell r="I13">
            <v>2000</v>
          </cell>
        </row>
        <row r="14">
          <cell r="I14">
            <v>5</v>
          </cell>
        </row>
      </sheetData>
      <sheetData sheetId="29" refreshError="1">
        <row r="13">
          <cell r="L13">
            <v>460000</v>
          </cell>
        </row>
        <row r="14">
          <cell r="L14">
            <v>115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D0"/>
      <sheetName val="D1"/>
      <sheetName val="D2"/>
      <sheetName val="D3"/>
      <sheetName val="D4"/>
      <sheetName val="D5"/>
      <sheetName val="Receita Permitida"/>
      <sheetName val="VALIQ"/>
      <sheetName val="VALIQ (2)"/>
      <sheetName val="FCX"/>
      <sheetName val="FCX (2)"/>
      <sheetName val="FXLIQ"/>
      <sheetName val="FCFE"/>
      <sheetName val="FCFF"/>
      <sheetName val="PERM"/>
      <sheetName val="PERM (2)"/>
      <sheetName val="IREM"/>
      <sheetName val="CS"/>
      <sheetName val="DIV"/>
      <sheetName val="RE"/>
      <sheetName val="RE (2)"/>
      <sheetName val="DOAR"/>
      <sheetName val="BP-ATIVO"/>
      <sheetName val="BP-PASSIVO"/>
      <sheetName val="TRIB"/>
      <sheetName val="TIR(IMOB)"/>
      <sheetName val="TIR(VALOR)"/>
      <sheetName val="TIR A"/>
      <sheetName val="TIR"/>
      <sheetName val="PAYBACK"/>
      <sheetName val="INDICADORES"/>
      <sheetName val="EQUILIBRIO"/>
      <sheetName val="PRICE CAP"/>
      <sheetName val="Formulários"/>
      <sheetName val="Plan1"/>
      <sheetName val="Plan2"/>
      <sheetName val="Plan3"/>
      <sheetName val="#REF"/>
      <sheetName val="Dados de Entrada - Planejamento"/>
      <sheetName val="Jun-98"/>
      <sheetName val="CVA"/>
      <sheetName val="Variables"/>
      <sheetName val="PRIMARIO"/>
      <sheetName val="XX1_Tesoreria"/>
      <sheetName val="Correção"/>
      <sheetName val="OUT02.REPORT"/>
      <sheetName val="den96"/>
      <sheetName val="ABRIL 2000"/>
      <sheetName val="Informe de Avance Semanal"/>
      <sheetName val="CTB_Control_Gestion_CA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D0"/>
      <sheetName val="D1"/>
      <sheetName val="D2"/>
      <sheetName val="D3"/>
      <sheetName val="D4"/>
      <sheetName val="D5"/>
      <sheetName val="Receita Permitida"/>
      <sheetName val="VALIQ"/>
      <sheetName val="VALIQ (2)"/>
      <sheetName val="FCX"/>
      <sheetName val="FCX (2)"/>
      <sheetName val="FXLIQ"/>
      <sheetName val="FCFE"/>
      <sheetName val="FCFF"/>
      <sheetName val="PERM"/>
      <sheetName val="PERM (2)"/>
      <sheetName val="IREM"/>
      <sheetName val="CS"/>
      <sheetName val="DIV"/>
      <sheetName val="RE"/>
      <sheetName val="RE (2)"/>
      <sheetName val="DOAR"/>
      <sheetName val="BP-ATIVO"/>
      <sheetName val="BP-PASSIVO"/>
      <sheetName val="TRIB"/>
      <sheetName val="TIR(IMOB)"/>
      <sheetName val="TIR(VALOR)"/>
      <sheetName val="TIR A"/>
      <sheetName val="TIR"/>
      <sheetName val="PAYBACK"/>
      <sheetName val="INDICADORES"/>
      <sheetName val="EQUILIBRIO"/>
      <sheetName val="PRICE CAP"/>
      <sheetName val="Formulá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Índice"/>
      <sheetName val="Consumidores"/>
      <sheetName val="Forfait"/>
      <sheetName val="Venda-MWh"/>
      <sheetName val="Outros"/>
      <sheetName val="Compra-Mwh"/>
      <sheetName val="Compra-R$"/>
      <sheetName val="Fatur. Bruto-Comercial"/>
      <sheetName val="T I P"/>
      <sheetName val="ICMS Fat."/>
      <sheetName val="Importe-Comercial"/>
      <sheetName val="Importe-Contábil"/>
      <sheetName val="ICMS Contábil"/>
      <sheetName val="Importe+ICMS"/>
      <sheetName val="Tarifa Comercial"/>
      <sheetName val="Tarifa Contabilidade"/>
      <sheetName val="Arrec. Bruta"/>
      <sheetName val="ICMS  Arrec."/>
      <sheetName val="Arrec.Líquida"/>
      <sheetName val="Pessoal"/>
      <sheetName val="Mercado"/>
      <sheetName val=" PIB Brasil ( R$ de 1996 )"/>
      <sheetName val="FORMULÁRIO"/>
      <sheetName val="tarifas abertas internet"/>
      <sheetName val="PAGAMENTO"/>
      <sheetName val="BM&amp;F"/>
      <sheetName val="Plan1"/>
      <sheetName val="Suporte"/>
      <sheetName val="2000"/>
      <sheetName val="Banco"/>
      <sheetName val="Balanço"/>
      <sheetName val="INDIECO1"/>
      <sheetName val="ASSUM"/>
      <sheetName val="Sist.Transm.Dist.Glob. "/>
      <sheetName val="Spot"/>
      <sheetName val="Taxes"/>
      <sheetName val="RESUMO"/>
      <sheetName val="Dados2"/>
      <sheetName val="LISTAS"/>
      <sheetName val="Fatur__Bruto-Comercial"/>
      <sheetName val="T_I_P"/>
      <sheetName val="ICMS_Fat_"/>
      <sheetName val="ICMS_Contábil"/>
      <sheetName val="Tarifa_Comercial"/>
      <sheetName val="Tarifa_Contabilidade"/>
      <sheetName val="Arrec__Bruta"/>
      <sheetName val="ICMS__Arrec_"/>
      <sheetName val="Arrec_Líquida"/>
      <sheetName val="_PIB_Brasil_(_R$_de_1996_)"/>
      <sheetName val="Base FIN-NNG-PRE"/>
      <sheetName val="Base O&amp;M"/>
      <sheetName val="SETTINGS"/>
      <sheetName val="Metalúrgica"/>
      <sheetName val="TermoPE"/>
      <sheetName val="DRE e FLUXO CAIXA"/>
      <sheetName val="Índices"/>
      <sheetName val="Tabela aux."/>
      <sheetName val="DRE"/>
      <sheetName val="Lead"/>
      <sheetName val="Comparativos - Abr-02"/>
      <sheetName val="Comparativos _ Abr_02"/>
      <sheetName val="Comparativos - Fev-02"/>
      <sheetName val="Comparativos _ Fev_02"/>
      <sheetName val="Comparativos - Jan-02"/>
      <sheetName val="Comparativos _ Jan_02"/>
      <sheetName val="Comparativos - Mar-02"/>
      <sheetName val="Comparativos _ Mar_02"/>
      <sheetName val="Comentários Jan-02 "/>
      <sheetName val="Comentários Jan_02 "/>
      <sheetName val="Dados"/>
      <sheetName val="ce"/>
      <sheetName val="CECO"/>
      <sheetName val="TESTE"/>
      <sheetName val="DEBE"/>
      <sheetName val="EOFI"/>
      <sheetName val="Validacao_Dados"/>
      <sheetName val="Consol. Energia Ger"/>
      <sheetName val="DRE_Cemar_Orçam"/>
      <sheetName val="  "/>
      <sheetName val="AA-10(Op.63)"/>
      <sheetName val="Inventário PA"/>
      <sheetName val="Aquisição"/>
      <sheetName val="ABRIL 2000"/>
      <sheetName val="FF3"/>
      <sheetName val="Apoio"/>
      <sheetName val="Classificação"/>
      <sheetName val="OTR.CRED."/>
      <sheetName val="tarifas_abertas_internet"/>
      <sheetName val="Sist_Transm_Dist_Glob__"/>
      <sheetName val="Base_Calc"/>
      <sheetName val="Base_Dados"/>
      <sheetName val="Taxas"/>
      <sheetName val="Fatur__Bruto-Comercial1"/>
      <sheetName val="T_I_P1"/>
      <sheetName val="ICMS_Fat_1"/>
      <sheetName val="ICMS_Contábil1"/>
      <sheetName val="Tarifa_Comercial1"/>
      <sheetName val="Tarifa_Contabilidade1"/>
      <sheetName val="Arrec__Bruta1"/>
      <sheetName val="ICMS__Arrec_1"/>
      <sheetName val="Arrec_Líquida1"/>
      <sheetName val="_PIB_Brasil_(_R$_de_1996_)1"/>
      <sheetName val="tarifas_abertas_internet1"/>
      <sheetName val="Sist_Transm_Dist_Glob__1"/>
      <sheetName val="Plan1 (2)"/>
      <sheetName val="AUXILIAR"/>
      <sheetName val="Cursos"/>
      <sheetName val="Base_FIN-NNG-PRE"/>
      <sheetName val="Base_O&amp;M"/>
      <sheetName val="DRE_e_FLUXO_CAIXA"/>
      <sheetName val="Tabela_aux_"/>
      <sheetName val="Comparativos_-_Abr-02"/>
      <sheetName val="Comparativos___Abr_02"/>
      <sheetName val="Comparativos_-_Fev-02"/>
      <sheetName val="Comparativos___Fev_02"/>
      <sheetName val="Comparativos_-_Jan-02"/>
      <sheetName val="Comparativos___Jan_02"/>
      <sheetName val="Comparativos_-_Mar-02"/>
      <sheetName val="Comparativos___Mar_02"/>
      <sheetName val="Comentários_Jan-02_"/>
      <sheetName val="Comentários_Jan_02_"/>
      <sheetName val="Consol__Energia_Ger"/>
      <sheetName val="ABRIL_2000"/>
      <sheetName val="__"/>
      <sheetName val="AA-10(Op_63)"/>
      <sheetName val="Inventário_PA"/>
      <sheetName val="BASE RATEIO DIRETORIA"/>
      <sheetName val="Validação de Dados"/>
      <sheetName val="AVC Garabi II Set18"/>
      <sheetName val="Listas e Tabelas"/>
      <sheetName val="Siglas e Legendas"/>
      <sheetName val="IREM"/>
      <sheetName val="Plan2"/>
      <sheetName val="Plan3"/>
      <sheetName val="CVA_Projetada12meses"/>
      <sheetName val="CUSTOS"/>
      <sheetName val="Tabela_valores_módulos"/>
      <sheetName val="Fatur__Bruto-Comercial2"/>
      <sheetName val="T_I_P2"/>
      <sheetName val="ICMS_Fat_2"/>
      <sheetName val="ICMS_Contábil2"/>
      <sheetName val="Tarifa_Comercial2"/>
      <sheetName val="Tarifa_Contabilidade2"/>
      <sheetName val="Arrec__Bruta2"/>
      <sheetName val="ICMS__Arrec_2"/>
      <sheetName val="Arrec_Líquida2"/>
      <sheetName val="_PIB_Brasil_(_R$_de_1996_)2"/>
      <sheetName val="tarifas_abertas_internet2"/>
      <sheetName val="Sist_Transm_Dist_Glob__2"/>
      <sheetName val="Base_FIN-NNG-PRE1"/>
      <sheetName val="Base_O&amp;M1"/>
      <sheetName val="DRE_e_FLUXO_CAIXA1"/>
      <sheetName val="Tabela_aux_1"/>
      <sheetName val="Comparativos_-_Abr-021"/>
      <sheetName val="Comparativos___Abr_021"/>
      <sheetName val="Comparativos_-_Fev-021"/>
      <sheetName val="Comparativos___Fev_021"/>
      <sheetName val="Comparativos_-_Jan-021"/>
      <sheetName val="Comparativos___Jan_021"/>
      <sheetName val="Comparativos_-_Mar-021"/>
      <sheetName val="Comparativos___Mar_021"/>
      <sheetName val="Comentários_Jan-02_1"/>
      <sheetName val="Comentários_Jan_02_1"/>
      <sheetName val="Consol__Energia_Ger1"/>
      <sheetName val="ABRIL_20001"/>
      <sheetName val="__1"/>
      <sheetName val="AA-10(Op_63)1"/>
      <sheetName val="Inventário_PA1"/>
      <sheetName val="OTR_CRED_"/>
      <sheetName val="BASE_RATEIO_DIRETORIA"/>
      <sheetName val="Validação_de_Dados"/>
      <sheetName val="Plan1_(2)"/>
      <sheetName val="AVC_Garabi_II_Set18"/>
      <sheetName val="Listas_e_Tabelas"/>
      <sheetName val="Siglas_e_Legend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D0"/>
      <sheetName val="D1"/>
      <sheetName val="D2"/>
      <sheetName val="D3"/>
      <sheetName val="D4"/>
      <sheetName val="D5"/>
      <sheetName val="Receita Permitida"/>
      <sheetName val="VALIQ"/>
      <sheetName val="VALIQ (2)"/>
      <sheetName val="FCX"/>
      <sheetName val="FCX (2)"/>
      <sheetName val="FXLIQ"/>
      <sheetName val="FCFE"/>
      <sheetName val="FCFF"/>
      <sheetName val="PERM"/>
      <sheetName val="PERM (2)"/>
      <sheetName val="IREM"/>
      <sheetName val="CS"/>
      <sheetName val="DIV"/>
      <sheetName val="RE"/>
      <sheetName val="RE (2)"/>
      <sheetName val="DOAR"/>
      <sheetName val="BP-ATIVO"/>
      <sheetName val="BP-PASSIVO"/>
      <sheetName val="TRIB"/>
      <sheetName val="TIR(IMOB)"/>
      <sheetName val="TIR(VALOR)"/>
      <sheetName val="TIR A"/>
      <sheetName val="TIR"/>
      <sheetName val="PAYBACK"/>
      <sheetName val="INDICADORES"/>
      <sheetName val="EQUILIBRIO"/>
      <sheetName val="PRICE CAP"/>
      <sheetName val="Formulá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T proj"/>
      <sheetName val="Parâmetros"/>
      <sheetName val="DRA"/>
      <sheetName val="DRP"/>
      <sheetName val="Dados mensais"/>
      <sheetName val="Energia anual"/>
      <sheetName val="Energia mensal"/>
      <sheetName val="Resumo - Energia"/>
      <sheetName val="IREM"/>
    </sheetNames>
    <sheetDataSet>
      <sheetData sheetId="0" refreshError="1"/>
      <sheetData sheetId="1" refreshError="1"/>
      <sheetData sheetId="2" refreshError="1">
        <row r="3">
          <cell r="A3">
            <v>1</v>
          </cell>
          <cell r="D3" t="str">
            <v>IRT 96</v>
          </cell>
          <cell r="E3" t="str">
            <v>IRT 97</v>
          </cell>
          <cell r="F3" t="str">
            <v>IRT 98</v>
          </cell>
          <cell r="G3" t="str">
            <v>IRT 99</v>
          </cell>
          <cell r="H3" t="str">
            <v>IRT 00</v>
          </cell>
          <cell r="I3" t="str">
            <v>IRT 01</v>
          </cell>
          <cell r="J3" t="str">
            <v>IRT 02</v>
          </cell>
          <cell r="K3" t="str">
            <v>IRT 03</v>
          </cell>
          <cell r="L3" t="str">
            <v>IRT 04</v>
          </cell>
          <cell r="M3" t="str">
            <v>IRT 05</v>
          </cell>
          <cell r="N3" t="str">
            <v>IRT 06</v>
          </cell>
          <cell r="O3" t="str">
            <v>IRT 07</v>
          </cell>
          <cell r="P3" t="str">
            <v>IRT 08</v>
          </cell>
          <cell r="Q3" t="str">
            <v>IRT 09</v>
          </cell>
          <cell r="R3" t="str">
            <v>IRT 10</v>
          </cell>
        </row>
        <row r="4">
          <cell r="A4">
            <v>2</v>
          </cell>
          <cell r="B4" t="str">
            <v>Período de Referência</v>
          </cell>
          <cell r="C4" t="str">
            <v>IRT 01</v>
          </cell>
          <cell r="D4" t="str">
            <v>Nov 95 - Out 96</v>
          </cell>
          <cell r="E4" t="str">
            <v>Nov 96 - Out 97</v>
          </cell>
          <cell r="F4" t="str">
            <v>Nov 97 - Out 98</v>
          </cell>
          <cell r="G4" t="str">
            <v>Nov 98 - Out 99</v>
          </cell>
          <cell r="H4" t="str">
            <v>Nov 99 - Out 00</v>
          </cell>
          <cell r="I4" t="str">
            <v>Nov 00 - Out 01</v>
          </cell>
          <cell r="J4" t="str">
            <v>Nov 01 - Out 02</v>
          </cell>
          <cell r="K4" t="str">
            <v>Nov 02 - Out 03</v>
          </cell>
          <cell r="L4" t="str">
            <v>Nov 03 - Out 04</v>
          </cell>
          <cell r="M4" t="str">
            <v>Nov 04 - Out 05</v>
          </cell>
          <cell r="N4" t="str">
            <v>Nov 05 - Out 06</v>
          </cell>
          <cell r="O4" t="str">
            <v>Nov 06 - Out 07</v>
          </cell>
          <cell r="P4" t="str">
            <v>Nov 07 - Out 08</v>
          </cell>
          <cell r="Q4" t="str">
            <v>Nov 08 - Out 09</v>
          </cell>
          <cell r="R4" t="str">
            <v>Nov 09 - Out 10</v>
          </cell>
          <cell r="S4">
            <v>37622</v>
          </cell>
          <cell r="T4">
            <v>37653</v>
          </cell>
          <cell r="U4">
            <v>37681</v>
          </cell>
          <cell r="V4">
            <v>37712</v>
          </cell>
          <cell r="W4">
            <v>37742</v>
          </cell>
          <cell r="X4">
            <v>37773</v>
          </cell>
          <cell r="Y4">
            <v>37803</v>
          </cell>
          <cell r="Z4">
            <v>37834</v>
          </cell>
          <cell r="AA4">
            <v>37865</v>
          </cell>
          <cell r="AB4">
            <v>37895</v>
          </cell>
          <cell r="AC4" t="str">
            <v>IRT 03</v>
          </cell>
          <cell r="AD4">
            <v>37926</v>
          </cell>
          <cell r="AE4">
            <v>37956</v>
          </cell>
          <cell r="AF4">
            <v>37987</v>
          </cell>
          <cell r="AG4">
            <v>38018</v>
          </cell>
          <cell r="AH4">
            <v>38047</v>
          </cell>
          <cell r="AI4">
            <v>38078</v>
          </cell>
          <cell r="AJ4">
            <v>38108</v>
          </cell>
          <cell r="AK4">
            <v>38139</v>
          </cell>
          <cell r="AL4">
            <v>38169</v>
          </cell>
          <cell r="AM4">
            <v>38200</v>
          </cell>
          <cell r="AN4">
            <v>38231</v>
          </cell>
          <cell r="AO4">
            <v>38261</v>
          </cell>
          <cell r="AP4" t="str">
            <v>IRT 04</v>
          </cell>
          <cell r="AQ4" t="str">
            <v>IRT 05</v>
          </cell>
          <cell r="AR4" t="str">
            <v>IRT 06</v>
          </cell>
          <cell r="AS4" t="str">
            <v>IRT 07</v>
          </cell>
          <cell r="AT4" t="str">
            <v>IRT 08</v>
          </cell>
          <cell r="AU4" t="str">
            <v>IRT 09</v>
          </cell>
          <cell r="AV4" t="str">
            <v>IRT 10</v>
          </cell>
        </row>
        <row r="5">
          <cell r="A5">
            <v>3</v>
          </cell>
          <cell r="B5" t="str">
            <v>DRA</v>
          </cell>
          <cell r="C5" t="str">
            <v>RA - receita de referência - R$ mil</v>
          </cell>
          <cell r="G5">
            <v>2293797.1669999999</v>
          </cell>
          <cell r="H5">
            <v>2829657.9649999999</v>
          </cell>
          <cell r="I5">
            <v>3131745.9279999998</v>
          </cell>
          <cell r="J5">
            <v>3268208.9251299826</v>
          </cell>
          <cell r="K5">
            <v>3864111.4563857568</v>
          </cell>
          <cell r="L5">
            <v>5092348.0474204589</v>
          </cell>
          <cell r="M5">
            <v>5993670.3697052309</v>
          </cell>
          <cell r="N5">
            <v>6757068.4195468733</v>
          </cell>
          <cell r="O5">
            <v>7428596.6924757706</v>
          </cell>
          <cell r="P5">
            <v>8050728.2033783067</v>
          </cell>
          <cell r="Q5">
            <v>8950265.1774759907</v>
          </cell>
          <cell r="R5">
            <v>10605943.796370296</v>
          </cell>
          <cell r="X5">
            <v>7.2188115385221296E-2</v>
          </cell>
          <cell r="AC5" t="str">
            <v>Nov 02 - Out 03</v>
          </cell>
          <cell r="AP5">
            <v>37926</v>
          </cell>
          <cell r="AQ5">
            <v>38292</v>
          </cell>
          <cell r="AR5">
            <v>38657</v>
          </cell>
          <cell r="AS5">
            <v>39022</v>
          </cell>
          <cell r="AT5">
            <v>39387</v>
          </cell>
          <cell r="AU5">
            <v>39753</v>
          </cell>
          <cell r="AV5">
            <v>40118</v>
          </cell>
        </row>
        <row r="6">
          <cell r="A6">
            <v>4</v>
          </cell>
          <cell r="AP6">
            <v>38261</v>
          </cell>
          <cell r="AQ6">
            <v>38626</v>
          </cell>
          <cell r="AR6">
            <v>38991</v>
          </cell>
          <cell r="AS6">
            <v>39356</v>
          </cell>
          <cell r="AT6">
            <v>39722</v>
          </cell>
          <cell r="AU6">
            <v>40087</v>
          </cell>
          <cell r="AV6">
            <v>40452</v>
          </cell>
        </row>
        <row r="7">
          <cell r="A7">
            <v>5</v>
          </cell>
          <cell r="B7" t="str">
            <v>Variáveis Macroeconômicas</v>
          </cell>
          <cell r="C7" t="str">
            <v>VPA em DRA - Compra de energia</v>
          </cell>
        </row>
        <row r="8">
          <cell r="A8">
            <v>6</v>
          </cell>
          <cell r="B8" t="str">
            <v xml:space="preserve">IGP-M </v>
          </cell>
          <cell r="C8">
            <v>9.9458874458874469E-2</v>
          </cell>
          <cell r="D8">
            <v>1.0999999999999999E-2</v>
          </cell>
          <cell r="E8">
            <v>2.2000000000000001E-3</v>
          </cell>
          <cell r="F8">
            <v>3.5999999999999999E-3</v>
          </cell>
          <cell r="G8">
            <v>5.9999999999999995E-4</v>
          </cell>
          <cell r="H8">
            <v>8.9999999999999998E-4</v>
          </cell>
          <cell r="I8">
            <v>5.5999999999999999E-3</v>
          </cell>
          <cell r="J8">
            <v>8.3000000000000001E-3</v>
          </cell>
          <cell r="K8">
            <v>1.54E-2</v>
          </cell>
          <cell r="L8">
            <v>1.95E-2</v>
          </cell>
          <cell r="M8">
            <v>2.3199999999999998E-2</v>
          </cell>
          <cell r="N8">
            <v>7.5000000000000002E-4</v>
          </cell>
          <cell r="O8">
            <v>7.5000000000000002E-4</v>
          </cell>
          <cell r="P8">
            <v>9.5389426568149416E-2</v>
          </cell>
          <cell r="Q8">
            <v>7.5000000000000002E-4</v>
          </cell>
          <cell r="R8">
            <v>7.5000000000000002E-4</v>
          </cell>
          <cell r="S8">
            <v>4.0842127814544526E-3</v>
          </cell>
          <cell r="T8">
            <v>4.0842127814544526E-3</v>
          </cell>
          <cell r="U8">
            <v>4.0842127814544526E-3</v>
          </cell>
          <cell r="V8">
            <v>4.0842127814544526E-3</v>
          </cell>
          <cell r="W8">
            <v>4.0842127814544526E-3</v>
          </cell>
          <cell r="X8">
            <v>4.0842127814544526E-3</v>
          </cell>
          <cell r="Y8">
            <v>4.0842127814544526E-3</v>
          </cell>
          <cell r="Z8">
            <v>4.0842127814544526E-3</v>
          </cell>
          <cell r="AA8">
            <v>4.0842127814544526E-3</v>
          </cell>
          <cell r="AB8">
            <v>4.0842127814544526E-3</v>
          </cell>
          <cell r="AC8">
            <v>4.3163985012610206E-2</v>
          </cell>
          <cell r="AD8">
            <v>4.0842127814544526E-3</v>
          </cell>
          <cell r="AE8">
            <v>4.0842127814544526E-3</v>
          </cell>
          <cell r="AF8">
            <v>3.2737397821989145E-3</v>
          </cell>
          <cell r="AG8">
            <v>3.2737397821989145E-3</v>
          </cell>
          <cell r="AH8">
            <v>3.2737397821989145E-3</v>
          </cell>
          <cell r="AI8">
            <v>3.2737397821989145E-3</v>
          </cell>
          <cell r="AJ8">
            <v>3.2737397821989145E-3</v>
          </cell>
          <cell r="AK8">
            <v>3.2737397821989145E-3</v>
          </cell>
          <cell r="AL8">
            <v>3.2737397821989145E-3</v>
          </cell>
          <cell r="AM8">
            <v>3.2737397821989145E-3</v>
          </cell>
          <cell r="AN8">
            <v>3.2737397821989145E-3</v>
          </cell>
          <cell r="AO8">
            <v>3.2737397821989145E-3</v>
          </cell>
          <cell r="AP8">
            <v>3.7443820407861761E-2</v>
          </cell>
          <cell r="AQ8">
            <v>0.04</v>
          </cell>
          <cell r="AR8">
            <v>0.04</v>
          </cell>
          <cell r="AS8">
            <v>0.04</v>
          </cell>
          <cell r="AT8">
            <v>0.04</v>
          </cell>
          <cell r="AU8">
            <v>0.04</v>
          </cell>
          <cell r="AV8">
            <v>0.04</v>
          </cell>
        </row>
        <row r="9">
          <cell r="A9">
            <v>7</v>
          </cell>
          <cell r="B9" t="str">
            <v>DRA</v>
          </cell>
          <cell r="C9" t="str">
            <v>Tarifa média compra de energia</v>
          </cell>
          <cell r="I9">
            <v>41.855021886116624</v>
          </cell>
          <cell r="J9">
            <v>49.915594983131939</v>
          </cell>
          <cell r="K9">
            <v>54.704784885462246</v>
          </cell>
          <cell r="L9">
            <v>66.571020787256444</v>
          </cell>
          <cell r="M9">
            <v>95.813101374905457</v>
          </cell>
          <cell r="N9">
            <v>128.58806183295326</v>
          </cell>
          <cell r="O9">
            <v>128.15104582334396</v>
          </cell>
          <cell r="P9">
            <v>133.07630080109271</v>
          </cell>
          <cell r="Q9">
            <v>139.45098798930405</v>
          </cell>
          <cell r="R9">
            <v>139.71085207719568</v>
          </cell>
          <cell r="AC9">
            <v>7.2188115385221296E-2</v>
          </cell>
          <cell r="AP9">
            <v>4.0800190968588668E-2</v>
          </cell>
          <cell r="AQ9">
            <v>0.04</v>
          </cell>
          <cell r="AR9">
            <v>0.04</v>
          </cell>
          <cell r="AS9">
            <v>0.04</v>
          </cell>
          <cell r="AT9">
            <v>0.04</v>
          </cell>
          <cell r="AU9">
            <v>0.04</v>
          </cell>
          <cell r="AV9">
            <v>0.04</v>
          </cell>
        </row>
        <row r="10">
          <cell r="A10">
            <v>8</v>
          </cell>
          <cell r="B10" t="str">
            <v>IGP-M índice</v>
          </cell>
          <cell r="C10">
            <v>1.2485972979578066</v>
          </cell>
          <cell r="D10">
            <v>1.2623318682353424</v>
          </cell>
          <cell r="E10">
            <v>1.2651089983454602</v>
          </cell>
          <cell r="F10">
            <v>1.2696633907395038</v>
          </cell>
          <cell r="G10">
            <v>1.2704251887739475</v>
          </cell>
          <cell r="H10">
            <v>1.2715685714438438</v>
          </cell>
          <cell r="I10">
            <v>1.2786893554439294</v>
          </cell>
          <cell r="J10">
            <v>1.2893024770941139</v>
          </cell>
          <cell r="K10">
            <v>1.3091577352413635</v>
          </cell>
          <cell r="L10">
            <v>1.3346863110785701</v>
          </cell>
          <cell r="M10">
            <v>1.3656510334955929</v>
          </cell>
          <cell r="N10">
            <v>1.3666752717707147</v>
          </cell>
          <cell r="O10">
            <v>1.3677002782245427</v>
          </cell>
          <cell r="P10">
            <v>1.3677002782245427</v>
          </cell>
          <cell r="Q10">
            <v>1.3687260534332111</v>
          </cell>
          <cell r="R10">
            <v>1.3697525979732861</v>
          </cell>
          <cell r="S10">
            <v>1.375346959041359</v>
          </cell>
          <cell r="T10">
            <v>1.3809641686704102</v>
          </cell>
          <cell r="U10">
            <v>1.3866043201788245</v>
          </cell>
          <cell r="V10">
            <v>1.3922675072661188</v>
          </cell>
          <cell r="W10">
            <v>1.3979538240144989</v>
          </cell>
          <cell r="X10">
            <v>1.403663364890422</v>
          </cell>
          <cell r="Y10">
            <v>1.4093962247461669</v>
          </cell>
          <cell r="Z10">
            <v>1.4151524988214088</v>
          </cell>
          <cell r="AA10">
            <v>1.4209322827448023</v>
          </cell>
          <cell r="AB10">
            <v>1.4267356725355698</v>
          </cell>
          <cell r="AC10">
            <v>1.4267356725355698</v>
          </cell>
          <cell r="AD10">
            <v>1.4325627646050965</v>
          </cell>
          <cell r="AE10">
            <v>1.4325627646050965</v>
          </cell>
          <cell r="AF10">
            <v>1.4372526023180809</v>
          </cell>
          <cell r="AG10">
            <v>1.4419577933393586</v>
          </cell>
          <cell r="AH10">
            <v>1.4466783879316654</v>
          </cell>
          <cell r="AI10">
            <v>1.4514144365222847</v>
          </cell>
          <cell r="AJ10">
            <v>1.4561659897035855</v>
          </cell>
          <cell r="AK10">
            <v>1.4609330982335631</v>
          </cell>
          <cell r="AL10">
            <v>1.4657158130363814</v>
          </cell>
          <cell r="AM10">
            <v>1.4705141852029167</v>
          </cell>
          <cell r="AN10">
            <v>1.4753282659913032</v>
          </cell>
          <cell r="AO10">
            <v>1.4801581068274814</v>
          </cell>
          <cell r="AP10">
            <v>1.4801581068274814</v>
          </cell>
          <cell r="AQ10">
            <v>1.5393644311005807</v>
          </cell>
          <cell r="AR10">
            <v>1.600939008344604</v>
          </cell>
          <cell r="AS10">
            <v>1.6649765686783882</v>
          </cell>
          <cell r="AT10">
            <v>1.7315756314255237</v>
          </cell>
          <cell r="AU10">
            <v>1.8008386566825447</v>
          </cell>
          <cell r="AV10">
            <v>1.8728722029498466</v>
          </cell>
        </row>
        <row r="11">
          <cell r="A11">
            <v>9</v>
          </cell>
          <cell r="B11" t="str">
            <v>DRA</v>
          </cell>
          <cell r="C11" t="str">
            <v>Potência Itaipu</v>
          </cell>
          <cell r="D11">
            <v>-6.5900779431864301E-2</v>
          </cell>
          <cell r="E11">
            <v>-8.2374342547554269E-2</v>
          </cell>
          <cell r="F11">
            <v>4.2191001551456608E-2</v>
          </cell>
          <cell r="G11">
            <v>-2.8987305131704111E-2</v>
          </cell>
          <cell r="H11">
            <v>-1.0476109360361141E-2</v>
          </cell>
          <cell r="I11">
            <v>1.6741263556550257E-2</v>
          </cell>
          <cell r="J11">
            <v>6.7513227513227525E-2</v>
          </cell>
          <cell r="K11">
            <v>0.12779999999999991</v>
          </cell>
          <cell r="L11">
            <v>0.20538832665169338</v>
          </cell>
          <cell r="M11">
            <v>-0.11847746828058925</v>
          </cell>
          <cell r="N11">
            <v>-7.3784865830658353E-3</v>
          </cell>
          <cell r="O11">
            <v>0</v>
          </cell>
          <cell r="P11">
            <v>0.11856823266219263</v>
          </cell>
          <cell r="Q11">
            <v>0</v>
          </cell>
          <cell r="R11">
            <v>0</v>
          </cell>
          <cell r="S11">
            <v>8.3333333333333037E-3</v>
          </cell>
          <cell r="T11">
            <v>8.2644628099173278E-3</v>
          </cell>
          <cell r="U11">
            <v>8.1967213114753079E-3</v>
          </cell>
          <cell r="V11">
            <v>8.1300813008129413E-3</v>
          </cell>
          <cell r="W11">
            <v>8.0645161290322509E-3</v>
          </cell>
          <cell r="X11">
            <v>8.0000000000000071E-3</v>
          </cell>
          <cell r="Y11">
            <v>7.9365079365079083E-3</v>
          </cell>
          <cell r="Z11">
            <v>7.8740157480314821E-3</v>
          </cell>
          <cell r="AA11">
            <v>7.8125E-3</v>
          </cell>
          <cell r="AB11">
            <v>7.7519379844961378E-3</v>
          </cell>
          <cell r="AC11">
            <v>8.3333333333333037E-2</v>
          </cell>
          <cell r="AD11">
            <v>7.692307692307665E-3</v>
          </cell>
          <cell r="AE11">
            <v>7.6335877862594437E-3</v>
          </cell>
          <cell r="AF11">
            <v>3.2737397821989145E-3</v>
          </cell>
          <cell r="AG11">
            <v>3.2737397821989145E-3</v>
          </cell>
          <cell r="AH11">
            <v>3.2737397821989145E-3</v>
          </cell>
          <cell r="AI11">
            <v>3.2737397821989145E-3</v>
          </cell>
          <cell r="AJ11">
            <v>3.2737397821989145E-3</v>
          </cell>
          <cell r="AK11">
            <v>3.2737397821989145E-3</v>
          </cell>
          <cell r="AL11">
            <v>3.2737397821989145E-3</v>
          </cell>
          <cell r="AM11">
            <v>3.2737397821989145E-3</v>
          </cell>
          <cell r="AN11">
            <v>3.2737397821989145E-3</v>
          </cell>
          <cell r="AO11">
            <v>3.2737397821989145E-3</v>
          </cell>
          <cell r="AP11">
            <v>4.9119666616312951E-2</v>
          </cell>
          <cell r="AQ11">
            <v>0.04</v>
          </cell>
          <cell r="AR11">
            <v>0.04</v>
          </cell>
          <cell r="AS11">
            <v>0.04</v>
          </cell>
          <cell r="AT11">
            <v>0.04</v>
          </cell>
          <cell r="AU11">
            <v>0.04</v>
          </cell>
          <cell r="AV11">
            <v>0.04</v>
          </cell>
        </row>
        <row r="12">
          <cell r="A12">
            <v>10</v>
          </cell>
          <cell r="B12" t="str">
            <v>Dólar - fim do período</v>
          </cell>
          <cell r="C12" t="str">
            <v xml:space="preserve">    Repasse de Itaipu - R$ mil</v>
          </cell>
          <cell r="D12">
            <v>0</v>
          </cell>
          <cell r="E12">
            <v>0</v>
          </cell>
          <cell r="F12">
            <v>0</v>
          </cell>
          <cell r="G12">
            <v>0</v>
          </cell>
          <cell r="H12">
            <v>0</v>
          </cell>
          <cell r="I12">
            <v>506950.15746143996</v>
          </cell>
          <cell r="J12">
            <v>760862.33557200001</v>
          </cell>
          <cell r="K12">
            <v>843620.05098000006</v>
          </cell>
          <cell r="L12">
            <v>904705.66591599979</v>
          </cell>
          <cell r="M12">
            <v>939475.76103547728</v>
          </cell>
          <cell r="N12">
            <v>964592.68132292409</v>
          </cell>
          <cell r="O12">
            <v>992744.74502045976</v>
          </cell>
          <cell r="P12">
            <v>1021605.6255236815</v>
          </cell>
          <cell r="Q12">
            <v>1051186.9848751284</v>
          </cell>
          <cell r="R12">
            <v>1081500.2839738531</v>
          </cell>
          <cell r="S12">
            <v>3.0250000000000004</v>
          </cell>
          <cell r="T12">
            <v>3.0500000000000003</v>
          </cell>
          <cell r="U12">
            <v>3.0750000000000002</v>
          </cell>
          <cell r="V12">
            <v>3.1</v>
          </cell>
          <cell r="W12">
            <v>3.125</v>
          </cell>
          <cell r="X12">
            <v>3.15</v>
          </cell>
          <cell r="Y12">
            <v>3.1749999999999998</v>
          </cell>
          <cell r="Z12">
            <v>3.1999999999999997</v>
          </cell>
          <cell r="AA12">
            <v>3.2249999999999996</v>
          </cell>
          <cell r="AB12">
            <v>3.2499999999999996</v>
          </cell>
          <cell r="AC12">
            <v>3.2499999999999996</v>
          </cell>
          <cell r="AD12">
            <v>3.2749999999999995</v>
          </cell>
          <cell r="AE12">
            <v>3.2999999999999989</v>
          </cell>
          <cell r="AF12">
            <v>3.3108033412812552</v>
          </cell>
          <cell r="AG12">
            <v>3.3216420498906447</v>
          </cell>
          <cell r="AH12">
            <v>3.3325162416115965</v>
          </cell>
          <cell r="AI12">
            <v>3.3434260326065846</v>
          </cell>
          <cell r="AJ12">
            <v>3.3543715394183682</v>
          </cell>
          <cell r="AK12">
            <v>3.3653528789712377</v>
          </cell>
          <cell r="AL12">
            <v>3.3763701685722634</v>
          </cell>
          <cell r="AM12">
            <v>3.3874235259125478</v>
          </cell>
          <cell r="AN12">
            <v>3.3985130690684842</v>
          </cell>
          <cell r="AO12">
            <v>3.4096389165030168</v>
          </cell>
          <cell r="AP12">
            <v>3.4096389165030168</v>
          </cell>
          <cell r="AQ12">
            <v>3.5460244731631376</v>
          </cell>
          <cell r="AR12">
            <v>3.6878654520896634</v>
          </cell>
          <cell r="AS12">
            <v>3.8353800701732501</v>
          </cell>
          <cell r="AT12">
            <v>3.9887952729801803</v>
          </cell>
          <cell r="AU12">
            <v>4.1483470838993881</v>
          </cell>
          <cell r="AV12">
            <v>4.3142809672553639</v>
          </cell>
        </row>
        <row r="13">
          <cell r="A13">
            <v>11</v>
          </cell>
          <cell r="B13" t="str">
            <v>Dólar - média do período</v>
          </cell>
          <cell r="C13" t="str">
            <v xml:space="preserve">    Demanda Itaipu - kW</v>
          </cell>
          <cell r="D13">
            <v>2.6179000000000001</v>
          </cell>
          <cell r="E13">
            <v>2.42455</v>
          </cell>
          <cell r="F13">
            <v>2.3693499999999998</v>
          </cell>
          <cell r="G13">
            <v>2.3832499999999999</v>
          </cell>
          <cell r="H13">
            <v>2.3358999999999996</v>
          </cell>
          <cell r="I13">
            <v>14091000</v>
          </cell>
          <cell r="J13">
            <v>14045000</v>
          </cell>
          <cell r="K13">
            <v>13921950</v>
          </cell>
          <cell r="L13">
            <v>13781560</v>
          </cell>
          <cell r="M13">
            <v>13641170</v>
          </cell>
          <cell r="N13">
            <v>13467180</v>
          </cell>
          <cell r="O13">
            <v>13327140</v>
          </cell>
          <cell r="P13">
            <v>13187100</v>
          </cell>
          <cell r="Q13">
            <v>13047060</v>
          </cell>
          <cell r="R13">
            <v>12907020</v>
          </cell>
          <cell r="S13">
            <v>3.0125000000000002</v>
          </cell>
          <cell r="T13">
            <v>3.0375000000000005</v>
          </cell>
          <cell r="U13">
            <v>3.0625</v>
          </cell>
          <cell r="V13">
            <v>3.0875000000000004</v>
          </cell>
          <cell r="W13">
            <v>3.1124999999999998</v>
          </cell>
          <cell r="X13">
            <v>3.1375000000000002</v>
          </cell>
          <cell r="Y13">
            <v>3.1624999999999996</v>
          </cell>
          <cell r="Z13">
            <v>3.1875</v>
          </cell>
          <cell r="AA13">
            <v>3.2124999999999995</v>
          </cell>
          <cell r="AB13">
            <v>3.2374999999999998</v>
          </cell>
          <cell r="AC13">
            <v>3.1041666666666665</v>
          </cell>
          <cell r="AD13">
            <v>3.2624999999999993</v>
          </cell>
          <cell r="AE13">
            <v>3.2874999999999992</v>
          </cell>
          <cell r="AF13">
            <v>3.3054016706406273</v>
          </cell>
          <cell r="AG13">
            <v>3.31622269558595</v>
          </cell>
          <cell r="AH13">
            <v>3.3270791457511208</v>
          </cell>
          <cell r="AI13">
            <v>3.3379711371090908</v>
          </cell>
          <cell r="AJ13">
            <v>3.3488987860124766</v>
          </cell>
          <cell r="AK13">
            <v>3.3598622091948029</v>
          </cell>
          <cell r="AL13">
            <v>3.3708615237717505</v>
          </cell>
          <cell r="AM13">
            <v>3.3818968472424054</v>
          </cell>
          <cell r="AN13">
            <v>3.392968297490516</v>
          </cell>
          <cell r="AO13">
            <v>3.4040759927857502</v>
          </cell>
          <cell r="AP13">
            <v>3.3412698587987073</v>
          </cell>
          <cell r="AQ13">
            <v>3.4778316948330774</v>
          </cell>
          <cell r="AR13">
            <v>3.6169449626264005</v>
          </cell>
          <cell r="AS13">
            <v>3.7616227611314565</v>
          </cell>
          <cell r="AT13">
            <v>3.9120876715767152</v>
          </cell>
          <cell r="AU13">
            <v>4.0685711784397842</v>
          </cell>
          <cell r="AV13">
            <v>4.231314025577376</v>
          </cell>
        </row>
        <row r="14">
          <cell r="A14">
            <v>12</v>
          </cell>
          <cell r="B14" t="str">
            <v>VN - Competitivo</v>
          </cell>
          <cell r="C14" t="str">
            <v xml:space="preserve">    Tarifa Itaipu - US$/kW</v>
          </cell>
          <cell r="D14">
            <v>78.812154195818877</v>
          </cell>
          <cell r="E14">
            <v>79.67908789197287</v>
          </cell>
          <cell r="F14">
            <v>79.854381885335229</v>
          </cell>
          <cell r="G14">
            <v>80.141857660122426</v>
          </cell>
          <cell r="H14">
            <v>80.189942774718503</v>
          </cell>
          <cell r="I14">
            <v>18.654399999999999</v>
          </cell>
          <cell r="J14">
            <v>20.198799999999999</v>
          </cell>
          <cell r="K14">
            <v>20.198799999999999</v>
          </cell>
          <cell r="L14">
            <v>20.198799999999999</v>
          </cell>
          <cell r="M14">
            <v>20.198799999999999</v>
          </cell>
          <cell r="N14">
            <v>20.198799999999999</v>
          </cell>
          <cell r="O14">
            <v>20.198799999999999</v>
          </cell>
          <cell r="P14">
            <v>20.198799999999999</v>
          </cell>
          <cell r="Q14">
            <v>20.198799999999999</v>
          </cell>
          <cell r="R14">
            <v>20.198799999999999</v>
          </cell>
          <cell r="S14">
            <v>86.81266312685959</v>
          </cell>
          <cell r="T14">
            <v>87.167224515194405</v>
          </cell>
          <cell r="U14">
            <v>87.523234007683271</v>
          </cell>
          <cell r="V14">
            <v>87.880697518691676</v>
          </cell>
          <cell r="W14">
            <v>88.239620986740661</v>
          </cell>
          <cell r="X14">
            <v>88.60001037460539</v>
          </cell>
          <cell r="Y14">
            <v>88.96187166941435</v>
          </cell>
          <cell r="Z14">
            <v>89.325210882748692</v>
          </cell>
          <cell r="AA14">
            <v>89.690034050742128</v>
          </cell>
          <cell r="AB14">
            <v>90.056347234181246</v>
          </cell>
          <cell r="AC14">
            <v>90.056347234181246</v>
          </cell>
          <cell r="AD14">
            <v>90.424156518606182</v>
          </cell>
          <cell r="AE14">
            <v>90.793468014411715</v>
          </cell>
          <cell r="AF14">
            <v>91.090702202614295</v>
          </cell>
          <cell r="AG14">
            <v>91.388909458203429</v>
          </cell>
          <cell r="AH14">
            <v>91.688092966748513</v>
          </cell>
          <cell r="AI14">
            <v>91.98825592424771</v>
          </cell>
          <cell r="AJ14">
            <v>92.289401537162021</v>
          </cell>
          <cell r="AK14">
            <v>92.591533022449553</v>
          </cell>
          <cell r="AL14">
            <v>92.894653607599935</v>
          </cell>
          <cell r="AM14">
            <v>93.198766530668721</v>
          </cell>
          <cell r="AN14">
            <v>93.503875040312039</v>
          </cell>
          <cell r="AO14">
            <v>93.80998239582128</v>
          </cell>
          <cell r="AP14">
            <v>93.80998239582128</v>
          </cell>
          <cell r="AQ14">
            <v>97.562381691654181</v>
          </cell>
          <cell r="AR14">
            <v>101.46487695932038</v>
          </cell>
          <cell r="AS14">
            <v>105.5234720376933</v>
          </cell>
          <cell r="AT14">
            <v>109.74441091920109</v>
          </cell>
          <cell r="AU14">
            <v>114.13418735596917</v>
          </cell>
          <cell r="AV14">
            <v>118.69955485020803</v>
          </cell>
        </row>
        <row r="15">
          <cell r="A15">
            <v>13</v>
          </cell>
          <cell r="B15" t="str">
            <v>VN - Gás Natural</v>
          </cell>
          <cell r="C15" t="str">
            <v xml:space="preserve">    Taxa de câmbio - R$/US$</v>
          </cell>
          <cell r="D15">
            <v>102.3897056172127</v>
          </cell>
          <cell r="E15">
            <v>100.89053422107588</v>
          </cell>
          <cell r="F15">
            <v>96.252941684827491</v>
          </cell>
          <cell r="G15">
            <v>93.208205528616588</v>
          </cell>
          <cell r="H15">
            <v>94.036750739345095</v>
          </cell>
          <cell r="I15">
            <v>1.9286000000000001</v>
          </cell>
          <cell r="J15">
            <v>2.6819999999999999</v>
          </cell>
          <cell r="K15">
            <v>3.0000000000000004</v>
          </cell>
          <cell r="L15">
            <v>3.2499999999999996</v>
          </cell>
          <cell r="M15">
            <v>3.4096389165030168</v>
          </cell>
          <cell r="N15">
            <v>3.5460244731631376</v>
          </cell>
          <cell r="O15">
            <v>3.6878654520896634</v>
          </cell>
          <cell r="P15">
            <v>3.8353800701732501</v>
          </cell>
          <cell r="Q15">
            <v>3.9887952729801803</v>
          </cell>
          <cell r="R15">
            <v>4.1483470838993881</v>
          </cell>
          <cell r="S15">
            <v>110.93726413375613</v>
          </cell>
          <cell r="T15">
            <v>111.59062132291479</v>
          </cell>
          <cell r="U15">
            <v>112.45031706466003</v>
          </cell>
          <cell r="V15">
            <v>113.31239192086676</v>
          </cell>
          <cell r="W15">
            <v>114.17685331397421</v>
          </cell>
          <cell r="X15">
            <v>115.04370868909325</v>
          </cell>
          <cell r="Y15">
            <v>115.91296551407812</v>
          </cell>
          <cell r="Z15">
            <v>116.78463127959843</v>
          </cell>
          <cell r="AA15">
            <v>117.65871349921144</v>
          </cell>
          <cell r="AB15">
            <v>118.5352197094345</v>
          </cell>
          <cell r="AC15">
            <v>118.5352197094345</v>
          </cell>
          <cell r="AD15">
            <v>118.5352197094345</v>
          </cell>
          <cell r="AE15">
            <v>120.29553436301694</v>
          </cell>
          <cell r="AF15">
            <v>121.10003059489163</v>
          </cell>
          <cell r="AG15">
            <v>121.71359185600315</v>
          </cell>
          <cell r="AH15">
            <v>122.21046030930502</v>
          </cell>
          <cell r="AI15">
            <v>122.70945272403615</v>
          </cell>
          <cell r="AJ15">
            <v>123.21057856696673</v>
          </cell>
          <cell r="AK15">
            <v>123.71384734856146</v>
          </cell>
          <cell r="AL15">
            <v>124.21926862318642</v>
          </cell>
          <cell r="AM15">
            <v>124.72685198931769</v>
          </cell>
          <cell r="AN15">
            <v>125.23660708975025</v>
          </cell>
          <cell r="AO15">
            <v>125.74854361180859</v>
          </cell>
          <cell r="AP15">
            <v>125.74854361180859</v>
          </cell>
          <cell r="AQ15">
            <v>131.99816342337957</v>
          </cell>
          <cell r="AR15">
            <v>138.54859109577069</v>
          </cell>
          <cell r="AS15">
            <v>145.43828234409315</v>
          </cell>
          <cell r="AT15">
            <v>152.68550429670159</v>
          </cell>
          <cell r="AU15">
            <v>160.30954031947212</v>
          </cell>
          <cell r="AV15">
            <v>168.33074802688839</v>
          </cell>
        </row>
        <row r="16">
          <cell r="A16">
            <v>14</v>
          </cell>
        </row>
        <row r="17">
          <cell r="A17">
            <v>15</v>
          </cell>
          <cell r="B17" t="str">
            <v>DRA</v>
          </cell>
          <cell r="C17" t="str">
            <v>Transporte Itaipu</v>
          </cell>
        </row>
        <row r="18">
          <cell r="A18">
            <v>16</v>
          </cell>
          <cell r="B18" t="str">
            <v xml:space="preserve">   Fornecimento Total (exclusive encargos repassados)</v>
          </cell>
          <cell r="C18" t="str">
            <v xml:space="preserve">    Transporte Itaipu - R$ mil</v>
          </cell>
          <cell r="D18">
            <v>0</v>
          </cell>
          <cell r="E18">
            <v>0</v>
          </cell>
          <cell r="F18">
            <v>0</v>
          </cell>
          <cell r="G18">
            <v>0</v>
          </cell>
          <cell r="H18">
            <v>0</v>
          </cell>
          <cell r="I18">
            <v>24736.60959</v>
          </cell>
          <cell r="J18">
            <v>27463.312099999999</v>
          </cell>
          <cell r="K18">
            <v>29386.591279499997</v>
          </cell>
          <cell r="L18">
            <v>31190.225323841427</v>
          </cell>
          <cell r="M18">
            <v>32132.100488222794</v>
          </cell>
          <cell r="N18">
            <v>32991.153419765578</v>
          </cell>
          <cell r="O18">
            <v>33954.014812467234</v>
          </cell>
          <cell r="P18">
            <v>34941.119271113392</v>
          </cell>
          <cell r="Q18">
            <v>35952.86566275129</v>
          </cell>
          <cell r="R18">
            <v>36989.645974886444</v>
          </cell>
        </row>
        <row r="19">
          <cell r="A19">
            <v>17</v>
          </cell>
          <cell r="B19" t="str">
            <v xml:space="preserve">      em MWh</v>
          </cell>
          <cell r="C19" t="str">
            <v xml:space="preserve">    Tarifa Transporte - R$/kW</v>
          </cell>
          <cell r="D19">
            <v>1467583</v>
          </cell>
          <cell r="E19">
            <v>1525845</v>
          </cell>
          <cell r="F19">
            <v>1589829.277</v>
          </cell>
          <cell r="G19">
            <v>1622883</v>
          </cell>
          <cell r="H19">
            <v>1616457</v>
          </cell>
          <cell r="I19">
            <v>1.75549</v>
          </cell>
          <cell r="J19">
            <v>1.9553799999999999</v>
          </cell>
          <cell r="K19">
            <v>2.1108099999999999</v>
          </cell>
          <cell r="L19">
            <v>2.2631853958362789</v>
          </cell>
          <cell r="M19">
            <v>2.3555237921837198</v>
          </cell>
          <cell r="N19">
            <v>2.4497447438710687</v>
          </cell>
          <cell r="O19">
            <v>2.5477345336259116</v>
          </cell>
          <cell r="P19">
            <v>2.6496439149709481</v>
          </cell>
          <cell r="Q19">
            <v>2.7556296715697859</v>
          </cell>
          <cell r="R19">
            <v>2.8658548584325776</v>
          </cell>
          <cell r="S19">
            <v>1859953.0979930579</v>
          </cell>
          <cell r="T19">
            <v>1875355.8919012926</v>
          </cell>
          <cell r="U19">
            <v>1800466.2908949747</v>
          </cell>
          <cell r="V19">
            <v>1840891.8347402497</v>
          </cell>
          <cell r="W19">
            <v>1764622.7138623369</v>
          </cell>
          <cell r="X19">
            <v>1675042.9860186831</v>
          </cell>
          <cell r="Y19">
            <v>1602236.02955708</v>
          </cell>
          <cell r="Z19">
            <v>1689582.387972574</v>
          </cell>
          <cell r="AA19">
            <v>1666285.9042234113</v>
          </cell>
          <cell r="AB19">
            <v>1701554.7395732754</v>
          </cell>
          <cell r="AC19">
            <v>20906719.975411158</v>
          </cell>
          <cell r="AD19">
            <v>1815654.3926466182</v>
          </cell>
          <cell r="AE19">
            <v>1788014.6544672616</v>
          </cell>
          <cell r="AF19">
            <v>1978468.1236660047</v>
          </cell>
          <cell r="AG19">
            <v>2000271.0852266012</v>
          </cell>
          <cell r="AH19">
            <v>1911140.9640665583</v>
          </cell>
          <cell r="AI19">
            <v>1949811.0513146091</v>
          </cell>
          <cell r="AJ19">
            <v>1864883.4516951186</v>
          </cell>
          <cell r="AK19">
            <v>1770538.8468312698</v>
          </cell>
          <cell r="AL19">
            <v>1694852.9343327801</v>
          </cell>
          <cell r="AM19">
            <v>1785232.3979628414</v>
          </cell>
          <cell r="AN19">
            <v>1761514.2802470105</v>
          </cell>
          <cell r="AO19">
            <v>1799037.5491748366</v>
          </cell>
          <cell r="AP19">
            <v>22119419.73163151</v>
          </cell>
          <cell r="AQ19">
            <v>23200687.004410006</v>
          </cell>
          <cell r="AR19">
            <v>23925356.643344492</v>
          </cell>
          <cell r="AS19">
            <v>24580487.605204165</v>
          </cell>
          <cell r="AT19">
            <v>25231865.920561444</v>
          </cell>
          <cell r="AU19">
            <v>25878229.50382081</v>
          </cell>
          <cell r="AV19">
            <v>26518952.203417782</v>
          </cell>
        </row>
        <row r="20">
          <cell r="A20">
            <v>18</v>
          </cell>
          <cell r="B20" t="str">
            <v xml:space="preserve">      em R$</v>
          </cell>
          <cell r="C20">
            <v>3128952510</v>
          </cell>
          <cell r="D20">
            <v>218973828</v>
          </cell>
          <cell r="E20">
            <v>258361877</v>
          </cell>
          <cell r="F20">
            <v>275634316.25795352</v>
          </cell>
          <cell r="G20">
            <v>272205914.56999999</v>
          </cell>
          <cell r="H20">
            <v>287251092.83999997</v>
          </cell>
          <cell r="I20">
            <v>322689467.2702474</v>
          </cell>
          <cell r="J20">
            <v>305739270.21978128</v>
          </cell>
          <cell r="K20">
            <v>280205658.31999999</v>
          </cell>
          <cell r="L20">
            <v>258205896.58220422</v>
          </cell>
          <cell r="M20">
            <v>272730363.34455645</v>
          </cell>
          <cell r="N20">
            <v>268213231.49889094</v>
          </cell>
          <cell r="O20">
            <v>273785221.78634894</v>
          </cell>
          <cell r="P20">
            <v>3293996137.6899829</v>
          </cell>
          <cell r="Q20">
            <v>295512219.45067424</v>
          </cell>
          <cell r="R20">
            <v>311045013.54826784</v>
          </cell>
          <cell r="S20">
            <v>354324955.07396466</v>
          </cell>
          <cell r="T20">
            <v>359787675.67041081</v>
          </cell>
          <cell r="U20">
            <v>343219592.19492149</v>
          </cell>
          <cell r="V20">
            <v>350375833.20284432</v>
          </cell>
          <cell r="W20">
            <v>331962826.0337227</v>
          </cell>
          <cell r="X20">
            <v>311774319.75407732</v>
          </cell>
          <cell r="Y20">
            <v>296135569.26887536</v>
          </cell>
          <cell r="Z20">
            <v>313639668.64401692</v>
          </cell>
          <cell r="AA20">
            <v>309957811.77984178</v>
          </cell>
          <cell r="AB20">
            <v>318384881.80207664</v>
          </cell>
          <cell r="AC20">
            <v>3896120366.4236941</v>
          </cell>
          <cell r="AD20">
            <v>360116017.60313892</v>
          </cell>
          <cell r="AE20">
            <v>388038223.50220436</v>
          </cell>
          <cell r="AF20">
            <v>468077459.64636797</v>
          </cell>
          <cell r="AG20">
            <v>475053426.28648531</v>
          </cell>
          <cell r="AH20">
            <v>452206761.64406955</v>
          </cell>
          <cell r="AI20">
            <v>460875136.81260949</v>
          </cell>
          <cell r="AJ20">
            <v>444615685.26100993</v>
          </cell>
          <cell r="AK20">
            <v>418746223.90091419</v>
          </cell>
          <cell r="AL20">
            <v>399346461.71820766</v>
          </cell>
          <cell r="AM20">
            <v>421619121.55223483</v>
          </cell>
          <cell r="AN20">
            <v>416026517.34276438</v>
          </cell>
          <cell r="AO20">
            <v>427086649.56988794</v>
          </cell>
          <cell r="AP20">
            <v>5131807684.8398952</v>
          </cell>
          <cell r="AQ20">
            <v>6041027278.4633312</v>
          </cell>
          <cell r="AR20">
            <v>6814659810.4943953</v>
          </cell>
          <cell r="AS20">
            <v>7494417668.6051197</v>
          </cell>
          <cell r="AT20">
            <v>8123912244.1243858</v>
          </cell>
          <cell r="AU20">
            <v>9032440476.2624245</v>
          </cell>
          <cell r="AV20">
            <v>10702082906.904312</v>
          </cell>
        </row>
        <row r="21">
          <cell r="A21">
            <v>19</v>
          </cell>
          <cell r="B21" t="str">
            <v>DRA</v>
          </cell>
          <cell r="C21" t="str">
            <v xml:space="preserve">Furnas </v>
          </cell>
        </row>
        <row r="22">
          <cell r="A22">
            <v>20</v>
          </cell>
          <cell r="B22" t="str">
            <v xml:space="preserve">      em MWh</v>
          </cell>
          <cell r="C22" t="str">
            <v>Continuação - Energia em MWh</v>
          </cell>
          <cell r="D22">
            <v>5728</v>
          </cell>
          <cell r="E22">
            <v>5467</v>
          </cell>
          <cell r="F22">
            <v>5490</v>
          </cell>
          <cell r="G22">
            <v>5503</v>
          </cell>
          <cell r="H22">
            <v>5566</v>
          </cell>
          <cell r="I22">
            <v>16021098.76</v>
          </cell>
          <cell r="J22">
            <v>15214371.202387393</v>
          </cell>
          <cell r="K22">
            <v>12521746.600651072</v>
          </cell>
          <cell r="L22">
            <v>8644008.6006510742</v>
          </cell>
          <cell r="M22">
            <v>4653343.6819303865</v>
          </cell>
          <cell r="N22">
            <v>696983.51937176182</v>
          </cell>
          <cell r="O22">
            <v>0</v>
          </cell>
          <cell r="P22">
            <v>0</v>
          </cell>
          <cell r="Q22">
            <v>0</v>
          </cell>
          <cell r="R22">
            <v>0</v>
          </cell>
          <cell r="S22">
            <v>7296.1726808155609</v>
          </cell>
          <cell r="T22">
            <v>7138.594017050129</v>
          </cell>
          <cell r="U22">
            <v>7242.5366794992688</v>
          </cell>
          <cell r="V22">
            <v>6893.0150770184491</v>
          </cell>
          <cell r="W22">
            <v>6590.9088440739279</v>
          </cell>
          <cell r="X22">
            <v>6667.9048282720114</v>
          </cell>
          <cell r="Y22">
            <v>7097.6005723376047</v>
          </cell>
          <cell r="Z22">
            <v>6389.4915542499648</v>
          </cell>
          <cell r="AA22">
            <v>6662.8053503264027</v>
          </cell>
          <cell r="AB22">
            <v>6626.1216651868672</v>
          </cell>
          <cell r="AC22">
            <v>79893.466492544685</v>
          </cell>
          <cell r="AD22">
            <v>7503.569957375501</v>
          </cell>
          <cell r="AE22">
            <v>6651.2961678374077</v>
          </cell>
          <cell r="AF22">
            <v>8507.0919675972436</v>
          </cell>
          <cell r="AG22">
            <v>8323.3605451888325</v>
          </cell>
          <cell r="AH22">
            <v>8444.554193899583</v>
          </cell>
          <cell r="AI22">
            <v>8037.0237601991139</v>
          </cell>
          <cell r="AJ22">
            <v>7684.778052747447</v>
          </cell>
          <cell r="AK22">
            <v>7774.5527808636043</v>
          </cell>
          <cell r="AL22">
            <v>8275.5635673082215</v>
          </cell>
          <cell r="AM22">
            <v>7449.9322666955322</v>
          </cell>
          <cell r="AN22">
            <v>7768.6069610800214</v>
          </cell>
          <cell r="AO22">
            <v>7725.8350179196068</v>
          </cell>
          <cell r="AP22">
            <v>94146.165238712099</v>
          </cell>
          <cell r="AQ22">
            <v>108081.55635049798</v>
          </cell>
          <cell r="AR22">
            <v>122132.61806450463</v>
          </cell>
          <cell r="AS22">
            <v>135668.04893858457</v>
          </cell>
          <cell r="AT22">
            <v>147930.84405417179</v>
          </cell>
          <cell r="AU22">
            <v>158602.83658483782</v>
          </cell>
          <cell r="AV22">
            <v>166901.2627851982</v>
          </cell>
        </row>
        <row r="23">
          <cell r="A23">
            <v>21</v>
          </cell>
          <cell r="B23" t="str">
            <v xml:space="preserve">      em R$</v>
          </cell>
          <cell r="C23" t="str">
            <v>Continuação - Tarifa em R$/MWh</v>
          </cell>
          <cell r="D23">
            <v>1175044</v>
          </cell>
          <cell r="E23">
            <v>1217927</v>
          </cell>
          <cell r="F23">
            <v>1302557.3999999999</v>
          </cell>
          <cell r="G23">
            <v>1321765.57</v>
          </cell>
          <cell r="H23">
            <v>1370571.84</v>
          </cell>
          <cell r="I23">
            <v>37.68</v>
          </cell>
          <cell r="J23">
            <v>43.18</v>
          </cell>
          <cell r="K23">
            <v>47.298915439212692</v>
          </cell>
          <cell r="L23">
            <v>49.340525116343585</v>
          </cell>
          <cell r="M23">
            <v>51.18802287762955</v>
          </cell>
          <cell r="N23">
            <v>53.235543792734731</v>
          </cell>
          <cell r="O23">
            <v>55.364965544444125</v>
          </cell>
          <cell r="P23">
            <v>57.579564166221893</v>
          </cell>
          <cell r="Q23">
            <v>59.882746732870771</v>
          </cell>
          <cell r="R23">
            <v>62.278056602185607</v>
          </cell>
          <cell r="S23">
            <v>1723527.3058308449</v>
          </cell>
          <cell r="T23">
            <v>1686304.7291637748</v>
          </cell>
          <cell r="U23">
            <v>1709160.5470850498</v>
          </cell>
          <cell r="V23">
            <v>1628290.8069845946</v>
          </cell>
          <cell r="W23">
            <v>1558317.0718596263</v>
          </cell>
          <cell r="X23">
            <v>1576521.6730415374</v>
          </cell>
          <cell r="Y23">
            <v>1678119.6151226661</v>
          </cell>
          <cell r="Z23">
            <v>1510697.2170924817</v>
          </cell>
          <cell r="AA23">
            <v>1575316.5947975144</v>
          </cell>
          <cell r="AB23">
            <v>1566643.4561744567</v>
          </cell>
          <cell r="AC23">
            <v>18813800.324949615</v>
          </cell>
          <cell r="AD23">
            <v>1859252.4463748906</v>
          </cell>
          <cell r="AE23">
            <v>1810368.5711368937</v>
          </cell>
          <cell r="AF23">
            <v>2324981.5563109973</v>
          </cell>
          <cell r="AG23">
            <v>2274764.9877972105</v>
          </cell>
          <cell r="AH23">
            <v>2305601.2000042167</v>
          </cell>
          <cell r="AI23">
            <v>2196511.7844856703</v>
          </cell>
          <cell r="AJ23">
            <v>2102119.8408149062</v>
          </cell>
          <cell r="AK23">
            <v>2126678.3628560943</v>
          </cell>
          <cell r="AL23">
            <v>2263725.1681683287</v>
          </cell>
          <cell r="AM23">
            <v>2037878.1447847057</v>
          </cell>
          <cell r="AN23">
            <v>2125048.8874599966</v>
          </cell>
          <cell r="AO23">
            <v>2113350.3437348204</v>
          </cell>
          <cell r="AP23">
            <v>25540281.293928728</v>
          </cell>
          <cell r="AQ23">
            <v>32397872.54599949</v>
          </cell>
          <cell r="AR23">
            <v>42891941.721769653</v>
          </cell>
          <cell r="AS23">
            <v>51480759.869519785</v>
          </cell>
          <cell r="AT23">
            <v>59158904.584404178</v>
          </cell>
          <cell r="AU23">
            <v>68575979.074718863</v>
          </cell>
          <cell r="AV23">
            <v>83288276.852062538</v>
          </cell>
        </row>
        <row r="24">
          <cell r="A24">
            <v>22</v>
          </cell>
          <cell r="B24" t="str">
            <v xml:space="preserve">   Fornecimento Opportrans - Clientes livres</v>
          </cell>
          <cell r="C24" t="str">
            <v>Continuação - Energia em R$mil</v>
          </cell>
          <cell r="D24">
            <v>0</v>
          </cell>
          <cell r="E24">
            <v>0</v>
          </cell>
          <cell r="F24">
            <v>0</v>
          </cell>
          <cell r="G24">
            <v>0</v>
          </cell>
          <cell r="H24">
            <v>0</v>
          </cell>
          <cell r="I24">
            <v>603675.00127680006</v>
          </cell>
          <cell r="J24">
            <v>656956.54851908761</v>
          </cell>
          <cell r="K24">
            <v>592265.03361544409</v>
          </cell>
          <cell r="L24">
            <v>426499.92346631433</v>
          </cell>
          <cell r="M24">
            <v>238195.46284812555</v>
          </cell>
          <cell r="N24">
            <v>37104.296668329807</v>
          </cell>
          <cell r="O24">
            <v>0</v>
          </cell>
          <cell r="P24">
            <v>0</v>
          </cell>
          <cell r="Q24">
            <v>0</v>
          </cell>
          <cell r="R24">
            <v>0</v>
          </cell>
        </row>
        <row r="25">
          <cell r="A25">
            <v>23</v>
          </cell>
          <cell r="B25" t="str">
            <v xml:space="preserve">      em MWh</v>
          </cell>
          <cell r="C25" t="str">
            <v>Adição - Energia em MWh</v>
          </cell>
          <cell r="D25">
            <v>10381</v>
          </cell>
          <cell r="E25">
            <v>9921</v>
          </cell>
          <cell r="F25">
            <v>10271</v>
          </cell>
          <cell r="G25">
            <v>10563</v>
          </cell>
          <cell r="H25">
            <v>9447</v>
          </cell>
          <cell r="I25">
            <v>0</v>
          </cell>
          <cell r="J25">
            <v>0</v>
          </cell>
          <cell r="K25">
            <v>0</v>
          </cell>
          <cell r="L25">
            <v>0</v>
          </cell>
          <cell r="M25">
            <v>0</v>
          </cell>
          <cell r="N25">
            <v>0</v>
          </cell>
          <cell r="O25">
            <v>0</v>
          </cell>
          <cell r="P25">
            <v>0</v>
          </cell>
          <cell r="Q25">
            <v>0</v>
          </cell>
          <cell r="R25">
            <v>0</v>
          </cell>
          <cell r="S25">
            <v>11137</v>
          </cell>
          <cell r="T25">
            <v>11903</v>
          </cell>
          <cell r="U25">
            <v>10941</v>
          </cell>
          <cell r="V25">
            <v>11634</v>
          </cell>
          <cell r="W25">
            <v>10874</v>
          </cell>
          <cell r="X25">
            <v>11025</v>
          </cell>
          <cell r="Y25">
            <v>10895</v>
          </cell>
          <cell r="Z25">
            <v>11221</v>
          </cell>
          <cell r="AA25">
            <v>11247</v>
          </cell>
          <cell r="AB25">
            <v>10797</v>
          </cell>
          <cell r="AC25">
            <v>135257</v>
          </cell>
          <cell r="AD25">
            <v>12192</v>
          </cell>
          <cell r="AE25">
            <v>11985</v>
          </cell>
          <cell r="AF25">
            <v>11464</v>
          </cell>
          <cell r="AG25">
            <v>12253</v>
          </cell>
          <cell r="AH25">
            <v>11262</v>
          </cell>
          <cell r="AI25">
            <v>11976</v>
          </cell>
          <cell r="AJ25">
            <v>11194</v>
          </cell>
          <cell r="AK25">
            <v>11349</v>
          </cell>
          <cell r="AL25">
            <v>11215</v>
          </cell>
          <cell r="AM25">
            <v>11551</v>
          </cell>
          <cell r="AN25">
            <v>11578</v>
          </cell>
          <cell r="AO25">
            <v>11115</v>
          </cell>
          <cell r="AP25">
            <v>139134</v>
          </cell>
          <cell r="AQ25">
            <v>142177</v>
          </cell>
          <cell r="AR25">
            <v>142682</v>
          </cell>
          <cell r="AS25">
            <v>142682</v>
          </cell>
          <cell r="AT25">
            <v>142649</v>
          </cell>
          <cell r="AU25">
            <v>142675</v>
          </cell>
          <cell r="AV25">
            <v>142682</v>
          </cell>
        </row>
        <row r="26">
          <cell r="A26">
            <v>24</v>
          </cell>
          <cell r="B26" t="str">
            <v xml:space="preserve">      em R$</v>
          </cell>
          <cell r="C26" t="str">
            <v>Adição - Tarifa em R$/MWh</v>
          </cell>
          <cell r="D26">
            <v>848464</v>
          </cell>
          <cell r="E26">
            <v>814618</v>
          </cell>
          <cell r="F26">
            <v>839379.00000000012</v>
          </cell>
          <cell r="G26">
            <v>925741</v>
          </cell>
          <cell r="H26">
            <v>833225</v>
          </cell>
          <cell r="I26">
            <v>0</v>
          </cell>
          <cell r="J26">
            <v>0</v>
          </cell>
          <cell r="K26">
            <v>0</v>
          </cell>
          <cell r="L26">
            <v>0</v>
          </cell>
          <cell r="M26">
            <v>0</v>
          </cell>
          <cell r="N26">
            <v>0</v>
          </cell>
          <cell r="O26">
            <v>0</v>
          </cell>
          <cell r="P26">
            <v>0</v>
          </cell>
          <cell r="Q26">
            <v>0</v>
          </cell>
          <cell r="R26">
            <v>0</v>
          </cell>
          <cell r="S26">
            <v>1221594</v>
          </cell>
          <cell r="T26">
            <v>1286297</v>
          </cell>
          <cell r="U26">
            <v>1205039</v>
          </cell>
          <cell r="V26">
            <v>1263575</v>
          </cell>
          <cell r="W26">
            <v>1199379</v>
          </cell>
          <cell r="X26">
            <v>1212134</v>
          </cell>
          <cell r="Y26">
            <v>1201153</v>
          </cell>
          <cell r="Z26">
            <v>1228690</v>
          </cell>
          <cell r="AA26">
            <v>1230886</v>
          </cell>
          <cell r="AB26">
            <v>1192875</v>
          </cell>
          <cell r="AC26">
            <v>14654961</v>
          </cell>
          <cell r="AD26">
            <v>1310708</v>
          </cell>
          <cell r="AE26">
            <v>1293223</v>
          </cell>
          <cell r="AF26">
            <v>1306789</v>
          </cell>
          <cell r="AG26">
            <v>1373435</v>
          </cell>
          <cell r="AH26">
            <v>1289727</v>
          </cell>
          <cell r="AI26">
            <v>1350037</v>
          </cell>
          <cell r="AJ26">
            <v>1283983</v>
          </cell>
          <cell r="AK26">
            <v>1297075</v>
          </cell>
          <cell r="AL26">
            <v>1285757</v>
          </cell>
          <cell r="AM26">
            <v>1314138</v>
          </cell>
          <cell r="AN26">
            <v>1316419</v>
          </cell>
          <cell r="AO26">
            <v>1277310</v>
          </cell>
          <cell r="AP26">
            <v>15698601</v>
          </cell>
          <cell r="AQ26">
            <v>17042416</v>
          </cell>
          <cell r="AR26">
            <v>17279397</v>
          </cell>
          <cell r="AS26">
            <v>17279398</v>
          </cell>
          <cell r="AT26">
            <v>17275386</v>
          </cell>
          <cell r="AU26">
            <v>17278567</v>
          </cell>
          <cell r="AV26">
            <v>17279398</v>
          </cell>
        </row>
        <row r="27">
          <cell r="A27">
            <v>25</v>
          </cell>
          <cell r="B27" t="str">
            <v xml:space="preserve">   Fornecimento para IRT</v>
          </cell>
          <cell r="C27" t="str">
            <v>Adição - Energia em R$mil</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A28">
            <v>26</v>
          </cell>
          <cell r="B28" t="str">
            <v xml:space="preserve">      em MWh</v>
          </cell>
          <cell r="C28" t="str">
            <v>Substituição - Energia em MWh</v>
          </cell>
          <cell r="D28">
            <v>1451474</v>
          </cell>
          <cell r="E28">
            <v>1510457</v>
          </cell>
          <cell r="F28">
            <v>1574068.277</v>
          </cell>
          <cell r="G28">
            <v>1606817</v>
          </cell>
          <cell r="H28">
            <v>1601444</v>
          </cell>
          <cell r="I28">
            <v>0</v>
          </cell>
          <cell r="J28">
            <v>0</v>
          </cell>
          <cell r="K28">
            <v>2692624.6017363202</v>
          </cell>
          <cell r="L28">
            <v>3877737.9999999981</v>
          </cell>
          <cell r="M28">
            <v>3990664.9187206877</v>
          </cell>
          <cell r="N28">
            <v>3956360.1625586245</v>
          </cell>
          <cell r="O28">
            <v>696983.51937176182</v>
          </cell>
          <cell r="P28">
            <v>0</v>
          </cell>
          <cell r="Q28">
            <v>0</v>
          </cell>
          <cell r="R28">
            <v>0</v>
          </cell>
          <cell r="S28">
            <v>1841519.9253122425</v>
          </cell>
          <cell r="T28">
            <v>1856314.2978842424</v>
          </cell>
          <cell r="U28">
            <v>1782282.7542154754</v>
          </cell>
          <cell r="V28">
            <v>1822364.8196632313</v>
          </cell>
          <cell r="W28">
            <v>1747157.8050182629</v>
          </cell>
          <cell r="X28">
            <v>1657350.081190411</v>
          </cell>
          <cell r="Y28">
            <v>1584243.4289847424</v>
          </cell>
          <cell r="Z28">
            <v>1671971.896418324</v>
          </cell>
          <cell r="AA28">
            <v>1648376.0988730849</v>
          </cell>
          <cell r="AB28">
            <v>1684131.6179080885</v>
          </cell>
          <cell r="AC28">
            <v>20691569.508918613</v>
          </cell>
          <cell r="AD28">
            <v>1795958.8226892427</v>
          </cell>
          <cell r="AE28">
            <v>1769378.3582994242</v>
          </cell>
          <cell r="AF28">
            <v>1958497.0316984076</v>
          </cell>
          <cell r="AG28">
            <v>1979694.7246814123</v>
          </cell>
          <cell r="AH28">
            <v>1891434.4098726588</v>
          </cell>
          <cell r="AI28">
            <v>1929798.02755441</v>
          </cell>
          <cell r="AJ28">
            <v>1846004.6736423711</v>
          </cell>
          <cell r="AK28">
            <v>1751415.2940504062</v>
          </cell>
          <cell r="AL28">
            <v>1675362.3707654718</v>
          </cell>
          <cell r="AM28">
            <v>1766231.465696146</v>
          </cell>
          <cell r="AN28">
            <v>1742167.6732859304</v>
          </cell>
          <cell r="AO28">
            <v>1780196.7141569171</v>
          </cell>
          <cell r="AP28">
            <v>21886139.566392798</v>
          </cell>
          <cell r="AQ28">
            <v>22950428.448059507</v>
          </cell>
          <cell r="AR28">
            <v>23782674.643344492</v>
          </cell>
          <cell r="AS28">
            <v>24302137.556265581</v>
          </cell>
          <cell r="AT28">
            <v>24941286.076507274</v>
          </cell>
          <cell r="AU28">
            <v>25576951.667235974</v>
          </cell>
          <cell r="AV28">
            <v>26209368.940632582</v>
          </cell>
        </row>
        <row r="29">
          <cell r="A29">
            <v>27</v>
          </cell>
          <cell r="B29" t="str">
            <v xml:space="preserve">      em R$</v>
          </cell>
          <cell r="C29" t="str">
            <v>Substituição - Tarifa média R$/MWh</v>
          </cell>
          <cell r="D29">
            <v>216950320</v>
          </cell>
          <cell r="E29">
            <v>256329332</v>
          </cell>
          <cell r="F29">
            <v>273492379.85795355</v>
          </cell>
          <cell r="G29">
            <v>269958408</v>
          </cell>
          <cell r="H29">
            <v>285047296</v>
          </cell>
          <cell r="I29">
            <v>0</v>
          </cell>
          <cell r="J29">
            <v>0</v>
          </cell>
          <cell r="K29">
            <v>54.51599453172836</v>
          </cell>
          <cell r="L29">
            <v>56.549207718719799</v>
          </cell>
          <cell r="M29">
            <v>58.061673593136121</v>
          </cell>
          <cell r="N29">
            <v>60.885623414722211</v>
          </cell>
          <cell r="O29">
            <v>62.381302404850373</v>
          </cell>
          <cell r="P29">
            <v>0</v>
          </cell>
          <cell r="Q29">
            <v>0</v>
          </cell>
          <cell r="R29">
            <v>0</v>
          </cell>
          <cell r="S29">
            <v>351379833.76813382</v>
          </cell>
          <cell r="T29">
            <v>356815073.94124705</v>
          </cell>
          <cell r="U29">
            <v>340305392.64783645</v>
          </cell>
          <cell r="V29">
            <v>347483967.39585972</v>
          </cell>
          <cell r="W29">
            <v>329205129.9618631</v>
          </cell>
          <cell r="X29">
            <v>308985664.08103579</v>
          </cell>
          <cell r="Y29">
            <v>293256296.65375268</v>
          </cell>
          <cell r="Z29">
            <v>310900281.42692447</v>
          </cell>
          <cell r="AA29">
            <v>307151609.18504429</v>
          </cell>
          <cell r="AB29">
            <v>315625363.3459022</v>
          </cell>
          <cell r="AC29">
            <v>3862651605.0987444</v>
          </cell>
          <cell r="AD29">
            <v>356946057.15676403</v>
          </cell>
          <cell r="AE29">
            <v>384934631.93106747</v>
          </cell>
          <cell r="AF29">
            <v>464445689.09005696</v>
          </cell>
          <cell r="AG29">
            <v>471405226.29868811</v>
          </cell>
          <cell r="AH29">
            <v>448611433.44406533</v>
          </cell>
          <cell r="AI29">
            <v>457328588.0281238</v>
          </cell>
          <cell r="AJ29">
            <v>441229582.42019504</v>
          </cell>
          <cell r="AK29">
            <v>415322470.5380581</v>
          </cell>
          <cell r="AL29">
            <v>395796979.55003935</v>
          </cell>
          <cell r="AM29">
            <v>418267105.40745014</v>
          </cell>
          <cell r="AN29">
            <v>412585049.45530438</v>
          </cell>
          <cell r="AO29">
            <v>423695989.22615314</v>
          </cell>
          <cell r="AP29">
            <v>5090568802.5459661</v>
          </cell>
          <cell r="AQ29">
            <v>5991586989.9173317</v>
          </cell>
          <cell r="AR29">
            <v>6754488471.7726259</v>
          </cell>
          <cell r="AS29">
            <v>7425657510.7355995</v>
          </cell>
          <cell r="AT29">
            <v>8047477953.5399818</v>
          </cell>
          <cell r="AU29">
            <v>8946585930.187706</v>
          </cell>
          <cell r="AV29">
            <v>10601515232.05225</v>
          </cell>
        </row>
        <row r="30">
          <cell r="A30">
            <v>28</v>
          </cell>
          <cell r="B30" t="str">
            <v xml:space="preserve">   Suprimento Total</v>
          </cell>
          <cell r="C30" t="str">
            <v>Substituição - Energia em R$mil</v>
          </cell>
          <cell r="D30">
            <v>0</v>
          </cell>
          <cell r="E30">
            <v>0</v>
          </cell>
          <cell r="F30">
            <v>0</v>
          </cell>
          <cell r="G30">
            <v>0</v>
          </cell>
          <cell r="H30">
            <v>0</v>
          </cell>
          <cell r="I30">
            <v>0</v>
          </cell>
          <cell r="J30">
            <v>0</v>
          </cell>
          <cell r="K30">
            <v>146791.10806425448</v>
          </cell>
          <cell r="L30">
            <v>219283.01164077298</v>
          </cell>
          <cell r="M30">
            <v>231704.68393033967</v>
          </cell>
          <cell r="N30">
            <v>240885.45495055357</v>
          </cell>
          <cell r="O30">
            <v>43478.739693126758</v>
          </cell>
          <cell r="P30">
            <v>0</v>
          </cell>
          <cell r="Q30">
            <v>0</v>
          </cell>
          <cell r="R30">
            <v>0</v>
          </cell>
        </row>
        <row r="31">
          <cell r="A31">
            <v>29</v>
          </cell>
          <cell r="B31" t="str">
            <v xml:space="preserve">      em MWh</v>
          </cell>
          <cell r="C31" t="str">
            <v xml:space="preserve">    Demanda - kW</v>
          </cell>
          <cell r="D31">
            <v>1272</v>
          </cell>
          <cell r="E31">
            <v>1732</v>
          </cell>
          <cell r="F31">
            <v>1759</v>
          </cell>
          <cell r="G31">
            <v>1095</v>
          </cell>
          <cell r="H31">
            <v>1611</v>
          </cell>
          <cell r="I31">
            <v>31003000</v>
          </cell>
          <cell r="J31">
            <v>30193179.199999999</v>
          </cell>
          <cell r="K31">
            <v>23793679.199999999</v>
          </cell>
          <cell r="L31">
            <v>15096589.6</v>
          </cell>
          <cell r="M31">
            <v>8697089.5999999996</v>
          </cell>
          <cell r="N31">
            <v>1148794.8</v>
          </cell>
          <cell r="O31">
            <v>0</v>
          </cell>
          <cell r="P31">
            <v>0</v>
          </cell>
          <cell r="Q31">
            <v>0</v>
          </cell>
          <cell r="R31">
            <v>0</v>
          </cell>
          <cell r="S31">
            <v>1771.4697299194368</v>
          </cell>
          <cell r="T31">
            <v>1630.0616829289911</v>
          </cell>
          <cell r="U31">
            <v>1763.7858721042739</v>
          </cell>
          <cell r="V31">
            <v>1682.5825958491746</v>
          </cell>
          <cell r="W31">
            <v>1674.5677533542521</v>
          </cell>
          <cell r="X31">
            <v>1550.7398827245329</v>
          </cell>
          <cell r="Y31">
            <v>1673.239778645672</v>
          </cell>
          <cell r="Z31">
            <v>1741.2400761246822</v>
          </cell>
          <cell r="AA31">
            <v>1687.8609078307586</v>
          </cell>
          <cell r="AB31">
            <v>1721.3557798790919</v>
          </cell>
          <cell r="AC31">
            <v>20264.659940568497</v>
          </cell>
          <cell r="AD31">
            <v>1618.50118916271</v>
          </cell>
          <cell r="AE31">
            <v>1823.670900662742</v>
          </cell>
          <cell r="AF31">
            <v>1885.0402860873669</v>
          </cell>
          <cell r="AG31">
            <v>1734.5431742919291</v>
          </cell>
          <cell r="AH31">
            <v>1876.8363337982664</v>
          </cell>
          <cell r="AI31">
            <v>1790.5049090608882</v>
          </cell>
          <cell r="AJ31">
            <v>1782.0587689589993</v>
          </cell>
          <cell r="AK31">
            <v>1650.2634242264166</v>
          </cell>
          <cell r="AL31">
            <v>1780.5620910713997</v>
          </cell>
          <cell r="AM31">
            <v>1852.9551496500562</v>
          </cell>
          <cell r="AN31">
            <v>1796.1688188453854</v>
          </cell>
          <cell r="AO31">
            <v>1831.8164634598957</v>
          </cell>
          <cell r="AP31">
            <v>21422.921509276053</v>
          </cell>
          <cell r="AQ31">
            <v>22703.262225724211</v>
          </cell>
          <cell r="AR31">
            <v>24006.026440987145</v>
          </cell>
          <cell r="AS31">
            <v>25301.384334629205</v>
          </cell>
          <cell r="AT31">
            <v>26549.110770608633</v>
          </cell>
          <cell r="AU31">
            <v>27791.153602243434</v>
          </cell>
          <cell r="AV31">
            <v>28978.5152052087</v>
          </cell>
        </row>
        <row r="32">
          <cell r="A32">
            <v>30</v>
          </cell>
          <cell r="B32" t="str">
            <v xml:space="preserve">      em R$</v>
          </cell>
          <cell r="C32" t="str">
            <v xml:space="preserve">    Tarifa Demanda - R$/kW</v>
          </cell>
          <cell r="D32">
            <v>88210</v>
          </cell>
          <cell r="E32">
            <v>106090</v>
          </cell>
          <cell r="F32">
            <v>108037.78</v>
          </cell>
          <cell r="G32">
            <v>82092.149999999994</v>
          </cell>
          <cell r="H32">
            <v>105488.28000000001</v>
          </cell>
          <cell r="I32">
            <v>2.9</v>
          </cell>
          <cell r="J32">
            <v>3.32</v>
          </cell>
          <cell r="K32">
            <v>3.6366928962062559</v>
          </cell>
          <cell r="L32">
            <v>3.7936670538735688</v>
          </cell>
          <cell r="M32">
            <v>3.9357164417260329</v>
          </cell>
          <cell r="N32">
            <v>4.0931450993950742</v>
          </cell>
          <cell r="O32">
            <v>4.2568709033708769</v>
          </cell>
          <cell r="P32">
            <v>4.4271457395057121</v>
          </cell>
          <cell r="Q32">
            <v>4.6042315690859406</v>
          </cell>
          <cell r="R32">
            <v>4.788400831849378</v>
          </cell>
          <cell r="S32">
            <v>128123.57643113846</v>
          </cell>
          <cell r="T32">
            <v>117895.39456779195</v>
          </cell>
          <cell r="U32">
            <v>127568.12740036764</v>
          </cell>
          <cell r="V32">
            <v>121694.70874743829</v>
          </cell>
          <cell r="W32">
            <v>121114.64444170074</v>
          </cell>
          <cell r="X32">
            <v>112158.96527119917</v>
          </cell>
          <cell r="Y32">
            <v>121018.32380052659</v>
          </cell>
          <cell r="Z32">
            <v>125937.09787648566</v>
          </cell>
          <cell r="AA32">
            <v>122076.78062409567</v>
          </cell>
          <cell r="AB32">
            <v>124498.70963495193</v>
          </cell>
          <cell r="AC32">
            <v>1459851.2870123042</v>
          </cell>
          <cell r="AD32">
            <v>122677.89964896395</v>
          </cell>
          <cell r="AE32">
            <v>151977.99054361545</v>
          </cell>
          <cell r="AF32">
            <v>157735.94238928473</v>
          </cell>
          <cell r="AG32">
            <v>145142.17775880519</v>
          </cell>
          <cell r="AH32">
            <v>157049.97782284231</v>
          </cell>
          <cell r="AI32">
            <v>149825.0622178037</v>
          </cell>
          <cell r="AJ32">
            <v>149119.28640034489</v>
          </cell>
          <cell r="AK32">
            <v>138089.37239697145</v>
          </cell>
          <cell r="AL32">
            <v>148994.22787830394</v>
          </cell>
          <cell r="AM32">
            <v>155051.51787656426</v>
          </cell>
          <cell r="AN32">
            <v>150299.29403900844</v>
          </cell>
          <cell r="AO32">
            <v>153282.12552016324</v>
          </cell>
          <cell r="AP32">
            <v>1779244.8744926716</v>
          </cell>
          <cell r="AQ32">
            <v>2083379.787899123</v>
          </cell>
          <cell r="AR32">
            <v>2579947.7742472175</v>
          </cell>
          <cell r="AS32">
            <v>2939181.7401711638</v>
          </cell>
          <cell r="AT32">
            <v>3250249.8383249068</v>
          </cell>
          <cell r="AU32">
            <v>3679247.2882852089</v>
          </cell>
          <cell r="AV32">
            <v>4428564.3180468129</v>
          </cell>
        </row>
        <row r="33">
          <cell r="A33">
            <v>31</v>
          </cell>
          <cell r="C33" t="str">
            <v xml:space="preserve">    Demanda - R$ mil</v>
          </cell>
          <cell r="D33">
            <v>0</v>
          </cell>
          <cell r="E33">
            <v>0</v>
          </cell>
          <cell r="F33">
            <v>0</v>
          </cell>
          <cell r="G33">
            <v>0</v>
          </cell>
          <cell r="H33">
            <v>0</v>
          </cell>
          <cell r="I33">
            <v>89908.7</v>
          </cell>
          <cell r="J33">
            <v>100241.35494399999</v>
          </cell>
          <cell r="K33">
            <v>86530.304121250534</v>
          </cell>
          <cell r="L33">
            <v>57271.434591370358</v>
          </cell>
          <cell r="M33">
            <v>34229.278533884491</v>
          </cell>
          <cell r="N33">
            <v>4702.1838058305448</v>
          </cell>
          <cell r="O33">
            <v>0</v>
          </cell>
          <cell r="P33">
            <v>0</v>
          </cell>
          <cell r="Q33">
            <v>0</v>
          </cell>
          <cell r="R33">
            <v>0</v>
          </cell>
        </row>
        <row r="34">
          <cell r="A34">
            <v>32</v>
          </cell>
          <cell r="B34" t="str">
            <v xml:space="preserve">  Receita de Referência</v>
          </cell>
          <cell r="D34">
            <v>0</v>
          </cell>
          <cell r="E34" t="str">
            <v>Para icluir consumidor livre; digite 1</v>
          </cell>
          <cell r="AD34">
            <v>1000</v>
          </cell>
        </row>
        <row r="35">
          <cell r="A35">
            <v>33</v>
          </cell>
          <cell r="B35" t="str">
            <v xml:space="preserve">      em MWh</v>
          </cell>
          <cell r="C35" t="str">
            <v xml:space="preserve">    Total Furnas - MWh</v>
          </cell>
          <cell r="D35">
            <v>0</v>
          </cell>
          <cell r="E35">
            <v>0</v>
          </cell>
          <cell r="F35">
            <v>0</v>
          </cell>
          <cell r="G35">
            <v>0</v>
          </cell>
          <cell r="H35">
            <v>0</v>
          </cell>
          <cell r="I35">
            <v>16021098.76</v>
          </cell>
          <cell r="J35">
            <v>15214371.202387393</v>
          </cell>
          <cell r="K35">
            <v>12521746.600651072</v>
          </cell>
          <cell r="L35">
            <v>8644008.6006510742</v>
          </cell>
          <cell r="M35">
            <v>4653343.6819303865</v>
          </cell>
          <cell r="N35">
            <v>696983.51937176182</v>
          </cell>
          <cell r="O35">
            <v>0</v>
          </cell>
          <cell r="P35">
            <v>0</v>
          </cell>
          <cell r="Q35">
            <v>0</v>
          </cell>
          <cell r="R35">
            <v>0</v>
          </cell>
          <cell r="S35">
            <v>1843291.3950421619</v>
          </cell>
          <cell r="T35">
            <v>1857944.3595671714</v>
          </cell>
          <cell r="U35">
            <v>1784046.5400875797</v>
          </cell>
          <cell r="V35">
            <v>1824047.4022590804</v>
          </cell>
          <cell r="W35">
            <v>1748832.3727716173</v>
          </cell>
          <cell r="X35">
            <v>1658900.8210731356</v>
          </cell>
          <cell r="Y35">
            <v>1585916.6687633879</v>
          </cell>
          <cell r="Z35">
            <v>1673713.1364944486</v>
          </cell>
          <cell r="AA35">
            <v>1650063.9597809156</v>
          </cell>
          <cell r="AB35">
            <v>1685852.9736879675</v>
          </cell>
          <cell r="AC35">
            <v>20711834.168859184</v>
          </cell>
          <cell r="AD35">
            <v>1797577.3238784054</v>
          </cell>
          <cell r="AE35">
            <v>1771202.0292000868</v>
          </cell>
          <cell r="AF35">
            <v>1960382.071984495</v>
          </cell>
          <cell r="AG35">
            <v>1981429.2678557043</v>
          </cell>
          <cell r="AH35">
            <v>1893311.246206457</v>
          </cell>
          <cell r="AI35">
            <v>1931588.5324634709</v>
          </cell>
          <cell r="AJ35">
            <v>1847786.7324113301</v>
          </cell>
          <cell r="AK35">
            <v>1753065.5574746325</v>
          </cell>
          <cell r="AL35">
            <v>1677142.9328565432</v>
          </cell>
          <cell r="AM35">
            <v>1768084.4208457961</v>
          </cell>
          <cell r="AN35">
            <v>1743963.8421047758</v>
          </cell>
          <cell r="AO35">
            <v>1782028.530620377</v>
          </cell>
          <cell r="AP35">
            <v>21907562.487902071</v>
          </cell>
          <cell r="AQ35">
            <v>22973131.710285231</v>
          </cell>
          <cell r="AR35">
            <v>23806680.669785477</v>
          </cell>
          <cell r="AS35">
            <v>24327438.940600209</v>
          </cell>
          <cell r="AT35">
            <v>24967835.187277883</v>
          </cell>
          <cell r="AU35">
            <v>25604742.820838217</v>
          </cell>
          <cell r="AV35">
            <v>26238347.45583779</v>
          </cell>
        </row>
        <row r="36">
          <cell r="A36">
            <v>34</v>
          </cell>
          <cell r="B36" t="str">
            <v xml:space="preserve">      em R$</v>
          </cell>
          <cell r="C36" t="str">
            <v xml:space="preserve">    Tarifa média Furnas - R$/MWh</v>
          </cell>
          <cell r="D36" t="e">
            <v>#DIV/0!</v>
          </cell>
          <cell r="E36" t="e">
            <v>#DIV/0!</v>
          </cell>
          <cell r="F36" t="e">
            <v>#DIV/0!</v>
          </cell>
          <cell r="G36" t="e">
            <v>#DIV/0!</v>
          </cell>
          <cell r="H36" t="e">
            <v>#DIV/0!</v>
          </cell>
          <cell r="I36">
            <v>43.29189350036814</v>
          </cell>
          <cell r="J36">
            <v>49.76859663738653</v>
          </cell>
          <cell r="K36">
            <v>54.20931754851199</v>
          </cell>
          <cell r="L36">
            <v>55.966089392975221</v>
          </cell>
          <cell r="M36">
            <v>58.543868668002133</v>
          </cell>
          <cell r="N36">
            <v>59.982021543125363</v>
          </cell>
          <cell r="O36" t="e">
            <v>#DIV/0!</v>
          </cell>
          <cell r="P36" t="e">
            <v>#DIV/0!</v>
          </cell>
          <cell r="Q36" t="e">
            <v>#DIV/0!</v>
          </cell>
          <cell r="R36" t="e">
            <v>#DIV/0!</v>
          </cell>
          <cell r="S36">
            <v>351507957.34456497</v>
          </cell>
          <cell r="T36">
            <v>356932969.33581483</v>
          </cell>
          <cell r="U36">
            <v>340432960.77523679</v>
          </cell>
          <cell r="V36">
            <v>347605662.10460716</v>
          </cell>
          <cell r="W36">
            <v>329326244.60630482</v>
          </cell>
          <cell r="X36">
            <v>309097823.04630697</v>
          </cell>
          <cell r="Y36">
            <v>293377314.97755319</v>
          </cell>
          <cell r="Z36">
            <v>311026218.52480096</v>
          </cell>
          <cell r="AA36">
            <v>307273685.96566838</v>
          </cell>
          <cell r="AB36">
            <v>315749862.05553716</v>
          </cell>
          <cell r="AC36">
            <v>3864111456.385757</v>
          </cell>
          <cell r="AD36">
            <v>357068735.05641299</v>
          </cell>
          <cell r="AE36">
            <v>385086609.92161107</v>
          </cell>
          <cell r="AF36">
            <v>464603425.03244627</v>
          </cell>
          <cell r="AG36">
            <v>471550368.47644693</v>
          </cell>
          <cell r="AH36">
            <v>448768483.42188817</v>
          </cell>
          <cell r="AI36">
            <v>457478413.09034163</v>
          </cell>
          <cell r="AJ36">
            <v>441378701.70659536</v>
          </cell>
          <cell r="AK36">
            <v>415460559.91045505</v>
          </cell>
          <cell r="AL36">
            <v>395945973.77791768</v>
          </cell>
          <cell r="AM36">
            <v>418422156.9253267</v>
          </cell>
          <cell r="AN36">
            <v>412735348.7493434</v>
          </cell>
          <cell r="AO36">
            <v>423849271.35167331</v>
          </cell>
          <cell r="AP36">
            <v>5092348047.4204588</v>
          </cell>
          <cell r="AQ36">
            <v>5993670369.7052307</v>
          </cell>
          <cell r="AR36">
            <v>6757068419.5468731</v>
          </cell>
          <cell r="AS36">
            <v>7428596692.475771</v>
          </cell>
          <cell r="AT36">
            <v>8050728203.3783064</v>
          </cell>
          <cell r="AU36">
            <v>8950265177.4759903</v>
          </cell>
          <cell r="AV36">
            <v>10605943796.370296</v>
          </cell>
        </row>
        <row r="37">
          <cell r="A37">
            <v>35</v>
          </cell>
          <cell r="C37" t="str">
            <v xml:space="preserve">    Total Furnas - R$ mil</v>
          </cell>
          <cell r="D37">
            <v>0</v>
          </cell>
          <cell r="E37">
            <v>0</v>
          </cell>
          <cell r="F37">
            <v>0</v>
          </cell>
          <cell r="G37">
            <v>0</v>
          </cell>
          <cell r="H37">
            <v>0</v>
          </cell>
          <cell r="I37">
            <v>693583.70127680001</v>
          </cell>
          <cell r="J37">
            <v>757197.90346308763</v>
          </cell>
          <cell r="K37">
            <v>825586.44580094912</v>
          </cell>
          <cell r="L37">
            <v>703054.36969845765</v>
          </cell>
          <cell r="M37">
            <v>504129.42531234975</v>
          </cell>
          <cell r="N37">
            <v>282691.93542471394</v>
          </cell>
          <cell r="O37">
            <v>43478.739693126758</v>
          </cell>
          <cell r="P37">
            <v>0</v>
          </cell>
          <cell r="Q37">
            <v>0</v>
          </cell>
          <cell r="R37">
            <v>0</v>
          </cell>
        </row>
        <row r="38">
          <cell r="A38">
            <v>36</v>
          </cell>
          <cell r="B38" t="str">
            <v>Encargos de Uso do Sistema de Transmissão - Rede Básica</v>
          </cell>
        </row>
        <row r="39">
          <cell r="A39">
            <v>37</v>
          </cell>
          <cell r="B39" t="str">
            <v>DRA</v>
          </cell>
          <cell r="C39" t="str">
            <v>Bilaterais LP - CSN</v>
          </cell>
        </row>
        <row r="40">
          <cell r="A40">
            <v>38</v>
          </cell>
          <cell r="B40" t="str">
            <v xml:space="preserve">        Quantidades - MW</v>
          </cell>
          <cell r="C40" t="str">
            <v>Continuação - Energia em MWh</v>
          </cell>
          <cell r="D40">
            <v>4499000</v>
          </cell>
          <cell r="E40">
            <v>4499000</v>
          </cell>
          <cell r="F40">
            <v>4499000</v>
          </cell>
          <cell r="G40">
            <v>4499000</v>
          </cell>
          <cell r="H40">
            <v>4499000</v>
          </cell>
          <cell r="I40">
            <v>0</v>
          </cell>
          <cell r="J40">
            <v>123751.48669315505</v>
          </cell>
          <cell r="K40">
            <v>100000</v>
          </cell>
          <cell r="L40">
            <v>0</v>
          </cell>
          <cell r="M40">
            <v>0</v>
          </cell>
          <cell r="N40">
            <v>0</v>
          </cell>
          <cell r="O40">
            <v>0</v>
          </cell>
          <cell r="P40">
            <v>0</v>
          </cell>
          <cell r="Q40">
            <v>0</v>
          </cell>
          <cell r="R40">
            <v>0</v>
          </cell>
          <cell r="S40">
            <v>4499000</v>
          </cell>
          <cell r="T40">
            <v>4499000</v>
          </cell>
          <cell r="U40">
            <v>4499000</v>
          </cell>
          <cell r="V40">
            <v>4499000</v>
          </cell>
          <cell r="W40">
            <v>4499000</v>
          </cell>
          <cell r="X40">
            <v>4499000</v>
          </cell>
          <cell r="Y40">
            <v>4499000</v>
          </cell>
          <cell r="Z40">
            <v>4499000</v>
          </cell>
          <cell r="AA40">
            <v>4499000</v>
          </cell>
          <cell r="AB40">
            <v>4499000</v>
          </cell>
          <cell r="AC40">
            <v>53988000</v>
          </cell>
          <cell r="AD40">
            <v>4499000</v>
          </cell>
          <cell r="AE40">
            <v>4499000</v>
          </cell>
          <cell r="AF40">
            <v>4499000</v>
          </cell>
          <cell r="AG40">
            <v>4499000</v>
          </cell>
          <cell r="AH40">
            <v>4499000</v>
          </cell>
          <cell r="AI40">
            <v>4499000</v>
          </cell>
          <cell r="AJ40">
            <v>4499000</v>
          </cell>
          <cell r="AK40">
            <v>4499000</v>
          </cell>
          <cell r="AL40">
            <v>4499000</v>
          </cell>
          <cell r="AM40">
            <v>4499000</v>
          </cell>
          <cell r="AN40">
            <v>4499000</v>
          </cell>
          <cell r="AO40">
            <v>4499000</v>
          </cell>
          <cell r="AP40">
            <v>53988000</v>
          </cell>
          <cell r="AQ40">
            <v>53988000</v>
          </cell>
          <cell r="AR40">
            <v>53988000</v>
          </cell>
          <cell r="AS40">
            <v>53988000</v>
          </cell>
          <cell r="AT40">
            <v>53988000</v>
          </cell>
          <cell r="AU40">
            <v>53988000</v>
          </cell>
          <cell r="AV40">
            <v>53988000</v>
          </cell>
        </row>
        <row r="41">
          <cell r="A41">
            <v>39</v>
          </cell>
          <cell r="C41" t="str">
            <v>Continuação - PCE (1,115VN) R$/MWh</v>
          </cell>
          <cell r="I41">
            <v>0</v>
          </cell>
          <cell r="J41">
            <v>87.875551928338041</v>
          </cell>
          <cell r="K41">
            <v>96.257950436141883</v>
          </cell>
          <cell r="L41">
            <v>0</v>
          </cell>
          <cell r="M41">
            <v>0</v>
          </cell>
          <cell r="N41">
            <v>0</v>
          </cell>
          <cell r="O41">
            <v>0</v>
          </cell>
          <cell r="P41">
            <v>0</v>
          </cell>
          <cell r="Q41">
            <v>0</v>
          </cell>
          <cell r="R41">
            <v>0</v>
          </cell>
        </row>
        <row r="42">
          <cell r="A42">
            <v>40</v>
          </cell>
          <cell r="B42" t="str">
            <v>10 - Compensação Financeira pela Utilização dos Recursos Hídricos - CFURH</v>
          </cell>
          <cell r="C42" t="str">
            <v>Continuação - Energia em R$mil</v>
          </cell>
          <cell r="I42">
            <v>0</v>
          </cell>
          <cell r="J42">
            <v>10874.730195113381</v>
          </cell>
          <cell r="K42">
            <v>9625.7950436141873</v>
          </cell>
          <cell r="L42">
            <v>0</v>
          </cell>
          <cell r="M42">
            <v>0</v>
          </cell>
          <cell r="N42">
            <v>0</v>
          </cell>
          <cell r="O42">
            <v>0</v>
          </cell>
          <cell r="P42">
            <v>0</v>
          </cell>
          <cell r="Q42">
            <v>0</v>
          </cell>
          <cell r="R42">
            <v>0</v>
          </cell>
        </row>
        <row r="43">
          <cell r="A43">
            <v>41</v>
          </cell>
          <cell r="C43" t="str">
            <v>Adição - Energia em MWh</v>
          </cell>
          <cell r="I43">
            <v>550000</v>
          </cell>
          <cell r="J43">
            <v>0</v>
          </cell>
          <cell r="K43">
            <v>0</v>
          </cell>
          <cell r="L43">
            <v>0</v>
          </cell>
          <cell r="M43">
            <v>0</v>
          </cell>
          <cell r="N43">
            <v>0</v>
          </cell>
          <cell r="O43">
            <v>0</v>
          </cell>
          <cell r="P43">
            <v>0</v>
          </cell>
          <cell r="Q43">
            <v>0</v>
          </cell>
          <cell r="R43">
            <v>0</v>
          </cell>
        </row>
        <row r="44">
          <cell r="A44">
            <v>42</v>
          </cell>
          <cell r="B44" t="str">
            <v xml:space="preserve">     Geração Líquida - MWh</v>
          </cell>
          <cell r="C44" t="str">
            <v>Adição - Tarifa DRA ZERO R$/MWh</v>
          </cell>
          <cell r="D44">
            <v>308503.62800000003</v>
          </cell>
          <cell r="E44">
            <v>341208.65399999998</v>
          </cell>
          <cell r="F44">
            <v>384508</v>
          </cell>
          <cell r="G44">
            <v>389164</v>
          </cell>
          <cell r="H44">
            <v>387371.60700000002</v>
          </cell>
          <cell r="I44">
            <v>0</v>
          </cell>
          <cell r="J44">
            <v>0</v>
          </cell>
          <cell r="K44">
            <v>0</v>
          </cell>
          <cell r="L44">
            <v>0</v>
          </cell>
          <cell r="M44">
            <v>0</v>
          </cell>
          <cell r="N44">
            <v>0</v>
          </cell>
          <cell r="O44">
            <v>0</v>
          </cell>
          <cell r="P44">
            <v>0</v>
          </cell>
          <cell r="Q44">
            <v>0</v>
          </cell>
          <cell r="R44">
            <v>0</v>
          </cell>
          <cell r="S44">
            <v>384508</v>
          </cell>
          <cell r="T44">
            <v>389164</v>
          </cell>
          <cell r="U44">
            <v>387371.60700000002</v>
          </cell>
          <cell r="V44">
            <v>360262.43881980772</v>
          </cell>
          <cell r="W44">
            <v>337298.7983226527</v>
          </cell>
          <cell r="X44">
            <v>320882.64480624435</v>
          </cell>
          <cell r="Y44">
            <v>340353.34315626987</v>
          </cell>
          <cell r="Z44">
            <v>343441.83364230179</v>
          </cell>
          <cell r="AA44">
            <v>331121.11855390429</v>
          </cell>
          <cell r="AB44">
            <v>363720.63298324472</v>
          </cell>
          <cell r="AC44">
            <v>4207836.6992844259</v>
          </cell>
          <cell r="AD44">
            <v>308503.62800000003</v>
          </cell>
          <cell r="AE44">
            <v>341208.65399999998</v>
          </cell>
          <cell r="AF44">
            <v>384508</v>
          </cell>
          <cell r="AG44">
            <v>389164</v>
          </cell>
          <cell r="AH44">
            <v>387371.60700000002</v>
          </cell>
          <cell r="AI44">
            <v>360262.43881980772</v>
          </cell>
          <cell r="AJ44">
            <v>337298.7983226527</v>
          </cell>
          <cell r="AK44">
            <v>320882.64480624435</v>
          </cell>
          <cell r="AL44">
            <v>340353.34315626987</v>
          </cell>
          <cell r="AM44">
            <v>343441.83364230179</v>
          </cell>
          <cell r="AN44">
            <v>331121.11855390429</v>
          </cell>
          <cell r="AO44">
            <v>363720.63298324472</v>
          </cell>
          <cell r="AP44">
            <v>4207836.6992844259</v>
          </cell>
          <cell r="AQ44">
            <v>4207836.6992844259</v>
          </cell>
          <cell r="AR44">
            <v>4207836.6992844259</v>
          </cell>
          <cell r="AS44">
            <v>4207836.6992844259</v>
          </cell>
          <cell r="AT44">
            <v>4207836.6992844259</v>
          </cell>
          <cell r="AU44">
            <v>4207836.6992844259</v>
          </cell>
          <cell r="AV44">
            <v>4207836.6992844259</v>
          </cell>
        </row>
        <row r="45">
          <cell r="A45">
            <v>43</v>
          </cell>
          <cell r="C45" t="str">
            <v>Adição - Energia em R$mil</v>
          </cell>
          <cell r="I45">
            <v>0</v>
          </cell>
          <cell r="J45">
            <v>0</v>
          </cell>
          <cell r="K45">
            <v>0</v>
          </cell>
          <cell r="L45">
            <v>0</v>
          </cell>
          <cell r="M45">
            <v>0</v>
          </cell>
          <cell r="N45">
            <v>0</v>
          </cell>
          <cell r="O45">
            <v>0</v>
          </cell>
          <cell r="P45">
            <v>0</v>
          </cell>
          <cell r="Q45">
            <v>0</v>
          </cell>
          <cell r="R45">
            <v>0</v>
          </cell>
        </row>
        <row r="46">
          <cell r="A46">
            <v>44</v>
          </cell>
          <cell r="C46" t="str">
            <v>Saída - Energia em MWh</v>
          </cell>
          <cell r="I46">
            <v>0</v>
          </cell>
          <cell r="J46">
            <v>426248.51330684498</v>
          </cell>
          <cell r="K46">
            <v>23751.48669315505</v>
          </cell>
          <cell r="L46">
            <v>100000</v>
          </cell>
          <cell r="M46">
            <v>0</v>
          </cell>
          <cell r="N46">
            <v>0</v>
          </cell>
          <cell r="O46">
            <v>0</v>
          </cell>
          <cell r="P46">
            <v>0</v>
          </cell>
          <cell r="Q46">
            <v>0</v>
          </cell>
          <cell r="R46">
            <v>0</v>
          </cell>
        </row>
        <row r="47">
          <cell r="A47">
            <v>45</v>
          </cell>
          <cell r="C47" t="str">
            <v>Saída - PCE (1,115VN) R$/MWh</v>
          </cell>
          <cell r="I47">
            <v>0</v>
          </cell>
          <cell r="J47">
            <v>87.875551928338041</v>
          </cell>
          <cell r="K47">
            <v>96.257950436141883</v>
          </cell>
          <cell r="L47">
            <v>100.41282716611209</v>
          </cell>
          <cell r="M47">
            <v>0</v>
          </cell>
          <cell r="N47">
            <v>0</v>
          </cell>
          <cell r="O47">
            <v>0</v>
          </cell>
          <cell r="P47">
            <v>0</v>
          </cell>
          <cell r="Q47">
            <v>0</v>
          </cell>
          <cell r="R47">
            <v>0</v>
          </cell>
        </row>
        <row r="48">
          <cell r="A48">
            <v>46</v>
          </cell>
          <cell r="C48" t="str">
            <v>Saída - Energia em R$mil</v>
          </cell>
          <cell r="I48">
            <v>0</v>
          </cell>
          <cell r="J48">
            <v>37456.823365472548</v>
          </cell>
          <cell r="K48">
            <v>2286.2694288944026</v>
          </cell>
          <cell r="L48">
            <v>10041.282716611211</v>
          </cell>
          <cell r="M48">
            <v>0</v>
          </cell>
          <cell r="N48">
            <v>0</v>
          </cell>
          <cell r="O48">
            <v>0</v>
          </cell>
          <cell r="P48">
            <v>0</v>
          </cell>
          <cell r="Q48">
            <v>0</v>
          </cell>
          <cell r="R48">
            <v>0</v>
          </cell>
        </row>
        <row r="49">
          <cell r="A49">
            <v>47</v>
          </cell>
        </row>
        <row r="50">
          <cell r="A50">
            <v>48</v>
          </cell>
          <cell r="C50" t="str">
            <v xml:space="preserve">    Total CSN - MWh</v>
          </cell>
          <cell r="I50">
            <v>550000</v>
          </cell>
          <cell r="J50">
            <v>123751.48669315505</v>
          </cell>
          <cell r="K50">
            <v>100000</v>
          </cell>
          <cell r="L50">
            <v>0</v>
          </cell>
          <cell r="M50">
            <v>0</v>
          </cell>
          <cell r="N50">
            <v>0</v>
          </cell>
          <cell r="O50">
            <v>0</v>
          </cell>
          <cell r="P50">
            <v>0</v>
          </cell>
          <cell r="Q50">
            <v>0</v>
          </cell>
          <cell r="R50">
            <v>0</v>
          </cell>
        </row>
        <row r="51">
          <cell r="A51">
            <v>49</v>
          </cell>
          <cell r="C51" t="str">
            <v xml:space="preserve">    Tarifa média CSN - R$/MWh</v>
          </cell>
          <cell r="I51">
            <v>0</v>
          </cell>
          <cell r="J51">
            <v>87.875551928338055</v>
          </cell>
          <cell r="K51">
            <v>96.257950436141869</v>
          </cell>
          <cell r="L51">
            <v>100.41282716611211</v>
          </cell>
          <cell r="M51" t="e">
            <v>#DIV/0!</v>
          </cell>
          <cell r="N51" t="e">
            <v>#DIV/0!</v>
          </cell>
          <cell r="O51" t="e">
            <v>#DIV/0!</v>
          </cell>
          <cell r="P51" t="e">
            <v>#DIV/0!</v>
          </cell>
          <cell r="Q51" t="e">
            <v>#DIV/0!</v>
          </cell>
          <cell r="R51" t="e">
            <v>#DIV/0!</v>
          </cell>
        </row>
        <row r="52">
          <cell r="A52">
            <v>50</v>
          </cell>
          <cell r="C52" t="str">
            <v xml:space="preserve">    Total CSN - R$ mil</v>
          </cell>
          <cell r="I52">
            <v>0</v>
          </cell>
          <cell r="J52">
            <v>48331.553560585933</v>
          </cell>
          <cell r="K52">
            <v>11912.064472508589</v>
          </cell>
          <cell r="L52">
            <v>10041.282716611211</v>
          </cell>
          <cell r="M52">
            <v>0</v>
          </cell>
          <cell r="N52">
            <v>0</v>
          </cell>
          <cell r="O52">
            <v>0</v>
          </cell>
          <cell r="P52">
            <v>0</v>
          </cell>
          <cell r="Q52">
            <v>0</v>
          </cell>
          <cell r="R52">
            <v>0</v>
          </cell>
        </row>
        <row r="53">
          <cell r="A53">
            <v>51</v>
          </cell>
        </row>
        <row r="54">
          <cell r="A54">
            <v>52</v>
          </cell>
          <cell r="B54" t="str">
            <v>DRA</v>
          </cell>
          <cell r="C54" t="str">
            <v>Bilaterais LP - Caiuá</v>
          </cell>
        </row>
        <row r="55">
          <cell r="A55">
            <v>53</v>
          </cell>
          <cell r="C55" t="str">
            <v>Continuação - Energia em MWh</v>
          </cell>
          <cell r="I55">
            <v>0</v>
          </cell>
          <cell r="J55">
            <v>0</v>
          </cell>
          <cell r="K55">
            <v>49305.506812080021</v>
          </cell>
          <cell r="L55">
            <v>46065.869195086372</v>
          </cell>
          <cell r="M55">
            <v>0</v>
          </cell>
          <cell r="N55">
            <v>0</v>
          </cell>
          <cell r="O55">
            <v>0</v>
          </cell>
          <cell r="P55">
            <v>0</v>
          </cell>
          <cell r="Q55">
            <v>0</v>
          </cell>
          <cell r="R55">
            <v>0</v>
          </cell>
        </row>
        <row r="56">
          <cell r="A56">
            <v>54</v>
          </cell>
          <cell r="C56" t="str">
            <v>Continuação - PCE (1,115VN) R$/MWh</v>
          </cell>
          <cell r="I56">
            <v>0</v>
          </cell>
          <cell r="J56">
            <v>0</v>
          </cell>
          <cell r="K56">
            <v>96.257950436141883</v>
          </cell>
          <cell r="L56">
            <v>100.41282716611209</v>
          </cell>
          <cell r="M56">
            <v>0</v>
          </cell>
          <cell r="N56">
            <v>0</v>
          </cell>
          <cell r="O56">
            <v>0</v>
          </cell>
          <cell r="P56">
            <v>0</v>
          </cell>
          <cell r="Q56">
            <v>0</v>
          </cell>
          <cell r="R56">
            <v>0</v>
          </cell>
        </row>
        <row r="57">
          <cell r="A57">
            <v>55</v>
          </cell>
          <cell r="C57" t="str">
            <v>Continuação - Energia em R$mil</v>
          </cell>
          <cell r="I57">
            <v>0</v>
          </cell>
          <cell r="J57">
            <v>0</v>
          </cell>
          <cell r="K57">
            <v>4746.0470309460543</v>
          </cell>
          <cell r="L57">
            <v>4625.6041617429346</v>
          </cell>
          <cell r="M57">
            <v>0</v>
          </cell>
          <cell r="N57">
            <v>0</v>
          </cell>
          <cell r="O57">
            <v>0</v>
          </cell>
          <cell r="P57">
            <v>0</v>
          </cell>
          <cell r="Q57">
            <v>0</v>
          </cell>
          <cell r="R57">
            <v>0</v>
          </cell>
        </row>
        <row r="58">
          <cell r="A58">
            <v>56</v>
          </cell>
          <cell r="C58" t="str">
            <v>Adição - Energia em MWh</v>
          </cell>
          <cell r="I58">
            <v>0</v>
          </cell>
          <cell r="J58">
            <v>49305.506812080021</v>
          </cell>
          <cell r="K58">
            <v>0</v>
          </cell>
          <cell r="L58">
            <v>0</v>
          </cell>
          <cell r="M58">
            <v>0</v>
          </cell>
          <cell r="N58">
            <v>0</v>
          </cell>
          <cell r="O58">
            <v>0</v>
          </cell>
          <cell r="P58">
            <v>0</v>
          </cell>
          <cell r="Q58">
            <v>0</v>
          </cell>
          <cell r="R58">
            <v>0</v>
          </cell>
        </row>
        <row r="59">
          <cell r="A59">
            <v>57</v>
          </cell>
          <cell r="C59" t="str">
            <v>Adição - Mix Tarifa em R$/MWh</v>
          </cell>
          <cell r="I59">
            <v>0</v>
          </cell>
          <cell r="J59">
            <v>0</v>
          </cell>
          <cell r="K59">
            <v>0</v>
          </cell>
          <cell r="L59">
            <v>0</v>
          </cell>
          <cell r="M59">
            <v>0</v>
          </cell>
          <cell r="N59">
            <v>0</v>
          </cell>
          <cell r="O59">
            <v>0</v>
          </cell>
          <cell r="P59">
            <v>0</v>
          </cell>
          <cell r="Q59">
            <v>0</v>
          </cell>
          <cell r="R59">
            <v>0</v>
          </cell>
        </row>
        <row r="60">
          <cell r="A60">
            <v>58</v>
          </cell>
          <cell r="C60" t="str">
            <v>Adição - Energia em R$mil</v>
          </cell>
          <cell r="I60">
            <v>0</v>
          </cell>
          <cell r="J60">
            <v>0</v>
          </cell>
          <cell r="K60">
            <v>0</v>
          </cell>
          <cell r="L60">
            <v>0</v>
          </cell>
          <cell r="M60">
            <v>0</v>
          </cell>
          <cell r="N60">
            <v>0</v>
          </cell>
          <cell r="O60">
            <v>0</v>
          </cell>
          <cell r="P60">
            <v>0</v>
          </cell>
          <cell r="Q60">
            <v>0</v>
          </cell>
          <cell r="R60">
            <v>0</v>
          </cell>
        </row>
        <row r="61">
          <cell r="A61">
            <v>59</v>
          </cell>
          <cell r="C61" t="str">
            <v>Saída - Energia em MWh</v>
          </cell>
          <cell r="I61">
            <v>0</v>
          </cell>
          <cell r="J61">
            <v>0</v>
          </cell>
          <cell r="K61">
            <v>0</v>
          </cell>
          <cell r="L61">
            <v>216734.13080491364</v>
          </cell>
          <cell r="M61">
            <v>46065.869195086372</v>
          </cell>
          <cell r="N61">
            <v>0</v>
          </cell>
          <cell r="O61">
            <v>0</v>
          </cell>
          <cell r="P61">
            <v>0</v>
          </cell>
          <cell r="Q61">
            <v>0</v>
          </cell>
          <cell r="R61">
            <v>0</v>
          </cell>
        </row>
        <row r="62">
          <cell r="A62">
            <v>60</v>
          </cell>
          <cell r="C62" t="str">
            <v>Saída - PCE (1,115VN) R$/MWh</v>
          </cell>
          <cell r="I62">
            <v>0</v>
          </cell>
          <cell r="J62">
            <v>0</v>
          </cell>
          <cell r="K62">
            <v>0</v>
          </cell>
          <cell r="L62">
            <v>100.41282716611209</v>
          </cell>
          <cell r="M62">
            <v>104.59813037134073</v>
          </cell>
          <cell r="N62">
            <v>0</v>
          </cell>
          <cell r="O62">
            <v>0</v>
          </cell>
          <cell r="P62">
            <v>0</v>
          </cell>
          <cell r="Q62">
            <v>0</v>
          </cell>
          <cell r="R62">
            <v>0</v>
          </cell>
        </row>
        <row r="63">
          <cell r="A63">
            <v>61</v>
          </cell>
          <cell r="C63" t="str">
            <v>Saída - Energia em R$mil</v>
          </cell>
          <cell r="I63">
            <v>0</v>
          </cell>
          <cell r="J63">
            <v>0</v>
          </cell>
          <cell r="K63">
            <v>0</v>
          </cell>
          <cell r="L63">
            <v>21762.886817511324</v>
          </cell>
          <cell r="M63">
            <v>4818.4037917367732</v>
          </cell>
          <cell r="N63">
            <v>0</v>
          </cell>
          <cell r="O63">
            <v>0</v>
          </cell>
          <cell r="P63">
            <v>0</v>
          </cell>
          <cell r="Q63">
            <v>0</v>
          </cell>
          <cell r="R63">
            <v>0</v>
          </cell>
        </row>
        <row r="64">
          <cell r="A64">
            <v>62</v>
          </cell>
        </row>
        <row r="65">
          <cell r="A65">
            <v>63</v>
          </cell>
          <cell r="C65" t="str">
            <v xml:space="preserve">    Total Caiuá - MWh</v>
          </cell>
          <cell r="I65">
            <v>0</v>
          </cell>
          <cell r="J65">
            <v>49305.506812080021</v>
          </cell>
          <cell r="K65">
            <v>49305.506812080021</v>
          </cell>
          <cell r="L65">
            <v>46065.869195086372</v>
          </cell>
          <cell r="M65">
            <v>0</v>
          </cell>
          <cell r="N65">
            <v>0</v>
          </cell>
          <cell r="O65">
            <v>0</v>
          </cell>
          <cell r="P65">
            <v>0</v>
          </cell>
          <cell r="Q65">
            <v>0</v>
          </cell>
          <cell r="R65">
            <v>0</v>
          </cell>
        </row>
        <row r="66">
          <cell r="A66">
            <v>64</v>
          </cell>
          <cell r="C66" t="str">
            <v xml:space="preserve">    Tarifa média Caiuá - R$/MWh</v>
          </cell>
        </row>
        <row r="67">
          <cell r="A67">
            <v>65</v>
          </cell>
          <cell r="C67" t="str">
            <v xml:space="preserve">    Total Caiuá - R$ mil</v>
          </cell>
          <cell r="I67">
            <v>0</v>
          </cell>
          <cell r="J67">
            <v>0</v>
          </cell>
          <cell r="K67">
            <v>4746.0470309460543</v>
          </cell>
          <cell r="L67">
            <v>26388.49097925426</v>
          </cell>
          <cell r="M67">
            <v>4818.4037917367732</v>
          </cell>
          <cell r="N67">
            <v>0</v>
          </cell>
          <cell r="O67">
            <v>0</v>
          </cell>
          <cell r="P67">
            <v>0</v>
          </cell>
          <cell r="Q67">
            <v>0</v>
          </cell>
          <cell r="R67">
            <v>0</v>
          </cell>
        </row>
        <row r="68">
          <cell r="A68">
            <v>66</v>
          </cell>
        </row>
        <row r="69">
          <cell r="A69">
            <v>67</v>
          </cell>
          <cell r="B69" t="str">
            <v>DRA</v>
          </cell>
          <cell r="C69" t="str">
            <v>Bilaterais LP - Norte-Flu</v>
          </cell>
        </row>
        <row r="70">
          <cell r="A70">
            <v>68</v>
          </cell>
          <cell r="C70" t="str">
            <v>Continuação - Energia em MWh</v>
          </cell>
          <cell r="I70">
            <v>0</v>
          </cell>
          <cell r="J70">
            <v>0</v>
          </cell>
          <cell r="K70">
            <v>0</v>
          </cell>
          <cell r="L70">
            <v>1399704</v>
          </cell>
          <cell r="M70">
            <v>5065608</v>
          </cell>
          <cell r="N70">
            <v>6351000</v>
          </cell>
          <cell r="O70">
            <v>6351000</v>
          </cell>
          <cell r="P70">
            <v>6351000</v>
          </cell>
          <cell r="Q70">
            <v>6351000</v>
          </cell>
          <cell r="R70">
            <v>6351000</v>
          </cell>
        </row>
        <row r="71">
          <cell r="A71">
            <v>69</v>
          </cell>
          <cell r="C71" t="str">
            <v>Continuação - PCE (1,05VN) R$/MWh</v>
          </cell>
          <cell r="I71">
            <v>0</v>
          </cell>
          <cell r="J71">
            <v>0</v>
          </cell>
          <cell r="K71">
            <v>0</v>
          </cell>
          <cell r="L71">
            <v>123.70307411583089</v>
          </cell>
          <cell r="M71">
            <v>137.06591253687134</v>
          </cell>
          <cell r="N71">
            <v>143.87799813148374</v>
          </cell>
          <cell r="O71">
            <v>151.01796429439005</v>
          </cell>
          <cell r="P71">
            <v>158.52772775506153</v>
          </cell>
          <cell r="Q71">
            <v>166.42719968340475</v>
          </cell>
          <cell r="R71">
            <v>167.89170147357009</v>
          </cell>
        </row>
        <row r="72">
          <cell r="A72">
            <v>70</v>
          </cell>
          <cell r="C72" t="str">
            <v>Continuação - Energia em R$mil</v>
          </cell>
          <cell r="I72">
            <v>0</v>
          </cell>
          <cell r="J72">
            <v>0</v>
          </cell>
          <cell r="K72">
            <v>0</v>
          </cell>
          <cell r="L72">
            <v>173147.68765222497</v>
          </cell>
          <cell r="M72">
            <v>694322.18307407573</v>
          </cell>
          <cell r="N72">
            <v>913769.16613305314</v>
          </cell>
          <cell r="O72">
            <v>959115.09123367118</v>
          </cell>
          <cell r="P72">
            <v>1006809.5989723958</v>
          </cell>
          <cell r="Q72">
            <v>1056979.1451893034</v>
          </cell>
          <cell r="R72">
            <v>1066280.1960586437</v>
          </cell>
        </row>
        <row r="73">
          <cell r="A73">
            <v>71</v>
          </cell>
          <cell r="C73" t="str">
            <v>Adição - Energia em MWh</v>
          </cell>
          <cell r="I73">
            <v>0</v>
          </cell>
          <cell r="J73">
            <v>0</v>
          </cell>
          <cell r="K73">
            <v>0</v>
          </cell>
          <cell r="L73">
            <v>1165725.240140141</v>
          </cell>
          <cell r="M73">
            <v>235797.72148501175</v>
          </cell>
          <cell r="N73">
            <v>0</v>
          </cell>
          <cell r="O73">
            <v>0</v>
          </cell>
          <cell r="P73">
            <v>17400</v>
          </cell>
          <cell r="Q73">
            <v>0</v>
          </cell>
          <cell r="R73">
            <v>0</v>
          </cell>
        </row>
        <row r="74">
          <cell r="A74">
            <v>72</v>
          </cell>
          <cell r="C74" t="str">
            <v>Adição - Mix Tarifa último IRTem R$/MWh</v>
          </cell>
          <cell r="I74">
            <v>0</v>
          </cell>
          <cell r="J74">
            <v>0</v>
          </cell>
          <cell r="K74">
            <v>0</v>
          </cell>
          <cell r="L74">
            <v>65.486790824470475</v>
          </cell>
          <cell r="M74">
            <v>87.662552679779765</v>
          </cell>
          <cell r="N74">
            <v>0</v>
          </cell>
          <cell r="O74">
            <v>0</v>
          </cell>
          <cell r="P74">
            <v>135.95244750483508</v>
          </cell>
          <cell r="Q74">
            <v>0</v>
          </cell>
          <cell r="R74">
            <v>0</v>
          </cell>
        </row>
        <row r="75">
          <cell r="A75">
            <v>73</v>
          </cell>
          <cell r="C75" t="str">
            <v>Adição - Energia em R$mil</v>
          </cell>
          <cell r="I75">
            <v>0</v>
          </cell>
          <cell r="J75">
            <v>0</v>
          </cell>
          <cell r="K75">
            <v>0</v>
          </cell>
          <cell r="L75">
            <v>76339.60495986302</v>
          </cell>
          <cell r="M75">
            <v>20670.630181451881</v>
          </cell>
          <cell r="N75">
            <v>0</v>
          </cell>
          <cell r="O75">
            <v>0</v>
          </cell>
          <cell r="P75">
            <v>2365.5725865841305</v>
          </cell>
          <cell r="Q75">
            <v>0</v>
          </cell>
          <cell r="R75">
            <v>0</v>
          </cell>
        </row>
        <row r="76">
          <cell r="A76">
            <v>74</v>
          </cell>
          <cell r="C76" t="str">
            <v>Saída - Energia em MWh</v>
          </cell>
          <cell r="I76">
            <v>0</v>
          </cell>
          <cell r="J76">
            <v>0</v>
          </cell>
          <cell r="K76">
            <v>0</v>
          </cell>
          <cell r="L76">
            <v>0</v>
          </cell>
          <cell r="M76">
            <v>0</v>
          </cell>
          <cell r="N76">
            <v>0</v>
          </cell>
          <cell r="O76">
            <v>0</v>
          </cell>
          <cell r="P76">
            <v>0</v>
          </cell>
          <cell r="Q76">
            <v>17400</v>
          </cell>
          <cell r="R76">
            <v>0</v>
          </cell>
        </row>
        <row r="77">
          <cell r="A77">
            <v>75</v>
          </cell>
          <cell r="C77" t="str">
            <v>Saída - PCE (1,05VN) R$/MWh</v>
          </cell>
          <cell r="I77">
            <v>0</v>
          </cell>
          <cell r="J77">
            <v>0</v>
          </cell>
          <cell r="K77">
            <v>0</v>
          </cell>
          <cell r="L77">
            <v>0</v>
          </cell>
          <cell r="M77">
            <v>0</v>
          </cell>
          <cell r="N77">
            <v>0</v>
          </cell>
          <cell r="O77">
            <v>0</v>
          </cell>
          <cell r="P77">
            <v>0</v>
          </cell>
          <cell r="Q77">
            <v>160.31977951153669</v>
          </cell>
          <cell r="R77">
            <v>0</v>
          </cell>
        </row>
        <row r="78">
          <cell r="A78">
            <v>76</v>
          </cell>
          <cell r="C78" t="str">
            <v>Saída - Energia em R$mil</v>
          </cell>
          <cell r="I78">
            <v>0</v>
          </cell>
          <cell r="J78">
            <v>0</v>
          </cell>
          <cell r="K78">
            <v>0</v>
          </cell>
          <cell r="L78">
            <v>0</v>
          </cell>
          <cell r="M78">
            <v>0</v>
          </cell>
          <cell r="N78">
            <v>0</v>
          </cell>
          <cell r="O78">
            <v>0</v>
          </cell>
          <cell r="P78">
            <v>0</v>
          </cell>
          <cell r="Q78">
            <v>2789.5641635007382</v>
          </cell>
          <cell r="R78">
            <v>0</v>
          </cell>
        </row>
        <row r="79">
          <cell r="A79">
            <v>77</v>
          </cell>
        </row>
        <row r="80">
          <cell r="A80">
            <v>78</v>
          </cell>
          <cell r="C80" t="str">
            <v xml:space="preserve">    Total Projeto EDF - MWh</v>
          </cell>
          <cell r="I80">
            <v>0</v>
          </cell>
          <cell r="J80">
            <v>0</v>
          </cell>
          <cell r="K80">
            <v>0</v>
          </cell>
          <cell r="L80">
            <v>2565429.240140141</v>
          </cell>
          <cell r="M80">
            <v>5301405.7214850113</v>
          </cell>
          <cell r="N80">
            <v>6351000</v>
          </cell>
          <cell r="O80">
            <v>6351000</v>
          </cell>
          <cell r="P80">
            <v>6368400</v>
          </cell>
          <cell r="Q80">
            <v>6351000</v>
          </cell>
          <cell r="R80">
            <v>6351000</v>
          </cell>
        </row>
        <row r="81">
          <cell r="A81">
            <v>79</v>
          </cell>
          <cell r="C81" t="str">
            <v xml:space="preserve">    Tarifa média Proj. EDF - R$/MWh</v>
          </cell>
        </row>
        <row r="82">
          <cell r="A82">
            <v>80</v>
          </cell>
          <cell r="C82" t="str">
            <v xml:space="preserve">    Total Projeto EDF - R$ mil</v>
          </cell>
          <cell r="I82">
            <v>0</v>
          </cell>
          <cell r="J82">
            <v>0</v>
          </cell>
          <cell r="K82">
            <v>0</v>
          </cell>
          <cell r="L82">
            <v>249487.29261208797</v>
          </cell>
          <cell r="M82">
            <v>714992.81325552764</v>
          </cell>
          <cell r="N82">
            <v>913769.16613305314</v>
          </cell>
          <cell r="O82">
            <v>959115.09123367118</v>
          </cell>
          <cell r="P82">
            <v>1009175.1715589799</v>
          </cell>
          <cell r="Q82">
            <v>1059768.7093528041</v>
          </cell>
          <cell r="R82">
            <v>1066280.1960586437</v>
          </cell>
        </row>
        <row r="83">
          <cell r="A83">
            <v>81</v>
          </cell>
        </row>
        <row r="84">
          <cell r="A84">
            <v>82</v>
          </cell>
          <cell r="B84" t="str">
            <v>DRA</v>
          </cell>
          <cell r="C84" t="str">
            <v>Bilaterais LP - Paracambi</v>
          </cell>
        </row>
        <row r="85">
          <cell r="A85">
            <v>83</v>
          </cell>
          <cell r="C85" t="str">
            <v>Continuação - Energia em MWh</v>
          </cell>
          <cell r="I85">
            <v>0</v>
          </cell>
          <cell r="J85">
            <v>0</v>
          </cell>
          <cell r="K85">
            <v>0</v>
          </cell>
          <cell r="L85">
            <v>0</v>
          </cell>
          <cell r="M85">
            <v>0</v>
          </cell>
          <cell r="N85">
            <v>3566952</v>
          </cell>
          <cell r="O85">
            <v>4055880</v>
          </cell>
          <cell r="P85">
            <v>4055880</v>
          </cell>
          <cell r="Q85">
            <v>4055880</v>
          </cell>
          <cell r="R85">
            <v>4055880</v>
          </cell>
        </row>
        <row r="86">
          <cell r="A86">
            <v>84</v>
          </cell>
          <cell r="C86" t="str">
            <v>Continuação - PCE R$/MWh</v>
          </cell>
          <cell r="I86">
            <v>0</v>
          </cell>
          <cell r="J86">
            <v>0</v>
          </cell>
          <cell r="K86">
            <v>0</v>
          </cell>
          <cell r="L86">
            <v>123.70307411583089</v>
          </cell>
          <cell r="M86">
            <v>137.06591253687134</v>
          </cell>
          <cell r="N86">
            <v>143.87799813148374</v>
          </cell>
          <cell r="O86">
            <v>151.01796429439005</v>
          </cell>
          <cell r="P86">
            <v>158.52772775506153</v>
          </cell>
          <cell r="Q86">
            <v>166.42719968340475</v>
          </cell>
          <cell r="R86">
            <v>167.89170147357009</v>
          </cell>
        </row>
        <row r="87">
          <cell r="A87">
            <v>85</v>
          </cell>
          <cell r="C87" t="str">
            <v>Continuação - Energia em R$mil</v>
          </cell>
          <cell r="I87">
            <v>0</v>
          </cell>
          <cell r="J87">
            <v>0</v>
          </cell>
          <cell r="K87">
            <v>0</v>
          </cell>
          <cell r="L87">
            <v>0</v>
          </cell>
          <cell r="M87">
            <v>0</v>
          </cell>
          <cell r="N87">
            <v>513205.9131910922</v>
          </cell>
          <cell r="O87">
            <v>612510.74102233071</v>
          </cell>
          <cell r="P87">
            <v>642969.44044719904</v>
          </cell>
          <cell r="Q87">
            <v>675008.75065192766</v>
          </cell>
          <cell r="R87">
            <v>680948.59417262347</v>
          </cell>
        </row>
        <row r="88">
          <cell r="A88">
            <v>86</v>
          </cell>
          <cell r="C88" t="str">
            <v>Adição - Energia em MWh</v>
          </cell>
          <cell r="I88">
            <v>0</v>
          </cell>
          <cell r="J88">
            <v>0</v>
          </cell>
          <cell r="K88">
            <v>0</v>
          </cell>
          <cell r="L88">
            <v>0</v>
          </cell>
          <cell r="M88">
            <v>654336.69592342712</v>
          </cell>
          <cell r="N88">
            <v>75177.950691998296</v>
          </cell>
          <cell r="O88">
            <v>0</v>
          </cell>
          <cell r="P88">
            <v>11112</v>
          </cell>
          <cell r="Q88">
            <v>0</v>
          </cell>
          <cell r="R88">
            <v>0</v>
          </cell>
        </row>
        <row r="89">
          <cell r="A89">
            <v>87</v>
          </cell>
          <cell r="C89" t="str">
            <v>Adição - Mix Tarifa último IRTem R$/MWh</v>
          </cell>
          <cell r="I89">
            <v>0</v>
          </cell>
          <cell r="J89">
            <v>51.452451145284584</v>
          </cell>
          <cell r="K89">
            <v>54.985451630074003</v>
          </cell>
          <cell r="L89">
            <v>65.486790824470475</v>
          </cell>
          <cell r="M89">
            <v>87.662552679779765</v>
          </cell>
          <cell r="N89">
            <v>113.811148946261</v>
          </cell>
          <cell r="O89">
            <v>128.45822005021793</v>
          </cell>
          <cell r="P89">
            <v>135.95244750483508</v>
          </cell>
          <cell r="Q89">
            <v>156.36778430869555</v>
          </cell>
          <cell r="R89">
            <v>165.69733392679541</v>
          </cell>
        </row>
        <row r="90">
          <cell r="A90">
            <v>88</v>
          </cell>
          <cell r="C90" t="str">
            <v>Adição - Energia em R$mil</v>
          </cell>
          <cell r="I90">
            <v>0</v>
          </cell>
          <cell r="J90">
            <v>0</v>
          </cell>
          <cell r="K90">
            <v>0</v>
          </cell>
          <cell r="L90">
            <v>0</v>
          </cell>
          <cell r="M90">
            <v>57360.825076700465</v>
          </cell>
          <cell r="N90">
            <v>8556.0889436816833</v>
          </cell>
          <cell r="O90">
            <v>0</v>
          </cell>
          <cell r="P90">
            <v>1510.7035966737276</v>
          </cell>
          <cell r="Q90">
            <v>0</v>
          </cell>
          <cell r="R90">
            <v>0</v>
          </cell>
        </row>
        <row r="91">
          <cell r="A91">
            <v>89</v>
          </cell>
          <cell r="C91" t="str">
            <v>Saída - Energia em MWh</v>
          </cell>
          <cell r="I91">
            <v>0</v>
          </cell>
          <cell r="J91">
            <v>0</v>
          </cell>
          <cell r="K91">
            <v>0</v>
          </cell>
          <cell r="L91">
            <v>0</v>
          </cell>
          <cell r="M91">
            <v>0</v>
          </cell>
          <cell r="N91">
            <v>0</v>
          </cell>
          <cell r="O91">
            <v>0</v>
          </cell>
          <cell r="P91">
            <v>0</v>
          </cell>
          <cell r="Q91">
            <v>11112</v>
          </cell>
          <cell r="R91">
            <v>0</v>
          </cell>
        </row>
        <row r="92">
          <cell r="A92">
            <v>90</v>
          </cell>
          <cell r="C92" t="str">
            <v>Saída - PCE R$/MWh</v>
          </cell>
          <cell r="I92">
            <v>0</v>
          </cell>
          <cell r="J92">
            <v>0</v>
          </cell>
          <cell r="K92">
            <v>0</v>
          </cell>
          <cell r="L92">
            <v>123.70307411583089</v>
          </cell>
          <cell r="M92">
            <v>137.06591253687134</v>
          </cell>
          <cell r="N92">
            <v>143.87799813148374</v>
          </cell>
          <cell r="O92">
            <v>151.01796429439005</v>
          </cell>
          <cell r="P92">
            <v>158.52772775506153</v>
          </cell>
          <cell r="Q92">
            <v>166.42719968340475</v>
          </cell>
          <cell r="R92">
            <v>167.89170147357009</v>
          </cell>
        </row>
        <row r="93">
          <cell r="A93">
            <v>91</v>
          </cell>
          <cell r="C93" t="str">
            <v>Saída - Energia em R$mil</v>
          </cell>
          <cell r="I93">
            <v>0</v>
          </cell>
          <cell r="J93">
            <v>0</v>
          </cell>
          <cell r="K93">
            <v>0</v>
          </cell>
          <cell r="L93">
            <v>0</v>
          </cell>
          <cell r="M93">
            <v>0</v>
          </cell>
          <cell r="N93">
            <v>0</v>
          </cell>
          <cell r="O93">
            <v>0</v>
          </cell>
          <cell r="P93">
            <v>0</v>
          </cell>
          <cell r="Q93">
            <v>1849.3390428819935</v>
          </cell>
          <cell r="R93">
            <v>0</v>
          </cell>
        </row>
        <row r="94">
          <cell r="A94">
            <v>92</v>
          </cell>
        </row>
        <row r="95">
          <cell r="A95">
            <v>93</v>
          </cell>
          <cell r="C95" t="str">
            <v xml:space="preserve">    Total Projeto - MWh</v>
          </cell>
          <cell r="I95">
            <v>0</v>
          </cell>
          <cell r="J95">
            <v>0</v>
          </cell>
          <cell r="K95">
            <v>0</v>
          </cell>
          <cell r="L95">
            <v>0</v>
          </cell>
          <cell r="M95">
            <v>654336.69592342712</v>
          </cell>
          <cell r="N95">
            <v>3642129.9506919985</v>
          </cell>
          <cell r="O95">
            <v>4055880</v>
          </cell>
          <cell r="P95">
            <v>4066992</v>
          </cell>
          <cell r="Q95">
            <v>4055880</v>
          </cell>
          <cell r="R95">
            <v>4055880</v>
          </cell>
        </row>
        <row r="96">
          <cell r="A96">
            <v>94</v>
          </cell>
          <cell r="C96" t="str">
            <v xml:space="preserve">    Tarifa média - R$/MWh</v>
          </cell>
        </row>
        <row r="97">
          <cell r="A97">
            <v>95</v>
          </cell>
          <cell r="C97" t="str">
            <v xml:space="preserve">    Total - R$ mil</v>
          </cell>
          <cell r="I97">
            <v>0</v>
          </cell>
          <cell r="J97">
            <v>0</v>
          </cell>
          <cell r="K97">
            <v>0</v>
          </cell>
          <cell r="L97">
            <v>0</v>
          </cell>
          <cell r="M97">
            <v>57360.825076700465</v>
          </cell>
          <cell r="N97">
            <v>521762.00213477388</v>
          </cell>
          <cell r="O97">
            <v>612510.74102233071</v>
          </cell>
          <cell r="P97">
            <v>644480.14404387271</v>
          </cell>
          <cell r="Q97">
            <v>676858.08969480963</v>
          </cell>
          <cell r="R97">
            <v>680948.59417262347</v>
          </cell>
        </row>
        <row r="98">
          <cell r="A98">
            <v>96</v>
          </cell>
        </row>
        <row r="99">
          <cell r="A99">
            <v>97</v>
          </cell>
          <cell r="B99" t="str">
            <v>DRA</v>
          </cell>
          <cell r="C99" t="str">
            <v>Tractebel - Leilão</v>
          </cell>
        </row>
        <row r="100">
          <cell r="A100">
            <v>98</v>
          </cell>
          <cell r="C100" t="str">
            <v>Continuação - Energia em MWh</v>
          </cell>
          <cell r="I100">
            <v>0</v>
          </cell>
          <cell r="J100">
            <v>0</v>
          </cell>
          <cell r="K100">
            <v>0</v>
          </cell>
          <cell r="L100">
            <v>933888</v>
          </cell>
          <cell r="M100">
            <v>1121280</v>
          </cell>
          <cell r="N100">
            <v>1121280</v>
          </cell>
          <cell r="O100">
            <v>1121280.0000000002</v>
          </cell>
          <cell r="P100">
            <v>846192</v>
          </cell>
          <cell r="Q100">
            <v>131760</v>
          </cell>
          <cell r="R100">
            <v>0</v>
          </cell>
        </row>
        <row r="101">
          <cell r="A101">
            <v>99</v>
          </cell>
          <cell r="C101" t="str">
            <v>Continuação - PCE R$/MWh</v>
          </cell>
          <cell r="I101">
            <v>0</v>
          </cell>
          <cell r="J101">
            <v>0</v>
          </cell>
          <cell r="K101">
            <v>0</v>
          </cell>
          <cell r="L101">
            <v>79.12162127934063</v>
          </cell>
          <cell r="M101">
            <v>82.419486547046859</v>
          </cell>
          <cell r="N101">
            <v>85.71626600892877</v>
          </cell>
          <cell r="O101">
            <v>89.14491664928596</v>
          </cell>
          <cell r="P101">
            <v>92.710713315257451</v>
          </cell>
          <cell r="Q101">
            <v>0</v>
          </cell>
          <cell r="R101">
            <v>0</v>
          </cell>
        </row>
        <row r="102">
          <cell r="A102">
            <v>100</v>
          </cell>
          <cell r="C102" t="str">
            <v>Continuação - Energia em R$mil</v>
          </cell>
          <cell r="I102">
            <v>0</v>
          </cell>
          <cell r="J102">
            <v>0</v>
          </cell>
          <cell r="K102">
            <v>0</v>
          </cell>
          <cell r="L102">
            <v>73890.732653320869</v>
          </cell>
          <cell r="M102">
            <v>92415.321875472699</v>
          </cell>
          <cell r="N102">
            <v>96111.934750491651</v>
          </cell>
          <cell r="O102">
            <v>99956.412140511384</v>
          </cell>
          <cell r="P102">
            <v>78451.063921664332</v>
          </cell>
          <cell r="Q102">
            <v>0</v>
          </cell>
          <cell r="R102">
            <v>0</v>
          </cell>
        </row>
        <row r="103">
          <cell r="A103">
            <v>101</v>
          </cell>
          <cell r="C103" t="str">
            <v>Adição - Energia em MWh</v>
          </cell>
          <cell r="I103">
            <v>0</v>
          </cell>
          <cell r="J103">
            <v>0</v>
          </cell>
          <cell r="K103">
            <v>0</v>
          </cell>
          <cell r="L103">
            <v>60565.877376508433</v>
          </cell>
          <cell r="M103">
            <v>0</v>
          </cell>
          <cell r="N103">
            <v>0</v>
          </cell>
          <cell r="O103">
            <v>0</v>
          </cell>
          <cell r="P103">
            <v>0</v>
          </cell>
          <cell r="Q103">
            <v>0</v>
          </cell>
          <cell r="R103">
            <v>0</v>
          </cell>
        </row>
        <row r="104">
          <cell r="A104">
            <v>102</v>
          </cell>
          <cell r="C104" t="str">
            <v>Adição - Mix Tarifa último IRTem R$/MWh</v>
          </cell>
          <cell r="I104">
            <v>0</v>
          </cell>
          <cell r="J104">
            <v>51.452451145284584</v>
          </cell>
          <cell r="K104">
            <v>54.985451630074003</v>
          </cell>
          <cell r="L104">
            <v>65.486790824470475</v>
          </cell>
          <cell r="M104">
            <v>87.662552679779765</v>
          </cell>
          <cell r="N104">
            <v>113.811148946261</v>
          </cell>
          <cell r="O104">
            <v>128.45822005021793</v>
          </cell>
          <cell r="P104">
            <v>135.95244750483508</v>
          </cell>
          <cell r="Q104">
            <v>156.36778430869555</v>
          </cell>
          <cell r="R104">
            <v>165.69733392679541</v>
          </cell>
        </row>
        <row r="105">
          <cell r="A105">
            <v>103</v>
          </cell>
          <cell r="C105" t="str">
            <v>Adição - Energia em R$mil</v>
          </cell>
          <cell r="I105">
            <v>0</v>
          </cell>
          <cell r="J105">
            <v>0</v>
          </cell>
          <cell r="K105">
            <v>0</v>
          </cell>
          <cell r="L105">
            <v>3966.2649428559366</v>
          </cell>
          <cell r="M105">
            <v>0</v>
          </cell>
          <cell r="N105">
            <v>0</v>
          </cell>
          <cell r="O105">
            <v>0</v>
          </cell>
          <cell r="P105">
            <v>0</v>
          </cell>
          <cell r="Q105">
            <v>0</v>
          </cell>
          <cell r="R105">
            <v>0</v>
          </cell>
        </row>
        <row r="106">
          <cell r="A106">
            <v>104</v>
          </cell>
          <cell r="C106" t="str">
            <v>Saída - Energia em MWh</v>
          </cell>
          <cell r="I106">
            <v>0</v>
          </cell>
          <cell r="J106">
            <v>0</v>
          </cell>
          <cell r="K106">
            <v>0</v>
          </cell>
          <cell r="L106">
            <v>0</v>
          </cell>
          <cell r="M106">
            <v>3072</v>
          </cell>
          <cell r="N106">
            <v>0</v>
          </cell>
          <cell r="O106">
            <v>0</v>
          </cell>
          <cell r="P106">
            <v>275088.00000000023</v>
          </cell>
          <cell r="Q106">
            <v>714432</v>
          </cell>
          <cell r="R106">
            <v>131760</v>
          </cell>
        </row>
        <row r="107">
          <cell r="A107">
            <v>105</v>
          </cell>
          <cell r="C107" t="str">
            <v>Saída - PCE R$/MWh</v>
          </cell>
          <cell r="I107">
            <v>0</v>
          </cell>
          <cell r="J107">
            <v>0</v>
          </cell>
          <cell r="K107">
            <v>0</v>
          </cell>
          <cell r="L107">
            <v>79.12162127934063</v>
          </cell>
          <cell r="M107">
            <v>82.419486547046859</v>
          </cell>
          <cell r="N107">
            <v>85.71626600892877</v>
          </cell>
          <cell r="O107">
            <v>89.14491664928596</v>
          </cell>
          <cell r="P107">
            <v>92.710713315257451</v>
          </cell>
          <cell r="Q107">
            <v>0</v>
          </cell>
          <cell r="R107">
            <v>0</v>
          </cell>
        </row>
        <row r="108">
          <cell r="A108">
            <v>106</v>
          </cell>
          <cell r="C108" t="str">
            <v>Saída - Energia em R$mil</v>
          </cell>
          <cell r="I108">
            <v>0</v>
          </cell>
          <cell r="J108">
            <v>0</v>
          </cell>
          <cell r="K108">
            <v>0</v>
          </cell>
          <cell r="L108">
            <v>0</v>
          </cell>
          <cell r="M108">
            <v>253.19266267252794</v>
          </cell>
          <cell r="N108">
            <v>0</v>
          </cell>
          <cell r="O108">
            <v>0</v>
          </cell>
          <cell r="P108">
            <v>25503.604704467565</v>
          </cell>
          <cell r="Q108">
            <v>0</v>
          </cell>
          <cell r="R108">
            <v>0</v>
          </cell>
        </row>
        <row r="109">
          <cell r="A109">
            <v>107</v>
          </cell>
        </row>
        <row r="110">
          <cell r="A110">
            <v>108</v>
          </cell>
          <cell r="C110" t="str">
            <v xml:space="preserve">    Total Projeto - MWh</v>
          </cell>
          <cell r="I110">
            <v>0</v>
          </cell>
          <cell r="J110">
            <v>0</v>
          </cell>
          <cell r="K110">
            <v>0</v>
          </cell>
          <cell r="L110">
            <v>994453.87737650843</v>
          </cell>
          <cell r="M110">
            <v>1121280</v>
          </cell>
          <cell r="N110">
            <v>1121280</v>
          </cell>
          <cell r="O110">
            <v>1121280.0000000002</v>
          </cell>
          <cell r="P110">
            <v>846192</v>
          </cell>
          <cell r="Q110">
            <v>131760</v>
          </cell>
          <cell r="R110">
            <v>0</v>
          </cell>
        </row>
        <row r="111">
          <cell r="A111">
            <v>109</v>
          </cell>
          <cell r="C111" t="str">
            <v xml:space="preserve">    Tarifa média - R$/MWh</v>
          </cell>
        </row>
        <row r="112">
          <cell r="A112">
            <v>110</v>
          </cell>
          <cell r="C112" t="str">
            <v xml:space="preserve">    Total - R$ mil</v>
          </cell>
          <cell r="I112">
            <v>0</v>
          </cell>
          <cell r="J112">
            <v>0</v>
          </cell>
          <cell r="K112">
            <v>0</v>
          </cell>
          <cell r="L112">
            <v>77856.997596176807</v>
          </cell>
          <cell r="M112">
            <v>92668.514538145231</v>
          </cell>
          <cell r="N112">
            <v>96111.934750491651</v>
          </cell>
          <cell r="O112">
            <v>99956.412140511384</v>
          </cell>
          <cell r="P112">
            <v>103954.6686261319</v>
          </cell>
          <cell r="Q112">
            <v>0</v>
          </cell>
          <cell r="R112">
            <v>0</v>
          </cell>
        </row>
        <row r="113">
          <cell r="A113">
            <v>111</v>
          </cell>
        </row>
        <row r="114">
          <cell r="A114">
            <v>112</v>
          </cell>
          <cell r="B114" t="str">
            <v>DRA</v>
          </cell>
          <cell r="C114" t="str">
            <v>Tractebel 2 - leilão</v>
          </cell>
        </row>
        <row r="115">
          <cell r="A115">
            <v>113</v>
          </cell>
          <cell r="C115" t="str">
            <v>Continuação - Energia em MWh</v>
          </cell>
          <cell r="I115">
            <v>0</v>
          </cell>
          <cell r="J115">
            <v>0</v>
          </cell>
          <cell r="K115">
            <v>0</v>
          </cell>
          <cell r="L115">
            <v>29184</v>
          </cell>
          <cell r="M115">
            <v>64416</v>
          </cell>
          <cell r="N115">
            <v>17568</v>
          </cell>
          <cell r="O115">
            <v>0</v>
          </cell>
          <cell r="P115">
            <v>0</v>
          </cell>
          <cell r="Q115">
            <v>0</v>
          </cell>
          <cell r="R115">
            <v>0</v>
          </cell>
        </row>
        <row r="116">
          <cell r="A116">
            <v>114</v>
          </cell>
          <cell r="C116" t="str">
            <v>Continuação - PCE R$/MWh</v>
          </cell>
          <cell r="I116">
            <v>0</v>
          </cell>
          <cell r="J116">
            <v>0</v>
          </cell>
          <cell r="K116">
            <v>0</v>
          </cell>
          <cell r="L116">
            <v>79.648677109871855</v>
          </cell>
          <cell r="M116">
            <v>82.96851057147434</v>
          </cell>
          <cell r="N116">
            <v>86.287250994333377</v>
          </cell>
          <cell r="O116">
            <v>0</v>
          </cell>
          <cell r="P116">
            <v>0</v>
          </cell>
          <cell r="Q116">
            <v>0</v>
          </cell>
          <cell r="R116">
            <v>0</v>
          </cell>
        </row>
        <row r="117">
          <cell r="A117">
            <v>115</v>
          </cell>
          <cell r="C117" t="str">
            <v>Continuação - Energia em R$mil</v>
          </cell>
          <cell r="I117">
            <v>0</v>
          </cell>
          <cell r="J117">
            <v>0</v>
          </cell>
          <cell r="K117">
            <v>0</v>
          </cell>
          <cell r="L117">
            <v>2324.4669927744999</v>
          </cell>
          <cell r="M117">
            <v>5344.4995769720908</v>
          </cell>
          <cell r="N117">
            <v>1515.8944254684488</v>
          </cell>
          <cell r="O117">
            <v>0</v>
          </cell>
          <cell r="P117">
            <v>0</v>
          </cell>
          <cell r="Q117">
            <v>0</v>
          </cell>
          <cell r="R117">
            <v>0</v>
          </cell>
        </row>
        <row r="118">
          <cell r="A118">
            <v>116</v>
          </cell>
          <cell r="C118" t="str">
            <v>Adição - Energia em MWh</v>
          </cell>
          <cell r="I118">
            <v>0</v>
          </cell>
          <cell r="J118">
            <v>0</v>
          </cell>
          <cell r="K118">
            <v>0</v>
          </cell>
          <cell r="L118">
            <v>11203.46622841663</v>
          </cell>
          <cell r="M118">
            <v>6392.6638708733917</v>
          </cell>
          <cell r="N118">
            <v>0</v>
          </cell>
          <cell r="O118">
            <v>0</v>
          </cell>
          <cell r="P118">
            <v>0</v>
          </cell>
          <cell r="Q118">
            <v>0</v>
          </cell>
          <cell r="R118">
            <v>0</v>
          </cell>
        </row>
        <row r="119">
          <cell r="A119">
            <v>117</v>
          </cell>
          <cell r="C119" t="str">
            <v>Adição - Mix Tarifa último IRTem R$/MWh</v>
          </cell>
          <cell r="I119">
            <v>0</v>
          </cell>
          <cell r="J119">
            <v>51.452451145284584</v>
          </cell>
          <cell r="K119">
            <v>54.985451630074003</v>
          </cell>
          <cell r="L119">
            <v>65.486790824470475</v>
          </cell>
          <cell r="M119">
            <v>87.662552679779765</v>
          </cell>
          <cell r="N119">
            <v>113.811148946261</v>
          </cell>
          <cell r="O119">
            <v>128.45822005021793</v>
          </cell>
          <cell r="P119">
            <v>135.95244750483508</v>
          </cell>
          <cell r="Q119">
            <v>156.36778430869555</v>
          </cell>
          <cell r="R119">
            <v>165.69733392679541</v>
          </cell>
        </row>
        <row r="120">
          <cell r="A120">
            <v>118</v>
          </cell>
          <cell r="C120" t="str">
            <v>Adição - Energia em R$mil</v>
          </cell>
          <cell r="I120">
            <v>0</v>
          </cell>
          <cell r="J120">
            <v>0</v>
          </cell>
          <cell r="K120">
            <v>0</v>
          </cell>
          <cell r="L120">
            <v>733.67904940933897</v>
          </cell>
          <cell r="M120">
            <v>560.39723334456346</v>
          </cell>
          <cell r="N120">
            <v>0</v>
          </cell>
          <cell r="O120">
            <v>0</v>
          </cell>
          <cell r="P120">
            <v>0</v>
          </cell>
          <cell r="Q120">
            <v>0</v>
          </cell>
          <cell r="R120">
            <v>0</v>
          </cell>
        </row>
        <row r="121">
          <cell r="A121">
            <v>119</v>
          </cell>
          <cell r="C121" t="str">
            <v>Saída - Energia em MWh</v>
          </cell>
          <cell r="I121">
            <v>0</v>
          </cell>
          <cell r="J121">
            <v>0</v>
          </cell>
          <cell r="K121">
            <v>0</v>
          </cell>
          <cell r="L121">
            <v>0</v>
          </cell>
          <cell r="M121">
            <v>0</v>
          </cell>
          <cell r="N121">
            <v>81696</v>
          </cell>
          <cell r="O121">
            <v>17568</v>
          </cell>
          <cell r="P121">
            <v>0</v>
          </cell>
          <cell r="Q121">
            <v>0</v>
          </cell>
          <cell r="R121">
            <v>0</v>
          </cell>
        </row>
        <row r="122">
          <cell r="A122">
            <v>120</v>
          </cell>
          <cell r="C122" t="str">
            <v>Saída - PCE R$/MWh</v>
          </cell>
          <cell r="I122">
            <v>0</v>
          </cell>
          <cell r="J122">
            <v>0</v>
          </cell>
          <cell r="K122">
            <v>0</v>
          </cell>
          <cell r="L122">
            <v>79.648677109871855</v>
          </cell>
          <cell r="M122">
            <v>82.96851057147434</v>
          </cell>
          <cell r="N122">
            <v>86.287250994333377</v>
          </cell>
          <cell r="O122">
            <v>0</v>
          </cell>
          <cell r="P122">
            <v>0</v>
          </cell>
          <cell r="Q122">
            <v>0</v>
          </cell>
          <cell r="R122">
            <v>0</v>
          </cell>
        </row>
        <row r="123">
          <cell r="A123">
            <v>121</v>
          </cell>
          <cell r="C123" t="str">
            <v>Saída - Energia em R$mil</v>
          </cell>
          <cell r="I123">
            <v>0</v>
          </cell>
          <cell r="J123">
            <v>0</v>
          </cell>
          <cell r="K123">
            <v>0</v>
          </cell>
          <cell r="L123">
            <v>0</v>
          </cell>
          <cell r="M123">
            <v>0</v>
          </cell>
          <cell r="N123">
            <v>7049.3232572330598</v>
          </cell>
          <cell r="O123">
            <v>0</v>
          </cell>
          <cell r="P123">
            <v>0</v>
          </cell>
          <cell r="Q123">
            <v>0</v>
          </cell>
          <cell r="R123">
            <v>0</v>
          </cell>
        </row>
        <row r="124">
          <cell r="A124">
            <v>122</v>
          </cell>
        </row>
        <row r="125">
          <cell r="A125">
            <v>123</v>
          </cell>
          <cell r="C125" t="str">
            <v xml:space="preserve">    Total Projeto - MWh</v>
          </cell>
          <cell r="I125">
            <v>0</v>
          </cell>
          <cell r="J125">
            <v>0</v>
          </cell>
          <cell r="K125">
            <v>0</v>
          </cell>
          <cell r="L125">
            <v>40387.466228416626</v>
          </cell>
          <cell r="M125">
            <v>70808.663870873395</v>
          </cell>
          <cell r="N125">
            <v>17568</v>
          </cell>
          <cell r="O125">
            <v>0</v>
          </cell>
          <cell r="P125">
            <v>0</v>
          </cell>
          <cell r="Q125">
            <v>0</v>
          </cell>
          <cell r="R125">
            <v>0</v>
          </cell>
        </row>
        <row r="126">
          <cell r="A126">
            <v>124</v>
          </cell>
          <cell r="C126" t="str">
            <v xml:space="preserve">    Tarifa média - R$/MWh</v>
          </cell>
        </row>
        <row r="127">
          <cell r="A127">
            <v>125</v>
          </cell>
          <cell r="C127" t="str">
            <v xml:space="preserve">    Total - R$ mil</v>
          </cell>
          <cell r="I127">
            <v>0</v>
          </cell>
          <cell r="J127">
            <v>0</v>
          </cell>
          <cell r="K127">
            <v>0</v>
          </cell>
          <cell r="L127">
            <v>3058.1460421838387</v>
          </cell>
          <cell r="M127">
            <v>5904.8968103166544</v>
          </cell>
          <cell r="N127">
            <v>8565.2176827015082</v>
          </cell>
          <cell r="O127">
            <v>0</v>
          </cell>
          <cell r="P127">
            <v>0</v>
          </cell>
          <cell r="Q127">
            <v>0</v>
          </cell>
          <cell r="R127">
            <v>0</v>
          </cell>
        </row>
        <row r="128">
          <cell r="A128">
            <v>126</v>
          </cell>
        </row>
        <row r="129">
          <cell r="A129">
            <v>127</v>
          </cell>
          <cell r="B129" t="str">
            <v>DRA</v>
          </cell>
          <cell r="C129" t="str">
            <v>Bilaterais CP - Leilão</v>
          </cell>
        </row>
        <row r="130">
          <cell r="A130">
            <v>128</v>
          </cell>
          <cell r="C130" t="str">
            <v>Continuação - Energia em MWh</v>
          </cell>
          <cell r="I130">
            <v>0</v>
          </cell>
          <cell r="J130">
            <v>0</v>
          </cell>
          <cell r="K130">
            <v>0</v>
          </cell>
          <cell r="L130">
            <v>0</v>
          </cell>
          <cell r="M130">
            <v>1088485.3196454276</v>
          </cell>
          <cell r="N130">
            <v>1088485.3196454276</v>
          </cell>
          <cell r="O130">
            <v>5274783.9807532923</v>
          </cell>
          <cell r="P130">
            <v>6127453.7823241604</v>
          </cell>
          <cell r="Q130">
            <v>7063703.304968724</v>
          </cell>
          <cell r="R130">
            <v>8541199.7641707677</v>
          </cell>
        </row>
        <row r="131">
          <cell r="A131">
            <v>129</v>
          </cell>
          <cell r="C131" t="str">
            <v>Continuação - PCE (VN comp.) R$/MWh</v>
          </cell>
          <cell r="I131">
            <v>0</v>
          </cell>
          <cell r="J131">
            <v>0</v>
          </cell>
          <cell r="K131">
            <v>0</v>
          </cell>
          <cell r="L131">
            <v>0</v>
          </cell>
          <cell r="M131">
            <v>84.428984156239153</v>
          </cell>
          <cell r="N131">
            <v>87.806143522488767</v>
          </cell>
          <cell r="O131">
            <v>91.31838926338834</v>
          </cell>
          <cell r="P131">
            <v>94.971124833923966</v>
          </cell>
          <cell r="Q131">
            <v>98.769969827280974</v>
          </cell>
          <cell r="R131">
            <v>102.72076862037225</v>
          </cell>
        </row>
        <row r="132">
          <cell r="A132">
            <v>130</v>
          </cell>
          <cell r="C132" t="str">
            <v>Continuação - Energia em R$mil</v>
          </cell>
          <cell r="I132">
            <v>0</v>
          </cell>
          <cell r="J132">
            <v>0</v>
          </cell>
          <cell r="K132">
            <v>0</v>
          </cell>
          <cell r="L132">
            <v>0</v>
          </cell>
          <cell r="M132">
            <v>91899.709806642728</v>
          </cell>
          <cell r="N132">
            <v>95575.698198908474</v>
          </cell>
          <cell r="O132">
            <v>481684.77683471423</v>
          </cell>
          <cell r="P132">
            <v>581931.1780752074</v>
          </cell>
          <cell r="Q132">
            <v>697681.76230062579</v>
          </cell>
          <cell r="R132">
            <v>877358.60471576347</v>
          </cell>
        </row>
        <row r="133">
          <cell r="A133">
            <v>131</v>
          </cell>
          <cell r="C133" t="str">
            <v>Adição - Energia em MWh</v>
          </cell>
          <cell r="I133">
            <v>0</v>
          </cell>
          <cell r="J133">
            <v>0</v>
          </cell>
          <cell r="K133">
            <v>0</v>
          </cell>
          <cell r="L133">
            <v>570526.96008403413</v>
          </cell>
          <cell r="M133">
            <v>0</v>
          </cell>
          <cell r="N133">
            <v>643688.54785724124</v>
          </cell>
          <cell r="O133">
            <v>155686.2821991063</v>
          </cell>
          <cell r="P133">
            <v>936249.52264456358</v>
          </cell>
          <cell r="Q133">
            <v>1477496.4592020437</v>
          </cell>
          <cell r="R133">
            <v>872183.24754819833</v>
          </cell>
        </row>
        <row r="134">
          <cell r="A134">
            <v>132</v>
          </cell>
          <cell r="C134" t="str">
            <v>Adição - Mix Tarifa último IRTem R$/MWh</v>
          </cell>
          <cell r="I134">
            <v>0</v>
          </cell>
          <cell r="J134">
            <v>0</v>
          </cell>
          <cell r="K134">
            <v>0</v>
          </cell>
          <cell r="L134">
            <v>65.486790824470475</v>
          </cell>
          <cell r="M134">
            <v>0</v>
          </cell>
          <cell r="N134">
            <v>113.811148946261</v>
          </cell>
          <cell r="O134">
            <v>128.45822005021793</v>
          </cell>
          <cell r="P134">
            <v>135.95244750483508</v>
          </cell>
          <cell r="Q134">
            <v>156.36778430869555</v>
          </cell>
          <cell r="R134">
            <v>165.69733392679541</v>
          </cell>
        </row>
        <row r="135">
          <cell r="A135">
            <v>133</v>
          </cell>
          <cell r="C135" t="str">
            <v>Adição - Energia em R$mil</v>
          </cell>
          <cell r="I135">
            <v>0</v>
          </cell>
          <cell r="J135">
            <v>0</v>
          </cell>
          <cell r="K135">
            <v>0</v>
          </cell>
          <cell r="L135">
            <v>37361.979694744165</v>
          </cell>
          <cell r="M135">
            <v>0</v>
          </cell>
          <cell r="N135">
            <v>73258.933195182937</v>
          </cell>
          <cell r="O135">
            <v>19999.182697533124</v>
          </cell>
          <cell r="P135">
            <v>127285.41407876194</v>
          </cell>
          <cell r="Q135">
            <v>231032.84764936657</v>
          </cell>
          <cell r="R135">
            <v>144518.43881435069</v>
          </cell>
        </row>
        <row r="136">
          <cell r="A136">
            <v>134</v>
          </cell>
          <cell r="C136" t="str">
            <v>Saída - Energia em MWh</v>
          </cell>
          <cell r="I136">
            <v>0</v>
          </cell>
          <cell r="J136">
            <v>0</v>
          </cell>
          <cell r="K136">
            <v>0</v>
          </cell>
          <cell r="L136">
            <v>0</v>
          </cell>
          <cell r="M136">
            <v>705674.22418367071</v>
          </cell>
          <cell r="N136">
            <v>0</v>
          </cell>
          <cell r="O136">
            <v>0</v>
          </cell>
          <cell r="P136">
            <v>0</v>
          </cell>
          <cell r="Q136">
            <v>0</v>
          </cell>
          <cell r="R136">
            <v>0</v>
          </cell>
        </row>
        <row r="137">
          <cell r="A137">
            <v>135</v>
          </cell>
          <cell r="C137" t="str">
            <v>Saída - PCE (VN comp.) R$/MWh</v>
          </cell>
          <cell r="I137">
            <v>0</v>
          </cell>
          <cell r="J137">
            <v>0</v>
          </cell>
          <cell r="K137">
            <v>0</v>
          </cell>
          <cell r="L137">
            <v>0</v>
          </cell>
          <cell r="M137">
            <v>93.80998239582128</v>
          </cell>
          <cell r="N137">
            <v>0</v>
          </cell>
          <cell r="O137">
            <v>0</v>
          </cell>
          <cell r="P137">
            <v>0</v>
          </cell>
          <cell r="Q137">
            <v>0</v>
          </cell>
          <cell r="R137">
            <v>0</v>
          </cell>
        </row>
        <row r="138">
          <cell r="A138">
            <v>136</v>
          </cell>
          <cell r="C138" t="str">
            <v>Saída - Energia em R$mil</v>
          </cell>
          <cell r="I138">
            <v>0</v>
          </cell>
          <cell r="J138">
            <v>0</v>
          </cell>
          <cell r="K138">
            <v>0</v>
          </cell>
          <cell r="L138">
            <v>0</v>
          </cell>
          <cell r="M138">
            <v>66199.286547854994</v>
          </cell>
          <cell r="N138">
            <v>0</v>
          </cell>
          <cell r="O138">
            <v>0</v>
          </cell>
          <cell r="P138">
            <v>0</v>
          </cell>
          <cell r="Q138">
            <v>0</v>
          </cell>
          <cell r="R138">
            <v>0</v>
          </cell>
        </row>
        <row r="139">
          <cell r="A139">
            <v>137</v>
          </cell>
        </row>
        <row r="140">
          <cell r="A140">
            <v>138</v>
          </cell>
          <cell r="C140" t="str">
            <v xml:space="preserve">    Total Leilão - MWh</v>
          </cell>
          <cell r="I140">
            <v>0</v>
          </cell>
          <cell r="J140">
            <v>0</v>
          </cell>
          <cell r="K140">
            <v>0</v>
          </cell>
          <cell r="L140">
            <v>570526.96008403413</v>
          </cell>
          <cell r="M140">
            <v>1088485.3196454276</v>
          </cell>
          <cell r="N140">
            <v>1732173.8675026689</v>
          </cell>
          <cell r="O140">
            <v>5430470.2629523985</v>
          </cell>
          <cell r="P140">
            <v>7063703.304968724</v>
          </cell>
          <cell r="Q140">
            <v>8541199.7641707677</v>
          </cell>
          <cell r="R140">
            <v>9413383.0117189661</v>
          </cell>
        </row>
        <row r="141">
          <cell r="A141">
            <v>139</v>
          </cell>
          <cell r="C141" t="str">
            <v xml:space="preserve">    Tarifa média Leilão - R$/MWh</v>
          </cell>
        </row>
        <row r="142">
          <cell r="A142">
            <v>140</v>
          </cell>
          <cell r="C142" t="str">
            <v xml:space="preserve">    Total Leilão - R$ mil</v>
          </cell>
          <cell r="I142">
            <v>0</v>
          </cell>
          <cell r="J142">
            <v>0</v>
          </cell>
          <cell r="K142">
            <v>0</v>
          </cell>
          <cell r="L142">
            <v>37361.979694744165</v>
          </cell>
          <cell r="M142">
            <v>158098.99635449774</v>
          </cell>
          <cell r="N142">
            <v>168834.63139409141</v>
          </cell>
          <cell r="O142">
            <v>501683.95953224733</v>
          </cell>
          <cell r="P142">
            <v>709216.59215396934</v>
          </cell>
          <cell r="Q142">
            <v>928714.60994999239</v>
          </cell>
          <cell r="R142">
            <v>1021877.0435301142</v>
          </cell>
        </row>
        <row r="143">
          <cell r="A143">
            <v>141</v>
          </cell>
        </row>
        <row r="144">
          <cell r="A144">
            <v>142</v>
          </cell>
          <cell r="B144" t="str">
            <v>DRA</v>
          </cell>
          <cell r="C144" t="str">
            <v xml:space="preserve">Bilaterais CP </v>
          </cell>
        </row>
        <row r="145">
          <cell r="A145">
            <v>143</v>
          </cell>
          <cell r="C145" t="str">
            <v xml:space="preserve">    Energia - R$ mil</v>
          </cell>
          <cell r="I145">
            <v>35283.721654348781</v>
          </cell>
          <cell r="J145">
            <v>0</v>
          </cell>
          <cell r="K145">
            <v>8483.9818786791857</v>
          </cell>
          <cell r="L145">
            <v>0</v>
          </cell>
          <cell r="M145">
            <v>0</v>
          </cell>
          <cell r="N145">
            <v>0</v>
          </cell>
          <cell r="O145">
            <v>0</v>
          </cell>
          <cell r="P145">
            <v>0</v>
          </cell>
          <cell r="Q145">
            <v>0</v>
          </cell>
          <cell r="R145">
            <v>0</v>
          </cell>
        </row>
        <row r="146">
          <cell r="A146">
            <v>144</v>
          </cell>
          <cell r="C146" t="str">
            <v xml:space="preserve">    Energia - MWh</v>
          </cell>
          <cell r="I146">
            <v>510411.1</v>
          </cell>
          <cell r="J146">
            <v>0</v>
          </cell>
          <cell r="K146">
            <v>98273.854282850923</v>
          </cell>
          <cell r="L146">
            <v>0</v>
          </cell>
          <cell r="M146">
            <v>0</v>
          </cell>
          <cell r="N146">
            <v>0</v>
          </cell>
          <cell r="O146">
            <v>0</v>
          </cell>
          <cell r="P146">
            <v>0</v>
          </cell>
          <cell r="Q146">
            <v>0</v>
          </cell>
          <cell r="R146">
            <v>0</v>
          </cell>
        </row>
        <row r="147">
          <cell r="A147">
            <v>145</v>
          </cell>
          <cell r="C147" t="str">
            <v xml:space="preserve">    PCE (VN comp.) - R$/MWh</v>
          </cell>
          <cell r="I147">
            <v>69.128045323365384</v>
          </cell>
          <cell r="J147">
            <v>0</v>
          </cell>
          <cell r="K147">
            <v>86.330000391158634</v>
          </cell>
          <cell r="L147">
            <v>0</v>
          </cell>
          <cell r="M147">
            <v>0</v>
          </cell>
          <cell r="N147">
            <v>0</v>
          </cell>
          <cell r="O147">
            <v>0</v>
          </cell>
          <cell r="P147">
            <v>0</v>
          </cell>
          <cell r="Q147">
            <v>0</v>
          </cell>
          <cell r="R147">
            <v>0</v>
          </cell>
        </row>
        <row r="148">
          <cell r="A148">
            <v>146</v>
          </cell>
        </row>
        <row r="149">
          <cell r="A149">
            <v>147</v>
          </cell>
          <cell r="B149" t="str">
            <v>DRA</v>
          </cell>
          <cell r="C149" t="str">
            <v>Spot - net</v>
          </cell>
        </row>
        <row r="150">
          <cell r="A150">
            <v>148</v>
          </cell>
          <cell r="C150" t="str">
            <v xml:space="preserve">    Energia - R$ mil</v>
          </cell>
          <cell r="I150">
            <v>72994.385272521002</v>
          </cell>
          <cell r="J150">
            <v>0</v>
          </cell>
          <cell r="K150">
            <v>67756.937830137525</v>
          </cell>
          <cell r="L150">
            <v>10565.343540752783</v>
          </cell>
          <cell r="M150">
            <v>1.066496024530139E-11</v>
          </cell>
          <cell r="N150">
            <v>4.4366234620453807E-11</v>
          </cell>
          <cell r="O150">
            <v>5.7676105006589969E-11</v>
          </cell>
          <cell r="P150">
            <v>4.1988204444797536E-11</v>
          </cell>
          <cell r="Q150">
            <v>3.7429485105076682E-11</v>
          </cell>
          <cell r="R150">
            <v>3.8926664509279763E-11</v>
          </cell>
        </row>
        <row r="151">
          <cell r="A151">
            <v>149</v>
          </cell>
          <cell r="C151" t="str">
            <v xml:space="preserve">    Energia - MWh</v>
          </cell>
          <cell r="I151">
            <v>1055930.1211406998</v>
          </cell>
          <cell r="J151">
            <v>0</v>
          </cell>
          <cell r="K151">
            <v>784859.69562299165</v>
          </cell>
          <cell r="L151">
            <v>117319.25472480929</v>
          </cell>
          <cell r="M151">
            <v>1.1368683772161603E-10</v>
          </cell>
          <cell r="N151">
            <v>4.5474735088646412E-10</v>
          </cell>
          <cell r="O151">
            <v>5.6843418860808015E-10</v>
          </cell>
          <cell r="P151">
            <v>3.979039320256561E-10</v>
          </cell>
          <cell r="Q151">
            <v>3.4106051316484809E-10</v>
          </cell>
          <cell r="R151">
            <v>3.4106051316484809E-10</v>
          </cell>
        </row>
        <row r="152">
          <cell r="A152">
            <v>150</v>
          </cell>
          <cell r="C152" t="str">
            <v xml:space="preserve">    PCE (VN comp.) - R$/MWh</v>
          </cell>
          <cell r="I152">
            <v>69.128045323365384</v>
          </cell>
          <cell r="J152">
            <v>0</v>
          </cell>
          <cell r="K152">
            <v>86.330000391158634</v>
          </cell>
          <cell r="L152">
            <v>90.056347234181246</v>
          </cell>
          <cell r="M152">
            <v>93.80998239582128</v>
          </cell>
          <cell r="N152">
            <v>97.562381691654181</v>
          </cell>
          <cell r="O152">
            <v>101.46487695932038</v>
          </cell>
          <cell r="P152">
            <v>105.5234720376933</v>
          </cell>
          <cell r="Q152">
            <v>109.74441091920109</v>
          </cell>
          <cell r="R152">
            <v>114.13418735596917</v>
          </cell>
        </row>
        <row r="153">
          <cell r="A153">
            <v>151</v>
          </cell>
        </row>
        <row r="154">
          <cell r="A154">
            <v>152</v>
          </cell>
        </row>
        <row r="155">
          <cell r="A155">
            <v>153</v>
          </cell>
          <cell r="C155" t="str">
            <v>VPA em DRA - Encargos</v>
          </cell>
        </row>
        <row r="156">
          <cell r="A156">
            <v>154</v>
          </cell>
        </row>
        <row r="157">
          <cell r="A157">
            <v>155</v>
          </cell>
          <cell r="B157" t="str">
            <v>DRA</v>
          </cell>
          <cell r="C157" t="str">
            <v>Rede Básica</v>
          </cell>
        </row>
        <row r="158">
          <cell r="A158">
            <v>156</v>
          </cell>
          <cell r="C158" t="str">
            <v xml:space="preserve">    Quantidades em MW</v>
          </cell>
          <cell r="I158">
            <v>54280000</v>
          </cell>
          <cell r="J158">
            <v>53988000</v>
          </cell>
          <cell r="K158">
            <v>53988000</v>
          </cell>
          <cell r="L158">
            <v>53988000</v>
          </cell>
          <cell r="M158">
            <v>53988000</v>
          </cell>
          <cell r="N158">
            <v>53988000</v>
          </cell>
          <cell r="O158">
            <v>53988000</v>
          </cell>
          <cell r="P158">
            <v>53988000</v>
          </cell>
          <cell r="Q158">
            <v>53988000</v>
          </cell>
          <cell r="R158">
            <v>53988000</v>
          </cell>
        </row>
        <row r="159">
          <cell r="A159">
            <v>157</v>
          </cell>
          <cell r="C159" t="str">
            <v xml:space="preserve">    Tarifa - R$/MW</v>
          </cell>
          <cell r="I159">
            <v>3.23549</v>
          </cell>
          <cell r="J159">
            <v>3.61219</v>
          </cell>
          <cell r="K159">
            <v>4.7747400000000004</v>
          </cell>
          <cell r="L159">
            <v>5.1194194820544316</v>
          </cell>
          <cell r="M159">
            <v>5.3282927745705662</v>
          </cell>
          <cell r="N159">
            <v>5.5414244855533887</v>
          </cell>
          <cell r="O159">
            <v>5.7630814649755244</v>
          </cell>
          <cell r="P159">
            <v>5.9936047235745455</v>
          </cell>
          <cell r="Q159">
            <v>6.2333489125175277</v>
          </cell>
          <cell r="R159">
            <v>6.4826828690182285</v>
          </cell>
        </row>
        <row r="160">
          <cell r="A160">
            <v>158</v>
          </cell>
          <cell r="C160" t="str">
            <v xml:space="preserve">    Encargos de Rede Básica - R$ mil</v>
          </cell>
          <cell r="I160">
            <v>175622.39719999998</v>
          </cell>
          <cell r="J160">
            <v>195014.91372000001</v>
          </cell>
          <cell r="K160">
            <v>257778.66312000004</v>
          </cell>
          <cell r="L160">
            <v>276387.21899715468</v>
          </cell>
          <cell r="M160">
            <v>287663.87031351571</v>
          </cell>
          <cell r="N160">
            <v>299170.42512605636</v>
          </cell>
          <cell r="O160">
            <v>311137.24213109864</v>
          </cell>
          <cell r="P160">
            <v>323582.73181634257</v>
          </cell>
          <cell r="Q160">
            <v>336526.04108899628</v>
          </cell>
          <cell r="R160">
            <v>349987.0827325561</v>
          </cell>
        </row>
        <row r="161">
          <cell r="A161">
            <v>159</v>
          </cell>
          <cell r="C161" t="str">
            <v xml:space="preserve">    (-) Receita Permitida com Rede Básica</v>
          </cell>
          <cell r="I161">
            <v>790.13</v>
          </cell>
          <cell r="J161">
            <v>848.94600000000003</v>
          </cell>
          <cell r="K161">
            <v>929.43987920529787</v>
          </cell>
          <cell r="L161">
            <v>996.53439244899607</v>
          </cell>
          <cell r="M161">
            <v>1037.1931859676815</v>
          </cell>
          <cell r="N161">
            <v>1078.6809134063888</v>
          </cell>
          <cell r="O161">
            <v>1121.8281499426444</v>
          </cell>
          <cell r="P161">
            <v>1166.7012759403501</v>
          </cell>
          <cell r="Q161">
            <v>1213.3693269779642</v>
          </cell>
          <cell r="R161">
            <v>1261.9041000570828</v>
          </cell>
        </row>
        <row r="162">
          <cell r="A162">
            <v>160</v>
          </cell>
          <cell r="C162" t="str">
            <v xml:space="preserve">    Total de Rede Básica - R$ mil</v>
          </cell>
          <cell r="I162">
            <v>174832.26719999997</v>
          </cell>
          <cell r="J162">
            <v>194165.96772000002</v>
          </cell>
          <cell r="K162">
            <v>256849.22324079473</v>
          </cell>
          <cell r="L162">
            <v>275390.68460470566</v>
          </cell>
          <cell r="M162">
            <v>286626.67712754803</v>
          </cell>
          <cell r="N162">
            <v>298091.74421265</v>
          </cell>
          <cell r="O162">
            <v>310015.41398115602</v>
          </cell>
          <cell r="P162">
            <v>322416.03054040222</v>
          </cell>
          <cell r="Q162">
            <v>335312.67176201829</v>
          </cell>
          <cell r="R162">
            <v>348725.17863249901</v>
          </cell>
        </row>
        <row r="163">
          <cell r="A163">
            <v>161</v>
          </cell>
        </row>
        <row r="164">
          <cell r="A164">
            <v>162</v>
          </cell>
          <cell r="B164" t="str">
            <v>DRA</v>
          </cell>
          <cell r="C164" t="str">
            <v>Encargos de Conexão</v>
          </cell>
        </row>
        <row r="165">
          <cell r="A165">
            <v>163</v>
          </cell>
          <cell r="C165" t="str">
            <v>Total de Encargos de Conexão - R$ mil</v>
          </cell>
          <cell r="I165">
            <v>6259.25</v>
          </cell>
          <cell r="J165">
            <v>7351.6959999999999</v>
          </cell>
          <cell r="K165">
            <v>8048.756272123399</v>
          </cell>
          <cell r="L165">
            <v>8629.780818602967</v>
          </cell>
          <cell r="M165">
            <v>8981.8775240190316</v>
          </cell>
          <cell r="N165">
            <v>9341.1526249797935</v>
          </cell>
          <cell r="O165">
            <v>9714.7987299789856</v>
          </cell>
          <cell r="P165">
            <v>10103.390679178145</v>
          </cell>
          <cell r="Q165">
            <v>10507.526306345271</v>
          </cell>
          <cell r="R165">
            <v>10927.827358599083</v>
          </cell>
        </row>
        <row r="166">
          <cell r="A166">
            <v>164</v>
          </cell>
        </row>
        <row r="167">
          <cell r="A167">
            <v>165</v>
          </cell>
          <cell r="B167" t="str">
            <v>DRA</v>
          </cell>
          <cell r="C167" t="str">
            <v>CCC</v>
          </cell>
        </row>
        <row r="168">
          <cell r="A168">
            <v>166</v>
          </cell>
          <cell r="C168" t="str">
            <v>Valores de CCC - R$ mil</v>
          </cell>
          <cell r="I168">
            <v>189727.67</v>
          </cell>
          <cell r="J168">
            <v>241251.08900000001</v>
          </cell>
          <cell r="K168">
            <v>170633.86887999999</v>
          </cell>
          <cell r="L168">
            <v>177999.10663898001</v>
          </cell>
          <cell r="M168">
            <v>184664.0732207298</v>
          </cell>
          <cell r="N168">
            <v>192050.636149559</v>
          </cell>
          <cell r="O168">
            <v>199732.66159554137</v>
          </cell>
          <cell r="P168">
            <v>207721.96805936305</v>
          </cell>
          <cell r="Q168">
            <v>216030.84678173758</v>
          </cell>
          <cell r="R168">
            <v>224672.08065300708</v>
          </cell>
        </row>
        <row r="169">
          <cell r="A169">
            <v>167</v>
          </cell>
        </row>
        <row r="170">
          <cell r="A170">
            <v>168</v>
          </cell>
          <cell r="B170" t="str">
            <v>DRA</v>
          </cell>
          <cell r="C170" t="str">
            <v>RGR e Fiscalização</v>
          </cell>
        </row>
        <row r="171">
          <cell r="A171">
            <v>169</v>
          </cell>
          <cell r="C171" t="str">
            <v>Complemento Quota Anual - R$ mil</v>
          </cell>
          <cell r="I171">
            <v>10534.572</v>
          </cell>
          <cell r="J171">
            <v>12548.597</v>
          </cell>
          <cell r="K171">
            <v>0</v>
          </cell>
          <cell r="L171">
            <v>0</v>
          </cell>
          <cell r="M171">
            <v>0</v>
          </cell>
          <cell r="N171">
            <v>0</v>
          </cell>
          <cell r="O171">
            <v>0</v>
          </cell>
          <cell r="P171">
            <v>0</v>
          </cell>
          <cell r="Q171">
            <v>0</v>
          </cell>
          <cell r="R171">
            <v>0</v>
          </cell>
        </row>
        <row r="172">
          <cell r="A172">
            <v>170</v>
          </cell>
          <cell r="C172" t="str">
            <v>Taxa de Fiscalização da Aneel - R$ mil</v>
          </cell>
          <cell r="I172">
            <v>6421.8739999999998</v>
          </cell>
          <cell r="J172">
            <v>6547.6930000000002</v>
          </cell>
          <cell r="K172">
            <v>7172.2736806142866</v>
          </cell>
          <cell r="L172">
            <v>7481.8575942706602</v>
          </cell>
          <cell r="M172">
            <v>7762.0069263477271</v>
          </cell>
          <cell r="N172">
            <v>8072.4872034016362</v>
          </cell>
          <cell r="O172">
            <v>8395.3866915377021</v>
          </cell>
          <cell r="P172">
            <v>8731.2021591992107</v>
          </cell>
          <cell r="Q172">
            <v>9080.4502455671791</v>
          </cell>
          <cell r="R172">
            <v>9443.6682553898663</v>
          </cell>
        </row>
        <row r="173">
          <cell r="A173">
            <v>171</v>
          </cell>
          <cell r="C173" t="str">
            <v>Quota anual para o período - R$ mil</v>
          </cell>
          <cell r="I173">
            <v>57482.076000000001</v>
          </cell>
          <cell r="J173">
            <v>70332.381999999998</v>
          </cell>
          <cell r="K173">
            <v>77041.347588152028</v>
          </cell>
          <cell r="L173">
            <v>80366.759160798319</v>
          </cell>
          <cell r="M173">
            <v>83375.997657577129</v>
          </cell>
          <cell r="N173">
            <v>86711.037563880222</v>
          </cell>
          <cell r="O173">
            <v>90179.479066435437</v>
          </cell>
          <cell r="P173">
            <v>93786.658229092864</v>
          </cell>
          <cell r="Q173">
            <v>97538.124558256575</v>
          </cell>
          <cell r="R173">
            <v>101439.64954058685</v>
          </cell>
        </row>
        <row r="174">
          <cell r="A174">
            <v>172</v>
          </cell>
          <cell r="C174" t="str">
            <v>TOTAL RGR e Taxa de Fiscalização - R$ mil</v>
          </cell>
          <cell r="I174">
            <v>74438.521999999997</v>
          </cell>
          <cell r="J174">
            <v>89428.671999999991</v>
          </cell>
          <cell r="K174">
            <v>84213.621268766321</v>
          </cell>
          <cell r="L174">
            <v>87848.616755068986</v>
          </cell>
          <cell r="M174">
            <v>91138.004583924863</v>
          </cell>
          <cell r="N174">
            <v>94783.524767281851</v>
          </cell>
          <cell r="O174">
            <v>98574.865757973137</v>
          </cell>
          <cell r="P174">
            <v>102517.86038829207</v>
          </cell>
          <cell r="Q174">
            <v>106618.57480382375</v>
          </cell>
          <cell r="R174">
            <v>110883.31779597672</v>
          </cell>
        </row>
        <row r="175">
          <cell r="A175">
            <v>173</v>
          </cell>
        </row>
        <row r="176">
          <cell r="A176">
            <v>174</v>
          </cell>
          <cell r="B176" t="str">
            <v>DRA</v>
          </cell>
          <cell r="C176" t="str">
            <v>Quota ASMAE</v>
          </cell>
        </row>
        <row r="177">
          <cell r="A177">
            <v>175</v>
          </cell>
          <cell r="C177" t="str">
            <v>Quota ASMAE - R$ mil</v>
          </cell>
          <cell r="I177">
            <v>3743</v>
          </cell>
          <cell r="J177">
            <v>0</v>
          </cell>
          <cell r="K177">
            <v>0</v>
          </cell>
          <cell r="L177">
            <v>0</v>
          </cell>
          <cell r="M177">
            <v>0</v>
          </cell>
          <cell r="N177">
            <v>0</v>
          </cell>
          <cell r="O177">
            <v>0</v>
          </cell>
          <cell r="P177">
            <v>0</v>
          </cell>
          <cell r="Q177">
            <v>0</v>
          </cell>
          <cell r="R177">
            <v>0</v>
          </cell>
        </row>
        <row r="178">
          <cell r="A178">
            <v>176</v>
          </cell>
        </row>
        <row r="179">
          <cell r="A179">
            <v>177</v>
          </cell>
          <cell r="B179" t="str">
            <v>DRA</v>
          </cell>
          <cell r="C179" t="str">
            <v>Quota ONS</v>
          </cell>
        </row>
        <row r="180">
          <cell r="A180">
            <v>178</v>
          </cell>
          <cell r="C180" t="str">
            <v>Quota ONS - R$ mil</v>
          </cell>
          <cell r="I180">
            <v>341</v>
          </cell>
          <cell r="J180">
            <v>341</v>
          </cell>
          <cell r="K180">
            <v>341</v>
          </cell>
          <cell r="L180">
            <v>341</v>
          </cell>
          <cell r="M180">
            <v>341</v>
          </cell>
          <cell r="N180">
            <v>341</v>
          </cell>
          <cell r="O180">
            <v>341</v>
          </cell>
          <cell r="P180">
            <v>341</v>
          </cell>
          <cell r="Q180">
            <v>341</v>
          </cell>
          <cell r="R180">
            <v>341</v>
          </cell>
        </row>
        <row r="181">
          <cell r="A181">
            <v>179</v>
          </cell>
        </row>
        <row r="182">
          <cell r="A182">
            <v>180</v>
          </cell>
          <cell r="B182" t="str">
            <v>DRA</v>
          </cell>
          <cell r="C182" t="str">
            <v>CFURH</v>
          </cell>
        </row>
        <row r="183">
          <cell r="A183">
            <v>181</v>
          </cell>
          <cell r="C183" t="str">
            <v xml:space="preserve">     Geração Líquida - MWh</v>
          </cell>
          <cell r="I183">
            <v>4287132.3279999997</v>
          </cell>
          <cell r="J183">
            <v>4207836.6992844259</v>
          </cell>
          <cell r="K183">
            <v>4207836.6992844259</v>
          </cell>
          <cell r="L183">
            <v>4207836.6992844259</v>
          </cell>
          <cell r="M183">
            <v>4207836.6992844259</v>
          </cell>
          <cell r="N183">
            <v>4207836.6992844259</v>
          </cell>
          <cell r="O183">
            <v>4207836.6992844259</v>
          </cell>
          <cell r="P183">
            <v>4207836.6992844259</v>
          </cell>
          <cell r="Q183">
            <v>4207836.6992844259</v>
          </cell>
          <cell r="R183">
            <v>4207836.6992844259</v>
          </cell>
        </row>
        <row r="184">
          <cell r="A184">
            <v>182</v>
          </cell>
          <cell r="C184" t="str">
            <v xml:space="preserve">     Tarifa de Referência em R$/MWh</v>
          </cell>
          <cell r="I184">
            <v>19.53</v>
          </cell>
          <cell r="J184">
            <v>29.4</v>
          </cell>
          <cell r="K184">
            <v>32.58</v>
          </cell>
          <cell r="L184">
            <v>33.986282631710836</v>
          </cell>
          <cell r="M184">
            <v>35.258858894903447</v>
          </cell>
          <cell r="N184">
            <v>36.669213250699585</v>
          </cell>
          <cell r="O184">
            <v>38.135981780727569</v>
          </cell>
          <cell r="P184">
            <v>39.661421051956673</v>
          </cell>
          <cell r="Q184">
            <v>41.247877894034943</v>
          </cell>
          <cell r="R184">
            <v>42.897793009796345</v>
          </cell>
        </row>
        <row r="185">
          <cell r="A185">
            <v>183</v>
          </cell>
          <cell r="C185" t="str">
            <v xml:space="preserve">     Taxa de CFURH  (%) </v>
          </cell>
          <cell r="I185">
            <v>6.7500000000000004E-2</v>
          </cell>
          <cell r="J185">
            <v>6.7500000000000004E-2</v>
          </cell>
          <cell r="K185">
            <v>6.7500000000000004E-2</v>
          </cell>
          <cell r="L185">
            <v>6.7500000000000004E-2</v>
          </cell>
          <cell r="M185">
            <v>6.7500000000000004E-2</v>
          </cell>
          <cell r="N185">
            <v>6.7500000000000004E-2</v>
          </cell>
          <cell r="O185">
            <v>6.7500000000000004E-2</v>
          </cell>
          <cell r="P185">
            <v>6.7500000000000004E-2</v>
          </cell>
          <cell r="Q185">
            <v>6.7500000000000004E-2</v>
          </cell>
          <cell r="R185">
            <v>6.7500000000000004E-2</v>
          </cell>
        </row>
        <row r="186">
          <cell r="A186">
            <v>184</v>
          </cell>
          <cell r="C186" t="str">
            <v xml:space="preserve">     Total CFURH em R$ mil</v>
          </cell>
          <cell r="I186">
            <v>5651.6193696942</v>
          </cell>
          <cell r="J186">
            <v>8350.451929729943</v>
          </cell>
          <cell r="K186">
            <v>9253.6640772313458</v>
          </cell>
          <cell r="L186">
            <v>9653.0890947726875</v>
          </cell>
          <cell r="M186">
            <v>10014.537629218445</v>
          </cell>
          <cell r="N186">
            <v>10415.119134387181</v>
          </cell>
          <cell r="O186">
            <v>10831.72389976267</v>
          </cell>
          <cell r="P186">
            <v>11264.992855753177</v>
          </cell>
          <cell r="Q186">
            <v>11715.592569983306</v>
          </cell>
          <cell r="R186">
            <v>12184.216272782638</v>
          </cell>
        </row>
        <row r="187">
          <cell r="A187">
            <v>185</v>
          </cell>
        </row>
        <row r="188">
          <cell r="A188">
            <v>186</v>
          </cell>
        </row>
        <row r="189">
          <cell r="A189">
            <v>187</v>
          </cell>
          <cell r="C189" t="str">
            <v>VPA TOTAL EM DRA - R$ mil</v>
          </cell>
          <cell r="D189" t="str">
            <v>IRT 96</v>
          </cell>
          <cell r="E189" t="str">
            <v>IRT 97</v>
          </cell>
          <cell r="F189" t="str">
            <v>IRT 98</v>
          </cell>
          <cell r="G189" t="str">
            <v>IRT 99</v>
          </cell>
          <cell r="H189" t="str">
            <v>IRT 00</v>
          </cell>
          <cell r="I189" t="str">
            <v>IRT 01</v>
          </cell>
          <cell r="J189" t="str">
            <v>IRT 02</v>
          </cell>
          <cell r="K189" t="str">
            <v>IRT 03</v>
          </cell>
          <cell r="L189" t="str">
            <v>IRT 04</v>
          </cell>
          <cell r="M189" t="str">
            <v>IRT 05</v>
          </cell>
          <cell r="N189" t="str">
            <v>IRT 06</v>
          </cell>
          <cell r="O189" t="str">
            <v>IRT 07</v>
          </cell>
          <cell r="P189" t="str">
            <v>IRT 08</v>
          </cell>
          <cell r="Q189" t="str">
            <v>IRT 09</v>
          </cell>
          <cell r="R189" t="str">
            <v>IRT 10</v>
          </cell>
        </row>
        <row r="190">
          <cell r="A190">
            <v>188</v>
          </cell>
          <cell r="D190">
            <v>35010</v>
          </cell>
          <cell r="E190">
            <v>35376</v>
          </cell>
          <cell r="F190">
            <v>35741</v>
          </cell>
          <cell r="G190">
            <v>36106</v>
          </cell>
          <cell r="H190">
            <v>36471</v>
          </cell>
          <cell r="I190">
            <v>36837</v>
          </cell>
          <cell r="J190">
            <v>37202</v>
          </cell>
          <cell r="K190">
            <v>37567</v>
          </cell>
          <cell r="L190">
            <v>37932</v>
          </cell>
          <cell r="M190">
            <v>38298</v>
          </cell>
          <cell r="N190">
            <v>38663</v>
          </cell>
          <cell r="O190">
            <v>39028</v>
          </cell>
          <cell r="P190">
            <v>39393</v>
          </cell>
          <cell r="Q190">
            <v>39759</v>
          </cell>
          <cell r="R190">
            <v>40124</v>
          </cell>
        </row>
        <row r="191">
          <cell r="A191">
            <v>189</v>
          </cell>
          <cell r="C191" t="str">
            <v>Potência Itaipu</v>
          </cell>
          <cell r="G191">
            <v>314348.81099999999</v>
          </cell>
          <cell r="H191">
            <v>513755.24200000003</v>
          </cell>
          <cell r="I191">
            <v>506950.15746143996</v>
          </cell>
          <cell r="J191">
            <v>760862.33557200001</v>
          </cell>
          <cell r="K191">
            <v>843620.05098000006</v>
          </cell>
          <cell r="L191">
            <v>904705.66591599979</v>
          </cell>
          <cell r="M191">
            <v>939475.76103547728</v>
          </cell>
          <cell r="N191">
            <v>964592.68132292409</v>
          </cell>
          <cell r="O191">
            <v>992744.74502045976</v>
          </cell>
          <cell r="P191">
            <v>1021605.6255236815</v>
          </cell>
          <cell r="Q191">
            <v>1051186.9848751284</v>
          </cell>
          <cell r="R191">
            <v>1081500.2839738531</v>
          </cell>
        </row>
        <row r="192">
          <cell r="A192">
            <v>190</v>
          </cell>
          <cell r="C192" t="str">
            <v>Transporte Itaipu</v>
          </cell>
          <cell r="G192">
            <v>48323.11</v>
          </cell>
          <cell r="H192">
            <v>21999.646000000001</v>
          </cell>
          <cell r="I192">
            <v>24736.60959</v>
          </cell>
          <cell r="J192">
            <v>27463.312099999999</v>
          </cell>
          <cell r="K192">
            <v>29386.591279499997</v>
          </cell>
          <cell r="L192">
            <v>31190.225323841427</v>
          </cell>
          <cell r="M192">
            <v>32132.100488222794</v>
          </cell>
          <cell r="N192">
            <v>32991.153419765578</v>
          </cell>
          <cell r="O192">
            <v>33954.014812467234</v>
          </cell>
          <cell r="P192">
            <v>34941.119271113392</v>
          </cell>
          <cell r="Q192">
            <v>35952.86566275129</v>
          </cell>
          <cell r="R192">
            <v>36989.645974886444</v>
          </cell>
        </row>
        <row r="193">
          <cell r="A193">
            <v>191</v>
          </cell>
          <cell r="C193" t="str">
            <v xml:space="preserve">Furnas </v>
          </cell>
          <cell r="G193">
            <v>550286.96299999999</v>
          </cell>
          <cell r="H193">
            <v>577358.06000000006</v>
          </cell>
          <cell r="I193">
            <v>693583.70127680001</v>
          </cell>
          <cell r="J193">
            <v>757197.90346308763</v>
          </cell>
          <cell r="K193">
            <v>678795.33773669461</v>
          </cell>
          <cell r="L193">
            <v>483771.35805768467</v>
          </cell>
          <cell r="M193">
            <v>272424.74138201005</v>
          </cell>
          <cell r="N193">
            <v>41806.480474160351</v>
          </cell>
          <cell r="O193">
            <v>0</v>
          </cell>
          <cell r="P193">
            <v>0</v>
          </cell>
          <cell r="Q193">
            <v>0</v>
          </cell>
          <cell r="R193">
            <v>0</v>
          </cell>
        </row>
        <row r="194">
          <cell r="A194">
            <v>192</v>
          </cell>
          <cell r="C194" t="str">
            <v>Substituição de Furnas</v>
          </cell>
          <cell r="G194">
            <v>0</v>
          </cell>
          <cell r="H194">
            <v>0</v>
          </cell>
          <cell r="I194">
            <v>0</v>
          </cell>
          <cell r="J194">
            <v>0</v>
          </cell>
          <cell r="K194">
            <v>146791.10806425448</v>
          </cell>
          <cell r="L194">
            <v>219283.01164077298</v>
          </cell>
          <cell r="M194">
            <v>231704.68393033967</v>
          </cell>
          <cell r="N194">
            <v>240885.45495055357</v>
          </cell>
          <cell r="O194">
            <v>43478.739693126758</v>
          </cell>
          <cell r="P194">
            <v>0</v>
          </cell>
          <cell r="Q194">
            <v>0</v>
          </cell>
          <cell r="R194">
            <v>0</v>
          </cell>
        </row>
        <row r="195">
          <cell r="A195">
            <v>193</v>
          </cell>
          <cell r="C195" t="str">
            <v>Bilaterais LP - CSN</v>
          </cell>
          <cell r="G195">
            <v>0</v>
          </cell>
          <cell r="H195">
            <v>0</v>
          </cell>
          <cell r="I195">
            <v>0</v>
          </cell>
          <cell r="J195">
            <v>48331.553560585933</v>
          </cell>
          <cell r="K195">
            <v>11912.064472508589</v>
          </cell>
          <cell r="L195">
            <v>10041.282716611211</v>
          </cell>
          <cell r="M195">
            <v>0</v>
          </cell>
          <cell r="N195">
            <v>0</v>
          </cell>
          <cell r="O195">
            <v>0</v>
          </cell>
          <cell r="P195">
            <v>0</v>
          </cell>
          <cell r="Q195">
            <v>0</v>
          </cell>
          <cell r="R195">
            <v>0</v>
          </cell>
        </row>
        <row r="196">
          <cell r="A196">
            <v>194</v>
          </cell>
          <cell r="C196" t="str">
            <v>Bilaterais LP - Caiuá</v>
          </cell>
          <cell r="G196">
            <v>0</v>
          </cell>
          <cell r="H196">
            <v>0</v>
          </cell>
          <cell r="I196">
            <v>0</v>
          </cell>
          <cell r="J196">
            <v>0</v>
          </cell>
          <cell r="K196">
            <v>4746.0470309460543</v>
          </cell>
          <cell r="L196">
            <v>26388.49097925426</v>
          </cell>
          <cell r="M196">
            <v>4818.4037917367732</v>
          </cell>
          <cell r="N196">
            <v>0</v>
          </cell>
          <cell r="O196">
            <v>0</v>
          </cell>
          <cell r="P196">
            <v>0</v>
          </cell>
          <cell r="Q196">
            <v>0</v>
          </cell>
          <cell r="R196">
            <v>0</v>
          </cell>
        </row>
        <row r="197">
          <cell r="A197">
            <v>195</v>
          </cell>
          <cell r="C197" t="str">
            <v>Bilaterais LP - Projeto EDF</v>
          </cell>
          <cell r="G197">
            <v>0</v>
          </cell>
          <cell r="H197">
            <v>0</v>
          </cell>
          <cell r="I197">
            <v>0</v>
          </cell>
          <cell r="J197">
            <v>0</v>
          </cell>
          <cell r="K197">
            <v>0</v>
          </cell>
          <cell r="L197">
            <v>249487.29261208797</v>
          </cell>
          <cell r="M197">
            <v>772353.63833222806</v>
          </cell>
          <cell r="N197">
            <v>1435531.168267827</v>
          </cell>
          <cell r="O197">
            <v>1571625.8322560019</v>
          </cell>
          <cell r="P197">
            <v>1653655.3156028525</v>
          </cell>
          <cell r="Q197">
            <v>1736626.7990476137</v>
          </cell>
          <cell r="R197">
            <v>1747228.7902312672</v>
          </cell>
        </row>
        <row r="198">
          <cell r="A198">
            <v>196</v>
          </cell>
          <cell r="C198" t="str">
            <v>Bilaterais CP - Leilão</v>
          </cell>
          <cell r="G198">
            <v>0</v>
          </cell>
          <cell r="H198">
            <v>0</v>
          </cell>
          <cell r="I198">
            <v>0</v>
          </cell>
          <cell r="J198">
            <v>0</v>
          </cell>
          <cell r="K198">
            <v>0</v>
          </cell>
          <cell r="L198">
            <v>118277.12333310481</v>
          </cell>
          <cell r="M198">
            <v>256672.40770295961</v>
          </cell>
          <cell r="N198">
            <v>273511.78382728458</v>
          </cell>
          <cell r="O198">
            <v>601640.37167275872</v>
          </cell>
          <cell r="P198">
            <v>813171.26078010129</v>
          </cell>
          <cell r="Q198">
            <v>928714.60994999239</v>
          </cell>
          <cell r="R198">
            <v>1021877.0435301142</v>
          </cell>
        </row>
        <row r="199">
          <cell r="A199">
            <v>197</v>
          </cell>
          <cell r="C199" t="str">
            <v xml:space="preserve">Bilaterais CP </v>
          </cell>
          <cell r="G199">
            <v>43686.060999999994</v>
          </cell>
          <cell r="H199">
            <v>4987.41</v>
          </cell>
          <cell r="I199">
            <v>35283.721654348781</v>
          </cell>
          <cell r="J199">
            <v>0</v>
          </cell>
          <cell r="K199">
            <v>8483.9818786791857</v>
          </cell>
          <cell r="L199">
            <v>0</v>
          </cell>
          <cell r="M199">
            <v>0</v>
          </cell>
          <cell r="N199">
            <v>0</v>
          </cell>
          <cell r="O199">
            <v>0</v>
          </cell>
          <cell r="P199">
            <v>0</v>
          </cell>
          <cell r="Q199">
            <v>0</v>
          </cell>
          <cell r="R199">
            <v>0</v>
          </cell>
        </row>
        <row r="200">
          <cell r="A200">
            <v>198</v>
          </cell>
          <cell r="C200" t="str">
            <v>Spot - net</v>
          </cell>
          <cell r="H200">
            <v>0</v>
          </cell>
          <cell r="I200">
            <v>72994.385272521002</v>
          </cell>
          <cell r="J200">
            <v>0</v>
          </cell>
          <cell r="K200">
            <v>67756.937830137525</v>
          </cell>
          <cell r="L200">
            <v>10565.343540752783</v>
          </cell>
          <cell r="M200">
            <v>1.066496024530139E-11</v>
          </cell>
          <cell r="N200">
            <v>4.4366234620453807E-11</v>
          </cell>
          <cell r="O200">
            <v>5.7676105006589969E-11</v>
          </cell>
          <cell r="P200">
            <v>4.1988204444797536E-11</v>
          </cell>
          <cell r="Q200">
            <v>3.7429485105076682E-11</v>
          </cell>
          <cell r="R200">
            <v>3.8926664509279763E-11</v>
          </cell>
        </row>
        <row r="201">
          <cell r="A201">
            <v>199</v>
          </cell>
          <cell r="C201" t="str">
            <v>Rede Básica</v>
          </cell>
          <cell r="H201">
            <v>156668.66399999999</v>
          </cell>
          <cell r="I201">
            <v>174832.26719999997</v>
          </cell>
          <cell r="J201">
            <v>194165.96772000002</v>
          </cell>
          <cell r="K201">
            <v>256849.22324079473</v>
          </cell>
          <cell r="L201">
            <v>275390.68460470566</v>
          </cell>
          <cell r="M201">
            <v>286626.67712754803</v>
          </cell>
          <cell r="N201">
            <v>298091.74421265</v>
          </cell>
          <cell r="O201">
            <v>310015.41398115602</v>
          </cell>
          <cell r="P201">
            <v>322416.03054040222</v>
          </cell>
          <cell r="Q201">
            <v>335312.67176201829</v>
          </cell>
          <cell r="R201">
            <v>348725.17863249901</v>
          </cell>
        </row>
        <row r="202">
          <cell r="A202">
            <v>200</v>
          </cell>
          <cell r="C202" t="str">
            <v>Encargos de Conexão</v>
          </cell>
          <cell r="H202">
            <v>5714</v>
          </cell>
          <cell r="I202">
            <v>6259.25</v>
          </cell>
          <cell r="J202">
            <v>7351.6959999999999</v>
          </cell>
          <cell r="K202">
            <v>8048.756272123399</v>
          </cell>
          <cell r="L202">
            <v>8629.780818602967</v>
          </cell>
          <cell r="M202">
            <v>8981.8775240190316</v>
          </cell>
          <cell r="N202">
            <v>9341.1526249797935</v>
          </cell>
          <cell r="O202">
            <v>9714.7987299789856</v>
          </cell>
          <cell r="P202">
            <v>10103.390679178145</v>
          </cell>
          <cell r="Q202">
            <v>10507.526306345271</v>
          </cell>
          <cell r="R202">
            <v>10927.827358599083</v>
          </cell>
        </row>
        <row r="203">
          <cell r="A203">
            <v>201</v>
          </cell>
          <cell r="C203" t="str">
            <v>CCC</v>
          </cell>
          <cell r="H203">
            <v>88458.692999999999</v>
          </cell>
          <cell r="I203">
            <v>189727.67</v>
          </cell>
          <cell r="J203">
            <v>241251.08900000001</v>
          </cell>
          <cell r="K203">
            <v>170633.86887999999</v>
          </cell>
          <cell r="L203">
            <v>177999.10663898001</v>
          </cell>
          <cell r="M203">
            <v>184664.0732207298</v>
          </cell>
          <cell r="N203">
            <v>192050.636149559</v>
          </cell>
          <cell r="O203">
            <v>199732.66159554137</v>
          </cell>
          <cell r="P203">
            <v>207721.96805936305</v>
          </cell>
          <cell r="Q203">
            <v>216030.84678173758</v>
          </cell>
          <cell r="R203">
            <v>224672.08065300708</v>
          </cell>
        </row>
        <row r="204">
          <cell r="A204">
            <v>202</v>
          </cell>
          <cell r="C204" t="str">
            <v>RGR e Fiscalização</v>
          </cell>
          <cell r="H204">
            <v>58069.85</v>
          </cell>
          <cell r="I204">
            <v>74438.521999999997</v>
          </cell>
          <cell r="J204">
            <v>89428.671999999991</v>
          </cell>
          <cell r="K204">
            <v>84213.621268766321</v>
          </cell>
          <cell r="L204">
            <v>87848.616755068986</v>
          </cell>
          <cell r="M204">
            <v>91138.004583924863</v>
          </cell>
          <cell r="N204">
            <v>94783.524767281851</v>
          </cell>
          <cell r="O204">
            <v>98574.865757973137</v>
          </cell>
          <cell r="P204">
            <v>102517.86038829207</v>
          </cell>
          <cell r="Q204">
            <v>106618.57480382375</v>
          </cell>
          <cell r="R204">
            <v>110883.31779597672</v>
          </cell>
        </row>
        <row r="205">
          <cell r="A205">
            <v>203</v>
          </cell>
          <cell r="C205" t="str">
            <v>Quota ASMAE</v>
          </cell>
          <cell r="H205">
            <v>3743</v>
          </cell>
          <cell r="I205">
            <v>3743</v>
          </cell>
          <cell r="J205">
            <v>0</v>
          </cell>
          <cell r="K205">
            <v>0</v>
          </cell>
          <cell r="L205">
            <v>0</v>
          </cell>
          <cell r="M205">
            <v>0</v>
          </cell>
          <cell r="N205">
            <v>0</v>
          </cell>
          <cell r="O205">
            <v>0</v>
          </cell>
          <cell r="P205">
            <v>0</v>
          </cell>
          <cell r="Q205">
            <v>0</v>
          </cell>
          <cell r="R205">
            <v>0</v>
          </cell>
        </row>
        <row r="206">
          <cell r="A206">
            <v>204</v>
          </cell>
          <cell r="C206" t="str">
            <v>Quota ONS</v>
          </cell>
          <cell r="H206">
            <v>341</v>
          </cell>
          <cell r="I206">
            <v>341</v>
          </cell>
          <cell r="J206">
            <v>341</v>
          </cell>
          <cell r="K206">
            <v>341</v>
          </cell>
          <cell r="L206">
            <v>341</v>
          </cell>
          <cell r="M206">
            <v>341</v>
          </cell>
          <cell r="N206">
            <v>341</v>
          </cell>
          <cell r="O206">
            <v>341</v>
          </cell>
          <cell r="P206">
            <v>341</v>
          </cell>
          <cell r="Q206">
            <v>341</v>
          </cell>
          <cell r="R206">
            <v>341</v>
          </cell>
        </row>
        <row r="207">
          <cell r="A207">
            <v>205</v>
          </cell>
          <cell r="C207" t="str">
            <v>CFURH</v>
          </cell>
          <cell r="H207">
            <v>5227.6260000000002</v>
          </cell>
          <cell r="I207">
            <v>5651.6193696942</v>
          </cell>
          <cell r="J207">
            <v>8350.451929729943</v>
          </cell>
          <cell r="K207">
            <v>9253.6640772313458</v>
          </cell>
          <cell r="L207">
            <v>9653.0890947726875</v>
          </cell>
          <cell r="M207">
            <v>10014.537629218445</v>
          </cell>
          <cell r="N207">
            <v>10415.119134387181</v>
          </cell>
          <cell r="O207">
            <v>10831.72389976267</v>
          </cell>
          <cell r="P207">
            <v>11264.992855753177</v>
          </cell>
          <cell r="Q207">
            <v>11715.592569983306</v>
          </cell>
          <cell r="R207">
            <v>12184.216272782638</v>
          </cell>
        </row>
        <row r="208">
          <cell r="A208">
            <v>206</v>
          </cell>
        </row>
        <row r="209">
          <cell r="A209">
            <v>207</v>
          </cell>
          <cell r="C209" t="str">
            <v>Total VPA dra</v>
          </cell>
          <cell r="G209">
            <v>956644.94499999995</v>
          </cell>
          <cell r="H209">
            <v>1436323.1909999999</v>
          </cell>
          <cell r="I209">
            <v>1788541.9038248037</v>
          </cell>
          <cell r="J209">
            <v>2134743.9813454035</v>
          </cell>
          <cell r="K209">
            <v>2320832.2530116364</v>
          </cell>
          <cell r="L209">
            <v>2613572.0720322398</v>
          </cell>
          <cell r="M209">
            <v>3091347.906748415</v>
          </cell>
          <cell r="N209">
            <v>3594341.8991513723</v>
          </cell>
          <cell r="O209">
            <v>3872654.1674192264</v>
          </cell>
          <cell r="P209">
            <v>4177738.563700737</v>
          </cell>
          <cell r="Q209">
            <v>4433007.4717593938</v>
          </cell>
          <cell r="R209">
            <v>4595329.3844229849</v>
          </cell>
        </row>
        <row r="210">
          <cell r="A210">
            <v>208</v>
          </cell>
        </row>
        <row r="211">
          <cell r="A211">
            <v>209</v>
          </cell>
          <cell r="C211" t="str">
            <v>Receita de Referência</v>
          </cell>
          <cell r="G211">
            <v>2293797.1669999999</v>
          </cell>
          <cell r="H211">
            <v>2829657.9649999999</v>
          </cell>
          <cell r="I211">
            <v>3131745.9279999998</v>
          </cell>
          <cell r="J211">
            <v>3268208.9251299826</v>
          </cell>
          <cell r="K211">
            <v>3864111.4563857568</v>
          </cell>
          <cell r="L211">
            <v>5092348.0474204589</v>
          </cell>
          <cell r="M211">
            <v>5993670.3697052309</v>
          </cell>
          <cell r="N211">
            <v>6757068.4195468733</v>
          </cell>
          <cell r="O211">
            <v>7428596.6924757706</v>
          </cell>
          <cell r="P211">
            <v>8050728.2033783067</v>
          </cell>
          <cell r="Q211">
            <v>8950265.1774759907</v>
          </cell>
          <cell r="R211">
            <v>10605943.796370296</v>
          </cell>
        </row>
        <row r="212">
          <cell r="A212">
            <v>210</v>
          </cell>
        </row>
        <row r="213">
          <cell r="A213">
            <v>211</v>
          </cell>
          <cell r="C213" t="str">
            <v>Total VPB drp</v>
          </cell>
          <cell r="G213">
            <v>1337152.2220000001</v>
          </cell>
          <cell r="H213">
            <v>1393334.774</v>
          </cell>
          <cell r="I213">
            <v>1343204.0241751962</v>
          </cell>
          <cell r="J213">
            <v>1133464.9437845792</v>
          </cell>
          <cell r="K213">
            <v>1543279.2033741204</v>
          </cell>
          <cell r="L213">
            <v>2478775.9753882191</v>
          </cell>
          <cell r="M213">
            <v>2902322.462956816</v>
          </cell>
          <cell r="N213">
            <v>3162726.5203955011</v>
          </cell>
          <cell r="O213">
            <v>3555942.5250565442</v>
          </cell>
          <cell r="P213">
            <v>3872989.6396775697</v>
          </cell>
          <cell r="Q213">
            <v>4517257.7057165969</v>
          </cell>
          <cell r="R213">
            <v>6010614.4119473109</v>
          </cell>
        </row>
      </sheetData>
      <sheetData sheetId="3" refreshError="1">
        <row r="3">
          <cell r="A3">
            <v>1</v>
          </cell>
          <cell r="D3" t="str">
            <v>IRT 96</v>
          </cell>
          <cell r="E3" t="str">
            <v>IRT 97</v>
          </cell>
          <cell r="F3" t="str">
            <v>IRT 98</v>
          </cell>
          <cell r="G3" t="str">
            <v>IRT 99</v>
          </cell>
          <cell r="H3" t="str">
            <v>IRT 00</v>
          </cell>
          <cell r="I3" t="str">
            <v>IRT 01</v>
          </cell>
          <cell r="J3" t="str">
            <v>IRT 02</v>
          </cell>
          <cell r="K3" t="str">
            <v>IRT 03</v>
          </cell>
          <cell r="L3" t="str">
            <v>IRT 04</v>
          </cell>
          <cell r="M3" t="str">
            <v>IRT 05</v>
          </cell>
          <cell r="N3" t="str">
            <v>IRT 06</v>
          </cell>
          <cell r="O3" t="str">
            <v>IRT 07</v>
          </cell>
          <cell r="P3" t="str">
            <v>IRT 08</v>
          </cell>
          <cell r="Q3" t="str">
            <v>IRT 09</v>
          </cell>
          <cell r="R3" t="str">
            <v>IRT 10</v>
          </cell>
        </row>
        <row r="4">
          <cell r="A4">
            <v>2</v>
          </cell>
        </row>
        <row r="5">
          <cell r="A5">
            <v>3</v>
          </cell>
          <cell r="B5" t="str">
            <v>DRP</v>
          </cell>
          <cell r="C5" t="str">
            <v>RA - receita de referência - R$ mil</v>
          </cell>
          <cell r="I5">
            <v>3131745.9279999998</v>
          </cell>
          <cell r="J5">
            <v>3268208.9251299826</v>
          </cell>
          <cell r="K5">
            <v>3864111.4563857568</v>
          </cell>
          <cell r="L5">
            <v>5092348.0474204589</v>
          </cell>
          <cell r="M5">
            <v>5993670.3697052309</v>
          </cell>
          <cell r="N5">
            <v>6757068.4195468733</v>
          </cell>
          <cell r="O5">
            <v>7428596.6924757706</v>
          </cell>
          <cell r="P5">
            <v>8050728.2033783067</v>
          </cell>
          <cell r="Q5">
            <v>8950265.1774759907</v>
          </cell>
          <cell r="R5">
            <v>10605943.796370296</v>
          </cell>
        </row>
        <row r="6">
          <cell r="A6">
            <v>4</v>
          </cell>
        </row>
        <row r="7">
          <cell r="A7">
            <v>5</v>
          </cell>
          <cell r="C7" t="str">
            <v>VPA em DRP - Compra de energia</v>
          </cell>
        </row>
        <row r="8">
          <cell r="A8">
            <v>6</v>
          </cell>
        </row>
        <row r="9">
          <cell r="A9">
            <v>7</v>
          </cell>
          <cell r="B9" t="str">
            <v>DRP</v>
          </cell>
          <cell r="C9" t="str">
            <v>Tarifa média compra de energia</v>
          </cell>
          <cell r="I9">
            <v>51.452451145284584</v>
          </cell>
          <cell r="J9">
            <v>54.985451630074003</v>
          </cell>
          <cell r="K9">
            <v>65.486790824470475</v>
          </cell>
          <cell r="L9">
            <v>87.662552679779765</v>
          </cell>
          <cell r="M9">
            <v>113.811148946261</v>
          </cell>
          <cell r="N9">
            <v>128.45822005021793</v>
          </cell>
          <cell r="O9">
            <v>135.95244750483508</v>
          </cell>
          <cell r="P9">
            <v>156.36778430869555</v>
          </cell>
          <cell r="Q9">
            <v>165.69733392679541</v>
          </cell>
          <cell r="R9">
            <v>148.93194469363118</v>
          </cell>
        </row>
        <row r="10">
          <cell r="A10">
            <v>8</v>
          </cell>
          <cell r="M10">
            <v>0.29828695910782743</v>
          </cell>
          <cell r="N10">
            <v>0.12869627659125848</v>
          </cell>
          <cell r="O10">
            <v>5.8339804581500898E-2</v>
          </cell>
          <cell r="P10">
            <v>0.15016527601045504</v>
          </cell>
          <cell r="Q10">
            <v>5.9664141557968176E-2</v>
          </cell>
        </row>
        <row r="11">
          <cell r="A11">
            <v>9</v>
          </cell>
          <cell r="B11" t="str">
            <v>DRP</v>
          </cell>
          <cell r="C11" t="str">
            <v>Potência Itaipu</v>
          </cell>
        </row>
        <row r="12">
          <cell r="A12">
            <v>10</v>
          </cell>
          <cell r="C12" t="str">
            <v xml:space="preserve">    Repasse de Itaipu - R$ mil</v>
          </cell>
          <cell r="I12">
            <v>763354.30192559981</v>
          </cell>
          <cell r="J12">
            <v>851076.43800000008</v>
          </cell>
          <cell r="K12">
            <v>913921.72189499973</v>
          </cell>
          <cell r="L12">
            <v>949144.50661168317</v>
          </cell>
          <cell r="M12">
            <v>977054.7914768965</v>
          </cell>
          <cell r="N12">
            <v>1003176.3885758412</v>
          </cell>
          <cell r="O12">
            <v>1032454.5348212781</v>
          </cell>
          <cell r="P12">
            <v>1062469.8505446289</v>
          </cell>
          <cell r="Q12">
            <v>1093234.4642701335</v>
          </cell>
          <cell r="R12">
            <v>1124760.2953328073</v>
          </cell>
        </row>
        <row r="13">
          <cell r="A13">
            <v>11</v>
          </cell>
          <cell r="C13" t="str">
            <v xml:space="preserve">    Demanda Itaipu - kW</v>
          </cell>
          <cell r="I13">
            <v>14091000</v>
          </cell>
          <cell r="J13">
            <v>14045000</v>
          </cell>
          <cell r="K13">
            <v>13921950</v>
          </cell>
          <cell r="L13">
            <v>13781560</v>
          </cell>
          <cell r="M13">
            <v>13641170</v>
          </cell>
          <cell r="N13">
            <v>13467180</v>
          </cell>
          <cell r="O13">
            <v>13327140</v>
          </cell>
          <cell r="P13">
            <v>13187100</v>
          </cell>
          <cell r="Q13">
            <v>13047060</v>
          </cell>
          <cell r="R13">
            <v>12907020</v>
          </cell>
        </row>
        <row r="14">
          <cell r="A14">
            <v>12</v>
          </cell>
          <cell r="C14" t="str">
            <v xml:space="preserve">    Tarifa Itaipu - US$/kW</v>
          </cell>
          <cell r="I14">
            <v>20.198799999999999</v>
          </cell>
          <cell r="J14">
            <v>20.198799999999999</v>
          </cell>
          <cell r="K14">
            <v>20.198799999999999</v>
          </cell>
          <cell r="L14">
            <v>20.198799999999999</v>
          </cell>
          <cell r="M14">
            <v>20.198799999999999</v>
          </cell>
          <cell r="N14">
            <v>20.198799999999999</v>
          </cell>
          <cell r="O14">
            <v>20.198799999999999</v>
          </cell>
          <cell r="P14">
            <v>20.198799999999999</v>
          </cell>
          <cell r="Q14">
            <v>20.198799999999999</v>
          </cell>
          <cell r="R14">
            <v>20.198799999999999</v>
          </cell>
        </row>
        <row r="15">
          <cell r="A15">
            <v>13</v>
          </cell>
          <cell r="C15" t="str">
            <v xml:space="preserve">    Taxa de câmbio - R$/US$</v>
          </cell>
          <cell r="I15">
            <v>2.6819999999999999</v>
          </cell>
          <cell r="J15">
            <v>3.0000000000000004</v>
          </cell>
          <cell r="K15">
            <v>3.2499999999999996</v>
          </cell>
          <cell r="L15">
            <v>3.4096389165030168</v>
          </cell>
          <cell r="M15">
            <v>3.5460244731631376</v>
          </cell>
          <cell r="N15">
            <v>3.6878654520896634</v>
          </cell>
          <cell r="O15">
            <v>3.8353800701732501</v>
          </cell>
          <cell r="P15">
            <v>3.9887952729801803</v>
          </cell>
          <cell r="Q15">
            <v>4.1483470838993881</v>
          </cell>
          <cell r="R15">
            <v>4.3142809672553639</v>
          </cell>
        </row>
        <row r="16">
          <cell r="A16">
            <v>14</v>
          </cell>
        </row>
        <row r="17">
          <cell r="A17">
            <v>15</v>
          </cell>
          <cell r="B17" t="str">
            <v>DRP</v>
          </cell>
          <cell r="C17" t="str">
            <v>Transporte Itaipu</v>
          </cell>
        </row>
        <row r="18">
          <cell r="A18">
            <v>16</v>
          </cell>
          <cell r="C18" t="str">
            <v xml:space="preserve">    Transporte Itaipu - R$ mil</v>
          </cell>
          <cell r="I18">
            <v>27553.259579999998</v>
          </cell>
          <cell r="J18">
            <v>29646.32645</v>
          </cell>
          <cell r="K18">
            <v>31507.953921562883</v>
          </cell>
          <cell r="L18">
            <v>32462.792473407466</v>
          </cell>
          <cell r="M18">
            <v>33417.384507751703</v>
          </cell>
          <cell r="N18">
            <v>34310.799556556201</v>
          </cell>
          <cell r="O18">
            <v>35312.175404965921</v>
          </cell>
          <cell r="P18">
            <v>36338.764041957926</v>
          </cell>
          <cell r="Q18">
            <v>37390.980289261352</v>
          </cell>
          <cell r="R18">
            <v>38469.231813881903</v>
          </cell>
        </row>
        <row r="19">
          <cell r="A19">
            <v>17</v>
          </cell>
          <cell r="C19" t="str">
            <v xml:space="preserve">    Tarifa Transporte - R$/kW</v>
          </cell>
          <cell r="I19">
            <v>1.9553799999999999</v>
          </cell>
          <cell r="J19">
            <v>2.1108099999999999</v>
          </cell>
          <cell r="K19">
            <v>2.2631853958362789</v>
          </cell>
          <cell r="L19">
            <v>2.3555237921837198</v>
          </cell>
          <cell r="M19">
            <v>2.4497447438710687</v>
          </cell>
          <cell r="N19">
            <v>2.5477345336259116</v>
          </cell>
          <cell r="O19">
            <v>2.6496439149709481</v>
          </cell>
          <cell r="P19">
            <v>2.7556296715697859</v>
          </cell>
          <cell r="Q19">
            <v>2.8658548584325776</v>
          </cell>
          <cell r="R19">
            <v>2.9804890527698809</v>
          </cell>
        </row>
        <row r="20">
          <cell r="A20">
            <v>18</v>
          </cell>
        </row>
        <row r="21">
          <cell r="A21">
            <v>19</v>
          </cell>
          <cell r="B21" t="str">
            <v>DRP</v>
          </cell>
          <cell r="C21" t="str">
            <v xml:space="preserve">Furnas </v>
          </cell>
        </row>
        <row r="22">
          <cell r="A22">
            <v>20</v>
          </cell>
          <cell r="C22" t="str">
            <v>Continuação - Energia em MWh</v>
          </cell>
          <cell r="I22">
            <v>16021098.76</v>
          </cell>
          <cell r="J22">
            <v>15214371.202387393</v>
          </cell>
          <cell r="K22">
            <v>12521746.600651072</v>
          </cell>
          <cell r="L22">
            <v>8644008.6006510742</v>
          </cell>
          <cell r="M22">
            <v>4653343.6819303865</v>
          </cell>
          <cell r="N22">
            <v>696983.51937176182</v>
          </cell>
          <cell r="O22">
            <v>0</v>
          </cell>
          <cell r="P22">
            <v>0</v>
          </cell>
          <cell r="Q22">
            <v>0</v>
          </cell>
          <cell r="R22">
            <v>0</v>
          </cell>
        </row>
        <row r="23">
          <cell r="A23">
            <v>21</v>
          </cell>
          <cell r="C23" t="str">
            <v>Continuação - Tarifa em R$/MWh</v>
          </cell>
          <cell r="I23">
            <v>43.7</v>
          </cell>
          <cell r="J23">
            <v>47.298915439212692</v>
          </cell>
          <cell r="K23">
            <v>49.340525116343585</v>
          </cell>
          <cell r="L23">
            <v>51.18802287762955</v>
          </cell>
          <cell r="M23">
            <v>53.235543792734731</v>
          </cell>
          <cell r="N23">
            <v>55.364965544444125</v>
          </cell>
          <cell r="O23">
            <v>57.579564166221893</v>
          </cell>
          <cell r="P23">
            <v>59.882746732870771</v>
          </cell>
          <cell r="Q23">
            <v>62.278056602185607</v>
          </cell>
          <cell r="R23">
            <v>64.769178866273037</v>
          </cell>
        </row>
        <row r="24">
          <cell r="A24">
            <v>22</v>
          </cell>
          <cell r="C24" t="str">
            <v>Continuação - Energia em R$mil</v>
          </cell>
          <cell r="I24">
            <v>700122.01581200003</v>
          </cell>
          <cell r="J24">
            <v>719623.25696251402</v>
          </cell>
          <cell r="K24">
            <v>617829.55264991417</v>
          </cell>
          <cell r="L24">
            <v>442469.71000455378</v>
          </cell>
          <cell r="M24">
            <v>247723.28136205056</v>
          </cell>
          <cell r="N24">
            <v>38588.468535062995</v>
          </cell>
          <cell r="O24">
            <v>0</v>
          </cell>
          <cell r="P24">
            <v>0</v>
          </cell>
          <cell r="Q24">
            <v>0</v>
          </cell>
          <cell r="R24">
            <v>0</v>
          </cell>
        </row>
        <row r="25">
          <cell r="A25">
            <v>23</v>
          </cell>
          <cell r="C25" t="str">
            <v>Adição - Energia em MWh</v>
          </cell>
          <cell r="I25">
            <v>0</v>
          </cell>
          <cell r="J25">
            <v>0</v>
          </cell>
          <cell r="K25">
            <v>0</v>
          </cell>
          <cell r="L25">
            <v>0</v>
          </cell>
          <cell r="M25">
            <v>0</v>
          </cell>
          <cell r="N25">
            <v>0</v>
          </cell>
          <cell r="O25">
            <v>0</v>
          </cell>
          <cell r="P25">
            <v>0</v>
          </cell>
          <cell r="Q25">
            <v>0</v>
          </cell>
          <cell r="R25">
            <v>0</v>
          </cell>
        </row>
        <row r="26">
          <cell r="A26">
            <v>24</v>
          </cell>
          <cell r="C26" t="str">
            <v>Adição - Tarifa em R$/MWh</v>
          </cell>
          <cell r="I26">
            <v>43.7</v>
          </cell>
          <cell r="J26">
            <v>47.298915439212692</v>
          </cell>
          <cell r="K26">
            <v>49.340525116343585</v>
          </cell>
          <cell r="L26">
            <v>51.18802287762955</v>
          </cell>
          <cell r="M26">
            <v>53.235543792734731</v>
          </cell>
          <cell r="N26">
            <v>55.364965544444125</v>
          </cell>
          <cell r="O26">
            <v>57.579564166221893</v>
          </cell>
          <cell r="P26">
            <v>59.882746732870771</v>
          </cell>
          <cell r="Q26">
            <v>62.278056602185607</v>
          </cell>
          <cell r="R26">
            <v>64.769178866273037</v>
          </cell>
        </row>
        <row r="27">
          <cell r="A27">
            <v>25</v>
          </cell>
          <cell r="C27" t="str">
            <v>Adição - Energia em R$mil</v>
          </cell>
          <cell r="I27">
            <v>0</v>
          </cell>
          <cell r="J27">
            <v>0</v>
          </cell>
          <cell r="K27">
            <v>0</v>
          </cell>
          <cell r="L27">
            <v>0</v>
          </cell>
          <cell r="M27">
            <v>0</v>
          </cell>
          <cell r="N27">
            <v>0</v>
          </cell>
          <cell r="O27">
            <v>0</v>
          </cell>
          <cell r="P27">
            <v>0</v>
          </cell>
          <cell r="Q27">
            <v>0</v>
          </cell>
          <cell r="R27">
            <v>0</v>
          </cell>
        </row>
        <row r="28">
          <cell r="A28">
            <v>26</v>
          </cell>
          <cell r="C28" t="str">
            <v>Substituição - Energia em MWh</v>
          </cell>
          <cell r="I28">
            <v>0</v>
          </cell>
          <cell r="J28">
            <v>0</v>
          </cell>
          <cell r="K28">
            <v>2692624.6017363202</v>
          </cell>
          <cell r="L28">
            <v>3877737.9999999981</v>
          </cell>
          <cell r="M28">
            <v>3990664.9187206877</v>
          </cell>
          <cell r="N28">
            <v>3956360.1625586245</v>
          </cell>
          <cell r="O28">
            <v>696983.51937176182</v>
          </cell>
          <cell r="P28">
            <v>0</v>
          </cell>
          <cell r="Q28">
            <v>0</v>
          </cell>
          <cell r="R28">
            <v>0</v>
          </cell>
        </row>
        <row r="29">
          <cell r="A29">
            <v>27</v>
          </cell>
          <cell r="C29" t="str">
            <v>Substituição - Tarifa em R$/MWh</v>
          </cell>
          <cell r="I29">
            <v>0</v>
          </cell>
          <cell r="J29">
            <v>0</v>
          </cell>
          <cell r="K29">
            <v>105.1133697566914</v>
          </cell>
          <cell r="L29">
            <v>121.25058025938603</v>
          </cell>
          <cell r="M29">
            <v>143.46734875322412</v>
          </cell>
          <cell r="N29">
            <v>106.64706247475372</v>
          </cell>
          <cell r="O29">
            <v>105.5234720376933</v>
          </cell>
          <cell r="P29">
            <v>0</v>
          </cell>
          <cell r="Q29">
            <v>0</v>
          </cell>
          <cell r="R29">
            <v>0</v>
          </cell>
        </row>
        <row r="30">
          <cell r="A30">
            <v>28</v>
          </cell>
          <cell r="C30" t="str">
            <v>Substituição - Energia em R$mil</v>
          </cell>
          <cell r="I30">
            <v>0</v>
          </cell>
          <cell r="J30">
            <v>0</v>
          </cell>
          <cell r="K30">
            <v>283030.84537827375</v>
          </cell>
          <cell r="L30">
            <v>470177.98259387084</v>
          </cell>
          <cell r="M30">
            <v>572530.11565135769</v>
          </cell>
          <cell r="N30">
            <v>421934.18942901643</v>
          </cell>
          <cell r="O30">
            <v>73548.120917159176</v>
          </cell>
          <cell r="P30">
            <v>0</v>
          </cell>
          <cell r="Q30">
            <v>0</v>
          </cell>
          <cell r="R30">
            <v>0</v>
          </cell>
        </row>
        <row r="31">
          <cell r="A31">
            <v>29</v>
          </cell>
          <cell r="C31" t="str">
            <v xml:space="preserve">    Demanda - kW</v>
          </cell>
          <cell r="I31">
            <v>31003000</v>
          </cell>
          <cell r="J31">
            <v>30193179.199999999</v>
          </cell>
          <cell r="K31">
            <v>23793679.199999999</v>
          </cell>
          <cell r="L31">
            <v>15096589.6</v>
          </cell>
          <cell r="M31">
            <v>8697089.5999999996</v>
          </cell>
          <cell r="N31">
            <v>1148794.8</v>
          </cell>
          <cell r="O31">
            <v>0</v>
          </cell>
          <cell r="P31">
            <v>0</v>
          </cell>
          <cell r="Q31">
            <v>0</v>
          </cell>
          <cell r="R31">
            <v>0</v>
          </cell>
        </row>
        <row r="32">
          <cell r="A32">
            <v>30</v>
          </cell>
          <cell r="C32" t="str">
            <v xml:space="preserve">    Tarifa Demanda - R$/kW</v>
          </cell>
          <cell r="I32">
            <v>3.36</v>
          </cell>
          <cell r="J32">
            <v>3.6366928962062559</v>
          </cell>
          <cell r="K32">
            <v>3.7936670538735688</v>
          </cell>
          <cell r="L32">
            <v>3.9357164417260329</v>
          </cell>
          <cell r="M32">
            <v>4.0931450993950742</v>
          </cell>
          <cell r="N32">
            <v>4.2568709033708769</v>
          </cell>
          <cell r="O32">
            <v>4.4271457395057121</v>
          </cell>
          <cell r="P32">
            <v>4.6042315690859406</v>
          </cell>
          <cell r="Q32">
            <v>4.788400831849378</v>
          </cell>
          <cell r="R32">
            <v>4.9799368651233538</v>
          </cell>
        </row>
        <row r="33">
          <cell r="A33">
            <v>31</v>
          </cell>
          <cell r="C33" t="str">
            <v xml:space="preserve">    Demanda - R$ mil</v>
          </cell>
          <cell r="I33">
            <v>104170.08</v>
          </cell>
          <cell r="J33">
            <v>109803.32031052248</v>
          </cell>
          <cell r="K33">
            <v>90265.296871476821</v>
          </cell>
          <cell r="L33">
            <v>59415.895902710232</v>
          </cell>
          <cell r="M33">
            <v>35598.449675239863</v>
          </cell>
          <cell r="N33">
            <v>4890.2711580637661</v>
          </cell>
          <cell r="O33">
            <v>0</v>
          </cell>
          <cell r="P33">
            <v>0</v>
          </cell>
          <cell r="Q33">
            <v>0</v>
          </cell>
          <cell r="R33">
            <v>0</v>
          </cell>
        </row>
        <row r="34">
          <cell r="A34">
            <v>32</v>
          </cell>
        </row>
        <row r="35">
          <cell r="A35">
            <v>33</v>
          </cell>
          <cell r="C35" t="str">
            <v xml:space="preserve">    Total Furnas - MWh</v>
          </cell>
          <cell r="I35">
            <v>16021098.76</v>
          </cell>
          <cell r="J35">
            <v>15214371.202387393</v>
          </cell>
          <cell r="K35">
            <v>12521746.600651072</v>
          </cell>
          <cell r="L35">
            <v>8644008.6006510742</v>
          </cell>
          <cell r="M35">
            <v>4653343.6819303865</v>
          </cell>
          <cell r="N35">
            <v>696983.51937176182</v>
          </cell>
          <cell r="O35">
            <v>0</v>
          </cell>
          <cell r="P35">
            <v>0</v>
          </cell>
          <cell r="Q35">
            <v>0</v>
          </cell>
          <cell r="R35">
            <v>0</v>
          </cell>
        </row>
        <row r="36">
          <cell r="A36">
            <v>34</v>
          </cell>
          <cell r="C36" t="str">
            <v xml:space="preserve">    Tarifa média Furnas - R$/MWh</v>
          </cell>
          <cell r="I36">
            <v>50.202055917667913</v>
          </cell>
          <cell r="J36">
            <v>54.51599453172836</v>
          </cell>
          <cell r="K36">
            <v>56.549207718719799</v>
          </cell>
          <cell r="L36">
            <v>58.061673593136121</v>
          </cell>
          <cell r="M36">
            <v>60.885623414722211</v>
          </cell>
          <cell r="N36">
            <v>62.381302404850373</v>
          </cell>
          <cell r="O36" t="e">
            <v>#DIV/0!</v>
          </cell>
          <cell r="P36" t="e">
            <v>#DIV/0!</v>
          </cell>
          <cell r="Q36" t="e">
            <v>#DIV/0!</v>
          </cell>
          <cell r="R36" t="e">
            <v>#DIV/0!</v>
          </cell>
        </row>
        <row r="37">
          <cell r="A37">
            <v>35</v>
          </cell>
          <cell r="C37" t="str">
            <v xml:space="preserve">    Total Furnas - R$ mil</v>
          </cell>
          <cell r="I37">
            <v>804292.09581199999</v>
          </cell>
          <cell r="J37">
            <v>829426.57727303647</v>
          </cell>
          <cell r="K37">
            <v>991125.69489966473</v>
          </cell>
          <cell r="L37">
            <v>972063.58850113489</v>
          </cell>
          <cell r="M37">
            <v>855851.8466886481</v>
          </cell>
          <cell r="N37">
            <v>465412.92912214319</v>
          </cell>
          <cell r="O37">
            <v>73548.120917159176</v>
          </cell>
          <cell r="P37">
            <v>0</v>
          </cell>
          <cell r="Q37">
            <v>0</v>
          </cell>
          <cell r="R37">
            <v>0</v>
          </cell>
        </row>
        <row r="38">
          <cell r="A38">
            <v>36</v>
          </cell>
        </row>
        <row r="39">
          <cell r="A39">
            <v>37</v>
          </cell>
          <cell r="B39" t="str">
            <v>DRP</v>
          </cell>
          <cell r="C39" t="str">
            <v>Bilaterais LP - CSN</v>
          </cell>
        </row>
        <row r="40">
          <cell r="A40">
            <v>38</v>
          </cell>
          <cell r="C40" t="str">
            <v>Continuação - Energia em MWh</v>
          </cell>
          <cell r="I40">
            <v>0</v>
          </cell>
          <cell r="J40">
            <v>123751.48669315505</v>
          </cell>
          <cell r="K40">
            <v>100000</v>
          </cell>
          <cell r="L40">
            <v>0</v>
          </cell>
          <cell r="M40">
            <v>0</v>
          </cell>
          <cell r="N40">
            <v>0</v>
          </cell>
          <cell r="O40">
            <v>0</v>
          </cell>
          <cell r="P40">
            <v>0</v>
          </cell>
          <cell r="Q40">
            <v>0</v>
          </cell>
          <cell r="R40">
            <v>0</v>
          </cell>
        </row>
        <row r="41">
          <cell r="A41">
            <v>39</v>
          </cell>
          <cell r="C41" t="str">
            <v>Continuação - PCE (1,115VN) R$/MWh</v>
          </cell>
          <cell r="I41">
            <v>87.875551928338041</v>
          </cell>
          <cell r="J41">
            <v>96.257950436141883</v>
          </cell>
          <cell r="K41">
            <v>100.41282716611209</v>
          </cell>
          <cell r="L41">
            <v>104.59813037134073</v>
          </cell>
          <cell r="M41">
            <v>108.78205558619442</v>
          </cell>
          <cell r="N41">
            <v>113.13333780964221</v>
          </cell>
          <cell r="O41">
            <v>117.65867132202803</v>
          </cell>
          <cell r="P41">
            <v>122.36501817490921</v>
          </cell>
          <cell r="Q41">
            <v>127.25961890190563</v>
          </cell>
          <cell r="R41">
            <v>132.35000365798194</v>
          </cell>
        </row>
        <row r="42">
          <cell r="A42">
            <v>40</v>
          </cell>
          <cell r="C42" t="str">
            <v>Continuação - Energia em R$mil</v>
          </cell>
          <cell r="I42">
            <v>0</v>
          </cell>
          <cell r="J42">
            <v>11912.064472508591</v>
          </cell>
          <cell r="K42">
            <v>10041.282716611211</v>
          </cell>
          <cell r="L42">
            <v>0</v>
          </cell>
          <cell r="M42">
            <v>0</v>
          </cell>
          <cell r="N42">
            <v>0</v>
          </cell>
          <cell r="O42">
            <v>0</v>
          </cell>
          <cell r="P42">
            <v>0</v>
          </cell>
          <cell r="Q42">
            <v>0</v>
          </cell>
          <cell r="R42">
            <v>0</v>
          </cell>
        </row>
        <row r="43">
          <cell r="A43">
            <v>41</v>
          </cell>
          <cell r="C43" t="str">
            <v>Adição - Energia em MWh</v>
          </cell>
          <cell r="I43">
            <v>550000</v>
          </cell>
          <cell r="J43">
            <v>0</v>
          </cell>
          <cell r="K43">
            <v>0</v>
          </cell>
          <cell r="L43">
            <v>0</v>
          </cell>
          <cell r="M43">
            <v>0</v>
          </cell>
          <cell r="N43">
            <v>0</v>
          </cell>
          <cell r="O43">
            <v>0</v>
          </cell>
          <cell r="P43">
            <v>0</v>
          </cell>
          <cell r="Q43">
            <v>0</v>
          </cell>
          <cell r="R43">
            <v>0</v>
          </cell>
        </row>
        <row r="44">
          <cell r="A44">
            <v>42</v>
          </cell>
          <cell r="C44" t="str">
            <v>Adição - PCE (1,115VN) R$/MWh</v>
          </cell>
          <cell r="I44">
            <v>87.875551928338041</v>
          </cell>
          <cell r="J44">
            <v>0</v>
          </cell>
          <cell r="K44">
            <v>0</v>
          </cell>
          <cell r="L44">
            <v>0</v>
          </cell>
          <cell r="M44">
            <v>0</v>
          </cell>
          <cell r="N44">
            <v>0</v>
          </cell>
          <cell r="O44">
            <v>0</v>
          </cell>
          <cell r="P44">
            <v>0</v>
          </cell>
          <cell r="Q44">
            <v>0</v>
          </cell>
          <cell r="R44">
            <v>0</v>
          </cell>
        </row>
        <row r="45">
          <cell r="A45">
            <v>43</v>
          </cell>
          <cell r="C45" t="str">
            <v>Adição - Energia em R$mil</v>
          </cell>
          <cell r="I45">
            <v>48331.553560585926</v>
          </cell>
          <cell r="J45">
            <v>0</v>
          </cell>
          <cell r="K45">
            <v>0</v>
          </cell>
          <cell r="L45">
            <v>0</v>
          </cell>
          <cell r="M45">
            <v>0</v>
          </cell>
          <cell r="N45">
            <v>0</v>
          </cell>
          <cell r="O45">
            <v>0</v>
          </cell>
          <cell r="P45">
            <v>0</v>
          </cell>
          <cell r="Q45">
            <v>0</v>
          </cell>
          <cell r="R45">
            <v>0</v>
          </cell>
        </row>
        <row r="46">
          <cell r="A46">
            <v>44</v>
          </cell>
          <cell r="C46" t="str">
            <v>Saída - Energia em MWh</v>
          </cell>
          <cell r="I46">
            <v>0</v>
          </cell>
          <cell r="J46">
            <v>426248.51330684498</v>
          </cell>
          <cell r="K46">
            <v>23751.48669315505</v>
          </cell>
          <cell r="L46">
            <v>100000</v>
          </cell>
          <cell r="M46">
            <v>0</v>
          </cell>
          <cell r="N46">
            <v>0</v>
          </cell>
          <cell r="O46">
            <v>0</v>
          </cell>
          <cell r="P46">
            <v>0</v>
          </cell>
          <cell r="Q46">
            <v>0</v>
          </cell>
          <cell r="R46">
            <v>0</v>
          </cell>
        </row>
        <row r="47">
          <cell r="A47">
            <v>45</v>
          </cell>
          <cell r="C47" t="str">
            <v>Saída - PCE (Zero) R$/MWh</v>
          </cell>
          <cell r="I47">
            <v>0</v>
          </cell>
          <cell r="J47">
            <v>0</v>
          </cell>
          <cell r="K47">
            <v>0</v>
          </cell>
          <cell r="L47">
            <v>0</v>
          </cell>
          <cell r="M47">
            <v>0</v>
          </cell>
          <cell r="N47">
            <v>0</v>
          </cell>
          <cell r="O47">
            <v>0</v>
          </cell>
          <cell r="P47">
            <v>0</v>
          </cell>
          <cell r="Q47">
            <v>0</v>
          </cell>
          <cell r="R47">
            <v>0</v>
          </cell>
        </row>
        <row r="48">
          <cell r="A48">
            <v>46</v>
          </cell>
          <cell r="C48" t="str">
            <v>Saída - Energia em R$mil</v>
          </cell>
          <cell r="I48">
            <v>0</v>
          </cell>
          <cell r="J48">
            <v>0</v>
          </cell>
          <cell r="K48">
            <v>0</v>
          </cell>
          <cell r="L48">
            <v>0</v>
          </cell>
          <cell r="M48">
            <v>0</v>
          </cell>
          <cell r="N48">
            <v>0</v>
          </cell>
          <cell r="O48">
            <v>0</v>
          </cell>
          <cell r="P48">
            <v>0</v>
          </cell>
          <cell r="Q48">
            <v>0</v>
          </cell>
          <cell r="R48">
            <v>0</v>
          </cell>
        </row>
        <row r="49">
          <cell r="A49">
            <v>47</v>
          </cell>
        </row>
        <row r="50">
          <cell r="A50">
            <v>48</v>
          </cell>
          <cell r="C50" t="str">
            <v xml:space="preserve">    Total CSN - MWh</v>
          </cell>
          <cell r="I50">
            <v>550000</v>
          </cell>
          <cell r="J50">
            <v>123751.48669315505</v>
          </cell>
          <cell r="K50">
            <v>100000</v>
          </cell>
          <cell r="L50">
            <v>0</v>
          </cell>
          <cell r="M50">
            <v>0</v>
          </cell>
          <cell r="N50">
            <v>0</v>
          </cell>
          <cell r="O50">
            <v>0</v>
          </cell>
          <cell r="P50">
            <v>0</v>
          </cell>
          <cell r="Q50">
            <v>0</v>
          </cell>
          <cell r="R50">
            <v>0</v>
          </cell>
        </row>
        <row r="51">
          <cell r="A51">
            <v>49</v>
          </cell>
          <cell r="C51" t="str">
            <v xml:space="preserve">    Tarifa média CSN - R$/MWh</v>
          </cell>
          <cell r="I51">
            <v>87.875551928338041</v>
          </cell>
          <cell r="J51">
            <v>96.257950436141897</v>
          </cell>
          <cell r="K51">
            <v>100.41282716611211</v>
          </cell>
          <cell r="L51" t="e">
            <v>#DIV/0!</v>
          </cell>
          <cell r="M51" t="e">
            <v>#DIV/0!</v>
          </cell>
          <cell r="N51" t="e">
            <v>#DIV/0!</v>
          </cell>
          <cell r="O51" t="e">
            <v>#DIV/0!</v>
          </cell>
          <cell r="P51" t="e">
            <v>#DIV/0!</v>
          </cell>
          <cell r="Q51" t="e">
            <v>#DIV/0!</v>
          </cell>
          <cell r="R51" t="e">
            <v>#DIV/0!</v>
          </cell>
        </row>
        <row r="52">
          <cell r="A52">
            <v>50</v>
          </cell>
          <cell r="C52" t="str">
            <v xml:space="preserve">    Total CSN - R$ mil</v>
          </cell>
          <cell r="I52">
            <v>48331.553560585926</v>
          </cell>
          <cell r="J52">
            <v>11912.064472508591</v>
          </cell>
          <cell r="K52">
            <v>10041.282716611211</v>
          </cell>
          <cell r="L52">
            <v>0</v>
          </cell>
          <cell r="M52">
            <v>0</v>
          </cell>
          <cell r="N52">
            <v>0</v>
          </cell>
          <cell r="O52">
            <v>0</v>
          </cell>
          <cell r="P52">
            <v>0</v>
          </cell>
          <cell r="Q52">
            <v>0</v>
          </cell>
          <cell r="R52">
            <v>0</v>
          </cell>
        </row>
        <row r="53">
          <cell r="A53">
            <v>51</v>
          </cell>
        </row>
        <row r="54">
          <cell r="A54">
            <v>52</v>
          </cell>
          <cell r="B54" t="str">
            <v>DRP</v>
          </cell>
          <cell r="C54" t="str">
            <v>Bilaterais LP - Caiuá</v>
          </cell>
        </row>
        <row r="55">
          <cell r="A55">
            <v>53</v>
          </cell>
          <cell r="C55" t="str">
            <v>Continuação - Energia em MWh</v>
          </cell>
          <cell r="I55">
            <v>0</v>
          </cell>
          <cell r="J55">
            <v>0</v>
          </cell>
          <cell r="K55">
            <v>49305.506812080021</v>
          </cell>
          <cell r="L55">
            <v>46065.869195086372</v>
          </cell>
          <cell r="M55">
            <v>0</v>
          </cell>
          <cell r="N55">
            <v>0</v>
          </cell>
          <cell r="O55">
            <v>0</v>
          </cell>
          <cell r="P55">
            <v>0</v>
          </cell>
          <cell r="Q55">
            <v>0</v>
          </cell>
          <cell r="R55">
            <v>0</v>
          </cell>
        </row>
        <row r="56">
          <cell r="A56">
            <v>54</v>
          </cell>
          <cell r="C56" t="str">
            <v>Continuação - PCE (1,115VN) R$/MWh</v>
          </cell>
          <cell r="I56">
            <v>0</v>
          </cell>
          <cell r="J56">
            <v>0</v>
          </cell>
          <cell r="K56">
            <v>100.41282716611209</v>
          </cell>
          <cell r="L56">
            <v>104.59813037134073</v>
          </cell>
          <cell r="M56">
            <v>0</v>
          </cell>
          <cell r="N56">
            <v>0</v>
          </cell>
          <cell r="O56">
            <v>0</v>
          </cell>
          <cell r="P56">
            <v>0</v>
          </cell>
          <cell r="Q56">
            <v>0</v>
          </cell>
          <cell r="R56">
            <v>0</v>
          </cell>
        </row>
        <row r="57">
          <cell r="A57">
            <v>55</v>
          </cell>
          <cell r="C57" t="str">
            <v>Continuação - Energia em R$mil</v>
          </cell>
          <cell r="I57">
            <v>0</v>
          </cell>
          <cell r="J57">
            <v>0</v>
          </cell>
          <cell r="K57">
            <v>4950.9053338589538</v>
          </cell>
          <cell r="L57">
            <v>4818.4037917367732</v>
          </cell>
          <cell r="M57">
            <v>0</v>
          </cell>
          <cell r="N57">
            <v>0</v>
          </cell>
          <cell r="O57">
            <v>0</v>
          </cell>
          <cell r="P57">
            <v>0</v>
          </cell>
          <cell r="Q57">
            <v>0</v>
          </cell>
          <cell r="R57">
            <v>0</v>
          </cell>
        </row>
        <row r="58">
          <cell r="A58">
            <v>56</v>
          </cell>
          <cell r="C58" t="str">
            <v>Adição - Energia em MWh</v>
          </cell>
          <cell r="I58">
            <v>0</v>
          </cell>
          <cell r="J58">
            <v>49305.506812080021</v>
          </cell>
          <cell r="K58">
            <v>0</v>
          </cell>
          <cell r="L58">
            <v>0</v>
          </cell>
          <cell r="M58">
            <v>0</v>
          </cell>
          <cell r="N58">
            <v>0</v>
          </cell>
          <cell r="O58">
            <v>0</v>
          </cell>
          <cell r="P58">
            <v>0</v>
          </cell>
          <cell r="Q58">
            <v>0</v>
          </cell>
          <cell r="R58">
            <v>0</v>
          </cell>
        </row>
        <row r="59">
          <cell r="A59">
            <v>57</v>
          </cell>
          <cell r="C59" t="str">
            <v>Adição - PCE (1,115VN) R$/MWh</v>
          </cell>
          <cell r="I59">
            <v>0</v>
          </cell>
          <cell r="J59">
            <v>96.257950436141883</v>
          </cell>
          <cell r="K59">
            <v>100.41282716611209</v>
          </cell>
          <cell r="L59">
            <v>104.59813037134073</v>
          </cell>
          <cell r="M59">
            <v>108.78205558619442</v>
          </cell>
          <cell r="N59">
            <v>113.13333780964221</v>
          </cell>
          <cell r="O59">
            <v>117.65867132202803</v>
          </cell>
          <cell r="P59">
            <v>122.36501817490921</v>
          </cell>
          <cell r="Q59">
            <v>127.25961890190563</v>
          </cell>
          <cell r="R59">
            <v>132.35000365798194</v>
          </cell>
        </row>
        <row r="60">
          <cell r="A60">
            <v>58</v>
          </cell>
          <cell r="C60" t="str">
            <v>Adição - Energia em R$mil</v>
          </cell>
          <cell r="I60">
            <v>0</v>
          </cell>
          <cell r="J60">
            <v>4746.0470309460543</v>
          </cell>
          <cell r="K60">
            <v>0</v>
          </cell>
          <cell r="L60">
            <v>0</v>
          </cell>
          <cell r="M60">
            <v>0</v>
          </cell>
          <cell r="N60">
            <v>0</v>
          </cell>
          <cell r="O60">
            <v>0</v>
          </cell>
          <cell r="P60">
            <v>0</v>
          </cell>
          <cell r="Q60">
            <v>0</v>
          </cell>
          <cell r="R60">
            <v>0</v>
          </cell>
        </row>
        <row r="61">
          <cell r="A61">
            <v>59</v>
          </cell>
          <cell r="C61" t="str">
            <v>Saída - Energia em MWh</v>
          </cell>
          <cell r="I61">
            <v>0</v>
          </cell>
          <cell r="J61">
            <v>0</v>
          </cell>
          <cell r="K61">
            <v>0</v>
          </cell>
          <cell r="L61">
            <v>216734.13080491364</v>
          </cell>
          <cell r="M61">
            <v>46065.869195086372</v>
          </cell>
          <cell r="N61">
            <v>0</v>
          </cell>
          <cell r="O61">
            <v>0</v>
          </cell>
          <cell r="P61">
            <v>0</v>
          </cell>
          <cell r="Q61">
            <v>0</v>
          </cell>
          <cell r="R61">
            <v>0</v>
          </cell>
        </row>
        <row r="62">
          <cell r="A62">
            <v>60</v>
          </cell>
          <cell r="C62" t="str">
            <v>Saída - PCE (zero) R$/MWh</v>
          </cell>
          <cell r="I62">
            <v>0</v>
          </cell>
          <cell r="J62">
            <v>0</v>
          </cell>
          <cell r="K62">
            <v>0</v>
          </cell>
          <cell r="L62">
            <v>0</v>
          </cell>
          <cell r="M62">
            <v>0</v>
          </cell>
          <cell r="N62">
            <v>0</v>
          </cell>
          <cell r="O62">
            <v>0</v>
          </cell>
          <cell r="P62">
            <v>0</v>
          </cell>
          <cell r="Q62">
            <v>0</v>
          </cell>
          <cell r="R62">
            <v>0</v>
          </cell>
        </row>
        <row r="63">
          <cell r="A63">
            <v>61</v>
          </cell>
          <cell r="C63" t="str">
            <v>Saída - Energia em R$mil</v>
          </cell>
          <cell r="I63">
            <v>0</v>
          </cell>
          <cell r="J63">
            <v>0</v>
          </cell>
          <cell r="K63">
            <v>0</v>
          </cell>
          <cell r="L63">
            <v>0</v>
          </cell>
          <cell r="M63">
            <v>0</v>
          </cell>
          <cell r="N63">
            <v>0</v>
          </cell>
          <cell r="O63">
            <v>0</v>
          </cell>
          <cell r="P63">
            <v>0</v>
          </cell>
          <cell r="Q63">
            <v>0</v>
          </cell>
          <cell r="R63">
            <v>0</v>
          </cell>
        </row>
        <row r="64">
          <cell r="A64">
            <v>62</v>
          </cell>
        </row>
        <row r="65">
          <cell r="A65">
            <v>63</v>
          </cell>
          <cell r="C65" t="str">
            <v xml:space="preserve">    Total Caiuá - MWh</v>
          </cell>
          <cell r="I65">
            <v>0</v>
          </cell>
          <cell r="J65">
            <v>49305.506812080021</v>
          </cell>
          <cell r="K65">
            <v>49305.506812080021</v>
          </cell>
          <cell r="L65">
            <v>46065.869195086372</v>
          </cell>
          <cell r="M65">
            <v>0</v>
          </cell>
          <cell r="N65">
            <v>0</v>
          </cell>
          <cell r="O65">
            <v>0</v>
          </cell>
          <cell r="P65">
            <v>0</v>
          </cell>
          <cell r="Q65">
            <v>0</v>
          </cell>
          <cell r="R65">
            <v>0</v>
          </cell>
        </row>
        <row r="66">
          <cell r="A66">
            <v>64</v>
          </cell>
          <cell r="C66" t="str">
            <v xml:space="preserve">    Tarifa média Caiuá - R$/MWh</v>
          </cell>
        </row>
        <row r="67">
          <cell r="A67">
            <v>65</v>
          </cell>
          <cell r="C67" t="str">
            <v xml:space="preserve">    Total Caiuá - R$ mil</v>
          </cell>
          <cell r="I67">
            <v>0</v>
          </cell>
          <cell r="J67">
            <v>4746.0470309460543</v>
          </cell>
          <cell r="K67">
            <v>4950.9053338589538</v>
          </cell>
          <cell r="L67">
            <v>4818.4037917367732</v>
          </cell>
          <cell r="M67">
            <v>0</v>
          </cell>
          <cell r="N67">
            <v>0</v>
          </cell>
          <cell r="O67">
            <v>0</v>
          </cell>
          <cell r="P67">
            <v>0</v>
          </cell>
          <cell r="Q67">
            <v>0</v>
          </cell>
          <cell r="R67">
            <v>0</v>
          </cell>
        </row>
        <row r="68">
          <cell r="A68">
            <v>66</v>
          </cell>
        </row>
        <row r="69">
          <cell r="A69">
            <v>67</v>
          </cell>
          <cell r="B69" t="str">
            <v>DRP</v>
          </cell>
          <cell r="C69" t="str">
            <v>Bilaterais LP - Norte-Flu</v>
          </cell>
        </row>
        <row r="70">
          <cell r="A70">
            <v>68</v>
          </cell>
          <cell r="C70" t="str">
            <v>Continuação - Energia em MWh</v>
          </cell>
          <cell r="I70">
            <v>0</v>
          </cell>
          <cell r="J70">
            <v>0</v>
          </cell>
          <cell r="K70">
            <v>0</v>
          </cell>
          <cell r="L70">
            <v>1399704</v>
          </cell>
          <cell r="M70">
            <v>5065608</v>
          </cell>
          <cell r="N70">
            <v>6351000</v>
          </cell>
          <cell r="O70">
            <v>6351000</v>
          </cell>
          <cell r="P70">
            <v>6351000</v>
          </cell>
          <cell r="Q70">
            <v>6351000</v>
          </cell>
          <cell r="R70">
            <v>6351000</v>
          </cell>
        </row>
        <row r="71">
          <cell r="A71">
            <v>69</v>
          </cell>
          <cell r="C71" t="str">
            <v>Continuação - PCE (1,05VN) R$/MWh</v>
          </cell>
          <cell r="I71">
            <v>0</v>
          </cell>
          <cell r="J71">
            <v>0</v>
          </cell>
          <cell r="K71">
            <v>0</v>
          </cell>
          <cell r="L71">
            <v>137.06591253687134</v>
          </cell>
          <cell r="M71">
            <v>143.87799813148374</v>
          </cell>
          <cell r="N71">
            <v>151.01796429439005</v>
          </cell>
          <cell r="O71">
            <v>158.52772775506153</v>
          </cell>
          <cell r="P71">
            <v>166.42719968340475</v>
          </cell>
          <cell r="Q71">
            <v>167.89170147357009</v>
          </cell>
          <cell r="R71">
            <v>176.27818727120916</v>
          </cell>
        </row>
        <row r="72">
          <cell r="A72">
            <v>70</v>
          </cell>
          <cell r="C72" t="str">
            <v>Continuação - Energia em R$mil</v>
          </cell>
          <cell r="I72">
            <v>0</v>
          </cell>
          <cell r="J72">
            <v>0</v>
          </cell>
          <cell r="K72">
            <v>0</v>
          </cell>
          <cell r="L72">
            <v>191851.70604150897</v>
          </cell>
          <cell r="M72">
            <v>728829.53835882898</v>
          </cell>
          <cell r="N72">
            <v>959115.09123367118</v>
          </cell>
          <cell r="O72">
            <v>1006809.5989723958</v>
          </cell>
          <cell r="P72">
            <v>1056979.1451893034</v>
          </cell>
          <cell r="Q72">
            <v>1066280.1960586437</v>
          </cell>
          <cell r="R72">
            <v>1119542.7673594493</v>
          </cell>
        </row>
        <row r="73">
          <cell r="A73">
            <v>71</v>
          </cell>
          <cell r="C73" t="str">
            <v>Adição - Energia em MWh</v>
          </cell>
          <cell r="I73">
            <v>0</v>
          </cell>
          <cell r="J73">
            <v>0</v>
          </cell>
          <cell r="K73">
            <v>0</v>
          </cell>
          <cell r="L73">
            <v>1165725.240140141</v>
          </cell>
          <cell r="M73">
            <v>235797.72148501175</v>
          </cell>
          <cell r="N73">
            <v>0</v>
          </cell>
          <cell r="O73">
            <v>0</v>
          </cell>
          <cell r="P73">
            <v>17400</v>
          </cell>
          <cell r="Q73">
            <v>0</v>
          </cell>
          <cell r="R73">
            <v>0</v>
          </cell>
        </row>
        <row r="74">
          <cell r="A74">
            <v>72</v>
          </cell>
          <cell r="C74" t="str">
            <v>Adição - PCE (1,05VN) R$/MWh</v>
          </cell>
          <cell r="I74">
            <v>0</v>
          </cell>
          <cell r="J74">
            <v>0</v>
          </cell>
          <cell r="K74">
            <v>123.70307411583089</v>
          </cell>
          <cell r="L74">
            <v>137.06591253687134</v>
          </cell>
          <cell r="M74">
            <v>143.87799813148374</v>
          </cell>
          <cell r="N74">
            <v>151.01796429439005</v>
          </cell>
          <cell r="O74">
            <v>158.52772775506153</v>
          </cell>
          <cell r="P74">
            <v>166.42719968340475</v>
          </cell>
          <cell r="Q74">
            <v>167.89170147357009</v>
          </cell>
          <cell r="R74">
            <v>176.27818727120916</v>
          </cell>
        </row>
        <row r="75">
          <cell r="A75">
            <v>73</v>
          </cell>
          <cell r="C75" t="str">
            <v>Adição - Energia em R$mil</v>
          </cell>
          <cell r="I75">
            <v>0</v>
          </cell>
          <cell r="J75">
            <v>0</v>
          </cell>
          <cell r="K75">
            <v>0</v>
          </cell>
          <cell r="L75">
            <v>159781.19380707189</v>
          </cell>
          <cell r="M75">
            <v>33926.10413122864</v>
          </cell>
          <cell r="N75">
            <v>0</v>
          </cell>
          <cell r="O75">
            <v>0</v>
          </cell>
          <cell r="P75">
            <v>2895.8332744912427</v>
          </cell>
          <cell r="Q75">
            <v>0</v>
          </cell>
          <cell r="R75">
            <v>0</v>
          </cell>
        </row>
        <row r="76">
          <cell r="A76">
            <v>74</v>
          </cell>
          <cell r="C76" t="str">
            <v>Saída - Energia em MWh</v>
          </cell>
          <cell r="I76">
            <v>0</v>
          </cell>
          <cell r="J76">
            <v>0</v>
          </cell>
          <cell r="K76">
            <v>0</v>
          </cell>
          <cell r="L76">
            <v>0</v>
          </cell>
          <cell r="M76">
            <v>0</v>
          </cell>
          <cell r="N76">
            <v>0</v>
          </cell>
          <cell r="O76">
            <v>0</v>
          </cell>
          <cell r="P76">
            <v>0</v>
          </cell>
          <cell r="Q76">
            <v>17400</v>
          </cell>
          <cell r="R76">
            <v>0</v>
          </cell>
        </row>
        <row r="77">
          <cell r="A77">
            <v>75</v>
          </cell>
          <cell r="C77" t="str">
            <v>Saída - mix R$/MWh</v>
          </cell>
          <cell r="I77">
            <v>0</v>
          </cell>
          <cell r="J77">
            <v>0</v>
          </cell>
          <cell r="K77">
            <v>0</v>
          </cell>
          <cell r="L77">
            <v>0</v>
          </cell>
          <cell r="M77">
            <v>0</v>
          </cell>
          <cell r="N77">
            <v>0</v>
          </cell>
          <cell r="O77">
            <v>0</v>
          </cell>
          <cell r="P77">
            <v>0</v>
          </cell>
          <cell r="Q77">
            <v>165.69733392679541</v>
          </cell>
          <cell r="R77">
            <v>0</v>
          </cell>
        </row>
        <row r="78">
          <cell r="A78">
            <v>76</v>
          </cell>
          <cell r="C78" t="str">
            <v>Saída - Energia em R$mil</v>
          </cell>
          <cell r="I78">
            <v>0</v>
          </cell>
          <cell r="J78">
            <v>0</v>
          </cell>
          <cell r="K78">
            <v>0</v>
          </cell>
          <cell r="L78">
            <v>0</v>
          </cell>
          <cell r="M78">
            <v>0</v>
          </cell>
          <cell r="N78">
            <v>0</v>
          </cell>
          <cell r="O78">
            <v>0</v>
          </cell>
          <cell r="P78">
            <v>0</v>
          </cell>
          <cell r="Q78">
            <v>2883.1336103262402</v>
          </cell>
          <cell r="R78">
            <v>0</v>
          </cell>
        </row>
        <row r="79">
          <cell r="A79">
            <v>77</v>
          </cell>
        </row>
        <row r="80">
          <cell r="A80">
            <v>78</v>
          </cell>
          <cell r="C80" t="str">
            <v xml:space="preserve">    Total Projeto EDF - MWh</v>
          </cell>
          <cell r="I80">
            <v>0</v>
          </cell>
          <cell r="J80">
            <v>0</v>
          </cell>
          <cell r="K80">
            <v>0</v>
          </cell>
          <cell r="L80">
            <v>2565429.240140141</v>
          </cell>
          <cell r="M80">
            <v>5301405.7214850113</v>
          </cell>
          <cell r="N80">
            <v>6351000</v>
          </cell>
          <cell r="O80">
            <v>6351000</v>
          </cell>
          <cell r="P80">
            <v>6368400</v>
          </cell>
          <cell r="Q80">
            <v>6351000</v>
          </cell>
          <cell r="R80">
            <v>6351000</v>
          </cell>
        </row>
        <row r="81">
          <cell r="A81">
            <v>79</v>
          </cell>
          <cell r="C81" t="str">
            <v xml:space="preserve">    Tarifa média Proj. EDF - R$/MWh</v>
          </cell>
        </row>
        <row r="82">
          <cell r="A82">
            <v>80</v>
          </cell>
          <cell r="C82" t="str">
            <v xml:space="preserve">    Total Projeto EDF - R$ mil</v>
          </cell>
          <cell r="I82">
            <v>0</v>
          </cell>
          <cell r="J82">
            <v>0</v>
          </cell>
          <cell r="K82">
            <v>0</v>
          </cell>
          <cell r="L82">
            <v>351632.89984858083</v>
          </cell>
          <cell r="M82">
            <v>762755.64249005762</v>
          </cell>
          <cell r="N82">
            <v>959115.09123367118</v>
          </cell>
          <cell r="O82">
            <v>1006809.5989723958</v>
          </cell>
          <cell r="P82">
            <v>1059874.9784637946</v>
          </cell>
          <cell r="Q82">
            <v>1069163.3296689701</v>
          </cell>
          <cell r="R82">
            <v>1119542.7673594493</v>
          </cell>
        </row>
        <row r="83">
          <cell r="A83">
            <v>81</v>
          </cell>
        </row>
        <row r="84">
          <cell r="A84">
            <v>82</v>
          </cell>
          <cell r="B84" t="str">
            <v>DRP</v>
          </cell>
          <cell r="C84" t="str">
            <v xml:space="preserve">Bilaterais LP - Paracambi </v>
          </cell>
        </row>
        <row r="85">
          <cell r="A85">
            <v>83</v>
          </cell>
          <cell r="C85" t="str">
            <v>Continuação - Energia em MWh</v>
          </cell>
          <cell r="I85">
            <v>0</v>
          </cell>
          <cell r="J85">
            <v>0</v>
          </cell>
          <cell r="K85">
            <v>0</v>
          </cell>
          <cell r="L85">
            <v>0</v>
          </cell>
          <cell r="M85">
            <v>0</v>
          </cell>
          <cell r="N85">
            <v>3566952</v>
          </cell>
          <cell r="O85">
            <v>4055880</v>
          </cell>
          <cell r="P85">
            <v>4055880</v>
          </cell>
          <cell r="Q85">
            <v>4055880</v>
          </cell>
          <cell r="R85">
            <v>4055880</v>
          </cell>
        </row>
        <row r="86">
          <cell r="A86">
            <v>84</v>
          </cell>
          <cell r="C86" t="str">
            <v>Continuação - PCE R$/MWh</v>
          </cell>
          <cell r="I86">
            <v>0</v>
          </cell>
          <cell r="J86">
            <v>0</v>
          </cell>
          <cell r="K86">
            <v>123.70307411583089</v>
          </cell>
          <cell r="L86">
            <v>137.06591253687134</v>
          </cell>
          <cell r="M86">
            <v>143.87799813148374</v>
          </cell>
          <cell r="N86">
            <v>151.01796429439005</v>
          </cell>
          <cell r="O86">
            <v>158.52772775506153</v>
          </cell>
          <cell r="P86">
            <v>166.42719968340475</v>
          </cell>
          <cell r="Q86">
            <v>167.89170147357009</v>
          </cell>
          <cell r="R86">
            <v>176.27818727120916</v>
          </cell>
        </row>
        <row r="87">
          <cell r="A87">
            <v>85</v>
          </cell>
          <cell r="C87" t="str">
            <v>Continuação - Energia em R$mil</v>
          </cell>
          <cell r="I87">
            <v>0</v>
          </cell>
          <cell r="J87">
            <v>0</v>
          </cell>
          <cell r="K87">
            <v>0</v>
          </cell>
          <cell r="L87">
            <v>0</v>
          </cell>
          <cell r="M87">
            <v>0</v>
          </cell>
          <cell r="N87">
            <v>538673.82977580326</v>
          </cell>
          <cell r="O87">
            <v>642969.44044719904</v>
          </cell>
          <cell r="P87">
            <v>675008.75065192766</v>
          </cell>
          <cell r="Q87">
            <v>680948.59417262347</v>
          </cell>
          <cell r="R87">
            <v>714963.17418955185</v>
          </cell>
        </row>
        <row r="88">
          <cell r="A88">
            <v>86</v>
          </cell>
          <cell r="C88" t="str">
            <v>Adição - Energia em MWh</v>
          </cell>
          <cell r="I88">
            <v>0</v>
          </cell>
          <cell r="J88">
            <v>0</v>
          </cell>
          <cell r="K88">
            <v>0</v>
          </cell>
          <cell r="L88">
            <v>0</v>
          </cell>
          <cell r="M88">
            <v>654336.69592342712</v>
          </cell>
          <cell r="N88">
            <v>75177.950691998296</v>
          </cell>
          <cell r="O88">
            <v>0</v>
          </cell>
          <cell r="P88">
            <v>11112</v>
          </cell>
          <cell r="Q88">
            <v>0</v>
          </cell>
          <cell r="R88">
            <v>0</v>
          </cell>
        </row>
        <row r="89">
          <cell r="A89">
            <v>87</v>
          </cell>
          <cell r="C89" t="str">
            <v>Adição - PCE R$/MWh</v>
          </cell>
          <cell r="I89">
            <v>0</v>
          </cell>
          <cell r="J89">
            <v>0</v>
          </cell>
          <cell r="K89">
            <v>123.70307411583089</v>
          </cell>
          <cell r="L89">
            <v>137.06591253687134</v>
          </cell>
          <cell r="M89">
            <v>143.87799813148374</v>
          </cell>
          <cell r="N89">
            <v>151.01796429439005</v>
          </cell>
          <cell r="O89">
            <v>158.52772775506153</v>
          </cell>
          <cell r="P89">
            <v>166.42719968340475</v>
          </cell>
          <cell r="Q89">
            <v>167.89170147357009</v>
          </cell>
          <cell r="R89">
            <v>176.27818727120916</v>
          </cell>
        </row>
        <row r="90">
          <cell r="A90">
            <v>88</v>
          </cell>
          <cell r="C90" t="str">
            <v>Adição - Energia em R$mil</v>
          </cell>
          <cell r="I90">
            <v>0</v>
          </cell>
          <cell r="J90">
            <v>0</v>
          </cell>
          <cell r="K90">
            <v>0</v>
          </cell>
          <cell r="L90">
            <v>0</v>
          </cell>
          <cell r="M90">
            <v>94144.653913432092</v>
          </cell>
          <cell r="N90">
            <v>11353.221073329614</v>
          </cell>
          <cell r="O90">
            <v>0</v>
          </cell>
          <cell r="P90">
            <v>1849.3390428819935</v>
          </cell>
          <cell r="Q90">
            <v>0</v>
          </cell>
          <cell r="R90">
            <v>0</v>
          </cell>
        </row>
        <row r="91">
          <cell r="A91">
            <v>89</v>
          </cell>
          <cell r="C91" t="str">
            <v>Saída - Energia em MWh</v>
          </cell>
          <cell r="I91">
            <v>0</v>
          </cell>
          <cell r="J91">
            <v>0</v>
          </cell>
          <cell r="K91">
            <v>0</v>
          </cell>
          <cell r="L91">
            <v>0</v>
          </cell>
          <cell r="M91">
            <v>0</v>
          </cell>
          <cell r="N91">
            <v>0</v>
          </cell>
          <cell r="O91">
            <v>0</v>
          </cell>
          <cell r="P91">
            <v>0</v>
          </cell>
          <cell r="Q91">
            <v>11112</v>
          </cell>
          <cell r="R91">
            <v>0</v>
          </cell>
        </row>
        <row r="92">
          <cell r="A92">
            <v>90</v>
          </cell>
          <cell r="C92" t="str">
            <v>Saída - mix R$/MWh</v>
          </cell>
          <cell r="I92">
            <v>0</v>
          </cell>
          <cell r="J92">
            <v>54.985451630074003</v>
          </cell>
          <cell r="K92">
            <v>65.486790824470475</v>
          </cell>
          <cell r="L92">
            <v>87.662552679779765</v>
          </cell>
          <cell r="M92">
            <v>113.811148946261</v>
          </cell>
          <cell r="N92">
            <v>128.45822005021793</v>
          </cell>
          <cell r="O92">
            <v>135.95244750483508</v>
          </cell>
          <cell r="P92">
            <v>156.36778430869555</v>
          </cell>
          <cell r="Q92">
            <v>165.69733392679541</v>
          </cell>
          <cell r="R92">
            <v>148.93194469363118</v>
          </cell>
        </row>
        <row r="93">
          <cell r="A93">
            <v>91</v>
          </cell>
          <cell r="C93" t="str">
            <v>Saída - Energia em R$mil</v>
          </cell>
          <cell r="I93">
            <v>0</v>
          </cell>
          <cell r="J93">
            <v>0</v>
          </cell>
          <cell r="K93">
            <v>0</v>
          </cell>
          <cell r="L93">
            <v>0</v>
          </cell>
          <cell r="M93">
            <v>0</v>
          </cell>
          <cell r="N93">
            <v>0</v>
          </cell>
          <cell r="O93">
            <v>0</v>
          </cell>
          <cell r="P93">
            <v>0</v>
          </cell>
          <cell r="Q93">
            <v>1841.2287745945505</v>
          </cell>
          <cell r="R93">
            <v>0</v>
          </cell>
        </row>
        <row r="94">
          <cell r="A94">
            <v>92</v>
          </cell>
        </row>
        <row r="95">
          <cell r="A95">
            <v>93</v>
          </cell>
          <cell r="C95" t="str">
            <v xml:space="preserve">    Total - MWh</v>
          </cell>
          <cell r="I95">
            <v>0</v>
          </cell>
          <cell r="J95">
            <v>0</v>
          </cell>
          <cell r="K95">
            <v>0</v>
          </cell>
          <cell r="L95">
            <v>0</v>
          </cell>
          <cell r="M95">
            <v>654336.69592342712</v>
          </cell>
          <cell r="N95">
            <v>3642129.9506919985</v>
          </cell>
          <cell r="O95">
            <v>4055880</v>
          </cell>
          <cell r="P95">
            <v>4066992</v>
          </cell>
          <cell r="Q95">
            <v>4055880</v>
          </cell>
          <cell r="R95">
            <v>4055880</v>
          </cell>
        </row>
        <row r="96">
          <cell r="A96">
            <v>94</v>
          </cell>
          <cell r="C96" t="str">
            <v xml:space="preserve">    Tarifa média - R$/MWh</v>
          </cell>
        </row>
        <row r="97">
          <cell r="A97">
            <v>95</v>
          </cell>
          <cell r="C97" t="str">
            <v xml:space="preserve">    Total - R$ mil</v>
          </cell>
          <cell r="I97">
            <v>0</v>
          </cell>
          <cell r="J97">
            <v>0</v>
          </cell>
          <cell r="K97">
            <v>0</v>
          </cell>
          <cell r="L97">
            <v>0</v>
          </cell>
          <cell r="M97">
            <v>94144.653913432092</v>
          </cell>
          <cell r="N97">
            <v>550027.05084913282</v>
          </cell>
          <cell r="O97">
            <v>642969.44044719904</v>
          </cell>
          <cell r="P97">
            <v>676858.08969480963</v>
          </cell>
          <cell r="Q97">
            <v>682789.82294721808</v>
          </cell>
          <cell r="R97">
            <v>714963.17418955185</v>
          </cell>
        </row>
        <row r="98">
          <cell r="A98">
            <v>96</v>
          </cell>
        </row>
        <row r="99">
          <cell r="A99">
            <v>97</v>
          </cell>
          <cell r="B99" t="str">
            <v>DRP</v>
          </cell>
          <cell r="C99" t="str">
            <v>Tractebel - Leilão</v>
          </cell>
        </row>
        <row r="100">
          <cell r="A100">
            <v>98</v>
          </cell>
          <cell r="C100" t="str">
            <v>Continuação - Energia em MWh</v>
          </cell>
          <cell r="I100">
            <v>0</v>
          </cell>
          <cell r="J100">
            <v>0</v>
          </cell>
          <cell r="K100">
            <v>0</v>
          </cell>
          <cell r="L100">
            <v>933888</v>
          </cell>
          <cell r="M100">
            <v>1121280</v>
          </cell>
          <cell r="N100">
            <v>1121280</v>
          </cell>
          <cell r="O100">
            <v>1121280.0000000002</v>
          </cell>
          <cell r="P100">
            <v>846192</v>
          </cell>
          <cell r="Q100">
            <v>131760</v>
          </cell>
          <cell r="R100">
            <v>0</v>
          </cell>
        </row>
        <row r="101">
          <cell r="A101">
            <v>99</v>
          </cell>
          <cell r="C101" t="str">
            <v>Continuação - PCE R$/MWh</v>
          </cell>
          <cell r="I101">
            <v>0</v>
          </cell>
          <cell r="J101">
            <v>0</v>
          </cell>
          <cell r="K101">
            <v>79.12162127934063</v>
          </cell>
          <cell r="L101">
            <v>82.419486547046859</v>
          </cell>
          <cell r="M101">
            <v>85.71626600892877</v>
          </cell>
          <cell r="N101">
            <v>89.14491664928596</v>
          </cell>
          <cell r="O101">
            <v>92.710713315257451</v>
          </cell>
          <cell r="P101">
            <v>0</v>
          </cell>
          <cell r="Q101">
            <v>0</v>
          </cell>
          <cell r="R101">
            <v>0</v>
          </cell>
        </row>
        <row r="102">
          <cell r="A102">
            <v>100</v>
          </cell>
          <cell r="C102" t="str">
            <v>Continuação - Energia em R$mil</v>
          </cell>
          <cell r="I102">
            <v>0</v>
          </cell>
          <cell r="J102">
            <v>0</v>
          </cell>
          <cell r="K102">
            <v>0</v>
          </cell>
          <cell r="L102">
            <v>76970.569452448501</v>
          </cell>
          <cell r="M102">
            <v>96111.934750491651</v>
          </cell>
          <cell r="N102">
            <v>99956.412140511369</v>
          </cell>
          <cell r="O102">
            <v>103954.6686261319</v>
          </cell>
          <cell r="P102">
            <v>0</v>
          </cell>
          <cell r="Q102">
            <v>0</v>
          </cell>
          <cell r="R102">
            <v>0</v>
          </cell>
        </row>
        <row r="103">
          <cell r="A103">
            <v>101</v>
          </cell>
          <cell r="C103" t="str">
            <v>Adição - Energia em MWh</v>
          </cell>
          <cell r="I103">
            <v>0</v>
          </cell>
          <cell r="J103">
            <v>0</v>
          </cell>
          <cell r="K103">
            <v>0</v>
          </cell>
          <cell r="L103">
            <v>60565.877376508433</v>
          </cell>
          <cell r="M103">
            <v>0</v>
          </cell>
          <cell r="N103">
            <v>0</v>
          </cell>
          <cell r="O103">
            <v>0</v>
          </cell>
          <cell r="P103">
            <v>0</v>
          </cell>
          <cell r="Q103">
            <v>0</v>
          </cell>
          <cell r="R103">
            <v>0</v>
          </cell>
        </row>
        <row r="104">
          <cell r="A104">
            <v>102</v>
          </cell>
          <cell r="C104" t="str">
            <v>Adição - PCE R$/MWh</v>
          </cell>
          <cell r="I104">
            <v>0</v>
          </cell>
          <cell r="J104">
            <v>0</v>
          </cell>
          <cell r="K104">
            <v>79.12162127934063</v>
          </cell>
          <cell r="L104">
            <v>82.419486547046859</v>
          </cell>
          <cell r="M104">
            <v>85.71626600892877</v>
          </cell>
          <cell r="N104">
            <v>89.14491664928596</v>
          </cell>
          <cell r="O104">
            <v>92.710713315257451</v>
          </cell>
          <cell r="P104">
            <v>0</v>
          </cell>
          <cell r="Q104">
            <v>0</v>
          </cell>
          <cell r="R104">
            <v>0</v>
          </cell>
        </row>
        <row r="105">
          <cell r="A105">
            <v>103</v>
          </cell>
          <cell r="C105" t="str">
            <v>Adição - Energia em R$mil</v>
          </cell>
          <cell r="I105">
            <v>0</v>
          </cell>
          <cell r="J105">
            <v>0</v>
          </cell>
          <cell r="K105">
            <v>0</v>
          </cell>
          <cell r="L105">
            <v>4991.8085156432271</v>
          </cell>
          <cell r="M105">
            <v>0</v>
          </cell>
          <cell r="N105">
            <v>0</v>
          </cell>
          <cell r="O105">
            <v>0</v>
          </cell>
          <cell r="P105">
            <v>0</v>
          </cell>
          <cell r="Q105">
            <v>0</v>
          </cell>
          <cell r="R105">
            <v>0</v>
          </cell>
        </row>
        <row r="106">
          <cell r="A106">
            <v>104</v>
          </cell>
          <cell r="C106" t="str">
            <v>Saída - Energia em MWh</v>
          </cell>
          <cell r="I106">
            <v>0</v>
          </cell>
          <cell r="J106">
            <v>0</v>
          </cell>
          <cell r="K106">
            <v>0</v>
          </cell>
          <cell r="L106">
            <v>0</v>
          </cell>
          <cell r="M106">
            <v>3072</v>
          </cell>
          <cell r="N106">
            <v>0</v>
          </cell>
          <cell r="O106">
            <v>0</v>
          </cell>
          <cell r="P106">
            <v>275088.00000000023</v>
          </cell>
          <cell r="Q106">
            <v>714432</v>
          </cell>
          <cell r="R106">
            <v>131760</v>
          </cell>
        </row>
        <row r="107">
          <cell r="A107">
            <v>105</v>
          </cell>
          <cell r="C107" t="str">
            <v>Saída - mix R$/MWh</v>
          </cell>
          <cell r="I107">
            <v>0</v>
          </cell>
          <cell r="J107">
            <v>54.985451630074003</v>
          </cell>
          <cell r="K107">
            <v>65.486790824470475</v>
          </cell>
          <cell r="L107">
            <v>87.662552679779765</v>
          </cell>
          <cell r="M107">
            <v>113.811148946261</v>
          </cell>
          <cell r="N107">
            <v>128.45822005021793</v>
          </cell>
          <cell r="O107">
            <v>135.95244750483508</v>
          </cell>
          <cell r="P107">
            <v>156.36778430869555</v>
          </cell>
          <cell r="Q107">
            <v>165.69733392679541</v>
          </cell>
          <cell r="R107">
            <v>148.93194469363118</v>
          </cell>
        </row>
        <row r="108">
          <cell r="A108">
            <v>106</v>
          </cell>
          <cell r="C108" t="str">
            <v>Saída - Energia em R$mil</v>
          </cell>
          <cell r="I108">
            <v>0</v>
          </cell>
          <cell r="J108">
            <v>0</v>
          </cell>
          <cell r="K108">
            <v>0</v>
          </cell>
          <cell r="L108">
            <v>0</v>
          </cell>
          <cell r="M108">
            <v>349.62784956291375</v>
          </cell>
          <cell r="N108">
            <v>0</v>
          </cell>
          <cell r="O108">
            <v>0</v>
          </cell>
          <cell r="P108">
            <v>43014.901049910477</v>
          </cell>
          <cell r="Q108">
            <v>118379.47767198829</v>
          </cell>
          <cell r="R108">
            <v>19623.273032832847</v>
          </cell>
        </row>
        <row r="109">
          <cell r="A109">
            <v>107</v>
          </cell>
        </row>
        <row r="110">
          <cell r="A110">
            <v>108</v>
          </cell>
          <cell r="C110" t="str">
            <v xml:space="preserve">    Total - MWh</v>
          </cell>
          <cell r="I110">
            <v>0</v>
          </cell>
          <cell r="J110">
            <v>0</v>
          </cell>
          <cell r="K110">
            <v>0</v>
          </cell>
          <cell r="L110">
            <v>994453.87737650843</v>
          </cell>
          <cell r="M110">
            <v>1121280</v>
          </cell>
          <cell r="N110">
            <v>1121280</v>
          </cell>
          <cell r="O110">
            <v>1121280.0000000002</v>
          </cell>
          <cell r="P110">
            <v>846192</v>
          </cell>
          <cell r="Q110">
            <v>131760</v>
          </cell>
          <cell r="R110">
            <v>0</v>
          </cell>
        </row>
        <row r="111">
          <cell r="A111">
            <v>109</v>
          </cell>
          <cell r="C111" t="str">
            <v xml:space="preserve">    Tarifa média - R$/MWh</v>
          </cell>
        </row>
        <row r="112">
          <cell r="A112">
            <v>110</v>
          </cell>
          <cell r="C112" t="str">
            <v xml:space="preserve">    Total - R$ mil</v>
          </cell>
          <cell r="I112">
            <v>0</v>
          </cell>
          <cell r="J112">
            <v>0</v>
          </cell>
          <cell r="K112">
            <v>0</v>
          </cell>
          <cell r="L112">
            <v>81962.377968091721</v>
          </cell>
          <cell r="M112">
            <v>96461.56260005456</v>
          </cell>
          <cell r="N112">
            <v>99956.412140511369</v>
          </cell>
          <cell r="O112">
            <v>103954.6686261319</v>
          </cell>
          <cell r="P112">
            <v>43014.901049910477</v>
          </cell>
          <cell r="Q112">
            <v>118379.47767198829</v>
          </cell>
          <cell r="R112">
            <v>19623.273032832847</v>
          </cell>
        </row>
        <row r="113">
          <cell r="A113">
            <v>111</v>
          </cell>
        </row>
        <row r="114">
          <cell r="A114">
            <v>112</v>
          </cell>
          <cell r="B114" t="str">
            <v>DRP</v>
          </cell>
          <cell r="C114" t="str">
            <v>Tractebel 2 - leilão</v>
          </cell>
        </row>
        <row r="115">
          <cell r="A115">
            <v>113</v>
          </cell>
          <cell r="C115" t="str">
            <v>Continuação - Energia em MWh</v>
          </cell>
          <cell r="I115">
            <v>0</v>
          </cell>
          <cell r="J115">
            <v>0</v>
          </cell>
          <cell r="K115">
            <v>0</v>
          </cell>
          <cell r="L115">
            <v>29184</v>
          </cell>
          <cell r="M115">
            <v>64416</v>
          </cell>
          <cell r="N115">
            <v>17568</v>
          </cell>
          <cell r="O115">
            <v>0</v>
          </cell>
          <cell r="P115">
            <v>0</v>
          </cell>
          <cell r="Q115">
            <v>0</v>
          </cell>
          <cell r="R115">
            <v>0</v>
          </cell>
        </row>
        <row r="116">
          <cell r="A116">
            <v>114</v>
          </cell>
          <cell r="C116" t="str">
            <v>Continuação - PCE R$/MWh</v>
          </cell>
          <cell r="I116">
            <v>0</v>
          </cell>
          <cell r="J116">
            <v>0</v>
          </cell>
          <cell r="K116">
            <v>79.648677109871855</v>
          </cell>
          <cell r="L116">
            <v>82.96851057147434</v>
          </cell>
          <cell r="M116">
            <v>86.287250994333377</v>
          </cell>
          <cell r="N116">
            <v>0</v>
          </cell>
          <cell r="O116">
            <v>0</v>
          </cell>
          <cell r="P116">
            <v>0</v>
          </cell>
          <cell r="Q116">
            <v>0</v>
          </cell>
          <cell r="R116">
            <v>0</v>
          </cell>
        </row>
        <row r="117">
          <cell r="A117">
            <v>115</v>
          </cell>
          <cell r="C117" t="str">
            <v>Continuação - Energia em R$mil</v>
          </cell>
          <cell r="I117">
            <v>0</v>
          </cell>
          <cell r="J117">
            <v>0</v>
          </cell>
          <cell r="K117">
            <v>0</v>
          </cell>
          <cell r="L117">
            <v>2421.3530125179072</v>
          </cell>
          <cell r="M117">
            <v>5558.2795600509789</v>
          </cell>
          <cell r="N117">
            <v>0</v>
          </cell>
          <cell r="O117">
            <v>0</v>
          </cell>
          <cell r="P117">
            <v>0</v>
          </cell>
          <cell r="Q117">
            <v>0</v>
          </cell>
          <cell r="R117">
            <v>0</v>
          </cell>
        </row>
        <row r="118">
          <cell r="A118">
            <v>116</v>
          </cell>
          <cell r="C118" t="str">
            <v>Adição - Energia em MWh</v>
          </cell>
          <cell r="I118">
            <v>0</v>
          </cell>
          <cell r="J118">
            <v>0</v>
          </cell>
          <cell r="K118">
            <v>0</v>
          </cell>
          <cell r="L118">
            <v>11203.46622841663</v>
          </cell>
          <cell r="M118">
            <v>6392.6638708733917</v>
          </cell>
          <cell r="N118">
            <v>0</v>
          </cell>
          <cell r="O118">
            <v>0</v>
          </cell>
          <cell r="P118">
            <v>0</v>
          </cell>
          <cell r="Q118">
            <v>0</v>
          </cell>
          <cell r="R118">
            <v>0</v>
          </cell>
        </row>
        <row r="119">
          <cell r="A119">
            <v>117</v>
          </cell>
          <cell r="C119" t="str">
            <v>Adição - PCE R$/MWh</v>
          </cell>
          <cell r="I119">
            <v>0</v>
          </cell>
          <cell r="J119">
            <v>0</v>
          </cell>
          <cell r="K119">
            <v>79.648677109871855</v>
          </cell>
          <cell r="L119">
            <v>82.96851057147434</v>
          </cell>
          <cell r="M119">
            <v>86.287250994333377</v>
          </cell>
          <cell r="N119">
            <v>0</v>
          </cell>
          <cell r="O119">
            <v>0</v>
          </cell>
          <cell r="P119">
            <v>0</v>
          </cell>
          <cell r="Q119">
            <v>0</v>
          </cell>
          <cell r="R119">
            <v>0</v>
          </cell>
        </row>
        <row r="120">
          <cell r="A120">
            <v>118</v>
          </cell>
          <cell r="C120" t="str">
            <v>Adição - Energia em R$mil</v>
          </cell>
          <cell r="I120">
            <v>0</v>
          </cell>
          <cell r="J120">
            <v>0</v>
          </cell>
          <cell r="K120">
            <v>0</v>
          </cell>
          <cell r="L120">
            <v>929.53490620954085</v>
          </cell>
          <cell r="M120">
            <v>551.6053919484591</v>
          </cell>
          <cell r="N120">
            <v>0</v>
          </cell>
          <cell r="O120">
            <v>0</v>
          </cell>
          <cell r="P120">
            <v>0</v>
          </cell>
          <cell r="Q120">
            <v>0</v>
          </cell>
          <cell r="R120">
            <v>0</v>
          </cell>
        </row>
        <row r="121">
          <cell r="A121">
            <v>119</v>
          </cell>
          <cell r="C121" t="str">
            <v>Saída - Energia em MWh</v>
          </cell>
          <cell r="I121">
            <v>0</v>
          </cell>
          <cell r="J121">
            <v>0</v>
          </cell>
          <cell r="K121">
            <v>0</v>
          </cell>
          <cell r="L121">
            <v>0</v>
          </cell>
          <cell r="M121">
            <v>0</v>
          </cell>
          <cell r="N121">
            <v>81696</v>
          </cell>
          <cell r="O121">
            <v>17568</v>
          </cell>
          <cell r="P121">
            <v>0</v>
          </cell>
          <cell r="Q121">
            <v>0</v>
          </cell>
          <cell r="R121">
            <v>0</v>
          </cell>
        </row>
        <row r="122">
          <cell r="A122">
            <v>120</v>
          </cell>
          <cell r="C122" t="str">
            <v>Saída - mix R$/MWh</v>
          </cell>
          <cell r="I122">
            <v>0</v>
          </cell>
          <cell r="J122">
            <v>54.985451630074003</v>
          </cell>
          <cell r="K122">
            <v>65.486790824470475</v>
          </cell>
          <cell r="L122">
            <v>87.662552679779765</v>
          </cell>
          <cell r="M122">
            <v>113.811148946261</v>
          </cell>
          <cell r="N122">
            <v>128.45822005021793</v>
          </cell>
          <cell r="O122">
            <v>135.95244750483508</v>
          </cell>
          <cell r="P122">
            <v>156.36778430869555</v>
          </cell>
          <cell r="Q122">
            <v>165.69733392679541</v>
          </cell>
          <cell r="R122">
            <v>148.93194469363118</v>
          </cell>
        </row>
        <row r="123">
          <cell r="A123">
            <v>121</v>
          </cell>
          <cell r="C123" t="str">
            <v>Saída - Energia em R$mil</v>
          </cell>
          <cell r="I123">
            <v>0</v>
          </cell>
          <cell r="J123">
            <v>0</v>
          </cell>
          <cell r="K123">
            <v>0</v>
          </cell>
          <cell r="L123">
            <v>0</v>
          </cell>
          <cell r="M123">
            <v>0</v>
          </cell>
          <cell r="N123">
            <v>10494.522745222604</v>
          </cell>
          <cell r="O123">
            <v>2388.4125977649428</v>
          </cell>
          <cell r="P123">
            <v>0</v>
          </cell>
          <cell r="Q123">
            <v>0</v>
          </cell>
          <cell r="R123">
            <v>0</v>
          </cell>
        </row>
        <row r="124">
          <cell r="A124">
            <v>122</v>
          </cell>
        </row>
        <row r="125">
          <cell r="A125">
            <v>123</v>
          </cell>
          <cell r="C125" t="str">
            <v xml:space="preserve">    Total - MWh</v>
          </cell>
          <cell r="I125">
            <v>0</v>
          </cell>
          <cell r="J125">
            <v>0</v>
          </cell>
          <cell r="K125">
            <v>0</v>
          </cell>
          <cell r="L125">
            <v>40387.466228416626</v>
          </cell>
          <cell r="M125">
            <v>70808.663870873395</v>
          </cell>
          <cell r="N125">
            <v>17568</v>
          </cell>
          <cell r="O125">
            <v>0</v>
          </cell>
          <cell r="P125">
            <v>0</v>
          </cell>
          <cell r="Q125">
            <v>0</v>
          </cell>
          <cell r="R125">
            <v>0</v>
          </cell>
        </row>
        <row r="126">
          <cell r="A126">
            <v>124</v>
          </cell>
          <cell r="C126" t="str">
            <v xml:space="preserve">    Tarifa média - R$/MWh</v>
          </cell>
        </row>
        <row r="127">
          <cell r="A127">
            <v>125</v>
          </cell>
          <cell r="C127" t="str">
            <v xml:space="preserve">    Total - R$ mil</v>
          </cell>
          <cell r="I127">
            <v>0</v>
          </cell>
          <cell r="J127">
            <v>0</v>
          </cell>
          <cell r="K127">
            <v>0</v>
          </cell>
          <cell r="L127">
            <v>3350.8879187274479</v>
          </cell>
          <cell r="M127">
            <v>6109.8849519994383</v>
          </cell>
          <cell r="N127">
            <v>10494.522745222604</v>
          </cell>
          <cell r="O127">
            <v>2388.4125977649428</v>
          </cell>
          <cell r="P127">
            <v>0</v>
          </cell>
          <cell r="Q127">
            <v>0</v>
          </cell>
          <cell r="R127">
            <v>0</v>
          </cell>
        </row>
        <row r="128">
          <cell r="A128">
            <v>126</v>
          </cell>
        </row>
        <row r="129">
          <cell r="A129">
            <v>127</v>
          </cell>
          <cell r="B129" t="str">
            <v>DRP</v>
          </cell>
          <cell r="C129" t="str">
            <v>Bilaterais CP - Leilão</v>
          </cell>
        </row>
        <row r="130">
          <cell r="A130">
            <v>128</v>
          </cell>
          <cell r="C130" t="str">
            <v>Continuação - Energia em MWh</v>
          </cell>
          <cell r="I130">
            <v>0</v>
          </cell>
          <cell r="J130">
            <v>0</v>
          </cell>
          <cell r="K130">
            <v>0</v>
          </cell>
          <cell r="L130">
            <v>0</v>
          </cell>
          <cell r="M130">
            <v>1088485.3196454276</v>
          </cell>
          <cell r="N130">
            <v>1088485.3196454276</v>
          </cell>
          <cell r="O130">
            <v>5274783.9807532923</v>
          </cell>
          <cell r="P130">
            <v>6127453.7823241604</v>
          </cell>
          <cell r="Q130">
            <v>7063703.304968724</v>
          </cell>
          <cell r="R130">
            <v>8541199.7641707677</v>
          </cell>
        </row>
        <row r="131">
          <cell r="A131">
            <v>129</v>
          </cell>
          <cell r="C131" t="str">
            <v>Continuação - PCE (VN comp.) R$/MWh</v>
          </cell>
          <cell r="I131">
            <v>0</v>
          </cell>
          <cell r="J131">
            <v>0</v>
          </cell>
          <cell r="K131">
            <v>90.056347234181246</v>
          </cell>
          <cell r="L131">
            <v>93.80998239582128</v>
          </cell>
          <cell r="M131">
            <v>97.562381691654181</v>
          </cell>
          <cell r="N131">
            <v>101.46487695932038</v>
          </cell>
          <cell r="O131">
            <v>105.5234720376933</v>
          </cell>
          <cell r="P131">
            <v>167.95405472637174</v>
          </cell>
          <cell r="Q131">
            <v>176.34049435141932</v>
          </cell>
          <cell r="R131">
            <v>118.69955485020803</v>
          </cell>
        </row>
        <row r="132">
          <cell r="A132">
            <v>130</v>
          </cell>
          <cell r="C132" t="str">
            <v>Continuação - Energia em R$mil</v>
          </cell>
          <cell r="I132">
            <v>0</v>
          </cell>
          <cell r="J132">
            <v>0</v>
          </cell>
          <cell r="K132">
            <v>0</v>
          </cell>
          <cell r="L132">
            <v>0</v>
          </cell>
          <cell r="M132">
            <v>106195.22022100943</v>
          </cell>
          <cell r="N132">
            <v>110443.02902984983</v>
          </cell>
          <cell r="O132">
            <v>556613.51989789261</v>
          </cell>
          <cell r="P132">
            <v>1029130.7078897855</v>
          </cell>
          <cell r="Q132">
            <v>1245616.9327499392</v>
          </cell>
          <cell r="R132">
            <v>1013836.6098937719</v>
          </cell>
        </row>
        <row r="133">
          <cell r="A133">
            <v>131</v>
          </cell>
          <cell r="C133" t="str">
            <v>Adição - Energia em MWh</v>
          </cell>
          <cell r="I133">
            <v>0</v>
          </cell>
          <cell r="J133">
            <v>0</v>
          </cell>
          <cell r="K133">
            <v>0</v>
          </cell>
          <cell r="L133">
            <v>570526.96008403413</v>
          </cell>
          <cell r="M133">
            <v>0</v>
          </cell>
          <cell r="N133">
            <v>643688.54785724124</v>
          </cell>
          <cell r="O133">
            <v>155686.2821991063</v>
          </cell>
          <cell r="P133">
            <v>936249.52264456358</v>
          </cell>
          <cell r="Q133">
            <v>1477496.4592020437</v>
          </cell>
          <cell r="R133">
            <v>872183.24754819833</v>
          </cell>
        </row>
        <row r="134">
          <cell r="A134">
            <v>132</v>
          </cell>
          <cell r="C134" t="str">
            <v>Adição - PCE (VN comp.) R$/MWh</v>
          </cell>
          <cell r="I134">
            <v>0</v>
          </cell>
          <cell r="J134">
            <v>0</v>
          </cell>
          <cell r="K134">
            <v>90.056347234181246</v>
          </cell>
          <cell r="L134">
            <v>93.80998239582128</v>
          </cell>
          <cell r="M134">
            <v>97.562381691654181</v>
          </cell>
          <cell r="N134">
            <v>101.46487695932038</v>
          </cell>
          <cell r="O134">
            <v>105.5234720376933</v>
          </cell>
          <cell r="P134">
            <v>109.74441091920109</v>
          </cell>
          <cell r="Q134">
            <v>114.13418735596917</v>
          </cell>
          <cell r="R134">
            <v>118.69955485020803</v>
          </cell>
        </row>
        <row r="135">
          <cell r="A135">
            <v>133</v>
          </cell>
          <cell r="C135" t="str">
            <v>Adição - Energia em R$mil</v>
          </cell>
          <cell r="I135">
            <v>0</v>
          </cell>
          <cell r="J135">
            <v>0</v>
          </cell>
          <cell r="K135">
            <v>0</v>
          </cell>
          <cell r="L135">
            <v>53521.124081824673</v>
          </cell>
          <cell r="M135">
            <v>0</v>
          </cell>
          <cell r="N135">
            <v>65311.779308458586</v>
          </cell>
          <cell r="O135">
            <v>16428.557046289821</v>
          </cell>
          <cell r="P135">
            <v>102748.15233601084</v>
          </cell>
          <cell r="Q135">
            <v>168632.85769234711</v>
          </cell>
          <cell r="R135">
            <v>103527.76323177993</v>
          </cell>
        </row>
        <row r="136">
          <cell r="A136">
            <v>134</v>
          </cell>
          <cell r="C136" t="str">
            <v>Saída - Energia em MWh</v>
          </cell>
          <cell r="I136">
            <v>0</v>
          </cell>
          <cell r="J136">
            <v>0</v>
          </cell>
          <cell r="K136">
            <v>0</v>
          </cell>
          <cell r="L136">
            <v>0</v>
          </cell>
          <cell r="M136">
            <v>705674.22418367071</v>
          </cell>
          <cell r="N136">
            <v>0</v>
          </cell>
          <cell r="O136">
            <v>0</v>
          </cell>
          <cell r="P136">
            <v>0</v>
          </cell>
          <cell r="Q136">
            <v>0</v>
          </cell>
          <cell r="R136">
            <v>0</v>
          </cell>
        </row>
        <row r="137">
          <cell r="A137">
            <v>135</v>
          </cell>
          <cell r="C137" t="str">
            <v>Saída - mix R$/MWh</v>
          </cell>
          <cell r="I137">
            <v>0</v>
          </cell>
          <cell r="J137">
            <v>0</v>
          </cell>
          <cell r="K137">
            <v>0</v>
          </cell>
          <cell r="L137">
            <v>0</v>
          </cell>
          <cell r="M137">
            <v>113.811148946261</v>
          </cell>
          <cell r="N137">
            <v>0</v>
          </cell>
          <cell r="O137">
            <v>0</v>
          </cell>
          <cell r="P137">
            <v>0</v>
          </cell>
          <cell r="Q137">
            <v>0</v>
          </cell>
          <cell r="R137">
            <v>0</v>
          </cell>
        </row>
        <row r="138">
          <cell r="A138">
            <v>136</v>
          </cell>
          <cell r="C138" t="str">
            <v>Saída - Energia em R$mil</v>
          </cell>
          <cell r="I138">
            <v>0</v>
          </cell>
          <cell r="J138">
            <v>0</v>
          </cell>
          <cell r="K138">
            <v>0</v>
          </cell>
          <cell r="L138">
            <v>0</v>
          </cell>
          <cell r="M138">
            <v>80313.594236104924</v>
          </cell>
          <cell r="N138">
            <v>0</v>
          </cell>
          <cell r="O138">
            <v>0</v>
          </cell>
          <cell r="P138">
            <v>0</v>
          </cell>
          <cell r="Q138">
            <v>0</v>
          </cell>
          <cell r="R138">
            <v>0</v>
          </cell>
        </row>
        <row r="139">
          <cell r="A139">
            <v>137</v>
          </cell>
        </row>
        <row r="140">
          <cell r="A140">
            <v>138</v>
          </cell>
          <cell r="C140" t="str">
            <v xml:space="preserve">    Total Leilão - MWh</v>
          </cell>
          <cell r="I140">
            <v>0</v>
          </cell>
          <cell r="J140">
            <v>0</v>
          </cell>
          <cell r="K140">
            <v>0</v>
          </cell>
          <cell r="L140">
            <v>570526.96008403413</v>
          </cell>
          <cell r="M140">
            <v>1088485.3196454276</v>
          </cell>
          <cell r="N140">
            <v>1732173.8675026689</v>
          </cell>
          <cell r="O140">
            <v>5430470.2629523985</v>
          </cell>
          <cell r="P140">
            <v>7063703.304968724</v>
          </cell>
          <cell r="Q140">
            <v>8541199.7641707677</v>
          </cell>
          <cell r="R140">
            <v>9413383.0117189661</v>
          </cell>
        </row>
        <row r="141">
          <cell r="A141">
            <v>139</v>
          </cell>
          <cell r="C141" t="str">
            <v xml:space="preserve">    Tarifa média Leilão - R$/MWh</v>
          </cell>
        </row>
        <row r="142">
          <cell r="A142">
            <v>140</v>
          </cell>
          <cell r="C142" t="str">
            <v xml:space="preserve">    Total Leilão - R$ mil</v>
          </cell>
          <cell r="I142">
            <v>0</v>
          </cell>
          <cell r="J142">
            <v>0</v>
          </cell>
          <cell r="K142">
            <v>0</v>
          </cell>
          <cell r="L142">
            <v>53521.124081824673</v>
          </cell>
          <cell r="M142">
            <v>186508.81445711435</v>
          </cell>
          <cell r="N142">
            <v>175754.80833830842</v>
          </cell>
          <cell r="O142">
            <v>573042.07694418239</v>
          </cell>
          <cell r="P142">
            <v>1131878.8602257965</v>
          </cell>
          <cell r="Q142">
            <v>1414249.7904422863</v>
          </cell>
          <cell r="R142">
            <v>1117364.373125552</v>
          </cell>
        </row>
        <row r="143">
          <cell r="A143">
            <v>141</v>
          </cell>
        </row>
        <row r="144">
          <cell r="A144">
            <v>142</v>
          </cell>
          <cell r="B144" t="str">
            <v>DRP</v>
          </cell>
          <cell r="C144" t="str">
            <v xml:space="preserve">Bilaterais CP </v>
          </cell>
        </row>
        <row r="145">
          <cell r="A145">
            <v>143</v>
          </cell>
          <cell r="C145" t="str">
            <v xml:space="preserve">    Energia - R$ mil</v>
          </cell>
          <cell r="I145">
            <v>40226.598316457523</v>
          </cell>
          <cell r="J145">
            <v>0</v>
          </cell>
          <cell r="K145">
            <v>8850.1843453377514</v>
          </cell>
          <cell r="L145">
            <v>0</v>
          </cell>
          <cell r="M145">
            <v>0</v>
          </cell>
          <cell r="N145">
            <v>0</v>
          </cell>
          <cell r="O145">
            <v>0</v>
          </cell>
          <cell r="P145">
            <v>0</v>
          </cell>
          <cell r="Q145">
            <v>0</v>
          </cell>
          <cell r="R145">
            <v>0</v>
          </cell>
        </row>
        <row r="146">
          <cell r="A146">
            <v>144</v>
          </cell>
          <cell r="C146" t="str">
            <v xml:space="preserve">    Energia - MWh</v>
          </cell>
          <cell r="I146">
            <v>510411.1</v>
          </cell>
          <cell r="J146">
            <v>0</v>
          </cell>
          <cell r="K146">
            <v>98273.854282850923</v>
          </cell>
          <cell r="L146">
            <v>0</v>
          </cell>
          <cell r="M146">
            <v>0</v>
          </cell>
          <cell r="N146">
            <v>0</v>
          </cell>
          <cell r="O146">
            <v>0</v>
          </cell>
          <cell r="P146">
            <v>0</v>
          </cell>
          <cell r="Q146">
            <v>0</v>
          </cell>
          <cell r="R146">
            <v>0</v>
          </cell>
        </row>
        <row r="147">
          <cell r="A147">
            <v>145</v>
          </cell>
          <cell r="C147" t="str">
            <v xml:space="preserve">    PCE (VN comp.) - R$/MWh</v>
          </cell>
          <cell r="I147">
            <v>78.812154195818877</v>
          </cell>
          <cell r="J147">
            <v>0</v>
          </cell>
          <cell r="K147">
            <v>90.056347234181246</v>
          </cell>
          <cell r="L147">
            <v>0</v>
          </cell>
          <cell r="M147">
            <v>0</v>
          </cell>
          <cell r="N147">
            <v>0</v>
          </cell>
          <cell r="O147">
            <v>0</v>
          </cell>
          <cell r="P147">
            <v>0</v>
          </cell>
          <cell r="Q147">
            <v>0</v>
          </cell>
          <cell r="R147">
            <v>0</v>
          </cell>
        </row>
        <row r="148">
          <cell r="A148">
            <v>146</v>
          </cell>
        </row>
        <row r="149">
          <cell r="A149">
            <v>147</v>
          </cell>
          <cell r="B149" t="str">
            <v>DRP</v>
          </cell>
          <cell r="C149" t="str">
            <v>Spot - net</v>
          </cell>
        </row>
        <row r="150">
          <cell r="A150">
            <v>148</v>
          </cell>
          <cell r="C150" t="str">
            <v xml:space="preserve">    Energia - R$ mil</v>
          </cell>
          <cell r="I150">
            <v>83220.127527350545</v>
          </cell>
          <cell r="J150">
            <v>0</v>
          </cell>
          <cell r="K150">
            <v>70681.597279137946</v>
          </cell>
          <cell r="L150">
            <v>11005.717220425231</v>
          </cell>
          <cell r="M150">
            <v>1.1091558655113452E-11</v>
          </cell>
          <cell r="N150">
            <v>4.6140884005271972E-11</v>
          </cell>
          <cell r="O150">
            <v>5.9983149206853622E-11</v>
          </cell>
          <cell r="P150">
            <v>4.3667732622589462E-11</v>
          </cell>
          <cell r="Q150">
            <v>3.8926664509279763E-11</v>
          </cell>
          <cell r="R150">
            <v>4.0483731089650986E-11</v>
          </cell>
        </row>
        <row r="151">
          <cell r="A151">
            <v>149</v>
          </cell>
          <cell r="C151" t="str">
            <v xml:space="preserve">    Energia - MWh</v>
          </cell>
          <cell r="I151">
            <v>1055930.1211406998</v>
          </cell>
          <cell r="J151">
            <v>0</v>
          </cell>
          <cell r="K151">
            <v>784859.69562299165</v>
          </cell>
          <cell r="L151">
            <v>117319.25472480929</v>
          </cell>
          <cell r="M151">
            <v>1.1368683772161603E-10</v>
          </cell>
          <cell r="N151">
            <v>4.5474735088646412E-10</v>
          </cell>
          <cell r="O151">
            <v>5.6843418860808015E-10</v>
          </cell>
          <cell r="P151">
            <v>3.979039320256561E-10</v>
          </cell>
          <cell r="Q151">
            <v>3.4106051316484809E-10</v>
          </cell>
          <cell r="R151">
            <v>3.4106051316484809E-10</v>
          </cell>
        </row>
        <row r="152">
          <cell r="A152">
            <v>150</v>
          </cell>
          <cell r="C152" t="str">
            <v xml:space="preserve">    PCE (VN comp.) - R$/MWh</v>
          </cell>
          <cell r="I152">
            <v>78.812154195818877</v>
          </cell>
          <cell r="J152">
            <v>0</v>
          </cell>
          <cell r="K152">
            <v>90.056347234181246</v>
          </cell>
          <cell r="L152">
            <v>93.80998239582128</v>
          </cell>
          <cell r="M152">
            <v>97.562381691654181</v>
          </cell>
          <cell r="N152">
            <v>101.46487695932038</v>
          </cell>
          <cell r="O152">
            <v>105.5234720376933</v>
          </cell>
          <cell r="P152">
            <v>109.74441091920109</v>
          </cell>
          <cell r="Q152">
            <v>114.13418735596917</v>
          </cell>
          <cell r="R152">
            <v>118.69955485020803</v>
          </cell>
        </row>
        <row r="153">
          <cell r="A153">
            <v>151</v>
          </cell>
        </row>
        <row r="154">
          <cell r="A154">
            <v>152</v>
          </cell>
        </row>
        <row r="155">
          <cell r="A155">
            <v>153</v>
          </cell>
          <cell r="C155" t="str">
            <v>VPA em DRP - Encargos</v>
          </cell>
        </row>
        <row r="156">
          <cell r="A156">
            <v>154</v>
          </cell>
        </row>
        <row r="157">
          <cell r="A157">
            <v>155</v>
          </cell>
          <cell r="B157" t="str">
            <v>DRP</v>
          </cell>
          <cell r="C157" t="str">
            <v>Rede Básica</v>
          </cell>
        </row>
        <row r="158">
          <cell r="A158">
            <v>156</v>
          </cell>
          <cell r="C158" t="str">
            <v xml:space="preserve">    Quantidades em MW</v>
          </cell>
          <cell r="I158">
            <v>54280000</v>
          </cell>
          <cell r="J158">
            <v>53988000</v>
          </cell>
          <cell r="K158">
            <v>53988000</v>
          </cell>
          <cell r="L158">
            <v>53988000</v>
          </cell>
          <cell r="M158">
            <v>53988000</v>
          </cell>
          <cell r="N158">
            <v>53988000</v>
          </cell>
          <cell r="O158">
            <v>53988000</v>
          </cell>
          <cell r="P158">
            <v>53988000</v>
          </cell>
          <cell r="Q158">
            <v>53988000</v>
          </cell>
          <cell r="R158">
            <v>53988000</v>
          </cell>
        </row>
        <row r="159">
          <cell r="A159">
            <v>157</v>
          </cell>
          <cell r="C159" t="str">
            <v xml:space="preserve">    Tarifa - R$/MW</v>
          </cell>
          <cell r="I159">
            <v>3.61219</v>
          </cell>
          <cell r="J159">
            <v>4.7747400000000004</v>
          </cell>
          <cell r="K159">
            <v>5.1194194820544316</v>
          </cell>
          <cell r="L159">
            <v>5.3282927745705662</v>
          </cell>
          <cell r="M159">
            <v>5.5414244855533887</v>
          </cell>
          <cell r="N159">
            <v>5.7630814649755244</v>
          </cell>
          <cell r="O159">
            <v>5.9936047235745455</v>
          </cell>
          <cell r="P159">
            <v>6.2333489125175277</v>
          </cell>
          <cell r="Q159">
            <v>6.4826828690182285</v>
          </cell>
          <cell r="R159">
            <v>6.7419901837789578</v>
          </cell>
        </row>
        <row r="160">
          <cell r="A160">
            <v>158</v>
          </cell>
          <cell r="C160" t="str">
            <v xml:space="preserve">    Encargos de Rede Básica - R$ mil</v>
          </cell>
          <cell r="I160">
            <v>196069.67319999999</v>
          </cell>
          <cell r="J160">
            <v>257778.66312000004</v>
          </cell>
          <cell r="K160">
            <v>276387.21899715468</v>
          </cell>
          <cell r="L160">
            <v>287663.87031351571</v>
          </cell>
          <cell r="M160">
            <v>299170.42512605636</v>
          </cell>
          <cell r="N160">
            <v>311137.24213109864</v>
          </cell>
          <cell r="O160">
            <v>323582.73181634257</v>
          </cell>
          <cell r="P160">
            <v>336526.04108899628</v>
          </cell>
          <cell r="Q160">
            <v>349987.0827325561</v>
          </cell>
          <cell r="R160">
            <v>363986.5660418584</v>
          </cell>
        </row>
        <row r="161">
          <cell r="A161">
            <v>159</v>
          </cell>
          <cell r="C161" t="str">
            <v xml:space="preserve">    (-) Receita Permitida com RB - R$ mil</v>
          </cell>
          <cell r="I161">
            <v>848.94600000000003</v>
          </cell>
          <cell r="J161">
            <v>929.43987920529787</v>
          </cell>
          <cell r="K161">
            <v>996.53439244899607</v>
          </cell>
          <cell r="L161">
            <v>1037.1931859676815</v>
          </cell>
          <cell r="M161">
            <v>1078.6809134063888</v>
          </cell>
          <cell r="N161">
            <v>1121.8281499426444</v>
          </cell>
          <cell r="O161">
            <v>1166.7012759403501</v>
          </cell>
          <cell r="P161">
            <v>1213.3693269779642</v>
          </cell>
          <cell r="Q161">
            <v>1261.9041000570828</v>
          </cell>
          <cell r="R161">
            <v>1312.3802640593663</v>
          </cell>
        </row>
        <row r="162">
          <cell r="A162">
            <v>160</v>
          </cell>
          <cell r="C162" t="str">
            <v xml:space="preserve">    Total de Rede Básica - R$ mil</v>
          </cell>
          <cell r="I162">
            <v>195220.72719999999</v>
          </cell>
          <cell r="J162">
            <v>256849.22324079473</v>
          </cell>
          <cell r="K162">
            <v>275390.68460470566</v>
          </cell>
          <cell r="L162">
            <v>286626.67712754803</v>
          </cell>
          <cell r="M162">
            <v>298091.74421265</v>
          </cell>
          <cell r="N162">
            <v>310015.41398115602</v>
          </cell>
          <cell r="O162">
            <v>322416.03054040222</v>
          </cell>
          <cell r="P162">
            <v>335312.67176201829</v>
          </cell>
          <cell r="Q162">
            <v>348725.17863249901</v>
          </cell>
          <cell r="R162">
            <v>362674.18577779905</v>
          </cell>
        </row>
        <row r="163">
          <cell r="A163">
            <v>161</v>
          </cell>
        </row>
        <row r="164">
          <cell r="A164">
            <v>162</v>
          </cell>
          <cell r="B164" t="str">
            <v>DRP</v>
          </cell>
          <cell r="C164" t="str">
            <v>Encargos de Conexão</v>
          </cell>
        </row>
        <row r="165">
          <cell r="A165">
            <v>163</v>
          </cell>
          <cell r="C165" t="str">
            <v>Total de Encargos de Conexão - R$ mil</v>
          </cell>
          <cell r="I165">
            <v>7351.6959999999999</v>
          </cell>
          <cell r="J165">
            <v>8048.756272123399</v>
          </cell>
          <cell r="K165">
            <v>8629.780818602967</v>
          </cell>
          <cell r="L165">
            <v>8981.8775240190316</v>
          </cell>
          <cell r="M165">
            <v>9341.1526249797935</v>
          </cell>
          <cell r="N165">
            <v>9714.7987299789856</v>
          </cell>
          <cell r="O165">
            <v>10103.390679178145</v>
          </cell>
          <cell r="P165">
            <v>10507.526306345271</v>
          </cell>
          <cell r="Q165">
            <v>10927.827358599083</v>
          </cell>
          <cell r="R165">
            <v>11364.940452943047</v>
          </cell>
        </row>
        <row r="166">
          <cell r="A166">
            <v>164</v>
          </cell>
        </row>
        <row r="167">
          <cell r="A167">
            <v>165</v>
          </cell>
          <cell r="B167" t="str">
            <v>DRP</v>
          </cell>
          <cell r="C167" t="str">
            <v>CCC</v>
          </cell>
        </row>
        <row r="168">
          <cell r="A168">
            <v>166</v>
          </cell>
          <cell r="C168" t="str">
            <v>Valores de CCC - R$ mil</v>
          </cell>
          <cell r="I168">
            <v>241251.08900000001</v>
          </cell>
          <cell r="J168">
            <v>170633.86887999999</v>
          </cell>
          <cell r="K168">
            <v>177999.10663898001</v>
          </cell>
          <cell r="L168">
            <v>184664.0732207298</v>
          </cell>
          <cell r="M168">
            <v>192050.636149559</v>
          </cell>
          <cell r="N168">
            <v>199732.66159554137</v>
          </cell>
          <cell r="O168">
            <v>207721.96805936305</v>
          </cell>
          <cell r="P168">
            <v>216030.84678173758</v>
          </cell>
          <cell r="Q168">
            <v>224672.08065300708</v>
          </cell>
          <cell r="R168">
            <v>233658.96387912738</v>
          </cell>
        </row>
        <row r="169">
          <cell r="A169">
            <v>167</v>
          </cell>
        </row>
        <row r="170">
          <cell r="A170">
            <v>168</v>
          </cell>
          <cell r="B170" t="str">
            <v>DRP</v>
          </cell>
          <cell r="C170" t="str">
            <v>RGR e Fiscalização</v>
          </cell>
        </row>
        <row r="171">
          <cell r="A171">
            <v>169</v>
          </cell>
          <cell r="C171" t="str">
            <v>Complemento Quota Anual - R$ mil</v>
          </cell>
          <cell r="I171">
            <v>12548.597</v>
          </cell>
          <cell r="J171">
            <v>0</v>
          </cell>
          <cell r="K171">
            <v>0</v>
          </cell>
          <cell r="L171">
            <v>0</v>
          </cell>
          <cell r="M171">
            <v>0</v>
          </cell>
          <cell r="N171">
            <v>0</v>
          </cell>
          <cell r="O171">
            <v>0</v>
          </cell>
          <cell r="P171">
            <v>0</v>
          </cell>
          <cell r="Q171">
            <v>0</v>
          </cell>
          <cell r="R171">
            <v>0</v>
          </cell>
        </row>
        <row r="172">
          <cell r="A172">
            <v>170</v>
          </cell>
          <cell r="C172" t="str">
            <v>Taxa de Fiscalização da Aneel - R$ mil</v>
          </cell>
          <cell r="I172">
            <v>6547.6930000000002</v>
          </cell>
          <cell r="J172">
            <v>7172.2736806142866</v>
          </cell>
          <cell r="K172">
            <v>7481.8575942706602</v>
          </cell>
          <cell r="L172">
            <v>7762.0069263477271</v>
          </cell>
          <cell r="M172">
            <v>8072.4872034016362</v>
          </cell>
          <cell r="N172">
            <v>8395.3866915377021</v>
          </cell>
          <cell r="O172">
            <v>8731.2021591992107</v>
          </cell>
          <cell r="P172">
            <v>9080.4502455671791</v>
          </cell>
          <cell r="Q172">
            <v>9443.6682553898663</v>
          </cell>
          <cell r="R172">
            <v>9821.414985605461</v>
          </cell>
        </row>
        <row r="173">
          <cell r="A173">
            <v>171</v>
          </cell>
          <cell r="C173" t="str">
            <v>Quota anual para o período - R$ mil</v>
          </cell>
          <cell r="I173">
            <v>70332.381999999998</v>
          </cell>
          <cell r="J173">
            <v>77041.347588152028</v>
          </cell>
          <cell r="K173">
            <v>80366.759160798319</v>
          </cell>
          <cell r="L173">
            <v>83375.997657577129</v>
          </cell>
          <cell r="M173">
            <v>86711.037563880222</v>
          </cell>
          <cell r="N173">
            <v>90179.479066435437</v>
          </cell>
          <cell r="O173">
            <v>93786.658229092864</v>
          </cell>
          <cell r="P173">
            <v>97538.124558256575</v>
          </cell>
          <cell r="Q173">
            <v>101439.64954058685</v>
          </cell>
          <cell r="R173">
            <v>105497.23552221032</v>
          </cell>
        </row>
        <row r="174">
          <cell r="A174">
            <v>172</v>
          </cell>
          <cell r="C174" t="str">
            <v>TOTAL RGR e Taxa de Fiscalização - R$ mil</v>
          </cell>
          <cell r="I174">
            <v>89428.671999999991</v>
          </cell>
          <cell r="J174">
            <v>84213.621268766321</v>
          </cell>
          <cell r="K174">
            <v>87848.616755068986</v>
          </cell>
          <cell r="L174">
            <v>91138.004583924863</v>
          </cell>
          <cell r="M174">
            <v>94783.524767281851</v>
          </cell>
          <cell r="N174">
            <v>98574.865757973137</v>
          </cell>
          <cell r="O174">
            <v>102517.86038829207</v>
          </cell>
          <cell r="P174">
            <v>106618.57480382375</v>
          </cell>
          <cell r="Q174">
            <v>110883.31779597672</v>
          </cell>
          <cell r="R174">
            <v>115318.65050781578</v>
          </cell>
        </row>
        <row r="175">
          <cell r="A175">
            <v>173</v>
          </cell>
        </row>
        <row r="176">
          <cell r="A176">
            <v>174</v>
          </cell>
          <cell r="B176" t="str">
            <v>DRP</v>
          </cell>
          <cell r="C176" t="str">
            <v>Quota ASMAE</v>
          </cell>
        </row>
        <row r="177">
          <cell r="A177">
            <v>175</v>
          </cell>
          <cell r="C177" t="str">
            <v>Quota ASMAE - R$ mil</v>
          </cell>
          <cell r="I177">
            <v>0</v>
          </cell>
          <cell r="J177">
            <v>0</v>
          </cell>
          <cell r="K177">
            <v>0</v>
          </cell>
          <cell r="L177">
            <v>0</v>
          </cell>
          <cell r="M177">
            <v>0</v>
          </cell>
          <cell r="N177">
            <v>0</v>
          </cell>
          <cell r="O177">
            <v>0</v>
          </cell>
          <cell r="P177">
            <v>0</v>
          </cell>
          <cell r="Q177">
            <v>0</v>
          </cell>
          <cell r="R177">
            <v>0</v>
          </cell>
        </row>
        <row r="178">
          <cell r="A178">
            <v>176</v>
          </cell>
        </row>
        <row r="179">
          <cell r="A179">
            <v>177</v>
          </cell>
          <cell r="B179" t="str">
            <v>DRP</v>
          </cell>
          <cell r="C179" t="str">
            <v>Quota ONS</v>
          </cell>
        </row>
        <row r="180">
          <cell r="A180">
            <v>178</v>
          </cell>
          <cell r="C180" t="str">
            <v>Quota ONS - R$ mil</v>
          </cell>
          <cell r="I180">
            <v>341</v>
          </cell>
          <cell r="J180">
            <v>341</v>
          </cell>
          <cell r="K180">
            <v>341</v>
          </cell>
          <cell r="L180">
            <v>341</v>
          </cell>
          <cell r="M180">
            <v>341</v>
          </cell>
          <cell r="N180">
            <v>341</v>
          </cell>
          <cell r="O180">
            <v>341</v>
          </cell>
          <cell r="P180">
            <v>341</v>
          </cell>
          <cell r="Q180">
            <v>341</v>
          </cell>
          <cell r="R180">
            <v>341</v>
          </cell>
        </row>
        <row r="181">
          <cell r="A181">
            <v>179</v>
          </cell>
        </row>
        <row r="182">
          <cell r="A182">
            <v>180</v>
          </cell>
          <cell r="B182" t="str">
            <v>DRP</v>
          </cell>
          <cell r="C182" t="str">
            <v>CFURH</v>
          </cell>
        </row>
        <row r="183">
          <cell r="A183">
            <v>181</v>
          </cell>
          <cell r="C183" t="str">
            <v xml:space="preserve">     Geração Líquida - MWh</v>
          </cell>
          <cell r="I183">
            <v>4287132.3279999997</v>
          </cell>
          <cell r="J183">
            <v>4207836.6992844259</v>
          </cell>
          <cell r="K183">
            <v>4207836.6992844259</v>
          </cell>
          <cell r="L183">
            <v>4207836.6992844259</v>
          </cell>
          <cell r="M183">
            <v>4207836.6992844259</v>
          </cell>
          <cell r="N183">
            <v>4207836.6992844259</v>
          </cell>
          <cell r="O183">
            <v>4207836.6992844259</v>
          </cell>
          <cell r="P183">
            <v>4207836.6992844259</v>
          </cell>
          <cell r="Q183">
            <v>4207836.6992844259</v>
          </cell>
          <cell r="R183">
            <v>4207836.6992844259</v>
          </cell>
        </row>
        <row r="184">
          <cell r="A184">
            <v>182</v>
          </cell>
          <cell r="C184" t="str">
            <v xml:space="preserve">     Tarifa de Referência em R$/MWh</v>
          </cell>
          <cell r="I184">
            <v>29.4</v>
          </cell>
          <cell r="J184">
            <v>32.58</v>
          </cell>
          <cell r="K184">
            <v>33.986282631710836</v>
          </cell>
          <cell r="L184">
            <v>35.258858894903447</v>
          </cell>
          <cell r="M184">
            <v>36.669213250699585</v>
          </cell>
          <cell r="N184">
            <v>38.135981780727569</v>
          </cell>
          <cell r="O184">
            <v>39.661421051956673</v>
          </cell>
          <cell r="P184">
            <v>41.247877894034943</v>
          </cell>
          <cell r="Q184">
            <v>42.897793009796345</v>
          </cell>
          <cell r="R184">
            <v>44.613704730188203</v>
          </cell>
        </row>
        <row r="185">
          <cell r="A185">
            <v>183</v>
          </cell>
          <cell r="C185" t="str">
            <v xml:space="preserve">     Taxa de CFURH  (%) </v>
          </cell>
          <cell r="I185">
            <v>6.7500000000000004E-2</v>
          </cell>
          <cell r="J185">
            <v>6.7500000000000004E-2</v>
          </cell>
          <cell r="K185">
            <v>6.7500000000000004E-2</v>
          </cell>
          <cell r="L185">
            <v>6.7500000000000004E-2</v>
          </cell>
          <cell r="M185">
            <v>6.7500000000000004E-2</v>
          </cell>
          <cell r="N185">
            <v>6.7500000000000004E-2</v>
          </cell>
          <cell r="O185">
            <v>6.7500000000000004E-2</v>
          </cell>
          <cell r="P185">
            <v>6.7500000000000004E-2</v>
          </cell>
          <cell r="Q185">
            <v>6.7500000000000004E-2</v>
          </cell>
          <cell r="R185">
            <v>6.7500000000000004E-2</v>
          </cell>
        </row>
        <row r="186">
          <cell r="A186">
            <v>184</v>
          </cell>
          <cell r="C186" t="str">
            <v xml:space="preserve">     Total CFURH em R$ mil</v>
          </cell>
          <cell r="I186">
            <v>8507.8141049159985</v>
          </cell>
          <cell r="J186">
            <v>9253.6640772313458</v>
          </cell>
          <cell r="K186">
            <v>9653.0890947726875</v>
          </cell>
          <cell r="L186">
            <v>10014.537629218445</v>
          </cell>
          <cell r="M186">
            <v>10415.119134387181</v>
          </cell>
          <cell r="N186">
            <v>10831.72389976267</v>
          </cell>
          <cell r="O186">
            <v>11264.992855753177</v>
          </cell>
          <cell r="P186">
            <v>11715.592569983306</v>
          </cell>
          <cell r="Q186">
            <v>12184.216272782638</v>
          </cell>
          <cell r="R186">
            <v>12671.584923693945</v>
          </cell>
        </row>
        <row r="187">
          <cell r="A187">
            <v>185</v>
          </cell>
        </row>
        <row r="188">
          <cell r="A188">
            <v>186</v>
          </cell>
        </row>
        <row r="189">
          <cell r="A189">
            <v>187</v>
          </cell>
          <cell r="B189">
            <v>1</v>
          </cell>
          <cell r="C189" t="str">
            <v>VPA TOTAL EM DRP - R$ mil</v>
          </cell>
          <cell r="D189" t="str">
            <v>IRT 96</v>
          </cell>
          <cell r="E189" t="str">
            <v>IRT 97</v>
          </cell>
          <cell r="F189" t="str">
            <v>IRT 98</v>
          </cell>
          <cell r="G189" t="str">
            <v>IRT 99</v>
          </cell>
          <cell r="H189" t="str">
            <v>IRT 00</v>
          </cell>
          <cell r="I189" t="str">
            <v>IRT 01</v>
          </cell>
          <cell r="J189" t="str">
            <v>IRT 02</v>
          </cell>
          <cell r="K189" t="str">
            <v>IRT 03</v>
          </cell>
          <cell r="L189" t="str">
            <v>IRT 04</v>
          </cell>
          <cell r="M189" t="str">
            <v>IRT 05</v>
          </cell>
          <cell r="N189" t="str">
            <v>IRT 06</v>
          </cell>
          <cell r="O189" t="str">
            <v>IRT 07</v>
          </cell>
          <cell r="P189" t="str">
            <v>IRT 08</v>
          </cell>
          <cell r="Q189" t="str">
            <v>IRT 09</v>
          </cell>
          <cell r="R189" t="str">
            <v>IRT 10</v>
          </cell>
        </row>
        <row r="190">
          <cell r="A190">
            <v>188</v>
          </cell>
          <cell r="B190">
            <v>2</v>
          </cell>
          <cell r="D190">
            <v>35010</v>
          </cell>
          <cell r="E190">
            <v>35376</v>
          </cell>
          <cell r="F190">
            <v>35741</v>
          </cell>
          <cell r="G190">
            <v>36106</v>
          </cell>
          <cell r="H190">
            <v>36471</v>
          </cell>
          <cell r="I190">
            <v>37202</v>
          </cell>
          <cell r="J190">
            <v>37567</v>
          </cell>
          <cell r="K190">
            <v>37932</v>
          </cell>
          <cell r="L190">
            <v>38298</v>
          </cell>
          <cell r="M190">
            <v>38663</v>
          </cell>
          <cell r="N190">
            <v>39028</v>
          </cell>
          <cell r="O190">
            <v>39393</v>
          </cell>
          <cell r="P190">
            <v>39759</v>
          </cell>
          <cell r="Q190">
            <v>40124</v>
          </cell>
          <cell r="R190">
            <v>40489</v>
          </cell>
        </row>
        <row r="191">
          <cell r="A191">
            <v>189</v>
          </cell>
          <cell r="B191">
            <v>3</v>
          </cell>
          <cell r="C191" t="str">
            <v>Potência Itaipu</v>
          </cell>
          <cell r="I191">
            <v>763354.30192559981</v>
          </cell>
          <cell r="J191">
            <v>851076.43800000008</v>
          </cell>
          <cell r="K191">
            <v>913921.72189499973</v>
          </cell>
          <cell r="L191">
            <v>949144.50661168317</v>
          </cell>
          <cell r="M191">
            <v>977054.7914768965</v>
          </cell>
          <cell r="N191">
            <v>1003176.3885758412</v>
          </cell>
          <cell r="O191">
            <v>1032454.5348212781</v>
          </cell>
          <cell r="P191">
            <v>1062469.8505446289</v>
          </cell>
          <cell r="Q191">
            <v>1093234.4642701335</v>
          </cell>
          <cell r="R191">
            <v>1124760.2953328073</v>
          </cell>
        </row>
        <row r="192">
          <cell r="A192">
            <v>190</v>
          </cell>
          <cell r="B192">
            <v>4</v>
          </cell>
          <cell r="C192" t="str">
            <v>Transporte Itaipu</v>
          </cell>
          <cell r="I192">
            <v>27553.259579999998</v>
          </cell>
          <cell r="J192">
            <v>29646.32645</v>
          </cell>
          <cell r="K192">
            <v>31507.953921562883</v>
          </cell>
          <cell r="L192">
            <v>32462.792473407466</v>
          </cell>
          <cell r="M192">
            <v>33417.384507751703</v>
          </cell>
          <cell r="N192">
            <v>34310.799556556201</v>
          </cell>
          <cell r="O192">
            <v>35312.175404965921</v>
          </cell>
          <cell r="P192">
            <v>36338.764041957926</v>
          </cell>
          <cell r="Q192">
            <v>37390.980289261352</v>
          </cell>
          <cell r="R192">
            <v>38469.231813881903</v>
          </cell>
        </row>
        <row r="193">
          <cell r="A193">
            <v>191</v>
          </cell>
          <cell r="B193">
            <v>5</v>
          </cell>
          <cell r="C193" t="str">
            <v xml:space="preserve">Furnas </v>
          </cell>
          <cell r="I193">
            <v>804292.09581199999</v>
          </cell>
          <cell r="J193">
            <v>829426.57727303647</v>
          </cell>
          <cell r="K193">
            <v>708094.84952139098</v>
          </cell>
          <cell r="L193">
            <v>501885.60590726399</v>
          </cell>
          <cell r="M193">
            <v>283321.73103729042</v>
          </cell>
          <cell r="N193">
            <v>43478.739693126758</v>
          </cell>
          <cell r="O193">
            <v>0</v>
          </cell>
          <cell r="P193">
            <v>0</v>
          </cell>
          <cell r="Q193">
            <v>0</v>
          </cell>
          <cell r="R193">
            <v>0</v>
          </cell>
        </row>
        <row r="194">
          <cell r="A194">
            <v>192</v>
          </cell>
          <cell r="B194">
            <v>6</v>
          </cell>
          <cell r="C194" t="str">
            <v>Substituição de Furnas</v>
          </cell>
          <cell r="I194">
            <v>0</v>
          </cell>
          <cell r="J194">
            <v>0</v>
          </cell>
          <cell r="K194">
            <v>283030.84537827375</v>
          </cell>
          <cell r="L194">
            <v>470177.98259387084</v>
          </cell>
          <cell r="M194">
            <v>572530.11565135769</v>
          </cell>
          <cell r="N194">
            <v>421934.18942901643</v>
          </cell>
          <cell r="O194">
            <v>73548.120917159176</v>
          </cell>
          <cell r="P194">
            <v>0</v>
          </cell>
          <cell r="Q194">
            <v>0</v>
          </cell>
          <cell r="R194">
            <v>0</v>
          </cell>
        </row>
        <row r="195">
          <cell r="A195">
            <v>193</v>
          </cell>
          <cell r="B195">
            <v>7</v>
          </cell>
          <cell r="C195" t="str">
            <v>Bilaterais LP - CSN</v>
          </cell>
          <cell r="I195">
            <v>48331.553560585926</v>
          </cell>
          <cell r="J195">
            <v>11912.064472508591</v>
          </cell>
          <cell r="K195">
            <v>10041.282716611211</v>
          </cell>
          <cell r="L195">
            <v>0</v>
          </cell>
          <cell r="M195">
            <v>0</v>
          </cell>
          <cell r="N195">
            <v>0</v>
          </cell>
          <cell r="O195">
            <v>0</v>
          </cell>
          <cell r="P195">
            <v>0</v>
          </cell>
          <cell r="Q195">
            <v>0</v>
          </cell>
          <cell r="R195">
            <v>0</v>
          </cell>
        </row>
        <row r="196">
          <cell r="A196">
            <v>194</v>
          </cell>
          <cell r="B196">
            <v>8</v>
          </cell>
          <cell r="C196" t="str">
            <v>Bilaterais LP - Caiuá</v>
          </cell>
          <cell r="I196">
            <v>0</v>
          </cell>
          <cell r="J196">
            <v>4746.0470309460543</v>
          </cell>
          <cell r="K196">
            <v>4950.9053338589538</v>
          </cell>
          <cell r="L196">
            <v>4818.4037917367732</v>
          </cell>
          <cell r="M196">
            <v>0</v>
          </cell>
          <cell r="N196">
            <v>0</v>
          </cell>
          <cell r="O196">
            <v>0</v>
          </cell>
          <cell r="P196">
            <v>0</v>
          </cell>
          <cell r="Q196">
            <v>0</v>
          </cell>
          <cell r="R196">
            <v>0</v>
          </cell>
        </row>
        <row r="197">
          <cell r="A197">
            <v>195</v>
          </cell>
          <cell r="B197">
            <v>9</v>
          </cell>
          <cell r="C197" t="str">
            <v>Bilaterais LP - Projeto EDF</v>
          </cell>
          <cell r="I197">
            <v>0</v>
          </cell>
          <cell r="J197">
            <v>0</v>
          </cell>
          <cell r="K197">
            <v>0</v>
          </cell>
          <cell r="L197">
            <v>351632.89984858083</v>
          </cell>
          <cell r="M197">
            <v>856900.29640348977</v>
          </cell>
          <cell r="N197">
            <v>1509142.1420828039</v>
          </cell>
          <cell r="O197">
            <v>1649779.0394195947</v>
          </cell>
          <cell r="P197">
            <v>1736733.0681586042</v>
          </cell>
          <cell r="Q197">
            <v>1751953.1526161882</v>
          </cell>
          <cell r="R197">
            <v>1834505.9415490013</v>
          </cell>
        </row>
        <row r="198">
          <cell r="A198">
            <v>196</v>
          </cell>
          <cell r="B198">
            <v>10</v>
          </cell>
          <cell r="C198" t="str">
            <v>Bilaterais CP - Leilão</v>
          </cell>
          <cell r="I198">
            <v>0</v>
          </cell>
          <cell r="J198">
            <v>0</v>
          </cell>
          <cell r="K198">
            <v>0</v>
          </cell>
          <cell r="L198">
            <v>138834.38996864384</v>
          </cell>
          <cell r="M198">
            <v>289080.26200916839</v>
          </cell>
          <cell r="N198">
            <v>286205.74322404241</v>
          </cell>
          <cell r="O198">
            <v>679385.15816807933</v>
          </cell>
          <cell r="P198">
            <v>1174893.761275707</v>
          </cell>
          <cell r="Q198">
            <v>1532629.2681142746</v>
          </cell>
          <cell r="R198">
            <v>1136987.6461583849</v>
          </cell>
        </row>
        <row r="199">
          <cell r="A199">
            <v>197</v>
          </cell>
          <cell r="B199">
            <v>11</v>
          </cell>
          <cell r="C199" t="str">
            <v xml:space="preserve">Bilaterais CP </v>
          </cell>
          <cell r="I199">
            <v>40226.598316457523</v>
          </cell>
          <cell r="J199">
            <v>0</v>
          </cell>
          <cell r="K199">
            <v>8850.1843453377514</v>
          </cell>
          <cell r="L199">
            <v>0</v>
          </cell>
          <cell r="M199">
            <v>0</v>
          </cell>
          <cell r="N199">
            <v>0</v>
          </cell>
          <cell r="O199">
            <v>0</v>
          </cell>
          <cell r="P199">
            <v>0</v>
          </cell>
          <cell r="Q199">
            <v>0</v>
          </cell>
          <cell r="R199">
            <v>0</v>
          </cell>
        </row>
        <row r="200">
          <cell r="A200">
            <v>198</v>
          </cell>
          <cell r="B200">
            <v>12</v>
          </cell>
          <cell r="C200" t="str">
            <v>Spot - net</v>
          </cell>
          <cell r="I200">
            <v>83220.127527350545</v>
          </cell>
          <cell r="J200">
            <v>0</v>
          </cell>
          <cell r="K200">
            <v>70681.597279137946</v>
          </cell>
          <cell r="L200">
            <v>11005.717220425231</v>
          </cell>
          <cell r="M200">
            <v>1.1091558655113452E-11</v>
          </cell>
          <cell r="N200">
            <v>4.6140884005271972E-11</v>
          </cell>
          <cell r="O200">
            <v>5.9983149206853622E-11</v>
          </cell>
          <cell r="P200">
            <v>4.3667732622589462E-11</v>
          </cell>
          <cell r="Q200">
            <v>3.8926664509279763E-11</v>
          </cell>
          <cell r="R200">
            <v>4.0483731089650986E-11</v>
          </cell>
        </row>
        <row r="201">
          <cell r="A201">
            <v>199</v>
          </cell>
          <cell r="B201">
            <v>13</v>
          </cell>
          <cell r="C201" t="str">
            <v>Rede Básica</v>
          </cell>
          <cell r="I201">
            <v>195220.72719999999</v>
          </cell>
          <cell r="J201">
            <v>256849.22324079473</v>
          </cell>
          <cell r="K201">
            <v>275390.68460470566</v>
          </cell>
          <cell r="L201">
            <v>286626.67712754803</v>
          </cell>
          <cell r="M201">
            <v>298091.74421265</v>
          </cell>
          <cell r="N201">
            <v>310015.41398115602</v>
          </cell>
          <cell r="O201">
            <v>322416.03054040222</v>
          </cell>
          <cell r="P201">
            <v>335312.67176201829</v>
          </cell>
          <cell r="Q201">
            <v>348725.17863249901</v>
          </cell>
          <cell r="R201">
            <v>362674.18577779905</v>
          </cell>
        </row>
        <row r="202">
          <cell r="A202">
            <v>200</v>
          </cell>
          <cell r="B202">
            <v>14</v>
          </cell>
          <cell r="C202" t="str">
            <v>Encargos de Conexão</v>
          </cell>
          <cell r="I202">
            <v>7351.6959999999999</v>
          </cell>
          <cell r="J202">
            <v>8048.756272123399</v>
          </cell>
          <cell r="K202">
            <v>8629.780818602967</v>
          </cell>
          <cell r="L202">
            <v>8981.8775240190316</v>
          </cell>
          <cell r="M202">
            <v>9341.1526249797935</v>
          </cell>
          <cell r="N202">
            <v>9714.7987299789856</v>
          </cell>
          <cell r="O202">
            <v>10103.390679178145</v>
          </cell>
          <cell r="P202">
            <v>10507.526306345271</v>
          </cell>
          <cell r="Q202">
            <v>10927.827358599083</v>
          </cell>
          <cell r="R202">
            <v>11364.940452943047</v>
          </cell>
        </row>
        <row r="203">
          <cell r="A203">
            <v>201</v>
          </cell>
          <cell r="B203">
            <v>15</v>
          </cell>
          <cell r="C203" t="str">
            <v>CCC</v>
          </cell>
          <cell r="I203">
            <v>241251.08900000001</v>
          </cell>
          <cell r="J203">
            <v>170633.86887999999</v>
          </cell>
          <cell r="K203">
            <v>177999.10663898001</v>
          </cell>
          <cell r="L203">
            <v>184664.0732207298</v>
          </cell>
          <cell r="M203">
            <v>192050.636149559</v>
          </cell>
          <cell r="N203">
            <v>199732.66159554137</v>
          </cell>
          <cell r="O203">
            <v>207721.96805936305</v>
          </cell>
          <cell r="P203">
            <v>216030.84678173758</v>
          </cell>
          <cell r="Q203">
            <v>224672.08065300708</v>
          </cell>
          <cell r="R203">
            <v>233658.96387912738</v>
          </cell>
        </row>
        <row r="204">
          <cell r="A204">
            <v>202</v>
          </cell>
          <cell r="B204">
            <v>16</v>
          </cell>
          <cell r="C204" t="str">
            <v>RGR e Fiscalização</v>
          </cell>
          <cell r="I204">
            <v>89428.671999999991</v>
          </cell>
          <cell r="J204">
            <v>84213.621268766321</v>
          </cell>
          <cell r="K204">
            <v>87848.616755068986</v>
          </cell>
          <cell r="L204">
            <v>91138.004583924863</v>
          </cell>
          <cell r="M204">
            <v>94783.524767281851</v>
          </cell>
          <cell r="N204">
            <v>98574.865757973137</v>
          </cell>
          <cell r="O204">
            <v>102517.86038829207</v>
          </cell>
          <cell r="P204">
            <v>106618.57480382375</v>
          </cell>
          <cell r="Q204">
            <v>110883.31779597672</v>
          </cell>
          <cell r="R204">
            <v>115318.65050781578</v>
          </cell>
        </row>
        <row r="205">
          <cell r="A205">
            <v>203</v>
          </cell>
          <cell r="B205">
            <v>17</v>
          </cell>
          <cell r="C205" t="str">
            <v>Quota ASMAE</v>
          </cell>
          <cell r="I205">
            <v>0</v>
          </cell>
          <cell r="J205">
            <v>0</v>
          </cell>
          <cell r="K205">
            <v>0</v>
          </cell>
          <cell r="L205">
            <v>0</v>
          </cell>
          <cell r="M205">
            <v>0</v>
          </cell>
          <cell r="N205">
            <v>0</v>
          </cell>
          <cell r="O205">
            <v>0</v>
          </cell>
          <cell r="P205">
            <v>0</v>
          </cell>
          <cell r="Q205">
            <v>0</v>
          </cell>
          <cell r="R205">
            <v>0</v>
          </cell>
        </row>
        <row r="206">
          <cell r="A206">
            <v>204</v>
          </cell>
          <cell r="B206">
            <v>18</v>
          </cell>
          <cell r="C206" t="str">
            <v>Quota ONS</v>
          </cell>
          <cell r="I206">
            <v>341</v>
          </cell>
          <cell r="J206">
            <v>341</v>
          </cell>
          <cell r="K206">
            <v>341</v>
          </cell>
          <cell r="L206">
            <v>341</v>
          </cell>
          <cell r="M206">
            <v>341</v>
          </cell>
          <cell r="N206">
            <v>341</v>
          </cell>
          <cell r="O206">
            <v>341</v>
          </cell>
          <cell r="P206">
            <v>341</v>
          </cell>
          <cell r="Q206">
            <v>341</v>
          </cell>
          <cell r="R206">
            <v>341</v>
          </cell>
        </row>
        <row r="207">
          <cell r="A207">
            <v>205</v>
          </cell>
          <cell r="B207">
            <v>19</v>
          </cell>
          <cell r="C207" t="str">
            <v>CFURH</v>
          </cell>
          <cell r="I207">
            <v>8507.8141049159985</v>
          </cell>
          <cell r="J207">
            <v>9253.6640772313458</v>
          </cell>
          <cell r="K207">
            <v>9653.0890947726875</v>
          </cell>
          <cell r="L207">
            <v>10014.537629218445</v>
          </cell>
          <cell r="M207">
            <v>10415.119134387181</v>
          </cell>
          <cell r="N207">
            <v>10831.72389976267</v>
          </cell>
          <cell r="O207">
            <v>11264.992855753177</v>
          </cell>
          <cell r="P207">
            <v>11715.592569983306</v>
          </cell>
          <cell r="Q207">
            <v>12184.216272782638</v>
          </cell>
          <cell r="R207">
            <v>12671.584923693945</v>
          </cell>
        </row>
        <row r="208">
          <cell r="A208">
            <v>206</v>
          </cell>
          <cell r="B208">
            <v>20</v>
          </cell>
        </row>
        <row r="209">
          <cell r="A209">
            <v>207</v>
          </cell>
          <cell r="B209">
            <v>21</v>
          </cell>
          <cell r="C209" t="str">
            <v>Total VPA drp</v>
          </cell>
          <cell r="I209">
            <v>2309078.9350269097</v>
          </cell>
          <cell r="J209">
            <v>2256147.5869654072</v>
          </cell>
          <cell r="K209">
            <v>2590941.6183033031</v>
          </cell>
          <cell r="L209">
            <v>3041728.4685010524</v>
          </cell>
          <cell r="M209">
            <v>3617327.7579748123</v>
          </cell>
          <cell r="N209">
            <v>3927458.4665257987</v>
          </cell>
          <cell r="O209">
            <v>4124844.2712540654</v>
          </cell>
          <cell r="P209">
            <v>4690961.656244806</v>
          </cell>
          <cell r="Q209">
            <v>5122941.4860027218</v>
          </cell>
          <cell r="R209">
            <v>4870752.4403954549</v>
          </cell>
        </row>
        <row r="210">
          <cell r="A210">
            <v>208</v>
          </cell>
          <cell r="B210">
            <v>22</v>
          </cell>
        </row>
        <row r="211">
          <cell r="A211">
            <v>209</v>
          </cell>
          <cell r="B211">
            <v>23</v>
          </cell>
          <cell r="C211" t="str">
            <v>Receita de Referência</v>
          </cell>
          <cell r="I211">
            <v>3131745.9279999998</v>
          </cell>
          <cell r="J211">
            <v>3268208.9251299826</v>
          </cell>
          <cell r="K211">
            <v>3864111.4563857568</v>
          </cell>
          <cell r="L211">
            <v>5092348.0474204589</v>
          </cell>
          <cell r="M211">
            <v>5993670.3697052309</v>
          </cell>
          <cell r="N211">
            <v>6757068.4195468733</v>
          </cell>
          <cell r="O211">
            <v>7428596.6924757706</v>
          </cell>
          <cell r="P211">
            <v>8050728.2033783067</v>
          </cell>
          <cell r="Q211">
            <v>8950265.1774759907</v>
          </cell>
          <cell r="R211">
            <v>10605943.796370296</v>
          </cell>
        </row>
        <row r="212">
          <cell r="A212">
            <v>210</v>
          </cell>
          <cell r="B212">
            <v>24</v>
          </cell>
        </row>
        <row r="213">
          <cell r="A213">
            <v>211</v>
          </cell>
          <cell r="B213">
            <v>25</v>
          </cell>
          <cell r="C213" t="str">
            <v>Total VPB drp</v>
          </cell>
          <cell r="I213">
            <v>1476797.5845882921</v>
          </cell>
          <cell r="J213">
            <v>1241585.5148072899</v>
          </cell>
          <cell r="K213">
            <v>1609893.2837788339</v>
          </cell>
          <cell r="L213">
            <v>2571590.8178419778</v>
          </cell>
          <cell r="M213">
            <v>3018415.3614750886</v>
          </cell>
          <cell r="N213">
            <v>3289235.5812113211</v>
          </cell>
          <cell r="O213">
            <v>3698180.2260588063</v>
          </cell>
          <cell r="P213">
            <v>4027909.2252646727</v>
          </cell>
          <cell r="Q213">
            <v>4697948.013945261</v>
          </cell>
          <cell r="R213">
            <v>6251038.9884252036</v>
          </cell>
        </row>
        <row r="214">
          <cell r="A214">
            <v>212</v>
          </cell>
          <cell r="B214">
            <v>26</v>
          </cell>
        </row>
        <row r="215">
          <cell r="A215">
            <v>213</v>
          </cell>
          <cell r="B215">
            <v>27</v>
          </cell>
          <cell r="C215" t="str">
            <v>RA em DRP</v>
          </cell>
          <cell r="I215">
            <v>3785876.5196152017</v>
          </cell>
          <cell r="J215">
            <v>3497733.1017726972</v>
          </cell>
          <cell r="K215">
            <v>4200834.9020821368</v>
          </cell>
          <cell r="L215">
            <v>5613319.2863430306</v>
          </cell>
          <cell r="M215">
            <v>6635743.1194499005</v>
          </cell>
          <cell r="N215">
            <v>7216694.0477371197</v>
          </cell>
          <cell r="O215">
            <v>7823024.4973128717</v>
          </cell>
          <cell r="P215">
            <v>8718870.8815094791</v>
          </cell>
          <cell r="Q215">
            <v>9820889.4999479838</v>
          </cell>
          <cell r="R215">
            <v>11121791.428820658</v>
          </cell>
        </row>
        <row r="216">
          <cell r="A216">
            <v>214</v>
          </cell>
          <cell r="B216">
            <v>28</v>
          </cell>
        </row>
        <row r="217">
          <cell r="A217">
            <v>215</v>
          </cell>
          <cell r="B217">
            <v>29</v>
          </cell>
          <cell r="C217" t="str">
            <v>IRT em percentual (%)</v>
          </cell>
          <cell r="I217">
            <v>20.88709003392697</v>
          </cell>
          <cell r="J217">
            <v>7.0229346379251378</v>
          </cell>
          <cell r="K217">
            <v>8.7141235312950815</v>
          </cell>
          <cell r="L217">
            <v>10.230471956575538</v>
          </cell>
          <cell r="M217">
            <v>10.712513537447776</v>
          </cell>
          <cell r="N217">
            <v>6.8021455408182607</v>
          </cell>
          <cell r="O217">
            <v>5.3095870076862006</v>
          </cell>
          <cell r="P217">
            <v>8.2991583028576343</v>
          </cell>
          <cell r="Q217">
            <v>9.7273578515079571</v>
          </cell>
          <cell r="R217">
            <v>4.8637598157639017</v>
          </cell>
        </row>
        <row r="218">
          <cell r="A218">
            <v>216</v>
          </cell>
          <cell r="I218" t="str">
            <v>Mercado antigo</v>
          </cell>
          <cell r="J218">
            <v>7.9442808920477503</v>
          </cell>
          <cell r="K218">
            <v>8.7247701562856541</v>
          </cell>
          <cell r="L218">
            <v>8.275316561840107</v>
          </cell>
          <cell r="M218">
            <v>9.7376446248243376</v>
          </cell>
          <cell r="N218">
            <v>9.1984963998060998</v>
          </cell>
          <cell r="O218">
            <v>6.4359365337645746</v>
          </cell>
          <cell r="P218">
            <v>4.4120737275772148</v>
          </cell>
          <cell r="Q218">
            <v>3.5917500691254656</v>
          </cell>
          <cell r="R218">
            <v>4.120736380797152</v>
          </cell>
        </row>
        <row r="219">
          <cell r="A219">
            <v>217</v>
          </cell>
          <cell r="I219" t="str">
            <v>Premissas macro antigas</v>
          </cell>
          <cell r="J219">
            <v>7.9272328407511861</v>
          </cell>
          <cell r="K219">
            <v>8.7247701562856541</v>
          </cell>
          <cell r="L219">
            <v>8.345479366295816</v>
          </cell>
          <cell r="M219">
            <v>9.8172218494096075</v>
          </cell>
          <cell r="N219">
            <v>9.2514871885099659</v>
          </cell>
          <cell r="O219">
            <v>6.4579979275662058</v>
          </cell>
          <cell r="P219">
            <v>4.4158652083885253</v>
          </cell>
          <cell r="Q219">
            <v>3.5879881657781665</v>
          </cell>
          <cell r="R219">
            <v>4.121851435695234</v>
          </cell>
        </row>
        <row r="220">
          <cell r="A220">
            <v>218</v>
          </cell>
        </row>
        <row r="221">
          <cell r="A221">
            <v>219</v>
          </cell>
        </row>
        <row r="222">
          <cell r="A222">
            <v>220</v>
          </cell>
        </row>
        <row r="223">
          <cell r="A223">
            <v>221</v>
          </cell>
        </row>
        <row r="224">
          <cell r="A224">
            <v>222</v>
          </cell>
        </row>
        <row r="225">
          <cell r="A225">
            <v>223</v>
          </cell>
        </row>
        <row r="226">
          <cell r="A226">
            <v>224</v>
          </cell>
        </row>
        <row r="227">
          <cell r="A227">
            <v>225</v>
          </cell>
        </row>
        <row r="228">
          <cell r="A228">
            <v>226</v>
          </cell>
        </row>
        <row r="229">
          <cell r="A229">
            <v>227</v>
          </cell>
        </row>
        <row r="230">
          <cell r="A230">
            <v>228</v>
          </cell>
        </row>
        <row r="231">
          <cell r="A231">
            <v>229</v>
          </cell>
        </row>
        <row r="232">
          <cell r="A232">
            <v>230</v>
          </cell>
        </row>
        <row r="233">
          <cell r="A233">
            <v>231</v>
          </cell>
        </row>
        <row r="234">
          <cell r="A234">
            <v>232</v>
          </cell>
        </row>
        <row r="235">
          <cell r="A235">
            <v>233</v>
          </cell>
        </row>
        <row r="236">
          <cell r="A236">
            <v>234</v>
          </cell>
        </row>
        <row r="237">
          <cell r="A237">
            <v>235</v>
          </cell>
        </row>
        <row r="238">
          <cell r="A238">
            <v>236</v>
          </cell>
        </row>
        <row r="239">
          <cell r="A239">
            <v>237</v>
          </cell>
        </row>
        <row r="240">
          <cell r="A240">
            <v>238</v>
          </cell>
        </row>
        <row r="241">
          <cell r="A241">
            <v>239</v>
          </cell>
        </row>
        <row r="242">
          <cell r="A242">
            <v>240</v>
          </cell>
        </row>
        <row r="243">
          <cell r="A243">
            <v>241</v>
          </cell>
        </row>
        <row r="244">
          <cell r="A244">
            <v>242</v>
          </cell>
        </row>
        <row r="245">
          <cell r="A245">
            <v>243</v>
          </cell>
        </row>
        <row r="246">
          <cell r="A246">
            <v>244</v>
          </cell>
        </row>
        <row r="247">
          <cell r="A247">
            <v>245</v>
          </cell>
        </row>
        <row r="248">
          <cell r="A248">
            <v>246</v>
          </cell>
        </row>
        <row r="249">
          <cell r="A249">
            <v>247</v>
          </cell>
        </row>
        <row r="250">
          <cell r="A250">
            <v>248</v>
          </cell>
        </row>
        <row r="251">
          <cell r="A251">
            <v>249</v>
          </cell>
        </row>
        <row r="252">
          <cell r="A252">
            <v>250</v>
          </cell>
        </row>
        <row r="253">
          <cell r="A253">
            <v>251</v>
          </cell>
        </row>
        <row r="254">
          <cell r="A254">
            <v>252</v>
          </cell>
        </row>
        <row r="255">
          <cell r="A255">
            <v>253</v>
          </cell>
        </row>
        <row r="256">
          <cell r="A256">
            <v>254</v>
          </cell>
        </row>
        <row r="257">
          <cell r="A257">
            <v>255</v>
          </cell>
        </row>
        <row r="258">
          <cell r="A258">
            <v>256</v>
          </cell>
        </row>
        <row r="259">
          <cell r="A259">
            <v>257</v>
          </cell>
        </row>
        <row r="260">
          <cell r="A260">
            <v>258</v>
          </cell>
        </row>
        <row r="261">
          <cell r="A261">
            <v>259</v>
          </cell>
        </row>
        <row r="262">
          <cell r="A262">
            <v>260</v>
          </cell>
        </row>
        <row r="263">
          <cell r="A263">
            <v>261</v>
          </cell>
        </row>
        <row r="264">
          <cell r="A264">
            <v>262</v>
          </cell>
        </row>
        <row r="265">
          <cell r="A265">
            <v>263</v>
          </cell>
        </row>
        <row r="266">
          <cell r="A266">
            <v>264</v>
          </cell>
        </row>
        <row r="267">
          <cell r="A267">
            <v>265</v>
          </cell>
        </row>
        <row r="268">
          <cell r="A268">
            <v>266</v>
          </cell>
        </row>
        <row r="269">
          <cell r="A269">
            <v>267</v>
          </cell>
        </row>
        <row r="270">
          <cell r="A270">
            <v>268</v>
          </cell>
        </row>
        <row r="271">
          <cell r="A271">
            <v>269</v>
          </cell>
        </row>
        <row r="272">
          <cell r="A272">
            <v>270</v>
          </cell>
        </row>
      </sheetData>
      <sheetData sheetId="4" refreshError="1">
        <row r="4">
          <cell r="A4">
            <v>1</v>
          </cell>
          <cell r="B4" t="str">
            <v>Período de Referência</v>
          </cell>
          <cell r="C4" t="str">
            <v>IRT 01</v>
          </cell>
          <cell r="D4">
            <v>37196</v>
          </cell>
          <cell r="E4">
            <v>37226</v>
          </cell>
          <cell r="F4">
            <v>37257</v>
          </cell>
          <cell r="G4">
            <v>37288</v>
          </cell>
          <cell r="H4">
            <v>37316</v>
          </cell>
          <cell r="I4">
            <v>37347</v>
          </cell>
          <cell r="J4">
            <v>37377</v>
          </cell>
          <cell r="K4">
            <v>37408</v>
          </cell>
          <cell r="L4">
            <v>37438</v>
          </cell>
          <cell r="M4">
            <v>37469</v>
          </cell>
          <cell r="N4">
            <v>37500</v>
          </cell>
          <cell r="O4">
            <v>37530</v>
          </cell>
          <cell r="P4" t="str">
            <v>IRT 02</v>
          </cell>
          <cell r="Q4">
            <v>37561</v>
          </cell>
          <cell r="R4">
            <v>37591</v>
          </cell>
          <cell r="S4">
            <v>37622</v>
          </cell>
          <cell r="T4">
            <v>37653</v>
          </cell>
          <cell r="U4">
            <v>37681</v>
          </cell>
          <cell r="V4">
            <v>37712</v>
          </cell>
          <cell r="W4">
            <v>37742</v>
          </cell>
          <cell r="X4">
            <v>37773</v>
          </cell>
          <cell r="Y4">
            <v>37803</v>
          </cell>
          <cell r="Z4">
            <v>37834</v>
          </cell>
          <cell r="AA4">
            <v>37865</v>
          </cell>
          <cell r="AB4">
            <v>37895</v>
          </cell>
          <cell r="AC4" t="str">
            <v>IRT 03</v>
          </cell>
          <cell r="AD4">
            <v>37926</v>
          </cell>
          <cell r="AE4">
            <v>37956</v>
          </cell>
          <cell r="AF4">
            <v>37987</v>
          </cell>
          <cell r="AG4">
            <v>38018</v>
          </cell>
          <cell r="AH4">
            <v>38047</v>
          </cell>
          <cell r="AI4">
            <v>38078</v>
          </cell>
          <cell r="AJ4">
            <v>38108</v>
          </cell>
          <cell r="AK4">
            <v>38139</v>
          </cell>
          <cell r="AL4">
            <v>38169</v>
          </cell>
          <cell r="AM4">
            <v>38200</v>
          </cell>
          <cell r="AN4">
            <v>38231</v>
          </cell>
          <cell r="AO4">
            <v>38261</v>
          </cell>
          <cell r="AP4" t="str">
            <v>IRT 04</v>
          </cell>
          <cell r="AQ4" t="str">
            <v>IRT 05</v>
          </cell>
          <cell r="AR4" t="str">
            <v>IRT 06</v>
          </cell>
          <cell r="AS4" t="str">
            <v>IRT 07</v>
          </cell>
          <cell r="AT4" t="str">
            <v>IRT 08</v>
          </cell>
          <cell r="AU4" t="str">
            <v>IRT 09</v>
          </cell>
          <cell r="AV4" t="str">
            <v>IRT 10</v>
          </cell>
        </row>
        <row r="5">
          <cell r="A5">
            <v>2</v>
          </cell>
          <cell r="B5" t="str">
            <v>DRA</v>
          </cell>
          <cell r="C5" t="str">
            <v>Nov 00 - Out 01</v>
          </cell>
          <cell r="G5">
            <v>2293797.1669999999</v>
          </cell>
          <cell r="H5">
            <v>2829657.9649999999</v>
          </cell>
          <cell r="I5">
            <v>3131745.9279999998</v>
          </cell>
          <cell r="J5">
            <v>3268208.9251299826</v>
          </cell>
          <cell r="K5">
            <v>3864111.4563857568</v>
          </cell>
          <cell r="L5">
            <v>5092348.0474204589</v>
          </cell>
          <cell r="M5">
            <v>5993670.3697052309</v>
          </cell>
          <cell r="N5">
            <v>6757068.4195468733</v>
          </cell>
          <cell r="O5">
            <v>7428596.6924757706</v>
          </cell>
          <cell r="P5" t="str">
            <v>Nov 01 - Out 02</v>
          </cell>
          <cell r="Q5">
            <v>8950265.1774759907</v>
          </cell>
          <cell r="R5">
            <v>10605943.796370296</v>
          </cell>
          <cell r="X5">
            <v>7.2188115385221296E-2</v>
          </cell>
          <cell r="AC5" t="str">
            <v>Nov 02 - Out 03</v>
          </cell>
          <cell r="AP5">
            <v>37926</v>
          </cell>
          <cell r="AQ5">
            <v>38292</v>
          </cell>
          <cell r="AR5">
            <v>38657</v>
          </cell>
          <cell r="AS5">
            <v>39022</v>
          </cell>
          <cell r="AT5">
            <v>39387</v>
          </cell>
          <cell r="AU5">
            <v>39753</v>
          </cell>
          <cell r="AV5">
            <v>40118</v>
          </cell>
        </row>
        <row r="6">
          <cell r="A6">
            <v>3</v>
          </cell>
          <cell r="AP6">
            <v>38261</v>
          </cell>
          <cell r="AQ6">
            <v>38626</v>
          </cell>
          <cell r="AR6">
            <v>38991</v>
          </cell>
          <cell r="AS6">
            <v>39356</v>
          </cell>
          <cell r="AT6">
            <v>39722</v>
          </cell>
          <cell r="AU6">
            <v>40087</v>
          </cell>
          <cell r="AV6">
            <v>40452</v>
          </cell>
        </row>
        <row r="7">
          <cell r="A7">
            <v>4</v>
          </cell>
          <cell r="B7" t="str">
            <v>Variáveis Macroeconômicas</v>
          </cell>
          <cell r="C7" t="str">
            <v>VPA em DRA - Compra de energia</v>
          </cell>
        </row>
        <row r="8">
          <cell r="A8">
            <v>5</v>
          </cell>
          <cell r="B8" t="str">
            <v xml:space="preserve">IGP-M </v>
          </cell>
          <cell r="C8">
            <v>9.9458874458874469E-2</v>
          </cell>
          <cell r="D8">
            <v>1.0999999999999999E-2</v>
          </cell>
          <cell r="E8">
            <v>2.2000000000000001E-3</v>
          </cell>
          <cell r="F8">
            <v>3.5999999999999999E-3</v>
          </cell>
          <cell r="G8">
            <v>5.9999999999999995E-4</v>
          </cell>
          <cell r="H8">
            <v>8.9999999999999998E-4</v>
          </cell>
          <cell r="I8">
            <v>5.5999999999999999E-3</v>
          </cell>
          <cell r="J8">
            <v>8.3000000000000001E-3</v>
          </cell>
          <cell r="K8">
            <v>1.54E-2</v>
          </cell>
          <cell r="L8">
            <v>1.95E-2</v>
          </cell>
          <cell r="M8">
            <v>2.3199999999999998E-2</v>
          </cell>
          <cell r="N8">
            <v>7.5000000000000002E-4</v>
          </cell>
          <cell r="O8">
            <v>7.5000000000000002E-4</v>
          </cell>
          <cell r="P8">
            <v>9.5389426568149416E-2</v>
          </cell>
          <cell r="Q8">
            <v>7.5000000000000002E-4</v>
          </cell>
          <cell r="R8">
            <v>7.5000000000000002E-4</v>
          </cell>
          <cell r="S8">
            <v>4.0842127814544526E-3</v>
          </cell>
          <cell r="T8">
            <v>4.0842127814544526E-3</v>
          </cell>
          <cell r="U8">
            <v>4.0842127814544526E-3</v>
          </cell>
          <cell r="V8">
            <v>4.0842127814544526E-3</v>
          </cell>
          <cell r="W8">
            <v>4.0842127814544526E-3</v>
          </cell>
          <cell r="X8">
            <v>4.0842127814544526E-3</v>
          </cell>
          <cell r="Y8">
            <v>4.0842127814544526E-3</v>
          </cell>
          <cell r="Z8">
            <v>4.0842127814544526E-3</v>
          </cell>
          <cell r="AA8">
            <v>4.0842127814544526E-3</v>
          </cell>
          <cell r="AB8">
            <v>4.0842127814544526E-3</v>
          </cell>
          <cell r="AC8">
            <v>4.3163985012610206E-2</v>
          </cell>
          <cell r="AD8">
            <v>4.0842127814544526E-3</v>
          </cell>
          <cell r="AE8">
            <v>4.0842127814544526E-3</v>
          </cell>
          <cell r="AF8">
            <v>3.2737397821989145E-3</v>
          </cell>
          <cell r="AG8">
            <v>3.2737397821989145E-3</v>
          </cell>
          <cell r="AH8">
            <v>3.2737397821989145E-3</v>
          </cell>
          <cell r="AI8">
            <v>3.2737397821989145E-3</v>
          </cell>
          <cell r="AJ8">
            <v>3.2737397821989145E-3</v>
          </cell>
          <cell r="AK8">
            <v>3.2737397821989145E-3</v>
          </cell>
          <cell r="AL8">
            <v>3.2737397821989145E-3</v>
          </cell>
          <cell r="AM8">
            <v>3.2737397821989145E-3</v>
          </cell>
          <cell r="AN8">
            <v>3.2737397821989145E-3</v>
          </cell>
          <cell r="AO8">
            <v>3.2737397821989145E-3</v>
          </cell>
          <cell r="AP8">
            <v>3.7443820407861761E-2</v>
          </cell>
          <cell r="AQ8">
            <v>0.04</v>
          </cell>
          <cell r="AR8">
            <v>0.04</v>
          </cell>
          <cell r="AS8">
            <v>0.04</v>
          </cell>
          <cell r="AT8">
            <v>0.04</v>
          </cell>
          <cell r="AU8">
            <v>0.04</v>
          </cell>
          <cell r="AV8">
            <v>0.04</v>
          </cell>
        </row>
        <row r="9">
          <cell r="A9">
            <v>6</v>
          </cell>
          <cell r="B9" t="str">
            <v>IGP-M julho a junho</v>
          </cell>
          <cell r="C9" t="str">
            <v>Tarifa média compra de energia</v>
          </cell>
          <cell r="I9">
            <v>41.855021886116624</v>
          </cell>
          <cell r="J9">
            <v>49.915594983131939</v>
          </cell>
          <cell r="K9">
            <v>54.704784885462246</v>
          </cell>
          <cell r="L9">
            <v>66.571020787256444</v>
          </cell>
          <cell r="M9">
            <v>95.813101374905457</v>
          </cell>
          <cell r="N9">
            <v>128.58806183295326</v>
          </cell>
          <cell r="O9">
            <v>128.15104582334396</v>
          </cell>
          <cell r="P9">
            <v>9.4816253572427289E-2</v>
          </cell>
          <cell r="Q9">
            <v>139.45098798930405</v>
          </cell>
          <cell r="R9">
            <v>139.71085207719568</v>
          </cell>
          <cell r="AC9">
            <v>7.2188115385221296E-2</v>
          </cell>
          <cell r="AP9">
            <v>4.0800190968588668E-2</v>
          </cell>
          <cell r="AQ9">
            <v>0.04</v>
          </cell>
          <cell r="AR9">
            <v>0.04</v>
          </cell>
          <cell r="AS9">
            <v>0.04</v>
          </cell>
          <cell r="AT9">
            <v>0.04</v>
          </cell>
          <cell r="AU9">
            <v>0.04</v>
          </cell>
          <cell r="AV9">
            <v>0.04</v>
          </cell>
        </row>
        <row r="10">
          <cell r="A10">
            <v>7</v>
          </cell>
          <cell r="B10" t="str">
            <v>IGP-M índice</v>
          </cell>
          <cell r="C10">
            <v>1.2485972979578066</v>
          </cell>
          <cell r="D10">
            <v>1.2623318682353424</v>
          </cell>
          <cell r="E10">
            <v>1.2651089983454602</v>
          </cell>
          <cell r="F10">
            <v>1.2696633907395038</v>
          </cell>
          <cell r="G10">
            <v>1.2704251887739475</v>
          </cell>
          <cell r="H10">
            <v>1.2715685714438438</v>
          </cell>
          <cell r="I10">
            <v>1.2786893554439294</v>
          </cell>
          <cell r="J10">
            <v>1.2893024770941139</v>
          </cell>
          <cell r="K10">
            <v>1.3091577352413635</v>
          </cell>
          <cell r="L10">
            <v>1.3346863110785701</v>
          </cell>
          <cell r="M10">
            <v>1.3656510334955929</v>
          </cell>
          <cell r="N10">
            <v>1.3666752717707147</v>
          </cell>
          <cell r="O10">
            <v>1.3677002782245427</v>
          </cell>
          <cell r="P10">
            <v>1.3677002782245427</v>
          </cell>
          <cell r="Q10">
            <v>1.3687260534332111</v>
          </cell>
          <cell r="R10">
            <v>1.3697525979732861</v>
          </cell>
          <cell r="S10">
            <v>1.375346959041359</v>
          </cell>
          <cell r="T10">
            <v>1.3809641686704102</v>
          </cell>
          <cell r="U10">
            <v>1.3866043201788245</v>
          </cell>
          <cell r="V10">
            <v>1.3922675072661188</v>
          </cell>
          <cell r="W10">
            <v>1.3979538240144989</v>
          </cell>
          <cell r="X10">
            <v>1.403663364890422</v>
          </cell>
          <cell r="Y10">
            <v>1.4093962247461669</v>
          </cell>
          <cell r="Z10">
            <v>1.4151524988214088</v>
          </cell>
          <cell r="AA10">
            <v>1.4209322827448023</v>
          </cell>
          <cell r="AB10">
            <v>1.4267356725355698</v>
          </cell>
          <cell r="AC10">
            <v>1.4267356725355698</v>
          </cell>
          <cell r="AD10">
            <v>1.4325627646050965</v>
          </cell>
          <cell r="AE10">
            <v>1.4325627646050965</v>
          </cell>
          <cell r="AF10">
            <v>1.4372526023180809</v>
          </cell>
          <cell r="AG10">
            <v>1.4419577933393586</v>
          </cell>
          <cell r="AH10">
            <v>1.4466783879316654</v>
          </cell>
          <cell r="AI10">
            <v>1.4514144365222847</v>
          </cell>
          <cell r="AJ10">
            <v>1.4561659897035855</v>
          </cell>
          <cell r="AK10">
            <v>1.4609330982335631</v>
          </cell>
          <cell r="AL10">
            <v>1.4657158130363814</v>
          </cell>
          <cell r="AM10">
            <v>1.4705141852029167</v>
          </cell>
          <cell r="AN10">
            <v>1.4753282659913032</v>
          </cell>
          <cell r="AO10">
            <v>1.4801581068274814</v>
          </cell>
          <cell r="AP10">
            <v>1.4801581068274814</v>
          </cell>
          <cell r="AQ10">
            <v>1.5393644311005807</v>
          </cell>
          <cell r="AR10">
            <v>1.600939008344604</v>
          </cell>
          <cell r="AS10">
            <v>1.6649765686783882</v>
          </cell>
          <cell r="AT10">
            <v>1.7315756314255237</v>
          </cell>
          <cell r="AU10">
            <v>1.8008386566825447</v>
          </cell>
          <cell r="AV10">
            <v>1.8728722029498466</v>
          </cell>
        </row>
        <row r="11">
          <cell r="A11">
            <v>8</v>
          </cell>
          <cell r="B11" t="str">
            <v>Dólar (%)</v>
          </cell>
          <cell r="C11">
            <v>0.39064606450274808</v>
          </cell>
          <cell r="D11">
            <v>-6.5900779431864301E-2</v>
          </cell>
          <cell r="E11">
            <v>-8.2374342547554269E-2</v>
          </cell>
          <cell r="F11">
            <v>4.2191001551456608E-2</v>
          </cell>
          <cell r="G11">
            <v>-2.8987305131704111E-2</v>
          </cell>
          <cell r="H11">
            <v>-1.0476109360361141E-2</v>
          </cell>
          <cell r="I11">
            <v>1.6741263556550257E-2</v>
          </cell>
          <cell r="J11">
            <v>6.7513227513227525E-2</v>
          </cell>
          <cell r="K11">
            <v>0.12779999999999991</v>
          </cell>
          <cell r="L11">
            <v>0.20538832665169338</v>
          </cell>
          <cell r="M11">
            <v>-0.11847746828058925</v>
          </cell>
          <cell r="N11">
            <v>-7.3784865830658353E-3</v>
          </cell>
          <cell r="O11">
            <v>0</v>
          </cell>
          <cell r="P11">
            <v>0.11856823266219263</v>
          </cell>
          <cell r="Q11">
            <v>0</v>
          </cell>
          <cell r="R11">
            <v>0</v>
          </cell>
          <cell r="S11">
            <v>8.3333333333333037E-3</v>
          </cell>
          <cell r="T11">
            <v>8.2644628099173278E-3</v>
          </cell>
          <cell r="U11">
            <v>8.1967213114753079E-3</v>
          </cell>
          <cell r="V11">
            <v>8.1300813008129413E-3</v>
          </cell>
          <cell r="W11">
            <v>8.0645161290322509E-3</v>
          </cell>
          <cell r="X11">
            <v>8.0000000000000071E-3</v>
          </cell>
          <cell r="Y11">
            <v>7.9365079365079083E-3</v>
          </cell>
          <cell r="Z11">
            <v>7.8740157480314821E-3</v>
          </cell>
          <cell r="AA11">
            <v>7.8125E-3</v>
          </cell>
          <cell r="AB11">
            <v>7.7519379844961378E-3</v>
          </cell>
          <cell r="AC11">
            <v>8.3333333333333037E-2</v>
          </cell>
          <cell r="AD11">
            <v>7.692307692307665E-3</v>
          </cell>
          <cell r="AE11">
            <v>7.6335877862594437E-3</v>
          </cell>
          <cell r="AF11">
            <v>3.2737397821989145E-3</v>
          </cell>
          <cell r="AG11">
            <v>3.2737397821989145E-3</v>
          </cell>
          <cell r="AH11">
            <v>3.2737397821989145E-3</v>
          </cell>
          <cell r="AI11">
            <v>3.2737397821989145E-3</v>
          </cell>
          <cell r="AJ11">
            <v>3.2737397821989145E-3</v>
          </cell>
          <cell r="AK11">
            <v>3.2737397821989145E-3</v>
          </cell>
          <cell r="AL11">
            <v>3.2737397821989145E-3</v>
          </cell>
          <cell r="AM11">
            <v>3.2737397821989145E-3</v>
          </cell>
          <cell r="AN11">
            <v>3.2737397821989145E-3</v>
          </cell>
          <cell r="AO11">
            <v>3.2737397821989145E-3</v>
          </cell>
          <cell r="AP11">
            <v>4.9119666616312951E-2</v>
          </cell>
          <cell r="AQ11">
            <v>0.04</v>
          </cell>
          <cell r="AR11">
            <v>0.04</v>
          </cell>
          <cell r="AS11">
            <v>0.04</v>
          </cell>
          <cell r="AT11">
            <v>0.04</v>
          </cell>
          <cell r="AU11">
            <v>0.04</v>
          </cell>
          <cell r="AV11">
            <v>0.04</v>
          </cell>
        </row>
        <row r="12">
          <cell r="A12">
            <v>9</v>
          </cell>
          <cell r="B12" t="str">
            <v>Dólar - fim do período</v>
          </cell>
          <cell r="C12">
            <v>2.6819999999999999</v>
          </cell>
          <cell r="D12">
            <v>2.5287000000000002</v>
          </cell>
          <cell r="E12">
            <v>2.3203999999999998</v>
          </cell>
          <cell r="F12">
            <v>2.4182999999999999</v>
          </cell>
          <cell r="G12">
            <v>2.3481999999999998</v>
          </cell>
          <cell r="H12">
            <v>2.3235999999999999</v>
          </cell>
          <cell r="I12">
            <v>2.3625000000000003</v>
          </cell>
          <cell r="J12">
            <v>2.5220000000000002</v>
          </cell>
          <cell r="K12">
            <v>2.8443116000000002</v>
          </cell>
          <cell r="L12">
            <v>3.428500000000001</v>
          </cell>
          <cell r="M12">
            <v>3.0223000000000004</v>
          </cell>
          <cell r="N12">
            <v>3.0000000000000004</v>
          </cell>
          <cell r="O12">
            <v>3.0000000000000004</v>
          </cell>
          <cell r="P12">
            <v>3.0000000000000004</v>
          </cell>
          <cell r="Q12">
            <v>3.0000000000000004</v>
          </cell>
          <cell r="R12">
            <v>3.0000000000000004</v>
          </cell>
          <cell r="S12">
            <v>3.0250000000000004</v>
          </cell>
          <cell r="T12">
            <v>3.0500000000000003</v>
          </cell>
          <cell r="U12">
            <v>3.0750000000000002</v>
          </cell>
          <cell r="V12">
            <v>3.1</v>
          </cell>
          <cell r="W12">
            <v>3.125</v>
          </cell>
          <cell r="X12">
            <v>3.15</v>
          </cell>
          <cell r="Y12">
            <v>3.1749999999999998</v>
          </cell>
          <cell r="Z12">
            <v>3.1999999999999997</v>
          </cell>
          <cell r="AA12">
            <v>3.2249999999999996</v>
          </cell>
          <cell r="AB12">
            <v>3.2499999999999996</v>
          </cell>
          <cell r="AC12">
            <v>3.2499999999999996</v>
          </cell>
          <cell r="AD12">
            <v>3.2749999999999995</v>
          </cell>
          <cell r="AE12">
            <v>3.2999999999999989</v>
          </cell>
          <cell r="AF12">
            <v>3.3108033412812552</v>
          </cell>
          <cell r="AG12">
            <v>3.3216420498906447</v>
          </cell>
          <cell r="AH12">
            <v>3.3325162416115965</v>
          </cell>
          <cell r="AI12">
            <v>3.3434260326065846</v>
          </cell>
          <cell r="AJ12">
            <v>3.3543715394183682</v>
          </cell>
          <cell r="AK12">
            <v>3.3653528789712377</v>
          </cell>
          <cell r="AL12">
            <v>3.3763701685722634</v>
          </cell>
          <cell r="AM12">
            <v>3.3874235259125478</v>
          </cell>
          <cell r="AN12">
            <v>3.3985130690684842</v>
          </cell>
          <cell r="AO12">
            <v>3.4096389165030168</v>
          </cell>
          <cell r="AP12">
            <v>3.4096389165030168</v>
          </cell>
          <cell r="AQ12">
            <v>3.5460244731631376</v>
          </cell>
          <cell r="AR12">
            <v>3.6878654520896634</v>
          </cell>
          <cell r="AS12">
            <v>3.8353800701732501</v>
          </cell>
          <cell r="AT12">
            <v>3.9887952729801803</v>
          </cell>
          <cell r="AU12">
            <v>4.1483470838993881</v>
          </cell>
          <cell r="AV12">
            <v>4.3142809672553639</v>
          </cell>
        </row>
        <row r="13">
          <cell r="A13">
            <v>10</v>
          </cell>
          <cell r="B13" t="str">
            <v>Dólar - média do período</v>
          </cell>
          <cell r="C13">
            <v>2.267558333333334</v>
          </cell>
          <cell r="D13">
            <v>2.6179000000000001</v>
          </cell>
          <cell r="E13">
            <v>2.42455</v>
          </cell>
          <cell r="F13">
            <v>2.3693499999999998</v>
          </cell>
          <cell r="G13">
            <v>2.3832499999999999</v>
          </cell>
          <cell r="H13">
            <v>2.3358999999999996</v>
          </cell>
          <cell r="I13">
            <v>2.3430499999999999</v>
          </cell>
          <cell r="J13">
            <v>2.4422500000000005</v>
          </cell>
          <cell r="K13">
            <v>2.6831558000000002</v>
          </cell>
          <cell r="L13">
            <v>3.1364058000000004</v>
          </cell>
          <cell r="M13">
            <v>3.2254000000000005</v>
          </cell>
          <cell r="N13">
            <v>3.0111500000000007</v>
          </cell>
          <cell r="O13">
            <v>3.0000000000000004</v>
          </cell>
          <cell r="P13">
            <v>2.6643634666666665</v>
          </cell>
          <cell r="Q13">
            <v>3.0000000000000004</v>
          </cell>
          <cell r="R13">
            <v>3.0000000000000004</v>
          </cell>
          <cell r="S13">
            <v>3.0125000000000002</v>
          </cell>
          <cell r="T13">
            <v>3.0375000000000005</v>
          </cell>
          <cell r="U13">
            <v>3.0625</v>
          </cell>
          <cell r="V13">
            <v>3.0875000000000004</v>
          </cell>
          <cell r="W13">
            <v>3.1124999999999998</v>
          </cell>
          <cell r="X13">
            <v>3.1375000000000002</v>
          </cell>
          <cell r="Y13">
            <v>3.1624999999999996</v>
          </cell>
          <cell r="Z13">
            <v>3.1875</v>
          </cell>
          <cell r="AA13">
            <v>3.2124999999999995</v>
          </cell>
          <cell r="AB13">
            <v>3.2374999999999998</v>
          </cell>
          <cell r="AC13">
            <v>3.1041666666666665</v>
          </cell>
          <cell r="AD13">
            <v>3.2624999999999993</v>
          </cell>
          <cell r="AE13">
            <v>3.2874999999999992</v>
          </cell>
          <cell r="AF13">
            <v>3.3054016706406273</v>
          </cell>
          <cell r="AG13">
            <v>3.31622269558595</v>
          </cell>
          <cell r="AH13">
            <v>3.3270791457511208</v>
          </cell>
          <cell r="AI13">
            <v>3.3379711371090908</v>
          </cell>
          <cell r="AJ13">
            <v>3.3488987860124766</v>
          </cell>
          <cell r="AK13">
            <v>3.3598622091948029</v>
          </cell>
          <cell r="AL13">
            <v>3.3708615237717505</v>
          </cell>
          <cell r="AM13">
            <v>3.3818968472424054</v>
          </cell>
          <cell r="AN13">
            <v>3.392968297490516</v>
          </cell>
          <cell r="AO13">
            <v>3.4040759927857502</v>
          </cell>
          <cell r="AP13">
            <v>3.3412698587987073</v>
          </cell>
          <cell r="AQ13">
            <v>3.4778316948330774</v>
          </cell>
          <cell r="AR13">
            <v>3.6169449626264005</v>
          </cell>
          <cell r="AS13">
            <v>3.7616227611314565</v>
          </cell>
          <cell r="AT13">
            <v>3.9120876715767152</v>
          </cell>
          <cell r="AU13">
            <v>4.0685711784397842</v>
          </cell>
          <cell r="AV13">
            <v>4.231314025577376</v>
          </cell>
        </row>
        <row r="14">
          <cell r="A14">
            <v>11</v>
          </cell>
          <cell r="B14" t="str">
            <v>VN - Competitivo</v>
          </cell>
          <cell r="C14">
            <v>78.812154195818877</v>
          </cell>
          <cell r="D14">
            <v>78.812154195818877</v>
          </cell>
          <cell r="E14">
            <v>79.67908789197287</v>
          </cell>
          <cell r="F14">
            <v>79.854381885335229</v>
          </cell>
          <cell r="G14">
            <v>80.141857660122426</v>
          </cell>
          <cell r="H14">
            <v>80.189942774718503</v>
          </cell>
          <cell r="I14">
            <v>80.262113723215734</v>
          </cell>
          <cell r="J14">
            <v>80.711581560065738</v>
          </cell>
          <cell r="K14">
            <v>81.3814876870143</v>
          </cell>
          <cell r="L14">
            <v>95.668657764664616</v>
          </cell>
          <cell r="M14">
            <v>102.17018885882534</v>
          </cell>
          <cell r="N14">
            <v>86.200650926902142</v>
          </cell>
          <cell r="O14">
            <v>86.330000391158634</v>
          </cell>
          <cell r="P14">
            <v>86.330000391158634</v>
          </cell>
          <cell r="Q14">
            <v>86.394747891452013</v>
          </cell>
          <cell r="R14">
            <v>86.459543952370595</v>
          </cell>
          <cell r="S14">
            <v>86.81266312685959</v>
          </cell>
          <cell r="T14">
            <v>87.167224515194405</v>
          </cell>
          <cell r="U14">
            <v>87.523234007683271</v>
          </cell>
          <cell r="V14">
            <v>87.880697518691676</v>
          </cell>
          <cell r="W14">
            <v>88.239620986740661</v>
          </cell>
          <cell r="X14">
            <v>88.60001037460539</v>
          </cell>
          <cell r="Y14">
            <v>88.96187166941435</v>
          </cell>
          <cell r="Z14">
            <v>89.325210882748692</v>
          </cell>
          <cell r="AA14">
            <v>89.690034050742128</v>
          </cell>
          <cell r="AB14">
            <v>90.056347234181246</v>
          </cell>
          <cell r="AC14">
            <v>90.056347234181246</v>
          </cell>
          <cell r="AD14">
            <v>90.424156518606182</v>
          </cell>
          <cell r="AE14">
            <v>90.793468014411715</v>
          </cell>
          <cell r="AF14">
            <v>91.090702202614295</v>
          </cell>
          <cell r="AG14">
            <v>91.388909458203429</v>
          </cell>
          <cell r="AH14">
            <v>91.688092966748513</v>
          </cell>
          <cell r="AI14">
            <v>91.98825592424771</v>
          </cell>
          <cell r="AJ14">
            <v>92.289401537162021</v>
          </cell>
          <cell r="AK14">
            <v>92.591533022449553</v>
          </cell>
          <cell r="AL14">
            <v>92.894653607599935</v>
          </cell>
          <cell r="AM14">
            <v>93.198766530668721</v>
          </cell>
          <cell r="AN14">
            <v>93.503875040312039</v>
          </cell>
          <cell r="AO14">
            <v>93.80998239582128</v>
          </cell>
          <cell r="AP14">
            <v>93.80998239582128</v>
          </cell>
          <cell r="AQ14">
            <v>97.562381691654181</v>
          </cell>
          <cell r="AR14">
            <v>101.46487695932038</v>
          </cell>
          <cell r="AS14">
            <v>105.5234720376933</v>
          </cell>
          <cell r="AT14">
            <v>109.74441091920109</v>
          </cell>
          <cell r="AU14">
            <v>114.13418735596917</v>
          </cell>
          <cell r="AV14">
            <v>118.69955485020803</v>
          </cell>
        </row>
        <row r="15">
          <cell r="A15">
            <v>12</v>
          </cell>
          <cell r="B15" t="str">
            <v>VN - Gás Natural</v>
          </cell>
          <cell r="C15">
            <v>102.3897056172127</v>
          </cell>
          <cell r="D15">
            <v>102.3897056172127</v>
          </cell>
          <cell r="E15">
            <v>100.89053422107588</v>
          </cell>
          <cell r="F15">
            <v>96.252941684827491</v>
          </cell>
          <cell r="G15">
            <v>93.208205528616588</v>
          </cell>
          <cell r="H15">
            <v>94.036750739345095</v>
          </cell>
          <cell r="I15">
            <v>93.992409420099051</v>
          </cell>
          <cell r="J15">
            <v>93.142105781187624</v>
          </cell>
          <cell r="K15">
            <v>94.889137044007356</v>
          </cell>
          <cell r="L15">
            <v>99.646700448187943</v>
          </cell>
          <cell r="M15">
            <v>106.02129611526419</v>
          </cell>
          <cell r="N15">
            <v>109.67627979112603</v>
          </cell>
          <cell r="O15">
            <v>110.53880890082257</v>
          </cell>
          <cell r="P15">
            <v>110.53880890082257</v>
          </cell>
          <cell r="Q15">
            <v>110.48834120935858</v>
          </cell>
          <cell r="R15">
            <v>110.61890617798302</v>
          </cell>
          <cell r="S15">
            <v>110.93726413375613</v>
          </cell>
          <cell r="T15">
            <v>111.59062132291479</v>
          </cell>
          <cell r="U15">
            <v>112.45031706466003</v>
          </cell>
          <cell r="V15">
            <v>113.31239192086676</v>
          </cell>
          <cell r="W15">
            <v>114.17685331397421</v>
          </cell>
          <cell r="X15">
            <v>115.04370868909325</v>
          </cell>
          <cell r="Y15">
            <v>115.91296551407812</v>
          </cell>
          <cell r="Z15">
            <v>116.78463127959843</v>
          </cell>
          <cell r="AA15">
            <v>117.65871349921144</v>
          </cell>
          <cell r="AB15">
            <v>118.5352197094345</v>
          </cell>
          <cell r="AC15">
            <v>118.5352197094345</v>
          </cell>
          <cell r="AD15">
            <v>118.5352197094345</v>
          </cell>
          <cell r="AE15">
            <v>120.29553436301694</v>
          </cell>
          <cell r="AF15">
            <v>121.10003059489163</v>
          </cell>
          <cell r="AG15">
            <v>121.71359185600315</v>
          </cell>
          <cell r="AH15">
            <v>122.21046030930502</v>
          </cell>
          <cell r="AI15">
            <v>122.70945272403615</v>
          </cell>
          <cell r="AJ15">
            <v>123.21057856696673</v>
          </cell>
          <cell r="AK15">
            <v>123.71384734856146</v>
          </cell>
          <cell r="AL15">
            <v>124.21926862318642</v>
          </cell>
          <cell r="AM15">
            <v>124.72685198931769</v>
          </cell>
          <cell r="AN15">
            <v>125.23660708975025</v>
          </cell>
          <cell r="AO15">
            <v>125.74854361180859</v>
          </cell>
          <cell r="AP15">
            <v>125.74854361180859</v>
          </cell>
          <cell r="AQ15">
            <v>131.99816342337957</v>
          </cell>
          <cell r="AR15">
            <v>138.54859109577069</v>
          </cell>
          <cell r="AS15">
            <v>145.43828234409315</v>
          </cell>
          <cell r="AT15">
            <v>152.68550429670159</v>
          </cell>
          <cell r="AU15">
            <v>160.30954031947212</v>
          </cell>
          <cell r="AV15">
            <v>168.33074802688839</v>
          </cell>
        </row>
        <row r="16">
          <cell r="A16">
            <v>13</v>
          </cell>
        </row>
        <row r="17">
          <cell r="A17">
            <v>14</v>
          </cell>
          <cell r="B17" t="str">
            <v>Mercado de venda de referência - RA</v>
          </cell>
          <cell r="C17" t="str">
            <v>Transporte Itaipu</v>
          </cell>
        </row>
        <row r="18">
          <cell r="A18">
            <v>15</v>
          </cell>
          <cell r="B18" t="str">
            <v xml:space="preserve">   Fornecimento Total (exclusive encargos repassados)</v>
          </cell>
          <cell r="C18" t="str">
            <v xml:space="preserve">    Transporte Itaipu - R$ mil</v>
          </cell>
          <cell r="D18">
            <v>0</v>
          </cell>
          <cell r="E18">
            <v>0</v>
          </cell>
          <cell r="F18">
            <v>0</v>
          </cell>
          <cell r="G18">
            <v>0</v>
          </cell>
          <cell r="H18">
            <v>0</v>
          </cell>
          <cell r="I18">
            <v>24736.60959</v>
          </cell>
          <cell r="J18">
            <v>27463.312099999999</v>
          </cell>
          <cell r="K18">
            <v>29386.591279499997</v>
          </cell>
          <cell r="L18">
            <v>31190.225323841427</v>
          </cell>
          <cell r="M18">
            <v>32132.100488222794</v>
          </cell>
          <cell r="N18">
            <v>32991.153419765578</v>
          </cell>
          <cell r="O18">
            <v>33954.014812467234</v>
          </cell>
          <cell r="P18">
            <v>34941.119271113392</v>
          </cell>
          <cell r="Q18">
            <v>35952.86566275129</v>
          </cell>
          <cell r="R18">
            <v>36989.645974886444</v>
          </cell>
        </row>
        <row r="19">
          <cell r="A19">
            <v>16</v>
          </cell>
          <cell r="B19" t="str">
            <v xml:space="preserve">      em MWh</v>
          </cell>
          <cell r="C19">
            <v>21929113</v>
          </cell>
          <cell r="D19">
            <v>1467583</v>
          </cell>
          <cell r="E19">
            <v>1525845</v>
          </cell>
          <cell r="F19">
            <v>1589829.277</v>
          </cell>
          <cell r="G19">
            <v>1622883</v>
          </cell>
          <cell r="H19">
            <v>1616457</v>
          </cell>
          <cell r="I19">
            <v>1814786.5870000001</v>
          </cell>
          <cell r="J19">
            <v>1780735.2039999999</v>
          </cell>
          <cell r="K19">
            <v>1665120</v>
          </cell>
          <cell r="L19">
            <v>1500460</v>
          </cell>
          <cell r="M19">
            <v>1587084.0339483332</v>
          </cell>
          <cell r="N19">
            <v>1624194.7716126398</v>
          </cell>
          <cell r="O19">
            <v>1633442.6871018447</v>
          </cell>
          <cell r="P19">
            <v>19428420.560662817</v>
          </cell>
          <cell r="Q19">
            <v>1721663.0702017844</v>
          </cell>
          <cell r="R19">
            <v>1709065.0284724364</v>
          </cell>
          <cell r="S19">
            <v>1859953.0979930579</v>
          </cell>
          <cell r="T19">
            <v>1875355.8919012926</v>
          </cell>
          <cell r="U19">
            <v>1800466.2908949747</v>
          </cell>
          <cell r="V19">
            <v>1840891.8347402497</v>
          </cell>
          <cell r="W19">
            <v>1764622.7138623369</v>
          </cell>
          <cell r="X19">
            <v>1675042.9860186831</v>
          </cell>
          <cell r="Y19">
            <v>1602236.02955708</v>
          </cell>
          <cell r="Z19">
            <v>1689582.387972574</v>
          </cell>
          <cell r="AA19">
            <v>1666285.9042234113</v>
          </cell>
          <cell r="AB19">
            <v>1701554.7395732754</v>
          </cell>
          <cell r="AC19">
            <v>20906719.975411158</v>
          </cell>
          <cell r="AD19">
            <v>1815654.3926466182</v>
          </cell>
          <cell r="AE19">
            <v>1788014.6544672616</v>
          </cell>
          <cell r="AF19">
            <v>1978468.1236660047</v>
          </cell>
          <cell r="AG19">
            <v>2000271.0852266012</v>
          </cell>
          <cell r="AH19">
            <v>1911140.9640665583</v>
          </cell>
          <cell r="AI19">
            <v>1949811.0513146091</v>
          </cell>
          <cell r="AJ19">
            <v>1864883.4516951186</v>
          </cell>
          <cell r="AK19">
            <v>1770538.8468312698</v>
          </cell>
          <cell r="AL19">
            <v>1694852.9343327801</v>
          </cell>
          <cell r="AM19">
            <v>1785232.3979628414</v>
          </cell>
          <cell r="AN19">
            <v>1761514.2802470105</v>
          </cell>
          <cell r="AO19">
            <v>1799037.5491748366</v>
          </cell>
          <cell r="AP19">
            <v>22119419.73163151</v>
          </cell>
          <cell r="AQ19">
            <v>23200687.004410006</v>
          </cell>
          <cell r="AR19">
            <v>23925356.643344492</v>
          </cell>
          <cell r="AS19">
            <v>24580487.605204165</v>
          </cell>
          <cell r="AT19">
            <v>25231865.920561444</v>
          </cell>
          <cell r="AU19">
            <v>25878229.50382081</v>
          </cell>
          <cell r="AV19">
            <v>26518952.203417782</v>
          </cell>
        </row>
        <row r="20">
          <cell r="A20">
            <v>17</v>
          </cell>
          <cell r="B20" t="str">
            <v xml:space="preserve">      em R$</v>
          </cell>
          <cell r="C20">
            <v>3128952510</v>
          </cell>
          <cell r="D20">
            <v>218973828</v>
          </cell>
          <cell r="E20">
            <v>258361877</v>
          </cell>
          <cell r="F20">
            <v>275634316.25795352</v>
          </cell>
          <cell r="G20">
            <v>272205914.56999999</v>
          </cell>
          <cell r="H20">
            <v>287251092.83999997</v>
          </cell>
          <cell r="I20">
            <v>322689467.2702474</v>
          </cell>
          <cell r="J20">
            <v>305739270.21978128</v>
          </cell>
          <cell r="K20">
            <v>280205658.31999999</v>
          </cell>
          <cell r="L20">
            <v>258205896.58220422</v>
          </cell>
          <cell r="M20">
            <v>272730363.34455645</v>
          </cell>
          <cell r="N20">
            <v>268213231.49889094</v>
          </cell>
          <cell r="O20">
            <v>273785221.78634894</v>
          </cell>
          <cell r="P20">
            <v>3293996137.6899829</v>
          </cell>
          <cell r="Q20">
            <v>295512219.45067424</v>
          </cell>
          <cell r="R20">
            <v>311045013.54826784</v>
          </cell>
          <cell r="S20">
            <v>354324955.07396466</v>
          </cell>
          <cell r="T20">
            <v>359787675.67041081</v>
          </cell>
          <cell r="U20">
            <v>343219592.19492149</v>
          </cell>
          <cell r="V20">
            <v>350375833.20284432</v>
          </cell>
          <cell r="W20">
            <v>331962826.0337227</v>
          </cell>
          <cell r="X20">
            <v>311774319.75407732</v>
          </cell>
          <cell r="Y20">
            <v>296135569.26887536</v>
          </cell>
          <cell r="Z20">
            <v>313639668.64401692</v>
          </cell>
          <cell r="AA20">
            <v>309957811.77984178</v>
          </cell>
          <cell r="AB20">
            <v>318384881.80207664</v>
          </cell>
          <cell r="AC20">
            <v>3896120366.4236941</v>
          </cell>
          <cell r="AD20">
            <v>360116017.60313892</v>
          </cell>
          <cell r="AE20">
            <v>388038223.50220436</v>
          </cell>
          <cell r="AF20">
            <v>468077459.64636797</v>
          </cell>
          <cell r="AG20">
            <v>475053426.28648531</v>
          </cell>
          <cell r="AH20">
            <v>452206761.64406955</v>
          </cell>
          <cell r="AI20">
            <v>460875136.81260949</v>
          </cell>
          <cell r="AJ20">
            <v>444615685.26100993</v>
          </cell>
          <cell r="AK20">
            <v>418746223.90091419</v>
          </cell>
          <cell r="AL20">
            <v>399346461.71820766</v>
          </cell>
          <cell r="AM20">
            <v>421619121.55223483</v>
          </cell>
          <cell r="AN20">
            <v>416026517.34276438</v>
          </cell>
          <cell r="AO20">
            <v>427086649.56988794</v>
          </cell>
          <cell r="AP20">
            <v>5131807684.8398952</v>
          </cell>
          <cell r="AQ20">
            <v>6041027278.4633312</v>
          </cell>
          <cell r="AR20">
            <v>6814659810.4943953</v>
          </cell>
          <cell r="AS20">
            <v>7494417668.6051197</v>
          </cell>
          <cell r="AT20">
            <v>8123912244.1243858</v>
          </cell>
          <cell r="AU20">
            <v>9032440476.2624245</v>
          </cell>
          <cell r="AV20">
            <v>10702082906.904312</v>
          </cell>
        </row>
        <row r="21">
          <cell r="A21">
            <v>18</v>
          </cell>
          <cell r="B21" t="str">
            <v>Consumo Próprio</v>
          </cell>
          <cell r="C21" t="str">
            <v xml:space="preserve">Furnas </v>
          </cell>
        </row>
        <row r="22">
          <cell r="A22">
            <v>19</v>
          </cell>
          <cell r="B22" t="str">
            <v xml:space="preserve">      em MWh</v>
          </cell>
          <cell r="C22" t="str">
            <v>Continuação - Energia em MWh</v>
          </cell>
          <cell r="D22">
            <v>5728</v>
          </cell>
          <cell r="E22">
            <v>5467</v>
          </cell>
          <cell r="F22">
            <v>5490</v>
          </cell>
          <cell r="G22">
            <v>5503</v>
          </cell>
          <cell r="H22">
            <v>5566</v>
          </cell>
          <cell r="I22">
            <v>5872</v>
          </cell>
          <cell r="J22">
            <v>5730</v>
          </cell>
          <cell r="K22">
            <v>5464</v>
          </cell>
          <cell r="L22">
            <v>5834</v>
          </cell>
          <cell r="M22">
            <v>5095.5335179865633</v>
          </cell>
          <cell r="N22">
            <v>5313.4975918117016</v>
          </cell>
          <cell r="O22">
            <v>5284.2428466407118</v>
          </cell>
          <cell r="P22">
            <v>0</v>
          </cell>
          <cell r="Q22">
            <v>5983.9960500350144</v>
          </cell>
          <cell r="R22">
            <v>5304.319173679467</v>
          </cell>
          <cell r="S22">
            <v>7296.1726808155609</v>
          </cell>
          <cell r="T22">
            <v>7138.594017050129</v>
          </cell>
          <cell r="U22">
            <v>7242.5366794992688</v>
          </cell>
          <cell r="V22">
            <v>6893.0150770184491</v>
          </cell>
          <cell r="W22">
            <v>6590.9088440739279</v>
          </cell>
          <cell r="X22">
            <v>6667.9048282720114</v>
          </cell>
          <cell r="Y22">
            <v>7097.6005723376047</v>
          </cell>
          <cell r="Z22">
            <v>6389.4915542499648</v>
          </cell>
          <cell r="AA22">
            <v>6662.8053503264027</v>
          </cell>
          <cell r="AB22">
            <v>6626.1216651868672</v>
          </cell>
          <cell r="AC22">
            <v>79893.466492544685</v>
          </cell>
          <cell r="AD22">
            <v>7503.569957375501</v>
          </cell>
          <cell r="AE22">
            <v>6651.2961678374077</v>
          </cell>
          <cell r="AF22">
            <v>8507.0919675972436</v>
          </cell>
          <cell r="AG22">
            <v>8323.3605451888325</v>
          </cell>
          <cell r="AH22">
            <v>8444.554193899583</v>
          </cell>
          <cell r="AI22">
            <v>8037.0237601991139</v>
          </cell>
          <cell r="AJ22">
            <v>7684.778052747447</v>
          </cell>
          <cell r="AK22">
            <v>7774.5527808636043</v>
          </cell>
          <cell r="AL22">
            <v>8275.5635673082215</v>
          </cell>
          <cell r="AM22">
            <v>7449.9322666955322</v>
          </cell>
          <cell r="AN22">
            <v>7768.6069610800214</v>
          </cell>
          <cell r="AO22">
            <v>7725.8350179196068</v>
          </cell>
          <cell r="AP22">
            <v>94146.165238712099</v>
          </cell>
          <cell r="AQ22">
            <v>108081.55635049798</v>
          </cell>
          <cell r="AR22">
            <v>122132.61806450463</v>
          </cell>
          <cell r="AS22">
            <v>135668.04893858457</v>
          </cell>
          <cell r="AT22">
            <v>147930.84405417179</v>
          </cell>
          <cell r="AU22">
            <v>158602.83658483782</v>
          </cell>
          <cell r="AV22">
            <v>166901.2627851982</v>
          </cell>
        </row>
        <row r="23">
          <cell r="A23">
            <v>20</v>
          </cell>
          <cell r="B23" t="str">
            <v xml:space="preserve">      em R$</v>
          </cell>
          <cell r="C23" t="str">
            <v>Continuação - Tarifa em R$/MWh</v>
          </cell>
          <cell r="D23">
            <v>1175044</v>
          </cell>
          <cell r="E23">
            <v>1217927</v>
          </cell>
          <cell r="F23">
            <v>1302557.3999999999</v>
          </cell>
          <cell r="G23">
            <v>1321765.57</v>
          </cell>
          <cell r="H23">
            <v>1370571.84</v>
          </cell>
          <cell r="I23">
            <v>1442691.68</v>
          </cell>
          <cell r="J23">
            <v>1380070.5</v>
          </cell>
          <cell r="K23">
            <v>1208254.32</v>
          </cell>
          <cell r="L23">
            <v>1288843</v>
          </cell>
          <cell r="M23">
            <v>1125702</v>
          </cell>
          <cell r="N23">
            <v>1173854</v>
          </cell>
          <cell r="O23">
            <v>1167392</v>
          </cell>
          <cell r="P23">
            <v>57.579564166221893</v>
          </cell>
          <cell r="Q23">
            <v>1350372.0412637603</v>
          </cell>
          <cell r="R23">
            <v>1250529.2665333105</v>
          </cell>
          <cell r="S23">
            <v>1723527.3058308449</v>
          </cell>
          <cell r="T23">
            <v>1686304.7291637748</v>
          </cell>
          <cell r="U23">
            <v>1709160.5470850498</v>
          </cell>
          <cell r="V23">
            <v>1628290.8069845946</v>
          </cell>
          <cell r="W23">
            <v>1558317.0718596263</v>
          </cell>
          <cell r="X23">
            <v>1576521.6730415374</v>
          </cell>
          <cell r="Y23">
            <v>1678119.6151226661</v>
          </cell>
          <cell r="Z23">
            <v>1510697.2170924817</v>
          </cell>
          <cell r="AA23">
            <v>1575316.5947975144</v>
          </cell>
          <cell r="AB23">
            <v>1566643.4561744567</v>
          </cell>
          <cell r="AC23">
            <v>18813800.324949615</v>
          </cell>
          <cell r="AD23">
            <v>1859252.4463748906</v>
          </cell>
          <cell r="AE23">
            <v>1810368.5711368937</v>
          </cell>
          <cell r="AF23">
            <v>2324981.5563109973</v>
          </cell>
          <cell r="AG23">
            <v>2274764.9877972105</v>
          </cell>
          <cell r="AH23">
            <v>2305601.2000042167</v>
          </cell>
          <cell r="AI23">
            <v>2196511.7844856703</v>
          </cell>
          <cell r="AJ23">
            <v>2102119.8408149062</v>
          </cell>
          <cell r="AK23">
            <v>2126678.3628560943</v>
          </cell>
          <cell r="AL23">
            <v>2263725.1681683287</v>
          </cell>
          <cell r="AM23">
            <v>2037878.1447847057</v>
          </cell>
          <cell r="AN23">
            <v>2125048.8874599966</v>
          </cell>
          <cell r="AO23">
            <v>2113350.3437348204</v>
          </cell>
          <cell r="AP23">
            <v>25540281.293928728</v>
          </cell>
          <cell r="AQ23">
            <v>32397872.54599949</v>
          </cell>
          <cell r="AR23">
            <v>42891941.721769653</v>
          </cell>
          <cell r="AS23">
            <v>51480759.869519785</v>
          </cell>
          <cell r="AT23">
            <v>59158904.584404178</v>
          </cell>
          <cell r="AU23">
            <v>68575979.074718863</v>
          </cell>
          <cell r="AV23">
            <v>83288276.852062538</v>
          </cell>
        </row>
        <row r="24">
          <cell r="A24">
            <v>21</v>
          </cell>
          <cell r="B24" t="str">
            <v xml:space="preserve">   Fornecimento Opportrans - Clientes livres</v>
          </cell>
          <cell r="C24" t="str">
            <v>Continuação - Energia em R$mil</v>
          </cell>
          <cell r="D24">
            <v>0</v>
          </cell>
          <cell r="E24">
            <v>0</v>
          </cell>
          <cell r="F24">
            <v>0</v>
          </cell>
          <cell r="G24">
            <v>0</v>
          </cell>
          <cell r="H24">
            <v>0</v>
          </cell>
          <cell r="I24">
            <v>603675.00127680006</v>
          </cell>
          <cell r="J24">
            <v>656956.54851908761</v>
          </cell>
          <cell r="K24">
            <v>592265.03361544409</v>
          </cell>
          <cell r="L24">
            <v>426499.92346631433</v>
          </cell>
          <cell r="M24">
            <v>238195.46284812555</v>
          </cell>
          <cell r="N24">
            <v>37104.296668329807</v>
          </cell>
          <cell r="O24">
            <v>0</v>
          </cell>
          <cell r="P24">
            <v>0</v>
          </cell>
          <cell r="Q24">
            <v>0</v>
          </cell>
          <cell r="R24">
            <v>0</v>
          </cell>
        </row>
        <row r="25">
          <cell r="A25">
            <v>22</v>
          </cell>
          <cell r="B25" t="str">
            <v xml:space="preserve">      em MWh</v>
          </cell>
          <cell r="C25">
            <v>135804.87400000001</v>
          </cell>
          <cell r="D25">
            <v>10381</v>
          </cell>
          <cell r="E25">
            <v>9921</v>
          </cell>
          <cell r="F25">
            <v>10271</v>
          </cell>
          <cell r="G25">
            <v>10563</v>
          </cell>
          <cell r="H25">
            <v>9447</v>
          </cell>
          <cell r="I25">
            <v>10558</v>
          </cell>
          <cell r="J25">
            <v>10632</v>
          </cell>
          <cell r="K25">
            <v>10611</v>
          </cell>
          <cell r="L25">
            <v>9991</v>
          </cell>
          <cell r="M25">
            <v>10946</v>
          </cell>
          <cell r="N25">
            <v>10971</v>
          </cell>
          <cell r="O25">
            <v>10532</v>
          </cell>
          <cell r="P25">
            <v>124824</v>
          </cell>
          <cell r="Q25">
            <v>11892</v>
          </cell>
          <cell r="R25">
            <v>11691</v>
          </cell>
          <cell r="S25">
            <v>11137</v>
          </cell>
          <cell r="T25">
            <v>11903</v>
          </cell>
          <cell r="U25">
            <v>10941</v>
          </cell>
          <cell r="V25">
            <v>11634</v>
          </cell>
          <cell r="W25">
            <v>10874</v>
          </cell>
          <cell r="X25">
            <v>11025</v>
          </cell>
          <cell r="Y25">
            <v>10895</v>
          </cell>
          <cell r="Z25">
            <v>11221</v>
          </cell>
          <cell r="AA25">
            <v>11247</v>
          </cell>
          <cell r="AB25">
            <v>10797</v>
          </cell>
          <cell r="AC25">
            <v>135257</v>
          </cell>
          <cell r="AD25">
            <v>12192</v>
          </cell>
          <cell r="AE25">
            <v>11985</v>
          </cell>
          <cell r="AF25">
            <v>11464</v>
          </cell>
          <cell r="AG25">
            <v>12253</v>
          </cell>
          <cell r="AH25">
            <v>11262</v>
          </cell>
          <cell r="AI25">
            <v>11976</v>
          </cell>
          <cell r="AJ25">
            <v>11194</v>
          </cell>
          <cell r="AK25">
            <v>11349</v>
          </cell>
          <cell r="AL25">
            <v>11215</v>
          </cell>
          <cell r="AM25">
            <v>11551</v>
          </cell>
          <cell r="AN25">
            <v>11578</v>
          </cell>
          <cell r="AO25">
            <v>11115</v>
          </cell>
          <cell r="AP25">
            <v>139134</v>
          </cell>
          <cell r="AQ25">
            <v>142177</v>
          </cell>
          <cell r="AR25">
            <v>142682</v>
          </cell>
          <cell r="AS25">
            <v>142682</v>
          </cell>
          <cell r="AT25">
            <v>142649</v>
          </cell>
          <cell r="AU25">
            <v>142675</v>
          </cell>
          <cell r="AV25">
            <v>142682</v>
          </cell>
        </row>
        <row r="26">
          <cell r="A26">
            <v>23</v>
          </cell>
          <cell r="B26" t="str">
            <v xml:space="preserve">      em R$</v>
          </cell>
          <cell r="C26">
            <v>9896392.1285999995</v>
          </cell>
          <cell r="D26">
            <v>848464</v>
          </cell>
          <cell r="E26">
            <v>814618</v>
          </cell>
          <cell r="F26">
            <v>839379.00000000012</v>
          </cell>
          <cell r="G26">
            <v>925741</v>
          </cell>
          <cell r="H26">
            <v>833225</v>
          </cell>
          <cell r="I26">
            <v>958561</v>
          </cell>
          <cell r="J26">
            <v>1085421</v>
          </cell>
          <cell r="K26">
            <v>1083914</v>
          </cell>
          <cell r="L26">
            <v>1032437</v>
          </cell>
          <cell r="M26">
            <v>1135252</v>
          </cell>
          <cell r="N26">
            <v>1137364</v>
          </cell>
          <cell r="O26">
            <v>1100283</v>
          </cell>
          <cell r="P26">
            <v>11794659</v>
          </cell>
          <cell r="Q26">
            <v>1215158</v>
          </cell>
          <cell r="R26">
            <v>1198181</v>
          </cell>
          <cell r="S26">
            <v>1221594</v>
          </cell>
          <cell r="T26">
            <v>1286297</v>
          </cell>
          <cell r="U26">
            <v>1205039</v>
          </cell>
          <cell r="V26">
            <v>1263575</v>
          </cell>
          <cell r="W26">
            <v>1199379</v>
          </cell>
          <cell r="X26">
            <v>1212134</v>
          </cell>
          <cell r="Y26">
            <v>1201153</v>
          </cell>
          <cell r="Z26">
            <v>1228690</v>
          </cell>
          <cell r="AA26">
            <v>1230886</v>
          </cell>
          <cell r="AB26">
            <v>1192875</v>
          </cell>
          <cell r="AC26">
            <v>14654961</v>
          </cell>
          <cell r="AD26">
            <v>1310708</v>
          </cell>
          <cell r="AE26">
            <v>1293223</v>
          </cell>
          <cell r="AF26">
            <v>1306789</v>
          </cell>
          <cell r="AG26">
            <v>1373435</v>
          </cell>
          <cell r="AH26">
            <v>1289727</v>
          </cell>
          <cell r="AI26">
            <v>1350037</v>
          </cell>
          <cell r="AJ26">
            <v>1283983</v>
          </cell>
          <cell r="AK26">
            <v>1297075</v>
          </cell>
          <cell r="AL26">
            <v>1285757</v>
          </cell>
          <cell r="AM26">
            <v>1314138</v>
          </cell>
          <cell r="AN26">
            <v>1316419</v>
          </cell>
          <cell r="AO26">
            <v>1277310</v>
          </cell>
          <cell r="AP26">
            <v>15698601</v>
          </cell>
          <cell r="AQ26">
            <v>17042416</v>
          </cell>
          <cell r="AR26">
            <v>17279397</v>
          </cell>
          <cell r="AS26">
            <v>17279398</v>
          </cell>
          <cell r="AT26">
            <v>17275386</v>
          </cell>
          <cell r="AU26">
            <v>17278567</v>
          </cell>
          <cell r="AV26">
            <v>17279398</v>
          </cell>
        </row>
        <row r="27">
          <cell r="A27">
            <v>24</v>
          </cell>
          <cell r="B27" t="str">
            <v xml:space="preserve">   Fornecimento para IRT</v>
          </cell>
          <cell r="C27" t="str">
            <v>Adição - Energia em R$mil</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A28">
            <v>25</v>
          </cell>
          <cell r="B28" t="str">
            <v xml:space="preserve">      em MWh</v>
          </cell>
          <cell r="C28">
            <v>21793308.125999998</v>
          </cell>
          <cell r="D28">
            <v>1451474</v>
          </cell>
          <cell r="E28">
            <v>1510457</v>
          </cell>
          <cell r="F28">
            <v>1574068.277</v>
          </cell>
          <cell r="G28">
            <v>1606817</v>
          </cell>
          <cell r="H28">
            <v>1601444</v>
          </cell>
          <cell r="I28">
            <v>1798356.5870000001</v>
          </cell>
          <cell r="J28">
            <v>1764373.2039999999</v>
          </cell>
          <cell r="K28">
            <v>1649045</v>
          </cell>
          <cell r="L28">
            <v>1484635</v>
          </cell>
          <cell r="M28">
            <v>1571042.5004303467</v>
          </cell>
          <cell r="N28">
            <v>1607910.2740208281</v>
          </cell>
          <cell r="O28">
            <v>1617626.4442552039</v>
          </cell>
          <cell r="P28">
            <v>19237249.286706377</v>
          </cell>
          <cell r="Q28">
            <v>1703787.0741517493</v>
          </cell>
          <cell r="R28">
            <v>1692069.7092987569</v>
          </cell>
          <cell r="S28">
            <v>1841519.9253122425</v>
          </cell>
          <cell r="T28">
            <v>1856314.2978842424</v>
          </cell>
          <cell r="U28">
            <v>1782282.7542154754</v>
          </cell>
          <cell r="V28">
            <v>1822364.8196632313</v>
          </cell>
          <cell r="W28">
            <v>1747157.8050182629</v>
          </cell>
          <cell r="X28">
            <v>1657350.081190411</v>
          </cell>
          <cell r="Y28">
            <v>1584243.4289847424</v>
          </cell>
          <cell r="Z28">
            <v>1671971.896418324</v>
          </cell>
          <cell r="AA28">
            <v>1648376.0988730849</v>
          </cell>
          <cell r="AB28">
            <v>1684131.6179080885</v>
          </cell>
          <cell r="AC28">
            <v>20691569.508918613</v>
          </cell>
          <cell r="AD28">
            <v>1795958.8226892427</v>
          </cell>
          <cell r="AE28">
            <v>1769378.3582994242</v>
          </cell>
          <cell r="AF28">
            <v>1958497.0316984076</v>
          </cell>
          <cell r="AG28">
            <v>1979694.7246814123</v>
          </cell>
          <cell r="AH28">
            <v>1891434.4098726588</v>
          </cell>
          <cell r="AI28">
            <v>1929798.02755441</v>
          </cell>
          <cell r="AJ28">
            <v>1846004.6736423711</v>
          </cell>
          <cell r="AK28">
            <v>1751415.2940504062</v>
          </cell>
          <cell r="AL28">
            <v>1675362.3707654718</v>
          </cell>
          <cell r="AM28">
            <v>1766231.465696146</v>
          </cell>
          <cell r="AN28">
            <v>1742167.6732859304</v>
          </cell>
          <cell r="AO28">
            <v>1780196.7141569171</v>
          </cell>
          <cell r="AP28">
            <v>21886139.566392798</v>
          </cell>
          <cell r="AQ28">
            <v>22950428.448059507</v>
          </cell>
          <cell r="AR28">
            <v>23782674.643344492</v>
          </cell>
          <cell r="AS28">
            <v>24302137.556265581</v>
          </cell>
          <cell r="AT28">
            <v>24941286.076507274</v>
          </cell>
          <cell r="AU28">
            <v>25576951.667235974</v>
          </cell>
          <cell r="AV28">
            <v>26209368.940632582</v>
          </cell>
        </row>
        <row r="29">
          <cell r="A29">
            <v>26</v>
          </cell>
          <cell r="B29" t="str">
            <v xml:space="preserve">      em R$</v>
          </cell>
          <cell r="C29">
            <v>3119056117.8713994</v>
          </cell>
          <cell r="D29">
            <v>216950320</v>
          </cell>
          <cell r="E29">
            <v>256329332</v>
          </cell>
          <cell r="F29">
            <v>273492379.85795355</v>
          </cell>
          <cell r="G29">
            <v>269958408</v>
          </cell>
          <cell r="H29">
            <v>285047296</v>
          </cell>
          <cell r="I29">
            <v>320288214.59024739</v>
          </cell>
          <cell r="J29">
            <v>303273778.71978128</v>
          </cell>
          <cell r="K29">
            <v>277913490</v>
          </cell>
          <cell r="L29">
            <v>255884616.58220422</v>
          </cell>
          <cell r="M29">
            <v>270469409.34455645</v>
          </cell>
          <cell r="N29">
            <v>265902013.49889094</v>
          </cell>
          <cell r="O29">
            <v>271517546.78634894</v>
          </cell>
          <cell r="P29">
            <v>3267026805.3799825</v>
          </cell>
          <cell r="Q29">
            <v>292946689.40941048</v>
          </cell>
          <cell r="R29">
            <v>308596303.28173453</v>
          </cell>
          <cell r="S29">
            <v>351379833.76813382</v>
          </cell>
          <cell r="T29">
            <v>356815073.94124705</v>
          </cell>
          <cell r="U29">
            <v>340305392.64783645</v>
          </cell>
          <cell r="V29">
            <v>347483967.39585972</v>
          </cell>
          <cell r="W29">
            <v>329205129.9618631</v>
          </cell>
          <cell r="X29">
            <v>308985664.08103579</v>
          </cell>
          <cell r="Y29">
            <v>293256296.65375268</v>
          </cell>
          <cell r="Z29">
            <v>310900281.42692447</v>
          </cell>
          <cell r="AA29">
            <v>307151609.18504429</v>
          </cell>
          <cell r="AB29">
            <v>315625363.3459022</v>
          </cell>
          <cell r="AC29">
            <v>3862651605.0987444</v>
          </cell>
          <cell r="AD29">
            <v>356946057.15676403</v>
          </cell>
          <cell r="AE29">
            <v>384934631.93106747</v>
          </cell>
          <cell r="AF29">
            <v>464445689.09005696</v>
          </cell>
          <cell r="AG29">
            <v>471405226.29868811</v>
          </cell>
          <cell r="AH29">
            <v>448611433.44406533</v>
          </cell>
          <cell r="AI29">
            <v>457328588.0281238</v>
          </cell>
          <cell r="AJ29">
            <v>441229582.42019504</v>
          </cell>
          <cell r="AK29">
            <v>415322470.5380581</v>
          </cell>
          <cell r="AL29">
            <v>395796979.55003935</v>
          </cell>
          <cell r="AM29">
            <v>418267105.40745014</v>
          </cell>
          <cell r="AN29">
            <v>412585049.45530438</v>
          </cell>
          <cell r="AO29">
            <v>423695989.22615314</v>
          </cell>
          <cell r="AP29">
            <v>5090568802.5459661</v>
          </cell>
          <cell r="AQ29">
            <v>5991586989.9173317</v>
          </cell>
          <cell r="AR29">
            <v>6754488471.7726259</v>
          </cell>
          <cell r="AS29">
            <v>7425657510.7355995</v>
          </cell>
          <cell r="AT29">
            <v>8047477953.5399818</v>
          </cell>
          <cell r="AU29">
            <v>8946585930.187706</v>
          </cell>
          <cell r="AV29">
            <v>10601515232.05225</v>
          </cell>
        </row>
        <row r="30">
          <cell r="A30">
            <v>27</v>
          </cell>
          <cell r="B30" t="str">
            <v xml:space="preserve">   Suprimento Total</v>
          </cell>
          <cell r="C30" t="str">
            <v>Substituição - Energia em R$mil</v>
          </cell>
          <cell r="D30">
            <v>0</v>
          </cell>
          <cell r="E30">
            <v>0</v>
          </cell>
          <cell r="F30">
            <v>0</v>
          </cell>
          <cell r="G30">
            <v>0</v>
          </cell>
          <cell r="H30">
            <v>0</v>
          </cell>
          <cell r="I30">
            <v>0</v>
          </cell>
          <cell r="J30">
            <v>0</v>
          </cell>
          <cell r="K30">
            <v>146791.10806425448</v>
          </cell>
          <cell r="L30">
            <v>219283.01164077298</v>
          </cell>
          <cell r="M30">
            <v>231704.68393033967</v>
          </cell>
          <cell r="N30">
            <v>240885.45495055357</v>
          </cell>
          <cell r="O30">
            <v>43478.739693126758</v>
          </cell>
          <cell r="P30">
            <v>0</v>
          </cell>
          <cell r="Q30">
            <v>0</v>
          </cell>
          <cell r="R30">
            <v>0</v>
          </cell>
        </row>
        <row r="31">
          <cell r="A31">
            <v>28</v>
          </cell>
          <cell r="B31" t="str">
            <v xml:space="preserve">      em MWh</v>
          </cell>
          <cell r="C31">
            <v>17274</v>
          </cell>
          <cell r="D31">
            <v>1272</v>
          </cell>
          <cell r="E31">
            <v>1732</v>
          </cell>
          <cell r="F31">
            <v>1759</v>
          </cell>
          <cell r="G31">
            <v>1095</v>
          </cell>
          <cell r="H31">
            <v>1611</v>
          </cell>
          <cell r="I31">
            <v>1502</v>
          </cell>
          <cell r="J31">
            <v>1216</v>
          </cell>
          <cell r="K31">
            <v>1409</v>
          </cell>
          <cell r="L31">
            <v>1517</v>
          </cell>
          <cell r="M31">
            <v>1456.5950773203256</v>
          </cell>
          <cell r="N31">
            <v>1540.0812115683616</v>
          </cell>
          <cell r="O31">
            <v>1639.2164812634664</v>
          </cell>
          <cell r="P31">
            <v>17748.892770152153</v>
          </cell>
          <cell r="Q31">
            <v>1691.2588905664816</v>
          </cell>
          <cell r="R31">
            <v>1676.4969906411466</v>
          </cell>
          <cell r="S31">
            <v>1771.4697299194368</v>
          </cell>
          <cell r="T31">
            <v>1630.0616829289911</v>
          </cell>
          <cell r="U31">
            <v>1763.7858721042739</v>
          </cell>
          <cell r="V31">
            <v>1682.5825958491746</v>
          </cell>
          <cell r="W31">
            <v>1674.5677533542521</v>
          </cell>
          <cell r="X31">
            <v>1550.7398827245329</v>
          </cell>
          <cell r="Y31">
            <v>1673.239778645672</v>
          </cell>
          <cell r="Z31">
            <v>1741.2400761246822</v>
          </cell>
          <cell r="AA31">
            <v>1687.8609078307586</v>
          </cell>
          <cell r="AB31">
            <v>1721.3557798790919</v>
          </cell>
          <cell r="AC31">
            <v>20264.659940568497</v>
          </cell>
          <cell r="AD31">
            <v>1618.50118916271</v>
          </cell>
          <cell r="AE31">
            <v>1823.670900662742</v>
          </cell>
          <cell r="AF31">
            <v>1885.0402860873669</v>
          </cell>
          <cell r="AG31">
            <v>1734.5431742919291</v>
          </cell>
          <cell r="AH31">
            <v>1876.8363337982664</v>
          </cell>
          <cell r="AI31">
            <v>1790.5049090608882</v>
          </cell>
          <cell r="AJ31">
            <v>1782.0587689589993</v>
          </cell>
          <cell r="AK31">
            <v>1650.2634242264166</v>
          </cell>
          <cell r="AL31">
            <v>1780.5620910713997</v>
          </cell>
          <cell r="AM31">
            <v>1852.9551496500562</v>
          </cell>
          <cell r="AN31">
            <v>1796.1688188453854</v>
          </cell>
          <cell r="AO31">
            <v>1831.8164634598957</v>
          </cell>
          <cell r="AP31">
            <v>21422.921509276053</v>
          </cell>
          <cell r="AQ31">
            <v>22703.262225724211</v>
          </cell>
          <cell r="AR31">
            <v>24006.026440987145</v>
          </cell>
          <cell r="AS31">
            <v>25301.384334629205</v>
          </cell>
          <cell r="AT31">
            <v>26549.110770608633</v>
          </cell>
          <cell r="AU31">
            <v>27791.153602243434</v>
          </cell>
          <cell r="AV31">
            <v>28978.5152052087</v>
          </cell>
        </row>
        <row r="32">
          <cell r="A32">
            <v>29</v>
          </cell>
          <cell r="B32" t="str">
            <v xml:space="preserve">      em R$</v>
          </cell>
          <cell r="C32">
            <v>987992</v>
          </cell>
          <cell r="D32">
            <v>88210</v>
          </cell>
          <cell r="E32">
            <v>106090</v>
          </cell>
          <cell r="F32">
            <v>108037.78</v>
          </cell>
          <cell r="G32">
            <v>82092.149999999994</v>
          </cell>
          <cell r="H32">
            <v>105488.28000000001</v>
          </cell>
          <cell r="I32">
            <v>101039.54</v>
          </cell>
          <cell r="J32">
            <v>81228.800000000003</v>
          </cell>
          <cell r="K32">
            <v>94121.2</v>
          </cell>
          <cell r="L32">
            <v>102520</v>
          </cell>
          <cell r="M32">
            <v>98436</v>
          </cell>
          <cell r="N32">
            <v>104078</v>
          </cell>
          <cell r="O32">
            <v>110778</v>
          </cell>
          <cell r="P32">
            <v>1182119.75</v>
          </cell>
          <cell r="Q32">
            <v>116749.61474956259</v>
          </cell>
          <cell r="R32">
            <v>121015.34346704553</v>
          </cell>
          <cell r="S32">
            <v>128123.57643113846</v>
          </cell>
          <cell r="T32">
            <v>117895.39456779195</v>
          </cell>
          <cell r="U32">
            <v>127568.12740036764</v>
          </cell>
          <cell r="V32">
            <v>121694.70874743829</v>
          </cell>
          <cell r="W32">
            <v>121114.64444170074</v>
          </cell>
          <cell r="X32">
            <v>112158.96527119917</v>
          </cell>
          <cell r="Y32">
            <v>121018.32380052659</v>
          </cell>
          <cell r="Z32">
            <v>125937.09787648566</v>
          </cell>
          <cell r="AA32">
            <v>122076.78062409567</v>
          </cell>
          <cell r="AB32">
            <v>124498.70963495193</v>
          </cell>
          <cell r="AC32">
            <v>1459851.2870123042</v>
          </cell>
          <cell r="AD32">
            <v>122677.89964896395</v>
          </cell>
          <cell r="AE32">
            <v>151977.99054361545</v>
          </cell>
          <cell r="AF32">
            <v>157735.94238928473</v>
          </cell>
          <cell r="AG32">
            <v>145142.17775880519</v>
          </cell>
          <cell r="AH32">
            <v>157049.97782284231</v>
          </cell>
          <cell r="AI32">
            <v>149825.0622178037</v>
          </cell>
          <cell r="AJ32">
            <v>149119.28640034489</v>
          </cell>
          <cell r="AK32">
            <v>138089.37239697145</v>
          </cell>
          <cell r="AL32">
            <v>148994.22787830394</v>
          </cell>
          <cell r="AM32">
            <v>155051.51787656426</v>
          </cell>
          <cell r="AN32">
            <v>150299.29403900844</v>
          </cell>
          <cell r="AO32">
            <v>153282.12552016324</v>
          </cell>
          <cell r="AP32">
            <v>1779244.8744926716</v>
          </cell>
          <cell r="AQ32">
            <v>2083379.787899123</v>
          </cell>
          <cell r="AR32">
            <v>2579947.7742472175</v>
          </cell>
          <cell r="AS32">
            <v>2939181.7401711638</v>
          </cell>
          <cell r="AT32">
            <v>3250249.8383249068</v>
          </cell>
          <cell r="AU32">
            <v>3679247.2882852089</v>
          </cell>
          <cell r="AV32">
            <v>4428564.3180468129</v>
          </cell>
        </row>
        <row r="33">
          <cell r="A33">
            <v>30</v>
          </cell>
          <cell r="C33" t="str">
            <v xml:space="preserve">    Demanda - R$ mil</v>
          </cell>
          <cell r="D33">
            <v>0</v>
          </cell>
          <cell r="E33">
            <v>0</v>
          </cell>
          <cell r="F33">
            <v>0</v>
          </cell>
          <cell r="G33">
            <v>0</v>
          </cell>
          <cell r="H33">
            <v>0</v>
          </cell>
          <cell r="I33">
            <v>89908.7</v>
          </cell>
          <cell r="J33">
            <v>100241.35494399999</v>
          </cell>
          <cell r="K33">
            <v>86530.304121250534</v>
          </cell>
          <cell r="L33">
            <v>57271.434591370358</v>
          </cell>
          <cell r="M33">
            <v>34229.278533884491</v>
          </cell>
          <cell r="N33">
            <v>4702.1838058305448</v>
          </cell>
          <cell r="O33">
            <v>0</v>
          </cell>
          <cell r="P33">
            <v>0</v>
          </cell>
          <cell r="Q33">
            <v>0</v>
          </cell>
          <cell r="R33">
            <v>0</v>
          </cell>
        </row>
        <row r="34">
          <cell r="A34">
            <v>31</v>
          </cell>
          <cell r="B34" t="str">
            <v xml:space="preserve">  Receita de Referência</v>
          </cell>
          <cell r="D34">
            <v>0</v>
          </cell>
          <cell r="E34" t="str">
            <v>Para icluir consumidor livre; digite 1</v>
          </cell>
          <cell r="AD34">
            <v>1000</v>
          </cell>
        </row>
        <row r="35">
          <cell r="A35">
            <v>32</v>
          </cell>
          <cell r="B35" t="str">
            <v xml:space="preserve">      em MWh</v>
          </cell>
          <cell r="C35">
            <v>21810582.125999998</v>
          </cell>
          <cell r="D35">
            <v>1452746</v>
          </cell>
          <cell r="E35">
            <v>1512189</v>
          </cell>
          <cell r="F35">
            <v>1575827.277</v>
          </cell>
          <cell r="G35">
            <v>1607912</v>
          </cell>
          <cell r="H35">
            <v>1603055</v>
          </cell>
          <cell r="I35">
            <v>1799858.5870000001</v>
          </cell>
          <cell r="J35">
            <v>1765589.2039999999</v>
          </cell>
          <cell r="K35">
            <v>1650454</v>
          </cell>
          <cell r="L35">
            <v>1486152</v>
          </cell>
          <cell r="M35">
            <v>1572499.0955076669</v>
          </cell>
          <cell r="N35">
            <v>1609450.3552323964</v>
          </cell>
          <cell r="O35">
            <v>1619265.6607364675</v>
          </cell>
          <cell r="P35">
            <v>19254998.179476529</v>
          </cell>
          <cell r="Q35">
            <v>1705478.3330423157</v>
          </cell>
          <cell r="R35">
            <v>1693746.206289398</v>
          </cell>
          <cell r="S35">
            <v>1843291.3950421619</v>
          </cell>
          <cell r="T35">
            <v>1857944.3595671714</v>
          </cell>
          <cell r="U35">
            <v>1784046.5400875797</v>
          </cell>
          <cell r="V35">
            <v>1824047.4022590804</v>
          </cell>
          <cell r="W35">
            <v>1748832.3727716173</v>
          </cell>
          <cell r="X35">
            <v>1658900.8210731356</v>
          </cell>
          <cell r="Y35">
            <v>1585916.6687633879</v>
          </cell>
          <cell r="Z35">
            <v>1673713.1364944486</v>
          </cell>
          <cell r="AA35">
            <v>1650063.9597809156</v>
          </cell>
          <cell r="AB35">
            <v>1685852.9736879675</v>
          </cell>
          <cell r="AC35">
            <v>20711834.168859184</v>
          </cell>
          <cell r="AD35">
            <v>1797577.3238784054</v>
          </cell>
          <cell r="AE35">
            <v>1771202.0292000868</v>
          </cell>
          <cell r="AF35">
            <v>1960382.071984495</v>
          </cell>
          <cell r="AG35">
            <v>1981429.2678557043</v>
          </cell>
          <cell r="AH35">
            <v>1893311.246206457</v>
          </cell>
          <cell r="AI35">
            <v>1931588.5324634709</v>
          </cell>
          <cell r="AJ35">
            <v>1847786.7324113301</v>
          </cell>
          <cell r="AK35">
            <v>1753065.5574746325</v>
          </cell>
          <cell r="AL35">
            <v>1677142.9328565432</v>
          </cell>
          <cell r="AM35">
            <v>1768084.4208457961</v>
          </cell>
          <cell r="AN35">
            <v>1743963.8421047758</v>
          </cell>
          <cell r="AO35">
            <v>1782028.530620377</v>
          </cell>
          <cell r="AP35">
            <v>21907562.487902071</v>
          </cell>
          <cell r="AQ35">
            <v>22973131.710285231</v>
          </cell>
          <cell r="AR35">
            <v>23806680.669785477</v>
          </cell>
          <cell r="AS35">
            <v>24327438.940600209</v>
          </cell>
          <cell r="AT35">
            <v>24967835.187277883</v>
          </cell>
          <cell r="AU35">
            <v>25604742.820838217</v>
          </cell>
          <cell r="AV35">
            <v>26238347.45583779</v>
          </cell>
        </row>
        <row r="36">
          <cell r="A36">
            <v>33</v>
          </cell>
          <cell r="B36" t="str">
            <v xml:space="preserve">      em R$</v>
          </cell>
          <cell r="C36">
            <v>3131745928</v>
          </cell>
          <cell r="D36">
            <v>217038530</v>
          </cell>
          <cell r="E36">
            <v>256435422</v>
          </cell>
          <cell r="F36">
            <v>273600417.63795352</v>
          </cell>
          <cell r="G36">
            <v>270040500.14999998</v>
          </cell>
          <cell r="H36">
            <v>285152784.27999997</v>
          </cell>
          <cell r="I36">
            <v>320389254.13024741</v>
          </cell>
          <cell r="J36">
            <v>303355007.51978129</v>
          </cell>
          <cell r="K36">
            <v>278007611.19999999</v>
          </cell>
          <cell r="L36">
            <v>255987136.58220422</v>
          </cell>
          <cell r="M36">
            <v>270567845.34455645</v>
          </cell>
          <cell r="N36">
            <v>266006091.49889094</v>
          </cell>
          <cell r="O36">
            <v>271628324.78634894</v>
          </cell>
          <cell r="P36">
            <v>3268208925.1299825</v>
          </cell>
          <cell r="Q36">
            <v>293063439.02416003</v>
          </cell>
          <cell r="R36">
            <v>308717318.62520158</v>
          </cell>
          <cell r="S36">
            <v>351507957.34456497</v>
          </cell>
          <cell r="T36">
            <v>356932969.33581483</v>
          </cell>
          <cell r="U36">
            <v>340432960.77523679</v>
          </cell>
          <cell r="V36">
            <v>347605662.10460716</v>
          </cell>
          <cell r="W36">
            <v>329326244.60630482</v>
          </cell>
          <cell r="X36">
            <v>309097823.04630697</v>
          </cell>
          <cell r="Y36">
            <v>293377314.97755319</v>
          </cell>
          <cell r="Z36">
            <v>311026218.52480096</v>
          </cell>
          <cell r="AA36">
            <v>307273685.96566838</v>
          </cell>
          <cell r="AB36">
            <v>315749862.05553716</v>
          </cell>
          <cell r="AC36">
            <v>3864111456.385757</v>
          </cell>
          <cell r="AD36">
            <v>357068735.05641299</v>
          </cell>
          <cell r="AE36">
            <v>385086609.92161107</v>
          </cell>
          <cell r="AF36">
            <v>464603425.03244627</v>
          </cell>
          <cell r="AG36">
            <v>471550368.47644693</v>
          </cell>
          <cell r="AH36">
            <v>448768483.42188817</v>
          </cell>
          <cell r="AI36">
            <v>457478413.09034163</v>
          </cell>
          <cell r="AJ36">
            <v>441378701.70659536</v>
          </cell>
          <cell r="AK36">
            <v>415460559.91045505</v>
          </cell>
          <cell r="AL36">
            <v>395945973.77791768</v>
          </cell>
          <cell r="AM36">
            <v>418422156.9253267</v>
          </cell>
          <cell r="AN36">
            <v>412735348.7493434</v>
          </cell>
          <cell r="AO36">
            <v>423849271.35167331</v>
          </cell>
          <cell r="AP36">
            <v>5092348047.4204588</v>
          </cell>
          <cell r="AQ36">
            <v>5993670369.7052307</v>
          </cell>
          <cell r="AR36">
            <v>6757068419.5468731</v>
          </cell>
          <cell r="AS36">
            <v>7428596692.475771</v>
          </cell>
          <cell r="AT36">
            <v>8050728203.3783064</v>
          </cell>
          <cell r="AU36">
            <v>8950265177.4759903</v>
          </cell>
          <cell r="AV36">
            <v>10605943796.370296</v>
          </cell>
        </row>
        <row r="37">
          <cell r="A37">
            <v>34</v>
          </cell>
          <cell r="C37" t="str">
            <v xml:space="preserve">    Total Furnas - R$ mil</v>
          </cell>
          <cell r="D37">
            <v>0</v>
          </cell>
          <cell r="E37">
            <v>0</v>
          </cell>
          <cell r="F37">
            <v>0</v>
          </cell>
          <cell r="G37">
            <v>0</v>
          </cell>
          <cell r="H37">
            <v>0</v>
          </cell>
          <cell r="I37">
            <v>693583.70127680001</v>
          </cell>
          <cell r="J37">
            <v>757197.90346308763</v>
          </cell>
          <cell r="K37">
            <v>825586.44580094912</v>
          </cell>
          <cell r="L37">
            <v>703054.36969845765</v>
          </cell>
          <cell r="M37">
            <v>504129.42531234975</v>
          </cell>
          <cell r="N37">
            <v>282691.93542471394</v>
          </cell>
          <cell r="O37">
            <v>43478.739693126758</v>
          </cell>
          <cell r="P37">
            <v>0</v>
          </cell>
          <cell r="Q37">
            <v>0</v>
          </cell>
          <cell r="R37">
            <v>0</v>
          </cell>
        </row>
        <row r="38">
          <cell r="A38">
            <v>35</v>
          </cell>
          <cell r="B38" t="str">
            <v>Encargos de Uso do Sistema de Transmissão - Rede Básica</v>
          </cell>
        </row>
        <row r="39">
          <cell r="A39">
            <v>36</v>
          </cell>
          <cell r="B39" t="str">
            <v>DRA</v>
          </cell>
          <cell r="C39" t="str">
            <v>Bilaterais LP - CSN</v>
          </cell>
        </row>
        <row r="40">
          <cell r="A40">
            <v>37</v>
          </cell>
          <cell r="B40" t="str">
            <v xml:space="preserve">        Quantidades - MW</v>
          </cell>
          <cell r="C40">
            <v>54280000</v>
          </cell>
          <cell r="D40">
            <v>4499000</v>
          </cell>
          <cell r="E40">
            <v>4499000</v>
          </cell>
          <cell r="F40">
            <v>4499000</v>
          </cell>
          <cell r="G40">
            <v>4499000</v>
          </cell>
          <cell r="H40">
            <v>4499000</v>
          </cell>
          <cell r="I40">
            <v>4499000</v>
          </cell>
          <cell r="J40">
            <v>4499000</v>
          </cell>
          <cell r="K40">
            <v>4499000</v>
          </cell>
          <cell r="L40">
            <v>4499000</v>
          </cell>
          <cell r="M40">
            <v>4499000</v>
          </cell>
          <cell r="N40">
            <v>4499000</v>
          </cell>
          <cell r="O40">
            <v>4499000</v>
          </cell>
          <cell r="P40">
            <v>53988000</v>
          </cell>
          <cell r="Q40">
            <v>4499000</v>
          </cell>
          <cell r="R40">
            <v>4499000</v>
          </cell>
          <cell r="S40">
            <v>4499000</v>
          </cell>
          <cell r="T40">
            <v>4499000</v>
          </cell>
          <cell r="U40">
            <v>4499000</v>
          </cell>
          <cell r="V40">
            <v>4499000</v>
          </cell>
          <cell r="W40">
            <v>4499000</v>
          </cell>
          <cell r="X40">
            <v>4499000</v>
          </cell>
          <cell r="Y40">
            <v>4499000</v>
          </cell>
          <cell r="Z40">
            <v>4499000</v>
          </cell>
          <cell r="AA40">
            <v>4499000</v>
          </cell>
          <cell r="AB40">
            <v>4499000</v>
          </cell>
          <cell r="AC40">
            <v>53988000</v>
          </cell>
          <cell r="AD40">
            <v>4499000</v>
          </cell>
          <cell r="AE40">
            <v>4499000</v>
          </cell>
          <cell r="AF40">
            <v>4499000</v>
          </cell>
          <cell r="AG40">
            <v>4499000</v>
          </cell>
          <cell r="AH40">
            <v>4499000</v>
          </cell>
          <cell r="AI40">
            <v>4499000</v>
          </cell>
          <cell r="AJ40">
            <v>4499000</v>
          </cell>
          <cell r="AK40">
            <v>4499000</v>
          </cell>
          <cell r="AL40">
            <v>4499000</v>
          </cell>
          <cell r="AM40">
            <v>4499000</v>
          </cell>
          <cell r="AN40">
            <v>4499000</v>
          </cell>
          <cell r="AO40">
            <v>4499000</v>
          </cell>
          <cell r="AP40">
            <v>53988000</v>
          </cell>
          <cell r="AQ40">
            <v>53988000</v>
          </cell>
          <cell r="AR40">
            <v>53988000</v>
          </cell>
          <cell r="AS40">
            <v>53988000</v>
          </cell>
          <cell r="AT40">
            <v>53988000</v>
          </cell>
          <cell r="AU40">
            <v>53988000</v>
          </cell>
          <cell r="AV40">
            <v>53988000</v>
          </cell>
        </row>
        <row r="41">
          <cell r="A41">
            <v>38</v>
          </cell>
          <cell r="C41" t="str">
            <v>Continuação - PCE (1,115VN) R$/MWh</v>
          </cell>
          <cell r="I41">
            <v>0</v>
          </cell>
          <cell r="J41">
            <v>87.875551928338041</v>
          </cell>
          <cell r="K41">
            <v>96.257950436141883</v>
          </cell>
          <cell r="L41">
            <v>0</v>
          </cell>
          <cell r="M41">
            <v>0</v>
          </cell>
          <cell r="N41">
            <v>0</v>
          </cell>
          <cell r="O41">
            <v>0</v>
          </cell>
          <cell r="P41">
            <v>0</v>
          </cell>
          <cell r="Q41">
            <v>0</v>
          </cell>
          <cell r="R41">
            <v>0</v>
          </cell>
        </row>
        <row r="42">
          <cell r="A42">
            <v>39</v>
          </cell>
          <cell r="B42" t="str">
            <v>10 - Compensação Financeira pela Utilização dos Recursos Hídricos - CFURH</v>
          </cell>
          <cell r="C42" t="str">
            <v>Continuação - Energia em R$mil</v>
          </cell>
          <cell r="I42">
            <v>0</v>
          </cell>
          <cell r="J42">
            <v>10874.730195113381</v>
          </cell>
          <cell r="K42">
            <v>9625.7950436141873</v>
          </cell>
          <cell r="L42">
            <v>0</v>
          </cell>
          <cell r="M42">
            <v>0</v>
          </cell>
          <cell r="N42">
            <v>0</v>
          </cell>
          <cell r="O42">
            <v>0</v>
          </cell>
          <cell r="P42">
            <v>0</v>
          </cell>
          <cell r="Q42">
            <v>0</v>
          </cell>
          <cell r="R42">
            <v>0</v>
          </cell>
        </row>
        <row r="43">
          <cell r="A43">
            <v>40</v>
          </cell>
          <cell r="C43" t="str">
            <v>Adição - Energia em MWh</v>
          </cell>
          <cell r="I43">
            <v>550000</v>
          </cell>
          <cell r="J43">
            <v>0</v>
          </cell>
          <cell r="K43">
            <v>0</v>
          </cell>
          <cell r="L43">
            <v>0</v>
          </cell>
          <cell r="M43">
            <v>0</v>
          </cell>
          <cell r="N43">
            <v>0</v>
          </cell>
          <cell r="O43">
            <v>0</v>
          </cell>
          <cell r="P43">
            <v>0</v>
          </cell>
          <cell r="Q43">
            <v>0</v>
          </cell>
          <cell r="R43">
            <v>0</v>
          </cell>
        </row>
        <row r="44">
          <cell r="A44">
            <v>41</v>
          </cell>
          <cell r="B44" t="str">
            <v xml:space="preserve">     Geração Líquida - MWh</v>
          </cell>
          <cell r="C44">
            <v>4287132.3279999997</v>
          </cell>
          <cell r="D44">
            <v>308503.62800000003</v>
          </cell>
          <cell r="E44">
            <v>341208.65399999998</v>
          </cell>
          <cell r="F44">
            <v>384508</v>
          </cell>
          <cell r="G44">
            <v>389164</v>
          </cell>
          <cell r="H44">
            <v>387371.60700000002</v>
          </cell>
          <cell r="I44">
            <v>360262.43881980772</v>
          </cell>
          <cell r="J44">
            <v>337298.7983226527</v>
          </cell>
          <cell r="K44">
            <v>320882.64480624435</v>
          </cell>
          <cell r="L44">
            <v>340353.34315626987</v>
          </cell>
          <cell r="M44">
            <v>343441.83364230179</v>
          </cell>
          <cell r="N44">
            <v>331121.11855390429</v>
          </cell>
          <cell r="O44">
            <v>363720.63298324472</v>
          </cell>
          <cell r="P44">
            <v>4207836.6992844259</v>
          </cell>
          <cell r="Q44">
            <v>308503.62800000003</v>
          </cell>
          <cell r="R44">
            <v>341208.65399999998</v>
          </cell>
          <cell r="S44">
            <v>384508</v>
          </cell>
          <cell r="T44">
            <v>389164</v>
          </cell>
          <cell r="U44">
            <v>387371.60700000002</v>
          </cell>
          <cell r="V44">
            <v>360262.43881980772</v>
          </cell>
          <cell r="W44">
            <v>337298.7983226527</v>
          </cell>
          <cell r="X44">
            <v>320882.64480624435</v>
          </cell>
          <cell r="Y44">
            <v>340353.34315626987</v>
          </cell>
          <cell r="Z44">
            <v>343441.83364230179</v>
          </cell>
          <cell r="AA44">
            <v>331121.11855390429</v>
          </cell>
          <cell r="AB44">
            <v>363720.63298324472</v>
          </cell>
          <cell r="AC44">
            <v>4207836.6992844259</v>
          </cell>
          <cell r="AD44">
            <v>308503.62800000003</v>
          </cell>
          <cell r="AE44">
            <v>341208.65399999998</v>
          </cell>
          <cell r="AF44">
            <v>384508</v>
          </cell>
          <cell r="AG44">
            <v>389164</v>
          </cell>
          <cell r="AH44">
            <v>387371.60700000002</v>
          </cell>
          <cell r="AI44">
            <v>360262.43881980772</v>
          </cell>
          <cell r="AJ44">
            <v>337298.7983226527</v>
          </cell>
          <cell r="AK44">
            <v>320882.64480624435</v>
          </cell>
          <cell r="AL44">
            <v>340353.34315626987</v>
          </cell>
          <cell r="AM44">
            <v>343441.83364230179</v>
          </cell>
          <cell r="AN44">
            <v>331121.11855390429</v>
          </cell>
          <cell r="AO44">
            <v>363720.63298324472</v>
          </cell>
          <cell r="AP44">
            <v>4207836.6992844259</v>
          </cell>
          <cell r="AQ44">
            <v>4207836.6992844259</v>
          </cell>
          <cell r="AR44">
            <v>4207836.6992844259</v>
          </cell>
          <cell r="AS44">
            <v>4207836.6992844259</v>
          </cell>
          <cell r="AT44">
            <v>4207836.6992844259</v>
          </cell>
          <cell r="AU44">
            <v>4207836.6992844259</v>
          </cell>
          <cell r="AV44">
            <v>4207836.6992844259</v>
          </cell>
        </row>
        <row r="45">
          <cell r="A45">
            <v>42</v>
          </cell>
          <cell r="C45" t="str">
            <v>Adição - Energia em R$mil</v>
          </cell>
          <cell r="I45">
            <v>0</v>
          </cell>
          <cell r="J45">
            <v>0</v>
          </cell>
          <cell r="K45">
            <v>0</v>
          </cell>
          <cell r="L45">
            <v>0</v>
          </cell>
          <cell r="M45">
            <v>0</v>
          </cell>
          <cell r="N45">
            <v>0</v>
          </cell>
          <cell r="O45">
            <v>0</v>
          </cell>
          <cell r="P45">
            <v>0</v>
          </cell>
          <cell r="Q45">
            <v>0</v>
          </cell>
          <cell r="R45">
            <v>0</v>
          </cell>
        </row>
        <row r="46">
          <cell r="A46">
            <v>43</v>
          </cell>
          <cell r="C46" t="str">
            <v>Saída - Energia em MWh</v>
          </cell>
          <cell r="I46">
            <v>0</v>
          </cell>
          <cell r="J46">
            <v>426248.51330684498</v>
          </cell>
          <cell r="K46">
            <v>23751.48669315505</v>
          </cell>
          <cell r="L46">
            <v>100000</v>
          </cell>
          <cell r="M46">
            <v>0</v>
          </cell>
          <cell r="N46">
            <v>0</v>
          </cell>
          <cell r="O46">
            <v>0</v>
          </cell>
          <cell r="P46">
            <v>0</v>
          </cell>
          <cell r="Q46">
            <v>0</v>
          </cell>
          <cell r="R46">
            <v>0</v>
          </cell>
        </row>
        <row r="47">
          <cell r="A47">
            <v>44</v>
          </cell>
          <cell r="C47" t="str">
            <v>Saída - PCE (1,115VN) R$/MWh</v>
          </cell>
          <cell r="I47">
            <v>0</v>
          </cell>
          <cell r="J47">
            <v>87.875551928338041</v>
          </cell>
          <cell r="K47">
            <v>96.257950436141883</v>
          </cell>
          <cell r="L47">
            <v>100.41282716611209</v>
          </cell>
          <cell r="M47">
            <v>0</v>
          </cell>
          <cell r="N47">
            <v>0</v>
          </cell>
          <cell r="O47">
            <v>0</v>
          </cell>
          <cell r="P47">
            <v>0</v>
          </cell>
          <cell r="Q47">
            <v>0</v>
          </cell>
          <cell r="R47">
            <v>0</v>
          </cell>
        </row>
        <row r="48">
          <cell r="A48">
            <v>45</v>
          </cell>
          <cell r="C48" t="str">
            <v>Saída - Energia em R$mil</v>
          </cell>
          <cell r="I48">
            <v>0</v>
          </cell>
          <cell r="J48">
            <v>37456.823365472548</v>
          </cell>
          <cell r="K48">
            <v>2286.2694288944026</v>
          </cell>
          <cell r="L48">
            <v>10041.282716611211</v>
          </cell>
          <cell r="M48">
            <v>0</v>
          </cell>
          <cell r="N48">
            <v>0</v>
          </cell>
          <cell r="O48">
            <v>0</v>
          </cell>
          <cell r="P48">
            <v>0</v>
          </cell>
          <cell r="Q48">
            <v>0</v>
          </cell>
          <cell r="R48">
            <v>0</v>
          </cell>
        </row>
        <row r="49">
          <cell r="A49">
            <v>46</v>
          </cell>
        </row>
        <row r="50">
          <cell r="A50">
            <v>47</v>
          </cell>
          <cell r="C50" t="str">
            <v xml:space="preserve">    Total CSN - MWh</v>
          </cell>
          <cell r="I50">
            <v>550000</v>
          </cell>
          <cell r="J50">
            <v>123751.48669315505</v>
          </cell>
          <cell r="K50">
            <v>100000</v>
          </cell>
          <cell r="L50">
            <v>0</v>
          </cell>
          <cell r="M50">
            <v>0</v>
          </cell>
          <cell r="N50">
            <v>0</v>
          </cell>
          <cell r="O50">
            <v>0</v>
          </cell>
          <cell r="P50">
            <v>0</v>
          </cell>
          <cell r="Q50">
            <v>0</v>
          </cell>
          <cell r="R50">
            <v>0</v>
          </cell>
        </row>
        <row r="51">
          <cell r="A51">
            <v>48</v>
          </cell>
          <cell r="C51" t="str">
            <v xml:space="preserve">    Tarifa média CSN - R$/MWh</v>
          </cell>
          <cell r="I51">
            <v>0</v>
          </cell>
          <cell r="J51">
            <v>87.875551928338055</v>
          </cell>
          <cell r="K51">
            <v>96.257950436141869</v>
          </cell>
          <cell r="L51">
            <v>100.41282716611211</v>
          </cell>
          <cell r="M51" t="e">
            <v>#DIV/0!</v>
          </cell>
          <cell r="N51" t="e">
            <v>#DIV/0!</v>
          </cell>
          <cell r="O51" t="e">
            <v>#DIV/0!</v>
          </cell>
          <cell r="P51" t="e">
            <v>#DIV/0!</v>
          </cell>
          <cell r="Q51" t="e">
            <v>#DIV/0!</v>
          </cell>
          <cell r="R51" t="e">
            <v>#DIV/0!</v>
          </cell>
        </row>
        <row r="52">
          <cell r="A52">
            <v>49</v>
          </cell>
          <cell r="C52" t="str">
            <v xml:space="preserve">    Total CSN - R$ mil</v>
          </cell>
          <cell r="I52">
            <v>0</v>
          </cell>
          <cell r="J52">
            <v>48331.553560585933</v>
          </cell>
          <cell r="K52">
            <v>11912.064472508589</v>
          </cell>
          <cell r="L52">
            <v>10041.282716611211</v>
          </cell>
          <cell r="M52">
            <v>0</v>
          </cell>
          <cell r="N52">
            <v>0</v>
          </cell>
          <cell r="O52">
            <v>0</v>
          </cell>
          <cell r="P52">
            <v>0</v>
          </cell>
          <cell r="Q52">
            <v>0</v>
          </cell>
          <cell r="R52">
            <v>0</v>
          </cell>
        </row>
        <row r="53">
          <cell r="A53">
            <v>50</v>
          </cell>
        </row>
        <row r="54">
          <cell r="A54">
            <v>51</v>
          </cell>
          <cell r="B54" t="str">
            <v>DRA</v>
          </cell>
          <cell r="C54" t="str">
            <v>Bilaterais LP - Caiuá</v>
          </cell>
        </row>
        <row r="55">
          <cell r="A55">
            <v>52</v>
          </cell>
          <cell r="C55" t="str">
            <v>Continuação - Energia em MWh</v>
          </cell>
          <cell r="I55">
            <v>0</v>
          </cell>
          <cell r="J55">
            <v>0</v>
          </cell>
          <cell r="K55">
            <v>49305.506812080021</v>
          </cell>
          <cell r="L55">
            <v>46065.869195086372</v>
          </cell>
          <cell r="M55">
            <v>0</v>
          </cell>
          <cell r="N55">
            <v>0</v>
          </cell>
          <cell r="O55">
            <v>0</v>
          </cell>
          <cell r="P55">
            <v>0</v>
          </cell>
          <cell r="Q55">
            <v>0</v>
          </cell>
          <cell r="R55">
            <v>0</v>
          </cell>
        </row>
        <row r="56">
          <cell r="A56">
            <v>53</v>
          </cell>
          <cell r="C56" t="str">
            <v>Continuação - PCE (1,115VN) R$/MWh</v>
          </cell>
          <cell r="I56">
            <v>0</v>
          </cell>
          <cell r="J56">
            <v>0</v>
          </cell>
          <cell r="K56">
            <v>96.257950436141883</v>
          </cell>
          <cell r="L56">
            <v>100.41282716611209</v>
          </cell>
          <cell r="M56">
            <v>0</v>
          </cell>
          <cell r="N56">
            <v>0</v>
          </cell>
          <cell r="O56">
            <v>0</v>
          </cell>
          <cell r="P56">
            <v>0</v>
          </cell>
          <cell r="Q56">
            <v>0</v>
          </cell>
          <cell r="R56">
            <v>0</v>
          </cell>
        </row>
        <row r="57">
          <cell r="A57">
            <v>54</v>
          </cell>
          <cell r="C57" t="str">
            <v>Continuação - Energia em R$mil</v>
          </cell>
          <cell r="I57">
            <v>0</v>
          </cell>
          <cell r="J57">
            <v>0</v>
          </cell>
          <cell r="K57">
            <v>4746.0470309460543</v>
          </cell>
          <cell r="L57">
            <v>4625.6041617429346</v>
          </cell>
          <cell r="M57">
            <v>0</v>
          </cell>
          <cell r="N57">
            <v>0</v>
          </cell>
          <cell r="O57">
            <v>0</v>
          </cell>
          <cell r="P57">
            <v>0</v>
          </cell>
          <cell r="Q57">
            <v>0</v>
          </cell>
          <cell r="R57">
            <v>0</v>
          </cell>
        </row>
        <row r="58">
          <cell r="A58">
            <v>55</v>
          </cell>
          <cell r="C58" t="str">
            <v>Adição - Energia em MWh</v>
          </cell>
          <cell r="I58">
            <v>0</v>
          </cell>
          <cell r="J58">
            <v>49305.506812080021</v>
          </cell>
          <cell r="K58">
            <v>0</v>
          </cell>
          <cell r="L58">
            <v>0</v>
          </cell>
          <cell r="M58">
            <v>0</v>
          </cell>
          <cell r="N58">
            <v>0</v>
          </cell>
          <cell r="O58">
            <v>0</v>
          </cell>
          <cell r="P58">
            <v>0</v>
          </cell>
          <cell r="Q58">
            <v>0</v>
          </cell>
          <cell r="R58">
            <v>0</v>
          </cell>
        </row>
        <row r="59">
          <cell r="A59">
            <v>56</v>
          </cell>
          <cell r="C59" t="str">
            <v>Adição - Mix Tarifa em R$/MWh</v>
          </cell>
          <cell r="I59">
            <v>0</v>
          </cell>
          <cell r="J59">
            <v>0</v>
          </cell>
          <cell r="K59">
            <v>0</v>
          </cell>
          <cell r="L59">
            <v>0</v>
          </cell>
          <cell r="M59">
            <v>0</v>
          </cell>
          <cell r="N59">
            <v>0</v>
          </cell>
          <cell r="O59">
            <v>0</v>
          </cell>
          <cell r="P59">
            <v>0</v>
          </cell>
          <cell r="Q59">
            <v>0</v>
          </cell>
          <cell r="R59">
            <v>0</v>
          </cell>
        </row>
        <row r="60">
          <cell r="A60">
            <v>57</v>
          </cell>
          <cell r="C60" t="str">
            <v>Adição - Energia em R$mil</v>
          </cell>
          <cell r="I60">
            <v>0</v>
          </cell>
          <cell r="J60">
            <v>0</v>
          </cell>
          <cell r="K60">
            <v>0</v>
          </cell>
          <cell r="L60">
            <v>0</v>
          </cell>
          <cell r="M60">
            <v>0</v>
          </cell>
          <cell r="N60">
            <v>0</v>
          </cell>
          <cell r="O60">
            <v>0</v>
          </cell>
          <cell r="P60">
            <v>0</v>
          </cell>
          <cell r="Q60">
            <v>0</v>
          </cell>
          <cell r="R60">
            <v>0</v>
          </cell>
        </row>
        <row r="61">
          <cell r="A61">
            <v>58</v>
          </cell>
          <cell r="C61" t="str">
            <v>Saída - Energia em MWh</v>
          </cell>
          <cell r="I61">
            <v>0</v>
          </cell>
          <cell r="J61">
            <v>0</v>
          </cell>
          <cell r="K61">
            <v>0</v>
          </cell>
          <cell r="L61">
            <v>216734.13080491364</v>
          </cell>
          <cell r="M61">
            <v>46065.869195086372</v>
          </cell>
          <cell r="N61">
            <v>0</v>
          </cell>
          <cell r="O61">
            <v>0</v>
          </cell>
          <cell r="P61">
            <v>0</v>
          </cell>
          <cell r="Q61">
            <v>0</v>
          </cell>
          <cell r="R61">
            <v>0</v>
          </cell>
        </row>
        <row r="62">
          <cell r="A62">
            <v>59</v>
          </cell>
          <cell r="C62" t="str">
            <v>Saída - PCE (1,115VN) R$/MWh</v>
          </cell>
          <cell r="I62">
            <v>0</v>
          </cell>
          <cell r="J62">
            <v>0</v>
          </cell>
          <cell r="K62">
            <v>0</v>
          </cell>
          <cell r="L62">
            <v>100.41282716611209</v>
          </cell>
          <cell r="M62">
            <v>104.59813037134073</v>
          </cell>
          <cell r="N62">
            <v>0</v>
          </cell>
          <cell r="O62">
            <v>0</v>
          </cell>
          <cell r="P62">
            <v>0</v>
          </cell>
          <cell r="Q62">
            <v>0</v>
          </cell>
          <cell r="R62">
            <v>0</v>
          </cell>
        </row>
        <row r="63">
          <cell r="A63">
            <v>60</v>
          </cell>
          <cell r="C63" t="str">
            <v>Saída - Energia em R$mil</v>
          </cell>
          <cell r="I63">
            <v>0</v>
          </cell>
          <cell r="J63">
            <v>0</v>
          </cell>
          <cell r="K63">
            <v>0</v>
          </cell>
          <cell r="L63">
            <v>21762.886817511324</v>
          </cell>
          <cell r="M63">
            <v>4818.4037917367732</v>
          </cell>
          <cell r="N63">
            <v>0</v>
          </cell>
          <cell r="O63">
            <v>0</v>
          </cell>
          <cell r="P63">
            <v>0</v>
          </cell>
          <cell r="Q63">
            <v>0</v>
          </cell>
          <cell r="R63">
            <v>0</v>
          </cell>
        </row>
        <row r="64">
          <cell r="A64">
            <v>61</v>
          </cell>
        </row>
        <row r="65">
          <cell r="A65">
            <v>62</v>
          </cell>
          <cell r="C65" t="str">
            <v xml:space="preserve">    Total Caiuá - MWh</v>
          </cell>
          <cell r="I65">
            <v>0</v>
          </cell>
          <cell r="J65">
            <v>49305.506812080021</v>
          </cell>
          <cell r="K65">
            <v>49305.506812080021</v>
          </cell>
          <cell r="L65">
            <v>46065.869195086372</v>
          </cell>
          <cell r="M65">
            <v>0</v>
          </cell>
          <cell r="N65">
            <v>0</v>
          </cell>
          <cell r="O65">
            <v>0</v>
          </cell>
          <cell r="P65">
            <v>0</v>
          </cell>
          <cell r="Q65">
            <v>0</v>
          </cell>
          <cell r="R65">
            <v>0</v>
          </cell>
        </row>
        <row r="66">
          <cell r="A66">
            <v>63</v>
          </cell>
          <cell r="C66" t="str">
            <v xml:space="preserve">    Tarifa média Caiuá - R$/MWh</v>
          </cell>
        </row>
        <row r="67">
          <cell r="A67">
            <v>64</v>
          </cell>
          <cell r="C67" t="str">
            <v xml:space="preserve">    Total Caiuá - R$ mil</v>
          </cell>
          <cell r="I67">
            <v>0</v>
          </cell>
          <cell r="J67">
            <v>0</v>
          </cell>
          <cell r="K67">
            <v>4746.0470309460543</v>
          </cell>
          <cell r="L67">
            <v>26388.49097925426</v>
          </cell>
          <cell r="M67">
            <v>4818.4037917367732</v>
          </cell>
          <cell r="N67">
            <v>0</v>
          </cell>
          <cell r="O67">
            <v>0</v>
          </cell>
          <cell r="P67">
            <v>0</v>
          </cell>
          <cell r="Q67">
            <v>0</v>
          </cell>
          <cell r="R67">
            <v>0</v>
          </cell>
        </row>
        <row r="68">
          <cell r="A68">
            <v>65</v>
          </cell>
        </row>
        <row r="69">
          <cell r="A69">
            <v>66</v>
          </cell>
          <cell r="B69" t="str">
            <v>DRA</v>
          </cell>
          <cell r="C69" t="str">
            <v>Bilaterais LP - Norte-Flu</v>
          </cell>
        </row>
        <row r="70">
          <cell r="A70">
            <v>67</v>
          </cell>
          <cell r="C70" t="str">
            <v>Continuação - Energia em MWh</v>
          </cell>
          <cell r="I70">
            <v>0</v>
          </cell>
          <cell r="J70">
            <v>0</v>
          </cell>
          <cell r="K70">
            <v>0</v>
          </cell>
          <cell r="L70">
            <v>1399704</v>
          </cell>
          <cell r="M70">
            <v>5065608</v>
          </cell>
          <cell r="N70">
            <v>6351000</v>
          </cell>
          <cell r="O70">
            <v>6351000</v>
          </cell>
          <cell r="P70">
            <v>6351000</v>
          </cell>
          <cell r="Q70">
            <v>6351000</v>
          </cell>
          <cell r="R70">
            <v>6351000</v>
          </cell>
        </row>
        <row r="71">
          <cell r="A71">
            <v>68</v>
          </cell>
          <cell r="C71" t="str">
            <v>Continuação - PCE (1,05VN) R$/MWh</v>
          </cell>
          <cell r="I71">
            <v>0</v>
          </cell>
          <cell r="J71">
            <v>0</v>
          </cell>
          <cell r="K71">
            <v>0</v>
          </cell>
          <cell r="L71">
            <v>123.70307411583089</v>
          </cell>
          <cell r="M71">
            <v>137.06591253687134</v>
          </cell>
          <cell r="N71">
            <v>143.87799813148374</v>
          </cell>
          <cell r="O71">
            <v>151.01796429439005</v>
          </cell>
          <cell r="P71">
            <v>158.52772775506153</v>
          </cell>
          <cell r="Q71">
            <v>166.42719968340475</v>
          </cell>
          <cell r="R71">
            <v>167.89170147357009</v>
          </cell>
        </row>
        <row r="72">
          <cell r="A72">
            <v>69</v>
          </cell>
          <cell r="C72" t="str">
            <v>Continuação - Energia em R$mil</v>
          </cell>
          <cell r="I72">
            <v>0</v>
          </cell>
          <cell r="J72">
            <v>0</v>
          </cell>
          <cell r="K72">
            <v>0</v>
          </cell>
          <cell r="L72">
            <v>173147.68765222497</v>
          </cell>
          <cell r="M72">
            <v>694322.18307407573</v>
          </cell>
          <cell r="N72">
            <v>913769.16613305314</v>
          </cell>
          <cell r="O72">
            <v>959115.09123367118</v>
          </cell>
          <cell r="P72">
            <v>1006809.5989723958</v>
          </cell>
          <cell r="Q72">
            <v>1056979.1451893034</v>
          </cell>
          <cell r="R72">
            <v>1066280.1960586437</v>
          </cell>
        </row>
        <row r="73">
          <cell r="A73">
            <v>70</v>
          </cell>
          <cell r="C73" t="str">
            <v>Adição - Energia em MWh</v>
          </cell>
          <cell r="I73">
            <v>0</v>
          </cell>
          <cell r="J73">
            <v>0</v>
          </cell>
          <cell r="K73">
            <v>0</v>
          </cell>
          <cell r="L73">
            <v>1165725.240140141</v>
          </cell>
          <cell r="M73">
            <v>235797.72148501175</v>
          </cell>
          <cell r="N73">
            <v>0</v>
          </cell>
          <cell r="O73">
            <v>0</v>
          </cell>
          <cell r="P73">
            <v>17400</v>
          </cell>
          <cell r="Q73">
            <v>0</v>
          </cell>
          <cell r="R73">
            <v>0</v>
          </cell>
        </row>
        <row r="74">
          <cell r="A74">
            <v>71</v>
          </cell>
          <cell r="C74" t="str">
            <v>Adição - Mix Tarifa último IRTem R$/MWh</v>
          </cell>
          <cell r="I74">
            <v>0</v>
          </cell>
          <cell r="J74">
            <v>0</v>
          </cell>
          <cell r="K74">
            <v>0</v>
          </cell>
          <cell r="L74">
            <v>65.486790824470475</v>
          </cell>
          <cell r="M74">
            <v>87.662552679779765</v>
          </cell>
          <cell r="N74">
            <v>0</v>
          </cell>
          <cell r="O74">
            <v>0</v>
          </cell>
          <cell r="P74">
            <v>135.95244750483508</v>
          </cell>
          <cell r="Q74">
            <v>0</v>
          </cell>
          <cell r="R74">
            <v>0</v>
          </cell>
        </row>
        <row r="75">
          <cell r="A75">
            <v>72</v>
          </cell>
          <cell r="C75" t="str">
            <v>Adição - Energia em R$mil</v>
          </cell>
          <cell r="I75">
            <v>0</v>
          </cell>
          <cell r="J75">
            <v>0</v>
          </cell>
          <cell r="K75">
            <v>0</v>
          </cell>
          <cell r="L75">
            <v>76339.60495986302</v>
          </cell>
          <cell r="M75">
            <v>20670.630181451881</v>
          </cell>
          <cell r="N75">
            <v>0</v>
          </cell>
          <cell r="O75">
            <v>0</v>
          </cell>
          <cell r="P75">
            <v>2365.5725865841305</v>
          </cell>
          <cell r="Q75">
            <v>0</v>
          </cell>
          <cell r="R75">
            <v>0</v>
          </cell>
        </row>
        <row r="76">
          <cell r="A76">
            <v>73</v>
          </cell>
          <cell r="C76" t="str">
            <v>Saída - Energia em MWh</v>
          </cell>
          <cell r="I76">
            <v>0</v>
          </cell>
          <cell r="J76">
            <v>0</v>
          </cell>
          <cell r="K76">
            <v>0</v>
          </cell>
          <cell r="L76">
            <v>0</v>
          </cell>
          <cell r="M76">
            <v>0</v>
          </cell>
          <cell r="N76">
            <v>0</v>
          </cell>
          <cell r="O76">
            <v>0</v>
          </cell>
          <cell r="P76">
            <v>0</v>
          </cell>
          <cell r="Q76">
            <v>17400</v>
          </cell>
          <cell r="R76">
            <v>0</v>
          </cell>
        </row>
        <row r="77">
          <cell r="A77">
            <v>74</v>
          </cell>
          <cell r="C77" t="str">
            <v>Saída - PCE (1,05VN) R$/MWh</v>
          </cell>
          <cell r="I77">
            <v>0</v>
          </cell>
          <cell r="J77">
            <v>0</v>
          </cell>
          <cell r="K77">
            <v>0</v>
          </cell>
          <cell r="L77">
            <v>0</v>
          </cell>
          <cell r="M77">
            <v>0</v>
          </cell>
          <cell r="N77">
            <v>0</v>
          </cell>
          <cell r="O77">
            <v>0</v>
          </cell>
          <cell r="P77">
            <v>0</v>
          </cell>
          <cell r="Q77">
            <v>160.31977951153669</v>
          </cell>
          <cell r="R77">
            <v>0</v>
          </cell>
        </row>
        <row r="78">
          <cell r="A78">
            <v>75</v>
          </cell>
          <cell r="C78" t="str">
            <v>Saída - Energia em R$mil</v>
          </cell>
          <cell r="I78">
            <v>0</v>
          </cell>
          <cell r="J78">
            <v>0</v>
          </cell>
          <cell r="K78">
            <v>0</v>
          </cell>
          <cell r="L78">
            <v>0</v>
          </cell>
          <cell r="M78">
            <v>0</v>
          </cell>
          <cell r="N78">
            <v>0</v>
          </cell>
          <cell r="O78">
            <v>0</v>
          </cell>
          <cell r="P78">
            <v>0</v>
          </cell>
          <cell r="Q78">
            <v>2789.5641635007382</v>
          </cell>
          <cell r="R78">
            <v>0</v>
          </cell>
        </row>
        <row r="79">
          <cell r="A79">
            <v>76</v>
          </cell>
        </row>
        <row r="80">
          <cell r="A80">
            <v>77</v>
          </cell>
          <cell r="C80" t="str">
            <v xml:space="preserve">    Total Projeto EDF - MWh</v>
          </cell>
          <cell r="I80">
            <v>0</v>
          </cell>
          <cell r="J80">
            <v>0</v>
          </cell>
          <cell r="K80">
            <v>0</v>
          </cell>
          <cell r="L80">
            <v>2565429.240140141</v>
          </cell>
          <cell r="M80">
            <v>5301405.7214850113</v>
          </cell>
          <cell r="N80">
            <v>6351000</v>
          </cell>
          <cell r="O80">
            <v>6351000</v>
          </cell>
          <cell r="P80">
            <v>6368400</v>
          </cell>
          <cell r="Q80">
            <v>6351000</v>
          </cell>
          <cell r="R80">
            <v>6351000</v>
          </cell>
        </row>
        <row r="81">
          <cell r="A81">
            <v>78</v>
          </cell>
          <cell r="C81" t="str">
            <v xml:space="preserve">    Tarifa média Proj. EDF - R$/MWh</v>
          </cell>
        </row>
        <row r="82">
          <cell r="A82">
            <v>79</v>
          </cell>
          <cell r="C82" t="str">
            <v xml:space="preserve">    Total Projeto EDF - R$ mil</v>
          </cell>
          <cell r="I82">
            <v>0</v>
          </cell>
          <cell r="J82">
            <v>0</v>
          </cell>
          <cell r="K82">
            <v>0</v>
          </cell>
          <cell r="L82">
            <v>249487.29261208797</v>
          </cell>
          <cell r="M82">
            <v>714992.81325552764</v>
          </cell>
          <cell r="N82">
            <v>913769.16613305314</v>
          </cell>
          <cell r="O82">
            <v>959115.09123367118</v>
          </cell>
          <cell r="P82">
            <v>1009175.1715589799</v>
          </cell>
          <cell r="Q82">
            <v>1059768.7093528041</v>
          </cell>
          <cell r="R82">
            <v>1066280.1960586437</v>
          </cell>
        </row>
        <row r="83">
          <cell r="A83">
            <v>80</v>
          </cell>
        </row>
        <row r="84">
          <cell r="A84">
            <v>81</v>
          </cell>
          <cell r="B84" t="str">
            <v>DRA</v>
          </cell>
          <cell r="C84" t="str">
            <v>Bilaterais LP - Paracambi</v>
          </cell>
        </row>
        <row r="85">
          <cell r="A85">
            <v>82</v>
          </cell>
          <cell r="C85" t="str">
            <v>Continuação - Energia em MWh</v>
          </cell>
          <cell r="I85">
            <v>0</v>
          </cell>
          <cell r="J85">
            <v>0</v>
          </cell>
          <cell r="K85">
            <v>0</v>
          </cell>
          <cell r="L85">
            <v>0</v>
          </cell>
          <cell r="M85">
            <v>0</v>
          </cell>
          <cell r="N85">
            <v>3566952</v>
          </cell>
          <cell r="O85">
            <v>4055880</v>
          </cell>
          <cell r="P85">
            <v>4055880</v>
          </cell>
          <cell r="Q85">
            <v>4055880</v>
          </cell>
          <cell r="R85">
            <v>4055880</v>
          </cell>
        </row>
        <row r="86">
          <cell r="A86">
            <v>83</v>
          </cell>
          <cell r="C86" t="str">
            <v>Continuação - PCE R$/MWh</v>
          </cell>
          <cell r="I86">
            <v>0</v>
          </cell>
          <cell r="J86">
            <v>0</v>
          </cell>
          <cell r="K86">
            <v>0</v>
          </cell>
          <cell r="L86">
            <v>123.70307411583089</v>
          </cell>
          <cell r="M86">
            <v>137.06591253687134</v>
          </cell>
          <cell r="N86">
            <v>143.87799813148374</v>
          </cell>
          <cell r="O86">
            <v>151.01796429439005</v>
          </cell>
          <cell r="P86">
            <v>158.52772775506153</v>
          </cell>
          <cell r="Q86">
            <v>166.42719968340475</v>
          </cell>
          <cell r="R86">
            <v>167.89170147357009</v>
          </cell>
        </row>
        <row r="87">
          <cell r="A87">
            <v>84</v>
          </cell>
          <cell r="C87" t="str">
            <v>Continuação - Energia em R$mil</v>
          </cell>
          <cell r="I87">
            <v>0</v>
          </cell>
          <cell r="J87">
            <v>0</v>
          </cell>
          <cell r="K87">
            <v>0</v>
          </cell>
          <cell r="L87">
            <v>0</v>
          </cell>
          <cell r="M87">
            <v>0</v>
          </cell>
          <cell r="N87">
            <v>513205.9131910922</v>
          </cell>
          <cell r="O87">
            <v>612510.74102233071</v>
          </cell>
          <cell r="P87">
            <v>642969.44044719904</v>
          </cell>
          <cell r="Q87">
            <v>675008.75065192766</v>
          </cell>
          <cell r="R87">
            <v>680948.59417262347</v>
          </cell>
        </row>
        <row r="88">
          <cell r="A88">
            <v>85</v>
          </cell>
          <cell r="C88" t="str">
            <v>Adição - Energia em MWh</v>
          </cell>
          <cell r="I88">
            <v>0</v>
          </cell>
          <cell r="J88">
            <v>0</v>
          </cell>
          <cell r="K88">
            <v>0</v>
          </cell>
          <cell r="L88">
            <v>0</v>
          </cell>
          <cell r="M88">
            <v>654336.69592342712</v>
          </cell>
          <cell r="N88">
            <v>75177.950691998296</v>
          </cell>
          <cell r="O88">
            <v>0</v>
          </cell>
          <cell r="P88">
            <v>11112</v>
          </cell>
          <cell r="Q88">
            <v>0</v>
          </cell>
          <cell r="R88">
            <v>0</v>
          </cell>
        </row>
        <row r="89">
          <cell r="A89">
            <v>86</v>
          </cell>
          <cell r="C89" t="str">
            <v>Adição - Mix Tarifa último IRTem R$/MWh</v>
          </cell>
          <cell r="I89">
            <v>0</v>
          </cell>
          <cell r="J89">
            <v>51.452451145284584</v>
          </cell>
          <cell r="K89">
            <v>54.985451630074003</v>
          </cell>
          <cell r="L89">
            <v>65.486790824470475</v>
          </cell>
          <cell r="M89">
            <v>87.662552679779765</v>
          </cell>
          <cell r="N89">
            <v>113.811148946261</v>
          </cell>
          <cell r="O89">
            <v>128.45822005021793</v>
          </cell>
          <cell r="P89">
            <v>135.95244750483508</v>
          </cell>
          <cell r="Q89">
            <v>156.36778430869555</v>
          </cell>
          <cell r="R89">
            <v>165.69733392679541</v>
          </cell>
        </row>
        <row r="90">
          <cell r="A90">
            <v>87</v>
          </cell>
          <cell r="C90" t="str">
            <v>Adição - Energia em R$mil</v>
          </cell>
          <cell r="I90">
            <v>0</v>
          </cell>
          <cell r="J90">
            <v>0</v>
          </cell>
          <cell r="K90">
            <v>0</v>
          </cell>
          <cell r="L90">
            <v>0</v>
          </cell>
          <cell r="M90">
            <v>57360.825076700465</v>
          </cell>
          <cell r="N90">
            <v>8556.0889436816833</v>
          </cell>
          <cell r="O90">
            <v>0</v>
          </cell>
          <cell r="P90">
            <v>1510.7035966737276</v>
          </cell>
          <cell r="Q90">
            <v>0</v>
          </cell>
          <cell r="R90">
            <v>0</v>
          </cell>
        </row>
        <row r="91">
          <cell r="A91">
            <v>88</v>
          </cell>
          <cell r="C91" t="str">
            <v>Saída - Energia em MWh</v>
          </cell>
          <cell r="I91">
            <v>0</v>
          </cell>
          <cell r="J91">
            <v>0</v>
          </cell>
          <cell r="K91">
            <v>0</v>
          </cell>
          <cell r="L91">
            <v>0</v>
          </cell>
          <cell r="M91">
            <v>0</v>
          </cell>
          <cell r="N91">
            <v>0</v>
          </cell>
          <cell r="O91">
            <v>0</v>
          </cell>
          <cell r="P91">
            <v>0</v>
          </cell>
          <cell r="Q91">
            <v>11112</v>
          </cell>
          <cell r="R91">
            <v>0</v>
          </cell>
        </row>
        <row r="92">
          <cell r="A92">
            <v>89</v>
          </cell>
          <cell r="C92" t="str">
            <v>Saída - PCE R$/MWh</v>
          </cell>
          <cell r="I92">
            <v>0</v>
          </cell>
          <cell r="J92">
            <v>0</v>
          </cell>
          <cell r="K92">
            <v>0</v>
          </cell>
          <cell r="L92">
            <v>123.70307411583089</v>
          </cell>
          <cell r="M92">
            <v>137.06591253687134</v>
          </cell>
          <cell r="N92">
            <v>143.87799813148374</v>
          </cell>
          <cell r="O92">
            <v>151.01796429439005</v>
          </cell>
          <cell r="P92">
            <v>158.52772775506153</v>
          </cell>
          <cell r="Q92">
            <v>166.42719968340475</v>
          </cell>
          <cell r="R92">
            <v>167.89170147357009</v>
          </cell>
        </row>
        <row r="93">
          <cell r="A93">
            <v>90</v>
          </cell>
          <cell r="C93" t="str">
            <v>Saída - Energia em R$mil</v>
          </cell>
          <cell r="I93">
            <v>0</v>
          </cell>
          <cell r="J93">
            <v>0</v>
          </cell>
          <cell r="K93">
            <v>0</v>
          </cell>
          <cell r="L93">
            <v>0</v>
          </cell>
          <cell r="M93">
            <v>0</v>
          </cell>
          <cell r="N93">
            <v>0</v>
          </cell>
          <cell r="O93">
            <v>0</v>
          </cell>
          <cell r="P93">
            <v>0</v>
          </cell>
          <cell r="Q93">
            <v>1849.3390428819935</v>
          </cell>
          <cell r="R93">
            <v>0</v>
          </cell>
        </row>
        <row r="94">
          <cell r="A94">
            <v>91</v>
          </cell>
        </row>
        <row r="95">
          <cell r="A95">
            <v>92</v>
          </cell>
          <cell r="C95" t="str">
            <v xml:space="preserve">    Total Projeto - MWh</v>
          </cell>
          <cell r="I95">
            <v>0</v>
          </cell>
          <cell r="J95">
            <v>0</v>
          </cell>
          <cell r="K95">
            <v>0</v>
          </cell>
          <cell r="L95">
            <v>0</v>
          </cell>
          <cell r="M95">
            <v>654336.69592342712</v>
          </cell>
          <cell r="N95">
            <v>3642129.9506919985</v>
          </cell>
          <cell r="O95">
            <v>4055880</v>
          </cell>
          <cell r="P95">
            <v>4066992</v>
          </cell>
          <cell r="Q95">
            <v>4055880</v>
          </cell>
          <cell r="R95">
            <v>4055880</v>
          </cell>
        </row>
        <row r="96">
          <cell r="A96">
            <v>93</v>
          </cell>
          <cell r="C96" t="str">
            <v xml:space="preserve">    Tarifa média - R$/MWh</v>
          </cell>
        </row>
        <row r="97">
          <cell r="A97">
            <v>94</v>
          </cell>
          <cell r="C97" t="str">
            <v xml:space="preserve">    Total - R$ mil</v>
          </cell>
          <cell r="I97">
            <v>0</v>
          </cell>
          <cell r="J97">
            <v>0</v>
          </cell>
          <cell r="K97">
            <v>0</v>
          </cell>
          <cell r="L97">
            <v>0</v>
          </cell>
          <cell r="M97">
            <v>57360.825076700465</v>
          </cell>
          <cell r="N97">
            <v>521762.00213477388</v>
          </cell>
          <cell r="O97">
            <v>612510.74102233071</v>
          </cell>
          <cell r="P97">
            <v>644480.14404387271</v>
          </cell>
          <cell r="Q97">
            <v>676858.08969480963</v>
          </cell>
          <cell r="R97">
            <v>680948.59417262347</v>
          </cell>
        </row>
        <row r="98">
          <cell r="A98">
            <v>95</v>
          </cell>
        </row>
        <row r="99">
          <cell r="A99">
            <v>96</v>
          </cell>
          <cell r="B99" t="str">
            <v>DRA</v>
          </cell>
          <cell r="C99" t="str">
            <v>Tractebel - Leilão</v>
          </cell>
        </row>
        <row r="100">
          <cell r="A100">
            <v>97</v>
          </cell>
          <cell r="C100" t="str">
            <v>Continuação - Energia em MWh</v>
          </cell>
          <cell r="I100">
            <v>0</v>
          </cell>
          <cell r="J100">
            <v>0</v>
          </cell>
          <cell r="K100">
            <v>0</v>
          </cell>
          <cell r="L100">
            <v>933888</v>
          </cell>
          <cell r="M100">
            <v>1121280</v>
          </cell>
          <cell r="N100">
            <v>1121280</v>
          </cell>
          <cell r="O100">
            <v>1121280.0000000002</v>
          </cell>
          <cell r="P100">
            <v>846192</v>
          </cell>
          <cell r="Q100">
            <v>131760</v>
          </cell>
          <cell r="R100">
            <v>0</v>
          </cell>
        </row>
        <row r="101">
          <cell r="A101">
            <v>98</v>
          </cell>
          <cell r="C101" t="str">
            <v>Continuação - PCE R$/MWh</v>
          </cell>
          <cell r="I101">
            <v>0</v>
          </cell>
          <cell r="J101">
            <v>0</v>
          </cell>
          <cell r="K101">
            <v>0</v>
          </cell>
          <cell r="L101">
            <v>79.12162127934063</v>
          </cell>
          <cell r="M101">
            <v>82.419486547046859</v>
          </cell>
          <cell r="N101">
            <v>85.71626600892877</v>
          </cell>
          <cell r="O101">
            <v>89.14491664928596</v>
          </cell>
          <cell r="P101">
            <v>92.710713315257451</v>
          </cell>
          <cell r="Q101">
            <v>0</v>
          </cell>
          <cell r="R101">
            <v>0</v>
          </cell>
        </row>
        <row r="102">
          <cell r="A102">
            <v>99</v>
          </cell>
          <cell r="C102" t="str">
            <v>Continuação - Energia em R$mil</v>
          </cell>
          <cell r="I102">
            <v>0</v>
          </cell>
          <cell r="J102">
            <v>0</v>
          </cell>
          <cell r="K102">
            <v>0</v>
          </cell>
          <cell r="L102">
            <v>73890.732653320869</v>
          </cell>
          <cell r="M102">
            <v>92415.321875472699</v>
          </cell>
          <cell r="N102">
            <v>96111.934750491651</v>
          </cell>
          <cell r="O102">
            <v>99956.412140511384</v>
          </cell>
          <cell r="P102">
            <v>78451.063921664332</v>
          </cell>
          <cell r="Q102">
            <v>0</v>
          </cell>
          <cell r="R102">
            <v>0</v>
          </cell>
        </row>
        <row r="103">
          <cell r="A103">
            <v>100</v>
          </cell>
          <cell r="C103" t="str">
            <v>Adição - Energia em MWh</v>
          </cell>
          <cell r="I103">
            <v>0</v>
          </cell>
          <cell r="J103">
            <v>0</v>
          </cell>
          <cell r="K103">
            <v>0</v>
          </cell>
          <cell r="L103">
            <v>60565.877376508433</v>
          </cell>
          <cell r="M103">
            <v>0</v>
          </cell>
          <cell r="N103">
            <v>0</v>
          </cell>
          <cell r="O103">
            <v>0</v>
          </cell>
          <cell r="P103">
            <v>0</v>
          </cell>
          <cell r="Q103">
            <v>0</v>
          </cell>
          <cell r="R103">
            <v>0</v>
          </cell>
        </row>
        <row r="104">
          <cell r="A104">
            <v>101</v>
          </cell>
          <cell r="C104" t="str">
            <v>Adição - Mix Tarifa último IRTem R$/MWh</v>
          </cell>
          <cell r="I104">
            <v>0</v>
          </cell>
          <cell r="J104">
            <v>51.452451145284584</v>
          </cell>
          <cell r="K104">
            <v>54.985451630074003</v>
          </cell>
          <cell r="L104">
            <v>65.486790824470475</v>
          </cell>
          <cell r="M104">
            <v>87.662552679779765</v>
          </cell>
          <cell r="N104">
            <v>113.811148946261</v>
          </cell>
          <cell r="O104">
            <v>128.45822005021793</v>
          </cell>
          <cell r="P104">
            <v>135.95244750483508</v>
          </cell>
          <cell r="Q104">
            <v>156.36778430869555</v>
          </cell>
          <cell r="R104">
            <v>165.69733392679541</v>
          </cell>
        </row>
        <row r="105">
          <cell r="A105">
            <v>102</v>
          </cell>
          <cell r="C105" t="str">
            <v>Adição - Energia em R$mil</v>
          </cell>
          <cell r="I105">
            <v>0</v>
          </cell>
          <cell r="J105">
            <v>0</v>
          </cell>
          <cell r="K105">
            <v>0</v>
          </cell>
          <cell r="L105">
            <v>3966.2649428559366</v>
          </cell>
          <cell r="M105">
            <v>0</v>
          </cell>
          <cell r="N105">
            <v>0</v>
          </cell>
          <cell r="O105">
            <v>0</v>
          </cell>
          <cell r="P105">
            <v>0</v>
          </cell>
          <cell r="Q105">
            <v>0</v>
          </cell>
          <cell r="R105">
            <v>0</v>
          </cell>
        </row>
        <row r="106">
          <cell r="A106">
            <v>103</v>
          </cell>
          <cell r="C106" t="str">
            <v>Saída - Energia em MWh</v>
          </cell>
          <cell r="I106">
            <v>0</v>
          </cell>
          <cell r="J106">
            <v>0</v>
          </cell>
          <cell r="K106">
            <v>0</v>
          </cell>
          <cell r="L106">
            <v>0</v>
          </cell>
          <cell r="M106">
            <v>3072</v>
          </cell>
          <cell r="N106">
            <v>0</v>
          </cell>
          <cell r="O106">
            <v>0</v>
          </cell>
          <cell r="P106">
            <v>275088.00000000023</v>
          </cell>
          <cell r="Q106">
            <v>714432</v>
          </cell>
          <cell r="R106">
            <v>131760</v>
          </cell>
        </row>
        <row r="107">
          <cell r="A107">
            <v>104</v>
          </cell>
          <cell r="C107" t="str">
            <v>Saída - PCE R$/MWh</v>
          </cell>
          <cell r="I107">
            <v>0</v>
          </cell>
          <cell r="J107">
            <v>0</v>
          </cell>
          <cell r="K107">
            <v>0</v>
          </cell>
          <cell r="L107">
            <v>79.12162127934063</v>
          </cell>
          <cell r="M107">
            <v>82.419486547046859</v>
          </cell>
          <cell r="N107">
            <v>85.71626600892877</v>
          </cell>
          <cell r="O107">
            <v>89.14491664928596</v>
          </cell>
          <cell r="P107">
            <v>92.710713315257451</v>
          </cell>
          <cell r="Q107">
            <v>0</v>
          </cell>
          <cell r="R107">
            <v>0</v>
          </cell>
        </row>
        <row r="108">
          <cell r="A108">
            <v>105</v>
          </cell>
          <cell r="C108" t="str">
            <v>Saída - Energia em R$mil</v>
          </cell>
          <cell r="I108">
            <v>0</v>
          </cell>
          <cell r="J108">
            <v>0</v>
          </cell>
          <cell r="K108">
            <v>0</v>
          </cell>
          <cell r="L108">
            <v>0</v>
          </cell>
          <cell r="M108">
            <v>253.19266267252794</v>
          </cell>
          <cell r="N108">
            <v>0</v>
          </cell>
          <cell r="O108">
            <v>0</v>
          </cell>
          <cell r="P108">
            <v>25503.604704467565</v>
          </cell>
          <cell r="Q108">
            <v>0</v>
          </cell>
          <cell r="R108">
            <v>0</v>
          </cell>
        </row>
        <row r="109">
          <cell r="A109">
            <v>106</v>
          </cell>
        </row>
        <row r="110">
          <cell r="A110">
            <v>107</v>
          </cell>
          <cell r="C110" t="str">
            <v xml:space="preserve">    Total Projeto - MWh</v>
          </cell>
          <cell r="I110">
            <v>0</v>
          </cell>
          <cell r="J110">
            <v>0</v>
          </cell>
          <cell r="K110">
            <v>0</v>
          </cell>
          <cell r="L110">
            <v>994453.87737650843</v>
          </cell>
          <cell r="M110">
            <v>1121280</v>
          </cell>
          <cell r="N110">
            <v>1121280</v>
          </cell>
          <cell r="O110">
            <v>1121280.0000000002</v>
          </cell>
          <cell r="P110">
            <v>846192</v>
          </cell>
          <cell r="Q110">
            <v>131760</v>
          </cell>
          <cell r="R110">
            <v>0</v>
          </cell>
        </row>
        <row r="111">
          <cell r="A111">
            <v>108</v>
          </cell>
          <cell r="C111" t="str">
            <v xml:space="preserve">    Tarifa média - R$/MWh</v>
          </cell>
        </row>
        <row r="112">
          <cell r="A112">
            <v>109</v>
          </cell>
          <cell r="C112" t="str">
            <v xml:space="preserve">    Total - R$ mil</v>
          </cell>
          <cell r="I112">
            <v>0</v>
          </cell>
          <cell r="J112">
            <v>0</v>
          </cell>
          <cell r="K112">
            <v>0</v>
          </cell>
          <cell r="L112">
            <v>77856.997596176807</v>
          </cell>
          <cell r="M112">
            <v>92668.514538145231</v>
          </cell>
          <cell r="N112">
            <v>96111.934750491651</v>
          </cell>
          <cell r="O112">
            <v>99956.412140511384</v>
          </cell>
          <cell r="P112">
            <v>103954.6686261319</v>
          </cell>
          <cell r="Q112">
            <v>0</v>
          </cell>
          <cell r="R112">
            <v>0</v>
          </cell>
        </row>
        <row r="113">
          <cell r="A113">
            <v>110</v>
          </cell>
        </row>
        <row r="114">
          <cell r="A114">
            <v>111</v>
          </cell>
          <cell r="B114" t="str">
            <v>DRA</v>
          </cell>
          <cell r="C114" t="str">
            <v>Tractebel 2 - leilão</v>
          </cell>
        </row>
        <row r="115">
          <cell r="A115">
            <v>112</v>
          </cell>
          <cell r="C115" t="str">
            <v>Continuação - Energia em MWh</v>
          </cell>
          <cell r="I115">
            <v>0</v>
          </cell>
          <cell r="J115">
            <v>0</v>
          </cell>
          <cell r="K115">
            <v>0</v>
          </cell>
          <cell r="L115">
            <v>29184</v>
          </cell>
          <cell r="M115">
            <v>64416</v>
          </cell>
          <cell r="N115">
            <v>17568</v>
          </cell>
          <cell r="O115">
            <v>0</v>
          </cell>
          <cell r="P115">
            <v>0</v>
          </cell>
          <cell r="Q115">
            <v>0</v>
          </cell>
          <cell r="R115">
            <v>0</v>
          </cell>
        </row>
        <row r="116">
          <cell r="A116">
            <v>113</v>
          </cell>
          <cell r="C116" t="str">
            <v>Continuação - PCE R$/MWh</v>
          </cell>
          <cell r="I116">
            <v>0</v>
          </cell>
          <cell r="J116">
            <v>0</v>
          </cell>
          <cell r="K116">
            <v>0</v>
          </cell>
          <cell r="L116">
            <v>79.648677109871855</v>
          </cell>
          <cell r="M116">
            <v>82.96851057147434</v>
          </cell>
          <cell r="N116">
            <v>86.287250994333377</v>
          </cell>
          <cell r="O116">
            <v>0</v>
          </cell>
          <cell r="P116">
            <v>0</v>
          </cell>
          <cell r="Q116">
            <v>0</v>
          </cell>
          <cell r="R116">
            <v>0</v>
          </cell>
        </row>
        <row r="117">
          <cell r="A117">
            <v>114</v>
          </cell>
          <cell r="C117" t="str">
            <v>Continuação - Energia em R$mil</v>
          </cell>
          <cell r="I117">
            <v>0</v>
          </cell>
          <cell r="J117">
            <v>0</v>
          </cell>
          <cell r="K117">
            <v>0</v>
          </cell>
          <cell r="L117">
            <v>2324.4669927744999</v>
          </cell>
          <cell r="M117">
            <v>5344.4995769720908</v>
          </cell>
          <cell r="N117">
            <v>1515.8944254684488</v>
          </cell>
          <cell r="O117">
            <v>0</v>
          </cell>
          <cell r="P117">
            <v>0</v>
          </cell>
          <cell r="Q117">
            <v>0</v>
          </cell>
          <cell r="R117">
            <v>0</v>
          </cell>
        </row>
        <row r="118">
          <cell r="A118">
            <v>115</v>
          </cell>
          <cell r="C118" t="str">
            <v>Adição - Energia em MWh</v>
          </cell>
          <cell r="I118">
            <v>0</v>
          </cell>
          <cell r="J118">
            <v>0</v>
          </cell>
          <cell r="K118">
            <v>0</v>
          </cell>
          <cell r="L118">
            <v>11203.46622841663</v>
          </cell>
          <cell r="M118">
            <v>6392.6638708733917</v>
          </cell>
          <cell r="N118">
            <v>0</v>
          </cell>
          <cell r="O118">
            <v>0</v>
          </cell>
          <cell r="P118">
            <v>0</v>
          </cell>
          <cell r="Q118">
            <v>0</v>
          </cell>
          <cell r="R118">
            <v>0</v>
          </cell>
        </row>
        <row r="119">
          <cell r="A119">
            <v>116</v>
          </cell>
          <cell r="C119" t="str">
            <v>Adição - Mix Tarifa último IRTem R$/MWh</v>
          </cell>
          <cell r="I119">
            <v>0</v>
          </cell>
          <cell r="J119">
            <v>51.452451145284584</v>
          </cell>
          <cell r="K119">
            <v>54.985451630074003</v>
          </cell>
          <cell r="L119">
            <v>65.486790824470475</v>
          </cell>
          <cell r="M119">
            <v>87.662552679779765</v>
          </cell>
          <cell r="N119">
            <v>113.811148946261</v>
          </cell>
          <cell r="O119">
            <v>128.45822005021793</v>
          </cell>
          <cell r="P119">
            <v>135.95244750483508</v>
          </cell>
          <cell r="Q119">
            <v>156.36778430869555</v>
          </cell>
          <cell r="R119">
            <v>165.69733392679541</v>
          </cell>
        </row>
        <row r="120">
          <cell r="A120">
            <v>117</v>
          </cell>
          <cell r="C120" t="str">
            <v>Adição - Energia em R$mil</v>
          </cell>
          <cell r="I120">
            <v>0</v>
          </cell>
          <cell r="J120">
            <v>0</v>
          </cell>
          <cell r="K120">
            <v>0</v>
          </cell>
          <cell r="L120">
            <v>733.67904940933897</v>
          </cell>
          <cell r="M120">
            <v>560.39723334456346</v>
          </cell>
          <cell r="N120">
            <v>0</v>
          </cell>
          <cell r="O120">
            <v>0</v>
          </cell>
          <cell r="P120">
            <v>0</v>
          </cell>
          <cell r="Q120">
            <v>0</v>
          </cell>
          <cell r="R120">
            <v>0</v>
          </cell>
        </row>
        <row r="121">
          <cell r="A121">
            <v>118</v>
          </cell>
          <cell r="C121" t="str">
            <v>Saída - Energia em MWh</v>
          </cell>
          <cell r="I121">
            <v>0</v>
          </cell>
          <cell r="J121">
            <v>0</v>
          </cell>
          <cell r="K121">
            <v>0</v>
          </cell>
          <cell r="L121">
            <v>0</v>
          </cell>
          <cell r="M121">
            <v>0</v>
          </cell>
          <cell r="N121">
            <v>81696</v>
          </cell>
          <cell r="O121">
            <v>17568</v>
          </cell>
          <cell r="P121">
            <v>0</v>
          </cell>
          <cell r="Q121">
            <v>0</v>
          </cell>
          <cell r="R121">
            <v>0</v>
          </cell>
        </row>
        <row r="122">
          <cell r="A122">
            <v>119</v>
          </cell>
          <cell r="C122" t="str">
            <v>Saída - PCE R$/MWh</v>
          </cell>
          <cell r="I122">
            <v>0</v>
          </cell>
          <cell r="J122">
            <v>0</v>
          </cell>
          <cell r="K122">
            <v>0</v>
          </cell>
          <cell r="L122">
            <v>79.648677109871855</v>
          </cell>
          <cell r="M122">
            <v>82.96851057147434</v>
          </cell>
          <cell r="N122">
            <v>86.287250994333377</v>
          </cell>
          <cell r="O122">
            <v>0</v>
          </cell>
          <cell r="P122">
            <v>0</v>
          </cell>
          <cell r="Q122">
            <v>0</v>
          </cell>
          <cell r="R122">
            <v>0</v>
          </cell>
        </row>
        <row r="123">
          <cell r="A123">
            <v>120</v>
          </cell>
          <cell r="C123" t="str">
            <v>Saída - Energia em R$mil</v>
          </cell>
          <cell r="I123">
            <v>0</v>
          </cell>
          <cell r="J123">
            <v>0</v>
          </cell>
          <cell r="K123">
            <v>0</v>
          </cell>
          <cell r="L123">
            <v>0</v>
          </cell>
          <cell r="M123">
            <v>0</v>
          </cell>
          <cell r="N123">
            <v>7049.3232572330598</v>
          </cell>
          <cell r="O123">
            <v>0</v>
          </cell>
          <cell r="P123">
            <v>0</v>
          </cell>
          <cell r="Q123">
            <v>0</v>
          </cell>
          <cell r="R123">
            <v>0</v>
          </cell>
        </row>
        <row r="124">
          <cell r="A124">
            <v>121</v>
          </cell>
        </row>
        <row r="125">
          <cell r="A125">
            <v>122</v>
          </cell>
          <cell r="C125" t="str">
            <v xml:space="preserve">    Total Projeto - MWh</v>
          </cell>
          <cell r="I125">
            <v>0</v>
          </cell>
          <cell r="J125">
            <v>0</v>
          </cell>
          <cell r="K125">
            <v>0</v>
          </cell>
          <cell r="L125">
            <v>40387.466228416626</v>
          </cell>
          <cell r="M125">
            <v>70808.663870873395</v>
          </cell>
          <cell r="N125">
            <v>17568</v>
          </cell>
          <cell r="O125">
            <v>0</v>
          </cell>
          <cell r="P125">
            <v>0</v>
          </cell>
          <cell r="Q125">
            <v>0</v>
          </cell>
          <cell r="R125">
            <v>0</v>
          </cell>
        </row>
        <row r="126">
          <cell r="A126">
            <v>123</v>
          </cell>
          <cell r="C126" t="str">
            <v xml:space="preserve">    Tarifa média - R$/MWh</v>
          </cell>
        </row>
        <row r="127">
          <cell r="A127">
            <v>124</v>
          </cell>
          <cell r="C127" t="str">
            <v xml:space="preserve">    Total - R$ mil</v>
          </cell>
          <cell r="I127">
            <v>0</v>
          </cell>
          <cell r="J127">
            <v>0</v>
          </cell>
          <cell r="K127">
            <v>0</v>
          </cell>
          <cell r="L127">
            <v>3058.1460421838387</v>
          </cell>
          <cell r="M127">
            <v>5904.8968103166544</v>
          </cell>
          <cell r="N127">
            <v>8565.2176827015082</v>
          </cell>
          <cell r="O127">
            <v>0</v>
          </cell>
          <cell r="P127">
            <v>0</v>
          </cell>
          <cell r="Q127">
            <v>0</v>
          </cell>
          <cell r="R127">
            <v>0</v>
          </cell>
        </row>
        <row r="128">
          <cell r="A128">
            <v>125</v>
          </cell>
        </row>
        <row r="129">
          <cell r="A129">
            <v>126</v>
          </cell>
          <cell r="B129" t="str">
            <v>DRA</v>
          </cell>
          <cell r="C129" t="str">
            <v>Bilaterais CP - Leilão</v>
          </cell>
        </row>
        <row r="130">
          <cell r="A130">
            <v>127</v>
          </cell>
          <cell r="C130" t="str">
            <v>Continuação - Energia em MWh</v>
          </cell>
          <cell r="I130">
            <v>0</v>
          </cell>
          <cell r="J130">
            <v>0</v>
          </cell>
          <cell r="K130">
            <v>0</v>
          </cell>
          <cell r="L130">
            <v>0</v>
          </cell>
          <cell r="M130">
            <v>1088485.3196454276</v>
          </cell>
          <cell r="N130">
            <v>1088485.3196454276</v>
          </cell>
          <cell r="O130">
            <v>5274783.9807532923</v>
          </cell>
          <cell r="P130">
            <v>6127453.7823241604</v>
          </cell>
          <cell r="Q130">
            <v>7063703.304968724</v>
          </cell>
          <cell r="R130">
            <v>8541199.7641707677</v>
          </cell>
        </row>
        <row r="131">
          <cell r="A131">
            <v>128</v>
          </cell>
          <cell r="C131" t="str">
            <v>Continuação - PCE (VN comp.) R$/MWh</v>
          </cell>
          <cell r="I131">
            <v>0</v>
          </cell>
          <cell r="J131">
            <v>0</v>
          </cell>
          <cell r="K131">
            <v>0</v>
          </cell>
          <cell r="L131">
            <v>0</v>
          </cell>
          <cell r="M131">
            <v>84.428984156239153</v>
          </cell>
          <cell r="N131">
            <v>87.806143522488767</v>
          </cell>
          <cell r="O131">
            <v>91.31838926338834</v>
          </cell>
          <cell r="P131">
            <v>94.971124833923966</v>
          </cell>
          <cell r="Q131">
            <v>98.769969827280974</v>
          </cell>
          <cell r="R131">
            <v>102.72076862037225</v>
          </cell>
        </row>
        <row r="132">
          <cell r="A132">
            <v>129</v>
          </cell>
          <cell r="C132" t="str">
            <v>Continuação - Energia em R$mil</v>
          </cell>
          <cell r="I132">
            <v>0</v>
          </cell>
          <cell r="J132">
            <v>0</v>
          </cell>
          <cell r="K132">
            <v>0</v>
          </cell>
          <cell r="L132">
            <v>0</v>
          </cell>
          <cell r="M132">
            <v>91899.709806642728</v>
          </cell>
          <cell r="N132">
            <v>95575.698198908474</v>
          </cell>
          <cell r="O132">
            <v>481684.77683471423</v>
          </cell>
          <cell r="P132">
            <v>581931.1780752074</v>
          </cell>
          <cell r="Q132">
            <v>697681.76230062579</v>
          </cell>
          <cell r="R132">
            <v>877358.60471576347</v>
          </cell>
        </row>
        <row r="133">
          <cell r="A133">
            <v>130</v>
          </cell>
          <cell r="C133" t="str">
            <v>Adição - Energia em MWh</v>
          </cell>
          <cell r="I133">
            <v>0</v>
          </cell>
          <cell r="J133">
            <v>0</v>
          </cell>
          <cell r="K133">
            <v>0</v>
          </cell>
          <cell r="L133">
            <v>570526.96008403413</v>
          </cell>
          <cell r="M133">
            <v>0</v>
          </cell>
          <cell r="N133">
            <v>643688.54785724124</v>
          </cell>
          <cell r="O133">
            <v>155686.2821991063</v>
          </cell>
          <cell r="P133">
            <v>936249.52264456358</v>
          </cell>
          <cell r="Q133">
            <v>1477496.4592020437</v>
          </cell>
          <cell r="R133">
            <v>872183.24754819833</v>
          </cell>
        </row>
        <row r="134">
          <cell r="A134">
            <v>131</v>
          </cell>
          <cell r="C134" t="str">
            <v>Adição - Mix Tarifa último IRTem R$/MWh</v>
          </cell>
          <cell r="I134">
            <v>0</v>
          </cell>
          <cell r="J134">
            <v>0</v>
          </cell>
          <cell r="K134">
            <v>0</v>
          </cell>
          <cell r="L134">
            <v>65.486790824470475</v>
          </cell>
          <cell r="M134">
            <v>0</v>
          </cell>
          <cell r="N134">
            <v>113.811148946261</v>
          </cell>
          <cell r="O134">
            <v>128.45822005021793</v>
          </cell>
          <cell r="P134">
            <v>135.95244750483508</v>
          </cell>
          <cell r="Q134">
            <v>156.36778430869555</v>
          </cell>
          <cell r="R134">
            <v>165.69733392679541</v>
          </cell>
        </row>
        <row r="135">
          <cell r="A135">
            <v>132</v>
          </cell>
          <cell r="C135" t="str">
            <v>Adição - Energia em R$mil</v>
          </cell>
          <cell r="I135">
            <v>0</v>
          </cell>
          <cell r="J135">
            <v>0</v>
          </cell>
          <cell r="K135">
            <v>0</v>
          </cell>
          <cell r="L135">
            <v>37361.979694744165</v>
          </cell>
          <cell r="M135">
            <v>0</v>
          </cell>
          <cell r="N135">
            <v>73258.933195182937</v>
          </cell>
          <cell r="O135">
            <v>19999.182697533124</v>
          </cell>
          <cell r="P135">
            <v>127285.41407876194</v>
          </cell>
          <cell r="Q135">
            <v>231032.84764936657</v>
          </cell>
          <cell r="R135">
            <v>144518.43881435069</v>
          </cell>
        </row>
        <row r="136">
          <cell r="A136">
            <v>133</v>
          </cell>
          <cell r="C136" t="str">
            <v>Saída - Energia em MWh</v>
          </cell>
          <cell r="I136">
            <v>0</v>
          </cell>
          <cell r="J136">
            <v>0</v>
          </cell>
          <cell r="K136">
            <v>0</v>
          </cell>
          <cell r="L136">
            <v>0</v>
          </cell>
          <cell r="M136">
            <v>705674.22418367071</v>
          </cell>
          <cell r="N136">
            <v>0</v>
          </cell>
          <cell r="O136">
            <v>0</v>
          </cell>
          <cell r="P136">
            <v>0</v>
          </cell>
          <cell r="Q136">
            <v>0</v>
          </cell>
          <cell r="R136">
            <v>0</v>
          </cell>
        </row>
        <row r="137">
          <cell r="A137">
            <v>134</v>
          </cell>
          <cell r="C137" t="str">
            <v>Saída - PCE (VN comp.) R$/MWh</v>
          </cell>
          <cell r="I137">
            <v>0</v>
          </cell>
          <cell r="J137">
            <v>0</v>
          </cell>
          <cell r="K137">
            <v>0</v>
          </cell>
          <cell r="L137">
            <v>0</v>
          </cell>
          <cell r="M137">
            <v>93.80998239582128</v>
          </cell>
          <cell r="N137">
            <v>0</v>
          </cell>
          <cell r="O137">
            <v>0</v>
          </cell>
          <cell r="P137">
            <v>0</v>
          </cell>
          <cell r="Q137">
            <v>0</v>
          </cell>
          <cell r="R137">
            <v>0</v>
          </cell>
        </row>
        <row r="138">
          <cell r="A138">
            <v>135</v>
          </cell>
          <cell r="C138" t="str">
            <v>Saída - Energia em R$mil</v>
          </cell>
          <cell r="I138">
            <v>0</v>
          </cell>
          <cell r="J138">
            <v>0</v>
          </cell>
          <cell r="K138">
            <v>0</v>
          </cell>
          <cell r="L138">
            <v>0</v>
          </cell>
          <cell r="M138">
            <v>66199.286547854994</v>
          </cell>
          <cell r="N138">
            <v>0</v>
          </cell>
          <cell r="O138">
            <v>0</v>
          </cell>
          <cell r="P138">
            <v>0</v>
          </cell>
          <cell r="Q138">
            <v>0</v>
          </cell>
          <cell r="R138">
            <v>0</v>
          </cell>
        </row>
        <row r="139">
          <cell r="A139">
            <v>136</v>
          </cell>
        </row>
        <row r="140">
          <cell r="A140">
            <v>137</v>
          </cell>
          <cell r="C140" t="str">
            <v xml:space="preserve">    Total Leilão - MWh</v>
          </cell>
          <cell r="I140">
            <v>0</v>
          </cell>
          <cell r="J140">
            <v>0</v>
          </cell>
          <cell r="K140">
            <v>0</v>
          </cell>
          <cell r="L140">
            <v>570526.96008403413</v>
          </cell>
          <cell r="M140">
            <v>1088485.3196454276</v>
          </cell>
          <cell r="N140">
            <v>1732173.8675026689</v>
          </cell>
          <cell r="O140">
            <v>5430470.2629523985</v>
          </cell>
          <cell r="P140">
            <v>7063703.304968724</v>
          </cell>
          <cell r="Q140">
            <v>8541199.7641707677</v>
          </cell>
          <cell r="R140">
            <v>9413383.0117189661</v>
          </cell>
        </row>
        <row r="141">
          <cell r="A141">
            <v>138</v>
          </cell>
          <cell r="C141" t="str">
            <v xml:space="preserve">    Tarifa média Leilão - R$/MWh</v>
          </cell>
        </row>
        <row r="142">
          <cell r="A142">
            <v>139</v>
          </cell>
          <cell r="C142" t="str">
            <v xml:space="preserve">    Total Leilão - R$ mil</v>
          </cell>
          <cell r="I142">
            <v>0</v>
          </cell>
          <cell r="J142">
            <v>0</v>
          </cell>
          <cell r="K142">
            <v>0</v>
          </cell>
          <cell r="L142">
            <v>37361.979694744165</v>
          </cell>
          <cell r="M142">
            <v>158098.99635449774</v>
          </cell>
          <cell r="N142">
            <v>168834.63139409141</v>
          </cell>
          <cell r="O142">
            <v>501683.95953224733</v>
          </cell>
          <cell r="P142">
            <v>709216.59215396934</v>
          </cell>
          <cell r="Q142">
            <v>928714.60994999239</v>
          </cell>
          <cell r="R142">
            <v>1021877.0435301142</v>
          </cell>
        </row>
        <row r="143">
          <cell r="A143">
            <v>140</v>
          </cell>
        </row>
        <row r="144">
          <cell r="A144">
            <v>141</v>
          </cell>
          <cell r="B144" t="str">
            <v>DRA</v>
          </cell>
          <cell r="C144" t="str">
            <v xml:space="preserve">Bilaterais CP </v>
          </cell>
        </row>
        <row r="145">
          <cell r="A145">
            <v>142</v>
          </cell>
          <cell r="C145" t="str">
            <v xml:space="preserve">    Energia - R$ mil</v>
          </cell>
          <cell r="I145">
            <v>35283.721654348781</v>
          </cell>
          <cell r="J145">
            <v>0</v>
          </cell>
          <cell r="K145">
            <v>8483.9818786791857</v>
          </cell>
          <cell r="L145">
            <v>0</v>
          </cell>
          <cell r="M145">
            <v>0</v>
          </cell>
          <cell r="N145">
            <v>0</v>
          </cell>
          <cell r="O145">
            <v>0</v>
          </cell>
          <cell r="P145">
            <v>0</v>
          </cell>
          <cell r="Q145">
            <v>0</v>
          </cell>
          <cell r="R145">
            <v>0</v>
          </cell>
        </row>
        <row r="146">
          <cell r="A146">
            <v>143</v>
          </cell>
          <cell r="C146" t="str">
            <v xml:space="preserve">    Energia - MWh</v>
          </cell>
          <cell r="I146">
            <v>510411.1</v>
          </cell>
          <cell r="J146">
            <v>0</v>
          </cell>
          <cell r="K146">
            <v>98273.854282850923</v>
          </cell>
          <cell r="L146">
            <v>0</v>
          </cell>
          <cell r="M146">
            <v>0</v>
          </cell>
          <cell r="N146">
            <v>0</v>
          </cell>
          <cell r="O146">
            <v>0</v>
          </cell>
          <cell r="P146">
            <v>0</v>
          </cell>
          <cell r="Q146">
            <v>0</v>
          </cell>
          <cell r="R146">
            <v>0</v>
          </cell>
        </row>
        <row r="147">
          <cell r="A147">
            <v>144</v>
          </cell>
          <cell r="C147" t="str">
            <v xml:space="preserve">    PCE (VN comp.) - R$/MWh</v>
          </cell>
          <cell r="I147">
            <v>69.128045323365384</v>
          </cell>
          <cell r="J147">
            <v>0</v>
          </cell>
          <cell r="K147">
            <v>86.330000391158634</v>
          </cell>
          <cell r="L147">
            <v>0</v>
          </cell>
          <cell r="M147">
            <v>0</v>
          </cell>
          <cell r="N147">
            <v>0</v>
          </cell>
          <cell r="O147">
            <v>0</v>
          </cell>
          <cell r="P147">
            <v>0</v>
          </cell>
          <cell r="Q147">
            <v>0</v>
          </cell>
          <cell r="R147">
            <v>0</v>
          </cell>
        </row>
        <row r="148">
          <cell r="A148">
            <v>145</v>
          </cell>
        </row>
        <row r="149">
          <cell r="A149">
            <v>146</v>
          </cell>
          <cell r="B149" t="str">
            <v>DRA</v>
          </cell>
          <cell r="C149" t="str">
            <v>Spot - net</v>
          </cell>
        </row>
        <row r="150">
          <cell r="A150">
            <v>147</v>
          </cell>
          <cell r="C150" t="str">
            <v xml:space="preserve">    Energia - R$ mil</v>
          </cell>
          <cell r="I150">
            <v>72994.385272521002</v>
          </cell>
          <cell r="J150">
            <v>0</v>
          </cell>
          <cell r="K150">
            <v>67756.937830137525</v>
          </cell>
          <cell r="L150">
            <v>10565.343540752783</v>
          </cell>
          <cell r="M150">
            <v>1.066496024530139E-11</v>
          </cell>
          <cell r="N150">
            <v>4.4366234620453807E-11</v>
          </cell>
          <cell r="O150">
            <v>5.7676105006589969E-11</v>
          </cell>
          <cell r="P150">
            <v>4.1988204444797536E-11</v>
          </cell>
          <cell r="Q150">
            <v>3.7429485105076682E-11</v>
          </cell>
          <cell r="R150">
            <v>3.8926664509279763E-11</v>
          </cell>
        </row>
        <row r="151">
          <cell r="A151">
            <v>148</v>
          </cell>
          <cell r="C151" t="str">
            <v xml:space="preserve">    Energia - MWh</v>
          </cell>
          <cell r="I151">
            <v>1055930.1211406998</v>
          </cell>
          <cell r="J151">
            <v>0</v>
          </cell>
          <cell r="K151">
            <v>784859.69562299165</v>
          </cell>
          <cell r="L151">
            <v>117319.25472480929</v>
          </cell>
          <cell r="M151">
            <v>1.1368683772161603E-10</v>
          </cell>
          <cell r="N151">
            <v>4.5474735088646412E-10</v>
          </cell>
          <cell r="O151">
            <v>5.6843418860808015E-10</v>
          </cell>
          <cell r="P151">
            <v>3.979039320256561E-10</v>
          </cell>
          <cell r="Q151">
            <v>3.4106051316484809E-10</v>
          </cell>
          <cell r="R151">
            <v>3.4106051316484809E-10</v>
          </cell>
        </row>
        <row r="152">
          <cell r="A152">
            <v>149</v>
          </cell>
          <cell r="C152" t="str">
            <v xml:space="preserve">    PCE (VN comp.) - R$/MWh</v>
          </cell>
          <cell r="I152">
            <v>69.128045323365384</v>
          </cell>
          <cell r="J152">
            <v>0</v>
          </cell>
          <cell r="K152">
            <v>86.330000391158634</v>
          </cell>
          <cell r="L152">
            <v>90.056347234181246</v>
          </cell>
          <cell r="M152">
            <v>93.80998239582128</v>
          </cell>
          <cell r="N152">
            <v>97.562381691654181</v>
          </cell>
          <cell r="O152">
            <v>101.46487695932038</v>
          </cell>
          <cell r="P152">
            <v>105.5234720376933</v>
          </cell>
          <cell r="Q152">
            <v>109.74441091920109</v>
          </cell>
          <cell r="R152">
            <v>114.13418735596917</v>
          </cell>
        </row>
        <row r="153">
          <cell r="A153">
            <v>151</v>
          </cell>
        </row>
        <row r="154">
          <cell r="A154">
            <v>152</v>
          </cell>
        </row>
        <row r="155">
          <cell r="A155">
            <v>153</v>
          </cell>
          <cell r="C155" t="str">
            <v>VPA em DRA - Encargos</v>
          </cell>
        </row>
        <row r="156">
          <cell r="A156">
            <v>154</v>
          </cell>
        </row>
        <row r="157">
          <cell r="A157">
            <v>155</v>
          </cell>
          <cell r="B157" t="str">
            <v>DRA</v>
          </cell>
          <cell r="C157" t="str">
            <v>Rede Básica</v>
          </cell>
        </row>
        <row r="158">
          <cell r="A158">
            <v>156</v>
          </cell>
          <cell r="C158" t="str">
            <v xml:space="preserve">    Quantidades em MW</v>
          </cell>
          <cell r="I158">
            <v>54280000</v>
          </cell>
          <cell r="J158">
            <v>53988000</v>
          </cell>
          <cell r="K158">
            <v>53988000</v>
          </cell>
          <cell r="L158">
            <v>53988000</v>
          </cell>
          <cell r="M158">
            <v>53988000</v>
          </cell>
          <cell r="N158">
            <v>53988000</v>
          </cell>
          <cell r="O158">
            <v>53988000</v>
          </cell>
          <cell r="P158">
            <v>53988000</v>
          </cell>
          <cell r="Q158">
            <v>53988000</v>
          </cell>
          <cell r="R158">
            <v>53988000</v>
          </cell>
        </row>
        <row r="159">
          <cell r="A159">
            <v>157</v>
          </cell>
          <cell r="C159" t="str">
            <v xml:space="preserve">    Tarifa - R$/MW</v>
          </cell>
          <cell r="I159">
            <v>3.23549</v>
          </cell>
          <cell r="J159">
            <v>3.61219</v>
          </cell>
          <cell r="K159">
            <v>4.7747400000000004</v>
          </cell>
          <cell r="L159">
            <v>5.1194194820544316</v>
          </cell>
          <cell r="M159">
            <v>5.3282927745705662</v>
          </cell>
          <cell r="N159">
            <v>5.5414244855533887</v>
          </cell>
          <cell r="O159">
            <v>5.7630814649755244</v>
          </cell>
          <cell r="P159">
            <v>5.9936047235745455</v>
          </cell>
          <cell r="Q159">
            <v>6.2333489125175277</v>
          </cell>
          <cell r="R159">
            <v>6.4826828690182285</v>
          </cell>
        </row>
        <row r="160">
          <cell r="A160">
            <v>158</v>
          </cell>
          <cell r="C160" t="str">
            <v xml:space="preserve">    Encargos de Rede Básica - R$ mil</v>
          </cell>
          <cell r="I160">
            <v>175622.39719999998</v>
          </cell>
          <cell r="J160">
            <v>195014.91372000001</v>
          </cell>
          <cell r="K160">
            <v>257778.66312000004</v>
          </cell>
          <cell r="L160">
            <v>276387.21899715468</v>
          </cell>
          <cell r="M160">
            <v>287663.87031351571</v>
          </cell>
          <cell r="N160">
            <v>299170.42512605636</v>
          </cell>
          <cell r="O160">
            <v>311137.24213109864</v>
          </cell>
          <cell r="P160">
            <v>323582.73181634257</v>
          </cell>
          <cell r="Q160">
            <v>336526.04108899628</v>
          </cell>
          <cell r="R160">
            <v>349987.0827325561</v>
          </cell>
        </row>
        <row r="161">
          <cell r="A161">
            <v>159</v>
          </cell>
          <cell r="C161" t="str">
            <v xml:space="preserve">    (-) Receita Permitida com Rede Básica</v>
          </cell>
          <cell r="I161">
            <v>790.13</v>
          </cell>
          <cell r="J161">
            <v>848.94600000000003</v>
          </cell>
          <cell r="K161">
            <v>929.43987920529787</v>
          </cell>
          <cell r="L161">
            <v>996.53439244899607</v>
          </cell>
          <cell r="M161">
            <v>1037.1931859676815</v>
          </cell>
          <cell r="N161">
            <v>1078.6809134063888</v>
          </cell>
          <cell r="O161">
            <v>1121.8281499426444</v>
          </cell>
          <cell r="P161">
            <v>1166.7012759403501</v>
          </cell>
          <cell r="Q161">
            <v>1213.3693269779642</v>
          </cell>
          <cell r="R161">
            <v>1261.9041000570828</v>
          </cell>
        </row>
        <row r="162">
          <cell r="A162">
            <v>160</v>
          </cell>
          <cell r="C162" t="str">
            <v xml:space="preserve">    Total de Rede Básica - R$ mil</v>
          </cell>
          <cell r="I162">
            <v>174832.26719999997</v>
          </cell>
          <cell r="J162">
            <v>194165.96772000002</v>
          </cell>
          <cell r="K162">
            <v>256849.22324079473</v>
          </cell>
          <cell r="L162">
            <v>275390.68460470566</v>
          </cell>
          <cell r="M162">
            <v>286626.67712754803</v>
          </cell>
          <cell r="N162">
            <v>298091.74421265</v>
          </cell>
          <cell r="O162">
            <v>310015.41398115602</v>
          </cell>
          <cell r="P162">
            <v>322416.03054040222</v>
          </cell>
          <cell r="Q162">
            <v>335312.67176201829</v>
          </cell>
          <cell r="R162">
            <v>348725.17863249901</v>
          </cell>
        </row>
        <row r="163">
          <cell r="A163">
            <v>161</v>
          </cell>
        </row>
        <row r="164">
          <cell r="A164">
            <v>162</v>
          </cell>
          <cell r="B164" t="str">
            <v>DRA</v>
          </cell>
          <cell r="C164" t="str">
            <v>Encargos de Conexão</v>
          </cell>
        </row>
        <row r="165">
          <cell r="A165">
            <v>163</v>
          </cell>
          <cell r="C165" t="str">
            <v>Total de Encargos de Conexão - R$ mil</v>
          </cell>
          <cell r="I165">
            <v>6259.25</v>
          </cell>
          <cell r="J165">
            <v>7351.6959999999999</v>
          </cell>
          <cell r="K165">
            <v>8048.756272123399</v>
          </cell>
          <cell r="L165">
            <v>8629.780818602967</v>
          </cell>
          <cell r="M165">
            <v>8981.8775240190316</v>
          </cell>
          <cell r="N165">
            <v>9341.1526249797935</v>
          </cell>
          <cell r="O165">
            <v>9714.7987299789856</v>
          </cell>
          <cell r="P165">
            <v>10103.390679178145</v>
          </cell>
          <cell r="Q165">
            <v>10507.526306345271</v>
          </cell>
          <cell r="R165">
            <v>10927.827358599083</v>
          </cell>
        </row>
        <row r="166">
          <cell r="A166">
            <v>164</v>
          </cell>
        </row>
        <row r="167">
          <cell r="A167">
            <v>165</v>
          </cell>
          <cell r="B167" t="str">
            <v>DRA</v>
          </cell>
          <cell r="C167" t="str">
            <v>CCC</v>
          </cell>
        </row>
        <row r="168">
          <cell r="A168">
            <v>166</v>
          </cell>
          <cell r="C168" t="str">
            <v>Valores de CCC - R$ mil</v>
          </cell>
          <cell r="I168">
            <v>189727.67</v>
          </cell>
          <cell r="J168">
            <v>241251.08900000001</v>
          </cell>
          <cell r="K168">
            <v>170633.86887999999</v>
          </cell>
          <cell r="L168">
            <v>177999.10663898001</v>
          </cell>
          <cell r="M168">
            <v>184664.0732207298</v>
          </cell>
          <cell r="N168">
            <v>192050.636149559</v>
          </cell>
          <cell r="O168">
            <v>199732.66159554137</v>
          </cell>
          <cell r="P168">
            <v>207721.96805936305</v>
          </cell>
          <cell r="Q168">
            <v>216030.84678173758</v>
          </cell>
          <cell r="R168">
            <v>224672.08065300708</v>
          </cell>
        </row>
        <row r="169">
          <cell r="A169">
            <v>167</v>
          </cell>
        </row>
        <row r="170">
          <cell r="A170">
            <v>168</v>
          </cell>
          <cell r="B170" t="str">
            <v>DRA</v>
          </cell>
          <cell r="C170" t="str">
            <v>RGR e Fiscalização</v>
          </cell>
        </row>
        <row r="171">
          <cell r="A171">
            <v>169</v>
          </cell>
          <cell r="C171" t="str">
            <v>Complemento Quota Anual - R$ mil</v>
          </cell>
          <cell r="I171">
            <v>10534.572</v>
          </cell>
          <cell r="J171">
            <v>12548.597</v>
          </cell>
          <cell r="K171">
            <v>0</v>
          </cell>
          <cell r="L171">
            <v>0</v>
          </cell>
          <cell r="M171">
            <v>0</v>
          </cell>
          <cell r="N171">
            <v>0</v>
          </cell>
          <cell r="O171">
            <v>0</v>
          </cell>
          <cell r="P171">
            <v>0</v>
          </cell>
          <cell r="Q171">
            <v>0</v>
          </cell>
          <cell r="R171">
            <v>0</v>
          </cell>
        </row>
        <row r="172">
          <cell r="A172">
            <v>170</v>
          </cell>
          <cell r="C172" t="str">
            <v>Taxa de Fiscalização da Aneel - R$ mil</v>
          </cell>
          <cell r="I172">
            <v>6421.8739999999998</v>
          </cell>
          <cell r="J172">
            <v>6547.6930000000002</v>
          </cell>
          <cell r="K172">
            <v>7172.2736806142866</v>
          </cell>
          <cell r="L172">
            <v>7481.8575942706602</v>
          </cell>
          <cell r="M172">
            <v>7762.0069263477271</v>
          </cell>
          <cell r="N172">
            <v>8072.4872034016362</v>
          </cell>
          <cell r="O172">
            <v>8395.3866915377021</v>
          </cell>
          <cell r="P172">
            <v>8731.2021591992107</v>
          </cell>
          <cell r="Q172">
            <v>9080.4502455671791</v>
          </cell>
          <cell r="R172">
            <v>9443.6682553898663</v>
          </cell>
        </row>
        <row r="173">
          <cell r="A173">
            <v>171</v>
          </cell>
          <cell r="C173" t="str">
            <v>Quota anual para o período - R$ mil</v>
          </cell>
          <cell r="I173">
            <v>57482.076000000001</v>
          </cell>
          <cell r="J173">
            <v>70332.381999999998</v>
          </cell>
          <cell r="K173">
            <v>77041.347588152028</v>
          </cell>
          <cell r="L173">
            <v>80366.759160798319</v>
          </cell>
          <cell r="M173">
            <v>83375.997657577129</v>
          </cell>
          <cell r="N173">
            <v>86711.037563880222</v>
          </cell>
          <cell r="O173">
            <v>90179.479066435437</v>
          </cell>
          <cell r="P173">
            <v>93786.658229092864</v>
          </cell>
          <cell r="Q173">
            <v>97538.124558256575</v>
          </cell>
          <cell r="R173">
            <v>101439.64954058685</v>
          </cell>
        </row>
        <row r="174">
          <cell r="A174">
            <v>172</v>
          </cell>
          <cell r="C174" t="str">
            <v>TOTAL RGR e Taxa de Fiscalização - R$ mil</v>
          </cell>
          <cell r="I174">
            <v>74438.521999999997</v>
          </cell>
          <cell r="J174">
            <v>89428.671999999991</v>
          </cell>
          <cell r="K174">
            <v>84213.621268766321</v>
          </cell>
          <cell r="L174">
            <v>87848.616755068986</v>
          </cell>
          <cell r="M174">
            <v>91138.004583924863</v>
          </cell>
          <cell r="N174">
            <v>94783.524767281851</v>
          </cell>
          <cell r="O174">
            <v>98574.865757973137</v>
          </cell>
          <cell r="P174">
            <v>102517.86038829207</v>
          </cell>
          <cell r="Q174">
            <v>106618.57480382375</v>
          </cell>
          <cell r="R174">
            <v>110883.31779597672</v>
          </cell>
        </row>
        <row r="175">
          <cell r="A175">
            <v>173</v>
          </cell>
        </row>
        <row r="176">
          <cell r="A176">
            <v>174</v>
          </cell>
          <cell r="B176" t="str">
            <v>DRA</v>
          </cell>
          <cell r="C176" t="str">
            <v>Quota ASMAE</v>
          </cell>
        </row>
        <row r="177">
          <cell r="A177">
            <v>175</v>
          </cell>
          <cell r="C177" t="str">
            <v>Quota ASMAE - R$ mil</v>
          </cell>
          <cell r="I177">
            <v>3743</v>
          </cell>
          <cell r="J177">
            <v>0</v>
          </cell>
          <cell r="K177">
            <v>0</v>
          </cell>
          <cell r="L177">
            <v>0</v>
          </cell>
          <cell r="M177">
            <v>0</v>
          </cell>
          <cell r="N177">
            <v>0</v>
          </cell>
          <cell r="O177">
            <v>0</v>
          </cell>
          <cell r="P177">
            <v>0</v>
          </cell>
          <cell r="Q177">
            <v>0</v>
          </cell>
          <cell r="R177">
            <v>0</v>
          </cell>
        </row>
        <row r="178">
          <cell r="A178">
            <v>176</v>
          </cell>
        </row>
        <row r="179">
          <cell r="A179">
            <v>177</v>
          </cell>
          <cell r="B179" t="str">
            <v>DRA</v>
          </cell>
          <cell r="C179" t="str">
            <v>Quota ONS</v>
          </cell>
        </row>
        <row r="180">
          <cell r="A180">
            <v>178</v>
          </cell>
          <cell r="C180" t="str">
            <v>Quota ONS - R$ mil</v>
          </cell>
          <cell r="I180">
            <v>341</v>
          </cell>
          <cell r="J180">
            <v>341</v>
          </cell>
          <cell r="K180">
            <v>341</v>
          </cell>
          <cell r="L180">
            <v>341</v>
          </cell>
          <cell r="M180">
            <v>341</v>
          </cell>
          <cell r="N180">
            <v>341</v>
          </cell>
          <cell r="O180">
            <v>341</v>
          </cell>
          <cell r="P180">
            <v>341</v>
          </cell>
          <cell r="Q180">
            <v>341</v>
          </cell>
          <cell r="R180">
            <v>341</v>
          </cell>
        </row>
        <row r="181">
          <cell r="A181">
            <v>179</v>
          </cell>
        </row>
        <row r="182">
          <cell r="A182">
            <v>180</v>
          </cell>
          <cell r="B182" t="str">
            <v>DRA</v>
          </cell>
          <cell r="C182" t="str">
            <v>CFURH</v>
          </cell>
        </row>
        <row r="183">
          <cell r="A183">
            <v>181</v>
          </cell>
          <cell r="C183" t="str">
            <v xml:space="preserve">     Geração Líquida - MWh</v>
          </cell>
          <cell r="I183">
            <v>4287132.3279999997</v>
          </cell>
          <cell r="J183">
            <v>4207836.6992844259</v>
          </cell>
          <cell r="K183">
            <v>4207836.6992844259</v>
          </cell>
          <cell r="L183">
            <v>4207836.6992844259</v>
          </cell>
          <cell r="M183">
            <v>4207836.6992844259</v>
          </cell>
          <cell r="N183">
            <v>4207836.6992844259</v>
          </cell>
          <cell r="O183">
            <v>4207836.6992844259</v>
          </cell>
          <cell r="P183">
            <v>4207836.6992844259</v>
          </cell>
          <cell r="Q183">
            <v>4207836.6992844259</v>
          </cell>
          <cell r="R183">
            <v>4207836.6992844259</v>
          </cell>
        </row>
        <row r="184">
          <cell r="A184">
            <v>182</v>
          </cell>
          <cell r="C184" t="str">
            <v xml:space="preserve">     Tarifa de Referência em R$/MWh</v>
          </cell>
          <cell r="I184">
            <v>19.53</v>
          </cell>
          <cell r="J184">
            <v>29.4</v>
          </cell>
          <cell r="K184">
            <v>32.58</v>
          </cell>
          <cell r="L184">
            <v>33.986282631710836</v>
          </cell>
          <cell r="M184">
            <v>35.258858894903447</v>
          </cell>
          <cell r="N184">
            <v>36.669213250699585</v>
          </cell>
          <cell r="O184">
            <v>38.135981780727569</v>
          </cell>
          <cell r="P184">
            <v>39.661421051956673</v>
          </cell>
          <cell r="Q184">
            <v>41.247877894034943</v>
          </cell>
          <cell r="R184">
            <v>42.897793009796345</v>
          </cell>
        </row>
        <row r="185">
          <cell r="A185">
            <v>183</v>
          </cell>
          <cell r="C185" t="str">
            <v xml:space="preserve">     Taxa de CFURH  (%) </v>
          </cell>
          <cell r="I185">
            <v>6.7500000000000004E-2</v>
          </cell>
          <cell r="J185">
            <v>6.7500000000000004E-2</v>
          </cell>
          <cell r="K185">
            <v>6.7500000000000004E-2</v>
          </cell>
          <cell r="L185">
            <v>6.7500000000000004E-2</v>
          </cell>
          <cell r="M185">
            <v>6.7500000000000004E-2</v>
          </cell>
          <cell r="N185">
            <v>6.7500000000000004E-2</v>
          </cell>
          <cell r="O185">
            <v>6.7500000000000004E-2</v>
          </cell>
          <cell r="P185">
            <v>6.7500000000000004E-2</v>
          </cell>
          <cell r="Q185">
            <v>6.7500000000000004E-2</v>
          </cell>
          <cell r="R185">
            <v>6.7500000000000004E-2</v>
          </cell>
        </row>
        <row r="186">
          <cell r="A186">
            <v>184</v>
          </cell>
          <cell r="C186" t="str">
            <v xml:space="preserve">     Total CFURH em R$ mil</v>
          </cell>
          <cell r="I186">
            <v>5651.6193696942</v>
          </cell>
          <cell r="J186">
            <v>8350.451929729943</v>
          </cell>
          <cell r="K186">
            <v>9253.6640772313458</v>
          </cell>
          <cell r="L186">
            <v>9653.0890947726875</v>
          </cell>
          <cell r="M186">
            <v>10014.537629218445</v>
          </cell>
          <cell r="N186">
            <v>10415.119134387181</v>
          </cell>
          <cell r="O186">
            <v>10831.72389976267</v>
          </cell>
          <cell r="P186">
            <v>11264.992855753177</v>
          </cell>
          <cell r="Q186">
            <v>11715.592569983306</v>
          </cell>
          <cell r="R186">
            <v>12184.216272782638</v>
          </cell>
        </row>
        <row r="187">
          <cell r="A187">
            <v>185</v>
          </cell>
        </row>
        <row r="188">
          <cell r="A188">
            <v>186</v>
          </cell>
        </row>
        <row r="189">
          <cell r="A189">
            <v>187</v>
          </cell>
          <cell r="C189" t="str">
            <v>VPA TOTAL EM DRA - R$ mil</v>
          </cell>
          <cell r="D189" t="str">
            <v>IRT 96</v>
          </cell>
          <cell r="E189" t="str">
            <v>IRT 97</v>
          </cell>
          <cell r="F189" t="str">
            <v>IRT 98</v>
          </cell>
          <cell r="G189" t="str">
            <v>IRT 99</v>
          </cell>
          <cell r="H189" t="str">
            <v>IRT 00</v>
          </cell>
          <cell r="I189" t="str">
            <v>IRT 01</v>
          </cell>
          <cell r="J189" t="str">
            <v>IRT 02</v>
          </cell>
          <cell r="K189" t="str">
            <v>IRT 03</v>
          </cell>
          <cell r="L189" t="str">
            <v>IRT 04</v>
          </cell>
          <cell r="M189" t="str">
            <v>IRT 05</v>
          </cell>
          <cell r="N189" t="str">
            <v>IRT 06</v>
          </cell>
          <cell r="O189" t="str">
            <v>IRT 07</v>
          </cell>
          <cell r="P189" t="str">
            <v>IRT 08</v>
          </cell>
          <cell r="Q189" t="str">
            <v>IRT 09</v>
          </cell>
          <cell r="R189" t="str">
            <v>IRT 10</v>
          </cell>
        </row>
        <row r="190">
          <cell r="A190">
            <v>188</v>
          </cell>
          <cell r="D190">
            <v>35010</v>
          </cell>
          <cell r="E190">
            <v>35376</v>
          </cell>
          <cell r="F190">
            <v>35741</v>
          </cell>
          <cell r="G190">
            <v>36106</v>
          </cell>
          <cell r="H190">
            <v>36471</v>
          </cell>
          <cell r="I190">
            <v>36837</v>
          </cell>
          <cell r="J190">
            <v>37202</v>
          </cell>
          <cell r="K190">
            <v>37567</v>
          </cell>
          <cell r="L190">
            <v>37932</v>
          </cell>
          <cell r="M190">
            <v>38298</v>
          </cell>
          <cell r="N190">
            <v>38663</v>
          </cell>
          <cell r="O190">
            <v>39028</v>
          </cell>
          <cell r="P190">
            <v>39393</v>
          </cell>
          <cell r="Q190">
            <v>39759</v>
          </cell>
          <cell r="R190">
            <v>40124</v>
          </cell>
        </row>
        <row r="191">
          <cell r="A191">
            <v>189</v>
          </cell>
          <cell r="C191" t="str">
            <v>Potência Itaipu</v>
          </cell>
          <cell r="G191">
            <v>314348.81099999999</v>
          </cell>
          <cell r="H191">
            <v>513755.24200000003</v>
          </cell>
          <cell r="I191">
            <v>506950.15746143996</v>
          </cell>
          <cell r="J191">
            <v>760862.33557200001</v>
          </cell>
          <cell r="K191">
            <v>843620.05098000006</v>
          </cell>
          <cell r="L191">
            <v>904705.66591599979</v>
          </cell>
          <cell r="M191">
            <v>939475.76103547728</v>
          </cell>
          <cell r="N191">
            <v>964592.68132292409</v>
          </cell>
          <cell r="O191">
            <v>992744.74502045976</v>
          </cell>
          <cell r="P191">
            <v>1021605.6255236815</v>
          </cell>
          <cell r="Q191">
            <v>1051186.9848751284</v>
          </cell>
          <cell r="R191">
            <v>1081500.2839738531</v>
          </cell>
        </row>
        <row r="192">
          <cell r="A192">
            <v>190</v>
          </cell>
          <cell r="C192" t="str">
            <v>Transporte Itaipu</v>
          </cell>
          <cell r="G192">
            <v>48323.11</v>
          </cell>
          <cell r="H192">
            <v>21999.646000000001</v>
          </cell>
          <cell r="I192">
            <v>24736.60959</v>
          </cell>
          <cell r="J192">
            <v>27463.312099999999</v>
          </cell>
          <cell r="K192">
            <v>29386.591279499997</v>
          </cell>
          <cell r="L192">
            <v>31190.225323841427</v>
          </cell>
          <cell r="M192">
            <v>32132.100488222794</v>
          </cell>
          <cell r="N192">
            <v>32991.153419765578</v>
          </cell>
          <cell r="O192">
            <v>33954.014812467234</v>
          </cell>
          <cell r="P192">
            <v>34941.119271113392</v>
          </cell>
          <cell r="Q192">
            <v>35952.86566275129</v>
          </cell>
          <cell r="R192">
            <v>36989.645974886444</v>
          </cell>
        </row>
        <row r="193">
          <cell r="A193">
            <v>191</v>
          </cell>
          <cell r="C193" t="str">
            <v xml:space="preserve">Furnas </v>
          </cell>
          <cell r="G193">
            <v>550286.96299999999</v>
          </cell>
          <cell r="H193">
            <v>577358.06000000006</v>
          </cell>
          <cell r="I193">
            <v>693583.70127680001</v>
          </cell>
          <cell r="J193">
            <v>757197.90346308763</v>
          </cell>
          <cell r="K193">
            <v>678795.33773669461</v>
          </cell>
          <cell r="L193">
            <v>483771.35805768467</v>
          </cell>
          <cell r="M193">
            <v>272424.74138201005</v>
          </cell>
          <cell r="N193">
            <v>41806.480474160351</v>
          </cell>
          <cell r="O193">
            <v>0</v>
          </cell>
          <cell r="P193">
            <v>0</v>
          </cell>
          <cell r="Q193">
            <v>0</v>
          </cell>
          <cell r="R193">
            <v>0</v>
          </cell>
        </row>
        <row r="194">
          <cell r="A194">
            <v>192</v>
          </cell>
          <cell r="C194" t="str">
            <v>Substituição de Furnas</v>
          </cell>
          <cell r="G194">
            <v>0</v>
          </cell>
          <cell r="H194">
            <v>0</v>
          </cell>
          <cell r="I194">
            <v>0</v>
          </cell>
          <cell r="J194">
            <v>0</v>
          </cell>
          <cell r="K194">
            <v>146791.10806425448</v>
          </cell>
          <cell r="L194">
            <v>219283.01164077298</v>
          </cell>
          <cell r="M194">
            <v>231704.68393033967</v>
          </cell>
          <cell r="N194">
            <v>240885.45495055357</v>
          </cell>
          <cell r="O194">
            <v>43478.739693126758</v>
          </cell>
          <cell r="P194">
            <v>0</v>
          </cell>
          <cell r="Q194">
            <v>0</v>
          </cell>
          <cell r="R194">
            <v>0</v>
          </cell>
        </row>
        <row r="195">
          <cell r="A195">
            <v>193</v>
          </cell>
          <cell r="C195" t="str">
            <v>Bilaterais LP - CSN</v>
          </cell>
          <cell r="G195">
            <v>0</v>
          </cell>
          <cell r="H195">
            <v>0</v>
          </cell>
          <cell r="I195">
            <v>0</v>
          </cell>
          <cell r="J195">
            <v>48331.553560585933</v>
          </cell>
          <cell r="K195">
            <v>11912.064472508589</v>
          </cell>
          <cell r="L195">
            <v>10041.282716611211</v>
          </cell>
          <cell r="M195">
            <v>0</v>
          </cell>
          <cell r="N195">
            <v>0</v>
          </cell>
          <cell r="O195">
            <v>0</v>
          </cell>
          <cell r="P195">
            <v>0</v>
          </cell>
          <cell r="Q195">
            <v>0</v>
          </cell>
          <cell r="R195">
            <v>0</v>
          </cell>
        </row>
        <row r="196">
          <cell r="A196">
            <v>194</v>
          </cell>
          <cell r="C196" t="str">
            <v>Bilaterais LP - Caiuá</v>
          </cell>
          <cell r="G196">
            <v>0</v>
          </cell>
          <cell r="H196">
            <v>0</v>
          </cell>
          <cell r="I196">
            <v>0</v>
          </cell>
          <cell r="J196">
            <v>0</v>
          </cell>
          <cell r="K196">
            <v>4746.0470309460543</v>
          </cell>
          <cell r="L196">
            <v>26388.49097925426</v>
          </cell>
          <cell r="M196">
            <v>4818.4037917367732</v>
          </cell>
          <cell r="N196">
            <v>0</v>
          </cell>
          <cell r="O196">
            <v>0</v>
          </cell>
          <cell r="P196">
            <v>0</v>
          </cell>
          <cell r="Q196">
            <v>0</v>
          </cell>
          <cell r="R196">
            <v>0</v>
          </cell>
        </row>
        <row r="197">
          <cell r="A197">
            <v>195</v>
          </cell>
          <cell r="C197" t="str">
            <v>Bilaterais LP - Projeto EDF</v>
          </cell>
          <cell r="G197">
            <v>0</v>
          </cell>
          <cell r="H197">
            <v>0</v>
          </cell>
          <cell r="I197">
            <v>0</v>
          </cell>
          <cell r="J197">
            <v>0</v>
          </cell>
          <cell r="K197">
            <v>0</v>
          </cell>
          <cell r="L197">
            <v>249487.29261208797</v>
          </cell>
          <cell r="M197">
            <v>772353.63833222806</v>
          </cell>
          <cell r="N197">
            <v>1435531.168267827</v>
          </cell>
          <cell r="O197">
            <v>1571625.8322560019</v>
          </cell>
          <cell r="P197">
            <v>1653655.3156028525</v>
          </cell>
          <cell r="Q197">
            <v>1736626.7990476137</v>
          </cell>
          <cell r="R197">
            <v>1747228.7902312672</v>
          </cell>
        </row>
        <row r="198">
          <cell r="A198">
            <v>196</v>
          </cell>
          <cell r="C198" t="str">
            <v>Bilaterais CP - Leilão</v>
          </cell>
          <cell r="G198">
            <v>0</v>
          </cell>
          <cell r="H198">
            <v>0</v>
          </cell>
          <cell r="I198">
            <v>0</v>
          </cell>
          <cell r="J198">
            <v>0</v>
          </cell>
          <cell r="K198">
            <v>0</v>
          </cell>
          <cell r="L198">
            <v>118277.12333310481</v>
          </cell>
          <cell r="M198">
            <v>256672.40770295961</v>
          </cell>
          <cell r="N198">
            <v>273511.78382728458</v>
          </cell>
          <cell r="O198">
            <v>601640.37167275872</v>
          </cell>
          <cell r="P198">
            <v>813171.26078010129</v>
          </cell>
          <cell r="Q198">
            <v>928714.60994999239</v>
          </cell>
          <cell r="R198">
            <v>1021877.0435301142</v>
          </cell>
        </row>
        <row r="199">
          <cell r="A199">
            <v>197</v>
          </cell>
          <cell r="C199" t="str">
            <v xml:space="preserve">Bilaterais CP </v>
          </cell>
          <cell r="G199">
            <v>43686.060999999994</v>
          </cell>
          <cell r="H199">
            <v>4987.41</v>
          </cell>
          <cell r="I199">
            <v>35283.721654348781</v>
          </cell>
          <cell r="J199">
            <v>0</v>
          </cell>
          <cell r="K199">
            <v>8483.9818786791857</v>
          </cell>
          <cell r="L199">
            <v>0</v>
          </cell>
          <cell r="M199">
            <v>0</v>
          </cell>
          <cell r="N199">
            <v>0</v>
          </cell>
          <cell r="O199">
            <v>0</v>
          </cell>
          <cell r="P199">
            <v>0</v>
          </cell>
          <cell r="Q199">
            <v>0</v>
          </cell>
          <cell r="R199">
            <v>0</v>
          </cell>
        </row>
        <row r="200">
          <cell r="A200">
            <v>198</v>
          </cell>
          <cell r="C200" t="str">
            <v>Spot - net</v>
          </cell>
          <cell r="H200">
            <v>0</v>
          </cell>
          <cell r="I200">
            <v>72994.385272521002</v>
          </cell>
          <cell r="J200">
            <v>0</v>
          </cell>
          <cell r="K200">
            <v>67756.937830137525</v>
          </cell>
          <cell r="L200">
            <v>10565.343540752783</v>
          </cell>
          <cell r="M200">
            <v>1.066496024530139E-11</v>
          </cell>
          <cell r="N200">
            <v>4.4366234620453807E-11</v>
          </cell>
          <cell r="O200">
            <v>5.7676105006589969E-11</v>
          </cell>
          <cell r="P200">
            <v>4.1988204444797536E-11</v>
          </cell>
          <cell r="Q200">
            <v>3.7429485105076682E-11</v>
          </cell>
          <cell r="R200">
            <v>3.8926664509279763E-11</v>
          </cell>
        </row>
        <row r="201">
          <cell r="A201">
            <v>199</v>
          </cell>
          <cell r="C201" t="str">
            <v>Rede Básica</v>
          </cell>
          <cell r="H201">
            <v>156668.66399999999</v>
          </cell>
          <cell r="I201">
            <v>174832.26719999997</v>
          </cell>
          <cell r="J201">
            <v>194165.96772000002</v>
          </cell>
          <cell r="K201">
            <v>256849.22324079473</v>
          </cell>
          <cell r="L201">
            <v>275390.68460470566</v>
          </cell>
          <cell r="M201">
            <v>286626.67712754803</v>
          </cell>
          <cell r="N201">
            <v>298091.74421265</v>
          </cell>
          <cell r="O201">
            <v>310015.41398115602</v>
          </cell>
          <cell r="P201">
            <v>322416.03054040222</v>
          </cell>
          <cell r="Q201">
            <v>335312.67176201829</v>
          </cell>
          <cell r="R201">
            <v>348725.17863249901</v>
          </cell>
        </row>
        <row r="202">
          <cell r="A202">
            <v>200</v>
          </cell>
          <cell r="C202" t="str">
            <v>Encargos de Conexão</v>
          </cell>
          <cell r="H202">
            <v>5714</v>
          </cell>
          <cell r="I202">
            <v>6259.25</v>
          </cell>
          <cell r="J202">
            <v>7351.6959999999999</v>
          </cell>
          <cell r="K202">
            <v>8048.756272123399</v>
          </cell>
          <cell r="L202">
            <v>8629.780818602967</v>
          </cell>
          <cell r="M202">
            <v>8981.8775240190316</v>
          </cell>
          <cell r="N202">
            <v>9341.1526249797935</v>
          </cell>
          <cell r="O202">
            <v>9714.7987299789856</v>
          </cell>
          <cell r="P202">
            <v>10103.390679178145</v>
          </cell>
          <cell r="Q202">
            <v>10507.526306345271</v>
          </cell>
          <cell r="R202">
            <v>10927.827358599083</v>
          </cell>
        </row>
        <row r="203">
          <cell r="A203">
            <v>201</v>
          </cell>
          <cell r="C203" t="str">
            <v>CCC</v>
          </cell>
          <cell r="H203">
            <v>88458.692999999999</v>
          </cell>
          <cell r="I203">
            <v>189727.67</v>
          </cell>
          <cell r="J203">
            <v>241251.08900000001</v>
          </cell>
          <cell r="K203">
            <v>170633.86887999999</v>
          </cell>
          <cell r="L203">
            <v>177999.10663898001</v>
          </cell>
          <cell r="M203">
            <v>184664.0732207298</v>
          </cell>
          <cell r="N203">
            <v>192050.636149559</v>
          </cell>
          <cell r="O203">
            <v>199732.66159554137</v>
          </cell>
          <cell r="P203">
            <v>207721.96805936305</v>
          </cell>
          <cell r="Q203">
            <v>216030.84678173758</v>
          </cell>
          <cell r="R203">
            <v>224672.08065300708</v>
          </cell>
        </row>
        <row r="204">
          <cell r="A204">
            <v>202</v>
          </cell>
          <cell r="C204" t="str">
            <v>RGR e Fiscalização</v>
          </cell>
          <cell r="H204">
            <v>58069.85</v>
          </cell>
          <cell r="I204">
            <v>74438.521999999997</v>
          </cell>
          <cell r="J204">
            <v>89428.671999999991</v>
          </cell>
          <cell r="K204">
            <v>84213.621268766321</v>
          </cell>
          <cell r="L204">
            <v>87848.616755068986</v>
          </cell>
          <cell r="M204">
            <v>91138.004583924863</v>
          </cell>
          <cell r="N204">
            <v>94783.524767281851</v>
          </cell>
          <cell r="O204">
            <v>98574.865757973137</v>
          </cell>
          <cell r="P204">
            <v>102517.86038829207</v>
          </cell>
          <cell r="Q204">
            <v>106618.57480382375</v>
          </cell>
          <cell r="R204">
            <v>110883.31779597672</v>
          </cell>
        </row>
        <row r="205">
          <cell r="A205">
            <v>203</v>
          </cell>
          <cell r="C205" t="str">
            <v>Quota ASMAE</v>
          </cell>
          <cell r="H205">
            <v>3743</v>
          </cell>
          <cell r="I205">
            <v>3743</v>
          </cell>
          <cell r="J205">
            <v>0</v>
          </cell>
          <cell r="K205">
            <v>0</v>
          </cell>
          <cell r="L205">
            <v>0</v>
          </cell>
          <cell r="M205">
            <v>0</v>
          </cell>
          <cell r="N205">
            <v>0</v>
          </cell>
          <cell r="O205">
            <v>0</v>
          </cell>
          <cell r="P205">
            <v>0</v>
          </cell>
          <cell r="Q205">
            <v>0</v>
          </cell>
          <cell r="R205">
            <v>0</v>
          </cell>
        </row>
        <row r="206">
          <cell r="A206">
            <v>204</v>
          </cell>
          <cell r="C206" t="str">
            <v>Quota ONS</v>
          </cell>
          <cell r="H206">
            <v>341</v>
          </cell>
          <cell r="I206">
            <v>341</v>
          </cell>
          <cell r="J206">
            <v>341</v>
          </cell>
          <cell r="K206">
            <v>341</v>
          </cell>
          <cell r="L206">
            <v>341</v>
          </cell>
          <cell r="M206">
            <v>341</v>
          </cell>
          <cell r="N206">
            <v>341</v>
          </cell>
          <cell r="O206">
            <v>341</v>
          </cell>
          <cell r="P206">
            <v>341</v>
          </cell>
          <cell r="Q206">
            <v>341</v>
          </cell>
          <cell r="R206">
            <v>341</v>
          </cell>
        </row>
        <row r="207">
          <cell r="A207">
            <v>205</v>
          </cell>
          <cell r="C207" t="str">
            <v>CFURH</v>
          </cell>
          <cell r="H207">
            <v>5227.6260000000002</v>
          </cell>
          <cell r="I207">
            <v>5651.6193696942</v>
          </cell>
          <cell r="J207">
            <v>8350.451929729943</v>
          </cell>
          <cell r="K207">
            <v>9253.6640772313458</v>
          </cell>
          <cell r="L207">
            <v>9653.0890947726875</v>
          </cell>
          <cell r="M207">
            <v>10014.537629218445</v>
          </cell>
          <cell r="N207">
            <v>10415.119134387181</v>
          </cell>
          <cell r="O207">
            <v>10831.72389976267</v>
          </cell>
          <cell r="P207">
            <v>11264.992855753177</v>
          </cell>
          <cell r="Q207">
            <v>11715.592569983306</v>
          </cell>
          <cell r="R207">
            <v>12184.216272782638</v>
          </cell>
        </row>
        <row r="208">
          <cell r="A208">
            <v>206</v>
          </cell>
        </row>
        <row r="209">
          <cell r="A209">
            <v>207</v>
          </cell>
          <cell r="C209" t="str">
            <v>Total VPA dra</v>
          </cell>
          <cell r="G209">
            <v>956644.94499999995</v>
          </cell>
          <cell r="H209">
            <v>1436323.1909999999</v>
          </cell>
          <cell r="I209">
            <v>1788541.9038248037</v>
          </cell>
          <cell r="J209">
            <v>2134743.9813454035</v>
          </cell>
          <cell r="K209">
            <v>2320832.2530116364</v>
          </cell>
          <cell r="L209">
            <v>2613572.0720322398</v>
          </cell>
          <cell r="M209">
            <v>3091347.906748415</v>
          </cell>
          <cell r="N209">
            <v>3594341.8991513723</v>
          </cell>
          <cell r="O209">
            <v>3872654.1674192264</v>
          </cell>
          <cell r="P209">
            <v>4177738.563700737</v>
          </cell>
          <cell r="Q209">
            <v>4433007.4717593938</v>
          </cell>
          <cell r="R209">
            <v>4595329.3844229849</v>
          </cell>
        </row>
        <row r="210">
          <cell r="A210">
            <v>208</v>
          </cell>
        </row>
        <row r="211">
          <cell r="A211">
            <v>209</v>
          </cell>
          <cell r="C211" t="str">
            <v>Receita de Referência</v>
          </cell>
          <cell r="G211">
            <v>2293797.1669999999</v>
          </cell>
          <cell r="H211">
            <v>2829657.9649999999</v>
          </cell>
          <cell r="I211">
            <v>3131745.9279999998</v>
          </cell>
          <cell r="J211">
            <v>3268208.9251299826</v>
          </cell>
          <cell r="K211">
            <v>3864111.4563857568</v>
          </cell>
          <cell r="L211">
            <v>5092348.0474204589</v>
          </cell>
          <cell r="M211">
            <v>5993670.3697052309</v>
          </cell>
          <cell r="N211">
            <v>6757068.4195468733</v>
          </cell>
          <cell r="O211">
            <v>7428596.6924757706</v>
          </cell>
          <cell r="P211">
            <v>8050728.2033783067</v>
          </cell>
          <cell r="Q211">
            <v>8950265.1774759907</v>
          </cell>
          <cell r="R211">
            <v>10605943.796370296</v>
          </cell>
        </row>
        <row r="212">
          <cell r="A212">
            <v>210</v>
          </cell>
        </row>
        <row r="213">
          <cell r="A213">
            <v>211</v>
          </cell>
          <cell r="C213" t="str">
            <v>Total VPB drp</v>
          </cell>
          <cell r="G213">
            <v>1337152.2220000001</v>
          </cell>
          <cell r="H213">
            <v>1393334.774</v>
          </cell>
          <cell r="I213">
            <v>1343204.0241751962</v>
          </cell>
          <cell r="J213">
            <v>1133464.9437845792</v>
          </cell>
          <cell r="K213">
            <v>1543279.2033741204</v>
          </cell>
          <cell r="L213">
            <v>2478775.9753882191</v>
          </cell>
          <cell r="M213">
            <v>2902322.462956816</v>
          </cell>
          <cell r="N213">
            <v>3162726.5203955011</v>
          </cell>
          <cell r="O213">
            <v>3555942.5250565442</v>
          </cell>
          <cell r="P213">
            <v>3872989.6396775697</v>
          </cell>
          <cell r="Q213">
            <v>4517257.7057165969</v>
          </cell>
          <cell r="R213">
            <v>6010614.4119473109</v>
          </cell>
        </row>
      </sheetData>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RESUMO EMPRESA"/>
      <sheetName val="Consolidado Empresa"/>
      <sheetName val="Empresa"/>
      <sheetName val="2001real"/>
      <sheetName val="EMPRESA_BUDGET"/>
      <sheetName val="Consolidado BU"/>
      <sheetName val="Consolidado BU´s"/>
      <sheetName val="2100real"/>
      <sheetName val="CONS.BU_BUDGET"/>
      <sheetName val="RESUMO INFRA"/>
      <sheetName val="Infra"/>
      <sheetName val="Infra (2)"/>
      <sheetName val="2200real"/>
      <sheetName val="INFRA_BUDGET"/>
      <sheetName val="Mainframe"/>
      <sheetName val="Storage"/>
      <sheetName val="Opens Servers"/>
      <sheetName val="Networking"/>
      <sheetName val="Security Solutions"/>
      <sheetName val="Mobile"/>
      <sheetName val="Overhead"/>
      <sheetName val="RESUMO BIS"/>
      <sheetName val="Bis (3)"/>
      <sheetName val="BIS (2)"/>
      <sheetName val="2300real"/>
      <sheetName val="BIS-BUDGET"/>
      <sheetName val="CRM"/>
      <sheetName val="EDM"/>
      <sheetName val="Contact Center"/>
      <sheetName val="Business Intelligence"/>
      <sheetName val="WS"/>
      <sheetName val="Overhead Bis"/>
      <sheetName val="Resumo Sistemas"/>
      <sheetName val="Sistemas"/>
      <sheetName val="Sistemas (2)"/>
      <sheetName val="2400real"/>
      <sheetName val="SISTEMAS_BUDGET"/>
      <sheetName val="IS"/>
      <sheetName val="Software Factory"/>
      <sheetName val="Project Develop."/>
      <sheetName val="Body Shop"/>
      <sheetName val="Packaged Applications"/>
      <sheetName val="ERP"/>
      <sheetName val="Payment Solution"/>
      <sheetName val="Overhead Sistemas"/>
      <sheetName val="Resumo Serviços"/>
      <sheetName val="Servicos"/>
      <sheetName val="Serviços"/>
      <sheetName val="2500real"/>
      <sheetName val="SERVIÇOS_BUDGET"/>
      <sheetName val="Facilities Management"/>
      <sheetName val="DBAS"/>
      <sheetName val="Service Desk"/>
      <sheetName val="Customer Service"/>
      <sheetName val="Business Continuity"/>
      <sheetName val="Infrastructure Service"/>
      <sheetName val="Overhead Servicos"/>
      <sheetName val="Resumo Tecnologia"/>
      <sheetName val="Tecnologia"/>
      <sheetName val="Tecnologia (2)"/>
      <sheetName val="2600real"/>
      <sheetName val="TECNOLOGIA_BUDGET"/>
      <sheetName val="Fitnet"/>
      <sheetName val="Overhead Tecnologia"/>
      <sheetName val="Resumo Consultoria"/>
      <sheetName val="Consultoria"/>
      <sheetName val="Consultoria (2)"/>
      <sheetName val="2700real"/>
      <sheetName val="CONSULTORIA_BUDGET"/>
      <sheetName val="Consulting"/>
      <sheetName val="Overhead Consultoria"/>
      <sheetName val="Resumo Corporativo"/>
      <sheetName val="Consolidado Corporativo"/>
      <sheetName val="Corporate"/>
      <sheetName val="2002real"/>
      <sheetName val="CORP_BUDGET"/>
      <sheetName val="Despesas Finaceiras"/>
      <sheetName val="2003real"/>
      <sheetName val="DFI_BUDGET"/>
      <sheetName val="Presidencia"/>
      <sheetName val="2004real"/>
      <sheetName val="PRESIDENCIA_BUDGET"/>
      <sheetName val="Marketing"/>
      <sheetName val="2005real"/>
      <sheetName val="MKT_BUDGET"/>
      <sheetName val="CIO"/>
      <sheetName val="2006real"/>
      <sheetName val="CIO_BUDGET"/>
      <sheetName val="Financas"/>
      <sheetName val="2007real"/>
      <sheetName val="FINANCEIRO-BUDGET"/>
      <sheetName val="Recursos Humanos"/>
      <sheetName val="2008real"/>
      <sheetName val="RH _BUDGET"/>
      <sheetName val="VPOP"/>
      <sheetName val="2009real"/>
      <sheetName val="VPOP_BUDGET"/>
      <sheetName val="Vendas"/>
      <sheetName val="2010real"/>
      <sheetName val="VENDAS_BUDGET"/>
      <sheetName val="Balanço"/>
      <sheetName val="DRE"/>
      <sheetName val="Output"/>
      <sheetName val="Financiamentos"/>
      <sheetName val="Net"/>
      <sheetName val="escoamento"/>
      <sheetName val="fluxo caixa 2002 juros"/>
      <sheetName val="Pendências"/>
      <sheetName val="Grafico"/>
      <sheetName val="pjsistemas"/>
      <sheetName val="pjbis"/>
      <sheetName val="pjserviços"/>
      <sheetName val="Bis"/>
      <sheetName val="Comissõ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0">
          <cell r="G10" t="str">
            <v>Jan</v>
          </cell>
          <cell r="H10" t="str">
            <v>Fev</v>
          </cell>
          <cell r="I10" t="str">
            <v>Mar</v>
          </cell>
          <cell r="J10" t="str">
            <v>Abr</v>
          </cell>
          <cell r="K10" t="str">
            <v>Mai</v>
          </cell>
          <cell r="L10" t="str">
            <v>Jun</v>
          </cell>
          <cell r="M10" t="str">
            <v>YTD</v>
          </cell>
          <cell r="N10">
            <v>0</v>
          </cell>
          <cell r="O10" t="str">
            <v>Budget (YTD Jan/Jun)</v>
          </cell>
        </row>
        <row r="12">
          <cell r="G12">
            <v>26057</v>
          </cell>
          <cell r="H12">
            <v>33057</v>
          </cell>
          <cell r="I12">
            <v>36725</v>
          </cell>
          <cell r="J12">
            <v>31092</v>
          </cell>
          <cell r="K12">
            <v>28430</v>
          </cell>
          <cell r="L12">
            <v>33060</v>
          </cell>
          <cell r="M12">
            <v>188421</v>
          </cell>
        </row>
        <row r="13">
          <cell r="G13">
            <v>0.25835667958705916</v>
          </cell>
          <cell r="H13">
            <v>0.26864182369420875</v>
          </cell>
          <cell r="I13">
            <v>0.11095985721632329</v>
          </cell>
          <cell r="J13">
            <v>-0.15338325391422736</v>
          </cell>
          <cell r="K13">
            <v>-8.5616878939920205E-2</v>
          </cell>
          <cell r="L13">
            <v>0.1628561378825184</v>
          </cell>
          <cell r="M13">
            <v>4.6998820219620656</v>
          </cell>
          <cell r="N13">
            <v>0</v>
          </cell>
          <cell r="O13">
            <v>0</v>
          </cell>
          <cell r="P13">
            <v>0</v>
          </cell>
        </row>
        <row r="14">
          <cell r="G14">
            <v>6732</v>
          </cell>
          <cell r="H14">
            <v>7823</v>
          </cell>
          <cell r="I14">
            <v>7201</v>
          </cell>
          <cell r="J14">
            <v>5970</v>
          </cell>
          <cell r="K14">
            <v>6368</v>
          </cell>
          <cell r="L14">
            <v>10023</v>
          </cell>
          <cell r="M14">
            <v>44117</v>
          </cell>
        </row>
        <row r="15">
          <cell r="G15">
            <v>0.25835667958705916</v>
          </cell>
          <cell r="H15">
            <v>0.23665184378497747</v>
          </cell>
          <cell r="I15">
            <v>0.1960789652825051</v>
          </cell>
          <cell r="J15">
            <v>0.19201080663836356</v>
          </cell>
          <cell r="K15">
            <v>0.22398874428420681</v>
          </cell>
          <cell r="L15">
            <v>0.30317604355716876</v>
          </cell>
          <cell r="M15">
            <v>0.23414056819568943</v>
          </cell>
          <cell r="N15">
            <v>0</v>
          </cell>
          <cell r="O15">
            <v>0</v>
          </cell>
          <cell r="P15">
            <v>0</v>
          </cell>
        </row>
        <row r="16">
          <cell r="G16">
            <v>2576</v>
          </cell>
          <cell r="H16">
            <v>4033</v>
          </cell>
          <cell r="I16">
            <v>3039</v>
          </cell>
          <cell r="J16">
            <v>1793</v>
          </cell>
          <cell r="K16">
            <v>2370</v>
          </cell>
          <cell r="L16">
            <v>5601</v>
          </cell>
          <cell r="M16">
            <v>19412</v>
          </cell>
          <cell r="O16">
            <v>29600</v>
          </cell>
        </row>
        <row r="17">
          <cell r="G17">
            <v>-3997</v>
          </cell>
          <cell r="H17">
            <v>-2393</v>
          </cell>
          <cell r="I17">
            <v>-2680</v>
          </cell>
          <cell r="J17">
            <v>-3065</v>
          </cell>
          <cell r="K17">
            <v>-3229</v>
          </cell>
          <cell r="L17">
            <v>-3659</v>
          </cell>
          <cell r="M17">
            <v>-19023</v>
          </cell>
          <cell r="O17">
            <v>-16500</v>
          </cell>
        </row>
        <row r="18">
          <cell r="G18">
            <v>275</v>
          </cell>
          <cell r="H18">
            <v>0</v>
          </cell>
          <cell r="I18">
            <v>0</v>
          </cell>
          <cell r="J18">
            <v>0</v>
          </cell>
          <cell r="K18">
            <v>0</v>
          </cell>
          <cell r="L18">
            <v>0</v>
          </cell>
          <cell r="M18">
            <v>275</v>
          </cell>
        </row>
        <row r="19">
          <cell r="G19">
            <v>0</v>
          </cell>
          <cell r="H19">
            <v>-864</v>
          </cell>
          <cell r="I19">
            <v>-109</v>
          </cell>
          <cell r="J19">
            <v>522</v>
          </cell>
          <cell r="K19">
            <v>-129</v>
          </cell>
          <cell r="L19">
            <v>112</v>
          </cell>
          <cell r="M19">
            <v>-468</v>
          </cell>
        </row>
        <row r="20">
          <cell r="G20">
            <v>-223</v>
          </cell>
          <cell r="H20">
            <v>-49</v>
          </cell>
          <cell r="I20">
            <v>85</v>
          </cell>
          <cell r="J20">
            <v>-108</v>
          </cell>
          <cell r="K20">
            <v>-178</v>
          </cell>
          <cell r="L20">
            <v>-698</v>
          </cell>
          <cell r="M20">
            <v>-1171</v>
          </cell>
        </row>
        <row r="21">
          <cell r="L21" t="str">
            <v>,</v>
          </cell>
        </row>
        <row r="22">
          <cell r="G22">
            <v>11662</v>
          </cell>
          <cell r="H22">
            <v>-6659</v>
          </cell>
          <cell r="I22">
            <v>8051</v>
          </cell>
          <cell r="J22">
            <v>6148</v>
          </cell>
          <cell r="K22">
            <v>-656</v>
          </cell>
          <cell r="L22">
            <v>-11379</v>
          </cell>
          <cell r="M22">
            <v>7167</v>
          </cell>
        </row>
        <row r="23">
          <cell r="G23">
            <v>1794</v>
          </cell>
          <cell r="H23">
            <v>1260</v>
          </cell>
          <cell r="I23">
            <v>2189</v>
          </cell>
          <cell r="J23">
            <v>1342</v>
          </cell>
          <cell r="K23">
            <v>164</v>
          </cell>
          <cell r="L23">
            <v>1221</v>
          </cell>
          <cell r="M23">
            <v>7970</v>
          </cell>
        </row>
        <row r="24">
          <cell r="G24">
            <v>-15379</v>
          </cell>
          <cell r="H24">
            <v>-1674</v>
          </cell>
          <cell r="I24">
            <v>841</v>
          </cell>
          <cell r="J24">
            <v>-3144</v>
          </cell>
          <cell r="K24">
            <v>2764</v>
          </cell>
          <cell r="L24">
            <v>7432</v>
          </cell>
          <cell r="M24">
            <v>-9160</v>
          </cell>
        </row>
        <row r="25">
          <cell r="G25">
            <v>1268</v>
          </cell>
          <cell r="H25">
            <v>-233</v>
          </cell>
          <cell r="I25">
            <v>-283</v>
          </cell>
          <cell r="J25">
            <v>484</v>
          </cell>
          <cell r="K25">
            <v>-1543</v>
          </cell>
          <cell r="L25">
            <v>-6342</v>
          </cell>
          <cell r="M25">
            <v>-6649</v>
          </cell>
        </row>
        <row r="26">
          <cell r="G26">
            <v>-5869</v>
          </cell>
          <cell r="H26">
            <v>-3073</v>
          </cell>
          <cell r="I26">
            <v>198</v>
          </cell>
          <cell r="J26">
            <v>-1724</v>
          </cell>
          <cell r="K26">
            <v>-513</v>
          </cell>
          <cell r="L26">
            <v>1647</v>
          </cell>
          <cell r="M26">
            <v>-9334</v>
          </cell>
        </row>
        <row r="27">
          <cell r="G27">
            <v>28</v>
          </cell>
          <cell r="H27">
            <v>896</v>
          </cell>
          <cell r="I27">
            <v>126</v>
          </cell>
          <cell r="J27">
            <v>-560</v>
          </cell>
          <cell r="K27">
            <v>183</v>
          </cell>
          <cell r="L27">
            <v>-95</v>
          </cell>
          <cell r="M27">
            <v>578</v>
          </cell>
        </row>
        <row r="28">
          <cell r="G28">
            <v>-22</v>
          </cell>
          <cell r="H28">
            <v>-12</v>
          </cell>
          <cell r="I28">
            <v>-12</v>
          </cell>
          <cell r="J28">
            <v>-12</v>
          </cell>
          <cell r="K28">
            <v>-13</v>
          </cell>
          <cell r="L28">
            <v>-12</v>
          </cell>
          <cell r="M28">
            <v>-83</v>
          </cell>
        </row>
        <row r="29">
          <cell r="G29">
            <v>-6518</v>
          </cell>
          <cell r="H29">
            <v>-9495</v>
          </cell>
          <cell r="I29">
            <v>11110</v>
          </cell>
          <cell r="J29">
            <v>2534</v>
          </cell>
          <cell r="K29">
            <v>386</v>
          </cell>
          <cell r="L29">
            <v>-7528</v>
          </cell>
          <cell r="M29">
            <v>-9511</v>
          </cell>
          <cell r="O29">
            <v>-4800</v>
          </cell>
        </row>
        <row r="30">
          <cell r="G30">
            <v>-7887</v>
          </cell>
          <cell r="H30">
            <v>-8768</v>
          </cell>
          <cell r="I30">
            <v>11445</v>
          </cell>
          <cell r="J30">
            <v>1676</v>
          </cell>
          <cell r="K30">
            <v>-780</v>
          </cell>
          <cell r="L30">
            <v>-6172</v>
          </cell>
          <cell r="M30">
            <v>-10486</v>
          </cell>
          <cell r="O30">
            <v>8300</v>
          </cell>
        </row>
        <row r="32">
          <cell r="G32">
            <v>-207</v>
          </cell>
          <cell r="H32">
            <v>-170</v>
          </cell>
          <cell r="I32">
            <v>-384</v>
          </cell>
          <cell r="J32">
            <v>-868</v>
          </cell>
          <cell r="K32">
            <v>-820</v>
          </cell>
          <cell r="L32">
            <v>-860</v>
          </cell>
          <cell r="M32">
            <v>-3309</v>
          </cell>
        </row>
        <row r="33">
          <cell r="G33">
            <v>-256</v>
          </cell>
          <cell r="H33">
            <v>-395</v>
          </cell>
          <cell r="I33">
            <v>-402</v>
          </cell>
          <cell r="J33">
            <v>-641</v>
          </cell>
          <cell r="K33">
            <v>-401</v>
          </cell>
          <cell r="L33">
            <v>-496</v>
          </cell>
          <cell r="M33">
            <v>-2591</v>
          </cell>
        </row>
        <row r="34">
          <cell r="G34">
            <v>0</v>
          </cell>
          <cell r="H34">
            <v>0</v>
          </cell>
          <cell r="I34">
            <v>0</v>
          </cell>
          <cell r="J34">
            <v>0</v>
          </cell>
          <cell r="K34">
            <v>0</v>
          </cell>
          <cell r="L34">
            <v>0</v>
          </cell>
          <cell r="M34">
            <v>0</v>
          </cell>
        </row>
        <row r="35">
          <cell r="G35">
            <v>-25</v>
          </cell>
          <cell r="H35">
            <v>-25</v>
          </cell>
          <cell r="I35">
            <v>-25</v>
          </cell>
          <cell r="J35">
            <v>-627</v>
          </cell>
          <cell r="K35">
            <v>-70</v>
          </cell>
          <cell r="L35">
            <v>-71</v>
          </cell>
          <cell r="M35">
            <v>-843</v>
          </cell>
        </row>
        <row r="36">
          <cell r="G36">
            <v>0</v>
          </cell>
          <cell r="H36">
            <v>0</v>
          </cell>
          <cell r="I36">
            <v>0</v>
          </cell>
          <cell r="J36">
            <v>0</v>
          </cell>
          <cell r="K36">
            <v>0</v>
          </cell>
          <cell r="L36">
            <v>0</v>
          </cell>
          <cell r="M36">
            <v>0</v>
          </cell>
        </row>
        <row r="37">
          <cell r="G37">
            <v>-41</v>
          </cell>
          <cell r="H37">
            <v>-131</v>
          </cell>
          <cell r="I37">
            <v>0</v>
          </cell>
          <cell r="J37">
            <v>-81</v>
          </cell>
          <cell r="K37">
            <v>-54</v>
          </cell>
          <cell r="L37">
            <v>0</v>
          </cell>
          <cell r="M37">
            <v>-307</v>
          </cell>
        </row>
        <row r="38">
          <cell r="G38">
            <v>0</v>
          </cell>
          <cell r="H38">
            <v>0</v>
          </cell>
          <cell r="I38">
            <v>0</v>
          </cell>
          <cell r="J38">
            <v>0</v>
          </cell>
          <cell r="K38">
            <v>0</v>
          </cell>
          <cell r="L38">
            <v>0</v>
          </cell>
          <cell r="M38">
            <v>0</v>
          </cell>
        </row>
        <row r="39">
          <cell r="G39">
            <v>-204</v>
          </cell>
          <cell r="H39">
            <v>-253</v>
          </cell>
          <cell r="I39">
            <v>-283</v>
          </cell>
          <cell r="J39">
            <v>-254</v>
          </cell>
          <cell r="K39">
            <v>-403</v>
          </cell>
          <cell r="L39">
            <v>-66</v>
          </cell>
          <cell r="M39">
            <v>-1463</v>
          </cell>
        </row>
        <row r="40">
          <cell r="G40">
            <v>4</v>
          </cell>
          <cell r="H40">
            <v>33</v>
          </cell>
          <cell r="I40">
            <v>59</v>
          </cell>
          <cell r="J40">
            <v>3628</v>
          </cell>
          <cell r="K40">
            <v>11</v>
          </cell>
          <cell r="L40">
            <v>23</v>
          </cell>
          <cell r="M40">
            <v>3758</v>
          </cell>
        </row>
        <row r="41">
          <cell r="G41">
            <v>-729</v>
          </cell>
          <cell r="H41">
            <v>-941</v>
          </cell>
          <cell r="I41">
            <v>-1035</v>
          </cell>
          <cell r="J41">
            <v>1157</v>
          </cell>
          <cell r="K41">
            <v>-1737</v>
          </cell>
          <cell r="L41">
            <v>-1470</v>
          </cell>
          <cell r="M41">
            <v>-4755</v>
          </cell>
          <cell r="O41">
            <v>-7800</v>
          </cell>
        </row>
        <row r="43">
          <cell r="G43">
            <v>-8616</v>
          </cell>
          <cell r="H43">
            <v>-9709</v>
          </cell>
          <cell r="I43">
            <v>10410</v>
          </cell>
          <cell r="J43">
            <v>2833</v>
          </cell>
          <cell r="K43">
            <v>-2517</v>
          </cell>
          <cell r="L43">
            <v>-7642</v>
          </cell>
          <cell r="M43">
            <v>-15241</v>
          </cell>
          <cell r="O43">
            <v>500</v>
          </cell>
        </row>
        <row r="45">
          <cell r="G45">
            <v>-130394</v>
          </cell>
          <cell r="H45">
            <v>-140103</v>
          </cell>
          <cell r="I45">
            <v>-129693</v>
          </cell>
          <cell r="J45">
            <v>-126860</v>
          </cell>
          <cell r="K45">
            <v>-129377</v>
          </cell>
          <cell r="L45">
            <v>-137019</v>
          </cell>
          <cell r="M45">
            <v>-137019</v>
          </cell>
          <cell r="O45">
            <v>-121278</v>
          </cell>
        </row>
        <row r="47">
          <cell r="G47">
            <v>-2571</v>
          </cell>
          <cell r="H47">
            <v>-2453</v>
          </cell>
          <cell r="I47">
            <v>-2283</v>
          </cell>
          <cell r="J47">
            <v>0</v>
          </cell>
          <cell r="K47">
            <v>0</v>
          </cell>
          <cell r="L47">
            <v>0</v>
          </cell>
          <cell r="M47">
            <v>0</v>
          </cell>
        </row>
        <row r="48">
          <cell r="G48">
            <v>-1083</v>
          </cell>
          <cell r="H48">
            <v>-1057</v>
          </cell>
          <cell r="I48">
            <v>-1027</v>
          </cell>
          <cell r="J48">
            <v>-973</v>
          </cell>
          <cell r="K48">
            <v>-953</v>
          </cell>
          <cell r="L48">
            <v>-942</v>
          </cell>
          <cell r="M48">
            <v>-942</v>
          </cell>
        </row>
        <row r="49">
          <cell r="G49">
            <v>-1459</v>
          </cell>
          <cell r="H49">
            <v>-1417</v>
          </cell>
          <cell r="I49">
            <v>-1378</v>
          </cell>
          <cell r="J49">
            <v>-1309</v>
          </cell>
          <cell r="K49">
            <v>-1249</v>
          </cell>
          <cell r="L49">
            <v>-1225</v>
          </cell>
          <cell r="M49">
            <v>-1225</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esumo-Projeto"/>
      <sheetName val="Orçamento"/>
      <sheetName val="Lista de Projetos"/>
      <sheetName val="Proj"/>
      <sheetName val="Projetos"/>
      <sheetName val="Arq"/>
      <sheetName val="Prev SIGE ago-dez"/>
      <sheetName val="Dispendios Jul07"/>
    </sheetNames>
    <sheetDataSet>
      <sheetData sheetId="0" refreshError="1"/>
      <sheetData sheetId="1" refreshError="1"/>
      <sheetData sheetId="2" refreshError="1"/>
      <sheetData sheetId="3" refreshError="1">
        <row r="1">
          <cell r="A1" t="str">
            <v>NUM</v>
          </cell>
          <cell r="B1" t="str">
            <v>PROJETO</v>
          </cell>
          <cell r="C1" t="str">
            <v>UG</v>
          </cell>
          <cell r="D1" t="str">
            <v>UA</v>
          </cell>
          <cell r="E1" t="str">
            <v>CONTA</v>
          </cell>
          <cell r="F1" t="str">
            <v>PRG</v>
          </cell>
          <cell r="G1" t="str">
            <v>REDE</v>
          </cell>
          <cell r="H1" t="str">
            <v>LOCAL</v>
          </cell>
          <cell r="I1" t="str">
            <v>OBRA</v>
          </cell>
          <cell r="J1" t="str">
            <v>DES</v>
          </cell>
          <cell r="K1" t="str">
            <v>DES CRON.</v>
          </cell>
          <cell r="L1" t="str">
            <v>RES ANEEL</v>
          </cell>
          <cell r="M1" t="str">
            <v>DES ANEEL</v>
          </cell>
          <cell r="N1" t="str">
            <v>CRN&lt;=ANEEL</v>
          </cell>
          <cell r="O1" t="str">
            <v>DES Real</v>
          </cell>
          <cell r="P1" t="str">
            <v>TIPO</v>
          </cell>
          <cell r="Q1" t="str">
            <v>AUT</v>
          </cell>
          <cell r="R1" t="str">
            <v>CONCL</v>
          </cell>
          <cell r="S1" t="str">
            <v>SE-LT</v>
          </cell>
          <cell r="T1" t="str">
            <v>2005</v>
          </cell>
          <cell r="U1" t="str">
            <v>2006</v>
          </cell>
          <cell r="V1" t="str">
            <v>2007</v>
          </cell>
          <cell r="W1" t="str">
            <v>2008</v>
          </cell>
          <cell r="X1" t="str">
            <v>2009</v>
          </cell>
          <cell r="Y1" t="str">
            <v>2010</v>
          </cell>
          <cell r="Z1" t="str">
            <v>2011</v>
          </cell>
          <cell r="AA1" t="str">
            <v>TOTAL            2007 - 2011</v>
          </cell>
          <cell r="AB1" t="str">
            <v>VALOR A IMOBILIZAR</v>
          </cell>
          <cell r="AC1" t="str">
            <v>RES ANEEL</v>
          </cell>
          <cell r="AD1" t="str">
            <v>DATA ANEEL</v>
          </cell>
          <cell r="AE1" t="str">
            <v>DES Real</v>
          </cell>
          <cell r="AF1" t="str">
            <v>GESTORES</v>
          </cell>
        </row>
        <row r="2">
          <cell r="A2">
            <v>10550</v>
          </cell>
          <cell r="B2" t="str">
            <v>10550</v>
          </cell>
          <cell r="C2" t="str">
            <v>33000</v>
          </cell>
          <cell r="D2" t="str">
            <v>01725</v>
          </cell>
          <cell r="E2" t="str">
            <v>13311100011</v>
          </cell>
          <cell r="F2" t="str">
            <v>422</v>
          </cell>
          <cell r="G2" t="str">
            <v>RB</v>
          </cell>
          <cell r="H2" t="str">
            <v>LT 345 KV GUARULHOS - ANHANGUERA</v>
          </cell>
          <cell r="I2" t="str">
            <v>INSTALAÇÂO DE 22 kM LT 345 kV, 2X(4X954 kCMIL)</v>
          </cell>
          <cell r="J2">
            <v>39219</v>
          </cell>
          <cell r="L2" t="str">
            <v>64/05</v>
          </cell>
          <cell r="M2">
            <v>38838</v>
          </cell>
          <cell r="N2" t="str">
            <v>OK</v>
          </cell>
          <cell r="O2">
            <v>39235</v>
          </cell>
          <cell r="P2" t="str">
            <v>1</v>
          </cell>
          <cell r="Q2" t="str">
            <v>S</v>
          </cell>
          <cell r="R2" t="str">
            <v>S</v>
          </cell>
          <cell r="S2" t="str">
            <v>LT</v>
          </cell>
          <cell r="T2">
            <v>361.37066999999996</v>
          </cell>
          <cell r="U2">
            <v>37550.184930000003</v>
          </cell>
          <cell r="V2">
            <v>1256.8810000000001</v>
          </cell>
          <cell r="W2">
            <v>0</v>
          </cell>
          <cell r="X2">
            <v>0</v>
          </cell>
          <cell r="Y2">
            <v>0</v>
          </cell>
          <cell r="Z2">
            <v>0</v>
          </cell>
          <cell r="AA2">
            <v>1256.8810000000001</v>
          </cell>
          <cell r="AB2">
            <v>39168.436600000001</v>
          </cell>
          <cell r="AC2" t="str">
            <v>64/05</v>
          </cell>
          <cell r="AD2">
            <v>38838</v>
          </cell>
          <cell r="AE2">
            <v>39235</v>
          </cell>
          <cell r="AF2" t="str">
            <v>Angelo</v>
          </cell>
        </row>
        <row r="3">
          <cell r="A3">
            <v>10630</v>
          </cell>
          <cell r="B3" t="str">
            <v>10630</v>
          </cell>
          <cell r="C3" t="str">
            <v>33000</v>
          </cell>
          <cell r="D3" t="str">
            <v>02621</v>
          </cell>
          <cell r="E3" t="str">
            <v>13311100011</v>
          </cell>
          <cell r="F3" t="str">
            <v>421</v>
          </cell>
          <cell r="G3" t="str">
            <v>RB</v>
          </cell>
          <cell r="H3" t="str">
            <v>SE OESTE</v>
          </cell>
          <cell r="I3" t="str">
            <v>INSTALAÇÃO  DE 2 BAY PARA SAÍDA</v>
          </cell>
          <cell r="J3">
            <v>38776</v>
          </cell>
          <cell r="L3" t="str">
            <v>545/03</v>
          </cell>
          <cell r="M3">
            <v>38776</v>
          </cell>
          <cell r="N3" t="str">
            <v>OK</v>
          </cell>
          <cell r="O3" t="str">
            <v/>
          </cell>
          <cell r="P3" t="str">
            <v>1</v>
          </cell>
          <cell r="Q3" t="str">
            <v>S</v>
          </cell>
          <cell r="R3" t="str">
            <v>S</v>
          </cell>
          <cell r="S3" t="str">
            <v>SE</v>
          </cell>
          <cell r="T3">
            <v>10003.322029999999</v>
          </cell>
          <cell r="U3">
            <v>10861.79357</v>
          </cell>
          <cell r="V3">
            <v>1354.13</v>
          </cell>
          <cell r="W3">
            <v>227.61</v>
          </cell>
          <cell r="X3">
            <v>0</v>
          </cell>
          <cell r="Y3">
            <v>0</v>
          </cell>
          <cell r="Z3">
            <v>0</v>
          </cell>
          <cell r="AA3">
            <v>1581.74</v>
          </cell>
          <cell r="AB3">
            <v>22446.855599999999</v>
          </cell>
          <cell r="AC3" t="str">
            <v>545/03</v>
          </cell>
          <cell r="AD3">
            <v>38776</v>
          </cell>
        </row>
        <row r="4">
          <cell r="A4">
            <v>10720</v>
          </cell>
          <cell r="B4" t="str">
            <v>10720</v>
          </cell>
          <cell r="C4" t="str">
            <v>33000</v>
          </cell>
          <cell r="D4" t="str">
            <v>01831</v>
          </cell>
          <cell r="E4" t="str">
            <v>13311100011</v>
          </cell>
          <cell r="F4" t="str">
            <v>422</v>
          </cell>
          <cell r="G4" t="str">
            <v>RB</v>
          </cell>
          <cell r="H4" t="str">
            <v>LT 440 KV BAURU - OESTE - EMBU</v>
          </cell>
          <cell r="I4" t="str">
            <v>CONSTRUÇÃO DE 2 Km DE  LT 440 kV E SECCIONAMENTO DA LT  BAURU - EMBU</v>
          </cell>
          <cell r="J4">
            <v>38776</v>
          </cell>
          <cell r="L4" t="str">
            <v>545/03</v>
          </cell>
          <cell r="M4">
            <v>38776</v>
          </cell>
          <cell r="N4" t="str">
            <v>OK</v>
          </cell>
          <cell r="O4">
            <v>38827</v>
          </cell>
          <cell r="P4" t="str">
            <v>1</v>
          </cell>
          <cell r="Q4" t="str">
            <v>S</v>
          </cell>
          <cell r="R4" t="str">
            <v>S</v>
          </cell>
          <cell r="S4" t="str">
            <v>LT</v>
          </cell>
          <cell r="T4">
            <v>0</v>
          </cell>
          <cell r="U4">
            <v>0</v>
          </cell>
          <cell r="V4">
            <v>0</v>
          </cell>
          <cell r="W4">
            <v>41</v>
          </cell>
          <cell r="X4">
            <v>0</v>
          </cell>
          <cell r="Y4">
            <v>0</v>
          </cell>
          <cell r="Z4">
            <v>0</v>
          </cell>
          <cell r="AA4">
            <v>41</v>
          </cell>
          <cell r="AB4">
            <v>41</v>
          </cell>
          <cell r="AC4" t="str">
            <v>545/03</v>
          </cell>
          <cell r="AD4">
            <v>38776</v>
          </cell>
          <cell r="AE4">
            <v>38827</v>
          </cell>
          <cell r="AF4" t="str">
            <v>Breno Vianna</v>
          </cell>
        </row>
        <row r="5">
          <cell r="A5">
            <v>10760</v>
          </cell>
          <cell r="B5">
            <v>10760</v>
          </cell>
          <cell r="C5">
            <v>33000</v>
          </cell>
          <cell r="D5" t="str">
            <v>02506</v>
          </cell>
          <cell r="E5">
            <v>13311100011</v>
          </cell>
          <cell r="F5">
            <v>421</v>
          </cell>
          <cell r="G5" t="str">
            <v>RB</v>
          </cell>
          <cell r="H5" t="str">
            <v>SE INTERLAGOS</v>
          </cell>
          <cell r="J5">
            <v>40724</v>
          </cell>
          <cell r="L5" t="str">
            <v/>
          </cell>
          <cell r="M5" t="str">
            <v/>
          </cell>
          <cell r="N5" t="str">
            <v>OK</v>
          </cell>
          <cell r="O5" t="str">
            <v/>
          </cell>
        </row>
        <row r="6">
          <cell r="A6">
            <v>10780</v>
          </cell>
          <cell r="B6" t="str">
            <v>10780</v>
          </cell>
          <cell r="C6" t="str">
            <v>33000</v>
          </cell>
          <cell r="D6" t="str">
            <v>02520</v>
          </cell>
          <cell r="E6" t="str">
            <v>13311100011</v>
          </cell>
          <cell r="F6" t="str">
            <v>421</v>
          </cell>
          <cell r="G6" t="str">
            <v>RB</v>
          </cell>
          <cell r="H6" t="str">
            <v>SE ANHANGUERA</v>
          </cell>
          <cell r="I6" t="str">
            <v>IMPLANTAÇÃO DA TRANSFORMAÇÃO 345/230 KV, 500 MVA E 345/138 KV, 800 MVA.</v>
          </cell>
          <cell r="J6">
            <v>39248</v>
          </cell>
          <cell r="L6" t="str">
            <v>64/05</v>
          </cell>
          <cell r="M6">
            <v>39173</v>
          </cell>
          <cell r="N6" t="str">
            <v>OK</v>
          </cell>
          <cell r="O6">
            <v>39231</v>
          </cell>
          <cell r="P6" t="str">
            <v>1</v>
          </cell>
          <cell r="Q6" t="str">
            <v>S</v>
          </cell>
          <cell r="R6" t="str">
            <v>S</v>
          </cell>
          <cell r="S6" t="str">
            <v>SE</v>
          </cell>
          <cell r="T6">
            <v>27010.519989999997</v>
          </cell>
          <cell r="U6">
            <v>110731.68745999999</v>
          </cell>
          <cell r="V6">
            <v>110030.329</v>
          </cell>
          <cell r="W6">
            <v>0</v>
          </cell>
          <cell r="X6">
            <v>0</v>
          </cell>
          <cell r="Y6">
            <v>0</v>
          </cell>
          <cell r="Z6">
            <v>0</v>
          </cell>
          <cell r="AA6">
            <v>110030.329</v>
          </cell>
          <cell r="AB6">
            <v>247772.53644999999</v>
          </cell>
          <cell r="AC6" t="str">
            <v>64/05</v>
          </cell>
          <cell r="AD6">
            <v>39173</v>
          </cell>
          <cell r="AE6">
            <v>39231</v>
          </cell>
          <cell r="AF6" t="str">
            <v>Enio</v>
          </cell>
        </row>
        <row r="7">
          <cell r="A7">
            <v>10790</v>
          </cell>
          <cell r="B7" t="str">
            <v>10790</v>
          </cell>
          <cell r="C7" t="str">
            <v>33000</v>
          </cell>
          <cell r="D7" t="str">
            <v>02519</v>
          </cell>
          <cell r="E7" t="str">
            <v>13311100011</v>
          </cell>
          <cell r="F7" t="str">
            <v>421</v>
          </cell>
          <cell r="G7" t="str">
            <v>RB</v>
          </cell>
          <cell r="H7" t="str">
            <v>SE GUARULHOS (FURNAS)</v>
          </cell>
          <cell r="I7" t="str">
            <v>INSTALAÇÃO DE  2 BAYS PARA SAIDA DA LT 345KV GUARULHOS-ANHANGUERA C1/C2</v>
          </cell>
          <cell r="J7">
            <v>39219</v>
          </cell>
          <cell r="L7" t="str">
            <v>64/05</v>
          </cell>
          <cell r="M7">
            <v>38838</v>
          </cell>
          <cell r="N7" t="str">
            <v>OK</v>
          </cell>
          <cell r="O7">
            <v>39203</v>
          </cell>
          <cell r="P7" t="str">
            <v>1</v>
          </cell>
          <cell r="Q7" t="str">
            <v>S</v>
          </cell>
          <cell r="R7" t="str">
            <v>S</v>
          </cell>
          <cell r="S7" t="str">
            <v>SE</v>
          </cell>
          <cell r="T7">
            <v>9.4299999999999995E-2</v>
          </cell>
          <cell r="U7">
            <v>5515.9818600000008</v>
          </cell>
          <cell r="V7">
            <v>6671.64</v>
          </cell>
          <cell r="W7">
            <v>0</v>
          </cell>
          <cell r="X7">
            <v>0</v>
          </cell>
          <cell r="Y7">
            <v>0</v>
          </cell>
          <cell r="Z7">
            <v>0</v>
          </cell>
          <cell r="AA7">
            <v>6671.64</v>
          </cell>
          <cell r="AB7">
            <v>12187.71616</v>
          </cell>
          <cell r="AC7" t="str">
            <v>64/05</v>
          </cell>
          <cell r="AD7">
            <v>38838</v>
          </cell>
          <cell r="AE7">
            <v>39203</v>
          </cell>
          <cell r="AF7" t="str">
            <v>Gerência</v>
          </cell>
        </row>
        <row r="8">
          <cell r="A8">
            <v>10860</v>
          </cell>
          <cell r="B8" t="str">
            <v>10860</v>
          </cell>
          <cell r="C8" t="str">
            <v>33000</v>
          </cell>
          <cell r="D8" t="str">
            <v>02506</v>
          </cell>
          <cell r="E8" t="str">
            <v>13311100011</v>
          </cell>
          <cell r="F8" t="str">
            <v>421</v>
          </cell>
          <cell r="G8" t="str">
            <v>RB</v>
          </cell>
          <cell r="H8" t="str">
            <v>SE INTERLAGOS</v>
          </cell>
          <cell r="I8" t="str">
            <v>SUBSTITUIÇÃO DE 2 DISJUNTORES 230 KV E EQUIPAMENTOS ASSOCIADOS</v>
          </cell>
          <cell r="J8">
            <v>39145</v>
          </cell>
          <cell r="L8" t="str">
            <v>545/03</v>
          </cell>
          <cell r="M8">
            <v>38411</v>
          </cell>
          <cell r="N8" t="str">
            <v>OK</v>
          </cell>
          <cell r="O8">
            <v>39145</v>
          </cell>
          <cell r="P8" t="str">
            <v>1</v>
          </cell>
          <cell r="Q8" t="str">
            <v>S</v>
          </cell>
          <cell r="R8" t="str">
            <v>S</v>
          </cell>
          <cell r="S8" t="str">
            <v>SE</v>
          </cell>
          <cell r="T8">
            <v>361.24063000000001</v>
          </cell>
          <cell r="U8">
            <v>4281.4192000000003</v>
          </cell>
          <cell r="V8">
            <v>463.44200000000001</v>
          </cell>
          <cell r="W8">
            <v>0</v>
          </cell>
          <cell r="X8">
            <v>0</v>
          </cell>
          <cell r="Y8">
            <v>0</v>
          </cell>
          <cell r="Z8">
            <v>0</v>
          </cell>
          <cell r="AA8">
            <v>463.44200000000001</v>
          </cell>
          <cell r="AB8">
            <v>5106.1018300000005</v>
          </cell>
          <cell r="AC8" t="str">
            <v>545/03</v>
          </cell>
          <cell r="AD8">
            <v>38411</v>
          </cell>
          <cell r="AE8">
            <v>39145</v>
          </cell>
          <cell r="AF8" t="str">
            <v>Salcedo</v>
          </cell>
        </row>
        <row r="9">
          <cell r="A9">
            <v>10880</v>
          </cell>
          <cell r="B9" t="str">
            <v>10880</v>
          </cell>
          <cell r="C9" t="str">
            <v>33000</v>
          </cell>
          <cell r="D9" t="str">
            <v>02407</v>
          </cell>
          <cell r="E9" t="str">
            <v>13311100011</v>
          </cell>
          <cell r="F9" t="str">
            <v>421</v>
          </cell>
          <cell r="G9" t="str">
            <v>RB</v>
          </cell>
          <cell r="H9" t="str">
            <v>SE APARECIDA</v>
          </cell>
          <cell r="I9" t="str">
            <v>SUBSTITUIÇÃO DE 3 SECIONADORAS DE 230 kV E INSTALAÇÃO DE 1 SECIONADORA DE 230 kV, COM DISPOSITIVO DE ATERRAMENTO</v>
          </cell>
          <cell r="J9">
            <v>39598</v>
          </cell>
          <cell r="K9">
            <v>39535</v>
          </cell>
          <cell r="L9" t="str">
            <v>758/06</v>
          </cell>
          <cell r="M9">
            <v>39538</v>
          </cell>
          <cell r="N9" t="str">
            <v>OK</v>
          </cell>
          <cell r="O9" t="str">
            <v/>
          </cell>
          <cell r="P9" t="str">
            <v>2</v>
          </cell>
          <cell r="Q9" t="str">
            <v>S</v>
          </cell>
          <cell r="R9" t="str">
            <v>N</v>
          </cell>
          <cell r="S9" t="str">
            <v>SE</v>
          </cell>
          <cell r="T9">
            <v>0</v>
          </cell>
          <cell r="U9">
            <v>0</v>
          </cell>
          <cell r="V9">
            <v>299.88</v>
          </cell>
          <cell r="W9">
            <v>215</v>
          </cell>
          <cell r="X9">
            <v>0</v>
          </cell>
          <cell r="Y9">
            <v>0</v>
          </cell>
          <cell r="Z9">
            <v>0</v>
          </cell>
          <cell r="AA9">
            <v>514.88</v>
          </cell>
          <cell r="AB9">
            <v>514.88</v>
          </cell>
          <cell r="AF9" t="str">
            <v>Francisco</v>
          </cell>
        </row>
        <row r="10">
          <cell r="A10">
            <v>10890</v>
          </cell>
          <cell r="B10" t="str">
            <v>10890</v>
          </cell>
          <cell r="C10" t="str">
            <v>33000</v>
          </cell>
          <cell r="D10" t="str">
            <v>02613</v>
          </cell>
          <cell r="E10" t="str">
            <v>13311100011</v>
          </cell>
          <cell r="F10" t="str">
            <v>421</v>
          </cell>
          <cell r="G10" t="str">
            <v>RB</v>
          </cell>
          <cell r="H10" t="str">
            <v>SE ASSIS</v>
          </cell>
          <cell r="I10" t="str">
            <v>INSTALAÇÃO MÓDULO COMPACTO P/ MANOBRA DO REATOR 2 DE 440 kV</v>
          </cell>
          <cell r="J10">
            <v>40177</v>
          </cell>
          <cell r="K10">
            <v>39868</v>
          </cell>
          <cell r="L10" t="str">
            <v>981/07</v>
          </cell>
          <cell r="M10">
            <v>39903</v>
          </cell>
          <cell r="N10" t="str">
            <v>OK</v>
          </cell>
          <cell r="O10" t="str">
            <v/>
          </cell>
          <cell r="P10" t="str">
            <v>1</v>
          </cell>
          <cell r="Q10" t="str">
            <v>S</v>
          </cell>
          <cell r="R10" t="str">
            <v>N</v>
          </cell>
          <cell r="S10" t="str">
            <v>SE</v>
          </cell>
          <cell r="T10">
            <v>0</v>
          </cell>
          <cell r="U10">
            <v>173.74250000000001</v>
          </cell>
          <cell r="V10">
            <v>117.7</v>
          </cell>
          <cell r="W10">
            <v>0</v>
          </cell>
          <cell r="X10">
            <v>4386.5600000000004</v>
          </cell>
          <cell r="Y10">
            <v>0</v>
          </cell>
          <cell r="Z10">
            <v>0</v>
          </cell>
          <cell r="AA10">
            <v>4504.26</v>
          </cell>
          <cell r="AB10">
            <v>4678.0025000000005</v>
          </cell>
          <cell r="AC10" t="str">
            <v>981/07</v>
          </cell>
          <cell r="AD10">
            <v>39903</v>
          </cell>
          <cell r="AF10" t="str">
            <v>Marco</v>
          </cell>
        </row>
        <row r="11">
          <cell r="A11">
            <v>10900</v>
          </cell>
          <cell r="B11" t="str">
            <v>10900</v>
          </cell>
          <cell r="C11" t="str">
            <v>33000</v>
          </cell>
          <cell r="D11" t="str">
            <v>02614</v>
          </cell>
          <cell r="E11" t="str">
            <v>13311100011</v>
          </cell>
          <cell r="F11" t="str">
            <v>421</v>
          </cell>
          <cell r="G11" t="str">
            <v>RB</v>
          </cell>
          <cell r="H11" t="str">
            <v>SE BAURU</v>
          </cell>
          <cell r="I11" t="str">
            <v>SUBSTITUIÇÃO DE SECIONADORAS DE BARRA, INST. MEDIÇÃO CORRENTE TRAVESSÕES DE 440 kV</v>
          </cell>
          <cell r="J11">
            <v>40542</v>
          </cell>
          <cell r="K11">
            <v>40546</v>
          </cell>
          <cell r="L11" t="str">
            <v>758/06</v>
          </cell>
          <cell r="M11">
            <v>40543</v>
          </cell>
          <cell r="N11" t="str">
            <v>NOK</v>
          </cell>
          <cell r="O11" t="str">
            <v/>
          </cell>
          <cell r="P11" t="str">
            <v>2</v>
          </cell>
          <cell r="Q11" t="str">
            <v>S</v>
          </cell>
          <cell r="R11" t="str">
            <v>N</v>
          </cell>
          <cell r="S11" t="str">
            <v>SE</v>
          </cell>
          <cell r="T11">
            <v>0</v>
          </cell>
          <cell r="U11">
            <v>0</v>
          </cell>
          <cell r="V11">
            <v>0</v>
          </cell>
          <cell r="W11">
            <v>0</v>
          </cell>
          <cell r="X11">
            <v>0</v>
          </cell>
          <cell r="Y11">
            <v>3800</v>
          </cell>
          <cell r="Z11">
            <v>0</v>
          </cell>
          <cell r="AA11">
            <v>3800</v>
          </cell>
          <cell r="AB11">
            <v>3800</v>
          </cell>
          <cell r="AF11" t="str">
            <v>Emio</v>
          </cell>
        </row>
        <row r="12">
          <cell r="A12">
            <v>10910</v>
          </cell>
          <cell r="B12" t="str">
            <v>10910</v>
          </cell>
          <cell r="C12" t="str">
            <v>33000</v>
          </cell>
          <cell r="D12" t="str">
            <v>02612</v>
          </cell>
          <cell r="E12" t="str">
            <v>13311100011</v>
          </cell>
          <cell r="F12" t="str">
            <v>421</v>
          </cell>
          <cell r="G12" t="str">
            <v>RB</v>
          </cell>
          <cell r="H12" t="str">
            <v>SE CAPIVARA</v>
          </cell>
          <cell r="I12" t="str">
            <v>ADEQUAÇÃO DO BAY 440 KV - LT CAPIVARA - ASSIS</v>
          </cell>
          <cell r="J12">
            <v>39537</v>
          </cell>
          <cell r="K12">
            <v>39507</v>
          </cell>
          <cell r="L12" t="str">
            <v>758/06</v>
          </cell>
          <cell r="M12">
            <v>39538</v>
          </cell>
          <cell r="N12" t="str">
            <v>OK</v>
          </cell>
          <cell r="O12" t="str">
            <v/>
          </cell>
          <cell r="P12" t="str">
            <v>2</v>
          </cell>
          <cell r="Q12" t="str">
            <v>S</v>
          </cell>
          <cell r="R12" t="str">
            <v>N</v>
          </cell>
          <cell r="S12" t="str">
            <v>SE</v>
          </cell>
          <cell r="T12">
            <v>0</v>
          </cell>
          <cell r="U12">
            <v>0</v>
          </cell>
          <cell r="V12">
            <v>2268.4479999999999</v>
          </cell>
          <cell r="W12">
            <v>4650.16</v>
          </cell>
          <cell r="X12">
            <v>0</v>
          </cell>
          <cell r="Y12">
            <v>0</v>
          </cell>
          <cell r="Z12">
            <v>0</v>
          </cell>
          <cell r="AA12">
            <v>6918.6080000000002</v>
          </cell>
          <cell r="AB12">
            <v>6918.6080000000002</v>
          </cell>
          <cell r="AF12" t="str">
            <v>Marco</v>
          </cell>
        </row>
        <row r="13">
          <cell r="A13">
            <v>10930</v>
          </cell>
          <cell r="B13" t="str">
            <v>10930</v>
          </cell>
          <cell r="C13" t="str">
            <v>33000</v>
          </cell>
          <cell r="D13" t="str">
            <v>02617</v>
          </cell>
          <cell r="E13" t="str">
            <v>13311100011</v>
          </cell>
          <cell r="F13" t="str">
            <v>421</v>
          </cell>
          <cell r="G13" t="str">
            <v>RB</v>
          </cell>
          <cell r="H13" t="str">
            <v>SE ILHA SOLTEIRA</v>
          </cell>
          <cell r="I13" t="str">
            <v>INSTALAÇÃO 3O. DISJUNTOR 440 KV DE INTERLIGAÇÃO DE BARRAS</v>
          </cell>
          <cell r="J13">
            <v>39812</v>
          </cell>
          <cell r="L13" t="str">
            <v/>
          </cell>
          <cell r="M13" t="str">
            <v/>
          </cell>
          <cell r="N13" t="str">
            <v>OK</v>
          </cell>
          <cell r="O13" t="str">
            <v/>
          </cell>
          <cell r="P13" t="str">
            <v>1</v>
          </cell>
          <cell r="Q13" t="str">
            <v>N</v>
          </cell>
          <cell r="R13" t="str">
            <v>N</v>
          </cell>
          <cell r="S13" t="str">
            <v>SE</v>
          </cell>
          <cell r="T13">
            <v>0</v>
          </cell>
          <cell r="U13">
            <v>0</v>
          </cell>
          <cell r="V13">
            <v>159.6</v>
          </cell>
          <cell r="W13">
            <v>3840.4</v>
          </cell>
          <cell r="X13">
            <v>0</v>
          </cell>
          <cell r="Y13">
            <v>0</v>
          </cell>
          <cell r="Z13">
            <v>0</v>
          </cell>
          <cell r="AA13">
            <v>4000</v>
          </cell>
          <cell r="AB13">
            <v>4000</v>
          </cell>
          <cell r="AF13" t="str">
            <v>Francisco</v>
          </cell>
        </row>
        <row r="14">
          <cell r="A14">
            <v>10970</v>
          </cell>
          <cell r="B14" t="str">
            <v>10970</v>
          </cell>
          <cell r="C14" t="str">
            <v>33000</v>
          </cell>
          <cell r="D14" t="str">
            <v>02411</v>
          </cell>
          <cell r="E14" t="str">
            <v>13311100011</v>
          </cell>
          <cell r="F14" t="str">
            <v>421</v>
          </cell>
          <cell r="G14" t="str">
            <v>RB</v>
          </cell>
          <cell r="H14" t="str">
            <v>SE EDGARD DE SOUZA</v>
          </cell>
          <cell r="I14" t="str">
            <v>SUBSTITUIÇÃO DE 3 DISJUNTORES DE 230 KV</v>
          </cell>
          <cell r="J14">
            <v>39081</v>
          </cell>
          <cell r="L14" t="str">
            <v>545/03</v>
          </cell>
          <cell r="M14">
            <v>38411</v>
          </cell>
          <cell r="N14" t="str">
            <v>OK</v>
          </cell>
          <cell r="O14" t="str">
            <v/>
          </cell>
          <cell r="P14" t="str">
            <v>1</v>
          </cell>
          <cell r="Q14" t="str">
            <v>S</v>
          </cell>
          <cell r="R14" t="str">
            <v>S</v>
          </cell>
          <cell r="S14" t="str">
            <v>SE</v>
          </cell>
          <cell r="T14">
            <v>0</v>
          </cell>
          <cell r="U14">
            <v>0</v>
          </cell>
          <cell r="V14">
            <v>1.2050000000000001</v>
          </cell>
          <cell r="W14">
            <v>40</v>
          </cell>
          <cell r="X14">
            <v>0</v>
          </cell>
          <cell r="Y14">
            <v>0</v>
          </cell>
          <cell r="Z14">
            <v>0</v>
          </cell>
          <cell r="AA14">
            <v>41.204999999999998</v>
          </cell>
          <cell r="AB14">
            <v>41.204999999999998</v>
          </cell>
          <cell r="AC14" t="str">
            <v>545/03</v>
          </cell>
          <cell r="AD14">
            <v>38411</v>
          </cell>
        </row>
        <row r="15">
          <cell r="A15">
            <v>10980</v>
          </cell>
          <cell r="B15" t="str">
            <v>10980</v>
          </cell>
          <cell r="C15" t="str">
            <v>33000</v>
          </cell>
          <cell r="D15" t="str">
            <v>02411</v>
          </cell>
          <cell r="E15" t="str">
            <v>13311100011</v>
          </cell>
          <cell r="F15" t="str">
            <v>421</v>
          </cell>
          <cell r="G15" t="str">
            <v>RB</v>
          </cell>
          <cell r="H15" t="str">
            <v>SE EDGARD DE SOUZA</v>
          </cell>
          <cell r="I15" t="str">
            <v>SUBSTITUIÇÃO DE 11 DISJUNTORES DE 230 KV</v>
          </cell>
          <cell r="J15">
            <v>39081</v>
          </cell>
          <cell r="L15" t="str">
            <v>545/03</v>
          </cell>
          <cell r="M15">
            <v>38594</v>
          </cell>
          <cell r="N15" t="str">
            <v>OK</v>
          </cell>
          <cell r="O15" t="str">
            <v/>
          </cell>
          <cell r="P15" t="str">
            <v>1</v>
          </cell>
          <cell r="Q15" t="str">
            <v>S</v>
          </cell>
          <cell r="R15" t="str">
            <v>S</v>
          </cell>
          <cell r="S15" t="str">
            <v>SE</v>
          </cell>
          <cell r="T15">
            <v>0</v>
          </cell>
          <cell r="U15">
            <v>0</v>
          </cell>
          <cell r="V15">
            <v>0</v>
          </cell>
          <cell r="W15">
            <v>174</v>
          </cell>
          <cell r="X15">
            <v>0</v>
          </cell>
          <cell r="Y15">
            <v>0</v>
          </cell>
          <cell r="Z15">
            <v>0</v>
          </cell>
          <cell r="AA15">
            <v>174</v>
          </cell>
          <cell r="AB15">
            <v>174</v>
          </cell>
          <cell r="AC15" t="str">
            <v>545/03</v>
          </cell>
          <cell r="AD15">
            <v>38594</v>
          </cell>
        </row>
        <row r="16">
          <cell r="A16">
            <v>11000</v>
          </cell>
          <cell r="B16" t="str">
            <v>11000</v>
          </cell>
          <cell r="C16" t="str">
            <v>33000</v>
          </cell>
          <cell r="D16" t="str">
            <v>02615</v>
          </cell>
          <cell r="E16" t="str">
            <v>13311100011</v>
          </cell>
          <cell r="F16" t="str">
            <v>421</v>
          </cell>
          <cell r="G16" t="str">
            <v>RB</v>
          </cell>
          <cell r="H16" t="str">
            <v>SE ARARAQUARA</v>
          </cell>
          <cell r="I16" t="str">
            <v>INSTALAÇÃO DE 1 BANCO DE REATORES 180 MVAR 440 KV FASE RESERVA</v>
          </cell>
          <cell r="J16">
            <v>38837</v>
          </cell>
          <cell r="L16" t="str">
            <v>545/03</v>
          </cell>
          <cell r="M16">
            <v>38595</v>
          </cell>
          <cell r="N16" t="str">
            <v>OK</v>
          </cell>
          <cell r="O16">
            <v>38817</v>
          </cell>
          <cell r="P16" t="str">
            <v>1</v>
          </cell>
          <cell r="Q16" t="str">
            <v>S</v>
          </cell>
          <cell r="R16" t="str">
            <v>S</v>
          </cell>
          <cell r="S16" t="str">
            <v>SE</v>
          </cell>
          <cell r="T16">
            <v>0</v>
          </cell>
          <cell r="U16">
            <v>0</v>
          </cell>
          <cell r="V16">
            <v>0</v>
          </cell>
          <cell r="W16">
            <v>193.77</v>
          </cell>
          <cell r="X16">
            <v>0</v>
          </cell>
          <cell r="Y16">
            <v>0</v>
          </cell>
          <cell r="Z16">
            <v>0</v>
          </cell>
          <cell r="AA16">
            <v>193.77</v>
          </cell>
          <cell r="AB16">
            <v>193.77</v>
          </cell>
          <cell r="AC16" t="str">
            <v>545/03</v>
          </cell>
          <cell r="AD16">
            <v>38595</v>
          </cell>
          <cell r="AE16">
            <v>38817</v>
          </cell>
          <cell r="AF16" t="str">
            <v>Onofre</v>
          </cell>
        </row>
        <row r="17">
          <cell r="A17">
            <v>11010</v>
          </cell>
          <cell r="B17" t="str">
            <v>11010</v>
          </cell>
          <cell r="C17" t="str">
            <v>33000</v>
          </cell>
          <cell r="D17" t="str">
            <v>02609</v>
          </cell>
          <cell r="E17" t="str">
            <v>13311100011</v>
          </cell>
          <cell r="F17" t="str">
            <v>421</v>
          </cell>
          <cell r="G17" t="str">
            <v>RB</v>
          </cell>
          <cell r="H17" t="str">
            <v>SE SUMARÉ</v>
          </cell>
          <cell r="I17" t="str">
            <v>INSTALAÇÃO DE 1 BCO REATOR 90 MVAR 440 KV FASE RESERVA</v>
          </cell>
          <cell r="J17">
            <v>38837</v>
          </cell>
          <cell r="L17" t="str">
            <v>545/03</v>
          </cell>
          <cell r="M17">
            <v>38595</v>
          </cell>
          <cell r="N17" t="str">
            <v>OK</v>
          </cell>
          <cell r="O17">
            <v>38821</v>
          </cell>
          <cell r="P17" t="str">
            <v>1</v>
          </cell>
          <cell r="Q17" t="str">
            <v>S</v>
          </cell>
          <cell r="R17" t="str">
            <v>S</v>
          </cell>
          <cell r="S17" t="str">
            <v>SE</v>
          </cell>
          <cell r="T17">
            <v>0</v>
          </cell>
          <cell r="U17">
            <v>0</v>
          </cell>
          <cell r="V17">
            <v>0</v>
          </cell>
          <cell r="W17">
            <v>169.65</v>
          </cell>
          <cell r="X17">
            <v>0</v>
          </cell>
          <cell r="Y17">
            <v>0</v>
          </cell>
          <cell r="Z17">
            <v>0</v>
          </cell>
          <cell r="AA17">
            <v>169.65</v>
          </cell>
          <cell r="AB17">
            <v>169.65</v>
          </cell>
          <cell r="AC17" t="str">
            <v>545/03</v>
          </cell>
          <cell r="AD17">
            <v>38595</v>
          </cell>
          <cell r="AE17">
            <v>38821</v>
          </cell>
          <cell r="AF17" t="str">
            <v>Coriolano</v>
          </cell>
        </row>
        <row r="18">
          <cell r="A18">
            <v>11020</v>
          </cell>
          <cell r="B18" t="str">
            <v>11020</v>
          </cell>
          <cell r="C18" t="str">
            <v>33000</v>
          </cell>
          <cell r="D18" t="str">
            <v>02613</v>
          </cell>
          <cell r="E18" t="str">
            <v>13311100011</v>
          </cell>
          <cell r="F18" t="str">
            <v>421</v>
          </cell>
          <cell r="G18" t="str">
            <v>RB</v>
          </cell>
          <cell r="H18" t="str">
            <v>SE ASSIS</v>
          </cell>
          <cell r="I18" t="str">
            <v>INSTALAÇÃO DE 1 BCO TRAFO 336 MVAR 440-230 KV - NOVO SETOR - PROT. DIFERENCIAL</v>
          </cell>
          <cell r="J18">
            <v>38959</v>
          </cell>
          <cell r="L18" t="str">
            <v>545/03</v>
          </cell>
          <cell r="M18">
            <v>38776</v>
          </cell>
          <cell r="N18" t="str">
            <v>OK</v>
          </cell>
          <cell r="O18">
            <v>39071</v>
          </cell>
          <cell r="P18" t="str">
            <v>1</v>
          </cell>
          <cell r="Q18" t="str">
            <v>S</v>
          </cell>
          <cell r="R18" t="str">
            <v>S</v>
          </cell>
          <cell r="S18" t="str">
            <v>SE</v>
          </cell>
          <cell r="T18">
            <v>21433.224670000003</v>
          </cell>
          <cell r="U18">
            <v>32987.455479999997</v>
          </cell>
          <cell r="V18">
            <v>10</v>
          </cell>
          <cell r="W18">
            <v>545.15</v>
          </cell>
          <cell r="X18">
            <v>0</v>
          </cell>
          <cell r="Y18">
            <v>0</v>
          </cell>
          <cell r="Z18">
            <v>0</v>
          </cell>
          <cell r="AA18">
            <v>555.15</v>
          </cell>
          <cell r="AB18">
            <v>54975.830150000002</v>
          </cell>
          <cell r="AC18" t="str">
            <v>545/03</v>
          </cell>
          <cell r="AD18">
            <v>38776</v>
          </cell>
          <cell r="AE18">
            <v>39071</v>
          </cell>
          <cell r="AF18" t="str">
            <v>Breno Vianna</v>
          </cell>
        </row>
        <row r="19">
          <cell r="A19">
            <v>11040</v>
          </cell>
          <cell r="B19" t="str">
            <v>11040</v>
          </cell>
          <cell r="C19" t="str">
            <v>33000</v>
          </cell>
          <cell r="D19" t="str">
            <v>02507</v>
          </cell>
          <cell r="E19" t="str">
            <v>13311100011</v>
          </cell>
          <cell r="F19" t="str">
            <v>421</v>
          </cell>
          <cell r="G19" t="str">
            <v>RB</v>
          </cell>
          <cell r="H19" t="str">
            <v>SE ITAPETI</v>
          </cell>
          <cell r="I19" t="str">
            <v>SE ITAPETI - SUBST. 8 DISJ. 345 kV</v>
          </cell>
          <cell r="J19">
            <v>40359</v>
          </cell>
          <cell r="L19" t="str">
            <v>758/06</v>
          </cell>
          <cell r="M19">
            <v>40329</v>
          </cell>
          <cell r="N19" t="str">
            <v>OK</v>
          </cell>
          <cell r="O19" t="str">
            <v/>
          </cell>
          <cell r="P19" t="str">
            <v>2</v>
          </cell>
          <cell r="Q19" t="str">
            <v>S</v>
          </cell>
          <cell r="R19" t="str">
            <v>N</v>
          </cell>
          <cell r="S19" t="str">
            <v>SE</v>
          </cell>
          <cell r="T19">
            <v>0</v>
          </cell>
          <cell r="U19">
            <v>70.815740000000005</v>
          </cell>
          <cell r="V19">
            <v>690</v>
          </cell>
          <cell r="W19">
            <v>11804.99</v>
          </cell>
          <cell r="X19">
            <v>3880</v>
          </cell>
          <cell r="Y19">
            <v>24906.2</v>
          </cell>
          <cell r="Z19">
            <v>0</v>
          </cell>
          <cell r="AA19">
            <v>41281.19</v>
          </cell>
          <cell r="AB19">
            <v>41352.005740000001</v>
          </cell>
          <cell r="AC19" t="str">
            <v>758/06</v>
          </cell>
          <cell r="AF19" t="str">
            <v>Enio</v>
          </cell>
        </row>
        <row r="20">
          <cell r="A20">
            <v>11050</v>
          </cell>
          <cell r="B20" t="str">
            <v>11050</v>
          </cell>
          <cell r="C20" t="str">
            <v>33000</v>
          </cell>
          <cell r="D20" t="str">
            <v>02603</v>
          </cell>
          <cell r="E20" t="str">
            <v>13311100011</v>
          </cell>
          <cell r="F20" t="str">
            <v>421</v>
          </cell>
          <cell r="G20" t="str">
            <v>RB</v>
          </cell>
          <cell r="H20" t="str">
            <v>SE SANTO ÂNGELO</v>
          </cell>
          <cell r="I20" t="str">
            <v>SE SANTO ÂNGELO - SUBST. 6 DISJ 345 kV</v>
          </cell>
          <cell r="J20">
            <v>40359</v>
          </cell>
          <cell r="L20" t="str">
            <v>758/06</v>
          </cell>
          <cell r="M20" t="str">
            <v>CANCELADO</v>
          </cell>
          <cell r="N20" t="str">
            <v>OK</v>
          </cell>
          <cell r="O20" t="str">
            <v/>
          </cell>
          <cell r="P20" t="str">
            <v>2</v>
          </cell>
          <cell r="Q20" t="str">
            <v>S</v>
          </cell>
          <cell r="S20" t="str">
            <v>SE</v>
          </cell>
          <cell r="T20">
            <v>0</v>
          </cell>
          <cell r="U20">
            <v>176.50944000000001</v>
          </cell>
          <cell r="V20">
            <v>560</v>
          </cell>
          <cell r="W20">
            <v>0</v>
          </cell>
          <cell r="X20">
            <v>0</v>
          </cell>
          <cell r="Y20">
            <v>26045.5</v>
          </cell>
          <cell r="Z20">
            <v>0</v>
          </cell>
          <cell r="AA20">
            <v>26605.5</v>
          </cell>
          <cell r="AB20">
            <v>26782.009440000002</v>
          </cell>
          <cell r="AF20" t="str">
            <v>Enio</v>
          </cell>
        </row>
        <row r="21">
          <cell r="A21">
            <v>11060</v>
          </cell>
          <cell r="B21" t="str">
            <v>11060</v>
          </cell>
          <cell r="C21" t="str">
            <v>33000</v>
          </cell>
          <cell r="D21" t="str">
            <v>02515</v>
          </cell>
          <cell r="E21" t="str">
            <v>13311100011</v>
          </cell>
          <cell r="F21" t="str">
            <v>421</v>
          </cell>
          <cell r="G21" t="str">
            <v>RB</v>
          </cell>
          <cell r="H21" t="str">
            <v>SE XAVANTES</v>
          </cell>
          <cell r="I21" t="str">
            <v>INSTALAÇÃO DE 02 DISJUNTORES DE 345 KV</v>
          </cell>
          <cell r="J21">
            <v>40359</v>
          </cell>
          <cell r="L21" t="str">
            <v/>
          </cell>
          <cell r="M21" t="str">
            <v/>
          </cell>
          <cell r="N21" t="str">
            <v>OK</v>
          </cell>
          <cell r="O21" t="str">
            <v/>
          </cell>
          <cell r="P21" t="str">
            <v>2</v>
          </cell>
          <cell r="Q21" t="str">
            <v>S</v>
          </cell>
          <cell r="R21" t="str">
            <v>N</v>
          </cell>
          <cell r="S21" t="str">
            <v>SE</v>
          </cell>
          <cell r="T21">
            <v>0</v>
          </cell>
          <cell r="U21">
            <v>0</v>
          </cell>
          <cell r="V21">
            <v>0</v>
          </cell>
          <cell r="W21">
            <v>0</v>
          </cell>
          <cell r="X21">
            <v>3000</v>
          </cell>
          <cell r="Y21">
            <v>5000</v>
          </cell>
          <cell r="Z21">
            <v>0</v>
          </cell>
          <cell r="AA21">
            <v>8000</v>
          </cell>
          <cell r="AB21">
            <v>8000</v>
          </cell>
          <cell r="AF21" t="str">
            <v>Francisco</v>
          </cell>
        </row>
        <row r="22">
          <cell r="A22">
            <v>11080</v>
          </cell>
          <cell r="B22" t="str">
            <v>11080</v>
          </cell>
          <cell r="C22" t="str">
            <v>33000</v>
          </cell>
          <cell r="D22" t="str">
            <v>01835</v>
          </cell>
          <cell r="E22" t="str">
            <v>13311100011</v>
          </cell>
          <cell r="F22" t="str">
            <v>422</v>
          </cell>
          <cell r="G22" t="str">
            <v>RB</v>
          </cell>
          <cell r="H22" t="str">
            <v>LT 440 KV PORTO PRIMAVERA - TAQUARUÇU</v>
          </cell>
          <cell r="I22" t="str">
            <v>TRANSFERENCIA DE ATIVOS</v>
          </cell>
          <cell r="J22">
            <v>39086</v>
          </cell>
          <cell r="L22" t="str">
            <v>376/05</v>
          </cell>
          <cell r="M22">
            <v>39086</v>
          </cell>
          <cell r="N22" t="str">
            <v>OK</v>
          </cell>
          <cell r="O22" t="str">
            <v/>
          </cell>
          <cell r="P22" t="str">
            <v>1</v>
          </cell>
          <cell r="Q22" t="str">
            <v>S</v>
          </cell>
          <cell r="R22" t="str">
            <v>S</v>
          </cell>
          <cell r="S22" t="str">
            <v>LT</v>
          </cell>
          <cell r="T22">
            <v>0</v>
          </cell>
          <cell r="U22">
            <v>0</v>
          </cell>
          <cell r="V22">
            <v>75822.28</v>
          </cell>
          <cell r="W22">
            <v>0</v>
          </cell>
          <cell r="X22">
            <v>0</v>
          </cell>
          <cell r="Y22">
            <v>0</v>
          </cell>
          <cell r="Z22">
            <v>0</v>
          </cell>
          <cell r="AA22">
            <v>75822.28</v>
          </cell>
          <cell r="AB22">
            <v>75822.28</v>
          </cell>
          <cell r="AC22" t="str">
            <v>376/05</v>
          </cell>
          <cell r="AD22">
            <v>39086</v>
          </cell>
        </row>
        <row r="23">
          <cell r="A23">
            <v>11090</v>
          </cell>
          <cell r="B23" t="str">
            <v>11090</v>
          </cell>
          <cell r="C23" t="str">
            <v>33000</v>
          </cell>
          <cell r="D23" t="str">
            <v>02612</v>
          </cell>
          <cell r="E23" t="str">
            <v>13311100011</v>
          </cell>
          <cell r="F23" t="str">
            <v>421</v>
          </cell>
          <cell r="G23" t="str">
            <v>RB</v>
          </cell>
          <cell r="H23" t="str">
            <v>SE CAPIVARA</v>
          </cell>
          <cell r="I23" t="str">
            <v>SUBSTITUIÇÃO DO BANCO DE 440/138 KV, 150 MVA, POR OUTRO DE 300 MVA</v>
          </cell>
          <cell r="J23">
            <v>39508</v>
          </cell>
          <cell r="K23">
            <v>39506</v>
          </cell>
          <cell r="L23" t="str">
            <v>586/06</v>
          </cell>
          <cell r="M23">
            <v>39538</v>
          </cell>
          <cell r="N23" t="str">
            <v>OK</v>
          </cell>
          <cell r="O23" t="str">
            <v/>
          </cell>
          <cell r="P23" t="str">
            <v>1</v>
          </cell>
          <cell r="Q23" t="str">
            <v>S</v>
          </cell>
          <cell r="R23" t="str">
            <v>N</v>
          </cell>
          <cell r="S23" t="str">
            <v>SE</v>
          </cell>
          <cell r="T23">
            <v>0</v>
          </cell>
          <cell r="U23">
            <v>247.09692000000001</v>
          </cell>
          <cell r="V23">
            <v>12362.398999999999</v>
          </cell>
          <cell r="W23">
            <v>7930.78</v>
          </cell>
          <cell r="X23">
            <v>0</v>
          </cell>
          <cell r="Y23">
            <v>0</v>
          </cell>
          <cell r="Z23">
            <v>0</v>
          </cell>
          <cell r="AA23">
            <v>20293.179</v>
          </cell>
          <cell r="AB23">
            <v>20540.27592</v>
          </cell>
          <cell r="AC23" t="str">
            <v>586/06</v>
          </cell>
          <cell r="AD23">
            <v>39538</v>
          </cell>
          <cell r="AF23" t="str">
            <v>Marco</v>
          </cell>
        </row>
        <row r="24">
          <cell r="A24">
            <v>11100</v>
          </cell>
          <cell r="B24" t="str">
            <v>11100</v>
          </cell>
          <cell r="C24" t="str">
            <v>33000</v>
          </cell>
          <cell r="D24" t="str">
            <v>02620</v>
          </cell>
          <cell r="E24" t="str">
            <v>13311100011</v>
          </cell>
          <cell r="F24" t="str">
            <v>421</v>
          </cell>
          <cell r="G24" t="str">
            <v>RB</v>
          </cell>
          <cell r="H24" t="str">
            <v>SE EMBU GUAÇU</v>
          </cell>
          <cell r="I24" t="str">
            <v>INSTALAÇÃO DO 3o BCO TRAFO 300 MVA E BAYS ASSOCIADOS</v>
          </cell>
          <cell r="J24">
            <v>39331</v>
          </cell>
          <cell r="K24">
            <v>39327</v>
          </cell>
          <cell r="L24" t="str">
            <v>489/06</v>
          </cell>
          <cell r="M24">
            <v>39478</v>
          </cell>
          <cell r="N24" t="str">
            <v>OK</v>
          </cell>
          <cell r="O24" t="str">
            <v/>
          </cell>
          <cell r="P24" t="str">
            <v>1</v>
          </cell>
          <cell r="Q24" t="str">
            <v>S</v>
          </cell>
          <cell r="R24" t="str">
            <v>N</v>
          </cell>
          <cell r="S24" t="str">
            <v>SE</v>
          </cell>
          <cell r="T24">
            <v>0</v>
          </cell>
          <cell r="U24">
            <v>816.37745999999993</v>
          </cell>
          <cell r="V24">
            <v>28765.1</v>
          </cell>
          <cell r="W24">
            <v>54.5</v>
          </cell>
          <cell r="X24">
            <v>0</v>
          </cell>
          <cell r="Y24">
            <v>0</v>
          </cell>
          <cell r="Z24">
            <v>0</v>
          </cell>
          <cell r="AA24">
            <v>28819.599999999999</v>
          </cell>
          <cell r="AB24">
            <v>29635.977459999998</v>
          </cell>
          <cell r="AC24" t="str">
            <v>489/06</v>
          </cell>
          <cell r="AD24">
            <v>39478</v>
          </cell>
          <cell r="AF24" t="str">
            <v>Emio</v>
          </cell>
        </row>
        <row r="25">
          <cell r="A25">
            <v>11110</v>
          </cell>
          <cell r="B25" t="str">
            <v>11110</v>
          </cell>
          <cell r="C25" t="str">
            <v>33000</v>
          </cell>
          <cell r="D25" t="str">
            <v>02613</v>
          </cell>
          <cell r="E25" t="str">
            <v>13311100011</v>
          </cell>
          <cell r="F25" t="str">
            <v>421</v>
          </cell>
          <cell r="G25" t="str">
            <v>RB</v>
          </cell>
          <cell r="H25" t="str">
            <v>SE ASSIS</v>
          </cell>
          <cell r="I25" t="str">
            <v>SUBSTITUIÇÃO EQP. TERMINAIS (BOB. BLOQUEIO) -SAIDA CAPIVARA</v>
          </cell>
          <cell r="J25">
            <v>39537</v>
          </cell>
          <cell r="K25">
            <v>39537</v>
          </cell>
          <cell r="L25" t="str">
            <v>758/06</v>
          </cell>
          <cell r="M25">
            <v>39538</v>
          </cell>
          <cell r="N25" t="str">
            <v>OK</v>
          </cell>
          <cell r="O25" t="str">
            <v/>
          </cell>
          <cell r="P25" t="str">
            <v>2</v>
          </cell>
          <cell r="Q25" t="str">
            <v>S</v>
          </cell>
          <cell r="R25" t="str">
            <v>N</v>
          </cell>
          <cell r="S25" t="str">
            <v>SE</v>
          </cell>
          <cell r="T25">
            <v>0</v>
          </cell>
          <cell r="U25">
            <v>0</v>
          </cell>
          <cell r="V25">
            <v>0</v>
          </cell>
          <cell r="W25">
            <v>0</v>
          </cell>
          <cell r="X25">
            <v>0</v>
          </cell>
          <cell r="Y25">
            <v>0</v>
          </cell>
          <cell r="Z25">
            <v>0</v>
          </cell>
          <cell r="AA25">
            <v>0</v>
          </cell>
          <cell r="AB25">
            <v>0</v>
          </cell>
          <cell r="AF25" t="str">
            <v>Marco</v>
          </cell>
        </row>
        <row r="26">
          <cell r="A26">
            <v>11120</v>
          </cell>
          <cell r="B26" t="str">
            <v>11120</v>
          </cell>
          <cell r="C26" t="str">
            <v>33000</v>
          </cell>
          <cell r="D26" t="str">
            <v>01612</v>
          </cell>
          <cell r="E26" t="str">
            <v>13311100011</v>
          </cell>
          <cell r="F26" t="str">
            <v>422</v>
          </cell>
          <cell r="G26" t="str">
            <v>RB</v>
          </cell>
          <cell r="H26" t="str">
            <v>LT APARECIDA - STA CABEÇA - 230kV</v>
          </cell>
          <cell r="I26" t="str">
            <v>RECONSTRUÇÃO DE LT - CABO 2 X 636 kCMIL</v>
          </cell>
          <cell r="J26">
            <v>39431</v>
          </cell>
          <cell r="K26">
            <v>39587</v>
          </cell>
          <cell r="L26" t="str">
            <v>352/05</v>
          </cell>
          <cell r="M26">
            <v>39263</v>
          </cell>
          <cell r="N26" t="str">
            <v>NOK</v>
          </cell>
          <cell r="O26" t="str">
            <v/>
          </cell>
          <cell r="P26" t="str">
            <v>1</v>
          </cell>
          <cell r="Q26" t="str">
            <v>S</v>
          </cell>
          <cell r="R26" t="str">
            <v>N</v>
          </cell>
          <cell r="S26" t="str">
            <v>LT</v>
          </cell>
          <cell r="T26">
            <v>0</v>
          </cell>
          <cell r="U26">
            <v>4155.7708199999997</v>
          </cell>
          <cell r="V26">
            <v>11114.8</v>
          </cell>
          <cell r="W26">
            <v>54.5</v>
          </cell>
          <cell r="X26">
            <v>0</v>
          </cell>
          <cell r="Y26">
            <v>0</v>
          </cell>
          <cell r="Z26">
            <v>0</v>
          </cell>
          <cell r="AA26">
            <v>11169.3</v>
          </cell>
          <cell r="AB26">
            <v>15325.070819999999</v>
          </cell>
          <cell r="AC26" t="str">
            <v>352/05</v>
          </cell>
          <cell r="AD26">
            <v>39263</v>
          </cell>
          <cell r="AF26" t="str">
            <v>Francisco</v>
          </cell>
        </row>
        <row r="27">
          <cell r="A27">
            <v>11130</v>
          </cell>
          <cell r="B27" t="str">
            <v>11130</v>
          </cell>
          <cell r="C27" t="str">
            <v>33000</v>
          </cell>
          <cell r="D27" t="str">
            <v>01618</v>
          </cell>
          <cell r="E27" t="str">
            <v>13311100011</v>
          </cell>
          <cell r="F27" t="str">
            <v>422</v>
          </cell>
          <cell r="G27" t="str">
            <v>RB</v>
          </cell>
          <cell r="H27" t="str">
            <v>LT ITAPETI - MOGI - MOGI(F) - 230kV</v>
          </cell>
          <cell r="I27" t="str">
            <v>RECONDUTORAMENTO DE LT - CABO 2 X 636 kCMIL</v>
          </cell>
          <cell r="J27">
            <v>39370</v>
          </cell>
          <cell r="K27">
            <v>39524</v>
          </cell>
          <cell r="L27" t="str">
            <v>352/05</v>
          </cell>
          <cell r="M27">
            <v>39172</v>
          </cell>
          <cell r="N27" t="str">
            <v>NOK</v>
          </cell>
          <cell r="O27" t="str">
            <v/>
          </cell>
          <cell r="P27" t="str">
            <v>1</v>
          </cell>
          <cell r="Q27" t="str">
            <v>S</v>
          </cell>
          <cell r="R27" t="str">
            <v>N</v>
          </cell>
          <cell r="S27" t="str">
            <v>LT</v>
          </cell>
          <cell r="T27">
            <v>0</v>
          </cell>
          <cell r="U27">
            <v>618.95157999999992</v>
          </cell>
          <cell r="V27">
            <v>995.96</v>
          </cell>
          <cell r="W27">
            <v>54.5</v>
          </cell>
          <cell r="X27">
            <v>0</v>
          </cell>
          <cell r="Y27">
            <v>0</v>
          </cell>
          <cell r="Z27">
            <v>0</v>
          </cell>
          <cell r="AA27">
            <v>1050.46</v>
          </cell>
          <cell r="AB27">
            <v>1669.41158</v>
          </cell>
          <cell r="AC27" t="str">
            <v>352/05</v>
          </cell>
          <cell r="AD27">
            <v>39172</v>
          </cell>
          <cell r="AF27" t="str">
            <v>Francisco</v>
          </cell>
        </row>
        <row r="28">
          <cell r="A28">
            <v>11140</v>
          </cell>
          <cell r="B28" t="str">
            <v>11140</v>
          </cell>
          <cell r="C28" t="str">
            <v>33000</v>
          </cell>
          <cell r="D28" t="str">
            <v>01622</v>
          </cell>
          <cell r="E28" t="str">
            <v>13311100011</v>
          </cell>
          <cell r="F28" t="str">
            <v>422</v>
          </cell>
          <cell r="G28" t="str">
            <v>RB</v>
          </cell>
          <cell r="H28" t="str">
            <v>LT MOGI (F) - SJ CAMPOS C1- 230 kV</v>
          </cell>
          <cell r="I28" t="str">
            <v>RECONSTRUÇÃO DE LT - CABO 2 X 636 kCMIL</v>
          </cell>
          <cell r="J28">
            <v>39431</v>
          </cell>
          <cell r="K28">
            <v>39587</v>
          </cell>
          <cell r="L28" t="str">
            <v>352/05</v>
          </cell>
          <cell r="M28">
            <v>39263</v>
          </cell>
          <cell r="N28" t="str">
            <v>NOK</v>
          </cell>
          <cell r="O28" t="str">
            <v/>
          </cell>
          <cell r="P28" t="str">
            <v>1</v>
          </cell>
          <cell r="Q28" t="str">
            <v>S</v>
          </cell>
          <cell r="R28" t="str">
            <v>N</v>
          </cell>
          <cell r="S28" t="str">
            <v>LT</v>
          </cell>
          <cell r="T28">
            <v>0</v>
          </cell>
          <cell r="U28">
            <v>5321.63526</v>
          </cell>
          <cell r="V28">
            <v>12940.34</v>
          </cell>
          <cell r="W28">
            <v>54.5</v>
          </cell>
          <cell r="X28">
            <v>0</v>
          </cell>
          <cell r="Y28">
            <v>0</v>
          </cell>
          <cell r="Z28">
            <v>0</v>
          </cell>
          <cell r="AA28">
            <v>12994.84</v>
          </cell>
          <cell r="AB28">
            <v>18316.475259999999</v>
          </cell>
          <cell r="AC28" t="str">
            <v>352/05</v>
          </cell>
          <cell r="AD28">
            <v>39263</v>
          </cell>
          <cell r="AF28" t="str">
            <v>Francisco</v>
          </cell>
        </row>
        <row r="29">
          <cell r="A29">
            <v>11150</v>
          </cell>
          <cell r="B29" t="str">
            <v>11150</v>
          </cell>
          <cell r="C29" t="str">
            <v>33000</v>
          </cell>
          <cell r="D29" t="str">
            <v>01623</v>
          </cell>
          <cell r="E29" t="str">
            <v>13311100011</v>
          </cell>
          <cell r="F29" t="str">
            <v>422</v>
          </cell>
          <cell r="G29" t="str">
            <v>RB</v>
          </cell>
          <cell r="H29" t="str">
            <v>LT MOGI (F) - SJ CAMPOS C2- 230 kV</v>
          </cell>
          <cell r="I29" t="str">
            <v>RECONDUTORAMENTO LT P/ CABO 2 X 636 kCMIL</v>
          </cell>
          <cell r="J29">
            <v>39493</v>
          </cell>
          <cell r="K29">
            <v>39643</v>
          </cell>
          <cell r="L29" t="str">
            <v>352/05</v>
          </cell>
          <cell r="M29">
            <v>39691</v>
          </cell>
          <cell r="N29" t="str">
            <v>OK</v>
          </cell>
          <cell r="O29" t="str">
            <v/>
          </cell>
          <cell r="P29" t="str">
            <v>1</v>
          </cell>
          <cell r="Q29" t="str">
            <v>S</v>
          </cell>
          <cell r="R29" t="str">
            <v>N</v>
          </cell>
          <cell r="S29" t="str">
            <v>LT</v>
          </cell>
          <cell r="T29">
            <v>0</v>
          </cell>
          <cell r="U29">
            <v>4078.9594300000003</v>
          </cell>
          <cell r="V29">
            <v>1098.4100000000001</v>
          </cell>
          <cell r="W29">
            <v>1784.18</v>
          </cell>
          <cell r="X29">
            <v>0</v>
          </cell>
          <cell r="Y29">
            <v>0</v>
          </cell>
          <cell r="Z29">
            <v>0</v>
          </cell>
          <cell r="AA29">
            <v>2882.59</v>
          </cell>
          <cell r="AB29">
            <v>6961.5494300000009</v>
          </cell>
          <cell r="AC29" t="str">
            <v>352/05</v>
          </cell>
          <cell r="AD29">
            <v>39691</v>
          </cell>
          <cell r="AF29" t="str">
            <v>Francisco</v>
          </cell>
        </row>
        <row r="30">
          <cell r="A30">
            <v>11160</v>
          </cell>
          <cell r="B30" t="str">
            <v>11160</v>
          </cell>
          <cell r="C30" t="str">
            <v>33000</v>
          </cell>
          <cell r="D30" t="str">
            <v>01625</v>
          </cell>
          <cell r="E30" t="str">
            <v>13311100011</v>
          </cell>
          <cell r="F30" t="str">
            <v>422</v>
          </cell>
          <cell r="G30" t="str">
            <v>RB</v>
          </cell>
          <cell r="H30" t="str">
            <v>LT S J CAMPOS - TAUBATÉ - 230 kV</v>
          </cell>
          <cell r="I30" t="str">
            <v>RECONSTRUÇÃO LT P/ CABO 2 X 636 kCMIL</v>
          </cell>
          <cell r="J30">
            <v>39401</v>
          </cell>
          <cell r="K30">
            <v>39573</v>
          </cell>
          <cell r="L30" t="str">
            <v>352/05</v>
          </cell>
          <cell r="M30">
            <v>39202</v>
          </cell>
          <cell r="N30" t="str">
            <v>NOK</v>
          </cell>
          <cell r="O30" t="str">
            <v/>
          </cell>
          <cell r="P30" t="str">
            <v>1</v>
          </cell>
          <cell r="Q30" t="str">
            <v>S</v>
          </cell>
          <cell r="R30" t="str">
            <v>N</v>
          </cell>
          <cell r="S30" t="str">
            <v>LT</v>
          </cell>
          <cell r="T30">
            <v>0</v>
          </cell>
          <cell r="U30">
            <v>3515.9566600000003</v>
          </cell>
          <cell r="V30">
            <v>9405.4849999999988</v>
          </cell>
          <cell r="W30">
            <v>54.5</v>
          </cell>
          <cell r="X30">
            <v>0</v>
          </cell>
          <cell r="Y30">
            <v>0</v>
          </cell>
          <cell r="Z30">
            <v>0</v>
          </cell>
          <cell r="AA30">
            <v>9459.9849999999988</v>
          </cell>
          <cell r="AB30">
            <v>12975.941659999999</v>
          </cell>
          <cell r="AC30" t="str">
            <v>352/05</v>
          </cell>
          <cell r="AD30">
            <v>39202</v>
          </cell>
          <cell r="AF30" t="str">
            <v>Francisco</v>
          </cell>
        </row>
        <row r="31">
          <cell r="A31">
            <v>11170</v>
          </cell>
          <cell r="B31" t="str">
            <v>11170</v>
          </cell>
          <cell r="C31" t="str">
            <v>33000</v>
          </cell>
          <cell r="D31" t="str">
            <v>01624</v>
          </cell>
          <cell r="E31" t="str">
            <v>13311100011</v>
          </cell>
          <cell r="F31" t="str">
            <v>422</v>
          </cell>
          <cell r="G31" t="str">
            <v>RB</v>
          </cell>
          <cell r="H31" t="str">
            <v>LT TAUBATÉ - APARECIDA - 230 kV</v>
          </cell>
          <cell r="I31" t="str">
            <v>RECONSTRUÇÃO DE LT P/ CIRC. DUPLO</v>
          </cell>
          <cell r="J31">
            <v>39446</v>
          </cell>
          <cell r="K31">
            <v>39636</v>
          </cell>
          <cell r="L31" t="str">
            <v>352/05</v>
          </cell>
          <cell r="M31">
            <v>39294</v>
          </cell>
          <cell r="N31" t="str">
            <v>NOK</v>
          </cell>
          <cell r="O31" t="str">
            <v/>
          </cell>
          <cell r="P31" t="str">
            <v>1</v>
          </cell>
          <cell r="Q31" t="str">
            <v>S</v>
          </cell>
          <cell r="R31" t="str">
            <v>N</v>
          </cell>
          <cell r="S31" t="str">
            <v>LT</v>
          </cell>
          <cell r="T31">
            <v>0</v>
          </cell>
          <cell r="U31">
            <v>7531.8903799999998</v>
          </cell>
          <cell r="V31">
            <v>13176.582</v>
          </cell>
          <cell r="W31">
            <v>0</v>
          </cell>
          <cell r="X31">
            <v>0</v>
          </cell>
          <cell r="Y31">
            <v>0</v>
          </cell>
          <cell r="Z31">
            <v>0</v>
          </cell>
          <cell r="AA31">
            <v>13176.582</v>
          </cell>
          <cell r="AB31">
            <v>20708.472379999999</v>
          </cell>
          <cell r="AC31" t="str">
            <v>352/05</v>
          </cell>
          <cell r="AD31">
            <v>39294</v>
          </cell>
          <cell r="AF31" t="str">
            <v>Francisco</v>
          </cell>
        </row>
        <row r="32">
          <cell r="A32">
            <v>11180</v>
          </cell>
          <cell r="B32" t="str">
            <v>11180</v>
          </cell>
          <cell r="C32" t="str">
            <v>33000</v>
          </cell>
          <cell r="D32" t="str">
            <v>02407</v>
          </cell>
          <cell r="E32" t="str">
            <v>13311100011</v>
          </cell>
          <cell r="F32" t="str">
            <v>421</v>
          </cell>
          <cell r="G32" t="str">
            <v>RB</v>
          </cell>
          <cell r="H32" t="str">
            <v>SE APARECIDA 230 kV</v>
          </cell>
          <cell r="I32" t="str">
            <v>INSTALAÇÃO DE 1 BAY NOVO E SECC. 230 kV (SAIDA TAUBATÉ)</v>
          </cell>
          <cell r="J32">
            <v>39446</v>
          </cell>
          <cell r="K32">
            <v>39415</v>
          </cell>
          <cell r="L32" t="str">
            <v>352/05</v>
          </cell>
          <cell r="M32">
            <v>39386</v>
          </cell>
          <cell r="N32" t="str">
            <v>NOK</v>
          </cell>
          <cell r="O32" t="str">
            <v/>
          </cell>
          <cell r="P32" t="str">
            <v>1</v>
          </cell>
          <cell r="Q32" t="str">
            <v>S</v>
          </cell>
          <cell r="R32" t="str">
            <v>N</v>
          </cell>
          <cell r="S32" t="str">
            <v>SE</v>
          </cell>
          <cell r="T32">
            <v>0</v>
          </cell>
          <cell r="U32">
            <v>0</v>
          </cell>
          <cell r="V32">
            <v>3955.68</v>
          </cell>
          <cell r="W32">
            <v>54.5</v>
          </cell>
          <cell r="X32">
            <v>0</v>
          </cell>
          <cell r="Y32">
            <v>0</v>
          </cell>
          <cell r="Z32">
            <v>0</v>
          </cell>
          <cell r="AA32">
            <v>4010.18</v>
          </cell>
          <cell r="AB32">
            <v>4010.18</v>
          </cell>
          <cell r="AC32" t="str">
            <v>352/05</v>
          </cell>
          <cell r="AD32">
            <v>39386</v>
          </cell>
          <cell r="AF32" t="str">
            <v>Francisco</v>
          </cell>
        </row>
        <row r="33">
          <cell r="A33">
            <v>11210</v>
          </cell>
          <cell r="B33" t="str">
            <v>11210</v>
          </cell>
          <cell r="C33" t="str">
            <v>33000</v>
          </cell>
          <cell r="D33" t="str">
            <v>02416</v>
          </cell>
          <cell r="E33" t="str">
            <v>13311100011</v>
          </cell>
          <cell r="F33" t="str">
            <v>421</v>
          </cell>
          <cell r="G33" t="str">
            <v>RB</v>
          </cell>
          <cell r="H33" t="str">
            <v>SE SANTA CABEÇA</v>
          </cell>
          <cell r="I33" t="str">
            <v>INSTALAÇÃO DO 3o BCO TR 230-88 KV, 60 MVA E BAYS ASSOCIADOS</v>
          </cell>
          <cell r="J33">
            <v>39537</v>
          </cell>
          <cell r="K33">
            <v>39537</v>
          </cell>
          <cell r="L33" t="str">
            <v>586/06</v>
          </cell>
          <cell r="M33">
            <v>39538</v>
          </cell>
          <cell r="N33" t="str">
            <v>OK</v>
          </cell>
          <cell r="O33" t="str">
            <v/>
          </cell>
          <cell r="P33" t="str">
            <v>1</v>
          </cell>
          <cell r="Q33" t="str">
            <v>S</v>
          </cell>
          <cell r="R33" t="str">
            <v>N</v>
          </cell>
          <cell r="S33" t="str">
            <v>SE</v>
          </cell>
          <cell r="T33">
            <v>0</v>
          </cell>
          <cell r="U33">
            <v>0</v>
          </cell>
          <cell r="V33">
            <v>5236.7700000000004</v>
          </cell>
          <cell r="W33">
            <v>3122.36</v>
          </cell>
          <cell r="X33">
            <v>0</v>
          </cell>
          <cell r="Y33">
            <v>0</v>
          </cell>
          <cell r="Z33">
            <v>0</v>
          </cell>
          <cell r="AA33">
            <v>8359.1299999999992</v>
          </cell>
          <cell r="AB33">
            <v>8359.1299999999992</v>
          </cell>
          <cell r="AC33" t="str">
            <v>586/06</v>
          </cell>
          <cell r="AD33">
            <v>39538</v>
          </cell>
          <cell r="AF33" t="str">
            <v>Salcedo</v>
          </cell>
        </row>
        <row r="34">
          <cell r="A34">
            <v>11220</v>
          </cell>
          <cell r="B34" t="str">
            <v>11220</v>
          </cell>
          <cell r="C34" t="str">
            <v>33000</v>
          </cell>
          <cell r="D34" t="str">
            <v>02417</v>
          </cell>
          <cell r="E34" t="str">
            <v>13311100011</v>
          </cell>
          <cell r="F34" t="str">
            <v>421</v>
          </cell>
          <cell r="G34" t="str">
            <v>RB</v>
          </cell>
          <cell r="H34" t="str">
            <v>SE S. J. CAMPOS</v>
          </cell>
          <cell r="I34" t="str">
            <v>SUBSTITUÇÃO DE 1 DISJUNTOR DE 230 kV</v>
          </cell>
          <cell r="J34">
            <v>39537</v>
          </cell>
          <cell r="K34">
            <v>39538</v>
          </cell>
          <cell r="L34" t="str">
            <v>758/06</v>
          </cell>
          <cell r="M34">
            <v>39538</v>
          </cell>
          <cell r="N34" t="str">
            <v>OK</v>
          </cell>
          <cell r="O34" t="str">
            <v/>
          </cell>
          <cell r="P34" t="str">
            <v>2</v>
          </cell>
          <cell r="Q34" t="str">
            <v>S</v>
          </cell>
          <cell r="R34" t="str">
            <v>N</v>
          </cell>
          <cell r="S34" t="str">
            <v>SE</v>
          </cell>
          <cell r="T34">
            <v>0</v>
          </cell>
          <cell r="U34">
            <v>0</v>
          </cell>
          <cell r="V34">
            <v>993.26</v>
          </cell>
          <cell r="W34">
            <v>196.74</v>
          </cell>
          <cell r="X34">
            <v>0</v>
          </cell>
          <cell r="Y34">
            <v>0</v>
          </cell>
          <cell r="Z34">
            <v>0</v>
          </cell>
          <cell r="AA34">
            <v>1190</v>
          </cell>
          <cell r="AB34">
            <v>1190</v>
          </cell>
          <cell r="AF34" t="str">
            <v>Emio</v>
          </cell>
        </row>
        <row r="35">
          <cell r="A35">
            <v>11230</v>
          </cell>
          <cell r="B35" t="str">
            <v>11230</v>
          </cell>
          <cell r="C35" t="str">
            <v>33000</v>
          </cell>
          <cell r="D35" t="str">
            <v>02604</v>
          </cell>
          <cell r="E35" t="str">
            <v>13311100011</v>
          </cell>
          <cell r="F35" t="str">
            <v>421</v>
          </cell>
          <cell r="G35" t="str">
            <v>RB</v>
          </cell>
          <cell r="H35" t="str">
            <v>SE TAUBATÉ - 230 kV</v>
          </cell>
          <cell r="I35" t="str">
            <v>INSTALAÇÃO DE 1 BAY NOVO E SECC. 230 kV (SAIDA APARECIDA)</v>
          </cell>
          <cell r="J35">
            <v>39446</v>
          </cell>
          <cell r="K35">
            <v>39415</v>
          </cell>
          <cell r="L35" t="str">
            <v>352/05</v>
          </cell>
          <cell r="M35">
            <v>39386</v>
          </cell>
          <cell r="N35" t="str">
            <v>NOK</v>
          </cell>
          <cell r="O35" t="str">
            <v/>
          </cell>
          <cell r="P35" t="str">
            <v>1</v>
          </cell>
          <cell r="Q35" t="str">
            <v>S</v>
          </cell>
          <cell r="R35" t="str">
            <v>N</v>
          </cell>
          <cell r="S35" t="str">
            <v>SE</v>
          </cell>
          <cell r="T35">
            <v>0</v>
          </cell>
          <cell r="U35">
            <v>0</v>
          </cell>
          <cell r="V35">
            <v>3093.41</v>
          </cell>
          <cell r="W35">
            <v>54.5</v>
          </cell>
          <cell r="X35">
            <v>0</v>
          </cell>
          <cell r="Y35">
            <v>0</v>
          </cell>
          <cell r="Z35">
            <v>0</v>
          </cell>
          <cell r="AA35">
            <v>3147.91</v>
          </cell>
          <cell r="AB35">
            <v>3147.91</v>
          </cell>
          <cell r="AC35" t="str">
            <v>352/05</v>
          </cell>
          <cell r="AD35">
            <v>39386</v>
          </cell>
          <cell r="AF35" t="str">
            <v>Francisco</v>
          </cell>
        </row>
        <row r="36">
          <cell r="A36">
            <v>11240</v>
          </cell>
          <cell r="B36" t="str">
            <v>11240</v>
          </cell>
          <cell r="C36" t="str">
            <v>33000</v>
          </cell>
          <cell r="D36" t="str">
            <v>02607</v>
          </cell>
          <cell r="E36" t="str">
            <v>13311100011</v>
          </cell>
          <cell r="F36" t="str">
            <v>421</v>
          </cell>
          <cell r="G36" t="str">
            <v>RB</v>
          </cell>
          <cell r="H36" t="str">
            <v>SE RIBEIRAO PRETO</v>
          </cell>
          <cell r="I36" t="str">
            <v>INSTALAÇÃO DO 3o BCO TR 440-138 KV, 300 MVA E BAYS ASSOCIADOS</v>
          </cell>
          <cell r="J36">
            <v>39537</v>
          </cell>
          <cell r="K36">
            <v>39506</v>
          </cell>
          <cell r="L36" t="str">
            <v>586/06</v>
          </cell>
          <cell r="M36">
            <v>39538</v>
          </cell>
          <cell r="N36" t="str">
            <v>OK</v>
          </cell>
          <cell r="O36" t="str">
            <v/>
          </cell>
          <cell r="P36" t="str">
            <v>1</v>
          </cell>
          <cell r="Q36" t="str">
            <v>S</v>
          </cell>
          <cell r="R36" t="str">
            <v>N</v>
          </cell>
          <cell r="S36" t="str">
            <v>SE</v>
          </cell>
          <cell r="T36">
            <v>0</v>
          </cell>
          <cell r="U36">
            <v>0</v>
          </cell>
          <cell r="V36">
            <v>15661.53</v>
          </cell>
          <cell r="W36">
            <v>6646.1</v>
          </cell>
          <cell r="X36">
            <v>0</v>
          </cell>
          <cell r="Y36">
            <v>0</v>
          </cell>
          <cell r="Z36">
            <v>0</v>
          </cell>
          <cell r="AA36">
            <v>22307.63</v>
          </cell>
          <cell r="AB36">
            <v>22307.63</v>
          </cell>
          <cell r="AC36" t="str">
            <v>586/06</v>
          </cell>
          <cell r="AD36">
            <v>39538</v>
          </cell>
          <cell r="AF36" t="str">
            <v>Angelo</v>
          </cell>
        </row>
        <row r="37">
          <cell r="A37">
            <v>11250</v>
          </cell>
          <cell r="B37" t="str">
            <v>11250</v>
          </cell>
          <cell r="C37" t="str">
            <v>33000</v>
          </cell>
          <cell r="D37" t="str">
            <v>02606</v>
          </cell>
          <cell r="E37" t="str">
            <v>13311100011</v>
          </cell>
          <cell r="F37" t="str">
            <v>421</v>
          </cell>
          <cell r="G37" t="str">
            <v>RB</v>
          </cell>
          <cell r="H37" t="str">
            <v>SE SANTA BARBARA D'OESTE</v>
          </cell>
          <cell r="I37" t="str">
            <v>INSTALAÇÃO DO 4o BCO TRS 300 MVA, BAYS</v>
          </cell>
          <cell r="J37">
            <v>39324</v>
          </cell>
          <cell r="L37" t="str">
            <v>247/05</v>
          </cell>
          <cell r="M37">
            <v>39082</v>
          </cell>
          <cell r="N37" t="str">
            <v>OK</v>
          </cell>
          <cell r="O37">
            <v>39245</v>
          </cell>
          <cell r="P37" t="str">
            <v>1</v>
          </cell>
          <cell r="Q37" t="str">
            <v>S</v>
          </cell>
          <cell r="R37" t="str">
            <v>S</v>
          </cell>
          <cell r="S37" t="str">
            <v>SE</v>
          </cell>
          <cell r="T37">
            <v>0</v>
          </cell>
          <cell r="U37">
            <v>8803.9939100000011</v>
          </cell>
          <cell r="V37">
            <v>33342.32</v>
          </cell>
          <cell r="W37">
            <v>0</v>
          </cell>
          <cell r="X37">
            <v>0</v>
          </cell>
          <cell r="Y37">
            <v>0</v>
          </cell>
          <cell r="Z37">
            <v>0</v>
          </cell>
          <cell r="AA37">
            <v>33342.32</v>
          </cell>
          <cell r="AB37">
            <v>42146.313909999997</v>
          </cell>
          <cell r="AC37" t="str">
            <v>247/05</v>
          </cell>
          <cell r="AD37">
            <v>39082</v>
          </cell>
          <cell r="AE37">
            <v>39245</v>
          </cell>
          <cell r="AF37" t="str">
            <v>Gerência</v>
          </cell>
        </row>
        <row r="38">
          <cell r="A38">
            <v>11260</v>
          </cell>
          <cell r="B38" t="str">
            <v>11260</v>
          </cell>
          <cell r="C38" t="str">
            <v>33000</v>
          </cell>
          <cell r="D38" t="str">
            <v>02615</v>
          </cell>
          <cell r="E38" t="str">
            <v>13311100011</v>
          </cell>
          <cell r="F38" t="str">
            <v>421</v>
          </cell>
          <cell r="G38" t="str">
            <v>RB</v>
          </cell>
          <cell r="H38" t="str">
            <v>SE ARARAQUARA</v>
          </cell>
          <cell r="I38" t="str">
            <v>INSTALAÇÃO DO 4o BANCO TR 440-138 KV, 300 MVA E BAYS ASSOCIADOS</v>
          </cell>
          <cell r="J38">
            <v>40237</v>
          </cell>
          <cell r="L38" t="str">
            <v>586/06</v>
          </cell>
          <cell r="M38">
            <v>40268</v>
          </cell>
          <cell r="N38" t="str">
            <v>OK</v>
          </cell>
          <cell r="O38" t="str">
            <v/>
          </cell>
          <cell r="P38" t="str">
            <v>1</v>
          </cell>
          <cell r="Q38" t="str">
            <v>S</v>
          </cell>
          <cell r="R38" t="str">
            <v>N</v>
          </cell>
          <cell r="S38" t="str">
            <v>SE</v>
          </cell>
          <cell r="T38">
            <v>0</v>
          </cell>
          <cell r="U38">
            <v>0</v>
          </cell>
          <cell r="V38">
            <v>0</v>
          </cell>
          <cell r="W38">
            <v>0</v>
          </cell>
          <cell r="X38">
            <v>4000</v>
          </cell>
          <cell r="Y38">
            <v>25732.91</v>
          </cell>
          <cell r="Z38">
            <v>0</v>
          </cell>
          <cell r="AA38">
            <v>29732.91</v>
          </cell>
          <cell r="AB38">
            <v>29732.91</v>
          </cell>
          <cell r="AC38" t="str">
            <v>586/06</v>
          </cell>
          <cell r="AD38">
            <v>40268</v>
          </cell>
          <cell r="AF38" t="str">
            <v>Enio</v>
          </cell>
        </row>
        <row r="39">
          <cell r="A39">
            <v>11280</v>
          </cell>
          <cell r="B39" t="str">
            <v>11280</v>
          </cell>
          <cell r="C39" t="str">
            <v>33000</v>
          </cell>
          <cell r="D39" t="str">
            <v>02601</v>
          </cell>
          <cell r="E39" t="str">
            <v>13311100011</v>
          </cell>
          <cell r="F39" t="str">
            <v>421</v>
          </cell>
          <cell r="G39" t="str">
            <v>RB</v>
          </cell>
          <cell r="H39" t="str">
            <v>SE CABREÚVA</v>
          </cell>
          <cell r="I39" t="str">
            <v>SUBSTITUIÇÃO DO 2 DISJUNTOR DE 230 kV.</v>
          </cell>
          <cell r="J39">
            <v>40148</v>
          </cell>
          <cell r="K39">
            <v>40148</v>
          </cell>
          <cell r="L39" t="str">
            <v>758/06</v>
          </cell>
          <cell r="M39">
            <v>40178</v>
          </cell>
          <cell r="N39" t="str">
            <v>OK</v>
          </cell>
          <cell r="O39" t="str">
            <v/>
          </cell>
          <cell r="P39" t="str">
            <v>2</v>
          </cell>
          <cell r="Q39" t="str">
            <v>S</v>
          </cell>
          <cell r="R39" t="str">
            <v>N</v>
          </cell>
          <cell r="S39" t="str">
            <v>SE</v>
          </cell>
          <cell r="T39">
            <v>0</v>
          </cell>
          <cell r="U39">
            <v>0</v>
          </cell>
          <cell r="V39">
            <v>0</v>
          </cell>
          <cell r="W39">
            <v>170</v>
          </cell>
          <cell r="X39">
            <v>1530</v>
          </cell>
          <cell r="Y39">
            <v>0</v>
          </cell>
          <cell r="Z39">
            <v>0</v>
          </cell>
          <cell r="AA39">
            <v>1700</v>
          </cell>
          <cell r="AB39">
            <v>1700</v>
          </cell>
          <cell r="AC39" t="str">
            <v>758/06</v>
          </cell>
          <cell r="AF39" t="str">
            <v>Angelo</v>
          </cell>
        </row>
        <row r="40">
          <cell r="A40">
            <v>11290</v>
          </cell>
          <cell r="B40" t="str">
            <v>11290</v>
          </cell>
          <cell r="C40" t="str">
            <v>33000</v>
          </cell>
          <cell r="D40" t="str">
            <v>02609</v>
          </cell>
          <cell r="E40" t="str">
            <v>13311100011</v>
          </cell>
          <cell r="F40" t="str">
            <v>421</v>
          </cell>
          <cell r="G40" t="str">
            <v>RB</v>
          </cell>
          <cell r="H40" t="str">
            <v>SE SUMARÉ</v>
          </cell>
          <cell r="I40" t="str">
            <v>INSTALAÇÃO DO 3o BCO TR 440-138 KV, 300 MVA E BAYS ASSOCIADOS</v>
          </cell>
          <cell r="J40">
            <v>39506</v>
          </cell>
          <cell r="K40">
            <v>39506</v>
          </cell>
          <cell r="L40" t="str">
            <v>586/06</v>
          </cell>
          <cell r="M40">
            <v>39538</v>
          </cell>
          <cell r="N40" t="str">
            <v>OK</v>
          </cell>
          <cell r="O40" t="str">
            <v/>
          </cell>
          <cell r="P40" t="str">
            <v>1</v>
          </cell>
          <cell r="Q40" t="str">
            <v>S</v>
          </cell>
          <cell r="R40" t="str">
            <v>N</v>
          </cell>
          <cell r="S40" t="str">
            <v>SE</v>
          </cell>
          <cell r="T40">
            <v>0</v>
          </cell>
          <cell r="U40">
            <v>0</v>
          </cell>
          <cell r="V40">
            <v>17282.11</v>
          </cell>
          <cell r="W40">
            <v>7321.03</v>
          </cell>
          <cell r="X40">
            <v>0</v>
          </cell>
          <cell r="Y40">
            <v>0</v>
          </cell>
          <cell r="Z40">
            <v>0</v>
          </cell>
          <cell r="AA40">
            <v>24603.14</v>
          </cell>
          <cell r="AB40">
            <v>24603.14</v>
          </cell>
          <cell r="AC40" t="str">
            <v>586/06</v>
          </cell>
          <cell r="AD40">
            <v>39538</v>
          </cell>
          <cell r="AF40" t="str">
            <v>Emio</v>
          </cell>
        </row>
        <row r="41">
          <cell r="A41">
            <v>11310</v>
          </cell>
          <cell r="B41" t="str">
            <v>11310</v>
          </cell>
          <cell r="C41" t="str">
            <v>33000</v>
          </cell>
          <cell r="D41" t="str">
            <v>02405</v>
          </cell>
          <cell r="E41" t="str">
            <v>13311100011</v>
          </cell>
          <cell r="F41" t="str">
            <v>421</v>
          </cell>
          <cell r="G41" t="str">
            <v>RB</v>
          </cell>
          <cell r="H41" t="str">
            <v>SE BOTUCATU</v>
          </cell>
          <cell r="I41" t="str">
            <v>SUBSTITUIÇÃO DO 3o ATR 230-138 KV, 75 POR 150 MVA</v>
          </cell>
          <cell r="J41">
            <v>39812</v>
          </cell>
          <cell r="K41">
            <v>39810</v>
          </cell>
          <cell r="L41" t="str">
            <v/>
          </cell>
          <cell r="M41" t="str">
            <v/>
          </cell>
          <cell r="N41" t="str">
            <v>OK</v>
          </cell>
          <cell r="O41" t="str">
            <v/>
          </cell>
          <cell r="P41" t="str">
            <v>1</v>
          </cell>
          <cell r="Q41" t="str">
            <v>N</v>
          </cell>
          <cell r="R41" t="str">
            <v>N</v>
          </cell>
          <cell r="S41" t="str">
            <v>SE</v>
          </cell>
          <cell r="T41">
            <v>0</v>
          </cell>
          <cell r="U41">
            <v>0</v>
          </cell>
          <cell r="V41">
            <v>310.2</v>
          </cell>
          <cell r="W41">
            <v>8531.7999999999993</v>
          </cell>
          <cell r="X41">
            <v>0</v>
          </cell>
          <cell r="Y41">
            <v>0</v>
          </cell>
          <cell r="Z41">
            <v>0</v>
          </cell>
          <cell r="AA41">
            <v>8842</v>
          </cell>
          <cell r="AB41">
            <v>8842</v>
          </cell>
          <cell r="AF41" t="str">
            <v>Salcedo</v>
          </cell>
        </row>
        <row r="42">
          <cell r="A42">
            <v>11330</v>
          </cell>
          <cell r="B42" t="str">
            <v>11330</v>
          </cell>
          <cell r="C42" t="str">
            <v>33000</v>
          </cell>
          <cell r="D42" t="str">
            <v>02601</v>
          </cell>
          <cell r="E42" t="str">
            <v>13311100011</v>
          </cell>
          <cell r="F42" t="str">
            <v>421</v>
          </cell>
          <cell r="G42" t="str">
            <v>RB</v>
          </cell>
          <cell r="H42" t="str">
            <v>SE CABREÚVA</v>
          </cell>
          <cell r="I42" t="str">
            <v>SUBSTITUIÇÃO DO DISJUNTOR NIO 5 DE 440 kV.</v>
          </cell>
          <cell r="J42">
            <v>40148</v>
          </cell>
          <cell r="K42">
            <v>40148</v>
          </cell>
          <cell r="L42" t="str">
            <v>758/06</v>
          </cell>
          <cell r="M42">
            <v>40178</v>
          </cell>
          <cell r="N42" t="str">
            <v>OK</v>
          </cell>
          <cell r="O42" t="str">
            <v/>
          </cell>
          <cell r="P42" t="str">
            <v>2</v>
          </cell>
          <cell r="Q42" t="str">
            <v>S</v>
          </cell>
          <cell r="R42" t="str">
            <v>N</v>
          </cell>
          <cell r="S42" t="str">
            <v>SE</v>
          </cell>
          <cell r="T42">
            <v>0</v>
          </cell>
          <cell r="U42">
            <v>0</v>
          </cell>
          <cell r="V42">
            <v>0</v>
          </cell>
          <cell r="W42">
            <v>250</v>
          </cell>
          <cell r="X42">
            <v>2250</v>
          </cell>
          <cell r="Y42">
            <v>0</v>
          </cell>
          <cell r="Z42">
            <v>0</v>
          </cell>
          <cell r="AA42">
            <v>2500</v>
          </cell>
          <cell r="AB42">
            <v>2500</v>
          </cell>
          <cell r="AC42" t="str">
            <v>758/06</v>
          </cell>
          <cell r="AF42" t="str">
            <v>Angelo</v>
          </cell>
        </row>
        <row r="43">
          <cell r="A43">
            <v>11340</v>
          </cell>
          <cell r="B43" t="str">
            <v>11340</v>
          </cell>
          <cell r="C43" t="str">
            <v>33000</v>
          </cell>
          <cell r="D43" t="str">
            <v>02514</v>
          </cell>
          <cell r="E43" t="str">
            <v>13311100011</v>
          </cell>
          <cell r="F43" t="str">
            <v>421</v>
          </cell>
          <cell r="G43" t="str">
            <v>RB</v>
          </cell>
          <cell r="H43" t="str">
            <v>SE SUL</v>
          </cell>
          <cell r="I43" t="str">
            <v>SUBSTITUIÇÃO DE 4 DISJUNTORES DE 345 KV(ASSOCIADO A RECONSTRUÇÃO DA LT PARA ALTO DA SERRA)</v>
          </cell>
          <cell r="J43">
            <v>40148</v>
          </cell>
          <cell r="L43" t="str">
            <v>758/06</v>
          </cell>
          <cell r="M43">
            <v>40147</v>
          </cell>
          <cell r="N43" t="str">
            <v>OK</v>
          </cell>
          <cell r="O43" t="str">
            <v/>
          </cell>
          <cell r="P43" t="str">
            <v>2</v>
          </cell>
          <cell r="Q43" t="str">
            <v>S</v>
          </cell>
          <cell r="R43" t="str">
            <v>N</v>
          </cell>
          <cell r="S43" t="str">
            <v>SE</v>
          </cell>
          <cell r="T43">
            <v>0</v>
          </cell>
          <cell r="U43">
            <v>0</v>
          </cell>
          <cell r="V43">
            <v>0</v>
          </cell>
          <cell r="W43">
            <v>8200</v>
          </cell>
          <cell r="X43">
            <v>7800</v>
          </cell>
          <cell r="Y43">
            <v>0</v>
          </cell>
          <cell r="Z43">
            <v>0</v>
          </cell>
          <cell r="AA43">
            <v>16000</v>
          </cell>
          <cell r="AB43">
            <v>16000</v>
          </cell>
          <cell r="AC43" t="str">
            <v>758/06</v>
          </cell>
          <cell r="AF43" t="str">
            <v>Fernando</v>
          </cell>
        </row>
        <row r="44">
          <cell r="A44">
            <v>11360</v>
          </cell>
          <cell r="B44" t="str">
            <v>11360</v>
          </cell>
          <cell r="C44" t="str">
            <v>33000</v>
          </cell>
          <cell r="D44" t="str">
            <v>02602</v>
          </cell>
          <cell r="E44" t="str">
            <v>13311100011</v>
          </cell>
          <cell r="F44" t="str">
            <v>421</v>
          </cell>
          <cell r="G44" t="str">
            <v>RB</v>
          </cell>
          <cell r="H44" t="str">
            <v>SE EMBU-GUAÇU</v>
          </cell>
          <cell r="I44" t="str">
            <v>SUBSTITUIÇÃO DE 7 DISJUNTORES DE 345 KV</v>
          </cell>
          <cell r="J44">
            <v>40330</v>
          </cell>
          <cell r="L44" t="str">
            <v>758/06</v>
          </cell>
          <cell r="M44" t="str">
            <v>CANCELADO</v>
          </cell>
          <cell r="N44" t="str">
            <v>OK</v>
          </cell>
          <cell r="O44" t="str">
            <v/>
          </cell>
          <cell r="P44" t="str">
            <v>2</v>
          </cell>
          <cell r="Q44" t="str">
            <v>S</v>
          </cell>
          <cell r="R44" t="str">
            <v>N</v>
          </cell>
          <cell r="S44" t="str">
            <v>SE</v>
          </cell>
          <cell r="T44">
            <v>0</v>
          </cell>
          <cell r="U44">
            <v>0</v>
          </cell>
          <cell r="V44">
            <v>0</v>
          </cell>
          <cell r="W44">
            <v>0</v>
          </cell>
          <cell r="X44">
            <v>7800</v>
          </cell>
          <cell r="Y44">
            <v>20200</v>
          </cell>
          <cell r="Z44">
            <v>0</v>
          </cell>
          <cell r="AA44">
            <v>28000</v>
          </cell>
          <cell r="AB44">
            <v>28000</v>
          </cell>
          <cell r="AF44" t="str">
            <v>Francisco</v>
          </cell>
        </row>
        <row r="45">
          <cell r="A45">
            <v>11370</v>
          </cell>
          <cell r="B45" t="str">
            <v>11370</v>
          </cell>
          <cell r="C45" t="str">
            <v>33000</v>
          </cell>
          <cell r="D45" t="str">
            <v>02512</v>
          </cell>
          <cell r="E45" t="str">
            <v>13311100011</v>
          </cell>
          <cell r="F45" t="str">
            <v>421</v>
          </cell>
          <cell r="G45" t="str">
            <v>RB</v>
          </cell>
          <cell r="H45" t="str">
            <v>SE NORTE</v>
          </cell>
          <cell r="I45" t="str">
            <v>SUBSTITUIÇÃO DE 4 DISJUNTORES DE 345 kV.</v>
          </cell>
          <cell r="J45">
            <v>39965</v>
          </cell>
          <cell r="L45" t="str">
            <v>758/06</v>
          </cell>
          <cell r="M45">
            <v>39964</v>
          </cell>
          <cell r="N45" t="str">
            <v>OK</v>
          </cell>
          <cell r="O45" t="str">
            <v/>
          </cell>
          <cell r="P45" t="str">
            <v>2</v>
          </cell>
          <cell r="Q45" t="str">
            <v>S</v>
          </cell>
          <cell r="R45" t="str">
            <v>N</v>
          </cell>
          <cell r="S45" t="str">
            <v>SE</v>
          </cell>
          <cell r="T45">
            <v>0</v>
          </cell>
          <cell r="U45">
            <v>0</v>
          </cell>
          <cell r="V45">
            <v>0</v>
          </cell>
          <cell r="W45">
            <v>8200</v>
          </cell>
          <cell r="X45">
            <v>7800</v>
          </cell>
          <cell r="Y45">
            <v>0</v>
          </cell>
          <cell r="Z45">
            <v>0</v>
          </cell>
          <cell r="AA45">
            <v>16000</v>
          </cell>
          <cell r="AB45">
            <v>16000</v>
          </cell>
          <cell r="AC45" t="str">
            <v>758/06</v>
          </cell>
          <cell r="AF45" t="str">
            <v>Marco</v>
          </cell>
        </row>
        <row r="46">
          <cell r="A46">
            <v>11380</v>
          </cell>
          <cell r="B46" t="str">
            <v>11380</v>
          </cell>
          <cell r="C46" t="str">
            <v>33000</v>
          </cell>
          <cell r="D46" t="str">
            <v>02515</v>
          </cell>
          <cell r="E46" t="str">
            <v>13311100011</v>
          </cell>
          <cell r="F46" t="str">
            <v>421</v>
          </cell>
          <cell r="G46" t="str">
            <v>RB</v>
          </cell>
          <cell r="H46" t="str">
            <v>SE XAVANTES</v>
          </cell>
          <cell r="I46" t="str">
            <v>SUBSTITUIÇÃO DE 4 DISJUNTORES DE 345 kV.</v>
          </cell>
          <cell r="J46">
            <v>39965</v>
          </cell>
          <cell r="K46">
            <v>39961</v>
          </cell>
          <cell r="L46" t="str">
            <v>758/06</v>
          </cell>
          <cell r="M46" t="str">
            <v>CANCELADO</v>
          </cell>
          <cell r="N46" t="str">
            <v>OK</v>
          </cell>
          <cell r="O46" t="str">
            <v/>
          </cell>
          <cell r="P46" t="str">
            <v>2</v>
          </cell>
          <cell r="Q46" t="str">
            <v>S</v>
          </cell>
          <cell r="R46" t="str">
            <v>N</v>
          </cell>
          <cell r="S46" t="str">
            <v>SE</v>
          </cell>
          <cell r="T46">
            <v>0</v>
          </cell>
          <cell r="U46">
            <v>0</v>
          </cell>
          <cell r="V46">
            <v>0</v>
          </cell>
          <cell r="W46">
            <v>8200</v>
          </cell>
          <cell r="X46">
            <v>7800</v>
          </cell>
          <cell r="Y46">
            <v>0</v>
          </cell>
          <cell r="Z46">
            <v>0</v>
          </cell>
          <cell r="AA46">
            <v>16000</v>
          </cell>
          <cell r="AB46">
            <v>16000</v>
          </cell>
          <cell r="AC46" t="str">
            <v>758/06</v>
          </cell>
          <cell r="AF46" t="str">
            <v>Francisco</v>
          </cell>
        </row>
        <row r="47">
          <cell r="A47">
            <v>11390</v>
          </cell>
          <cell r="B47" t="str">
            <v>11390</v>
          </cell>
          <cell r="C47" t="str">
            <v>33000</v>
          </cell>
          <cell r="D47" t="str">
            <v>02614</v>
          </cell>
          <cell r="E47" t="str">
            <v>13311100011</v>
          </cell>
          <cell r="F47" t="str">
            <v>421</v>
          </cell>
          <cell r="G47" t="str">
            <v>RB</v>
          </cell>
          <cell r="H47" t="str">
            <v>SE BAURU</v>
          </cell>
          <cell r="I47" t="str">
            <v>INSTALAÇÃO DE 3o BANCO TR 440-138 KV, 150 MVA (CPV) E BAYS ASSOCIADOS</v>
          </cell>
          <cell r="J47">
            <v>39751</v>
          </cell>
          <cell r="K47">
            <v>39742</v>
          </cell>
          <cell r="L47" t="str">
            <v>586/06</v>
          </cell>
          <cell r="M47">
            <v>39782</v>
          </cell>
          <cell r="N47" t="str">
            <v>OK</v>
          </cell>
          <cell r="O47" t="str">
            <v/>
          </cell>
          <cell r="P47" t="str">
            <v>1</v>
          </cell>
          <cell r="Q47" t="str">
            <v>S</v>
          </cell>
          <cell r="R47" t="str">
            <v>N</v>
          </cell>
          <cell r="S47" t="str">
            <v>SE</v>
          </cell>
          <cell r="T47">
            <v>0</v>
          </cell>
          <cell r="U47">
            <v>0</v>
          </cell>
          <cell r="V47">
            <v>642.45000000000005</v>
          </cell>
          <cell r="W47">
            <v>5930.98</v>
          </cell>
          <cell r="X47">
            <v>0</v>
          </cell>
          <cell r="Y47">
            <v>0</v>
          </cell>
          <cell r="Z47">
            <v>0</v>
          </cell>
          <cell r="AA47">
            <v>6573.43</v>
          </cell>
          <cell r="AB47">
            <v>6573.43</v>
          </cell>
          <cell r="AC47" t="str">
            <v>586/06</v>
          </cell>
          <cell r="AD47">
            <v>39782</v>
          </cell>
          <cell r="AF47" t="str">
            <v>Marco</v>
          </cell>
        </row>
        <row r="48">
          <cell r="A48">
            <v>11410</v>
          </cell>
          <cell r="B48" t="str">
            <v>11410</v>
          </cell>
          <cell r="C48" t="str">
            <v>33000</v>
          </cell>
          <cell r="D48" t="str">
            <v>02503</v>
          </cell>
          <cell r="E48" t="str">
            <v>13311100011</v>
          </cell>
          <cell r="F48" t="str">
            <v>421</v>
          </cell>
          <cell r="G48" t="str">
            <v>RB</v>
          </cell>
          <cell r="H48" t="str">
            <v>SE BAIXADA SANTISTA</v>
          </cell>
          <cell r="I48" t="str">
            <v>INSTALAÇÃO DO 2º ATR 500 MVA, 345/230 KV ( REMANEJADO DA SE ANHANGUERA PROV. )</v>
          </cell>
          <cell r="J48">
            <v>40177</v>
          </cell>
          <cell r="L48" t="str">
            <v/>
          </cell>
          <cell r="M48" t="str">
            <v/>
          </cell>
          <cell r="N48" t="str">
            <v>OK</v>
          </cell>
          <cell r="O48" t="str">
            <v/>
          </cell>
          <cell r="P48" t="str">
            <v>1</v>
          </cell>
          <cell r="Q48" t="str">
            <v>N</v>
          </cell>
          <cell r="R48" t="str">
            <v>N</v>
          </cell>
          <cell r="S48" t="str">
            <v>SE</v>
          </cell>
          <cell r="T48">
            <v>0</v>
          </cell>
          <cell r="U48">
            <v>0</v>
          </cell>
          <cell r="V48">
            <v>0</v>
          </cell>
          <cell r="W48">
            <v>0</v>
          </cell>
          <cell r="X48">
            <v>7409</v>
          </cell>
          <cell r="Y48">
            <v>0</v>
          </cell>
          <cell r="Z48">
            <v>0</v>
          </cell>
          <cell r="AA48">
            <v>7409</v>
          </cell>
          <cell r="AB48">
            <v>7409</v>
          </cell>
          <cell r="AF48" t="str">
            <v>Francisco</v>
          </cell>
        </row>
        <row r="49">
          <cell r="A49">
            <v>11430</v>
          </cell>
          <cell r="B49" t="str">
            <v>11430</v>
          </cell>
          <cell r="C49" t="str">
            <v>33000</v>
          </cell>
          <cell r="D49" t="str">
            <v>02607</v>
          </cell>
          <cell r="E49" t="str">
            <v>13311100011</v>
          </cell>
          <cell r="F49" t="str">
            <v>421</v>
          </cell>
          <cell r="G49" t="str">
            <v>RB</v>
          </cell>
          <cell r="H49" t="str">
            <v>SE RIBEIRAO PRETO</v>
          </cell>
          <cell r="I49" t="str">
            <v>INSTALAÇÃO DO 4o BCO TR 440-138 KV, 300 MVA E BAYS ASSOCIADOS</v>
          </cell>
          <cell r="J49">
            <v>39994</v>
          </cell>
          <cell r="K49">
            <v>39994</v>
          </cell>
          <cell r="L49" t="str">
            <v/>
          </cell>
          <cell r="M49" t="str">
            <v/>
          </cell>
          <cell r="N49" t="str">
            <v>OK</v>
          </cell>
          <cell r="O49" t="str">
            <v/>
          </cell>
          <cell r="P49" t="str">
            <v>1</v>
          </cell>
          <cell r="Q49" t="str">
            <v>N</v>
          </cell>
          <cell r="R49" t="str">
            <v>N</v>
          </cell>
          <cell r="S49" t="str">
            <v>SE</v>
          </cell>
          <cell r="T49">
            <v>0</v>
          </cell>
          <cell r="U49">
            <v>0</v>
          </cell>
          <cell r="V49">
            <v>0</v>
          </cell>
          <cell r="W49">
            <v>0</v>
          </cell>
          <cell r="X49">
            <v>31670</v>
          </cell>
          <cell r="Y49">
            <v>0</v>
          </cell>
          <cell r="Z49">
            <v>0</v>
          </cell>
          <cell r="AA49">
            <v>31670</v>
          </cell>
          <cell r="AB49">
            <v>31670</v>
          </cell>
          <cell r="AF49" t="str">
            <v>Angelo</v>
          </cell>
        </row>
        <row r="50">
          <cell r="A50">
            <v>11440</v>
          </cell>
          <cell r="B50" t="str">
            <v>11440</v>
          </cell>
          <cell r="C50" t="str">
            <v>33000</v>
          </cell>
          <cell r="D50" t="str">
            <v>02604</v>
          </cell>
          <cell r="E50" t="str">
            <v>13311100011</v>
          </cell>
          <cell r="F50" t="str">
            <v>421</v>
          </cell>
          <cell r="G50" t="str">
            <v>RB</v>
          </cell>
          <cell r="H50" t="str">
            <v>SE TAUBATÉ</v>
          </cell>
          <cell r="I50" t="str">
            <v>INSTALAÇÃO DO 3o BCO TR 440-138 KV, 300 MVA E BAYS ASSOCIADOS</v>
          </cell>
          <cell r="J50">
            <v>39994</v>
          </cell>
          <cell r="K50">
            <v>39994</v>
          </cell>
          <cell r="L50" t="str">
            <v/>
          </cell>
          <cell r="M50" t="str">
            <v/>
          </cell>
          <cell r="N50" t="str">
            <v>OK</v>
          </cell>
          <cell r="O50" t="str">
            <v/>
          </cell>
          <cell r="P50" t="str">
            <v>1</v>
          </cell>
          <cell r="Q50" t="str">
            <v>N</v>
          </cell>
          <cell r="R50" t="str">
            <v>N</v>
          </cell>
          <cell r="S50" t="str">
            <v>SE</v>
          </cell>
          <cell r="T50">
            <v>0</v>
          </cell>
          <cell r="U50">
            <v>0</v>
          </cell>
          <cell r="V50">
            <v>0</v>
          </cell>
          <cell r="W50">
            <v>3250</v>
          </cell>
          <cell r="X50">
            <v>29250</v>
          </cell>
          <cell r="Y50">
            <v>0</v>
          </cell>
          <cell r="Z50">
            <v>0</v>
          </cell>
          <cell r="AA50">
            <v>32500</v>
          </cell>
          <cell r="AB50">
            <v>32500</v>
          </cell>
          <cell r="AF50" t="str">
            <v>Marco</v>
          </cell>
        </row>
        <row r="51">
          <cell r="A51">
            <v>11460</v>
          </cell>
          <cell r="B51" t="str">
            <v>11460</v>
          </cell>
          <cell r="C51" t="str">
            <v>33000</v>
          </cell>
          <cell r="E51" t="str">
            <v>13311100011</v>
          </cell>
          <cell r="F51" t="str">
            <v>421</v>
          </cell>
          <cell r="G51" t="str">
            <v>RB</v>
          </cell>
          <cell r="H51" t="str">
            <v>SE</v>
          </cell>
        </row>
        <row r="52">
          <cell r="A52">
            <v>11480</v>
          </cell>
          <cell r="B52" t="str">
            <v>11480</v>
          </cell>
          <cell r="C52" t="str">
            <v>33000</v>
          </cell>
          <cell r="D52" t="str">
            <v>02618</v>
          </cell>
          <cell r="E52" t="str">
            <v>13311100011</v>
          </cell>
          <cell r="F52" t="str">
            <v>421</v>
          </cell>
          <cell r="G52" t="str">
            <v>RB</v>
          </cell>
          <cell r="H52" t="str">
            <v>SE ÁGUA VERMELHA</v>
          </cell>
          <cell r="I52" t="str">
            <v>INSTALAÇÃO DO 3º BANCO AUTOTRANSFORMADOR 550/440 KV, 750 MVA</v>
          </cell>
          <cell r="J52">
            <v>40177</v>
          </cell>
          <cell r="K52">
            <v>40022</v>
          </cell>
          <cell r="L52" t="str">
            <v/>
          </cell>
          <cell r="M52" t="str">
            <v/>
          </cell>
          <cell r="N52" t="str">
            <v>OK</v>
          </cell>
          <cell r="O52" t="str">
            <v/>
          </cell>
          <cell r="P52" t="str">
            <v>1</v>
          </cell>
          <cell r="Q52" t="str">
            <v>N</v>
          </cell>
          <cell r="R52" t="str">
            <v>N</v>
          </cell>
          <cell r="S52" t="str">
            <v>SE</v>
          </cell>
          <cell r="T52">
            <v>0</v>
          </cell>
          <cell r="U52">
            <v>0</v>
          </cell>
          <cell r="V52">
            <v>441.9</v>
          </cell>
          <cell r="W52">
            <v>48635.5</v>
          </cell>
          <cell r="X52">
            <v>4961.6000000000004</v>
          </cell>
          <cell r="Y52">
            <v>0</v>
          </cell>
          <cell r="Z52">
            <v>0</v>
          </cell>
          <cell r="AA52">
            <v>54039</v>
          </cell>
          <cell r="AB52">
            <v>54039</v>
          </cell>
          <cell r="AF52" t="str">
            <v>Fernando</v>
          </cell>
        </row>
        <row r="53">
          <cell r="A53">
            <v>11510</v>
          </cell>
          <cell r="B53" t="str">
            <v>11510</v>
          </cell>
          <cell r="C53" t="str">
            <v>33000</v>
          </cell>
          <cell r="D53" t="str">
            <v>02514</v>
          </cell>
          <cell r="E53" t="str">
            <v>13311100011</v>
          </cell>
          <cell r="F53" t="str">
            <v>421</v>
          </cell>
          <cell r="G53" t="str">
            <v>RB</v>
          </cell>
          <cell r="H53" t="str">
            <v>SE SUL</v>
          </cell>
          <cell r="I53" t="str">
            <v>INSTALAÇÃO DE 2 BAYs DE 345 kV PARA LT SUL - BAIXADA</v>
          </cell>
          <cell r="J53">
            <v>40177</v>
          </cell>
          <cell r="K53">
            <v>40177</v>
          </cell>
          <cell r="L53" t="str">
            <v/>
          </cell>
          <cell r="M53" t="str">
            <v/>
          </cell>
          <cell r="N53" t="str">
            <v>OK</v>
          </cell>
          <cell r="O53" t="str">
            <v/>
          </cell>
          <cell r="P53" t="str">
            <v>1</v>
          </cell>
          <cell r="Q53" t="str">
            <v>N</v>
          </cell>
          <cell r="R53" t="str">
            <v>N</v>
          </cell>
          <cell r="S53" t="str">
            <v>SE</v>
          </cell>
          <cell r="T53">
            <v>0</v>
          </cell>
          <cell r="U53">
            <v>0</v>
          </cell>
          <cell r="V53">
            <v>0</v>
          </cell>
          <cell r="W53">
            <v>1040</v>
          </cell>
          <cell r="X53">
            <v>9366.2999999999993</v>
          </cell>
          <cell r="Y53">
            <v>0</v>
          </cell>
          <cell r="Z53">
            <v>0</v>
          </cell>
          <cell r="AA53">
            <v>10406.299999999999</v>
          </cell>
          <cell r="AB53">
            <v>10406.299999999999</v>
          </cell>
          <cell r="AF53" t="str">
            <v>Angelo</v>
          </cell>
        </row>
        <row r="54">
          <cell r="A54">
            <v>11520</v>
          </cell>
          <cell r="B54" t="str">
            <v>11520</v>
          </cell>
          <cell r="C54" t="str">
            <v>33000</v>
          </cell>
          <cell r="D54" t="str">
            <v>01719</v>
          </cell>
          <cell r="E54" t="str">
            <v>13311100011</v>
          </cell>
          <cell r="F54" t="str">
            <v>422</v>
          </cell>
          <cell r="G54" t="str">
            <v>RB</v>
          </cell>
          <cell r="H54" t="str">
            <v>LT 345 kV SUL - ALTO DA SERRA</v>
          </cell>
          <cell r="I54" t="str">
            <v>CONSTRUÇÃO DE LT,CD, 2 x ( 2 x 954 MCM ), 15 KM, 75º/90º  DA SE SUL ATÉ A DERIVAÇÃO PARA SE EMBU-GUAÇU, NOVA CONFIGURAÇÃO.</v>
          </cell>
          <cell r="J54">
            <v>40177</v>
          </cell>
          <cell r="K54">
            <v>40177</v>
          </cell>
          <cell r="L54" t="str">
            <v/>
          </cell>
          <cell r="M54" t="str">
            <v/>
          </cell>
          <cell r="N54" t="str">
            <v>OK</v>
          </cell>
          <cell r="O54" t="str">
            <v/>
          </cell>
          <cell r="P54" t="str">
            <v>1</v>
          </cell>
          <cell r="Q54" t="str">
            <v>N</v>
          </cell>
          <cell r="R54" t="str">
            <v>N</v>
          </cell>
          <cell r="S54" t="str">
            <v>LT</v>
          </cell>
          <cell r="T54">
            <v>0</v>
          </cell>
          <cell r="U54">
            <v>0</v>
          </cell>
          <cell r="V54">
            <v>28.875</v>
          </cell>
          <cell r="W54">
            <v>1063.0999999999999</v>
          </cell>
          <cell r="X54">
            <v>9567.9</v>
          </cell>
          <cell r="Y54">
            <v>0</v>
          </cell>
          <cell r="Z54">
            <v>0</v>
          </cell>
          <cell r="AA54">
            <v>10659.875</v>
          </cell>
          <cell r="AB54">
            <v>10659.875</v>
          </cell>
          <cell r="AF54" t="str">
            <v>Francisco</v>
          </cell>
        </row>
        <row r="55">
          <cell r="A55">
            <v>11530</v>
          </cell>
          <cell r="B55" t="str">
            <v>11530</v>
          </cell>
          <cell r="C55" t="str">
            <v>33000</v>
          </cell>
          <cell r="D55" t="str">
            <v>01703</v>
          </cell>
          <cell r="E55" t="str">
            <v>13311100011</v>
          </cell>
          <cell r="F55" t="str">
            <v>422</v>
          </cell>
          <cell r="G55" t="str">
            <v>RB</v>
          </cell>
          <cell r="H55" t="str">
            <v>LT 345 kV BAIXADA SANTISTA - ALTO DA SERRA.</v>
          </cell>
          <cell r="I55" t="str">
            <v>RECONDUTORAMENTO DE LT, CD, 2 x ( 2 x 795 MCM ) PARA  2 x ( 2 x 954 MCM ) , 6,3 KM, 75º/90º, DA SE BAIXADA SANTISTA ATÉ A DERIVAÇÃO PARA SE EMBU-GUAÇU, NOVA CONFIGURAÇÃO.</v>
          </cell>
          <cell r="J55">
            <v>40177</v>
          </cell>
          <cell r="K55">
            <v>40177</v>
          </cell>
          <cell r="L55" t="str">
            <v/>
          </cell>
          <cell r="M55" t="str">
            <v/>
          </cell>
          <cell r="N55" t="str">
            <v>OK</v>
          </cell>
          <cell r="O55" t="str">
            <v/>
          </cell>
          <cell r="P55" t="str">
            <v>1</v>
          </cell>
          <cell r="Q55" t="str">
            <v>N</v>
          </cell>
          <cell r="R55" t="str">
            <v>N</v>
          </cell>
          <cell r="S55" t="str">
            <v>LT</v>
          </cell>
          <cell r="T55">
            <v>0</v>
          </cell>
          <cell r="U55">
            <v>0</v>
          </cell>
          <cell r="V55">
            <v>28.875</v>
          </cell>
          <cell r="W55">
            <v>446.5</v>
          </cell>
          <cell r="X55">
            <v>4018.5</v>
          </cell>
          <cell r="Y55">
            <v>0</v>
          </cell>
          <cell r="Z55">
            <v>0</v>
          </cell>
          <cell r="AA55">
            <v>4493.875</v>
          </cell>
          <cell r="AB55">
            <v>4493.875</v>
          </cell>
          <cell r="AF55" t="str">
            <v>Francisco</v>
          </cell>
        </row>
        <row r="56">
          <cell r="A56">
            <v>11550</v>
          </cell>
          <cell r="B56" t="str">
            <v>11550</v>
          </cell>
          <cell r="C56" t="str">
            <v>33000</v>
          </cell>
          <cell r="D56" t="str">
            <v>01615</v>
          </cell>
          <cell r="E56" t="str">
            <v>13311100011</v>
          </cell>
          <cell r="F56" t="str">
            <v>422</v>
          </cell>
          <cell r="G56" t="str">
            <v>RB</v>
          </cell>
          <cell r="H56" t="str">
            <v>LT 230 KV EDGARD DE SOUZA - PIRITUBA</v>
          </cell>
          <cell r="I56" t="str">
            <v>RECAPACITAÇÃO PARA 75 °C, CD, 21 KM, cabo 2 x 477 Kcmil.</v>
          </cell>
          <cell r="J56">
            <v>40177</v>
          </cell>
          <cell r="K56">
            <v>40165</v>
          </cell>
          <cell r="L56" t="str">
            <v/>
          </cell>
          <cell r="M56" t="str">
            <v/>
          </cell>
          <cell r="N56" t="str">
            <v>OK</v>
          </cell>
          <cell r="O56" t="str">
            <v/>
          </cell>
          <cell r="P56" t="str">
            <v>1</v>
          </cell>
          <cell r="Q56" t="str">
            <v>N</v>
          </cell>
          <cell r="R56" t="str">
            <v>N</v>
          </cell>
          <cell r="S56" t="str">
            <v>LT</v>
          </cell>
          <cell r="T56">
            <v>0</v>
          </cell>
          <cell r="U56">
            <v>0</v>
          </cell>
          <cell r="V56">
            <v>294.5</v>
          </cell>
          <cell r="W56">
            <v>0</v>
          </cell>
          <cell r="X56">
            <v>12123.5</v>
          </cell>
          <cell r="Y56">
            <v>0</v>
          </cell>
          <cell r="Z56">
            <v>0</v>
          </cell>
          <cell r="AA56">
            <v>12418</v>
          </cell>
          <cell r="AB56">
            <v>12418</v>
          </cell>
          <cell r="AF56" t="str">
            <v>Enio</v>
          </cell>
        </row>
        <row r="57">
          <cell r="A57">
            <v>11590</v>
          </cell>
          <cell r="B57" t="str">
            <v>11590</v>
          </cell>
          <cell r="C57" t="str">
            <v>33000</v>
          </cell>
          <cell r="D57" t="str">
            <v>02618</v>
          </cell>
          <cell r="E57" t="str">
            <v>13311100011</v>
          </cell>
          <cell r="F57" t="str">
            <v>421</v>
          </cell>
          <cell r="G57" t="str">
            <v>RB</v>
          </cell>
          <cell r="H57" t="str">
            <v>SE ÁGUA VERMELHA</v>
          </cell>
          <cell r="I57" t="str">
            <v>INSTALAÇÃO DO 3o BCO TR 440-138 KV, 300 MVA E BAYS ASSOCIADOS</v>
          </cell>
          <cell r="J57">
            <v>39994</v>
          </cell>
          <cell r="K57">
            <v>39994</v>
          </cell>
          <cell r="L57" t="str">
            <v>981/07</v>
          </cell>
          <cell r="M57">
            <v>40025</v>
          </cell>
          <cell r="N57" t="str">
            <v>OK</v>
          </cell>
          <cell r="O57" t="str">
            <v/>
          </cell>
          <cell r="P57" t="str">
            <v>1</v>
          </cell>
          <cell r="Q57" t="str">
            <v>S</v>
          </cell>
          <cell r="R57" t="str">
            <v>N</v>
          </cell>
          <cell r="S57" t="str">
            <v>SE</v>
          </cell>
          <cell r="T57">
            <v>0</v>
          </cell>
          <cell r="U57">
            <v>0</v>
          </cell>
          <cell r="V57">
            <v>0</v>
          </cell>
          <cell r="W57">
            <v>12554</v>
          </cell>
          <cell r="X57">
            <v>19946</v>
          </cell>
          <cell r="Y57">
            <v>0</v>
          </cell>
          <cell r="Z57">
            <v>0</v>
          </cell>
          <cell r="AA57">
            <v>32500</v>
          </cell>
          <cell r="AB57">
            <v>32500</v>
          </cell>
          <cell r="AC57" t="str">
            <v>981/07</v>
          </cell>
          <cell r="AD57">
            <v>40025</v>
          </cell>
          <cell r="AF57" t="str">
            <v>Fernando</v>
          </cell>
        </row>
        <row r="58">
          <cell r="A58">
            <v>11600</v>
          </cell>
          <cell r="B58" t="str">
            <v>11600</v>
          </cell>
          <cell r="C58" t="str">
            <v>33000</v>
          </cell>
          <cell r="D58" t="str">
            <v>02617</v>
          </cell>
          <cell r="E58" t="str">
            <v>13311100011</v>
          </cell>
          <cell r="F58" t="str">
            <v>421</v>
          </cell>
          <cell r="G58" t="str">
            <v>RB</v>
          </cell>
          <cell r="H58" t="str">
            <v>SE ILHA SOLTEIRA</v>
          </cell>
          <cell r="I58" t="str">
            <v>INSTALAÇÃO DE 1 BANCO DE REATORES, 180 Mvar, 440 KV E FASE RESERVA.</v>
          </cell>
          <cell r="J58">
            <v>40177</v>
          </cell>
          <cell r="K58">
            <v>39950</v>
          </cell>
          <cell r="L58" t="str">
            <v>981/07</v>
          </cell>
          <cell r="M58">
            <v>39964</v>
          </cell>
          <cell r="N58" t="str">
            <v>OK</v>
          </cell>
          <cell r="O58" t="str">
            <v/>
          </cell>
          <cell r="P58" t="str">
            <v>1</v>
          </cell>
          <cell r="Q58" t="str">
            <v>S</v>
          </cell>
          <cell r="R58" t="str">
            <v>N</v>
          </cell>
          <cell r="S58" t="str">
            <v>SE</v>
          </cell>
          <cell r="T58">
            <v>0</v>
          </cell>
          <cell r="U58">
            <v>0</v>
          </cell>
          <cell r="V58">
            <v>166.7</v>
          </cell>
          <cell r="W58">
            <v>0</v>
          </cell>
          <cell r="X58">
            <v>16533.3</v>
          </cell>
          <cell r="Y58">
            <v>0</v>
          </cell>
          <cell r="Z58">
            <v>0</v>
          </cell>
          <cell r="AA58">
            <v>16700</v>
          </cell>
          <cell r="AB58">
            <v>16700</v>
          </cell>
          <cell r="AC58" t="str">
            <v>981/07</v>
          </cell>
          <cell r="AD58">
            <v>39964</v>
          </cell>
          <cell r="AF58" t="str">
            <v>Enio</v>
          </cell>
        </row>
        <row r="59">
          <cell r="A59">
            <v>11620</v>
          </cell>
          <cell r="B59" t="str">
            <v>11620</v>
          </cell>
          <cell r="C59" t="str">
            <v>33000</v>
          </cell>
          <cell r="D59" t="str">
            <v>02618</v>
          </cell>
          <cell r="E59" t="str">
            <v>13311100011</v>
          </cell>
          <cell r="F59" t="str">
            <v>421</v>
          </cell>
          <cell r="G59" t="str">
            <v>RB</v>
          </cell>
          <cell r="H59" t="str">
            <v>SE ÁGUA VERMELHA</v>
          </cell>
          <cell r="I59" t="str">
            <v>INSTALAÇÃO DE 1 BANCO DE REATORES, 180 Mvar, 500 KV E FASE RESERVA.</v>
          </cell>
          <cell r="J59">
            <v>40177</v>
          </cell>
          <cell r="K59">
            <v>39933</v>
          </cell>
          <cell r="L59" t="str">
            <v>981/07</v>
          </cell>
          <cell r="M59">
            <v>39964</v>
          </cell>
          <cell r="N59" t="str">
            <v>OK</v>
          </cell>
          <cell r="O59" t="str">
            <v/>
          </cell>
          <cell r="P59" t="str">
            <v>1</v>
          </cell>
          <cell r="Q59" t="str">
            <v>S</v>
          </cell>
          <cell r="R59" t="str">
            <v>N</v>
          </cell>
          <cell r="S59" t="str">
            <v>SE</v>
          </cell>
          <cell r="T59">
            <v>0</v>
          </cell>
          <cell r="U59">
            <v>0</v>
          </cell>
          <cell r="V59">
            <v>166.7</v>
          </cell>
          <cell r="W59">
            <v>1670</v>
          </cell>
          <cell r="X59">
            <v>14863.3</v>
          </cell>
          <cell r="Y59">
            <v>0</v>
          </cell>
          <cell r="Z59">
            <v>0</v>
          </cell>
          <cell r="AA59">
            <v>16700</v>
          </cell>
          <cell r="AB59">
            <v>16700</v>
          </cell>
          <cell r="AC59" t="str">
            <v>981/07</v>
          </cell>
          <cell r="AD59">
            <v>39964</v>
          </cell>
          <cell r="AF59" t="str">
            <v>Fernando</v>
          </cell>
        </row>
        <row r="60">
          <cell r="A60">
            <v>11730</v>
          </cell>
          <cell r="B60" t="str">
            <v>11730</v>
          </cell>
          <cell r="C60" t="str">
            <v>33000</v>
          </cell>
          <cell r="D60" t="str">
            <v>02611</v>
          </cell>
          <cell r="E60" t="str">
            <v>13311100011</v>
          </cell>
          <cell r="F60" t="str">
            <v>421</v>
          </cell>
          <cell r="G60" t="str">
            <v>RB</v>
          </cell>
          <cell r="H60" t="str">
            <v>SE TAQUARUÇU</v>
          </cell>
          <cell r="I60" t="str">
            <v>TRANSFERENCIA DE ATIVOS</v>
          </cell>
          <cell r="J60">
            <v>39086</v>
          </cell>
          <cell r="L60" t="str">
            <v>376/05</v>
          </cell>
          <cell r="M60">
            <v>39086</v>
          </cell>
          <cell r="N60" t="str">
            <v>OK</v>
          </cell>
          <cell r="O60" t="str">
            <v/>
          </cell>
          <cell r="P60" t="str">
            <v>1</v>
          </cell>
          <cell r="Q60" t="str">
            <v>S</v>
          </cell>
          <cell r="R60" t="str">
            <v>S</v>
          </cell>
          <cell r="S60" t="str">
            <v>SE</v>
          </cell>
          <cell r="T60">
            <v>0</v>
          </cell>
          <cell r="U60">
            <v>0</v>
          </cell>
          <cell r="V60">
            <v>16706.990000000002</v>
          </cell>
          <cell r="W60">
            <v>0</v>
          </cell>
          <cell r="X60">
            <v>0</v>
          </cell>
          <cell r="Y60">
            <v>0</v>
          </cell>
          <cell r="Z60">
            <v>0</v>
          </cell>
          <cell r="AA60">
            <v>16706.990000000002</v>
          </cell>
          <cell r="AB60">
            <v>16706.990000000002</v>
          </cell>
          <cell r="AC60" t="str">
            <v>376/05</v>
          </cell>
          <cell r="AD60">
            <v>39086</v>
          </cell>
        </row>
        <row r="61">
          <cell r="A61">
            <v>11800</v>
          </cell>
          <cell r="B61" t="str">
            <v>11800</v>
          </cell>
          <cell r="C61" t="str">
            <v>33000</v>
          </cell>
          <cell r="D61" t="str">
            <v>01714</v>
          </cell>
          <cell r="E61">
            <v>13311100011</v>
          </cell>
          <cell r="F61" t="str">
            <v>422</v>
          </cell>
          <cell r="G61" t="str">
            <v>RB</v>
          </cell>
          <cell r="H61" t="str">
            <v>LT</v>
          </cell>
          <cell r="J61" t="str">
            <v/>
          </cell>
          <cell r="L61" t="str">
            <v/>
          </cell>
          <cell r="M61">
            <v>39994</v>
          </cell>
          <cell r="N61" t="str">
            <v>OK</v>
          </cell>
          <cell r="O61" t="str">
            <v/>
          </cell>
        </row>
        <row r="62">
          <cell r="A62">
            <v>11810</v>
          </cell>
          <cell r="B62" t="str">
            <v>11810</v>
          </cell>
          <cell r="C62" t="str">
            <v>33000</v>
          </cell>
          <cell r="D62" t="str">
            <v>02426</v>
          </cell>
          <cell r="E62" t="str">
            <v>13311100011</v>
          </cell>
          <cell r="F62" t="str">
            <v>421</v>
          </cell>
          <cell r="G62" t="str">
            <v>RB</v>
          </cell>
          <cell r="H62" t="str">
            <v>SE PETROBRAS CUBATÃO</v>
          </cell>
          <cell r="I62" t="str">
            <v>IMPLANTAÇÃO DE SETOR DE 230 kV</v>
          </cell>
          <cell r="J62" t="str">
            <v/>
          </cell>
          <cell r="L62" t="str">
            <v/>
          </cell>
          <cell r="M62">
            <v>40542</v>
          </cell>
          <cell r="N62" t="str">
            <v>OK</v>
          </cell>
          <cell r="O62" t="str">
            <v/>
          </cell>
        </row>
        <row r="63">
          <cell r="A63">
            <v>11820</v>
          </cell>
          <cell r="B63" t="str">
            <v>11820</v>
          </cell>
          <cell r="C63" t="str">
            <v>33000</v>
          </cell>
          <cell r="D63" t="str">
            <v>01616</v>
          </cell>
          <cell r="E63" t="str">
            <v>13311100011</v>
          </cell>
          <cell r="F63" t="str">
            <v>422</v>
          </cell>
          <cell r="G63" t="str">
            <v>RB</v>
          </cell>
          <cell r="H63" t="str">
            <v>LT 230 kV HENRY BORDEN -BAIXADA SANTISTA</v>
          </cell>
          <cell r="I63" t="str">
            <v>SECCIONAMENTO DA LT 230 kV PARA A CONEXÃO DA UTE CUBATÃO</v>
          </cell>
          <cell r="J63" t="str">
            <v/>
          </cell>
          <cell r="L63" t="str">
            <v/>
          </cell>
          <cell r="M63">
            <v>40542</v>
          </cell>
          <cell r="N63" t="str">
            <v>OK</v>
          </cell>
          <cell r="O63" t="str">
            <v/>
          </cell>
        </row>
        <row r="64">
          <cell r="A64">
            <v>11830</v>
          </cell>
          <cell r="B64" t="str">
            <v>11830</v>
          </cell>
          <cell r="C64" t="str">
            <v>33000</v>
          </cell>
          <cell r="D64" t="str">
            <v>02625</v>
          </cell>
          <cell r="E64">
            <v>13311100011</v>
          </cell>
          <cell r="F64" t="str">
            <v>421</v>
          </cell>
          <cell r="G64" t="str">
            <v>RB</v>
          </cell>
          <cell r="H64" t="str">
            <v>SE SOLVAY</v>
          </cell>
          <cell r="I64" t="str">
            <v>IMPLANTAÇÃO DO SETOR DE 440 kV</v>
          </cell>
          <cell r="J64" t="str">
            <v/>
          </cell>
          <cell r="L64" t="str">
            <v/>
          </cell>
          <cell r="M64">
            <v>40542</v>
          </cell>
          <cell r="N64" t="str">
            <v>OK</v>
          </cell>
          <cell r="O64" t="str">
            <v/>
          </cell>
        </row>
        <row r="65">
          <cell r="A65">
            <v>11840</v>
          </cell>
          <cell r="B65" t="str">
            <v>11840</v>
          </cell>
          <cell r="C65" t="str">
            <v>33000</v>
          </cell>
          <cell r="D65" t="str">
            <v>01807</v>
          </cell>
          <cell r="E65">
            <v>13311100011</v>
          </cell>
          <cell r="F65" t="str">
            <v>422</v>
          </cell>
          <cell r="G65" t="str">
            <v>RB</v>
          </cell>
          <cell r="H65" t="str">
            <v>LT 440 kV EMBUGUAÇU - SANTO ANGELO</v>
          </cell>
          <cell r="I65" t="str">
            <v>SECCIONAMENTO DA LT 440 kV  PARA CONEXÃO DO COMSUMIDOR LIVRE SOLVAY</v>
          </cell>
          <cell r="J65" t="str">
            <v/>
          </cell>
          <cell r="L65" t="str">
            <v/>
          </cell>
          <cell r="M65">
            <v>40542</v>
          </cell>
          <cell r="N65" t="str">
            <v>OK</v>
          </cell>
          <cell r="O65" t="str">
            <v/>
          </cell>
        </row>
        <row r="66">
          <cell r="A66">
            <v>11850</v>
          </cell>
          <cell r="B66" t="str">
            <v>11850</v>
          </cell>
          <cell r="C66" t="str">
            <v>33000</v>
          </cell>
          <cell r="D66" t="str">
            <v>02427</v>
          </cell>
          <cell r="E66" t="str">
            <v>13311100011</v>
          </cell>
          <cell r="F66" t="str">
            <v>421</v>
          </cell>
          <cell r="G66" t="str">
            <v>RB</v>
          </cell>
          <cell r="H66" t="str">
            <v>SE ITAPETI</v>
          </cell>
          <cell r="I66" t="str">
            <v>IMPLANTAÇÃO DE BARRA DUPLA NO SETOR DE 230 kV E ADEQUAÇÕES NECESSÁRIAS</v>
          </cell>
          <cell r="J66" t="str">
            <v/>
          </cell>
          <cell r="L66" t="str">
            <v/>
          </cell>
          <cell r="M66">
            <v>40878</v>
          </cell>
          <cell r="N66" t="str">
            <v>OK</v>
          </cell>
          <cell r="O66" t="str">
            <v/>
          </cell>
        </row>
        <row r="67">
          <cell r="A67">
            <v>11860</v>
          </cell>
          <cell r="B67" t="str">
            <v>11860</v>
          </cell>
          <cell r="C67" t="str">
            <v>33000</v>
          </cell>
          <cell r="D67" t="str">
            <v>02601</v>
          </cell>
          <cell r="E67" t="str">
            <v>13311100011</v>
          </cell>
          <cell r="F67" t="str">
            <v>421</v>
          </cell>
          <cell r="G67" t="str">
            <v>RB</v>
          </cell>
          <cell r="H67" t="str">
            <v>SE CABREÚVA</v>
          </cell>
          <cell r="I67" t="str">
            <v>INSTALAÇÃO DE COMPENSAÇÃO CAPACITIVA DE 200MVAr NA BARRA DE 230 Kv  DA SE.</v>
          </cell>
          <cell r="J67" t="str">
            <v/>
          </cell>
          <cell r="L67" t="str">
            <v/>
          </cell>
          <cell r="M67">
            <v>40724</v>
          </cell>
          <cell r="N67" t="str">
            <v>OK</v>
          </cell>
          <cell r="O67" t="str">
            <v/>
          </cell>
        </row>
        <row r="68">
          <cell r="A68">
            <v>11870</v>
          </cell>
          <cell r="B68" t="str">
            <v>11870</v>
          </cell>
          <cell r="C68" t="str">
            <v>33000</v>
          </cell>
          <cell r="D68" t="str">
            <v>02506</v>
          </cell>
          <cell r="E68" t="str">
            <v>13311100011</v>
          </cell>
          <cell r="F68" t="str">
            <v>421</v>
          </cell>
          <cell r="G68" t="str">
            <v>RB</v>
          </cell>
          <cell r="H68" t="str">
            <v>SE INTERLAGOS</v>
          </cell>
          <cell r="I68" t="str">
            <v>INSTALAÇÃO DE COMPENSAÇÃO CAPACITIVA DE 350 MVAr NA BARRA DE 345Kv DA SE .</v>
          </cell>
          <cell r="J68" t="str">
            <v/>
          </cell>
          <cell r="L68" t="str">
            <v/>
          </cell>
          <cell r="M68">
            <v>40724</v>
          </cell>
          <cell r="N68" t="str">
            <v>OK</v>
          </cell>
          <cell r="O68" t="str">
            <v/>
          </cell>
        </row>
        <row r="69">
          <cell r="A69">
            <v>11880</v>
          </cell>
          <cell r="B69" t="str">
            <v>11880</v>
          </cell>
          <cell r="C69" t="str">
            <v>33000</v>
          </cell>
          <cell r="D69" t="str">
            <v>01620</v>
          </cell>
          <cell r="E69" t="str">
            <v>13311100011</v>
          </cell>
          <cell r="F69" t="str">
            <v>422</v>
          </cell>
          <cell r="G69" t="str">
            <v>RB</v>
          </cell>
          <cell r="H69" t="str">
            <v>LT 230 kV PIRATININGA - INTERLAGOS</v>
          </cell>
          <cell r="I69" t="str">
            <v>RECAPACITAÇÃO DA  LT 230 kV, CD, 2X636, 1,516 km, DE 50°C PARA 75 °C.</v>
          </cell>
          <cell r="J69" t="str">
            <v/>
          </cell>
          <cell r="L69" t="str">
            <v/>
          </cell>
          <cell r="M69">
            <v>40542</v>
          </cell>
          <cell r="N69" t="str">
            <v>OK</v>
          </cell>
          <cell r="O69" t="str">
            <v/>
          </cell>
        </row>
        <row r="70">
          <cell r="A70">
            <v>11890</v>
          </cell>
          <cell r="B70" t="str">
            <v>11890</v>
          </cell>
          <cell r="C70" t="str">
            <v>33000</v>
          </cell>
          <cell r="D70" t="str">
            <v>02512</v>
          </cell>
          <cell r="E70" t="str">
            <v>13311100011</v>
          </cell>
          <cell r="F70" t="str">
            <v>421</v>
          </cell>
          <cell r="G70" t="str">
            <v>RB</v>
          </cell>
          <cell r="H70" t="str">
            <v>SE NORTE</v>
          </cell>
          <cell r="I70" t="str">
            <v>INSTALAÇÃO DO 4° BANCO DE TR 345/88 kV- 400 MVA, 2 BANCOS DE CAPACITORES DE 28,8 MVAr 88 kV</v>
          </cell>
          <cell r="J70" t="str">
            <v/>
          </cell>
          <cell r="L70" t="str">
            <v/>
          </cell>
          <cell r="M70">
            <v>41455</v>
          </cell>
          <cell r="N70" t="str">
            <v>OK</v>
          </cell>
          <cell r="O70" t="str">
            <v/>
          </cell>
        </row>
        <row r="71">
          <cell r="A71">
            <v>11940</v>
          </cell>
          <cell r="B71" t="str">
            <v>11940</v>
          </cell>
          <cell r="C71" t="str">
            <v>33000</v>
          </cell>
          <cell r="D71" t="str">
            <v>02501</v>
          </cell>
          <cell r="E71" t="str">
            <v>13311100011</v>
          </cell>
          <cell r="F71" t="str">
            <v>421</v>
          </cell>
          <cell r="G71" t="str">
            <v>RB</v>
          </cell>
          <cell r="H71" t="str">
            <v>SE ANHANGUERA PROVISÓRIA</v>
          </cell>
          <cell r="I71" t="str">
            <v>DESATIVAÇÃO DA ANHANGUERA PROVISÓRIA</v>
          </cell>
          <cell r="J71" t="str">
            <v/>
          </cell>
          <cell r="K71">
            <v>39537</v>
          </cell>
          <cell r="L71" t="str">
            <v/>
          </cell>
          <cell r="M71">
            <v>39537</v>
          </cell>
          <cell r="N71" t="str">
            <v>OK</v>
          </cell>
          <cell r="O71" t="str">
            <v/>
          </cell>
        </row>
        <row r="72">
          <cell r="A72">
            <v>25020</v>
          </cell>
          <cell r="B72" t="str">
            <v>25020</v>
          </cell>
          <cell r="C72" t="str">
            <v>33000</v>
          </cell>
          <cell r="D72" t="str">
            <v>02405</v>
          </cell>
          <cell r="E72" t="str">
            <v>13311100011</v>
          </cell>
          <cell r="F72" t="str">
            <v>421</v>
          </cell>
          <cell r="G72" t="str">
            <v>RB</v>
          </cell>
          <cell r="H72" t="str">
            <v>SE BOTUCATU</v>
          </cell>
          <cell r="I72" t="str">
            <v>SUBSTITUIÇÃO DE 2 ATRS DE 75 POR 150 MVA 230-138 kV</v>
          </cell>
          <cell r="J72">
            <v>38776</v>
          </cell>
          <cell r="L72" t="str">
            <v>197/04</v>
          </cell>
          <cell r="M72">
            <v>38776</v>
          </cell>
          <cell r="N72" t="str">
            <v>OK</v>
          </cell>
          <cell r="O72">
            <v>38959</v>
          </cell>
          <cell r="P72" t="str">
            <v>1</v>
          </cell>
          <cell r="Q72" t="str">
            <v>S</v>
          </cell>
          <cell r="R72" t="str">
            <v>S</v>
          </cell>
          <cell r="S72" t="str">
            <v>SE</v>
          </cell>
          <cell r="T72">
            <v>0</v>
          </cell>
          <cell r="U72">
            <v>0</v>
          </cell>
          <cell r="V72">
            <v>0</v>
          </cell>
          <cell r="W72">
            <v>124.06</v>
          </cell>
          <cell r="X72">
            <v>0</v>
          </cell>
          <cell r="Y72">
            <v>0</v>
          </cell>
          <cell r="Z72">
            <v>0</v>
          </cell>
          <cell r="AA72">
            <v>124.06</v>
          </cell>
          <cell r="AB72">
            <v>124.06</v>
          </cell>
          <cell r="AC72" t="str">
            <v>197/04</v>
          </cell>
          <cell r="AD72">
            <v>38776</v>
          </cell>
          <cell r="AE72">
            <v>38959</v>
          </cell>
          <cell r="AF72" t="str">
            <v>João Quirino</v>
          </cell>
        </row>
        <row r="73">
          <cell r="A73">
            <v>25040</v>
          </cell>
          <cell r="B73" t="str">
            <v>25040</v>
          </cell>
          <cell r="C73" t="str">
            <v>33000</v>
          </cell>
          <cell r="D73" t="str">
            <v>02339</v>
          </cell>
          <cell r="E73" t="str">
            <v>13311200011</v>
          </cell>
          <cell r="F73" t="str">
            <v>421</v>
          </cell>
          <cell r="G73" t="str">
            <v>DI</v>
          </cell>
          <cell r="H73" t="str">
            <v>SE JUPIÁ</v>
          </cell>
          <cell r="I73" t="str">
            <v>SE JUPIÁ - SUBST. 11 DISJUNTORES 138 KV</v>
          </cell>
          <cell r="J73">
            <v>38776</v>
          </cell>
          <cell r="L73" t="str">
            <v>197/04</v>
          </cell>
          <cell r="M73">
            <v>38776</v>
          </cell>
          <cell r="N73" t="str">
            <v>OK</v>
          </cell>
          <cell r="O73">
            <v>38960</v>
          </cell>
          <cell r="P73" t="str">
            <v>1</v>
          </cell>
          <cell r="Q73" t="str">
            <v>S</v>
          </cell>
          <cell r="R73" t="str">
            <v>S</v>
          </cell>
          <cell r="S73" t="str">
            <v>SE</v>
          </cell>
          <cell r="T73">
            <v>10156.425789999999</v>
          </cell>
          <cell r="U73">
            <v>5680.1686799999998</v>
          </cell>
          <cell r="V73">
            <v>537.46</v>
          </cell>
          <cell r="W73">
            <v>164</v>
          </cell>
          <cell r="X73">
            <v>0</v>
          </cell>
          <cell r="Y73">
            <v>0</v>
          </cell>
          <cell r="Z73">
            <v>0</v>
          </cell>
          <cell r="AA73">
            <v>701.46</v>
          </cell>
          <cell r="AB73">
            <v>16538.054469999999</v>
          </cell>
          <cell r="AC73" t="str">
            <v>197/04</v>
          </cell>
          <cell r="AD73">
            <v>38776</v>
          </cell>
          <cell r="AE73">
            <v>38960</v>
          </cell>
          <cell r="AF73" t="str">
            <v>Gerência</v>
          </cell>
        </row>
        <row r="74">
          <cell r="A74">
            <v>25050</v>
          </cell>
          <cell r="B74" t="str">
            <v>25050</v>
          </cell>
          <cell r="C74" t="str">
            <v>33000</v>
          </cell>
          <cell r="D74" t="str">
            <v>02350</v>
          </cell>
          <cell r="E74" t="str">
            <v>13311200011</v>
          </cell>
          <cell r="F74" t="str">
            <v>421</v>
          </cell>
          <cell r="G74" t="str">
            <v>DI</v>
          </cell>
          <cell r="H74" t="str">
            <v>SE ITARARÉ</v>
          </cell>
          <cell r="I74" t="str">
            <v>INSTALAÇÃO TR 25/30 MVA, 138-69KV</v>
          </cell>
          <cell r="J74">
            <v>39138</v>
          </cell>
          <cell r="L74" t="str">
            <v>197/04</v>
          </cell>
          <cell r="M74">
            <v>39021</v>
          </cell>
          <cell r="N74" t="str">
            <v>OK</v>
          </cell>
          <cell r="O74">
            <v>39138</v>
          </cell>
          <cell r="P74" t="str">
            <v>1</v>
          </cell>
          <cell r="Q74" t="str">
            <v>S</v>
          </cell>
          <cell r="R74" t="str">
            <v>S</v>
          </cell>
          <cell r="S74" t="str">
            <v>SE</v>
          </cell>
          <cell r="T74">
            <v>0.93432000000000004</v>
          </cell>
          <cell r="U74">
            <v>3474.8231299999998</v>
          </cell>
          <cell r="V74">
            <v>2065.41</v>
          </cell>
          <cell r="W74">
            <v>167.67</v>
          </cell>
          <cell r="X74">
            <v>0</v>
          </cell>
          <cell r="Y74">
            <v>0</v>
          </cell>
          <cell r="Z74">
            <v>0</v>
          </cell>
          <cell r="AA74">
            <v>2233.08</v>
          </cell>
          <cell r="AB74">
            <v>5708.8374499999991</v>
          </cell>
          <cell r="AC74" t="str">
            <v>197/04</v>
          </cell>
          <cell r="AD74">
            <v>39021</v>
          </cell>
          <cell r="AE74">
            <v>39138</v>
          </cell>
          <cell r="AF74" t="str">
            <v>Salcedo</v>
          </cell>
        </row>
        <row r="75">
          <cell r="A75">
            <v>25060</v>
          </cell>
          <cell r="B75" t="str">
            <v>25060</v>
          </cell>
          <cell r="C75" t="str">
            <v>33000</v>
          </cell>
          <cell r="D75" t="str">
            <v>02605</v>
          </cell>
          <cell r="E75" t="str">
            <v>13311100011</v>
          </cell>
          <cell r="F75" t="str">
            <v>421</v>
          </cell>
          <cell r="G75" t="str">
            <v>RB</v>
          </cell>
          <cell r="H75" t="str">
            <v>SE BOM JARDIM</v>
          </cell>
          <cell r="I75" t="str">
            <v>INSTALAÇÃO 3o BANCO TRS 440-138/88-13,8 kV</v>
          </cell>
          <cell r="J75">
            <v>38898</v>
          </cell>
          <cell r="L75" t="str">
            <v>197/04</v>
          </cell>
          <cell r="M75">
            <v>38837</v>
          </cell>
          <cell r="N75" t="str">
            <v>OK</v>
          </cell>
          <cell r="O75" t="str">
            <v/>
          </cell>
          <cell r="P75" t="str">
            <v>1</v>
          </cell>
          <cell r="Q75" t="str">
            <v>S</v>
          </cell>
          <cell r="R75" t="str">
            <v>S</v>
          </cell>
          <cell r="S75" t="str">
            <v>SE</v>
          </cell>
          <cell r="T75">
            <v>14183.421119999999</v>
          </cell>
          <cell r="U75">
            <v>17153.30027</v>
          </cell>
          <cell r="V75">
            <v>634.89</v>
          </cell>
          <cell r="W75">
            <v>324.11</v>
          </cell>
          <cell r="X75">
            <v>0</v>
          </cell>
          <cell r="Y75">
            <v>0</v>
          </cell>
          <cell r="Z75">
            <v>0</v>
          </cell>
          <cell r="AA75">
            <v>959</v>
          </cell>
          <cell r="AB75">
            <v>32295.721389999999</v>
          </cell>
          <cell r="AC75" t="str">
            <v>197/04</v>
          </cell>
          <cell r="AD75">
            <v>38837</v>
          </cell>
          <cell r="AF75" t="str">
            <v>Enio</v>
          </cell>
        </row>
        <row r="76">
          <cell r="A76">
            <v>25070</v>
          </cell>
          <cell r="B76" t="str">
            <v>25070</v>
          </cell>
          <cell r="C76" t="str">
            <v>33000</v>
          </cell>
          <cell r="D76" t="str">
            <v>02608</v>
          </cell>
          <cell r="E76" t="str">
            <v>13311100011</v>
          </cell>
          <cell r="F76" t="str">
            <v>421</v>
          </cell>
          <cell r="G76" t="str">
            <v>RB</v>
          </cell>
          <cell r="H76" t="str">
            <v>SE MOGI MIRIM III</v>
          </cell>
          <cell r="I76" t="str">
            <v>INSTALAÇÃO 3o BANCO TRS 440-138KV</v>
          </cell>
          <cell r="J76">
            <v>38837</v>
          </cell>
          <cell r="L76" t="str">
            <v>197/04</v>
          </cell>
          <cell r="M76">
            <v>38837</v>
          </cell>
          <cell r="N76" t="str">
            <v>OK</v>
          </cell>
          <cell r="O76">
            <v>38817</v>
          </cell>
          <cell r="P76" t="str">
            <v>1</v>
          </cell>
          <cell r="Q76" t="str">
            <v>S</v>
          </cell>
          <cell r="R76" t="str">
            <v>S</v>
          </cell>
          <cell r="S76" t="str">
            <v>SE</v>
          </cell>
          <cell r="T76">
            <v>0</v>
          </cell>
          <cell r="U76">
            <v>0</v>
          </cell>
          <cell r="V76">
            <v>1.2</v>
          </cell>
          <cell r="W76">
            <v>283.44</v>
          </cell>
          <cell r="X76">
            <v>0</v>
          </cell>
          <cell r="Y76">
            <v>0</v>
          </cell>
          <cell r="Z76">
            <v>0</v>
          </cell>
          <cell r="AA76">
            <v>284.64</v>
          </cell>
          <cell r="AB76">
            <v>284.64</v>
          </cell>
          <cell r="AC76" t="str">
            <v>197/04</v>
          </cell>
          <cell r="AD76">
            <v>38837</v>
          </cell>
          <cell r="AE76">
            <v>38817</v>
          </cell>
          <cell r="AF76" t="str">
            <v>Enio</v>
          </cell>
        </row>
        <row r="77">
          <cell r="A77">
            <v>25080</v>
          </cell>
          <cell r="B77" t="str">
            <v>25080</v>
          </cell>
          <cell r="C77" t="str">
            <v>33000</v>
          </cell>
          <cell r="D77" t="str">
            <v>02325</v>
          </cell>
          <cell r="E77" t="str">
            <v>13311200011</v>
          </cell>
          <cell r="F77" t="str">
            <v>421</v>
          </cell>
          <cell r="G77" t="str">
            <v>DI</v>
          </cell>
          <cell r="H77" t="str">
            <v>SE ITAPEVA</v>
          </cell>
          <cell r="I77" t="str">
            <v>SUBSTITUIÇÃO TR 25/30 MVA, 138-69 KV</v>
          </cell>
          <cell r="J77">
            <v>39202</v>
          </cell>
          <cell r="L77" t="str">
            <v>197/04</v>
          </cell>
          <cell r="M77">
            <v>38656</v>
          </cell>
          <cell r="N77" t="str">
            <v>OK</v>
          </cell>
          <cell r="O77">
            <v>39201</v>
          </cell>
          <cell r="P77" t="str">
            <v>1</v>
          </cell>
          <cell r="Q77" t="str">
            <v>S</v>
          </cell>
          <cell r="R77" t="str">
            <v>S</v>
          </cell>
          <cell r="S77" t="str">
            <v>SE</v>
          </cell>
          <cell r="T77">
            <v>1265.61518</v>
          </cell>
          <cell r="U77">
            <v>1464.261</v>
          </cell>
          <cell r="V77">
            <v>1499.3269999999998</v>
          </cell>
          <cell r="W77">
            <v>0</v>
          </cell>
          <cell r="X77">
            <v>0</v>
          </cell>
          <cell r="Y77">
            <v>0</v>
          </cell>
          <cell r="Z77">
            <v>0</v>
          </cell>
          <cell r="AA77">
            <v>1499.3269999999998</v>
          </cell>
          <cell r="AB77">
            <v>4229.2031800000004</v>
          </cell>
          <cell r="AC77" t="str">
            <v>197/04</v>
          </cell>
          <cell r="AD77">
            <v>38656</v>
          </cell>
          <cell r="AE77">
            <v>39201</v>
          </cell>
          <cell r="AF77" t="str">
            <v>Angelo</v>
          </cell>
        </row>
        <row r="78">
          <cell r="A78">
            <v>25090</v>
          </cell>
          <cell r="B78" t="str">
            <v>25090</v>
          </cell>
          <cell r="C78" t="str">
            <v>33000</v>
          </cell>
          <cell r="D78" t="str">
            <v>02344</v>
          </cell>
          <cell r="E78" t="str">
            <v>13311200011</v>
          </cell>
          <cell r="F78" t="str">
            <v>421</v>
          </cell>
          <cell r="G78" t="str">
            <v>DI</v>
          </cell>
          <cell r="H78" t="str">
            <v>SE JALES</v>
          </cell>
          <cell r="I78" t="str">
            <v>SUBSTITUIÇÃO 2 TRS DE 20/25 MVA POR 40 MVA</v>
          </cell>
          <cell r="J78">
            <v>38747</v>
          </cell>
          <cell r="L78" t="str">
            <v>197/04</v>
          </cell>
          <cell r="M78">
            <v>38656</v>
          </cell>
          <cell r="N78" t="str">
            <v>OK</v>
          </cell>
          <cell r="O78">
            <v>38781</v>
          </cell>
          <cell r="P78" t="str">
            <v>1</v>
          </cell>
          <cell r="Q78" t="str">
            <v>S</v>
          </cell>
          <cell r="R78" t="str">
            <v>S</v>
          </cell>
          <cell r="S78" t="str">
            <v>SE</v>
          </cell>
          <cell r="T78">
            <v>0</v>
          </cell>
          <cell r="U78">
            <v>0</v>
          </cell>
          <cell r="V78">
            <v>1.2</v>
          </cell>
          <cell r="W78">
            <v>178.078</v>
          </cell>
          <cell r="X78">
            <v>0</v>
          </cell>
          <cell r="Y78">
            <v>0</v>
          </cell>
          <cell r="Z78">
            <v>0</v>
          </cell>
          <cell r="AA78">
            <v>179.27799999999999</v>
          </cell>
          <cell r="AB78">
            <v>179.27799999999999</v>
          </cell>
          <cell r="AC78" t="str">
            <v>197/04</v>
          </cell>
          <cell r="AD78">
            <v>38656</v>
          </cell>
          <cell r="AE78">
            <v>38781</v>
          </cell>
          <cell r="AF78" t="str">
            <v>João Quirino</v>
          </cell>
        </row>
        <row r="79">
          <cell r="A79">
            <v>25110</v>
          </cell>
          <cell r="B79" t="str">
            <v>25110</v>
          </cell>
          <cell r="C79" t="str">
            <v>33000</v>
          </cell>
          <cell r="D79" t="str">
            <v>02413</v>
          </cell>
          <cell r="E79" t="str">
            <v>13311200011</v>
          </cell>
          <cell r="F79" t="str">
            <v>421</v>
          </cell>
          <cell r="G79" t="str">
            <v>DI</v>
          </cell>
          <cell r="H79" t="str">
            <v>SE PIRATININGA</v>
          </cell>
          <cell r="I79" t="str">
            <v>SUBSTITUIÇÃO 11 DISJUNTORES DE 88 KV</v>
          </cell>
          <cell r="J79">
            <v>39171</v>
          </cell>
          <cell r="L79" t="str">
            <v>197/04</v>
          </cell>
          <cell r="M79">
            <v>38837</v>
          </cell>
          <cell r="N79" t="str">
            <v>OK</v>
          </cell>
          <cell r="O79">
            <v>38990</v>
          </cell>
          <cell r="P79" t="str">
            <v>1</v>
          </cell>
          <cell r="Q79" t="str">
            <v>S</v>
          </cell>
          <cell r="R79" t="str">
            <v>S</v>
          </cell>
          <cell r="S79" t="str">
            <v>SE</v>
          </cell>
          <cell r="T79">
            <v>2537.29963</v>
          </cell>
          <cell r="U79">
            <v>6007.76091</v>
          </cell>
          <cell r="V79">
            <v>1526.39</v>
          </cell>
          <cell r="W79">
            <v>206.12</v>
          </cell>
          <cell r="X79">
            <v>0</v>
          </cell>
          <cell r="Y79">
            <v>0</v>
          </cell>
          <cell r="Z79">
            <v>0</v>
          </cell>
          <cell r="AA79">
            <v>1732.51</v>
          </cell>
          <cell r="AB79">
            <v>10277.570540000001</v>
          </cell>
          <cell r="AC79" t="str">
            <v>197/04</v>
          </cell>
          <cell r="AD79">
            <v>38837</v>
          </cell>
          <cell r="AE79">
            <v>38990</v>
          </cell>
          <cell r="AF79" t="str">
            <v>Salcedo</v>
          </cell>
        </row>
        <row r="80">
          <cell r="A80">
            <v>25120</v>
          </cell>
          <cell r="B80" t="str">
            <v>25120</v>
          </cell>
          <cell r="C80" t="str">
            <v>33000</v>
          </cell>
          <cell r="D80" t="str">
            <v>02503</v>
          </cell>
          <cell r="E80" t="str">
            <v>13311100011</v>
          </cell>
          <cell r="F80" t="str">
            <v>421</v>
          </cell>
          <cell r="G80" t="str">
            <v>RB</v>
          </cell>
          <cell r="H80" t="str">
            <v>SE B. SANTISTA</v>
          </cell>
          <cell r="I80" t="str">
            <v>INSTALAÇÃO BANCO DE TRS 400 MVA - 345-88/138 kV</v>
          </cell>
          <cell r="J80">
            <v>38837</v>
          </cell>
          <cell r="L80" t="str">
            <v>197/04</v>
          </cell>
          <cell r="M80">
            <v>38807</v>
          </cell>
          <cell r="N80" t="str">
            <v>OK</v>
          </cell>
          <cell r="O80">
            <v>38948</v>
          </cell>
          <cell r="P80" t="str">
            <v>1</v>
          </cell>
          <cell r="Q80" t="str">
            <v>S</v>
          </cell>
          <cell r="R80" t="str">
            <v>S</v>
          </cell>
          <cell r="S80" t="str">
            <v>SE</v>
          </cell>
          <cell r="T80">
            <v>8265.6577699999998</v>
          </cell>
          <cell r="U80">
            <v>23174.050579999999</v>
          </cell>
          <cell r="V80">
            <v>3509.72</v>
          </cell>
          <cell r="W80">
            <v>0</v>
          </cell>
          <cell r="X80">
            <v>0</v>
          </cell>
          <cell r="Y80">
            <v>0</v>
          </cell>
          <cell r="Z80">
            <v>0</v>
          </cell>
          <cell r="AA80">
            <v>3509.72</v>
          </cell>
          <cell r="AB80">
            <v>34949.428350000002</v>
          </cell>
          <cell r="AC80" t="str">
            <v>197/04</v>
          </cell>
          <cell r="AD80">
            <v>38807</v>
          </cell>
          <cell r="AE80">
            <v>38948</v>
          </cell>
          <cell r="AF80" t="str">
            <v>Emio</v>
          </cell>
        </row>
        <row r="81">
          <cell r="A81">
            <v>25130</v>
          </cell>
          <cell r="B81" t="str">
            <v>25130</v>
          </cell>
          <cell r="C81" t="str">
            <v>33000</v>
          </cell>
          <cell r="D81" t="str">
            <v>02342</v>
          </cell>
          <cell r="E81" t="str">
            <v>13311200011</v>
          </cell>
          <cell r="F81" t="str">
            <v>421</v>
          </cell>
          <cell r="G81" t="str">
            <v>DI</v>
          </cell>
          <cell r="H81" t="str">
            <v>SE DRACENA</v>
          </cell>
          <cell r="I81" t="str">
            <v>INSTALAÇÃO 2o ATR DE 20-25 MVA, 138-69 kV</v>
          </cell>
          <cell r="J81">
            <v>39207</v>
          </cell>
          <cell r="L81" t="str">
            <v>197/04</v>
          </cell>
          <cell r="M81">
            <v>39202</v>
          </cell>
          <cell r="N81" t="str">
            <v>OK</v>
          </cell>
          <cell r="O81">
            <v>39209</v>
          </cell>
          <cell r="P81" t="str">
            <v>1</v>
          </cell>
          <cell r="Q81" t="str">
            <v>S</v>
          </cell>
          <cell r="R81" t="str">
            <v>S</v>
          </cell>
          <cell r="S81" t="str">
            <v>SE</v>
          </cell>
          <cell r="T81">
            <v>1.38154</v>
          </cell>
          <cell r="U81">
            <v>1397.43</v>
          </cell>
          <cell r="V81">
            <v>1305.74</v>
          </cell>
          <cell r="W81">
            <v>0</v>
          </cell>
          <cell r="X81">
            <v>0</v>
          </cell>
          <cell r="Y81">
            <v>0</v>
          </cell>
          <cell r="Z81">
            <v>0</v>
          </cell>
          <cell r="AA81">
            <v>1305.74</v>
          </cell>
          <cell r="AB81">
            <v>2704.5515400000004</v>
          </cell>
          <cell r="AC81" t="str">
            <v>197/04</v>
          </cell>
          <cell r="AD81">
            <v>39202</v>
          </cell>
          <cell r="AE81">
            <v>39209</v>
          </cell>
          <cell r="AF81" t="str">
            <v>Salcedo</v>
          </cell>
        </row>
        <row r="82">
          <cell r="A82">
            <v>25140</v>
          </cell>
          <cell r="B82" t="str">
            <v>25140</v>
          </cell>
          <cell r="C82" t="str">
            <v>33000</v>
          </cell>
          <cell r="D82" t="str">
            <v>02303</v>
          </cell>
          <cell r="E82" t="str">
            <v>13311200011</v>
          </cell>
          <cell r="F82" t="str">
            <v>421</v>
          </cell>
          <cell r="G82" t="str">
            <v>DI</v>
          </cell>
          <cell r="H82" t="str">
            <v>SE REGISTRO</v>
          </cell>
          <cell r="I82" t="str">
            <v>INSTALAÇÃO 2o ATR DE 20-25 MVA, 138-69 kV</v>
          </cell>
          <cell r="J82">
            <v>39202</v>
          </cell>
          <cell r="L82" t="str">
            <v>197/04</v>
          </cell>
          <cell r="M82">
            <v>39202</v>
          </cell>
          <cell r="N82" t="str">
            <v>OK</v>
          </cell>
          <cell r="O82">
            <v>39201</v>
          </cell>
          <cell r="P82" t="str">
            <v>1</v>
          </cell>
          <cell r="Q82" t="str">
            <v>S</v>
          </cell>
          <cell r="R82" t="str">
            <v>S</v>
          </cell>
          <cell r="S82" t="str">
            <v>SE</v>
          </cell>
          <cell r="T82">
            <v>7.5600000000000001E-2</v>
          </cell>
          <cell r="U82">
            <v>1469.33332</v>
          </cell>
          <cell r="V82">
            <v>2027.4690000000001</v>
          </cell>
          <cell r="W82">
            <v>0</v>
          </cell>
          <cell r="X82">
            <v>0</v>
          </cell>
          <cell r="Y82">
            <v>0</v>
          </cell>
          <cell r="Z82">
            <v>0</v>
          </cell>
          <cell r="AA82">
            <v>2027.4690000000001</v>
          </cell>
          <cell r="AB82">
            <v>3496.8779199999999</v>
          </cell>
          <cell r="AC82" t="str">
            <v>197/04</v>
          </cell>
          <cell r="AD82">
            <v>39202</v>
          </cell>
          <cell r="AE82">
            <v>39201</v>
          </cell>
          <cell r="AF82" t="str">
            <v>Angelo</v>
          </cell>
        </row>
        <row r="83">
          <cell r="A83">
            <v>25150</v>
          </cell>
          <cell r="B83" t="str">
            <v>25150</v>
          </cell>
          <cell r="C83" t="str">
            <v>33000</v>
          </cell>
          <cell r="D83" t="str">
            <v>02601</v>
          </cell>
          <cell r="E83" t="str">
            <v>13311100011</v>
          </cell>
          <cell r="F83" t="str">
            <v>421</v>
          </cell>
          <cell r="G83" t="str">
            <v>RB</v>
          </cell>
          <cell r="H83" t="str">
            <v>SE CABREUVA</v>
          </cell>
          <cell r="I83" t="str">
            <v>INSTALAÇÃO 3o BANCO DE TRS DE 150 MVA - 440/138 kV</v>
          </cell>
          <cell r="J83">
            <v>39355</v>
          </cell>
          <cell r="K83">
            <v>39351</v>
          </cell>
          <cell r="L83" t="str">
            <v>197/04</v>
          </cell>
          <cell r="M83">
            <v>39386</v>
          </cell>
          <cell r="N83" t="str">
            <v>OK</v>
          </cell>
          <cell r="O83" t="str">
            <v/>
          </cell>
          <cell r="P83" t="str">
            <v>1</v>
          </cell>
          <cell r="Q83" t="str">
            <v>S</v>
          </cell>
          <cell r="R83" t="str">
            <v>N</v>
          </cell>
          <cell r="S83" t="str">
            <v>SE</v>
          </cell>
          <cell r="T83">
            <v>169.62528</v>
          </cell>
          <cell r="U83">
            <v>3146.4389500000002</v>
          </cell>
          <cell r="V83">
            <v>8869.9699999999993</v>
          </cell>
          <cell r="W83">
            <v>0</v>
          </cell>
          <cell r="X83">
            <v>0</v>
          </cell>
          <cell r="Y83">
            <v>0</v>
          </cell>
          <cell r="Z83">
            <v>0</v>
          </cell>
          <cell r="AA83">
            <v>8869.9699999999993</v>
          </cell>
          <cell r="AB83">
            <v>12186.034229999999</v>
          </cell>
          <cell r="AC83" t="str">
            <v>197/04</v>
          </cell>
          <cell r="AD83">
            <v>39386</v>
          </cell>
          <cell r="AF83" t="str">
            <v>Marco</v>
          </cell>
        </row>
        <row r="84">
          <cell r="A84">
            <v>25160</v>
          </cell>
          <cell r="B84" t="str">
            <v>25160</v>
          </cell>
          <cell r="C84" t="str">
            <v>33000</v>
          </cell>
          <cell r="D84" t="str">
            <v>02616</v>
          </cell>
          <cell r="E84" t="str">
            <v>13311100011</v>
          </cell>
          <cell r="F84" t="str">
            <v>421</v>
          </cell>
          <cell r="G84" t="str">
            <v>RB</v>
          </cell>
          <cell r="H84" t="str">
            <v>SE JUPIÁ</v>
          </cell>
          <cell r="I84" t="str">
            <v>SUBSTITUIÇÃO DE 1 BANCO DE TRS DE 150 P/ 300 MVA</v>
          </cell>
          <cell r="J84">
            <v>38776</v>
          </cell>
          <cell r="L84" t="str">
            <v>197/04</v>
          </cell>
          <cell r="M84">
            <v>38776</v>
          </cell>
          <cell r="N84" t="str">
            <v>OK</v>
          </cell>
          <cell r="O84">
            <v>38960</v>
          </cell>
          <cell r="P84" t="str">
            <v>1</v>
          </cell>
          <cell r="Q84" t="str">
            <v>S</v>
          </cell>
          <cell r="R84" t="str">
            <v>S</v>
          </cell>
          <cell r="S84" t="str">
            <v>SE</v>
          </cell>
          <cell r="T84">
            <v>20567.911190000003</v>
          </cell>
          <cell r="U84">
            <v>10999.4774</v>
          </cell>
          <cell r="V84">
            <v>1042.69</v>
          </cell>
          <cell r="W84">
            <v>329.34</v>
          </cell>
          <cell r="X84">
            <v>0</v>
          </cell>
          <cell r="Y84">
            <v>0</v>
          </cell>
          <cell r="Z84">
            <v>0</v>
          </cell>
          <cell r="AA84">
            <v>1372.03</v>
          </cell>
          <cell r="AB84">
            <v>32939.418590000001</v>
          </cell>
          <cell r="AC84" t="str">
            <v>197/04</v>
          </cell>
          <cell r="AD84">
            <v>38776</v>
          </cell>
          <cell r="AE84">
            <v>38960</v>
          </cell>
          <cell r="AF84" t="str">
            <v>Gerência</v>
          </cell>
        </row>
        <row r="85">
          <cell r="A85">
            <v>25170</v>
          </cell>
          <cell r="B85" t="str">
            <v>25170</v>
          </cell>
          <cell r="C85" t="str">
            <v>33000</v>
          </cell>
          <cell r="D85" t="str">
            <v>02503</v>
          </cell>
          <cell r="E85" t="str">
            <v>13311200011</v>
          </cell>
          <cell r="F85" t="str">
            <v>421</v>
          </cell>
          <cell r="G85" t="str">
            <v>DI</v>
          </cell>
          <cell r="H85" t="str">
            <v>SE B. SANTISTA</v>
          </cell>
          <cell r="I85" t="str">
            <v>INSTALAÇÃO 2 BAYS 138 KV P/SAÍDA LT BSA - HENRY BORDEN</v>
          </cell>
          <cell r="J85">
            <v>39202</v>
          </cell>
          <cell r="L85" t="str">
            <v>197/04</v>
          </cell>
          <cell r="M85">
            <v>38807</v>
          </cell>
          <cell r="N85" t="str">
            <v>OK</v>
          </cell>
          <cell r="O85">
            <v>38948</v>
          </cell>
          <cell r="P85" t="str">
            <v>1</v>
          </cell>
          <cell r="Q85" t="str">
            <v>S</v>
          </cell>
          <cell r="R85" t="str">
            <v>S</v>
          </cell>
          <cell r="S85" t="str">
            <v>SE</v>
          </cell>
          <cell r="T85">
            <v>1069.3990200000001</v>
          </cell>
          <cell r="U85">
            <v>3016.1866199999999</v>
          </cell>
          <cell r="V85">
            <v>167.35</v>
          </cell>
          <cell r="W85">
            <v>0</v>
          </cell>
          <cell r="X85">
            <v>0</v>
          </cell>
          <cell r="Y85">
            <v>0</v>
          </cell>
          <cell r="Z85">
            <v>0</v>
          </cell>
          <cell r="AA85">
            <v>167.35</v>
          </cell>
          <cell r="AB85">
            <v>4252.9356400000006</v>
          </cell>
          <cell r="AC85" t="str">
            <v>197/04</v>
          </cell>
          <cell r="AD85">
            <v>38807</v>
          </cell>
          <cell r="AE85">
            <v>38948</v>
          </cell>
          <cell r="AF85" t="str">
            <v>Emio</v>
          </cell>
        </row>
        <row r="86">
          <cell r="A86">
            <v>25180</v>
          </cell>
          <cell r="B86" t="str">
            <v>25180</v>
          </cell>
          <cell r="C86" t="str">
            <v>33000</v>
          </cell>
          <cell r="D86" t="str">
            <v>02615</v>
          </cell>
          <cell r="E86" t="str">
            <v>13311200011</v>
          </cell>
          <cell r="F86" t="str">
            <v>421</v>
          </cell>
          <cell r="G86" t="str">
            <v>DI</v>
          </cell>
          <cell r="H86" t="str">
            <v>SE ARARAQUARA</v>
          </cell>
          <cell r="I86" t="str">
            <v>ADEQUAÇÃO BAYS SAÍDA DA LT 138 KV P/ SÃO CARLOS</v>
          </cell>
          <cell r="J86">
            <v>39081</v>
          </cell>
          <cell r="L86" t="str">
            <v>363/04</v>
          </cell>
          <cell r="M86">
            <v>38990</v>
          </cell>
          <cell r="N86" t="str">
            <v>OK</v>
          </cell>
          <cell r="O86">
            <v>39069</v>
          </cell>
          <cell r="P86" t="str">
            <v>1</v>
          </cell>
          <cell r="Q86" t="str">
            <v>S</v>
          </cell>
          <cell r="R86" t="str">
            <v>S</v>
          </cell>
          <cell r="S86" t="str">
            <v>SE</v>
          </cell>
          <cell r="T86">
            <v>0</v>
          </cell>
          <cell r="U86">
            <v>654.43240000000003</v>
          </cell>
          <cell r="V86">
            <v>610.572</v>
          </cell>
          <cell r="W86">
            <v>0</v>
          </cell>
          <cell r="X86">
            <v>0</v>
          </cell>
          <cell r="Y86">
            <v>0</v>
          </cell>
          <cell r="Z86">
            <v>0</v>
          </cell>
          <cell r="AA86">
            <v>610.572</v>
          </cell>
          <cell r="AB86">
            <v>1265.0044</v>
          </cell>
          <cell r="AC86" t="str">
            <v>363/04</v>
          </cell>
          <cell r="AD86">
            <v>38990</v>
          </cell>
          <cell r="AE86">
            <v>39069</v>
          </cell>
          <cell r="AF86" t="str">
            <v>Fernando</v>
          </cell>
        </row>
        <row r="87">
          <cell r="A87">
            <v>25190</v>
          </cell>
          <cell r="B87" t="str">
            <v>25190</v>
          </cell>
          <cell r="C87" t="str">
            <v>33000</v>
          </cell>
          <cell r="D87" t="str">
            <v>02314</v>
          </cell>
          <cell r="E87" t="str">
            <v>13311200011</v>
          </cell>
          <cell r="F87" t="str">
            <v>421</v>
          </cell>
          <cell r="G87" t="str">
            <v>DI</v>
          </cell>
          <cell r="H87" t="str">
            <v>SE SÃO CARLOS</v>
          </cell>
          <cell r="I87" t="str">
            <v>ADEQUAÇÃO BAYS SAÍDA DA LT P/ ARARAQUARA</v>
          </cell>
          <cell r="J87">
            <v>39081</v>
          </cell>
          <cell r="L87" t="str">
            <v>363/04</v>
          </cell>
          <cell r="M87">
            <v>38990</v>
          </cell>
          <cell r="N87" t="str">
            <v>OK</v>
          </cell>
          <cell r="O87">
            <v>38990</v>
          </cell>
          <cell r="P87" t="str">
            <v>1</v>
          </cell>
          <cell r="Q87" t="str">
            <v>S</v>
          </cell>
          <cell r="R87" t="str">
            <v>S</v>
          </cell>
          <cell r="S87" t="str">
            <v>SE</v>
          </cell>
          <cell r="T87">
            <v>0</v>
          </cell>
          <cell r="U87">
            <v>641.36099000000002</v>
          </cell>
          <cell r="V87">
            <v>608.202</v>
          </cell>
          <cell r="W87">
            <v>0</v>
          </cell>
          <cell r="X87">
            <v>0</v>
          </cell>
          <cell r="Y87">
            <v>0</v>
          </cell>
          <cell r="Z87">
            <v>0</v>
          </cell>
          <cell r="AA87">
            <v>608.202</v>
          </cell>
          <cell r="AB87">
            <v>1249.5629899999999</v>
          </cell>
          <cell r="AC87" t="str">
            <v>363/04</v>
          </cell>
          <cell r="AD87">
            <v>38990</v>
          </cell>
          <cell r="AE87">
            <v>38990</v>
          </cell>
          <cell r="AF87" t="str">
            <v>Fernando</v>
          </cell>
        </row>
        <row r="88">
          <cell r="A88">
            <v>25200</v>
          </cell>
          <cell r="B88" t="str">
            <v>25200</v>
          </cell>
          <cell r="C88" t="str">
            <v>33000</v>
          </cell>
          <cell r="D88" t="str">
            <v>01449</v>
          </cell>
          <cell r="E88" t="str">
            <v>13311200011</v>
          </cell>
          <cell r="F88" t="str">
            <v>422</v>
          </cell>
          <cell r="G88" t="str">
            <v>DI</v>
          </cell>
          <cell r="H88" t="str">
            <v>LT ARARAQUARA - SÃO CARLOS 138 KV</v>
          </cell>
          <cell r="I88" t="str">
            <v>RECONSTRUÇÃO DE 50 KM DE LT</v>
          </cell>
          <cell r="J88">
            <v>39145</v>
          </cell>
          <cell r="L88" t="str">
            <v>363/04</v>
          </cell>
          <cell r="M88">
            <v>38990</v>
          </cell>
          <cell r="N88" t="str">
            <v>OK</v>
          </cell>
          <cell r="O88">
            <v>39145</v>
          </cell>
          <cell r="P88" t="str">
            <v>1</v>
          </cell>
          <cell r="Q88" t="str">
            <v>S</v>
          </cell>
          <cell r="R88" t="str">
            <v>S</v>
          </cell>
          <cell r="S88" t="str">
            <v>LT</v>
          </cell>
          <cell r="T88">
            <v>8335.3099000000002</v>
          </cell>
          <cell r="U88">
            <v>6938.7876100000003</v>
          </cell>
          <cell r="V88">
            <v>1927.11</v>
          </cell>
          <cell r="W88">
            <v>0</v>
          </cell>
          <cell r="X88">
            <v>0</v>
          </cell>
          <cell r="Y88">
            <v>0</v>
          </cell>
          <cell r="Z88">
            <v>0</v>
          </cell>
          <cell r="AA88">
            <v>1927.11</v>
          </cell>
          <cell r="AB88">
            <v>17201.20751</v>
          </cell>
          <cell r="AC88" t="str">
            <v>363/04</v>
          </cell>
          <cell r="AD88">
            <v>38990</v>
          </cell>
          <cell r="AE88">
            <v>39145</v>
          </cell>
          <cell r="AF88" t="str">
            <v>Fernando</v>
          </cell>
        </row>
        <row r="89">
          <cell r="A89">
            <v>25210</v>
          </cell>
          <cell r="B89" t="str">
            <v>25210</v>
          </cell>
          <cell r="C89" t="str">
            <v>33000</v>
          </cell>
          <cell r="D89" t="str">
            <v>02407</v>
          </cell>
          <cell r="E89" t="str">
            <v>13311200011</v>
          </cell>
          <cell r="F89" t="str">
            <v>421</v>
          </cell>
          <cell r="G89" t="str">
            <v>DI</v>
          </cell>
          <cell r="H89" t="str">
            <v>SE APARECIDA</v>
          </cell>
          <cell r="I89" t="str">
            <v>SUBSTITUIAÇÃO 6 CHAVES SECCS E REFORÇOS CONEXÕES DOS BAYS</v>
          </cell>
          <cell r="J89">
            <v>39446</v>
          </cell>
          <cell r="K89">
            <v>39447</v>
          </cell>
          <cell r="L89" t="str">
            <v>758/06</v>
          </cell>
          <cell r="M89">
            <v>39447</v>
          </cell>
          <cell r="N89" t="str">
            <v>OK</v>
          </cell>
          <cell r="O89" t="str">
            <v/>
          </cell>
          <cell r="P89" t="str">
            <v>2</v>
          </cell>
          <cell r="Q89" t="str">
            <v>S</v>
          </cell>
          <cell r="R89" t="str">
            <v>N</v>
          </cell>
          <cell r="S89" t="str">
            <v>SE</v>
          </cell>
          <cell r="T89">
            <v>0</v>
          </cell>
          <cell r="U89">
            <v>0</v>
          </cell>
          <cell r="V89">
            <v>470</v>
          </cell>
          <cell r="W89">
            <v>0</v>
          </cell>
          <cell r="X89">
            <v>0</v>
          </cell>
          <cell r="Y89">
            <v>0</v>
          </cell>
          <cell r="Z89">
            <v>0</v>
          </cell>
          <cell r="AA89">
            <v>470</v>
          </cell>
          <cell r="AB89">
            <v>470</v>
          </cell>
          <cell r="AF89" t="str">
            <v>Francisco</v>
          </cell>
        </row>
        <row r="90">
          <cell r="A90">
            <v>25220</v>
          </cell>
          <cell r="B90" t="str">
            <v>25220</v>
          </cell>
          <cell r="C90" t="str">
            <v>33000</v>
          </cell>
          <cell r="D90" t="str">
            <v>02504</v>
          </cell>
          <cell r="E90" t="str">
            <v>13311200011</v>
          </cell>
          <cell r="F90" t="str">
            <v>421</v>
          </cell>
          <cell r="G90" t="str">
            <v>DI</v>
          </cell>
          <cell r="H90" t="str">
            <v>SE BANDEIRANTES</v>
          </cell>
          <cell r="I90" t="str">
            <v>SUBSTITUIÇÃO DE 6 CHAVES SECCS E REFORÇOS CONEXÕES DOS BAYS</v>
          </cell>
          <cell r="J90">
            <v>39417</v>
          </cell>
          <cell r="K90">
            <v>39417</v>
          </cell>
          <cell r="L90" t="str">
            <v>758/06</v>
          </cell>
          <cell r="M90">
            <v>39447</v>
          </cell>
          <cell r="N90" t="str">
            <v>OK</v>
          </cell>
          <cell r="O90" t="str">
            <v/>
          </cell>
          <cell r="P90" t="str">
            <v>2</v>
          </cell>
          <cell r="Q90" t="str">
            <v>S</v>
          </cell>
          <cell r="R90" t="str">
            <v>N</v>
          </cell>
          <cell r="S90" t="str">
            <v>SE</v>
          </cell>
          <cell r="T90">
            <v>0</v>
          </cell>
          <cell r="U90">
            <v>110.2153</v>
          </cell>
          <cell r="V90">
            <v>540.4</v>
          </cell>
          <cell r="W90">
            <v>0</v>
          </cell>
          <cell r="X90">
            <v>0</v>
          </cell>
          <cell r="Y90">
            <v>0</v>
          </cell>
          <cell r="Z90">
            <v>0</v>
          </cell>
          <cell r="AA90">
            <v>540.4</v>
          </cell>
          <cell r="AB90">
            <v>650.61529999999993</v>
          </cell>
          <cell r="AF90" t="str">
            <v>Marco</v>
          </cell>
        </row>
        <row r="91">
          <cell r="A91">
            <v>25240</v>
          </cell>
          <cell r="B91" t="str">
            <v>25240</v>
          </cell>
          <cell r="C91" t="str">
            <v>33000</v>
          </cell>
          <cell r="D91" t="str">
            <v>02309</v>
          </cell>
          <cell r="E91" t="str">
            <v>13311200011</v>
          </cell>
          <cell r="F91" t="str">
            <v>421</v>
          </cell>
          <cell r="G91" t="str">
            <v>DI</v>
          </cell>
          <cell r="H91" t="str">
            <v>SE SÃO SEBASTIÃO</v>
          </cell>
          <cell r="I91" t="str">
            <v>INSTALAÇÃO DE 1 TRANSFORMADOR 138/69-34,5 KV, 30/40 MVA.</v>
          </cell>
          <cell r="J91">
            <v>39812</v>
          </cell>
          <cell r="K91">
            <v>39811</v>
          </cell>
          <cell r="L91" t="str">
            <v>981/07</v>
          </cell>
          <cell r="M91">
            <v>39844</v>
          </cell>
          <cell r="N91" t="str">
            <v>OK</v>
          </cell>
          <cell r="O91" t="str">
            <v/>
          </cell>
          <cell r="P91" t="str">
            <v>1</v>
          </cell>
          <cell r="Q91" t="str">
            <v>S</v>
          </cell>
          <cell r="R91" t="str">
            <v>N</v>
          </cell>
          <cell r="S91" t="str">
            <v>SE</v>
          </cell>
          <cell r="T91">
            <v>0</v>
          </cell>
          <cell r="U91">
            <v>0</v>
          </cell>
          <cell r="V91">
            <v>278.8</v>
          </cell>
          <cell r="W91">
            <v>4055.35</v>
          </cell>
          <cell r="X91">
            <v>0</v>
          </cell>
          <cell r="Y91">
            <v>0</v>
          </cell>
          <cell r="Z91">
            <v>0</v>
          </cell>
          <cell r="AA91">
            <v>4334.1499999999996</v>
          </cell>
          <cell r="AB91">
            <v>4334.1499999999996</v>
          </cell>
          <cell r="AC91" t="str">
            <v>981/07</v>
          </cell>
          <cell r="AD91">
            <v>39844</v>
          </cell>
          <cell r="AF91" t="str">
            <v>Emio</v>
          </cell>
        </row>
        <row r="92">
          <cell r="A92">
            <v>25250</v>
          </cell>
          <cell r="B92" t="str">
            <v>25250</v>
          </cell>
          <cell r="C92" t="str">
            <v>33000</v>
          </cell>
          <cell r="D92" t="str">
            <v>02332</v>
          </cell>
          <cell r="E92" t="str">
            <v>13311200011</v>
          </cell>
          <cell r="F92" t="str">
            <v>421</v>
          </cell>
          <cell r="G92" t="str">
            <v>DI</v>
          </cell>
          <cell r="H92" t="str">
            <v>SE CATANDUVA</v>
          </cell>
          <cell r="I92" t="str">
            <v>INSTALAÇÃO DE BAY DE 138 KV PARA O 2º CIRCUITO CATANDUVA ( CTEEP) - CATANDUVA (CNEE)</v>
          </cell>
          <cell r="J92">
            <v>39600</v>
          </cell>
          <cell r="L92" t="str">
            <v>758/06</v>
          </cell>
          <cell r="M92" t="str">
            <v>CANCELADO</v>
          </cell>
          <cell r="N92" t="str">
            <v>OK</v>
          </cell>
          <cell r="O92" t="str">
            <v/>
          </cell>
          <cell r="P92" t="str">
            <v>5</v>
          </cell>
          <cell r="Q92" t="str">
            <v>N</v>
          </cell>
          <cell r="R92" t="str">
            <v>N</v>
          </cell>
          <cell r="S92" t="str">
            <v>SE</v>
          </cell>
          <cell r="T92">
            <v>0</v>
          </cell>
          <cell r="U92">
            <v>150</v>
          </cell>
          <cell r="V92">
            <v>65</v>
          </cell>
          <cell r="W92">
            <v>1743</v>
          </cell>
          <cell r="X92">
            <v>0</v>
          </cell>
          <cell r="Y92">
            <v>0</v>
          </cell>
          <cell r="Z92">
            <v>0</v>
          </cell>
          <cell r="AA92">
            <v>1808</v>
          </cell>
          <cell r="AB92">
            <v>1958</v>
          </cell>
          <cell r="AF92" t="str">
            <v>Salcedo</v>
          </cell>
        </row>
        <row r="93">
          <cell r="A93">
            <v>25290</v>
          </cell>
          <cell r="B93" t="str">
            <v>25290</v>
          </cell>
          <cell r="C93" t="str">
            <v>33000</v>
          </cell>
          <cell r="D93" t="str">
            <v>02510</v>
          </cell>
          <cell r="E93" t="str">
            <v>13311200011</v>
          </cell>
          <cell r="F93" t="str">
            <v>421</v>
          </cell>
          <cell r="G93" t="str">
            <v>DI</v>
          </cell>
          <cell r="H93" t="str">
            <v>SE MILTON FORNASARO</v>
          </cell>
          <cell r="I93" t="str">
            <v>INSTALAÇÃO DE 2 BAYs DE 138/88 KV, SF6, PARA LT MILTON FORNASARO - REMÉDIOS</v>
          </cell>
          <cell r="J93">
            <v>39692</v>
          </cell>
          <cell r="L93" t="str">
            <v>758/06</v>
          </cell>
          <cell r="M93">
            <v>39629</v>
          </cell>
          <cell r="N93" t="str">
            <v>OK</v>
          </cell>
          <cell r="O93" t="str">
            <v/>
          </cell>
          <cell r="P93" t="str">
            <v>5</v>
          </cell>
          <cell r="Q93" t="str">
            <v>S</v>
          </cell>
          <cell r="R93" t="str">
            <v>N</v>
          </cell>
          <cell r="S93" t="str">
            <v>SE</v>
          </cell>
          <cell r="T93">
            <v>0</v>
          </cell>
          <cell r="U93">
            <v>156.80000000000001</v>
          </cell>
          <cell r="V93">
            <v>2185.42</v>
          </cell>
          <cell r="W93">
            <v>5966.25</v>
          </cell>
          <cell r="X93">
            <v>0</v>
          </cell>
          <cell r="Y93">
            <v>0</v>
          </cell>
          <cell r="Z93">
            <v>0</v>
          </cell>
          <cell r="AA93">
            <v>8151.67</v>
          </cell>
          <cell r="AB93">
            <v>8308.4699999999993</v>
          </cell>
          <cell r="AD93">
            <v>39629</v>
          </cell>
          <cell r="AF93" t="str">
            <v>Enio</v>
          </cell>
        </row>
        <row r="94">
          <cell r="A94">
            <v>25300</v>
          </cell>
          <cell r="B94" t="str">
            <v>25300</v>
          </cell>
          <cell r="C94" t="str">
            <v>33000</v>
          </cell>
          <cell r="D94" t="str">
            <v>02412</v>
          </cell>
          <cell r="E94" t="str">
            <v>13311200011</v>
          </cell>
          <cell r="F94" t="str">
            <v>421</v>
          </cell>
          <cell r="G94" t="str">
            <v>DI</v>
          </cell>
          <cell r="H94" t="str">
            <v>SE MOGI</v>
          </cell>
          <cell r="I94" t="str">
            <v>SUBSTITUIÇÃO DE 2 DISJS. E REFORÇOS CONEXÕES DOS BAYS DA LT MOGI - NORDESTE</v>
          </cell>
          <cell r="J94">
            <v>39508</v>
          </cell>
          <cell r="K94">
            <v>39537</v>
          </cell>
          <cell r="L94" t="str">
            <v>758/06</v>
          </cell>
          <cell r="M94">
            <v>39538</v>
          </cell>
          <cell r="N94" t="str">
            <v>OK</v>
          </cell>
          <cell r="O94" t="str">
            <v/>
          </cell>
          <cell r="P94" t="str">
            <v>2</v>
          </cell>
          <cell r="Q94" t="str">
            <v>S</v>
          </cell>
          <cell r="R94" t="str">
            <v>N</v>
          </cell>
          <cell r="S94" t="str">
            <v>SE</v>
          </cell>
          <cell r="T94">
            <v>0</v>
          </cell>
          <cell r="U94">
            <v>0</v>
          </cell>
          <cell r="V94">
            <v>772</v>
          </cell>
          <cell r="W94">
            <v>368.8</v>
          </cell>
          <cell r="X94">
            <v>0</v>
          </cell>
          <cell r="Y94">
            <v>0</v>
          </cell>
          <cell r="Z94">
            <v>0</v>
          </cell>
          <cell r="AA94">
            <v>1140.8</v>
          </cell>
          <cell r="AB94">
            <v>1140.8</v>
          </cell>
          <cell r="AC94" t="str">
            <v>758/06</v>
          </cell>
          <cell r="AF94" t="str">
            <v>Salcedo</v>
          </cell>
        </row>
        <row r="95">
          <cell r="A95">
            <v>25310</v>
          </cell>
          <cell r="B95" t="str">
            <v>25310</v>
          </cell>
          <cell r="C95" t="str">
            <v>33000</v>
          </cell>
          <cell r="D95" t="str">
            <v>02511</v>
          </cell>
          <cell r="E95" t="str">
            <v>13311200011</v>
          </cell>
          <cell r="F95" t="str">
            <v>421</v>
          </cell>
          <cell r="G95" t="str">
            <v>DI</v>
          </cell>
          <cell r="H95" t="str">
            <v>SE NORDESTE</v>
          </cell>
          <cell r="I95" t="str">
            <v>SUBSTITUIÇÃO DE 2 DISJS. E 6 CHAVES SECCS. E REFORÇOS CONEXÕES DOS BAYS MOGI</v>
          </cell>
          <cell r="J95">
            <v>39537</v>
          </cell>
          <cell r="K95">
            <v>39537</v>
          </cell>
          <cell r="L95" t="str">
            <v>758/06</v>
          </cell>
          <cell r="M95">
            <v>39538</v>
          </cell>
          <cell r="N95" t="str">
            <v>OK</v>
          </cell>
          <cell r="O95" t="str">
            <v/>
          </cell>
          <cell r="P95" t="str">
            <v>2</v>
          </cell>
          <cell r="Q95" t="str">
            <v>S</v>
          </cell>
          <cell r="R95" t="str">
            <v>N</v>
          </cell>
          <cell r="S95" t="str">
            <v>SE</v>
          </cell>
          <cell r="T95">
            <v>0</v>
          </cell>
          <cell r="U95">
            <v>129.28</v>
          </cell>
          <cell r="V95">
            <v>1182</v>
          </cell>
          <cell r="W95">
            <v>507</v>
          </cell>
          <cell r="X95">
            <v>0</v>
          </cell>
          <cell r="Y95">
            <v>0</v>
          </cell>
          <cell r="Z95">
            <v>0</v>
          </cell>
          <cell r="AA95">
            <v>1689</v>
          </cell>
          <cell r="AB95">
            <v>1818.28</v>
          </cell>
          <cell r="AF95" t="str">
            <v>Marco</v>
          </cell>
        </row>
        <row r="96">
          <cell r="A96">
            <v>25320</v>
          </cell>
          <cell r="B96" t="str">
            <v>25320</v>
          </cell>
          <cell r="C96" t="str">
            <v>33000</v>
          </cell>
          <cell r="D96" t="str">
            <v>02511</v>
          </cell>
          <cell r="E96" t="str">
            <v>13311200011</v>
          </cell>
          <cell r="F96" t="str">
            <v>421</v>
          </cell>
          <cell r="G96" t="str">
            <v>DI</v>
          </cell>
          <cell r="H96" t="str">
            <v>SE NORDESTE</v>
          </cell>
          <cell r="I96" t="str">
            <v>SUBSTITUIÇÃO DE 2 DISJS. E 6 CHAVES SECCS. E REFORÇOS CONEXÕES DOS BAYS PARA VILA OLIVIA.</v>
          </cell>
          <cell r="J96">
            <v>39417</v>
          </cell>
          <cell r="K96">
            <v>39417</v>
          </cell>
          <cell r="L96" t="str">
            <v>758/06</v>
          </cell>
          <cell r="M96">
            <v>39447</v>
          </cell>
          <cell r="N96" t="str">
            <v>OK</v>
          </cell>
          <cell r="O96" t="str">
            <v/>
          </cell>
          <cell r="T96">
            <v>0</v>
          </cell>
          <cell r="U96">
            <v>179.28</v>
          </cell>
          <cell r="V96">
            <v>1372</v>
          </cell>
          <cell r="W96">
            <v>0</v>
          </cell>
          <cell r="X96">
            <v>0</v>
          </cell>
          <cell r="Y96">
            <v>0</v>
          </cell>
          <cell r="Z96">
            <v>0</v>
          </cell>
          <cell r="AA96">
            <v>1372</v>
          </cell>
          <cell r="AB96">
            <v>1551.28</v>
          </cell>
          <cell r="AF96" t="str">
            <v>Marco</v>
          </cell>
        </row>
        <row r="97">
          <cell r="A97">
            <v>25330</v>
          </cell>
          <cell r="B97" t="str">
            <v>25330</v>
          </cell>
          <cell r="C97" t="str">
            <v>33000</v>
          </cell>
          <cell r="D97" t="str">
            <v>02417</v>
          </cell>
          <cell r="E97" t="str">
            <v>13311200011</v>
          </cell>
          <cell r="F97" t="str">
            <v>421</v>
          </cell>
          <cell r="G97" t="str">
            <v>DI</v>
          </cell>
          <cell r="H97" t="str">
            <v>SE S J CAMPOS</v>
          </cell>
          <cell r="I97" t="str">
            <v>SUBSTITUIÇÃO DE 1 DISJ. E 3 CHAVES SECS. E REFORÇOS CONEXÕES DOS BAYS</v>
          </cell>
          <cell r="J97">
            <v>39508</v>
          </cell>
          <cell r="K97">
            <v>39538</v>
          </cell>
          <cell r="L97" t="str">
            <v>758/06</v>
          </cell>
          <cell r="M97">
            <v>39538</v>
          </cell>
          <cell r="N97" t="str">
            <v>OK</v>
          </cell>
          <cell r="O97" t="str">
            <v/>
          </cell>
          <cell r="P97" t="str">
            <v>2</v>
          </cell>
          <cell r="Q97" t="str">
            <v>S</v>
          </cell>
          <cell r="R97" t="str">
            <v>N</v>
          </cell>
          <cell r="S97" t="str">
            <v>SE</v>
          </cell>
          <cell r="T97">
            <v>0</v>
          </cell>
          <cell r="U97">
            <v>0</v>
          </cell>
          <cell r="V97">
            <v>705</v>
          </cell>
          <cell r="W97">
            <v>100</v>
          </cell>
          <cell r="X97">
            <v>0</v>
          </cell>
          <cell r="Y97">
            <v>0</v>
          </cell>
          <cell r="Z97">
            <v>0</v>
          </cell>
          <cell r="AA97">
            <v>805</v>
          </cell>
          <cell r="AB97">
            <v>805</v>
          </cell>
          <cell r="AF97" t="str">
            <v>Emio</v>
          </cell>
        </row>
        <row r="98">
          <cell r="A98">
            <v>25340</v>
          </cell>
          <cell r="B98" t="str">
            <v>25340</v>
          </cell>
          <cell r="C98" t="str">
            <v>33000</v>
          </cell>
          <cell r="D98" t="str">
            <v>02514</v>
          </cell>
          <cell r="E98" t="str">
            <v>13311200011</v>
          </cell>
          <cell r="F98" t="str">
            <v>421</v>
          </cell>
          <cell r="G98" t="str">
            <v>DI</v>
          </cell>
          <cell r="H98" t="str">
            <v>SE SUL</v>
          </cell>
          <cell r="I98" t="str">
            <v>SUBSTITUIÇÃO DE 2 DISJS E REFORÇOS BAYS  LT SUL-PIRATININGA C1 E C2 138 kV</v>
          </cell>
          <cell r="J98">
            <v>39446</v>
          </cell>
          <cell r="K98">
            <v>39446</v>
          </cell>
          <cell r="L98" t="str">
            <v>758/06</v>
          </cell>
          <cell r="M98">
            <v>39447</v>
          </cell>
          <cell r="N98" t="str">
            <v>OK</v>
          </cell>
          <cell r="O98" t="str">
            <v/>
          </cell>
          <cell r="P98" t="str">
            <v>2</v>
          </cell>
          <cell r="Q98" t="str">
            <v>S</v>
          </cell>
          <cell r="R98" t="str">
            <v>N</v>
          </cell>
          <cell r="S98" t="str">
            <v>SE</v>
          </cell>
          <cell r="T98">
            <v>0</v>
          </cell>
          <cell r="U98">
            <v>151.56</v>
          </cell>
          <cell r="V98">
            <v>1194.357</v>
          </cell>
          <cell r="W98">
            <v>0</v>
          </cell>
          <cell r="X98">
            <v>0</v>
          </cell>
          <cell r="Y98">
            <v>0</v>
          </cell>
          <cell r="Z98">
            <v>0</v>
          </cell>
          <cell r="AA98">
            <v>1194.357</v>
          </cell>
          <cell r="AB98">
            <v>1345.9169999999999</v>
          </cell>
          <cell r="AC98" t="str">
            <v>758/06</v>
          </cell>
          <cell r="AF98" t="str">
            <v>Salcedo</v>
          </cell>
        </row>
        <row r="99">
          <cell r="A99">
            <v>25350</v>
          </cell>
          <cell r="B99" t="str">
            <v>25350</v>
          </cell>
          <cell r="C99" t="str">
            <v>33000</v>
          </cell>
          <cell r="D99" t="str">
            <v>01511</v>
          </cell>
          <cell r="E99" t="str">
            <v>13311200011</v>
          </cell>
          <cell r="F99" t="str">
            <v>422</v>
          </cell>
          <cell r="G99" t="str">
            <v>DI</v>
          </cell>
          <cell r="H99" t="str">
            <v>LT 138 KV EMBU GUAÇU -  PERUÍBE ( 1º TRECHO )</v>
          </cell>
          <cell r="I99" t="str">
            <v>RECONSTRUÇÃO DO TRECHO ENTRE A SE E A TORRE 17A ( DERIVAÇÃO PARA SE PARELHEIROS ), CD,7,0 Km DE 2x(1x336,4 Kcmil) PARA 2x(2x636Kcmil).</v>
          </cell>
          <cell r="J99">
            <v>39812</v>
          </cell>
          <cell r="K99">
            <v>40048</v>
          </cell>
          <cell r="L99" t="str">
            <v/>
          </cell>
          <cell r="M99" t="str">
            <v/>
          </cell>
          <cell r="N99" t="str">
            <v>OK</v>
          </cell>
          <cell r="O99" t="str">
            <v/>
          </cell>
          <cell r="P99" t="str">
            <v>1</v>
          </cell>
          <cell r="Q99" t="str">
            <v>N</v>
          </cell>
          <cell r="R99" t="str">
            <v>N</v>
          </cell>
          <cell r="S99" t="str">
            <v>LT</v>
          </cell>
          <cell r="T99">
            <v>0</v>
          </cell>
          <cell r="U99">
            <v>0</v>
          </cell>
          <cell r="V99">
            <v>75</v>
          </cell>
          <cell r="W99">
            <v>2975</v>
          </cell>
          <cell r="X99">
            <v>0</v>
          </cell>
          <cell r="Y99">
            <v>0</v>
          </cell>
          <cell r="Z99">
            <v>0</v>
          </cell>
          <cell r="AA99">
            <v>3050</v>
          </cell>
          <cell r="AB99">
            <v>3050</v>
          </cell>
          <cell r="AF99" t="str">
            <v>Enio</v>
          </cell>
        </row>
        <row r="100">
          <cell r="A100">
            <v>25360</v>
          </cell>
          <cell r="B100" t="str">
            <v>25360</v>
          </cell>
          <cell r="C100" t="str">
            <v>33000</v>
          </cell>
          <cell r="D100" t="str">
            <v>01537</v>
          </cell>
          <cell r="E100" t="str">
            <v>13311200011</v>
          </cell>
          <cell r="F100" t="str">
            <v>422</v>
          </cell>
          <cell r="G100" t="str">
            <v>DI</v>
          </cell>
          <cell r="H100" t="str">
            <v>LT 138 KV MOGI MIRIM III - JAGUARIÚNA</v>
          </cell>
          <cell r="I100" t="str">
            <v>CONSTRUÇÃO DE LT, CD, 636 Kcmil, 30 KM</v>
          </cell>
          <cell r="J100">
            <v>39994</v>
          </cell>
          <cell r="K100">
            <v>39994</v>
          </cell>
          <cell r="L100" t="str">
            <v/>
          </cell>
          <cell r="M100" t="str">
            <v/>
          </cell>
          <cell r="N100" t="str">
            <v>OK</v>
          </cell>
          <cell r="O100" t="str">
            <v/>
          </cell>
          <cell r="P100" t="str">
            <v>1</v>
          </cell>
          <cell r="Q100" t="str">
            <v>N</v>
          </cell>
          <cell r="R100" t="str">
            <v>N</v>
          </cell>
          <cell r="S100" t="str">
            <v>LT</v>
          </cell>
          <cell r="T100">
            <v>0</v>
          </cell>
          <cell r="U100">
            <v>0</v>
          </cell>
          <cell r="V100">
            <v>284.5</v>
          </cell>
          <cell r="W100">
            <v>9095.7999999999993</v>
          </cell>
          <cell r="X100">
            <v>3678.7</v>
          </cell>
          <cell r="Y100">
            <v>0</v>
          </cell>
          <cell r="Z100">
            <v>0</v>
          </cell>
          <cell r="AA100">
            <v>13059</v>
          </cell>
          <cell r="AB100">
            <v>13059</v>
          </cell>
          <cell r="AF100" t="str">
            <v>Francisco</v>
          </cell>
        </row>
        <row r="101">
          <cell r="A101">
            <v>25370</v>
          </cell>
          <cell r="B101" t="str">
            <v>25370</v>
          </cell>
          <cell r="C101" t="str">
            <v>33000</v>
          </cell>
          <cell r="D101" t="str">
            <v>02608</v>
          </cell>
          <cell r="E101" t="str">
            <v>13311200011</v>
          </cell>
          <cell r="F101" t="str">
            <v>421</v>
          </cell>
          <cell r="G101" t="str">
            <v>DI</v>
          </cell>
          <cell r="H101" t="str">
            <v>SE MOGI MIRIM III</v>
          </cell>
          <cell r="I101" t="str">
            <v>INSTALAÇÃO DE 2 BAYS PARA SAÍDA LT M. MIRIM III - JAGUARIÚNA</v>
          </cell>
          <cell r="J101">
            <v>39994</v>
          </cell>
          <cell r="K101">
            <v>39994</v>
          </cell>
          <cell r="L101" t="str">
            <v/>
          </cell>
          <cell r="M101" t="str">
            <v/>
          </cell>
          <cell r="N101" t="str">
            <v>OK</v>
          </cell>
          <cell r="O101" t="str">
            <v/>
          </cell>
          <cell r="P101" t="str">
            <v>1</v>
          </cell>
          <cell r="Q101" t="str">
            <v>N</v>
          </cell>
          <cell r="R101" t="str">
            <v>N</v>
          </cell>
          <cell r="S101" t="str">
            <v>SE</v>
          </cell>
          <cell r="T101">
            <v>0</v>
          </cell>
          <cell r="U101">
            <v>0</v>
          </cell>
          <cell r="V101">
            <v>182.4</v>
          </cell>
          <cell r="W101">
            <v>4691.1000000000004</v>
          </cell>
          <cell r="X101">
            <v>541.5</v>
          </cell>
          <cell r="Y101">
            <v>0</v>
          </cell>
          <cell r="Z101">
            <v>0</v>
          </cell>
          <cell r="AA101">
            <v>5415</v>
          </cell>
          <cell r="AB101">
            <v>5415</v>
          </cell>
          <cell r="AF101" t="str">
            <v>Fernando</v>
          </cell>
        </row>
        <row r="102">
          <cell r="A102">
            <v>25380</v>
          </cell>
          <cell r="B102" t="str">
            <v>25380</v>
          </cell>
          <cell r="C102" t="str">
            <v>33000</v>
          </cell>
          <cell r="D102" t="str">
            <v>01220</v>
          </cell>
          <cell r="E102" t="str">
            <v>13311200011</v>
          </cell>
          <cell r="F102" t="str">
            <v>422</v>
          </cell>
          <cell r="G102" t="str">
            <v>DI</v>
          </cell>
          <cell r="H102" t="str">
            <v>LT 88 KV ASSIS - CANOAS I - CANOAS II - SALTO GRANDE</v>
          </cell>
          <cell r="I102" t="str">
            <v>RECAPACITAÇÃO DE 50ºC PARA 75ºC, 336,4MCM, CD, 8km. RECONSTRUÇÃO DE 266,8 MCM PARA 336,4 MCM, CD, 45,67 Km.</v>
          </cell>
          <cell r="J102">
            <v>39994</v>
          </cell>
          <cell r="K102">
            <v>39933</v>
          </cell>
          <cell r="L102" t="str">
            <v/>
          </cell>
          <cell r="M102" t="str">
            <v/>
          </cell>
          <cell r="N102" t="str">
            <v>OK</v>
          </cell>
          <cell r="O102" t="str">
            <v/>
          </cell>
          <cell r="P102" t="str">
            <v>1</v>
          </cell>
          <cell r="Q102" t="str">
            <v>N</v>
          </cell>
          <cell r="R102" t="str">
            <v>N</v>
          </cell>
          <cell r="S102" t="str">
            <v>LT</v>
          </cell>
          <cell r="T102">
            <v>0</v>
          </cell>
          <cell r="U102">
            <v>0</v>
          </cell>
          <cell r="V102">
            <v>421</v>
          </cell>
          <cell r="W102">
            <v>16088.63</v>
          </cell>
          <cell r="X102">
            <v>4116.41</v>
          </cell>
          <cell r="Y102">
            <v>0</v>
          </cell>
          <cell r="Z102">
            <v>0</v>
          </cell>
          <cell r="AA102">
            <v>20626.04</v>
          </cell>
          <cell r="AB102">
            <v>20626.04</v>
          </cell>
          <cell r="AF102" t="str">
            <v>Fernando</v>
          </cell>
        </row>
        <row r="103">
          <cell r="A103">
            <v>25390</v>
          </cell>
          <cell r="B103" t="str">
            <v>25390</v>
          </cell>
          <cell r="C103" t="str">
            <v>33000</v>
          </cell>
          <cell r="D103" t="str">
            <v>02304</v>
          </cell>
          <cell r="E103" t="str">
            <v>13311200011</v>
          </cell>
          <cell r="F103" t="str">
            <v>421</v>
          </cell>
          <cell r="G103" t="str">
            <v>DI</v>
          </cell>
          <cell r="H103" t="str">
            <v>SE PERUÍBE</v>
          </cell>
          <cell r="I103" t="str">
            <v>INSTALAÇÃO DE BAYS DE 13,8 kV PARA ATENDER A ELEKTRO</v>
          </cell>
          <cell r="J103">
            <v>40177</v>
          </cell>
          <cell r="K103">
            <v>39660</v>
          </cell>
          <cell r="L103" t="str">
            <v>758/06</v>
          </cell>
          <cell r="M103">
            <v>39661</v>
          </cell>
          <cell r="N103" t="str">
            <v>OK</v>
          </cell>
          <cell r="O103" t="str">
            <v/>
          </cell>
          <cell r="P103" t="str">
            <v>5</v>
          </cell>
          <cell r="Q103" t="str">
            <v>N</v>
          </cell>
          <cell r="S103" t="str">
            <v>SE</v>
          </cell>
          <cell r="T103">
            <v>0</v>
          </cell>
          <cell r="U103">
            <v>0</v>
          </cell>
          <cell r="V103">
            <v>0</v>
          </cell>
          <cell r="W103">
            <v>0</v>
          </cell>
          <cell r="X103">
            <v>244.81</v>
          </cell>
          <cell r="Y103">
            <v>0</v>
          </cell>
          <cell r="Z103">
            <v>0</v>
          </cell>
          <cell r="AA103">
            <v>244.81</v>
          </cell>
          <cell r="AB103">
            <v>244.81</v>
          </cell>
          <cell r="AF103" t="str">
            <v>Emio</v>
          </cell>
        </row>
        <row r="104">
          <cell r="A104">
            <v>25400</v>
          </cell>
          <cell r="B104" t="str">
            <v>25400</v>
          </cell>
          <cell r="C104" t="str">
            <v>33000</v>
          </cell>
          <cell r="D104" t="str">
            <v>01223</v>
          </cell>
          <cell r="E104" t="str">
            <v>13311200011</v>
          </cell>
          <cell r="F104" t="str">
            <v>422</v>
          </cell>
          <cell r="G104" t="str">
            <v>DI</v>
          </cell>
          <cell r="H104" t="str">
            <v>LT S. GRANDE - CHAVANTES (TRECHO S. GRANDE - OURINHOS)</v>
          </cell>
          <cell r="I104" t="str">
            <v>RECONDUTORAMENTO DE 266,8 MCM PARA 336 MCM, CD, 20 KM, ENTRE A SE SAG E OUR II.</v>
          </cell>
          <cell r="J104">
            <v>39994</v>
          </cell>
          <cell r="K104">
            <v>39992</v>
          </cell>
          <cell r="L104" t="str">
            <v/>
          </cell>
          <cell r="M104" t="str">
            <v/>
          </cell>
          <cell r="N104" t="str">
            <v>OK</v>
          </cell>
          <cell r="O104" t="str">
            <v/>
          </cell>
          <cell r="P104" t="str">
            <v>1</v>
          </cell>
          <cell r="Q104" t="str">
            <v>N</v>
          </cell>
          <cell r="R104" t="str">
            <v>N</v>
          </cell>
          <cell r="S104" t="str">
            <v>LT</v>
          </cell>
          <cell r="T104">
            <v>0</v>
          </cell>
          <cell r="U104">
            <v>0</v>
          </cell>
          <cell r="V104">
            <v>211.5</v>
          </cell>
          <cell r="W104">
            <v>7950.08</v>
          </cell>
          <cell r="X104">
            <v>2029.39</v>
          </cell>
          <cell r="Y104">
            <v>0</v>
          </cell>
          <cell r="Z104">
            <v>0</v>
          </cell>
          <cell r="AA104">
            <v>10190.969999999999</v>
          </cell>
          <cell r="AB104">
            <v>10190.969999999999</v>
          </cell>
          <cell r="AF104" t="str">
            <v>Salcedo</v>
          </cell>
        </row>
        <row r="105">
          <cell r="A105">
            <v>25410</v>
          </cell>
          <cell r="B105" t="str">
            <v>25410</v>
          </cell>
          <cell r="C105" t="str">
            <v>33000</v>
          </cell>
          <cell r="D105" t="str">
            <v>01609</v>
          </cell>
          <cell r="E105" t="str">
            <v>13311200011</v>
          </cell>
          <cell r="F105" t="str">
            <v>422</v>
          </cell>
          <cell r="G105" t="str">
            <v>DI</v>
          </cell>
          <cell r="H105" t="str">
            <v>LT CHAVANTES - BOTUCATU - TRECHO CHAVANTES - B. CAMPOS</v>
          </cell>
          <cell r="I105" t="str">
            <v>RECAPACITAÇÃO DE 50ºC PARA 75ºC, 336,4 MCM, CD, 5 KM. RECONDUTORAMENTO DE 266,8 MCM PARA 336 MCM, CD, 28 KM.RECONDUTORAMENTO DE 4/0 PARA 336 MCM, CD, 2 KM</v>
          </cell>
          <cell r="J105">
            <v>39994</v>
          </cell>
          <cell r="K105">
            <v>39992</v>
          </cell>
          <cell r="L105" t="str">
            <v/>
          </cell>
          <cell r="M105" t="str">
            <v/>
          </cell>
          <cell r="N105" t="str">
            <v>OK</v>
          </cell>
          <cell r="O105" t="str">
            <v/>
          </cell>
          <cell r="P105" t="str">
            <v>1</v>
          </cell>
          <cell r="Q105" t="str">
            <v>N</v>
          </cell>
          <cell r="R105" t="str">
            <v>N</v>
          </cell>
          <cell r="S105" t="str">
            <v>LT</v>
          </cell>
          <cell r="T105">
            <v>0</v>
          </cell>
          <cell r="U105">
            <v>0</v>
          </cell>
          <cell r="V105">
            <v>263.5</v>
          </cell>
          <cell r="W105">
            <v>11621.95</v>
          </cell>
          <cell r="X105">
            <v>2960.36</v>
          </cell>
          <cell r="Y105">
            <v>0</v>
          </cell>
          <cell r="Z105">
            <v>0</v>
          </cell>
          <cell r="AA105">
            <v>14845.81</v>
          </cell>
          <cell r="AB105">
            <v>14845.81</v>
          </cell>
          <cell r="AF105" t="str">
            <v>Salcedo</v>
          </cell>
        </row>
        <row r="106">
          <cell r="A106">
            <v>25420</v>
          </cell>
          <cell r="B106" t="str">
            <v>25420</v>
          </cell>
          <cell r="C106" t="str">
            <v>33000</v>
          </cell>
          <cell r="D106" t="str">
            <v>02503</v>
          </cell>
          <cell r="E106" t="str">
            <v>13311200011</v>
          </cell>
          <cell r="F106" t="str">
            <v>421</v>
          </cell>
          <cell r="G106" t="str">
            <v>DI</v>
          </cell>
          <cell r="H106" t="str">
            <v>SE B. SANTISTA</v>
          </cell>
          <cell r="I106" t="str">
            <v>SUBSTITUIÇÃO. 6 DISJ. - SUPERAÇÃO CAPACID. CURTO CIRCUITO</v>
          </cell>
          <cell r="J106">
            <v>40542</v>
          </cell>
          <cell r="K106">
            <v>40546</v>
          </cell>
          <cell r="L106" t="str">
            <v>758/06</v>
          </cell>
          <cell r="M106">
            <v>40543</v>
          </cell>
          <cell r="N106" t="str">
            <v>NOK</v>
          </cell>
          <cell r="O106" t="str">
            <v/>
          </cell>
          <cell r="P106" t="str">
            <v>2</v>
          </cell>
          <cell r="Q106" t="str">
            <v>S</v>
          </cell>
          <cell r="R106" t="str">
            <v>N</v>
          </cell>
          <cell r="S106" t="str">
            <v>SE</v>
          </cell>
          <cell r="T106">
            <v>0</v>
          </cell>
          <cell r="U106">
            <v>0</v>
          </cell>
          <cell r="V106">
            <v>0</v>
          </cell>
          <cell r="W106">
            <v>0</v>
          </cell>
          <cell r="X106">
            <v>0</v>
          </cell>
          <cell r="Y106">
            <v>1860</v>
          </cell>
          <cell r="Z106">
            <v>0</v>
          </cell>
          <cell r="AA106">
            <v>1860</v>
          </cell>
          <cell r="AB106">
            <v>1860</v>
          </cell>
          <cell r="AF106" t="str">
            <v>Emio</v>
          </cell>
        </row>
        <row r="107">
          <cell r="A107">
            <v>25440</v>
          </cell>
          <cell r="B107" t="str">
            <v>25440</v>
          </cell>
          <cell r="C107" t="str">
            <v>33000</v>
          </cell>
          <cell r="D107" t="str">
            <v>02318</v>
          </cell>
          <cell r="E107" t="str">
            <v>13311200011</v>
          </cell>
          <cell r="F107" t="str">
            <v>421</v>
          </cell>
          <cell r="G107" t="str">
            <v>DI</v>
          </cell>
          <cell r="H107" t="str">
            <v>SE MOGI MIRIM II</v>
          </cell>
          <cell r="I107" t="str">
            <v>SUBSTITUIÇÃO DE 5 DISJS. - SUPERAÇÃO CAPACID. CURTO CIRCUITO</v>
          </cell>
          <cell r="J107">
            <v>39629</v>
          </cell>
          <cell r="K107">
            <v>39629</v>
          </cell>
          <cell r="L107" t="str">
            <v>758/06</v>
          </cell>
          <cell r="M107">
            <v>39629</v>
          </cell>
          <cell r="N107" t="str">
            <v>OK</v>
          </cell>
          <cell r="O107" t="str">
            <v/>
          </cell>
          <cell r="P107" t="str">
            <v>2</v>
          </cell>
          <cell r="Q107" t="str">
            <v>S</v>
          </cell>
          <cell r="R107" t="str">
            <v>N</v>
          </cell>
          <cell r="S107" t="str">
            <v>SE</v>
          </cell>
          <cell r="T107">
            <v>0</v>
          </cell>
          <cell r="U107">
            <v>0</v>
          </cell>
          <cell r="V107">
            <v>1656</v>
          </cell>
          <cell r="W107">
            <v>1240</v>
          </cell>
          <cell r="X107">
            <v>0</v>
          </cell>
          <cell r="Y107">
            <v>0</v>
          </cell>
          <cell r="Z107">
            <v>0</v>
          </cell>
          <cell r="AA107">
            <v>2896</v>
          </cell>
          <cell r="AB107">
            <v>2896</v>
          </cell>
          <cell r="AF107" t="str">
            <v>Francisco</v>
          </cell>
        </row>
        <row r="108">
          <cell r="A108">
            <v>25450</v>
          </cell>
          <cell r="B108" t="str">
            <v>25450</v>
          </cell>
          <cell r="C108" t="str">
            <v>33000</v>
          </cell>
          <cell r="D108" t="str">
            <v>02621</v>
          </cell>
          <cell r="E108" t="str">
            <v>13311200011</v>
          </cell>
          <cell r="F108" t="str">
            <v>421</v>
          </cell>
          <cell r="G108" t="str">
            <v>DI</v>
          </cell>
          <cell r="H108" t="str">
            <v>SE OESTE</v>
          </cell>
          <cell r="I108" t="str">
            <v>SUBSTITUIÇÃO DE 2 DISJUNTORES - SUPERAÇÃO NIVEL CURTO CIRCUITO</v>
          </cell>
          <cell r="J108">
            <v>39812</v>
          </cell>
          <cell r="L108" t="str">
            <v>758/06</v>
          </cell>
          <cell r="M108">
            <v>39813</v>
          </cell>
          <cell r="N108" t="str">
            <v>OK</v>
          </cell>
          <cell r="O108" t="str">
            <v/>
          </cell>
          <cell r="P108" t="str">
            <v>2</v>
          </cell>
          <cell r="Q108" t="str">
            <v>S</v>
          </cell>
          <cell r="R108" t="str">
            <v>N</v>
          </cell>
          <cell r="S108" t="str">
            <v>SE</v>
          </cell>
          <cell r="T108">
            <v>0</v>
          </cell>
          <cell r="U108">
            <v>0</v>
          </cell>
          <cell r="V108">
            <v>978</v>
          </cell>
          <cell r="W108">
            <v>222</v>
          </cell>
          <cell r="X108">
            <v>0</v>
          </cell>
          <cell r="Y108">
            <v>0</v>
          </cell>
          <cell r="Z108">
            <v>0</v>
          </cell>
          <cell r="AA108">
            <v>1200</v>
          </cell>
          <cell r="AB108">
            <v>1200</v>
          </cell>
          <cell r="AF108" t="str">
            <v>Fernando</v>
          </cell>
        </row>
        <row r="109">
          <cell r="A109">
            <v>25460</v>
          </cell>
          <cell r="B109" t="str">
            <v>25460</v>
          </cell>
          <cell r="C109" t="str">
            <v>33000</v>
          </cell>
          <cell r="D109" t="str">
            <v>02353</v>
          </cell>
          <cell r="E109" t="str">
            <v>13311200011</v>
          </cell>
          <cell r="F109" t="str">
            <v>421</v>
          </cell>
          <cell r="G109" t="str">
            <v>DI</v>
          </cell>
          <cell r="H109" t="str">
            <v>SE PORTO PRIMAVERA</v>
          </cell>
          <cell r="I109" t="str">
            <v>INSTALAÇÃO DE BAYS DE 34,5 PARA ATENDER A ELEKTRO</v>
          </cell>
          <cell r="J109">
            <v>39812</v>
          </cell>
          <cell r="K109">
            <v>39783</v>
          </cell>
          <cell r="L109" t="str">
            <v/>
          </cell>
          <cell r="M109" t="str">
            <v/>
          </cell>
          <cell r="N109" t="str">
            <v>OK</v>
          </cell>
          <cell r="O109" t="str">
            <v/>
          </cell>
          <cell r="P109" t="str">
            <v>5</v>
          </cell>
          <cell r="Q109" t="str">
            <v>N</v>
          </cell>
          <cell r="R109" t="str">
            <v>N</v>
          </cell>
          <cell r="S109" t="str">
            <v>SE</v>
          </cell>
          <cell r="T109">
            <v>0</v>
          </cell>
          <cell r="U109">
            <v>0</v>
          </cell>
          <cell r="V109">
            <v>0</v>
          </cell>
          <cell r="W109">
            <v>417.86</v>
          </cell>
          <cell r="X109">
            <v>0</v>
          </cell>
          <cell r="Y109">
            <v>0</v>
          </cell>
          <cell r="Z109">
            <v>0</v>
          </cell>
          <cell r="AA109">
            <v>417.86</v>
          </cell>
          <cell r="AB109">
            <v>417.86</v>
          </cell>
          <cell r="AF109" t="str">
            <v>Emio</v>
          </cell>
        </row>
        <row r="110">
          <cell r="A110">
            <v>25470</v>
          </cell>
          <cell r="B110" t="str">
            <v>25470</v>
          </cell>
          <cell r="C110" t="str">
            <v>33000</v>
          </cell>
          <cell r="D110" t="str">
            <v>02345</v>
          </cell>
          <cell r="E110" t="str">
            <v>13311200011</v>
          </cell>
          <cell r="F110" t="str">
            <v>421</v>
          </cell>
          <cell r="G110" t="str">
            <v>DI</v>
          </cell>
          <cell r="H110" t="str">
            <v>SE TRÊS IRMÃO</v>
          </cell>
          <cell r="I110" t="str">
            <v>INSTALAÇÃO DE BAYS DE 13,8 kV PARA ATENDER A ELEKTRO</v>
          </cell>
          <cell r="J110">
            <v>39812</v>
          </cell>
          <cell r="K110">
            <v>39630</v>
          </cell>
          <cell r="L110" t="str">
            <v>758/06</v>
          </cell>
          <cell r="M110" t="str">
            <v/>
          </cell>
          <cell r="N110" t="str">
            <v>OK</v>
          </cell>
          <cell r="O110" t="str">
            <v/>
          </cell>
          <cell r="P110" t="str">
            <v>5</v>
          </cell>
          <cell r="Q110" t="str">
            <v>N</v>
          </cell>
          <cell r="R110" t="str">
            <v>N</v>
          </cell>
          <cell r="S110" t="str">
            <v>SE</v>
          </cell>
          <cell r="T110">
            <v>0</v>
          </cell>
          <cell r="U110">
            <v>0</v>
          </cell>
          <cell r="V110">
            <v>0</v>
          </cell>
          <cell r="W110">
            <v>244.81</v>
          </cell>
          <cell r="X110">
            <v>0</v>
          </cell>
          <cell r="Y110">
            <v>0</v>
          </cell>
          <cell r="Z110">
            <v>0</v>
          </cell>
          <cell r="AA110">
            <v>244.81</v>
          </cell>
          <cell r="AB110">
            <v>244.81</v>
          </cell>
          <cell r="AF110" t="str">
            <v>Emio</v>
          </cell>
        </row>
        <row r="111">
          <cell r="A111">
            <v>25480</v>
          </cell>
          <cell r="B111" t="str">
            <v>25480</v>
          </cell>
          <cell r="C111" t="str">
            <v>33000</v>
          </cell>
          <cell r="D111" t="str">
            <v>02307</v>
          </cell>
          <cell r="E111" t="str">
            <v>13311200011</v>
          </cell>
          <cell r="F111" t="str">
            <v>421</v>
          </cell>
          <cell r="G111" t="str">
            <v>DI</v>
          </cell>
          <cell r="H111" t="str">
            <v>SE BERTIOGA II</v>
          </cell>
          <cell r="I111" t="str">
            <v>INSTALAÇÃO DE BAYS DE 13,8 kV PARA ATENDER A ELEKTRO</v>
          </cell>
          <cell r="J111">
            <v>39812</v>
          </cell>
          <cell r="K111">
            <v>39630</v>
          </cell>
          <cell r="L111" t="str">
            <v>758/06</v>
          </cell>
          <cell r="M111" t="str">
            <v/>
          </cell>
          <cell r="N111" t="str">
            <v>OK</v>
          </cell>
          <cell r="O111" t="str">
            <v/>
          </cell>
          <cell r="P111" t="str">
            <v>5</v>
          </cell>
          <cell r="Q111" t="str">
            <v>N</v>
          </cell>
          <cell r="R111" t="str">
            <v>N</v>
          </cell>
          <cell r="S111" t="str">
            <v>SE</v>
          </cell>
          <cell r="T111">
            <v>0</v>
          </cell>
          <cell r="U111">
            <v>0</v>
          </cell>
          <cell r="V111">
            <v>0</v>
          </cell>
          <cell r="W111">
            <v>244.81</v>
          </cell>
          <cell r="X111">
            <v>0</v>
          </cell>
          <cell r="Y111">
            <v>0</v>
          </cell>
          <cell r="Z111">
            <v>0</v>
          </cell>
          <cell r="AA111">
            <v>244.81</v>
          </cell>
          <cell r="AB111">
            <v>244.81</v>
          </cell>
          <cell r="AF111" t="str">
            <v>Emio</v>
          </cell>
        </row>
        <row r="112">
          <cell r="A112">
            <v>25490</v>
          </cell>
          <cell r="B112" t="str">
            <v>25490</v>
          </cell>
          <cell r="C112" t="str">
            <v>33000</v>
          </cell>
          <cell r="D112" t="str">
            <v>02310</v>
          </cell>
          <cell r="E112" t="str">
            <v>13311200011</v>
          </cell>
          <cell r="F112" t="str">
            <v>421</v>
          </cell>
          <cell r="G112" t="str">
            <v>DI</v>
          </cell>
          <cell r="H112" t="str">
            <v>SE VICENTE DE CARVALHO</v>
          </cell>
          <cell r="I112" t="str">
            <v>INSTALAÇÃO DE BAYS DE 13,8 kV PARA ATENDER A ELEKTRO</v>
          </cell>
          <cell r="J112">
            <v>39812</v>
          </cell>
          <cell r="K112">
            <v>39630</v>
          </cell>
          <cell r="L112" t="str">
            <v>758/06</v>
          </cell>
          <cell r="M112" t="str">
            <v/>
          </cell>
          <cell r="N112" t="str">
            <v>OK</v>
          </cell>
          <cell r="O112" t="str">
            <v/>
          </cell>
          <cell r="P112" t="str">
            <v>5</v>
          </cell>
          <cell r="Q112" t="str">
            <v>N</v>
          </cell>
          <cell r="R112" t="str">
            <v>N</v>
          </cell>
          <cell r="S112" t="str">
            <v>SE</v>
          </cell>
          <cell r="T112">
            <v>0</v>
          </cell>
          <cell r="U112">
            <v>0</v>
          </cell>
          <cell r="V112">
            <v>0</v>
          </cell>
          <cell r="W112">
            <v>244.81</v>
          </cell>
          <cell r="X112">
            <v>0</v>
          </cell>
          <cell r="Y112">
            <v>0</v>
          </cell>
          <cell r="Z112">
            <v>0</v>
          </cell>
          <cell r="AA112">
            <v>244.81</v>
          </cell>
          <cell r="AB112">
            <v>244.81</v>
          </cell>
          <cell r="AF112" t="str">
            <v>Emio</v>
          </cell>
        </row>
        <row r="113">
          <cell r="A113">
            <v>25500</v>
          </cell>
          <cell r="B113" t="str">
            <v>25500</v>
          </cell>
          <cell r="C113" t="str">
            <v>33000</v>
          </cell>
          <cell r="D113" t="str">
            <v>02302</v>
          </cell>
          <cell r="E113" t="str">
            <v>13311200011</v>
          </cell>
          <cell r="F113" t="str">
            <v>421</v>
          </cell>
          <cell r="G113" t="str">
            <v>DI</v>
          </cell>
          <cell r="H113" t="str">
            <v>SE MONGAGUÁ</v>
          </cell>
          <cell r="I113" t="str">
            <v>INSTALAÇÃO DE BAYS DE 13,8 kV PARA ATENDER A ELEKTRO</v>
          </cell>
          <cell r="J113">
            <v>40177</v>
          </cell>
          <cell r="K113">
            <v>39630</v>
          </cell>
          <cell r="L113" t="str">
            <v>758/06</v>
          </cell>
          <cell r="M113">
            <v>39660</v>
          </cell>
          <cell r="N113" t="str">
            <v>OK</v>
          </cell>
          <cell r="O113" t="str">
            <v/>
          </cell>
          <cell r="P113" t="str">
            <v>5</v>
          </cell>
          <cell r="Q113" t="str">
            <v>N</v>
          </cell>
          <cell r="R113" t="str">
            <v>N</v>
          </cell>
          <cell r="S113" t="str">
            <v>SE</v>
          </cell>
          <cell r="T113">
            <v>0</v>
          </cell>
          <cell r="U113">
            <v>0</v>
          </cell>
          <cell r="V113">
            <v>0</v>
          </cell>
          <cell r="W113">
            <v>0</v>
          </cell>
          <cell r="X113">
            <v>244.81</v>
          </cell>
          <cell r="Y113">
            <v>0</v>
          </cell>
          <cell r="Z113">
            <v>0</v>
          </cell>
          <cell r="AA113">
            <v>244.81</v>
          </cell>
          <cell r="AB113">
            <v>244.81</v>
          </cell>
          <cell r="AF113" t="str">
            <v>Emio</v>
          </cell>
        </row>
        <row r="114">
          <cell r="A114">
            <v>25510</v>
          </cell>
          <cell r="B114" t="str">
            <v>25510</v>
          </cell>
          <cell r="C114" t="str">
            <v>33000</v>
          </cell>
          <cell r="D114" t="str">
            <v>01487</v>
          </cell>
          <cell r="E114" t="str">
            <v>13311200011</v>
          </cell>
          <cell r="F114" t="str">
            <v>422</v>
          </cell>
          <cell r="G114" t="str">
            <v>DI</v>
          </cell>
          <cell r="H114" t="str">
            <v>LT ILHA SOLTEIRA - JUPIÁ</v>
          </cell>
          <cell r="I114" t="str">
            <v>RECAPACITAÇÃO DE 50ºC PARA 75ºC, 336,4 MCM, CD, 4,7 KM, ( TRECHO TRÊS LAGOAS - TRÊS LAGOAS Y).SUBSTITUIÇÃO DE 12 ESTRUTURAS DE SUSPENSÃO E RETENCIONAMENTO DOS CABOS CONDUTORES E PÁRA-RAIOS.</v>
          </cell>
          <cell r="J114">
            <v>39446</v>
          </cell>
          <cell r="K114">
            <v>39416</v>
          </cell>
          <cell r="L114" t="str">
            <v>584/06</v>
          </cell>
          <cell r="M114">
            <v>39113</v>
          </cell>
          <cell r="N114" t="str">
            <v>NOK</v>
          </cell>
          <cell r="O114" t="str">
            <v/>
          </cell>
          <cell r="P114" t="str">
            <v>1</v>
          </cell>
          <cell r="Q114" t="str">
            <v>S</v>
          </cell>
          <cell r="R114" t="str">
            <v>N</v>
          </cell>
          <cell r="S114" t="str">
            <v>LT</v>
          </cell>
          <cell r="T114">
            <v>0</v>
          </cell>
          <cell r="U114">
            <v>0</v>
          </cell>
          <cell r="V114">
            <v>459.84800000000001</v>
          </cell>
          <cell r="W114">
            <v>0</v>
          </cell>
          <cell r="X114">
            <v>0</v>
          </cell>
          <cell r="Y114">
            <v>0</v>
          </cell>
          <cell r="Z114">
            <v>0</v>
          </cell>
          <cell r="AA114">
            <v>459.84800000000001</v>
          </cell>
          <cell r="AB114">
            <v>459.84800000000001</v>
          </cell>
          <cell r="AC114" t="str">
            <v>584/06</v>
          </cell>
          <cell r="AD114">
            <v>39113</v>
          </cell>
          <cell r="AF114" t="str">
            <v>Fernando</v>
          </cell>
        </row>
        <row r="115">
          <cell r="A115">
            <v>25520</v>
          </cell>
          <cell r="B115" t="str">
            <v>25520</v>
          </cell>
          <cell r="C115" t="str">
            <v>33000</v>
          </cell>
          <cell r="D115" t="str">
            <v>01482</v>
          </cell>
          <cell r="E115" t="str">
            <v>13311200011</v>
          </cell>
          <cell r="F115" t="str">
            <v>422</v>
          </cell>
          <cell r="G115" t="str">
            <v>DI</v>
          </cell>
          <cell r="H115" t="str">
            <v>LT 138 KV TRÊS IRMÃOS - ILHA SOLTEIRA.</v>
          </cell>
          <cell r="I115" t="str">
            <v>CONSTRUÇÃO DE TRECHO DE 0,65 Km DE LT em 636 MCM, CD E ENGATE.</v>
          </cell>
          <cell r="J115">
            <v>39477</v>
          </cell>
          <cell r="K115">
            <v>39478</v>
          </cell>
          <cell r="L115" t="str">
            <v>584/06</v>
          </cell>
          <cell r="M115">
            <v>39568</v>
          </cell>
          <cell r="N115" t="str">
            <v>OK</v>
          </cell>
          <cell r="O115" t="str">
            <v/>
          </cell>
          <cell r="P115" t="str">
            <v>1</v>
          </cell>
          <cell r="Q115" t="str">
            <v>S</v>
          </cell>
          <cell r="R115" t="str">
            <v>N</v>
          </cell>
          <cell r="S115" t="str">
            <v>LT</v>
          </cell>
          <cell r="T115">
            <v>0</v>
          </cell>
          <cell r="U115">
            <v>0</v>
          </cell>
          <cell r="V115">
            <v>611.4</v>
          </cell>
          <cell r="W115">
            <v>0</v>
          </cell>
          <cell r="X115">
            <v>0</v>
          </cell>
          <cell r="Y115">
            <v>0</v>
          </cell>
          <cell r="Z115">
            <v>0</v>
          </cell>
          <cell r="AA115">
            <v>611.4</v>
          </cell>
          <cell r="AB115">
            <v>611.4</v>
          </cell>
          <cell r="AC115" t="str">
            <v>584/06</v>
          </cell>
          <cell r="AD115">
            <v>39568</v>
          </cell>
          <cell r="AF115" t="str">
            <v>Fernando</v>
          </cell>
        </row>
        <row r="116">
          <cell r="A116">
            <v>25530</v>
          </cell>
          <cell r="B116" t="str">
            <v>25530</v>
          </cell>
          <cell r="C116" t="str">
            <v>33000</v>
          </cell>
          <cell r="D116" t="str">
            <v>01488</v>
          </cell>
          <cell r="E116" t="str">
            <v>13311200011</v>
          </cell>
          <cell r="F116" t="str">
            <v>422</v>
          </cell>
          <cell r="G116" t="str">
            <v>DI</v>
          </cell>
          <cell r="H116" t="str">
            <v>LT 138 KV TRÊS IRMÃOS - ANDRADINA</v>
          </cell>
          <cell r="I116" t="str">
            <v>CONSTRUÇÃO DE 30 Km DE LT, 636, CD E ENGATE</v>
          </cell>
          <cell r="J116">
            <v>39506</v>
          </cell>
          <cell r="L116" t="str">
            <v>584/06</v>
          </cell>
          <cell r="M116">
            <v>39386</v>
          </cell>
          <cell r="N116" t="str">
            <v>OK</v>
          </cell>
          <cell r="O116" t="str">
            <v/>
          </cell>
          <cell r="P116" t="str">
            <v>1</v>
          </cell>
          <cell r="Q116" t="str">
            <v>S</v>
          </cell>
          <cell r="R116" t="str">
            <v>N</v>
          </cell>
          <cell r="S116" t="str">
            <v>LT</v>
          </cell>
          <cell r="T116">
            <v>0</v>
          </cell>
          <cell r="U116">
            <v>0</v>
          </cell>
          <cell r="V116">
            <v>6370.51</v>
          </cell>
          <cell r="W116">
            <v>0</v>
          </cell>
          <cell r="X116">
            <v>0</v>
          </cell>
          <cell r="Y116">
            <v>0</v>
          </cell>
          <cell r="Z116">
            <v>0</v>
          </cell>
          <cell r="AA116">
            <v>6370.51</v>
          </cell>
          <cell r="AB116">
            <v>6370.51</v>
          </cell>
          <cell r="AC116" t="str">
            <v>584/06</v>
          </cell>
          <cell r="AD116">
            <v>39386</v>
          </cell>
          <cell r="AF116" t="str">
            <v>Fernando</v>
          </cell>
        </row>
        <row r="117">
          <cell r="A117">
            <v>25540</v>
          </cell>
          <cell r="B117" t="str">
            <v>25540</v>
          </cell>
          <cell r="C117" t="str">
            <v>33000</v>
          </cell>
          <cell r="D117" t="str">
            <v>02313</v>
          </cell>
          <cell r="E117" t="str">
            <v>13311200011</v>
          </cell>
          <cell r="F117" t="str">
            <v>421</v>
          </cell>
          <cell r="G117" t="str">
            <v>DI</v>
          </cell>
          <cell r="H117" t="str">
            <v>SE RIO CLARO</v>
          </cell>
          <cell r="I117" t="str">
            <v>SUBSTITUIÇÃO DE 2 DISJUNTORES DE 138 kV. SUBSTITUIÇÃO DE 6 DISJUNTORES DE 138 KV</v>
          </cell>
          <cell r="J117">
            <v>40513</v>
          </cell>
          <cell r="K117">
            <v>39782</v>
          </cell>
          <cell r="L117" t="str">
            <v>758/06</v>
          </cell>
          <cell r="M117">
            <v>39782</v>
          </cell>
          <cell r="N117" t="str">
            <v>OK</v>
          </cell>
          <cell r="O117" t="str">
            <v/>
          </cell>
          <cell r="P117" t="str">
            <v>2</v>
          </cell>
          <cell r="Q117" t="str">
            <v>S</v>
          </cell>
          <cell r="R117" t="str">
            <v>N</v>
          </cell>
          <cell r="S117" t="str">
            <v>SE</v>
          </cell>
          <cell r="T117">
            <v>0</v>
          </cell>
          <cell r="U117">
            <v>0</v>
          </cell>
          <cell r="V117">
            <v>0</v>
          </cell>
          <cell r="W117">
            <v>620</v>
          </cell>
          <cell r="X117">
            <v>0</v>
          </cell>
          <cell r="Y117">
            <v>1860</v>
          </cell>
          <cell r="Z117">
            <v>0</v>
          </cell>
          <cell r="AA117">
            <v>2480</v>
          </cell>
          <cell r="AB117">
            <v>2480</v>
          </cell>
          <cell r="AC117" t="str">
            <v>758/06</v>
          </cell>
          <cell r="AF117" t="str">
            <v>Salcedo</v>
          </cell>
        </row>
        <row r="118">
          <cell r="A118">
            <v>25550</v>
          </cell>
          <cell r="B118" t="str">
            <v>25550</v>
          </cell>
          <cell r="C118" t="str">
            <v>33000</v>
          </cell>
          <cell r="D118" t="str">
            <v>02605</v>
          </cell>
          <cell r="E118" t="str">
            <v>13311200011</v>
          </cell>
          <cell r="F118" t="str">
            <v>421</v>
          </cell>
          <cell r="G118" t="str">
            <v>DI</v>
          </cell>
          <cell r="H118" t="str">
            <v>SE BOM JARDIM</v>
          </cell>
          <cell r="I118" t="str">
            <v>INSTALAÇÃO DE 2 BAYS 88 kV PARA LT VINHEDO</v>
          </cell>
          <cell r="J118">
            <v>39508</v>
          </cell>
          <cell r="K118">
            <v>39508</v>
          </cell>
          <cell r="L118" t="str">
            <v>758/06</v>
          </cell>
          <cell r="M118">
            <v>39506</v>
          </cell>
          <cell r="N118" t="str">
            <v>NOK</v>
          </cell>
          <cell r="O118" t="str">
            <v/>
          </cell>
          <cell r="P118" t="str">
            <v>5</v>
          </cell>
          <cell r="Q118" t="str">
            <v>S</v>
          </cell>
          <cell r="R118" t="str">
            <v>N</v>
          </cell>
          <cell r="S118" t="str">
            <v>SE</v>
          </cell>
          <cell r="T118">
            <v>0</v>
          </cell>
          <cell r="U118">
            <v>0</v>
          </cell>
          <cell r="V118">
            <v>1883.9010000000001</v>
          </cell>
          <cell r="W118">
            <v>450</v>
          </cell>
          <cell r="X118">
            <v>0</v>
          </cell>
          <cell r="Y118">
            <v>0</v>
          </cell>
          <cell r="Z118">
            <v>0</v>
          </cell>
          <cell r="AA118">
            <v>2333.9009999999998</v>
          </cell>
          <cell r="AB118">
            <v>2333.9009999999998</v>
          </cell>
          <cell r="AD118">
            <v>39506</v>
          </cell>
          <cell r="AF118" t="str">
            <v>Angelo</v>
          </cell>
        </row>
        <row r="119">
          <cell r="A119">
            <v>25560</v>
          </cell>
          <cell r="B119" t="str">
            <v>25560</v>
          </cell>
          <cell r="C119" t="str">
            <v>33000</v>
          </cell>
          <cell r="D119" t="str">
            <v>02602</v>
          </cell>
          <cell r="E119" t="str">
            <v>13311200011</v>
          </cell>
          <cell r="F119" t="str">
            <v>421</v>
          </cell>
          <cell r="G119" t="str">
            <v>DI</v>
          </cell>
          <cell r="H119" t="str">
            <v>SE EMBU GUAÇU</v>
          </cell>
          <cell r="I119" t="str">
            <v>SUBSTITUIÇAO 4 DISJUNTORES 138 kV</v>
          </cell>
          <cell r="J119">
            <v>39448</v>
          </cell>
          <cell r="K119">
            <v>39327</v>
          </cell>
          <cell r="L119" t="str">
            <v>758/06</v>
          </cell>
          <cell r="M119">
            <v>39355</v>
          </cell>
          <cell r="N119" t="str">
            <v>OK</v>
          </cell>
          <cell r="O119" t="str">
            <v/>
          </cell>
          <cell r="P119" t="str">
            <v>2</v>
          </cell>
          <cell r="Q119" t="str">
            <v>S</v>
          </cell>
          <cell r="R119" t="str">
            <v>N</v>
          </cell>
          <cell r="S119" t="str">
            <v>SE</v>
          </cell>
          <cell r="T119">
            <v>0</v>
          </cell>
          <cell r="U119">
            <v>12.09797</v>
          </cell>
          <cell r="V119">
            <v>975.77</v>
          </cell>
          <cell r="W119">
            <v>0</v>
          </cell>
          <cell r="X119">
            <v>0</v>
          </cell>
          <cell r="Y119">
            <v>0</v>
          </cell>
          <cell r="Z119">
            <v>0</v>
          </cell>
          <cell r="AA119">
            <v>975.77</v>
          </cell>
          <cell r="AB119">
            <v>987.86797000000001</v>
          </cell>
          <cell r="AF119" t="str">
            <v>Emio</v>
          </cell>
        </row>
        <row r="120">
          <cell r="A120">
            <v>25570</v>
          </cell>
          <cell r="B120" t="str">
            <v>25570</v>
          </cell>
          <cell r="C120" t="str">
            <v>33000</v>
          </cell>
          <cell r="D120" t="str">
            <v>02621</v>
          </cell>
          <cell r="E120" t="str">
            <v>13311200011</v>
          </cell>
          <cell r="F120" t="str">
            <v>421</v>
          </cell>
          <cell r="G120" t="str">
            <v>DI</v>
          </cell>
          <cell r="H120" t="str">
            <v>SE OESTE</v>
          </cell>
          <cell r="I120" t="str">
            <v xml:space="preserve"> SUBSTITUIÇÃO DE  DISJ TCs E REFORÇO DAS CONEXOES LT OESTE - P.GOES / SOROCABA</v>
          </cell>
          <cell r="J120">
            <v>39812</v>
          </cell>
          <cell r="L120" t="str">
            <v>758/06</v>
          </cell>
          <cell r="M120">
            <v>39813</v>
          </cell>
          <cell r="N120" t="str">
            <v>OK</v>
          </cell>
          <cell r="O120" t="str">
            <v/>
          </cell>
          <cell r="P120" t="str">
            <v>2</v>
          </cell>
          <cell r="Q120" t="str">
            <v>S</v>
          </cell>
          <cell r="R120" t="str">
            <v>N</v>
          </cell>
          <cell r="S120" t="str">
            <v>SE</v>
          </cell>
          <cell r="T120">
            <v>0</v>
          </cell>
          <cell r="U120">
            <v>0</v>
          </cell>
          <cell r="V120">
            <v>1575.2619999999999</v>
          </cell>
          <cell r="W120">
            <v>672.24</v>
          </cell>
          <cell r="X120">
            <v>0</v>
          </cell>
          <cell r="Y120">
            <v>0</v>
          </cell>
          <cell r="Z120">
            <v>0</v>
          </cell>
          <cell r="AA120">
            <v>2247.502</v>
          </cell>
          <cell r="AB120">
            <v>2247.502</v>
          </cell>
          <cell r="AF120" t="str">
            <v>Fernando</v>
          </cell>
        </row>
        <row r="121">
          <cell r="A121">
            <v>25580</v>
          </cell>
          <cell r="B121" t="str">
            <v>25580</v>
          </cell>
          <cell r="C121" t="str">
            <v>33000</v>
          </cell>
          <cell r="D121" t="str">
            <v>01488</v>
          </cell>
          <cell r="E121" t="str">
            <v>13311200011</v>
          </cell>
          <cell r="F121" t="str">
            <v>422</v>
          </cell>
          <cell r="G121" t="str">
            <v>DI</v>
          </cell>
          <cell r="H121" t="str">
            <v>LT 138 KV JUPIÁ - VALPARAÍSO</v>
          </cell>
          <cell r="I121" t="str">
            <v>RECONSTRUÇÃO DE 47 KM DE 336,4 MCM PARA 636 MCM ENTRE AS SEs JUPIÁ E TRÊS IRMÃOS</v>
          </cell>
          <cell r="J121">
            <v>39568</v>
          </cell>
          <cell r="L121" t="str">
            <v>584/06</v>
          </cell>
          <cell r="M121">
            <v>39386</v>
          </cell>
          <cell r="N121" t="str">
            <v>OK</v>
          </cell>
          <cell r="O121" t="str">
            <v/>
          </cell>
          <cell r="P121" t="str">
            <v>1</v>
          </cell>
          <cell r="Q121" t="str">
            <v>S</v>
          </cell>
          <cell r="R121" t="str">
            <v>N</v>
          </cell>
          <cell r="S121" t="str">
            <v>LT</v>
          </cell>
          <cell r="T121">
            <v>0</v>
          </cell>
          <cell r="U121">
            <v>0.40623999999999999</v>
          </cell>
          <cell r="V121">
            <v>5697.49</v>
          </cell>
          <cell r="W121">
            <v>0</v>
          </cell>
          <cell r="X121">
            <v>0</v>
          </cell>
          <cell r="Y121">
            <v>0</v>
          </cell>
          <cell r="Z121">
            <v>0</v>
          </cell>
          <cell r="AA121">
            <v>5697.49</v>
          </cell>
          <cell r="AB121">
            <v>5697.89624</v>
          </cell>
          <cell r="AC121" t="str">
            <v>584/06</v>
          </cell>
          <cell r="AD121">
            <v>39386</v>
          </cell>
          <cell r="AF121" t="str">
            <v>Fernando</v>
          </cell>
        </row>
        <row r="122">
          <cell r="A122">
            <v>25590</v>
          </cell>
          <cell r="B122" t="str">
            <v>25590</v>
          </cell>
          <cell r="C122" t="str">
            <v>33000</v>
          </cell>
          <cell r="D122" t="str">
            <v>01542</v>
          </cell>
          <cell r="E122" t="str">
            <v>13311200011</v>
          </cell>
          <cell r="F122" t="str">
            <v>422</v>
          </cell>
          <cell r="G122" t="str">
            <v>DI</v>
          </cell>
          <cell r="H122" t="str">
            <v>LT 138 KV ANDRADINA - VALPARAÍSO</v>
          </cell>
          <cell r="I122" t="str">
            <v>RECAPACITAÇÃO DE 61 Km DE LT, CD, 336,4 MCM, DE 80 MVA PARA 139 MVA</v>
          </cell>
          <cell r="J122">
            <v>39812</v>
          </cell>
          <cell r="K122">
            <v>39810</v>
          </cell>
          <cell r="L122" t="str">
            <v/>
          </cell>
          <cell r="M122" t="str">
            <v/>
          </cell>
          <cell r="N122" t="str">
            <v>OK</v>
          </cell>
          <cell r="O122" t="str">
            <v/>
          </cell>
          <cell r="P122" t="str">
            <v>1</v>
          </cell>
          <cell r="Q122" t="str">
            <v>N</v>
          </cell>
          <cell r="R122" t="str">
            <v>N</v>
          </cell>
          <cell r="S122" t="str">
            <v>LT</v>
          </cell>
          <cell r="T122">
            <v>0</v>
          </cell>
          <cell r="U122">
            <v>0</v>
          </cell>
          <cell r="V122">
            <v>96</v>
          </cell>
          <cell r="W122">
            <v>6710</v>
          </cell>
          <cell r="X122">
            <v>0</v>
          </cell>
          <cell r="Y122">
            <v>0</v>
          </cell>
          <cell r="Z122">
            <v>0</v>
          </cell>
          <cell r="AA122">
            <v>6806</v>
          </cell>
          <cell r="AB122">
            <v>6806</v>
          </cell>
          <cell r="AF122" t="str">
            <v>Salcedo</v>
          </cell>
        </row>
        <row r="123">
          <cell r="A123">
            <v>25600</v>
          </cell>
          <cell r="B123" t="str">
            <v>25600</v>
          </cell>
          <cell r="C123" t="str">
            <v>33000</v>
          </cell>
          <cell r="D123" t="str">
            <v>01228</v>
          </cell>
          <cell r="E123" t="str">
            <v>13311200011</v>
          </cell>
          <cell r="F123" t="str">
            <v>422</v>
          </cell>
          <cell r="G123" t="str">
            <v>DI</v>
          </cell>
          <cell r="H123" t="str">
            <v>LT 88 KV ASSIS - P. PRUDENTE</v>
          </cell>
          <cell r="I123" t="str">
            <v>INSTALAÇÃO DE SEC. P/ ABERTURA EM CARGA</v>
          </cell>
          <cell r="J123">
            <v>39171</v>
          </cell>
          <cell r="K123">
            <v>39355</v>
          </cell>
          <cell r="L123" t="str">
            <v/>
          </cell>
          <cell r="M123">
            <v>39172</v>
          </cell>
          <cell r="N123" t="str">
            <v>NOK</v>
          </cell>
          <cell r="O123" t="str">
            <v/>
          </cell>
          <cell r="P123" t="str">
            <v>2</v>
          </cell>
          <cell r="Q123" t="str">
            <v>S</v>
          </cell>
          <cell r="R123" t="str">
            <v>N</v>
          </cell>
          <cell r="S123" t="str">
            <v>LT</v>
          </cell>
          <cell r="T123">
            <v>0</v>
          </cell>
          <cell r="U123">
            <v>0</v>
          </cell>
          <cell r="V123">
            <v>1110.7380000000001</v>
          </cell>
          <cell r="W123">
            <v>0</v>
          </cell>
          <cell r="X123">
            <v>0</v>
          </cell>
          <cell r="Y123">
            <v>0</v>
          </cell>
          <cell r="Z123">
            <v>0</v>
          </cell>
          <cell r="AA123">
            <v>1110.7380000000001</v>
          </cell>
          <cell r="AB123">
            <v>1110.7380000000001</v>
          </cell>
          <cell r="AD123">
            <v>39172</v>
          </cell>
          <cell r="AF123" t="str">
            <v>Angelo</v>
          </cell>
        </row>
        <row r="124">
          <cell r="A124">
            <v>25610</v>
          </cell>
          <cell r="B124" t="str">
            <v>25610</v>
          </cell>
          <cell r="C124" t="str">
            <v>33000</v>
          </cell>
          <cell r="D124" t="str">
            <v>02511</v>
          </cell>
          <cell r="E124" t="str">
            <v>13311200011</v>
          </cell>
          <cell r="F124" t="str">
            <v>421</v>
          </cell>
          <cell r="G124" t="str">
            <v>DI</v>
          </cell>
          <cell r="H124" t="str">
            <v>SE NORDESTE</v>
          </cell>
          <cell r="I124" t="str">
            <v>IMPLANTAÇÃO DE 2 BAYs DE 138 kV (SE DUTRA)</v>
          </cell>
          <cell r="J124">
            <v>39264</v>
          </cell>
          <cell r="L124" t="str">
            <v>758/06</v>
          </cell>
          <cell r="M124">
            <v>39233</v>
          </cell>
          <cell r="N124" t="str">
            <v>OK</v>
          </cell>
          <cell r="O124" t="str">
            <v/>
          </cell>
          <cell r="P124" t="str">
            <v>5</v>
          </cell>
          <cell r="Q124" t="str">
            <v>S</v>
          </cell>
          <cell r="R124" t="str">
            <v>N</v>
          </cell>
          <cell r="S124" t="str">
            <v>SE</v>
          </cell>
          <cell r="T124">
            <v>0</v>
          </cell>
          <cell r="U124">
            <v>1.6820000000000002E-2</v>
          </cell>
          <cell r="V124">
            <v>1942.2629999999999</v>
          </cell>
          <cell r="W124">
            <v>0</v>
          </cell>
          <cell r="X124">
            <v>0</v>
          </cell>
          <cell r="Y124">
            <v>0</v>
          </cell>
          <cell r="Z124">
            <v>0</v>
          </cell>
          <cell r="AA124">
            <v>1942.2629999999999</v>
          </cell>
          <cell r="AB124">
            <v>1942.27982</v>
          </cell>
          <cell r="AD124">
            <v>39233</v>
          </cell>
          <cell r="AF124" t="str">
            <v>Marco</v>
          </cell>
        </row>
        <row r="125">
          <cell r="A125">
            <v>25640</v>
          </cell>
          <cell r="B125" t="str">
            <v>25640</v>
          </cell>
          <cell r="C125" t="str">
            <v>33000</v>
          </cell>
          <cell r="D125" t="str">
            <v>02603</v>
          </cell>
          <cell r="E125" t="str">
            <v>13311200011</v>
          </cell>
          <cell r="F125" t="str">
            <v>421</v>
          </cell>
          <cell r="G125" t="str">
            <v>DI</v>
          </cell>
          <cell r="H125" t="str">
            <v>SE SANTO ÂNGELO</v>
          </cell>
          <cell r="I125" t="str">
            <v>SUBSTITUIÇÃO DE 2 DISJUNTORES DE 138 KV ( LITORAL NORTE ) SUBSTITUIÇÃO DE 4 DISJUNTORES, 138 KV ( REFORÇO TIJUCO-ITAPETI )</v>
          </cell>
          <cell r="J125">
            <v>39965</v>
          </cell>
          <cell r="K125">
            <v>39992</v>
          </cell>
          <cell r="L125" t="str">
            <v>758/06</v>
          </cell>
          <cell r="M125">
            <v>39782</v>
          </cell>
          <cell r="N125" t="str">
            <v>NOK</v>
          </cell>
          <cell r="O125" t="str">
            <v/>
          </cell>
          <cell r="P125" t="str">
            <v>2</v>
          </cell>
          <cell r="Q125" t="str">
            <v>S</v>
          </cell>
          <cell r="R125" t="str">
            <v>N</v>
          </cell>
          <cell r="S125" t="str">
            <v>SE</v>
          </cell>
          <cell r="T125">
            <v>0</v>
          </cell>
          <cell r="U125">
            <v>0</v>
          </cell>
          <cell r="V125">
            <v>0</v>
          </cell>
          <cell r="W125">
            <v>1240</v>
          </cell>
          <cell r="X125">
            <v>620</v>
          </cell>
          <cell r="Y125">
            <v>0</v>
          </cell>
          <cell r="Z125">
            <v>0</v>
          </cell>
          <cell r="AA125">
            <v>1860</v>
          </cell>
          <cell r="AB125">
            <v>1860</v>
          </cell>
          <cell r="AC125" t="str">
            <v>758/06</v>
          </cell>
          <cell r="AF125" t="str">
            <v>Salcedo</v>
          </cell>
        </row>
        <row r="126">
          <cell r="A126">
            <v>25660</v>
          </cell>
          <cell r="B126" t="str">
            <v>25660</v>
          </cell>
          <cell r="C126" t="str">
            <v>33000</v>
          </cell>
          <cell r="D126" t="str">
            <v>02301</v>
          </cell>
          <cell r="E126" t="str">
            <v>13311200011</v>
          </cell>
          <cell r="F126" t="str">
            <v>421</v>
          </cell>
          <cell r="G126" t="str">
            <v>DI</v>
          </cell>
          <cell r="H126" t="str">
            <v>SE CARAGUATATUBA 138 kV .</v>
          </cell>
          <cell r="I126" t="str">
            <v>ADEQUAÇÃO DOS BAYS E BARRAMENTOS PARA CONVERSÃO DE TENSÃO DE 88 KV PARA 138 KV. REMOÇÃO DE TRs.</v>
          </cell>
          <cell r="J126">
            <v>39965</v>
          </cell>
          <cell r="K126">
            <v>39965</v>
          </cell>
          <cell r="L126" t="str">
            <v/>
          </cell>
          <cell r="M126" t="str">
            <v/>
          </cell>
          <cell r="N126" t="str">
            <v>OK</v>
          </cell>
          <cell r="O126" t="str">
            <v/>
          </cell>
          <cell r="P126" t="str">
            <v>1</v>
          </cell>
          <cell r="Q126" t="str">
            <v>N</v>
          </cell>
          <cell r="R126" t="str">
            <v>N</v>
          </cell>
          <cell r="S126" t="str">
            <v>SE</v>
          </cell>
          <cell r="T126">
            <v>0</v>
          </cell>
          <cell r="U126">
            <v>0</v>
          </cell>
          <cell r="V126">
            <v>0</v>
          </cell>
          <cell r="W126">
            <v>1073</v>
          </cell>
          <cell r="X126">
            <v>3345</v>
          </cell>
          <cell r="Y126">
            <v>0</v>
          </cell>
          <cell r="Z126">
            <v>0</v>
          </cell>
          <cell r="AA126">
            <v>4418</v>
          </cell>
          <cell r="AB126">
            <v>4418</v>
          </cell>
          <cell r="AF126" t="str">
            <v>Emio</v>
          </cell>
        </row>
        <row r="127">
          <cell r="A127">
            <v>25670</v>
          </cell>
          <cell r="B127" t="str">
            <v>25670</v>
          </cell>
          <cell r="C127" t="str">
            <v>33000</v>
          </cell>
          <cell r="D127" t="str">
            <v>02334</v>
          </cell>
          <cell r="E127" t="str">
            <v>13311200011</v>
          </cell>
          <cell r="F127" t="str">
            <v>421</v>
          </cell>
          <cell r="G127" t="str">
            <v>DI</v>
          </cell>
          <cell r="H127" t="str">
            <v>SE SÃO JOSÉ DO RIO PRETO</v>
          </cell>
          <cell r="I127" t="str">
            <v>SUBSTITUIÇÃO DE 4 DISJUNTORES DE 138 kV.</v>
          </cell>
          <cell r="J127">
            <v>40513</v>
          </cell>
          <cell r="K127">
            <v>40531</v>
          </cell>
          <cell r="L127" t="str">
            <v>758/06</v>
          </cell>
          <cell r="M127">
            <v>40512</v>
          </cell>
          <cell r="N127" t="str">
            <v>NOK</v>
          </cell>
          <cell r="O127" t="str">
            <v/>
          </cell>
          <cell r="P127" t="str">
            <v>2</v>
          </cell>
          <cell r="Q127" t="str">
            <v>S</v>
          </cell>
          <cell r="R127" t="str">
            <v>N</v>
          </cell>
          <cell r="S127" t="str">
            <v>SE</v>
          </cell>
          <cell r="T127">
            <v>0</v>
          </cell>
          <cell r="U127">
            <v>0</v>
          </cell>
          <cell r="V127">
            <v>0</v>
          </cell>
          <cell r="W127">
            <v>0</v>
          </cell>
          <cell r="X127">
            <v>0</v>
          </cell>
          <cell r="Y127">
            <v>1240</v>
          </cell>
          <cell r="Z127">
            <v>0</v>
          </cell>
          <cell r="AA127">
            <v>1240</v>
          </cell>
          <cell r="AB127">
            <v>1240</v>
          </cell>
          <cell r="AC127" t="str">
            <v>758/06</v>
          </cell>
          <cell r="AF127" t="str">
            <v>Salcedo</v>
          </cell>
        </row>
        <row r="128">
          <cell r="A128">
            <v>25690</v>
          </cell>
          <cell r="B128" t="str">
            <v>25690</v>
          </cell>
          <cell r="C128" t="str">
            <v>33000</v>
          </cell>
          <cell r="D128" t="str">
            <v>02621</v>
          </cell>
          <cell r="E128" t="str">
            <v>13311200011</v>
          </cell>
          <cell r="F128" t="str">
            <v>421</v>
          </cell>
          <cell r="G128" t="str">
            <v>DI</v>
          </cell>
          <cell r="H128" t="str">
            <v>SE OESTE</v>
          </cell>
          <cell r="I128" t="str">
            <v>INSTALAÇÃO DE 2 BAYS DE 138 kV, ( PARA NOVA LT OESTE - REPRESA )</v>
          </cell>
          <cell r="J128">
            <v>39508</v>
          </cell>
          <cell r="K128">
            <v>39507</v>
          </cell>
          <cell r="L128" t="str">
            <v>758/06</v>
          </cell>
          <cell r="M128">
            <v>39506</v>
          </cell>
          <cell r="N128" t="str">
            <v>NOK</v>
          </cell>
          <cell r="O128" t="str">
            <v/>
          </cell>
          <cell r="P128" t="str">
            <v>5</v>
          </cell>
          <cell r="Q128" t="str">
            <v>S</v>
          </cell>
          <cell r="R128" t="str">
            <v>N</v>
          </cell>
          <cell r="S128" t="str">
            <v>SE</v>
          </cell>
          <cell r="T128">
            <v>0</v>
          </cell>
          <cell r="U128">
            <v>0</v>
          </cell>
          <cell r="V128">
            <v>1967.9260000000002</v>
          </cell>
          <cell r="W128">
            <v>2096.6</v>
          </cell>
          <cell r="X128">
            <v>0</v>
          </cell>
          <cell r="Y128">
            <v>0</v>
          </cell>
          <cell r="Z128">
            <v>0</v>
          </cell>
          <cell r="AA128">
            <v>4064.5259999999998</v>
          </cell>
          <cell r="AB128">
            <v>4064.5259999999998</v>
          </cell>
          <cell r="AD128">
            <v>39506</v>
          </cell>
          <cell r="AF128" t="str">
            <v>Fernando</v>
          </cell>
        </row>
        <row r="129">
          <cell r="A129">
            <v>25700</v>
          </cell>
          <cell r="B129" t="str">
            <v>25700</v>
          </cell>
          <cell r="C129" t="str">
            <v>33000</v>
          </cell>
          <cell r="D129" t="str">
            <v>02606</v>
          </cell>
          <cell r="E129" t="str">
            <v>13311200011</v>
          </cell>
          <cell r="F129" t="str">
            <v>421</v>
          </cell>
          <cell r="G129" t="str">
            <v>DI</v>
          </cell>
          <cell r="H129" t="str">
            <v>SE SANTA BARBARA D'OESTE</v>
          </cell>
          <cell r="I129" t="str">
            <v>SUBSTITUIÇÃO DE 17 DISJ. 138 KV</v>
          </cell>
          <cell r="J129">
            <v>40359</v>
          </cell>
          <cell r="L129" t="str">
            <v>758/06</v>
          </cell>
          <cell r="M129">
            <v>40329</v>
          </cell>
          <cell r="N129" t="str">
            <v>OK</v>
          </cell>
          <cell r="O129" t="str">
            <v/>
          </cell>
          <cell r="P129" t="str">
            <v>2</v>
          </cell>
          <cell r="Q129" t="str">
            <v>S</v>
          </cell>
          <cell r="R129" t="str">
            <v>N</v>
          </cell>
          <cell r="S129" t="str">
            <v>SE</v>
          </cell>
          <cell r="T129">
            <v>0</v>
          </cell>
          <cell r="U129">
            <v>0</v>
          </cell>
          <cell r="V129">
            <v>0</v>
          </cell>
          <cell r="W129">
            <v>0</v>
          </cell>
          <cell r="X129">
            <v>3197</v>
          </cell>
          <cell r="Y129">
            <v>12630</v>
          </cell>
          <cell r="Z129">
            <v>0</v>
          </cell>
          <cell r="AA129">
            <v>15827</v>
          </cell>
          <cell r="AB129">
            <v>15827</v>
          </cell>
          <cell r="AC129" t="str">
            <v>758/06</v>
          </cell>
          <cell r="AF129" t="str">
            <v>Francisco</v>
          </cell>
        </row>
        <row r="130">
          <cell r="A130">
            <v>25710</v>
          </cell>
          <cell r="B130" t="str">
            <v>25710</v>
          </cell>
          <cell r="C130" t="str">
            <v>33000</v>
          </cell>
          <cell r="D130" t="str">
            <v>02602</v>
          </cell>
          <cell r="E130" t="str">
            <v>13311200011</v>
          </cell>
          <cell r="F130" t="str">
            <v>421</v>
          </cell>
          <cell r="G130" t="str">
            <v>DI</v>
          </cell>
          <cell r="H130" t="str">
            <v>SE EMBU GUAÇU</v>
          </cell>
          <cell r="I130" t="str">
            <v>SUBSTITUIÇÃO DE 2 TRs 138/13,8 KV DE 18,75 MVA POR OUTROS DE 40 MVA</v>
          </cell>
          <cell r="J130">
            <v>40148</v>
          </cell>
          <cell r="K130">
            <v>40148</v>
          </cell>
          <cell r="L130" t="str">
            <v/>
          </cell>
          <cell r="M130" t="str">
            <v/>
          </cell>
          <cell r="N130" t="str">
            <v>OK</v>
          </cell>
          <cell r="O130" t="str">
            <v/>
          </cell>
          <cell r="P130" t="str">
            <v>1</v>
          </cell>
          <cell r="Q130" t="str">
            <v>N</v>
          </cell>
          <cell r="R130" t="str">
            <v>N</v>
          </cell>
          <cell r="S130" t="str">
            <v>SE</v>
          </cell>
          <cell r="T130">
            <v>0</v>
          </cell>
          <cell r="U130">
            <v>0</v>
          </cell>
          <cell r="V130">
            <v>112.5</v>
          </cell>
          <cell r="W130">
            <v>8046.7</v>
          </cell>
          <cell r="X130">
            <v>3496.8</v>
          </cell>
          <cell r="Y130">
            <v>0</v>
          </cell>
          <cell r="Z130">
            <v>0</v>
          </cell>
          <cell r="AA130">
            <v>11656</v>
          </cell>
          <cell r="AB130">
            <v>11656</v>
          </cell>
          <cell r="AF130" t="str">
            <v>Emio</v>
          </cell>
        </row>
        <row r="131">
          <cell r="A131">
            <v>25720</v>
          </cell>
          <cell r="B131" t="str">
            <v>25720</v>
          </cell>
          <cell r="C131" t="str">
            <v>33000</v>
          </cell>
          <cell r="D131" t="str">
            <v>02609</v>
          </cell>
          <cell r="E131" t="str">
            <v>13311200011</v>
          </cell>
          <cell r="F131" t="str">
            <v>421</v>
          </cell>
          <cell r="G131" t="str">
            <v>DI</v>
          </cell>
          <cell r="H131" t="str">
            <v>SE SUMARÉ</v>
          </cell>
          <cell r="I131" t="str">
            <v>INSTALAÇÃO DE 1 BANCO DE CAPACITORES DE 100 MVAr, 138kV.</v>
          </cell>
          <cell r="J131">
            <v>39965</v>
          </cell>
          <cell r="K131">
            <v>39929</v>
          </cell>
          <cell r="L131" t="str">
            <v>981/07</v>
          </cell>
          <cell r="M131">
            <v>39964</v>
          </cell>
          <cell r="N131" t="str">
            <v>OK</v>
          </cell>
          <cell r="O131" t="str">
            <v/>
          </cell>
          <cell r="P131" t="str">
            <v>1</v>
          </cell>
          <cell r="Q131" t="str">
            <v>S</v>
          </cell>
          <cell r="R131" t="str">
            <v>N</v>
          </cell>
          <cell r="S131" t="str">
            <v>SE</v>
          </cell>
          <cell r="T131">
            <v>0</v>
          </cell>
          <cell r="U131">
            <v>0</v>
          </cell>
          <cell r="V131">
            <v>179.7</v>
          </cell>
          <cell r="W131">
            <v>8264.3799999999992</v>
          </cell>
          <cell r="X131">
            <v>2111.02</v>
          </cell>
          <cell r="Y131">
            <v>0</v>
          </cell>
          <cell r="Z131">
            <v>0</v>
          </cell>
          <cell r="AA131">
            <v>10555.1</v>
          </cell>
          <cell r="AB131">
            <v>10555.1</v>
          </cell>
          <cell r="AC131" t="str">
            <v>981/07</v>
          </cell>
          <cell r="AD131">
            <v>39964</v>
          </cell>
          <cell r="AF131" t="str">
            <v>Salcedo</v>
          </cell>
        </row>
        <row r="132">
          <cell r="A132">
            <v>25730</v>
          </cell>
          <cell r="B132" t="str">
            <v>25730</v>
          </cell>
          <cell r="C132" t="str">
            <v>33000</v>
          </cell>
          <cell r="D132" t="str">
            <v>02601</v>
          </cell>
          <cell r="E132" t="str">
            <v>13311200011</v>
          </cell>
          <cell r="F132" t="str">
            <v>421</v>
          </cell>
          <cell r="G132" t="str">
            <v>DI</v>
          </cell>
          <cell r="H132" t="str">
            <v>SE CABREÚVA</v>
          </cell>
          <cell r="I132" t="str">
            <v>INSTALAÇÃO DE 1 BANCO DE CAPACITORES DE 50 MVAr, 138kV.</v>
          </cell>
          <cell r="J132">
            <v>39965</v>
          </cell>
          <cell r="K132">
            <v>39843</v>
          </cell>
          <cell r="L132" t="str">
            <v>981/07</v>
          </cell>
          <cell r="M132">
            <v>39964</v>
          </cell>
          <cell r="N132" t="str">
            <v>OK</v>
          </cell>
          <cell r="O132" t="str">
            <v/>
          </cell>
          <cell r="P132" t="str">
            <v>1</v>
          </cell>
          <cell r="Q132" t="str">
            <v>S</v>
          </cell>
          <cell r="R132" t="str">
            <v>N</v>
          </cell>
          <cell r="S132" t="str">
            <v>SE</v>
          </cell>
          <cell r="T132">
            <v>0</v>
          </cell>
          <cell r="U132">
            <v>0</v>
          </cell>
          <cell r="V132">
            <v>179.7</v>
          </cell>
          <cell r="W132">
            <v>3182.7</v>
          </cell>
          <cell r="X132">
            <v>2386.2399999999998</v>
          </cell>
          <cell r="Y132">
            <v>0</v>
          </cell>
          <cell r="Z132">
            <v>0</v>
          </cell>
          <cell r="AA132">
            <v>5748.64</v>
          </cell>
          <cell r="AB132">
            <v>5748.64</v>
          </cell>
          <cell r="AC132" t="str">
            <v>981/07</v>
          </cell>
          <cell r="AD132">
            <v>39964</v>
          </cell>
          <cell r="AF132" t="str">
            <v>Francisco</v>
          </cell>
        </row>
        <row r="133">
          <cell r="A133">
            <v>25740</v>
          </cell>
          <cell r="B133" t="str">
            <v>25740</v>
          </cell>
          <cell r="C133" t="str">
            <v>33000</v>
          </cell>
          <cell r="D133" t="str">
            <v>02605</v>
          </cell>
          <cell r="E133" t="str">
            <v>13311200011</v>
          </cell>
          <cell r="F133" t="str">
            <v>421</v>
          </cell>
          <cell r="G133" t="str">
            <v>DI</v>
          </cell>
          <cell r="H133" t="str">
            <v>SE BOM JARDIM</v>
          </cell>
          <cell r="I133" t="str">
            <v>INSTALAÇÃO DE 1 BANCO DE CAPACITORES DE 50 MVAr, 88 kV.</v>
          </cell>
          <cell r="J133">
            <v>39965</v>
          </cell>
          <cell r="K133">
            <v>39840</v>
          </cell>
          <cell r="L133" t="str">
            <v>981/07</v>
          </cell>
          <cell r="M133">
            <v>39964</v>
          </cell>
          <cell r="N133" t="str">
            <v>OK</v>
          </cell>
          <cell r="O133" t="str">
            <v/>
          </cell>
          <cell r="P133" t="str">
            <v>1</v>
          </cell>
          <cell r="Q133" t="str">
            <v>S</v>
          </cell>
          <cell r="R133" t="str">
            <v>N</v>
          </cell>
          <cell r="S133" t="str">
            <v>SE</v>
          </cell>
          <cell r="T133">
            <v>0</v>
          </cell>
          <cell r="U133">
            <v>0</v>
          </cell>
          <cell r="V133">
            <v>179.7</v>
          </cell>
          <cell r="W133">
            <v>3182.7</v>
          </cell>
          <cell r="X133">
            <v>2386.2399999999998</v>
          </cell>
          <cell r="Y133">
            <v>0</v>
          </cell>
          <cell r="Z133">
            <v>0</v>
          </cell>
          <cell r="AA133">
            <v>5748.64</v>
          </cell>
          <cell r="AB133">
            <v>5748.64</v>
          </cell>
          <cell r="AC133" t="str">
            <v>981/07</v>
          </cell>
          <cell r="AD133">
            <v>39964</v>
          </cell>
          <cell r="AF133" t="str">
            <v>Fernando</v>
          </cell>
        </row>
        <row r="134">
          <cell r="A134">
            <v>25750</v>
          </cell>
          <cell r="B134" t="str">
            <v>25750</v>
          </cell>
          <cell r="C134" t="str">
            <v>33000</v>
          </cell>
          <cell r="D134" t="str">
            <v>01461</v>
          </cell>
          <cell r="E134" t="str">
            <v>13311200011</v>
          </cell>
          <cell r="F134" t="str">
            <v>422</v>
          </cell>
          <cell r="G134" t="str">
            <v>DI</v>
          </cell>
          <cell r="H134" t="str">
            <v>LT 138 kV CAPIVARA - PRESIDENTE PRUDENTE</v>
          </cell>
          <cell r="I134" t="str">
            <v>Recapacitação de 53 Km de LT, CD, 336,4 MCM de 80 MVA para 139 MVA</v>
          </cell>
          <cell r="J134">
            <v>39965</v>
          </cell>
          <cell r="L134" t="str">
            <v/>
          </cell>
          <cell r="M134" t="str">
            <v/>
          </cell>
          <cell r="N134" t="str">
            <v>OK</v>
          </cell>
          <cell r="O134" t="str">
            <v/>
          </cell>
          <cell r="P134" t="str">
            <v>1</v>
          </cell>
          <cell r="Q134" t="str">
            <v>N</v>
          </cell>
          <cell r="R134" t="str">
            <v>N</v>
          </cell>
          <cell r="S134" t="str">
            <v>LT</v>
          </cell>
          <cell r="T134">
            <v>0</v>
          </cell>
          <cell r="U134">
            <v>0</v>
          </cell>
          <cell r="V134">
            <v>89</v>
          </cell>
          <cell r="W134">
            <v>4664</v>
          </cell>
          <cell r="X134">
            <v>1166</v>
          </cell>
          <cell r="Y134">
            <v>0</v>
          </cell>
          <cell r="Z134">
            <v>0</v>
          </cell>
          <cell r="AA134">
            <v>5919</v>
          </cell>
          <cell r="AB134">
            <v>5919</v>
          </cell>
          <cell r="AF134" t="str">
            <v>Francisco</v>
          </cell>
        </row>
        <row r="135">
          <cell r="A135">
            <v>25760</v>
          </cell>
          <cell r="B135" t="str">
            <v>25760</v>
          </cell>
          <cell r="C135" t="str">
            <v>33000</v>
          </cell>
          <cell r="D135" t="str">
            <v>01511</v>
          </cell>
          <cell r="E135" t="str">
            <v>13311200011</v>
          </cell>
          <cell r="F135" t="str">
            <v>422</v>
          </cell>
          <cell r="G135" t="str">
            <v>DI</v>
          </cell>
          <cell r="H135" t="str">
            <v>LT 138 kV EMBU GUAÇU - PERUIBE ( 2º TRECHO )</v>
          </cell>
          <cell r="I135" t="str">
            <v>RECONSTRUÇÃO de 2 x (1 x 336,4MCM) para 2 x ( 1 x 636 MCM), CD, 34,0 km ENTRE AS SEs PARELHEIROS E MONGAGUA.</v>
          </cell>
          <cell r="J135">
            <v>40330</v>
          </cell>
          <cell r="K135">
            <v>40330</v>
          </cell>
          <cell r="L135" t="str">
            <v/>
          </cell>
          <cell r="M135" t="str">
            <v/>
          </cell>
          <cell r="N135" t="str">
            <v>OK</v>
          </cell>
          <cell r="O135" t="str">
            <v/>
          </cell>
          <cell r="P135" t="str">
            <v>1</v>
          </cell>
          <cell r="Q135" t="str">
            <v>N</v>
          </cell>
          <cell r="R135" t="str">
            <v>N</v>
          </cell>
          <cell r="S135" t="str">
            <v>LT</v>
          </cell>
          <cell r="T135">
            <v>0</v>
          </cell>
          <cell r="U135">
            <v>0</v>
          </cell>
          <cell r="V135">
            <v>61</v>
          </cell>
          <cell r="W135">
            <v>0</v>
          </cell>
          <cell r="X135">
            <v>16560.04</v>
          </cell>
          <cell r="Y135">
            <v>0</v>
          </cell>
          <cell r="Z135">
            <v>0</v>
          </cell>
          <cell r="AA135">
            <v>16621.04</v>
          </cell>
          <cell r="AB135">
            <v>16621.04</v>
          </cell>
          <cell r="AF135" t="str">
            <v>Emio</v>
          </cell>
        </row>
        <row r="136">
          <cell r="A136">
            <v>25770</v>
          </cell>
          <cell r="B136" t="str">
            <v>25770</v>
          </cell>
          <cell r="C136" t="str">
            <v>33000</v>
          </cell>
          <cell r="D136" t="str">
            <v>01470</v>
          </cell>
          <cell r="E136" t="str">
            <v>13311200011</v>
          </cell>
          <cell r="F136" t="str">
            <v>422</v>
          </cell>
          <cell r="G136" t="str">
            <v>DI</v>
          </cell>
          <cell r="H136" t="str">
            <v>LT 138 kV BARRI - BARRA BONITA</v>
          </cell>
          <cell r="I136" t="str">
            <v>RECAPACITAÇÃO DE 50 KM DE LT, CD, 336,4 Kcmil, DE 50 ° C PARA 75 °C / 90 °C.,</v>
          </cell>
          <cell r="J136">
            <v>39783</v>
          </cell>
          <cell r="L136" t="str">
            <v/>
          </cell>
          <cell r="M136" t="str">
            <v/>
          </cell>
          <cell r="N136" t="str">
            <v>OK</v>
          </cell>
          <cell r="O136" t="str">
            <v/>
          </cell>
          <cell r="P136" t="str">
            <v>1</v>
          </cell>
          <cell r="Q136" t="str">
            <v>N</v>
          </cell>
          <cell r="R136" t="str">
            <v>N</v>
          </cell>
          <cell r="S136" t="str">
            <v>LT</v>
          </cell>
          <cell r="T136">
            <v>0</v>
          </cell>
          <cell r="U136">
            <v>0</v>
          </cell>
          <cell r="V136">
            <v>82</v>
          </cell>
          <cell r="W136">
            <v>5500</v>
          </cell>
          <cell r="X136">
            <v>0</v>
          </cell>
          <cell r="Y136">
            <v>0</v>
          </cell>
          <cell r="Z136">
            <v>0</v>
          </cell>
          <cell r="AA136">
            <v>5582</v>
          </cell>
          <cell r="AB136">
            <v>5582</v>
          </cell>
          <cell r="AF136" t="str">
            <v>Marco</v>
          </cell>
        </row>
        <row r="137">
          <cell r="A137">
            <v>25800</v>
          </cell>
          <cell r="B137" t="str">
            <v>25800</v>
          </cell>
          <cell r="C137" t="str">
            <v>33000</v>
          </cell>
          <cell r="D137" t="str">
            <v>02604</v>
          </cell>
          <cell r="E137" t="str">
            <v>13311200011</v>
          </cell>
          <cell r="F137" t="str">
            <v>421</v>
          </cell>
          <cell r="G137" t="str">
            <v>DI</v>
          </cell>
          <cell r="H137" t="str">
            <v>SE TAUBATÉ</v>
          </cell>
          <cell r="I137" t="str">
            <v>INSTALAÇÃO DE 2 NOVOS BAYs DE 138 KV</v>
          </cell>
          <cell r="J137">
            <v>39965</v>
          </cell>
          <cell r="K137">
            <v>39965</v>
          </cell>
          <cell r="L137" t="str">
            <v/>
          </cell>
          <cell r="M137" t="str">
            <v/>
          </cell>
          <cell r="N137" t="str">
            <v>OK</v>
          </cell>
          <cell r="O137" t="str">
            <v/>
          </cell>
          <cell r="P137" t="str">
            <v>1</v>
          </cell>
          <cell r="Q137" t="str">
            <v>N</v>
          </cell>
          <cell r="R137" t="str">
            <v>N</v>
          </cell>
          <cell r="S137" t="str">
            <v>SE</v>
          </cell>
          <cell r="T137">
            <v>0</v>
          </cell>
          <cell r="U137">
            <v>0</v>
          </cell>
          <cell r="V137">
            <v>0</v>
          </cell>
          <cell r="W137">
            <v>1280.5999999999999</v>
          </cell>
          <cell r="X137">
            <v>3137.4</v>
          </cell>
          <cell r="Y137">
            <v>0</v>
          </cell>
          <cell r="Z137">
            <v>0</v>
          </cell>
          <cell r="AA137">
            <v>4418</v>
          </cell>
          <cell r="AB137">
            <v>4418</v>
          </cell>
          <cell r="AF137" t="str">
            <v>Emio</v>
          </cell>
        </row>
        <row r="138">
          <cell r="A138">
            <v>25810</v>
          </cell>
          <cell r="B138" t="str">
            <v>25810</v>
          </cell>
          <cell r="C138" t="str">
            <v>33000</v>
          </cell>
          <cell r="D138" t="str">
            <v>02343</v>
          </cell>
          <cell r="E138" t="str">
            <v>13311200011</v>
          </cell>
          <cell r="F138" t="str">
            <v>421</v>
          </cell>
          <cell r="G138" t="str">
            <v>DI</v>
          </cell>
          <cell r="H138" t="str">
            <v>SE FLÓRIDA PAULISTA</v>
          </cell>
          <cell r="I138" t="str">
            <v>INSTALAÇÃO DE 1 BANCO DE CAPACITORES DE 30 MVAr, 138kV.</v>
          </cell>
          <cell r="J138">
            <v>39965</v>
          </cell>
          <cell r="K138">
            <v>39965</v>
          </cell>
          <cell r="L138" t="str">
            <v/>
          </cell>
          <cell r="M138" t="str">
            <v/>
          </cell>
          <cell r="N138" t="str">
            <v>OK</v>
          </cell>
          <cell r="O138" t="str">
            <v/>
          </cell>
          <cell r="P138" t="str">
            <v>1</v>
          </cell>
          <cell r="Q138" t="str">
            <v>N</v>
          </cell>
          <cell r="R138" t="str">
            <v>N</v>
          </cell>
          <cell r="S138" t="str">
            <v>SE</v>
          </cell>
          <cell r="T138">
            <v>0</v>
          </cell>
          <cell r="U138">
            <v>0</v>
          </cell>
          <cell r="V138">
            <v>179.7</v>
          </cell>
          <cell r="W138">
            <v>689.8</v>
          </cell>
          <cell r="X138">
            <v>2579.6799999999998</v>
          </cell>
          <cell r="Y138">
            <v>0</v>
          </cell>
          <cell r="Z138">
            <v>0</v>
          </cell>
          <cell r="AA138">
            <v>3449.18</v>
          </cell>
          <cell r="AB138">
            <v>3449.18</v>
          </cell>
          <cell r="AF138" t="str">
            <v>Angelo</v>
          </cell>
        </row>
        <row r="139">
          <cell r="A139">
            <v>25820</v>
          </cell>
          <cell r="B139" t="str">
            <v>25820</v>
          </cell>
          <cell r="C139" t="str">
            <v>33000</v>
          </cell>
          <cell r="D139" t="str">
            <v>01507</v>
          </cell>
          <cell r="E139" t="str">
            <v>13311200011</v>
          </cell>
          <cell r="F139" t="str">
            <v>422</v>
          </cell>
          <cell r="G139" t="str">
            <v>DI</v>
          </cell>
          <cell r="H139" t="str">
            <v>LT 138 KV TAUBATÉ - PARAIBUNA  - CARAGUATATUBA</v>
          </cell>
          <cell r="I139" t="str">
            <v>CONSTRUÇÃO DE TRECHO LT,CD, 795 Kcmil, 30 Km.RECONSTRUÇÃO DE TRECHO, LT, CD, 795 Kcmil, 39,2 Km E RECONSTRUÇÃO DE TRECHO, LT,CD, 795 Kcmil,31,5 Km.</v>
          </cell>
          <cell r="J139">
            <v>39965</v>
          </cell>
          <cell r="K139">
            <v>39965</v>
          </cell>
          <cell r="L139" t="str">
            <v/>
          </cell>
          <cell r="M139" t="str">
            <v/>
          </cell>
          <cell r="N139" t="str">
            <v>OK</v>
          </cell>
          <cell r="O139" t="str">
            <v/>
          </cell>
          <cell r="P139" t="str">
            <v>1</v>
          </cell>
          <cell r="Q139" t="str">
            <v>N</v>
          </cell>
          <cell r="R139" t="str">
            <v>N</v>
          </cell>
          <cell r="S139" t="str">
            <v>LT</v>
          </cell>
          <cell r="T139">
            <v>0</v>
          </cell>
          <cell r="U139">
            <v>0</v>
          </cell>
          <cell r="V139">
            <v>178.72300000000001</v>
          </cell>
          <cell r="W139">
            <v>35233.72</v>
          </cell>
          <cell r="X139">
            <v>8808.43</v>
          </cell>
          <cell r="Y139">
            <v>0</v>
          </cell>
          <cell r="Z139">
            <v>0</v>
          </cell>
          <cell r="AA139">
            <v>44220.873</v>
          </cell>
          <cell r="AB139">
            <v>44220.873</v>
          </cell>
          <cell r="AF139" t="str">
            <v>Emio</v>
          </cell>
        </row>
        <row r="140">
          <cell r="A140">
            <v>25840</v>
          </cell>
          <cell r="B140" t="str">
            <v>25840</v>
          </cell>
          <cell r="C140" t="str">
            <v>33000</v>
          </cell>
          <cell r="D140" t="str">
            <v>02316</v>
          </cell>
          <cell r="E140" t="str">
            <v>13311200011</v>
          </cell>
          <cell r="F140" t="str">
            <v>421</v>
          </cell>
          <cell r="G140" t="str">
            <v>DI</v>
          </cell>
          <cell r="H140" t="str">
            <v>SE MOCOCA</v>
          </cell>
          <cell r="I140" t="str">
            <v>INSTALAÇÃO DE UM TR 138/34,5 KV, 30/45 MVA, BAYSs ASSOCIADOS E UM ALIMENTADOR DE 34,5 kV.</v>
          </cell>
          <cell r="J140">
            <v>39783</v>
          </cell>
          <cell r="L140" t="str">
            <v/>
          </cell>
          <cell r="M140" t="str">
            <v/>
          </cell>
          <cell r="N140" t="str">
            <v>OK</v>
          </cell>
          <cell r="O140" t="str">
            <v/>
          </cell>
          <cell r="P140" t="str">
            <v>1</v>
          </cell>
          <cell r="Q140" t="str">
            <v>N</v>
          </cell>
          <cell r="R140" t="str">
            <v>N</v>
          </cell>
          <cell r="S140" t="str">
            <v>SE</v>
          </cell>
          <cell r="T140">
            <v>0</v>
          </cell>
          <cell r="U140">
            <v>0</v>
          </cell>
          <cell r="V140">
            <v>0</v>
          </cell>
          <cell r="W140">
            <v>4714</v>
          </cell>
          <cell r="X140">
            <v>0</v>
          </cell>
          <cell r="Y140">
            <v>0</v>
          </cell>
          <cell r="Z140">
            <v>0</v>
          </cell>
          <cell r="AA140">
            <v>4714</v>
          </cell>
          <cell r="AB140">
            <v>4714</v>
          </cell>
          <cell r="AF140" t="str">
            <v>Angelo</v>
          </cell>
        </row>
        <row r="141">
          <cell r="A141">
            <v>25850</v>
          </cell>
          <cell r="B141" t="str">
            <v>25850</v>
          </cell>
          <cell r="C141" t="str">
            <v>33000</v>
          </cell>
          <cell r="D141" t="str">
            <v>02305</v>
          </cell>
          <cell r="E141" t="str">
            <v>13311200011</v>
          </cell>
          <cell r="F141" t="str">
            <v>421</v>
          </cell>
          <cell r="G141" t="str">
            <v>DI</v>
          </cell>
          <cell r="H141" t="str">
            <v>SE MAIRIPORÃ</v>
          </cell>
          <cell r="I141" t="str">
            <v>SUBSTITUIÇÃO DE 1 TR 138/88 kV DE 36/60 MVA, POR OUTRO DE 40 MVA</v>
          </cell>
          <cell r="J141">
            <v>39965</v>
          </cell>
          <cell r="L141" t="str">
            <v/>
          </cell>
          <cell r="M141" t="str">
            <v/>
          </cell>
          <cell r="N141" t="str">
            <v>OK</v>
          </cell>
          <cell r="O141" t="str">
            <v/>
          </cell>
          <cell r="P141" t="str">
            <v>1</v>
          </cell>
          <cell r="Q141" t="str">
            <v>N</v>
          </cell>
          <cell r="R141" t="str">
            <v>N</v>
          </cell>
          <cell r="S141" t="str">
            <v>SE</v>
          </cell>
          <cell r="T141">
            <v>0</v>
          </cell>
          <cell r="U141">
            <v>0</v>
          </cell>
          <cell r="V141">
            <v>0</v>
          </cell>
          <cell r="W141">
            <v>0</v>
          </cell>
          <cell r="X141">
            <v>1300</v>
          </cell>
          <cell r="Y141">
            <v>0</v>
          </cell>
          <cell r="Z141">
            <v>0</v>
          </cell>
          <cell r="AA141">
            <v>1300</v>
          </cell>
          <cell r="AB141">
            <v>1300</v>
          </cell>
          <cell r="AF141" t="str">
            <v>Marco</v>
          </cell>
        </row>
        <row r="142">
          <cell r="A142">
            <v>25860</v>
          </cell>
          <cell r="B142" t="str">
            <v>25860</v>
          </cell>
          <cell r="C142" t="str">
            <v>33000</v>
          </cell>
          <cell r="D142" t="str">
            <v>02202</v>
          </cell>
          <cell r="E142" t="str">
            <v>13311200011</v>
          </cell>
          <cell r="F142" t="str">
            <v>421</v>
          </cell>
          <cell r="G142" t="str">
            <v>DI</v>
          </cell>
          <cell r="H142" t="str">
            <v>SE PARAIBUNA</v>
          </cell>
          <cell r="I142" t="str">
            <v>SUBSTITUIÇÃO DE 2 TRANSFORMADORES DE 88 - 13, 8 kV ( 7,5 MVA E 10 MVA ) POR 2 TRANSFORMADORES DE 10/12,5 MVA, CADA E EQUIPAMENTO ASSOCIADO - CONVERSÃO DE TENSÃO DA SE DE 88 kV PARA 138 kV.</v>
          </cell>
          <cell r="J142">
            <v>39965</v>
          </cell>
          <cell r="K142">
            <v>39965</v>
          </cell>
          <cell r="L142" t="str">
            <v/>
          </cell>
          <cell r="M142" t="str">
            <v/>
          </cell>
          <cell r="N142" t="str">
            <v>OK</v>
          </cell>
          <cell r="O142" t="str">
            <v/>
          </cell>
          <cell r="P142" t="str">
            <v>1</v>
          </cell>
          <cell r="Q142" t="str">
            <v>N</v>
          </cell>
          <cell r="R142" t="str">
            <v>N</v>
          </cell>
          <cell r="S142" t="str">
            <v>SE</v>
          </cell>
          <cell r="T142">
            <v>0</v>
          </cell>
          <cell r="U142">
            <v>0</v>
          </cell>
          <cell r="V142">
            <v>0</v>
          </cell>
          <cell r="W142">
            <v>1000</v>
          </cell>
          <cell r="X142">
            <v>1068.49</v>
          </cell>
          <cell r="Y142">
            <v>0</v>
          </cell>
          <cell r="Z142">
            <v>0</v>
          </cell>
          <cell r="AA142">
            <v>2068.4899999999998</v>
          </cell>
          <cell r="AB142">
            <v>2068.4899999999998</v>
          </cell>
          <cell r="AF142" t="str">
            <v>Emio</v>
          </cell>
        </row>
        <row r="143">
          <cell r="A143">
            <v>25880</v>
          </cell>
          <cell r="B143" t="str">
            <v>25880</v>
          </cell>
          <cell r="C143" t="str">
            <v>33000</v>
          </cell>
          <cell r="D143" t="str">
            <v>01541</v>
          </cell>
          <cell r="E143" t="str">
            <v>13311200011</v>
          </cell>
          <cell r="F143" t="str">
            <v>422</v>
          </cell>
          <cell r="G143" t="str">
            <v>DI</v>
          </cell>
          <cell r="H143" t="str">
            <v>LT 138 KV ILHA SOLTEIRA - JALES</v>
          </cell>
          <cell r="I143" t="str">
            <v>RECAPACITAÇÃO DE 50ºC PARA 75ºC, 336,4 MCM, CD, 111 KM E ADEQUAÇÃO DE 3 BAYS ASSOCIADOS NA SE JALES</v>
          </cell>
          <cell r="J143">
            <v>39477</v>
          </cell>
          <cell r="L143" t="str">
            <v>584/06</v>
          </cell>
          <cell r="M143">
            <v>39386</v>
          </cell>
          <cell r="N143" t="str">
            <v>OK</v>
          </cell>
          <cell r="O143" t="str">
            <v/>
          </cell>
          <cell r="P143" t="str">
            <v>1</v>
          </cell>
          <cell r="Q143" t="str">
            <v>S</v>
          </cell>
          <cell r="R143" t="str">
            <v>N</v>
          </cell>
          <cell r="S143" t="str">
            <v>LT</v>
          </cell>
          <cell r="T143">
            <v>0</v>
          </cell>
          <cell r="U143">
            <v>0</v>
          </cell>
          <cell r="V143">
            <v>8701.07</v>
          </cell>
          <cell r="W143">
            <v>0</v>
          </cell>
          <cell r="X143">
            <v>0</v>
          </cell>
          <cell r="Y143">
            <v>0</v>
          </cell>
          <cell r="Z143">
            <v>0</v>
          </cell>
          <cell r="AA143">
            <v>8701.07</v>
          </cell>
          <cell r="AB143">
            <v>8701.07</v>
          </cell>
          <cell r="AC143" t="str">
            <v>584/06</v>
          </cell>
          <cell r="AD143">
            <v>39386</v>
          </cell>
          <cell r="AF143" t="str">
            <v>Fernando</v>
          </cell>
        </row>
        <row r="144">
          <cell r="A144">
            <v>25910</v>
          </cell>
          <cell r="B144" t="str">
            <v>25910</v>
          </cell>
          <cell r="C144" t="str">
            <v>33000</v>
          </cell>
          <cell r="D144" t="str">
            <v>02315</v>
          </cell>
          <cell r="E144" t="str">
            <v>13311200011</v>
          </cell>
          <cell r="F144" t="str">
            <v>421</v>
          </cell>
          <cell r="G144" t="str">
            <v>DI</v>
          </cell>
          <cell r="H144" t="str">
            <v>SE CASA BRANCA</v>
          </cell>
          <cell r="I144" t="str">
            <v>SUBSTITUIÇÃO DE 2 TRs 138/11,5 KV DE 8,0 / 10,0 MVA, POR OUTROS DE 15/20 MVA</v>
          </cell>
          <cell r="J144">
            <v>39965</v>
          </cell>
          <cell r="K144">
            <v>39992</v>
          </cell>
          <cell r="L144" t="str">
            <v/>
          </cell>
          <cell r="M144" t="str">
            <v/>
          </cell>
          <cell r="N144" t="str">
            <v>OK</v>
          </cell>
          <cell r="O144" t="str">
            <v/>
          </cell>
          <cell r="P144" t="str">
            <v>1</v>
          </cell>
          <cell r="Q144" t="str">
            <v>N</v>
          </cell>
          <cell r="R144" t="str">
            <v>N</v>
          </cell>
          <cell r="S144" t="str">
            <v>SE</v>
          </cell>
          <cell r="T144">
            <v>0</v>
          </cell>
          <cell r="U144">
            <v>0</v>
          </cell>
          <cell r="V144">
            <v>112.5</v>
          </cell>
          <cell r="W144">
            <v>3621.9</v>
          </cell>
          <cell r="X144">
            <v>933.6</v>
          </cell>
          <cell r="Y144">
            <v>0</v>
          </cell>
          <cell r="Z144">
            <v>0</v>
          </cell>
          <cell r="AA144">
            <v>4668</v>
          </cell>
          <cell r="AB144">
            <v>4668</v>
          </cell>
          <cell r="AF144" t="str">
            <v>Salcedo</v>
          </cell>
        </row>
        <row r="145">
          <cell r="A145">
            <v>25920</v>
          </cell>
          <cell r="B145" t="str">
            <v>25920</v>
          </cell>
          <cell r="C145" t="str">
            <v>33000</v>
          </cell>
          <cell r="D145" t="str">
            <v>02205</v>
          </cell>
          <cell r="E145" t="str">
            <v>13311200011</v>
          </cell>
          <cell r="F145" t="str">
            <v>421</v>
          </cell>
          <cell r="G145" t="str">
            <v>DI</v>
          </cell>
          <cell r="H145" t="str">
            <v>SE CERQUILHO</v>
          </cell>
          <cell r="I145" t="str">
            <v>SUBSTITUÇÃO DE 1 TRANSFORMADOR DE 88/13,8 kV, 7,5 MVA POR OUTRO DE 12,5 MVA..</v>
          </cell>
          <cell r="J145">
            <v>40148</v>
          </cell>
          <cell r="K145">
            <v>40153</v>
          </cell>
          <cell r="L145" t="str">
            <v/>
          </cell>
          <cell r="M145" t="str">
            <v/>
          </cell>
          <cell r="N145" t="str">
            <v>OK</v>
          </cell>
          <cell r="O145" t="str">
            <v/>
          </cell>
          <cell r="P145" t="str">
            <v>1</v>
          </cell>
          <cell r="Q145" t="str">
            <v>N</v>
          </cell>
          <cell r="R145" t="str">
            <v>N</v>
          </cell>
          <cell r="S145" t="str">
            <v>SE</v>
          </cell>
          <cell r="T145">
            <v>0</v>
          </cell>
          <cell r="U145">
            <v>0</v>
          </cell>
          <cell r="V145">
            <v>112.5</v>
          </cell>
          <cell r="W145">
            <v>0</v>
          </cell>
          <cell r="X145">
            <v>1396.5</v>
          </cell>
          <cell r="Y145">
            <v>0</v>
          </cell>
          <cell r="Z145">
            <v>0</v>
          </cell>
          <cell r="AA145">
            <v>1509</v>
          </cell>
          <cell r="AB145">
            <v>1509</v>
          </cell>
          <cell r="AF145" t="str">
            <v>Enio</v>
          </cell>
        </row>
        <row r="146">
          <cell r="A146">
            <v>25940</v>
          </cell>
          <cell r="B146" t="str">
            <v>25940</v>
          </cell>
          <cell r="C146" t="str">
            <v>33000</v>
          </cell>
          <cell r="D146" t="str">
            <v>02605</v>
          </cell>
          <cell r="E146" t="str">
            <v>13311200011</v>
          </cell>
          <cell r="F146" t="str">
            <v>421</v>
          </cell>
          <cell r="G146" t="str">
            <v>DI</v>
          </cell>
          <cell r="H146" t="str">
            <v>SE BOM JARDIM</v>
          </cell>
          <cell r="I146" t="str">
            <v>SUBSTITUIÇÃO DE 1 DISJUNTOR DE 88 KV.</v>
          </cell>
          <cell r="J146">
            <v>39537</v>
          </cell>
          <cell r="K146">
            <v>39508</v>
          </cell>
          <cell r="L146" t="str">
            <v>758/06</v>
          </cell>
          <cell r="M146">
            <v>39506</v>
          </cell>
          <cell r="N146" t="str">
            <v>NOK</v>
          </cell>
          <cell r="O146" t="str">
            <v/>
          </cell>
          <cell r="P146" t="str">
            <v>2</v>
          </cell>
          <cell r="Q146" t="str">
            <v>S</v>
          </cell>
          <cell r="R146" t="str">
            <v>N</v>
          </cell>
          <cell r="S146" t="str">
            <v>SE</v>
          </cell>
          <cell r="T146">
            <v>0</v>
          </cell>
          <cell r="U146">
            <v>0</v>
          </cell>
          <cell r="V146">
            <v>0</v>
          </cell>
          <cell r="W146">
            <v>100</v>
          </cell>
          <cell r="X146">
            <v>0</v>
          </cell>
          <cell r="Y146">
            <v>0</v>
          </cell>
          <cell r="Z146">
            <v>0</v>
          </cell>
          <cell r="AA146">
            <v>100</v>
          </cell>
          <cell r="AB146">
            <v>100</v>
          </cell>
          <cell r="AC146" t="str">
            <v>758/06</v>
          </cell>
          <cell r="AF146" t="str">
            <v>Angelo</v>
          </cell>
        </row>
        <row r="147">
          <cell r="A147">
            <v>25950</v>
          </cell>
          <cell r="B147" t="str">
            <v>25950</v>
          </cell>
          <cell r="C147" t="str">
            <v>33000</v>
          </cell>
          <cell r="D147" t="str">
            <v>01485</v>
          </cell>
          <cell r="E147" t="str">
            <v>13311200011</v>
          </cell>
          <cell r="F147" t="str">
            <v>422</v>
          </cell>
          <cell r="G147" t="str">
            <v>DI</v>
          </cell>
          <cell r="H147" t="str">
            <v>LT 138 kV FLÓRIDA PAULISTA - TUPÃ</v>
          </cell>
          <cell r="I147" t="str">
            <v>LANÇAMENTO DO 2º CIRCUITO, 336,4 MCM, 77,5 KM.</v>
          </cell>
          <cell r="J147">
            <v>39965</v>
          </cell>
          <cell r="K147">
            <v>39965</v>
          </cell>
          <cell r="L147" t="str">
            <v/>
          </cell>
          <cell r="M147" t="str">
            <v/>
          </cell>
          <cell r="N147" t="str">
            <v>OK</v>
          </cell>
          <cell r="O147" t="str">
            <v/>
          </cell>
          <cell r="P147" t="str">
            <v>1</v>
          </cell>
          <cell r="Q147" t="str">
            <v>N</v>
          </cell>
          <cell r="R147" t="str">
            <v>N</v>
          </cell>
          <cell r="S147" t="str">
            <v>LT</v>
          </cell>
          <cell r="T147">
            <v>0</v>
          </cell>
          <cell r="U147">
            <v>0</v>
          </cell>
          <cell r="V147">
            <v>99.4</v>
          </cell>
          <cell r="W147">
            <v>1200</v>
          </cell>
          <cell r="X147">
            <v>3248.5</v>
          </cell>
          <cell r="Y147">
            <v>0</v>
          </cell>
          <cell r="Z147">
            <v>0</v>
          </cell>
          <cell r="AA147">
            <v>4547.8999999999996</v>
          </cell>
          <cell r="AB147">
            <v>4547.8999999999996</v>
          </cell>
          <cell r="AF147" t="str">
            <v>Angelo</v>
          </cell>
        </row>
        <row r="148">
          <cell r="A148">
            <v>25960</v>
          </cell>
          <cell r="B148" t="str">
            <v>25960</v>
          </cell>
          <cell r="C148" t="str">
            <v>33000</v>
          </cell>
          <cell r="D148" t="str">
            <v>02340</v>
          </cell>
          <cell r="E148" t="str">
            <v>13311200011</v>
          </cell>
          <cell r="F148" t="str">
            <v>421</v>
          </cell>
          <cell r="G148" t="str">
            <v>DI</v>
          </cell>
          <cell r="H148" t="str">
            <v>SE ILHA SOLTEIRA</v>
          </cell>
          <cell r="I148" t="str">
            <v>INSTALAÇÃO DE 2 BAYS - ENGATE TRÊS IRMÃO E SUBSTITUIÇÃO DE 7 DISJUNTORES DE 138 KV</v>
          </cell>
          <cell r="J148">
            <v>39477</v>
          </cell>
          <cell r="K148">
            <v>39447</v>
          </cell>
          <cell r="L148" t="str">
            <v>584/06</v>
          </cell>
          <cell r="M148">
            <v>39568</v>
          </cell>
          <cell r="N148" t="str">
            <v>OK</v>
          </cell>
          <cell r="O148" t="str">
            <v/>
          </cell>
          <cell r="P148" t="str">
            <v>1</v>
          </cell>
          <cell r="Q148" t="str">
            <v>S</v>
          </cell>
          <cell r="R148" t="str">
            <v>N</v>
          </cell>
          <cell r="S148" t="str">
            <v>SE</v>
          </cell>
          <cell r="T148">
            <v>0</v>
          </cell>
          <cell r="U148">
            <v>0</v>
          </cell>
          <cell r="V148">
            <v>3310.51</v>
          </cell>
          <cell r="W148">
            <v>619.19000000000005</v>
          </cell>
          <cell r="X148">
            <v>0</v>
          </cell>
          <cell r="Y148">
            <v>0</v>
          </cell>
          <cell r="Z148">
            <v>0</v>
          </cell>
          <cell r="AA148">
            <v>3929.7</v>
          </cell>
          <cell r="AB148">
            <v>3929.7</v>
          </cell>
          <cell r="AC148" t="str">
            <v>584/06</v>
          </cell>
          <cell r="AD148">
            <v>39568</v>
          </cell>
          <cell r="AF148" t="str">
            <v>Fernando</v>
          </cell>
        </row>
        <row r="149">
          <cell r="A149">
            <v>25970</v>
          </cell>
          <cell r="B149" t="str">
            <v>25970</v>
          </cell>
          <cell r="C149" t="str">
            <v>33000</v>
          </cell>
          <cell r="D149" t="str">
            <v>02345</v>
          </cell>
          <cell r="E149" t="str">
            <v>13311200011</v>
          </cell>
          <cell r="F149" t="str">
            <v>421</v>
          </cell>
          <cell r="G149" t="str">
            <v>DI</v>
          </cell>
          <cell r="H149" t="str">
            <v>SE TRÊS IRMÃOS</v>
          </cell>
          <cell r="I149" t="str">
            <v>INSTALAÇÃO DE 2 BAYS DE 138 kV PARA LT TRÊS IRMÃO - ENGATE ANDRADINA.</v>
          </cell>
          <cell r="J149">
            <v>39477</v>
          </cell>
          <cell r="K149">
            <v>39447</v>
          </cell>
          <cell r="L149" t="str">
            <v>584/06</v>
          </cell>
          <cell r="M149">
            <v>39386</v>
          </cell>
          <cell r="N149" t="str">
            <v>NOK</v>
          </cell>
          <cell r="O149" t="str">
            <v/>
          </cell>
          <cell r="P149" t="str">
            <v>1</v>
          </cell>
          <cell r="Q149" t="str">
            <v>S</v>
          </cell>
          <cell r="R149" t="str">
            <v>N</v>
          </cell>
          <cell r="S149" t="str">
            <v>SE</v>
          </cell>
          <cell r="T149">
            <v>0</v>
          </cell>
          <cell r="U149">
            <v>0</v>
          </cell>
          <cell r="V149">
            <v>2778.38</v>
          </cell>
          <cell r="W149">
            <v>2297.5500000000002</v>
          </cell>
          <cell r="X149">
            <v>0</v>
          </cell>
          <cell r="Y149">
            <v>0</v>
          </cell>
          <cell r="Z149">
            <v>0</v>
          </cell>
          <cell r="AA149">
            <v>5075.93</v>
          </cell>
          <cell r="AB149">
            <v>5075.93</v>
          </cell>
          <cell r="AC149" t="str">
            <v>584/06</v>
          </cell>
          <cell r="AD149">
            <v>39386</v>
          </cell>
          <cell r="AF149" t="str">
            <v>Fernando</v>
          </cell>
        </row>
        <row r="150">
          <cell r="A150">
            <v>25980</v>
          </cell>
          <cell r="B150" t="str">
            <v>25980</v>
          </cell>
          <cell r="C150" t="str">
            <v>33000</v>
          </cell>
          <cell r="D150" t="str">
            <v>02342</v>
          </cell>
          <cell r="E150" t="str">
            <v>13311200011</v>
          </cell>
          <cell r="F150" t="str">
            <v>421</v>
          </cell>
          <cell r="G150" t="str">
            <v>DI</v>
          </cell>
          <cell r="H150" t="str">
            <v>SE DRACENA</v>
          </cell>
          <cell r="I150" t="str">
            <v>INSTALAÇÃO DE 1 BANCO DE CAPACITORES DE 30 MVAr, 138kV.</v>
          </cell>
          <cell r="J150">
            <v>39965</v>
          </cell>
          <cell r="K150">
            <v>39965</v>
          </cell>
          <cell r="L150" t="str">
            <v/>
          </cell>
          <cell r="M150" t="str">
            <v/>
          </cell>
          <cell r="N150" t="str">
            <v>OK</v>
          </cell>
          <cell r="O150" t="str">
            <v/>
          </cell>
          <cell r="P150" t="str">
            <v>1</v>
          </cell>
          <cell r="Q150" t="str">
            <v>N</v>
          </cell>
          <cell r="R150" t="str">
            <v>N</v>
          </cell>
          <cell r="S150" t="str">
            <v>SE</v>
          </cell>
          <cell r="T150">
            <v>0</v>
          </cell>
          <cell r="U150">
            <v>0</v>
          </cell>
          <cell r="V150">
            <v>0</v>
          </cell>
          <cell r="W150">
            <v>0</v>
          </cell>
          <cell r="X150">
            <v>3449.19</v>
          </cell>
          <cell r="Y150">
            <v>0</v>
          </cell>
          <cell r="Z150">
            <v>0</v>
          </cell>
          <cell r="AA150">
            <v>3449.19</v>
          </cell>
          <cell r="AB150">
            <v>3449.19</v>
          </cell>
          <cell r="AF150" t="str">
            <v>Marco</v>
          </cell>
        </row>
        <row r="151">
          <cell r="A151">
            <v>25990</v>
          </cell>
          <cell r="B151" t="str">
            <v>25990</v>
          </cell>
          <cell r="C151" t="str">
            <v>33000</v>
          </cell>
          <cell r="D151" t="str">
            <v>02343</v>
          </cell>
          <cell r="E151" t="str">
            <v>13311200011</v>
          </cell>
          <cell r="F151" t="str">
            <v>421</v>
          </cell>
          <cell r="G151" t="str">
            <v>DI</v>
          </cell>
          <cell r="H151" t="str">
            <v>SE FLÓRIDA PAULISTA</v>
          </cell>
          <cell r="I151" t="str">
            <v>INSTALAÇÃO DE 1 BAY, 138 KV</v>
          </cell>
          <cell r="J151">
            <v>39965</v>
          </cell>
          <cell r="K151">
            <v>39965</v>
          </cell>
          <cell r="L151" t="str">
            <v/>
          </cell>
          <cell r="M151" t="str">
            <v/>
          </cell>
          <cell r="N151" t="str">
            <v>OK</v>
          </cell>
          <cell r="O151" t="str">
            <v/>
          </cell>
          <cell r="P151" t="str">
            <v>1</v>
          </cell>
          <cell r="Q151" t="str">
            <v>N</v>
          </cell>
          <cell r="R151" t="str">
            <v>N</v>
          </cell>
          <cell r="S151" t="str">
            <v>SE</v>
          </cell>
          <cell r="T151">
            <v>0</v>
          </cell>
          <cell r="U151">
            <v>0</v>
          </cell>
          <cell r="V151">
            <v>0</v>
          </cell>
          <cell r="W151">
            <v>174.3</v>
          </cell>
          <cell r="X151">
            <v>1568.7</v>
          </cell>
          <cell r="Y151">
            <v>0</v>
          </cell>
          <cell r="Z151">
            <v>0</v>
          </cell>
          <cell r="AA151">
            <v>1743</v>
          </cell>
          <cell r="AB151">
            <v>1743</v>
          </cell>
          <cell r="AF151" t="str">
            <v>Angelo</v>
          </cell>
        </row>
        <row r="152">
          <cell r="A152">
            <v>26000</v>
          </cell>
          <cell r="B152" t="str">
            <v>26000</v>
          </cell>
          <cell r="C152" t="str">
            <v>33000</v>
          </cell>
          <cell r="D152" t="str">
            <v>02615</v>
          </cell>
          <cell r="E152" t="str">
            <v>13311200011</v>
          </cell>
          <cell r="F152" t="str">
            <v>421</v>
          </cell>
          <cell r="G152" t="str">
            <v>DI</v>
          </cell>
          <cell r="H152" t="str">
            <v>SE ARARAQUARA</v>
          </cell>
          <cell r="I152" t="str">
            <v>INSTALAÇÃO DE 1 BAY 138 kV PARA LT PAIOL</v>
          </cell>
          <cell r="J152">
            <v>39508</v>
          </cell>
          <cell r="L152" t="str">
            <v>758/06</v>
          </cell>
          <cell r="M152">
            <v>39506</v>
          </cell>
          <cell r="N152" t="str">
            <v>OK</v>
          </cell>
          <cell r="O152" t="str">
            <v/>
          </cell>
          <cell r="P152" t="str">
            <v>5</v>
          </cell>
          <cell r="Q152" t="str">
            <v>S</v>
          </cell>
          <cell r="R152" t="str">
            <v>N</v>
          </cell>
          <cell r="S152" t="str">
            <v>SE</v>
          </cell>
          <cell r="T152">
            <v>0</v>
          </cell>
          <cell r="U152">
            <v>0</v>
          </cell>
          <cell r="V152">
            <v>1167.127</v>
          </cell>
          <cell r="W152">
            <v>864.4</v>
          </cell>
          <cell r="X152">
            <v>0</v>
          </cell>
          <cell r="Y152">
            <v>0</v>
          </cell>
          <cell r="Z152">
            <v>0</v>
          </cell>
          <cell r="AA152">
            <v>2031.527</v>
          </cell>
          <cell r="AB152">
            <v>2031.527</v>
          </cell>
          <cell r="AD152">
            <v>39506</v>
          </cell>
          <cell r="AF152" t="str">
            <v>Enio</v>
          </cell>
        </row>
        <row r="153">
          <cell r="A153">
            <v>26010</v>
          </cell>
          <cell r="B153" t="str">
            <v>26010</v>
          </cell>
          <cell r="C153" t="str">
            <v>33000</v>
          </cell>
          <cell r="D153" t="str">
            <v>02307</v>
          </cell>
          <cell r="E153" t="str">
            <v>13311200011</v>
          </cell>
          <cell r="F153" t="str">
            <v>421</v>
          </cell>
          <cell r="G153" t="str">
            <v>DI</v>
          </cell>
          <cell r="H153" t="str">
            <v>SE BERTIOGA II</v>
          </cell>
          <cell r="I153" t="str">
            <v>SUBSTITUIÇÃO DE 1 TR 138/13,8 kV DE 15/18,75 MVA, POR OUTRO DE 33,33 MVA</v>
          </cell>
          <cell r="J153">
            <v>40542</v>
          </cell>
          <cell r="K153">
            <v>40518</v>
          </cell>
          <cell r="L153" t="str">
            <v/>
          </cell>
          <cell r="M153" t="str">
            <v/>
          </cell>
          <cell r="N153" t="str">
            <v>OK</v>
          </cell>
          <cell r="O153" t="str">
            <v/>
          </cell>
          <cell r="P153" t="str">
            <v>1</v>
          </cell>
          <cell r="Q153" t="str">
            <v>N</v>
          </cell>
          <cell r="R153" t="str">
            <v>N</v>
          </cell>
          <cell r="S153" t="str">
            <v>SE</v>
          </cell>
          <cell r="T153">
            <v>0</v>
          </cell>
          <cell r="U153">
            <v>0</v>
          </cell>
          <cell r="V153">
            <v>0</v>
          </cell>
          <cell r="W153">
            <v>0</v>
          </cell>
          <cell r="X153">
            <v>0</v>
          </cell>
          <cell r="Y153">
            <v>1300</v>
          </cell>
          <cell r="Z153">
            <v>0</v>
          </cell>
          <cell r="AA153">
            <v>1300</v>
          </cell>
          <cell r="AB153">
            <v>1300</v>
          </cell>
          <cell r="AF153" t="str">
            <v>Enio</v>
          </cell>
        </row>
        <row r="154">
          <cell r="A154">
            <v>26020</v>
          </cell>
          <cell r="B154" t="str">
            <v>26020</v>
          </cell>
          <cell r="C154" t="str">
            <v>33000</v>
          </cell>
          <cell r="D154" t="str">
            <v>02304</v>
          </cell>
          <cell r="E154" t="str">
            <v>13311200011</v>
          </cell>
          <cell r="F154" t="str">
            <v>421</v>
          </cell>
          <cell r="G154" t="str">
            <v>DI</v>
          </cell>
          <cell r="H154" t="str">
            <v>SE PERUÍBE</v>
          </cell>
          <cell r="I154" t="str">
            <v>INSTALAÇÃO DE 1 TR 13,8/69 KV, 6,25 MVA E MÓDULOS DE CONEXÃO ASSICIADOS ( reserva quente</v>
          </cell>
          <cell r="J154">
            <v>39629</v>
          </cell>
          <cell r="L154" t="str">
            <v/>
          </cell>
          <cell r="M154" t="str">
            <v/>
          </cell>
          <cell r="N154" t="str">
            <v>OK</v>
          </cell>
          <cell r="O154" t="str">
            <v/>
          </cell>
          <cell r="P154" t="str">
            <v>1</v>
          </cell>
          <cell r="Q154" t="str">
            <v>N</v>
          </cell>
          <cell r="R154" t="str">
            <v>N</v>
          </cell>
          <cell r="S154" t="str">
            <v>SE</v>
          </cell>
          <cell r="T154">
            <v>0</v>
          </cell>
          <cell r="U154">
            <v>0</v>
          </cell>
          <cell r="V154">
            <v>0</v>
          </cell>
          <cell r="W154">
            <v>1150</v>
          </cell>
          <cell r="X154">
            <v>0</v>
          </cell>
          <cell r="Y154">
            <v>0</v>
          </cell>
          <cell r="Z154">
            <v>0</v>
          </cell>
          <cell r="AA154">
            <v>1150</v>
          </cell>
          <cell r="AB154">
            <v>1150</v>
          </cell>
          <cell r="AF154" t="str">
            <v>Marco</v>
          </cell>
        </row>
        <row r="155">
          <cell r="A155">
            <v>26030</v>
          </cell>
          <cell r="B155" t="str">
            <v>26030</v>
          </cell>
          <cell r="C155" t="str">
            <v>33000</v>
          </cell>
          <cell r="D155" t="str">
            <v>02318</v>
          </cell>
          <cell r="E155" t="str">
            <v>13311200011</v>
          </cell>
          <cell r="F155" t="str">
            <v>421</v>
          </cell>
          <cell r="G155" t="str">
            <v>DI</v>
          </cell>
          <cell r="H155" t="str">
            <v>SE MOGI MIRIM II</v>
          </cell>
          <cell r="I155" t="str">
            <v>INSTALAÇÃO DO 2º TR 138/13,8 KV DE 15/18,75 MVA ( PROVENIENTE DA SE MAIRIPORÃ 0 E MÓDULOS DE CONEXÃO ASSOXCIADOS</v>
          </cell>
          <cell r="J155">
            <v>39812</v>
          </cell>
          <cell r="L155" t="str">
            <v/>
          </cell>
          <cell r="M155" t="str">
            <v/>
          </cell>
          <cell r="N155" t="str">
            <v>OK</v>
          </cell>
          <cell r="O155" t="str">
            <v/>
          </cell>
          <cell r="P155" t="str">
            <v>1</v>
          </cell>
          <cell r="Q155" t="str">
            <v>N</v>
          </cell>
          <cell r="R155" t="str">
            <v>N</v>
          </cell>
          <cell r="S155" t="str">
            <v>SE</v>
          </cell>
          <cell r="T155">
            <v>0</v>
          </cell>
          <cell r="U155">
            <v>0</v>
          </cell>
          <cell r="V155">
            <v>0</v>
          </cell>
          <cell r="W155">
            <v>2030</v>
          </cell>
          <cell r="X155">
            <v>0</v>
          </cell>
          <cell r="Y155">
            <v>0</v>
          </cell>
          <cell r="Z155">
            <v>0</v>
          </cell>
          <cell r="AA155">
            <v>2030</v>
          </cell>
          <cell r="AB155">
            <v>2030</v>
          </cell>
          <cell r="AF155" t="str">
            <v>Francisco</v>
          </cell>
        </row>
        <row r="156">
          <cell r="A156">
            <v>26040</v>
          </cell>
          <cell r="B156" t="str">
            <v>26040</v>
          </cell>
          <cell r="C156" t="str">
            <v>33000</v>
          </cell>
          <cell r="D156" t="str">
            <v>02307</v>
          </cell>
          <cell r="E156" t="str">
            <v>13311200011</v>
          </cell>
          <cell r="F156" t="str">
            <v>421</v>
          </cell>
          <cell r="G156" t="str">
            <v>DI</v>
          </cell>
          <cell r="H156" t="str">
            <v>SE BERTIOGA II</v>
          </cell>
          <cell r="I156" t="str">
            <v>SUBSTITUIÇÃO DE 6 TCs  138 KV ( bays para Stº Angelo )</v>
          </cell>
          <cell r="J156">
            <v>39813</v>
          </cell>
          <cell r="K156">
            <v>39804</v>
          </cell>
          <cell r="L156" t="str">
            <v>758/06</v>
          </cell>
          <cell r="M156">
            <v>39599</v>
          </cell>
          <cell r="N156" t="str">
            <v>NOK</v>
          </cell>
          <cell r="O156" t="str">
            <v/>
          </cell>
          <cell r="P156" t="str">
            <v>2</v>
          </cell>
          <cell r="Q156" t="str">
            <v>S</v>
          </cell>
          <cell r="R156" t="str">
            <v>N</v>
          </cell>
          <cell r="S156" t="str">
            <v>SE</v>
          </cell>
          <cell r="T156">
            <v>0</v>
          </cell>
          <cell r="U156">
            <v>0</v>
          </cell>
          <cell r="V156">
            <v>0</v>
          </cell>
          <cell r="W156">
            <v>0</v>
          </cell>
          <cell r="X156">
            <v>0</v>
          </cell>
          <cell r="Y156">
            <v>0</v>
          </cell>
          <cell r="Z156">
            <v>0</v>
          </cell>
          <cell r="AA156">
            <v>0</v>
          </cell>
          <cell r="AB156">
            <v>0</v>
          </cell>
          <cell r="AC156" t="str">
            <v>758/06</v>
          </cell>
          <cell r="AF156" t="str">
            <v>Enio</v>
          </cell>
        </row>
        <row r="157">
          <cell r="A157">
            <v>26050</v>
          </cell>
          <cell r="B157" t="str">
            <v>26050</v>
          </cell>
          <cell r="C157" t="str">
            <v>33000</v>
          </cell>
          <cell r="D157" t="str">
            <v>02353</v>
          </cell>
          <cell r="E157" t="str">
            <v>13311200011</v>
          </cell>
          <cell r="F157" t="str">
            <v>421</v>
          </cell>
          <cell r="G157" t="str">
            <v>DI</v>
          </cell>
          <cell r="H157" t="str">
            <v>SE PORTO PRIMAVERA</v>
          </cell>
          <cell r="I157" t="str">
            <v>INSTALAÇÃO DE 1 TR 13,8/34,5 KV, 6,25 MVA E MÓDULOS DE CONEXÃO ASSICIADOS ( reserva quente</v>
          </cell>
          <cell r="J157">
            <v>39812</v>
          </cell>
          <cell r="L157" t="str">
            <v/>
          </cell>
          <cell r="M157" t="str">
            <v/>
          </cell>
          <cell r="N157" t="str">
            <v>OK</v>
          </cell>
          <cell r="O157" t="str">
            <v/>
          </cell>
          <cell r="P157" t="str">
            <v>1</v>
          </cell>
          <cell r="Q157" t="str">
            <v>N</v>
          </cell>
          <cell r="R157" t="str">
            <v>N</v>
          </cell>
          <cell r="S157" t="str">
            <v>SE</v>
          </cell>
          <cell r="T157">
            <v>0</v>
          </cell>
          <cell r="U157">
            <v>0</v>
          </cell>
          <cell r="V157">
            <v>0</v>
          </cell>
          <cell r="W157">
            <v>1050</v>
          </cell>
          <cell r="X157">
            <v>0</v>
          </cell>
          <cell r="Y157">
            <v>0</v>
          </cell>
          <cell r="Z157">
            <v>0</v>
          </cell>
          <cell r="AA157">
            <v>1050</v>
          </cell>
          <cell r="AB157">
            <v>1050</v>
          </cell>
          <cell r="AF157" t="str">
            <v>Marco</v>
          </cell>
        </row>
        <row r="158">
          <cell r="A158">
            <v>26060</v>
          </cell>
          <cell r="B158" t="str">
            <v>26060</v>
          </cell>
          <cell r="C158" t="str">
            <v>33000</v>
          </cell>
          <cell r="D158" t="str">
            <v>02305</v>
          </cell>
          <cell r="E158" t="str">
            <v>13311200011</v>
          </cell>
          <cell r="F158" t="str">
            <v>421</v>
          </cell>
          <cell r="G158" t="str">
            <v>DI</v>
          </cell>
          <cell r="H158" t="str">
            <v>SE MAIRIPORÃ</v>
          </cell>
          <cell r="I158" t="str">
            <v>SUBSTITUIÇÃO DE 1 TR 138/13,8 kV DE 15/18,75 MVA, POR OUTRO DE 33,33 MVA</v>
          </cell>
          <cell r="J158">
            <v>39629</v>
          </cell>
          <cell r="K158">
            <v>39799</v>
          </cell>
          <cell r="L158" t="str">
            <v/>
          </cell>
          <cell r="M158" t="str">
            <v/>
          </cell>
          <cell r="N158" t="str">
            <v>OK</v>
          </cell>
          <cell r="O158" t="str">
            <v/>
          </cell>
          <cell r="P158" t="str">
            <v>1</v>
          </cell>
          <cell r="Q158" t="str">
            <v>N</v>
          </cell>
          <cell r="R158" t="str">
            <v>N</v>
          </cell>
          <cell r="S158" t="str">
            <v>SE</v>
          </cell>
          <cell r="T158">
            <v>0</v>
          </cell>
          <cell r="U158">
            <v>0</v>
          </cell>
          <cell r="V158">
            <v>0</v>
          </cell>
          <cell r="W158">
            <v>1300</v>
          </cell>
          <cell r="X158">
            <v>0</v>
          </cell>
          <cell r="Y158">
            <v>0</v>
          </cell>
          <cell r="Z158">
            <v>0</v>
          </cell>
          <cell r="AA158">
            <v>1300</v>
          </cell>
          <cell r="AB158">
            <v>1300</v>
          </cell>
          <cell r="AF158" t="str">
            <v>Enio</v>
          </cell>
        </row>
        <row r="159">
          <cell r="A159">
            <v>26070</v>
          </cell>
          <cell r="B159" t="str">
            <v>26070</v>
          </cell>
          <cell r="C159" t="str">
            <v>33000</v>
          </cell>
          <cell r="D159" t="str">
            <v>02302</v>
          </cell>
          <cell r="E159" t="str">
            <v>13311200011</v>
          </cell>
          <cell r="F159" t="str">
            <v>421</v>
          </cell>
          <cell r="G159" t="str">
            <v>DI</v>
          </cell>
          <cell r="H159" t="str">
            <v>SE MONGAGUA</v>
          </cell>
          <cell r="I159" t="str">
            <v>SUBSTITUIÇÃO DE 1 TR 138/13,8 kV DE 18,75 MVA, POR OUTRO DE 33,33 MVA</v>
          </cell>
          <cell r="J159">
            <v>40177</v>
          </cell>
          <cell r="K159">
            <v>40153</v>
          </cell>
          <cell r="L159" t="str">
            <v/>
          </cell>
          <cell r="M159" t="str">
            <v/>
          </cell>
          <cell r="N159" t="str">
            <v>OK</v>
          </cell>
          <cell r="O159" t="str">
            <v/>
          </cell>
          <cell r="P159" t="str">
            <v>1</v>
          </cell>
          <cell r="Q159" t="str">
            <v>N</v>
          </cell>
          <cell r="R159" t="str">
            <v>N</v>
          </cell>
          <cell r="S159" t="str">
            <v>SE</v>
          </cell>
          <cell r="T159">
            <v>0</v>
          </cell>
          <cell r="U159">
            <v>0</v>
          </cell>
          <cell r="V159">
            <v>0</v>
          </cell>
          <cell r="W159">
            <v>0</v>
          </cell>
          <cell r="X159">
            <v>1300</v>
          </cell>
          <cell r="Y159">
            <v>0</v>
          </cell>
          <cell r="Z159">
            <v>0</v>
          </cell>
          <cell r="AA159">
            <v>1300</v>
          </cell>
          <cell r="AB159">
            <v>1300</v>
          </cell>
          <cell r="AF159" t="str">
            <v>Enio</v>
          </cell>
        </row>
        <row r="160">
          <cell r="A160">
            <v>26080</v>
          </cell>
          <cell r="B160" t="str">
            <v>26080</v>
          </cell>
          <cell r="C160" t="str">
            <v>33000</v>
          </cell>
          <cell r="D160" t="str">
            <v>01452</v>
          </cell>
          <cell r="E160" t="str">
            <v>13311200011</v>
          </cell>
          <cell r="F160" t="str">
            <v>422</v>
          </cell>
          <cell r="G160" t="str">
            <v>DI</v>
          </cell>
          <cell r="H160" t="str">
            <v>LT 138 KV POÇOS DE CALDAS - S.J. BOA VISTA II</v>
          </cell>
          <cell r="I160" t="str">
            <v>RECAPACITAÇÃO DA LT DE 50ºC PARA 75º/90ºC, 477 kCMIL, CD,  34kM.</v>
          </cell>
          <cell r="J160">
            <v>39965</v>
          </cell>
          <cell r="L160" t="str">
            <v/>
          </cell>
          <cell r="M160" t="str">
            <v/>
          </cell>
          <cell r="N160" t="str">
            <v>OK</v>
          </cell>
          <cell r="O160" t="str">
            <v/>
          </cell>
          <cell r="P160" t="str">
            <v>1</v>
          </cell>
          <cell r="Q160" t="str">
            <v>N</v>
          </cell>
          <cell r="R160" t="str">
            <v>N</v>
          </cell>
          <cell r="S160" t="str">
            <v>LT</v>
          </cell>
          <cell r="T160">
            <v>0</v>
          </cell>
          <cell r="U160">
            <v>0</v>
          </cell>
          <cell r="V160">
            <v>0</v>
          </cell>
          <cell r="W160">
            <v>0</v>
          </cell>
          <cell r="X160">
            <v>14194.32</v>
          </cell>
          <cell r="Y160">
            <v>0</v>
          </cell>
          <cell r="Z160">
            <v>0</v>
          </cell>
          <cell r="AA160">
            <v>14194.32</v>
          </cell>
          <cell r="AB160">
            <v>14194.32</v>
          </cell>
          <cell r="AF160" t="str">
            <v>Salcedo</v>
          </cell>
        </row>
        <row r="161">
          <cell r="A161">
            <v>26090</v>
          </cell>
          <cell r="B161" t="str">
            <v>26090</v>
          </cell>
          <cell r="C161" t="str">
            <v>33000</v>
          </cell>
          <cell r="D161" t="str">
            <v>01522</v>
          </cell>
          <cell r="E161" t="str">
            <v>13311200011</v>
          </cell>
          <cell r="F161" t="str">
            <v>422</v>
          </cell>
          <cell r="G161" t="str">
            <v>DI</v>
          </cell>
          <cell r="H161" t="str">
            <v>LT SÃO JOÃO DA BOA VISTA II - PINHAL</v>
          </cell>
          <cell r="I161" t="str">
            <v>RECAPACITAÇÃO DO TRECHO S.J.B.VISTA - DERIVAÇÃO PINHAL DE 50ºC PARA 75º/90ºC, 336,4kCMIL, CD, 28 Km.</v>
          </cell>
          <cell r="J161">
            <v>40148</v>
          </cell>
          <cell r="K161">
            <v>40148</v>
          </cell>
          <cell r="L161" t="str">
            <v/>
          </cell>
          <cell r="M161" t="str">
            <v/>
          </cell>
          <cell r="N161" t="str">
            <v>OK</v>
          </cell>
          <cell r="O161" t="str">
            <v/>
          </cell>
          <cell r="P161" t="str">
            <v>1</v>
          </cell>
          <cell r="Q161" t="str">
            <v>N</v>
          </cell>
          <cell r="R161" t="str">
            <v>N</v>
          </cell>
          <cell r="S161" t="str">
            <v>LT</v>
          </cell>
          <cell r="T161">
            <v>0</v>
          </cell>
          <cell r="U161">
            <v>0</v>
          </cell>
          <cell r="V161">
            <v>0</v>
          </cell>
          <cell r="W161">
            <v>0</v>
          </cell>
          <cell r="X161">
            <v>3080</v>
          </cell>
          <cell r="Y161">
            <v>0</v>
          </cell>
          <cell r="Z161">
            <v>0</v>
          </cell>
          <cell r="AA161">
            <v>3080</v>
          </cell>
          <cell r="AB161">
            <v>3080</v>
          </cell>
          <cell r="AF161" t="str">
            <v>Angelo</v>
          </cell>
        </row>
        <row r="162">
          <cell r="A162">
            <v>26100</v>
          </cell>
          <cell r="B162" t="str">
            <v>26100</v>
          </cell>
          <cell r="C162" t="str">
            <v>33000</v>
          </cell>
          <cell r="D162" t="str">
            <v>01543</v>
          </cell>
          <cell r="E162" t="str">
            <v>13311200011</v>
          </cell>
          <cell r="F162" t="str">
            <v>422</v>
          </cell>
          <cell r="G162" t="str">
            <v>DI</v>
          </cell>
          <cell r="H162" t="str">
            <v>LT 138 kV  ARARAS - SÃO CARLOS II</v>
          </cell>
          <cell r="I162" t="str">
            <v>CONSTRUÇÃO DE LT, CD,2x(1x 636 Kcmil), 16,0Km ( DA SE ARARAS ATÉ SECCIONAMENTO LT SÃO CARLOS - RIO CLARO I. DESENGATE DESTA DA SE RIO CLARO I ).</v>
          </cell>
          <cell r="J162">
            <v>39965</v>
          </cell>
          <cell r="K162">
            <v>39980</v>
          </cell>
          <cell r="L162" t="str">
            <v/>
          </cell>
          <cell r="M162" t="str">
            <v/>
          </cell>
          <cell r="N162" t="str">
            <v>OK</v>
          </cell>
          <cell r="O162" t="str">
            <v/>
          </cell>
          <cell r="P162" t="str">
            <v>1</v>
          </cell>
          <cell r="Q162" t="str">
            <v>N</v>
          </cell>
          <cell r="R162" t="str">
            <v>N</v>
          </cell>
          <cell r="S162" t="str">
            <v>LT</v>
          </cell>
          <cell r="T162">
            <v>0</v>
          </cell>
          <cell r="U162">
            <v>0</v>
          </cell>
          <cell r="V162">
            <v>0</v>
          </cell>
          <cell r="W162">
            <v>1113.28</v>
          </cell>
          <cell r="X162">
            <v>4453.12</v>
          </cell>
          <cell r="Y162">
            <v>0</v>
          </cell>
          <cell r="Z162">
            <v>0</v>
          </cell>
          <cell r="AA162">
            <v>5566.4</v>
          </cell>
          <cell r="AB162">
            <v>5566.4</v>
          </cell>
          <cell r="AF162" t="str">
            <v>Enio</v>
          </cell>
        </row>
        <row r="163">
          <cell r="A163">
            <v>26110</v>
          </cell>
          <cell r="B163" t="str">
            <v>26110</v>
          </cell>
          <cell r="C163" t="str">
            <v>33000</v>
          </cell>
          <cell r="D163" t="str">
            <v>01544</v>
          </cell>
          <cell r="E163" t="str">
            <v>13311200011</v>
          </cell>
          <cell r="F163" t="str">
            <v>422</v>
          </cell>
          <cell r="G163" t="str">
            <v>DI</v>
          </cell>
          <cell r="H163" t="str">
            <v>LT 138 kV  ARARAS - PORTO FERREIRA</v>
          </cell>
          <cell r="I163" t="str">
            <v>CONSTRUÇÃO DE LT, CD,2x(1x 636 Kcmil), 1,0Km ( DA SE ARARAS ATÉ SECCIONAMENTO LT RIO CLORO I - PORTO FERREIRA ). RECONSTRUÇÃO DE LT,CD, DE 2x(1x 336,4 Kcmil ) PARA 2x (1x 636 Kcmil), 8,0 Km, DO SECCIONAMENTO ATÉ A SE ARARAS I</v>
          </cell>
          <cell r="J163">
            <v>39965</v>
          </cell>
          <cell r="K163">
            <v>39980</v>
          </cell>
          <cell r="L163" t="str">
            <v/>
          </cell>
          <cell r="M163" t="str">
            <v/>
          </cell>
          <cell r="N163" t="str">
            <v>OK</v>
          </cell>
          <cell r="O163" t="str">
            <v/>
          </cell>
          <cell r="P163" t="str">
            <v>1</v>
          </cell>
          <cell r="Q163" t="str">
            <v>N</v>
          </cell>
          <cell r="R163" t="str">
            <v>N</v>
          </cell>
          <cell r="S163" t="str">
            <v>LT</v>
          </cell>
          <cell r="T163">
            <v>0</v>
          </cell>
          <cell r="U163">
            <v>0</v>
          </cell>
          <cell r="V163">
            <v>0</v>
          </cell>
          <cell r="W163">
            <v>737.55</v>
          </cell>
          <cell r="X163">
            <v>2602.29</v>
          </cell>
          <cell r="Y163">
            <v>0</v>
          </cell>
          <cell r="Z163">
            <v>0</v>
          </cell>
          <cell r="AA163">
            <v>3339.84</v>
          </cell>
          <cell r="AB163">
            <v>3339.84</v>
          </cell>
          <cell r="AF163" t="str">
            <v>Enio</v>
          </cell>
        </row>
        <row r="164">
          <cell r="A164">
            <v>26120</v>
          </cell>
          <cell r="B164" t="str">
            <v>26120</v>
          </cell>
          <cell r="C164" t="str">
            <v>33000</v>
          </cell>
          <cell r="D164" t="str">
            <v>01545</v>
          </cell>
          <cell r="E164" t="str">
            <v>13311200011</v>
          </cell>
          <cell r="F164" t="str">
            <v>422</v>
          </cell>
          <cell r="G164" t="str">
            <v>DI</v>
          </cell>
          <cell r="H164" t="str">
            <v>LT 138 kV  ARARAS - RIO CLARO I</v>
          </cell>
          <cell r="I164" t="str">
            <v>CONSTRUÇÃO DE LT, CD,2x(1x 636 Kcmil), 1,0Km ( DA SE ARARAS ATÉ SECCIONAMENTO LT RIO CLORO I - PORTO FERREIRA ). RECONSTRUÇÃO DE LT,CD, DE 2x(1x 336,4 Kcmil ) PARA 2x (1x 636 Kcmil), 11,0 Km, DO SECCIONAMENTO ATÉ A SE RIO CLARO I</v>
          </cell>
          <cell r="J164">
            <v>39965</v>
          </cell>
          <cell r="K164">
            <v>39980</v>
          </cell>
          <cell r="L164" t="str">
            <v/>
          </cell>
          <cell r="M164" t="str">
            <v/>
          </cell>
          <cell r="N164" t="str">
            <v>OK</v>
          </cell>
          <cell r="O164" t="str">
            <v/>
          </cell>
          <cell r="P164" t="str">
            <v>1</v>
          </cell>
          <cell r="Q164" t="str">
            <v>N</v>
          </cell>
          <cell r="R164" t="str">
            <v>N</v>
          </cell>
          <cell r="S164" t="str">
            <v>LT</v>
          </cell>
          <cell r="T164">
            <v>0</v>
          </cell>
          <cell r="U164">
            <v>0</v>
          </cell>
          <cell r="V164">
            <v>0</v>
          </cell>
          <cell r="W164">
            <v>988.04</v>
          </cell>
          <cell r="X164">
            <v>3952.14</v>
          </cell>
          <cell r="Y164">
            <v>0</v>
          </cell>
          <cell r="Z164">
            <v>0</v>
          </cell>
          <cell r="AA164">
            <v>4940.18</v>
          </cell>
          <cell r="AB164">
            <v>4940.18</v>
          </cell>
          <cell r="AF164" t="str">
            <v>Enio</v>
          </cell>
        </row>
        <row r="165">
          <cell r="A165">
            <v>26130</v>
          </cell>
          <cell r="B165" t="str">
            <v>26130</v>
          </cell>
          <cell r="C165" t="str">
            <v>33000</v>
          </cell>
          <cell r="D165" t="str">
            <v>01546</v>
          </cell>
          <cell r="E165" t="str">
            <v>13311200011</v>
          </cell>
          <cell r="F165" t="str">
            <v>422</v>
          </cell>
          <cell r="G165" t="str">
            <v>DI</v>
          </cell>
          <cell r="H165" t="str">
            <v>LT 138 KV  ATIBAIA II - MAIRIPORÃ</v>
          </cell>
          <cell r="I165" t="str">
            <v>CONSTRUÇÃO DE LT, CD,2x(1x 636 Kcmil), 4,0Km ( DA SE ATIBAIA ATÉ SECCIONAMENTO LT BRAGANÇA - MAIRIPORÃ ). RECOSTRUÇÃO DE LT,CD, DE 2 x (1x 336,4 Kcmil) PARA 2x(1x 636Kcmil), 8,7 Km ( DO SECCIONAMENTO DA LT BRAGANÇA - MAIRIPORÃ ATÉ SE ATIBAIA - EK )</v>
          </cell>
          <cell r="J165">
            <v>40513</v>
          </cell>
          <cell r="L165" t="str">
            <v/>
          </cell>
          <cell r="M165" t="str">
            <v/>
          </cell>
          <cell r="N165" t="str">
            <v>OK</v>
          </cell>
          <cell r="O165" t="str">
            <v/>
          </cell>
          <cell r="P165" t="str">
            <v>1</v>
          </cell>
          <cell r="Q165" t="str">
            <v>N</v>
          </cell>
          <cell r="R165" t="str">
            <v>N</v>
          </cell>
          <cell r="S165" t="str">
            <v>LT</v>
          </cell>
          <cell r="T165">
            <v>0</v>
          </cell>
          <cell r="U165">
            <v>0</v>
          </cell>
          <cell r="V165">
            <v>0</v>
          </cell>
          <cell r="W165">
            <v>0</v>
          </cell>
          <cell r="X165">
            <v>0</v>
          </cell>
          <cell r="Y165">
            <v>4828.03</v>
          </cell>
          <cell r="Z165">
            <v>0</v>
          </cell>
          <cell r="AA165">
            <v>4828.03</v>
          </cell>
          <cell r="AB165">
            <v>4828.03</v>
          </cell>
        </row>
        <row r="166">
          <cell r="A166">
            <v>26140</v>
          </cell>
          <cell r="B166" t="str">
            <v>26140</v>
          </cell>
          <cell r="C166" t="str">
            <v>33000</v>
          </cell>
          <cell r="D166" t="str">
            <v>01547</v>
          </cell>
          <cell r="E166" t="str">
            <v>13311200011</v>
          </cell>
          <cell r="F166" t="str">
            <v>422</v>
          </cell>
          <cell r="G166" t="str">
            <v>DI</v>
          </cell>
          <cell r="H166" t="str">
            <v>LT 138 KV  ATIBAIA II - BRAGANÇA PAULISTA</v>
          </cell>
          <cell r="I166" t="str">
            <v>CONSTRUÇÃO DE LT, CD,2x(1x 336,4 Kcmil), 4,0Km ( DA SE ATIBAIA ATÉ SECCIONAMENTO LT BRAGANÇA - MAIRIPORÃ ).</v>
          </cell>
          <cell r="J166">
            <v>40513</v>
          </cell>
          <cell r="L166" t="str">
            <v/>
          </cell>
          <cell r="M166" t="str">
            <v/>
          </cell>
          <cell r="N166" t="str">
            <v>OK</v>
          </cell>
          <cell r="O166" t="str">
            <v/>
          </cell>
          <cell r="P166" t="str">
            <v>1</v>
          </cell>
          <cell r="Q166" t="str">
            <v>N</v>
          </cell>
          <cell r="R166" t="str">
            <v>N</v>
          </cell>
          <cell r="S166" t="str">
            <v>LT</v>
          </cell>
          <cell r="T166">
            <v>0</v>
          </cell>
          <cell r="U166">
            <v>0</v>
          </cell>
          <cell r="V166">
            <v>0</v>
          </cell>
          <cell r="W166">
            <v>0</v>
          </cell>
          <cell r="X166">
            <v>0</v>
          </cell>
          <cell r="Y166">
            <v>1164.68</v>
          </cell>
          <cell r="Z166">
            <v>0</v>
          </cell>
          <cell r="AA166">
            <v>1164.68</v>
          </cell>
          <cell r="AB166">
            <v>1164.68</v>
          </cell>
        </row>
        <row r="167">
          <cell r="A167">
            <v>26150</v>
          </cell>
          <cell r="B167" t="str">
            <v>26150</v>
          </cell>
          <cell r="C167" t="str">
            <v>33000</v>
          </cell>
          <cell r="D167" t="str">
            <v>02324</v>
          </cell>
          <cell r="E167" t="str">
            <v>13311200011</v>
          </cell>
          <cell r="F167" t="str">
            <v>421</v>
          </cell>
          <cell r="G167" t="str">
            <v>DI</v>
          </cell>
          <cell r="H167" t="str">
            <v>SE PRESIDENTE PRUDENTE</v>
          </cell>
          <cell r="I167" t="str">
            <v>INSTALAÇÃO DE 1 BANCO DE CAPACITORES DE 30 MVAr, 138kV.</v>
          </cell>
          <cell r="J167">
            <v>39965</v>
          </cell>
          <cell r="K167">
            <v>39971</v>
          </cell>
          <cell r="L167" t="str">
            <v/>
          </cell>
          <cell r="M167" t="str">
            <v/>
          </cell>
          <cell r="N167" t="str">
            <v>OK</v>
          </cell>
          <cell r="O167" t="str">
            <v/>
          </cell>
          <cell r="P167" t="str">
            <v>1</v>
          </cell>
          <cell r="Q167" t="str">
            <v>N</v>
          </cell>
          <cell r="R167" t="str">
            <v>N</v>
          </cell>
          <cell r="S167" t="str">
            <v>SE</v>
          </cell>
          <cell r="T167">
            <v>0</v>
          </cell>
          <cell r="U167">
            <v>0</v>
          </cell>
          <cell r="V167">
            <v>0</v>
          </cell>
          <cell r="W167">
            <v>0</v>
          </cell>
          <cell r="X167">
            <v>3449.19</v>
          </cell>
          <cell r="Y167">
            <v>0</v>
          </cell>
          <cell r="Z167">
            <v>0</v>
          </cell>
          <cell r="AA167">
            <v>3449.19</v>
          </cell>
          <cell r="AB167">
            <v>3449.19</v>
          </cell>
          <cell r="AF167" t="str">
            <v>Enio</v>
          </cell>
        </row>
        <row r="168">
          <cell r="A168">
            <v>26160</v>
          </cell>
          <cell r="B168" t="str">
            <v>26160</v>
          </cell>
          <cell r="C168" t="str">
            <v>33000</v>
          </cell>
          <cell r="D168" t="str">
            <v>01471</v>
          </cell>
          <cell r="E168" t="str">
            <v>13311200011</v>
          </cell>
          <cell r="F168" t="str">
            <v>422</v>
          </cell>
          <cell r="G168" t="str">
            <v>DI</v>
          </cell>
          <cell r="H168" t="str">
            <v>LT</v>
          </cell>
        </row>
        <row r="169">
          <cell r="A169">
            <v>26170</v>
          </cell>
          <cell r="B169" t="str">
            <v>26170</v>
          </cell>
          <cell r="C169" t="str">
            <v>33000</v>
          </cell>
          <cell r="D169" t="str">
            <v>01453</v>
          </cell>
          <cell r="E169" t="str">
            <v>13311200011</v>
          </cell>
          <cell r="F169" t="str">
            <v>422</v>
          </cell>
          <cell r="G169" t="str">
            <v>DI</v>
          </cell>
          <cell r="H169" t="str">
            <v>LT</v>
          </cell>
        </row>
        <row r="170">
          <cell r="A170">
            <v>26180</v>
          </cell>
          <cell r="B170" t="str">
            <v>26180</v>
          </cell>
          <cell r="C170" t="str">
            <v>33000</v>
          </cell>
          <cell r="D170" t="str">
            <v>01412</v>
          </cell>
          <cell r="E170" t="str">
            <v>13311200011</v>
          </cell>
          <cell r="F170" t="str">
            <v>422</v>
          </cell>
          <cell r="G170" t="str">
            <v>DI</v>
          </cell>
          <cell r="H170" t="str">
            <v>LT</v>
          </cell>
        </row>
        <row r="171">
          <cell r="A171">
            <v>26190</v>
          </cell>
          <cell r="B171" t="str">
            <v>26190</v>
          </cell>
          <cell r="C171" t="str">
            <v>33000</v>
          </cell>
          <cell r="D171" t="str">
            <v>01540</v>
          </cell>
          <cell r="E171" t="str">
            <v>13311200011</v>
          </cell>
          <cell r="F171" t="str">
            <v>422</v>
          </cell>
          <cell r="G171" t="str">
            <v>DI</v>
          </cell>
          <cell r="H171" t="str">
            <v>LT MILTON FORNASARO - REMÉDIOS</v>
          </cell>
          <cell r="I171" t="str">
            <v>CONSTRUÇÃO DE TRECHO EM CABO SUBTERRÂNEO, 0,35 Km, 138 Kv, CAPACIDADE DE TRANSPORTE 2000 A</v>
          </cell>
          <cell r="J171" t="str">
            <v/>
          </cell>
          <cell r="L171" t="str">
            <v/>
          </cell>
          <cell r="M171">
            <v>39692</v>
          </cell>
          <cell r="N171" t="str">
            <v>OK</v>
          </cell>
          <cell r="O171" t="str">
            <v/>
          </cell>
        </row>
        <row r="172">
          <cell r="A172">
            <v>26210</v>
          </cell>
          <cell r="B172" t="str">
            <v>26210</v>
          </cell>
          <cell r="C172" t="str">
            <v>33000</v>
          </cell>
          <cell r="D172" t="str">
            <v>02313</v>
          </cell>
          <cell r="E172" t="str">
            <v>13311200011</v>
          </cell>
          <cell r="F172" t="str">
            <v>421</v>
          </cell>
          <cell r="G172" t="str">
            <v>DI</v>
          </cell>
          <cell r="H172" t="str">
            <v>SE RIO CLARO</v>
          </cell>
          <cell r="J172" t="str">
            <v/>
          </cell>
          <cell r="K172">
            <v>40517</v>
          </cell>
          <cell r="L172" t="str">
            <v/>
          </cell>
          <cell r="M172">
            <v>40517</v>
          </cell>
          <cell r="N172" t="str">
            <v>OK</v>
          </cell>
          <cell r="O172" t="str">
            <v/>
          </cell>
        </row>
        <row r="173">
          <cell r="A173">
            <v>26220</v>
          </cell>
          <cell r="B173" t="str">
            <v>26220</v>
          </cell>
          <cell r="C173" t="str">
            <v>33000</v>
          </cell>
          <cell r="D173" t="str">
            <v>01480</v>
          </cell>
          <cell r="E173" t="str">
            <v>13311200011</v>
          </cell>
          <cell r="F173" t="str">
            <v>422</v>
          </cell>
          <cell r="G173" t="str">
            <v>DI</v>
          </cell>
          <cell r="H173" t="str">
            <v>LT 138 kV VOTUPORANGA II - S.J.R. PRETO</v>
          </cell>
          <cell r="I173" t="str">
            <v>RECAPACITAÇÃO DE LT, CD, 336,4 MCM, 75 kM, DE 50 ºC PARA 75°C E ELIMINAÇÃO DE RESTRIÇÃO DE EQUIPTOS TERMINAIS DESSA LT</v>
          </cell>
          <cell r="J173" t="str">
            <v/>
          </cell>
          <cell r="L173" t="str">
            <v/>
          </cell>
          <cell r="M173">
            <v>40330</v>
          </cell>
          <cell r="N173" t="str">
            <v>OK</v>
          </cell>
          <cell r="O173" t="str">
            <v/>
          </cell>
        </row>
        <row r="174">
          <cell r="A174">
            <v>26230</v>
          </cell>
          <cell r="B174" t="str">
            <v>26230</v>
          </cell>
          <cell r="C174" t="str">
            <v>33000</v>
          </cell>
          <cell r="D174" t="str">
            <v>02621</v>
          </cell>
          <cell r="E174" t="str">
            <v>13311200011</v>
          </cell>
          <cell r="F174" t="str">
            <v>421</v>
          </cell>
          <cell r="G174" t="str">
            <v>DI</v>
          </cell>
          <cell r="H174" t="str">
            <v>SE OESTE</v>
          </cell>
          <cell r="I174" t="str">
            <v>INSTALAÇÃO DE 1 BANCO DE 120MVAr E AMPLIAÇÃO DO BANCO EXISTENTE DE 63 PARA 120 MVAR(+ 57 MVAr) NA BARRA DE 88 Kv DA SE .</v>
          </cell>
          <cell r="J174" t="str">
            <v/>
          </cell>
          <cell r="L174" t="str">
            <v/>
          </cell>
          <cell r="M174">
            <v>40724</v>
          </cell>
          <cell r="N174" t="str">
            <v>OK</v>
          </cell>
          <cell r="O174" t="str">
            <v/>
          </cell>
        </row>
        <row r="175">
          <cell r="A175">
            <v>26240</v>
          </cell>
          <cell r="B175" t="str">
            <v>26240</v>
          </cell>
          <cell r="C175" t="str">
            <v>33000</v>
          </cell>
          <cell r="D175" t="str">
            <v>02355</v>
          </cell>
          <cell r="E175" t="str">
            <v>13311200011</v>
          </cell>
          <cell r="F175" t="str">
            <v>421</v>
          </cell>
          <cell r="G175" t="str">
            <v>DI</v>
          </cell>
          <cell r="H175" t="str">
            <v>SE ARARAS</v>
          </cell>
          <cell r="I175" t="str">
            <v>INSTALAÇÃO DE 1 BANCO DE CAPACITOR DE 1 BANCO DE  CAPACITOR DE 50 MVAr NA BARRA DE 138 Kv DA SE .</v>
          </cell>
          <cell r="J175" t="str">
            <v/>
          </cell>
          <cell r="L175" t="str">
            <v/>
          </cell>
          <cell r="M175">
            <v>40542</v>
          </cell>
          <cell r="N175" t="str">
            <v>OK</v>
          </cell>
          <cell r="O175" t="str">
            <v/>
          </cell>
        </row>
        <row r="176">
          <cell r="A176">
            <v>26250</v>
          </cell>
          <cell r="B176" t="str">
            <v>26250</v>
          </cell>
          <cell r="C176" t="str">
            <v>33000</v>
          </cell>
          <cell r="D176" t="str">
            <v>02614</v>
          </cell>
          <cell r="E176" t="str">
            <v>13311200011</v>
          </cell>
          <cell r="F176" t="str">
            <v>421</v>
          </cell>
          <cell r="G176" t="str">
            <v>DI</v>
          </cell>
          <cell r="H176" t="str">
            <v>SE BAURU</v>
          </cell>
          <cell r="I176" t="str">
            <v>INSTALAÇÃO DE 1 BANCO DE CAPACITORES DE 50 MVAr NA BARRA DE 138 Kv  DA SE.</v>
          </cell>
          <cell r="J176" t="str">
            <v/>
          </cell>
          <cell r="L176" t="str">
            <v/>
          </cell>
          <cell r="M176">
            <v>40542</v>
          </cell>
          <cell r="N176" t="str">
            <v>OK</v>
          </cell>
          <cell r="O176" t="str">
            <v/>
          </cell>
        </row>
        <row r="177">
          <cell r="A177">
            <v>26260</v>
          </cell>
          <cell r="B177" t="str">
            <v>26260</v>
          </cell>
          <cell r="C177" t="str">
            <v>33000</v>
          </cell>
          <cell r="D177" t="str">
            <v>02602</v>
          </cell>
          <cell r="E177" t="str">
            <v>13311200011</v>
          </cell>
          <cell r="F177" t="str">
            <v>421</v>
          </cell>
          <cell r="G177" t="str">
            <v>DI</v>
          </cell>
          <cell r="H177" t="str">
            <v>SE EMBUGUAÇU</v>
          </cell>
          <cell r="I177" t="str">
            <v>INSTALAÇÃO DE COMPENSAÇÃO CAPACITIVA DE 200MVAr NA BARRA DE 138 Kv  DA SE.</v>
          </cell>
          <cell r="J177" t="str">
            <v/>
          </cell>
          <cell r="L177" t="str">
            <v/>
          </cell>
          <cell r="M177">
            <v>40724</v>
          </cell>
          <cell r="N177" t="str">
            <v>OK</v>
          </cell>
          <cell r="O177" t="str">
            <v/>
          </cell>
        </row>
        <row r="178">
          <cell r="A178">
            <v>26270</v>
          </cell>
          <cell r="B178" t="str">
            <v>26270</v>
          </cell>
          <cell r="C178" t="str">
            <v>33000</v>
          </cell>
          <cell r="D178" t="str">
            <v>01462</v>
          </cell>
          <cell r="E178" t="str">
            <v>13311200011</v>
          </cell>
          <cell r="F178" t="str">
            <v>422</v>
          </cell>
          <cell r="G178" t="str">
            <v>DI</v>
          </cell>
          <cell r="H178" t="str">
            <v>LT 138 kV ITAPETININGAII - CAPÃO BONITO</v>
          </cell>
          <cell r="I178" t="str">
            <v>RECAPACITAÇÃO DA LT 138 kV, CD, 2X336,4, 50,18 km, DE 50°C PARA 75 °C.</v>
          </cell>
          <cell r="J178" t="str">
            <v/>
          </cell>
          <cell r="L178" t="str">
            <v/>
          </cell>
          <cell r="M178">
            <v>40907</v>
          </cell>
          <cell r="N178" t="str">
            <v>OK</v>
          </cell>
          <cell r="O178" t="str">
            <v/>
          </cell>
        </row>
        <row r="179">
          <cell r="A179">
            <v>26280</v>
          </cell>
          <cell r="B179" t="str">
            <v>26280</v>
          </cell>
          <cell r="C179" t="str">
            <v>33000</v>
          </cell>
          <cell r="D179" t="str">
            <v>01524</v>
          </cell>
          <cell r="E179" t="str">
            <v>13311200011</v>
          </cell>
          <cell r="F179" t="str">
            <v>422</v>
          </cell>
          <cell r="G179" t="str">
            <v>DI</v>
          </cell>
          <cell r="H179" t="str">
            <v>LT 138 kV EUCLIDES DA CUNHA - CACONDE</v>
          </cell>
          <cell r="I179" t="str">
            <v>RECAPACITAÇÃO DA LT 138 kV, CD, 2X336,4, 36,8 KM, DE 50°C PARA 75 °C.</v>
          </cell>
          <cell r="J179" t="str">
            <v/>
          </cell>
          <cell r="L179" t="str">
            <v/>
          </cell>
          <cell r="M179">
            <v>41090</v>
          </cell>
          <cell r="N179" t="str">
            <v>OK</v>
          </cell>
          <cell r="O179" t="str">
            <v/>
          </cell>
        </row>
        <row r="180">
          <cell r="A180">
            <v>26290</v>
          </cell>
          <cell r="B180" t="str">
            <v>26290</v>
          </cell>
          <cell r="C180" t="str">
            <v>33000</v>
          </cell>
          <cell r="D180" t="str">
            <v>02607</v>
          </cell>
          <cell r="E180" t="str">
            <v>13311200011</v>
          </cell>
          <cell r="F180" t="str">
            <v>421</v>
          </cell>
          <cell r="G180" t="str">
            <v>DI</v>
          </cell>
          <cell r="H180" t="str">
            <v>SE RIBERÃO PRETO</v>
          </cell>
          <cell r="I180" t="str">
            <v>INSTALAÇÃO DE COMPENSAÇÃO CAPACITIVA DE 100 MVAr  NA BARRA DE 138 Kv DA SE .</v>
          </cell>
          <cell r="J180" t="str">
            <v/>
          </cell>
          <cell r="L180" t="str">
            <v/>
          </cell>
          <cell r="M180">
            <v>41090</v>
          </cell>
          <cell r="N180" t="str">
            <v>OK</v>
          </cell>
          <cell r="O180" t="str">
            <v/>
          </cell>
        </row>
        <row r="181">
          <cell r="A181">
            <v>26300</v>
          </cell>
          <cell r="B181" t="str">
            <v>26300</v>
          </cell>
          <cell r="C181" t="str">
            <v>33000</v>
          </cell>
          <cell r="D181" t="str">
            <v>02608</v>
          </cell>
          <cell r="E181" t="str">
            <v>13311200011</v>
          </cell>
          <cell r="F181" t="str">
            <v>421</v>
          </cell>
          <cell r="G181" t="str">
            <v>DI</v>
          </cell>
          <cell r="H181" t="str">
            <v>SE MOGI MIRIM III</v>
          </cell>
          <cell r="I181" t="str">
            <v>INSTALAÇÃO DE de 1 BANCO DE CAPACITOR DE 50 MVAr  NA BARRA DE 138 Kv DA SE .</v>
          </cell>
          <cell r="J181" t="str">
            <v/>
          </cell>
          <cell r="L181" t="str">
            <v/>
          </cell>
          <cell r="M181">
            <v>41090</v>
          </cell>
          <cell r="N181" t="str">
            <v>OK</v>
          </cell>
          <cell r="O181" t="str">
            <v/>
          </cell>
        </row>
        <row r="182">
          <cell r="A182">
            <v>26310</v>
          </cell>
          <cell r="B182" t="str">
            <v>26310</v>
          </cell>
          <cell r="C182" t="str">
            <v>33000</v>
          </cell>
          <cell r="D182" t="str">
            <v>02604</v>
          </cell>
          <cell r="E182" t="str">
            <v>13311200011</v>
          </cell>
          <cell r="F182" t="str">
            <v>421</v>
          </cell>
          <cell r="G182" t="str">
            <v>DI</v>
          </cell>
          <cell r="H182" t="str">
            <v>SE TAUBATÉ</v>
          </cell>
          <cell r="I182" t="str">
            <v>INSTALAÇÃO DE 1 BANCO DE CAPACITOR DE 50 MVAr  NA BARRA DE 138 Kv DA SE .</v>
          </cell>
          <cell r="J182" t="str">
            <v/>
          </cell>
          <cell r="L182" t="str">
            <v/>
          </cell>
          <cell r="M182">
            <v>41273</v>
          </cell>
          <cell r="N182" t="str">
            <v>OK</v>
          </cell>
          <cell r="O182" t="str">
            <v/>
          </cell>
        </row>
        <row r="183">
          <cell r="A183">
            <v>26320</v>
          </cell>
          <cell r="B183" t="str">
            <v>26320</v>
          </cell>
          <cell r="C183" t="str">
            <v>33000</v>
          </cell>
          <cell r="D183" t="str">
            <v>02514</v>
          </cell>
          <cell r="E183" t="str">
            <v>13311200011</v>
          </cell>
          <cell r="F183" t="str">
            <v>421</v>
          </cell>
          <cell r="G183" t="str">
            <v>DI</v>
          </cell>
          <cell r="H183" t="str">
            <v>SE SUL</v>
          </cell>
          <cell r="I183" t="str">
            <v>INSTALAÇÃO DO 3º BANCO DE CAPACITORES DE 63 MVAr  NA BARRA DE 88 Kv DA SE .</v>
          </cell>
          <cell r="J183" t="str">
            <v/>
          </cell>
          <cell r="L183" t="str">
            <v/>
          </cell>
          <cell r="M183">
            <v>41638</v>
          </cell>
          <cell r="N183" t="str">
            <v>OK</v>
          </cell>
          <cell r="O183" t="str">
            <v/>
          </cell>
        </row>
        <row r="184">
          <cell r="A184">
            <v>26330</v>
          </cell>
          <cell r="B184" t="str">
            <v>26330</v>
          </cell>
          <cell r="C184" t="str">
            <v>33000</v>
          </cell>
          <cell r="D184" t="str">
            <v>02511</v>
          </cell>
          <cell r="E184" t="str">
            <v>13311200011</v>
          </cell>
          <cell r="F184" t="str">
            <v>421</v>
          </cell>
          <cell r="G184" t="str">
            <v>DI</v>
          </cell>
          <cell r="H184" t="str">
            <v>SE NORDESTE</v>
          </cell>
          <cell r="I184" t="str">
            <v>INSTALAÇÃO DO 5º BANCO DE CAPACITORES DE 28,8 MVAr NA BARRA DE  88 Kv DA SE .</v>
          </cell>
          <cell r="J184" t="str">
            <v/>
          </cell>
          <cell r="L184" t="str">
            <v/>
          </cell>
          <cell r="M184">
            <v>41273</v>
          </cell>
          <cell r="N184" t="str">
            <v>OK</v>
          </cell>
          <cell r="O184" t="str">
            <v/>
          </cell>
        </row>
        <row r="185">
          <cell r="A185">
            <v>26340</v>
          </cell>
          <cell r="B185" t="str">
            <v>26340</v>
          </cell>
          <cell r="C185" t="str">
            <v>33000</v>
          </cell>
          <cell r="D185" t="str">
            <v>02510</v>
          </cell>
          <cell r="E185" t="str">
            <v>13311200011</v>
          </cell>
          <cell r="F185" t="str">
            <v>421</v>
          </cell>
          <cell r="G185" t="str">
            <v>DI</v>
          </cell>
          <cell r="H185" t="str">
            <v>SE MILTON FORNASARO</v>
          </cell>
          <cell r="I185" t="str">
            <v>INSTALAÇÃO DO  4º BANCO DE CAPACITORES DE 28,8 MVAr  NA BARRA DE 88Kv DA SE .</v>
          </cell>
          <cell r="J185" t="str">
            <v/>
          </cell>
          <cell r="L185" t="str">
            <v/>
          </cell>
          <cell r="M185">
            <v>41273</v>
          </cell>
          <cell r="N185" t="str">
            <v>OK</v>
          </cell>
          <cell r="O185" t="str">
            <v/>
          </cell>
        </row>
        <row r="186">
          <cell r="A186">
            <v>26350</v>
          </cell>
          <cell r="B186" t="str">
            <v>26350</v>
          </cell>
          <cell r="C186" t="str">
            <v>33000</v>
          </cell>
          <cell r="D186" t="str">
            <v>02513</v>
          </cell>
          <cell r="E186" t="str">
            <v>13311200011</v>
          </cell>
          <cell r="F186" t="str">
            <v>421</v>
          </cell>
          <cell r="G186" t="str">
            <v>DI</v>
          </cell>
          <cell r="H186" t="str">
            <v>SE RAMON REBERT FILHO</v>
          </cell>
          <cell r="I186" t="str">
            <v>INSTALAÇÃO DO  4º BANCO DE CAPACITORES DE 28,8 MVAr  NA BARRA DE 88Kv DA SE .</v>
          </cell>
          <cell r="J186" t="str">
            <v/>
          </cell>
          <cell r="L186" t="str">
            <v/>
          </cell>
          <cell r="M186">
            <v>41455</v>
          </cell>
          <cell r="N186" t="str">
            <v>OK</v>
          </cell>
          <cell r="O186" t="str">
            <v/>
          </cell>
        </row>
        <row r="187">
          <cell r="A187">
            <v>26360</v>
          </cell>
          <cell r="B187" t="str">
            <v>26360</v>
          </cell>
          <cell r="C187" t="str">
            <v>33000</v>
          </cell>
          <cell r="D187" t="str">
            <v>01526</v>
          </cell>
          <cell r="E187" t="str">
            <v>13311200011</v>
          </cell>
          <cell r="F187" t="str">
            <v>422</v>
          </cell>
          <cell r="G187" t="str">
            <v>DI</v>
          </cell>
          <cell r="H187" t="str">
            <v>LT 138 kV FlORIDA PAULISTA - PRESIDENTE PRUDENTE(ENTRE PRESIDENTE PRUDENTE ATÉ   PPR 4(CAUÁ))</v>
          </cell>
          <cell r="I187" t="str">
            <v>RECAPACITAÇÃO DA LT 138 kV, CD, 2X336, 4,4km, DE 50°C PARA 75 °C.</v>
          </cell>
          <cell r="J187" t="str">
            <v/>
          </cell>
          <cell r="L187" t="str">
            <v/>
          </cell>
          <cell r="M187">
            <v>41638</v>
          </cell>
          <cell r="N187" t="str">
            <v>OK</v>
          </cell>
          <cell r="O187" t="str">
            <v/>
          </cell>
        </row>
        <row r="188">
          <cell r="A188">
            <v>26410</v>
          </cell>
          <cell r="B188" t="str">
            <v>26410</v>
          </cell>
          <cell r="C188" t="str">
            <v>33000</v>
          </cell>
          <cell r="D188" t="str">
            <v>02609</v>
          </cell>
          <cell r="E188" t="str">
            <v>13311200011</v>
          </cell>
          <cell r="F188" t="str">
            <v>421</v>
          </cell>
          <cell r="G188" t="str">
            <v>DI</v>
          </cell>
          <cell r="H188" t="str">
            <v>SE SUMARÉ</v>
          </cell>
          <cell r="I188" t="str">
            <v>IMPLANTAÇÃO DE 1 BAYs DE 138 KV. ( SE SALTINHO )</v>
          </cell>
          <cell r="J188" t="str">
            <v/>
          </cell>
          <cell r="L188" t="str">
            <v/>
          </cell>
          <cell r="M188">
            <v>40542</v>
          </cell>
          <cell r="N188" t="str">
            <v>OK</v>
          </cell>
          <cell r="O188" t="str">
            <v/>
          </cell>
        </row>
        <row r="189">
          <cell r="A189">
            <v>26420</v>
          </cell>
          <cell r="B189" t="str">
            <v>26420</v>
          </cell>
          <cell r="C189" t="str">
            <v>33000</v>
          </cell>
          <cell r="D189" t="str">
            <v>02356</v>
          </cell>
          <cell r="E189" t="str">
            <v>13311200011</v>
          </cell>
          <cell r="F189" t="str">
            <v>421</v>
          </cell>
          <cell r="G189" t="str">
            <v>DI</v>
          </cell>
          <cell r="H189" t="str">
            <v>SE</v>
          </cell>
          <cell r="J189" t="str">
            <v/>
          </cell>
          <cell r="L189" t="str">
            <v/>
          </cell>
          <cell r="M189">
            <v>39568</v>
          </cell>
          <cell r="N189" t="str">
            <v>OK</v>
          </cell>
          <cell r="O189" t="str">
            <v/>
          </cell>
        </row>
        <row r="190">
          <cell r="A190">
            <v>26430</v>
          </cell>
          <cell r="B190" t="str">
            <v>26430</v>
          </cell>
          <cell r="C190" t="str">
            <v>33000</v>
          </cell>
          <cell r="D190" t="str">
            <v>01477</v>
          </cell>
          <cell r="E190" t="str">
            <v>13311200011</v>
          </cell>
          <cell r="F190" t="str">
            <v>422</v>
          </cell>
          <cell r="G190" t="str">
            <v>DI</v>
          </cell>
          <cell r="H190" t="str">
            <v>LT</v>
          </cell>
          <cell r="J190" t="str">
            <v/>
          </cell>
          <cell r="L190" t="str">
            <v/>
          </cell>
          <cell r="M190">
            <v>39568</v>
          </cell>
          <cell r="N190" t="str">
            <v>OK</v>
          </cell>
          <cell r="O190" t="str">
            <v/>
          </cell>
        </row>
        <row r="191">
          <cell r="A191">
            <v>26440</v>
          </cell>
          <cell r="B191" t="str">
            <v>26440</v>
          </cell>
          <cell r="C191" t="str">
            <v>33000</v>
          </cell>
          <cell r="D191" t="str">
            <v>02357</v>
          </cell>
          <cell r="E191" t="str">
            <v>13311200011</v>
          </cell>
          <cell r="F191" t="str">
            <v>421</v>
          </cell>
          <cell r="G191" t="str">
            <v>DI</v>
          </cell>
          <cell r="H191" t="str">
            <v>SE</v>
          </cell>
          <cell r="J191" t="str">
            <v/>
          </cell>
          <cell r="L191" t="str">
            <v/>
          </cell>
          <cell r="M191">
            <v>39568</v>
          </cell>
          <cell r="N191" t="str">
            <v>OK</v>
          </cell>
          <cell r="O191" t="str">
            <v/>
          </cell>
        </row>
        <row r="192">
          <cell r="A192">
            <v>26450</v>
          </cell>
          <cell r="B192" t="str">
            <v>26450</v>
          </cell>
          <cell r="C192" t="str">
            <v>33000</v>
          </cell>
          <cell r="D192" t="str">
            <v>01461</v>
          </cell>
          <cell r="E192" t="str">
            <v>13311200011</v>
          </cell>
          <cell r="F192" t="str">
            <v>422</v>
          </cell>
          <cell r="G192" t="str">
            <v>DI</v>
          </cell>
          <cell r="H192" t="str">
            <v>LT</v>
          </cell>
          <cell r="J192" t="str">
            <v/>
          </cell>
          <cell r="L192" t="str">
            <v/>
          </cell>
          <cell r="M192">
            <v>39568</v>
          </cell>
          <cell r="N192" t="str">
            <v>OK</v>
          </cell>
          <cell r="O192" t="str">
            <v/>
          </cell>
        </row>
        <row r="193">
          <cell r="A193">
            <v>26460</v>
          </cell>
          <cell r="B193" t="str">
            <v>26460</v>
          </cell>
          <cell r="C193" t="str">
            <v>33000</v>
          </cell>
          <cell r="D193" t="str">
            <v>02358</v>
          </cell>
          <cell r="E193" t="str">
            <v>13311200011</v>
          </cell>
          <cell r="F193" t="str">
            <v>421</v>
          </cell>
          <cell r="G193" t="str">
            <v>DI</v>
          </cell>
          <cell r="H193" t="str">
            <v>SE</v>
          </cell>
          <cell r="J193" t="str">
            <v/>
          </cell>
          <cell r="L193" t="str">
            <v/>
          </cell>
          <cell r="M193">
            <v>39872</v>
          </cell>
          <cell r="N193" t="str">
            <v>OK</v>
          </cell>
          <cell r="O193" t="str">
            <v/>
          </cell>
        </row>
        <row r="194">
          <cell r="A194">
            <v>26470</v>
          </cell>
          <cell r="B194" t="str">
            <v>26470</v>
          </cell>
          <cell r="C194" t="str">
            <v>33000</v>
          </cell>
          <cell r="D194" t="str">
            <v>01494</v>
          </cell>
          <cell r="E194" t="str">
            <v>13311200011</v>
          </cell>
          <cell r="F194" t="str">
            <v>422</v>
          </cell>
          <cell r="G194" t="str">
            <v>DI</v>
          </cell>
          <cell r="H194" t="str">
            <v>LT</v>
          </cell>
          <cell r="J194" t="str">
            <v/>
          </cell>
          <cell r="L194" t="str">
            <v/>
          </cell>
          <cell r="M194">
            <v>39872</v>
          </cell>
          <cell r="N194" t="str">
            <v>OK</v>
          </cell>
          <cell r="O194" t="str">
            <v/>
          </cell>
        </row>
        <row r="195">
          <cell r="A195">
            <v>26480</v>
          </cell>
          <cell r="B195" t="str">
            <v>26480</v>
          </cell>
          <cell r="C195" t="str">
            <v>33000</v>
          </cell>
          <cell r="D195" t="str">
            <v>02359</v>
          </cell>
          <cell r="E195" t="str">
            <v>13311200011</v>
          </cell>
          <cell r="F195" t="str">
            <v>421</v>
          </cell>
          <cell r="G195" t="str">
            <v>DI</v>
          </cell>
          <cell r="H195" t="str">
            <v>SE</v>
          </cell>
          <cell r="J195" t="str">
            <v/>
          </cell>
          <cell r="L195" t="str">
            <v/>
          </cell>
          <cell r="M195">
            <v>39844</v>
          </cell>
          <cell r="N195" t="str">
            <v>OK</v>
          </cell>
          <cell r="O195" t="str">
            <v/>
          </cell>
        </row>
        <row r="196">
          <cell r="A196">
            <v>26490</v>
          </cell>
          <cell r="B196" t="str">
            <v>26490</v>
          </cell>
          <cell r="C196" t="str">
            <v>33000</v>
          </cell>
          <cell r="D196" t="str">
            <v>01476</v>
          </cell>
          <cell r="E196" t="str">
            <v>13311200011</v>
          </cell>
          <cell r="F196" t="str">
            <v>422</v>
          </cell>
          <cell r="G196" t="str">
            <v>DI</v>
          </cell>
          <cell r="H196" t="str">
            <v>LT</v>
          </cell>
          <cell r="J196" t="str">
            <v/>
          </cell>
          <cell r="L196" t="str">
            <v/>
          </cell>
          <cell r="M196">
            <v>39844</v>
          </cell>
          <cell r="N196" t="str">
            <v>OK</v>
          </cell>
          <cell r="O196" t="str">
            <v/>
          </cell>
        </row>
        <row r="197">
          <cell r="A197">
            <v>26500</v>
          </cell>
          <cell r="B197" t="str">
            <v>26500</v>
          </cell>
          <cell r="C197" t="str">
            <v>33000</v>
          </cell>
          <cell r="D197" t="str">
            <v>02345</v>
          </cell>
          <cell r="E197" t="str">
            <v>13311200011</v>
          </cell>
          <cell r="F197" t="str">
            <v>421</v>
          </cell>
          <cell r="G197" t="str">
            <v>DI</v>
          </cell>
          <cell r="H197" t="str">
            <v>SE</v>
          </cell>
          <cell r="J197" t="str">
            <v/>
          </cell>
          <cell r="L197" t="str">
            <v/>
          </cell>
          <cell r="M197">
            <v>39629</v>
          </cell>
          <cell r="N197" t="str">
            <v>OK</v>
          </cell>
          <cell r="O197" t="str">
            <v/>
          </cell>
        </row>
        <row r="198">
          <cell r="A198">
            <v>26510</v>
          </cell>
          <cell r="B198" t="str">
            <v>26510</v>
          </cell>
          <cell r="C198" t="str">
            <v>33000</v>
          </cell>
          <cell r="D198" t="str">
            <v>01509</v>
          </cell>
          <cell r="E198" t="str">
            <v>13311200011</v>
          </cell>
          <cell r="F198" t="str">
            <v>422</v>
          </cell>
          <cell r="G198" t="str">
            <v>DI</v>
          </cell>
          <cell r="H198" t="str">
            <v>LT</v>
          </cell>
          <cell r="J198" t="str">
            <v/>
          </cell>
          <cell r="L198" t="str">
            <v/>
          </cell>
          <cell r="M198">
            <v>39994</v>
          </cell>
          <cell r="N198" t="str">
            <v>OK</v>
          </cell>
          <cell r="O198" t="str">
            <v/>
          </cell>
        </row>
        <row r="199">
          <cell r="A199">
            <v>26200</v>
          </cell>
          <cell r="B199" t="str">
            <v>26200</v>
          </cell>
          <cell r="C199" t="str">
            <v>33000</v>
          </cell>
          <cell r="D199" t="str">
            <v>01509</v>
          </cell>
          <cell r="E199" t="str">
            <v>13311200011</v>
          </cell>
          <cell r="F199" t="str">
            <v>422</v>
          </cell>
          <cell r="H199" t="str">
            <v>LT 138KV TIETÊ - ITAPETININGA II - DERIVAÇÃO PARA RAMAL ZANCHETTA</v>
          </cell>
          <cell r="J199" t="str">
            <v/>
          </cell>
          <cell r="L199" t="str">
            <v/>
          </cell>
          <cell r="M199">
            <v>39431</v>
          </cell>
          <cell r="N199" t="str">
            <v>OK</v>
          </cell>
          <cell r="O199" t="str">
            <v/>
          </cell>
        </row>
        <row r="200">
          <cell r="A200">
            <v>99991</v>
          </cell>
          <cell r="B200" t="str">
            <v>99991</v>
          </cell>
          <cell r="H200" t="str">
            <v>SEs DIVERSAS</v>
          </cell>
          <cell r="I200" t="str">
            <v>REFORÇO TIPO I</v>
          </cell>
          <cell r="J200">
            <v>39447</v>
          </cell>
          <cell r="L200" t="str">
            <v/>
          </cell>
          <cell r="M200" t="str">
            <v/>
          </cell>
          <cell r="N200" t="str">
            <v>OK</v>
          </cell>
          <cell r="O200" t="str">
            <v/>
          </cell>
          <cell r="T200">
            <v>0</v>
          </cell>
          <cell r="U200">
            <v>0</v>
          </cell>
          <cell r="V200">
            <v>954.65399999999988</v>
          </cell>
          <cell r="W200">
            <v>0</v>
          </cell>
          <cell r="X200">
            <v>0</v>
          </cell>
          <cell r="Y200">
            <v>0</v>
          </cell>
          <cell r="Z200">
            <v>0</v>
          </cell>
          <cell r="AA200">
            <v>954.65399999999988</v>
          </cell>
          <cell r="AB200">
            <v>954.65399999999988</v>
          </cell>
        </row>
        <row r="201">
          <cell r="A201">
            <v>99992</v>
          </cell>
          <cell r="B201" t="str">
            <v>99992</v>
          </cell>
          <cell r="H201" t="str">
            <v>SEs DIVERSAS</v>
          </cell>
          <cell r="I201" t="str">
            <v>REFORÇO TIPO II</v>
          </cell>
          <cell r="J201">
            <v>39447</v>
          </cell>
          <cell r="L201" t="str">
            <v/>
          </cell>
          <cell r="M201" t="str">
            <v/>
          </cell>
          <cell r="N201" t="str">
            <v>OK</v>
          </cell>
          <cell r="O201" t="str">
            <v/>
          </cell>
          <cell r="T201">
            <v>0</v>
          </cell>
          <cell r="U201">
            <v>0</v>
          </cell>
          <cell r="V201">
            <v>2791.7950000000001</v>
          </cell>
          <cell r="W201">
            <v>0</v>
          </cell>
          <cell r="X201">
            <v>0</v>
          </cell>
          <cell r="Y201">
            <v>0</v>
          </cell>
          <cell r="Z201">
            <v>0</v>
          </cell>
          <cell r="AA201">
            <v>2791.7950000000001</v>
          </cell>
          <cell r="AB201">
            <v>2791.7950000000001</v>
          </cell>
          <cell r="AF201" t="str">
            <v>Enio</v>
          </cell>
        </row>
      </sheetData>
      <sheetData sheetId="4" refreshError="1">
        <row r="1">
          <cell r="A1" t="str">
            <v>Num Proj</v>
          </cell>
          <cell r="B1" t="str">
            <v>Nome Proj</v>
          </cell>
          <cell r="C1" t="str">
            <v>Nome Arq</v>
          </cell>
          <cell r="D1" t="str">
            <v>Total Proj</v>
          </cell>
          <cell r="E1" t="str">
            <v>Inicio</v>
          </cell>
          <cell r="F1" t="str">
            <v>Fim</v>
          </cell>
          <cell r="G1" t="str">
            <v>Nome do Gestor</v>
          </cell>
        </row>
        <row r="2">
          <cell r="A2">
            <v>11810</v>
          </cell>
          <cell r="B2" t="str">
            <v>SE PETROBRÁS - CUBATÃO 230KV</v>
          </cell>
          <cell r="C2" t="str">
            <v>11810 - SE PETROBRÁS-CUBATÃO-230KV.xls</v>
          </cell>
          <cell r="D2">
            <v>9744930</v>
          </cell>
          <cell r="E2">
            <v>39417</v>
          </cell>
          <cell r="F2">
            <v>39965</v>
          </cell>
          <cell r="G2" t="str">
            <v>(Orçamento feito pelo Emio)</v>
          </cell>
        </row>
        <row r="3">
          <cell r="A3">
            <v>11820</v>
          </cell>
          <cell r="B3" t="str">
            <v xml:space="preserve">LT 230KV  Henry Borden - Baixada Santista </v>
          </cell>
          <cell r="C3" t="str">
            <v>11820 - LT 230KV Henry Borden Santista.xls</v>
          </cell>
          <cell r="D3">
            <v>802000</v>
          </cell>
          <cell r="E3">
            <v>39845</v>
          </cell>
          <cell r="F3">
            <v>39965</v>
          </cell>
          <cell r="G3" t="str">
            <v>(Orçamento feito pelo Emio)</v>
          </cell>
        </row>
        <row r="4">
          <cell r="A4">
            <v>11830</v>
          </cell>
          <cell r="B4" t="str">
            <v>SE SOLVAY 440KV</v>
          </cell>
          <cell r="C4" t="str">
            <v>11830 - SE SOLVEY 440KV.xls</v>
          </cell>
          <cell r="D4">
            <v>16608540</v>
          </cell>
          <cell r="F4">
            <v>39965</v>
          </cell>
          <cell r="G4" t="str">
            <v>(Orçamento feito pelo Emio)</v>
          </cell>
        </row>
        <row r="5">
          <cell r="A5">
            <v>11840</v>
          </cell>
          <cell r="B5" t="str">
            <v>LT 440KV EMBU GUAÇU - SANTO ANGELO</v>
          </cell>
          <cell r="C5" t="str">
            <v>11840 - LT 440KV Embu Guaçu-Santo Angelo.xls</v>
          </cell>
          <cell r="D5">
            <v>3106300</v>
          </cell>
          <cell r="E5">
            <v>39417</v>
          </cell>
          <cell r="F5">
            <v>39965</v>
          </cell>
          <cell r="G5" t="str">
            <v>(Orçamento feito pelo Emio)</v>
          </cell>
        </row>
        <row r="6">
          <cell r="A6">
            <v>25600</v>
          </cell>
          <cell r="B6" t="str">
            <v>LT ASS-PRP Secc. Abertura Carga</v>
          </cell>
          <cell r="C6" t="str">
            <v>Angelo - LT ASS-PRP 25600.xls</v>
          </cell>
          <cell r="D6">
            <v>1104249.6499999999</v>
          </cell>
          <cell r="G6" t="str">
            <v>Ângelo</v>
          </cell>
        </row>
        <row r="7">
          <cell r="A7">
            <v>25950</v>
          </cell>
          <cell r="B7" t="str">
            <v>LT 138Kv Flórida Paulista - Tupã</v>
          </cell>
          <cell r="C7" t="str">
            <v>Angelo - LT FLP-Tupã 25950.xls</v>
          </cell>
          <cell r="D7">
            <v>4578935.5</v>
          </cell>
          <cell r="G7" t="str">
            <v>Ângelo</v>
          </cell>
        </row>
        <row r="8">
          <cell r="A8">
            <v>26090</v>
          </cell>
          <cell r="B8" t="str">
            <v>LT 138Kv São João Boa Vista II - Pinhal</v>
          </cell>
          <cell r="C8" t="str">
            <v>Angelo - LT SJB-II - PINHAL 26090.xls</v>
          </cell>
          <cell r="D8">
            <v>3080000</v>
          </cell>
          <cell r="G8" t="str">
            <v>Ângelo</v>
          </cell>
        </row>
        <row r="9">
          <cell r="A9">
            <v>10550</v>
          </cell>
          <cell r="B9" t="str">
            <v>LT  345 kV GUAR-ANH</v>
          </cell>
          <cell r="C9" t="str">
            <v>Angelo - LT STGA-ANH 10550.xls</v>
          </cell>
          <cell r="D9">
            <v>38044932.600000001</v>
          </cell>
          <cell r="G9" t="str">
            <v>Angelo</v>
          </cell>
        </row>
        <row r="10">
          <cell r="A10">
            <v>25550</v>
          </cell>
          <cell r="B10" t="str">
            <v>SE Bom Jardim</v>
          </cell>
          <cell r="C10" t="str">
            <v>Angelo - SE BOJ 25550.xls</v>
          </cell>
          <cell r="D10">
            <v>2748900.64</v>
          </cell>
          <cell r="G10" t="str">
            <v>Angelo</v>
          </cell>
        </row>
        <row r="11">
          <cell r="A11">
            <v>25940</v>
          </cell>
          <cell r="B11" t="str">
            <v>SE Bom Jardim</v>
          </cell>
          <cell r="C11" t="str">
            <v>Angelo - SE BOJ 25940.xls</v>
          </cell>
          <cell r="D11">
            <v>45000</v>
          </cell>
          <cell r="G11" t="str">
            <v>Ângelo</v>
          </cell>
        </row>
        <row r="12">
          <cell r="A12">
            <v>11280</v>
          </cell>
          <cell r="B12" t="str">
            <v>SE Cabreúva</v>
          </cell>
          <cell r="C12" t="str">
            <v>Angelo - SE CAV 11280.xls</v>
          </cell>
          <cell r="D12">
            <v>1857890</v>
          </cell>
          <cell r="G12" t="str">
            <v>Ângelo</v>
          </cell>
        </row>
        <row r="13">
          <cell r="A13">
            <v>11330</v>
          </cell>
          <cell r="B13" t="str">
            <v>SE Cabreúva</v>
          </cell>
          <cell r="C13" t="str">
            <v>Angelo - SE CAV 11330.xls</v>
          </cell>
          <cell r="D13">
            <v>1043370</v>
          </cell>
          <cell r="G13" t="str">
            <v>Ângelo</v>
          </cell>
        </row>
        <row r="14">
          <cell r="A14">
            <v>25810</v>
          </cell>
          <cell r="B14" t="str">
            <v>SE Flórida Paulista</v>
          </cell>
          <cell r="C14" t="str">
            <v>Angelo - SE FLP 25810.xls</v>
          </cell>
          <cell r="D14">
            <v>5187120</v>
          </cell>
          <cell r="G14" t="str">
            <v>Ângelo</v>
          </cell>
        </row>
        <row r="15">
          <cell r="A15">
            <v>25990</v>
          </cell>
          <cell r="B15" t="str">
            <v>SE Flórida Paulista</v>
          </cell>
          <cell r="C15" t="str">
            <v>Angelo - SE FLP 25990.xls</v>
          </cell>
          <cell r="D15">
            <v>3420970</v>
          </cell>
          <cell r="G15" t="str">
            <v>Ângelo</v>
          </cell>
        </row>
        <row r="16">
          <cell r="A16">
            <v>25080</v>
          </cell>
          <cell r="B16" t="str">
            <v>SE Itapeva</v>
          </cell>
          <cell r="C16" t="str">
            <v>Angelo - SE ITV 25080.xls</v>
          </cell>
          <cell r="D16">
            <v>1983069.89</v>
          </cell>
          <cell r="G16" t="str">
            <v>Ângelo</v>
          </cell>
        </row>
        <row r="17">
          <cell r="A17">
            <v>25140</v>
          </cell>
          <cell r="B17" t="str">
            <v>SE Registro</v>
          </cell>
          <cell r="C17" t="str">
            <v>Angelo - SE REG 25140.xls</v>
          </cell>
          <cell r="D17">
            <v>3200181.79</v>
          </cell>
          <cell r="G17" t="str">
            <v>Ângelo</v>
          </cell>
        </row>
        <row r="18">
          <cell r="A18">
            <v>11240</v>
          </cell>
          <cell r="B18" t="str">
            <v>SE Ribeirão Preto</v>
          </cell>
          <cell r="C18" t="str">
            <v>Angelo - SE RPR 11240.xls</v>
          </cell>
          <cell r="D18">
            <v>21998192.920000002</v>
          </cell>
          <cell r="G18" t="str">
            <v>Angelo</v>
          </cell>
        </row>
        <row r="19">
          <cell r="A19">
            <v>11430</v>
          </cell>
          <cell r="B19" t="str">
            <v>SE Ribeirão Preto</v>
          </cell>
          <cell r="C19" t="str">
            <v>Angelo - SE RPR 11430.xls</v>
          </cell>
          <cell r="D19">
            <v>35438000</v>
          </cell>
          <cell r="G19" t="str">
            <v xml:space="preserve">Ângelo </v>
          </cell>
        </row>
        <row r="20">
          <cell r="A20">
            <v>11510</v>
          </cell>
          <cell r="B20" t="str">
            <v>SE SUL</v>
          </cell>
          <cell r="C20" t="str">
            <v>Angelo - SE SUL 11510.xls</v>
          </cell>
          <cell r="D20">
            <v>13520000</v>
          </cell>
          <cell r="G20" t="str">
            <v>Ângelo</v>
          </cell>
        </row>
        <row r="21">
          <cell r="A21">
            <v>10900</v>
          </cell>
          <cell r="B21" t="str">
            <v>SE BAURU</v>
          </cell>
          <cell r="C21" t="str">
            <v>Emio - 10900 - SE BAURU.xls</v>
          </cell>
          <cell r="D21">
            <v>5351082</v>
          </cell>
          <cell r="E21">
            <v>39904</v>
          </cell>
          <cell r="F21">
            <v>40544</v>
          </cell>
          <cell r="G21" t="str">
            <v>Emio</v>
          </cell>
        </row>
        <row r="22">
          <cell r="A22">
            <v>11100</v>
          </cell>
          <cell r="B22" t="str">
            <v xml:space="preserve">SE EMBU-GUAÇU </v>
          </cell>
          <cell r="C22" t="str">
            <v>Emio - 11100 - SE EMBU-GUAÇU .xls</v>
          </cell>
          <cell r="D22">
            <v>29328666.960000001</v>
          </cell>
          <cell r="G22" t="str">
            <v>Emio</v>
          </cell>
        </row>
        <row r="23">
          <cell r="A23">
            <v>11220</v>
          </cell>
          <cell r="B23" t="str">
            <v>SE São José</v>
          </cell>
          <cell r="C23" t="str">
            <v>Emio - 11220 - SE SÃO JOSÉ DOS CAMPOS.xls</v>
          </cell>
          <cell r="D23">
            <v>696373.42</v>
          </cell>
          <cell r="E23">
            <v>38504</v>
          </cell>
          <cell r="F23">
            <v>39508</v>
          </cell>
          <cell r="G23" t="str">
            <v>Emio</v>
          </cell>
        </row>
        <row r="24">
          <cell r="A24">
            <v>11290</v>
          </cell>
          <cell r="B24" t="str">
            <v>SE Sumaré</v>
          </cell>
          <cell r="C24" t="str">
            <v>Emio - 11290 - SE SUMARÉ.xls</v>
          </cell>
          <cell r="D24">
            <v>24250722.879999999</v>
          </cell>
          <cell r="E24">
            <v>39078</v>
          </cell>
          <cell r="F24">
            <v>39507</v>
          </cell>
          <cell r="G24" t="str">
            <v>Emio</v>
          </cell>
        </row>
        <row r="25">
          <cell r="A25">
            <v>25120</v>
          </cell>
          <cell r="B25" t="str">
            <v xml:space="preserve">SE BAIXADA SANTISTA </v>
          </cell>
          <cell r="C25" t="str">
            <v>Emio - 25120 - SE BAIXADA SANTISTA .xls</v>
          </cell>
          <cell r="D25">
            <v>34137924.310000002</v>
          </cell>
          <cell r="E25">
            <v>38407</v>
          </cell>
          <cell r="F25">
            <v>38929</v>
          </cell>
          <cell r="G25" t="str">
            <v>Emio</v>
          </cell>
        </row>
        <row r="26">
          <cell r="A26">
            <v>25170</v>
          </cell>
          <cell r="B26" t="str">
            <v xml:space="preserve">SE BAIXADA SANTISTA </v>
          </cell>
          <cell r="C26" t="str">
            <v>Emio - 25170 - SE BAIXADA SANTISTA .xls</v>
          </cell>
          <cell r="D26">
            <v>4414067.78</v>
          </cell>
          <cell r="G26" t="str">
            <v>Emio</v>
          </cell>
        </row>
        <row r="27">
          <cell r="A27">
            <v>25240</v>
          </cell>
          <cell r="B27" t="str">
            <v>SE SÃO SEBASTIÃO</v>
          </cell>
          <cell r="C27" t="str">
            <v>Emio - 25240 - SE SÃO SEBASTIÃO-rev1.xls</v>
          </cell>
          <cell r="D27">
            <v>3050701.72</v>
          </cell>
          <cell r="G27" t="str">
            <v>EMIO</v>
          </cell>
        </row>
        <row r="28">
          <cell r="A28">
            <v>25330</v>
          </cell>
          <cell r="B28" t="str">
            <v>SE São José</v>
          </cell>
          <cell r="C28" t="str">
            <v>Emio - 25330 - SE SÃO JOSÉ DOS CAMPOS.xls</v>
          </cell>
          <cell r="D28">
            <v>640559.93999999994</v>
          </cell>
          <cell r="E28">
            <v>38504</v>
          </cell>
          <cell r="F28">
            <v>39508</v>
          </cell>
          <cell r="G28" t="str">
            <v>Emio</v>
          </cell>
        </row>
        <row r="29">
          <cell r="A29">
            <v>25390</v>
          </cell>
          <cell r="B29" t="str">
            <v>SE PERUIBE</v>
          </cell>
          <cell r="C29" t="str">
            <v>Emio - 25390 - SE PERUÍBE.xls</v>
          </cell>
          <cell r="D29">
            <v>245000</v>
          </cell>
          <cell r="E29">
            <v>39295</v>
          </cell>
          <cell r="F29">
            <v>39661</v>
          </cell>
          <cell r="G29" t="str">
            <v>Emio</v>
          </cell>
        </row>
        <row r="30">
          <cell r="A30">
            <v>25430</v>
          </cell>
          <cell r="B30" t="str">
            <v>SE Baixada Santista</v>
          </cell>
          <cell r="C30" t="str">
            <v>Emio - 25430 - SE BAIXADA SANTISTA.xls</v>
          </cell>
          <cell r="D30">
            <v>5971040</v>
          </cell>
          <cell r="E30">
            <v>39845</v>
          </cell>
          <cell r="F30">
            <v>40513</v>
          </cell>
          <cell r="G30" t="str">
            <v>Emio</v>
          </cell>
        </row>
        <row r="31">
          <cell r="A31">
            <v>25460</v>
          </cell>
          <cell r="B31" t="str">
            <v>SE PORTO PRIMAVERA</v>
          </cell>
          <cell r="C31" t="str">
            <v>Emio - 25460 - SE PORTO PRIMAVERA.xls</v>
          </cell>
          <cell r="D31">
            <v>418000</v>
          </cell>
          <cell r="E31">
            <v>39295</v>
          </cell>
          <cell r="F31">
            <v>39661</v>
          </cell>
          <cell r="G31" t="str">
            <v>Emio</v>
          </cell>
        </row>
        <row r="32">
          <cell r="A32">
            <v>25470</v>
          </cell>
          <cell r="B32" t="str">
            <v>SE TRÊS IRMÃOS</v>
          </cell>
          <cell r="C32" t="str">
            <v>Emio - 25470 - SE TRÊS IRMÃOS.xls</v>
          </cell>
          <cell r="D32">
            <v>245000</v>
          </cell>
          <cell r="E32">
            <v>39295</v>
          </cell>
          <cell r="F32">
            <v>39661</v>
          </cell>
          <cell r="G32" t="str">
            <v>Emio</v>
          </cell>
        </row>
        <row r="33">
          <cell r="A33">
            <v>25480</v>
          </cell>
          <cell r="B33" t="str">
            <v>SE BERTIOGA II</v>
          </cell>
          <cell r="C33" t="str">
            <v>Emio - 25480 - SE BERTIOGA II.xls</v>
          </cell>
          <cell r="D33">
            <v>245000</v>
          </cell>
          <cell r="E33">
            <v>39295</v>
          </cell>
          <cell r="F33">
            <v>39661</v>
          </cell>
          <cell r="G33" t="str">
            <v>Emio</v>
          </cell>
        </row>
        <row r="34">
          <cell r="A34">
            <v>25490</v>
          </cell>
          <cell r="B34" t="str">
            <v>SE VICENTE DE CARVALHO</v>
          </cell>
          <cell r="C34" t="str">
            <v>Emio - 25490 - SE VICENTE DE CARVALHO.xls</v>
          </cell>
          <cell r="D34">
            <v>245000</v>
          </cell>
          <cell r="E34">
            <v>39295</v>
          </cell>
          <cell r="F34">
            <v>39661</v>
          </cell>
          <cell r="G34" t="str">
            <v>Emio</v>
          </cell>
        </row>
        <row r="35">
          <cell r="A35">
            <v>25500</v>
          </cell>
          <cell r="B35" t="str">
            <v>SE MONGAGUÁ</v>
          </cell>
          <cell r="C35" t="str">
            <v>Emio - 25500 - SE MONGAGUÁ.xls</v>
          </cell>
          <cell r="D35">
            <v>245000</v>
          </cell>
          <cell r="E35">
            <v>39295</v>
          </cell>
          <cell r="F35">
            <v>39661</v>
          </cell>
          <cell r="G35" t="str">
            <v>Emio</v>
          </cell>
        </row>
        <row r="36">
          <cell r="A36">
            <v>25560</v>
          </cell>
          <cell r="B36" t="str">
            <v xml:space="preserve">SE EMBU-GUAÇU </v>
          </cell>
          <cell r="C36" t="str">
            <v>Emio - 25560 - SE EMBU-GUAÇU .xls</v>
          </cell>
          <cell r="D36">
            <v>967837.34</v>
          </cell>
          <cell r="G36" t="str">
            <v>Emio</v>
          </cell>
        </row>
        <row r="37">
          <cell r="A37">
            <v>25660</v>
          </cell>
          <cell r="B37" t="str">
            <v>SE TAUBATÉ</v>
          </cell>
          <cell r="C37" t="str">
            <v>Emio - 25660 - SE CARAGUATATUBA.xls</v>
          </cell>
          <cell r="D37">
            <v>4046460</v>
          </cell>
          <cell r="E37">
            <v>39661</v>
          </cell>
          <cell r="F37">
            <v>39965</v>
          </cell>
          <cell r="G37" t="str">
            <v>Emio</v>
          </cell>
        </row>
        <row r="38">
          <cell r="A38">
            <v>25710</v>
          </cell>
          <cell r="B38" t="str">
            <v xml:space="preserve">SE EMBU-GUAÇU </v>
          </cell>
          <cell r="C38" t="str">
            <v>Emio - 25710 - SE EMBU-GUAÇU .xls</v>
          </cell>
          <cell r="D38">
            <v>11578500</v>
          </cell>
          <cell r="E38">
            <v>39295</v>
          </cell>
          <cell r="F38">
            <v>40148</v>
          </cell>
          <cell r="G38" t="str">
            <v>Emio</v>
          </cell>
        </row>
        <row r="39">
          <cell r="A39">
            <v>25760</v>
          </cell>
          <cell r="B39" t="str">
            <v>LT EMBU GUAÇU - PERUÍBE (2º TRECHO</v>
          </cell>
          <cell r="C39" t="str">
            <v>Emio - 25760 - LT EMBU - PERUÍBE.xls</v>
          </cell>
          <cell r="D39">
            <v>18835697.649999999</v>
          </cell>
          <cell r="E39">
            <v>39083</v>
          </cell>
          <cell r="F39">
            <v>40330</v>
          </cell>
          <cell r="G39" t="str">
            <v>Emio</v>
          </cell>
        </row>
        <row r="40">
          <cell r="A40">
            <v>25800</v>
          </cell>
          <cell r="B40" t="str">
            <v>SE TAUBATÉ</v>
          </cell>
          <cell r="C40" t="str">
            <v>Emio - 25800 - SE TAUBATÉ .xls</v>
          </cell>
          <cell r="D40">
            <v>6079700</v>
          </cell>
          <cell r="E40">
            <v>39661</v>
          </cell>
          <cell r="F40">
            <v>39965</v>
          </cell>
          <cell r="G40" t="str">
            <v>Emio</v>
          </cell>
        </row>
        <row r="41">
          <cell r="A41">
            <v>25820</v>
          </cell>
          <cell r="B41" t="str">
            <v>LT Taubaté-Paraibuna-Caragua</v>
          </cell>
          <cell r="C41" t="str">
            <v>Emio - 25820 - LT 138 KV TAUBATÉ - PARAIBUNA - CARAGUATATUBA.xls</v>
          </cell>
          <cell r="D41">
            <v>52654070</v>
          </cell>
          <cell r="E41">
            <v>39142</v>
          </cell>
          <cell r="F41">
            <v>39965</v>
          </cell>
          <cell r="G41" t="str">
            <v>Emio</v>
          </cell>
        </row>
        <row r="42">
          <cell r="A42">
            <v>25860</v>
          </cell>
          <cell r="B42" t="str">
            <v>SE PARAIBUNA</v>
          </cell>
          <cell r="C42" t="str">
            <v>Emio - 25860 - SE PARAIBUNA .xls</v>
          </cell>
          <cell r="D42">
            <v>6069074</v>
          </cell>
          <cell r="E42">
            <v>39661</v>
          </cell>
          <cell r="F42">
            <v>39965</v>
          </cell>
          <cell r="G42" t="str">
            <v>Emio</v>
          </cell>
        </row>
        <row r="43">
          <cell r="A43">
            <v>10780</v>
          </cell>
          <cell r="B43" t="str">
            <v xml:space="preserve">SE ANHANGUERA </v>
          </cell>
          <cell r="C43" t="str">
            <v>Enio - 10780 - SE ANHANGUERA  - 06 09 07.xls</v>
          </cell>
          <cell r="D43">
            <v>247019604.31999999</v>
          </cell>
          <cell r="G43" t="str">
            <v>Enio</v>
          </cell>
        </row>
        <row r="44">
          <cell r="A44">
            <v>10790</v>
          </cell>
          <cell r="B44" t="str">
            <v>SE GUARULHOS</v>
          </cell>
          <cell r="C44" t="str">
            <v>Enio - 10790 - SE GUARULHOS 06 09 07.xls</v>
          </cell>
          <cell r="D44">
            <v>12151480</v>
          </cell>
          <cell r="G44" t="str">
            <v>Enio</v>
          </cell>
        </row>
        <row r="45">
          <cell r="A45">
            <v>11040</v>
          </cell>
          <cell r="B45" t="str">
            <v>SE ITAPETI</v>
          </cell>
          <cell r="C45" t="str">
            <v>Enio - 11040 - SE ITAPETI - 11 09 07.xls</v>
          </cell>
          <cell r="D45">
            <v>22450640</v>
          </cell>
          <cell r="G45" t="str">
            <v>Enio</v>
          </cell>
        </row>
        <row r="46">
          <cell r="A46">
            <v>11260</v>
          </cell>
          <cell r="B46" t="str">
            <v xml:space="preserve">SE ARARAQUARA </v>
          </cell>
          <cell r="C46" t="str">
            <v>Enio - 11260 - SE ARARAQUARA - 4º TR - 11 09 07.xls</v>
          </cell>
          <cell r="D46">
            <v>29883000</v>
          </cell>
          <cell r="G46" t="str">
            <v>Enio</v>
          </cell>
        </row>
        <row r="47">
          <cell r="A47">
            <v>11550</v>
          </cell>
          <cell r="B47" t="str">
            <v>LT 230 KV EDGARD DE SOUZA - PIRITUBA</v>
          </cell>
          <cell r="C47" t="str">
            <v>Enio - 11550 - LT 230 KV EDGARD DE SOUZA - PIRITUBA - 10 09 07.xls</v>
          </cell>
          <cell r="D47">
            <v>2687114</v>
          </cell>
          <cell r="G47" t="str">
            <v>Enio</v>
          </cell>
        </row>
        <row r="48">
          <cell r="A48">
            <v>11600</v>
          </cell>
          <cell r="B48" t="str">
            <v xml:space="preserve">SE ILHA SOLTEIRA </v>
          </cell>
          <cell r="C48" t="str">
            <v>Enio - 11600 - SE ILHA SOLTEIRA 06 09 07.xls</v>
          </cell>
          <cell r="D48">
            <v>11926700</v>
          </cell>
          <cell r="G48" t="str">
            <v>Enio</v>
          </cell>
        </row>
        <row r="49">
          <cell r="A49">
            <v>25290</v>
          </cell>
          <cell r="B49" t="str">
            <v>SE MILTON FORNASARO</v>
          </cell>
          <cell r="C49" t="str">
            <v>Enio - 25290 - SE MILTON FORNASARO - 10 09 07.xls</v>
          </cell>
          <cell r="D49">
            <v>8046800</v>
          </cell>
          <cell r="G49" t="str">
            <v>Enio</v>
          </cell>
        </row>
        <row r="50">
          <cell r="A50">
            <v>25350</v>
          </cell>
          <cell r="B50" t="str">
            <v xml:space="preserve">LT 138 KV EMBU GUAÇU - PERUÍBE ( 1º TRECHO )  </v>
          </cell>
          <cell r="C50" t="str">
            <v>Enio - 25350 - LT 138 KV EMBU GUAÇU - PERUÍBE ( 1º TRECHO )   10 09 07.xls</v>
          </cell>
          <cell r="D50">
            <v>3005000</v>
          </cell>
          <cell r="G50" t="str">
            <v>Enio</v>
          </cell>
        </row>
        <row r="51">
          <cell r="A51">
            <v>25920</v>
          </cell>
          <cell r="B51" t="str">
            <v>SE CERQUILHO</v>
          </cell>
          <cell r="C51" t="str">
            <v>Enio - 25920 - SE CERQUILHO - 10 09 07.xls</v>
          </cell>
          <cell r="D51">
            <v>1509000</v>
          </cell>
          <cell r="G51" t="str">
            <v>Enio</v>
          </cell>
        </row>
        <row r="52">
          <cell r="A52">
            <v>26000</v>
          </cell>
          <cell r="B52" t="str">
            <v xml:space="preserve">SE ARARAQUARA </v>
          </cell>
          <cell r="C52" t="str">
            <v>Enio - 26000 - SE ARARAQUARA  - 11 09 07.xls</v>
          </cell>
          <cell r="D52">
            <v>1658623.46</v>
          </cell>
          <cell r="G52" t="str">
            <v>Enio</v>
          </cell>
        </row>
        <row r="53">
          <cell r="A53">
            <v>26010</v>
          </cell>
          <cell r="B53" t="str">
            <v>SE BERTIOGA II</v>
          </cell>
          <cell r="C53" t="str">
            <v>Enio - 26010 - SE BERTIOGA II - SUBST TR - 10 09 07.xls</v>
          </cell>
          <cell r="D53">
            <v>1435000</v>
          </cell>
          <cell r="G53" t="str">
            <v>Enio</v>
          </cell>
        </row>
        <row r="54">
          <cell r="A54">
            <v>26040</v>
          </cell>
          <cell r="B54" t="str">
            <v>SE BERTIOGA II</v>
          </cell>
          <cell r="C54" t="str">
            <v>Enio - 26040 - SE BERTIOGA II - 10 09 07.xls</v>
          </cell>
          <cell r="D54">
            <v>411330</v>
          </cell>
          <cell r="G54" t="str">
            <v>Enio</v>
          </cell>
        </row>
        <row r="55">
          <cell r="A55">
            <v>26060</v>
          </cell>
          <cell r="B55" t="str">
            <v>SE MAIRIPORÃ</v>
          </cell>
          <cell r="C55" t="str">
            <v>Enio - 26060 - SE MAIRIPORÃ - 10 09 07.xls</v>
          </cell>
          <cell r="D55">
            <v>1400000</v>
          </cell>
          <cell r="G55" t="str">
            <v>Enio</v>
          </cell>
        </row>
        <row r="56">
          <cell r="A56">
            <v>26070</v>
          </cell>
          <cell r="B56" t="str">
            <v>SE MONGUAGUÁ</v>
          </cell>
          <cell r="C56" t="str">
            <v>Enio - 26070 - SE MONGUAGUÁ - 10 09 07.xls</v>
          </cell>
          <cell r="D56">
            <v>1400000</v>
          </cell>
          <cell r="G56" t="str">
            <v>Enio</v>
          </cell>
        </row>
        <row r="57">
          <cell r="A57">
            <v>26100</v>
          </cell>
          <cell r="B57" t="str">
            <v>LT 138 KV ARARAS - SÃO CARLOS II</v>
          </cell>
          <cell r="C57" t="str">
            <v>Enio - 26100 - LT 138 KV ARARAS-SÃO CARLOS II 10 09 07.xls</v>
          </cell>
          <cell r="D57">
            <v>5027400</v>
          </cell>
          <cell r="G57" t="str">
            <v>Enio</v>
          </cell>
        </row>
        <row r="58">
          <cell r="A58">
            <v>26110</v>
          </cell>
          <cell r="B58" t="str">
            <v>LT 138 KV ARARAS - PORTO FERREIRA</v>
          </cell>
          <cell r="C58" t="str">
            <v>Enio - 26110 - LT 138 KV ARARAS-PORTO FERREIRA 10 09 07.xls</v>
          </cell>
          <cell r="D58">
            <v>3006000</v>
          </cell>
          <cell r="G58" t="str">
            <v>Enio</v>
          </cell>
        </row>
        <row r="59">
          <cell r="A59">
            <v>26120</v>
          </cell>
          <cell r="B59" t="str">
            <v>LT 138 KV ARARAS - RIO CLARO I</v>
          </cell>
          <cell r="C59" t="str">
            <v>Enio - 26120 - LT 138 KV ARARAS-RIO CLARO I10 09 07.xls</v>
          </cell>
          <cell r="D59">
            <v>4446000</v>
          </cell>
          <cell r="G59" t="str">
            <v>Enio</v>
          </cell>
        </row>
        <row r="60">
          <cell r="A60">
            <v>26150</v>
          </cell>
          <cell r="B60" t="str">
            <v>SE PRESIDENTE PRUDENTE</v>
          </cell>
          <cell r="C60" t="str">
            <v>Enio - 26150 - SE PRESIDENTE PRUDENTE - 11 09 07.xls</v>
          </cell>
          <cell r="D60">
            <v>3335000</v>
          </cell>
          <cell r="G60" t="str">
            <v>Enio</v>
          </cell>
        </row>
        <row r="61">
          <cell r="A61">
            <v>26190</v>
          </cell>
          <cell r="B61" t="str">
            <v>SE MILTON FORNASARO</v>
          </cell>
          <cell r="C61" t="str">
            <v>Enio - 26190 - SE MILTON FORNASARO - 10 09 07.xls</v>
          </cell>
          <cell r="D61">
            <v>2793200</v>
          </cell>
          <cell r="G61" t="str">
            <v>Enio</v>
          </cell>
        </row>
        <row r="62">
          <cell r="A62">
            <v>11940</v>
          </cell>
          <cell r="B62" t="str">
            <v>SE ANHANGUERA PROVISÓRIA</v>
          </cell>
          <cell r="C62" t="str">
            <v>Enio -11940 - SE ANHANGUERA PROVISÓRIA - 10 09 07.xls</v>
          </cell>
          <cell r="D62">
            <v>1880000</v>
          </cell>
          <cell r="G62" t="str">
            <v>Enio</v>
          </cell>
        </row>
        <row r="63">
          <cell r="A63">
            <v>11340</v>
          </cell>
          <cell r="B63" t="str">
            <v xml:space="preserve">SE SUL(Subs. Disj. 345kV e Equip. Assoc.)  </v>
          </cell>
          <cell r="C63" t="str">
            <v>Fernando - 11340 - SE SUL - v3.xls</v>
          </cell>
          <cell r="D63">
            <v>5527560</v>
          </cell>
          <cell r="G63" t="str">
            <v>Fernando</v>
          </cell>
        </row>
        <row r="64">
          <cell r="A64">
            <v>11480</v>
          </cell>
          <cell r="B64" t="str">
            <v>SE ÁGUA VERMELHA</v>
          </cell>
          <cell r="C64" t="str">
            <v>Fernando - 11480 - SE ÁGUA VERMELHA - v3.xls</v>
          </cell>
          <cell r="D64">
            <v>51531489.900000006</v>
          </cell>
          <cell r="G64" t="str">
            <v>Fernando</v>
          </cell>
        </row>
        <row r="65">
          <cell r="A65">
            <v>11590</v>
          </cell>
          <cell r="B65" t="str">
            <v>SE ÁGUA VERMELHA</v>
          </cell>
          <cell r="C65" t="str">
            <v>Fernando - 11590 - SE ÁGUA VERMELHA - v3.xls</v>
          </cell>
          <cell r="D65">
            <v>31502220</v>
          </cell>
          <cell r="G65" t="str">
            <v>FERNANDO</v>
          </cell>
        </row>
        <row r="66">
          <cell r="A66">
            <v>11620</v>
          </cell>
          <cell r="B66" t="str">
            <v>SE ÁGUA VERMELHA</v>
          </cell>
          <cell r="C66" t="str">
            <v>Fernando - 11620 - SE ÁGUA VERMELHA - v3.xls</v>
          </cell>
          <cell r="D66">
            <v>11960730</v>
          </cell>
          <cell r="G66" t="str">
            <v>FERNANDO</v>
          </cell>
        </row>
        <row r="67">
          <cell r="A67">
            <v>25370</v>
          </cell>
          <cell r="B67" t="str">
            <v xml:space="preserve">SE MOGI MIRIM III </v>
          </cell>
          <cell r="C67" t="str">
            <v>Fernando - 25370 - SE MOGI MIRIM III  - v3.xls</v>
          </cell>
          <cell r="D67">
            <v>5023203.26</v>
          </cell>
          <cell r="G67" t="str">
            <v>Fernando</v>
          </cell>
        </row>
        <row r="68">
          <cell r="A68">
            <v>25380</v>
          </cell>
          <cell r="B68" t="str">
            <v>LT 88 KV ASSIS - CANOAS I - CANOAS II - SALTO GRANDE</v>
          </cell>
          <cell r="C68" t="str">
            <v>Fernando - 25380 - LT 88 KV ASSIS - CANOAS I - CANOAS II - SALTO GRANDE - v3.xls</v>
          </cell>
          <cell r="D68">
            <v>18750598.759999998</v>
          </cell>
          <cell r="G68" t="str">
            <v>Fernando</v>
          </cell>
        </row>
        <row r="69">
          <cell r="A69">
            <v>25450</v>
          </cell>
          <cell r="B69" t="str">
            <v xml:space="preserve">SE OESTE </v>
          </cell>
          <cell r="C69" t="str">
            <v>Fernando - 25450 - SE OESTE  - v3.xls</v>
          </cell>
          <cell r="D69">
            <v>1260595.75</v>
          </cell>
          <cell r="G69" t="str">
            <v>Fernando</v>
          </cell>
        </row>
        <row r="70">
          <cell r="A70">
            <v>25510</v>
          </cell>
          <cell r="B70" t="str">
            <v>LT 138 KV ILHA SOLTEIRA - JUPIÁ</v>
          </cell>
          <cell r="C70" t="str">
            <v>Fernando - 25510 - LT 138 KV ILHA SOLTEIRA - JUPIÁ - v3.xls</v>
          </cell>
          <cell r="D70">
            <v>526534.44999999995</v>
          </cell>
          <cell r="G70" t="str">
            <v>Fernando</v>
          </cell>
        </row>
        <row r="71">
          <cell r="A71">
            <v>25520</v>
          </cell>
          <cell r="B71" t="str">
            <v xml:space="preserve">LT 138 KV TRÊS IRMÃOS - ILHA SOLTEIRA. </v>
          </cell>
          <cell r="C71" t="str">
            <v>Fernando - 25520 - LT 138 KV TRÊS IRMÃOS - ILHA SOLTEIRA.  - v3.xls</v>
          </cell>
          <cell r="D71">
            <v>617634.44999999995</v>
          </cell>
          <cell r="G71" t="str">
            <v>Fernando</v>
          </cell>
        </row>
        <row r="72">
          <cell r="A72">
            <v>25530</v>
          </cell>
          <cell r="B72" t="str">
            <v>LT 138 KV TRÊS IRMÃOS - ANDRADINA</v>
          </cell>
          <cell r="C72" t="str">
            <v>Fernando - 25530 - LT 138 KV TRÊS IRMÃOS - ANDRADINA - v3.xls</v>
          </cell>
          <cell r="D72">
            <v>8190853.4199999999</v>
          </cell>
          <cell r="G72" t="str">
            <v>Fernando</v>
          </cell>
        </row>
        <row r="73">
          <cell r="A73">
            <v>25570</v>
          </cell>
          <cell r="B73" t="str">
            <v>SE OESTE</v>
          </cell>
          <cell r="C73" t="str">
            <v>Fernando - 25570 - SE OESTE - v3.xls</v>
          </cell>
          <cell r="D73">
            <v>1455948.94</v>
          </cell>
          <cell r="G73" t="str">
            <v>Fernando</v>
          </cell>
        </row>
        <row r="74">
          <cell r="A74">
            <v>25580</v>
          </cell>
          <cell r="B74" t="str">
            <v xml:space="preserve">LT 138 KV JUPIÁ - VALPARAÍSO </v>
          </cell>
          <cell r="C74" t="str">
            <v>Fernando - 25580 - LT 138 KV JUPIÁ - VALPARAÍSO  - v3.xls</v>
          </cell>
          <cell r="D74">
            <v>11859900</v>
          </cell>
          <cell r="G74" t="str">
            <v>Fernando</v>
          </cell>
        </row>
        <row r="75">
          <cell r="A75">
            <v>25690</v>
          </cell>
          <cell r="B75" t="str">
            <v>SE OESTE</v>
          </cell>
          <cell r="C75" t="str">
            <v>Fernando - 25690 - SE OESTE - v3.xls</v>
          </cell>
          <cell r="D75">
            <v>2091868.28</v>
          </cell>
          <cell r="G75" t="str">
            <v>Fernando</v>
          </cell>
        </row>
        <row r="76">
          <cell r="A76">
            <v>25740</v>
          </cell>
          <cell r="B76" t="str">
            <v>SE BOM JARDIM</v>
          </cell>
          <cell r="C76" t="str">
            <v>Fernando - 25740 - SE BOM JARDIM - v3.xls</v>
          </cell>
          <cell r="D76">
            <v>3418861</v>
          </cell>
          <cell r="G76" t="str">
            <v>Fernando</v>
          </cell>
        </row>
        <row r="77">
          <cell r="A77">
            <v>25880</v>
          </cell>
          <cell r="B77" t="str">
            <v>LT 138 KV ILHA SOLTEIRA - JALES</v>
          </cell>
          <cell r="C77" t="str">
            <v>Fernando - 25880 - LT 138 KV ILHA SOLTEIRA - JALES - v3.xls</v>
          </cell>
          <cell r="D77">
            <v>12107890</v>
          </cell>
          <cell r="G77" t="str">
            <v>Fernando</v>
          </cell>
        </row>
        <row r="78">
          <cell r="A78">
            <v>25960</v>
          </cell>
          <cell r="B78" t="str">
            <v xml:space="preserve">SE ILHA SOLTEIRA </v>
          </cell>
          <cell r="C78" t="str">
            <v>Fernando - 25960 - SE ILHA SOLTEIRA  - v3.xls</v>
          </cell>
          <cell r="D78">
            <v>3949066.77</v>
          </cell>
          <cell r="G78" t="str">
            <v>Fernando</v>
          </cell>
        </row>
        <row r="79">
          <cell r="A79">
            <v>25970</v>
          </cell>
          <cell r="B79" t="str">
            <v>SE TRÊS IRMÃOS</v>
          </cell>
          <cell r="C79" t="str">
            <v>Fernando - 25970 - SE TRÊS IRMÃOS - v3.xls</v>
          </cell>
          <cell r="D79">
            <v>5512785.7700000005</v>
          </cell>
          <cell r="G79" t="str">
            <v>Fernando</v>
          </cell>
        </row>
        <row r="80">
          <cell r="A80">
            <v>10880</v>
          </cell>
          <cell r="B80" t="str">
            <v>SE APARECIDA</v>
          </cell>
          <cell r="C80" t="str">
            <v>Francisco - 10880 - SE APARECIDA - v3 pronto.xls</v>
          </cell>
          <cell r="D80">
            <v>469274.9</v>
          </cell>
          <cell r="G80" t="str">
            <v>Francisco</v>
          </cell>
        </row>
        <row r="81">
          <cell r="A81">
            <v>10930</v>
          </cell>
          <cell r="B81" t="str">
            <v xml:space="preserve">SE ILHA SOLTEIRA </v>
          </cell>
          <cell r="C81" t="str">
            <v>Francisco - 10930 - SE ILHA SOLTEIRA  - v3 q tudo.xls</v>
          </cell>
          <cell r="D81">
            <v>3989600</v>
          </cell>
          <cell r="G81" t="str">
            <v>Francisco</v>
          </cell>
        </row>
        <row r="82">
          <cell r="A82">
            <v>11060</v>
          </cell>
          <cell r="B82" t="str">
            <v>SE XAVANTES</v>
          </cell>
          <cell r="C82" t="str">
            <v>Francisco - 11060 - SE XAVANTES - v3 pronto.xls</v>
          </cell>
          <cell r="D82">
            <v>8000000</v>
          </cell>
          <cell r="G82" t="str">
            <v>Francisco</v>
          </cell>
        </row>
        <row r="83">
          <cell r="A83">
            <v>11120</v>
          </cell>
          <cell r="B83" t="str">
            <v>LT 230 KV APARECIDA - SANTA CABEÇA</v>
          </cell>
          <cell r="C83" t="str">
            <v>Francisco - 11120 - LT 230 KV APARECIDA - SANTA CABEÇA - v3 pronto.xls</v>
          </cell>
          <cell r="D83">
            <v>13055125.109999999</v>
          </cell>
          <cell r="G83" t="str">
            <v>Francisco</v>
          </cell>
        </row>
        <row r="84">
          <cell r="A84">
            <v>11130</v>
          </cell>
          <cell r="B84" t="str">
            <v>LT 230 KV ITAPETI - MOGI - MOGI (F)</v>
          </cell>
          <cell r="C84" t="str">
            <v>Francisco - 11130 - LT 230 KV ITAPETI - MOGI - MOGI (F) - v3 pronto.xls</v>
          </cell>
          <cell r="D84">
            <v>6277358.3899999997</v>
          </cell>
          <cell r="G84" t="str">
            <v>Francisco</v>
          </cell>
        </row>
        <row r="85">
          <cell r="A85">
            <v>11140</v>
          </cell>
          <cell r="B85" t="str">
            <v>LT 230 KV MOGI (F) - S.J. CAMPOS C1</v>
          </cell>
          <cell r="C85" t="str">
            <v>Francisco - 11140 - LT 230 KV MOGI (F) - S.J. CAMPOS C1 - v3 pronto.xls</v>
          </cell>
          <cell r="D85">
            <v>16112555.779999999</v>
          </cell>
          <cell r="G85" t="str">
            <v>Francisco</v>
          </cell>
        </row>
        <row r="86">
          <cell r="A86">
            <v>11150</v>
          </cell>
          <cell r="B86" t="str">
            <v>LT 230 KV MOGI (F) - S.J. CAMPOS C2</v>
          </cell>
          <cell r="C86" t="str">
            <v>Francisco - 11150 - LT 230 KV MOGI (F) - S.J. CAMPOS C2 - v3 pronto.xls</v>
          </cell>
          <cell r="D86">
            <v>7146539.5099999998</v>
          </cell>
          <cell r="G86" t="str">
            <v>Francisco</v>
          </cell>
        </row>
        <row r="87">
          <cell r="A87">
            <v>11160</v>
          </cell>
          <cell r="B87" t="str">
            <v>LT 230 KV S.J. CAMPOS - TAUBATÉ</v>
          </cell>
          <cell r="C87" t="str">
            <v>Francisco - 11160 - LT 230 KV S.J. CAMPOS - TAUBATÉ - v3 pronto.xls</v>
          </cell>
          <cell r="D87">
            <v>13289965.359999999</v>
          </cell>
          <cell r="G87" t="str">
            <v>Francisco</v>
          </cell>
        </row>
        <row r="88">
          <cell r="A88">
            <v>11170</v>
          </cell>
          <cell r="B88" t="str">
            <v>LT 230 KV TAUBATÉ - APARECIDA</v>
          </cell>
          <cell r="C88" t="str">
            <v>Francisco - 11170 - LT 230 KV TAUBATÉ - APARECIDA - v3 pronto.xls</v>
          </cell>
          <cell r="D88">
            <v>17456037.510000002</v>
          </cell>
          <cell r="G88" t="str">
            <v>Francisco</v>
          </cell>
        </row>
        <row r="89">
          <cell r="A89">
            <v>11180</v>
          </cell>
          <cell r="B89" t="str">
            <v>SE APARECIDA</v>
          </cell>
          <cell r="C89" t="str">
            <v>Francisco - 11180 - SE APARECIDA - v3 pronto.xls</v>
          </cell>
          <cell r="D89">
            <v>3913546.74</v>
          </cell>
          <cell r="E89">
            <v>10107</v>
          </cell>
          <cell r="F89">
            <v>39447</v>
          </cell>
          <cell r="G89" t="str">
            <v>Francisco</v>
          </cell>
        </row>
        <row r="90">
          <cell r="A90">
            <v>11230</v>
          </cell>
          <cell r="B90" t="str">
            <v>SE TAUBATÉ</v>
          </cell>
          <cell r="C90" t="str">
            <v>Francisco - 11230 - SE TAUBATÉ - v3 pronto.xls</v>
          </cell>
          <cell r="D90">
            <v>3051270.3</v>
          </cell>
          <cell r="E90">
            <v>39083</v>
          </cell>
          <cell r="F90">
            <v>39447</v>
          </cell>
          <cell r="G90" t="str">
            <v>Francisco</v>
          </cell>
        </row>
        <row r="91">
          <cell r="A91">
            <v>11380</v>
          </cell>
          <cell r="B91" t="str">
            <v>SE XAVANTES</v>
          </cell>
          <cell r="C91" t="str">
            <v>Francisco - 11380 - SE XAVANTES - v3 pronto.xls</v>
          </cell>
          <cell r="D91">
            <v>4650000</v>
          </cell>
          <cell r="G91" t="str">
            <v>Francisco</v>
          </cell>
        </row>
        <row r="92">
          <cell r="A92">
            <v>11410</v>
          </cell>
          <cell r="B92" t="str">
            <v>SE BAIXADA SANTISTA</v>
          </cell>
          <cell r="C92" t="str">
            <v>Francisco - 11410 - SE Baixada Santista - v3 pronto.xls</v>
          </cell>
          <cell r="D92">
            <v>7409000</v>
          </cell>
          <cell r="G92" t="str">
            <v>Francisco</v>
          </cell>
        </row>
        <row r="93">
          <cell r="A93">
            <v>11520</v>
          </cell>
          <cell r="B93" t="str">
            <v>LT 345 kV SUL - ALTO DA SERRA</v>
          </cell>
          <cell r="C93" t="str">
            <v>Francisco - 11520 - LT 345 kV SUL - ALTO DA SERRA - v3 pronto.xls</v>
          </cell>
          <cell r="D93">
            <v>10981500</v>
          </cell>
          <cell r="G93" t="str">
            <v>Francisco</v>
          </cell>
        </row>
        <row r="94">
          <cell r="A94">
            <v>11530</v>
          </cell>
          <cell r="B94" t="str">
            <v>LT 345 kV BAIXADA SANTISTA - ALTO DA SERRA</v>
          </cell>
          <cell r="C94" t="str">
            <v>Francisco - 11530 - LT 345 kV BAIXADA SANTISTA - ALTO DA SERRA - v3 pronto.xls</v>
          </cell>
          <cell r="D94">
            <v>4565000</v>
          </cell>
          <cell r="G94" t="str">
            <v>Francisco</v>
          </cell>
        </row>
        <row r="95">
          <cell r="A95">
            <v>25210</v>
          </cell>
          <cell r="B95" t="str">
            <v xml:space="preserve">SE APARECIDA </v>
          </cell>
          <cell r="C95" t="str">
            <v>Francisco - 25210 - SE APARECIDA  - v3 q siemens.xls</v>
          </cell>
          <cell r="D95">
            <v>431600.46</v>
          </cell>
          <cell r="G95" t="str">
            <v>Francisco</v>
          </cell>
        </row>
        <row r="96">
          <cell r="A96">
            <v>25360</v>
          </cell>
          <cell r="B96" t="str">
            <v>LT 138 KV MOGI MIRIM III - RAMAL JAGUARIÚNA</v>
          </cell>
          <cell r="C96" t="str">
            <v>Francisco - 25360 - LT 138 KV MOGI MIRIM III - RAMAL JAGUARIÚNA - v3 pronto.xls</v>
          </cell>
          <cell r="D96">
            <v>13059749</v>
          </cell>
          <cell r="G96" t="str">
            <v>Francisco</v>
          </cell>
        </row>
        <row r="97">
          <cell r="A97">
            <v>25440</v>
          </cell>
          <cell r="B97" t="str">
            <v xml:space="preserve">SE MOGI MIRIM II </v>
          </cell>
          <cell r="C97" t="str">
            <v>Francisco - 25440 - SE MOGI MIRIM II  - v3 q copem.xls</v>
          </cell>
          <cell r="D97">
            <v>3191150</v>
          </cell>
          <cell r="G97" t="str">
            <v>Francisco</v>
          </cell>
        </row>
        <row r="98">
          <cell r="A98">
            <v>25700</v>
          </cell>
          <cell r="B98" t="str">
            <v>SE SANTA BARBARA D'OESTE</v>
          </cell>
          <cell r="C98" t="str">
            <v>Francisco - 25700 - SE SANTA BARBARA DOESTE - v3 pronto.xls</v>
          </cell>
          <cell r="D98">
            <v>16997000</v>
          </cell>
          <cell r="G98" t="str">
            <v>Francisco</v>
          </cell>
        </row>
        <row r="99">
          <cell r="A99">
            <v>25730</v>
          </cell>
          <cell r="B99" t="str">
            <v>SE CABREÚVA</v>
          </cell>
          <cell r="C99" t="str">
            <v>Francisco - 25730 - SE CABREÚVA - v3 pronto.xls</v>
          </cell>
          <cell r="D99">
            <v>3912000</v>
          </cell>
          <cell r="G99" t="str">
            <v>Francisco</v>
          </cell>
        </row>
        <row r="100">
          <cell r="A100">
            <v>25750</v>
          </cell>
          <cell r="B100" t="str">
            <v>LT 138 kV CAPIVARA - PRESIDENTE PRUDENTE</v>
          </cell>
          <cell r="C100" t="str">
            <v>Francisco - 25750 - LT 138 kV CAPIVARA - PRESIDENTE PRUDENTE - v3 pronto.xls</v>
          </cell>
          <cell r="D100">
            <v>5918990.4699999997</v>
          </cell>
          <cell r="G100" t="str">
            <v>Francisco</v>
          </cell>
        </row>
        <row r="101">
          <cell r="A101">
            <v>26030</v>
          </cell>
          <cell r="B101" t="str">
            <v>SE MOGI MIRIM II</v>
          </cell>
          <cell r="C101" t="str">
            <v>Francisco - 26030 - SE MOGI MIRIM II - v3 pronto.xls</v>
          </cell>
          <cell r="D101">
            <v>2000000</v>
          </cell>
          <cell r="G101" t="str">
            <v>Francisco</v>
          </cell>
        </row>
        <row r="102">
          <cell r="A102">
            <v>10890</v>
          </cell>
          <cell r="B102" t="str">
            <v>SE ASSIS</v>
          </cell>
          <cell r="C102" t="str">
            <v>Marco - 10890 - SE ASSIS - v3.xls</v>
          </cell>
          <cell r="D102">
            <v>2674965</v>
          </cell>
          <cell r="G102" t="str">
            <v>Marco</v>
          </cell>
        </row>
        <row r="103">
          <cell r="A103">
            <v>10910</v>
          </cell>
          <cell r="B103" t="str">
            <v xml:space="preserve">SE CAPIVARA </v>
          </cell>
          <cell r="C103" t="str">
            <v>Marco - 10910 - SE CAPIVARA ok  - v3.xls</v>
          </cell>
          <cell r="D103">
            <v>8207307</v>
          </cell>
          <cell r="G103" t="str">
            <v>Marco</v>
          </cell>
        </row>
        <row r="104">
          <cell r="A104">
            <v>11090</v>
          </cell>
          <cell r="B104" t="str">
            <v>SE CAPIVARA</v>
          </cell>
          <cell r="C104" t="str">
            <v>Marco - 11090 - SE CPV - orç.xls</v>
          </cell>
          <cell r="D104">
            <v>20634314.960000001</v>
          </cell>
          <cell r="G104" t="str">
            <v>Marco</v>
          </cell>
        </row>
        <row r="105">
          <cell r="A105">
            <v>11110</v>
          </cell>
          <cell r="B105" t="str">
            <v xml:space="preserve">SE ASSIS </v>
          </cell>
          <cell r="C105" t="str">
            <v>Marco - 11110 - SE ASSIS ok  - v3.xls</v>
          </cell>
          <cell r="D105">
            <v>389830</v>
          </cell>
          <cell r="G105" t="str">
            <v>Marco</v>
          </cell>
        </row>
        <row r="106">
          <cell r="A106">
            <v>11370</v>
          </cell>
          <cell r="B106" t="str">
            <v>SE NORTE</v>
          </cell>
          <cell r="C106" t="str">
            <v>Marco - 11370 - SE NORTE - ok.xls</v>
          </cell>
          <cell r="D106">
            <v>16380000</v>
          </cell>
          <cell r="G106" t="str">
            <v>Marco</v>
          </cell>
        </row>
        <row r="107">
          <cell r="A107">
            <v>11390</v>
          </cell>
          <cell r="B107" t="str">
            <v xml:space="preserve">SE BAURU </v>
          </cell>
          <cell r="C107" t="str">
            <v>Marco - 11390 - SE BAURU  - v3.xls</v>
          </cell>
          <cell r="D107">
            <v>6726201.7999999998</v>
          </cell>
          <cell r="G107" t="str">
            <v>Marco</v>
          </cell>
        </row>
        <row r="108">
          <cell r="A108">
            <v>11440</v>
          </cell>
          <cell r="B108" t="str">
            <v>SE TAUBATÉ</v>
          </cell>
          <cell r="C108" t="str">
            <v>Marco - 11440 - SE TAUBATÉ  - v3.xls</v>
          </cell>
          <cell r="D108">
            <v>32615000</v>
          </cell>
          <cell r="G108" t="str">
            <v>Marco</v>
          </cell>
        </row>
        <row r="109">
          <cell r="A109">
            <v>25150</v>
          </cell>
          <cell r="B109" t="str">
            <v xml:space="preserve">SE CABREÚVA </v>
          </cell>
          <cell r="C109" t="str">
            <v>Marco - 25150 - SE CABREÚVA  - v3.xls</v>
          </cell>
          <cell r="D109">
            <v>10901057.26</v>
          </cell>
          <cell r="G109" t="str">
            <v>Marco</v>
          </cell>
        </row>
        <row r="110">
          <cell r="A110">
            <v>25220</v>
          </cell>
          <cell r="B110" t="str">
            <v>SE BANDEIRANTES</v>
          </cell>
          <cell r="C110" t="str">
            <v>Marco - 25220 - SE BAN ok - orç.xls</v>
          </cell>
          <cell r="D110">
            <v>462440.46</v>
          </cell>
          <cell r="G110" t="str">
            <v>MARCO AURELIO DE BRITO</v>
          </cell>
        </row>
        <row r="111">
          <cell r="A111">
            <v>25310</v>
          </cell>
          <cell r="B111" t="str">
            <v>SE NORDESTE</v>
          </cell>
          <cell r="C111" t="str">
            <v>Marco - 25310 - SE NORDESTE - ok.xls</v>
          </cell>
          <cell r="D111">
            <v>1317798.18</v>
          </cell>
          <cell r="G111" t="str">
            <v>Marco</v>
          </cell>
        </row>
        <row r="112">
          <cell r="A112">
            <v>25320</v>
          </cell>
          <cell r="B112" t="str">
            <v>SE NORDESTE</v>
          </cell>
          <cell r="C112" t="str">
            <v>Marco - 25320 - SE NORDESTE - ok.xls</v>
          </cell>
          <cell r="D112">
            <v>1310288.18</v>
          </cell>
          <cell r="G112" t="str">
            <v>Marco</v>
          </cell>
        </row>
        <row r="113">
          <cell r="A113">
            <v>25610</v>
          </cell>
          <cell r="B113" t="str">
            <v>SE NORDESTE</v>
          </cell>
          <cell r="C113" t="str">
            <v>Marco - 25610 - SE NORDESTE ok - v3.xls</v>
          </cell>
          <cell r="D113">
            <v>2000063.8</v>
          </cell>
          <cell r="G113" t="str">
            <v>Marco</v>
          </cell>
        </row>
        <row r="114">
          <cell r="A114">
            <v>25770</v>
          </cell>
          <cell r="B114" t="str">
            <v xml:space="preserve">LT 138 kV BARIRI - BARRA BONITA </v>
          </cell>
          <cell r="C114" t="str">
            <v>Marco - 25770 - LT 138 kV BARIRI - BARRA BONITA  - v3.xls</v>
          </cell>
          <cell r="D114">
            <v>8479830.5300000012</v>
          </cell>
          <cell r="G114" t="str">
            <v>Marco</v>
          </cell>
        </row>
        <row r="115">
          <cell r="A115">
            <v>25850</v>
          </cell>
          <cell r="B115" t="str">
            <v xml:space="preserve">SE MAIRIPORÃ </v>
          </cell>
          <cell r="C115" t="str">
            <v>Marco - 25850 - SE MAIRIPORÃ - ok - v3.xls</v>
          </cell>
          <cell r="D115">
            <v>1450000</v>
          </cell>
          <cell r="G115" t="str">
            <v>Marco</v>
          </cell>
        </row>
        <row r="116">
          <cell r="A116">
            <v>25980</v>
          </cell>
          <cell r="B116" t="str">
            <v xml:space="preserve">SE DRACENA </v>
          </cell>
          <cell r="C116" t="str">
            <v>Marco - 25980 - SE DRACENA - ok - v3.xls</v>
          </cell>
          <cell r="D116">
            <v>3464000</v>
          </cell>
          <cell r="G116" t="str">
            <v>Marco</v>
          </cell>
        </row>
        <row r="117">
          <cell r="A117">
            <v>10760</v>
          </cell>
          <cell r="B117" t="str">
            <v>SE INTERLAGOS</v>
          </cell>
          <cell r="C117" t="str">
            <v>NGP - 10760 - SE INTERLAGOS - 12 09 07 - Rev.2.xls</v>
          </cell>
          <cell r="D117">
            <v>12974434</v>
          </cell>
          <cell r="G117" t="str">
            <v>NGP</v>
          </cell>
        </row>
        <row r="118">
          <cell r="A118">
            <v>11850</v>
          </cell>
          <cell r="B118" t="str">
            <v>SE ITAPETI</v>
          </cell>
          <cell r="C118" t="str">
            <v>NGP - 11850 - SE ITAPETI - 13 09 07.xls</v>
          </cell>
          <cell r="D118">
            <v>11474440</v>
          </cell>
          <cell r="G118" t="str">
            <v>NGP (base proj 10760)</v>
          </cell>
        </row>
        <row r="119">
          <cell r="A119">
            <v>11860</v>
          </cell>
          <cell r="B119" t="str">
            <v>SE CABREÚVA</v>
          </cell>
          <cell r="C119" t="str">
            <v>NGP - 11860 - SE CABREÚVA - 12 09 07 - Rev.2.xls</v>
          </cell>
          <cell r="D119">
            <v>16882860</v>
          </cell>
          <cell r="G119" t="str">
            <v>NGP (base proj 25720)</v>
          </cell>
        </row>
        <row r="120">
          <cell r="A120">
            <v>11870</v>
          </cell>
          <cell r="B120" t="str">
            <v>SE INTERLAGOS</v>
          </cell>
          <cell r="C120" t="str">
            <v>NGP - 11870 - SE INTERLAGOS - 12 09 07 - Rev.2.xls</v>
          </cell>
          <cell r="D120">
            <v>31853579.999999996</v>
          </cell>
          <cell r="G120" t="str">
            <v>NGP (base proj 25720)</v>
          </cell>
        </row>
        <row r="121">
          <cell r="A121">
            <v>11880</v>
          </cell>
          <cell r="B121" t="str">
            <v>LT 230KV PIRATININGA - INTERLAGOS</v>
          </cell>
          <cell r="C121" t="str">
            <v>NGP - 11880 - LT 230 KV PIRATININGA - INTERLAGOS - 12 09 07 - Rev.2.xls</v>
          </cell>
          <cell r="D121">
            <v>1020000</v>
          </cell>
          <cell r="G121" t="str">
            <v>NGP (base 11550)</v>
          </cell>
        </row>
        <row r="122">
          <cell r="A122">
            <v>11890</v>
          </cell>
          <cell r="B122" t="str">
            <v>SE NORTE</v>
          </cell>
          <cell r="C122" t="str">
            <v>NGP - 11890 - SE NORTE - 13 09 07.xls</v>
          </cell>
          <cell r="D122">
            <v>33327490.000000004</v>
          </cell>
          <cell r="G122" t="str">
            <v>NGP (base proj 11430)</v>
          </cell>
        </row>
        <row r="123">
          <cell r="A123">
            <v>26220</v>
          </cell>
          <cell r="B123" t="str">
            <v>LT 138KV VOTUPORANGA II - S J R PRETO</v>
          </cell>
          <cell r="C123" t="str">
            <v>NGP - 26220 - LT VOTUPORANGA II - S J R PRETO - 12 09 07 - Rev.2.xls</v>
          </cell>
          <cell r="D123">
            <v>22400000</v>
          </cell>
          <cell r="G123" t="str">
            <v>NGP (base proj 25750)</v>
          </cell>
        </row>
        <row r="124">
          <cell r="A124">
            <v>26230</v>
          </cell>
          <cell r="B124" t="str">
            <v>SE OESTE</v>
          </cell>
          <cell r="C124" t="str">
            <v>NGP - 26230 - SE OESTE - 12 09 07 - Rev.2.xls</v>
          </cell>
          <cell r="D124">
            <v>14118750</v>
          </cell>
          <cell r="G124" t="str">
            <v>NGP (base proj 25720)</v>
          </cell>
        </row>
        <row r="125">
          <cell r="A125">
            <v>26240</v>
          </cell>
          <cell r="B125" t="str">
            <v>SE ARARAS</v>
          </cell>
          <cell r="C125" t="str">
            <v>NGP - 26240 - SE ARARAS - 12 09 07 - Rev. 2.xls</v>
          </cell>
          <cell r="D125">
            <v>5213020</v>
          </cell>
          <cell r="G125" t="str">
            <v>NGP (base proj 25720)</v>
          </cell>
        </row>
        <row r="126">
          <cell r="A126">
            <v>26250</v>
          </cell>
          <cell r="B126" t="str">
            <v>SE BAURU</v>
          </cell>
          <cell r="C126" t="str">
            <v>NGP - 26250 - SE BAURU - 12 09 07 - Rev. 2.xls</v>
          </cell>
          <cell r="D126">
            <v>4943260</v>
          </cell>
          <cell r="G126" t="str">
            <v>NGP (base proj 25720)</v>
          </cell>
        </row>
        <row r="127">
          <cell r="A127">
            <v>26260</v>
          </cell>
          <cell r="B127" t="str">
            <v>SE EMBU-GUAÇU</v>
          </cell>
          <cell r="C127" t="str">
            <v>NGP - 26260 - SE EMBU-GUAÇU - 12 09 07 - Rev. 2.xls</v>
          </cell>
          <cell r="D127">
            <v>17514450</v>
          </cell>
          <cell r="G127" t="str">
            <v>NGP (base proj 25720)</v>
          </cell>
        </row>
        <row r="128">
          <cell r="A128">
            <v>26270</v>
          </cell>
          <cell r="B128" t="str">
            <v>LT 138KV ITAPETININGA II - CAPÃO BONITO</v>
          </cell>
          <cell r="C128" t="str">
            <v>NGP - 26270 - LT 138KV ITAPETININGA - CAPÃO BONITO - 12 09 07 - Rev.2.xls</v>
          </cell>
          <cell r="D128">
            <v>15011630</v>
          </cell>
          <cell r="G128" t="str">
            <v xml:space="preserve">NGP (base proj 25750) </v>
          </cell>
        </row>
        <row r="129">
          <cell r="A129">
            <v>26280</v>
          </cell>
          <cell r="B129" t="str">
            <v>LT 138KV EUCLIDES DA CUNHA - CACONDE</v>
          </cell>
          <cell r="C129" t="str">
            <v>NGP - 26280 - LT 138KV EUCLIDES DA CUNHA - CACONDE - 12 09 07 - Rev. 2.xls</v>
          </cell>
          <cell r="D129">
            <v>11008930</v>
          </cell>
          <cell r="G129" t="str">
            <v>NGP (base proj 25750)</v>
          </cell>
        </row>
        <row r="130">
          <cell r="A130">
            <v>26290</v>
          </cell>
          <cell r="B130" t="str">
            <v>SE RIBEIRÃO PRETO</v>
          </cell>
          <cell r="C130" t="str">
            <v>NGP - 26290 - SE RIBEIRÃO PRETO - 12 09 07 - Rev. 2.xls</v>
          </cell>
          <cell r="D130">
            <v>8757230</v>
          </cell>
          <cell r="G130" t="str">
            <v>NGP (base proj 25720)</v>
          </cell>
        </row>
        <row r="131">
          <cell r="A131">
            <v>26300</v>
          </cell>
          <cell r="B131" t="str">
            <v>SE MOGI MIRIM III</v>
          </cell>
          <cell r="C131" t="str">
            <v>NGP - 26300 - SE MOGI MIRIM III.xls</v>
          </cell>
          <cell r="D131">
            <v>5213020</v>
          </cell>
          <cell r="F131">
            <v>41090</v>
          </cell>
          <cell r="G131" t="str">
            <v>NGP (Base Proj 25720)</v>
          </cell>
        </row>
        <row r="132">
          <cell r="A132">
            <v>26310</v>
          </cell>
          <cell r="B132" t="str">
            <v>SE TAUBATÉ</v>
          </cell>
          <cell r="C132" t="str">
            <v>NGP - 26310 - SE TAUBATÉ.xls</v>
          </cell>
          <cell r="D132">
            <v>5213020</v>
          </cell>
          <cell r="F132">
            <v>41273</v>
          </cell>
          <cell r="G132" t="str">
            <v>NGP (Base Proj 25720)</v>
          </cell>
        </row>
        <row r="133">
          <cell r="A133">
            <v>26320</v>
          </cell>
          <cell r="B133" t="str">
            <v>SE SUL</v>
          </cell>
          <cell r="C133" t="str">
            <v>NGP - 26320 - SE SUL.xls</v>
          </cell>
          <cell r="D133">
            <v>93551.894204597018</v>
          </cell>
          <cell r="F133">
            <v>41638</v>
          </cell>
          <cell r="G133" t="str">
            <v>NGP (Base Proj 25720)</v>
          </cell>
        </row>
        <row r="134">
          <cell r="A134">
            <v>26330</v>
          </cell>
          <cell r="B134" t="str">
            <v>SE NORDESTE</v>
          </cell>
          <cell r="C134" t="str">
            <v>NGP - 26330 - SE NORDESTE.xls</v>
          </cell>
          <cell r="D134">
            <v>3743800</v>
          </cell>
          <cell r="F134">
            <v>41273</v>
          </cell>
          <cell r="G134" t="str">
            <v>NGP (Base Proj 25720)</v>
          </cell>
        </row>
        <row r="135">
          <cell r="A135">
            <v>26340</v>
          </cell>
          <cell r="B135" t="str">
            <v>SE MILTON FORNASARO</v>
          </cell>
          <cell r="C135" t="str">
            <v>NGP - 26340 - SE MILTON FORNASARO.xls</v>
          </cell>
          <cell r="D135">
            <v>2104540</v>
          </cell>
          <cell r="F135">
            <v>41273</v>
          </cell>
          <cell r="G135" t="str">
            <v>NGP (Base Proj 25720)</v>
          </cell>
        </row>
        <row r="136">
          <cell r="A136">
            <v>26350</v>
          </cell>
          <cell r="B136" t="str">
            <v>SE RAMON REBERT FILHO</v>
          </cell>
          <cell r="C136" t="str">
            <v>NGP - 26350 - SE RAMON REBERT FILHO.xls</v>
          </cell>
          <cell r="D136">
            <v>851351.1497855538</v>
          </cell>
          <cell r="F136">
            <v>41455</v>
          </cell>
          <cell r="G136" t="str">
            <v>NGP (Base Proj 25720)</v>
          </cell>
        </row>
        <row r="137">
          <cell r="A137">
            <v>26360</v>
          </cell>
          <cell r="B137" t="str">
            <v>LT 138KV FLORIDA PAULISTA - PRESIDENTE PRUDENTE</v>
          </cell>
          <cell r="C137" t="str">
            <v>NGP - 26360 - LT 138KV FLORIDA PAULISTA - PRESIDENTE PRUDENTE - 12 09 07 - Rev.2.xls</v>
          </cell>
          <cell r="D137">
            <v>1316279.99812666</v>
          </cell>
          <cell r="G137" t="str">
            <v>NGP (base proj 25750)</v>
          </cell>
        </row>
        <row r="138">
          <cell r="A138">
            <v>26410</v>
          </cell>
          <cell r="B138" t="str">
            <v>SE SUMARÉ</v>
          </cell>
          <cell r="C138" t="str">
            <v>NGP - 26410 - SE SUMARÉ.xls</v>
          </cell>
          <cell r="D138">
            <v>1500000</v>
          </cell>
          <cell r="G138" t="str">
            <v>NGP (Base Proj 25290)</v>
          </cell>
        </row>
        <row r="139">
          <cell r="A139">
            <v>11210</v>
          </cell>
          <cell r="B139" t="str">
            <v>Santa Cabeça</v>
          </cell>
          <cell r="C139" t="str">
            <v>Salcedo - 11210 - SE Stª Cabeça  .v3.xls</v>
          </cell>
          <cell r="D139">
            <v>8361391.8299999991</v>
          </cell>
          <cell r="G139" t="str">
            <v>Salcedo</v>
          </cell>
        </row>
        <row r="140">
          <cell r="A140">
            <v>11310</v>
          </cell>
          <cell r="B140" t="str">
            <v>SE BOTUCATU</v>
          </cell>
          <cell r="C140" t="str">
            <v>Salcedo - 11310 - SE BOTUCATU - v3.xls</v>
          </cell>
          <cell r="D140">
            <v>9460160</v>
          </cell>
          <cell r="G140" t="str">
            <v>Salcedo</v>
          </cell>
        </row>
        <row r="141">
          <cell r="A141">
            <v>25110</v>
          </cell>
          <cell r="B141" t="str">
            <v>SE  PIRATININGA</v>
          </cell>
          <cell r="C141" t="str">
            <v>Salcedo - 25110 - SE Piratininga  - v3.xls</v>
          </cell>
          <cell r="D141">
            <v>10257967.689999999</v>
          </cell>
          <cell r="F141">
            <v>39356</v>
          </cell>
          <cell r="G141" t="str">
            <v>SALCEDO</v>
          </cell>
        </row>
        <row r="142">
          <cell r="A142">
            <v>25300</v>
          </cell>
          <cell r="B142" t="str">
            <v xml:space="preserve">SE MOGI </v>
          </cell>
          <cell r="C142" t="str">
            <v>Salcedo - 25300 - SE MOGI.xls</v>
          </cell>
          <cell r="D142">
            <v>955723.42</v>
          </cell>
          <cell r="G142" t="str">
            <v>Salcedo</v>
          </cell>
        </row>
        <row r="143">
          <cell r="A143">
            <v>25340</v>
          </cell>
          <cell r="B143" t="str">
            <v>SE  SUL</v>
          </cell>
          <cell r="C143" t="str">
            <v>Salcedo - 25340 SE Sul.xls</v>
          </cell>
          <cell r="D143">
            <v>1151408.02</v>
          </cell>
          <cell r="G143" t="str">
            <v>Ricardo S. Salcedo</v>
          </cell>
        </row>
        <row r="144">
          <cell r="A144">
            <v>25400</v>
          </cell>
          <cell r="B144" t="str">
            <v xml:space="preserve">LT. SALTO Gr. - CHAV. </v>
          </cell>
          <cell r="C144" t="str">
            <v>Salcedo - 25400 - LT SALT GR - CHAV  .v3.xls</v>
          </cell>
          <cell r="D144">
            <v>10071490</v>
          </cell>
          <cell r="E144" t="str">
            <v>CTEEP( OF/P/3782/06 -17/08/06)</v>
          </cell>
          <cell r="G144" t="str">
            <v>SALCEDO</v>
          </cell>
        </row>
        <row r="145">
          <cell r="A145">
            <v>25410</v>
          </cell>
          <cell r="B145" t="str">
            <v>LT. CHAV. - BOT. R. Bernard</v>
          </cell>
          <cell r="C145" t="str">
            <v>Salcedo - 25410 - LT CHA - BOT .v3.xls</v>
          </cell>
          <cell r="D145">
            <v>14801805</v>
          </cell>
          <cell r="G145" t="str">
            <v>SALCEDO</v>
          </cell>
        </row>
        <row r="146">
          <cell r="A146">
            <v>25540</v>
          </cell>
          <cell r="B146" t="str">
            <v xml:space="preserve">SE RIO CLARO I                </v>
          </cell>
          <cell r="C146" t="str">
            <v>Salcedo - 25540 - SE Rio Claro I  .v3.xls</v>
          </cell>
          <cell r="D146">
            <v>661300</v>
          </cell>
          <cell r="G146" t="str">
            <v>SALCEDO</v>
          </cell>
        </row>
        <row r="147">
          <cell r="A147">
            <v>25590</v>
          </cell>
          <cell r="B147" t="str">
            <v xml:space="preserve">LT. ANDRADINA -VALPARAÍSO </v>
          </cell>
          <cell r="C147" t="str">
            <v>Salcedo - 25590 - LT ANDRADINA - VALPARAISO .v3.xls</v>
          </cell>
          <cell r="D147">
            <v>11260295.49</v>
          </cell>
          <cell r="G147" t="str">
            <v>SALCEDO</v>
          </cell>
        </row>
        <row r="148">
          <cell r="A148">
            <v>25640</v>
          </cell>
          <cell r="B148" t="str">
            <v>Santo Angelo</v>
          </cell>
          <cell r="C148" t="str">
            <v>Salcedo - 25640 - SE Santo Angelo  - v3.xls</v>
          </cell>
          <cell r="D148">
            <v>3561490</v>
          </cell>
          <cell r="G148" t="str">
            <v>SALCEDO</v>
          </cell>
        </row>
        <row r="149">
          <cell r="A149">
            <v>25670</v>
          </cell>
          <cell r="B149" t="str">
            <v>SE  S J RIO PRETO</v>
          </cell>
          <cell r="C149" t="str">
            <v>Salcedo - 25670 - SE S J Rio Preto - v3.xls</v>
          </cell>
          <cell r="D149">
            <v>2948230</v>
          </cell>
          <cell r="G149" t="str">
            <v>SALCEDO</v>
          </cell>
        </row>
        <row r="150">
          <cell r="A150">
            <v>25720</v>
          </cell>
          <cell r="B150" t="str">
            <v>SE SUMARÉ</v>
          </cell>
          <cell r="C150" t="str">
            <v>Salcedo - 25720 - SE SUMARÉ  .v3.xls</v>
          </cell>
          <cell r="D150">
            <v>10555090</v>
          </cell>
          <cell r="G150" t="str">
            <v>SALCEDO</v>
          </cell>
        </row>
        <row r="151">
          <cell r="A151">
            <v>25910</v>
          </cell>
          <cell r="B151" t="str">
            <v xml:space="preserve">SE CASA BRANCA </v>
          </cell>
          <cell r="C151" t="str">
            <v>Salcedo - 25910 - SE CASA BRANCA  - v3.xls</v>
          </cell>
          <cell r="D151">
            <v>5761740</v>
          </cell>
          <cell r="G151" t="str">
            <v>Salcedo</v>
          </cell>
        </row>
        <row r="152">
          <cell r="A152">
            <v>26080</v>
          </cell>
          <cell r="C152" t="str">
            <v>Salcedo - 26080 - LT 138 KV P.CALDAS - S.J.BOA VISTA II.xls</v>
          </cell>
          <cell r="D152">
            <v>14194000</v>
          </cell>
          <cell r="G152" t="str">
            <v>Salcedo (Base Proj 25400)</v>
          </cell>
        </row>
        <row r="153">
          <cell r="A153">
            <v>26210</v>
          </cell>
          <cell r="B153" t="str">
            <v xml:space="preserve">SE RIO CLARO I (Sub. 6 Disj.145kV)               </v>
          </cell>
          <cell r="C153" t="str">
            <v>Salcedo - 26210 - SE Rio Claro I  .v3.xls</v>
          </cell>
          <cell r="D153">
            <v>2078150</v>
          </cell>
          <cell r="G153" t="str">
            <v>SALCEDO</v>
          </cell>
        </row>
        <row r="154">
          <cell r="A154">
            <v>11800</v>
          </cell>
          <cell r="B154" t="str">
            <v>LT 345KV LESTE-TIJUCO PRETO C3</v>
          </cell>
          <cell r="C154" t="str">
            <v>NGP - 11800 - LT 345KV LESTE-TIJUCO PRETO C3.xls</v>
          </cell>
          <cell r="D154">
            <v>1543190</v>
          </cell>
          <cell r="F154">
            <v>39965</v>
          </cell>
          <cell r="G154" t="str">
            <v>NGP</v>
          </cell>
        </row>
        <row r="155">
          <cell r="A155">
            <v>26420</v>
          </cell>
          <cell r="B155" t="str">
            <v>SE CERRADINHO</v>
          </cell>
          <cell r="C155" t="str">
            <v>NGP - 26420 - SE CERRADINHO.xls</v>
          </cell>
          <cell r="D155">
            <v>7212788</v>
          </cell>
          <cell r="F155">
            <v>39539</v>
          </cell>
          <cell r="G155" t="str">
            <v>NGP</v>
          </cell>
        </row>
        <row r="156">
          <cell r="A156">
            <v>26430</v>
          </cell>
          <cell r="B156" t="str">
            <v>LT 138KV PROMISSÃO - CATANDUVA</v>
          </cell>
          <cell r="C156" t="str">
            <v>NGP - 26430 - LT 138KV PROMISSÃO - CATANDUVA.xls</v>
          </cell>
          <cell r="D156">
            <v>2794420</v>
          </cell>
          <cell r="F156">
            <v>39539</v>
          </cell>
          <cell r="G156" t="str">
            <v>NGP</v>
          </cell>
        </row>
        <row r="157">
          <cell r="A157">
            <v>26510</v>
          </cell>
          <cell r="B157" t="str">
            <v>LT 138KV TIETÊ - ITAPETININGA II</v>
          </cell>
          <cell r="C157" t="str">
            <v>NGP - 26510 - LT 138KV TIETÊ - ITAPETININGA II.xls</v>
          </cell>
          <cell r="D157">
            <v>444850.56</v>
          </cell>
          <cell r="F157">
            <v>39965</v>
          </cell>
          <cell r="G157" t="str">
            <v>NGP</v>
          </cell>
        </row>
        <row r="158">
          <cell r="A158">
            <v>26500</v>
          </cell>
          <cell r="B158" t="str">
            <v>SE TRÊS IRMÃOS</v>
          </cell>
          <cell r="C158" t="str">
            <v>NGP - 26500 - SE TRÊS IRMÃOS.xls</v>
          </cell>
          <cell r="D158">
            <v>3088508.29</v>
          </cell>
          <cell r="F158">
            <v>39965</v>
          </cell>
          <cell r="G158" t="str">
            <v>NGP (base proj 25610)</v>
          </cell>
        </row>
        <row r="159">
          <cell r="A159">
            <v>26490</v>
          </cell>
          <cell r="B159" t="str">
            <v>LT 138KV NOVA AVANHANDAVA - PROMISSÃO</v>
          </cell>
          <cell r="C159" t="str">
            <v>NGP - 26490 - LT 138KV NOVA AVANHANDAVA- PROMISSÃO.xls</v>
          </cell>
          <cell r="D159">
            <v>1117768</v>
          </cell>
          <cell r="F159">
            <v>39814</v>
          </cell>
          <cell r="G159" t="str">
            <v>NGP (base proj 26430)</v>
          </cell>
        </row>
        <row r="160">
          <cell r="A160">
            <v>26480</v>
          </cell>
          <cell r="B160" t="str">
            <v>SE BIOPAV</v>
          </cell>
          <cell r="C160" t="str">
            <v>NGP - 26480 - SE BIOPAV.xls</v>
          </cell>
          <cell r="D160">
            <v>7212788</v>
          </cell>
          <cell r="F160">
            <v>39814</v>
          </cell>
          <cell r="G160" t="str">
            <v>NGP (base proj 26420)</v>
          </cell>
        </row>
        <row r="161">
          <cell r="A161">
            <v>26470</v>
          </cell>
          <cell r="B161" t="str">
            <v>LT 138KV TRÊS IRMÃOS - VALPARAISO</v>
          </cell>
          <cell r="C161" t="str">
            <v>NGP - 26470 - LT 138KV TRÊS IRMÃOS - VALPARAISO.xls</v>
          </cell>
          <cell r="D161">
            <v>8942144</v>
          </cell>
          <cell r="F161">
            <v>39845</v>
          </cell>
          <cell r="G161" t="str">
            <v>NGP (base proj 26430)</v>
          </cell>
        </row>
        <row r="162">
          <cell r="A162">
            <v>26460</v>
          </cell>
          <cell r="B162" t="str">
            <v>SE DA MATA</v>
          </cell>
          <cell r="C162" t="str">
            <v>NGP - 26460 - SE DA MATA.xls</v>
          </cell>
          <cell r="D162">
            <v>7212788</v>
          </cell>
          <cell r="F162">
            <v>39845</v>
          </cell>
          <cell r="G162" t="str">
            <v>NGP (base proj 26420)</v>
          </cell>
        </row>
        <row r="163">
          <cell r="A163">
            <v>26450</v>
          </cell>
          <cell r="B163" t="str">
            <v>LT 138KV PRESIDENTE PRUDENTE - CAPIVARA</v>
          </cell>
          <cell r="C163" t="str">
            <v>NGP - 26450 - LT 138KV PRESIDENTE PRUDENTE - CAPIVARA.xls</v>
          </cell>
          <cell r="D163">
            <v>10059912</v>
          </cell>
          <cell r="F163">
            <v>39539</v>
          </cell>
          <cell r="G163" t="str">
            <v>NGP (base proj 26430)</v>
          </cell>
        </row>
        <row r="164">
          <cell r="A164">
            <v>26440</v>
          </cell>
          <cell r="B164" t="str">
            <v>SE COCAL-NARANDIBA</v>
          </cell>
          <cell r="C164" t="str">
            <v>NGP - 26440 - SE COCAL-NARANDIBA.xls</v>
          </cell>
          <cell r="D164">
            <v>7212788</v>
          </cell>
          <cell r="F164">
            <v>39539</v>
          </cell>
          <cell r="G164" t="str">
            <v>NGP (base proj 26420)</v>
          </cell>
        </row>
        <row r="165">
          <cell r="A165">
            <v>26050</v>
          </cell>
          <cell r="B165" t="str">
            <v>P. PRIMAVERA</v>
          </cell>
          <cell r="C165" t="str">
            <v>Marco - 26050 - P. PRIMAVERA.xls</v>
          </cell>
          <cell r="D165">
            <v>1050000</v>
          </cell>
          <cell r="G165" t="str">
            <v>Marco</v>
          </cell>
        </row>
        <row r="166">
          <cell r="A166">
            <v>26020</v>
          </cell>
          <cell r="B166" t="str">
            <v>SE PERUÍBE</v>
          </cell>
          <cell r="C166" t="str">
            <v>Marco - 26020 - PERUIBE.xls</v>
          </cell>
          <cell r="D166">
            <v>1150000</v>
          </cell>
          <cell r="G166" t="str">
            <v>Marco</v>
          </cell>
        </row>
      </sheetData>
      <sheetData sheetId="5" refreshError="1"/>
      <sheetData sheetId="6" refreshError="1"/>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Índice"/>
      <sheetName val="Quadro Extensão"/>
      <sheetName val="Cronograma"/>
      <sheetName val="LT 1"/>
      <sheetName val="LT 2"/>
    </sheetNames>
    <sheetDataSet>
      <sheetData sheetId="0"/>
      <sheetData sheetId="1"/>
      <sheetData sheetId="2"/>
      <sheetData sheetId="3"/>
      <sheetData sheetId="4"/>
      <sheetData sheetId="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sheetName val="FEC"/>
      <sheetName val="Dados_DEC"/>
      <sheetName val="Dados_FEC"/>
      <sheetName val="Tabela"/>
      <sheetName val="Tabelas"/>
      <sheetName val="Gráficos"/>
      <sheetName val="DEC (2)"/>
      <sheetName val="FEC (2)"/>
      <sheetName val="IREM"/>
      <sheetName val="Dados mensais"/>
      <sheetName val="DRA"/>
      <sheetName val="DRP"/>
      <sheetName val="~0007595"/>
      <sheetName val="Macro"/>
      <sheetName val="#REF"/>
      <sheetName val="EBITDA"/>
      <sheetName val="Cash Flow"/>
      <sheetName val="Parâmetros"/>
    </sheetNames>
    <sheetDataSet>
      <sheetData sheetId="0" refreshError="1"/>
      <sheetData sheetId="1" refreshError="1"/>
      <sheetData sheetId="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2,7</v>
          </cell>
          <cell r="I22" t="str">
            <v>Padrão Trimestral = 5,4</v>
          </cell>
          <cell r="J22" t="str">
            <v>Padrão Anual = 9</v>
          </cell>
        </row>
        <row r="23">
          <cell r="B23">
            <v>148506</v>
          </cell>
          <cell r="C23">
            <v>0.98740000000000006</v>
          </cell>
          <cell r="D23">
            <v>0.97099999999999997</v>
          </cell>
          <cell r="E23">
            <v>1.6299999999999999E-2</v>
          </cell>
          <cell r="F23">
            <v>0</v>
          </cell>
          <cell r="G23">
            <v>0</v>
          </cell>
          <cell r="H23">
            <v>2.7</v>
          </cell>
          <cell r="I23">
            <v>5.4</v>
          </cell>
          <cell r="J23">
            <v>9</v>
          </cell>
        </row>
        <row r="24">
          <cell r="B24">
            <v>148500</v>
          </cell>
          <cell r="C24">
            <v>0.41439999999999999</v>
          </cell>
          <cell r="D24">
            <v>0.31240000000000001</v>
          </cell>
          <cell r="E24">
            <v>0.10199999999999999</v>
          </cell>
          <cell r="F24">
            <v>0</v>
          </cell>
          <cell r="G24">
            <v>0</v>
          </cell>
          <cell r="H24">
            <v>2.7</v>
          </cell>
          <cell r="I24">
            <v>5.4</v>
          </cell>
          <cell r="J24">
            <v>9</v>
          </cell>
        </row>
        <row r="25">
          <cell r="B25">
            <v>147732</v>
          </cell>
          <cell r="C25">
            <v>0.2056</v>
          </cell>
          <cell r="D25">
            <v>0.1321</v>
          </cell>
          <cell r="E25">
            <v>6.6000000000000003E-2</v>
          </cell>
          <cell r="F25">
            <v>7.4999999999999997E-3</v>
          </cell>
          <cell r="G25">
            <v>0</v>
          </cell>
          <cell r="H25">
            <v>2.7</v>
          </cell>
          <cell r="I25">
            <v>5.4</v>
          </cell>
          <cell r="J25">
            <v>9</v>
          </cell>
        </row>
        <row r="26">
          <cell r="B26">
            <v>148246</v>
          </cell>
          <cell r="C26">
            <v>1.6091</v>
          </cell>
          <cell r="D26">
            <v>1.4173</v>
          </cell>
          <cell r="E26">
            <v>0.18429999999999999</v>
          </cell>
          <cell r="F26">
            <v>7.4999999999999997E-3</v>
          </cell>
          <cell r="G26">
            <v>0</v>
          </cell>
          <cell r="H26">
            <v>2.7</v>
          </cell>
          <cell r="I26">
            <v>5.4</v>
          </cell>
          <cell r="J26">
            <v>9</v>
          </cell>
        </row>
        <row r="27">
          <cell r="B27"/>
          <cell r="C27"/>
          <cell r="D27"/>
          <cell r="E27"/>
          <cell r="F27"/>
          <cell r="G27"/>
          <cell r="H27">
            <v>2.7</v>
          </cell>
          <cell r="I27">
            <v>5.4</v>
          </cell>
          <cell r="J27">
            <v>9</v>
          </cell>
        </row>
        <row r="28">
          <cell r="B28"/>
          <cell r="C28"/>
          <cell r="D28"/>
          <cell r="E28"/>
          <cell r="F28"/>
          <cell r="G28"/>
          <cell r="H28">
            <v>2.7</v>
          </cell>
          <cell r="I28">
            <v>5.4</v>
          </cell>
          <cell r="J28">
            <v>9</v>
          </cell>
        </row>
        <row r="29">
          <cell r="B29"/>
          <cell r="C29"/>
          <cell r="D29"/>
          <cell r="E29"/>
          <cell r="F29"/>
          <cell r="G29"/>
          <cell r="H29">
            <v>2.7</v>
          </cell>
          <cell r="I29">
            <v>5.4</v>
          </cell>
          <cell r="J29">
            <v>9</v>
          </cell>
        </row>
        <row r="30">
          <cell r="B30"/>
          <cell r="C30"/>
          <cell r="D30"/>
          <cell r="E30"/>
          <cell r="F30"/>
          <cell r="G30"/>
          <cell r="H30">
            <v>2.7</v>
          </cell>
          <cell r="I30">
            <v>5.4</v>
          </cell>
          <cell r="J30">
            <v>9</v>
          </cell>
        </row>
        <row r="31">
          <cell r="B31"/>
          <cell r="C31"/>
          <cell r="D31"/>
          <cell r="E31"/>
          <cell r="F31"/>
          <cell r="G31"/>
          <cell r="H31">
            <v>2.7</v>
          </cell>
          <cell r="I31">
            <v>5.4</v>
          </cell>
          <cell r="J31">
            <v>9</v>
          </cell>
        </row>
        <row r="32">
          <cell r="B32"/>
          <cell r="C32"/>
          <cell r="D32"/>
          <cell r="E32"/>
          <cell r="F32"/>
          <cell r="G32"/>
          <cell r="H32">
            <v>2.7</v>
          </cell>
          <cell r="I32">
            <v>5.4</v>
          </cell>
          <cell r="J32">
            <v>9</v>
          </cell>
        </row>
        <row r="33">
          <cell r="B33"/>
          <cell r="C33"/>
          <cell r="D33"/>
          <cell r="E33"/>
          <cell r="F33"/>
          <cell r="G33"/>
          <cell r="H33">
            <v>2.7</v>
          </cell>
          <cell r="I33">
            <v>5.4</v>
          </cell>
          <cell r="J33">
            <v>9</v>
          </cell>
        </row>
        <row r="34">
          <cell r="B34"/>
          <cell r="C34"/>
          <cell r="D34"/>
          <cell r="E34"/>
          <cell r="F34"/>
          <cell r="G34"/>
          <cell r="H34">
            <v>2.7</v>
          </cell>
          <cell r="I34">
            <v>5.4</v>
          </cell>
          <cell r="J34">
            <v>9</v>
          </cell>
        </row>
        <row r="35">
          <cell r="B35"/>
          <cell r="C35"/>
          <cell r="D35"/>
          <cell r="E35"/>
          <cell r="F35"/>
          <cell r="G35"/>
          <cell r="H35">
            <v>2.7</v>
          </cell>
          <cell r="I35">
            <v>5.4</v>
          </cell>
          <cell r="J35">
            <v>9</v>
          </cell>
        </row>
        <row r="36">
          <cell r="B36"/>
          <cell r="C36"/>
          <cell r="D36"/>
          <cell r="E36"/>
          <cell r="F36"/>
          <cell r="G36"/>
          <cell r="H36">
            <v>2.7</v>
          </cell>
          <cell r="I36">
            <v>5.4</v>
          </cell>
          <cell r="J36">
            <v>9</v>
          </cell>
        </row>
        <row r="37">
          <cell r="B37"/>
          <cell r="C37"/>
          <cell r="D37"/>
          <cell r="E37"/>
          <cell r="F37"/>
          <cell r="G37"/>
          <cell r="H37">
            <v>2.7</v>
          </cell>
          <cell r="I37">
            <v>5.4</v>
          </cell>
          <cell r="J37">
            <v>9</v>
          </cell>
        </row>
        <row r="38">
          <cell r="B38"/>
          <cell r="C38"/>
          <cell r="D38"/>
          <cell r="E38"/>
          <cell r="F38"/>
          <cell r="G38"/>
          <cell r="I38">
            <v>5.4</v>
          </cell>
          <cell r="J38">
            <v>9</v>
          </cell>
        </row>
        <row r="39">
          <cell r="B39">
            <v>148246</v>
          </cell>
          <cell r="C39">
            <v>1.6091</v>
          </cell>
          <cell r="D39">
            <v>1.4173</v>
          </cell>
          <cell r="E39">
            <v>0.18429999999999999</v>
          </cell>
          <cell r="F39">
            <v>7.4999999999999997E-3</v>
          </cell>
          <cell r="G39">
            <v>0</v>
          </cell>
          <cell r="J39">
            <v>9</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3,6</v>
          </cell>
          <cell r="I42" t="str">
            <v>Padrão Trimestral = 7,2</v>
          </cell>
          <cell r="J42" t="str">
            <v>Padrão Anual = 12</v>
          </cell>
        </row>
        <row r="43">
          <cell r="B43">
            <v>70659</v>
          </cell>
          <cell r="C43">
            <v>2.8338999999999999</v>
          </cell>
          <cell r="D43">
            <v>1.9987999999999999</v>
          </cell>
          <cell r="E43">
            <v>0</v>
          </cell>
          <cell r="F43">
            <v>0.83509999999999995</v>
          </cell>
          <cell r="G43">
            <v>0</v>
          </cell>
          <cell r="H43">
            <v>3.6</v>
          </cell>
          <cell r="I43">
            <v>7.2</v>
          </cell>
          <cell r="J43">
            <v>12</v>
          </cell>
        </row>
        <row r="44">
          <cell r="B44">
            <v>70832</v>
          </cell>
          <cell r="C44">
            <v>0.65469999999999995</v>
          </cell>
          <cell r="D44">
            <v>0.63739999999999997</v>
          </cell>
          <cell r="E44">
            <v>1.0800000000000001E-2</v>
          </cell>
          <cell r="F44">
            <v>6.4999999999999997E-3</v>
          </cell>
          <cell r="G44">
            <v>0</v>
          </cell>
          <cell r="H44">
            <v>3.6</v>
          </cell>
          <cell r="I44">
            <v>7.2</v>
          </cell>
          <cell r="J44">
            <v>12</v>
          </cell>
        </row>
        <row r="45">
          <cell r="B45">
            <v>70927</v>
          </cell>
          <cell r="C45">
            <v>0.19570000000000001</v>
          </cell>
          <cell r="D45">
            <v>0.1893</v>
          </cell>
          <cell r="E45">
            <v>6.4000000000000003E-3</v>
          </cell>
          <cell r="F45">
            <v>0</v>
          </cell>
          <cell r="G45">
            <v>0</v>
          </cell>
          <cell r="H45">
            <v>3.6</v>
          </cell>
          <cell r="I45">
            <v>7.2</v>
          </cell>
          <cell r="J45">
            <v>12</v>
          </cell>
        </row>
        <row r="46">
          <cell r="B46">
            <v>70806</v>
          </cell>
          <cell r="C46">
            <v>3.6789999999999998</v>
          </cell>
          <cell r="D46">
            <v>2.8218999999999999</v>
          </cell>
          <cell r="E46">
            <v>1.72E-2</v>
          </cell>
          <cell r="F46">
            <v>0.83989999999999998</v>
          </cell>
          <cell r="G46">
            <v>0</v>
          </cell>
          <cell r="H46">
            <v>3.6</v>
          </cell>
          <cell r="I46">
            <v>7.2</v>
          </cell>
          <cell r="J46">
            <v>12</v>
          </cell>
        </row>
        <row r="47">
          <cell r="B47"/>
          <cell r="C47"/>
          <cell r="D47"/>
          <cell r="E47"/>
          <cell r="F47"/>
          <cell r="G47"/>
          <cell r="H47">
            <v>3.6</v>
          </cell>
          <cell r="I47">
            <v>7.2</v>
          </cell>
          <cell r="J47">
            <v>12</v>
          </cell>
        </row>
        <row r="48">
          <cell r="B48"/>
          <cell r="C48"/>
          <cell r="D48"/>
          <cell r="E48"/>
          <cell r="F48"/>
          <cell r="G48"/>
          <cell r="H48">
            <v>3.6</v>
          </cell>
          <cell r="I48">
            <v>7.2</v>
          </cell>
          <cell r="J48">
            <v>12</v>
          </cell>
        </row>
        <row r="49">
          <cell r="B49"/>
          <cell r="C49"/>
          <cell r="D49"/>
          <cell r="E49"/>
          <cell r="F49"/>
          <cell r="G49"/>
          <cell r="H49">
            <v>3.6</v>
          </cell>
          <cell r="I49">
            <v>7.2</v>
          </cell>
          <cell r="J49">
            <v>12</v>
          </cell>
        </row>
        <row r="50">
          <cell r="B50"/>
          <cell r="C50"/>
          <cell r="D50"/>
          <cell r="E50"/>
          <cell r="F50"/>
          <cell r="G50"/>
          <cell r="H50">
            <v>3.6</v>
          </cell>
          <cell r="I50">
            <v>7.2</v>
          </cell>
          <cell r="J50">
            <v>12</v>
          </cell>
        </row>
        <row r="51">
          <cell r="B51"/>
          <cell r="C51"/>
          <cell r="D51"/>
          <cell r="E51"/>
          <cell r="F51"/>
          <cell r="G51"/>
          <cell r="H51">
            <v>3.6</v>
          </cell>
          <cell r="I51">
            <v>7.2</v>
          </cell>
          <cell r="J51">
            <v>12</v>
          </cell>
        </row>
        <row r="52">
          <cell r="B52"/>
          <cell r="C52"/>
          <cell r="D52"/>
          <cell r="E52"/>
          <cell r="F52"/>
          <cell r="G52"/>
          <cell r="H52">
            <v>3.6</v>
          </cell>
          <cell r="I52">
            <v>7.2</v>
          </cell>
          <cell r="J52">
            <v>12</v>
          </cell>
        </row>
        <row r="53">
          <cell r="B53"/>
          <cell r="C53"/>
          <cell r="D53"/>
          <cell r="E53"/>
          <cell r="F53"/>
          <cell r="G53"/>
          <cell r="H53">
            <v>3.6</v>
          </cell>
          <cell r="I53">
            <v>7.2</v>
          </cell>
          <cell r="J53">
            <v>12</v>
          </cell>
        </row>
        <row r="54">
          <cell r="B54"/>
          <cell r="C54"/>
          <cell r="D54"/>
          <cell r="E54"/>
          <cell r="F54"/>
          <cell r="G54"/>
          <cell r="H54">
            <v>3.6</v>
          </cell>
          <cell r="I54">
            <v>7.2</v>
          </cell>
          <cell r="J54">
            <v>12</v>
          </cell>
        </row>
        <row r="55">
          <cell r="B55"/>
          <cell r="C55"/>
          <cell r="D55"/>
          <cell r="E55"/>
          <cell r="F55"/>
          <cell r="G55"/>
          <cell r="H55">
            <v>3.6</v>
          </cell>
          <cell r="I55">
            <v>7.2</v>
          </cell>
          <cell r="J55">
            <v>12</v>
          </cell>
        </row>
        <row r="56">
          <cell r="B56"/>
          <cell r="C56"/>
          <cell r="D56"/>
          <cell r="E56"/>
          <cell r="F56"/>
          <cell r="G56"/>
          <cell r="H56">
            <v>3.6</v>
          </cell>
          <cell r="I56">
            <v>7.2</v>
          </cell>
          <cell r="J56">
            <v>12</v>
          </cell>
        </row>
        <row r="57">
          <cell r="B57"/>
          <cell r="C57"/>
          <cell r="D57"/>
          <cell r="E57"/>
          <cell r="F57"/>
          <cell r="G57"/>
          <cell r="H57">
            <v>3.6</v>
          </cell>
          <cell r="I57">
            <v>7.2</v>
          </cell>
          <cell r="J57">
            <v>12</v>
          </cell>
        </row>
        <row r="58">
          <cell r="B58"/>
          <cell r="C58"/>
          <cell r="D58"/>
          <cell r="E58"/>
          <cell r="F58"/>
          <cell r="G58"/>
          <cell r="I58">
            <v>7.2</v>
          </cell>
          <cell r="J58">
            <v>12</v>
          </cell>
        </row>
        <row r="59">
          <cell r="B59">
            <v>70806</v>
          </cell>
          <cell r="C59">
            <v>3.6789999999999998</v>
          </cell>
          <cell r="D59">
            <v>2.8218999999999999</v>
          </cell>
          <cell r="E59">
            <v>1.72E-2</v>
          </cell>
          <cell r="F59">
            <v>0.83989999999999998</v>
          </cell>
          <cell r="G59">
            <v>0</v>
          </cell>
          <cell r="J59">
            <v>12</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3,3</v>
          </cell>
          <cell r="I62" t="str">
            <v>Padrão Trimestral = 6,6</v>
          </cell>
          <cell r="J62" t="str">
            <v>Padrão Anual = 11</v>
          </cell>
        </row>
        <row r="63">
          <cell r="B63">
            <v>29655</v>
          </cell>
          <cell r="C63">
            <v>3.4771999999999998</v>
          </cell>
          <cell r="D63">
            <v>3.4771999999999998</v>
          </cell>
          <cell r="E63">
            <v>0</v>
          </cell>
          <cell r="F63">
            <v>0</v>
          </cell>
          <cell r="G63">
            <v>0</v>
          </cell>
          <cell r="H63">
            <v>3.3</v>
          </cell>
          <cell r="I63">
            <v>6.6</v>
          </cell>
          <cell r="J63">
            <v>11</v>
          </cell>
        </row>
        <row r="64">
          <cell r="B64">
            <v>29699</v>
          </cell>
          <cell r="C64">
            <v>1.1325000000000001</v>
          </cell>
          <cell r="D64">
            <v>1.1096999999999999</v>
          </cell>
          <cell r="E64">
            <v>2E-3</v>
          </cell>
          <cell r="F64">
            <v>2.0799999999999999E-2</v>
          </cell>
          <cell r="G64">
            <v>0</v>
          </cell>
          <cell r="H64">
            <v>3.3</v>
          </cell>
          <cell r="I64">
            <v>6.6</v>
          </cell>
          <cell r="J64">
            <v>11</v>
          </cell>
        </row>
        <row r="65">
          <cell r="B65">
            <v>29655</v>
          </cell>
          <cell r="C65">
            <v>0.2021</v>
          </cell>
          <cell r="D65">
            <v>0.1938</v>
          </cell>
          <cell r="E65">
            <v>8.3000000000000001E-3</v>
          </cell>
          <cell r="F65">
            <v>0</v>
          </cell>
          <cell r="G65">
            <v>0</v>
          </cell>
          <cell r="H65">
            <v>3.3</v>
          </cell>
          <cell r="I65">
            <v>6.6</v>
          </cell>
          <cell r="J65">
            <v>11</v>
          </cell>
        </row>
        <row r="66">
          <cell r="B66">
            <v>29670</v>
          </cell>
          <cell r="C66">
            <v>4.8109999999999999</v>
          </cell>
          <cell r="D66">
            <v>4.7798999999999996</v>
          </cell>
          <cell r="E66">
            <v>1.03E-2</v>
          </cell>
          <cell r="F66">
            <v>2.0799999999999999E-2</v>
          </cell>
          <cell r="G66">
            <v>0</v>
          </cell>
          <cell r="H66">
            <v>3.3</v>
          </cell>
          <cell r="I66">
            <v>6.6</v>
          </cell>
          <cell r="J66">
            <v>11</v>
          </cell>
        </row>
        <row r="67">
          <cell r="B67"/>
          <cell r="C67"/>
          <cell r="D67"/>
          <cell r="E67"/>
          <cell r="F67"/>
          <cell r="G67"/>
          <cell r="H67">
            <v>3.3</v>
          </cell>
          <cell r="I67">
            <v>6.6</v>
          </cell>
          <cell r="J67">
            <v>11</v>
          </cell>
        </row>
        <row r="68">
          <cell r="B68"/>
          <cell r="C68"/>
          <cell r="D68"/>
          <cell r="E68"/>
          <cell r="F68"/>
          <cell r="G68"/>
          <cell r="H68">
            <v>3.3</v>
          </cell>
          <cell r="I68">
            <v>6.6</v>
          </cell>
          <cell r="J68">
            <v>11</v>
          </cell>
        </row>
        <row r="69">
          <cell r="B69"/>
          <cell r="C69"/>
          <cell r="D69"/>
          <cell r="E69"/>
          <cell r="F69"/>
          <cell r="G69"/>
          <cell r="H69">
            <v>3.3</v>
          </cell>
          <cell r="I69">
            <v>6.6</v>
          </cell>
          <cell r="J69">
            <v>11</v>
          </cell>
        </row>
        <row r="70">
          <cell r="B70"/>
          <cell r="C70"/>
          <cell r="D70"/>
          <cell r="E70"/>
          <cell r="F70"/>
          <cell r="G70"/>
          <cell r="H70">
            <v>3.3</v>
          </cell>
          <cell r="I70">
            <v>6.6</v>
          </cell>
          <cell r="J70">
            <v>11</v>
          </cell>
        </row>
        <row r="71">
          <cell r="B71"/>
          <cell r="C71"/>
          <cell r="D71"/>
          <cell r="E71"/>
          <cell r="F71"/>
          <cell r="G71"/>
          <cell r="H71">
            <v>3.3</v>
          </cell>
          <cell r="I71">
            <v>6.6</v>
          </cell>
          <cell r="J71">
            <v>11</v>
          </cell>
        </row>
        <row r="72">
          <cell r="B72"/>
          <cell r="C72"/>
          <cell r="D72"/>
          <cell r="E72"/>
          <cell r="F72"/>
          <cell r="G72"/>
          <cell r="H72">
            <v>3.3</v>
          </cell>
          <cell r="I72">
            <v>6.6</v>
          </cell>
          <cell r="J72">
            <v>11</v>
          </cell>
        </row>
        <row r="73">
          <cell r="B73"/>
          <cell r="C73"/>
          <cell r="D73"/>
          <cell r="E73"/>
          <cell r="F73"/>
          <cell r="G73"/>
          <cell r="H73">
            <v>3.3</v>
          </cell>
          <cell r="I73">
            <v>6.6</v>
          </cell>
          <cell r="J73">
            <v>11</v>
          </cell>
        </row>
        <row r="74">
          <cell r="B74"/>
          <cell r="C74"/>
          <cell r="D74"/>
          <cell r="E74"/>
          <cell r="F74"/>
          <cell r="G74"/>
          <cell r="H74">
            <v>3.3</v>
          </cell>
          <cell r="I74">
            <v>6.6</v>
          </cell>
          <cell r="J74">
            <v>11</v>
          </cell>
        </row>
        <row r="75">
          <cell r="B75"/>
          <cell r="C75"/>
          <cell r="D75"/>
          <cell r="E75"/>
          <cell r="F75"/>
          <cell r="G75"/>
          <cell r="H75">
            <v>3.3</v>
          </cell>
          <cell r="I75">
            <v>6.6</v>
          </cell>
          <cell r="J75">
            <v>11</v>
          </cell>
        </row>
        <row r="76">
          <cell r="B76"/>
          <cell r="C76"/>
          <cell r="D76"/>
          <cell r="E76"/>
          <cell r="F76"/>
          <cell r="G76"/>
          <cell r="H76">
            <v>3.3</v>
          </cell>
          <cell r="I76">
            <v>6.6</v>
          </cell>
          <cell r="J76">
            <v>11</v>
          </cell>
        </row>
        <row r="77">
          <cell r="B77"/>
          <cell r="C77"/>
          <cell r="D77"/>
          <cell r="E77"/>
          <cell r="F77"/>
          <cell r="G77"/>
          <cell r="H77">
            <v>3.3</v>
          </cell>
          <cell r="I77">
            <v>6.6</v>
          </cell>
          <cell r="J77">
            <v>11</v>
          </cell>
        </row>
        <row r="78">
          <cell r="B78"/>
          <cell r="C78"/>
          <cell r="D78"/>
          <cell r="E78"/>
          <cell r="F78"/>
          <cell r="G78"/>
          <cell r="I78">
            <v>6.6</v>
          </cell>
          <cell r="J78">
            <v>11</v>
          </cell>
        </row>
        <row r="79">
          <cell r="B79">
            <v>29670</v>
          </cell>
          <cell r="C79">
            <v>4.8109999999999999</v>
          </cell>
          <cell r="D79">
            <v>4.7798999999999996</v>
          </cell>
          <cell r="E79">
            <v>1.03E-2</v>
          </cell>
          <cell r="F79">
            <v>2.0799999999999999E-2</v>
          </cell>
          <cell r="G79">
            <v>0</v>
          </cell>
          <cell r="J79">
            <v>11</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131596</v>
          </cell>
          <cell r="C83">
            <v>3.1781000000000001</v>
          </cell>
          <cell r="D83">
            <v>3.1600999999999999</v>
          </cell>
          <cell r="E83">
            <v>1.7999999999999999E-2</v>
          </cell>
          <cell r="F83">
            <v>0</v>
          </cell>
          <cell r="G83">
            <v>0</v>
          </cell>
          <cell r="H83">
            <v>4.5</v>
          </cell>
          <cell r="I83">
            <v>9</v>
          </cell>
          <cell r="J83">
            <v>15</v>
          </cell>
        </row>
        <row r="84">
          <cell r="B84">
            <v>132136</v>
          </cell>
          <cell r="C84">
            <v>0.78469999999999995</v>
          </cell>
          <cell r="D84">
            <v>0.77129999999999999</v>
          </cell>
          <cell r="E84">
            <v>1.34E-2</v>
          </cell>
          <cell r="F84">
            <v>0</v>
          </cell>
          <cell r="G84">
            <v>0</v>
          </cell>
          <cell r="H84">
            <v>4.5</v>
          </cell>
          <cell r="I84">
            <v>9</v>
          </cell>
          <cell r="J84">
            <v>15</v>
          </cell>
        </row>
        <row r="85">
          <cell r="B85">
            <v>132348</v>
          </cell>
          <cell r="C85">
            <v>0.45319999999999999</v>
          </cell>
          <cell r="D85">
            <v>0.43390000000000001</v>
          </cell>
          <cell r="E85">
            <v>1.7899999999999999E-2</v>
          </cell>
          <cell r="F85">
            <v>1.4E-3</v>
          </cell>
          <cell r="G85">
            <v>0</v>
          </cell>
          <cell r="H85">
            <v>4.5</v>
          </cell>
          <cell r="I85">
            <v>9</v>
          </cell>
          <cell r="J85">
            <v>15</v>
          </cell>
        </row>
        <row r="86">
          <cell r="B86">
            <v>132027</v>
          </cell>
          <cell r="C86">
            <v>4.4074</v>
          </cell>
          <cell r="D86">
            <v>4.3567</v>
          </cell>
          <cell r="E86">
            <v>4.9299999999999997E-2</v>
          </cell>
          <cell r="F86">
            <v>1.4E-3</v>
          </cell>
          <cell r="G86">
            <v>0</v>
          </cell>
          <cell r="H86">
            <v>4.5</v>
          </cell>
          <cell r="I86">
            <v>9</v>
          </cell>
          <cell r="J86">
            <v>15</v>
          </cell>
        </row>
        <row r="87">
          <cell r="B87"/>
          <cell r="C87"/>
          <cell r="D87"/>
          <cell r="E87"/>
          <cell r="F87"/>
          <cell r="G87"/>
          <cell r="H87">
            <v>4.5</v>
          </cell>
          <cell r="I87">
            <v>9</v>
          </cell>
          <cell r="J87">
            <v>15</v>
          </cell>
        </row>
        <row r="88">
          <cell r="B88"/>
          <cell r="C88"/>
          <cell r="D88"/>
          <cell r="E88"/>
          <cell r="F88"/>
          <cell r="G88"/>
          <cell r="H88">
            <v>4.5</v>
          </cell>
          <cell r="I88">
            <v>9</v>
          </cell>
          <cell r="J88">
            <v>15</v>
          </cell>
        </row>
        <row r="89">
          <cell r="B89"/>
          <cell r="C89"/>
          <cell r="D89"/>
          <cell r="E89"/>
          <cell r="F89"/>
          <cell r="G89"/>
          <cell r="H89">
            <v>4.5</v>
          </cell>
          <cell r="I89">
            <v>9</v>
          </cell>
          <cell r="J89">
            <v>15</v>
          </cell>
        </row>
        <row r="90">
          <cell r="B90"/>
          <cell r="C90"/>
          <cell r="D90"/>
          <cell r="E90"/>
          <cell r="F90"/>
          <cell r="G90"/>
          <cell r="H90">
            <v>4.5</v>
          </cell>
          <cell r="I90">
            <v>9</v>
          </cell>
          <cell r="J90">
            <v>15</v>
          </cell>
        </row>
        <row r="91">
          <cell r="B91"/>
          <cell r="C91"/>
          <cell r="D91"/>
          <cell r="E91"/>
          <cell r="F91"/>
          <cell r="G91"/>
          <cell r="H91">
            <v>4.5</v>
          </cell>
          <cell r="I91">
            <v>9</v>
          </cell>
          <cell r="J91">
            <v>15</v>
          </cell>
        </row>
        <row r="92">
          <cell r="B92"/>
          <cell r="C92"/>
          <cell r="D92"/>
          <cell r="E92"/>
          <cell r="F92"/>
          <cell r="G92"/>
          <cell r="H92">
            <v>4.5</v>
          </cell>
          <cell r="I92">
            <v>9</v>
          </cell>
          <cell r="J92">
            <v>15</v>
          </cell>
        </row>
        <row r="93">
          <cell r="B93"/>
          <cell r="C93"/>
          <cell r="D93"/>
          <cell r="E93"/>
          <cell r="F93"/>
          <cell r="G93"/>
          <cell r="H93">
            <v>4.5</v>
          </cell>
          <cell r="I93">
            <v>9</v>
          </cell>
          <cell r="J93">
            <v>15</v>
          </cell>
        </row>
        <row r="94">
          <cell r="B94"/>
          <cell r="C94"/>
          <cell r="D94"/>
          <cell r="E94"/>
          <cell r="F94"/>
          <cell r="G94"/>
          <cell r="H94">
            <v>4.5</v>
          </cell>
          <cell r="I94">
            <v>9</v>
          </cell>
          <cell r="J94">
            <v>15</v>
          </cell>
        </row>
        <row r="95">
          <cell r="B95"/>
          <cell r="C95"/>
          <cell r="D95"/>
          <cell r="E95"/>
          <cell r="F95"/>
          <cell r="G95"/>
          <cell r="H95">
            <v>4.5</v>
          </cell>
          <cell r="I95">
            <v>9</v>
          </cell>
          <cell r="J95">
            <v>15</v>
          </cell>
        </row>
        <row r="96">
          <cell r="B96"/>
          <cell r="C96"/>
          <cell r="D96"/>
          <cell r="E96"/>
          <cell r="F96"/>
          <cell r="G96"/>
          <cell r="H96">
            <v>4.5</v>
          </cell>
          <cell r="I96">
            <v>9</v>
          </cell>
          <cell r="J96">
            <v>15</v>
          </cell>
        </row>
        <row r="97">
          <cell r="B97"/>
          <cell r="C97"/>
          <cell r="D97"/>
          <cell r="E97"/>
          <cell r="F97"/>
          <cell r="G97"/>
          <cell r="H97">
            <v>4.5</v>
          </cell>
          <cell r="I97">
            <v>9</v>
          </cell>
          <cell r="J97">
            <v>15</v>
          </cell>
        </row>
        <row r="98">
          <cell r="B98"/>
          <cell r="C98"/>
          <cell r="D98"/>
          <cell r="E98"/>
          <cell r="F98"/>
          <cell r="G98"/>
          <cell r="I98">
            <v>9</v>
          </cell>
          <cell r="J98">
            <v>15</v>
          </cell>
        </row>
        <row r="99">
          <cell r="B99">
            <v>132027</v>
          </cell>
          <cell r="C99">
            <v>4.4074</v>
          </cell>
          <cell r="D99">
            <v>4.3567</v>
          </cell>
          <cell r="E99">
            <v>4.9299999999999997E-2</v>
          </cell>
          <cell r="F99">
            <v>1.4E-3</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2,5</v>
          </cell>
          <cell r="I102" t="str">
            <v>Padrão Trimestral = 4,8</v>
          </cell>
          <cell r="J102" t="str">
            <v>Padrão Anual = 8</v>
          </cell>
        </row>
        <row r="103">
          <cell r="B103">
            <v>95796</v>
          </cell>
          <cell r="C103">
            <v>2.8462000000000001</v>
          </cell>
          <cell r="D103">
            <v>2.8429000000000002</v>
          </cell>
          <cell r="E103">
            <v>3.2000000000000002E-3</v>
          </cell>
          <cell r="F103">
            <v>0</v>
          </cell>
          <cell r="G103">
            <v>0</v>
          </cell>
          <cell r="H103">
            <v>2.5</v>
          </cell>
          <cell r="I103">
            <v>4.8</v>
          </cell>
          <cell r="J103">
            <v>8</v>
          </cell>
        </row>
        <row r="104">
          <cell r="B104">
            <v>99111</v>
          </cell>
          <cell r="C104">
            <v>0.17680000000000001</v>
          </cell>
          <cell r="D104">
            <v>0.17510000000000001</v>
          </cell>
          <cell r="E104">
            <v>1.6999999999999999E-3</v>
          </cell>
          <cell r="F104">
            <v>0</v>
          </cell>
          <cell r="G104">
            <v>0</v>
          </cell>
          <cell r="H104">
            <v>2.5</v>
          </cell>
          <cell r="I104">
            <v>4.8</v>
          </cell>
          <cell r="J104">
            <v>8</v>
          </cell>
        </row>
        <row r="105">
          <cell r="B105">
            <v>97899</v>
          </cell>
          <cell r="C105">
            <v>0.39960000000000001</v>
          </cell>
          <cell r="D105">
            <v>0.35499999999999998</v>
          </cell>
          <cell r="E105">
            <v>2.07E-2</v>
          </cell>
          <cell r="F105">
            <v>2.3900000000000001E-2</v>
          </cell>
          <cell r="G105">
            <v>0</v>
          </cell>
          <cell r="H105">
            <v>2.5</v>
          </cell>
          <cell r="I105">
            <v>4.8</v>
          </cell>
          <cell r="J105">
            <v>8</v>
          </cell>
        </row>
        <row r="106">
          <cell r="B106">
            <v>97602</v>
          </cell>
          <cell r="C106">
            <v>3.3738999999999999</v>
          </cell>
          <cell r="D106">
            <v>3.3241999999999998</v>
          </cell>
          <cell r="E106">
            <v>2.5600000000000001E-2</v>
          </cell>
          <cell r="F106">
            <v>2.4E-2</v>
          </cell>
          <cell r="G106">
            <v>0</v>
          </cell>
          <cell r="H106">
            <v>2.5</v>
          </cell>
          <cell r="I106">
            <v>4.8</v>
          </cell>
          <cell r="J106">
            <v>8</v>
          </cell>
        </row>
        <row r="107">
          <cell r="B107"/>
          <cell r="C107"/>
          <cell r="D107"/>
          <cell r="E107"/>
          <cell r="F107"/>
          <cell r="G107"/>
          <cell r="H107">
            <v>2.5</v>
          </cell>
          <cell r="I107">
            <v>4.8</v>
          </cell>
          <cell r="J107">
            <v>8</v>
          </cell>
        </row>
        <row r="108">
          <cell r="B108"/>
          <cell r="C108"/>
          <cell r="D108"/>
          <cell r="E108"/>
          <cell r="F108"/>
          <cell r="G108"/>
          <cell r="H108">
            <v>2.5</v>
          </cell>
          <cell r="I108">
            <v>4.8</v>
          </cell>
          <cell r="J108">
            <v>8</v>
          </cell>
        </row>
        <row r="109">
          <cell r="B109"/>
          <cell r="C109"/>
          <cell r="D109"/>
          <cell r="E109"/>
          <cell r="F109"/>
          <cell r="G109"/>
          <cell r="H109">
            <v>2.5</v>
          </cell>
          <cell r="I109">
            <v>4.8</v>
          </cell>
          <cell r="J109">
            <v>8</v>
          </cell>
        </row>
        <row r="110">
          <cell r="B110"/>
          <cell r="C110"/>
          <cell r="D110"/>
          <cell r="E110"/>
          <cell r="F110"/>
          <cell r="G110"/>
          <cell r="H110">
            <v>2.5</v>
          </cell>
          <cell r="I110">
            <v>4.8</v>
          </cell>
          <cell r="J110">
            <v>8</v>
          </cell>
        </row>
        <row r="111">
          <cell r="B111"/>
          <cell r="C111"/>
          <cell r="D111"/>
          <cell r="E111"/>
          <cell r="F111"/>
          <cell r="G111"/>
          <cell r="H111">
            <v>2.5</v>
          </cell>
          <cell r="I111">
            <v>4.8</v>
          </cell>
          <cell r="J111">
            <v>8</v>
          </cell>
        </row>
        <row r="112">
          <cell r="B112"/>
          <cell r="C112"/>
          <cell r="D112"/>
          <cell r="E112"/>
          <cell r="F112"/>
          <cell r="G112"/>
          <cell r="H112">
            <v>2.5</v>
          </cell>
          <cell r="I112">
            <v>4.8</v>
          </cell>
          <cell r="J112">
            <v>8</v>
          </cell>
        </row>
        <row r="113">
          <cell r="B113"/>
          <cell r="C113"/>
          <cell r="D113"/>
          <cell r="E113"/>
          <cell r="F113"/>
          <cell r="G113"/>
          <cell r="H113">
            <v>2.5</v>
          </cell>
          <cell r="I113">
            <v>4.8</v>
          </cell>
          <cell r="J113">
            <v>8</v>
          </cell>
        </row>
        <row r="114">
          <cell r="B114"/>
          <cell r="C114"/>
          <cell r="D114"/>
          <cell r="E114"/>
          <cell r="F114"/>
          <cell r="G114"/>
          <cell r="H114">
            <v>2.5</v>
          </cell>
          <cell r="I114">
            <v>4.8</v>
          </cell>
          <cell r="J114">
            <v>8</v>
          </cell>
        </row>
        <row r="115">
          <cell r="B115"/>
          <cell r="C115"/>
          <cell r="D115"/>
          <cell r="E115"/>
          <cell r="F115"/>
          <cell r="G115"/>
          <cell r="H115">
            <v>2.5</v>
          </cell>
          <cell r="I115">
            <v>4.8</v>
          </cell>
          <cell r="J115">
            <v>8</v>
          </cell>
        </row>
        <row r="116">
          <cell r="B116"/>
          <cell r="C116"/>
          <cell r="D116"/>
          <cell r="E116"/>
          <cell r="F116"/>
          <cell r="G116"/>
          <cell r="H116">
            <v>2.5</v>
          </cell>
          <cell r="I116">
            <v>4.8</v>
          </cell>
          <cell r="J116">
            <v>8</v>
          </cell>
        </row>
        <row r="117">
          <cell r="B117"/>
          <cell r="C117"/>
          <cell r="D117"/>
          <cell r="E117"/>
          <cell r="F117"/>
          <cell r="G117"/>
          <cell r="H117">
            <v>2.5</v>
          </cell>
          <cell r="I117">
            <v>4.8</v>
          </cell>
          <cell r="J117">
            <v>8</v>
          </cell>
        </row>
        <row r="118">
          <cell r="B118"/>
          <cell r="C118"/>
          <cell r="D118"/>
          <cell r="E118"/>
          <cell r="F118"/>
          <cell r="G118"/>
          <cell r="I118">
            <v>4.8</v>
          </cell>
          <cell r="J118">
            <v>8</v>
          </cell>
        </row>
        <row r="119">
          <cell r="B119">
            <v>97602</v>
          </cell>
          <cell r="C119">
            <v>3.3738999999999999</v>
          </cell>
          <cell r="D119">
            <v>3.3241999999999998</v>
          </cell>
          <cell r="E119">
            <v>2.5600000000000001E-2</v>
          </cell>
          <cell r="F119">
            <v>2.4E-2</v>
          </cell>
          <cell r="G119">
            <v>0</v>
          </cell>
          <cell r="J119">
            <v>8</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6,9</v>
          </cell>
          <cell r="I122" t="str">
            <v>Padrão Trimestral = 13,8</v>
          </cell>
          <cell r="J122" t="str">
            <v>Padrão Anual = 23</v>
          </cell>
        </row>
        <row r="123">
          <cell r="B123">
            <v>93467</v>
          </cell>
          <cell r="C123">
            <v>1.4097</v>
          </cell>
          <cell r="D123">
            <v>1.3028999999999999</v>
          </cell>
          <cell r="E123">
            <v>0.1069</v>
          </cell>
          <cell r="F123">
            <v>0</v>
          </cell>
          <cell r="G123">
            <v>0</v>
          </cell>
          <cell r="H123">
            <v>6.9</v>
          </cell>
          <cell r="I123">
            <v>13.8</v>
          </cell>
          <cell r="J123">
            <v>23</v>
          </cell>
        </row>
        <row r="124">
          <cell r="B124">
            <v>95411</v>
          </cell>
          <cell r="C124">
            <v>0.72430000000000005</v>
          </cell>
          <cell r="D124">
            <v>0.59250000000000003</v>
          </cell>
          <cell r="E124">
            <v>0.1318</v>
          </cell>
          <cell r="F124">
            <v>0</v>
          </cell>
          <cell r="G124">
            <v>0</v>
          </cell>
          <cell r="H124">
            <v>6.9</v>
          </cell>
          <cell r="I124">
            <v>13.8</v>
          </cell>
          <cell r="J124">
            <v>23</v>
          </cell>
        </row>
        <row r="125">
          <cell r="B125">
            <v>96611</v>
          </cell>
          <cell r="C125">
            <v>0.61850000000000005</v>
          </cell>
          <cell r="D125">
            <v>0.54359999999999997</v>
          </cell>
          <cell r="E125">
            <v>7.4899999999999994E-2</v>
          </cell>
          <cell r="F125">
            <v>0</v>
          </cell>
          <cell r="G125">
            <v>0</v>
          </cell>
          <cell r="H125">
            <v>6.9</v>
          </cell>
          <cell r="I125">
            <v>13.8</v>
          </cell>
          <cell r="J125">
            <v>23</v>
          </cell>
        </row>
        <row r="126">
          <cell r="B126">
            <v>95163</v>
          </cell>
          <cell r="C126">
            <v>2.7387000000000001</v>
          </cell>
          <cell r="D126">
            <v>2.4256000000000002</v>
          </cell>
          <cell r="E126">
            <v>0.31319999999999998</v>
          </cell>
          <cell r="F126">
            <v>0</v>
          </cell>
          <cell r="G126">
            <v>0</v>
          </cell>
          <cell r="H126">
            <v>6.9</v>
          </cell>
          <cell r="I126">
            <v>13.8</v>
          </cell>
          <cell r="J126">
            <v>23</v>
          </cell>
        </row>
        <row r="127">
          <cell r="B127"/>
          <cell r="C127"/>
          <cell r="D127"/>
          <cell r="E127"/>
          <cell r="F127"/>
          <cell r="G127"/>
          <cell r="H127">
            <v>6.9</v>
          </cell>
          <cell r="I127">
            <v>13.8</v>
          </cell>
          <cell r="J127">
            <v>23</v>
          </cell>
        </row>
        <row r="128">
          <cell r="B128"/>
          <cell r="C128"/>
          <cell r="D128"/>
          <cell r="E128"/>
          <cell r="F128"/>
          <cell r="G128"/>
          <cell r="H128">
            <v>6.9</v>
          </cell>
          <cell r="I128">
            <v>13.8</v>
          </cell>
          <cell r="J128">
            <v>23</v>
          </cell>
        </row>
        <row r="129">
          <cell r="B129"/>
          <cell r="C129"/>
          <cell r="D129"/>
          <cell r="E129"/>
          <cell r="F129"/>
          <cell r="G129"/>
          <cell r="H129">
            <v>6.9</v>
          </cell>
          <cell r="I129">
            <v>13.8</v>
          </cell>
          <cell r="J129">
            <v>23</v>
          </cell>
        </row>
        <row r="130">
          <cell r="B130"/>
          <cell r="C130"/>
          <cell r="D130"/>
          <cell r="E130"/>
          <cell r="F130"/>
          <cell r="G130"/>
          <cell r="H130">
            <v>6.9</v>
          </cell>
          <cell r="I130">
            <v>13.8</v>
          </cell>
          <cell r="J130">
            <v>23</v>
          </cell>
        </row>
        <row r="131">
          <cell r="B131"/>
          <cell r="C131"/>
          <cell r="D131"/>
          <cell r="E131"/>
          <cell r="F131"/>
          <cell r="G131"/>
          <cell r="H131">
            <v>6.9</v>
          </cell>
          <cell r="I131">
            <v>13.8</v>
          </cell>
          <cell r="J131">
            <v>23</v>
          </cell>
        </row>
        <row r="132">
          <cell r="B132"/>
          <cell r="C132"/>
          <cell r="D132"/>
          <cell r="E132"/>
          <cell r="F132"/>
          <cell r="G132"/>
          <cell r="H132">
            <v>6.9</v>
          </cell>
          <cell r="I132">
            <v>13.8</v>
          </cell>
          <cell r="J132">
            <v>23</v>
          </cell>
        </row>
        <row r="133">
          <cell r="B133"/>
          <cell r="C133"/>
          <cell r="D133"/>
          <cell r="E133"/>
          <cell r="F133"/>
          <cell r="G133"/>
          <cell r="H133">
            <v>6.9</v>
          </cell>
          <cell r="I133">
            <v>13.8</v>
          </cell>
          <cell r="J133">
            <v>23</v>
          </cell>
        </row>
        <row r="134">
          <cell r="B134"/>
          <cell r="C134"/>
          <cell r="D134"/>
          <cell r="E134"/>
          <cell r="F134"/>
          <cell r="G134"/>
          <cell r="H134">
            <v>6.9</v>
          </cell>
          <cell r="I134">
            <v>13.8</v>
          </cell>
          <cell r="J134">
            <v>23</v>
          </cell>
        </row>
        <row r="135">
          <cell r="B135"/>
          <cell r="C135"/>
          <cell r="D135"/>
          <cell r="E135"/>
          <cell r="F135"/>
          <cell r="G135"/>
          <cell r="H135">
            <v>6.9</v>
          </cell>
          <cell r="I135">
            <v>13.8</v>
          </cell>
          <cell r="J135">
            <v>23</v>
          </cell>
        </row>
        <row r="136">
          <cell r="B136"/>
          <cell r="C136"/>
          <cell r="D136"/>
          <cell r="E136"/>
          <cell r="F136"/>
          <cell r="G136"/>
          <cell r="H136">
            <v>6.9</v>
          </cell>
          <cell r="I136">
            <v>13.8</v>
          </cell>
          <cell r="J136">
            <v>23</v>
          </cell>
        </row>
        <row r="137">
          <cell r="B137"/>
          <cell r="C137"/>
          <cell r="D137"/>
          <cell r="E137"/>
          <cell r="F137"/>
          <cell r="G137"/>
          <cell r="H137">
            <v>6.9</v>
          </cell>
          <cell r="I137">
            <v>13.8</v>
          </cell>
          <cell r="J137">
            <v>23</v>
          </cell>
        </row>
        <row r="138">
          <cell r="B138"/>
          <cell r="C138"/>
          <cell r="D138"/>
          <cell r="E138"/>
          <cell r="F138"/>
          <cell r="G138"/>
          <cell r="I138">
            <v>13.8</v>
          </cell>
          <cell r="J138">
            <v>23</v>
          </cell>
        </row>
        <row r="139">
          <cell r="B139">
            <v>95163</v>
          </cell>
          <cell r="C139">
            <v>2.7387000000000001</v>
          </cell>
          <cell r="D139">
            <v>2.4256000000000002</v>
          </cell>
          <cell r="E139">
            <v>0.31319999999999998</v>
          </cell>
          <cell r="F139">
            <v>0</v>
          </cell>
          <cell r="G139">
            <v>0</v>
          </cell>
          <cell r="J139">
            <v>23</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3</v>
          </cell>
          <cell r="I142" t="str">
            <v>Padrão Trimestral = 6</v>
          </cell>
          <cell r="J142" t="str">
            <v>Padrão Anual = 10</v>
          </cell>
        </row>
        <row r="143">
          <cell r="B143">
            <v>236126</v>
          </cell>
          <cell r="C143">
            <v>0.70899999999999996</v>
          </cell>
          <cell r="D143">
            <v>0.68869999999999998</v>
          </cell>
          <cell r="E143">
            <v>1.17E-2</v>
          </cell>
          <cell r="F143">
            <v>8.6E-3</v>
          </cell>
          <cell r="G143">
            <v>0</v>
          </cell>
          <cell r="H143">
            <v>3</v>
          </cell>
          <cell r="I143">
            <v>6</v>
          </cell>
          <cell r="J143">
            <v>10</v>
          </cell>
        </row>
        <row r="144">
          <cell r="B144">
            <v>236396</v>
          </cell>
          <cell r="C144">
            <v>0.23300000000000001</v>
          </cell>
          <cell r="D144">
            <v>0.2</v>
          </cell>
          <cell r="E144">
            <v>3.3000000000000002E-2</v>
          </cell>
          <cell r="F144">
            <v>0</v>
          </cell>
          <cell r="G144">
            <v>0</v>
          </cell>
          <cell r="H144">
            <v>3</v>
          </cell>
          <cell r="I144">
            <v>6</v>
          </cell>
          <cell r="J144">
            <v>10</v>
          </cell>
        </row>
        <row r="145">
          <cell r="B145">
            <v>236402</v>
          </cell>
          <cell r="C145">
            <v>0.43219999999999997</v>
          </cell>
          <cell r="D145">
            <v>0.40649999999999997</v>
          </cell>
          <cell r="E145">
            <v>2.5700000000000001E-2</v>
          </cell>
          <cell r="F145">
            <v>0</v>
          </cell>
          <cell r="G145">
            <v>0</v>
          </cell>
          <cell r="H145">
            <v>3</v>
          </cell>
          <cell r="I145">
            <v>6</v>
          </cell>
          <cell r="J145">
            <v>10</v>
          </cell>
        </row>
        <row r="146">
          <cell r="B146">
            <v>236308</v>
          </cell>
          <cell r="C146">
            <v>1.3738999999999999</v>
          </cell>
          <cell r="D146">
            <v>1.2948999999999999</v>
          </cell>
          <cell r="E146">
            <v>7.0400000000000004E-2</v>
          </cell>
          <cell r="F146">
            <v>8.6E-3</v>
          </cell>
          <cell r="G146">
            <v>0</v>
          </cell>
          <cell r="H146">
            <v>3</v>
          </cell>
          <cell r="I146">
            <v>6</v>
          </cell>
          <cell r="J146">
            <v>10</v>
          </cell>
        </row>
        <row r="147">
          <cell r="B147"/>
          <cell r="C147"/>
          <cell r="D147"/>
          <cell r="E147"/>
          <cell r="F147"/>
          <cell r="G147"/>
          <cell r="H147">
            <v>3</v>
          </cell>
          <cell r="I147">
            <v>6</v>
          </cell>
          <cell r="J147">
            <v>10</v>
          </cell>
        </row>
        <row r="148">
          <cell r="B148"/>
          <cell r="C148"/>
          <cell r="D148"/>
          <cell r="E148"/>
          <cell r="F148"/>
          <cell r="G148"/>
          <cell r="H148">
            <v>3</v>
          </cell>
          <cell r="I148">
            <v>6</v>
          </cell>
          <cell r="J148">
            <v>10</v>
          </cell>
        </row>
        <row r="149">
          <cell r="B149"/>
          <cell r="C149"/>
          <cell r="D149"/>
          <cell r="E149"/>
          <cell r="F149"/>
          <cell r="G149"/>
          <cell r="H149">
            <v>3</v>
          </cell>
          <cell r="I149">
            <v>6</v>
          </cell>
          <cell r="J149">
            <v>10</v>
          </cell>
        </row>
        <row r="150">
          <cell r="B150"/>
          <cell r="C150"/>
          <cell r="D150"/>
          <cell r="E150"/>
          <cell r="F150"/>
          <cell r="G150"/>
          <cell r="H150">
            <v>3</v>
          </cell>
          <cell r="I150">
            <v>6</v>
          </cell>
          <cell r="J150">
            <v>10</v>
          </cell>
        </row>
        <row r="151">
          <cell r="B151"/>
          <cell r="C151"/>
          <cell r="D151"/>
          <cell r="E151"/>
          <cell r="F151"/>
          <cell r="G151"/>
          <cell r="H151">
            <v>3</v>
          </cell>
          <cell r="I151">
            <v>6</v>
          </cell>
          <cell r="J151">
            <v>10</v>
          </cell>
        </row>
        <row r="152">
          <cell r="B152"/>
          <cell r="C152"/>
          <cell r="D152"/>
          <cell r="E152"/>
          <cell r="F152"/>
          <cell r="G152"/>
          <cell r="H152">
            <v>3</v>
          </cell>
          <cell r="I152">
            <v>6</v>
          </cell>
          <cell r="J152">
            <v>10</v>
          </cell>
        </row>
        <row r="153">
          <cell r="B153"/>
          <cell r="C153"/>
          <cell r="D153"/>
          <cell r="E153"/>
          <cell r="F153"/>
          <cell r="G153"/>
          <cell r="H153">
            <v>3</v>
          </cell>
          <cell r="I153">
            <v>6</v>
          </cell>
          <cell r="J153">
            <v>10</v>
          </cell>
        </row>
        <row r="154">
          <cell r="B154"/>
          <cell r="C154"/>
          <cell r="D154"/>
          <cell r="E154"/>
          <cell r="F154"/>
          <cell r="G154"/>
          <cell r="H154">
            <v>3</v>
          </cell>
          <cell r="I154">
            <v>6</v>
          </cell>
          <cell r="J154">
            <v>10</v>
          </cell>
        </row>
        <row r="155">
          <cell r="B155"/>
          <cell r="C155"/>
          <cell r="D155"/>
          <cell r="E155"/>
          <cell r="F155"/>
          <cell r="G155"/>
          <cell r="H155">
            <v>3</v>
          </cell>
          <cell r="I155">
            <v>6</v>
          </cell>
          <cell r="J155">
            <v>10</v>
          </cell>
        </row>
        <row r="156">
          <cell r="B156"/>
          <cell r="C156"/>
          <cell r="D156"/>
          <cell r="E156"/>
          <cell r="F156"/>
          <cell r="G156"/>
          <cell r="H156">
            <v>3</v>
          </cell>
          <cell r="I156">
            <v>6</v>
          </cell>
          <cell r="J156">
            <v>10</v>
          </cell>
        </row>
        <row r="157">
          <cell r="B157"/>
          <cell r="C157"/>
          <cell r="D157"/>
          <cell r="E157"/>
          <cell r="F157"/>
          <cell r="G157"/>
          <cell r="H157">
            <v>3</v>
          </cell>
          <cell r="I157">
            <v>6</v>
          </cell>
          <cell r="J157">
            <v>10</v>
          </cell>
        </row>
        <row r="158">
          <cell r="B158"/>
          <cell r="C158"/>
          <cell r="D158"/>
          <cell r="E158"/>
          <cell r="F158"/>
          <cell r="G158"/>
          <cell r="I158">
            <v>6</v>
          </cell>
          <cell r="J158">
            <v>10</v>
          </cell>
        </row>
        <row r="159">
          <cell r="B159">
            <v>236308</v>
          </cell>
          <cell r="C159">
            <v>1.3738999999999999</v>
          </cell>
          <cell r="D159">
            <v>1.2948999999999999</v>
          </cell>
          <cell r="E159">
            <v>7.0400000000000004E-2</v>
          </cell>
          <cell r="F159">
            <v>8.6E-3</v>
          </cell>
          <cell r="G159">
            <v>0</v>
          </cell>
          <cell r="J159">
            <v>10</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172748</v>
          </cell>
          <cell r="C163">
            <v>3.5200000000000002E-2</v>
          </cell>
          <cell r="D163">
            <v>2.5999999999999999E-2</v>
          </cell>
          <cell r="E163">
            <v>7.1000000000000004E-3</v>
          </cell>
          <cell r="F163">
            <v>8.0000000000000004E-4</v>
          </cell>
          <cell r="G163">
            <v>1.1999999999999999E-3</v>
          </cell>
          <cell r="H163">
            <v>2.5</v>
          </cell>
          <cell r="I163">
            <v>3</v>
          </cell>
          <cell r="J163">
            <v>5</v>
          </cell>
        </row>
        <row r="164">
          <cell r="B164">
            <v>172757</v>
          </cell>
          <cell r="C164">
            <v>5.6099999999999997E-2</v>
          </cell>
          <cell r="D164">
            <v>5.3499999999999999E-2</v>
          </cell>
          <cell r="E164">
            <v>6.9999999999999999E-4</v>
          </cell>
          <cell r="F164">
            <v>1.9E-3</v>
          </cell>
          <cell r="G164">
            <v>0</v>
          </cell>
          <cell r="H164">
            <v>2.5</v>
          </cell>
          <cell r="I164">
            <v>3</v>
          </cell>
          <cell r="J164">
            <v>5</v>
          </cell>
        </row>
        <row r="165">
          <cell r="B165">
            <v>172754</v>
          </cell>
          <cell r="C165">
            <v>1.5900000000000001E-2</v>
          </cell>
          <cell r="D165">
            <v>1.37E-2</v>
          </cell>
          <cell r="E165">
            <v>5.9999999999999995E-4</v>
          </cell>
          <cell r="F165">
            <v>1.8E-3</v>
          </cell>
          <cell r="G165">
            <v>0</v>
          </cell>
          <cell r="H165">
            <v>2.5</v>
          </cell>
          <cell r="I165">
            <v>3</v>
          </cell>
          <cell r="J165">
            <v>5</v>
          </cell>
        </row>
        <row r="166">
          <cell r="B166">
            <v>172753</v>
          </cell>
          <cell r="C166">
            <v>0.1072</v>
          </cell>
          <cell r="D166">
            <v>9.3200000000000005E-2</v>
          </cell>
          <cell r="E166">
            <v>8.3999999999999995E-3</v>
          </cell>
          <cell r="F166">
            <v>4.4999999999999997E-3</v>
          </cell>
          <cell r="G166">
            <v>1.1999999999999999E-3</v>
          </cell>
          <cell r="H166">
            <v>2.5</v>
          </cell>
          <cell r="I166">
            <v>3</v>
          </cell>
          <cell r="J166">
            <v>5</v>
          </cell>
        </row>
        <row r="167">
          <cell r="B167"/>
          <cell r="C167"/>
          <cell r="D167"/>
          <cell r="E167"/>
          <cell r="F167"/>
          <cell r="G167"/>
          <cell r="H167">
            <v>2.5</v>
          </cell>
          <cell r="I167">
            <v>3</v>
          </cell>
          <cell r="J167">
            <v>5</v>
          </cell>
        </row>
        <row r="168">
          <cell r="B168"/>
          <cell r="C168"/>
          <cell r="D168"/>
          <cell r="E168"/>
          <cell r="F168"/>
          <cell r="G168"/>
          <cell r="H168">
            <v>2.5</v>
          </cell>
          <cell r="I168">
            <v>3</v>
          </cell>
          <cell r="J168">
            <v>5</v>
          </cell>
        </row>
        <row r="169">
          <cell r="B169"/>
          <cell r="C169"/>
          <cell r="D169"/>
          <cell r="E169"/>
          <cell r="F169"/>
          <cell r="G169"/>
          <cell r="H169">
            <v>2.5</v>
          </cell>
          <cell r="I169">
            <v>3</v>
          </cell>
          <cell r="J169">
            <v>5</v>
          </cell>
        </row>
        <row r="170">
          <cell r="B170"/>
          <cell r="C170"/>
          <cell r="D170"/>
          <cell r="E170"/>
          <cell r="F170"/>
          <cell r="G170"/>
          <cell r="H170">
            <v>2.5</v>
          </cell>
          <cell r="I170">
            <v>3</v>
          </cell>
          <cell r="J170">
            <v>5</v>
          </cell>
        </row>
        <row r="171">
          <cell r="B171"/>
          <cell r="C171"/>
          <cell r="D171"/>
          <cell r="E171"/>
          <cell r="F171"/>
          <cell r="G171"/>
          <cell r="H171">
            <v>2.5</v>
          </cell>
          <cell r="I171">
            <v>3</v>
          </cell>
          <cell r="J171">
            <v>5</v>
          </cell>
        </row>
        <row r="172">
          <cell r="B172"/>
          <cell r="C172"/>
          <cell r="D172"/>
          <cell r="E172"/>
          <cell r="F172"/>
          <cell r="G172"/>
          <cell r="H172">
            <v>2.5</v>
          </cell>
          <cell r="I172">
            <v>3</v>
          </cell>
          <cell r="J172">
            <v>5</v>
          </cell>
        </row>
        <row r="173">
          <cell r="B173"/>
          <cell r="C173"/>
          <cell r="D173"/>
          <cell r="E173"/>
          <cell r="F173"/>
          <cell r="G173"/>
          <cell r="H173">
            <v>2.5</v>
          </cell>
          <cell r="I173">
            <v>3</v>
          </cell>
          <cell r="J173">
            <v>5</v>
          </cell>
        </row>
        <row r="174">
          <cell r="B174"/>
          <cell r="C174"/>
          <cell r="D174"/>
          <cell r="E174"/>
          <cell r="F174"/>
          <cell r="G174"/>
          <cell r="H174">
            <v>2.5</v>
          </cell>
          <cell r="I174">
            <v>3</v>
          </cell>
          <cell r="J174">
            <v>5</v>
          </cell>
        </row>
        <row r="175">
          <cell r="B175"/>
          <cell r="C175"/>
          <cell r="D175"/>
          <cell r="E175"/>
          <cell r="F175"/>
          <cell r="G175"/>
          <cell r="H175">
            <v>2.5</v>
          </cell>
          <cell r="I175">
            <v>3</v>
          </cell>
          <cell r="J175">
            <v>5</v>
          </cell>
        </row>
        <row r="176">
          <cell r="B176"/>
          <cell r="C176"/>
          <cell r="D176"/>
          <cell r="E176"/>
          <cell r="F176"/>
          <cell r="G176"/>
          <cell r="H176">
            <v>2.5</v>
          </cell>
          <cell r="I176">
            <v>3</v>
          </cell>
          <cell r="J176">
            <v>5</v>
          </cell>
        </row>
        <row r="177">
          <cell r="B177"/>
          <cell r="C177"/>
          <cell r="D177"/>
          <cell r="E177"/>
          <cell r="F177"/>
          <cell r="G177"/>
          <cell r="H177">
            <v>2.5</v>
          </cell>
          <cell r="I177">
            <v>3</v>
          </cell>
          <cell r="J177">
            <v>5</v>
          </cell>
        </row>
        <row r="178">
          <cell r="B178"/>
          <cell r="C178"/>
          <cell r="D178"/>
          <cell r="E178"/>
          <cell r="F178"/>
          <cell r="G178"/>
          <cell r="I178">
            <v>3</v>
          </cell>
          <cell r="J178">
            <v>5</v>
          </cell>
        </row>
        <row r="179">
          <cell r="B179">
            <v>172753</v>
          </cell>
          <cell r="C179">
            <v>0.1072</v>
          </cell>
          <cell r="D179">
            <v>9.3200000000000005E-2</v>
          </cell>
          <cell r="E179">
            <v>8.3999999999999995E-3</v>
          </cell>
          <cell r="F179">
            <v>4.4999999999999997E-3</v>
          </cell>
          <cell r="G179">
            <v>1.1999999999999999E-3</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108013</v>
          </cell>
          <cell r="C183">
            <v>0.746</v>
          </cell>
          <cell r="D183">
            <v>0.59109999999999996</v>
          </cell>
          <cell r="E183">
            <v>7.6E-3</v>
          </cell>
          <cell r="F183">
            <v>1.18E-2</v>
          </cell>
          <cell r="G183">
            <v>0.13550000000000001</v>
          </cell>
          <cell r="H183">
            <v>3</v>
          </cell>
          <cell r="I183">
            <v>6</v>
          </cell>
          <cell r="J183">
            <v>10</v>
          </cell>
        </row>
        <row r="184">
          <cell r="B184">
            <v>108013</v>
          </cell>
          <cell r="C184">
            <v>0.25779999999999997</v>
          </cell>
          <cell r="D184">
            <v>0.2422</v>
          </cell>
          <cell r="E184">
            <v>1.5599999999999999E-2</v>
          </cell>
          <cell r="F184">
            <v>0</v>
          </cell>
          <cell r="G184">
            <v>0</v>
          </cell>
          <cell r="H184">
            <v>3</v>
          </cell>
          <cell r="I184">
            <v>6</v>
          </cell>
          <cell r="J184">
            <v>10</v>
          </cell>
        </row>
        <row r="185">
          <cell r="B185">
            <v>107481</v>
          </cell>
          <cell r="C185">
            <v>0.47960000000000003</v>
          </cell>
          <cell r="D185">
            <v>0.47389999999999999</v>
          </cell>
          <cell r="E185">
            <v>5.7000000000000002E-3</v>
          </cell>
          <cell r="F185">
            <v>0</v>
          </cell>
          <cell r="G185">
            <v>0</v>
          </cell>
          <cell r="H185">
            <v>3</v>
          </cell>
          <cell r="I185">
            <v>6</v>
          </cell>
          <cell r="J185">
            <v>10</v>
          </cell>
        </row>
        <row r="186">
          <cell r="B186">
            <v>107836</v>
          </cell>
          <cell r="C186">
            <v>1.4835</v>
          </cell>
          <cell r="D186">
            <v>1.3069999999999999</v>
          </cell>
          <cell r="E186">
            <v>2.8899999999999999E-2</v>
          </cell>
          <cell r="F186">
            <v>1.18E-2</v>
          </cell>
          <cell r="G186">
            <v>0.13569999999999999</v>
          </cell>
          <cell r="H186">
            <v>3</v>
          </cell>
          <cell r="I186">
            <v>6</v>
          </cell>
          <cell r="J186">
            <v>10</v>
          </cell>
        </row>
        <row r="187">
          <cell r="B187"/>
          <cell r="C187"/>
          <cell r="D187"/>
          <cell r="E187"/>
          <cell r="F187"/>
          <cell r="G187"/>
          <cell r="H187">
            <v>3</v>
          </cell>
          <cell r="I187">
            <v>6</v>
          </cell>
          <cell r="J187">
            <v>10</v>
          </cell>
        </row>
        <row r="188">
          <cell r="B188"/>
          <cell r="C188"/>
          <cell r="D188"/>
          <cell r="E188"/>
          <cell r="F188"/>
          <cell r="G188"/>
          <cell r="H188">
            <v>3</v>
          </cell>
          <cell r="I188">
            <v>6</v>
          </cell>
          <cell r="J188">
            <v>10</v>
          </cell>
        </row>
        <row r="189">
          <cell r="B189"/>
          <cell r="C189"/>
          <cell r="D189"/>
          <cell r="E189"/>
          <cell r="F189"/>
          <cell r="G189"/>
          <cell r="H189">
            <v>3</v>
          </cell>
          <cell r="I189">
            <v>6</v>
          </cell>
          <cell r="J189">
            <v>10</v>
          </cell>
        </row>
        <row r="190">
          <cell r="B190"/>
          <cell r="C190"/>
          <cell r="D190"/>
          <cell r="E190"/>
          <cell r="F190"/>
          <cell r="G190"/>
          <cell r="H190">
            <v>3</v>
          </cell>
          <cell r="I190">
            <v>6</v>
          </cell>
          <cell r="J190">
            <v>10</v>
          </cell>
        </row>
        <row r="191">
          <cell r="B191"/>
          <cell r="C191"/>
          <cell r="D191"/>
          <cell r="E191"/>
          <cell r="F191"/>
          <cell r="G191"/>
          <cell r="H191">
            <v>3</v>
          </cell>
          <cell r="I191">
            <v>6</v>
          </cell>
          <cell r="J191">
            <v>10</v>
          </cell>
        </row>
        <row r="192">
          <cell r="B192"/>
          <cell r="C192"/>
          <cell r="D192"/>
          <cell r="E192"/>
          <cell r="F192"/>
          <cell r="G192"/>
          <cell r="H192">
            <v>3</v>
          </cell>
          <cell r="I192">
            <v>6</v>
          </cell>
          <cell r="J192">
            <v>10</v>
          </cell>
        </row>
        <row r="193">
          <cell r="B193"/>
          <cell r="C193"/>
          <cell r="D193"/>
          <cell r="E193"/>
          <cell r="F193"/>
          <cell r="G193"/>
          <cell r="H193">
            <v>3</v>
          </cell>
          <cell r="I193">
            <v>6</v>
          </cell>
          <cell r="J193">
            <v>10</v>
          </cell>
        </row>
        <row r="194">
          <cell r="B194"/>
          <cell r="C194"/>
          <cell r="D194"/>
          <cell r="E194"/>
          <cell r="F194"/>
          <cell r="G194"/>
          <cell r="H194">
            <v>3</v>
          </cell>
          <cell r="I194">
            <v>6</v>
          </cell>
          <cell r="J194">
            <v>10</v>
          </cell>
        </row>
        <row r="195">
          <cell r="B195"/>
          <cell r="C195"/>
          <cell r="D195"/>
          <cell r="E195"/>
          <cell r="F195"/>
          <cell r="G195"/>
          <cell r="H195">
            <v>3</v>
          </cell>
          <cell r="I195">
            <v>6</v>
          </cell>
          <cell r="J195">
            <v>10</v>
          </cell>
        </row>
        <row r="196">
          <cell r="B196"/>
          <cell r="C196"/>
          <cell r="D196"/>
          <cell r="E196"/>
          <cell r="F196"/>
          <cell r="G196"/>
          <cell r="H196">
            <v>3</v>
          </cell>
          <cell r="I196">
            <v>6</v>
          </cell>
          <cell r="J196">
            <v>10</v>
          </cell>
        </row>
        <row r="197">
          <cell r="B197"/>
          <cell r="C197"/>
          <cell r="D197"/>
          <cell r="E197"/>
          <cell r="F197"/>
          <cell r="G197"/>
          <cell r="H197">
            <v>3</v>
          </cell>
          <cell r="I197">
            <v>6</v>
          </cell>
          <cell r="J197">
            <v>10</v>
          </cell>
        </row>
        <row r="198">
          <cell r="B198"/>
          <cell r="C198"/>
          <cell r="D198"/>
          <cell r="E198"/>
          <cell r="F198"/>
          <cell r="G198"/>
          <cell r="I198">
            <v>6</v>
          </cell>
          <cell r="J198">
            <v>10</v>
          </cell>
        </row>
        <row r="199">
          <cell r="B199">
            <v>107836</v>
          </cell>
          <cell r="C199">
            <v>1.4835</v>
          </cell>
          <cell r="D199">
            <v>1.3069999999999999</v>
          </cell>
          <cell r="E199">
            <v>2.8899999999999999E-2</v>
          </cell>
          <cell r="F199">
            <v>1.18E-2</v>
          </cell>
          <cell r="G199">
            <v>0.13569999999999999</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109310</v>
          </cell>
          <cell r="C203">
            <v>0.49990000000000001</v>
          </cell>
          <cell r="D203">
            <v>0.36699999999999999</v>
          </cell>
          <cell r="E203">
            <v>5.3E-3</v>
          </cell>
          <cell r="F203">
            <v>0.1255</v>
          </cell>
          <cell r="G203">
            <v>2.2000000000000001E-3</v>
          </cell>
          <cell r="H203">
            <v>2.7</v>
          </cell>
          <cell r="I203">
            <v>5.4</v>
          </cell>
          <cell r="J203">
            <v>9</v>
          </cell>
        </row>
        <row r="204">
          <cell r="B204">
            <v>109512</v>
          </cell>
          <cell r="C204">
            <v>0.52370000000000005</v>
          </cell>
          <cell r="D204">
            <v>0.3604</v>
          </cell>
          <cell r="E204">
            <v>1.67E-2</v>
          </cell>
          <cell r="F204">
            <v>0.14660000000000001</v>
          </cell>
          <cell r="G204">
            <v>0</v>
          </cell>
          <cell r="H204">
            <v>2.7</v>
          </cell>
          <cell r="I204">
            <v>5.4</v>
          </cell>
          <cell r="J204">
            <v>9</v>
          </cell>
        </row>
        <row r="205">
          <cell r="B205">
            <v>108802</v>
          </cell>
          <cell r="C205">
            <v>0.44409999999999999</v>
          </cell>
          <cell r="D205">
            <v>0.42649999999999999</v>
          </cell>
          <cell r="E205">
            <v>1.7500000000000002E-2</v>
          </cell>
          <cell r="F205">
            <v>0</v>
          </cell>
          <cell r="G205">
            <v>0</v>
          </cell>
          <cell r="H205">
            <v>2.7</v>
          </cell>
          <cell r="I205">
            <v>5.4</v>
          </cell>
          <cell r="J205">
            <v>9</v>
          </cell>
        </row>
        <row r="206">
          <cell r="B206">
            <v>109208</v>
          </cell>
          <cell r="C206">
            <v>1.468</v>
          </cell>
          <cell r="D206">
            <v>1.1536999999999999</v>
          </cell>
          <cell r="E206">
            <v>3.95E-2</v>
          </cell>
          <cell r="F206">
            <v>0.27260000000000001</v>
          </cell>
          <cell r="G206">
            <v>2.2000000000000001E-3</v>
          </cell>
          <cell r="H206">
            <v>2.7</v>
          </cell>
          <cell r="I206">
            <v>5.4</v>
          </cell>
          <cell r="J206">
            <v>9</v>
          </cell>
        </row>
        <row r="207">
          <cell r="B207"/>
          <cell r="C207"/>
          <cell r="D207"/>
          <cell r="E207"/>
          <cell r="F207"/>
          <cell r="G207"/>
          <cell r="H207">
            <v>2.7</v>
          </cell>
          <cell r="I207">
            <v>5.4</v>
          </cell>
          <cell r="J207">
            <v>9</v>
          </cell>
        </row>
        <row r="208">
          <cell r="B208"/>
          <cell r="C208"/>
          <cell r="D208"/>
          <cell r="E208"/>
          <cell r="F208"/>
          <cell r="G208"/>
          <cell r="H208">
            <v>2.7</v>
          </cell>
          <cell r="I208">
            <v>5.4</v>
          </cell>
          <cell r="J208">
            <v>9</v>
          </cell>
        </row>
        <row r="209">
          <cell r="B209"/>
          <cell r="C209"/>
          <cell r="D209"/>
          <cell r="E209"/>
          <cell r="F209"/>
          <cell r="G209"/>
          <cell r="H209">
            <v>2.7</v>
          </cell>
          <cell r="I209">
            <v>5.4</v>
          </cell>
          <cell r="J209">
            <v>9</v>
          </cell>
        </row>
        <row r="210">
          <cell r="B210"/>
          <cell r="C210"/>
          <cell r="D210"/>
          <cell r="E210"/>
          <cell r="F210"/>
          <cell r="G210"/>
          <cell r="H210">
            <v>2.7</v>
          </cell>
          <cell r="I210">
            <v>5.4</v>
          </cell>
          <cell r="J210">
            <v>9</v>
          </cell>
        </row>
        <row r="211">
          <cell r="B211"/>
          <cell r="C211"/>
          <cell r="D211"/>
          <cell r="E211"/>
          <cell r="F211"/>
          <cell r="G211"/>
          <cell r="H211">
            <v>2.7</v>
          </cell>
          <cell r="I211">
            <v>5.4</v>
          </cell>
          <cell r="J211">
            <v>9</v>
          </cell>
        </row>
        <row r="212">
          <cell r="B212"/>
          <cell r="C212"/>
          <cell r="D212"/>
          <cell r="E212"/>
          <cell r="F212"/>
          <cell r="G212"/>
          <cell r="H212">
            <v>2.7</v>
          </cell>
          <cell r="I212">
            <v>5.4</v>
          </cell>
          <cell r="J212">
            <v>9</v>
          </cell>
        </row>
        <row r="213">
          <cell r="B213"/>
          <cell r="C213"/>
          <cell r="D213"/>
          <cell r="E213"/>
          <cell r="F213"/>
          <cell r="G213"/>
          <cell r="H213">
            <v>2.7</v>
          </cell>
          <cell r="I213">
            <v>5.4</v>
          </cell>
          <cell r="J213">
            <v>9</v>
          </cell>
        </row>
        <row r="214">
          <cell r="B214"/>
          <cell r="C214"/>
          <cell r="D214"/>
          <cell r="E214"/>
          <cell r="F214"/>
          <cell r="G214"/>
          <cell r="H214">
            <v>2.7</v>
          </cell>
          <cell r="I214">
            <v>5.4</v>
          </cell>
          <cell r="J214">
            <v>9</v>
          </cell>
        </row>
        <row r="215">
          <cell r="B215"/>
          <cell r="C215"/>
          <cell r="D215"/>
          <cell r="E215"/>
          <cell r="F215"/>
          <cell r="G215"/>
          <cell r="H215">
            <v>2.7</v>
          </cell>
          <cell r="I215">
            <v>5.4</v>
          </cell>
          <cell r="J215">
            <v>9</v>
          </cell>
        </row>
        <row r="216">
          <cell r="B216"/>
          <cell r="C216"/>
          <cell r="D216"/>
          <cell r="E216"/>
          <cell r="F216"/>
          <cell r="G216"/>
          <cell r="H216">
            <v>2.7</v>
          </cell>
          <cell r="I216">
            <v>5.4</v>
          </cell>
          <cell r="J216">
            <v>9</v>
          </cell>
        </row>
        <row r="217">
          <cell r="B217"/>
          <cell r="C217"/>
          <cell r="D217"/>
          <cell r="E217"/>
          <cell r="F217"/>
          <cell r="G217"/>
          <cell r="H217">
            <v>2.7</v>
          </cell>
          <cell r="I217">
            <v>5.4</v>
          </cell>
          <cell r="J217">
            <v>9</v>
          </cell>
        </row>
        <row r="218">
          <cell r="B218"/>
          <cell r="C218"/>
          <cell r="D218"/>
          <cell r="E218"/>
          <cell r="F218"/>
          <cell r="G218"/>
          <cell r="I218">
            <v>5.4</v>
          </cell>
          <cell r="J218">
            <v>9</v>
          </cell>
        </row>
        <row r="219">
          <cell r="B219">
            <v>109208</v>
          </cell>
          <cell r="C219">
            <v>1.468</v>
          </cell>
          <cell r="D219">
            <v>1.1536999999999999</v>
          </cell>
          <cell r="E219">
            <v>3.95E-2</v>
          </cell>
          <cell r="F219">
            <v>0.27260000000000001</v>
          </cell>
          <cell r="G219">
            <v>2.2000000000000001E-3</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8,1</v>
          </cell>
          <cell r="I222" t="str">
            <v>Padrão Trimestral = 16,2</v>
          </cell>
          <cell r="J222" t="str">
            <v>Padrão Anual = 27</v>
          </cell>
        </row>
        <row r="223">
          <cell r="B223">
            <v>44752</v>
          </cell>
          <cell r="C223">
            <v>8.2764000000000006</v>
          </cell>
          <cell r="D223">
            <v>8.2592999999999996</v>
          </cell>
          <cell r="E223">
            <v>1.7100000000000001E-2</v>
          </cell>
          <cell r="F223">
            <v>0</v>
          </cell>
          <cell r="G223">
            <v>0</v>
          </cell>
          <cell r="H223">
            <v>8.1</v>
          </cell>
          <cell r="I223">
            <v>16.2</v>
          </cell>
          <cell r="J223">
            <v>27</v>
          </cell>
        </row>
        <row r="224">
          <cell r="B224">
            <v>46485</v>
          </cell>
          <cell r="C224">
            <v>1.4119000000000002</v>
          </cell>
          <cell r="D224">
            <v>1.3</v>
          </cell>
          <cell r="E224">
            <v>0.1119</v>
          </cell>
          <cell r="F224">
            <v>0</v>
          </cell>
          <cell r="G224">
            <v>0</v>
          </cell>
          <cell r="H224">
            <v>8.1</v>
          </cell>
          <cell r="I224">
            <v>16.2</v>
          </cell>
          <cell r="J224">
            <v>27</v>
          </cell>
        </row>
        <row r="225">
          <cell r="B225">
            <v>46485</v>
          </cell>
          <cell r="C225">
            <v>2.8540999999999999</v>
          </cell>
          <cell r="D225">
            <v>1.9459</v>
          </cell>
          <cell r="E225">
            <v>0.36</v>
          </cell>
          <cell r="F225">
            <v>0.54820000000000002</v>
          </cell>
          <cell r="G225">
            <v>0</v>
          </cell>
          <cell r="H225">
            <v>8.1</v>
          </cell>
          <cell r="I225">
            <v>16.2</v>
          </cell>
          <cell r="J225">
            <v>27</v>
          </cell>
        </row>
        <row r="226">
          <cell r="B226">
            <v>45907</v>
          </cell>
          <cell r="C226">
            <v>12.3879</v>
          </cell>
          <cell r="D226">
            <v>11.3383</v>
          </cell>
          <cell r="E226">
            <v>0.4945</v>
          </cell>
          <cell r="F226">
            <v>0.55510000000000004</v>
          </cell>
          <cell r="G226">
            <v>0</v>
          </cell>
          <cell r="H226">
            <v>8.1</v>
          </cell>
          <cell r="I226">
            <v>16.2</v>
          </cell>
          <cell r="J226">
            <v>27</v>
          </cell>
        </row>
        <row r="227">
          <cell r="B227"/>
          <cell r="C227"/>
          <cell r="D227"/>
          <cell r="E227"/>
          <cell r="F227"/>
          <cell r="G227"/>
          <cell r="H227">
            <v>8.1</v>
          </cell>
          <cell r="I227">
            <v>16.2</v>
          </cell>
          <cell r="J227">
            <v>27</v>
          </cell>
        </row>
        <row r="228">
          <cell r="B228"/>
          <cell r="C228"/>
          <cell r="D228"/>
          <cell r="E228"/>
          <cell r="F228"/>
          <cell r="G228"/>
          <cell r="H228">
            <v>8.1</v>
          </cell>
          <cell r="I228">
            <v>16.2</v>
          </cell>
          <cell r="J228">
            <v>27</v>
          </cell>
        </row>
        <row r="229">
          <cell r="B229"/>
          <cell r="C229"/>
          <cell r="D229"/>
          <cell r="E229"/>
          <cell r="F229"/>
          <cell r="G229"/>
          <cell r="H229">
            <v>8.1</v>
          </cell>
          <cell r="I229">
            <v>16.2</v>
          </cell>
          <cell r="J229">
            <v>27</v>
          </cell>
        </row>
        <row r="230">
          <cell r="B230"/>
          <cell r="C230"/>
          <cell r="D230"/>
          <cell r="E230"/>
          <cell r="F230"/>
          <cell r="G230"/>
          <cell r="H230">
            <v>8.1</v>
          </cell>
          <cell r="I230">
            <v>16.2</v>
          </cell>
          <cell r="J230">
            <v>27</v>
          </cell>
        </row>
        <row r="231">
          <cell r="B231"/>
          <cell r="C231"/>
          <cell r="D231"/>
          <cell r="E231"/>
          <cell r="F231"/>
          <cell r="G231"/>
          <cell r="H231">
            <v>8.1</v>
          </cell>
          <cell r="I231">
            <v>16.2</v>
          </cell>
          <cell r="J231">
            <v>27</v>
          </cell>
        </row>
        <row r="232">
          <cell r="B232"/>
          <cell r="C232"/>
          <cell r="D232"/>
          <cell r="E232"/>
          <cell r="F232"/>
          <cell r="G232"/>
          <cell r="H232">
            <v>8.1</v>
          </cell>
          <cell r="I232">
            <v>16.2</v>
          </cell>
          <cell r="J232">
            <v>27</v>
          </cell>
        </row>
        <row r="233">
          <cell r="B233"/>
          <cell r="C233"/>
          <cell r="D233"/>
          <cell r="E233"/>
          <cell r="F233"/>
          <cell r="G233"/>
          <cell r="H233">
            <v>8.1</v>
          </cell>
          <cell r="I233">
            <v>16.2</v>
          </cell>
          <cell r="J233">
            <v>27</v>
          </cell>
        </row>
        <row r="234">
          <cell r="B234"/>
          <cell r="C234"/>
          <cell r="D234"/>
          <cell r="E234"/>
          <cell r="F234"/>
          <cell r="G234"/>
          <cell r="H234">
            <v>8.1</v>
          </cell>
          <cell r="I234">
            <v>16.2</v>
          </cell>
          <cell r="J234">
            <v>27</v>
          </cell>
        </row>
        <row r="235">
          <cell r="B235"/>
          <cell r="C235"/>
          <cell r="D235"/>
          <cell r="E235"/>
          <cell r="F235"/>
          <cell r="G235"/>
          <cell r="H235">
            <v>8.1</v>
          </cell>
          <cell r="I235">
            <v>16.2</v>
          </cell>
          <cell r="J235">
            <v>27</v>
          </cell>
        </row>
        <row r="236">
          <cell r="B236"/>
          <cell r="C236"/>
          <cell r="D236"/>
          <cell r="E236"/>
          <cell r="F236"/>
          <cell r="G236"/>
          <cell r="H236">
            <v>8.1</v>
          </cell>
          <cell r="I236">
            <v>16.2</v>
          </cell>
          <cell r="J236">
            <v>27</v>
          </cell>
        </row>
        <row r="237">
          <cell r="B237"/>
          <cell r="C237"/>
          <cell r="D237"/>
          <cell r="E237"/>
          <cell r="F237"/>
          <cell r="G237"/>
          <cell r="H237">
            <v>8.1</v>
          </cell>
          <cell r="I237">
            <v>16.2</v>
          </cell>
          <cell r="J237">
            <v>27</v>
          </cell>
        </row>
        <row r="238">
          <cell r="B238"/>
          <cell r="C238"/>
          <cell r="D238"/>
          <cell r="E238"/>
          <cell r="F238"/>
          <cell r="G238"/>
          <cell r="I238">
            <v>16.2</v>
          </cell>
          <cell r="J238">
            <v>27</v>
          </cell>
        </row>
        <row r="239">
          <cell r="B239">
            <v>45907</v>
          </cell>
          <cell r="C239">
            <v>12.3879</v>
          </cell>
          <cell r="D239">
            <v>11.3383</v>
          </cell>
          <cell r="E239">
            <v>0.4945</v>
          </cell>
          <cell r="F239">
            <v>0.55510000000000004</v>
          </cell>
          <cell r="G239">
            <v>0</v>
          </cell>
          <cell r="J239">
            <v>27</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12,3</v>
          </cell>
          <cell r="I242" t="str">
            <v>Padrão Trimestral = 24,6</v>
          </cell>
          <cell r="J242" t="str">
            <v>Padrão Anual = 41</v>
          </cell>
        </row>
        <row r="243">
          <cell r="B243">
            <v>9411</v>
          </cell>
          <cell r="C243">
            <v>3.8506999999999998</v>
          </cell>
          <cell r="D243">
            <v>3.84</v>
          </cell>
          <cell r="E243">
            <v>1.0699999999999999E-2</v>
          </cell>
          <cell r="F243">
            <v>0</v>
          </cell>
          <cell r="G243">
            <v>0</v>
          </cell>
          <cell r="H243">
            <v>12.3</v>
          </cell>
          <cell r="I243">
            <v>24.6</v>
          </cell>
          <cell r="J243">
            <v>41</v>
          </cell>
        </row>
        <row r="244">
          <cell r="B244">
            <v>9411</v>
          </cell>
          <cell r="C244">
            <v>1.6035999999999999</v>
          </cell>
          <cell r="D244">
            <v>1.4798</v>
          </cell>
          <cell r="E244">
            <v>0.12379999999999999</v>
          </cell>
          <cell r="F244">
            <v>0</v>
          </cell>
          <cell r="G244">
            <v>0</v>
          </cell>
          <cell r="H244">
            <v>12.3</v>
          </cell>
          <cell r="I244">
            <v>24.6</v>
          </cell>
          <cell r="J244">
            <v>41</v>
          </cell>
        </row>
        <row r="245">
          <cell r="B245">
            <v>9411</v>
          </cell>
          <cell r="C245">
            <v>0.4098</v>
          </cell>
          <cell r="D245">
            <v>0.4098</v>
          </cell>
          <cell r="E245">
            <v>0</v>
          </cell>
          <cell r="F245">
            <v>0</v>
          </cell>
          <cell r="G245">
            <v>0</v>
          </cell>
          <cell r="H245">
            <v>12.3</v>
          </cell>
          <cell r="I245">
            <v>24.6</v>
          </cell>
          <cell r="J245">
            <v>41</v>
          </cell>
        </row>
        <row r="246">
          <cell r="B246">
            <v>9411</v>
          </cell>
          <cell r="C246">
            <v>5.8640999999999996</v>
          </cell>
          <cell r="D246">
            <v>5.7295999999999996</v>
          </cell>
          <cell r="E246">
            <v>0.13450000000000001</v>
          </cell>
          <cell r="F246">
            <v>0</v>
          </cell>
          <cell r="G246">
            <v>0</v>
          </cell>
          <cell r="H246">
            <v>12.3</v>
          </cell>
          <cell r="I246">
            <v>24.6</v>
          </cell>
          <cell r="J246">
            <v>41</v>
          </cell>
        </row>
        <row r="247">
          <cell r="B247"/>
          <cell r="C247"/>
          <cell r="D247"/>
          <cell r="E247"/>
          <cell r="F247"/>
          <cell r="G247"/>
          <cell r="H247">
            <v>12.3</v>
          </cell>
          <cell r="I247">
            <v>24.6</v>
          </cell>
          <cell r="J247">
            <v>41</v>
          </cell>
        </row>
        <row r="248">
          <cell r="B248"/>
          <cell r="C248"/>
          <cell r="D248"/>
          <cell r="E248"/>
          <cell r="F248"/>
          <cell r="G248"/>
          <cell r="H248">
            <v>12.3</v>
          </cell>
          <cell r="I248">
            <v>24.6</v>
          </cell>
          <cell r="J248">
            <v>41</v>
          </cell>
        </row>
        <row r="249">
          <cell r="B249"/>
          <cell r="C249"/>
          <cell r="D249"/>
          <cell r="E249"/>
          <cell r="F249"/>
          <cell r="G249"/>
          <cell r="H249">
            <v>12.3</v>
          </cell>
          <cell r="I249">
            <v>24.6</v>
          </cell>
          <cell r="J249">
            <v>41</v>
          </cell>
        </row>
        <row r="250">
          <cell r="B250"/>
          <cell r="C250"/>
          <cell r="D250"/>
          <cell r="E250"/>
          <cell r="F250"/>
          <cell r="G250"/>
          <cell r="H250">
            <v>12.3</v>
          </cell>
          <cell r="I250">
            <v>24.6</v>
          </cell>
          <cell r="J250">
            <v>41</v>
          </cell>
        </row>
        <row r="251">
          <cell r="B251"/>
          <cell r="C251"/>
          <cell r="D251"/>
          <cell r="E251"/>
          <cell r="F251"/>
          <cell r="G251"/>
          <cell r="H251">
            <v>12.3</v>
          </cell>
          <cell r="I251">
            <v>24.6</v>
          </cell>
          <cell r="J251">
            <v>41</v>
          </cell>
        </row>
        <row r="252">
          <cell r="B252"/>
          <cell r="C252"/>
          <cell r="D252"/>
          <cell r="E252"/>
          <cell r="F252"/>
          <cell r="G252"/>
          <cell r="H252">
            <v>12.3</v>
          </cell>
          <cell r="I252">
            <v>24.6</v>
          </cell>
          <cell r="J252">
            <v>41</v>
          </cell>
        </row>
        <row r="253">
          <cell r="B253"/>
          <cell r="C253"/>
          <cell r="D253"/>
          <cell r="E253"/>
          <cell r="F253"/>
          <cell r="G253"/>
          <cell r="H253">
            <v>12.3</v>
          </cell>
          <cell r="I253">
            <v>24.6</v>
          </cell>
          <cell r="J253">
            <v>41</v>
          </cell>
        </row>
        <row r="254">
          <cell r="B254"/>
          <cell r="C254"/>
          <cell r="D254"/>
          <cell r="E254"/>
          <cell r="F254"/>
          <cell r="G254"/>
          <cell r="H254">
            <v>12.3</v>
          </cell>
          <cell r="I254">
            <v>24.6</v>
          </cell>
          <cell r="J254">
            <v>41</v>
          </cell>
        </row>
        <row r="255">
          <cell r="B255"/>
          <cell r="C255"/>
          <cell r="D255"/>
          <cell r="E255"/>
          <cell r="F255"/>
          <cell r="G255"/>
          <cell r="H255">
            <v>12.3</v>
          </cell>
          <cell r="I255">
            <v>24.6</v>
          </cell>
          <cell r="J255">
            <v>41</v>
          </cell>
        </row>
        <row r="256">
          <cell r="B256"/>
          <cell r="C256"/>
          <cell r="D256"/>
          <cell r="E256"/>
          <cell r="F256"/>
          <cell r="G256"/>
          <cell r="H256">
            <v>12.3</v>
          </cell>
          <cell r="I256">
            <v>24.6</v>
          </cell>
          <cell r="J256">
            <v>41</v>
          </cell>
        </row>
        <row r="257">
          <cell r="B257"/>
          <cell r="C257"/>
          <cell r="D257"/>
          <cell r="E257"/>
          <cell r="F257"/>
          <cell r="G257"/>
          <cell r="H257">
            <v>12.3</v>
          </cell>
          <cell r="I257">
            <v>24.6</v>
          </cell>
          <cell r="J257">
            <v>41</v>
          </cell>
        </row>
        <row r="258">
          <cell r="B258"/>
          <cell r="C258"/>
          <cell r="D258"/>
          <cell r="E258"/>
          <cell r="F258"/>
          <cell r="G258"/>
          <cell r="I258">
            <v>24.6</v>
          </cell>
          <cell r="J258">
            <v>41</v>
          </cell>
        </row>
        <row r="259">
          <cell r="B259">
            <v>9411</v>
          </cell>
          <cell r="C259">
            <v>5.8640999999999996</v>
          </cell>
          <cell r="D259">
            <v>5.7295999999999996</v>
          </cell>
          <cell r="E259">
            <v>0.13450000000000001</v>
          </cell>
          <cell r="F259">
            <v>0</v>
          </cell>
          <cell r="G259">
            <v>0</v>
          </cell>
          <cell r="J259">
            <v>41</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2,7</v>
          </cell>
          <cell r="I262" t="str">
            <v>Padrão Trimestral = 5,4</v>
          </cell>
          <cell r="J262" t="str">
            <v>Padrão Anual = 9</v>
          </cell>
        </row>
        <row r="263">
          <cell r="B263">
            <v>81284</v>
          </cell>
          <cell r="C263">
            <v>3.4773000000000001</v>
          </cell>
          <cell r="D263">
            <v>2.9558</v>
          </cell>
          <cell r="E263">
            <v>3.7999999999999999E-2</v>
          </cell>
          <cell r="F263">
            <v>0.48349999999999999</v>
          </cell>
          <cell r="G263">
            <v>0</v>
          </cell>
          <cell r="H263">
            <v>2.7</v>
          </cell>
          <cell r="I263">
            <v>5.4</v>
          </cell>
          <cell r="J263">
            <v>9</v>
          </cell>
        </row>
        <row r="264">
          <cell r="B264">
            <v>81787</v>
          </cell>
          <cell r="C264">
            <v>0.50290000000000001</v>
          </cell>
          <cell r="D264">
            <v>0.4733</v>
          </cell>
          <cell r="E264">
            <v>2.9600000000000001E-2</v>
          </cell>
          <cell r="F264">
            <v>0</v>
          </cell>
          <cell r="G264">
            <v>0</v>
          </cell>
          <cell r="H264">
            <v>2.7</v>
          </cell>
          <cell r="I264">
            <v>5.4</v>
          </cell>
          <cell r="J264">
            <v>9</v>
          </cell>
        </row>
        <row r="265">
          <cell r="B265">
            <v>81305</v>
          </cell>
          <cell r="C265">
            <v>0.69450000000000001</v>
          </cell>
          <cell r="D265">
            <v>0.67789999999999995</v>
          </cell>
          <cell r="E265">
            <v>1.66E-2</v>
          </cell>
          <cell r="F265">
            <v>0</v>
          </cell>
          <cell r="G265">
            <v>0</v>
          </cell>
          <cell r="H265">
            <v>2.7</v>
          </cell>
          <cell r="I265">
            <v>5.4</v>
          </cell>
          <cell r="J265">
            <v>9</v>
          </cell>
        </row>
        <row r="266">
          <cell r="B266">
            <v>81459</v>
          </cell>
          <cell r="C266">
            <v>4.6679000000000004</v>
          </cell>
          <cell r="D266">
            <v>4.1013000000000002</v>
          </cell>
          <cell r="E266">
            <v>8.4199999999999997E-2</v>
          </cell>
          <cell r="F266">
            <v>0.48249999999999998</v>
          </cell>
          <cell r="G266">
            <v>0</v>
          </cell>
          <cell r="H266">
            <v>2.7</v>
          </cell>
          <cell r="I266">
            <v>5.4</v>
          </cell>
          <cell r="J266">
            <v>9</v>
          </cell>
        </row>
        <row r="267">
          <cell r="B267"/>
          <cell r="C267"/>
          <cell r="D267"/>
          <cell r="E267"/>
          <cell r="F267"/>
          <cell r="G267"/>
          <cell r="H267">
            <v>2.7</v>
          </cell>
          <cell r="I267">
            <v>5.4</v>
          </cell>
          <cell r="J267">
            <v>9</v>
          </cell>
        </row>
        <row r="268">
          <cell r="B268"/>
          <cell r="C268"/>
          <cell r="D268"/>
          <cell r="E268"/>
          <cell r="F268"/>
          <cell r="G268"/>
          <cell r="H268">
            <v>2.7</v>
          </cell>
          <cell r="I268">
            <v>5.4</v>
          </cell>
          <cell r="J268">
            <v>9</v>
          </cell>
        </row>
        <row r="269">
          <cell r="B269"/>
          <cell r="C269"/>
          <cell r="D269"/>
          <cell r="E269"/>
          <cell r="F269"/>
          <cell r="G269"/>
          <cell r="H269">
            <v>2.7</v>
          </cell>
          <cell r="I269">
            <v>5.4</v>
          </cell>
          <cell r="J269">
            <v>9</v>
          </cell>
        </row>
        <row r="270">
          <cell r="B270"/>
          <cell r="C270"/>
          <cell r="D270"/>
          <cell r="E270"/>
          <cell r="F270"/>
          <cell r="G270"/>
          <cell r="H270">
            <v>2.7</v>
          </cell>
          <cell r="I270">
            <v>5.4</v>
          </cell>
          <cell r="J270">
            <v>9</v>
          </cell>
        </row>
        <row r="271">
          <cell r="B271"/>
          <cell r="C271"/>
          <cell r="D271"/>
          <cell r="E271"/>
          <cell r="F271"/>
          <cell r="G271"/>
          <cell r="H271">
            <v>2.7</v>
          </cell>
          <cell r="I271">
            <v>5.4</v>
          </cell>
          <cell r="J271">
            <v>9</v>
          </cell>
        </row>
        <row r="272">
          <cell r="B272"/>
          <cell r="C272"/>
          <cell r="D272"/>
          <cell r="E272"/>
          <cell r="F272"/>
          <cell r="G272"/>
          <cell r="H272">
            <v>2.7</v>
          </cell>
          <cell r="I272">
            <v>5.4</v>
          </cell>
          <cell r="J272">
            <v>9</v>
          </cell>
        </row>
        <row r="273">
          <cell r="B273"/>
          <cell r="C273"/>
          <cell r="D273"/>
          <cell r="E273"/>
          <cell r="F273"/>
          <cell r="G273"/>
          <cell r="H273">
            <v>2.7</v>
          </cell>
          <cell r="I273">
            <v>5.4</v>
          </cell>
          <cell r="J273">
            <v>9</v>
          </cell>
        </row>
        <row r="274">
          <cell r="B274"/>
          <cell r="C274"/>
          <cell r="D274"/>
          <cell r="E274"/>
          <cell r="F274"/>
          <cell r="G274"/>
          <cell r="H274">
            <v>2.7</v>
          </cell>
          <cell r="I274">
            <v>5.4</v>
          </cell>
          <cell r="J274">
            <v>9</v>
          </cell>
        </row>
        <row r="275">
          <cell r="B275"/>
          <cell r="C275"/>
          <cell r="D275"/>
          <cell r="E275"/>
          <cell r="F275"/>
          <cell r="G275"/>
          <cell r="H275">
            <v>2.7</v>
          </cell>
          <cell r="I275">
            <v>5.4</v>
          </cell>
          <cell r="J275">
            <v>9</v>
          </cell>
        </row>
        <row r="276">
          <cell r="B276"/>
          <cell r="C276"/>
          <cell r="D276"/>
          <cell r="E276"/>
          <cell r="F276"/>
          <cell r="G276"/>
          <cell r="H276">
            <v>2.7</v>
          </cell>
          <cell r="I276">
            <v>5.4</v>
          </cell>
          <cell r="J276">
            <v>9</v>
          </cell>
        </row>
        <row r="277">
          <cell r="B277"/>
          <cell r="C277"/>
          <cell r="D277"/>
          <cell r="E277"/>
          <cell r="F277"/>
          <cell r="G277"/>
          <cell r="H277">
            <v>2.7</v>
          </cell>
          <cell r="I277">
            <v>5.4</v>
          </cell>
          <cell r="J277">
            <v>9</v>
          </cell>
        </row>
        <row r="278">
          <cell r="B278"/>
          <cell r="C278"/>
          <cell r="D278"/>
          <cell r="E278"/>
          <cell r="F278"/>
          <cell r="G278"/>
          <cell r="I278">
            <v>5.4</v>
          </cell>
          <cell r="J278">
            <v>9</v>
          </cell>
        </row>
        <row r="279">
          <cell r="B279">
            <v>81459</v>
          </cell>
          <cell r="C279">
            <v>4.6679000000000004</v>
          </cell>
          <cell r="D279">
            <v>4.1013000000000002</v>
          </cell>
          <cell r="E279">
            <v>8.4199999999999997E-2</v>
          </cell>
          <cell r="F279">
            <v>0.48249999999999998</v>
          </cell>
          <cell r="G279">
            <v>0</v>
          </cell>
          <cell r="J279">
            <v>9</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57986</v>
          </cell>
          <cell r="C283">
            <v>0.95269999999999999</v>
          </cell>
          <cell r="D283">
            <v>0.8881</v>
          </cell>
          <cell r="E283">
            <v>2.81E-2</v>
          </cell>
          <cell r="F283">
            <v>3.6499999999999998E-2</v>
          </cell>
          <cell r="G283">
            <v>0</v>
          </cell>
          <cell r="H283">
            <v>3.3</v>
          </cell>
          <cell r="I283">
            <v>6.6</v>
          </cell>
          <cell r="J283">
            <v>11</v>
          </cell>
        </row>
        <row r="284">
          <cell r="B284">
            <v>58321</v>
          </cell>
          <cell r="C284">
            <v>0.85129999999999995</v>
          </cell>
          <cell r="D284">
            <v>0.75619999999999998</v>
          </cell>
          <cell r="E284">
            <v>9.5100000000000004E-2</v>
          </cell>
          <cell r="F284">
            <v>0</v>
          </cell>
          <cell r="G284">
            <v>0</v>
          </cell>
          <cell r="H284">
            <v>3.3</v>
          </cell>
          <cell r="I284">
            <v>6.6</v>
          </cell>
          <cell r="J284">
            <v>11</v>
          </cell>
        </row>
        <row r="285">
          <cell r="B285">
            <v>58406</v>
          </cell>
          <cell r="C285">
            <v>0.22989999999999999</v>
          </cell>
          <cell r="D285">
            <v>0.1691</v>
          </cell>
          <cell r="E285">
            <v>6.08E-2</v>
          </cell>
          <cell r="F285">
            <v>0</v>
          </cell>
          <cell r="G285">
            <v>0</v>
          </cell>
          <cell r="H285">
            <v>3.3</v>
          </cell>
          <cell r="I285">
            <v>6.6</v>
          </cell>
          <cell r="J285">
            <v>11</v>
          </cell>
        </row>
        <row r="286">
          <cell r="B286">
            <v>58238</v>
          </cell>
          <cell r="C286">
            <v>2.0316999999999998</v>
          </cell>
          <cell r="D286">
            <v>1.8110999999999999</v>
          </cell>
          <cell r="E286">
            <v>0.1842</v>
          </cell>
          <cell r="F286">
            <v>3.6299999999999999E-2</v>
          </cell>
          <cell r="G286">
            <v>0</v>
          </cell>
          <cell r="H286">
            <v>3.3</v>
          </cell>
          <cell r="I286">
            <v>6.6</v>
          </cell>
          <cell r="J286">
            <v>11</v>
          </cell>
        </row>
        <row r="287">
          <cell r="B287"/>
          <cell r="C287"/>
          <cell r="D287"/>
          <cell r="E287"/>
          <cell r="F287"/>
          <cell r="G287"/>
          <cell r="H287">
            <v>3.3</v>
          </cell>
          <cell r="I287">
            <v>6.6</v>
          </cell>
          <cell r="J287">
            <v>11</v>
          </cell>
        </row>
        <row r="288">
          <cell r="B288"/>
          <cell r="C288"/>
          <cell r="D288"/>
          <cell r="E288"/>
          <cell r="F288"/>
          <cell r="G288"/>
          <cell r="H288">
            <v>3.3</v>
          </cell>
          <cell r="I288">
            <v>6.6</v>
          </cell>
          <cell r="J288">
            <v>11</v>
          </cell>
        </row>
        <row r="289">
          <cell r="B289"/>
          <cell r="C289"/>
          <cell r="D289"/>
          <cell r="E289"/>
          <cell r="F289"/>
          <cell r="G289"/>
          <cell r="H289">
            <v>3.3</v>
          </cell>
          <cell r="I289">
            <v>6.6</v>
          </cell>
          <cell r="J289">
            <v>11</v>
          </cell>
        </row>
        <row r="290">
          <cell r="B290"/>
          <cell r="C290"/>
          <cell r="D290"/>
          <cell r="E290"/>
          <cell r="F290"/>
          <cell r="G290"/>
          <cell r="H290">
            <v>3.3</v>
          </cell>
          <cell r="I290">
            <v>6.6</v>
          </cell>
          <cell r="J290">
            <v>11</v>
          </cell>
        </row>
        <row r="291">
          <cell r="B291"/>
          <cell r="C291"/>
          <cell r="D291"/>
          <cell r="E291"/>
          <cell r="F291"/>
          <cell r="G291"/>
          <cell r="H291">
            <v>3.3</v>
          </cell>
          <cell r="I291">
            <v>6.6</v>
          </cell>
          <cell r="J291">
            <v>11</v>
          </cell>
        </row>
        <row r="292">
          <cell r="B292"/>
          <cell r="C292"/>
          <cell r="D292"/>
          <cell r="E292"/>
          <cell r="F292"/>
          <cell r="G292"/>
          <cell r="H292">
            <v>3.3</v>
          </cell>
          <cell r="I292">
            <v>6.6</v>
          </cell>
          <cell r="J292">
            <v>11</v>
          </cell>
        </row>
        <row r="293">
          <cell r="B293"/>
          <cell r="C293"/>
          <cell r="D293"/>
          <cell r="E293"/>
          <cell r="F293"/>
          <cell r="G293"/>
          <cell r="H293">
            <v>3.3</v>
          </cell>
          <cell r="I293">
            <v>6.6</v>
          </cell>
          <cell r="J293">
            <v>11</v>
          </cell>
        </row>
        <row r="294">
          <cell r="B294"/>
          <cell r="C294"/>
          <cell r="D294"/>
          <cell r="E294"/>
          <cell r="F294"/>
          <cell r="G294"/>
          <cell r="H294">
            <v>3.3</v>
          </cell>
          <cell r="I294">
            <v>6.6</v>
          </cell>
          <cell r="J294">
            <v>11</v>
          </cell>
        </row>
        <row r="295">
          <cell r="B295"/>
          <cell r="C295"/>
          <cell r="D295"/>
          <cell r="E295"/>
          <cell r="F295"/>
          <cell r="G295"/>
          <cell r="H295">
            <v>3.3</v>
          </cell>
          <cell r="I295">
            <v>6.6</v>
          </cell>
          <cell r="J295">
            <v>11</v>
          </cell>
        </row>
        <row r="296">
          <cell r="B296"/>
          <cell r="C296"/>
          <cell r="D296"/>
          <cell r="E296"/>
          <cell r="F296"/>
          <cell r="G296"/>
          <cell r="H296">
            <v>3.3</v>
          </cell>
          <cell r="I296">
            <v>6.6</v>
          </cell>
          <cell r="J296">
            <v>11</v>
          </cell>
        </row>
        <row r="297">
          <cell r="B297"/>
          <cell r="C297"/>
          <cell r="D297"/>
          <cell r="E297"/>
          <cell r="F297"/>
          <cell r="G297"/>
          <cell r="H297">
            <v>3.3</v>
          </cell>
          <cell r="I297">
            <v>6.6</v>
          </cell>
          <cell r="J297">
            <v>11</v>
          </cell>
        </row>
        <row r="298">
          <cell r="B298"/>
          <cell r="C298"/>
          <cell r="D298"/>
          <cell r="E298"/>
          <cell r="F298"/>
          <cell r="G298"/>
          <cell r="I298">
            <v>6.6</v>
          </cell>
          <cell r="J298">
            <v>11</v>
          </cell>
        </row>
        <row r="299">
          <cell r="B299">
            <v>58238</v>
          </cell>
          <cell r="C299">
            <v>2.0316999999999998</v>
          </cell>
          <cell r="D299">
            <v>1.8110999999999999</v>
          </cell>
          <cell r="E299">
            <v>0.1842</v>
          </cell>
          <cell r="F299">
            <v>3.6299999999999999E-2</v>
          </cell>
          <cell r="G299">
            <v>0</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v>
          </cell>
          <cell r="I302" t="str">
            <v>Padrão Trimestral = 6</v>
          </cell>
          <cell r="J302" t="str">
            <v>Padrão Anual = 10</v>
          </cell>
        </row>
        <row r="303">
          <cell r="B303">
            <v>58927</v>
          </cell>
          <cell r="C303">
            <v>3.2692000000000001</v>
          </cell>
          <cell r="D303">
            <v>3.2686000000000002</v>
          </cell>
          <cell r="E303">
            <v>6.9999999999999999E-4</v>
          </cell>
          <cell r="F303">
            <v>0</v>
          </cell>
          <cell r="G303">
            <v>0</v>
          </cell>
          <cell r="H303">
            <v>3</v>
          </cell>
          <cell r="I303">
            <v>6</v>
          </cell>
          <cell r="J303">
            <v>10</v>
          </cell>
        </row>
        <row r="304">
          <cell r="B304">
            <v>58930</v>
          </cell>
          <cell r="C304">
            <v>0.69589999999999996</v>
          </cell>
          <cell r="D304">
            <v>0.6905</v>
          </cell>
          <cell r="E304">
            <v>2.7000000000000001E-3</v>
          </cell>
          <cell r="F304">
            <v>2.7000000000000001E-3</v>
          </cell>
          <cell r="G304">
            <v>0</v>
          </cell>
          <cell r="H304">
            <v>3</v>
          </cell>
          <cell r="I304">
            <v>6</v>
          </cell>
          <cell r="J304">
            <v>10</v>
          </cell>
        </row>
        <row r="305">
          <cell r="B305">
            <v>58563</v>
          </cell>
          <cell r="C305">
            <v>0.59489999999999998</v>
          </cell>
          <cell r="D305">
            <v>0.52510000000000001</v>
          </cell>
          <cell r="E305">
            <v>6.1899999999999997E-2</v>
          </cell>
          <cell r="F305">
            <v>8.0000000000000002E-3</v>
          </cell>
          <cell r="G305">
            <v>0</v>
          </cell>
          <cell r="H305">
            <v>3</v>
          </cell>
          <cell r="I305">
            <v>6</v>
          </cell>
          <cell r="J305">
            <v>10</v>
          </cell>
        </row>
        <row r="306">
          <cell r="B306">
            <v>58807</v>
          </cell>
          <cell r="C306">
            <v>4.5656999999999996</v>
          </cell>
          <cell r="D306">
            <v>4.4901</v>
          </cell>
          <cell r="E306">
            <v>6.5100000000000005E-2</v>
          </cell>
          <cell r="F306">
            <v>1.0699999999999999E-2</v>
          </cell>
          <cell r="G306">
            <v>0</v>
          </cell>
          <cell r="H306">
            <v>3</v>
          </cell>
          <cell r="I306">
            <v>6</v>
          </cell>
          <cell r="J306">
            <v>10</v>
          </cell>
        </row>
        <row r="307">
          <cell r="B307"/>
          <cell r="C307"/>
          <cell r="D307"/>
          <cell r="E307"/>
          <cell r="F307"/>
          <cell r="G307"/>
          <cell r="H307">
            <v>3</v>
          </cell>
          <cell r="I307">
            <v>6</v>
          </cell>
          <cell r="J307">
            <v>10</v>
          </cell>
        </row>
        <row r="308">
          <cell r="B308"/>
          <cell r="C308"/>
          <cell r="D308"/>
          <cell r="E308"/>
          <cell r="F308"/>
          <cell r="G308"/>
          <cell r="H308">
            <v>3</v>
          </cell>
          <cell r="I308">
            <v>6</v>
          </cell>
          <cell r="J308">
            <v>10</v>
          </cell>
        </row>
        <row r="309">
          <cell r="B309"/>
          <cell r="C309"/>
          <cell r="D309"/>
          <cell r="E309"/>
          <cell r="F309"/>
          <cell r="G309"/>
          <cell r="H309">
            <v>3</v>
          </cell>
          <cell r="I309">
            <v>6</v>
          </cell>
          <cell r="J309">
            <v>10</v>
          </cell>
        </row>
        <row r="310">
          <cell r="B310"/>
          <cell r="C310"/>
          <cell r="D310"/>
          <cell r="E310"/>
          <cell r="F310"/>
          <cell r="G310"/>
          <cell r="H310">
            <v>3</v>
          </cell>
          <cell r="I310">
            <v>6</v>
          </cell>
          <cell r="J310">
            <v>10</v>
          </cell>
        </row>
        <row r="311">
          <cell r="B311"/>
          <cell r="C311"/>
          <cell r="D311"/>
          <cell r="E311"/>
          <cell r="F311"/>
          <cell r="G311"/>
          <cell r="H311">
            <v>3</v>
          </cell>
          <cell r="I311">
            <v>6</v>
          </cell>
          <cell r="J311">
            <v>10</v>
          </cell>
        </row>
        <row r="312">
          <cell r="B312"/>
          <cell r="C312"/>
          <cell r="D312"/>
          <cell r="E312"/>
          <cell r="F312"/>
          <cell r="G312"/>
          <cell r="H312">
            <v>3</v>
          </cell>
          <cell r="I312">
            <v>6</v>
          </cell>
          <cell r="J312">
            <v>10</v>
          </cell>
        </row>
        <row r="313">
          <cell r="B313"/>
          <cell r="C313"/>
          <cell r="D313"/>
          <cell r="E313"/>
          <cell r="F313"/>
          <cell r="G313"/>
          <cell r="H313">
            <v>3</v>
          </cell>
          <cell r="I313">
            <v>6</v>
          </cell>
          <cell r="J313">
            <v>10</v>
          </cell>
        </row>
        <row r="314">
          <cell r="B314"/>
          <cell r="C314"/>
          <cell r="D314"/>
          <cell r="E314"/>
          <cell r="F314"/>
          <cell r="G314"/>
          <cell r="H314">
            <v>3</v>
          </cell>
          <cell r="I314">
            <v>6</v>
          </cell>
          <cell r="J314">
            <v>10</v>
          </cell>
        </row>
        <row r="315">
          <cell r="B315"/>
          <cell r="C315"/>
          <cell r="D315"/>
          <cell r="E315"/>
          <cell r="F315"/>
          <cell r="G315"/>
          <cell r="H315">
            <v>3</v>
          </cell>
          <cell r="I315">
            <v>6</v>
          </cell>
          <cell r="J315">
            <v>10</v>
          </cell>
        </row>
        <row r="316">
          <cell r="B316"/>
          <cell r="C316"/>
          <cell r="D316"/>
          <cell r="E316"/>
          <cell r="F316"/>
          <cell r="G316"/>
          <cell r="H316">
            <v>3</v>
          </cell>
          <cell r="I316">
            <v>6</v>
          </cell>
          <cell r="J316">
            <v>10</v>
          </cell>
        </row>
        <row r="317">
          <cell r="B317"/>
          <cell r="C317"/>
          <cell r="D317"/>
          <cell r="E317"/>
          <cell r="F317"/>
          <cell r="G317"/>
          <cell r="H317">
            <v>3</v>
          </cell>
          <cell r="I317">
            <v>6</v>
          </cell>
          <cell r="J317">
            <v>10</v>
          </cell>
        </row>
        <row r="318">
          <cell r="B318"/>
          <cell r="C318"/>
          <cell r="D318"/>
          <cell r="E318"/>
          <cell r="F318"/>
          <cell r="G318"/>
          <cell r="I318">
            <v>6</v>
          </cell>
          <cell r="J318">
            <v>10</v>
          </cell>
        </row>
        <row r="319">
          <cell r="B319">
            <v>58807</v>
          </cell>
          <cell r="C319">
            <v>4.5656999999999996</v>
          </cell>
          <cell r="D319">
            <v>4.4901</v>
          </cell>
          <cell r="E319">
            <v>6.5100000000000005E-2</v>
          </cell>
          <cell r="F319">
            <v>1.0699999999999999E-2</v>
          </cell>
          <cell r="G319">
            <v>0</v>
          </cell>
          <cell r="J319">
            <v>10</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4,5</v>
          </cell>
          <cell r="I322" t="str">
            <v>Padrão Trimestral = 9</v>
          </cell>
          <cell r="J322" t="str">
            <v>Padrão Anual = 15</v>
          </cell>
        </row>
        <row r="323">
          <cell r="B323">
            <v>132965</v>
          </cell>
          <cell r="C323">
            <v>1.4086000000000001</v>
          </cell>
          <cell r="D323">
            <v>1.3593</v>
          </cell>
          <cell r="E323">
            <v>4.9200000000000001E-2</v>
          </cell>
          <cell r="F323">
            <v>0</v>
          </cell>
          <cell r="G323">
            <v>0</v>
          </cell>
          <cell r="H323">
            <v>4.5</v>
          </cell>
          <cell r="I323">
            <v>9</v>
          </cell>
          <cell r="J323">
            <v>15</v>
          </cell>
        </row>
        <row r="324">
          <cell r="B324">
            <v>133719</v>
          </cell>
          <cell r="C324">
            <v>0.95550000000000002</v>
          </cell>
          <cell r="D324">
            <v>0.86619999999999997</v>
          </cell>
          <cell r="E324">
            <v>8.9300000000000004E-2</v>
          </cell>
          <cell r="F324">
            <v>0</v>
          </cell>
          <cell r="G324">
            <v>0</v>
          </cell>
          <cell r="H324">
            <v>4.5</v>
          </cell>
          <cell r="I324">
            <v>9</v>
          </cell>
          <cell r="J324">
            <v>15</v>
          </cell>
        </row>
        <row r="325">
          <cell r="B325">
            <v>128729</v>
          </cell>
          <cell r="C325">
            <v>0.88239999999999996</v>
          </cell>
          <cell r="D325">
            <v>0.73619999999999997</v>
          </cell>
          <cell r="E325">
            <v>0.1462</v>
          </cell>
          <cell r="F325">
            <v>0</v>
          </cell>
          <cell r="G325">
            <v>0</v>
          </cell>
          <cell r="H325">
            <v>4.5</v>
          </cell>
          <cell r="I325">
            <v>9</v>
          </cell>
          <cell r="J325">
            <v>15</v>
          </cell>
        </row>
        <row r="326">
          <cell r="B326">
            <v>131804</v>
          </cell>
          <cell r="C326">
            <v>3.2522000000000002</v>
          </cell>
          <cell r="D326">
            <v>2.9691000000000001</v>
          </cell>
          <cell r="E326">
            <v>0.28299999999999997</v>
          </cell>
          <cell r="F326">
            <v>0</v>
          </cell>
          <cell r="G326">
            <v>0</v>
          </cell>
          <cell r="H326">
            <v>4.5</v>
          </cell>
          <cell r="I326">
            <v>9</v>
          </cell>
          <cell r="J326">
            <v>15</v>
          </cell>
        </row>
        <row r="327">
          <cell r="B327"/>
          <cell r="C327"/>
          <cell r="D327"/>
          <cell r="E327"/>
          <cell r="F327"/>
          <cell r="G327"/>
          <cell r="H327">
            <v>4.5</v>
          </cell>
          <cell r="I327">
            <v>9</v>
          </cell>
          <cell r="J327">
            <v>15</v>
          </cell>
        </row>
        <row r="328">
          <cell r="B328"/>
          <cell r="C328"/>
          <cell r="D328"/>
          <cell r="E328"/>
          <cell r="F328"/>
          <cell r="G328"/>
          <cell r="H328">
            <v>4.5</v>
          </cell>
          <cell r="I328">
            <v>9</v>
          </cell>
          <cell r="J328">
            <v>15</v>
          </cell>
        </row>
        <row r="329">
          <cell r="B329"/>
          <cell r="C329"/>
          <cell r="D329"/>
          <cell r="E329"/>
          <cell r="F329"/>
          <cell r="G329"/>
          <cell r="H329">
            <v>4.5</v>
          </cell>
          <cell r="I329">
            <v>9</v>
          </cell>
          <cell r="J329">
            <v>15</v>
          </cell>
        </row>
        <row r="330">
          <cell r="B330"/>
          <cell r="C330"/>
          <cell r="D330"/>
          <cell r="E330"/>
          <cell r="F330"/>
          <cell r="G330"/>
          <cell r="H330">
            <v>4.5</v>
          </cell>
          <cell r="I330">
            <v>9</v>
          </cell>
          <cell r="J330">
            <v>15</v>
          </cell>
        </row>
        <row r="331">
          <cell r="B331"/>
          <cell r="C331"/>
          <cell r="D331"/>
          <cell r="E331"/>
          <cell r="F331"/>
          <cell r="G331"/>
          <cell r="H331">
            <v>4.5</v>
          </cell>
          <cell r="I331">
            <v>9</v>
          </cell>
          <cell r="J331">
            <v>15</v>
          </cell>
        </row>
        <row r="332">
          <cell r="B332"/>
          <cell r="C332"/>
          <cell r="D332"/>
          <cell r="E332"/>
          <cell r="F332"/>
          <cell r="G332"/>
          <cell r="H332">
            <v>4.5</v>
          </cell>
          <cell r="I332">
            <v>9</v>
          </cell>
          <cell r="J332">
            <v>15</v>
          </cell>
        </row>
        <row r="333">
          <cell r="B333"/>
          <cell r="C333"/>
          <cell r="D333"/>
          <cell r="E333"/>
          <cell r="F333"/>
          <cell r="G333"/>
          <cell r="H333">
            <v>4.5</v>
          </cell>
          <cell r="I333">
            <v>9</v>
          </cell>
          <cell r="J333">
            <v>15</v>
          </cell>
        </row>
        <row r="334">
          <cell r="B334"/>
          <cell r="C334"/>
          <cell r="D334"/>
          <cell r="E334"/>
          <cell r="F334"/>
          <cell r="G334"/>
          <cell r="H334">
            <v>4.5</v>
          </cell>
          <cell r="I334">
            <v>9</v>
          </cell>
          <cell r="J334">
            <v>15</v>
          </cell>
        </row>
        <row r="335">
          <cell r="B335"/>
          <cell r="C335"/>
          <cell r="D335"/>
          <cell r="E335"/>
          <cell r="F335"/>
          <cell r="G335"/>
          <cell r="H335">
            <v>4.5</v>
          </cell>
          <cell r="I335">
            <v>9</v>
          </cell>
          <cell r="J335">
            <v>15</v>
          </cell>
        </row>
        <row r="336">
          <cell r="B336"/>
          <cell r="C336"/>
          <cell r="D336"/>
          <cell r="E336"/>
          <cell r="F336"/>
          <cell r="G336"/>
          <cell r="H336">
            <v>4.5</v>
          </cell>
          <cell r="I336">
            <v>9</v>
          </cell>
          <cell r="J336">
            <v>15</v>
          </cell>
        </row>
        <row r="337">
          <cell r="B337"/>
          <cell r="C337"/>
          <cell r="D337"/>
          <cell r="E337"/>
          <cell r="F337"/>
          <cell r="G337"/>
          <cell r="H337">
            <v>4.5</v>
          </cell>
          <cell r="I337">
            <v>9</v>
          </cell>
          <cell r="J337">
            <v>15</v>
          </cell>
        </row>
        <row r="338">
          <cell r="B338"/>
          <cell r="C338"/>
          <cell r="D338"/>
          <cell r="E338"/>
          <cell r="F338"/>
          <cell r="G338"/>
          <cell r="I338">
            <v>9</v>
          </cell>
          <cell r="J338">
            <v>15</v>
          </cell>
        </row>
        <row r="339">
          <cell r="B339">
            <v>131804</v>
          </cell>
          <cell r="C339">
            <v>3.2522000000000002</v>
          </cell>
          <cell r="D339">
            <v>2.9691000000000001</v>
          </cell>
          <cell r="E339">
            <v>0.28299999999999997</v>
          </cell>
          <cell r="F339">
            <v>0</v>
          </cell>
          <cell r="G339">
            <v>0</v>
          </cell>
          <cell r="J339">
            <v>15</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15</v>
          </cell>
          <cell r="I342" t="str">
            <v>Padrão Trimestral = 30</v>
          </cell>
          <cell r="J342" t="str">
            <v>Padrão Anual = 50</v>
          </cell>
        </row>
        <row r="343">
          <cell r="B343">
            <v>6483</v>
          </cell>
          <cell r="C343">
            <v>12.3979</v>
          </cell>
          <cell r="D343">
            <v>12.3948</v>
          </cell>
          <cell r="E343">
            <v>3.0999999999999999E-3</v>
          </cell>
          <cell r="F343">
            <v>0</v>
          </cell>
          <cell r="G343">
            <v>0</v>
          </cell>
          <cell r="H343">
            <v>15</v>
          </cell>
          <cell r="I343">
            <v>30</v>
          </cell>
          <cell r="J343">
            <v>50</v>
          </cell>
        </row>
        <row r="344">
          <cell r="B344">
            <v>6483</v>
          </cell>
          <cell r="C344">
            <v>1.5095000000000001</v>
          </cell>
          <cell r="D344">
            <v>1.5095000000000001</v>
          </cell>
          <cell r="E344">
            <v>0</v>
          </cell>
          <cell r="F344">
            <v>0</v>
          </cell>
          <cell r="G344">
            <v>0</v>
          </cell>
          <cell r="H344">
            <v>15</v>
          </cell>
          <cell r="I344">
            <v>30</v>
          </cell>
          <cell r="J344">
            <v>50</v>
          </cell>
        </row>
        <row r="345">
          <cell r="B345">
            <v>6465</v>
          </cell>
          <cell r="C345">
            <v>2.802</v>
          </cell>
          <cell r="D345">
            <v>2.7885</v>
          </cell>
          <cell r="E345">
            <v>1.35E-2</v>
          </cell>
          <cell r="F345">
            <v>0</v>
          </cell>
          <cell r="G345">
            <v>0</v>
          </cell>
          <cell r="H345">
            <v>15</v>
          </cell>
          <cell r="I345">
            <v>30</v>
          </cell>
          <cell r="J345">
            <v>50</v>
          </cell>
        </row>
        <row r="346">
          <cell r="B346">
            <v>6477</v>
          </cell>
          <cell r="C346">
            <v>16.717099999999999</v>
          </cell>
          <cell r="D346">
            <v>16.700500000000002</v>
          </cell>
          <cell r="E346">
            <v>1.66E-2</v>
          </cell>
          <cell r="F346">
            <v>0</v>
          </cell>
          <cell r="G346">
            <v>0</v>
          </cell>
          <cell r="H346">
            <v>15</v>
          </cell>
          <cell r="I346">
            <v>30</v>
          </cell>
          <cell r="J346">
            <v>50</v>
          </cell>
        </row>
        <row r="347">
          <cell r="B347"/>
          <cell r="C347"/>
          <cell r="D347"/>
          <cell r="E347"/>
          <cell r="F347"/>
          <cell r="G347"/>
          <cell r="H347">
            <v>15</v>
          </cell>
          <cell r="I347">
            <v>30</v>
          </cell>
          <cell r="J347">
            <v>50</v>
          </cell>
        </row>
        <row r="348">
          <cell r="B348"/>
          <cell r="C348"/>
          <cell r="D348"/>
          <cell r="E348"/>
          <cell r="F348"/>
          <cell r="G348"/>
          <cell r="H348">
            <v>15</v>
          </cell>
          <cell r="I348">
            <v>30</v>
          </cell>
          <cell r="J348">
            <v>50</v>
          </cell>
        </row>
        <row r="349">
          <cell r="B349"/>
          <cell r="C349"/>
          <cell r="D349"/>
          <cell r="E349"/>
          <cell r="F349"/>
          <cell r="G349"/>
          <cell r="H349">
            <v>15</v>
          </cell>
          <cell r="I349">
            <v>30</v>
          </cell>
          <cell r="J349">
            <v>50</v>
          </cell>
        </row>
        <row r="350">
          <cell r="B350"/>
          <cell r="C350"/>
          <cell r="D350"/>
          <cell r="E350"/>
          <cell r="F350"/>
          <cell r="G350"/>
          <cell r="H350">
            <v>15</v>
          </cell>
          <cell r="I350">
            <v>30</v>
          </cell>
          <cell r="J350">
            <v>50</v>
          </cell>
        </row>
        <row r="351">
          <cell r="B351"/>
          <cell r="C351"/>
          <cell r="D351"/>
          <cell r="E351"/>
          <cell r="F351"/>
          <cell r="G351"/>
          <cell r="H351">
            <v>15</v>
          </cell>
          <cell r="I351">
            <v>30</v>
          </cell>
          <cell r="J351">
            <v>50</v>
          </cell>
        </row>
        <row r="352">
          <cell r="B352"/>
          <cell r="C352"/>
          <cell r="D352"/>
          <cell r="E352"/>
          <cell r="F352"/>
          <cell r="G352"/>
          <cell r="H352">
            <v>15</v>
          </cell>
          <cell r="I352">
            <v>30</v>
          </cell>
          <cell r="J352">
            <v>50</v>
          </cell>
        </row>
        <row r="353">
          <cell r="B353"/>
          <cell r="C353"/>
          <cell r="D353"/>
          <cell r="E353"/>
          <cell r="F353"/>
          <cell r="G353"/>
          <cell r="H353">
            <v>15</v>
          </cell>
          <cell r="I353">
            <v>30</v>
          </cell>
          <cell r="J353">
            <v>50</v>
          </cell>
        </row>
        <row r="354">
          <cell r="B354"/>
          <cell r="C354"/>
          <cell r="D354"/>
          <cell r="E354"/>
          <cell r="F354"/>
          <cell r="G354"/>
          <cell r="H354">
            <v>15</v>
          </cell>
          <cell r="I354">
            <v>30</v>
          </cell>
          <cell r="J354">
            <v>50</v>
          </cell>
        </row>
        <row r="355">
          <cell r="B355"/>
          <cell r="C355"/>
          <cell r="D355"/>
          <cell r="E355"/>
          <cell r="F355"/>
          <cell r="G355"/>
          <cell r="H355">
            <v>15</v>
          </cell>
          <cell r="I355">
            <v>30</v>
          </cell>
          <cell r="J355">
            <v>50</v>
          </cell>
        </row>
        <row r="356">
          <cell r="B356"/>
          <cell r="C356"/>
          <cell r="D356"/>
          <cell r="E356"/>
          <cell r="F356"/>
          <cell r="G356"/>
          <cell r="H356">
            <v>15</v>
          </cell>
          <cell r="I356">
            <v>30</v>
          </cell>
          <cell r="J356">
            <v>50</v>
          </cell>
        </row>
        <row r="357">
          <cell r="B357"/>
          <cell r="C357"/>
          <cell r="D357"/>
          <cell r="E357"/>
          <cell r="F357"/>
          <cell r="G357"/>
          <cell r="H357">
            <v>15</v>
          </cell>
          <cell r="I357">
            <v>30</v>
          </cell>
          <cell r="J357">
            <v>50</v>
          </cell>
        </row>
        <row r="358">
          <cell r="B358"/>
          <cell r="C358"/>
          <cell r="D358"/>
          <cell r="E358"/>
          <cell r="F358"/>
          <cell r="G358"/>
          <cell r="I358">
            <v>30</v>
          </cell>
          <cell r="J358">
            <v>50</v>
          </cell>
        </row>
        <row r="359">
          <cell r="B359">
            <v>6477</v>
          </cell>
          <cell r="C359">
            <v>16.717099999999999</v>
          </cell>
          <cell r="D359">
            <v>16.700500000000002</v>
          </cell>
          <cell r="E359">
            <v>1.66E-2</v>
          </cell>
          <cell r="F359">
            <v>0</v>
          </cell>
          <cell r="G359">
            <v>0</v>
          </cell>
          <cell r="J359">
            <v>50</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9,3</v>
          </cell>
          <cell r="I362" t="str">
            <v>Padrão Trimestral = 18,6</v>
          </cell>
          <cell r="J362" t="str">
            <v>Padrão Anual = 31</v>
          </cell>
        </row>
        <row r="363">
          <cell r="B363">
            <v>15843</v>
          </cell>
          <cell r="C363">
            <v>4.8304999999999998</v>
          </cell>
          <cell r="D363">
            <v>4.7813999999999997</v>
          </cell>
          <cell r="E363">
            <v>4.9200000000000001E-2</v>
          </cell>
          <cell r="F363">
            <v>0</v>
          </cell>
          <cell r="G363">
            <v>0</v>
          </cell>
          <cell r="H363">
            <v>9.3000000000000007</v>
          </cell>
          <cell r="I363">
            <v>18.600000000000001</v>
          </cell>
          <cell r="J363">
            <v>31</v>
          </cell>
        </row>
        <row r="364">
          <cell r="B364">
            <v>15843</v>
          </cell>
          <cell r="C364">
            <v>2.6818</v>
          </cell>
          <cell r="D364">
            <v>2.5533000000000001</v>
          </cell>
          <cell r="E364">
            <v>0.1285</v>
          </cell>
          <cell r="F364">
            <v>0</v>
          </cell>
          <cell r="G364">
            <v>0</v>
          </cell>
          <cell r="H364">
            <v>9.3000000000000007</v>
          </cell>
          <cell r="I364">
            <v>18.600000000000001</v>
          </cell>
          <cell r="J364">
            <v>31</v>
          </cell>
        </row>
        <row r="365">
          <cell r="B365">
            <v>15843</v>
          </cell>
          <cell r="C365">
            <v>2.7288000000000001</v>
          </cell>
          <cell r="D365">
            <v>2.6907000000000001</v>
          </cell>
          <cell r="E365">
            <v>3.8100000000000002E-2</v>
          </cell>
          <cell r="F365">
            <v>0</v>
          </cell>
          <cell r="G365">
            <v>0</v>
          </cell>
          <cell r="H365">
            <v>9.3000000000000007</v>
          </cell>
          <cell r="I365">
            <v>18.600000000000001</v>
          </cell>
          <cell r="J365">
            <v>31</v>
          </cell>
        </row>
        <row r="366">
          <cell r="B366">
            <v>15843</v>
          </cell>
          <cell r="C366">
            <v>10.241099999999999</v>
          </cell>
          <cell r="D366">
            <v>10.025399999999999</v>
          </cell>
          <cell r="E366">
            <v>0.21579999999999999</v>
          </cell>
          <cell r="F366">
            <v>0</v>
          </cell>
          <cell r="G366">
            <v>0</v>
          </cell>
          <cell r="H366">
            <v>9.3000000000000007</v>
          </cell>
          <cell r="I366">
            <v>18.600000000000001</v>
          </cell>
          <cell r="J366">
            <v>31</v>
          </cell>
        </row>
        <row r="367">
          <cell r="B367"/>
          <cell r="C367"/>
          <cell r="D367"/>
          <cell r="E367"/>
          <cell r="F367"/>
          <cell r="G367"/>
          <cell r="H367">
            <v>9.3000000000000007</v>
          </cell>
          <cell r="I367">
            <v>18.600000000000001</v>
          </cell>
          <cell r="J367">
            <v>31</v>
          </cell>
        </row>
        <row r="368">
          <cell r="B368"/>
          <cell r="C368"/>
          <cell r="D368"/>
          <cell r="E368"/>
          <cell r="F368"/>
          <cell r="G368"/>
          <cell r="H368">
            <v>9.3000000000000007</v>
          </cell>
          <cell r="I368">
            <v>18.600000000000001</v>
          </cell>
          <cell r="J368">
            <v>31</v>
          </cell>
        </row>
        <row r="369">
          <cell r="B369"/>
          <cell r="C369"/>
          <cell r="D369"/>
          <cell r="E369"/>
          <cell r="F369"/>
          <cell r="G369"/>
          <cell r="H369">
            <v>9.3000000000000007</v>
          </cell>
          <cell r="I369">
            <v>18.600000000000001</v>
          </cell>
          <cell r="J369">
            <v>31</v>
          </cell>
        </row>
        <row r="370">
          <cell r="B370"/>
          <cell r="C370"/>
          <cell r="D370"/>
          <cell r="E370"/>
          <cell r="F370"/>
          <cell r="G370"/>
          <cell r="H370">
            <v>9.3000000000000007</v>
          </cell>
          <cell r="I370">
            <v>18.600000000000001</v>
          </cell>
          <cell r="J370">
            <v>31</v>
          </cell>
        </row>
        <row r="371">
          <cell r="B371"/>
          <cell r="C371"/>
          <cell r="D371"/>
          <cell r="E371"/>
          <cell r="F371"/>
          <cell r="G371"/>
          <cell r="H371">
            <v>9.3000000000000007</v>
          </cell>
          <cell r="I371">
            <v>18.600000000000001</v>
          </cell>
          <cell r="J371">
            <v>31</v>
          </cell>
        </row>
        <row r="372">
          <cell r="B372"/>
          <cell r="C372"/>
          <cell r="D372"/>
          <cell r="E372"/>
          <cell r="F372"/>
          <cell r="G372"/>
          <cell r="H372">
            <v>9.3000000000000007</v>
          </cell>
          <cell r="I372">
            <v>18.600000000000001</v>
          </cell>
          <cell r="J372">
            <v>31</v>
          </cell>
        </row>
        <row r="373">
          <cell r="B373"/>
          <cell r="C373"/>
          <cell r="D373"/>
          <cell r="E373"/>
          <cell r="F373"/>
          <cell r="G373"/>
          <cell r="H373">
            <v>9.3000000000000007</v>
          </cell>
          <cell r="I373">
            <v>18.600000000000001</v>
          </cell>
          <cell r="J373">
            <v>31</v>
          </cell>
        </row>
        <row r="374">
          <cell r="B374"/>
          <cell r="C374"/>
          <cell r="D374"/>
          <cell r="E374"/>
          <cell r="F374"/>
          <cell r="G374"/>
          <cell r="H374">
            <v>9.3000000000000007</v>
          </cell>
          <cell r="I374">
            <v>18.600000000000001</v>
          </cell>
          <cell r="J374">
            <v>31</v>
          </cell>
        </row>
        <row r="375">
          <cell r="B375"/>
          <cell r="C375"/>
          <cell r="D375"/>
          <cell r="E375"/>
          <cell r="F375"/>
          <cell r="G375"/>
          <cell r="H375">
            <v>9.3000000000000007</v>
          </cell>
          <cell r="I375">
            <v>18.600000000000001</v>
          </cell>
          <cell r="J375">
            <v>31</v>
          </cell>
        </row>
        <row r="376">
          <cell r="B376"/>
          <cell r="C376"/>
          <cell r="D376"/>
          <cell r="E376"/>
          <cell r="F376"/>
          <cell r="G376"/>
          <cell r="H376">
            <v>9.3000000000000007</v>
          </cell>
          <cell r="I376">
            <v>18.600000000000001</v>
          </cell>
          <cell r="J376">
            <v>31</v>
          </cell>
        </row>
        <row r="377">
          <cell r="B377"/>
          <cell r="C377"/>
          <cell r="D377"/>
          <cell r="E377"/>
          <cell r="F377"/>
          <cell r="G377"/>
          <cell r="H377">
            <v>9.3000000000000007</v>
          </cell>
          <cell r="I377">
            <v>18.600000000000001</v>
          </cell>
          <cell r="J377">
            <v>31</v>
          </cell>
        </row>
        <row r="378">
          <cell r="B378"/>
          <cell r="C378"/>
          <cell r="D378"/>
          <cell r="E378"/>
          <cell r="F378"/>
          <cell r="G378"/>
          <cell r="I378">
            <v>18.600000000000001</v>
          </cell>
          <cell r="J378">
            <v>31</v>
          </cell>
        </row>
        <row r="379">
          <cell r="B379">
            <v>15843</v>
          </cell>
          <cell r="C379">
            <v>10.241099999999999</v>
          </cell>
          <cell r="D379">
            <v>10.025399999999999</v>
          </cell>
          <cell r="E379">
            <v>0.21579999999999999</v>
          </cell>
          <cell r="F379">
            <v>0</v>
          </cell>
          <cell r="G379">
            <v>0</v>
          </cell>
          <cell r="J379">
            <v>31</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42742</v>
          </cell>
          <cell r="C383">
            <v>6.5213000000000001</v>
          </cell>
          <cell r="D383">
            <v>5.7530999999999999</v>
          </cell>
          <cell r="E383">
            <v>6.3E-3</v>
          </cell>
          <cell r="F383">
            <v>0.76190000000000002</v>
          </cell>
          <cell r="G383">
            <v>0</v>
          </cell>
          <cell r="H383">
            <v>8.1</v>
          </cell>
          <cell r="I383">
            <v>16.2</v>
          </cell>
          <cell r="J383">
            <v>27</v>
          </cell>
        </row>
        <row r="384">
          <cell r="B384">
            <v>42773</v>
          </cell>
          <cell r="C384">
            <v>5.6168999999999993</v>
          </cell>
          <cell r="D384">
            <v>5.5824999999999996</v>
          </cell>
          <cell r="E384">
            <v>3.4299999999999997E-2</v>
          </cell>
          <cell r="F384">
            <v>1E-4</v>
          </cell>
          <cell r="G384">
            <v>0</v>
          </cell>
          <cell r="H384">
            <v>8.1</v>
          </cell>
          <cell r="I384">
            <v>16.2</v>
          </cell>
          <cell r="J384">
            <v>27</v>
          </cell>
        </row>
        <row r="385">
          <cell r="B385">
            <v>42783</v>
          </cell>
          <cell r="C385">
            <v>3.2168999999999999</v>
          </cell>
          <cell r="D385">
            <v>2.9331</v>
          </cell>
          <cell r="E385">
            <v>0.28299999999999997</v>
          </cell>
          <cell r="F385">
            <v>8.9999999999999998E-4</v>
          </cell>
          <cell r="G385">
            <v>0</v>
          </cell>
          <cell r="H385">
            <v>8.1</v>
          </cell>
          <cell r="I385">
            <v>16.2</v>
          </cell>
          <cell r="J385">
            <v>27</v>
          </cell>
        </row>
        <row r="386">
          <cell r="B386">
            <v>42766</v>
          </cell>
          <cell r="C386">
            <v>15.3536</v>
          </cell>
          <cell r="D386">
            <v>14.2676</v>
          </cell>
          <cell r="E386">
            <v>0.32369999999999999</v>
          </cell>
          <cell r="F386">
            <v>0.76249999999999996</v>
          </cell>
          <cell r="G386">
            <v>0</v>
          </cell>
          <cell r="H386">
            <v>8.1</v>
          </cell>
          <cell r="I386">
            <v>16.2</v>
          </cell>
          <cell r="J386">
            <v>27</v>
          </cell>
        </row>
        <row r="387">
          <cell r="B387"/>
          <cell r="C387"/>
          <cell r="D387"/>
          <cell r="E387"/>
          <cell r="F387"/>
          <cell r="G387"/>
          <cell r="H387">
            <v>8.1</v>
          </cell>
          <cell r="I387">
            <v>16.2</v>
          </cell>
          <cell r="J387">
            <v>27</v>
          </cell>
        </row>
        <row r="388">
          <cell r="B388"/>
          <cell r="C388"/>
          <cell r="D388"/>
          <cell r="E388"/>
          <cell r="F388"/>
          <cell r="G388"/>
          <cell r="H388">
            <v>8.1</v>
          </cell>
          <cell r="I388">
            <v>16.2</v>
          </cell>
          <cell r="J388">
            <v>27</v>
          </cell>
        </row>
        <row r="389">
          <cell r="B389"/>
          <cell r="C389"/>
          <cell r="D389"/>
          <cell r="E389"/>
          <cell r="F389"/>
          <cell r="G389"/>
          <cell r="H389">
            <v>8.1</v>
          </cell>
          <cell r="I389">
            <v>16.2</v>
          </cell>
          <cell r="J389">
            <v>27</v>
          </cell>
        </row>
        <row r="390">
          <cell r="B390"/>
          <cell r="C390"/>
          <cell r="D390"/>
          <cell r="E390"/>
          <cell r="F390"/>
          <cell r="G390"/>
          <cell r="H390">
            <v>8.1</v>
          </cell>
          <cell r="I390">
            <v>16.2</v>
          </cell>
          <cell r="J390">
            <v>27</v>
          </cell>
        </row>
        <row r="391">
          <cell r="B391"/>
          <cell r="C391"/>
          <cell r="D391"/>
          <cell r="E391"/>
          <cell r="F391"/>
          <cell r="G391"/>
          <cell r="H391">
            <v>8.1</v>
          </cell>
          <cell r="I391">
            <v>16.2</v>
          </cell>
          <cell r="J391">
            <v>27</v>
          </cell>
        </row>
        <row r="392">
          <cell r="B392"/>
          <cell r="C392"/>
          <cell r="D392"/>
          <cell r="E392"/>
          <cell r="F392"/>
          <cell r="G392"/>
          <cell r="H392">
            <v>8.1</v>
          </cell>
          <cell r="I392">
            <v>16.2</v>
          </cell>
          <cell r="J392">
            <v>27</v>
          </cell>
        </row>
        <row r="393">
          <cell r="B393"/>
          <cell r="C393"/>
          <cell r="D393"/>
          <cell r="E393"/>
          <cell r="F393"/>
          <cell r="G393"/>
          <cell r="H393">
            <v>8.1</v>
          </cell>
          <cell r="I393">
            <v>16.2</v>
          </cell>
          <cell r="J393">
            <v>27</v>
          </cell>
        </row>
        <row r="394">
          <cell r="B394"/>
          <cell r="C394"/>
          <cell r="D394"/>
          <cell r="E394"/>
          <cell r="F394"/>
          <cell r="G394"/>
          <cell r="H394">
            <v>8.1</v>
          </cell>
          <cell r="I394">
            <v>16.2</v>
          </cell>
          <cell r="J394">
            <v>27</v>
          </cell>
        </row>
        <row r="395">
          <cell r="B395"/>
          <cell r="C395"/>
          <cell r="D395"/>
          <cell r="E395"/>
          <cell r="F395"/>
          <cell r="G395"/>
          <cell r="H395">
            <v>8.1</v>
          </cell>
          <cell r="I395">
            <v>16.2</v>
          </cell>
          <cell r="J395">
            <v>27</v>
          </cell>
        </row>
        <row r="396">
          <cell r="B396"/>
          <cell r="C396"/>
          <cell r="D396"/>
          <cell r="E396"/>
          <cell r="F396"/>
          <cell r="G396"/>
          <cell r="H396">
            <v>8.1</v>
          </cell>
          <cell r="I396">
            <v>16.2</v>
          </cell>
          <cell r="J396">
            <v>27</v>
          </cell>
        </row>
        <row r="397">
          <cell r="B397"/>
          <cell r="C397"/>
          <cell r="D397"/>
          <cell r="E397"/>
          <cell r="F397"/>
          <cell r="G397"/>
          <cell r="H397">
            <v>8.1</v>
          </cell>
          <cell r="I397">
            <v>16.2</v>
          </cell>
          <cell r="J397">
            <v>27</v>
          </cell>
        </row>
        <row r="398">
          <cell r="B398"/>
          <cell r="C398"/>
          <cell r="D398"/>
          <cell r="E398"/>
          <cell r="F398"/>
          <cell r="G398"/>
          <cell r="I398">
            <v>16.2</v>
          </cell>
          <cell r="J398">
            <v>27</v>
          </cell>
        </row>
        <row r="399">
          <cell r="B399">
            <v>42766</v>
          </cell>
          <cell r="C399">
            <v>15.3536</v>
          </cell>
          <cell r="D399">
            <v>14.2676</v>
          </cell>
          <cell r="E399">
            <v>0.32369999999999999</v>
          </cell>
          <cell r="F399">
            <v>0.76249999999999996</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5,4</v>
          </cell>
          <cell r="I402" t="str">
            <v>Padrão Trimestral = 10,8</v>
          </cell>
          <cell r="J402" t="str">
            <v>Padrão Anual = 18</v>
          </cell>
        </row>
        <row r="403">
          <cell r="B403">
            <v>227600</v>
          </cell>
          <cell r="C403">
            <v>1.5339</v>
          </cell>
          <cell r="D403">
            <v>1.1149</v>
          </cell>
          <cell r="E403">
            <v>2.46E-2</v>
          </cell>
          <cell r="F403">
            <v>0.39439999999999997</v>
          </cell>
          <cell r="G403">
            <v>0</v>
          </cell>
          <cell r="H403">
            <v>5.4</v>
          </cell>
          <cell r="I403">
            <v>10.8</v>
          </cell>
          <cell r="J403">
            <v>18</v>
          </cell>
        </row>
        <row r="404">
          <cell r="B404">
            <v>228922</v>
          </cell>
          <cell r="C404">
            <v>0.82069999999999999</v>
          </cell>
          <cell r="D404">
            <v>0.78</v>
          </cell>
          <cell r="E404">
            <v>4.07E-2</v>
          </cell>
          <cell r="F404">
            <v>0</v>
          </cell>
          <cell r="G404">
            <v>0</v>
          </cell>
          <cell r="H404">
            <v>5.4</v>
          </cell>
          <cell r="I404">
            <v>10.8</v>
          </cell>
          <cell r="J404">
            <v>18</v>
          </cell>
        </row>
        <row r="405">
          <cell r="B405">
            <v>228383</v>
          </cell>
          <cell r="C405">
            <v>0.35549999999999998</v>
          </cell>
          <cell r="D405">
            <v>0.33360000000000001</v>
          </cell>
          <cell r="E405">
            <v>2.1899999999999999E-2</v>
          </cell>
          <cell r="F405">
            <v>0</v>
          </cell>
          <cell r="G405">
            <v>0</v>
          </cell>
          <cell r="H405">
            <v>5.4</v>
          </cell>
          <cell r="I405">
            <v>10.8</v>
          </cell>
          <cell r="J405">
            <v>18</v>
          </cell>
        </row>
        <row r="406">
          <cell r="B406">
            <v>228302</v>
          </cell>
          <cell r="C406">
            <v>2.7077</v>
          </cell>
          <cell r="D406">
            <v>2.2273000000000001</v>
          </cell>
          <cell r="E406">
            <v>8.72E-2</v>
          </cell>
          <cell r="F406">
            <v>0.39319999999999999</v>
          </cell>
          <cell r="G406">
            <v>0</v>
          </cell>
          <cell r="H406">
            <v>5.4</v>
          </cell>
          <cell r="I406">
            <v>10.8</v>
          </cell>
          <cell r="J406">
            <v>18</v>
          </cell>
        </row>
        <row r="407">
          <cell r="B407"/>
          <cell r="C407"/>
          <cell r="D407"/>
          <cell r="E407"/>
          <cell r="F407"/>
          <cell r="G407"/>
          <cell r="H407">
            <v>5.4</v>
          </cell>
          <cell r="I407">
            <v>10.8</v>
          </cell>
          <cell r="J407">
            <v>18</v>
          </cell>
        </row>
        <row r="408">
          <cell r="B408"/>
          <cell r="C408"/>
          <cell r="D408"/>
          <cell r="E408"/>
          <cell r="F408"/>
          <cell r="G408"/>
          <cell r="H408">
            <v>5.4</v>
          </cell>
          <cell r="I408">
            <v>10.8</v>
          </cell>
          <cell r="J408">
            <v>18</v>
          </cell>
        </row>
        <row r="409">
          <cell r="B409"/>
          <cell r="C409"/>
          <cell r="D409"/>
          <cell r="E409"/>
          <cell r="F409"/>
          <cell r="G409"/>
          <cell r="H409">
            <v>5.4</v>
          </cell>
          <cell r="I409">
            <v>10.8</v>
          </cell>
          <cell r="J409">
            <v>18</v>
          </cell>
        </row>
        <row r="410">
          <cell r="B410"/>
          <cell r="C410"/>
          <cell r="D410"/>
          <cell r="E410"/>
          <cell r="F410"/>
          <cell r="G410"/>
          <cell r="H410">
            <v>5.4</v>
          </cell>
          <cell r="I410">
            <v>10.8</v>
          </cell>
          <cell r="J410">
            <v>18</v>
          </cell>
        </row>
        <row r="411">
          <cell r="B411"/>
          <cell r="C411"/>
          <cell r="D411"/>
          <cell r="E411"/>
          <cell r="F411"/>
          <cell r="G411"/>
          <cell r="H411">
            <v>5.4</v>
          </cell>
          <cell r="I411">
            <v>10.8</v>
          </cell>
          <cell r="J411">
            <v>18</v>
          </cell>
        </row>
        <row r="412">
          <cell r="B412"/>
          <cell r="C412"/>
          <cell r="D412"/>
          <cell r="E412"/>
          <cell r="F412"/>
          <cell r="G412"/>
          <cell r="H412">
            <v>5.4</v>
          </cell>
          <cell r="I412">
            <v>10.8</v>
          </cell>
          <cell r="J412">
            <v>18</v>
          </cell>
        </row>
        <row r="413">
          <cell r="B413"/>
          <cell r="C413"/>
          <cell r="D413"/>
          <cell r="E413"/>
          <cell r="F413"/>
          <cell r="G413"/>
          <cell r="H413">
            <v>5.4</v>
          </cell>
          <cell r="I413">
            <v>10.8</v>
          </cell>
          <cell r="J413">
            <v>18</v>
          </cell>
        </row>
        <row r="414">
          <cell r="B414"/>
          <cell r="C414"/>
          <cell r="D414"/>
          <cell r="E414"/>
          <cell r="F414"/>
          <cell r="G414"/>
          <cell r="H414">
            <v>5.4</v>
          </cell>
          <cell r="I414">
            <v>10.8</v>
          </cell>
          <cell r="J414">
            <v>18</v>
          </cell>
        </row>
        <row r="415">
          <cell r="B415"/>
          <cell r="C415"/>
          <cell r="D415"/>
          <cell r="E415"/>
          <cell r="F415"/>
          <cell r="G415"/>
          <cell r="H415">
            <v>5.4</v>
          </cell>
          <cell r="I415">
            <v>10.8</v>
          </cell>
          <cell r="J415">
            <v>18</v>
          </cell>
        </row>
        <row r="416">
          <cell r="B416"/>
          <cell r="C416"/>
          <cell r="D416"/>
          <cell r="E416"/>
          <cell r="F416"/>
          <cell r="G416"/>
          <cell r="H416">
            <v>5.4</v>
          </cell>
          <cell r="I416">
            <v>10.8</v>
          </cell>
          <cell r="J416">
            <v>18</v>
          </cell>
        </row>
        <row r="417">
          <cell r="B417"/>
          <cell r="C417"/>
          <cell r="D417"/>
          <cell r="E417"/>
          <cell r="F417"/>
          <cell r="G417"/>
          <cell r="H417">
            <v>5.4</v>
          </cell>
          <cell r="I417">
            <v>10.8</v>
          </cell>
          <cell r="J417">
            <v>18</v>
          </cell>
        </row>
        <row r="418">
          <cell r="B418"/>
          <cell r="C418"/>
          <cell r="D418"/>
          <cell r="E418"/>
          <cell r="F418"/>
          <cell r="G418"/>
          <cell r="I418">
            <v>10.8</v>
          </cell>
          <cell r="J418">
            <v>18</v>
          </cell>
        </row>
        <row r="419">
          <cell r="B419">
            <v>228302</v>
          </cell>
          <cell r="C419">
            <v>2.7077</v>
          </cell>
          <cell r="D419">
            <v>2.2273000000000001</v>
          </cell>
          <cell r="E419">
            <v>8.72E-2</v>
          </cell>
          <cell r="F419">
            <v>0.39319999999999999</v>
          </cell>
          <cell r="G419">
            <v>0</v>
          </cell>
          <cell r="J419">
            <v>18</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115306</v>
          </cell>
          <cell r="C423">
            <v>0.91869999999999996</v>
          </cell>
          <cell r="D423">
            <v>0.89910000000000001</v>
          </cell>
          <cell r="E423">
            <v>9.1999999999999998E-3</v>
          </cell>
          <cell r="F423">
            <v>1.03E-2</v>
          </cell>
          <cell r="G423">
            <v>0</v>
          </cell>
          <cell r="H423">
            <v>2.7</v>
          </cell>
          <cell r="I423">
            <v>5.4</v>
          </cell>
          <cell r="J423">
            <v>9</v>
          </cell>
        </row>
        <row r="424">
          <cell r="B424">
            <v>115236</v>
          </cell>
          <cell r="C424">
            <v>0.1694</v>
          </cell>
          <cell r="D424">
            <v>0.13100000000000001</v>
          </cell>
          <cell r="E424">
            <v>3.8399999999999997E-2</v>
          </cell>
          <cell r="F424">
            <v>0</v>
          </cell>
          <cell r="G424">
            <v>0</v>
          </cell>
          <cell r="H424">
            <v>2.7</v>
          </cell>
          <cell r="I424">
            <v>5.4</v>
          </cell>
          <cell r="J424">
            <v>9</v>
          </cell>
        </row>
        <row r="425">
          <cell r="B425">
            <v>114936</v>
          </cell>
          <cell r="C425">
            <v>0.44940000000000002</v>
          </cell>
          <cell r="D425">
            <v>0.39250000000000002</v>
          </cell>
          <cell r="E425">
            <v>5.6899999999999999E-2</v>
          </cell>
          <cell r="F425">
            <v>0</v>
          </cell>
          <cell r="G425">
            <v>0</v>
          </cell>
          <cell r="H425">
            <v>2.7</v>
          </cell>
          <cell r="I425">
            <v>5.4</v>
          </cell>
          <cell r="J425">
            <v>9</v>
          </cell>
        </row>
        <row r="426">
          <cell r="B426">
            <v>115159</v>
          </cell>
          <cell r="C426">
            <v>1.5379</v>
          </cell>
          <cell r="D426">
            <v>1.4231</v>
          </cell>
          <cell r="E426">
            <v>0.10440000000000001</v>
          </cell>
          <cell r="F426">
            <v>1.03E-2</v>
          </cell>
          <cell r="G426">
            <v>0</v>
          </cell>
          <cell r="H426">
            <v>2.7</v>
          </cell>
          <cell r="I426">
            <v>5.4</v>
          </cell>
          <cell r="J426">
            <v>9</v>
          </cell>
        </row>
        <row r="427">
          <cell r="B427"/>
          <cell r="C427"/>
          <cell r="D427"/>
          <cell r="E427"/>
          <cell r="F427"/>
          <cell r="G427"/>
          <cell r="H427">
            <v>2.7</v>
          </cell>
          <cell r="I427">
            <v>5.4</v>
          </cell>
          <cell r="J427">
            <v>9</v>
          </cell>
        </row>
        <row r="428">
          <cell r="B428"/>
          <cell r="C428"/>
          <cell r="D428"/>
          <cell r="E428"/>
          <cell r="F428"/>
          <cell r="G428"/>
          <cell r="H428">
            <v>2.7</v>
          </cell>
          <cell r="I428">
            <v>5.4</v>
          </cell>
          <cell r="J428">
            <v>9</v>
          </cell>
        </row>
        <row r="429">
          <cell r="B429"/>
          <cell r="C429"/>
          <cell r="D429"/>
          <cell r="E429"/>
          <cell r="F429"/>
          <cell r="G429"/>
          <cell r="H429">
            <v>2.7</v>
          </cell>
          <cell r="I429">
            <v>5.4</v>
          </cell>
          <cell r="J429">
            <v>9</v>
          </cell>
        </row>
        <row r="430">
          <cell r="B430"/>
          <cell r="C430"/>
          <cell r="D430"/>
          <cell r="E430"/>
          <cell r="F430"/>
          <cell r="G430"/>
          <cell r="H430">
            <v>2.7</v>
          </cell>
          <cell r="I430">
            <v>5.4</v>
          </cell>
          <cell r="J430">
            <v>9</v>
          </cell>
        </row>
        <row r="431">
          <cell r="B431"/>
          <cell r="C431"/>
          <cell r="D431"/>
          <cell r="E431"/>
          <cell r="F431"/>
          <cell r="G431"/>
          <cell r="H431">
            <v>2.7</v>
          </cell>
          <cell r="I431">
            <v>5.4</v>
          </cell>
          <cell r="J431">
            <v>9</v>
          </cell>
        </row>
        <row r="432">
          <cell r="B432"/>
          <cell r="C432"/>
          <cell r="D432"/>
          <cell r="E432"/>
          <cell r="F432"/>
          <cell r="G432"/>
          <cell r="H432">
            <v>2.7</v>
          </cell>
          <cell r="I432">
            <v>5.4</v>
          </cell>
          <cell r="J432">
            <v>9</v>
          </cell>
        </row>
        <row r="433">
          <cell r="B433"/>
          <cell r="C433"/>
          <cell r="D433"/>
          <cell r="E433"/>
          <cell r="F433"/>
          <cell r="G433"/>
          <cell r="H433">
            <v>2.7</v>
          </cell>
          <cell r="I433">
            <v>5.4</v>
          </cell>
          <cell r="J433">
            <v>9</v>
          </cell>
        </row>
        <row r="434">
          <cell r="B434"/>
          <cell r="C434"/>
          <cell r="D434"/>
          <cell r="E434"/>
          <cell r="F434"/>
          <cell r="G434"/>
          <cell r="H434">
            <v>2.7</v>
          </cell>
          <cell r="I434">
            <v>5.4</v>
          </cell>
          <cell r="J434">
            <v>9</v>
          </cell>
        </row>
        <row r="435">
          <cell r="B435"/>
          <cell r="C435"/>
          <cell r="D435"/>
          <cell r="E435"/>
          <cell r="F435"/>
          <cell r="G435"/>
          <cell r="H435">
            <v>2.7</v>
          </cell>
          <cell r="I435">
            <v>5.4</v>
          </cell>
          <cell r="J435">
            <v>9</v>
          </cell>
        </row>
        <row r="436">
          <cell r="B436"/>
          <cell r="C436"/>
          <cell r="D436"/>
          <cell r="E436"/>
          <cell r="F436"/>
          <cell r="G436"/>
          <cell r="H436">
            <v>2.7</v>
          </cell>
          <cell r="I436">
            <v>5.4</v>
          </cell>
          <cell r="J436">
            <v>9</v>
          </cell>
        </row>
        <row r="437">
          <cell r="B437"/>
          <cell r="C437"/>
          <cell r="D437"/>
          <cell r="E437"/>
          <cell r="F437"/>
          <cell r="G437"/>
          <cell r="H437">
            <v>2.7</v>
          </cell>
          <cell r="I437">
            <v>5.4</v>
          </cell>
          <cell r="J437">
            <v>9</v>
          </cell>
        </row>
        <row r="438">
          <cell r="B438"/>
          <cell r="C438"/>
          <cell r="D438"/>
          <cell r="E438"/>
          <cell r="F438"/>
          <cell r="G438"/>
          <cell r="I438">
            <v>5.4</v>
          </cell>
          <cell r="J438">
            <v>9</v>
          </cell>
        </row>
        <row r="439">
          <cell r="B439">
            <v>115159</v>
          </cell>
          <cell r="C439">
            <v>1.5379</v>
          </cell>
          <cell r="D439">
            <v>1.4231</v>
          </cell>
          <cell r="E439">
            <v>0.10440000000000001</v>
          </cell>
          <cell r="F439">
            <v>1.03E-2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6,3</v>
          </cell>
          <cell r="I442" t="str">
            <v>Padrão Trimestral = 12,6</v>
          </cell>
          <cell r="J442" t="str">
            <v>Padrão Anual = 21</v>
          </cell>
        </row>
        <row r="443">
          <cell r="B443">
            <v>61461</v>
          </cell>
          <cell r="C443">
            <v>2.6871999999999998</v>
          </cell>
          <cell r="D443">
            <v>1.9205000000000001</v>
          </cell>
          <cell r="E443">
            <v>3.9699999999999999E-2</v>
          </cell>
          <cell r="F443">
            <v>0.64319999999999999</v>
          </cell>
          <cell r="G443">
            <v>8.3799999999999999E-2</v>
          </cell>
          <cell r="H443">
            <v>6.3</v>
          </cell>
          <cell r="I443">
            <v>12.6</v>
          </cell>
          <cell r="J443">
            <v>21</v>
          </cell>
        </row>
        <row r="444">
          <cell r="B444">
            <v>61509</v>
          </cell>
          <cell r="C444">
            <v>0.98070000000000002</v>
          </cell>
          <cell r="D444">
            <v>0.89280000000000004</v>
          </cell>
          <cell r="E444">
            <v>8.2400000000000001E-2</v>
          </cell>
          <cell r="F444">
            <v>5.4999999999999997E-3</v>
          </cell>
          <cell r="G444">
            <v>0</v>
          </cell>
          <cell r="H444">
            <v>6.3</v>
          </cell>
          <cell r="I444">
            <v>12.6</v>
          </cell>
          <cell r="J444">
            <v>21</v>
          </cell>
        </row>
        <row r="445">
          <cell r="B445">
            <v>60560</v>
          </cell>
          <cell r="C445">
            <v>1.3928</v>
          </cell>
          <cell r="D445">
            <v>0.6623</v>
          </cell>
          <cell r="E445">
            <v>0.73050000000000004</v>
          </cell>
          <cell r="F445">
            <v>0</v>
          </cell>
          <cell r="G445">
            <v>0</v>
          </cell>
          <cell r="H445">
            <v>6.3</v>
          </cell>
          <cell r="I445">
            <v>12.6</v>
          </cell>
          <cell r="J445">
            <v>21</v>
          </cell>
        </row>
        <row r="446">
          <cell r="B446">
            <v>61177</v>
          </cell>
          <cell r="C446">
            <v>5.0644</v>
          </cell>
          <cell r="D446">
            <v>3.4826999999999999</v>
          </cell>
          <cell r="E446">
            <v>0.84589999999999999</v>
          </cell>
          <cell r="F446">
            <v>0.65169999999999995</v>
          </cell>
          <cell r="G446">
            <v>8.4199999999999997E-2</v>
          </cell>
          <cell r="H446">
            <v>6.3</v>
          </cell>
          <cell r="I446">
            <v>12.6</v>
          </cell>
          <cell r="J446">
            <v>21</v>
          </cell>
        </row>
        <row r="447">
          <cell r="B447"/>
          <cell r="C447"/>
          <cell r="D447"/>
          <cell r="E447"/>
          <cell r="F447"/>
          <cell r="G447"/>
          <cell r="H447">
            <v>6.3</v>
          </cell>
          <cell r="I447">
            <v>12.6</v>
          </cell>
          <cell r="J447">
            <v>21</v>
          </cell>
        </row>
        <row r="448">
          <cell r="B448"/>
          <cell r="C448"/>
          <cell r="D448"/>
          <cell r="E448"/>
          <cell r="F448"/>
          <cell r="G448"/>
          <cell r="H448">
            <v>6.3</v>
          </cell>
          <cell r="I448">
            <v>12.6</v>
          </cell>
          <cell r="J448">
            <v>21</v>
          </cell>
        </row>
        <row r="449">
          <cell r="B449"/>
          <cell r="C449"/>
          <cell r="D449"/>
          <cell r="E449"/>
          <cell r="F449"/>
          <cell r="G449"/>
          <cell r="H449">
            <v>6.3</v>
          </cell>
          <cell r="I449">
            <v>12.6</v>
          </cell>
          <cell r="J449">
            <v>21</v>
          </cell>
        </row>
        <row r="450">
          <cell r="B450"/>
          <cell r="C450"/>
          <cell r="D450"/>
          <cell r="E450"/>
          <cell r="F450"/>
          <cell r="G450"/>
          <cell r="H450">
            <v>6.3</v>
          </cell>
          <cell r="I450">
            <v>12.6</v>
          </cell>
          <cell r="J450">
            <v>21</v>
          </cell>
        </row>
        <row r="451">
          <cell r="B451"/>
          <cell r="C451"/>
          <cell r="D451"/>
          <cell r="E451"/>
          <cell r="F451"/>
          <cell r="G451"/>
          <cell r="H451">
            <v>6.3</v>
          </cell>
          <cell r="I451">
            <v>12.6</v>
          </cell>
          <cell r="J451">
            <v>21</v>
          </cell>
        </row>
        <row r="452">
          <cell r="B452"/>
          <cell r="C452"/>
          <cell r="D452"/>
          <cell r="E452"/>
          <cell r="F452"/>
          <cell r="G452"/>
          <cell r="H452">
            <v>6.3</v>
          </cell>
          <cell r="I452">
            <v>12.6</v>
          </cell>
          <cell r="J452">
            <v>21</v>
          </cell>
        </row>
        <row r="453">
          <cell r="B453"/>
          <cell r="C453"/>
          <cell r="D453"/>
          <cell r="E453"/>
          <cell r="F453"/>
          <cell r="G453"/>
          <cell r="H453">
            <v>6.3</v>
          </cell>
          <cell r="I453">
            <v>12.6</v>
          </cell>
          <cell r="J453">
            <v>21</v>
          </cell>
        </row>
        <row r="454">
          <cell r="B454"/>
          <cell r="C454"/>
          <cell r="D454"/>
          <cell r="E454"/>
          <cell r="F454"/>
          <cell r="G454"/>
          <cell r="H454">
            <v>6.3</v>
          </cell>
          <cell r="I454">
            <v>12.6</v>
          </cell>
          <cell r="J454">
            <v>21</v>
          </cell>
        </row>
        <row r="455">
          <cell r="B455"/>
          <cell r="C455"/>
          <cell r="D455"/>
          <cell r="E455"/>
          <cell r="F455"/>
          <cell r="G455"/>
          <cell r="H455">
            <v>6.3</v>
          </cell>
          <cell r="I455">
            <v>12.6</v>
          </cell>
          <cell r="J455">
            <v>21</v>
          </cell>
        </row>
        <row r="456">
          <cell r="B456"/>
          <cell r="C456"/>
          <cell r="D456"/>
          <cell r="E456"/>
          <cell r="F456"/>
          <cell r="G456"/>
          <cell r="H456">
            <v>6.3</v>
          </cell>
          <cell r="I456">
            <v>12.6</v>
          </cell>
          <cell r="J456">
            <v>21</v>
          </cell>
        </row>
        <row r="457">
          <cell r="B457"/>
          <cell r="C457"/>
          <cell r="D457"/>
          <cell r="E457"/>
          <cell r="F457"/>
          <cell r="G457"/>
          <cell r="H457">
            <v>6.3</v>
          </cell>
          <cell r="I457">
            <v>12.6</v>
          </cell>
          <cell r="J457">
            <v>21</v>
          </cell>
        </row>
        <row r="458">
          <cell r="B458"/>
          <cell r="C458"/>
          <cell r="D458"/>
          <cell r="E458"/>
          <cell r="F458"/>
          <cell r="G458"/>
          <cell r="I458">
            <v>12.6</v>
          </cell>
          <cell r="J458">
            <v>21</v>
          </cell>
        </row>
        <row r="459">
          <cell r="B459">
            <v>61177</v>
          </cell>
          <cell r="C459">
            <v>5.0644</v>
          </cell>
          <cell r="D459">
            <v>3.4826999999999999</v>
          </cell>
          <cell r="E459">
            <v>0.84589999999999999</v>
          </cell>
          <cell r="F459">
            <v>0.65169999999999995</v>
          </cell>
          <cell r="G459">
            <v>8.4199999999999997E-2</v>
          </cell>
          <cell r="J459">
            <v>21</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5,1</v>
          </cell>
          <cell r="I462" t="str">
            <v>Padrão Trimestral = 10,2</v>
          </cell>
          <cell r="J462" t="str">
            <v>Padrão Anual = 17</v>
          </cell>
        </row>
        <row r="463">
          <cell r="B463">
            <v>84493</v>
          </cell>
          <cell r="C463">
            <v>1.2130000000000001</v>
          </cell>
          <cell r="D463">
            <v>1.2081</v>
          </cell>
          <cell r="E463">
            <v>4.8999999999999998E-3</v>
          </cell>
          <cell r="F463">
            <v>0</v>
          </cell>
          <cell r="G463">
            <v>0</v>
          </cell>
          <cell r="H463">
            <v>5.0999999999999996</v>
          </cell>
          <cell r="I463">
            <v>10.199999999999999</v>
          </cell>
          <cell r="J463">
            <v>17</v>
          </cell>
        </row>
        <row r="464">
          <cell r="B464">
            <v>85118</v>
          </cell>
          <cell r="C464">
            <v>1.6731</v>
          </cell>
          <cell r="D464">
            <v>1.6273</v>
          </cell>
          <cell r="E464">
            <v>4.53E-2</v>
          </cell>
          <cell r="F464">
            <v>5.0000000000000001E-4</v>
          </cell>
          <cell r="G464">
            <v>0</v>
          </cell>
          <cell r="H464">
            <v>5.0999999999999996</v>
          </cell>
          <cell r="I464">
            <v>10.199999999999999</v>
          </cell>
          <cell r="J464">
            <v>17</v>
          </cell>
        </row>
        <row r="465">
          <cell r="B465">
            <v>84721</v>
          </cell>
          <cell r="C465">
            <v>1.1711</v>
          </cell>
          <cell r="D465">
            <v>0.98450000000000004</v>
          </cell>
          <cell r="E465">
            <v>0.1865</v>
          </cell>
          <cell r="F465">
            <v>0</v>
          </cell>
          <cell r="G465">
            <v>0</v>
          </cell>
          <cell r="H465">
            <v>5.0999999999999996</v>
          </cell>
          <cell r="I465">
            <v>10.199999999999999</v>
          </cell>
          <cell r="J465">
            <v>17</v>
          </cell>
        </row>
        <row r="466">
          <cell r="B466">
            <v>84777</v>
          </cell>
          <cell r="C466">
            <v>4.0590999999999999</v>
          </cell>
          <cell r="D466">
            <v>3.8216999999999999</v>
          </cell>
          <cell r="E466">
            <v>0.23669999999999999</v>
          </cell>
          <cell r="F466">
            <v>5.0000000000000001E-4</v>
          </cell>
          <cell r="G466">
            <v>0</v>
          </cell>
          <cell r="H466">
            <v>5.0999999999999996</v>
          </cell>
          <cell r="I466">
            <v>10.199999999999999</v>
          </cell>
          <cell r="J466">
            <v>17</v>
          </cell>
        </row>
        <row r="467">
          <cell r="B467"/>
          <cell r="C467"/>
          <cell r="D467"/>
          <cell r="E467"/>
          <cell r="F467"/>
          <cell r="G467"/>
          <cell r="H467">
            <v>5.0999999999999996</v>
          </cell>
          <cell r="I467">
            <v>10.199999999999999</v>
          </cell>
          <cell r="J467">
            <v>17</v>
          </cell>
        </row>
        <row r="468">
          <cell r="B468"/>
          <cell r="C468"/>
          <cell r="D468"/>
          <cell r="E468"/>
          <cell r="F468"/>
          <cell r="G468"/>
          <cell r="H468">
            <v>5.0999999999999996</v>
          </cell>
          <cell r="I468">
            <v>10.199999999999999</v>
          </cell>
          <cell r="J468">
            <v>17</v>
          </cell>
        </row>
        <row r="469">
          <cell r="B469"/>
          <cell r="C469"/>
          <cell r="D469"/>
          <cell r="E469"/>
          <cell r="F469"/>
          <cell r="G469"/>
          <cell r="H469">
            <v>5.0999999999999996</v>
          </cell>
          <cell r="I469">
            <v>10.199999999999999</v>
          </cell>
          <cell r="J469">
            <v>17</v>
          </cell>
        </row>
        <row r="470">
          <cell r="B470"/>
          <cell r="C470"/>
          <cell r="D470"/>
          <cell r="E470"/>
          <cell r="F470"/>
          <cell r="G470"/>
          <cell r="H470">
            <v>5.0999999999999996</v>
          </cell>
          <cell r="I470">
            <v>10.199999999999999</v>
          </cell>
          <cell r="J470">
            <v>17</v>
          </cell>
        </row>
        <row r="471">
          <cell r="B471"/>
          <cell r="C471"/>
          <cell r="D471"/>
          <cell r="E471"/>
          <cell r="F471"/>
          <cell r="G471"/>
          <cell r="H471">
            <v>5.0999999999999996</v>
          </cell>
          <cell r="I471">
            <v>10.199999999999999</v>
          </cell>
          <cell r="J471">
            <v>17</v>
          </cell>
        </row>
        <row r="472">
          <cell r="B472"/>
          <cell r="C472"/>
          <cell r="D472"/>
          <cell r="E472"/>
          <cell r="F472"/>
          <cell r="G472"/>
          <cell r="H472">
            <v>5.0999999999999996</v>
          </cell>
          <cell r="I472">
            <v>10.199999999999999</v>
          </cell>
          <cell r="J472">
            <v>17</v>
          </cell>
        </row>
        <row r="473">
          <cell r="B473"/>
          <cell r="C473"/>
          <cell r="D473"/>
          <cell r="E473"/>
          <cell r="F473"/>
          <cell r="G473"/>
          <cell r="H473">
            <v>5.0999999999999996</v>
          </cell>
          <cell r="I473">
            <v>10.199999999999999</v>
          </cell>
          <cell r="J473">
            <v>17</v>
          </cell>
        </row>
        <row r="474">
          <cell r="B474"/>
          <cell r="C474"/>
          <cell r="D474"/>
          <cell r="E474"/>
          <cell r="F474"/>
          <cell r="G474"/>
          <cell r="H474">
            <v>5.0999999999999996</v>
          </cell>
          <cell r="I474">
            <v>10.199999999999999</v>
          </cell>
          <cell r="J474">
            <v>17</v>
          </cell>
        </row>
        <row r="475">
          <cell r="B475"/>
          <cell r="C475"/>
          <cell r="D475"/>
          <cell r="E475"/>
          <cell r="F475"/>
          <cell r="G475"/>
          <cell r="H475">
            <v>5.0999999999999996</v>
          </cell>
          <cell r="I475">
            <v>10.199999999999999</v>
          </cell>
          <cell r="J475">
            <v>17</v>
          </cell>
        </row>
        <row r="476">
          <cell r="B476"/>
          <cell r="C476"/>
          <cell r="D476"/>
          <cell r="E476"/>
          <cell r="F476"/>
          <cell r="G476"/>
          <cell r="H476">
            <v>5.0999999999999996</v>
          </cell>
          <cell r="I476">
            <v>10.199999999999999</v>
          </cell>
          <cell r="J476">
            <v>17</v>
          </cell>
        </row>
        <row r="477">
          <cell r="B477"/>
          <cell r="C477"/>
          <cell r="D477"/>
          <cell r="E477"/>
          <cell r="F477"/>
          <cell r="G477"/>
          <cell r="H477">
            <v>5.0999999999999996</v>
          </cell>
          <cell r="I477">
            <v>10.199999999999999</v>
          </cell>
          <cell r="J477">
            <v>17</v>
          </cell>
        </row>
        <row r="478">
          <cell r="B478"/>
          <cell r="C478"/>
          <cell r="D478"/>
          <cell r="E478"/>
          <cell r="F478"/>
          <cell r="G478"/>
          <cell r="I478">
            <v>10.199999999999999</v>
          </cell>
          <cell r="J478">
            <v>17</v>
          </cell>
        </row>
        <row r="479">
          <cell r="B479">
            <v>84777</v>
          </cell>
          <cell r="C479">
            <v>4.0590999999999999</v>
          </cell>
          <cell r="D479">
            <v>3.8216999999999999</v>
          </cell>
          <cell r="E479">
            <v>0.23669999999999999</v>
          </cell>
          <cell r="F479">
            <v>5.0000000000000001E-4</v>
          </cell>
          <cell r="G479">
            <v>0</v>
          </cell>
          <cell r="J479">
            <v>17</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2,5</v>
          </cell>
          <cell r="I482" t="str">
            <v>Padrão Trimestral = 4,2</v>
          </cell>
          <cell r="J482" t="str">
            <v>Padrão Anual = 7</v>
          </cell>
        </row>
        <row r="483">
          <cell r="B483">
            <v>26929</v>
          </cell>
          <cell r="C483">
            <v>1.9846999999999999</v>
          </cell>
          <cell r="D483">
            <v>1.9810000000000001</v>
          </cell>
          <cell r="E483">
            <v>3.7000000000000002E-3</v>
          </cell>
          <cell r="F483">
            <v>0</v>
          </cell>
          <cell r="G483">
            <v>0</v>
          </cell>
          <cell r="H483">
            <v>2.5</v>
          </cell>
          <cell r="I483">
            <v>4.2</v>
          </cell>
          <cell r="J483">
            <v>7</v>
          </cell>
        </row>
        <row r="484">
          <cell r="B484">
            <v>27195</v>
          </cell>
          <cell r="C484">
            <v>0.29599999999999999</v>
          </cell>
          <cell r="D484">
            <v>0.28570000000000001</v>
          </cell>
          <cell r="E484">
            <v>1.03E-2</v>
          </cell>
          <cell r="F484">
            <v>0</v>
          </cell>
          <cell r="G484">
            <v>0</v>
          </cell>
          <cell r="H484">
            <v>2.5</v>
          </cell>
          <cell r="I484">
            <v>4.2</v>
          </cell>
          <cell r="J484">
            <v>7</v>
          </cell>
        </row>
        <row r="485">
          <cell r="B485">
            <v>27212</v>
          </cell>
          <cell r="C485">
            <v>1.115</v>
          </cell>
          <cell r="D485">
            <v>1.0762</v>
          </cell>
          <cell r="E485">
            <v>3.8800000000000001E-2</v>
          </cell>
          <cell r="F485">
            <v>0</v>
          </cell>
          <cell r="G485">
            <v>0</v>
          </cell>
          <cell r="H485">
            <v>2.5</v>
          </cell>
          <cell r="I485">
            <v>4.2</v>
          </cell>
          <cell r="J485">
            <v>7</v>
          </cell>
        </row>
        <row r="486">
          <cell r="B486">
            <v>27112</v>
          </cell>
          <cell r="C486">
            <v>3.3873000000000002</v>
          </cell>
          <cell r="D486">
            <v>3.3344</v>
          </cell>
          <cell r="E486">
            <v>5.2900000000000003E-2</v>
          </cell>
          <cell r="F486">
            <v>0</v>
          </cell>
          <cell r="G486">
            <v>0</v>
          </cell>
          <cell r="H486">
            <v>2.5</v>
          </cell>
          <cell r="I486">
            <v>4.2</v>
          </cell>
          <cell r="J486">
            <v>7</v>
          </cell>
        </row>
        <row r="487">
          <cell r="B487"/>
          <cell r="C487"/>
          <cell r="D487"/>
          <cell r="E487"/>
          <cell r="F487"/>
          <cell r="G487"/>
          <cell r="H487">
            <v>2.5</v>
          </cell>
          <cell r="I487">
            <v>4.2</v>
          </cell>
          <cell r="J487">
            <v>7</v>
          </cell>
        </row>
        <row r="488">
          <cell r="B488"/>
          <cell r="C488"/>
          <cell r="D488"/>
          <cell r="E488"/>
          <cell r="F488"/>
          <cell r="G488"/>
          <cell r="H488">
            <v>2.5</v>
          </cell>
          <cell r="I488">
            <v>4.2</v>
          </cell>
          <cell r="J488">
            <v>7</v>
          </cell>
        </row>
        <row r="489">
          <cell r="B489"/>
          <cell r="C489"/>
          <cell r="D489"/>
          <cell r="E489"/>
          <cell r="F489"/>
          <cell r="G489"/>
          <cell r="H489">
            <v>2.5</v>
          </cell>
          <cell r="I489">
            <v>4.2</v>
          </cell>
          <cell r="J489">
            <v>7</v>
          </cell>
        </row>
        <row r="490">
          <cell r="B490"/>
          <cell r="C490"/>
          <cell r="D490"/>
          <cell r="E490"/>
          <cell r="F490"/>
          <cell r="G490"/>
          <cell r="H490">
            <v>2.5</v>
          </cell>
          <cell r="I490">
            <v>4.2</v>
          </cell>
          <cell r="J490">
            <v>7</v>
          </cell>
        </row>
        <row r="491">
          <cell r="B491"/>
          <cell r="C491"/>
          <cell r="D491"/>
          <cell r="E491"/>
          <cell r="F491"/>
          <cell r="G491"/>
          <cell r="H491">
            <v>2.5</v>
          </cell>
          <cell r="I491">
            <v>4.2</v>
          </cell>
          <cell r="J491">
            <v>7</v>
          </cell>
        </row>
        <row r="492">
          <cell r="B492"/>
          <cell r="C492"/>
          <cell r="D492"/>
          <cell r="E492"/>
          <cell r="F492"/>
          <cell r="G492"/>
          <cell r="H492">
            <v>2.5</v>
          </cell>
          <cell r="I492">
            <v>4.2</v>
          </cell>
          <cell r="J492">
            <v>7</v>
          </cell>
        </row>
        <row r="493">
          <cell r="B493"/>
          <cell r="C493"/>
          <cell r="D493"/>
          <cell r="E493"/>
          <cell r="F493"/>
          <cell r="G493"/>
          <cell r="H493">
            <v>2.5</v>
          </cell>
          <cell r="I493">
            <v>4.2</v>
          </cell>
          <cell r="J493">
            <v>7</v>
          </cell>
        </row>
        <row r="494">
          <cell r="B494"/>
          <cell r="C494"/>
          <cell r="D494"/>
          <cell r="E494"/>
          <cell r="F494"/>
          <cell r="G494"/>
          <cell r="H494">
            <v>2.5</v>
          </cell>
          <cell r="I494">
            <v>4.2</v>
          </cell>
          <cell r="J494">
            <v>7</v>
          </cell>
        </row>
        <row r="495">
          <cell r="B495"/>
          <cell r="C495"/>
          <cell r="D495"/>
          <cell r="E495"/>
          <cell r="F495"/>
          <cell r="G495"/>
          <cell r="H495">
            <v>2.5</v>
          </cell>
          <cell r="I495">
            <v>4.2</v>
          </cell>
          <cell r="J495">
            <v>7</v>
          </cell>
        </row>
        <row r="496">
          <cell r="B496"/>
          <cell r="C496"/>
          <cell r="D496"/>
          <cell r="E496"/>
          <cell r="F496"/>
          <cell r="G496"/>
          <cell r="H496">
            <v>2.5</v>
          </cell>
          <cell r="I496">
            <v>4.2</v>
          </cell>
          <cell r="J496">
            <v>7</v>
          </cell>
        </row>
        <row r="497">
          <cell r="B497"/>
          <cell r="C497"/>
          <cell r="D497"/>
          <cell r="E497"/>
          <cell r="F497"/>
          <cell r="G497"/>
          <cell r="H497">
            <v>2.5</v>
          </cell>
          <cell r="I497">
            <v>4.2</v>
          </cell>
          <cell r="J497">
            <v>7</v>
          </cell>
        </row>
        <row r="498">
          <cell r="B498"/>
          <cell r="C498"/>
          <cell r="D498"/>
          <cell r="E498"/>
          <cell r="F498"/>
          <cell r="G498"/>
          <cell r="I498">
            <v>4.2</v>
          </cell>
          <cell r="J498">
            <v>7</v>
          </cell>
        </row>
        <row r="499">
          <cell r="B499">
            <v>27112</v>
          </cell>
          <cell r="C499">
            <v>3.3873000000000002</v>
          </cell>
          <cell r="D499">
            <v>3.3344</v>
          </cell>
          <cell r="E499">
            <v>5.2900000000000003E-2</v>
          </cell>
          <cell r="F499">
            <v>0</v>
          </cell>
          <cell r="G499">
            <v>0</v>
          </cell>
          <cell r="J499">
            <v>7</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8,4</v>
          </cell>
          <cell r="I502" t="str">
            <v>Padrão Trimestral = 16,8</v>
          </cell>
          <cell r="J502" t="str">
            <v>Padrão Anual = 28</v>
          </cell>
        </row>
        <row r="503">
          <cell r="B503">
            <v>142080</v>
          </cell>
          <cell r="C503">
            <v>1.0984</v>
          </cell>
          <cell r="D503">
            <v>1.0376000000000001</v>
          </cell>
          <cell r="E503">
            <v>5.0299999999999997E-2</v>
          </cell>
          <cell r="F503">
            <v>1.04E-2</v>
          </cell>
          <cell r="G503">
            <v>0</v>
          </cell>
          <cell r="H503">
            <v>8.4</v>
          </cell>
          <cell r="I503">
            <v>16.8</v>
          </cell>
          <cell r="J503">
            <v>28</v>
          </cell>
        </row>
        <row r="504">
          <cell r="B504">
            <v>142378</v>
          </cell>
          <cell r="C504">
            <v>0.7288</v>
          </cell>
          <cell r="D504">
            <v>0.63819999999999999</v>
          </cell>
          <cell r="E504">
            <v>3.2899999999999999E-2</v>
          </cell>
          <cell r="F504">
            <v>5.7700000000000001E-2</v>
          </cell>
          <cell r="G504">
            <v>0</v>
          </cell>
          <cell r="H504">
            <v>8.4</v>
          </cell>
          <cell r="I504">
            <v>16.8</v>
          </cell>
          <cell r="J504">
            <v>28</v>
          </cell>
        </row>
        <row r="505">
          <cell r="B505">
            <v>142370</v>
          </cell>
          <cell r="C505">
            <v>0.62580000000000002</v>
          </cell>
          <cell r="D505">
            <v>0.59179999999999999</v>
          </cell>
          <cell r="E505">
            <v>3.4000000000000002E-2</v>
          </cell>
          <cell r="F505">
            <v>0</v>
          </cell>
          <cell r="G505">
            <v>0</v>
          </cell>
          <cell r="H505">
            <v>8.4</v>
          </cell>
          <cell r="I505">
            <v>16.8</v>
          </cell>
          <cell r="J505">
            <v>28</v>
          </cell>
        </row>
        <row r="506">
          <cell r="B506">
            <v>142276</v>
          </cell>
          <cell r="C506">
            <v>2.4523999999999999</v>
          </cell>
          <cell r="D506">
            <v>2.2669999999999999</v>
          </cell>
          <cell r="E506">
            <v>0.1172</v>
          </cell>
          <cell r="F506">
            <v>6.8099999999999994E-2</v>
          </cell>
          <cell r="G506">
            <v>0</v>
          </cell>
          <cell r="H506">
            <v>8.4</v>
          </cell>
          <cell r="I506">
            <v>16.8</v>
          </cell>
          <cell r="J506">
            <v>28</v>
          </cell>
        </row>
        <row r="507">
          <cell r="B507"/>
          <cell r="C507"/>
          <cell r="D507"/>
          <cell r="E507"/>
          <cell r="F507"/>
          <cell r="G507"/>
          <cell r="H507">
            <v>8.4</v>
          </cell>
          <cell r="I507">
            <v>16.8</v>
          </cell>
          <cell r="J507">
            <v>28</v>
          </cell>
        </row>
        <row r="508">
          <cell r="B508"/>
          <cell r="C508"/>
          <cell r="D508"/>
          <cell r="E508"/>
          <cell r="F508"/>
          <cell r="G508"/>
          <cell r="H508">
            <v>8.4</v>
          </cell>
          <cell r="I508">
            <v>16.8</v>
          </cell>
          <cell r="J508">
            <v>28</v>
          </cell>
        </row>
        <row r="509">
          <cell r="B509"/>
          <cell r="C509"/>
          <cell r="D509"/>
          <cell r="E509"/>
          <cell r="F509"/>
          <cell r="G509"/>
          <cell r="H509">
            <v>8.4</v>
          </cell>
          <cell r="I509">
            <v>16.8</v>
          </cell>
          <cell r="J509">
            <v>28</v>
          </cell>
        </row>
        <row r="510">
          <cell r="B510"/>
          <cell r="C510"/>
          <cell r="D510"/>
          <cell r="E510"/>
          <cell r="F510"/>
          <cell r="G510"/>
          <cell r="H510">
            <v>8.4</v>
          </cell>
          <cell r="I510">
            <v>16.8</v>
          </cell>
          <cell r="J510">
            <v>28</v>
          </cell>
        </row>
        <row r="511">
          <cell r="B511"/>
          <cell r="C511"/>
          <cell r="D511"/>
          <cell r="E511"/>
          <cell r="F511"/>
          <cell r="G511"/>
          <cell r="H511">
            <v>8.4</v>
          </cell>
          <cell r="I511">
            <v>16.8</v>
          </cell>
          <cell r="J511">
            <v>28</v>
          </cell>
        </row>
        <row r="512">
          <cell r="B512"/>
          <cell r="C512"/>
          <cell r="D512"/>
          <cell r="E512"/>
          <cell r="F512"/>
          <cell r="G512"/>
          <cell r="H512">
            <v>8.4</v>
          </cell>
          <cell r="I512">
            <v>16.8</v>
          </cell>
          <cell r="J512">
            <v>28</v>
          </cell>
        </row>
        <row r="513">
          <cell r="B513"/>
          <cell r="C513"/>
          <cell r="D513"/>
          <cell r="E513"/>
          <cell r="F513"/>
          <cell r="G513"/>
          <cell r="H513">
            <v>8.4</v>
          </cell>
          <cell r="I513">
            <v>16.8</v>
          </cell>
          <cell r="J513">
            <v>28</v>
          </cell>
        </row>
        <row r="514">
          <cell r="B514"/>
          <cell r="C514"/>
          <cell r="D514"/>
          <cell r="E514"/>
          <cell r="F514"/>
          <cell r="G514"/>
          <cell r="H514">
            <v>8.4</v>
          </cell>
          <cell r="I514">
            <v>16.8</v>
          </cell>
          <cell r="J514">
            <v>28</v>
          </cell>
        </row>
        <row r="515">
          <cell r="B515"/>
          <cell r="C515"/>
          <cell r="D515"/>
          <cell r="E515"/>
          <cell r="F515"/>
          <cell r="G515"/>
          <cell r="H515">
            <v>8.4</v>
          </cell>
          <cell r="I515">
            <v>16.8</v>
          </cell>
          <cell r="J515">
            <v>28</v>
          </cell>
        </row>
        <row r="516">
          <cell r="B516"/>
          <cell r="C516"/>
          <cell r="D516"/>
          <cell r="E516"/>
          <cell r="F516"/>
          <cell r="G516"/>
          <cell r="H516">
            <v>8.4</v>
          </cell>
          <cell r="I516">
            <v>16.8</v>
          </cell>
          <cell r="J516">
            <v>28</v>
          </cell>
        </row>
        <row r="517">
          <cell r="B517"/>
          <cell r="C517"/>
          <cell r="D517"/>
          <cell r="E517"/>
          <cell r="F517"/>
          <cell r="G517"/>
          <cell r="H517">
            <v>8.4</v>
          </cell>
          <cell r="I517">
            <v>16.8</v>
          </cell>
          <cell r="J517">
            <v>28</v>
          </cell>
        </row>
        <row r="518">
          <cell r="B518"/>
          <cell r="C518"/>
          <cell r="D518"/>
          <cell r="E518"/>
          <cell r="F518"/>
          <cell r="G518"/>
          <cell r="I518">
            <v>16.8</v>
          </cell>
          <cell r="J518">
            <v>28</v>
          </cell>
        </row>
        <row r="519">
          <cell r="B519">
            <v>142276</v>
          </cell>
          <cell r="C519">
            <v>2.4523999999999999</v>
          </cell>
          <cell r="D519">
            <v>2.2669999999999999</v>
          </cell>
          <cell r="E519">
            <v>0.1172</v>
          </cell>
          <cell r="F519">
            <v>6.8099999999999994E-2</v>
          </cell>
          <cell r="G519">
            <v>0</v>
          </cell>
          <cell r="J519">
            <v>28</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7,2</v>
          </cell>
          <cell r="I522" t="str">
            <v>Padrão Trimestral = 14,4</v>
          </cell>
          <cell r="J522" t="str">
            <v>Padrão Anual = 24</v>
          </cell>
        </row>
        <row r="523">
          <cell r="B523">
            <v>67781</v>
          </cell>
          <cell r="C523">
            <v>6.3967999999999998</v>
          </cell>
          <cell r="D523">
            <v>6.3756000000000004</v>
          </cell>
          <cell r="E523">
            <v>2.12E-2</v>
          </cell>
          <cell r="F523">
            <v>0</v>
          </cell>
          <cell r="G523">
            <v>0</v>
          </cell>
          <cell r="H523">
            <v>7.2</v>
          </cell>
          <cell r="I523">
            <v>14.4</v>
          </cell>
          <cell r="J523">
            <v>24</v>
          </cell>
        </row>
        <row r="524">
          <cell r="B524">
            <v>67795</v>
          </cell>
          <cell r="C524">
            <v>1.8700999999999999</v>
          </cell>
          <cell r="D524">
            <v>1.7806</v>
          </cell>
          <cell r="E524">
            <v>8.9499999999999996E-2</v>
          </cell>
          <cell r="F524">
            <v>0</v>
          </cell>
          <cell r="G524">
            <v>0</v>
          </cell>
          <cell r="H524">
            <v>7.2</v>
          </cell>
          <cell r="I524">
            <v>14.4</v>
          </cell>
          <cell r="J524">
            <v>24</v>
          </cell>
        </row>
        <row r="525">
          <cell r="B525">
            <v>66284</v>
          </cell>
          <cell r="C525">
            <v>1.3449</v>
          </cell>
          <cell r="D525">
            <v>1.0743</v>
          </cell>
          <cell r="E525">
            <v>4.2999999999999997E-2</v>
          </cell>
          <cell r="F525">
            <v>0.2276</v>
          </cell>
          <cell r="G525">
            <v>0</v>
          </cell>
          <cell r="H525">
            <v>7.2</v>
          </cell>
          <cell r="I525">
            <v>14.4</v>
          </cell>
          <cell r="J525">
            <v>24</v>
          </cell>
        </row>
        <row r="526">
          <cell r="B526">
            <v>67287</v>
          </cell>
          <cell r="C526">
            <v>9.6527999999999992</v>
          </cell>
          <cell r="D526">
            <v>9.2746999999999993</v>
          </cell>
          <cell r="E526">
            <v>0.15390000000000001</v>
          </cell>
          <cell r="F526">
            <v>0.22420000000000001</v>
          </cell>
          <cell r="G526">
            <v>0</v>
          </cell>
          <cell r="H526">
            <v>7.2</v>
          </cell>
          <cell r="I526">
            <v>14.4</v>
          </cell>
          <cell r="J526">
            <v>24</v>
          </cell>
        </row>
        <row r="527">
          <cell r="B527"/>
          <cell r="C527"/>
          <cell r="D527"/>
          <cell r="E527"/>
          <cell r="F527"/>
          <cell r="G527"/>
          <cell r="H527">
            <v>7.2</v>
          </cell>
          <cell r="I527">
            <v>14.4</v>
          </cell>
          <cell r="J527">
            <v>24</v>
          </cell>
        </row>
        <row r="528">
          <cell r="B528"/>
          <cell r="C528"/>
          <cell r="D528"/>
          <cell r="E528"/>
          <cell r="F528"/>
          <cell r="G528"/>
          <cell r="H528">
            <v>7.2</v>
          </cell>
          <cell r="I528">
            <v>14.4</v>
          </cell>
          <cell r="J528">
            <v>24</v>
          </cell>
        </row>
        <row r="529">
          <cell r="B529"/>
          <cell r="C529"/>
          <cell r="D529"/>
          <cell r="E529"/>
          <cell r="F529"/>
          <cell r="G529"/>
          <cell r="H529">
            <v>7.2</v>
          </cell>
          <cell r="I529">
            <v>14.4</v>
          </cell>
          <cell r="J529">
            <v>24</v>
          </cell>
        </row>
        <row r="530">
          <cell r="B530"/>
          <cell r="C530"/>
          <cell r="D530"/>
          <cell r="E530"/>
          <cell r="F530"/>
          <cell r="G530"/>
          <cell r="H530">
            <v>7.2</v>
          </cell>
          <cell r="I530">
            <v>14.4</v>
          </cell>
          <cell r="J530">
            <v>24</v>
          </cell>
        </row>
        <row r="531">
          <cell r="B531"/>
          <cell r="C531"/>
          <cell r="D531"/>
          <cell r="E531"/>
          <cell r="F531"/>
          <cell r="G531"/>
          <cell r="H531">
            <v>7.2</v>
          </cell>
          <cell r="I531">
            <v>14.4</v>
          </cell>
          <cell r="J531">
            <v>24</v>
          </cell>
        </row>
        <row r="532">
          <cell r="B532"/>
          <cell r="C532"/>
          <cell r="D532"/>
          <cell r="E532"/>
          <cell r="F532"/>
          <cell r="G532"/>
          <cell r="H532">
            <v>7.2</v>
          </cell>
          <cell r="I532">
            <v>14.4</v>
          </cell>
          <cell r="J532">
            <v>24</v>
          </cell>
        </row>
        <row r="533">
          <cell r="B533"/>
          <cell r="C533"/>
          <cell r="D533"/>
          <cell r="E533"/>
          <cell r="F533"/>
          <cell r="G533"/>
          <cell r="H533">
            <v>7.2</v>
          </cell>
          <cell r="I533">
            <v>14.4</v>
          </cell>
          <cell r="J533">
            <v>24</v>
          </cell>
        </row>
        <row r="534">
          <cell r="B534"/>
          <cell r="C534"/>
          <cell r="D534"/>
          <cell r="E534"/>
          <cell r="F534"/>
          <cell r="G534"/>
          <cell r="H534">
            <v>7.2</v>
          </cell>
          <cell r="I534">
            <v>14.4</v>
          </cell>
          <cell r="J534">
            <v>24</v>
          </cell>
        </row>
        <row r="535">
          <cell r="B535"/>
          <cell r="C535"/>
          <cell r="D535"/>
          <cell r="E535"/>
          <cell r="F535"/>
          <cell r="G535"/>
          <cell r="H535">
            <v>7.2</v>
          </cell>
          <cell r="I535">
            <v>14.4</v>
          </cell>
          <cell r="J535">
            <v>24</v>
          </cell>
        </row>
        <row r="536">
          <cell r="B536"/>
          <cell r="C536"/>
          <cell r="D536"/>
          <cell r="E536"/>
          <cell r="F536"/>
          <cell r="G536"/>
          <cell r="H536">
            <v>7.2</v>
          </cell>
          <cell r="I536">
            <v>14.4</v>
          </cell>
          <cell r="J536">
            <v>24</v>
          </cell>
        </row>
        <row r="537">
          <cell r="B537"/>
          <cell r="C537"/>
          <cell r="D537"/>
          <cell r="E537"/>
          <cell r="F537"/>
          <cell r="G537"/>
          <cell r="H537">
            <v>7.2</v>
          </cell>
          <cell r="I537">
            <v>14.4</v>
          </cell>
          <cell r="J537">
            <v>24</v>
          </cell>
        </row>
        <row r="538">
          <cell r="B538"/>
          <cell r="C538"/>
          <cell r="D538"/>
          <cell r="E538"/>
          <cell r="F538"/>
          <cell r="G538"/>
          <cell r="I538">
            <v>14.4</v>
          </cell>
          <cell r="J538">
            <v>24</v>
          </cell>
        </row>
        <row r="539">
          <cell r="B539">
            <v>67287</v>
          </cell>
          <cell r="C539">
            <v>9.6527999999999992</v>
          </cell>
          <cell r="D539">
            <v>9.2746999999999993</v>
          </cell>
          <cell r="E539">
            <v>0.15390000000000001</v>
          </cell>
          <cell r="F539">
            <v>0.22420000000000001</v>
          </cell>
          <cell r="G539">
            <v>0</v>
          </cell>
          <cell r="J539">
            <v>24</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11,1</v>
          </cell>
          <cell r="I542" t="str">
            <v>Padrão Trimestral = 22,2</v>
          </cell>
          <cell r="J542" t="str">
            <v>Padrão Anual = 37</v>
          </cell>
        </row>
        <row r="543">
          <cell r="B543">
            <v>9577</v>
          </cell>
          <cell r="C543">
            <v>6.9249999999999998</v>
          </cell>
          <cell r="D543">
            <v>6.0561999999999996</v>
          </cell>
          <cell r="E543">
            <v>5.1499999999999997E-2</v>
          </cell>
          <cell r="F543">
            <v>0.81730000000000003</v>
          </cell>
          <cell r="G543">
            <v>0</v>
          </cell>
          <cell r="H543">
            <v>11.1</v>
          </cell>
          <cell r="I543">
            <v>22.2</v>
          </cell>
          <cell r="J543">
            <v>37</v>
          </cell>
        </row>
        <row r="544">
          <cell r="B544">
            <v>9577</v>
          </cell>
          <cell r="C544">
            <v>8.4161999999999999</v>
          </cell>
          <cell r="D544">
            <v>7.7320000000000002</v>
          </cell>
          <cell r="E544">
            <v>9.1300000000000006E-2</v>
          </cell>
          <cell r="F544">
            <v>0.59289999999999998</v>
          </cell>
          <cell r="G544">
            <v>0</v>
          </cell>
          <cell r="H544">
            <v>11.1</v>
          </cell>
          <cell r="I544">
            <v>22.2</v>
          </cell>
          <cell r="J544">
            <v>37</v>
          </cell>
        </row>
        <row r="545">
          <cell r="B545">
            <v>9577</v>
          </cell>
          <cell r="C545">
            <v>6.5105000000000004</v>
          </cell>
          <cell r="D545">
            <v>5.1029</v>
          </cell>
          <cell r="E545">
            <v>3.9300000000000002E-2</v>
          </cell>
          <cell r="F545">
            <v>1.3683000000000001</v>
          </cell>
          <cell r="G545">
            <v>0</v>
          </cell>
          <cell r="H545">
            <v>11.1</v>
          </cell>
          <cell r="I545">
            <v>22.2</v>
          </cell>
          <cell r="J545">
            <v>37</v>
          </cell>
        </row>
        <row r="546">
          <cell r="B546">
            <v>9577</v>
          </cell>
          <cell r="C546">
            <v>21.851700000000001</v>
          </cell>
          <cell r="D546">
            <v>18.891100000000002</v>
          </cell>
          <cell r="E546">
            <v>0.18210000000000001</v>
          </cell>
          <cell r="F546">
            <v>2.7785000000000002</v>
          </cell>
          <cell r="G546">
            <v>0</v>
          </cell>
          <cell r="H546">
            <v>11.1</v>
          </cell>
          <cell r="I546">
            <v>22.2</v>
          </cell>
          <cell r="J546">
            <v>37</v>
          </cell>
        </row>
        <row r="547">
          <cell r="B547"/>
          <cell r="C547"/>
          <cell r="D547"/>
          <cell r="E547"/>
          <cell r="F547"/>
          <cell r="G547"/>
          <cell r="H547">
            <v>11.1</v>
          </cell>
          <cell r="I547">
            <v>22.2</v>
          </cell>
          <cell r="J547">
            <v>37</v>
          </cell>
        </row>
        <row r="548">
          <cell r="B548"/>
          <cell r="C548"/>
          <cell r="D548"/>
          <cell r="E548"/>
          <cell r="F548"/>
          <cell r="G548"/>
          <cell r="H548">
            <v>11.1</v>
          </cell>
          <cell r="I548">
            <v>22.2</v>
          </cell>
          <cell r="J548">
            <v>37</v>
          </cell>
        </row>
        <row r="549">
          <cell r="B549"/>
          <cell r="C549"/>
          <cell r="D549"/>
          <cell r="E549"/>
          <cell r="F549"/>
          <cell r="G549"/>
          <cell r="H549">
            <v>11.1</v>
          </cell>
          <cell r="I549">
            <v>22.2</v>
          </cell>
          <cell r="J549">
            <v>37</v>
          </cell>
        </row>
        <row r="550">
          <cell r="B550"/>
          <cell r="C550"/>
          <cell r="D550"/>
          <cell r="E550"/>
          <cell r="F550"/>
          <cell r="G550"/>
          <cell r="H550">
            <v>11.1</v>
          </cell>
          <cell r="I550">
            <v>22.2</v>
          </cell>
          <cell r="J550">
            <v>37</v>
          </cell>
        </row>
        <row r="551">
          <cell r="B551"/>
          <cell r="C551"/>
          <cell r="D551"/>
          <cell r="E551"/>
          <cell r="F551"/>
          <cell r="G551"/>
          <cell r="H551">
            <v>11.1</v>
          </cell>
          <cell r="I551">
            <v>22.2</v>
          </cell>
          <cell r="J551">
            <v>37</v>
          </cell>
        </row>
        <row r="552">
          <cell r="B552"/>
          <cell r="C552"/>
          <cell r="D552"/>
          <cell r="E552"/>
          <cell r="F552"/>
          <cell r="G552"/>
          <cell r="H552">
            <v>11.1</v>
          </cell>
          <cell r="I552">
            <v>22.2</v>
          </cell>
          <cell r="J552">
            <v>37</v>
          </cell>
        </row>
        <row r="553">
          <cell r="B553"/>
          <cell r="C553"/>
          <cell r="D553"/>
          <cell r="E553"/>
          <cell r="F553"/>
          <cell r="G553"/>
          <cell r="H553">
            <v>11.1</v>
          </cell>
          <cell r="I553">
            <v>22.2</v>
          </cell>
          <cell r="J553">
            <v>37</v>
          </cell>
        </row>
        <row r="554">
          <cell r="B554"/>
          <cell r="C554"/>
          <cell r="D554"/>
          <cell r="E554"/>
          <cell r="F554"/>
          <cell r="G554"/>
          <cell r="H554">
            <v>11.1</v>
          </cell>
          <cell r="I554">
            <v>22.2</v>
          </cell>
          <cell r="J554">
            <v>37</v>
          </cell>
        </row>
        <row r="555">
          <cell r="B555"/>
          <cell r="C555"/>
          <cell r="D555"/>
          <cell r="E555"/>
          <cell r="F555"/>
          <cell r="G555"/>
          <cell r="H555">
            <v>11.1</v>
          </cell>
          <cell r="I555">
            <v>22.2</v>
          </cell>
          <cell r="J555">
            <v>37</v>
          </cell>
        </row>
        <row r="556">
          <cell r="B556"/>
          <cell r="C556"/>
          <cell r="D556"/>
          <cell r="E556"/>
          <cell r="F556"/>
          <cell r="G556"/>
          <cell r="H556">
            <v>11.1</v>
          </cell>
          <cell r="I556">
            <v>22.2</v>
          </cell>
          <cell r="J556">
            <v>37</v>
          </cell>
        </row>
        <row r="557">
          <cell r="B557"/>
          <cell r="C557"/>
          <cell r="D557"/>
          <cell r="E557"/>
          <cell r="F557"/>
          <cell r="G557"/>
          <cell r="H557">
            <v>11.1</v>
          </cell>
          <cell r="I557">
            <v>22.2</v>
          </cell>
          <cell r="J557">
            <v>37</v>
          </cell>
        </row>
        <row r="558">
          <cell r="B558"/>
          <cell r="C558"/>
          <cell r="D558"/>
          <cell r="E558"/>
          <cell r="F558"/>
          <cell r="G558"/>
          <cell r="I558">
            <v>22.2</v>
          </cell>
          <cell r="J558">
            <v>37</v>
          </cell>
        </row>
        <row r="559">
          <cell r="B559">
            <v>9577</v>
          </cell>
          <cell r="C559">
            <v>21.851700000000001</v>
          </cell>
          <cell r="D559">
            <v>18.891100000000002</v>
          </cell>
          <cell r="E559">
            <v>0.18210000000000001</v>
          </cell>
          <cell r="F559">
            <v>2.7785000000000002</v>
          </cell>
          <cell r="G559">
            <v>0</v>
          </cell>
          <cell r="J559">
            <v>37</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4,8</v>
          </cell>
          <cell r="J562" t="str">
            <v>Padrão Anual = 8</v>
          </cell>
        </row>
        <row r="563">
          <cell r="B563">
            <v>183580</v>
          </cell>
          <cell r="C563">
            <v>1.5878000000000001</v>
          </cell>
          <cell r="D563">
            <v>1.5572999999999999</v>
          </cell>
          <cell r="E563">
            <v>3.0300000000000001E-2</v>
          </cell>
          <cell r="F563">
            <v>2.0000000000000001E-4</v>
          </cell>
          <cell r="G563">
            <v>0</v>
          </cell>
          <cell r="H563">
            <v>2.5</v>
          </cell>
          <cell r="I563">
            <v>4.8</v>
          </cell>
          <cell r="J563">
            <v>8</v>
          </cell>
        </row>
        <row r="564">
          <cell r="B564">
            <v>184927</v>
          </cell>
          <cell r="C564">
            <v>1.2239</v>
          </cell>
          <cell r="D564">
            <v>1.0679000000000001</v>
          </cell>
          <cell r="E564">
            <v>0.12470000000000001</v>
          </cell>
          <cell r="F564">
            <v>3.1300000000000001E-2</v>
          </cell>
          <cell r="G564">
            <v>0</v>
          </cell>
          <cell r="H564">
            <v>2.5</v>
          </cell>
          <cell r="I564">
            <v>4.8</v>
          </cell>
          <cell r="J564">
            <v>8</v>
          </cell>
        </row>
        <row r="565">
          <cell r="B565">
            <v>184939</v>
          </cell>
          <cell r="C565">
            <v>0.61070000000000002</v>
          </cell>
          <cell r="D565">
            <v>0.51659999999999995</v>
          </cell>
          <cell r="E565">
            <v>1.11E-2</v>
          </cell>
          <cell r="F565">
            <v>8.3000000000000004E-2</v>
          </cell>
          <cell r="G565">
            <v>0</v>
          </cell>
          <cell r="H565">
            <v>2.5</v>
          </cell>
          <cell r="I565">
            <v>4.8</v>
          </cell>
          <cell r="J565">
            <v>8</v>
          </cell>
        </row>
        <row r="566">
          <cell r="B566">
            <v>184482</v>
          </cell>
          <cell r="C566">
            <v>3.4190999999999998</v>
          </cell>
          <cell r="D566">
            <v>3.1379999999999999</v>
          </cell>
          <cell r="E566">
            <v>0.1663</v>
          </cell>
          <cell r="F566">
            <v>0.1148</v>
          </cell>
          <cell r="G566">
            <v>0</v>
          </cell>
          <cell r="H566">
            <v>2.5</v>
          </cell>
          <cell r="I566">
            <v>4.8</v>
          </cell>
          <cell r="J566">
            <v>8</v>
          </cell>
        </row>
        <row r="567">
          <cell r="B567"/>
          <cell r="C567"/>
          <cell r="D567"/>
          <cell r="E567"/>
          <cell r="F567"/>
          <cell r="G567"/>
          <cell r="H567">
            <v>2.5</v>
          </cell>
          <cell r="I567">
            <v>4.8</v>
          </cell>
          <cell r="J567">
            <v>8</v>
          </cell>
        </row>
        <row r="568">
          <cell r="B568"/>
          <cell r="C568"/>
          <cell r="D568"/>
          <cell r="E568"/>
          <cell r="F568"/>
          <cell r="G568"/>
          <cell r="H568">
            <v>2.5</v>
          </cell>
          <cell r="I568">
            <v>4.8</v>
          </cell>
          <cell r="J568">
            <v>8</v>
          </cell>
        </row>
        <row r="569">
          <cell r="B569"/>
          <cell r="C569"/>
          <cell r="D569"/>
          <cell r="E569"/>
          <cell r="F569"/>
          <cell r="G569"/>
          <cell r="H569">
            <v>2.5</v>
          </cell>
          <cell r="I569">
            <v>4.8</v>
          </cell>
          <cell r="J569">
            <v>8</v>
          </cell>
        </row>
        <row r="570">
          <cell r="B570"/>
          <cell r="C570"/>
          <cell r="D570"/>
          <cell r="E570"/>
          <cell r="F570"/>
          <cell r="G570"/>
          <cell r="H570">
            <v>2.5</v>
          </cell>
          <cell r="I570">
            <v>4.8</v>
          </cell>
          <cell r="J570">
            <v>8</v>
          </cell>
        </row>
        <row r="571">
          <cell r="B571"/>
          <cell r="C571"/>
          <cell r="D571"/>
          <cell r="E571"/>
          <cell r="F571"/>
          <cell r="G571"/>
          <cell r="H571">
            <v>2.5</v>
          </cell>
          <cell r="I571">
            <v>4.8</v>
          </cell>
          <cell r="J571">
            <v>8</v>
          </cell>
        </row>
        <row r="572">
          <cell r="B572"/>
          <cell r="C572"/>
          <cell r="D572"/>
          <cell r="E572"/>
          <cell r="F572"/>
          <cell r="G572"/>
          <cell r="H572">
            <v>2.5</v>
          </cell>
          <cell r="I572">
            <v>4.8</v>
          </cell>
          <cell r="J572">
            <v>8</v>
          </cell>
        </row>
        <row r="573">
          <cell r="B573"/>
          <cell r="C573"/>
          <cell r="D573"/>
          <cell r="E573"/>
          <cell r="F573"/>
          <cell r="G573"/>
          <cell r="H573">
            <v>2.5</v>
          </cell>
          <cell r="I573">
            <v>4.8</v>
          </cell>
          <cell r="J573">
            <v>8</v>
          </cell>
        </row>
        <row r="574">
          <cell r="B574"/>
          <cell r="C574"/>
          <cell r="D574"/>
          <cell r="E574"/>
          <cell r="F574"/>
          <cell r="G574"/>
          <cell r="H574">
            <v>2.5</v>
          </cell>
          <cell r="I574">
            <v>4.8</v>
          </cell>
          <cell r="J574">
            <v>8</v>
          </cell>
        </row>
        <row r="575">
          <cell r="B575"/>
          <cell r="C575"/>
          <cell r="D575"/>
          <cell r="E575"/>
          <cell r="F575"/>
          <cell r="G575"/>
          <cell r="H575">
            <v>2.5</v>
          </cell>
          <cell r="I575">
            <v>4.8</v>
          </cell>
          <cell r="J575">
            <v>8</v>
          </cell>
        </row>
        <row r="576">
          <cell r="B576"/>
          <cell r="C576"/>
          <cell r="D576"/>
          <cell r="E576"/>
          <cell r="F576"/>
          <cell r="G576"/>
          <cell r="H576">
            <v>2.5</v>
          </cell>
          <cell r="I576">
            <v>4.8</v>
          </cell>
          <cell r="J576">
            <v>8</v>
          </cell>
        </row>
        <row r="577">
          <cell r="B577"/>
          <cell r="C577"/>
          <cell r="D577"/>
          <cell r="E577"/>
          <cell r="F577"/>
          <cell r="G577"/>
          <cell r="H577">
            <v>2.5</v>
          </cell>
          <cell r="I577">
            <v>4.8</v>
          </cell>
          <cell r="J577">
            <v>8</v>
          </cell>
        </row>
        <row r="578">
          <cell r="B578"/>
          <cell r="C578"/>
          <cell r="D578"/>
          <cell r="E578"/>
          <cell r="F578"/>
          <cell r="G578"/>
          <cell r="I578">
            <v>4.8</v>
          </cell>
          <cell r="J578">
            <v>8</v>
          </cell>
        </row>
        <row r="579">
          <cell r="B579">
            <v>184482</v>
          </cell>
          <cell r="C579">
            <v>3.4190999999999998</v>
          </cell>
          <cell r="D579">
            <v>3.1379999999999999</v>
          </cell>
          <cell r="E579">
            <v>0.1663</v>
          </cell>
          <cell r="F579">
            <v>0.1148</v>
          </cell>
          <cell r="G579">
            <v>0</v>
          </cell>
          <cell r="J579">
            <v>8</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113821</v>
          </cell>
          <cell r="C583">
            <v>0.6714</v>
          </cell>
          <cell r="D583">
            <v>0.66620000000000001</v>
          </cell>
          <cell r="E583">
            <v>5.1999999999999998E-3</v>
          </cell>
          <cell r="F583">
            <v>0</v>
          </cell>
          <cell r="G583">
            <v>0</v>
          </cell>
          <cell r="H583">
            <v>2.5</v>
          </cell>
          <cell r="I583">
            <v>4.8</v>
          </cell>
          <cell r="J583">
            <v>8</v>
          </cell>
        </row>
        <row r="584">
          <cell r="B584">
            <v>113571</v>
          </cell>
          <cell r="C584">
            <v>0.7007000000000001</v>
          </cell>
          <cell r="D584">
            <v>0.51580000000000004</v>
          </cell>
          <cell r="E584">
            <v>3.3E-3</v>
          </cell>
          <cell r="F584">
            <v>0.18160000000000001</v>
          </cell>
          <cell r="G584">
            <v>0</v>
          </cell>
          <cell r="H584">
            <v>2.5</v>
          </cell>
          <cell r="I584">
            <v>4.8</v>
          </cell>
          <cell r="J584">
            <v>8</v>
          </cell>
        </row>
        <row r="585">
          <cell r="B585">
            <v>113011</v>
          </cell>
          <cell r="C585">
            <v>0.3483</v>
          </cell>
          <cell r="D585">
            <v>0.32490000000000002</v>
          </cell>
          <cell r="E585">
            <v>1.2200000000000001E-2</v>
          </cell>
          <cell r="F585">
            <v>1.1299999999999999E-2</v>
          </cell>
          <cell r="G585">
            <v>0</v>
          </cell>
          <cell r="H585">
            <v>2.5</v>
          </cell>
          <cell r="I585">
            <v>4.8</v>
          </cell>
          <cell r="J585">
            <v>8</v>
          </cell>
        </row>
        <row r="586">
          <cell r="B586">
            <v>113468</v>
          </cell>
          <cell r="C586">
            <v>1.7217</v>
          </cell>
          <cell r="D586">
            <v>1.5081</v>
          </cell>
          <cell r="E586">
            <v>2.07E-2</v>
          </cell>
          <cell r="F586">
            <v>0.193</v>
          </cell>
          <cell r="G586">
            <v>0</v>
          </cell>
          <cell r="H586">
            <v>2.5</v>
          </cell>
          <cell r="I586">
            <v>4.8</v>
          </cell>
          <cell r="J586">
            <v>8</v>
          </cell>
        </row>
        <row r="587">
          <cell r="B587"/>
          <cell r="C587"/>
          <cell r="D587"/>
          <cell r="E587"/>
          <cell r="F587"/>
          <cell r="G587"/>
          <cell r="H587">
            <v>2.5</v>
          </cell>
          <cell r="I587">
            <v>4.8</v>
          </cell>
          <cell r="J587">
            <v>8</v>
          </cell>
        </row>
        <row r="588">
          <cell r="B588"/>
          <cell r="C588"/>
          <cell r="D588"/>
          <cell r="E588"/>
          <cell r="F588"/>
          <cell r="G588"/>
          <cell r="H588">
            <v>2.5</v>
          </cell>
          <cell r="I588">
            <v>4.8</v>
          </cell>
          <cell r="J588">
            <v>8</v>
          </cell>
        </row>
        <row r="589">
          <cell r="B589"/>
          <cell r="C589"/>
          <cell r="D589"/>
          <cell r="E589"/>
          <cell r="F589"/>
          <cell r="G589"/>
          <cell r="H589">
            <v>2.5</v>
          </cell>
          <cell r="I589">
            <v>4.8</v>
          </cell>
          <cell r="J589">
            <v>8</v>
          </cell>
        </row>
        <row r="590">
          <cell r="B590"/>
          <cell r="C590"/>
          <cell r="D590"/>
          <cell r="E590"/>
          <cell r="F590"/>
          <cell r="G590"/>
          <cell r="H590">
            <v>2.5</v>
          </cell>
          <cell r="I590">
            <v>4.8</v>
          </cell>
          <cell r="J590">
            <v>8</v>
          </cell>
        </row>
        <row r="591">
          <cell r="B591"/>
          <cell r="C591"/>
          <cell r="D591"/>
          <cell r="E591"/>
          <cell r="F591"/>
          <cell r="G591"/>
          <cell r="H591">
            <v>2.5</v>
          </cell>
          <cell r="I591">
            <v>4.8</v>
          </cell>
          <cell r="J591">
            <v>8</v>
          </cell>
        </row>
        <row r="592">
          <cell r="B592"/>
          <cell r="C592"/>
          <cell r="D592"/>
          <cell r="E592"/>
          <cell r="F592"/>
          <cell r="G592"/>
          <cell r="H592">
            <v>2.5</v>
          </cell>
          <cell r="I592">
            <v>4.8</v>
          </cell>
          <cell r="J592">
            <v>8</v>
          </cell>
        </row>
        <row r="593">
          <cell r="B593"/>
          <cell r="C593"/>
          <cell r="D593"/>
          <cell r="E593"/>
          <cell r="F593"/>
          <cell r="G593"/>
          <cell r="H593">
            <v>2.5</v>
          </cell>
          <cell r="I593">
            <v>4.8</v>
          </cell>
          <cell r="J593">
            <v>8</v>
          </cell>
        </row>
        <row r="594">
          <cell r="B594"/>
          <cell r="C594"/>
          <cell r="D594"/>
          <cell r="E594"/>
          <cell r="F594"/>
          <cell r="G594"/>
          <cell r="H594">
            <v>2.5</v>
          </cell>
          <cell r="I594">
            <v>4.8</v>
          </cell>
          <cell r="J594">
            <v>8</v>
          </cell>
        </row>
        <row r="595">
          <cell r="B595"/>
          <cell r="C595"/>
          <cell r="D595"/>
          <cell r="E595"/>
          <cell r="F595"/>
          <cell r="G595"/>
          <cell r="H595">
            <v>2.5</v>
          </cell>
          <cell r="I595">
            <v>4.8</v>
          </cell>
          <cell r="J595">
            <v>8</v>
          </cell>
        </row>
        <row r="596">
          <cell r="B596"/>
          <cell r="C596"/>
          <cell r="D596"/>
          <cell r="E596"/>
          <cell r="F596"/>
          <cell r="G596"/>
          <cell r="H596">
            <v>2.5</v>
          </cell>
          <cell r="I596">
            <v>4.8</v>
          </cell>
          <cell r="J596">
            <v>8</v>
          </cell>
        </row>
        <row r="597">
          <cell r="B597"/>
          <cell r="C597"/>
          <cell r="D597"/>
          <cell r="E597"/>
          <cell r="F597"/>
          <cell r="G597"/>
          <cell r="H597">
            <v>2.5</v>
          </cell>
          <cell r="I597">
            <v>4.8</v>
          </cell>
          <cell r="J597">
            <v>8</v>
          </cell>
        </row>
        <row r="598">
          <cell r="B598"/>
          <cell r="C598"/>
          <cell r="D598"/>
          <cell r="E598"/>
          <cell r="F598"/>
          <cell r="G598"/>
          <cell r="I598">
            <v>4.8</v>
          </cell>
          <cell r="J598">
            <v>8</v>
          </cell>
        </row>
        <row r="599">
          <cell r="B599">
            <v>113468</v>
          </cell>
          <cell r="C599">
            <v>1.7217</v>
          </cell>
          <cell r="D599">
            <v>1.5081</v>
          </cell>
          <cell r="E599">
            <v>2.07E-2</v>
          </cell>
          <cell r="F599">
            <v>0.193</v>
          </cell>
          <cell r="G599">
            <v>0</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2,7</v>
          </cell>
          <cell r="I602" t="str">
            <v>Padrão Trimestral = 5,4</v>
          </cell>
          <cell r="J602" t="str">
            <v>Padrão Anual = 9</v>
          </cell>
        </row>
        <row r="603">
          <cell r="B603">
            <v>77712</v>
          </cell>
          <cell r="C603">
            <v>0.56369999999999998</v>
          </cell>
          <cell r="D603">
            <v>0.2777</v>
          </cell>
          <cell r="E603">
            <v>0.28599999999999998</v>
          </cell>
          <cell r="F603">
            <v>0</v>
          </cell>
          <cell r="G603">
            <v>0</v>
          </cell>
          <cell r="H603">
            <v>2.7</v>
          </cell>
          <cell r="I603">
            <v>5.4</v>
          </cell>
          <cell r="J603">
            <v>9</v>
          </cell>
        </row>
        <row r="604">
          <cell r="B604">
            <v>77823</v>
          </cell>
          <cell r="C604">
            <v>0.40179999999999999</v>
          </cell>
          <cell r="D604">
            <v>0.3261</v>
          </cell>
          <cell r="E604">
            <v>4.4299999999999999E-2</v>
          </cell>
          <cell r="F604">
            <v>3.1399999999999997E-2</v>
          </cell>
          <cell r="G604">
            <v>0</v>
          </cell>
          <cell r="H604">
            <v>2.7</v>
          </cell>
          <cell r="I604">
            <v>5.4</v>
          </cell>
          <cell r="J604">
            <v>9</v>
          </cell>
        </row>
        <row r="605">
          <cell r="B605">
            <v>77697</v>
          </cell>
          <cell r="C605">
            <v>0.32990000000000003</v>
          </cell>
          <cell r="D605">
            <v>0.20469999999999999</v>
          </cell>
          <cell r="E605">
            <v>0.1172</v>
          </cell>
          <cell r="F605">
            <v>8.0000000000000002E-3</v>
          </cell>
          <cell r="G605">
            <v>0</v>
          </cell>
          <cell r="H605">
            <v>2.7</v>
          </cell>
          <cell r="I605">
            <v>5.4</v>
          </cell>
          <cell r="J605">
            <v>9</v>
          </cell>
        </row>
        <row r="606">
          <cell r="B606">
            <v>77744</v>
          </cell>
          <cell r="C606">
            <v>1.2954000000000001</v>
          </cell>
          <cell r="D606">
            <v>0.80859999999999999</v>
          </cell>
          <cell r="E606">
            <v>0.44740000000000002</v>
          </cell>
          <cell r="F606">
            <v>3.9399999999999998E-2</v>
          </cell>
          <cell r="G606">
            <v>0</v>
          </cell>
          <cell r="H606">
            <v>2.7</v>
          </cell>
          <cell r="I606">
            <v>5.4</v>
          </cell>
          <cell r="J606">
            <v>9</v>
          </cell>
        </row>
        <row r="607">
          <cell r="B607"/>
          <cell r="C607"/>
          <cell r="D607"/>
          <cell r="E607"/>
          <cell r="F607"/>
          <cell r="G607"/>
          <cell r="H607">
            <v>2.7</v>
          </cell>
          <cell r="I607">
            <v>5.4</v>
          </cell>
          <cell r="J607">
            <v>9</v>
          </cell>
        </row>
        <row r="608">
          <cell r="B608"/>
          <cell r="C608"/>
          <cell r="D608"/>
          <cell r="E608"/>
          <cell r="F608"/>
          <cell r="G608"/>
          <cell r="H608">
            <v>2.7</v>
          </cell>
          <cell r="I608">
            <v>5.4</v>
          </cell>
          <cell r="J608">
            <v>9</v>
          </cell>
        </row>
        <row r="609">
          <cell r="B609"/>
          <cell r="C609"/>
          <cell r="D609"/>
          <cell r="E609"/>
          <cell r="F609"/>
          <cell r="G609"/>
          <cell r="H609">
            <v>2.7</v>
          </cell>
          <cell r="I609">
            <v>5.4</v>
          </cell>
          <cell r="J609">
            <v>9</v>
          </cell>
        </row>
        <row r="610">
          <cell r="B610"/>
          <cell r="C610"/>
          <cell r="D610"/>
          <cell r="E610"/>
          <cell r="F610"/>
          <cell r="G610"/>
          <cell r="H610">
            <v>2.7</v>
          </cell>
          <cell r="I610">
            <v>5.4</v>
          </cell>
          <cell r="J610">
            <v>9</v>
          </cell>
        </row>
        <row r="611">
          <cell r="B611"/>
          <cell r="C611"/>
          <cell r="D611"/>
          <cell r="E611"/>
          <cell r="F611"/>
          <cell r="G611"/>
          <cell r="H611">
            <v>2.7</v>
          </cell>
          <cell r="I611">
            <v>5.4</v>
          </cell>
          <cell r="J611">
            <v>9</v>
          </cell>
        </row>
        <row r="612">
          <cell r="B612"/>
          <cell r="C612"/>
          <cell r="D612"/>
          <cell r="E612"/>
          <cell r="F612"/>
          <cell r="G612"/>
          <cell r="H612">
            <v>2.7</v>
          </cell>
          <cell r="I612">
            <v>5.4</v>
          </cell>
          <cell r="J612">
            <v>9</v>
          </cell>
        </row>
        <row r="613">
          <cell r="B613"/>
          <cell r="C613"/>
          <cell r="D613"/>
          <cell r="E613"/>
          <cell r="F613"/>
          <cell r="G613"/>
          <cell r="H613">
            <v>2.7</v>
          </cell>
          <cell r="I613">
            <v>5.4</v>
          </cell>
          <cell r="J613">
            <v>9</v>
          </cell>
        </row>
        <row r="614">
          <cell r="B614"/>
          <cell r="C614"/>
          <cell r="D614"/>
          <cell r="E614"/>
          <cell r="F614"/>
          <cell r="G614"/>
          <cell r="H614">
            <v>2.7</v>
          </cell>
          <cell r="I614">
            <v>5.4</v>
          </cell>
          <cell r="J614">
            <v>9</v>
          </cell>
        </row>
        <row r="615">
          <cell r="B615"/>
          <cell r="C615"/>
          <cell r="D615"/>
          <cell r="E615"/>
          <cell r="F615"/>
          <cell r="G615"/>
          <cell r="H615">
            <v>2.7</v>
          </cell>
          <cell r="I615">
            <v>5.4</v>
          </cell>
          <cell r="J615">
            <v>9</v>
          </cell>
        </row>
        <row r="616">
          <cell r="B616"/>
          <cell r="C616"/>
          <cell r="D616"/>
          <cell r="E616"/>
          <cell r="F616"/>
          <cell r="G616"/>
          <cell r="H616">
            <v>2.7</v>
          </cell>
          <cell r="I616">
            <v>5.4</v>
          </cell>
          <cell r="J616">
            <v>9</v>
          </cell>
        </row>
        <row r="617">
          <cell r="B617"/>
          <cell r="C617"/>
          <cell r="D617"/>
          <cell r="E617"/>
          <cell r="F617"/>
          <cell r="G617"/>
          <cell r="H617">
            <v>2.7</v>
          </cell>
          <cell r="I617">
            <v>5.4</v>
          </cell>
          <cell r="J617">
            <v>9</v>
          </cell>
        </row>
        <row r="618">
          <cell r="B618"/>
          <cell r="C618"/>
          <cell r="D618"/>
          <cell r="E618"/>
          <cell r="F618"/>
          <cell r="G618"/>
          <cell r="I618">
            <v>5.4</v>
          </cell>
          <cell r="J618">
            <v>9</v>
          </cell>
        </row>
        <row r="619">
          <cell r="B619">
            <v>77744</v>
          </cell>
          <cell r="C619">
            <v>1.2954000000000001</v>
          </cell>
          <cell r="D619">
            <v>0.80859999999999999</v>
          </cell>
          <cell r="E619">
            <v>0.44740000000000002</v>
          </cell>
          <cell r="F619">
            <v>3.9399999999999998E-2</v>
          </cell>
          <cell r="G619">
            <v>0</v>
          </cell>
          <cell r="J619">
            <v>9</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9,3</v>
          </cell>
          <cell r="I622" t="str">
            <v>Padrão Trimestral = 18,6</v>
          </cell>
          <cell r="J622" t="str">
            <v>Padrão Anual = 31</v>
          </cell>
        </row>
        <row r="623">
          <cell r="B623">
            <v>42329</v>
          </cell>
          <cell r="C623">
            <v>9.9428000000000001</v>
          </cell>
          <cell r="D623">
            <v>9.4245999999999999</v>
          </cell>
          <cell r="E623">
            <v>0.21510000000000001</v>
          </cell>
          <cell r="F623">
            <v>0.30320000000000003</v>
          </cell>
          <cell r="G623">
            <v>0</v>
          </cell>
          <cell r="H623">
            <v>9.3000000000000007</v>
          </cell>
          <cell r="I623">
            <v>18.600000000000001</v>
          </cell>
          <cell r="J623">
            <v>31</v>
          </cell>
        </row>
        <row r="624">
          <cell r="B624">
            <v>42329</v>
          </cell>
          <cell r="C624">
            <v>5.4604000000000008</v>
          </cell>
          <cell r="D624">
            <v>5.3817000000000004</v>
          </cell>
          <cell r="E624">
            <v>6.5100000000000005E-2</v>
          </cell>
          <cell r="F624">
            <v>1.3599999999999999E-2</v>
          </cell>
          <cell r="G624">
            <v>0</v>
          </cell>
          <cell r="H624">
            <v>9.3000000000000007</v>
          </cell>
          <cell r="I624">
            <v>18.600000000000001</v>
          </cell>
          <cell r="J624">
            <v>31</v>
          </cell>
        </row>
        <row r="625">
          <cell r="B625">
            <v>42330</v>
          </cell>
          <cell r="C625">
            <v>3.5163000000000002</v>
          </cell>
          <cell r="D625">
            <v>3.3816000000000002</v>
          </cell>
          <cell r="E625">
            <v>0.12909999999999999</v>
          </cell>
          <cell r="F625">
            <v>5.5999999999999999E-3</v>
          </cell>
          <cell r="G625">
            <v>0</v>
          </cell>
          <cell r="H625">
            <v>9.3000000000000007</v>
          </cell>
          <cell r="I625">
            <v>18.600000000000001</v>
          </cell>
          <cell r="J625">
            <v>31</v>
          </cell>
        </row>
        <row r="626">
          <cell r="B626">
            <v>42329</v>
          </cell>
          <cell r="C626">
            <v>18.919599999999999</v>
          </cell>
          <cell r="D626">
            <v>18.187999999999999</v>
          </cell>
          <cell r="E626">
            <v>0.4093</v>
          </cell>
          <cell r="F626">
            <v>0.32240000000000002</v>
          </cell>
          <cell r="G626">
            <v>0</v>
          </cell>
          <cell r="H626">
            <v>9.3000000000000007</v>
          </cell>
          <cell r="I626">
            <v>18.600000000000001</v>
          </cell>
          <cell r="J626">
            <v>31</v>
          </cell>
        </row>
        <row r="627">
          <cell r="B627"/>
          <cell r="C627"/>
          <cell r="D627"/>
          <cell r="E627"/>
          <cell r="F627"/>
          <cell r="G627"/>
          <cell r="H627">
            <v>9.3000000000000007</v>
          </cell>
          <cell r="I627">
            <v>18.600000000000001</v>
          </cell>
          <cell r="J627">
            <v>31</v>
          </cell>
        </row>
        <row r="628">
          <cell r="B628"/>
          <cell r="C628"/>
          <cell r="D628"/>
          <cell r="E628"/>
          <cell r="F628"/>
          <cell r="G628"/>
          <cell r="H628">
            <v>9.3000000000000007</v>
          </cell>
          <cell r="I628">
            <v>18.600000000000001</v>
          </cell>
          <cell r="J628">
            <v>31</v>
          </cell>
        </row>
        <row r="629">
          <cell r="B629"/>
          <cell r="C629"/>
          <cell r="D629"/>
          <cell r="E629"/>
          <cell r="F629"/>
          <cell r="G629"/>
          <cell r="H629">
            <v>9.3000000000000007</v>
          </cell>
          <cell r="I629">
            <v>18.600000000000001</v>
          </cell>
          <cell r="J629">
            <v>31</v>
          </cell>
        </row>
        <row r="630">
          <cell r="B630"/>
          <cell r="C630"/>
          <cell r="D630"/>
          <cell r="E630"/>
          <cell r="F630"/>
          <cell r="G630"/>
          <cell r="H630">
            <v>9.3000000000000007</v>
          </cell>
          <cell r="I630">
            <v>18.600000000000001</v>
          </cell>
          <cell r="J630">
            <v>31</v>
          </cell>
        </row>
        <row r="631">
          <cell r="B631"/>
          <cell r="C631"/>
          <cell r="D631"/>
          <cell r="E631"/>
          <cell r="F631"/>
          <cell r="G631"/>
          <cell r="H631">
            <v>9.3000000000000007</v>
          </cell>
          <cell r="I631">
            <v>18.600000000000001</v>
          </cell>
          <cell r="J631">
            <v>31</v>
          </cell>
        </row>
        <row r="632">
          <cell r="B632"/>
          <cell r="C632"/>
          <cell r="D632"/>
          <cell r="E632"/>
          <cell r="F632"/>
          <cell r="G632"/>
          <cell r="H632">
            <v>9.3000000000000007</v>
          </cell>
          <cell r="I632">
            <v>18.600000000000001</v>
          </cell>
          <cell r="J632">
            <v>31</v>
          </cell>
        </row>
        <row r="633">
          <cell r="B633"/>
          <cell r="C633"/>
          <cell r="D633"/>
          <cell r="E633"/>
          <cell r="F633"/>
          <cell r="G633"/>
          <cell r="H633">
            <v>9.3000000000000007</v>
          </cell>
          <cell r="I633">
            <v>18.600000000000001</v>
          </cell>
          <cell r="J633">
            <v>31</v>
          </cell>
        </row>
        <row r="634">
          <cell r="B634"/>
          <cell r="C634"/>
          <cell r="D634"/>
          <cell r="E634"/>
          <cell r="F634"/>
          <cell r="G634"/>
          <cell r="H634">
            <v>9.3000000000000007</v>
          </cell>
          <cell r="I634">
            <v>18.600000000000001</v>
          </cell>
          <cell r="J634">
            <v>31</v>
          </cell>
        </row>
        <row r="635">
          <cell r="B635"/>
          <cell r="C635"/>
          <cell r="D635"/>
          <cell r="E635"/>
          <cell r="F635"/>
          <cell r="G635"/>
          <cell r="H635">
            <v>9.3000000000000007</v>
          </cell>
          <cell r="I635">
            <v>18.600000000000001</v>
          </cell>
          <cell r="J635">
            <v>31</v>
          </cell>
        </row>
        <row r="636">
          <cell r="B636"/>
          <cell r="C636"/>
          <cell r="D636"/>
          <cell r="E636"/>
          <cell r="F636"/>
          <cell r="G636"/>
          <cell r="H636">
            <v>9.3000000000000007</v>
          </cell>
          <cell r="I636">
            <v>18.600000000000001</v>
          </cell>
          <cell r="J636">
            <v>31</v>
          </cell>
        </row>
        <row r="637">
          <cell r="B637"/>
          <cell r="C637"/>
          <cell r="D637"/>
          <cell r="E637"/>
          <cell r="F637"/>
          <cell r="G637"/>
          <cell r="H637">
            <v>9.3000000000000007</v>
          </cell>
          <cell r="I637">
            <v>18.600000000000001</v>
          </cell>
          <cell r="J637">
            <v>31</v>
          </cell>
        </row>
        <row r="638">
          <cell r="B638"/>
          <cell r="C638"/>
          <cell r="D638"/>
          <cell r="E638"/>
          <cell r="F638"/>
          <cell r="G638"/>
          <cell r="I638">
            <v>18.600000000000001</v>
          </cell>
          <cell r="J638">
            <v>31</v>
          </cell>
        </row>
        <row r="639">
          <cell r="B639">
            <v>42329</v>
          </cell>
          <cell r="C639">
            <v>18.919599999999999</v>
          </cell>
          <cell r="D639">
            <v>18.187999999999999</v>
          </cell>
          <cell r="E639">
            <v>0.4093</v>
          </cell>
          <cell r="F639">
            <v>0.32240000000000002</v>
          </cell>
          <cell r="G639">
            <v>0</v>
          </cell>
          <cell r="J639">
            <v>31</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4,5</v>
          </cell>
          <cell r="I642" t="str">
            <v>Padrão Trimestral = 9</v>
          </cell>
          <cell r="J642" t="str">
            <v>Padrão Anual = 15</v>
          </cell>
        </row>
        <row r="643">
          <cell r="B643">
            <v>171028</v>
          </cell>
          <cell r="C643">
            <v>2.2231999999999998</v>
          </cell>
          <cell r="D643">
            <v>2.2088999999999999</v>
          </cell>
          <cell r="E643">
            <v>9.4000000000000004E-3</v>
          </cell>
          <cell r="F643">
            <v>4.8999999999999998E-3</v>
          </cell>
          <cell r="G643">
            <v>0</v>
          </cell>
          <cell r="H643">
            <v>4.5</v>
          </cell>
          <cell r="I643">
            <v>9</v>
          </cell>
          <cell r="J643">
            <v>15</v>
          </cell>
        </row>
        <row r="644">
          <cell r="B644">
            <v>182333</v>
          </cell>
          <cell r="C644">
            <v>0.44390000000000002</v>
          </cell>
          <cell r="D644">
            <v>0.39369999999999999</v>
          </cell>
          <cell r="E644">
            <v>5.0200000000000002E-2</v>
          </cell>
          <cell r="F644">
            <v>0</v>
          </cell>
          <cell r="G644">
            <v>0</v>
          </cell>
          <cell r="H644">
            <v>4.5</v>
          </cell>
          <cell r="I644">
            <v>9</v>
          </cell>
          <cell r="J644">
            <v>15</v>
          </cell>
        </row>
        <row r="645">
          <cell r="B645">
            <v>177668</v>
          </cell>
          <cell r="C645">
            <v>0.33279999999999998</v>
          </cell>
          <cell r="D645">
            <v>0.24329999999999999</v>
          </cell>
          <cell r="E645">
            <v>8.9499999999999996E-2</v>
          </cell>
          <cell r="F645">
            <v>0</v>
          </cell>
          <cell r="G645">
            <v>0</v>
          </cell>
          <cell r="H645">
            <v>4.5</v>
          </cell>
          <cell r="I645">
            <v>9</v>
          </cell>
          <cell r="J645">
            <v>15</v>
          </cell>
        </row>
        <row r="646">
          <cell r="B646">
            <v>177010</v>
          </cell>
          <cell r="C646">
            <v>2.9394</v>
          </cell>
          <cell r="D646">
            <v>2.7839999999999998</v>
          </cell>
          <cell r="E646">
            <v>0.15060000000000001</v>
          </cell>
          <cell r="F646">
            <v>4.7000000000000002E-3</v>
          </cell>
          <cell r="G646">
            <v>0</v>
          </cell>
          <cell r="H646">
            <v>4.5</v>
          </cell>
          <cell r="I646">
            <v>9</v>
          </cell>
          <cell r="J646">
            <v>15</v>
          </cell>
        </row>
        <row r="647">
          <cell r="B647"/>
          <cell r="C647"/>
          <cell r="D647"/>
          <cell r="E647"/>
          <cell r="F647"/>
          <cell r="G647"/>
          <cell r="H647">
            <v>4.5</v>
          </cell>
          <cell r="I647">
            <v>9</v>
          </cell>
          <cell r="J647">
            <v>15</v>
          </cell>
        </row>
        <row r="648">
          <cell r="B648"/>
          <cell r="C648"/>
          <cell r="D648"/>
          <cell r="E648"/>
          <cell r="F648"/>
          <cell r="G648"/>
          <cell r="H648">
            <v>4.5</v>
          </cell>
          <cell r="I648">
            <v>9</v>
          </cell>
          <cell r="J648">
            <v>15</v>
          </cell>
        </row>
        <row r="649">
          <cell r="B649"/>
          <cell r="C649"/>
          <cell r="D649"/>
          <cell r="E649"/>
          <cell r="F649"/>
          <cell r="G649"/>
          <cell r="H649">
            <v>4.5</v>
          </cell>
          <cell r="I649">
            <v>9</v>
          </cell>
          <cell r="J649">
            <v>15</v>
          </cell>
        </row>
        <row r="650">
          <cell r="B650"/>
          <cell r="C650"/>
          <cell r="D650"/>
          <cell r="E650"/>
          <cell r="F650"/>
          <cell r="G650"/>
          <cell r="H650">
            <v>4.5</v>
          </cell>
          <cell r="I650">
            <v>9</v>
          </cell>
          <cell r="J650">
            <v>15</v>
          </cell>
        </row>
        <row r="651">
          <cell r="B651"/>
          <cell r="C651"/>
          <cell r="D651"/>
          <cell r="E651"/>
          <cell r="F651"/>
          <cell r="G651"/>
          <cell r="H651">
            <v>4.5</v>
          </cell>
          <cell r="I651">
            <v>9</v>
          </cell>
          <cell r="J651">
            <v>15</v>
          </cell>
        </row>
        <row r="652">
          <cell r="B652"/>
          <cell r="C652"/>
          <cell r="D652"/>
          <cell r="E652"/>
          <cell r="F652"/>
          <cell r="G652"/>
          <cell r="H652">
            <v>4.5</v>
          </cell>
          <cell r="I652">
            <v>9</v>
          </cell>
          <cell r="J652">
            <v>15</v>
          </cell>
        </row>
        <row r="653">
          <cell r="B653"/>
          <cell r="C653"/>
          <cell r="D653"/>
          <cell r="E653"/>
          <cell r="F653"/>
          <cell r="G653"/>
          <cell r="H653">
            <v>4.5</v>
          </cell>
          <cell r="I653">
            <v>9</v>
          </cell>
          <cell r="J653">
            <v>15</v>
          </cell>
        </row>
        <row r="654">
          <cell r="B654"/>
          <cell r="C654"/>
          <cell r="D654"/>
          <cell r="E654"/>
          <cell r="F654"/>
          <cell r="G654"/>
          <cell r="H654">
            <v>4.5</v>
          </cell>
          <cell r="I654">
            <v>9</v>
          </cell>
          <cell r="J654">
            <v>15</v>
          </cell>
        </row>
        <row r="655">
          <cell r="B655"/>
          <cell r="C655"/>
          <cell r="D655"/>
          <cell r="E655"/>
          <cell r="F655"/>
          <cell r="G655"/>
          <cell r="H655">
            <v>4.5</v>
          </cell>
          <cell r="I655">
            <v>9</v>
          </cell>
          <cell r="J655">
            <v>15</v>
          </cell>
        </row>
        <row r="656">
          <cell r="B656"/>
          <cell r="C656"/>
          <cell r="D656"/>
          <cell r="E656"/>
          <cell r="F656"/>
          <cell r="G656"/>
          <cell r="H656">
            <v>4.5</v>
          </cell>
          <cell r="I656">
            <v>9</v>
          </cell>
          <cell r="J656">
            <v>15</v>
          </cell>
        </row>
        <row r="657">
          <cell r="B657"/>
          <cell r="C657"/>
          <cell r="D657"/>
          <cell r="E657"/>
          <cell r="F657"/>
          <cell r="G657"/>
          <cell r="H657">
            <v>4.5</v>
          </cell>
          <cell r="I657">
            <v>9</v>
          </cell>
          <cell r="J657">
            <v>15</v>
          </cell>
        </row>
        <row r="658">
          <cell r="B658"/>
          <cell r="C658"/>
          <cell r="D658"/>
          <cell r="E658"/>
          <cell r="F658"/>
          <cell r="G658"/>
          <cell r="I658">
            <v>9</v>
          </cell>
          <cell r="J658">
            <v>15</v>
          </cell>
        </row>
        <row r="659">
          <cell r="B659">
            <v>177010</v>
          </cell>
          <cell r="C659">
            <v>2.9394</v>
          </cell>
          <cell r="D659">
            <v>2.7839999999999998</v>
          </cell>
          <cell r="E659">
            <v>0.15060000000000001</v>
          </cell>
          <cell r="F659">
            <v>4.7000000000000002E-3</v>
          </cell>
          <cell r="G659">
            <v>0</v>
          </cell>
          <cell r="J659">
            <v>15</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10,8</v>
          </cell>
          <cell r="I662" t="str">
            <v>Padrão Trimestral = 21,6</v>
          </cell>
          <cell r="J662" t="str">
            <v>Padrão Anual = 36</v>
          </cell>
        </row>
        <row r="663">
          <cell r="B663">
            <v>20014</v>
          </cell>
          <cell r="C663">
            <v>6.6314000000000002</v>
          </cell>
          <cell r="D663">
            <v>6.5997000000000003</v>
          </cell>
          <cell r="E663">
            <v>3.1699999999999999E-2</v>
          </cell>
          <cell r="F663">
            <v>0</v>
          </cell>
          <cell r="G663">
            <v>0</v>
          </cell>
          <cell r="H663">
            <v>10.8</v>
          </cell>
          <cell r="I663">
            <v>21.6</v>
          </cell>
          <cell r="J663">
            <v>36</v>
          </cell>
        </row>
        <row r="664">
          <cell r="B664">
            <v>20058</v>
          </cell>
          <cell r="C664">
            <v>3.6825999999999999</v>
          </cell>
          <cell r="D664">
            <v>3.6711999999999998</v>
          </cell>
          <cell r="E664">
            <v>1.1000000000000001E-3</v>
          </cell>
          <cell r="F664">
            <v>1.03E-2</v>
          </cell>
          <cell r="G664">
            <v>0</v>
          </cell>
          <cell r="H664">
            <v>10.8</v>
          </cell>
          <cell r="I664">
            <v>21.6</v>
          </cell>
          <cell r="J664">
            <v>36</v>
          </cell>
        </row>
        <row r="665">
          <cell r="B665">
            <v>20038</v>
          </cell>
          <cell r="C665">
            <v>2.7896999999999998</v>
          </cell>
          <cell r="D665">
            <v>2.7740999999999998</v>
          </cell>
          <cell r="E665">
            <v>1.5599999999999999E-2</v>
          </cell>
          <cell r="F665">
            <v>0</v>
          </cell>
          <cell r="G665">
            <v>0</v>
          </cell>
          <cell r="H665">
            <v>10.8</v>
          </cell>
          <cell r="I665">
            <v>21.6</v>
          </cell>
          <cell r="J665">
            <v>36</v>
          </cell>
        </row>
        <row r="666">
          <cell r="B666">
            <v>20037</v>
          </cell>
          <cell r="C666">
            <v>13.100099999999999</v>
          </cell>
          <cell r="D666">
            <v>13.041399999999999</v>
          </cell>
          <cell r="E666">
            <v>4.8399999999999999E-2</v>
          </cell>
          <cell r="F666">
            <v>1.03E-2</v>
          </cell>
          <cell r="G666">
            <v>0</v>
          </cell>
          <cell r="H666">
            <v>10.8</v>
          </cell>
          <cell r="I666">
            <v>21.6</v>
          </cell>
          <cell r="J666">
            <v>36</v>
          </cell>
        </row>
        <row r="667">
          <cell r="B667"/>
          <cell r="C667"/>
          <cell r="D667"/>
          <cell r="E667"/>
          <cell r="F667"/>
          <cell r="G667"/>
          <cell r="H667">
            <v>10.8</v>
          </cell>
          <cell r="I667">
            <v>21.6</v>
          </cell>
          <cell r="J667">
            <v>36</v>
          </cell>
        </row>
        <row r="668">
          <cell r="B668"/>
          <cell r="C668"/>
          <cell r="D668"/>
          <cell r="E668"/>
          <cell r="F668"/>
          <cell r="G668"/>
          <cell r="H668">
            <v>10.8</v>
          </cell>
          <cell r="I668">
            <v>21.6</v>
          </cell>
          <cell r="J668">
            <v>36</v>
          </cell>
        </row>
        <row r="669">
          <cell r="B669"/>
          <cell r="C669"/>
          <cell r="D669"/>
          <cell r="E669"/>
          <cell r="F669"/>
          <cell r="G669"/>
          <cell r="H669">
            <v>10.8</v>
          </cell>
          <cell r="I669">
            <v>21.6</v>
          </cell>
          <cell r="J669">
            <v>36</v>
          </cell>
        </row>
        <row r="670">
          <cell r="B670"/>
          <cell r="C670"/>
          <cell r="D670"/>
          <cell r="E670"/>
          <cell r="F670"/>
          <cell r="G670"/>
          <cell r="H670">
            <v>10.8</v>
          </cell>
          <cell r="I670">
            <v>21.6</v>
          </cell>
          <cell r="J670">
            <v>36</v>
          </cell>
        </row>
        <row r="671">
          <cell r="B671"/>
          <cell r="C671"/>
          <cell r="D671"/>
          <cell r="E671"/>
          <cell r="F671"/>
          <cell r="G671"/>
          <cell r="H671">
            <v>10.8</v>
          </cell>
          <cell r="I671">
            <v>21.6</v>
          </cell>
          <cell r="J671">
            <v>36</v>
          </cell>
        </row>
        <row r="672">
          <cell r="B672"/>
          <cell r="C672"/>
          <cell r="D672"/>
          <cell r="E672"/>
          <cell r="F672"/>
          <cell r="G672"/>
          <cell r="H672">
            <v>10.8</v>
          </cell>
          <cell r="I672">
            <v>21.6</v>
          </cell>
          <cell r="J672">
            <v>36</v>
          </cell>
        </row>
        <row r="673">
          <cell r="B673"/>
          <cell r="C673"/>
          <cell r="D673"/>
          <cell r="E673"/>
          <cell r="F673"/>
          <cell r="G673"/>
          <cell r="H673">
            <v>10.8</v>
          </cell>
          <cell r="I673">
            <v>21.6</v>
          </cell>
          <cell r="J673">
            <v>36</v>
          </cell>
        </row>
        <row r="674">
          <cell r="B674"/>
          <cell r="C674"/>
          <cell r="D674"/>
          <cell r="E674"/>
          <cell r="F674"/>
          <cell r="G674"/>
          <cell r="H674">
            <v>10.8</v>
          </cell>
          <cell r="I674">
            <v>21.6</v>
          </cell>
          <cell r="J674">
            <v>36</v>
          </cell>
        </row>
        <row r="675">
          <cell r="B675"/>
          <cell r="C675"/>
          <cell r="D675"/>
          <cell r="E675"/>
          <cell r="F675"/>
          <cell r="G675"/>
          <cell r="H675">
            <v>10.8</v>
          </cell>
          <cell r="I675">
            <v>21.6</v>
          </cell>
          <cell r="J675">
            <v>36</v>
          </cell>
        </row>
        <row r="676">
          <cell r="B676"/>
          <cell r="C676"/>
          <cell r="D676"/>
          <cell r="E676"/>
          <cell r="F676"/>
          <cell r="G676"/>
          <cell r="H676">
            <v>10.8</v>
          </cell>
          <cell r="I676">
            <v>21.6</v>
          </cell>
          <cell r="J676">
            <v>36</v>
          </cell>
        </row>
        <row r="677">
          <cell r="B677"/>
          <cell r="C677"/>
          <cell r="D677"/>
          <cell r="E677"/>
          <cell r="F677"/>
          <cell r="G677"/>
          <cell r="H677">
            <v>10.8</v>
          </cell>
          <cell r="I677">
            <v>21.6</v>
          </cell>
          <cell r="J677">
            <v>36</v>
          </cell>
        </row>
        <row r="678">
          <cell r="B678"/>
          <cell r="C678"/>
          <cell r="D678"/>
          <cell r="E678"/>
          <cell r="F678"/>
          <cell r="G678"/>
          <cell r="I678">
            <v>21.6</v>
          </cell>
          <cell r="J678">
            <v>36</v>
          </cell>
        </row>
        <row r="679">
          <cell r="B679">
            <v>20037</v>
          </cell>
          <cell r="C679">
            <v>13.100099999999999</v>
          </cell>
          <cell r="D679">
            <v>13.041399999999999</v>
          </cell>
          <cell r="E679">
            <v>4.8399999999999999E-2</v>
          </cell>
          <cell r="F679">
            <v>1.03E-2</v>
          </cell>
          <cell r="G679">
            <v>0</v>
          </cell>
          <cell r="J679">
            <v>36</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8,7</v>
          </cell>
          <cell r="I682" t="str">
            <v>Padrão Trimestral = 17,4</v>
          </cell>
          <cell r="J682" t="str">
            <v>Padrão Anual = 29</v>
          </cell>
        </row>
        <row r="683">
          <cell r="B683">
            <v>113285</v>
          </cell>
          <cell r="C683">
            <v>4.2628000000000004</v>
          </cell>
          <cell r="D683">
            <v>3.9678</v>
          </cell>
          <cell r="E683">
            <v>0.1008</v>
          </cell>
          <cell r="F683">
            <v>2.5499999999999998E-2</v>
          </cell>
          <cell r="G683">
            <v>0.16880000000000001</v>
          </cell>
          <cell r="H683">
            <v>8.6999999999999993</v>
          </cell>
          <cell r="I683">
            <v>17.399999999999999</v>
          </cell>
          <cell r="J683">
            <v>29</v>
          </cell>
        </row>
        <row r="684">
          <cell r="B684">
            <v>114877</v>
          </cell>
          <cell r="C684">
            <v>1.3760000000000001</v>
          </cell>
          <cell r="D684">
            <v>1.1910000000000001</v>
          </cell>
          <cell r="E684">
            <v>0.16800000000000001</v>
          </cell>
          <cell r="F684">
            <v>1.7000000000000001E-2</v>
          </cell>
          <cell r="G684">
            <v>0</v>
          </cell>
          <cell r="H684">
            <v>8.6999999999999993</v>
          </cell>
          <cell r="I684">
            <v>17.399999999999999</v>
          </cell>
          <cell r="J684">
            <v>29</v>
          </cell>
        </row>
        <row r="685">
          <cell r="B685">
            <v>116384</v>
          </cell>
          <cell r="C685">
            <v>1.2984</v>
          </cell>
          <cell r="D685">
            <v>1.0665</v>
          </cell>
          <cell r="E685">
            <v>0.2319</v>
          </cell>
          <cell r="F685">
            <v>0</v>
          </cell>
          <cell r="G685">
            <v>0</v>
          </cell>
          <cell r="H685">
            <v>8.6999999999999993</v>
          </cell>
          <cell r="I685">
            <v>17.399999999999999</v>
          </cell>
          <cell r="J685">
            <v>29</v>
          </cell>
        </row>
        <row r="686">
          <cell r="B686">
            <v>114849</v>
          </cell>
          <cell r="C686">
            <v>6.8967999999999998</v>
          </cell>
          <cell r="D686">
            <v>6.1858000000000004</v>
          </cell>
          <cell r="E686">
            <v>0.50249999999999995</v>
          </cell>
          <cell r="F686">
            <v>4.2200000000000001E-2</v>
          </cell>
          <cell r="G686">
            <v>0.16650000000000001</v>
          </cell>
          <cell r="H686">
            <v>8.6999999999999993</v>
          </cell>
          <cell r="I686">
            <v>17.399999999999999</v>
          </cell>
          <cell r="J686">
            <v>29</v>
          </cell>
        </row>
        <row r="687">
          <cell r="B687"/>
          <cell r="C687"/>
          <cell r="D687"/>
          <cell r="E687"/>
          <cell r="F687"/>
          <cell r="G687"/>
          <cell r="H687">
            <v>8.6999999999999993</v>
          </cell>
          <cell r="I687">
            <v>17.399999999999999</v>
          </cell>
          <cell r="J687">
            <v>29</v>
          </cell>
        </row>
        <row r="688">
          <cell r="B688"/>
          <cell r="C688"/>
          <cell r="D688"/>
          <cell r="E688"/>
          <cell r="F688"/>
          <cell r="G688"/>
          <cell r="H688">
            <v>8.6999999999999993</v>
          </cell>
          <cell r="I688">
            <v>17.399999999999999</v>
          </cell>
          <cell r="J688">
            <v>29</v>
          </cell>
        </row>
        <row r="689">
          <cell r="B689"/>
          <cell r="C689"/>
          <cell r="D689"/>
          <cell r="E689"/>
          <cell r="F689"/>
          <cell r="G689"/>
          <cell r="H689">
            <v>8.6999999999999993</v>
          </cell>
          <cell r="I689">
            <v>17.399999999999999</v>
          </cell>
          <cell r="J689">
            <v>29</v>
          </cell>
        </row>
        <row r="690">
          <cell r="B690"/>
          <cell r="C690"/>
          <cell r="D690"/>
          <cell r="E690"/>
          <cell r="F690"/>
          <cell r="G690"/>
          <cell r="H690">
            <v>8.6999999999999993</v>
          </cell>
          <cell r="I690">
            <v>17.399999999999999</v>
          </cell>
          <cell r="J690">
            <v>29</v>
          </cell>
        </row>
        <row r="691">
          <cell r="B691"/>
          <cell r="C691"/>
          <cell r="D691"/>
          <cell r="E691"/>
          <cell r="F691"/>
          <cell r="G691"/>
          <cell r="H691">
            <v>8.6999999999999993</v>
          </cell>
          <cell r="I691">
            <v>17.399999999999999</v>
          </cell>
          <cell r="J691">
            <v>29</v>
          </cell>
        </row>
        <row r="692">
          <cell r="B692"/>
          <cell r="C692"/>
          <cell r="D692"/>
          <cell r="E692"/>
          <cell r="F692"/>
          <cell r="G692"/>
          <cell r="H692">
            <v>8.6999999999999993</v>
          </cell>
          <cell r="I692">
            <v>17.399999999999999</v>
          </cell>
          <cell r="J692">
            <v>29</v>
          </cell>
        </row>
        <row r="693">
          <cell r="B693"/>
          <cell r="C693"/>
          <cell r="D693"/>
          <cell r="E693"/>
          <cell r="F693"/>
          <cell r="G693"/>
          <cell r="H693">
            <v>8.6999999999999993</v>
          </cell>
          <cell r="I693">
            <v>17.399999999999999</v>
          </cell>
          <cell r="J693">
            <v>29</v>
          </cell>
        </row>
        <row r="694">
          <cell r="B694"/>
          <cell r="C694"/>
          <cell r="D694"/>
          <cell r="E694"/>
          <cell r="F694"/>
          <cell r="G694"/>
          <cell r="H694">
            <v>8.6999999999999993</v>
          </cell>
          <cell r="I694">
            <v>17.399999999999999</v>
          </cell>
          <cell r="J694">
            <v>29</v>
          </cell>
        </row>
        <row r="695">
          <cell r="B695"/>
          <cell r="C695"/>
          <cell r="D695"/>
          <cell r="E695"/>
          <cell r="F695"/>
          <cell r="G695"/>
          <cell r="H695">
            <v>8.6999999999999993</v>
          </cell>
          <cell r="I695">
            <v>17.399999999999999</v>
          </cell>
          <cell r="J695">
            <v>29</v>
          </cell>
        </row>
        <row r="696">
          <cell r="B696"/>
          <cell r="C696"/>
          <cell r="D696"/>
          <cell r="E696"/>
          <cell r="F696"/>
          <cell r="G696"/>
          <cell r="H696">
            <v>8.6999999999999993</v>
          </cell>
          <cell r="I696">
            <v>17.399999999999999</v>
          </cell>
          <cell r="J696">
            <v>29</v>
          </cell>
        </row>
        <row r="697">
          <cell r="B697"/>
          <cell r="C697"/>
          <cell r="D697"/>
          <cell r="E697"/>
          <cell r="F697"/>
          <cell r="G697"/>
          <cell r="H697">
            <v>8.6999999999999993</v>
          </cell>
          <cell r="I697">
            <v>17.399999999999999</v>
          </cell>
          <cell r="J697">
            <v>29</v>
          </cell>
        </row>
        <row r="698">
          <cell r="B698"/>
          <cell r="C698"/>
          <cell r="D698"/>
          <cell r="E698"/>
          <cell r="F698"/>
          <cell r="G698"/>
          <cell r="I698">
            <v>17.399999999999999</v>
          </cell>
          <cell r="J698">
            <v>29</v>
          </cell>
        </row>
        <row r="699">
          <cell r="B699">
            <v>114849</v>
          </cell>
          <cell r="C699">
            <v>6.8967999999999998</v>
          </cell>
          <cell r="D699">
            <v>6.1858000000000004</v>
          </cell>
          <cell r="E699">
            <v>0.50249999999999995</v>
          </cell>
          <cell r="F699">
            <v>4.2200000000000001E-2</v>
          </cell>
          <cell r="G699">
            <v>0.16650000000000001</v>
          </cell>
          <cell r="J699">
            <v>29</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3</v>
          </cell>
          <cell r="I702" t="str">
            <v>Padrão Trimestral = 6</v>
          </cell>
          <cell r="J702" t="str">
            <v>Padrão Anual = 10</v>
          </cell>
        </row>
        <row r="703">
          <cell r="B703">
            <v>141383</v>
          </cell>
          <cell r="C703">
            <v>0.27510000000000001</v>
          </cell>
          <cell r="D703">
            <v>0.21479999999999999</v>
          </cell>
          <cell r="E703">
            <v>4.48E-2</v>
          </cell>
          <cell r="F703">
            <v>1.55E-2</v>
          </cell>
          <cell r="G703">
            <v>0</v>
          </cell>
          <cell r="H703">
            <v>3</v>
          </cell>
          <cell r="I703">
            <v>6</v>
          </cell>
          <cell r="J703">
            <v>10</v>
          </cell>
        </row>
        <row r="704">
          <cell r="B704">
            <v>141654</v>
          </cell>
          <cell r="C704">
            <v>0.2387</v>
          </cell>
          <cell r="D704">
            <v>0.20619999999999999</v>
          </cell>
          <cell r="E704">
            <v>3.2399999999999998E-2</v>
          </cell>
          <cell r="F704">
            <v>1E-4</v>
          </cell>
          <cell r="G704">
            <v>0</v>
          </cell>
          <cell r="H704">
            <v>3</v>
          </cell>
          <cell r="I704">
            <v>6</v>
          </cell>
          <cell r="J704">
            <v>10</v>
          </cell>
        </row>
        <row r="705">
          <cell r="B705">
            <v>141269</v>
          </cell>
          <cell r="C705">
            <v>0.23350000000000001</v>
          </cell>
          <cell r="D705">
            <v>0.17530000000000001</v>
          </cell>
          <cell r="E705">
            <v>5.8200000000000002E-2</v>
          </cell>
          <cell r="F705">
            <v>0</v>
          </cell>
          <cell r="G705">
            <v>0</v>
          </cell>
          <cell r="H705">
            <v>3</v>
          </cell>
          <cell r="I705">
            <v>6</v>
          </cell>
          <cell r="J705">
            <v>10</v>
          </cell>
        </row>
        <row r="706">
          <cell r="B706">
            <v>141435</v>
          </cell>
          <cell r="C706">
            <v>0.74729999999999996</v>
          </cell>
          <cell r="D706">
            <v>0.59630000000000005</v>
          </cell>
          <cell r="E706">
            <v>0.13539999999999999</v>
          </cell>
          <cell r="F706">
            <v>1.5599999999999999E-2</v>
          </cell>
          <cell r="G706">
            <v>0</v>
          </cell>
          <cell r="H706">
            <v>3</v>
          </cell>
          <cell r="I706">
            <v>6</v>
          </cell>
          <cell r="J706">
            <v>10</v>
          </cell>
        </row>
        <row r="707">
          <cell r="B707"/>
          <cell r="C707"/>
          <cell r="D707"/>
          <cell r="E707"/>
          <cell r="F707"/>
          <cell r="G707"/>
          <cell r="H707">
            <v>3</v>
          </cell>
          <cell r="I707">
            <v>6</v>
          </cell>
          <cell r="J707">
            <v>10</v>
          </cell>
        </row>
        <row r="708">
          <cell r="B708"/>
          <cell r="C708"/>
          <cell r="D708"/>
          <cell r="E708"/>
          <cell r="F708"/>
          <cell r="G708"/>
          <cell r="H708">
            <v>3</v>
          </cell>
          <cell r="I708">
            <v>6</v>
          </cell>
          <cell r="J708">
            <v>10</v>
          </cell>
        </row>
        <row r="709">
          <cell r="B709"/>
          <cell r="C709"/>
          <cell r="D709"/>
          <cell r="E709"/>
          <cell r="F709"/>
          <cell r="G709"/>
          <cell r="H709">
            <v>3</v>
          </cell>
          <cell r="I709">
            <v>6</v>
          </cell>
          <cell r="J709">
            <v>10</v>
          </cell>
        </row>
        <row r="710">
          <cell r="B710"/>
          <cell r="C710"/>
          <cell r="D710"/>
          <cell r="E710"/>
          <cell r="F710"/>
          <cell r="G710"/>
          <cell r="H710">
            <v>3</v>
          </cell>
          <cell r="I710">
            <v>6</v>
          </cell>
          <cell r="J710">
            <v>10</v>
          </cell>
        </row>
        <row r="711">
          <cell r="B711"/>
          <cell r="C711"/>
          <cell r="D711"/>
          <cell r="E711"/>
          <cell r="F711"/>
          <cell r="G711"/>
          <cell r="H711">
            <v>3</v>
          </cell>
          <cell r="I711">
            <v>6</v>
          </cell>
          <cell r="J711">
            <v>10</v>
          </cell>
        </row>
        <row r="712">
          <cell r="B712"/>
          <cell r="C712"/>
          <cell r="D712"/>
          <cell r="E712"/>
          <cell r="F712"/>
          <cell r="G712"/>
          <cell r="H712">
            <v>3</v>
          </cell>
          <cell r="I712">
            <v>6</v>
          </cell>
          <cell r="J712">
            <v>10</v>
          </cell>
        </row>
        <row r="713">
          <cell r="B713"/>
          <cell r="C713"/>
          <cell r="D713"/>
          <cell r="E713"/>
          <cell r="F713"/>
          <cell r="G713"/>
          <cell r="H713">
            <v>3</v>
          </cell>
          <cell r="I713">
            <v>6</v>
          </cell>
          <cell r="J713">
            <v>10</v>
          </cell>
        </row>
        <row r="714">
          <cell r="B714"/>
          <cell r="C714"/>
          <cell r="D714"/>
          <cell r="E714"/>
          <cell r="F714"/>
          <cell r="G714"/>
          <cell r="H714">
            <v>3</v>
          </cell>
          <cell r="I714">
            <v>6</v>
          </cell>
          <cell r="J714">
            <v>10</v>
          </cell>
        </row>
        <row r="715">
          <cell r="B715"/>
          <cell r="C715"/>
          <cell r="D715"/>
          <cell r="E715"/>
          <cell r="F715"/>
          <cell r="G715"/>
          <cell r="H715">
            <v>3</v>
          </cell>
          <cell r="I715">
            <v>6</v>
          </cell>
          <cell r="J715">
            <v>10</v>
          </cell>
        </row>
        <row r="716">
          <cell r="B716"/>
          <cell r="C716"/>
          <cell r="D716"/>
          <cell r="E716"/>
          <cell r="F716"/>
          <cell r="G716"/>
          <cell r="H716">
            <v>3</v>
          </cell>
          <cell r="I716">
            <v>6</v>
          </cell>
          <cell r="J716">
            <v>10</v>
          </cell>
        </row>
        <row r="717">
          <cell r="B717"/>
          <cell r="C717"/>
          <cell r="D717"/>
          <cell r="E717"/>
          <cell r="F717"/>
          <cell r="G717"/>
          <cell r="H717">
            <v>3</v>
          </cell>
          <cell r="I717">
            <v>6</v>
          </cell>
          <cell r="J717">
            <v>10</v>
          </cell>
        </row>
        <row r="718">
          <cell r="B718"/>
          <cell r="C718"/>
          <cell r="D718"/>
          <cell r="E718"/>
          <cell r="F718"/>
          <cell r="G718"/>
          <cell r="I718">
            <v>6</v>
          </cell>
          <cell r="J718">
            <v>10</v>
          </cell>
        </row>
        <row r="719">
          <cell r="B719">
            <v>141435</v>
          </cell>
          <cell r="C719">
            <v>0.74729999999999996</v>
          </cell>
          <cell r="D719">
            <v>0.59630000000000005</v>
          </cell>
          <cell r="E719">
            <v>0.13539999999999999</v>
          </cell>
          <cell r="F719">
            <v>1.5599999999999999E-2</v>
          </cell>
          <cell r="G719">
            <v>0</v>
          </cell>
          <cell r="J719">
            <v>10</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v>
          </cell>
          <cell r="I722" t="str">
            <v>Padrão Trimestral = 6</v>
          </cell>
          <cell r="J722" t="str">
            <v>Padrão Anual = 10</v>
          </cell>
        </row>
        <row r="723">
          <cell r="B723">
            <v>104291</v>
          </cell>
          <cell r="C723">
            <v>1.0885</v>
          </cell>
          <cell r="D723">
            <v>0.90680000000000005</v>
          </cell>
          <cell r="E723">
            <v>1.2999999999999999E-2</v>
          </cell>
          <cell r="F723">
            <v>0.1439</v>
          </cell>
          <cell r="G723">
            <v>2.47E-2</v>
          </cell>
          <cell r="H723">
            <v>3</v>
          </cell>
          <cell r="I723">
            <v>6</v>
          </cell>
          <cell r="J723">
            <v>10</v>
          </cell>
        </row>
        <row r="724">
          <cell r="B724">
            <v>104423</v>
          </cell>
          <cell r="C724">
            <v>3.8338000000000001</v>
          </cell>
          <cell r="D724">
            <v>1.9678</v>
          </cell>
          <cell r="E724">
            <v>2.8999999999999998E-3</v>
          </cell>
          <cell r="F724">
            <v>1.8631</v>
          </cell>
          <cell r="G724">
            <v>0</v>
          </cell>
          <cell r="H724">
            <v>3</v>
          </cell>
          <cell r="I724">
            <v>6</v>
          </cell>
          <cell r="J724">
            <v>10</v>
          </cell>
        </row>
        <row r="725">
          <cell r="B725">
            <v>104143</v>
          </cell>
          <cell r="C725">
            <v>0.87790000000000001</v>
          </cell>
          <cell r="D725">
            <v>0.79979999999999996</v>
          </cell>
          <cell r="E725">
            <v>1.41E-2</v>
          </cell>
          <cell r="F725">
            <v>6.4000000000000001E-2</v>
          </cell>
          <cell r="G725">
            <v>0</v>
          </cell>
          <cell r="H725">
            <v>3</v>
          </cell>
          <cell r="I725">
            <v>6</v>
          </cell>
          <cell r="J725">
            <v>10</v>
          </cell>
        </row>
        <row r="726">
          <cell r="B726">
            <v>104286</v>
          </cell>
          <cell r="C726">
            <v>5.8041</v>
          </cell>
          <cell r="D726">
            <v>3.6758999999999999</v>
          </cell>
          <cell r="E726">
            <v>0.03</v>
          </cell>
          <cell r="F726">
            <v>2.0733999999999999</v>
          </cell>
          <cell r="G726">
            <v>2.47E-2</v>
          </cell>
          <cell r="H726">
            <v>3</v>
          </cell>
          <cell r="I726">
            <v>6</v>
          </cell>
          <cell r="J726">
            <v>10</v>
          </cell>
        </row>
        <row r="727">
          <cell r="B727"/>
          <cell r="C727"/>
          <cell r="D727"/>
          <cell r="E727"/>
          <cell r="F727"/>
          <cell r="G727"/>
          <cell r="H727">
            <v>3</v>
          </cell>
          <cell r="I727">
            <v>6</v>
          </cell>
          <cell r="J727">
            <v>10</v>
          </cell>
        </row>
        <row r="728">
          <cell r="B728"/>
          <cell r="C728"/>
          <cell r="D728"/>
          <cell r="E728"/>
          <cell r="F728"/>
          <cell r="G728"/>
          <cell r="H728">
            <v>3</v>
          </cell>
          <cell r="I728">
            <v>6</v>
          </cell>
          <cell r="J728">
            <v>10</v>
          </cell>
        </row>
        <row r="729">
          <cell r="B729"/>
          <cell r="C729"/>
          <cell r="D729"/>
          <cell r="E729"/>
          <cell r="F729"/>
          <cell r="G729"/>
          <cell r="H729">
            <v>3</v>
          </cell>
          <cell r="I729">
            <v>6</v>
          </cell>
          <cell r="J729">
            <v>10</v>
          </cell>
        </row>
        <row r="730">
          <cell r="B730"/>
          <cell r="C730"/>
          <cell r="D730"/>
          <cell r="E730"/>
          <cell r="F730"/>
          <cell r="G730"/>
          <cell r="H730">
            <v>3</v>
          </cell>
          <cell r="I730">
            <v>6</v>
          </cell>
          <cell r="J730">
            <v>10</v>
          </cell>
        </row>
        <row r="731">
          <cell r="B731"/>
          <cell r="C731"/>
          <cell r="D731"/>
          <cell r="E731"/>
          <cell r="F731"/>
          <cell r="G731"/>
          <cell r="H731">
            <v>3</v>
          </cell>
          <cell r="I731">
            <v>6</v>
          </cell>
          <cell r="J731">
            <v>10</v>
          </cell>
        </row>
        <row r="732">
          <cell r="B732"/>
          <cell r="C732"/>
          <cell r="D732"/>
          <cell r="E732"/>
          <cell r="F732"/>
          <cell r="G732"/>
          <cell r="H732">
            <v>3</v>
          </cell>
          <cell r="I732">
            <v>6</v>
          </cell>
          <cell r="J732">
            <v>10</v>
          </cell>
        </row>
        <row r="733">
          <cell r="B733"/>
          <cell r="C733"/>
          <cell r="D733"/>
          <cell r="E733"/>
          <cell r="F733"/>
          <cell r="G733"/>
          <cell r="H733">
            <v>3</v>
          </cell>
          <cell r="I733">
            <v>6</v>
          </cell>
          <cell r="J733">
            <v>10</v>
          </cell>
        </row>
        <row r="734">
          <cell r="B734"/>
          <cell r="C734"/>
          <cell r="D734"/>
          <cell r="E734"/>
          <cell r="F734"/>
          <cell r="G734"/>
          <cell r="H734">
            <v>3</v>
          </cell>
          <cell r="I734">
            <v>6</v>
          </cell>
          <cell r="J734">
            <v>10</v>
          </cell>
        </row>
        <row r="735">
          <cell r="B735"/>
          <cell r="C735"/>
          <cell r="D735"/>
          <cell r="E735"/>
          <cell r="F735"/>
          <cell r="G735"/>
          <cell r="H735">
            <v>3</v>
          </cell>
          <cell r="I735">
            <v>6</v>
          </cell>
          <cell r="J735">
            <v>10</v>
          </cell>
        </row>
        <row r="736">
          <cell r="B736"/>
          <cell r="C736"/>
          <cell r="D736"/>
          <cell r="E736"/>
          <cell r="F736"/>
          <cell r="G736"/>
          <cell r="H736">
            <v>3</v>
          </cell>
          <cell r="I736">
            <v>6</v>
          </cell>
          <cell r="J736">
            <v>10</v>
          </cell>
        </row>
        <row r="737">
          <cell r="B737"/>
          <cell r="C737"/>
          <cell r="D737"/>
          <cell r="E737"/>
          <cell r="F737"/>
          <cell r="G737"/>
          <cell r="H737">
            <v>3</v>
          </cell>
          <cell r="I737">
            <v>6</v>
          </cell>
          <cell r="J737">
            <v>10</v>
          </cell>
        </row>
        <row r="738">
          <cell r="B738"/>
          <cell r="C738"/>
          <cell r="D738"/>
          <cell r="E738"/>
          <cell r="F738"/>
          <cell r="G738"/>
          <cell r="I738">
            <v>6</v>
          </cell>
          <cell r="J738">
            <v>10</v>
          </cell>
        </row>
        <row r="739">
          <cell r="B739">
            <v>104286</v>
          </cell>
          <cell r="C739">
            <v>5.8041</v>
          </cell>
          <cell r="D739">
            <v>3.6758999999999999</v>
          </cell>
          <cell r="E739">
            <v>0.03</v>
          </cell>
          <cell r="F739">
            <v>2.0733999999999999</v>
          </cell>
          <cell r="G739">
            <v>2.47E-2</v>
          </cell>
          <cell r="J739">
            <v>10</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4,2</v>
          </cell>
          <cell r="I742" t="str">
            <v>Padrão Trimestral = 8,4</v>
          </cell>
          <cell r="J742" t="str">
            <v>Padrão Anual = 14</v>
          </cell>
        </row>
        <row r="743">
          <cell r="B743">
            <v>31533</v>
          </cell>
          <cell r="C743">
            <v>2.7174</v>
          </cell>
          <cell r="D743">
            <v>2.7174</v>
          </cell>
          <cell r="E743">
            <v>0</v>
          </cell>
          <cell r="F743">
            <v>0</v>
          </cell>
          <cell r="G743">
            <v>0</v>
          </cell>
          <cell r="H743">
            <v>4.2</v>
          </cell>
          <cell r="I743">
            <v>8.4</v>
          </cell>
          <cell r="J743">
            <v>14</v>
          </cell>
        </row>
        <row r="744">
          <cell r="B744">
            <v>31537</v>
          </cell>
          <cell r="C744">
            <v>1.6316999999999999</v>
          </cell>
          <cell r="D744">
            <v>1.6268</v>
          </cell>
          <cell r="E744">
            <v>4.8999999999999998E-3</v>
          </cell>
          <cell r="F744">
            <v>0</v>
          </cell>
          <cell r="G744">
            <v>0</v>
          </cell>
          <cell r="H744">
            <v>4.2</v>
          </cell>
          <cell r="I744">
            <v>8.4</v>
          </cell>
          <cell r="J744">
            <v>14</v>
          </cell>
        </row>
        <row r="745">
          <cell r="B745">
            <v>31577</v>
          </cell>
          <cell r="C745">
            <v>0.96030000000000004</v>
          </cell>
          <cell r="D745">
            <v>0.96030000000000004</v>
          </cell>
          <cell r="E745">
            <v>0</v>
          </cell>
          <cell r="F745">
            <v>0</v>
          </cell>
          <cell r="G745">
            <v>0</v>
          </cell>
          <cell r="H745">
            <v>4.2</v>
          </cell>
          <cell r="I745">
            <v>8.4</v>
          </cell>
          <cell r="J745">
            <v>14</v>
          </cell>
        </row>
        <row r="746">
          <cell r="B746">
            <v>31549</v>
          </cell>
          <cell r="C746">
            <v>5.3083</v>
          </cell>
          <cell r="D746">
            <v>5.3033999999999999</v>
          </cell>
          <cell r="E746">
            <v>4.8999999999999998E-3</v>
          </cell>
          <cell r="F746">
            <v>0</v>
          </cell>
          <cell r="G746">
            <v>0</v>
          </cell>
          <cell r="H746">
            <v>4.2</v>
          </cell>
          <cell r="I746">
            <v>8.4</v>
          </cell>
          <cell r="J746">
            <v>14</v>
          </cell>
        </row>
        <row r="747">
          <cell r="B747"/>
          <cell r="C747"/>
          <cell r="D747"/>
          <cell r="E747"/>
          <cell r="F747"/>
          <cell r="G747"/>
          <cell r="H747">
            <v>4.2</v>
          </cell>
          <cell r="I747">
            <v>8.4</v>
          </cell>
          <cell r="J747">
            <v>14</v>
          </cell>
        </row>
        <row r="748">
          <cell r="B748"/>
          <cell r="C748"/>
          <cell r="D748"/>
          <cell r="E748"/>
          <cell r="F748"/>
          <cell r="G748"/>
          <cell r="H748">
            <v>4.2</v>
          </cell>
          <cell r="I748">
            <v>8.4</v>
          </cell>
          <cell r="J748">
            <v>14</v>
          </cell>
        </row>
        <row r="749">
          <cell r="B749"/>
          <cell r="C749"/>
          <cell r="D749"/>
          <cell r="E749"/>
          <cell r="F749"/>
          <cell r="G749"/>
          <cell r="H749">
            <v>4.2</v>
          </cell>
          <cell r="I749">
            <v>8.4</v>
          </cell>
          <cell r="J749">
            <v>14</v>
          </cell>
        </row>
        <row r="750">
          <cell r="B750"/>
          <cell r="C750"/>
          <cell r="D750"/>
          <cell r="E750"/>
          <cell r="F750"/>
          <cell r="G750"/>
          <cell r="H750">
            <v>4.2</v>
          </cell>
          <cell r="I750">
            <v>8.4</v>
          </cell>
          <cell r="J750">
            <v>14</v>
          </cell>
        </row>
        <row r="751">
          <cell r="B751"/>
          <cell r="C751"/>
          <cell r="D751"/>
          <cell r="E751"/>
          <cell r="F751"/>
          <cell r="G751"/>
          <cell r="H751">
            <v>4.2</v>
          </cell>
          <cell r="I751">
            <v>8.4</v>
          </cell>
          <cell r="J751">
            <v>14</v>
          </cell>
        </row>
        <row r="752">
          <cell r="B752"/>
          <cell r="C752"/>
          <cell r="D752"/>
          <cell r="E752"/>
          <cell r="F752"/>
          <cell r="G752"/>
          <cell r="H752">
            <v>4.2</v>
          </cell>
          <cell r="I752">
            <v>8.4</v>
          </cell>
          <cell r="J752">
            <v>14</v>
          </cell>
        </row>
        <row r="753">
          <cell r="B753"/>
          <cell r="C753"/>
          <cell r="D753"/>
          <cell r="E753"/>
          <cell r="F753"/>
          <cell r="G753"/>
          <cell r="H753">
            <v>4.2</v>
          </cell>
          <cell r="I753">
            <v>8.4</v>
          </cell>
          <cell r="J753">
            <v>14</v>
          </cell>
        </row>
        <row r="754">
          <cell r="B754"/>
          <cell r="C754"/>
          <cell r="D754"/>
          <cell r="E754"/>
          <cell r="F754"/>
          <cell r="G754"/>
          <cell r="H754">
            <v>4.2</v>
          </cell>
          <cell r="I754">
            <v>8.4</v>
          </cell>
          <cell r="J754">
            <v>14</v>
          </cell>
        </row>
        <row r="755">
          <cell r="B755"/>
          <cell r="C755"/>
          <cell r="D755"/>
          <cell r="E755"/>
          <cell r="F755"/>
          <cell r="G755"/>
          <cell r="H755">
            <v>4.2</v>
          </cell>
          <cell r="I755">
            <v>8.4</v>
          </cell>
          <cell r="J755">
            <v>14</v>
          </cell>
        </row>
        <row r="756">
          <cell r="B756"/>
          <cell r="C756"/>
          <cell r="D756"/>
          <cell r="E756"/>
          <cell r="F756"/>
          <cell r="G756"/>
          <cell r="H756">
            <v>4.2</v>
          </cell>
          <cell r="I756">
            <v>8.4</v>
          </cell>
          <cell r="J756">
            <v>14</v>
          </cell>
        </row>
        <row r="757">
          <cell r="B757"/>
          <cell r="C757"/>
          <cell r="D757"/>
          <cell r="E757"/>
          <cell r="F757"/>
          <cell r="G757"/>
          <cell r="H757">
            <v>4.2</v>
          </cell>
          <cell r="I757">
            <v>8.4</v>
          </cell>
          <cell r="J757">
            <v>14</v>
          </cell>
        </row>
        <row r="758">
          <cell r="B758"/>
          <cell r="C758"/>
          <cell r="D758"/>
          <cell r="E758"/>
          <cell r="F758"/>
          <cell r="G758"/>
          <cell r="I758">
            <v>8.4</v>
          </cell>
          <cell r="J758">
            <v>14</v>
          </cell>
        </row>
        <row r="759">
          <cell r="B759">
            <v>31549</v>
          </cell>
          <cell r="C759">
            <v>5.3083</v>
          </cell>
          <cell r="D759">
            <v>5.3033999999999999</v>
          </cell>
          <cell r="E759">
            <v>4.8999999999999998E-3</v>
          </cell>
          <cell r="F759">
            <v>0</v>
          </cell>
          <cell r="G759">
            <v>0</v>
          </cell>
          <cell r="J759">
            <v>14</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41703</v>
          </cell>
          <cell r="C763">
            <v>0.61429999999999996</v>
          </cell>
          <cell r="D763">
            <v>0.58589999999999998</v>
          </cell>
          <cell r="E763">
            <v>2.8400000000000002E-2</v>
          </cell>
          <cell r="F763">
            <v>0</v>
          </cell>
          <cell r="G763">
            <v>0</v>
          </cell>
          <cell r="H763">
            <v>2.7</v>
          </cell>
          <cell r="I763">
            <v>5.4</v>
          </cell>
          <cell r="J763">
            <v>9</v>
          </cell>
        </row>
        <row r="764">
          <cell r="B764">
            <v>41704</v>
          </cell>
          <cell r="C764">
            <v>2.7631000000000001</v>
          </cell>
          <cell r="D764">
            <v>2.3227000000000002</v>
          </cell>
          <cell r="E764">
            <v>0</v>
          </cell>
          <cell r="F764">
            <v>0.44040000000000001</v>
          </cell>
          <cell r="G764">
            <v>0</v>
          </cell>
          <cell r="H764">
            <v>2.7</v>
          </cell>
          <cell r="I764">
            <v>5.4</v>
          </cell>
          <cell r="J764">
            <v>9</v>
          </cell>
        </row>
        <row r="765">
          <cell r="B765">
            <v>41702</v>
          </cell>
          <cell r="C765">
            <v>0.69699999999999995</v>
          </cell>
          <cell r="D765">
            <v>0.56930000000000003</v>
          </cell>
          <cell r="E765">
            <v>0</v>
          </cell>
          <cell r="F765">
            <v>0.12759999999999999</v>
          </cell>
          <cell r="G765">
            <v>0</v>
          </cell>
          <cell r="H765">
            <v>2.7</v>
          </cell>
          <cell r="I765">
            <v>5.4</v>
          </cell>
          <cell r="J765">
            <v>9</v>
          </cell>
        </row>
        <row r="766">
          <cell r="B766">
            <v>41703</v>
          </cell>
          <cell r="C766">
            <v>4.0743999999999998</v>
          </cell>
          <cell r="D766">
            <v>3.4779</v>
          </cell>
          <cell r="E766">
            <v>2.8400000000000002E-2</v>
          </cell>
          <cell r="F766">
            <v>0.56799999999999995</v>
          </cell>
          <cell r="G766">
            <v>0</v>
          </cell>
          <cell r="H766">
            <v>2.7</v>
          </cell>
          <cell r="I766">
            <v>5.4</v>
          </cell>
          <cell r="J766">
            <v>9</v>
          </cell>
        </row>
        <row r="767">
          <cell r="B767"/>
          <cell r="C767"/>
          <cell r="D767"/>
          <cell r="E767"/>
          <cell r="F767"/>
          <cell r="G767"/>
          <cell r="H767">
            <v>2.7</v>
          </cell>
          <cell r="I767">
            <v>5.4</v>
          </cell>
          <cell r="J767">
            <v>9</v>
          </cell>
        </row>
        <row r="768">
          <cell r="B768"/>
          <cell r="C768"/>
          <cell r="D768"/>
          <cell r="E768"/>
          <cell r="F768"/>
          <cell r="G768"/>
          <cell r="H768">
            <v>2.7</v>
          </cell>
          <cell r="I768">
            <v>5.4</v>
          </cell>
          <cell r="J768">
            <v>9</v>
          </cell>
        </row>
        <row r="769">
          <cell r="B769"/>
          <cell r="C769"/>
          <cell r="D769"/>
          <cell r="E769"/>
          <cell r="F769"/>
          <cell r="G769"/>
          <cell r="H769">
            <v>2.7</v>
          </cell>
          <cell r="I769">
            <v>5.4</v>
          </cell>
          <cell r="J769">
            <v>9</v>
          </cell>
        </row>
        <row r="770">
          <cell r="B770"/>
          <cell r="C770"/>
          <cell r="D770"/>
          <cell r="E770"/>
          <cell r="F770"/>
          <cell r="G770"/>
          <cell r="H770">
            <v>2.7</v>
          </cell>
          <cell r="I770">
            <v>5.4</v>
          </cell>
          <cell r="J770">
            <v>9</v>
          </cell>
        </row>
        <row r="771">
          <cell r="B771"/>
          <cell r="C771"/>
          <cell r="D771"/>
          <cell r="E771"/>
          <cell r="F771"/>
          <cell r="G771"/>
          <cell r="H771">
            <v>2.7</v>
          </cell>
          <cell r="I771">
            <v>5.4</v>
          </cell>
          <cell r="J771">
            <v>9</v>
          </cell>
        </row>
        <row r="772">
          <cell r="B772"/>
          <cell r="C772"/>
          <cell r="D772"/>
          <cell r="E772"/>
          <cell r="F772"/>
          <cell r="G772"/>
          <cell r="H772">
            <v>2.7</v>
          </cell>
          <cell r="I772">
            <v>5.4</v>
          </cell>
          <cell r="J772">
            <v>9</v>
          </cell>
        </row>
        <row r="773">
          <cell r="B773"/>
          <cell r="C773"/>
          <cell r="D773"/>
          <cell r="E773"/>
          <cell r="F773"/>
          <cell r="G773"/>
          <cell r="H773">
            <v>2.7</v>
          </cell>
          <cell r="I773">
            <v>5.4</v>
          </cell>
          <cell r="J773">
            <v>9</v>
          </cell>
        </row>
        <row r="774">
          <cell r="B774"/>
          <cell r="C774"/>
          <cell r="D774"/>
          <cell r="E774"/>
          <cell r="F774"/>
          <cell r="G774"/>
          <cell r="H774">
            <v>2.7</v>
          </cell>
          <cell r="I774">
            <v>5.4</v>
          </cell>
          <cell r="J774">
            <v>9</v>
          </cell>
        </row>
        <row r="775">
          <cell r="B775"/>
          <cell r="C775"/>
          <cell r="D775"/>
          <cell r="E775"/>
          <cell r="F775"/>
          <cell r="G775"/>
          <cell r="H775">
            <v>2.7</v>
          </cell>
          <cell r="I775">
            <v>5.4</v>
          </cell>
          <cell r="J775">
            <v>9</v>
          </cell>
        </row>
        <row r="776">
          <cell r="B776"/>
          <cell r="C776"/>
          <cell r="D776"/>
          <cell r="E776"/>
          <cell r="F776"/>
          <cell r="G776"/>
          <cell r="H776">
            <v>2.7</v>
          </cell>
          <cell r="I776">
            <v>5.4</v>
          </cell>
          <cell r="J776">
            <v>9</v>
          </cell>
        </row>
        <row r="777">
          <cell r="B777"/>
          <cell r="C777"/>
          <cell r="D777"/>
          <cell r="E777"/>
          <cell r="F777"/>
          <cell r="G777"/>
          <cell r="H777">
            <v>2.7</v>
          </cell>
          <cell r="I777">
            <v>5.4</v>
          </cell>
          <cell r="J777">
            <v>9</v>
          </cell>
        </row>
        <row r="778">
          <cell r="B778"/>
          <cell r="C778"/>
          <cell r="D778"/>
          <cell r="E778"/>
          <cell r="F778"/>
          <cell r="G778"/>
          <cell r="I778">
            <v>5.4</v>
          </cell>
          <cell r="J778">
            <v>9</v>
          </cell>
        </row>
        <row r="779">
          <cell r="B779">
            <v>41703</v>
          </cell>
          <cell r="C779">
            <v>4.0743999999999998</v>
          </cell>
          <cell r="D779">
            <v>3.4779</v>
          </cell>
          <cell r="E779">
            <v>2.8400000000000002E-2</v>
          </cell>
          <cell r="F779">
            <v>0.56799999999999995</v>
          </cell>
          <cell r="G779">
            <v>0</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8,4</v>
          </cell>
          <cell r="I782" t="str">
            <v>Padrão Trimestral = 16,8</v>
          </cell>
          <cell r="J782" t="str">
            <v>Padrão Anual = 28</v>
          </cell>
        </row>
        <row r="783">
          <cell r="B783">
            <v>97092</v>
          </cell>
          <cell r="C783">
            <v>3.9548000000000001</v>
          </cell>
          <cell r="D783">
            <v>3.9394</v>
          </cell>
          <cell r="E783">
            <v>1.54E-2</v>
          </cell>
          <cell r="F783">
            <v>0</v>
          </cell>
          <cell r="G783">
            <v>0</v>
          </cell>
          <cell r="H783">
            <v>8.4</v>
          </cell>
          <cell r="I783">
            <v>16.8</v>
          </cell>
          <cell r="J783">
            <v>28</v>
          </cell>
        </row>
        <row r="784">
          <cell r="B784">
            <v>97115</v>
          </cell>
          <cell r="C784">
            <v>1.2452000000000001</v>
          </cell>
          <cell r="D784">
            <v>1.1059000000000001</v>
          </cell>
          <cell r="E784">
            <v>1.44E-2</v>
          </cell>
          <cell r="F784">
            <v>0.1249</v>
          </cell>
          <cell r="G784">
            <v>0</v>
          </cell>
          <cell r="H784">
            <v>8.4</v>
          </cell>
          <cell r="I784">
            <v>16.8</v>
          </cell>
          <cell r="J784">
            <v>28</v>
          </cell>
        </row>
        <row r="785">
          <cell r="B785">
            <v>96757</v>
          </cell>
          <cell r="C785">
            <v>0.37030000000000002</v>
          </cell>
          <cell r="D785">
            <v>0.30230000000000001</v>
          </cell>
          <cell r="E785">
            <v>6.1499999999999999E-2</v>
          </cell>
          <cell r="F785">
            <v>6.4999999999999997E-3</v>
          </cell>
          <cell r="G785">
            <v>0</v>
          </cell>
          <cell r="H785">
            <v>8.4</v>
          </cell>
          <cell r="I785">
            <v>16.8</v>
          </cell>
          <cell r="J785">
            <v>28</v>
          </cell>
        </row>
        <row r="786">
          <cell r="B786">
            <v>96988</v>
          </cell>
          <cell r="C786">
            <v>5.5753000000000004</v>
          </cell>
          <cell r="D786">
            <v>5.3525999999999998</v>
          </cell>
          <cell r="E786">
            <v>9.1200000000000003E-2</v>
          </cell>
          <cell r="F786">
            <v>0.13150000000000001</v>
          </cell>
          <cell r="G786">
            <v>0</v>
          </cell>
          <cell r="H786">
            <v>8.4</v>
          </cell>
          <cell r="I786">
            <v>16.8</v>
          </cell>
          <cell r="J786">
            <v>28</v>
          </cell>
        </row>
        <row r="787">
          <cell r="B787"/>
          <cell r="C787"/>
          <cell r="D787"/>
          <cell r="E787"/>
          <cell r="F787"/>
          <cell r="G787"/>
          <cell r="H787">
            <v>8.4</v>
          </cell>
          <cell r="I787">
            <v>16.8</v>
          </cell>
          <cell r="J787">
            <v>28</v>
          </cell>
        </row>
        <row r="788">
          <cell r="B788"/>
          <cell r="C788"/>
          <cell r="D788"/>
          <cell r="E788"/>
          <cell r="F788"/>
          <cell r="G788"/>
          <cell r="H788">
            <v>8.4</v>
          </cell>
          <cell r="I788">
            <v>16.8</v>
          </cell>
          <cell r="J788">
            <v>28</v>
          </cell>
        </row>
        <row r="789">
          <cell r="B789"/>
          <cell r="C789"/>
          <cell r="D789"/>
          <cell r="E789"/>
          <cell r="F789"/>
          <cell r="G789"/>
          <cell r="H789">
            <v>8.4</v>
          </cell>
          <cell r="I789">
            <v>16.8</v>
          </cell>
          <cell r="J789">
            <v>28</v>
          </cell>
        </row>
        <row r="790">
          <cell r="B790"/>
          <cell r="C790"/>
          <cell r="D790"/>
          <cell r="E790"/>
          <cell r="F790"/>
          <cell r="G790"/>
          <cell r="H790">
            <v>8.4</v>
          </cell>
          <cell r="I790">
            <v>16.8</v>
          </cell>
          <cell r="J790">
            <v>28</v>
          </cell>
        </row>
        <row r="791">
          <cell r="B791"/>
          <cell r="C791"/>
          <cell r="D791"/>
          <cell r="E791"/>
          <cell r="F791"/>
          <cell r="G791"/>
          <cell r="H791">
            <v>8.4</v>
          </cell>
          <cell r="I791">
            <v>16.8</v>
          </cell>
          <cell r="J791">
            <v>28</v>
          </cell>
        </row>
        <row r="792">
          <cell r="B792"/>
          <cell r="C792"/>
          <cell r="D792"/>
          <cell r="E792"/>
          <cell r="F792"/>
          <cell r="G792"/>
          <cell r="H792">
            <v>8.4</v>
          </cell>
          <cell r="I792">
            <v>16.8</v>
          </cell>
          <cell r="J792">
            <v>28</v>
          </cell>
        </row>
        <row r="793">
          <cell r="B793"/>
          <cell r="C793"/>
          <cell r="D793"/>
          <cell r="E793"/>
          <cell r="F793"/>
          <cell r="G793"/>
          <cell r="H793">
            <v>8.4</v>
          </cell>
          <cell r="I793">
            <v>16.8</v>
          </cell>
          <cell r="J793">
            <v>28</v>
          </cell>
        </row>
        <row r="794">
          <cell r="B794"/>
          <cell r="C794"/>
          <cell r="D794"/>
          <cell r="E794"/>
          <cell r="F794"/>
          <cell r="G794"/>
          <cell r="H794">
            <v>8.4</v>
          </cell>
          <cell r="I794">
            <v>16.8</v>
          </cell>
          <cell r="J794">
            <v>28</v>
          </cell>
        </row>
        <row r="795">
          <cell r="B795"/>
          <cell r="C795"/>
          <cell r="D795"/>
          <cell r="E795"/>
          <cell r="F795"/>
          <cell r="G795"/>
          <cell r="H795">
            <v>8.4</v>
          </cell>
          <cell r="I795">
            <v>16.8</v>
          </cell>
          <cell r="J795">
            <v>28</v>
          </cell>
        </row>
        <row r="796">
          <cell r="B796"/>
          <cell r="C796"/>
          <cell r="D796"/>
          <cell r="E796"/>
          <cell r="F796"/>
          <cell r="G796"/>
          <cell r="H796">
            <v>8.4</v>
          </cell>
          <cell r="I796">
            <v>16.8</v>
          </cell>
          <cell r="J796">
            <v>28</v>
          </cell>
        </row>
        <row r="797">
          <cell r="B797"/>
          <cell r="C797"/>
          <cell r="D797"/>
          <cell r="E797"/>
          <cell r="F797"/>
          <cell r="G797"/>
          <cell r="H797">
            <v>8.4</v>
          </cell>
          <cell r="I797">
            <v>16.8</v>
          </cell>
          <cell r="J797">
            <v>28</v>
          </cell>
        </row>
        <row r="798">
          <cell r="B798"/>
          <cell r="C798"/>
          <cell r="D798"/>
          <cell r="E798"/>
          <cell r="F798"/>
          <cell r="G798"/>
          <cell r="I798">
            <v>16.8</v>
          </cell>
          <cell r="J798">
            <v>28</v>
          </cell>
        </row>
        <row r="799">
          <cell r="B799">
            <v>96988</v>
          </cell>
          <cell r="C799">
            <v>5.5753000000000004</v>
          </cell>
          <cell r="D799">
            <v>5.3525999999999998</v>
          </cell>
          <cell r="E799">
            <v>9.1200000000000003E-2</v>
          </cell>
          <cell r="F799">
            <v>0.13150000000000001</v>
          </cell>
          <cell r="G799">
            <v>0</v>
          </cell>
          <cell r="J799">
            <v>28</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95439</v>
          </cell>
          <cell r="C803">
            <v>0.6845</v>
          </cell>
          <cell r="D803">
            <v>0.45479999999999998</v>
          </cell>
          <cell r="E803">
            <v>2.9600000000000001E-2</v>
          </cell>
          <cell r="F803">
            <v>0.18179999999999999</v>
          </cell>
          <cell r="G803">
            <v>1.83E-2</v>
          </cell>
          <cell r="H803">
            <v>2.5</v>
          </cell>
          <cell r="I803">
            <v>4.2</v>
          </cell>
          <cell r="J803">
            <v>7</v>
          </cell>
        </row>
        <row r="804">
          <cell r="B804">
            <v>95483</v>
          </cell>
          <cell r="C804">
            <v>0.34340000000000004</v>
          </cell>
          <cell r="D804">
            <v>0.30940000000000001</v>
          </cell>
          <cell r="E804">
            <v>3.27E-2</v>
          </cell>
          <cell r="F804">
            <v>1.2999999999999999E-3</v>
          </cell>
          <cell r="G804">
            <v>0</v>
          </cell>
          <cell r="H804">
            <v>2.5</v>
          </cell>
          <cell r="I804">
            <v>4.2</v>
          </cell>
          <cell r="J804">
            <v>7</v>
          </cell>
        </row>
        <row r="805">
          <cell r="B805">
            <v>95442</v>
          </cell>
          <cell r="C805">
            <v>0.24</v>
          </cell>
          <cell r="D805">
            <v>0.21110000000000001</v>
          </cell>
          <cell r="E805">
            <v>2.8899999999999999E-2</v>
          </cell>
          <cell r="F805">
            <v>0</v>
          </cell>
          <cell r="G805">
            <v>0</v>
          </cell>
          <cell r="H805">
            <v>2.5</v>
          </cell>
          <cell r="I805">
            <v>4.2</v>
          </cell>
          <cell r="J805">
            <v>7</v>
          </cell>
        </row>
        <row r="806">
          <cell r="B806">
            <v>95455</v>
          </cell>
          <cell r="C806">
            <v>1.2679</v>
          </cell>
          <cell r="D806">
            <v>0.97529999999999994</v>
          </cell>
          <cell r="E806">
            <v>9.1200000000000003E-2</v>
          </cell>
          <cell r="F806">
            <v>0.18310000000000001</v>
          </cell>
          <cell r="G806">
            <v>1.83E-2</v>
          </cell>
          <cell r="H806">
            <v>2.5</v>
          </cell>
          <cell r="I806">
            <v>4.2</v>
          </cell>
          <cell r="J806">
            <v>7</v>
          </cell>
        </row>
        <row r="807">
          <cell r="B807"/>
          <cell r="C807"/>
          <cell r="D807"/>
          <cell r="E807"/>
          <cell r="F807"/>
          <cell r="G807"/>
          <cell r="H807">
            <v>2.5</v>
          </cell>
          <cell r="I807">
            <v>4.2</v>
          </cell>
          <cell r="J807">
            <v>7</v>
          </cell>
        </row>
        <row r="808">
          <cell r="B808"/>
          <cell r="C808"/>
          <cell r="D808"/>
          <cell r="E808"/>
          <cell r="F808"/>
          <cell r="G808"/>
          <cell r="H808">
            <v>2.5</v>
          </cell>
          <cell r="I808">
            <v>4.2</v>
          </cell>
          <cell r="J808">
            <v>7</v>
          </cell>
        </row>
        <row r="809">
          <cell r="B809"/>
          <cell r="C809"/>
          <cell r="D809"/>
          <cell r="E809"/>
          <cell r="F809"/>
          <cell r="G809"/>
          <cell r="H809">
            <v>2.5</v>
          </cell>
          <cell r="I809">
            <v>4.2</v>
          </cell>
          <cell r="J809">
            <v>7</v>
          </cell>
        </row>
        <row r="810">
          <cell r="B810"/>
          <cell r="C810"/>
          <cell r="D810"/>
          <cell r="E810"/>
          <cell r="F810"/>
          <cell r="G810"/>
          <cell r="H810">
            <v>2.5</v>
          </cell>
          <cell r="I810">
            <v>4.2</v>
          </cell>
          <cell r="J810">
            <v>7</v>
          </cell>
        </row>
        <row r="811">
          <cell r="B811"/>
          <cell r="C811"/>
          <cell r="D811"/>
          <cell r="E811"/>
          <cell r="F811"/>
          <cell r="G811"/>
          <cell r="H811">
            <v>2.5</v>
          </cell>
          <cell r="I811">
            <v>4.2</v>
          </cell>
          <cell r="J811">
            <v>7</v>
          </cell>
        </row>
        <row r="812">
          <cell r="B812"/>
          <cell r="C812"/>
          <cell r="D812"/>
          <cell r="E812"/>
          <cell r="F812"/>
          <cell r="G812"/>
          <cell r="H812">
            <v>2.5</v>
          </cell>
          <cell r="I812">
            <v>4.2</v>
          </cell>
          <cell r="J812">
            <v>7</v>
          </cell>
        </row>
        <row r="813">
          <cell r="B813"/>
          <cell r="C813"/>
          <cell r="D813"/>
          <cell r="E813"/>
          <cell r="F813"/>
          <cell r="G813"/>
          <cell r="H813">
            <v>2.5</v>
          </cell>
          <cell r="I813">
            <v>4.2</v>
          </cell>
          <cell r="J813">
            <v>7</v>
          </cell>
        </row>
        <row r="814">
          <cell r="B814"/>
          <cell r="C814"/>
          <cell r="D814"/>
          <cell r="E814"/>
          <cell r="F814"/>
          <cell r="G814"/>
          <cell r="H814">
            <v>2.5</v>
          </cell>
          <cell r="I814">
            <v>4.2</v>
          </cell>
          <cell r="J814">
            <v>7</v>
          </cell>
        </row>
        <row r="815">
          <cell r="B815"/>
          <cell r="C815"/>
          <cell r="D815"/>
          <cell r="E815"/>
          <cell r="F815"/>
          <cell r="G815"/>
          <cell r="H815">
            <v>2.5</v>
          </cell>
          <cell r="I815">
            <v>4.2</v>
          </cell>
          <cell r="J815">
            <v>7</v>
          </cell>
        </row>
        <row r="816">
          <cell r="B816"/>
          <cell r="C816"/>
          <cell r="D816"/>
          <cell r="E816"/>
          <cell r="F816"/>
          <cell r="G816"/>
          <cell r="H816">
            <v>2.5</v>
          </cell>
          <cell r="I816">
            <v>4.2</v>
          </cell>
          <cell r="J816">
            <v>7</v>
          </cell>
        </row>
        <row r="817">
          <cell r="B817"/>
          <cell r="C817"/>
          <cell r="D817"/>
          <cell r="E817"/>
          <cell r="F817"/>
          <cell r="G817"/>
          <cell r="H817">
            <v>2.5</v>
          </cell>
          <cell r="I817">
            <v>4.2</v>
          </cell>
          <cell r="J817">
            <v>7</v>
          </cell>
        </row>
        <row r="818">
          <cell r="B818"/>
          <cell r="C818"/>
          <cell r="D818"/>
          <cell r="E818"/>
          <cell r="F818"/>
          <cell r="G818"/>
          <cell r="I818">
            <v>4.2</v>
          </cell>
          <cell r="J818">
            <v>7</v>
          </cell>
        </row>
        <row r="819">
          <cell r="B819">
            <v>95455</v>
          </cell>
          <cell r="C819">
            <v>1.2679</v>
          </cell>
          <cell r="D819">
            <v>0.97529999999999994</v>
          </cell>
          <cell r="E819">
            <v>9.1200000000000003E-2</v>
          </cell>
          <cell r="F819">
            <v>0.18310000000000001</v>
          </cell>
          <cell r="G819">
            <v>1.83E-2</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3,6</v>
          </cell>
          <cell r="I822" t="str">
            <v>Padrão Trimestral = 7,2</v>
          </cell>
          <cell r="J822" t="str">
            <v>Padrão Anual = 12</v>
          </cell>
        </row>
        <row r="823">
          <cell r="B823">
            <v>175311</v>
          </cell>
          <cell r="C823">
            <v>1.2536</v>
          </cell>
          <cell r="D823">
            <v>1.2347999999999999</v>
          </cell>
          <cell r="E823">
            <v>1.67E-2</v>
          </cell>
          <cell r="F823">
            <v>2.2000000000000001E-3</v>
          </cell>
          <cell r="G823">
            <v>0</v>
          </cell>
          <cell r="H823">
            <v>3.6</v>
          </cell>
          <cell r="I823">
            <v>7.2</v>
          </cell>
          <cell r="J823">
            <v>12</v>
          </cell>
        </row>
        <row r="824">
          <cell r="B824">
            <v>175326</v>
          </cell>
          <cell r="C824">
            <v>0.37870000000000004</v>
          </cell>
          <cell r="D824">
            <v>0.29430000000000001</v>
          </cell>
          <cell r="E824">
            <v>8.4400000000000003E-2</v>
          </cell>
          <cell r="F824">
            <v>0</v>
          </cell>
          <cell r="G824">
            <v>0</v>
          </cell>
          <cell r="H824">
            <v>3.6</v>
          </cell>
          <cell r="I824">
            <v>7.2</v>
          </cell>
          <cell r="J824">
            <v>12</v>
          </cell>
        </row>
        <row r="825">
          <cell r="B825">
            <v>174304</v>
          </cell>
          <cell r="C825">
            <v>0.5665</v>
          </cell>
          <cell r="D825">
            <v>0.5131</v>
          </cell>
          <cell r="E825">
            <v>1.54E-2</v>
          </cell>
          <cell r="F825">
            <v>3.7999999999999999E-2</v>
          </cell>
          <cell r="G825">
            <v>0</v>
          </cell>
          <cell r="H825">
            <v>3.6</v>
          </cell>
          <cell r="I825">
            <v>7.2</v>
          </cell>
          <cell r="J825">
            <v>12</v>
          </cell>
        </row>
        <row r="826">
          <cell r="B826">
            <v>174980</v>
          </cell>
          <cell r="C826">
            <v>2.1997</v>
          </cell>
          <cell r="D826">
            <v>2.0430999999999999</v>
          </cell>
          <cell r="E826">
            <v>0.1166</v>
          </cell>
          <cell r="F826">
            <v>4.0099999999999997E-2</v>
          </cell>
          <cell r="G826">
            <v>0</v>
          </cell>
          <cell r="H826">
            <v>3.6</v>
          </cell>
          <cell r="I826">
            <v>7.2</v>
          </cell>
          <cell r="J826">
            <v>12</v>
          </cell>
        </row>
        <row r="827">
          <cell r="B827"/>
          <cell r="C827"/>
          <cell r="D827"/>
          <cell r="E827"/>
          <cell r="F827"/>
          <cell r="G827"/>
          <cell r="H827">
            <v>3.6</v>
          </cell>
          <cell r="I827">
            <v>7.2</v>
          </cell>
          <cell r="J827">
            <v>12</v>
          </cell>
        </row>
        <row r="828">
          <cell r="B828"/>
          <cell r="C828"/>
          <cell r="D828"/>
          <cell r="E828"/>
          <cell r="F828"/>
          <cell r="G828"/>
          <cell r="H828">
            <v>3.6</v>
          </cell>
          <cell r="I828">
            <v>7.2</v>
          </cell>
          <cell r="J828">
            <v>12</v>
          </cell>
        </row>
        <row r="829">
          <cell r="B829"/>
          <cell r="C829"/>
          <cell r="D829"/>
          <cell r="E829"/>
          <cell r="F829"/>
          <cell r="G829"/>
          <cell r="H829">
            <v>3.6</v>
          </cell>
          <cell r="I829">
            <v>7.2</v>
          </cell>
          <cell r="J829">
            <v>12</v>
          </cell>
        </row>
        <row r="830">
          <cell r="B830"/>
          <cell r="C830"/>
          <cell r="D830"/>
          <cell r="E830"/>
          <cell r="F830"/>
          <cell r="G830"/>
          <cell r="H830">
            <v>3.6</v>
          </cell>
          <cell r="I830">
            <v>7.2</v>
          </cell>
          <cell r="J830">
            <v>12</v>
          </cell>
        </row>
        <row r="831">
          <cell r="B831"/>
          <cell r="C831"/>
          <cell r="D831"/>
          <cell r="E831"/>
          <cell r="F831"/>
          <cell r="G831"/>
          <cell r="H831">
            <v>3.6</v>
          </cell>
          <cell r="I831">
            <v>7.2</v>
          </cell>
          <cell r="J831">
            <v>12</v>
          </cell>
        </row>
        <row r="832">
          <cell r="B832"/>
          <cell r="C832"/>
          <cell r="D832"/>
          <cell r="E832"/>
          <cell r="F832"/>
          <cell r="G832"/>
          <cell r="H832">
            <v>3.6</v>
          </cell>
          <cell r="I832">
            <v>7.2</v>
          </cell>
          <cell r="J832">
            <v>12</v>
          </cell>
        </row>
        <row r="833">
          <cell r="B833"/>
          <cell r="C833"/>
          <cell r="D833"/>
          <cell r="E833"/>
          <cell r="F833"/>
          <cell r="G833"/>
          <cell r="H833">
            <v>3.6</v>
          </cell>
          <cell r="I833">
            <v>7.2</v>
          </cell>
          <cell r="J833">
            <v>12</v>
          </cell>
        </row>
        <row r="834">
          <cell r="B834"/>
          <cell r="C834"/>
          <cell r="D834"/>
          <cell r="E834"/>
          <cell r="F834"/>
          <cell r="G834"/>
          <cell r="H834">
            <v>3.6</v>
          </cell>
          <cell r="I834">
            <v>7.2</v>
          </cell>
          <cell r="J834">
            <v>12</v>
          </cell>
        </row>
        <row r="835">
          <cell r="B835"/>
          <cell r="C835"/>
          <cell r="D835"/>
          <cell r="E835"/>
          <cell r="F835"/>
          <cell r="G835"/>
          <cell r="H835">
            <v>3.6</v>
          </cell>
          <cell r="I835">
            <v>7.2</v>
          </cell>
          <cell r="J835">
            <v>12</v>
          </cell>
        </row>
        <row r="836">
          <cell r="B836"/>
          <cell r="C836"/>
          <cell r="D836"/>
          <cell r="E836"/>
          <cell r="F836"/>
          <cell r="G836"/>
          <cell r="H836">
            <v>3.6</v>
          </cell>
          <cell r="I836">
            <v>7.2</v>
          </cell>
          <cell r="J836">
            <v>12</v>
          </cell>
        </row>
        <row r="837">
          <cell r="B837"/>
          <cell r="C837"/>
          <cell r="D837"/>
          <cell r="E837"/>
          <cell r="F837"/>
          <cell r="G837"/>
          <cell r="H837">
            <v>3.6</v>
          </cell>
          <cell r="I837">
            <v>7.2</v>
          </cell>
          <cell r="J837">
            <v>12</v>
          </cell>
        </row>
        <row r="838">
          <cell r="B838"/>
          <cell r="C838"/>
          <cell r="D838"/>
          <cell r="E838"/>
          <cell r="F838"/>
          <cell r="G838"/>
          <cell r="I838">
            <v>7.2</v>
          </cell>
          <cell r="J838">
            <v>12</v>
          </cell>
        </row>
        <row r="839">
          <cell r="B839">
            <v>174980</v>
          </cell>
          <cell r="C839">
            <v>2.1997</v>
          </cell>
          <cell r="D839">
            <v>2.0430999999999999</v>
          </cell>
          <cell r="E839">
            <v>0.1166</v>
          </cell>
          <cell r="F839">
            <v>4.0099999999999997E-2</v>
          </cell>
          <cell r="G839">
            <v>0</v>
          </cell>
          <cell r="J839">
            <v>12</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219348</v>
          </cell>
          <cell r="C843">
            <v>0.35520000000000002</v>
          </cell>
          <cell r="D843">
            <v>0.3261</v>
          </cell>
          <cell r="E843">
            <v>2.7199999999999998E-2</v>
          </cell>
          <cell r="F843">
            <v>1.9E-3</v>
          </cell>
          <cell r="G843">
            <v>0</v>
          </cell>
          <cell r="H843">
            <v>2.5</v>
          </cell>
          <cell r="I843">
            <v>4.2</v>
          </cell>
          <cell r="J843">
            <v>7</v>
          </cell>
        </row>
        <row r="844">
          <cell r="B844">
            <v>218923</v>
          </cell>
          <cell r="C844">
            <v>0.43159999999999998</v>
          </cell>
          <cell r="D844">
            <v>0.3972</v>
          </cell>
          <cell r="E844">
            <v>2.63E-2</v>
          </cell>
          <cell r="F844">
            <v>8.0999999999999996E-3</v>
          </cell>
          <cell r="G844">
            <v>0</v>
          </cell>
          <cell r="H844">
            <v>2.5</v>
          </cell>
          <cell r="I844">
            <v>4.2</v>
          </cell>
          <cell r="J844">
            <v>7</v>
          </cell>
        </row>
        <row r="845">
          <cell r="B845">
            <v>218995</v>
          </cell>
          <cell r="C845">
            <v>0.28820000000000001</v>
          </cell>
          <cell r="D845">
            <v>0.26279999999999998</v>
          </cell>
          <cell r="E845">
            <v>6.7999999999999996E-3</v>
          </cell>
          <cell r="F845">
            <v>1.8599999999999998E-2</v>
          </cell>
          <cell r="G845">
            <v>0</v>
          </cell>
          <cell r="H845">
            <v>2.5</v>
          </cell>
          <cell r="I845">
            <v>4.2</v>
          </cell>
          <cell r="J845">
            <v>7</v>
          </cell>
        </row>
        <row r="846">
          <cell r="B846">
            <v>219089</v>
          </cell>
          <cell r="C846">
            <v>1.075</v>
          </cell>
          <cell r="D846">
            <v>0.98609999999999998</v>
          </cell>
          <cell r="E846">
            <v>6.0299999999999999E-2</v>
          </cell>
          <cell r="F846">
            <v>2.86E-2</v>
          </cell>
          <cell r="G846">
            <v>0</v>
          </cell>
          <cell r="H846">
            <v>2.5</v>
          </cell>
          <cell r="I846">
            <v>4.2</v>
          </cell>
          <cell r="J846">
            <v>7</v>
          </cell>
        </row>
        <row r="847">
          <cell r="B847"/>
          <cell r="C847"/>
          <cell r="D847"/>
          <cell r="E847"/>
          <cell r="F847"/>
          <cell r="G847"/>
          <cell r="H847">
            <v>2.5</v>
          </cell>
          <cell r="I847">
            <v>4.2</v>
          </cell>
          <cell r="J847">
            <v>7</v>
          </cell>
        </row>
        <row r="848">
          <cell r="B848"/>
          <cell r="C848"/>
          <cell r="D848"/>
          <cell r="E848"/>
          <cell r="F848"/>
          <cell r="G848"/>
          <cell r="H848">
            <v>2.5</v>
          </cell>
          <cell r="I848">
            <v>4.2</v>
          </cell>
          <cell r="J848">
            <v>7</v>
          </cell>
        </row>
        <row r="849">
          <cell r="B849"/>
          <cell r="C849"/>
          <cell r="D849"/>
          <cell r="E849"/>
          <cell r="F849"/>
          <cell r="G849"/>
          <cell r="H849">
            <v>2.5</v>
          </cell>
          <cell r="I849">
            <v>4.2</v>
          </cell>
          <cell r="J849">
            <v>7</v>
          </cell>
        </row>
        <row r="850">
          <cell r="B850"/>
          <cell r="C850"/>
          <cell r="D850"/>
          <cell r="E850"/>
          <cell r="F850"/>
          <cell r="G850"/>
          <cell r="H850">
            <v>2.5</v>
          </cell>
          <cell r="I850">
            <v>4.2</v>
          </cell>
          <cell r="J850">
            <v>7</v>
          </cell>
        </row>
        <row r="851">
          <cell r="B851"/>
          <cell r="C851"/>
          <cell r="D851"/>
          <cell r="E851"/>
          <cell r="F851"/>
          <cell r="G851"/>
          <cell r="H851">
            <v>2.5</v>
          </cell>
          <cell r="I851">
            <v>4.2</v>
          </cell>
          <cell r="J851">
            <v>7</v>
          </cell>
        </row>
        <row r="852">
          <cell r="B852"/>
          <cell r="C852"/>
          <cell r="D852"/>
          <cell r="E852"/>
          <cell r="F852"/>
          <cell r="G852"/>
          <cell r="H852">
            <v>2.5</v>
          </cell>
          <cell r="I852">
            <v>4.2</v>
          </cell>
          <cell r="J852">
            <v>7</v>
          </cell>
        </row>
        <row r="853">
          <cell r="B853"/>
          <cell r="C853"/>
          <cell r="D853"/>
          <cell r="E853"/>
          <cell r="F853"/>
          <cell r="G853"/>
          <cell r="H853">
            <v>2.5</v>
          </cell>
          <cell r="I853">
            <v>4.2</v>
          </cell>
          <cell r="J853">
            <v>7</v>
          </cell>
        </row>
        <row r="854">
          <cell r="B854"/>
          <cell r="C854"/>
          <cell r="D854"/>
          <cell r="E854"/>
          <cell r="F854"/>
          <cell r="G854"/>
          <cell r="H854">
            <v>2.5</v>
          </cell>
          <cell r="I854">
            <v>4.2</v>
          </cell>
          <cell r="J854">
            <v>7</v>
          </cell>
        </row>
        <row r="855">
          <cell r="B855"/>
          <cell r="C855"/>
          <cell r="D855"/>
          <cell r="E855"/>
          <cell r="F855"/>
          <cell r="G855"/>
          <cell r="H855">
            <v>2.5</v>
          </cell>
          <cell r="I855">
            <v>4.2</v>
          </cell>
          <cell r="J855">
            <v>7</v>
          </cell>
        </row>
        <row r="856">
          <cell r="B856"/>
          <cell r="C856"/>
          <cell r="D856"/>
          <cell r="E856"/>
          <cell r="F856"/>
          <cell r="G856"/>
          <cell r="H856">
            <v>2.5</v>
          </cell>
          <cell r="I856">
            <v>4.2</v>
          </cell>
          <cell r="J856">
            <v>7</v>
          </cell>
        </row>
        <row r="857">
          <cell r="B857"/>
          <cell r="C857"/>
          <cell r="D857"/>
          <cell r="E857"/>
          <cell r="F857"/>
          <cell r="G857"/>
          <cell r="H857">
            <v>2.5</v>
          </cell>
          <cell r="I857">
            <v>4.2</v>
          </cell>
          <cell r="J857">
            <v>7</v>
          </cell>
        </row>
        <row r="858">
          <cell r="B858"/>
          <cell r="C858"/>
          <cell r="D858"/>
          <cell r="E858"/>
          <cell r="F858"/>
          <cell r="G858"/>
          <cell r="I858">
            <v>4.2</v>
          </cell>
          <cell r="J858">
            <v>7</v>
          </cell>
        </row>
        <row r="859">
          <cell r="B859">
            <v>219089</v>
          </cell>
          <cell r="C859">
            <v>1.075</v>
          </cell>
          <cell r="D859">
            <v>0.98609999999999998</v>
          </cell>
          <cell r="E859">
            <v>6.0299999999999999E-2</v>
          </cell>
          <cell r="F859">
            <v>2.86E-2</v>
          </cell>
          <cell r="G859">
            <v>0</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6844</v>
          </cell>
          <cell r="C863">
            <v>1.9347000000000001</v>
          </cell>
          <cell r="D863">
            <v>1.9115</v>
          </cell>
          <cell r="E863">
            <v>2.3199999999999998E-2</v>
          </cell>
          <cell r="F863">
            <v>0</v>
          </cell>
          <cell r="G863">
            <v>0</v>
          </cell>
          <cell r="H863">
            <v>4.5</v>
          </cell>
          <cell r="I863">
            <v>9</v>
          </cell>
          <cell r="J863">
            <v>15</v>
          </cell>
        </row>
        <row r="864">
          <cell r="B864">
            <v>6830</v>
          </cell>
          <cell r="C864">
            <v>4.0876000000000001</v>
          </cell>
          <cell r="D864">
            <v>3.9175</v>
          </cell>
          <cell r="E864">
            <v>2.5399999999999999E-2</v>
          </cell>
          <cell r="F864">
            <v>0.1447</v>
          </cell>
          <cell r="G864">
            <v>0</v>
          </cell>
          <cell r="H864">
            <v>4.5</v>
          </cell>
          <cell r="I864">
            <v>9</v>
          </cell>
          <cell r="J864">
            <v>15</v>
          </cell>
        </row>
        <row r="865">
          <cell r="B865">
            <v>6778</v>
          </cell>
          <cell r="C865">
            <v>0.34439999999999998</v>
          </cell>
          <cell r="D865">
            <v>0.34439999999999998</v>
          </cell>
          <cell r="E865">
            <v>0</v>
          </cell>
          <cell r="F865">
            <v>0</v>
          </cell>
          <cell r="G865">
            <v>0</v>
          </cell>
          <cell r="H865">
            <v>4.5</v>
          </cell>
          <cell r="I865">
            <v>9</v>
          </cell>
          <cell r="J865">
            <v>15</v>
          </cell>
        </row>
        <row r="866">
          <cell r="B866">
            <v>6817</v>
          </cell>
          <cell r="C866">
            <v>6.3802000000000003</v>
          </cell>
          <cell r="D866">
            <v>6.1864999999999997</v>
          </cell>
          <cell r="E866">
            <v>4.87E-2</v>
          </cell>
          <cell r="F866">
            <v>0.14499999999999999</v>
          </cell>
          <cell r="G866">
            <v>0</v>
          </cell>
          <cell r="H866">
            <v>4.5</v>
          </cell>
          <cell r="I866">
            <v>9</v>
          </cell>
          <cell r="J866">
            <v>15</v>
          </cell>
        </row>
        <row r="867">
          <cell r="B867"/>
          <cell r="C867"/>
          <cell r="D867"/>
          <cell r="E867"/>
          <cell r="F867"/>
          <cell r="G867"/>
          <cell r="H867">
            <v>4.5</v>
          </cell>
          <cell r="I867">
            <v>9</v>
          </cell>
          <cell r="J867">
            <v>15</v>
          </cell>
        </row>
        <row r="868">
          <cell r="B868"/>
          <cell r="C868"/>
          <cell r="D868"/>
          <cell r="E868"/>
          <cell r="F868"/>
          <cell r="G868"/>
          <cell r="H868">
            <v>4.5</v>
          </cell>
          <cell r="I868">
            <v>9</v>
          </cell>
          <cell r="J868">
            <v>15</v>
          </cell>
        </row>
        <row r="869">
          <cell r="B869"/>
          <cell r="C869"/>
          <cell r="D869"/>
          <cell r="E869"/>
          <cell r="F869"/>
          <cell r="G869"/>
          <cell r="H869">
            <v>4.5</v>
          </cell>
          <cell r="I869">
            <v>9</v>
          </cell>
          <cell r="J869">
            <v>15</v>
          </cell>
        </row>
        <row r="870">
          <cell r="B870"/>
          <cell r="C870"/>
          <cell r="D870"/>
          <cell r="E870"/>
          <cell r="F870"/>
          <cell r="G870"/>
          <cell r="H870">
            <v>4.5</v>
          </cell>
          <cell r="I870">
            <v>9</v>
          </cell>
          <cell r="J870">
            <v>15</v>
          </cell>
        </row>
        <row r="871">
          <cell r="B871"/>
          <cell r="C871"/>
          <cell r="D871"/>
          <cell r="E871"/>
          <cell r="F871"/>
          <cell r="G871"/>
          <cell r="H871">
            <v>4.5</v>
          </cell>
          <cell r="I871">
            <v>9</v>
          </cell>
          <cell r="J871">
            <v>15</v>
          </cell>
        </row>
        <row r="872">
          <cell r="B872"/>
          <cell r="C872"/>
          <cell r="D872"/>
          <cell r="E872"/>
          <cell r="F872"/>
          <cell r="G872"/>
          <cell r="H872">
            <v>4.5</v>
          </cell>
          <cell r="I872">
            <v>9</v>
          </cell>
          <cell r="J872">
            <v>15</v>
          </cell>
        </row>
        <row r="873">
          <cell r="B873"/>
          <cell r="C873"/>
          <cell r="D873"/>
          <cell r="E873"/>
          <cell r="F873"/>
          <cell r="G873"/>
          <cell r="H873">
            <v>4.5</v>
          </cell>
          <cell r="I873">
            <v>9</v>
          </cell>
          <cell r="J873">
            <v>15</v>
          </cell>
        </row>
        <row r="874">
          <cell r="B874"/>
          <cell r="C874"/>
          <cell r="D874"/>
          <cell r="E874"/>
          <cell r="F874"/>
          <cell r="G874"/>
          <cell r="H874">
            <v>4.5</v>
          </cell>
          <cell r="I874">
            <v>9</v>
          </cell>
          <cell r="J874">
            <v>15</v>
          </cell>
        </row>
        <row r="875">
          <cell r="B875"/>
          <cell r="C875"/>
          <cell r="D875"/>
          <cell r="E875"/>
          <cell r="F875"/>
          <cell r="G875"/>
          <cell r="H875">
            <v>4.5</v>
          </cell>
          <cell r="I875">
            <v>9</v>
          </cell>
          <cell r="J875">
            <v>15</v>
          </cell>
        </row>
        <row r="876">
          <cell r="B876"/>
          <cell r="C876"/>
          <cell r="D876"/>
          <cell r="E876"/>
          <cell r="F876"/>
          <cell r="G876"/>
          <cell r="H876">
            <v>4.5</v>
          </cell>
          <cell r="I876">
            <v>9</v>
          </cell>
          <cell r="J876">
            <v>15</v>
          </cell>
        </row>
        <row r="877">
          <cell r="B877"/>
          <cell r="C877"/>
          <cell r="D877"/>
          <cell r="E877"/>
          <cell r="F877"/>
          <cell r="G877"/>
          <cell r="H877">
            <v>4.5</v>
          </cell>
          <cell r="I877">
            <v>9</v>
          </cell>
          <cell r="J877">
            <v>15</v>
          </cell>
        </row>
        <row r="878">
          <cell r="B878"/>
          <cell r="C878"/>
          <cell r="D878"/>
          <cell r="E878"/>
          <cell r="F878"/>
          <cell r="G878"/>
          <cell r="I878">
            <v>9</v>
          </cell>
          <cell r="J878">
            <v>15</v>
          </cell>
        </row>
        <row r="879">
          <cell r="B879">
            <v>6817</v>
          </cell>
          <cell r="C879">
            <v>6.3802000000000003</v>
          </cell>
          <cell r="D879">
            <v>6.1864999999999997</v>
          </cell>
          <cell r="E879">
            <v>4.87E-2</v>
          </cell>
          <cell r="F879">
            <v>0.14499999999999999</v>
          </cell>
          <cell r="G879">
            <v>0</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120316</v>
          </cell>
          <cell r="C883">
            <v>0.90080000000000005</v>
          </cell>
          <cell r="D883">
            <v>0.72940000000000005</v>
          </cell>
          <cell r="E883">
            <v>3.4000000000000002E-2</v>
          </cell>
          <cell r="F883">
            <v>0.1336</v>
          </cell>
          <cell r="G883">
            <v>3.8999999999999998E-3</v>
          </cell>
          <cell r="H883">
            <v>2.5</v>
          </cell>
          <cell r="I883">
            <v>4.2</v>
          </cell>
          <cell r="J883">
            <v>7</v>
          </cell>
        </row>
        <row r="884">
          <cell r="B884">
            <v>120543</v>
          </cell>
          <cell r="C884">
            <v>1.6404000000000001</v>
          </cell>
          <cell r="D884">
            <v>0.74739999999999995</v>
          </cell>
          <cell r="E884">
            <v>2.58E-2</v>
          </cell>
          <cell r="F884">
            <v>0.86719999999999997</v>
          </cell>
          <cell r="G884">
            <v>0</v>
          </cell>
          <cell r="H884">
            <v>2.5</v>
          </cell>
          <cell r="I884">
            <v>4.2</v>
          </cell>
          <cell r="J884">
            <v>7</v>
          </cell>
        </row>
        <row r="885">
          <cell r="B885">
            <v>120483</v>
          </cell>
          <cell r="C885">
            <v>0.11409999999999999</v>
          </cell>
          <cell r="D885">
            <v>0.10589999999999999</v>
          </cell>
          <cell r="E885">
            <v>8.3000000000000001E-3</v>
          </cell>
          <cell r="F885">
            <v>0</v>
          </cell>
          <cell r="G885">
            <v>0</v>
          </cell>
          <cell r="H885">
            <v>2.5</v>
          </cell>
          <cell r="I885">
            <v>4.2</v>
          </cell>
          <cell r="J885">
            <v>7</v>
          </cell>
        </row>
        <row r="886">
          <cell r="B886">
            <v>120447</v>
          </cell>
          <cell r="C886">
            <v>2.6556999999999999</v>
          </cell>
          <cell r="D886">
            <v>1.5825</v>
          </cell>
          <cell r="E886">
            <v>6.8099999999999994E-2</v>
          </cell>
          <cell r="F886">
            <v>1.0013000000000001</v>
          </cell>
          <cell r="G886">
            <v>3.8999999999999998E-3</v>
          </cell>
          <cell r="H886">
            <v>2.5</v>
          </cell>
          <cell r="I886">
            <v>4.2</v>
          </cell>
          <cell r="J886">
            <v>7</v>
          </cell>
        </row>
        <row r="887">
          <cell r="B887"/>
          <cell r="C887"/>
          <cell r="D887"/>
          <cell r="E887"/>
          <cell r="F887"/>
          <cell r="G887"/>
          <cell r="H887">
            <v>2.5</v>
          </cell>
          <cell r="I887">
            <v>4.2</v>
          </cell>
          <cell r="J887">
            <v>7</v>
          </cell>
        </row>
        <row r="888">
          <cell r="B888"/>
          <cell r="C888"/>
          <cell r="D888"/>
          <cell r="E888"/>
          <cell r="F888"/>
          <cell r="G888"/>
          <cell r="H888">
            <v>2.5</v>
          </cell>
          <cell r="I888">
            <v>4.2</v>
          </cell>
          <cell r="J888">
            <v>7</v>
          </cell>
        </row>
        <row r="889">
          <cell r="B889"/>
          <cell r="C889"/>
          <cell r="D889"/>
          <cell r="E889"/>
          <cell r="F889"/>
          <cell r="G889"/>
          <cell r="H889">
            <v>2.5</v>
          </cell>
          <cell r="I889">
            <v>4.2</v>
          </cell>
          <cell r="J889">
            <v>7</v>
          </cell>
        </row>
        <row r="890">
          <cell r="B890"/>
          <cell r="C890"/>
          <cell r="D890"/>
          <cell r="E890"/>
          <cell r="F890"/>
          <cell r="G890"/>
          <cell r="H890">
            <v>2.5</v>
          </cell>
          <cell r="I890">
            <v>4.2</v>
          </cell>
          <cell r="J890">
            <v>7</v>
          </cell>
        </row>
        <row r="891">
          <cell r="B891"/>
          <cell r="C891"/>
          <cell r="D891"/>
          <cell r="E891"/>
          <cell r="F891"/>
          <cell r="G891"/>
          <cell r="H891">
            <v>2.5</v>
          </cell>
          <cell r="I891">
            <v>4.2</v>
          </cell>
          <cell r="J891">
            <v>7</v>
          </cell>
        </row>
        <row r="892">
          <cell r="B892"/>
          <cell r="C892"/>
          <cell r="D892"/>
          <cell r="E892"/>
          <cell r="F892"/>
          <cell r="G892"/>
          <cell r="H892">
            <v>2.5</v>
          </cell>
          <cell r="I892">
            <v>4.2</v>
          </cell>
          <cell r="J892">
            <v>7</v>
          </cell>
        </row>
        <row r="893">
          <cell r="B893"/>
          <cell r="C893"/>
          <cell r="D893"/>
          <cell r="E893"/>
          <cell r="F893"/>
          <cell r="G893"/>
          <cell r="H893">
            <v>2.5</v>
          </cell>
          <cell r="I893">
            <v>4.2</v>
          </cell>
          <cell r="J893">
            <v>7</v>
          </cell>
        </row>
        <row r="894">
          <cell r="B894"/>
          <cell r="C894"/>
          <cell r="D894"/>
          <cell r="E894"/>
          <cell r="F894"/>
          <cell r="G894"/>
          <cell r="H894">
            <v>2.5</v>
          </cell>
          <cell r="I894">
            <v>4.2</v>
          </cell>
          <cell r="J894">
            <v>7</v>
          </cell>
        </row>
        <row r="895">
          <cell r="B895"/>
          <cell r="C895"/>
          <cell r="D895"/>
          <cell r="E895"/>
          <cell r="F895"/>
          <cell r="G895"/>
          <cell r="H895">
            <v>2.5</v>
          </cell>
          <cell r="I895">
            <v>4.2</v>
          </cell>
          <cell r="J895">
            <v>7</v>
          </cell>
        </row>
        <row r="896">
          <cell r="B896"/>
          <cell r="C896"/>
          <cell r="D896"/>
          <cell r="E896"/>
          <cell r="F896"/>
          <cell r="G896"/>
          <cell r="H896">
            <v>2.5</v>
          </cell>
          <cell r="I896">
            <v>4.2</v>
          </cell>
          <cell r="J896">
            <v>7</v>
          </cell>
        </row>
        <row r="897">
          <cell r="B897"/>
          <cell r="C897"/>
          <cell r="D897"/>
          <cell r="E897"/>
          <cell r="F897"/>
          <cell r="G897"/>
          <cell r="H897">
            <v>2.5</v>
          </cell>
          <cell r="I897">
            <v>4.2</v>
          </cell>
          <cell r="J897">
            <v>7</v>
          </cell>
        </row>
        <row r="898">
          <cell r="B898"/>
          <cell r="C898"/>
          <cell r="D898"/>
          <cell r="E898"/>
          <cell r="F898"/>
          <cell r="G898"/>
          <cell r="I898">
            <v>4.2</v>
          </cell>
          <cell r="J898">
            <v>7</v>
          </cell>
        </row>
        <row r="899">
          <cell r="B899">
            <v>120447</v>
          </cell>
          <cell r="C899">
            <v>2.6556999999999999</v>
          </cell>
          <cell r="D899">
            <v>1.5825</v>
          </cell>
          <cell r="E899">
            <v>6.8099999999999994E-2</v>
          </cell>
          <cell r="F899">
            <v>1.0013000000000001</v>
          </cell>
          <cell r="G899">
            <v>3.8999999999999998E-3</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5,7</v>
          </cell>
          <cell r="I902" t="str">
            <v>Padrão Trimestral = 11,4</v>
          </cell>
          <cell r="J902" t="str">
            <v>Padrão Anual = 19</v>
          </cell>
        </row>
        <row r="903">
          <cell r="B903">
            <v>7776</v>
          </cell>
          <cell r="C903">
            <v>5.9935</v>
          </cell>
          <cell r="D903">
            <v>5.9741999999999997</v>
          </cell>
          <cell r="E903">
            <v>1.9300000000000001E-2</v>
          </cell>
          <cell r="F903">
            <v>0</v>
          </cell>
          <cell r="G903">
            <v>0</v>
          </cell>
          <cell r="H903">
            <v>5.7</v>
          </cell>
          <cell r="I903">
            <v>11.4</v>
          </cell>
          <cell r="J903">
            <v>19</v>
          </cell>
        </row>
        <row r="904">
          <cell r="B904">
            <v>7787</v>
          </cell>
          <cell r="C904">
            <v>3.5754999999999999</v>
          </cell>
          <cell r="D904">
            <v>3.4714999999999998</v>
          </cell>
          <cell r="E904">
            <v>5.8799999999999998E-2</v>
          </cell>
          <cell r="F904">
            <v>4.5199999999999997E-2</v>
          </cell>
          <cell r="G904">
            <v>0</v>
          </cell>
          <cell r="H904">
            <v>5.7</v>
          </cell>
          <cell r="I904">
            <v>11.4</v>
          </cell>
          <cell r="J904">
            <v>19</v>
          </cell>
        </row>
        <row r="905">
          <cell r="B905">
            <v>7794</v>
          </cell>
          <cell r="C905">
            <v>1.1043000000000001</v>
          </cell>
          <cell r="D905">
            <v>1.1026</v>
          </cell>
          <cell r="E905">
            <v>0</v>
          </cell>
          <cell r="F905">
            <v>1.6999999999999999E-3</v>
          </cell>
          <cell r="G905">
            <v>0</v>
          </cell>
          <cell r="H905">
            <v>5.7</v>
          </cell>
          <cell r="I905">
            <v>11.4</v>
          </cell>
          <cell r="J905">
            <v>19</v>
          </cell>
        </row>
        <row r="906">
          <cell r="B906">
            <v>7786</v>
          </cell>
          <cell r="C906">
            <v>10.667199999999999</v>
          </cell>
          <cell r="D906">
            <v>10.542199999999999</v>
          </cell>
          <cell r="E906">
            <v>7.8100000000000003E-2</v>
          </cell>
          <cell r="F906">
            <v>4.6899999999999997E-2</v>
          </cell>
          <cell r="G906">
            <v>0</v>
          </cell>
          <cell r="H906">
            <v>5.7</v>
          </cell>
          <cell r="I906">
            <v>11.4</v>
          </cell>
          <cell r="J906">
            <v>19</v>
          </cell>
        </row>
        <row r="907">
          <cell r="B907"/>
          <cell r="C907"/>
          <cell r="D907"/>
          <cell r="E907"/>
          <cell r="F907"/>
          <cell r="G907"/>
          <cell r="H907">
            <v>5.7</v>
          </cell>
          <cell r="I907">
            <v>11.4</v>
          </cell>
          <cell r="J907">
            <v>19</v>
          </cell>
        </row>
        <row r="908">
          <cell r="B908"/>
          <cell r="C908"/>
          <cell r="D908"/>
          <cell r="E908"/>
          <cell r="F908"/>
          <cell r="G908"/>
          <cell r="H908">
            <v>5.7</v>
          </cell>
          <cell r="I908">
            <v>11.4</v>
          </cell>
          <cell r="J908">
            <v>19</v>
          </cell>
        </row>
        <row r="909">
          <cell r="B909"/>
          <cell r="C909"/>
          <cell r="D909"/>
          <cell r="E909"/>
          <cell r="F909"/>
          <cell r="G909"/>
          <cell r="H909">
            <v>5.7</v>
          </cell>
          <cell r="I909">
            <v>11.4</v>
          </cell>
          <cell r="J909">
            <v>19</v>
          </cell>
        </row>
        <row r="910">
          <cell r="B910"/>
          <cell r="C910"/>
          <cell r="D910"/>
          <cell r="E910"/>
          <cell r="F910"/>
          <cell r="G910"/>
          <cell r="H910">
            <v>5.7</v>
          </cell>
          <cell r="I910">
            <v>11.4</v>
          </cell>
          <cell r="J910">
            <v>19</v>
          </cell>
        </row>
        <row r="911">
          <cell r="B911"/>
          <cell r="C911"/>
          <cell r="D911"/>
          <cell r="E911"/>
          <cell r="F911"/>
          <cell r="G911"/>
          <cell r="H911">
            <v>5.7</v>
          </cell>
          <cell r="I911">
            <v>11.4</v>
          </cell>
          <cell r="J911">
            <v>19</v>
          </cell>
        </row>
        <row r="912">
          <cell r="B912"/>
          <cell r="C912"/>
          <cell r="D912"/>
          <cell r="E912"/>
          <cell r="F912"/>
          <cell r="G912"/>
          <cell r="H912">
            <v>5.7</v>
          </cell>
          <cell r="I912">
            <v>11.4</v>
          </cell>
          <cell r="J912">
            <v>19</v>
          </cell>
        </row>
        <row r="913">
          <cell r="B913"/>
          <cell r="C913"/>
          <cell r="D913"/>
          <cell r="E913"/>
          <cell r="F913"/>
          <cell r="G913"/>
          <cell r="H913">
            <v>5.7</v>
          </cell>
          <cell r="I913">
            <v>11.4</v>
          </cell>
          <cell r="J913">
            <v>19</v>
          </cell>
        </row>
        <row r="914">
          <cell r="B914"/>
          <cell r="C914"/>
          <cell r="D914"/>
          <cell r="E914"/>
          <cell r="F914"/>
          <cell r="G914"/>
          <cell r="H914">
            <v>5.7</v>
          </cell>
          <cell r="I914">
            <v>11.4</v>
          </cell>
          <cell r="J914">
            <v>19</v>
          </cell>
        </row>
        <row r="915">
          <cell r="B915"/>
          <cell r="C915"/>
          <cell r="D915"/>
          <cell r="E915"/>
          <cell r="F915"/>
          <cell r="G915"/>
          <cell r="H915">
            <v>5.7</v>
          </cell>
          <cell r="I915">
            <v>11.4</v>
          </cell>
          <cell r="J915">
            <v>19</v>
          </cell>
        </row>
        <row r="916">
          <cell r="B916"/>
          <cell r="C916"/>
          <cell r="D916"/>
          <cell r="E916"/>
          <cell r="F916"/>
          <cell r="G916"/>
          <cell r="H916">
            <v>5.7</v>
          </cell>
          <cell r="I916">
            <v>11.4</v>
          </cell>
          <cell r="J916">
            <v>19</v>
          </cell>
        </row>
        <row r="917">
          <cell r="B917"/>
          <cell r="C917"/>
          <cell r="D917"/>
          <cell r="E917"/>
          <cell r="F917"/>
          <cell r="G917"/>
          <cell r="H917">
            <v>5.7</v>
          </cell>
          <cell r="I917">
            <v>11.4</v>
          </cell>
          <cell r="J917">
            <v>19</v>
          </cell>
        </row>
        <row r="918">
          <cell r="B918"/>
          <cell r="C918"/>
          <cell r="D918"/>
          <cell r="E918"/>
          <cell r="F918"/>
          <cell r="G918"/>
          <cell r="I918">
            <v>11.4</v>
          </cell>
          <cell r="J918">
            <v>19</v>
          </cell>
        </row>
        <row r="919">
          <cell r="B919">
            <v>7786</v>
          </cell>
          <cell r="C919">
            <v>10.667199999999999</v>
          </cell>
          <cell r="D919">
            <v>10.542199999999999</v>
          </cell>
          <cell r="E919">
            <v>7.8100000000000003E-2</v>
          </cell>
          <cell r="F919">
            <v>4.6899999999999997E-2</v>
          </cell>
          <cell r="G919">
            <v>0</v>
          </cell>
          <cell r="J919">
            <v>19</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4,2</v>
          </cell>
          <cell r="J922" t="str">
            <v>Padrão Anual = 7</v>
          </cell>
        </row>
        <row r="923">
          <cell r="B923">
            <v>64813</v>
          </cell>
          <cell r="C923">
            <v>0.65080000000000005</v>
          </cell>
          <cell r="D923">
            <v>0.57489999999999997</v>
          </cell>
          <cell r="E923">
            <v>2.9899999999999999E-2</v>
          </cell>
          <cell r="F923">
            <v>4.5999999999999999E-2</v>
          </cell>
          <cell r="G923">
            <v>0</v>
          </cell>
          <cell r="H923">
            <v>2.5</v>
          </cell>
          <cell r="I923">
            <v>4.2</v>
          </cell>
          <cell r="J923">
            <v>7</v>
          </cell>
        </row>
        <row r="924">
          <cell r="B924">
            <v>65078</v>
          </cell>
          <cell r="C924">
            <v>0.74580000000000002</v>
          </cell>
          <cell r="D924">
            <v>0.73919999999999997</v>
          </cell>
          <cell r="E924">
            <v>6.4999999999999997E-3</v>
          </cell>
          <cell r="F924">
            <v>1E-4</v>
          </cell>
          <cell r="G924">
            <v>0</v>
          </cell>
          <cell r="H924">
            <v>2.5</v>
          </cell>
          <cell r="I924">
            <v>4.2</v>
          </cell>
          <cell r="J924">
            <v>7</v>
          </cell>
        </row>
        <row r="925">
          <cell r="B925">
            <v>64791</v>
          </cell>
          <cell r="C925">
            <v>0.1221</v>
          </cell>
          <cell r="D925">
            <v>4.0500000000000001E-2</v>
          </cell>
          <cell r="E925">
            <v>2.5499999999999998E-2</v>
          </cell>
          <cell r="F925">
            <v>5.6099999999999997E-2</v>
          </cell>
          <cell r="G925">
            <v>0</v>
          </cell>
          <cell r="H925">
            <v>2.5</v>
          </cell>
          <cell r="I925">
            <v>4.2</v>
          </cell>
          <cell r="J925">
            <v>7</v>
          </cell>
        </row>
        <row r="926">
          <cell r="B926">
            <v>64894</v>
          </cell>
          <cell r="C926">
            <v>1.5198</v>
          </cell>
          <cell r="D926">
            <v>1.3559000000000001</v>
          </cell>
          <cell r="E926">
            <v>6.1800000000000001E-2</v>
          </cell>
          <cell r="F926">
            <v>0.1021</v>
          </cell>
          <cell r="G926">
            <v>0</v>
          </cell>
          <cell r="H926">
            <v>2.5</v>
          </cell>
          <cell r="I926">
            <v>4.2</v>
          </cell>
          <cell r="J926">
            <v>7</v>
          </cell>
        </row>
        <row r="927">
          <cell r="B927"/>
          <cell r="C927"/>
          <cell r="D927"/>
          <cell r="E927"/>
          <cell r="F927"/>
          <cell r="G927"/>
          <cell r="H927">
            <v>2.5</v>
          </cell>
          <cell r="I927">
            <v>4.2</v>
          </cell>
          <cell r="J927">
            <v>7</v>
          </cell>
        </row>
        <row r="928">
          <cell r="B928"/>
          <cell r="C928"/>
          <cell r="D928"/>
          <cell r="E928"/>
          <cell r="F928"/>
          <cell r="G928"/>
          <cell r="H928">
            <v>2.5</v>
          </cell>
          <cell r="I928">
            <v>4.2</v>
          </cell>
          <cell r="J928">
            <v>7</v>
          </cell>
        </row>
        <row r="929">
          <cell r="B929"/>
          <cell r="C929"/>
          <cell r="D929"/>
          <cell r="E929"/>
          <cell r="F929"/>
          <cell r="G929"/>
          <cell r="H929">
            <v>2.5</v>
          </cell>
          <cell r="I929">
            <v>4.2</v>
          </cell>
          <cell r="J929">
            <v>7</v>
          </cell>
        </row>
        <row r="930">
          <cell r="B930"/>
          <cell r="C930"/>
          <cell r="D930"/>
          <cell r="E930"/>
          <cell r="F930"/>
          <cell r="G930"/>
          <cell r="H930">
            <v>2.5</v>
          </cell>
          <cell r="I930">
            <v>4.2</v>
          </cell>
          <cell r="J930">
            <v>7</v>
          </cell>
        </row>
        <row r="931">
          <cell r="B931"/>
          <cell r="C931"/>
          <cell r="D931"/>
          <cell r="E931"/>
          <cell r="F931"/>
          <cell r="G931"/>
          <cell r="H931">
            <v>2.5</v>
          </cell>
          <cell r="I931">
            <v>4.2</v>
          </cell>
          <cell r="J931">
            <v>7</v>
          </cell>
        </row>
        <row r="932">
          <cell r="B932"/>
          <cell r="C932"/>
          <cell r="D932"/>
          <cell r="E932"/>
          <cell r="F932"/>
          <cell r="G932"/>
          <cell r="H932">
            <v>2.5</v>
          </cell>
          <cell r="I932">
            <v>4.2</v>
          </cell>
          <cell r="J932">
            <v>7</v>
          </cell>
        </row>
        <row r="933">
          <cell r="B933"/>
          <cell r="C933"/>
          <cell r="D933"/>
          <cell r="E933"/>
          <cell r="F933"/>
          <cell r="G933"/>
          <cell r="H933">
            <v>2.5</v>
          </cell>
          <cell r="I933">
            <v>4.2</v>
          </cell>
          <cell r="J933">
            <v>7</v>
          </cell>
        </row>
        <row r="934">
          <cell r="B934"/>
          <cell r="C934"/>
          <cell r="D934"/>
          <cell r="E934"/>
          <cell r="F934"/>
          <cell r="G934"/>
          <cell r="H934">
            <v>2.5</v>
          </cell>
          <cell r="I934">
            <v>4.2</v>
          </cell>
          <cell r="J934">
            <v>7</v>
          </cell>
        </row>
        <row r="935">
          <cell r="B935"/>
          <cell r="C935"/>
          <cell r="D935"/>
          <cell r="E935"/>
          <cell r="F935"/>
          <cell r="G935"/>
          <cell r="H935">
            <v>2.5</v>
          </cell>
          <cell r="I935">
            <v>4.2</v>
          </cell>
          <cell r="J935">
            <v>7</v>
          </cell>
        </row>
        <row r="936">
          <cell r="B936"/>
          <cell r="C936"/>
          <cell r="D936"/>
          <cell r="E936"/>
          <cell r="F936"/>
          <cell r="G936"/>
          <cell r="H936">
            <v>2.5</v>
          </cell>
          <cell r="I936">
            <v>4.2</v>
          </cell>
          <cell r="J936">
            <v>7</v>
          </cell>
        </row>
        <row r="937">
          <cell r="B937"/>
          <cell r="C937"/>
          <cell r="D937"/>
          <cell r="E937"/>
          <cell r="F937"/>
          <cell r="G937"/>
          <cell r="H937">
            <v>2.5</v>
          </cell>
          <cell r="I937">
            <v>4.2</v>
          </cell>
          <cell r="J937">
            <v>7</v>
          </cell>
        </row>
        <row r="938">
          <cell r="B938"/>
          <cell r="C938"/>
          <cell r="D938"/>
          <cell r="E938"/>
          <cell r="F938"/>
          <cell r="G938"/>
          <cell r="I938">
            <v>4.2</v>
          </cell>
          <cell r="J938">
            <v>7</v>
          </cell>
        </row>
        <row r="939">
          <cell r="B939">
            <v>64894</v>
          </cell>
          <cell r="C939">
            <v>1.5198</v>
          </cell>
          <cell r="D939">
            <v>1.3559000000000001</v>
          </cell>
          <cell r="E939">
            <v>6.1800000000000001E-2</v>
          </cell>
          <cell r="F939">
            <v>0.1021</v>
          </cell>
          <cell r="G939">
            <v>0</v>
          </cell>
          <cell r="J939">
            <v>7</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50754</v>
          </cell>
          <cell r="C943">
            <v>0.97819999999999996</v>
          </cell>
          <cell r="D943">
            <v>0.95809999999999995</v>
          </cell>
          <cell r="E943">
            <v>0</v>
          </cell>
          <cell r="F943">
            <v>2.01E-2</v>
          </cell>
          <cell r="G943">
            <v>0</v>
          </cell>
          <cell r="H943">
            <v>3.3</v>
          </cell>
          <cell r="I943">
            <v>6.6</v>
          </cell>
          <cell r="J943">
            <v>11</v>
          </cell>
        </row>
        <row r="944">
          <cell r="B944">
            <v>50915</v>
          </cell>
          <cell r="C944">
            <v>0.92770000000000008</v>
          </cell>
          <cell r="D944">
            <v>0.87250000000000005</v>
          </cell>
          <cell r="E944">
            <v>5.5199999999999999E-2</v>
          </cell>
          <cell r="F944">
            <v>0</v>
          </cell>
          <cell r="G944">
            <v>0</v>
          </cell>
          <cell r="H944">
            <v>3.3</v>
          </cell>
          <cell r="I944">
            <v>6.6</v>
          </cell>
          <cell r="J944">
            <v>11</v>
          </cell>
        </row>
        <row r="945">
          <cell r="B945">
            <v>50726</v>
          </cell>
          <cell r="C945">
            <v>0.1704</v>
          </cell>
          <cell r="D945">
            <v>0.1676</v>
          </cell>
          <cell r="E945">
            <v>2.8E-3</v>
          </cell>
          <cell r="F945">
            <v>0</v>
          </cell>
          <cell r="G945">
            <v>0</v>
          </cell>
          <cell r="H945">
            <v>3.3</v>
          </cell>
          <cell r="I945">
            <v>6.6</v>
          </cell>
          <cell r="J945">
            <v>11</v>
          </cell>
        </row>
        <row r="946">
          <cell r="B946">
            <v>50798</v>
          </cell>
          <cell r="C946">
            <v>2.0773000000000001</v>
          </cell>
          <cell r="D946">
            <v>1.9991000000000001</v>
          </cell>
          <cell r="E946">
            <v>5.8099999999999999E-2</v>
          </cell>
          <cell r="F946">
            <v>2.01E-2</v>
          </cell>
          <cell r="G946">
            <v>0</v>
          </cell>
          <cell r="H946">
            <v>3.3</v>
          </cell>
          <cell r="I946">
            <v>6.6</v>
          </cell>
          <cell r="J946">
            <v>11</v>
          </cell>
        </row>
        <row r="947">
          <cell r="B947"/>
          <cell r="C947"/>
          <cell r="D947"/>
          <cell r="E947"/>
          <cell r="F947"/>
          <cell r="G947"/>
          <cell r="H947">
            <v>3.3</v>
          </cell>
          <cell r="I947">
            <v>6.6</v>
          </cell>
          <cell r="J947">
            <v>11</v>
          </cell>
        </row>
        <row r="948">
          <cell r="B948"/>
          <cell r="C948"/>
          <cell r="D948"/>
          <cell r="E948"/>
          <cell r="F948"/>
          <cell r="G948"/>
          <cell r="H948">
            <v>3.3</v>
          </cell>
          <cell r="I948">
            <v>6.6</v>
          </cell>
          <cell r="J948">
            <v>11</v>
          </cell>
        </row>
        <row r="949">
          <cell r="B949"/>
          <cell r="C949"/>
          <cell r="D949"/>
          <cell r="E949"/>
          <cell r="F949"/>
          <cell r="G949"/>
          <cell r="H949">
            <v>3.3</v>
          </cell>
          <cell r="I949">
            <v>6.6</v>
          </cell>
          <cell r="J949">
            <v>11</v>
          </cell>
        </row>
        <row r="950">
          <cell r="B950"/>
          <cell r="C950"/>
          <cell r="D950"/>
          <cell r="E950"/>
          <cell r="F950"/>
          <cell r="G950"/>
          <cell r="H950">
            <v>3.3</v>
          </cell>
          <cell r="I950">
            <v>6.6</v>
          </cell>
          <cell r="J950">
            <v>11</v>
          </cell>
        </row>
        <row r="951">
          <cell r="B951"/>
          <cell r="C951"/>
          <cell r="D951"/>
          <cell r="E951"/>
          <cell r="F951"/>
          <cell r="G951"/>
          <cell r="H951">
            <v>3.3</v>
          </cell>
          <cell r="I951">
            <v>6.6</v>
          </cell>
          <cell r="J951">
            <v>11</v>
          </cell>
        </row>
        <row r="952">
          <cell r="B952"/>
          <cell r="C952"/>
          <cell r="D952"/>
          <cell r="E952"/>
          <cell r="F952"/>
          <cell r="G952"/>
          <cell r="H952">
            <v>3.3</v>
          </cell>
          <cell r="I952">
            <v>6.6</v>
          </cell>
          <cell r="J952">
            <v>11</v>
          </cell>
        </row>
        <row r="953">
          <cell r="B953"/>
          <cell r="C953"/>
          <cell r="D953"/>
          <cell r="E953"/>
          <cell r="F953"/>
          <cell r="G953"/>
          <cell r="H953">
            <v>3.3</v>
          </cell>
          <cell r="I953">
            <v>6.6</v>
          </cell>
          <cell r="J953">
            <v>11</v>
          </cell>
        </row>
        <row r="954">
          <cell r="B954"/>
          <cell r="C954"/>
          <cell r="D954"/>
          <cell r="E954"/>
          <cell r="F954"/>
          <cell r="G954"/>
          <cell r="H954">
            <v>3.3</v>
          </cell>
          <cell r="I954">
            <v>6.6</v>
          </cell>
          <cell r="J954">
            <v>11</v>
          </cell>
        </row>
        <row r="955">
          <cell r="B955"/>
          <cell r="C955"/>
          <cell r="D955"/>
          <cell r="E955"/>
          <cell r="F955"/>
          <cell r="G955"/>
          <cell r="H955">
            <v>3.3</v>
          </cell>
          <cell r="I955">
            <v>6.6</v>
          </cell>
          <cell r="J955">
            <v>11</v>
          </cell>
        </row>
        <row r="956">
          <cell r="B956"/>
          <cell r="C956"/>
          <cell r="D956"/>
          <cell r="E956"/>
          <cell r="F956"/>
          <cell r="G956"/>
          <cell r="H956">
            <v>3.3</v>
          </cell>
          <cell r="I956">
            <v>6.6</v>
          </cell>
          <cell r="J956">
            <v>11</v>
          </cell>
        </row>
        <row r="957">
          <cell r="B957"/>
          <cell r="C957"/>
          <cell r="D957"/>
          <cell r="E957"/>
          <cell r="F957"/>
          <cell r="G957"/>
          <cell r="H957">
            <v>3.3</v>
          </cell>
          <cell r="I957">
            <v>6.6</v>
          </cell>
          <cell r="J957">
            <v>11</v>
          </cell>
        </row>
        <row r="958">
          <cell r="B958"/>
          <cell r="C958"/>
          <cell r="D958"/>
          <cell r="E958"/>
          <cell r="F958"/>
          <cell r="G958"/>
          <cell r="I958">
            <v>6.6</v>
          </cell>
          <cell r="J958">
            <v>11</v>
          </cell>
        </row>
        <row r="959">
          <cell r="B959">
            <v>50798</v>
          </cell>
          <cell r="C959">
            <v>2.0773000000000001</v>
          </cell>
          <cell r="D959">
            <v>1.9991000000000001</v>
          </cell>
          <cell r="E959">
            <v>5.8099999999999999E-2</v>
          </cell>
          <cell r="F959">
            <v>2.01E-2</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87538</v>
          </cell>
          <cell r="C963">
            <v>1.8562000000000001</v>
          </cell>
          <cell r="D963">
            <v>1.0228999999999999</v>
          </cell>
          <cell r="E963">
            <v>0.21360000000000001</v>
          </cell>
          <cell r="F963">
            <v>0.61970000000000003</v>
          </cell>
          <cell r="G963">
            <v>0</v>
          </cell>
          <cell r="H963">
            <v>3.9</v>
          </cell>
          <cell r="I963">
            <v>7.8</v>
          </cell>
          <cell r="J963">
            <v>13</v>
          </cell>
        </row>
        <row r="964">
          <cell r="B964">
            <v>88398</v>
          </cell>
          <cell r="C964">
            <v>0.57609999999999995</v>
          </cell>
          <cell r="D964">
            <v>0.54239999999999999</v>
          </cell>
          <cell r="E964">
            <v>3.3700000000000001E-2</v>
          </cell>
          <cell r="F964">
            <v>0</v>
          </cell>
          <cell r="G964">
            <v>0</v>
          </cell>
          <cell r="H964">
            <v>3.9</v>
          </cell>
          <cell r="I964">
            <v>7.8</v>
          </cell>
          <cell r="J964">
            <v>13</v>
          </cell>
        </row>
        <row r="965">
          <cell r="B965">
            <v>86930</v>
          </cell>
          <cell r="C965">
            <v>0.28410000000000002</v>
          </cell>
          <cell r="D965">
            <v>0.21679999999999999</v>
          </cell>
          <cell r="E965">
            <v>6.7299999999999999E-2</v>
          </cell>
          <cell r="F965">
            <v>0</v>
          </cell>
          <cell r="G965">
            <v>0</v>
          </cell>
          <cell r="H965">
            <v>3.9</v>
          </cell>
          <cell r="I965">
            <v>7.8</v>
          </cell>
          <cell r="J965">
            <v>13</v>
          </cell>
        </row>
        <row r="966">
          <cell r="B966">
            <v>87622</v>
          </cell>
          <cell r="C966">
            <v>2.7174999999999998</v>
          </cell>
          <cell r="D966">
            <v>1.7842</v>
          </cell>
          <cell r="E966">
            <v>0.31419999999999998</v>
          </cell>
          <cell r="F966">
            <v>0.61909999999999998</v>
          </cell>
          <cell r="G966">
            <v>0</v>
          </cell>
          <cell r="H966">
            <v>3.9</v>
          </cell>
          <cell r="I966">
            <v>7.8</v>
          </cell>
          <cell r="J966">
            <v>13</v>
          </cell>
        </row>
        <row r="967">
          <cell r="B967"/>
          <cell r="C967"/>
          <cell r="D967"/>
          <cell r="E967"/>
          <cell r="F967"/>
          <cell r="G967"/>
          <cell r="H967">
            <v>3.9</v>
          </cell>
          <cell r="I967">
            <v>7.8</v>
          </cell>
          <cell r="J967">
            <v>13</v>
          </cell>
        </row>
        <row r="968">
          <cell r="B968"/>
          <cell r="C968"/>
          <cell r="D968"/>
          <cell r="E968"/>
          <cell r="F968"/>
          <cell r="G968"/>
          <cell r="H968">
            <v>3.9</v>
          </cell>
          <cell r="I968">
            <v>7.8</v>
          </cell>
          <cell r="J968">
            <v>13</v>
          </cell>
        </row>
        <row r="969">
          <cell r="B969"/>
          <cell r="C969"/>
          <cell r="D969"/>
          <cell r="E969"/>
          <cell r="F969"/>
          <cell r="G969"/>
          <cell r="H969">
            <v>3.9</v>
          </cell>
          <cell r="I969">
            <v>7.8</v>
          </cell>
          <cell r="J969">
            <v>13</v>
          </cell>
        </row>
        <row r="970">
          <cell r="B970"/>
          <cell r="C970"/>
          <cell r="D970"/>
          <cell r="E970"/>
          <cell r="F970"/>
          <cell r="G970"/>
          <cell r="H970">
            <v>3.9</v>
          </cell>
          <cell r="I970">
            <v>7.8</v>
          </cell>
          <cell r="J970">
            <v>13</v>
          </cell>
        </row>
        <row r="971">
          <cell r="B971"/>
          <cell r="C971"/>
          <cell r="D971"/>
          <cell r="E971"/>
          <cell r="F971"/>
          <cell r="G971"/>
          <cell r="H971">
            <v>3.9</v>
          </cell>
          <cell r="I971">
            <v>7.8</v>
          </cell>
          <cell r="J971">
            <v>13</v>
          </cell>
        </row>
        <row r="972">
          <cell r="B972"/>
          <cell r="C972"/>
          <cell r="D972"/>
          <cell r="E972"/>
          <cell r="F972"/>
          <cell r="G972"/>
          <cell r="H972">
            <v>3.9</v>
          </cell>
          <cell r="I972">
            <v>7.8</v>
          </cell>
          <cell r="J972">
            <v>13</v>
          </cell>
        </row>
        <row r="973">
          <cell r="B973"/>
          <cell r="C973"/>
          <cell r="D973"/>
          <cell r="E973"/>
          <cell r="F973"/>
          <cell r="G973"/>
          <cell r="H973">
            <v>3.9</v>
          </cell>
          <cell r="I973">
            <v>7.8</v>
          </cell>
          <cell r="J973">
            <v>13</v>
          </cell>
        </row>
        <row r="974">
          <cell r="B974"/>
          <cell r="C974"/>
          <cell r="D974"/>
          <cell r="E974"/>
          <cell r="F974"/>
          <cell r="G974"/>
          <cell r="H974">
            <v>3.9</v>
          </cell>
          <cell r="I974">
            <v>7.8</v>
          </cell>
          <cell r="J974">
            <v>13</v>
          </cell>
        </row>
        <row r="975">
          <cell r="B975"/>
          <cell r="C975"/>
          <cell r="D975"/>
          <cell r="E975"/>
          <cell r="F975"/>
          <cell r="G975"/>
          <cell r="H975">
            <v>3.9</v>
          </cell>
          <cell r="I975">
            <v>7.8</v>
          </cell>
          <cell r="J975">
            <v>13</v>
          </cell>
        </row>
        <row r="976">
          <cell r="B976"/>
          <cell r="C976"/>
          <cell r="D976"/>
          <cell r="E976"/>
          <cell r="F976"/>
          <cell r="G976"/>
          <cell r="H976">
            <v>3.9</v>
          </cell>
          <cell r="I976">
            <v>7.8</v>
          </cell>
          <cell r="J976">
            <v>13</v>
          </cell>
        </row>
        <row r="977">
          <cell r="B977"/>
          <cell r="C977"/>
          <cell r="D977"/>
          <cell r="E977"/>
          <cell r="F977"/>
          <cell r="G977"/>
          <cell r="H977">
            <v>3.9</v>
          </cell>
          <cell r="I977">
            <v>7.8</v>
          </cell>
          <cell r="J977">
            <v>13</v>
          </cell>
        </row>
        <row r="978">
          <cell r="B978"/>
          <cell r="C978"/>
          <cell r="D978"/>
          <cell r="E978"/>
          <cell r="F978"/>
          <cell r="G978"/>
          <cell r="I978">
            <v>7.8</v>
          </cell>
          <cell r="J978">
            <v>13</v>
          </cell>
        </row>
        <row r="979">
          <cell r="B979">
            <v>87622</v>
          </cell>
          <cell r="C979">
            <v>2.7174999999999998</v>
          </cell>
          <cell r="D979">
            <v>1.7842</v>
          </cell>
          <cell r="E979">
            <v>0.31419999999999998</v>
          </cell>
          <cell r="F979">
            <v>0.61909999999999998</v>
          </cell>
          <cell r="G979">
            <v>0</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4,8</v>
          </cell>
          <cell r="J982" t="str">
            <v>Padrão Anual = 8</v>
          </cell>
        </row>
        <row r="983">
          <cell r="B983">
            <v>101949</v>
          </cell>
          <cell r="C983">
            <v>0.97529999999999994</v>
          </cell>
          <cell r="D983">
            <v>0.4118</v>
          </cell>
          <cell r="E983">
            <v>0.51219999999999999</v>
          </cell>
          <cell r="F983">
            <v>4.2599999999999999E-2</v>
          </cell>
          <cell r="G983">
            <v>8.6999999999999994E-3</v>
          </cell>
          <cell r="H983">
            <v>2.5</v>
          </cell>
          <cell r="I983">
            <v>4.8</v>
          </cell>
          <cell r="J983">
            <v>8</v>
          </cell>
        </row>
        <row r="984">
          <cell r="B984">
            <v>101947</v>
          </cell>
          <cell r="C984">
            <v>0.72860000000000003</v>
          </cell>
          <cell r="D984">
            <v>0.42170000000000002</v>
          </cell>
          <cell r="E984">
            <v>0.29520000000000002</v>
          </cell>
          <cell r="F984">
            <v>1.17E-2</v>
          </cell>
          <cell r="G984">
            <v>0</v>
          </cell>
          <cell r="H984">
            <v>2.5</v>
          </cell>
          <cell r="I984">
            <v>4.8</v>
          </cell>
          <cell r="J984">
            <v>8</v>
          </cell>
        </row>
        <row r="985">
          <cell r="B985">
            <v>101717</v>
          </cell>
          <cell r="C985">
            <v>0.51160000000000005</v>
          </cell>
          <cell r="D985">
            <v>0.37359999999999999</v>
          </cell>
          <cell r="E985">
            <v>2.6499999999999999E-2</v>
          </cell>
          <cell r="F985">
            <v>0.1115</v>
          </cell>
          <cell r="G985">
            <v>0</v>
          </cell>
          <cell r="H985">
            <v>2.5</v>
          </cell>
          <cell r="I985">
            <v>4.8</v>
          </cell>
          <cell r="J985">
            <v>8</v>
          </cell>
        </row>
        <row r="986">
          <cell r="B986">
            <v>101871</v>
          </cell>
          <cell r="C986">
            <v>2.2160000000000002</v>
          </cell>
          <cell r="D986">
            <v>1.2072000000000001</v>
          </cell>
          <cell r="E986">
            <v>0.83450000000000002</v>
          </cell>
          <cell r="F986">
            <v>0.16569999999999999</v>
          </cell>
          <cell r="G986">
            <v>8.6999999999999994E-3</v>
          </cell>
          <cell r="H986">
            <v>2.5</v>
          </cell>
          <cell r="I986">
            <v>4.8</v>
          </cell>
          <cell r="J986">
            <v>8</v>
          </cell>
        </row>
        <row r="987">
          <cell r="B987"/>
          <cell r="C987"/>
          <cell r="D987"/>
          <cell r="E987"/>
          <cell r="F987"/>
          <cell r="G987"/>
          <cell r="H987">
            <v>2.5</v>
          </cell>
          <cell r="I987">
            <v>4.8</v>
          </cell>
          <cell r="J987">
            <v>8</v>
          </cell>
        </row>
        <row r="988">
          <cell r="B988"/>
          <cell r="C988"/>
          <cell r="D988"/>
          <cell r="E988"/>
          <cell r="F988"/>
          <cell r="G988"/>
          <cell r="H988">
            <v>2.5</v>
          </cell>
          <cell r="I988">
            <v>4.8</v>
          </cell>
          <cell r="J988">
            <v>8</v>
          </cell>
        </row>
        <row r="989">
          <cell r="B989"/>
          <cell r="C989"/>
          <cell r="D989"/>
          <cell r="E989"/>
          <cell r="F989"/>
          <cell r="G989"/>
          <cell r="H989">
            <v>2.5</v>
          </cell>
          <cell r="I989">
            <v>4.8</v>
          </cell>
          <cell r="J989">
            <v>8</v>
          </cell>
        </row>
        <row r="990">
          <cell r="B990"/>
          <cell r="C990"/>
          <cell r="D990"/>
          <cell r="E990"/>
          <cell r="F990"/>
          <cell r="G990"/>
          <cell r="H990">
            <v>2.5</v>
          </cell>
          <cell r="I990">
            <v>4.8</v>
          </cell>
          <cell r="J990">
            <v>8</v>
          </cell>
        </row>
        <row r="991">
          <cell r="B991"/>
          <cell r="C991"/>
          <cell r="D991"/>
          <cell r="E991"/>
          <cell r="F991"/>
          <cell r="G991"/>
          <cell r="H991">
            <v>2.5</v>
          </cell>
          <cell r="I991">
            <v>4.8</v>
          </cell>
          <cell r="J991">
            <v>8</v>
          </cell>
        </row>
        <row r="992">
          <cell r="B992"/>
          <cell r="C992"/>
          <cell r="D992"/>
          <cell r="E992"/>
          <cell r="F992"/>
          <cell r="G992"/>
          <cell r="H992">
            <v>2.5</v>
          </cell>
          <cell r="I992">
            <v>4.8</v>
          </cell>
          <cell r="J992">
            <v>8</v>
          </cell>
        </row>
        <row r="993">
          <cell r="B993"/>
          <cell r="C993"/>
          <cell r="D993"/>
          <cell r="E993"/>
          <cell r="F993"/>
          <cell r="G993"/>
          <cell r="H993">
            <v>2.5</v>
          </cell>
          <cell r="I993">
            <v>4.8</v>
          </cell>
          <cell r="J993">
            <v>8</v>
          </cell>
        </row>
        <row r="994">
          <cell r="B994"/>
          <cell r="C994"/>
          <cell r="D994"/>
          <cell r="E994"/>
          <cell r="F994"/>
          <cell r="G994"/>
          <cell r="H994">
            <v>2.5</v>
          </cell>
          <cell r="I994">
            <v>4.8</v>
          </cell>
          <cell r="J994">
            <v>8</v>
          </cell>
        </row>
        <row r="995">
          <cell r="B995"/>
          <cell r="C995"/>
          <cell r="D995"/>
          <cell r="E995"/>
          <cell r="F995"/>
          <cell r="G995"/>
          <cell r="H995">
            <v>2.5</v>
          </cell>
          <cell r="I995">
            <v>4.8</v>
          </cell>
          <cell r="J995">
            <v>8</v>
          </cell>
        </row>
        <row r="996">
          <cell r="B996"/>
          <cell r="C996"/>
          <cell r="D996"/>
          <cell r="E996"/>
          <cell r="F996"/>
          <cell r="G996"/>
          <cell r="H996">
            <v>2.5</v>
          </cell>
          <cell r="I996">
            <v>4.8</v>
          </cell>
          <cell r="J996">
            <v>8</v>
          </cell>
        </row>
        <row r="997">
          <cell r="B997"/>
          <cell r="C997"/>
          <cell r="D997"/>
          <cell r="E997"/>
          <cell r="F997"/>
          <cell r="G997"/>
          <cell r="H997">
            <v>2.5</v>
          </cell>
          <cell r="I997">
            <v>4.8</v>
          </cell>
          <cell r="J997">
            <v>8</v>
          </cell>
        </row>
        <row r="998">
          <cell r="B998"/>
          <cell r="C998"/>
          <cell r="D998"/>
          <cell r="E998"/>
          <cell r="F998"/>
          <cell r="G998"/>
          <cell r="I998">
            <v>4.8</v>
          </cell>
          <cell r="J998">
            <v>8</v>
          </cell>
        </row>
        <row r="999">
          <cell r="B999">
            <v>101871</v>
          </cell>
          <cell r="C999">
            <v>2.2160000000000002</v>
          </cell>
          <cell r="D999">
            <v>1.2072000000000001</v>
          </cell>
          <cell r="E999">
            <v>0.83450000000000002</v>
          </cell>
          <cell r="F999">
            <v>0.16569999999999999</v>
          </cell>
          <cell r="G999">
            <v>8.6999999999999994E-3</v>
          </cell>
          <cell r="J999">
            <v>8</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14,7</v>
          </cell>
          <cell r="I1002" t="str">
            <v>Padrão Trimestral = 29,4</v>
          </cell>
          <cell r="J1002" t="str">
            <v>Padrão Anual = 49</v>
          </cell>
        </row>
        <row r="1003">
          <cell r="B1003">
            <v>1686</v>
          </cell>
          <cell r="C1003">
            <v>16.0532</v>
          </cell>
          <cell r="D1003">
            <v>16.0532</v>
          </cell>
          <cell r="E1003">
            <v>0</v>
          </cell>
          <cell r="F1003">
            <v>0</v>
          </cell>
          <cell r="G1003">
            <v>0</v>
          </cell>
          <cell r="H1003">
            <v>14.7</v>
          </cell>
          <cell r="I1003">
            <v>29.4</v>
          </cell>
          <cell r="J1003">
            <v>49</v>
          </cell>
        </row>
        <row r="1004">
          <cell r="B1004">
            <v>1687</v>
          </cell>
          <cell r="C1004">
            <v>4.5534999999999997</v>
          </cell>
          <cell r="D1004">
            <v>4.5503</v>
          </cell>
          <cell r="E1004">
            <v>0</v>
          </cell>
          <cell r="F1004">
            <v>3.2000000000000002E-3</v>
          </cell>
          <cell r="G1004">
            <v>0</v>
          </cell>
          <cell r="H1004">
            <v>14.7</v>
          </cell>
          <cell r="I1004">
            <v>29.4</v>
          </cell>
          <cell r="J1004">
            <v>49</v>
          </cell>
        </row>
        <row r="1005">
          <cell r="B1005">
            <v>1689</v>
          </cell>
          <cell r="C1005">
            <v>4.7218999999999998</v>
          </cell>
          <cell r="D1005">
            <v>4.7183000000000002</v>
          </cell>
          <cell r="E1005">
            <v>3.5999999999999999E-3</v>
          </cell>
          <cell r="F1005">
            <v>0</v>
          </cell>
          <cell r="G1005">
            <v>0</v>
          </cell>
          <cell r="H1005">
            <v>14.7</v>
          </cell>
          <cell r="I1005">
            <v>29.4</v>
          </cell>
          <cell r="J1005">
            <v>49</v>
          </cell>
        </row>
        <row r="1006">
          <cell r="B1006">
            <v>1687</v>
          </cell>
          <cell r="C1006">
            <v>25.3247</v>
          </cell>
          <cell r="D1006">
            <v>25.317900000000002</v>
          </cell>
          <cell r="E1006">
            <v>3.5999999999999999E-3</v>
          </cell>
          <cell r="F1006">
            <v>3.2000000000000002E-3</v>
          </cell>
          <cell r="G1006">
            <v>0</v>
          </cell>
          <cell r="H1006">
            <v>14.7</v>
          </cell>
          <cell r="I1006">
            <v>29.4</v>
          </cell>
          <cell r="J1006">
            <v>49</v>
          </cell>
        </row>
        <row r="1007">
          <cell r="B1007"/>
          <cell r="C1007"/>
          <cell r="D1007"/>
          <cell r="E1007"/>
          <cell r="F1007"/>
          <cell r="G1007"/>
          <cell r="H1007">
            <v>14.7</v>
          </cell>
          <cell r="I1007">
            <v>29.4</v>
          </cell>
          <cell r="J1007">
            <v>49</v>
          </cell>
        </row>
        <row r="1008">
          <cell r="B1008"/>
          <cell r="C1008"/>
          <cell r="D1008"/>
          <cell r="E1008"/>
          <cell r="F1008"/>
          <cell r="G1008"/>
          <cell r="H1008">
            <v>14.7</v>
          </cell>
          <cell r="I1008">
            <v>29.4</v>
          </cell>
          <cell r="J1008">
            <v>49</v>
          </cell>
        </row>
        <row r="1009">
          <cell r="B1009"/>
          <cell r="C1009"/>
          <cell r="D1009"/>
          <cell r="E1009"/>
          <cell r="F1009"/>
          <cell r="G1009"/>
          <cell r="H1009">
            <v>14.7</v>
          </cell>
          <cell r="I1009">
            <v>29.4</v>
          </cell>
          <cell r="J1009">
            <v>49</v>
          </cell>
        </row>
        <row r="1010">
          <cell r="B1010"/>
          <cell r="C1010"/>
          <cell r="D1010"/>
          <cell r="E1010"/>
          <cell r="F1010"/>
          <cell r="G1010"/>
          <cell r="H1010">
            <v>14.7</v>
          </cell>
          <cell r="I1010">
            <v>29.4</v>
          </cell>
          <cell r="J1010">
            <v>49</v>
          </cell>
        </row>
        <row r="1011">
          <cell r="B1011"/>
          <cell r="C1011"/>
          <cell r="D1011"/>
          <cell r="E1011"/>
          <cell r="F1011"/>
          <cell r="G1011"/>
          <cell r="H1011">
            <v>14.7</v>
          </cell>
          <cell r="I1011">
            <v>29.4</v>
          </cell>
          <cell r="J1011">
            <v>49</v>
          </cell>
        </row>
        <row r="1012">
          <cell r="B1012"/>
          <cell r="C1012"/>
          <cell r="D1012"/>
          <cell r="E1012"/>
          <cell r="F1012"/>
          <cell r="G1012"/>
          <cell r="H1012">
            <v>14.7</v>
          </cell>
          <cell r="I1012">
            <v>29.4</v>
          </cell>
          <cell r="J1012">
            <v>49</v>
          </cell>
        </row>
        <row r="1013">
          <cell r="B1013"/>
          <cell r="C1013"/>
          <cell r="D1013"/>
          <cell r="E1013"/>
          <cell r="F1013"/>
          <cell r="G1013"/>
          <cell r="H1013">
            <v>14.7</v>
          </cell>
          <cell r="I1013">
            <v>29.4</v>
          </cell>
          <cell r="J1013">
            <v>49</v>
          </cell>
        </row>
        <row r="1014">
          <cell r="B1014"/>
          <cell r="C1014"/>
          <cell r="D1014"/>
          <cell r="E1014"/>
          <cell r="F1014"/>
          <cell r="G1014"/>
          <cell r="H1014">
            <v>14.7</v>
          </cell>
          <cell r="I1014">
            <v>29.4</v>
          </cell>
          <cell r="J1014">
            <v>49</v>
          </cell>
        </row>
        <row r="1015">
          <cell r="B1015"/>
          <cell r="C1015"/>
          <cell r="D1015"/>
          <cell r="E1015"/>
          <cell r="F1015"/>
          <cell r="G1015"/>
          <cell r="H1015">
            <v>14.7</v>
          </cell>
          <cell r="I1015">
            <v>29.4</v>
          </cell>
          <cell r="J1015">
            <v>49</v>
          </cell>
        </row>
        <row r="1016">
          <cell r="B1016"/>
          <cell r="C1016"/>
          <cell r="D1016"/>
          <cell r="E1016"/>
          <cell r="F1016"/>
          <cell r="G1016"/>
          <cell r="H1016">
            <v>14.7</v>
          </cell>
          <cell r="I1016">
            <v>29.4</v>
          </cell>
          <cell r="J1016">
            <v>49</v>
          </cell>
        </row>
        <row r="1017">
          <cell r="B1017"/>
          <cell r="C1017"/>
          <cell r="D1017"/>
          <cell r="E1017"/>
          <cell r="F1017"/>
          <cell r="G1017"/>
          <cell r="H1017">
            <v>14.7</v>
          </cell>
          <cell r="I1017">
            <v>29.4</v>
          </cell>
          <cell r="J1017">
            <v>49</v>
          </cell>
        </row>
        <row r="1018">
          <cell r="B1018"/>
          <cell r="C1018"/>
          <cell r="D1018"/>
          <cell r="E1018"/>
          <cell r="F1018"/>
          <cell r="G1018"/>
          <cell r="I1018">
            <v>29.4</v>
          </cell>
          <cell r="J1018">
            <v>49</v>
          </cell>
        </row>
        <row r="1019">
          <cell r="B1019">
            <v>1687</v>
          </cell>
          <cell r="C1019">
            <v>25.3247</v>
          </cell>
          <cell r="D1019">
            <v>25.317900000000002</v>
          </cell>
          <cell r="E1019">
            <v>3.5999999999999999E-3</v>
          </cell>
          <cell r="F1019">
            <v>3.2000000000000002E-3</v>
          </cell>
          <cell r="G1019">
            <v>0</v>
          </cell>
          <cell r="J1019">
            <v>49</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94959</v>
          </cell>
          <cell r="C1023">
            <v>1.7899</v>
          </cell>
          <cell r="D1023">
            <v>0.95820000000000005</v>
          </cell>
          <cell r="E1023">
            <v>0.75239999999999996</v>
          </cell>
          <cell r="F1023">
            <v>7.9299999999999995E-2</v>
          </cell>
          <cell r="G1023">
            <v>0</v>
          </cell>
          <cell r="H1023">
            <v>3</v>
          </cell>
          <cell r="I1023">
            <v>6</v>
          </cell>
          <cell r="J1023">
            <v>10</v>
          </cell>
        </row>
        <row r="1024">
          <cell r="B1024">
            <v>95032</v>
          </cell>
          <cell r="C1024">
            <v>0.67399999999999993</v>
          </cell>
          <cell r="D1024">
            <v>0.54459999999999997</v>
          </cell>
          <cell r="E1024">
            <v>0.12939999999999999</v>
          </cell>
          <cell r="F1024">
            <v>0</v>
          </cell>
          <cell r="G1024">
            <v>0</v>
          </cell>
          <cell r="H1024">
            <v>3</v>
          </cell>
          <cell r="I1024">
            <v>6</v>
          </cell>
          <cell r="J1024">
            <v>10</v>
          </cell>
        </row>
        <row r="1025">
          <cell r="B1025">
            <v>95082</v>
          </cell>
          <cell r="C1025">
            <v>0.32940000000000003</v>
          </cell>
          <cell r="D1025">
            <v>0.25900000000000001</v>
          </cell>
          <cell r="E1025">
            <v>7.0400000000000004E-2</v>
          </cell>
          <cell r="F1025">
            <v>0</v>
          </cell>
          <cell r="G1025">
            <v>0</v>
          </cell>
          <cell r="H1025">
            <v>3</v>
          </cell>
          <cell r="I1025">
            <v>6</v>
          </cell>
          <cell r="J1025">
            <v>10</v>
          </cell>
        </row>
        <row r="1026">
          <cell r="B1026">
            <v>95024</v>
          </cell>
          <cell r="C1026">
            <v>2.7923</v>
          </cell>
          <cell r="D1026">
            <v>1.7613000000000001</v>
          </cell>
          <cell r="E1026">
            <v>0.95169999999999999</v>
          </cell>
          <cell r="F1026">
            <v>7.9200000000000007E-2</v>
          </cell>
          <cell r="G1026">
            <v>0</v>
          </cell>
          <cell r="H1026">
            <v>3</v>
          </cell>
          <cell r="I1026">
            <v>6</v>
          </cell>
          <cell r="J1026">
            <v>10</v>
          </cell>
        </row>
        <row r="1027">
          <cell r="B1027"/>
          <cell r="C1027"/>
          <cell r="D1027"/>
          <cell r="E1027"/>
          <cell r="F1027"/>
          <cell r="G1027"/>
          <cell r="H1027">
            <v>3</v>
          </cell>
          <cell r="I1027">
            <v>6</v>
          </cell>
          <cell r="J1027">
            <v>10</v>
          </cell>
        </row>
        <row r="1028">
          <cell r="B1028"/>
          <cell r="C1028"/>
          <cell r="D1028"/>
          <cell r="E1028"/>
          <cell r="F1028"/>
          <cell r="G1028"/>
          <cell r="H1028">
            <v>3</v>
          </cell>
          <cell r="I1028">
            <v>6</v>
          </cell>
          <cell r="J1028">
            <v>10</v>
          </cell>
        </row>
        <row r="1029">
          <cell r="B1029"/>
          <cell r="C1029"/>
          <cell r="D1029"/>
          <cell r="E1029"/>
          <cell r="F1029"/>
          <cell r="G1029"/>
          <cell r="H1029">
            <v>3</v>
          </cell>
          <cell r="I1029">
            <v>6</v>
          </cell>
          <cell r="J1029">
            <v>10</v>
          </cell>
        </row>
        <row r="1030">
          <cell r="B1030"/>
          <cell r="C1030"/>
          <cell r="D1030"/>
          <cell r="E1030"/>
          <cell r="F1030"/>
          <cell r="G1030"/>
          <cell r="H1030">
            <v>3</v>
          </cell>
          <cell r="I1030">
            <v>6</v>
          </cell>
          <cell r="J1030">
            <v>10</v>
          </cell>
        </row>
        <row r="1031">
          <cell r="B1031"/>
          <cell r="C1031"/>
          <cell r="D1031"/>
          <cell r="E1031"/>
          <cell r="F1031"/>
          <cell r="G1031"/>
          <cell r="H1031">
            <v>3</v>
          </cell>
          <cell r="I1031">
            <v>6</v>
          </cell>
          <cell r="J1031">
            <v>10</v>
          </cell>
        </row>
        <row r="1032">
          <cell r="B1032"/>
          <cell r="C1032"/>
          <cell r="D1032"/>
          <cell r="E1032"/>
          <cell r="F1032"/>
          <cell r="G1032"/>
          <cell r="H1032">
            <v>3</v>
          </cell>
          <cell r="I1032">
            <v>6</v>
          </cell>
          <cell r="J1032">
            <v>10</v>
          </cell>
        </row>
        <row r="1033">
          <cell r="B1033"/>
          <cell r="C1033"/>
          <cell r="D1033"/>
          <cell r="E1033"/>
          <cell r="F1033"/>
          <cell r="G1033"/>
          <cell r="H1033">
            <v>3</v>
          </cell>
          <cell r="I1033">
            <v>6</v>
          </cell>
          <cell r="J1033">
            <v>10</v>
          </cell>
        </row>
        <row r="1034">
          <cell r="B1034"/>
          <cell r="C1034"/>
          <cell r="D1034"/>
          <cell r="E1034"/>
          <cell r="F1034"/>
          <cell r="G1034"/>
          <cell r="H1034">
            <v>3</v>
          </cell>
          <cell r="I1034">
            <v>6</v>
          </cell>
          <cell r="J1034">
            <v>10</v>
          </cell>
        </row>
        <row r="1035">
          <cell r="B1035"/>
          <cell r="C1035"/>
          <cell r="D1035"/>
          <cell r="E1035"/>
          <cell r="F1035"/>
          <cell r="G1035"/>
          <cell r="H1035">
            <v>3</v>
          </cell>
          <cell r="I1035">
            <v>6</v>
          </cell>
          <cell r="J1035">
            <v>10</v>
          </cell>
        </row>
        <row r="1036">
          <cell r="B1036"/>
          <cell r="C1036"/>
          <cell r="D1036"/>
          <cell r="E1036"/>
          <cell r="F1036"/>
          <cell r="G1036"/>
          <cell r="H1036">
            <v>3</v>
          </cell>
          <cell r="I1036">
            <v>6</v>
          </cell>
          <cell r="J1036">
            <v>10</v>
          </cell>
        </row>
        <row r="1037">
          <cell r="B1037"/>
          <cell r="C1037"/>
          <cell r="D1037"/>
          <cell r="E1037"/>
          <cell r="F1037"/>
          <cell r="G1037"/>
          <cell r="H1037">
            <v>3</v>
          </cell>
          <cell r="I1037">
            <v>6</v>
          </cell>
          <cell r="J1037">
            <v>10</v>
          </cell>
        </row>
        <row r="1038">
          <cell r="B1038"/>
          <cell r="C1038"/>
          <cell r="D1038"/>
          <cell r="E1038"/>
          <cell r="F1038"/>
          <cell r="G1038"/>
          <cell r="I1038">
            <v>6</v>
          </cell>
          <cell r="J1038">
            <v>10</v>
          </cell>
        </row>
        <row r="1039">
          <cell r="B1039">
            <v>95024</v>
          </cell>
          <cell r="C1039">
            <v>2.7923</v>
          </cell>
          <cell r="D1039">
            <v>1.7613000000000001</v>
          </cell>
          <cell r="E1039">
            <v>0.95169999999999999</v>
          </cell>
          <cell r="F1039">
            <v>7.9200000000000007E-2</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4,2</v>
          </cell>
          <cell r="J1042" t="str">
            <v>Padrão Anual = 7</v>
          </cell>
        </row>
        <row r="1043">
          <cell r="B1043">
            <v>103236</v>
          </cell>
          <cell r="C1043">
            <v>0.60389999999999999</v>
          </cell>
          <cell r="D1043">
            <v>0.4108</v>
          </cell>
          <cell r="E1043">
            <v>3.7999999999999999E-2</v>
          </cell>
          <cell r="F1043">
            <v>0</v>
          </cell>
          <cell r="G1043">
            <v>0.15509999999999999</v>
          </cell>
          <cell r="H1043">
            <v>2.5</v>
          </cell>
          <cell r="I1043">
            <v>4.2</v>
          </cell>
          <cell r="J1043">
            <v>7</v>
          </cell>
        </row>
        <row r="1044">
          <cell r="B1044">
            <v>103307</v>
          </cell>
          <cell r="C1044">
            <v>0.25069999999999998</v>
          </cell>
          <cell r="D1044">
            <v>0.15759999999999999</v>
          </cell>
          <cell r="E1044">
            <v>9.3100000000000002E-2</v>
          </cell>
          <cell r="F1044">
            <v>0</v>
          </cell>
          <cell r="G1044">
            <v>0</v>
          </cell>
          <cell r="H1044">
            <v>2.5</v>
          </cell>
          <cell r="I1044">
            <v>4.2</v>
          </cell>
          <cell r="J1044">
            <v>7</v>
          </cell>
        </row>
        <row r="1045">
          <cell r="B1045">
            <v>102950</v>
          </cell>
          <cell r="C1045">
            <v>0.17810000000000001</v>
          </cell>
          <cell r="D1045">
            <v>0.1628</v>
          </cell>
          <cell r="E1045">
            <v>1.5299999999999999E-2</v>
          </cell>
          <cell r="F1045">
            <v>0</v>
          </cell>
          <cell r="G1045">
            <v>0</v>
          </cell>
          <cell r="H1045">
            <v>2.5</v>
          </cell>
          <cell r="I1045">
            <v>4.2</v>
          </cell>
          <cell r="J1045">
            <v>7</v>
          </cell>
        </row>
        <row r="1046">
          <cell r="B1046">
            <v>103164</v>
          </cell>
          <cell r="C1046">
            <v>1.0330999999999999</v>
          </cell>
          <cell r="D1046">
            <v>0.73140000000000005</v>
          </cell>
          <cell r="E1046">
            <v>0.14649999999999999</v>
          </cell>
          <cell r="F1046">
            <v>0</v>
          </cell>
          <cell r="G1046">
            <v>0.1552</v>
          </cell>
          <cell r="H1046">
            <v>2.5</v>
          </cell>
          <cell r="I1046">
            <v>4.2</v>
          </cell>
          <cell r="J1046">
            <v>7</v>
          </cell>
        </row>
        <row r="1047">
          <cell r="B1047"/>
          <cell r="C1047"/>
          <cell r="D1047"/>
          <cell r="E1047"/>
          <cell r="F1047"/>
          <cell r="G1047"/>
          <cell r="H1047">
            <v>2.5</v>
          </cell>
          <cell r="I1047">
            <v>4.2</v>
          </cell>
          <cell r="J1047">
            <v>7</v>
          </cell>
        </row>
        <row r="1048">
          <cell r="B1048"/>
          <cell r="C1048"/>
          <cell r="D1048"/>
          <cell r="E1048"/>
          <cell r="F1048"/>
          <cell r="G1048"/>
          <cell r="H1048">
            <v>2.5</v>
          </cell>
          <cell r="I1048">
            <v>4.2</v>
          </cell>
          <cell r="J1048">
            <v>7</v>
          </cell>
        </row>
        <row r="1049">
          <cell r="B1049"/>
          <cell r="C1049"/>
          <cell r="D1049"/>
          <cell r="E1049"/>
          <cell r="F1049"/>
          <cell r="G1049"/>
          <cell r="H1049">
            <v>2.5</v>
          </cell>
          <cell r="I1049">
            <v>4.2</v>
          </cell>
          <cell r="J1049">
            <v>7</v>
          </cell>
        </row>
        <row r="1050">
          <cell r="B1050"/>
          <cell r="C1050"/>
          <cell r="D1050"/>
          <cell r="E1050"/>
          <cell r="F1050"/>
          <cell r="G1050"/>
          <cell r="H1050">
            <v>2.5</v>
          </cell>
          <cell r="I1050">
            <v>4.2</v>
          </cell>
          <cell r="J1050">
            <v>7</v>
          </cell>
        </row>
        <row r="1051">
          <cell r="B1051"/>
          <cell r="C1051"/>
          <cell r="D1051"/>
          <cell r="E1051"/>
          <cell r="F1051"/>
          <cell r="G1051"/>
          <cell r="H1051">
            <v>2.5</v>
          </cell>
          <cell r="I1051">
            <v>4.2</v>
          </cell>
          <cell r="J1051">
            <v>7</v>
          </cell>
        </row>
        <row r="1052">
          <cell r="B1052"/>
          <cell r="C1052"/>
          <cell r="D1052"/>
          <cell r="E1052"/>
          <cell r="F1052"/>
          <cell r="G1052"/>
          <cell r="H1052">
            <v>2.5</v>
          </cell>
          <cell r="I1052">
            <v>4.2</v>
          </cell>
          <cell r="J1052">
            <v>7</v>
          </cell>
        </row>
        <row r="1053">
          <cell r="B1053"/>
          <cell r="C1053"/>
          <cell r="D1053"/>
          <cell r="E1053"/>
          <cell r="F1053"/>
          <cell r="G1053"/>
          <cell r="H1053">
            <v>2.5</v>
          </cell>
          <cell r="I1053">
            <v>4.2</v>
          </cell>
          <cell r="J1053">
            <v>7</v>
          </cell>
        </row>
        <row r="1054">
          <cell r="B1054"/>
          <cell r="C1054"/>
          <cell r="D1054"/>
          <cell r="E1054"/>
          <cell r="F1054"/>
          <cell r="G1054"/>
          <cell r="H1054">
            <v>2.5</v>
          </cell>
          <cell r="I1054">
            <v>4.2</v>
          </cell>
          <cell r="J1054">
            <v>7</v>
          </cell>
        </row>
        <row r="1055">
          <cell r="B1055"/>
          <cell r="C1055"/>
          <cell r="D1055"/>
          <cell r="E1055"/>
          <cell r="F1055"/>
          <cell r="G1055"/>
          <cell r="H1055">
            <v>2.5</v>
          </cell>
          <cell r="I1055">
            <v>4.2</v>
          </cell>
          <cell r="J1055">
            <v>7</v>
          </cell>
        </row>
        <row r="1056">
          <cell r="B1056"/>
          <cell r="C1056"/>
          <cell r="D1056"/>
          <cell r="E1056"/>
          <cell r="F1056"/>
          <cell r="G1056"/>
          <cell r="H1056">
            <v>2.5</v>
          </cell>
          <cell r="I1056">
            <v>4.2</v>
          </cell>
          <cell r="J1056">
            <v>7</v>
          </cell>
        </row>
        <row r="1057">
          <cell r="B1057"/>
          <cell r="C1057"/>
          <cell r="D1057"/>
          <cell r="E1057"/>
          <cell r="F1057"/>
          <cell r="G1057"/>
          <cell r="H1057">
            <v>2.5</v>
          </cell>
          <cell r="I1057">
            <v>4.2</v>
          </cell>
          <cell r="J1057">
            <v>7</v>
          </cell>
        </row>
        <row r="1058">
          <cell r="B1058"/>
          <cell r="C1058"/>
          <cell r="D1058"/>
          <cell r="E1058"/>
          <cell r="F1058"/>
          <cell r="G1058"/>
          <cell r="I1058">
            <v>4.2</v>
          </cell>
          <cell r="J1058">
            <v>7</v>
          </cell>
        </row>
        <row r="1059">
          <cell r="B1059">
            <v>103164</v>
          </cell>
          <cell r="C1059">
            <v>1.0330999999999999</v>
          </cell>
          <cell r="D1059">
            <v>0.73140000000000005</v>
          </cell>
          <cell r="E1059">
            <v>0.14649999999999999</v>
          </cell>
          <cell r="F1059">
            <v>0</v>
          </cell>
          <cell r="G1059">
            <v>0.1552</v>
          </cell>
          <cell r="J1059">
            <v>7</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6</v>
          </cell>
          <cell r="I1062" t="str">
            <v>Padrão Trimestral = 12</v>
          </cell>
          <cell r="J1062" t="str">
            <v>Padrão Anual = 20</v>
          </cell>
        </row>
        <row r="1063">
          <cell r="B1063">
            <v>50775</v>
          </cell>
          <cell r="C1063">
            <v>2.5503999999999998</v>
          </cell>
          <cell r="D1063">
            <v>2.5278999999999998</v>
          </cell>
          <cell r="E1063">
            <v>2.2499999999999999E-2</v>
          </cell>
          <cell r="F1063">
            <v>0</v>
          </cell>
          <cell r="G1063">
            <v>0</v>
          </cell>
          <cell r="H1063">
            <v>6</v>
          </cell>
          <cell r="I1063">
            <v>12</v>
          </cell>
          <cell r="J1063">
            <v>20</v>
          </cell>
        </row>
        <row r="1064">
          <cell r="B1064">
            <v>52941</v>
          </cell>
          <cell r="C1064">
            <v>0.87329999999999997</v>
          </cell>
          <cell r="D1064">
            <v>0.7591</v>
          </cell>
          <cell r="E1064">
            <v>0.1142</v>
          </cell>
          <cell r="F1064">
            <v>0</v>
          </cell>
          <cell r="G1064">
            <v>0</v>
          </cell>
          <cell r="H1064">
            <v>6</v>
          </cell>
          <cell r="I1064">
            <v>12</v>
          </cell>
          <cell r="J1064">
            <v>20</v>
          </cell>
        </row>
        <row r="1065">
          <cell r="B1065">
            <v>52941</v>
          </cell>
          <cell r="C1065">
            <v>1.4293</v>
          </cell>
          <cell r="D1065">
            <v>0.48699999999999999</v>
          </cell>
          <cell r="E1065">
            <v>0.94230000000000003</v>
          </cell>
          <cell r="F1065">
            <v>0</v>
          </cell>
          <cell r="G1065">
            <v>0</v>
          </cell>
          <cell r="H1065">
            <v>6</v>
          </cell>
          <cell r="I1065">
            <v>12</v>
          </cell>
          <cell r="J1065">
            <v>20</v>
          </cell>
        </row>
        <row r="1066">
          <cell r="B1066">
            <v>52219</v>
          </cell>
          <cell r="C1066">
            <v>4.8143000000000002</v>
          </cell>
          <cell r="D1066">
            <v>3.7212999999999998</v>
          </cell>
          <cell r="E1066">
            <v>1.093</v>
          </cell>
          <cell r="F1066">
            <v>0</v>
          </cell>
          <cell r="G1066">
            <v>0</v>
          </cell>
          <cell r="H1066">
            <v>6</v>
          </cell>
          <cell r="I1066">
            <v>12</v>
          </cell>
          <cell r="J1066">
            <v>20</v>
          </cell>
        </row>
        <row r="1067">
          <cell r="B1067"/>
          <cell r="C1067"/>
          <cell r="D1067"/>
          <cell r="E1067"/>
          <cell r="F1067"/>
          <cell r="G1067"/>
          <cell r="H1067">
            <v>6</v>
          </cell>
          <cell r="I1067">
            <v>12</v>
          </cell>
          <cell r="J1067">
            <v>20</v>
          </cell>
        </row>
        <row r="1068">
          <cell r="B1068"/>
          <cell r="C1068"/>
          <cell r="D1068"/>
          <cell r="E1068"/>
          <cell r="F1068"/>
          <cell r="G1068"/>
          <cell r="H1068">
            <v>6</v>
          </cell>
          <cell r="I1068">
            <v>12</v>
          </cell>
          <cell r="J1068">
            <v>20</v>
          </cell>
        </row>
        <row r="1069">
          <cell r="B1069"/>
          <cell r="C1069"/>
          <cell r="D1069"/>
          <cell r="E1069"/>
          <cell r="F1069"/>
          <cell r="G1069"/>
          <cell r="H1069">
            <v>6</v>
          </cell>
          <cell r="I1069">
            <v>12</v>
          </cell>
          <cell r="J1069">
            <v>20</v>
          </cell>
        </row>
        <row r="1070">
          <cell r="B1070"/>
          <cell r="C1070"/>
          <cell r="D1070"/>
          <cell r="E1070"/>
          <cell r="F1070"/>
          <cell r="G1070"/>
          <cell r="H1070">
            <v>6</v>
          </cell>
          <cell r="I1070">
            <v>12</v>
          </cell>
          <cell r="J1070">
            <v>20</v>
          </cell>
        </row>
        <row r="1071">
          <cell r="B1071"/>
          <cell r="C1071"/>
          <cell r="D1071"/>
          <cell r="E1071"/>
          <cell r="F1071"/>
          <cell r="G1071"/>
          <cell r="H1071">
            <v>6</v>
          </cell>
          <cell r="I1071">
            <v>12</v>
          </cell>
          <cell r="J1071">
            <v>20</v>
          </cell>
        </row>
        <row r="1072">
          <cell r="B1072"/>
          <cell r="C1072"/>
          <cell r="D1072"/>
          <cell r="E1072"/>
          <cell r="F1072"/>
          <cell r="G1072"/>
          <cell r="H1072">
            <v>6</v>
          </cell>
          <cell r="I1072">
            <v>12</v>
          </cell>
          <cell r="J1072">
            <v>20</v>
          </cell>
        </row>
        <row r="1073">
          <cell r="B1073"/>
          <cell r="C1073"/>
          <cell r="D1073"/>
          <cell r="E1073"/>
          <cell r="F1073"/>
          <cell r="G1073"/>
          <cell r="H1073">
            <v>6</v>
          </cell>
          <cell r="I1073">
            <v>12</v>
          </cell>
          <cell r="J1073">
            <v>20</v>
          </cell>
        </row>
        <row r="1074">
          <cell r="B1074"/>
          <cell r="C1074"/>
          <cell r="D1074"/>
          <cell r="E1074"/>
          <cell r="F1074"/>
          <cell r="G1074"/>
          <cell r="H1074">
            <v>6</v>
          </cell>
          <cell r="I1074">
            <v>12</v>
          </cell>
          <cell r="J1074">
            <v>20</v>
          </cell>
        </row>
        <row r="1075">
          <cell r="B1075"/>
          <cell r="C1075"/>
          <cell r="D1075"/>
          <cell r="E1075"/>
          <cell r="F1075"/>
          <cell r="G1075"/>
          <cell r="H1075">
            <v>6</v>
          </cell>
          <cell r="I1075">
            <v>12</v>
          </cell>
          <cell r="J1075">
            <v>20</v>
          </cell>
        </row>
        <row r="1076">
          <cell r="B1076"/>
          <cell r="C1076"/>
          <cell r="D1076"/>
          <cell r="E1076"/>
          <cell r="F1076"/>
          <cell r="G1076"/>
          <cell r="H1076">
            <v>6</v>
          </cell>
          <cell r="I1076">
            <v>12</v>
          </cell>
          <cell r="J1076">
            <v>20</v>
          </cell>
        </row>
        <row r="1077">
          <cell r="B1077"/>
          <cell r="C1077"/>
          <cell r="D1077"/>
          <cell r="E1077"/>
          <cell r="F1077"/>
          <cell r="G1077"/>
          <cell r="H1077">
            <v>6</v>
          </cell>
          <cell r="I1077">
            <v>12</v>
          </cell>
          <cell r="J1077">
            <v>20</v>
          </cell>
        </row>
        <row r="1078">
          <cell r="B1078"/>
          <cell r="C1078"/>
          <cell r="D1078"/>
          <cell r="E1078"/>
          <cell r="F1078"/>
          <cell r="G1078"/>
          <cell r="I1078">
            <v>12</v>
          </cell>
          <cell r="J1078">
            <v>20</v>
          </cell>
        </row>
        <row r="1079">
          <cell r="B1079">
            <v>52219</v>
          </cell>
          <cell r="C1079">
            <v>4.8143000000000002</v>
          </cell>
          <cell r="D1079">
            <v>3.7212999999999998</v>
          </cell>
          <cell r="E1079">
            <v>1.093</v>
          </cell>
          <cell r="F1079">
            <v>0</v>
          </cell>
          <cell r="G1079">
            <v>0</v>
          </cell>
          <cell r="J1079">
            <v>20</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3,6</v>
          </cell>
          <cell r="I1082" t="str">
            <v>Padrão Trimestral = 7,2</v>
          </cell>
          <cell r="J1082" t="str">
            <v>Padrão Anual = 12</v>
          </cell>
        </row>
        <row r="1083">
          <cell r="B1083">
            <v>46495</v>
          </cell>
          <cell r="C1083">
            <v>0.23350000000000001</v>
          </cell>
          <cell r="D1083">
            <v>0.23250000000000001</v>
          </cell>
          <cell r="E1083">
            <v>0</v>
          </cell>
          <cell r="F1083">
            <v>1E-3</v>
          </cell>
          <cell r="G1083">
            <v>0</v>
          </cell>
          <cell r="H1083">
            <v>3.6</v>
          </cell>
          <cell r="I1083">
            <v>7.2</v>
          </cell>
          <cell r="J1083">
            <v>12</v>
          </cell>
        </row>
        <row r="1084">
          <cell r="B1084">
            <v>46692</v>
          </cell>
          <cell r="C1084">
            <v>0.37029999999999996</v>
          </cell>
          <cell r="D1084">
            <v>0.21779999999999999</v>
          </cell>
          <cell r="E1084">
            <v>0.1525</v>
          </cell>
          <cell r="F1084">
            <v>0</v>
          </cell>
          <cell r="G1084">
            <v>0</v>
          </cell>
          <cell r="H1084">
            <v>3.6</v>
          </cell>
          <cell r="I1084">
            <v>7.2</v>
          </cell>
          <cell r="J1084">
            <v>12</v>
          </cell>
        </row>
        <row r="1085">
          <cell r="B1085">
            <v>46531</v>
          </cell>
          <cell r="C1085">
            <v>5.79E-2</v>
          </cell>
          <cell r="D1085">
            <v>5.28E-2</v>
          </cell>
          <cell r="E1085">
            <v>4.8999999999999998E-3</v>
          </cell>
          <cell r="F1085">
            <v>2.0000000000000001E-4</v>
          </cell>
          <cell r="G1085">
            <v>0</v>
          </cell>
          <cell r="H1085">
            <v>3.6</v>
          </cell>
          <cell r="I1085">
            <v>7.2</v>
          </cell>
          <cell r="J1085">
            <v>12</v>
          </cell>
        </row>
        <row r="1086">
          <cell r="B1086">
            <v>46573</v>
          </cell>
          <cell r="C1086">
            <v>0.66220000000000001</v>
          </cell>
          <cell r="D1086">
            <v>0.50319999999999998</v>
          </cell>
          <cell r="E1086">
            <v>0.1578</v>
          </cell>
          <cell r="F1086">
            <v>1.1999999999999999E-3</v>
          </cell>
          <cell r="G1086">
            <v>0</v>
          </cell>
          <cell r="H1086">
            <v>3.6</v>
          </cell>
          <cell r="I1086">
            <v>7.2</v>
          </cell>
          <cell r="J1086">
            <v>12</v>
          </cell>
        </row>
        <row r="1087">
          <cell r="B1087"/>
          <cell r="C1087"/>
          <cell r="D1087"/>
          <cell r="E1087"/>
          <cell r="F1087"/>
          <cell r="G1087"/>
          <cell r="H1087">
            <v>3.6</v>
          </cell>
          <cell r="I1087">
            <v>7.2</v>
          </cell>
          <cell r="J1087">
            <v>12</v>
          </cell>
        </row>
        <row r="1088">
          <cell r="B1088"/>
          <cell r="C1088"/>
          <cell r="D1088"/>
          <cell r="E1088"/>
          <cell r="F1088"/>
          <cell r="G1088"/>
          <cell r="H1088">
            <v>3.6</v>
          </cell>
          <cell r="I1088">
            <v>7.2</v>
          </cell>
          <cell r="J1088">
            <v>12</v>
          </cell>
        </row>
        <row r="1089">
          <cell r="B1089"/>
          <cell r="C1089"/>
          <cell r="D1089"/>
          <cell r="E1089"/>
          <cell r="F1089"/>
          <cell r="G1089"/>
          <cell r="H1089">
            <v>3.6</v>
          </cell>
          <cell r="I1089">
            <v>7.2</v>
          </cell>
          <cell r="J1089">
            <v>12</v>
          </cell>
        </row>
        <row r="1090">
          <cell r="B1090"/>
          <cell r="C1090"/>
          <cell r="D1090"/>
          <cell r="E1090"/>
          <cell r="F1090"/>
          <cell r="G1090"/>
          <cell r="H1090">
            <v>3.6</v>
          </cell>
          <cell r="I1090">
            <v>7.2</v>
          </cell>
          <cell r="J1090">
            <v>12</v>
          </cell>
        </row>
        <row r="1091">
          <cell r="B1091"/>
          <cell r="C1091"/>
          <cell r="D1091"/>
          <cell r="E1091"/>
          <cell r="F1091"/>
          <cell r="G1091"/>
          <cell r="H1091">
            <v>3.6</v>
          </cell>
          <cell r="I1091">
            <v>7.2</v>
          </cell>
          <cell r="J1091">
            <v>12</v>
          </cell>
        </row>
        <row r="1092">
          <cell r="B1092"/>
          <cell r="C1092"/>
          <cell r="D1092"/>
          <cell r="E1092"/>
          <cell r="F1092"/>
          <cell r="G1092"/>
          <cell r="H1092">
            <v>3.6</v>
          </cell>
          <cell r="I1092">
            <v>7.2</v>
          </cell>
          <cell r="J1092">
            <v>12</v>
          </cell>
        </row>
        <row r="1093">
          <cell r="B1093"/>
          <cell r="C1093"/>
          <cell r="D1093"/>
          <cell r="E1093"/>
          <cell r="F1093"/>
          <cell r="G1093"/>
          <cell r="H1093">
            <v>3.6</v>
          </cell>
          <cell r="I1093">
            <v>7.2</v>
          </cell>
          <cell r="J1093">
            <v>12</v>
          </cell>
        </row>
        <row r="1094">
          <cell r="B1094"/>
          <cell r="C1094"/>
          <cell r="D1094"/>
          <cell r="E1094"/>
          <cell r="F1094"/>
          <cell r="G1094"/>
          <cell r="H1094">
            <v>3.6</v>
          </cell>
          <cell r="I1094">
            <v>7.2</v>
          </cell>
          <cell r="J1094">
            <v>12</v>
          </cell>
        </row>
        <row r="1095">
          <cell r="B1095"/>
          <cell r="C1095"/>
          <cell r="D1095"/>
          <cell r="E1095"/>
          <cell r="F1095"/>
          <cell r="G1095"/>
          <cell r="H1095">
            <v>3.6</v>
          </cell>
          <cell r="I1095">
            <v>7.2</v>
          </cell>
          <cell r="J1095">
            <v>12</v>
          </cell>
        </row>
        <row r="1096">
          <cell r="B1096"/>
          <cell r="C1096"/>
          <cell r="D1096"/>
          <cell r="E1096"/>
          <cell r="F1096"/>
          <cell r="G1096"/>
          <cell r="H1096">
            <v>3.6</v>
          </cell>
          <cell r="I1096">
            <v>7.2</v>
          </cell>
          <cell r="J1096">
            <v>12</v>
          </cell>
        </row>
        <row r="1097">
          <cell r="B1097"/>
          <cell r="C1097"/>
          <cell r="D1097"/>
          <cell r="E1097"/>
          <cell r="F1097"/>
          <cell r="G1097"/>
          <cell r="H1097">
            <v>3.6</v>
          </cell>
          <cell r="I1097">
            <v>7.2</v>
          </cell>
          <cell r="J1097">
            <v>12</v>
          </cell>
        </row>
        <row r="1098">
          <cell r="B1098"/>
          <cell r="C1098"/>
          <cell r="D1098"/>
          <cell r="E1098"/>
          <cell r="F1098"/>
          <cell r="G1098"/>
          <cell r="I1098">
            <v>7.2</v>
          </cell>
          <cell r="J1098">
            <v>12</v>
          </cell>
        </row>
        <row r="1099">
          <cell r="B1099">
            <v>46573</v>
          </cell>
          <cell r="C1099">
            <v>0.66220000000000001</v>
          </cell>
          <cell r="D1099">
            <v>0.50319999999999998</v>
          </cell>
          <cell r="E1099">
            <v>0.1578</v>
          </cell>
          <cell r="F1099">
            <v>1.1999999999999999E-3</v>
          </cell>
          <cell r="G1099">
            <v>0</v>
          </cell>
          <cell r="J1099">
            <v>12</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3,3</v>
          </cell>
          <cell r="I1102" t="str">
            <v>Padrão Trimestral = 6,6</v>
          </cell>
          <cell r="J1102" t="str">
            <v>Padrão Anual = 11</v>
          </cell>
        </row>
        <row r="1103">
          <cell r="B1103">
            <v>199327</v>
          </cell>
          <cell r="C1103">
            <v>1.3084</v>
          </cell>
          <cell r="D1103">
            <v>1.0033000000000001</v>
          </cell>
          <cell r="E1103">
            <v>8.6699999999999999E-2</v>
          </cell>
          <cell r="F1103">
            <v>0.20039999999999999</v>
          </cell>
          <cell r="G1103">
            <v>1.8100000000000002E-2</v>
          </cell>
          <cell r="H1103">
            <v>3.3</v>
          </cell>
          <cell r="I1103">
            <v>6.6</v>
          </cell>
          <cell r="J1103">
            <v>11</v>
          </cell>
        </row>
        <row r="1104">
          <cell r="B1104">
            <v>199444</v>
          </cell>
          <cell r="C1104">
            <v>0.45949999999999996</v>
          </cell>
          <cell r="D1104">
            <v>0.43669999999999998</v>
          </cell>
          <cell r="E1104">
            <v>2.12E-2</v>
          </cell>
          <cell r="F1104">
            <v>1.6000000000000001E-3</v>
          </cell>
          <cell r="G1104">
            <v>0</v>
          </cell>
          <cell r="H1104">
            <v>3.3</v>
          </cell>
          <cell r="I1104">
            <v>6.6</v>
          </cell>
          <cell r="J1104">
            <v>11</v>
          </cell>
        </row>
        <row r="1105">
          <cell r="B1105">
            <v>198863</v>
          </cell>
          <cell r="C1105">
            <v>0.64600000000000002</v>
          </cell>
          <cell r="D1105">
            <v>0.54179999999999995</v>
          </cell>
          <cell r="E1105">
            <v>0.1042</v>
          </cell>
          <cell r="F1105">
            <v>0</v>
          </cell>
          <cell r="G1105">
            <v>0</v>
          </cell>
          <cell r="H1105">
            <v>3.3</v>
          </cell>
          <cell r="I1105">
            <v>6.6</v>
          </cell>
          <cell r="J1105">
            <v>11</v>
          </cell>
        </row>
        <row r="1106">
          <cell r="B1106">
            <v>199211</v>
          </cell>
          <cell r="C1106">
            <v>2.4140999999999999</v>
          </cell>
          <cell r="D1106">
            <v>1.9819</v>
          </cell>
          <cell r="E1106">
            <v>0.21199999999999999</v>
          </cell>
          <cell r="F1106">
            <v>0.2021</v>
          </cell>
          <cell r="G1106">
            <v>1.8100000000000002E-2</v>
          </cell>
          <cell r="H1106">
            <v>3.3</v>
          </cell>
          <cell r="I1106">
            <v>6.6</v>
          </cell>
          <cell r="J1106">
            <v>11</v>
          </cell>
        </row>
        <row r="1107">
          <cell r="B1107"/>
          <cell r="C1107"/>
          <cell r="D1107"/>
          <cell r="E1107"/>
          <cell r="F1107"/>
          <cell r="G1107"/>
          <cell r="H1107">
            <v>3.3</v>
          </cell>
          <cell r="I1107">
            <v>6.6</v>
          </cell>
          <cell r="J1107">
            <v>11</v>
          </cell>
        </row>
        <row r="1108">
          <cell r="B1108"/>
          <cell r="C1108"/>
          <cell r="D1108"/>
          <cell r="E1108"/>
          <cell r="F1108"/>
          <cell r="G1108"/>
          <cell r="H1108">
            <v>3.3</v>
          </cell>
          <cell r="I1108">
            <v>6.6</v>
          </cell>
          <cell r="J1108">
            <v>11</v>
          </cell>
        </row>
        <row r="1109">
          <cell r="B1109"/>
          <cell r="C1109"/>
          <cell r="D1109"/>
          <cell r="E1109"/>
          <cell r="F1109"/>
          <cell r="G1109"/>
          <cell r="H1109">
            <v>3.3</v>
          </cell>
          <cell r="I1109">
            <v>6.6</v>
          </cell>
          <cell r="J1109">
            <v>11</v>
          </cell>
        </row>
        <row r="1110">
          <cell r="B1110"/>
          <cell r="C1110"/>
          <cell r="D1110"/>
          <cell r="E1110"/>
          <cell r="F1110"/>
          <cell r="G1110"/>
          <cell r="H1110">
            <v>3.3</v>
          </cell>
          <cell r="I1110">
            <v>6.6</v>
          </cell>
          <cell r="J1110">
            <v>11</v>
          </cell>
        </row>
        <row r="1111">
          <cell r="B1111"/>
          <cell r="C1111"/>
          <cell r="D1111"/>
          <cell r="E1111"/>
          <cell r="F1111"/>
          <cell r="G1111"/>
          <cell r="H1111">
            <v>3.3</v>
          </cell>
          <cell r="I1111">
            <v>6.6</v>
          </cell>
          <cell r="J1111">
            <v>11</v>
          </cell>
        </row>
        <row r="1112">
          <cell r="B1112"/>
          <cell r="C1112"/>
          <cell r="D1112"/>
          <cell r="E1112"/>
          <cell r="F1112"/>
          <cell r="G1112"/>
          <cell r="H1112">
            <v>3.3</v>
          </cell>
          <cell r="I1112">
            <v>6.6</v>
          </cell>
          <cell r="J1112">
            <v>11</v>
          </cell>
        </row>
        <row r="1113">
          <cell r="B1113"/>
          <cell r="C1113"/>
          <cell r="D1113"/>
          <cell r="E1113"/>
          <cell r="F1113"/>
          <cell r="G1113"/>
          <cell r="H1113">
            <v>3.3</v>
          </cell>
          <cell r="I1113">
            <v>6.6</v>
          </cell>
          <cell r="J1113">
            <v>11</v>
          </cell>
        </row>
        <row r="1114">
          <cell r="B1114"/>
          <cell r="C1114"/>
          <cell r="D1114"/>
          <cell r="E1114"/>
          <cell r="F1114"/>
          <cell r="G1114"/>
          <cell r="H1114">
            <v>3.3</v>
          </cell>
          <cell r="I1114">
            <v>6.6</v>
          </cell>
          <cell r="J1114">
            <v>11</v>
          </cell>
        </row>
        <row r="1115">
          <cell r="B1115"/>
          <cell r="C1115"/>
          <cell r="D1115"/>
          <cell r="E1115"/>
          <cell r="F1115"/>
          <cell r="G1115"/>
          <cell r="H1115">
            <v>3.3</v>
          </cell>
          <cell r="I1115">
            <v>6.6</v>
          </cell>
          <cell r="J1115">
            <v>11</v>
          </cell>
        </row>
        <row r="1116">
          <cell r="B1116"/>
          <cell r="C1116"/>
          <cell r="D1116"/>
          <cell r="E1116"/>
          <cell r="F1116"/>
          <cell r="G1116"/>
          <cell r="H1116">
            <v>3.3</v>
          </cell>
          <cell r="I1116">
            <v>6.6</v>
          </cell>
          <cell r="J1116">
            <v>11</v>
          </cell>
        </row>
        <row r="1117">
          <cell r="B1117"/>
          <cell r="C1117"/>
          <cell r="D1117"/>
          <cell r="E1117"/>
          <cell r="F1117"/>
          <cell r="G1117"/>
          <cell r="H1117">
            <v>3.3</v>
          </cell>
          <cell r="I1117">
            <v>6.6</v>
          </cell>
          <cell r="J1117">
            <v>11</v>
          </cell>
        </row>
        <row r="1118">
          <cell r="B1118"/>
          <cell r="C1118"/>
          <cell r="D1118"/>
          <cell r="E1118"/>
          <cell r="F1118"/>
          <cell r="G1118"/>
          <cell r="I1118">
            <v>6.6</v>
          </cell>
          <cell r="J1118">
            <v>11</v>
          </cell>
        </row>
        <row r="1119">
          <cell r="B1119">
            <v>199211</v>
          </cell>
          <cell r="C1119">
            <v>2.4140999999999999</v>
          </cell>
          <cell r="D1119">
            <v>1.9819</v>
          </cell>
          <cell r="E1119">
            <v>0.21199999999999999</v>
          </cell>
          <cell r="F1119">
            <v>0.2021</v>
          </cell>
          <cell r="G1119">
            <v>1.8100000000000002E-2</v>
          </cell>
          <cell r="J1119">
            <v>11</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3</v>
          </cell>
          <cell r="I1122" t="str">
            <v>Padrão Trimestral = 6</v>
          </cell>
          <cell r="J1122" t="str">
            <v>Padrão Anual = 10</v>
          </cell>
        </row>
        <row r="1123">
          <cell r="B1123">
            <v>82303</v>
          </cell>
          <cell r="C1123">
            <v>0.86619999999999997</v>
          </cell>
          <cell r="D1123">
            <v>0.4819</v>
          </cell>
          <cell r="E1123">
            <v>7.3000000000000001E-3</v>
          </cell>
          <cell r="F1123">
            <v>0</v>
          </cell>
          <cell r="G1123">
            <v>0.377</v>
          </cell>
          <cell r="H1123">
            <v>3</v>
          </cell>
          <cell r="I1123">
            <v>6</v>
          </cell>
          <cell r="J1123">
            <v>10</v>
          </cell>
        </row>
        <row r="1124">
          <cell r="B1124">
            <v>82303</v>
          </cell>
          <cell r="C1124">
            <v>0.21410000000000001</v>
          </cell>
          <cell r="D1124">
            <v>0.1928</v>
          </cell>
          <cell r="E1124">
            <v>2.1299999999999999E-2</v>
          </cell>
          <cell r="F1124">
            <v>0</v>
          </cell>
          <cell r="G1124">
            <v>0</v>
          </cell>
          <cell r="H1124">
            <v>3</v>
          </cell>
          <cell r="I1124">
            <v>6</v>
          </cell>
          <cell r="J1124">
            <v>10</v>
          </cell>
        </row>
        <row r="1125">
          <cell r="B1125">
            <v>82122</v>
          </cell>
          <cell r="C1125">
            <v>0.57140000000000002</v>
          </cell>
          <cell r="D1125">
            <v>0.5544</v>
          </cell>
          <cell r="E1125">
            <v>1.7000000000000001E-2</v>
          </cell>
          <cell r="F1125">
            <v>0</v>
          </cell>
          <cell r="G1125">
            <v>0</v>
          </cell>
          <cell r="H1125">
            <v>3</v>
          </cell>
          <cell r="I1125">
            <v>6</v>
          </cell>
          <cell r="J1125">
            <v>10</v>
          </cell>
        </row>
        <row r="1126">
          <cell r="B1126">
            <v>82243</v>
          </cell>
          <cell r="C1126">
            <v>1.6516</v>
          </cell>
          <cell r="D1126">
            <v>1.2287999999999999</v>
          </cell>
          <cell r="E1126">
            <v>4.5600000000000002E-2</v>
          </cell>
          <cell r="F1126">
            <v>0</v>
          </cell>
          <cell r="G1126">
            <v>0.37730000000000002</v>
          </cell>
          <cell r="H1126">
            <v>3</v>
          </cell>
          <cell r="I1126">
            <v>6</v>
          </cell>
          <cell r="J1126">
            <v>10</v>
          </cell>
        </row>
        <row r="1127">
          <cell r="B1127"/>
          <cell r="C1127"/>
          <cell r="D1127"/>
          <cell r="E1127"/>
          <cell r="F1127"/>
          <cell r="G1127"/>
          <cell r="H1127">
            <v>3</v>
          </cell>
          <cell r="I1127">
            <v>6</v>
          </cell>
          <cell r="J1127">
            <v>10</v>
          </cell>
        </row>
        <row r="1128">
          <cell r="B1128"/>
          <cell r="C1128"/>
          <cell r="D1128"/>
          <cell r="E1128"/>
          <cell r="F1128"/>
          <cell r="G1128"/>
          <cell r="H1128">
            <v>3</v>
          </cell>
          <cell r="I1128">
            <v>6</v>
          </cell>
          <cell r="J1128">
            <v>10</v>
          </cell>
        </row>
        <row r="1129">
          <cell r="B1129"/>
          <cell r="C1129"/>
          <cell r="D1129"/>
          <cell r="E1129"/>
          <cell r="F1129"/>
          <cell r="G1129"/>
          <cell r="H1129">
            <v>3</v>
          </cell>
          <cell r="I1129">
            <v>6</v>
          </cell>
          <cell r="J1129">
            <v>10</v>
          </cell>
        </row>
        <row r="1130">
          <cell r="B1130"/>
          <cell r="C1130"/>
          <cell r="D1130"/>
          <cell r="E1130"/>
          <cell r="F1130"/>
          <cell r="G1130"/>
          <cell r="H1130">
            <v>3</v>
          </cell>
          <cell r="I1130">
            <v>6</v>
          </cell>
          <cell r="J1130">
            <v>10</v>
          </cell>
        </row>
        <row r="1131">
          <cell r="B1131"/>
          <cell r="C1131"/>
          <cell r="D1131"/>
          <cell r="E1131"/>
          <cell r="F1131"/>
          <cell r="G1131"/>
          <cell r="H1131">
            <v>3</v>
          </cell>
          <cell r="I1131">
            <v>6</v>
          </cell>
          <cell r="J1131">
            <v>10</v>
          </cell>
        </row>
        <row r="1132">
          <cell r="B1132"/>
          <cell r="C1132"/>
          <cell r="D1132"/>
          <cell r="E1132"/>
          <cell r="F1132"/>
          <cell r="G1132"/>
          <cell r="H1132">
            <v>3</v>
          </cell>
          <cell r="I1132">
            <v>6</v>
          </cell>
          <cell r="J1132">
            <v>10</v>
          </cell>
        </row>
        <row r="1133">
          <cell r="B1133"/>
          <cell r="C1133"/>
          <cell r="D1133"/>
          <cell r="E1133"/>
          <cell r="F1133"/>
          <cell r="G1133"/>
          <cell r="H1133">
            <v>3</v>
          </cell>
          <cell r="I1133">
            <v>6</v>
          </cell>
          <cell r="J1133">
            <v>10</v>
          </cell>
        </row>
        <row r="1134">
          <cell r="B1134"/>
          <cell r="C1134"/>
          <cell r="D1134"/>
          <cell r="E1134"/>
          <cell r="F1134"/>
          <cell r="G1134"/>
          <cell r="H1134">
            <v>3</v>
          </cell>
          <cell r="I1134">
            <v>6</v>
          </cell>
          <cell r="J1134">
            <v>10</v>
          </cell>
        </row>
        <row r="1135">
          <cell r="B1135"/>
          <cell r="C1135"/>
          <cell r="D1135"/>
          <cell r="E1135"/>
          <cell r="F1135"/>
          <cell r="G1135"/>
          <cell r="H1135">
            <v>3</v>
          </cell>
          <cell r="I1135">
            <v>6</v>
          </cell>
          <cell r="J1135">
            <v>10</v>
          </cell>
        </row>
        <row r="1136">
          <cell r="B1136"/>
          <cell r="C1136"/>
          <cell r="D1136"/>
          <cell r="E1136"/>
          <cell r="F1136"/>
          <cell r="G1136"/>
          <cell r="H1136">
            <v>3</v>
          </cell>
          <cell r="I1136">
            <v>6</v>
          </cell>
          <cell r="J1136">
            <v>10</v>
          </cell>
        </row>
        <row r="1137">
          <cell r="B1137"/>
          <cell r="C1137"/>
          <cell r="D1137"/>
          <cell r="E1137"/>
          <cell r="F1137"/>
          <cell r="G1137"/>
          <cell r="H1137">
            <v>3</v>
          </cell>
          <cell r="I1137">
            <v>6</v>
          </cell>
          <cell r="J1137">
            <v>10</v>
          </cell>
        </row>
        <row r="1138">
          <cell r="B1138"/>
          <cell r="C1138"/>
          <cell r="D1138"/>
          <cell r="E1138"/>
          <cell r="F1138"/>
          <cell r="G1138"/>
          <cell r="I1138">
            <v>6</v>
          </cell>
          <cell r="J1138">
            <v>10</v>
          </cell>
        </row>
        <row r="1139">
          <cell r="B1139">
            <v>82243</v>
          </cell>
          <cell r="C1139">
            <v>1.6516</v>
          </cell>
          <cell r="D1139">
            <v>1.2287999999999999</v>
          </cell>
          <cell r="E1139">
            <v>4.5600000000000002E-2</v>
          </cell>
          <cell r="F1139">
            <v>0</v>
          </cell>
          <cell r="G1139">
            <v>0.37730000000000002</v>
          </cell>
          <cell r="J1139">
            <v>10</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86155</v>
          </cell>
          <cell r="C1143">
            <v>2.5074000000000001</v>
          </cell>
          <cell r="D1143">
            <v>1.6613</v>
          </cell>
          <cell r="E1143">
            <v>9.1999999999999998E-3</v>
          </cell>
          <cell r="F1143">
            <v>0.83689999999999998</v>
          </cell>
          <cell r="G1143">
            <v>0</v>
          </cell>
          <cell r="H1143">
            <v>2.7</v>
          </cell>
          <cell r="I1143">
            <v>5.4</v>
          </cell>
          <cell r="J1143">
            <v>9</v>
          </cell>
        </row>
        <row r="1144">
          <cell r="B1144">
            <v>86311</v>
          </cell>
          <cell r="C1144">
            <v>0.46760000000000002</v>
          </cell>
          <cell r="D1144">
            <v>0.40910000000000002</v>
          </cell>
          <cell r="E1144">
            <v>5.5899999999999998E-2</v>
          </cell>
          <cell r="F1144">
            <v>2.5999999999999999E-3</v>
          </cell>
          <cell r="G1144">
            <v>0</v>
          </cell>
          <cell r="H1144">
            <v>2.7</v>
          </cell>
          <cell r="I1144">
            <v>5.4</v>
          </cell>
          <cell r="J1144">
            <v>9</v>
          </cell>
        </row>
        <row r="1145">
          <cell r="B1145">
            <v>86100</v>
          </cell>
          <cell r="C1145">
            <v>6.7199999999999996E-2</v>
          </cell>
          <cell r="D1145">
            <v>5.7299999999999997E-2</v>
          </cell>
          <cell r="E1145">
            <v>9.9000000000000008E-3</v>
          </cell>
          <cell r="F1145">
            <v>0</v>
          </cell>
          <cell r="G1145">
            <v>0</v>
          </cell>
          <cell r="H1145">
            <v>2.7</v>
          </cell>
          <cell r="I1145">
            <v>5.4</v>
          </cell>
          <cell r="J1145">
            <v>9</v>
          </cell>
        </row>
        <row r="1146">
          <cell r="B1146">
            <v>86189</v>
          </cell>
          <cell r="C1146">
            <v>3.0417999999999998</v>
          </cell>
          <cell r="D1146">
            <v>2.1276000000000002</v>
          </cell>
          <cell r="E1146">
            <v>7.51E-2</v>
          </cell>
          <cell r="F1146">
            <v>0.83919999999999995</v>
          </cell>
          <cell r="G1146">
            <v>0</v>
          </cell>
          <cell r="H1146">
            <v>2.7</v>
          </cell>
          <cell r="I1146">
            <v>5.4</v>
          </cell>
          <cell r="J1146">
            <v>9</v>
          </cell>
        </row>
        <row r="1147">
          <cell r="B1147"/>
          <cell r="C1147"/>
          <cell r="D1147"/>
          <cell r="E1147"/>
          <cell r="F1147"/>
          <cell r="G1147"/>
          <cell r="H1147">
            <v>2.7</v>
          </cell>
          <cell r="I1147">
            <v>5.4</v>
          </cell>
          <cell r="J1147">
            <v>9</v>
          </cell>
        </row>
        <row r="1148">
          <cell r="B1148"/>
          <cell r="C1148"/>
          <cell r="D1148"/>
          <cell r="E1148"/>
          <cell r="F1148"/>
          <cell r="G1148"/>
          <cell r="H1148">
            <v>2.7</v>
          </cell>
          <cell r="I1148">
            <v>5.4</v>
          </cell>
          <cell r="J1148">
            <v>9</v>
          </cell>
        </row>
        <row r="1149">
          <cell r="B1149"/>
          <cell r="C1149"/>
          <cell r="D1149"/>
          <cell r="E1149"/>
          <cell r="F1149"/>
          <cell r="G1149"/>
          <cell r="H1149">
            <v>2.7</v>
          </cell>
          <cell r="I1149">
            <v>5.4</v>
          </cell>
          <cell r="J1149">
            <v>9</v>
          </cell>
        </row>
        <row r="1150">
          <cell r="B1150"/>
          <cell r="C1150"/>
          <cell r="D1150"/>
          <cell r="E1150"/>
          <cell r="F1150"/>
          <cell r="G1150"/>
          <cell r="H1150">
            <v>2.7</v>
          </cell>
          <cell r="I1150">
            <v>5.4</v>
          </cell>
          <cell r="J1150">
            <v>9</v>
          </cell>
        </row>
        <row r="1151">
          <cell r="B1151"/>
          <cell r="C1151"/>
          <cell r="D1151"/>
          <cell r="E1151"/>
          <cell r="F1151"/>
          <cell r="G1151"/>
          <cell r="H1151">
            <v>2.7</v>
          </cell>
          <cell r="I1151">
            <v>5.4</v>
          </cell>
          <cell r="J1151">
            <v>9</v>
          </cell>
        </row>
        <row r="1152">
          <cell r="B1152"/>
          <cell r="C1152"/>
          <cell r="D1152"/>
          <cell r="E1152"/>
          <cell r="F1152"/>
          <cell r="G1152"/>
          <cell r="H1152">
            <v>2.7</v>
          </cell>
          <cell r="I1152">
            <v>5.4</v>
          </cell>
          <cell r="J1152">
            <v>9</v>
          </cell>
        </row>
        <row r="1153">
          <cell r="B1153"/>
          <cell r="C1153"/>
          <cell r="D1153"/>
          <cell r="E1153"/>
          <cell r="F1153"/>
          <cell r="G1153"/>
          <cell r="H1153">
            <v>2.7</v>
          </cell>
          <cell r="I1153">
            <v>5.4</v>
          </cell>
          <cell r="J1153">
            <v>9</v>
          </cell>
        </row>
        <row r="1154">
          <cell r="B1154"/>
          <cell r="C1154"/>
          <cell r="D1154"/>
          <cell r="E1154"/>
          <cell r="F1154"/>
          <cell r="G1154"/>
          <cell r="H1154">
            <v>2.7</v>
          </cell>
          <cell r="I1154">
            <v>5.4</v>
          </cell>
          <cell r="J1154">
            <v>9</v>
          </cell>
        </row>
        <row r="1155">
          <cell r="B1155"/>
          <cell r="C1155"/>
          <cell r="D1155"/>
          <cell r="E1155"/>
          <cell r="F1155"/>
          <cell r="G1155"/>
          <cell r="H1155">
            <v>2.7</v>
          </cell>
          <cell r="I1155">
            <v>5.4</v>
          </cell>
          <cell r="J1155">
            <v>9</v>
          </cell>
        </row>
        <row r="1156">
          <cell r="B1156"/>
          <cell r="C1156"/>
          <cell r="D1156"/>
          <cell r="E1156"/>
          <cell r="F1156"/>
          <cell r="G1156"/>
          <cell r="H1156">
            <v>2.7</v>
          </cell>
          <cell r="I1156">
            <v>5.4</v>
          </cell>
          <cell r="J1156">
            <v>9</v>
          </cell>
        </row>
        <row r="1157">
          <cell r="B1157"/>
          <cell r="C1157"/>
          <cell r="D1157"/>
          <cell r="E1157"/>
          <cell r="F1157"/>
          <cell r="G1157"/>
          <cell r="H1157">
            <v>2.7</v>
          </cell>
          <cell r="I1157">
            <v>5.4</v>
          </cell>
          <cell r="J1157">
            <v>9</v>
          </cell>
        </row>
        <row r="1158">
          <cell r="B1158"/>
          <cell r="C1158"/>
          <cell r="D1158"/>
          <cell r="E1158"/>
          <cell r="F1158"/>
          <cell r="G1158"/>
          <cell r="I1158">
            <v>5.4</v>
          </cell>
          <cell r="J1158">
            <v>9</v>
          </cell>
        </row>
        <row r="1159">
          <cell r="B1159">
            <v>86189</v>
          </cell>
          <cell r="C1159">
            <v>3.0417999999999998</v>
          </cell>
          <cell r="D1159">
            <v>2.1276000000000002</v>
          </cell>
          <cell r="E1159">
            <v>7.51E-2</v>
          </cell>
          <cell r="F1159">
            <v>0.83919999999999995</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4,8</v>
          </cell>
          <cell r="J1162" t="str">
            <v>Padrão Anual = 8</v>
          </cell>
        </row>
        <row r="1163">
          <cell r="B1163">
            <v>122205</v>
          </cell>
          <cell r="C1163">
            <v>0.61670000000000003</v>
          </cell>
          <cell r="D1163">
            <v>0.36820000000000003</v>
          </cell>
          <cell r="E1163">
            <v>3.3500000000000002E-2</v>
          </cell>
          <cell r="F1163">
            <v>0.215</v>
          </cell>
          <cell r="G1163">
            <v>0</v>
          </cell>
          <cell r="H1163">
            <v>2.5</v>
          </cell>
          <cell r="I1163">
            <v>4.8</v>
          </cell>
          <cell r="J1163">
            <v>8</v>
          </cell>
        </row>
        <row r="1164">
          <cell r="B1164">
            <v>122580</v>
          </cell>
          <cell r="C1164">
            <v>0.32769999999999999</v>
          </cell>
          <cell r="D1164">
            <v>0.2545</v>
          </cell>
          <cell r="E1164">
            <v>6.9400000000000003E-2</v>
          </cell>
          <cell r="F1164">
            <v>3.8E-3</v>
          </cell>
          <cell r="G1164">
            <v>0</v>
          </cell>
          <cell r="H1164">
            <v>2.5</v>
          </cell>
          <cell r="I1164">
            <v>4.8</v>
          </cell>
          <cell r="J1164">
            <v>8</v>
          </cell>
        </row>
        <row r="1165">
          <cell r="B1165">
            <v>122096</v>
          </cell>
          <cell r="C1165">
            <v>0.29899999999999999</v>
          </cell>
          <cell r="D1165">
            <v>0.24610000000000001</v>
          </cell>
          <cell r="E1165">
            <v>5.28E-2</v>
          </cell>
          <cell r="F1165">
            <v>0</v>
          </cell>
          <cell r="G1165">
            <v>0</v>
          </cell>
          <cell r="H1165">
            <v>2.5</v>
          </cell>
          <cell r="I1165">
            <v>4.8</v>
          </cell>
          <cell r="J1165">
            <v>8</v>
          </cell>
        </row>
        <row r="1166">
          <cell r="B1166">
            <v>122294</v>
          </cell>
          <cell r="C1166">
            <v>1.2432000000000001</v>
          </cell>
          <cell r="D1166">
            <v>0.86870000000000003</v>
          </cell>
          <cell r="E1166">
            <v>0.15579999999999999</v>
          </cell>
          <cell r="F1166">
            <v>0.21870000000000001</v>
          </cell>
          <cell r="G1166">
            <v>0</v>
          </cell>
          <cell r="H1166">
            <v>2.5</v>
          </cell>
          <cell r="I1166">
            <v>4.8</v>
          </cell>
          <cell r="J1166">
            <v>8</v>
          </cell>
        </row>
        <row r="1167">
          <cell r="B1167"/>
          <cell r="C1167"/>
          <cell r="D1167"/>
          <cell r="E1167"/>
          <cell r="F1167"/>
          <cell r="G1167"/>
          <cell r="H1167">
            <v>2.5</v>
          </cell>
          <cell r="I1167">
            <v>4.8</v>
          </cell>
          <cell r="J1167">
            <v>8</v>
          </cell>
        </row>
        <row r="1168">
          <cell r="B1168"/>
          <cell r="C1168"/>
          <cell r="D1168"/>
          <cell r="E1168"/>
          <cell r="F1168"/>
          <cell r="G1168"/>
          <cell r="H1168">
            <v>2.5</v>
          </cell>
          <cell r="I1168">
            <v>4.8</v>
          </cell>
          <cell r="J1168">
            <v>8</v>
          </cell>
        </row>
        <row r="1169">
          <cell r="B1169"/>
          <cell r="C1169"/>
          <cell r="D1169"/>
          <cell r="E1169"/>
          <cell r="F1169"/>
          <cell r="G1169"/>
          <cell r="H1169">
            <v>2.5</v>
          </cell>
          <cell r="I1169">
            <v>4.8</v>
          </cell>
          <cell r="J1169">
            <v>8</v>
          </cell>
        </row>
        <row r="1170">
          <cell r="B1170"/>
          <cell r="C1170"/>
          <cell r="D1170"/>
          <cell r="E1170"/>
          <cell r="F1170"/>
          <cell r="G1170"/>
          <cell r="H1170">
            <v>2.5</v>
          </cell>
          <cell r="I1170">
            <v>4.8</v>
          </cell>
          <cell r="J1170">
            <v>8</v>
          </cell>
        </row>
        <row r="1171">
          <cell r="B1171"/>
          <cell r="C1171"/>
          <cell r="D1171"/>
          <cell r="E1171"/>
          <cell r="F1171"/>
          <cell r="G1171"/>
          <cell r="H1171">
            <v>2.5</v>
          </cell>
          <cell r="I1171">
            <v>4.8</v>
          </cell>
          <cell r="J1171">
            <v>8</v>
          </cell>
        </row>
        <row r="1172">
          <cell r="B1172"/>
          <cell r="C1172"/>
          <cell r="D1172"/>
          <cell r="E1172"/>
          <cell r="F1172"/>
          <cell r="G1172"/>
          <cell r="H1172">
            <v>2.5</v>
          </cell>
          <cell r="I1172">
            <v>4.8</v>
          </cell>
          <cell r="J1172">
            <v>8</v>
          </cell>
        </row>
        <row r="1173">
          <cell r="B1173"/>
          <cell r="C1173"/>
          <cell r="D1173"/>
          <cell r="E1173"/>
          <cell r="F1173"/>
          <cell r="G1173"/>
          <cell r="H1173">
            <v>2.5</v>
          </cell>
          <cell r="I1173">
            <v>4.8</v>
          </cell>
          <cell r="J1173">
            <v>8</v>
          </cell>
        </row>
        <row r="1174">
          <cell r="B1174"/>
          <cell r="C1174"/>
          <cell r="D1174"/>
          <cell r="E1174"/>
          <cell r="F1174"/>
          <cell r="G1174"/>
          <cell r="H1174">
            <v>2.5</v>
          </cell>
          <cell r="I1174">
            <v>4.8</v>
          </cell>
          <cell r="J1174">
            <v>8</v>
          </cell>
        </row>
        <row r="1175">
          <cell r="B1175"/>
          <cell r="C1175"/>
          <cell r="D1175"/>
          <cell r="E1175"/>
          <cell r="F1175"/>
          <cell r="G1175"/>
          <cell r="H1175">
            <v>2.5</v>
          </cell>
          <cell r="I1175">
            <v>4.8</v>
          </cell>
          <cell r="J1175">
            <v>8</v>
          </cell>
        </row>
        <row r="1176">
          <cell r="B1176"/>
          <cell r="C1176"/>
          <cell r="D1176"/>
          <cell r="E1176"/>
          <cell r="F1176"/>
          <cell r="G1176"/>
          <cell r="H1176">
            <v>2.5</v>
          </cell>
          <cell r="I1176">
            <v>4.8</v>
          </cell>
          <cell r="J1176">
            <v>8</v>
          </cell>
        </row>
        <row r="1177">
          <cell r="B1177"/>
          <cell r="C1177"/>
          <cell r="D1177"/>
          <cell r="E1177"/>
          <cell r="F1177"/>
          <cell r="G1177"/>
          <cell r="H1177">
            <v>2.5</v>
          </cell>
          <cell r="I1177">
            <v>4.8</v>
          </cell>
          <cell r="J1177">
            <v>8</v>
          </cell>
        </row>
        <row r="1178">
          <cell r="B1178"/>
          <cell r="C1178"/>
          <cell r="D1178"/>
          <cell r="E1178"/>
          <cell r="F1178"/>
          <cell r="G1178"/>
          <cell r="I1178">
            <v>4.8</v>
          </cell>
          <cell r="J1178">
            <v>8</v>
          </cell>
        </row>
        <row r="1179">
          <cell r="B1179">
            <v>122294</v>
          </cell>
          <cell r="C1179">
            <v>1.2432000000000001</v>
          </cell>
          <cell r="D1179">
            <v>0.86870000000000003</v>
          </cell>
          <cell r="E1179">
            <v>0.15579999999999999</v>
          </cell>
          <cell r="F1179">
            <v>0.21870000000000001</v>
          </cell>
          <cell r="G1179">
            <v>0</v>
          </cell>
          <cell r="J1179">
            <v>8</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cell r="H1182" t="str">
            <v>Padrão Mensal = 2,1</v>
          </cell>
          <cell r="J1182" t="str">
            <v>Padrão Anual = 12,57</v>
          </cell>
        </row>
        <row r="1183">
          <cell r="B1183">
            <v>5236496</v>
          </cell>
          <cell r="C1183">
            <v>1.7107000000000001</v>
          </cell>
          <cell r="D1183">
            <v>1.5265</v>
          </cell>
          <cell r="E1183">
            <v>5.7700000000000001E-2</v>
          </cell>
          <cell r="F1183">
            <v>0.1082</v>
          </cell>
          <cell r="G1183">
            <v>1.83E-2</v>
          </cell>
          <cell r="H1183">
            <v>2.1</v>
          </cell>
          <cell r="I1183" t="e">
            <v>#N/A</v>
          </cell>
          <cell r="J1183">
            <v>12.57</v>
          </cell>
        </row>
        <row r="1184">
          <cell r="B1184">
            <v>5267727</v>
          </cell>
          <cell r="C1184">
            <v>0.8478</v>
          </cell>
          <cell r="D1184">
            <v>0.71730000000000005</v>
          </cell>
          <cell r="E1184">
            <v>5.4899999999999997E-2</v>
          </cell>
          <cell r="F1184">
            <v>7.5700000000000003E-2</v>
          </cell>
          <cell r="G1184">
            <v>0</v>
          </cell>
          <cell r="H1184">
            <v>2.1</v>
          </cell>
          <cell r="I1184" t="e">
            <v>#N/A</v>
          </cell>
          <cell r="J1184">
            <v>12.57</v>
          </cell>
        </row>
        <row r="1185">
          <cell r="B1185">
            <v>5246493</v>
          </cell>
          <cell r="C1185">
            <v>0.57640000000000002</v>
          </cell>
          <cell r="D1185">
            <v>0.48770000000000002</v>
          </cell>
          <cell r="E1185">
            <v>6.7000000000000004E-2</v>
          </cell>
          <cell r="F1185">
            <v>2.1700000000000001E-2</v>
          </cell>
          <cell r="G1185">
            <v>0</v>
          </cell>
          <cell r="H1185">
            <v>2.1</v>
          </cell>
          <cell r="I1185" t="e">
            <v>#N/A</v>
          </cell>
          <cell r="J1185">
            <v>12.57</v>
          </cell>
        </row>
        <row r="1186">
          <cell r="B1186">
            <v>5250239</v>
          </cell>
          <cell r="C1186">
            <v>3.1328</v>
          </cell>
          <cell r="D1186">
            <v>2.7294999999999998</v>
          </cell>
          <cell r="E1186">
            <v>0.17960000000000001</v>
          </cell>
          <cell r="F1186">
            <v>0.2056</v>
          </cell>
          <cell r="G1186">
            <v>1.83E-2</v>
          </cell>
          <cell r="H1186">
            <v>2.1</v>
          </cell>
          <cell r="I1186" t="e">
            <v>#N/A</v>
          </cell>
          <cell r="J1186">
            <v>12.57</v>
          </cell>
        </row>
        <row r="1187">
          <cell r="B1187"/>
          <cell r="C1187"/>
          <cell r="D1187"/>
          <cell r="E1187"/>
          <cell r="F1187"/>
          <cell r="G1187"/>
          <cell r="H1187">
            <v>2.1</v>
          </cell>
          <cell r="I1187" t="e">
            <v>#N/A</v>
          </cell>
          <cell r="J1187">
            <v>12.57</v>
          </cell>
        </row>
        <row r="1188">
          <cell r="B1188"/>
          <cell r="C1188"/>
          <cell r="D1188"/>
          <cell r="E1188"/>
          <cell r="F1188"/>
          <cell r="G1188"/>
          <cell r="H1188">
            <v>2.1</v>
          </cell>
          <cell r="I1188" t="e">
            <v>#N/A</v>
          </cell>
          <cell r="J1188">
            <v>12.57</v>
          </cell>
        </row>
        <row r="1189">
          <cell r="B1189"/>
          <cell r="C1189"/>
          <cell r="D1189"/>
          <cell r="E1189"/>
          <cell r="F1189"/>
          <cell r="G1189"/>
          <cell r="H1189">
            <v>2.1</v>
          </cell>
          <cell r="I1189" t="e">
            <v>#N/A</v>
          </cell>
          <cell r="J1189">
            <v>12.57</v>
          </cell>
        </row>
        <row r="1190">
          <cell r="B1190"/>
          <cell r="C1190"/>
          <cell r="D1190"/>
          <cell r="E1190"/>
          <cell r="F1190"/>
          <cell r="G1190"/>
          <cell r="H1190">
            <v>2.1</v>
          </cell>
          <cell r="I1190" t="e">
            <v>#N/A</v>
          </cell>
          <cell r="J1190">
            <v>12.57</v>
          </cell>
        </row>
        <row r="1191">
          <cell r="B1191"/>
          <cell r="C1191"/>
          <cell r="D1191"/>
          <cell r="E1191"/>
          <cell r="F1191"/>
          <cell r="G1191"/>
          <cell r="H1191">
            <v>2.1</v>
          </cell>
          <cell r="I1191" t="e">
            <v>#N/A</v>
          </cell>
          <cell r="J1191">
            <v>12.57</v>
          </cell>
        </row>
        <row r="1192">
          <cell r="B1192"/>
          <cell r="C1192"/>
          <cell r="D1192"/>
          <cell r="E1192"/>
          <cell r="F1192"/>
          <cell r="G1192"/>
          <cell r="H1192">
            <v>2.1</v>
          </cell>
          <cell r="I1192" t="e">
            <v>#N/A</v>
          </cell>
          <cell r="J1192">
            <v>12.57</v>
          </cell>
        </row>
        <row r="1193">
          <cell r="B1193"/>
          <cell r="C1193"/>
          <cell r="D1193"/>
          <cell r="E1193"/>
          <cell r="F1193"/>
          <cell r="G1193"/>
          <cell r="H1193">
            <v>2.1</v>
          </cell>
          <cell r="I1193" t="e">
            <v>#N/A</v>
          </cell>
          <cell r="J1193">
            <v>12.57</v>
          </cell>
        </row>
        <row r="1194">
          <cell r="B1194"/>
          <cell r="C1194"/>
          <cell r="D1194"/>
          <cell r="E1194"/>
          <cell r="F1194"/>
          <cell r="G1194"/>
          <cell r="H1194">
            <v>2.1</v>
          </cell>
          <cell r="I1194" t="e">
            <v>#N/A</v>
          </cell>
          <cell r="J1194">
            <v>12.57</v>
          </cell>
        </row>
        <row r="1195">
          <cell r="B1195"/>
          <cell r="C1195"/>
          <cell r="D1195"/>
          <cell r="E1195"/>
          <cell r="F1195"/>
          <cell r="G1195"/>
          <cell r="H1195">
            <v>2.1</v>
          </cell>
          <cell r="I1195" t="e">
            <v>#N/A</v>
          </cell>
          <cell r="J1195">
            <v>12.57</v>
          </cell>
        </row>
        <row r="1196">
          <cell r="B1196"/>
          <cell r="C1196"/>
          <cell r="D1196"/>
          <cell r="E1196"/>
          <cell r="F1196"/>
          <cell r="G1196"/>
          <cell r="H1196">
            <v>2.1</v>
          </cell>
          <cell r="I1196" t="e">
            <v>#N/A</v>
          </cell>
          <cell r="J1196">
            <v>12.57</v>
          </cell>
        </row>
        <row r="1197">
          <cell r="B1197"/>
          <cell r="C1197"/>
          <cell r="D1197"/>
          <cell r="E1197"/>
          <cell r="F1197"/>
          <cell r="G1197"/>
          <cell r="H1197">
            <v>2.1</v>
          </cell>
          <cell r="I1197" t="e">
            <v>#N/A</v>
          </cell>
          <cell r="J1197">
            <v>12.57</v>
          </cell>
        </row>
        <row r="1198">
          <cell r="B1198"/>
          <cell r="C1198"/>
          <cell r="D1198"/>
          <cell r="E1198"/>
          <cell r="F1198"/>
          <cell r="G1198"/>
          <cell r="H1198">
            <v>2.1</v>
          </cell>
          <cell r="I1198" t="e">
            <v>#N/A</v>
          </cell>
          <cell r="J1198">
            <v>12.57</v>
          </cell>
        </row>
        <row r="1199">
          <cell r="B1199">
            <v>5250239</v>
          </cell>
          <cell r="C1199">
            <v>3.1328</v>
          </cell>
          <cell r="D1199">
            <v>2.7294999999999998</v>
          </cell>
          <cell r="E1199">
            <v>0.17960000000000001</v>
          </cell>
          <cell r="F1199">
            <v>0.2056</v>
          </cell>
          <cell r="G1199">
            <v>1.83E-2</v>
          </cell>
          <cell r="I1199" t="e">
            <v>#N/A</v>
          </cell>
          <cell r="J1199">
            <v>12.57</v>
          </cell>
        </row>
      </sheetData>
      <sheetData sheetId="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3,6</v>
          </cell>
          <cell r="J22" t="str">
            <v>Padrão Anual = 6</v>
          </cell>
        </row>
        <row r="23">
          <cell r="B23">
            <v>148506</v>
          </cell>
          <cell r="C23">
            <v>0.61809999999999998</v>
          </cell>
          <cell r="D23">
            <v>0.61299999999999999</v>
          </cell>
          <cell r="E23">
            <v>5.1000000000000004E-3</v>
          </cell>
          <cell r="F23">
            <v>0</v>
          </cell>
          <cell r="G23">
            <v>0</v>
          </cell>
          <cell r="H23">
            <v>2</v>
          </cell>
          <cell r="I23">
            <v>3.6</v>
          </cell>
          <cell r="J23">
            <v>6</v>
          </cell>
        </row>
        <row r="24">
          <cell r="B24">
            <v>148500</v>
          </cell>
          <cell r="C24">
            <v>0.24220000000000003</v>
          </cell>
          <cell r="D24">
            <v>0.20050000000000001</v>
          </cell>
          <cell r="E24">
            <v>4.1700000000000001E-2</v>
          </cell>
          <cell r="F24">
            <v>0</v>
          </cell>
          <cell r="G24">
            <v>0</v>
          </cell>
          <cell r="H24">
            <v>2</v>
          </cell>
          <cell r="I24">
            <v>3.6</v>
          </cell>
          <cell r="J24">
            <v>6</v>
          </cell>
        </row>
        <row r="25">
          <cell r="B25">
            <v>147732</v>
          </cell>
          <cell r="C25">
            <v>0.19209999999999999</v>
          </cell>
          <cell r="D25">
            <v>0.1295</v>
          </cell>
          <cell r="E25">
            <v>4.3900000000000002E-2</v>
          </cell>
          <cell r="F25">
            <v>1.8700000000000001E-2</v>
          </cell>
          <cell r="G25">
            <v>0</v>
          </cell>
          <cell r="H25">
            <v>2</v>
          </cell>
          <cell r="I25">
            <v>3.6</v>
          </cell>
          <cell r="J25">
            <v>6</v>
          </cell>
        </row>
        <row r="26">
          <cell r="B26">
            <v>148246</v>
          </cell>
          <cell r="C26">
            <v>1.0531999999999999</v>
          </cell>
          <cell r="D26">
            <v>0.94399999999999995</v>
          </cell>
          <cell r="E26">
            <v>9.06E-2</v>
          </cell>
          <cell r="F26">
            <v>1.8599999999999998E-2</v>
          </cell>
          <cell r="G26">
            <v>0</v>
          </cell>
          <cell r="H26">
            <v>2</v>
          </cell>
          <cell r="I26">
            <v>3.6</v>
          </cell>
          <cell r="J26">
            <v>6</v>
          </cell>
        </row>
        <row r="27">
          <cell r="B27"/>
          <cell r="C27"/>
          <cell r="D27"/>
          <cell r="E27"/>
          <cell r="F27"/>
          <cell r="G27"/>
          <cell r="H27">
            <v>2</v>
          </cell>
          <cell r="I27">
            <v>3.6</v>
          </cell>
          <cell r="J27">
            <v>6</v>
          </cell>
        </row>
        <row r="28">
          <cell r="B28"/>
          <cell r="C28"/>
          <cell r="D28"/>
          <cell r="E28"/>
          <cell r="F28"/>
          <cell r="G28"/>
          <cell r="H28">
            <v>2</v>
          </cell>
          <cell r="I28">
            <v>3.6</v>
          </cell>
          <cell r="J28">
            <v>6</v>
          </cell>
        </row>
        <row r="29">
          <cell r="B29"/>
          <cell r="C29"/>
          <cell r="D29"/>
          <cell r="E29"/>
          <cell r="F29"/>
          <cell r="G29"/>
          <cell r="H29">
            <v>2</v>
          </cell>
          <cell r="I29">
            <v>3.6</v>
          </cell>
          <cell r="J29">
            <v>6</v>
          </cell>
        </row>
        <row r="30">
          <cell r="B30"/>
          <cell r="C30"/>
          <cell r="D30"/>
          <cell r="E30"/>
          <cell r="F30"/>
          <cell r="G30"/>
          <cell r="H30">
            <v>2</v>
          </cell>
          <cell r="I30">
            <v>3.6</v>
          </cell>
          <cell r="J30">
            <v>6</v>
          </cell>
        </row>
        <row r="31">
          <cell r="B31"/>
          <cell r="C31"/>
          <cell r="D31"/>
          <cell r="E31"/>
          <cell r="F31"/>
          <cell r="G31"/>
          <cell r="H31">
            <v>2</v>
          </cell>
          <cell r="I31">
            <v>3.6</v>
          </cell>
          <cell r="J31">
            <v>6</v>
          </cell>
        </row>
        <row r="32">
          <cell r="B32"/>
          <cell r="C32"/>
          <cell r="D32"/>
          <cell r="E32"/>
          <cell r="F32"/>
          <cell r="G32"/>
          <cell r="H32">
            <v>2</v>
          </cell>
          <cell r="I32">
            <v>3.6</v>
          </cell>
          <cell r="J32">
            <v>6</v>
          </cell>
        </row>
        <row r="33">
          <cell r="B33"/>
          <cell r="C33"/>
          <cell r="D33"/>
          <cell r="E33"/>
          <cell r="F33"/>
          <cell r="G33"/>
          <cell r="H33">
            <v>2</v>
          </cell>
          <cell r="I33">
            <v>3.6</v>
          </cell>
          <cell r="J33">
            <v>6</v>
          </cell>
        </row>
        <row r="34">
          <cell r="B34"/>
          <cell r="C34"/>
          <cell r="D34"/>
          <cell r="E34"/>
          <cell r="F34"/>
          <cell r="G34"/>
          <cell r="H34">
            <v>2</v>
          </cell>
          <cell r="I34">
            <v>3.6</v>
          </cell>
          <cell r="J34">
            <v>6</v>
          </cell>
        </row>
        <row r="35">
          <cell r="B35"/>
          <cell r="C35"/>
          <cell r="D35"/>
          <cell r="E35"/>
          <cell r="F35"/>
          <cell r="G35"/>
          <cell r="H35">
            <v>2</v>
          </cell>
          <cell r="I35">
            <v>3.6</v>
          </cell>
          <cell r="J35">
            <v>6</v>
          </cell>
        </row>
        <row r="36">
          <cell r="B36"/>
          <cell r="C36"/>
          <cell r="D36"/>
          <cell r="E36"/>
          <cell r="F36"/>
          <cell r="G36"/>
          <cell r="H36">
            <v>2</v>
          </cell>
          <cell r="I36">
            <v>3.6</v>
          </cell>
          <cell r="J36">
            <v>6</v>
          </cell>
        </row>
        <row r="37">
          <cell r="B37"/>
          <cell r="C37"/>
          <cell r="D37"/>
          <cell r="E37"/>
          <cell r="F37"/>
          <cell r="G37"/>
          <cell r="H37">
            <v>2</v>
          </cell>
          <cell r="I37">
            <v>3.6</v>
          </cell>
          <cell r="J37">
            <v>6</v>
          </cell>
        </row>
        <row r="38">
          <cell r="B38"/>
          <cell r="C38"/>
          <cell r="D38"/>
          <cell r="E38"/>
          <cell r="F38"/>
          <cell r="G38"/>
          <cell r="I38">
            <v>3.6</v>
          </cell>
          <cell r="J38">
            <v>6</v>
          </cell>
        </row>
        <row r="39">
          <cell r="B39">
            <v>148246</v>
          </cell>
          <cell r="C39">
            <v>1.0531999999999999</v>
          </cell>
          <cell r="D39">
            <v>0.94399999999999995</v>
          </cell>
          <cell r="E39">
            <v>9.06E-2</v>
          </cell>
          <cell r="F39">
            <v>1.8599999999999998E-2</v>
          </cell>
          <cell r="G39">
            <v>0</v>
          </cell>
          <cell r="J39">
            <v>6</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70659</v>
          </cell>
          <cell r="C43">
            <v>1.3861000000000001</v>
          </cell>
          <cell r="D43">
            <v>0.57789999999999997</v>
          </cell>
          <cell r="E43">
            <v>0</v>
          </cell>
          <cell r="F43">
            <v>0.80810000000000004</v>
          </cell>
          <cell r="G43">
            <v>0</v>
          </cell>
          <cell r="H43">
            <v>2.4</v>
          </cell>
          <cell r="I43">
            <v>4.8</v>
          </cell>
          <cell r="J43">
            <v>8</v>
          </cell>
        </row>
        <row r="44">
          <cell r="B44">
            <v>70832</v>
          </cell>
          <cell r="C44">
            <v>0.43560000000000004</v>
          </cell>
          <cell r="D44">
            <v>0.38390000000000002</v>
          </cell>
          <cell r="E44">
            <v>2.8999999999999998E-3</v>
          </cell>
          <cell r="F44">
            <v>4.8800000000000003E-2</v>
          </cell>
          <cell r="G44">
            <v>0</v>
          </cell>
          <cell r="H44">
            <v>2.4</v>
          </cell>
          <cell r="I44">
            <v>4.8</v>
          </cell>
          <cell r="J44">
            <v>8</v>
          </cell>
        </row>
        <row r="45">
          <cell r="B45">
            <v>70927</v>
          </cell>
          <cell r="C45">
            <v>0.20449999999999999</v>
          </cell>
          <cell r="D45">
            <v>0.20250000000000001</v>
          </cell>
          <cell r="E45">
            <v>2E-3</v>
          </cell>
          <cell r="F45">
            <v>0</v>
          </cell>
          <cell r="G45">
            <v>0</v>
          </cell>
          <cell r="H45">
            <v>2.4</v>
          </cell>
          <cell r="I45">
            <v>4.8</v>
          </cell>
          <cell r="J45">
            <v>8</v>
          </cell>
        </row>
        <row r="46">
          <cell r="B46">
            <v>70806</v>
          </cell>
          <cell r="C46">
            <v>2.0238</v>
          </cell>
          <cell r="D46">
            <v>1.1636</v>
          </cell>
          <cell r="E46">
            <v>4.8999999999999998E-3</v>
          </cell>
          <cell r="F46">
            <v>0.85519999999999996</v>
          </cell>
          <cell r="G46">
            <v>0</v>
          </cell>
          <cell r="H46">
            <v>2.4</v>
          </cell>
          <cell r="I46">
            <v>4.8</v>
          </cell>
          <cell r="J46">
            <v>8</v>
          </cell>
        </row>
        <row r="47">
          <cell r="B47"/>
          <cell r="C47"/>
          <cell r="D47"/>
          <cell r="E47"/>
          <cell r="F47"/>
          <cell r="G47"/>
          <cell r="H47">
            <v>2.4</v>
          </cell>
          <cell r="I47">
            <v>4.8</v>
          </cell>
          <cell r="J47">
            <v>8</v>
          </cell>
        </row>
        <row r="48">
          <cell r="B48"/>
          <cell r="C48"/>
          <cell r="D48"/>
          <cell r="E48"/>
          <cell r="F48"/>
          <cell r="G48"/>
          <cell r="H48">
            <v>2.4</v>
          </cell>
          <cell r="I48">
            <v>4.8</v>
          </cell>
          <cell r="J48">
            <v>8</v>
          </cell>
        </row>
        <row r="49">
          <cell r="B49"/>
          <cell r="C49"/>
          <cell r="D49"/>
          <cell r="E49"/>
          <cell r="F49"/>
          <cell r="G49"/>
          <cell r="H49">
            <v>2.4</v>
          </cell>
          <cell r="I49">
            <v>4.8</v>
          </cell>
          <cell r="J49">
            <v>8</v>
          </cell>
        </row>
        <row r="50">
          <cell r="B50"/>
          <cell r="C50"/>
          <cell r="D50"/>
          <cell r="E50"/>
          <cell r="F50"/>
          <cell r="G50"/>
          <cell r="H50">
            <v>2.4</v>
          </cell>
          <cell r="I50">
            <v>4.8</v>
          </cell>
          <cell r="J50">
            <v>8</v>
          </cell>
        </row>
        <row r="51">
          <cell r="B51"/>
          <cell r="C51"/>
          <cell r="D51"/>
          <cell r="E51"/>
          <cell r="F51"/>
          <cell r="G51"/>
          <cell r="H51">
            <v>2.4</v>
          </cell>
          <cell r="I51">
            <v>4.8</v>
          </cell>
          <cell r="J51">
            <v>8</v>
          </cell>
        </row>
        <row r="52">
          <cell r="B52"/>
          <cell r="C52"/>
          <cell r="D52"/>
          <cell r="E52"/>
          <cell r="F52"/>
          <cell r="G52"/>
          <cell r="H52">
            <v>2.4</v>
          </cell>
          <cell r="I52">
            <v>4.8</v>
          </cell>
          <cell r="J52">
            <v>8</v>
          </cell>
        </row>
        <row r="53">
          <cell r="B53"/>
          <cell r="C53"/>
          <cell r="D53"/>
          <cell r="E53"/>
          <cell r="F53"/>
          <cell r="G53"/>
          <cell r="H53">
            <v>2.4</v>
          </cell>
          <cell r="I53">
            <v>4.8</v>
          </cell>
          <cell r="J53">
            <v>8</v>
          </cell>
        </row>
        <row r="54">
          <cell r="B54"/>
          <cell r="C54"/>
          <cell r="D54"/>
          <cell r="E54"/>
          <cell r="F54"/>
          <cell r="G54"/>
          <cell r="H54">
            <v>2.4</v>
          </cell>
          <cell r="I54">
            <v>4.8</v>
          </cell>
          <cell r="J54">
            <v>8</v>
          </cell>
        </row>
        <row r="55">
          <cell r="B55"/>
          <cell r="C55"/>
          <cell r="D55"/>
          <cell r="E55"/>
          <cell r="F55"/>
          <cell r="G55"/>
          <cell r="H55">
            <v>2.4</v>
          </cell>
          <cell r="I55">
            <v>4.8</v>
          </cell>
          <cell r="J55">
            <v>8</v>
          </cell>
        </row>
        <row r="56">
          <cell r="B56"/>
          <cell r="C56"/>
          <cell r="D56"/>
          <cell r="E56"/>
          <cell r="F56"/>
          <cell r="G56"/>
          <cell r="H56">
            <v>2.4</v>
          </cell>
          <cell r="I56">
            <v>4.8</v>
          </cell>
          <cell r="J56">
            <v>8</v>
          </cell>
        </row>
        <row r="57">
          <cell r="B57"/>
          <cell r="C57"/>
          <cell r="D57"/>
          <cell r="E57"/>
          <cell r="F57"/>
          <cell r="G57"/>
          <cell r="H57">
            <v>2.4</v>
          </cell>
          <cell r="I57">
            <v>4.8</v>
          </cell>
          <cell r="J57">
            <v>8</v>
          </cell>
        </row>
        <row r="58">
          <cell r="B58"/>
          <cell r="C58"/>
          <cell r="D58"/>
          <cell r="E58"/>
          <cell r="F58"/>
          <cell r="G58"/>
          <cell r="I58">
            <v>4.8</v>
          </cell>
          <cell r="J58">
            <v>8</v>
          </cell>
        </row>
        <row r="59">
          <cell r="B59">
            <v>70806</v>
          </cell>
          <cell r="C59">
            <v>2.0238</v>
          </cell>
          <cell r="D59">
            <v>1.1636</v>
          </cell>
          <cell r="E59">
            <v>4.8999999999999998E-3</v>
          </cell>
          <cell r="F59">
            <v>0.85519999999999996</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v>
          </cell>
          <cell r="I62" t="str">
            <v>Padrão Trimestral = 3,6</v>
          </cell>
          <cell r="J62" t="str">
            <v>Padrão Anual = 6</v>
          </cell>
        </row>
        <row r="63">
          <cell r="B63">
            <v>29655</v>
          </cell>
          <cell r="C63">
            <v>1.9360999999999999</v>
          </cell>
          <cell r="D63">
            <v>1.9360999999999999</v>
          </cell>
          <cell r="E63">
            <v>0</v>
          </cell>
          <cell r="F63">
            <v>0</v>
          </cell>
          <cell r="G63">
            <v>0</v>
          </cell>
          <cell r="H63">
            <v>2</v>
          </cell>
          <cell r="I63">
            <v>3.6</v>
          </cell>
          <cell r="J63">
            <v>6</v>
          </cell>
        </row>
        <row r="64">
          <cell r="B64">
            <v>29699</v>
          </cell>
          <cell r="C64">
            <v>0.78889999999999993</v>
          </cell>
          <cell r="D64">
            <v>0.73119999999999996</v>
          </cell>
          <cell r="E64">
            <v>1.1000000000000001E-3</v>
          </cell>
          <cell r="F64">
            <v>5.6599999999999998E-2</v>
          </cell>
          <cell r="G64">
            <v>0</v>
          </cell>
          <cell r="H64">
            <v>2</v>
          </cell>
          <cell r="I64">
            <v>3.6</v>
          </cell>
          <cell r="J64">
            <v>6</v>
          </cell>
        </row>
        <row r="65">
          <cell r="B65">
            <v>29655</v>
          </cell>
          <cell r="C65">
            <v>0.12790000000000001</v>
          </cell>
          <cell r="D65">
            <v>0.1246</v>
          </cell>
          <cell r="E65">
            <v>3.3E-3</v>
          </cell>
          <cell r="F65">
            <v>0</v>
          </cell>
          <cell r="G65">
            <v>0</v>
          </cell>
          <cell r="H65">
            <v>2</v>
          </cell>
          <cell r="I65">
            <v>3.6</v>
          </cell>
          <cell r="J65">
            <v>6</v>
          </cell>
        </row>
        <row r="66">
          <cell r="B66">
            <v>29670</v>
          </cell>
          <cell r="C66">
            <v>2.8525999999999998</v>
          </cell>
          <cell r="D66">
            <v>2.7915999999999999</v>
          </cell>
          <cell r="E66">
            <v>4.4000000000000003E-3</v>
          </cell>
          <cell r="F66">
            <v>5.67E-2</v>
          </cell>
          <cell r="G66">
            <v>0</v>
          </cell>
          <cell r="H66">
            <v>2</v>
          </cell>
          <cell r="I66">
            <v>3.6</v>
          </cell>
          <cell r="J66">
            <v>6</v>
          </cell>
        </row>
        <row r="67">
          <cell r="B67"/>
          <cell r="C67"/>
          <cell r="D67"/>
          <cell r="E67"/>
          <cell r="F67"/>
          <cell r="G67"/>
          <cell r="H67">
            <v>2</v>
          </cell>
          <cell r="I67">
            <v>3.6</v>
          </cell>
          <cell r="J67">
            <v>6</v>
          </cell>
        </row>
        <row r="68">
          <cell r="B68"/>
          <cell r="C68"/>
          <cell r="D68"/>
          <cell r="E68"/>
          <cell r="F68"/>
          <cell r="G68"/>
          <cell r="H68">
            <v>2</v>
          </cell>
          <cell r="I68">
            <v>3.6</v>
          </cell>
          <cell r="J68">
            <v>6</v>
          </cell>
        </row>
        <row r="69">
          <cell r="B69"/>
          <cell r="C69"/>
          <cell r="D69"/>
          <cell r="E69"/>
          <cell r="F69"/>
          <cell r="G69"/>
          <cell r="H69">
            <v>2</v>
          </cell>
          <cell r="I69">
            <v>3.6</v>
          </cell>
          <cell r="J69">
            <v>6</v>
          </cell>
        </row>
        <row r="70">
          <cell r="B70"/>
          <cell r="C70"/>
          <cell r="D70"/>
          <cell r="E70"/>
          <cell r="F70"/>
          <cell r="G70"/>
          <cell r="H70">
            <v>2</v>
          </cell>
          <cell r="I70">
            <v>3.6</v>
          </cell>
          <cell r="J70">
            <v>6</v>
          </cell>
        </row>
        <row r="71">
          <cell r="B71"/>
          <cell r="C71"/>
          <cell r="D71"/>
          <cell r="E71"/>
          <cell r="F71"/>
          <cell r="G71"/>
          <cell r="H71">
            <v>2</v>
          </cell>
          <cell r="I71">
            <v>3.6</v>
          </cell>
          <cell r="J71">
            <v>6</v>
          </cell>
        </row>
        <row r="72">
          <cell r="B72"/>
          <cell r="C72"/>
          <cell r="D72"/>
          <cell r="E72"/>
          <cell r="F72"/>
          <cell r="G72"/>
          <cell r="H72">
            <v>2</v>
          </cell>
          <cell r="I72">
            <v>3.6</v>
          </cell>
          <cell r="J72">
            <v>6</v>
          </cell>
        </row>
        <row r="73">
          <cell r="B73"/>
          <cell r="C73"/>
          <cell r="D73"/>
          <cell r="E73"/>
          <cell r="F73"/>
          <cell r="G73"/>
          <cell r="H73">
            <v>2</v>
          </cell>
          <cell r="I73">
            <v>3.6</v>
          </cell>
          <cell r="J73">
            <v>6</v>
          </cell>
        </row>
        <row r="74">
          <cell r="B74"/>
          <cell r="C74"/>
          <cell r="D74"/>
          <cell r="E74"/>
          <cell r="F74"/>
          <cell r="G74"/>
          <cell r="H74">
            <v>2</v>
          </cell>
          <cell r="I74">
            <v>3.6</v>
          </cell>
          <cell r="J74">
            <v>6</v>
          </cell>
        </row>
        <row r="75">
          <cell r="B75"/>
          <cell r="C75"/>
          <cell r="D75"/>
          <cell r="E75"/>
          <cell r="F75"/>
          <cell r="G75"/>
          <cell r="H75">
            <v>2</v>
          </cell>
          <cell r="I75">
            <v>3.6</v>
          </cell>
          <cell r="J75">
            <v>6</v>
          </cell>
        </row>
        <row r="76">
          <cell r="B76"/>
          <cell r="C76"/>
          <cell r="D76"/>
          <cell r="E76"/>
          <cell r="F76"/>
          <cell r="G76"/>
          <cell r="H76">
            <v>2</v>
          </cell>
          <cell r="I76">
            <v>3.6</v>
          </cell>
          <cell r="J76">
            <v>6</v>
          </cell>
        </row>
        <row r="77">
          <cell r="B77"/>
          <cell r="C77"/>
          <cell r="D77"/>
          <cell r="E77"/>
          <cell r="F77"/>
          <cell r="G77"/>
          <cell r="H77">
            <v>2</v>
          </cell>
          <cell r="I77">
            <v>3.6</v>
          </cell>
          <cell r="J77">
            <v>6</v>
          </cell>
        </row>
        <row r="78">
          <cell r="B78"/>
          <cell r="C78"/>
          <cell r="D78"/>
          <cell r="E78"/>
          <cell r="F78"/>
          <cell r="G78"/>
          <cell r="I78">
            <v>3.6</v>
          </cell>
          <cell r="J78">
            <v>6</v>
          </cell>
        </row>
        <row r="79">
          <cell r="B79">
            <v>29670</v>
          </cell>
          <cell r="C79">
            <v>2.8525999999999998</v>
          </cell>
          <cell r="D79">
            <v>2.7915999999999999</v>
          </cell>
          <cell r="E79">
            <v>4.4000000000000003E-3</v>
          </cell>
          <cell r="F79">
            <v>5.67E-2</v>
          </cell>
          <cell r="G79">
            <v>0</v>
          </cell>
          <cell r="J79">
            <v>6</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2,4</v>
          </cell>
          <cell r="I82" t="str">
            <v>Padrão Trimestral = 4,8</v>
          </cell>
          <cell r="J82" t="str">
            <v>Padrão Anual = 8</v>
          </cell>
        </row>
        <row r="83">
          <cell r="B83">
            <v>131596</v>
          </cell>
          <cell r="C83">
            <v>1.4459</v>
          </cell>
          <cell r="D83">
            <v>1.4411</v>
          </cell>
          <cell r="E83">
            <v>4.7999999999999996E-3</v>
          </cell>
          <cell r="F83">
            <v>0</v>
          </cell>
          <cell r="G83">
            <v>0</v>
          </cell>
          <cell r="H83">
            <v>2.4</v>
          </cell>
          <cell r="I83">
            <v>4.8</v>
          </cell>
          <cell r="J83">
            <v>8</v>
          </cell>
        </row>
        <row r="84">
          <cell r="B84">
            <v>132136</v>
          </cell>
          <cell r="C84">
            <v>0.55130000000000001</v>
          </cell>
          <cell r="D84">
            <v>0.54849999999999999</v>
          </cell>
          <cell r="E84">
            <v>2.8E-3</v>
          </cell>
          <cell r="F84">
            <v>0</v>
          </cell>
          <cell r="G84">
            <v>0</v>
          </cell>
          <cell r="H84">
            <v>2.4</v>
          </cell>
          <cell r="I84">
            <v>4.8</v>
          </cell>
          <cell r="J84">
            <v>8</v>
          </cell>
        </row>
        <row r="85">
          <cell r="B85">
            <v>132348</v>
          </cell>
          <cell r="C85">
            <v>0.31169999999999998</v>
          </cell>
          <cell r="D85">
            <v>0.30459999999999998</v>
          </cell>
          <cell r="E85">
            <v>6.6E-3</v>
          </cell>
          <cell r="F85">
            <v>5.0000000000000001E-4</v>
          </cell>
          <cell r="G85">
            <v>0</v>
          </cell>
          <cell r="H85">
            <v>2.4</v>
          </cell>
          <cell r="I85">
            <v>4.8</v>
          </cell>
          <cell r="J85">
            <v>8</v>
          </cell>
        </row>
        <row r="86">
          <cell r="B86">
            <v>132027</v>
          </cell>
          <cell r="C86">
            <v>2.3054000000000001</v>
          </cell>
          <cell r="D86">
            <v>2.2907000000000002</v>
          </cell>
          <cell r="E86">
            <v>1.4200000000000001E-2</v>
          </cell>
          <cell r="F86">
            <v>5.0000000000000001E-4</v>
          </cell>
          <cell r="G86">
            <v>0</v>
          </cell>
          <cell r="H86">
            <v>2.4</v>
          </cell>
          <cell r="I86">
            <v>4.8</v>
          </cell>
          <cell r="J86">
            <v>8</v>
          </cell>
        </row>
        <row r="87">
          <cell r="B87"/>
          <cell r="C87"/>
          <cell r="D87"/>
          <cell r="E87"/>
          <cell r="F87"/>
          <cell r="G87"/>
          <cell r="H87">
            <v>2.4</v>
          </cell>
          <cell r="I87">
            <v>4.8</v>
          </cell>
          <cell r="J87">
            <v>8</v>
          </cell>
        </row>
        <row r="88">
          <cell r="B88"/>
          <cell r="C88"/>
          <cell r="D88"/>
          <cell r="E88"/>
          <cell r="F88"/>
          <cell r="G88"/>
          <cell r="H88">
            <v>2.4</v>
          </cell>
          <cell r="I88">
            <v>4.8</v>
          </cell>
          <cell r="J88">
            <v>8</v>
          </cell>
        </row>
        <row r="89">
          <cell r="B89"/>
          <cell r="C89"/>
          <cell r="D89"/>
          <cell r="E89"/>
          <cell r="F89"/>
          <cell r="G89"/>
          <cell r="H89">
            <v>2.4</v>
          </cell>
          <cell r="I89">
            <v>4.8</v>
          </cell>
          <cell r="J89">
            <v>8</v>
          </cell>
        </row>
        <row r="90">
          <cell r="B90"/>
          <cell r="C90"/>
          <cell r="D90"/>
          <cell r="E90"/>
          <cell r="F90"/>
          <cell r="G90"/>
          <cell r="H90">
            <v>2.4</v>
          </cell>
          <cell r="I90">
            <v>4.8</v>
          </cell>
          <cell r="J90">
            <v>8</v>
          </cell>
        </row>
        <row r="91">
          <cell r="B91"/>
          <cell r="C91"/>
          <cell r="D91"/>
          <cell r="E91"/>
          <cell r="F91"/>
          <cell r="G91"/>
          <cell r="H91">
            <v>2.4</v>
          </cell>
          <cell r="I91">
            <v>4.8</v>
          </cell>
          <cell r="J91">
            <v>8</v>
          </cell>
        </row>
        <row r="92">
          <cell r="B92"/>
          <cell r="C92"/>
          <cell r="D92"/>
          <cell r="E92"/>
          <cell r="F92"/>
          <cell r="G92"/>
          <cell r="H92">
            <v>2.4</v>
          </cell>
          <cell r="I92">
            <v>4.8</v>
          </cell>
          <cell r="J92">
            <v>8</v>
          </cell>
        </row>
        <row r="93">
          <cell r="B93"/>
          <cell r="C93"/>
          <cell r="D93"/>
          <cell r="E93"/>
          <cell r="F93"/>
          <cell r="G93"/>
          <cell r="H93">
            <v>2.4</v>
          </cell>
          <cell r="I93">
            <v>4.8</v>
          </cell>
          <cell r="J93">
            <v>8</v>
          </cell>
        </row>
        <row r="94">
          <cell r="B94"/>
          <cell r="C94"/>
          <cell r="D94"/>
          <cell r="E94"/>
          <cell r="F94"/>
          <cell r="G94"/>
          <cell r="H94">
            <v>2.4</v>
          </cell>
          <cell r="I94">
            <v>4.8</v>
          </cell>
          <cell r="J94">
            <v>8</v>
          </cell>
        </row>
        <row r="95">
          <cell r="B95"/>
          <cell r="C95"/>
          <cell r="D95"/>
          <cell r="E95"/>
          <cell r="F95"/>
          <cell r="G95"/>
          <cell r="H95">
            <v>2.4</v>
          </cell>
          <cell r="I95">
            <v>4.8</v>
          </cell>
          <cell r="J95">
            <v>8</v>
          </cell>
        </row>
        <row r="96">
          <cell r="B96"/>
          <cell r="C96"/>
          <cell r="D96"/>
          <cell r="E96"/>
          <cell r="F96"/>
          <cell r="G96"/>
          <cell r="H96">
            <v>2.4</v>
          </cell>
          <cell r="I96">
            <v>4.8</v>
          </cell>
          <cell r="J96">
            <v>8</v>
          </cell>
        </row>
        <row r="97">
          <cell r="B97"/>
          <cell r="C97"/>
          <cell r="D97"/>
          <cell r="E97"/>
          <cell r="F97"/>
          <cell r="G97"/>
          <cell r="H97">
            <v>2.4</v>
          </cell>
          <cell r="I97">
            <v>4.8</v>
          </cell>
          <cell r="J97">
            <v>8</v>
          </cell>
        </row>
        <row r="98">
          <cell r="B98"/>
          <cell r="C98"/>
          <cell r="D98"/>
          <cell r="E98"/>
          <cell r="F98"/>
          <cell r="G98"/>
          <cell r="I98">
            <v>4.8</v>
          </cell>
          <cell r="J98">
            <v>8</v>
          </cell>
        </row>
        <row r="99">
          <cell r="B99">
            <v>132027</v>
          </cell>
          <cell r="C99">
            <v>2.3054000000000001</v>
          </cell>
          <cell r="D99">
            <v>2.2907000000000002</v>
          </cell>
          <cell r="E99">
            <v>1.4200000000000001E-2</v>
          </cell>
          <cell r="F99">
            <v>5.0000000000000001E-4</v>
          </cell>
          <cell r="G99">
            <v>0</v>
          </cell>
          <cell r="J99">
            <v>8</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v>
          </cell>
          <cell r="I102" t="str">
            <v>Padrão Trimestral = 3,6</v>
          </cell>
          <cell r="J102" t="str">
            <v>Padrão Anual = 6</v>
          </cell>
        </row>
        <row r="103">
          <cell r="B103">
            <v>95796</v>
          </cell>
          <cell r="C103">
            <v>1.4117</v>
          </cell>
          <cell r="D103">
            <v>1.4106000000000001</v>
          </cell>
          <cell r="E103">
            <v>1.1000000000000001E-3</v>
          </cell>
          <cell r="F103">
            <v>0</v>
          </cell>
          <cell r="G103">
            <v>0</v>
          </cell>
          <cell r="H103">
            <v>2</v>
          </cell>
          <cell r="I103">
            <v>3.6</v>
          </cell>
          <cell r="J103">
            <v>6</v>
          </cell>
        </row>
        <row r="104">
          <cell r="B104">
            <v>99111</v>
          </cell>
          <cell r="C104">
            <v>0.1739</v>
          </cell>
          <cell r="D104">
            <v>0.17280000000000001</v>
          </cell>
          <cell r="E104">
            <v>1.1000000000000001E-3</v>
          </cell>
          <cell r="F104">
            <v>0</v>
          </cell>
          <cell r="G104">
            <v>0</v>
          </cell>
          <cell r="H104">
            <v>2</v>
          </cell>
          <cell r="I104">
            <v>3.6</v>
          </cell>
          <cell r="J104">
            <v>6</v>
          </cell>
        </row>
        <row r="105">
          <cell r="B105">
            <v>97899</v>
          </cell>
          <cell r="C105">
            <v>0.40820000000000001</v>
          </cell>
          <cell r="D105">
            <v>0.39700000000000002</v>
          </cell>
          <cell r="E105">
            <v>2.5999999999999999E-3</v>
          </cell>
          <cell r="F105">
            <v>8.6E-3</v>
          </cell>
          <cell r="G105">
            <v>0</v>
          </cell>
          <cell r="H105">
            <v>2</v>
          </cell>
          <cell r="I105">
            <v>3.6</v>
          </cell>
          <cell r="J105">
            <v>6</v>
          </cell>
        </row>
        <row r="106">
          <cell r="B106">
            <v>97602</v>
          </cell>
          <cell r="C106">
            <v>1.9716</v>
          </cell>
          <cell r="D106">
            <v>1.9581999999999999</v>
          </cell>
          <cell r="E106">
            <v>4.7999999999999996E-3</v>
          </cell>
          <cell r="F106">
            <v>8.6E-3</v>
          </cell>
          <cell r="G106">
            <v>0</v>
          </cell>
          <cell r="H106">
            <v>2</v>
          </cell>
          <cell r="I106">
            <v>3.6</v>
          </cell>
          <cell r="J106">
            <v>6</v>
          </cell>
        </row>
        <row r="107">
          <cell r="B107"/>
          <cell r="C107"/>
          <cell r="D107"/>
          <cell r="E107"/>
          <cell r="F107"/>
          <cell r="G107"/>
          <cell r="H107">
            <v>2</v>
          </cell>
          <cell r="I107">
            <v>3.6</v>
          </cell>
          <cell r="J107">
            <v>6</v>
          </cell>
        </row>
        <row r="108">
          <cell r="B108"/>
          <cell r="C108"/>
          <cell r="D108"/>
          <cell r="E108"/>
          <cell r="F108"/>
          <cell r="G108"/>
          <cell r="H108">
            <v>2</v>
          </cell>
          <cell r="I108">
            <v>3.6</v>
          </cell>
          <cell r="J108">
            <v>6</v>
          </cell>
        </row>
        <row r="109">
          <cell r="B109"/>
          <cell r="C109"/>
          <cell r="D109"/>
          <cell r="E109"/>
          <cell r="F109"/>
          <cell r="G109"/>
          <cell r="H109">
            <v>2</v>
          </cell>
          <cell r="I109">
            <v>3.6</v>
          </cell>
          <cell r="J109">
            <v>6</v>
          </cell>
        </row>
        <row r="110">
          <cell r="B110"/>
          <cell r="C110"/>
          <cell r="D110"/>
          <cell r="E110"/>
          <cell r="F110"/>
          <cell r="G110"/>
          <cell r="H110">
            <v>2</v>
          </cell>
          <cell r="I110">
            <v>3.6</v>
          </cell>
          <cell r="J110">
            <v>6</v>
          </cell>
        </row>
        <row r="111">
          <cell r="B111"/>
          <cell r="C111"/>
          <cell r="D111"/>
          <cell r="E111"/>
          <cell r="F111"/>
          <cell r="G111"/>
          <cell r="H111">
            <v>2</v>
          </cell>
          <cell r="I111">
            <v>3.6</v>
          </cell>
          <cell r="J111">
            <v>6</v>
          </cell>
        </row>
        <row r="112">
          <cell r="B112"/>
          <cell r="C112"/>
          <cell r="D112"/>
          <cell r="E112"/>
          <cell r="F112"/>
          <cell r="G112"/>
          <cell r="H112">
            <v>2</v>
          </cell>
          <cell r="I112">
            <v>3.6</v>
          </cell>
          <cell r="J112">
            <v>6</v>
          </cell>
        </row>
        <row r="113">
          <cell r="B113"/>
          <cell r="C113"/>
          <cell r="D113"/>
          <cell r="E113"/>
          <cell r="F113"/>
          <cell r="G113"/>
          <cell r="H113">
            <v>2</v>
          </cell>
          <cell r="I113">
            <v>3.6</v>
          </cell>
          <cell r="J113">
            <v>6</v>
          </cell>
        </row>
        <row r="114">
          <cell r="B114"/>
          <cell r="C114"/>
          <cell r="D114"/>
          <cell r="E114"/>
          <cell r="F114"/>
          <cell r="G114"/>
          <cell r="H114">
            <v>2</v>
          </cell>
          <cell r="I114">
            <v>3.6</v>
          </cell>
          <cell r="J114">
            <v>6</v>
          </cell>
        </row>
        <row r="115">
          <cell r="B115"/>
          <cell r="C115"/>
          <cell r="D115"/>
          <cell r="E115"/>
          <cell r="F115"/>
          <cell r="G115"/>
          <cell r="H115">
            <v>2</v>
          </cell>
          <cell r="I115">
            <v>3.6</v>
          </cell>
          <cell r="J115">
            <v>6</v>
          </cell>
        </row>
        <row r="116">
          <cell r="B116"/>
          <cell r="C116"/>
          <cell r="D116"/>
          <cell r="E116"/>
          <cell r="F116"/>
          <cell r="G116"/>
          <cell r="H116">
            <v>2</v>
          </cell>
          <cell r="I116">
            <v>3.6</v>
          </cell>
          <cell r="J116">
            <v>6</v>
          </cell>
        </row>
        <row r="117">
          <cell r="B117"/>
          <cell r="C117"/>
          <cell r="D117"/>
          <cell r="E117"/>
          <cell r="F117"/>
          <cell r="G117"/>
          <cell r="H117">
            <v>2</v>
          </cell>
          <cell r="I117">
            <v>3.6</v>
          </cell>
          <cell r="J117">
            <v>6</v>
          </cell>
        </row>
        <row r="118">
          <cell r="B118"/>
          <cell r="C118"/>
          <cell r="D118"/>
          <cell r="E118"/>
          <cell r="F118"/>
          <cell r="G118"/>
          <cell r="I118">
            <v>3.6</v>
          </cell>
          <cell r="J118">
            <v>6</v>
          </cell>
        </row>
        <row r="119">
          <cell r="B119">
            <v>97602</v>
          </cell>
          <cell r="C119">
            <v>1.9716</v>
          </cell>
          <cell r="D119">
            <v>1.9581999999999999</v>
          </cell>
          <cell r="E119">
            <v>4.7999999999999996E-3</v>
          </cell>
          <cell r="F119">
            <v>8.6E-3</v>
          </cell>
          <cell r="G119">
            <v>0</v>
          </cell>
          <cell r="J119">
            <v>6</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93467</v>
          </cell>
          <cell r="C123">
            <v>0.84460000000000002</v>
          </cell>
          <cell r="D123">
            <v>0.81620000000000004</v>
          </cell>
          <cell r="E123">
            <v>2.8500000000000001E-2</v>
          </cell>
          <cell r="F123">
            <v>0</v>
          </cell>
          <cell r="G123">
            <v>0</v>
          </cell>
          <cell r="H123">
            <v>5.4</v>
          </cell>
          <cell r="I123">
            <v>10.8</v>
          </cell>
          <cell r="J123">
            <v>18</v>
          </cell>
        </row>
        <row r="124">
          <cell r="B124">
            <v>95411</v>
          </cell>
          <cell r="C124">
            <v>0.90360000000000007</v>
          </cell>
          <cell r="D124">
            <v>0.87450000000000006</v>
          </cell>
          <cell r="E124">
            <v>2.9100000000000001E-2</v>
          </cell>
          <cell r="F124">
            <v>0</v>
          </cell>
          <cell r="G124">
            <v>0</v>
          </cell>
          <cell r="H124">
            <v>5.4</v>
          </cell>
          <cell r="I124">
            <v>10.8</v>
          </cell>
          <cell r="J124">
            <v>18</v>
          </cell>
        </row>
        <row r="125">
          <cell r="B125">
            <v>96611</v>
          </cell>
          <cell r="C125">
            <v>0.49149999999999999</v>
          </cell>
          <cell r="D125">
            <v>0.46839999999999998</v>
          </cell>
          <cell r="E125">
            <v>2.3199999999999998E-2</v>
          </cell>
          <cell r="F125">
            <v>0</v>
          </cell>
          <cell r="G125">
            <v>0</v>
          </cell>
          <cell r="H125">
            <v>5.4</v>
          </cell>
          <cell r="I125">
            <v>10.8</v>
          </cell>
          <cell r="J125">
            <v>18</v>
          </cell>
        </row>
        <row r="126">
          <cell r="B126">
            <v>95163</v>
          </cell>
          <cell r="C126">
            <v>2.2345000000000002</v>
          </cell>
          <cell r="D126">
            <v>2.1539999999999999</v>
          </cell>
          <cell r="E126">
            <v>8.0699999999999994E-2</v>
          </cell>
          <cell r="F126">
            <v>0</v>
          </cell>
          <cell r="G126">
            <v>0</v>
          </cell>
          <cell r="H126">
            <v>5.4</v>
          </cell>
          <cell r="I126">
            <v>10.8</v>
          </cell>
          <cell r="J126">
            <v>18</v>
          </cell>
        </row>
        <row r="127">
          <cell r="B127"/>
          <cell r="C127"/>
          <cell r="D127"/>
          <cell r="E127"/>
          <cell r="F127"/>
          <cell r="G127"/>
          <cell r="H127">
            <v>5.4</v>
          </cell>
          <cell r="I127">
            <v>10.8</v>
          </cell>
          <cell r="J127">
            <v>18</v>
          </cell>
        </row>
        <row r="128">
          <cell r="B128"/>
          <cell r="C128"/>
          <cell r="D128"/>
          <cell r="E128"/>
          <cell r="F128"/>
          <cell r="G128"/>
          <cell r="H128">
            <v>5.4</v>
          </cell>
          <cell r="I128">
            <v>10.8</v>
          </cell>
          <cell r="J128">
            <v>18</v>
          </cell>
        </row>
        <row r="129">
          <cell r="B129"/>
          <cell r="C129"/>
          <cell r="D129"/>
          <cell r="E129"/>
          <cell r="F129"/>
          <cell r="G129"/>
          <cell r="H129">
            <v>5.4</v>
          </cell>
          <cell r="I129">
            <v>10.8</v>
          </cell>
          <cell r="J129">
            <v>18</v>
          </cell>
        </row>
        <row r="130">
          <cell r="B130"/>
          <cell r="C130"/>
          <cell r="D130"/>
          <cell r="E130"/>
          <cell r="F130"/>
          <cell r="G130"/>
          <cell r="H130">
            <v>5.4</v>
          </cell>
          <cell r="I130">
            <v>10.8</v>
          </cell>
          <cell r="J130">
            <v>18</v>
          </cell>
        </row>
        <row r="131">
          <cell r="B131"/>
          <cell r="C131"/>
          <cell r="D131"/>
          <cell r="E131"/>
          <cell r="F131"/>
          <cell r="G131"/>
          <cell r="H131">
            <v>5.4</v>
          </cell>
          <cell r="I131">
            <v>10.8</v>
          </cell>
          <cell r="J131">
            <v>18</v>
          </cell>
        </row>
        <row r="132">
          <cell r="B132"/>
          <cell r="C132"/>
          <cell r="D132"/>
          <cell r="E132"/>
          <cell r="F132"/>
          <cell r="G132"/>
          <cell r="H132">
            <v>5.4</v>
          </cell>
          <cell r="I132">
            <v>10.8</v>
          </cell>
          <cell r="J132">
            <v>18</v>
          </cell>
        </row>
        <row r="133">
          <cell r="B133"/>
          <cell r="C133"/>
          <cell r="D133"/>
          <cell r="E133"/>
          <cell r="F133"/>
          <cell r="G133"/>
          <cell r="H133">
            <v>5.4</v>
          </cell>
          <cell r="I133">
            <v>10.8</v>
          </cell>
          <cell r="J133">
            <v>18</v>
          </cell>
        </row>
        <row r="134">
          <cell r="B134"/>
          <cell r="C134"/>
          <cell r="D134"/>
          <cell r="E134"/>
          <cell r="F134"/>
          <cell r="G134"/>
          <cell r="H134">
            <v>5.4</v>
          </cell>
          <cell r="I134">
            <v>10.8</v>
          </cell>
          <cell r="J134">
            <v>18</v>
          </cell>
        </row>
        <row r="135">
          <cell r="B135"/>
          <cell r="C135"/>
          <cell r="D135"/>
          <cell r="E135"/>
          <cell r="F135"/>
          <cell r="G135"/>
          <cell r="H135">
            <v>5.4</v>
          </cell>
          <cell r="I135">
            <v>10.8</v>
          </cell>
          <cell r="J135">
            <v>18</v>
          </cell>
        </row>
        <row r="136">
          <cell r="B136"/>
          <cell r="C136"/>
          <cell r="D136"/>
          <cell r="E136"/>
          <cell r="F136"/>
          <cell r="G136"/>
          <cell r="H136">
            <v>5.4</v>
          </cell>
          <cell r="I136">
            <v>10.8</v>
          </cell>
          <cell r="J136">
            <v>18</v>
          </cell>
        </row>
        <row r="137">
          <cell r="B137"/>
          <cell r="C137"/>
          <cell r="D137"/>
          <cell r="E137"/>
          <cell r="F137"/>
          <cell r="G137"/>
          <cell r="H137">
            <v>5.4</v>
          </cell>
          <cell r="I137">
            <v>10.8</v>
          </cell>
          <cell r="J137">
            <v>18</v>
          </cell>
        </row>
        <row r="138">
          <cell r="B138"/>
          <cell r="C138"/>
          <cell r="D138"/>
          <cell r="E138"/>
          <cell r="F138"/>
          <cell r="G138"/>
          <cell r="I138">
            <v>10.8</v>
          </cell>
          <cell r="J138">
            <v>18</v>
          </cell>
        </row>
        <row r="139">
          <cell r="B139">
            <v>95163</v>
          </cell>
          <cell r="C139">
            <v>2.2345000000000002</v>
          </cell>
          <cell r="D139">
            <v>2.1539999999999999</v>
          </cell>
          <cell r="E139">
            <v>8.0699999999999994E-2</v>
          </cell>
          <cell r="F139">
            <v>0</v>
          </cell>
          <cell r="G139">
            <v>0</v>
          </cell>
          <cell r="J139">
            <v>18</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2,1</v>
          </cell>
          <cell r="I142" t="str">
            <v>Padrão Trimestral = 4,2</v>
          </cell>
          <cell r="J142" t="str">
            <v>Padrão Anual = 7</v>
          </cell>
        </row>
        <row r="143">
          <cell r="B143">
            <v>236126</v>
          </cell>
          <cell r="C143">
            <v>0.81369999999999998</v>
          </cell>
          <cell r="D143">
            <v>0.56910000000000005</v>
          </cell>
          <cell r="E143">
            <v>3.8999999999999998E-3</v>
          </cell>
          <cell r="F143">
            <v>0.2407</v>
          </cell>
          <cell r="G143">
            <v>0</v>
          </cell>
          <cell r="H143">
            <v>2.1</v>
          </cell>
          <cell r="I143">
            <v>4.2</v>
          </cell>
          <cell r="J143">
            <v>7</v>
          </cell>
        </row>
        <row r="144">
          <cell r="B144">
            <v>236396</v>
          </cell>
          <cell r="C144">
            <v>0.2077</v>
          </cell>
          <cell r="D144">
            <v>0.19339999999999999</v>
          </cell>
          <cell r="E144">
            <v>1.43E-2</v>
          </cell>
          <cell r="F144">
            <v>0</v>
          </cell>
          <cell r="G144">
            <v>0</v>
          </cell>
          <cell r="H144">
            <v>2.1</v>
          </cell>
          <cell r="I144">
            <v>4.2</v>
          </cell>
          <cell r="J144">
            <v>7</v>
          </cell>
        </row>
        <row r="145">
          <cell r="B145">
            <v>236402</v>
          </cell>
          <cell r="C145">
            <v>0.33339999999999997</v>
          </cell>
          <cell r="D145">
            <v>0.32269999999999999</v>
          </cell>
          <cell r="E145">
            <v>1.0699999999999999E-2</v>
          </cell>
          <cell r="F145">
            <v>0</v>
          </cell>
          <cell r="G145">
            <v>0</v>
          </cell>
          <cell r="H145">
            <v>2.1</v>
          </cell>
          <cell r="I145">
            <v>4.2</v>
          </cell>
          <cell r="J145">
            <v>7</v>
          </cell>
        </row>
        <row r="146">
          <cell r="B146">
            <v>236308</v>
          </cell>
          <cell r="C146">
            <v>1.3544</v>
          </cell>
          <cell r="D146">
            <v>1.085</v>
          </cell>
          <cell r="E146">
            <v>2.8899999999999999E-2</v>
          </cell>
          <cell r="F146">
            <v>0.24049999999999999</v>
          </cell>
          <cell r="G146">
            <v>0</v>
          </cell>
          <cell r="H146">
            <v>2.1</v>
          </cell>
          <cell r="I146">
            <v>4.2</v>
          </cell>
          <cell r="J146">
            <v>7</v>
          </cell>
        </row>
        <row r="147">
          <cell r="B147"/>
          <cell r="C147"/>
          <cell r="D147"/>
          <cell r="E147"/>
          <cell r="F147"/>
          <cell r="G147"/>
          <cell r="H147">
            <v>2.1</v>
          </cell>
          <cell r="I147">
            <v>4.2</v>
          </cell>
          <cell r="J147">
            <v>7</v>
          </cell>
        </row>
        <row r="148">
          <cell r="B148"/>
          <cell r="C148"/>
          <cell r="D148"/>
          <cell r="E148"/>
          <cell r="F148"/>
          <cell r="G148"/>
          <cell r="H148">
            <v>2.1</v>
          </cell>
          <cell r="I148">
            <v>4.2</v>
          </cell>
          <cell r="J148">
            <v>7</v>
          </cell>
        </row>
        <row r="149">
          <cell r="B149"/>
          <cell r="C149"/>
          <cell r="D149"/>
          <cell r="E149"/>
          <cell r="F149"/>
          <cell r="G149"/>
          <cell r="H149">
            <v>2.1</v>
          </cell>
          <cell r="I149">
            <v>4.2</v>
          </cell>
          <cell r="J149">
            <v>7</v>
          </cell>
        </row>
        <row r="150">
          <cell r="B150"/>
          <cell r="C150"/>
          <cell r="D150"/>
          <cell r="E150"/>
          <cell r="F150"/>
          <cell r="G150"/>
          <cell r="H150">
            <v>2.1</v>
          </cell>
          <cell r="I150">
            <v>4.2</v>
          </cell>
          <cell r="J150">
            <v>7</v>
          </cell>
        </row>
        <row r="151">
          <cell r="B151"/>
          <cell r="C151"/>
          <cell r="D151"/>
          <cell r="E151"/>
          <cell r="F151"/>
          <cell r="G151"/>
          <cell r="H151">
            <v>2.1</v>
          </cell>
          <cell r="I151">
            <v>4.2</v>
          </cell>
          <cell r="J151">
            <v>7</v>
          </cell>
        </row>
        <row r="152">
          <cell r="B152"/>
          <cell r="C152"/>
          <cell r="D152"/>
          <cell r="E152"/>
          <cell r="F152"/>
          <cell r="G152"/>
          <cell r="H152">
            <v>2.1</v>
          </cell>
          <cell r="I152">
            <v>4.2</v>
          </cell>
          <cell r="J152">
            <v>7</v>
          </cell>
        </row>
        <row r="153">
          <cell r="B153"/>
          <cell r="C153"/>
          <cell r="D153"/>
          <cell r="E153"/>
          <cell r="F153"/>
          <cell r="G153"/>
          <cell r="H153">
            <v>2.1</v>
          </cell>
          <cell r="I153">
            <v>4.2</v>
          </cell>
          <cell r="J153">
            <v>7</v>
          </cell>
        </row>
        <row r="154">
          <cell r="B154"/>
          <cell r="C154"/>
          <cell r="D154"/>
          <cell r="E154"/>
          <cell r="F154"/>
          <cell r="G154"/>
          <cell r="H154">
            <v>2.1</v>
          </cell>
          <cell r="I154">
            <v>4.2</v>
          </cell>
          <cell r="J154">
            <v>7</v>
          </cell>
        </row>
        <row r="155">
          <cell r="B155"/>
          <cell r="C155"/>
          <cell r="D155"/>
          <cell r="E155"/>
          <cell r="F155"/>
          <cell r="G155"/>
          <cell r="H155">
            <v>2.1</v>
          </cell>
          <cell r="I155">
            <v>4.2</v>
          </cell>
          <cell r="J155">
            <v>7</v>
          </cell>
        </row>
        <row r="156">
          <cell r="B156"/>
          <cell r="C156"/>
          <cell r="D156"/>
          <cell r="E156"/>
          <cell r="F156"/>
          <cell r="G156"/>
          <cell r="H156">
            <v>2.1</v>
          </cell>
          <cell r="I156">
            <v>4.2</v>
          </cell>
          <cell r="J156">
            <v>7</v>
          </cell>
        </row>
        <row r="157">
          <cell r="B157"/>
          <cell r="C157"/>
          <cell r="D157"/>
          <cell r="E157"/>
          <cell r="F157"/>
          <cell r="G157"/>
          <cell r="H157">
            <v>2.1</v>
          </cell>
          <cell r="I157">
            <v>4.2</v>
          </cell>
          <cell r="J157">
            <v>7</v>
          </cell>
        </row>
        <row r="158">
          <cell r="B158"/>
          <cell r="C158"/>
          <cell r="D158"/>
          <cell r="E158"/>
          <cell r="F158"/>
          <cell r="G158"/>
          <cell r="I158">
            <v>4.2</v>
          </cell>
          <cell r="J158">
            <v>7</v>
          </cell>
        </row>
        <row r="159">
          <cell r="B159">
            <v>236308</v>
          </cell>
          <cell r="C159">
            <v>1.3544</v>
          </cell>
          <cell r="D159">
            <v>1.085</v>
          </cell>
          <cell r="E159">
            <v>2.8899999999999999E-2</v>
          </cell>
          <cell r="F159">
            <v>0.24049999999999999</v>
          </cell>
          <cell r="G159">
            <v>0</v>
          </cell>
          <cell r="J159">
            <v>7</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172748</v>
          </cell>
          <cell r="C163">
            <v>3.8399999999999997E-2</v>
          </cell>
          <cell r="D163">
            <v>2.9100000000000001E-2</v>
          </cell>
          <cell r="E163">
            <v>7.9000000000000008E-3</v>
          </cell>
          <cell r="F163">
            <v>6.9999999999999999E-4</v>
          </cell>
          <cell r="G163">
            <v>8.0000000000000004E-4</v>
          </cell>
          <cell r="H163">
            <v>1.8</v>
          </cell>
          <cell r="I163">
            <v>1.8</v>
          </cell>
          <cell r="J163">
            <v>3</v>
          </cell>
        </row>
        <row r="164">
          <cell r="B164">
            <v>172757</v>
          </cell>
          <cell r="C164">
            <v>4.5199999999999997E-2</v>
          </cell>
          <cell r="D164">
            <v>2.7799999999999998E-2</v>
          </cell>
          <cell r="E164">
            <v>6.1000000000000004E-3</v>
          </cell>
          <cell r="F164">
            <v>1.1299999999999999E-2</v>
          </cell>
          <cell r="G164">
            <v>0</v>
          </cell>
          <cell r="H164">
            <v>1.8</v>
          </cell>
          <cell r="I164">
            <v>1.8</v>
          </cell>
          <cell r="J164">
            <v>3</v>
          </cell>
        </row>
        <row r="165">
          <cell r="B165">
            <v>172754</v>
          </cell>
          <cell r="C165">
            <v>1.4500000000000001E-2</v>
          </cell>
          <cell r="D165">
            <v>9.7999999999999997E-3</v>
          </cell>
          <cell r="E165">
            <v>2.8E-3</v>
          </cell>
          <cell r="F165">
            <v>2.0999999999999999E-3</v>
          </cell>
          <cell r="G165">
            <v>0</v>
          </cell>
          <cell r="H165">
            <v>1.8</v>
          </cell>
          <cell r="I165">
            <v>1.8</v>
          </cell>
          <cell r="J165">
            <v>3</v>
          </cell>
        </row>
        <row r="166">
          <cell r="B166">
            <v>172753</v>
          </cell>
          <cell r="C166">
            <v>9.8100000000000007E-2</v>
          </cell>
          <cell r="D166">
            <v>6.6699999999999995E-2</v>
          </cell>
          <cell r="E166">
            <v>1.6799999999999999E-2</v>
          </cell>
          <cell r="F166">
            <v>1.41E-2</v>
          </cell>
          <cell r="G166">
            <v>8.0000000000000004E-4</v>
          </cell>
          <cell r="H166">
            <v>1.8</v>
          </cell>
          <cell r="I166">
            <v>1.8</v>
          </cell>
          <cell r="J166">
            <v>3</v>
          </cell>
        </row>
        <row r="167">
          <cell r="B167"/>
          <cell r="C167"/>
          <cell r="D167"/>
          <cell r="E167"/>
          <cell r="F167"/>
          <cell r="G167"/>
          <cell r="H167">
            <v>1.8</v>
          </cell>
          <cell r="I167">
            <v>1.8</v>
          </cell>
          <cell r="J167">
            <v>3</v>
          </cell>
        </row>
        <row r="168">
          <cell r="B168"/>
          <cell r="C168"/>
          <cell r="D168"/>
          <cell r="E168"/>
          <cell r="F168"/>
          <cell r="G168"/>
          <cell r="H168">
            <v>1.8</v>
          </cell>
          <cell r="I168">
            <v>1.8</v>
          </cell>
          <cell r="J168">
            <v>3</v>
          </cell>
        </row>
        <row r="169">
          <cell r="B169"/>
          <cell r="C169"/>
          <cell r="D169"/>
          <cell r="E169"/>
          <cell r="F169"/>
          <cell r="G169"/>
          <cell r="H169">
            <v>1.8</v>
          </cell>
          <cell r="I169">
            <v>1.8</v>
          </cell>
          <cell r="J169">
            <v>3</v>
          </cell>
        </row>
        <row r="170">
          <cell r="B170"/>
          <cell r="C170"/>
          <cell r="D170"/>
          <cell r="E170"/>
          <cell r="F170"/>
          <cell r="G170"/>
          <cell r="H170">
            <v>1.8</v>
          </cell>
          <cell r="I170">
            <v>1.8</v>
          </cell>
          <cell r="J170">
            <v>3</v>
          </cell>
        </row>
        <row r="171">
          <cell r="B171"/>
          <cell r="C171"/>
          <cell r="D171"/>
          <cell r="E171"/>
          <cell r="F171"/>
          <cell r="G171"/>
          <cell r="H171">
            <v>1.8</v>
          </cell>
          <cell r="I171">
            <v>1.8</v>
          </cell>
          <cell r="J171">
            <v>3</v>
          </cell>
        </row>
        <row r="172">
          <cell r="B172"/>
          <cell r="C172"/>
          <cell r="D172"/>
          <cell r="E172"/>
          <cell r="F172"/>
          <cell r="G172"/>
          <cell r="H172">
            <v>1.8</v>
          </cell>
          <cell r="I172">
            <v>1.8</v>
          </cell>
          <cell r="J172">
            <v>3</v>
          </cell>
        </row>
        <row r="173">
          <cell r="B173"/>
          <cell r="C173"/>
          <cell r="D173"/>
          <cell r="E173"/>
          <cell r="F173"/>
          <cell r="G173"/>
          <cell r="H173">
            <v>1.8</v>
          </cell>
          <cell r="I173">
            <v>1.8</v>
          </cell>
          <cell r="J173">
            <v>3</v>
          </cell>
        </row>
        <row r="174">
          <cell r="B174"/>
          <cell r="C174"/>
          <cell r="D174"/>
          <cell r="E174"/>
          <cell r="F174"/>
          <cell r="G174"/>
          <cell r="H174">
            <v>1.8</v>
          </cell>
          <cell r="I174">
            <v>1.8</v>
          </cell>
          <cell r="J174">
            <v>3</v>
          </cell>
        </row>
        <row r="175">
          <cell r="B175"/>
          <cell r="C175"/>
          <cell r="D175"/>
          <cell r="E175"/>
          <cell r="F175"/>
          <cell r="G175"/>
          <cell r="H175">
            <v>1.8</v>
          </cell>
          <cell r="I175">
            <v>1.8</v>
          </cell>
          <cell r="J175">
            <v>3</v>
          </cell>
        </row>
        <row r="176">
          <cell r="B176"/>
          <cell r="C176"/>
          <cell r="D176"/>
          <cell r="E176"/>
          <cell r="F176"/>
          <cell r="G176"/>
          <cell r="H176">
            <v>1.8</v>
          </cell>
          <cell r="I176">
            <v>1.8</v>
          </cell>
          <cell r="J176">
            <v>3</v>
          </cell>
        </row>
        <row r="177">
          <cell r="B177"/>
          <cell r="C177"/>
          <cell r="D177"/>
          <cell r="E177"/>
          <cell r="F177"/>
          <cell r="G177"/>
          <cell r="H177">
            <v>1.8</v>
          </cell>
          <cell r="I177">
            <v>1.8</v>
          </cell>
          <cell r="J177">
            <v>3</v>
          </cell>
        </row>
        <row r="178">
          <cell r="B178"/>
          <cell r="C178"/>
          <cell r="D178"/>
          <cell r="E178"/>
          <cell r="F178"/>
          <cell r="G178"/>
          <cell r="I178">
            <v>1.8</v>
          </cell>
          <cell r="J178">
            <v>3</v>
          </cell>
        </row>
        <row r="179">
          <cell r="B179">
            <v>172753</v>
          </cell>
          <cell r="C179">
            <v>9.8100000000000007E-2</v>
          </cell>
          <cell r="D179">
            <v>6.6699999999999995E-2</v>
          </cell>
          <cell r="E179">
            <v>1.6799999999999999E-2</v>
          </cell>
          <cell r="F179">
            <v>1.41E-2</v>
          </cell>
          <cell r="G179">
            <v>8.0000000000000004E-4</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v>
          </cell>
          <cell r="I182" t="str">
            <v>Padrão Trimestral = 3,6</v>
          </cell>
          <cell r="J182" t="str">
            <v>Padrão Anual = 6</v>
          </cell>
        </row>
        <row r="183">
          <cell r="B183">
            <v>108013</v>
          </cell>
          <cell r="C183">
            <v>0.65090000000000003</v>
          </cell>
          <cell r="D183">
            <v>0.46179999999999999</v>
          </cell>
          <cell r="E183">
            <v>2E-3</v>
          </cell>
          <cell r="F183">
            <v>2.4500000000000001E-2</v>
          </cell>
          <cell r="G183">
            <v>0.16259999999999999</v>
          </cell>
          <cell r="H183">
            <v>2</v>
          </cell>
          <cell r="I183">
            <v>3.6</v>
          </cell>
          <cell r="J183">
            <v>6</v>
          </cell>
        </row>
        <row r="184">
          <cell r="B184">
            <v>108013</v>
          </cell>
          <cell r="C184">
            <v>0.28499999999999998</v>
          </cell>
          <cell r="D184">
            <v>0.28160000000000002</v>
          </cell>
          <cell r="E184">
            <v>3.3999999999999998E-3</v>
          </cell>
          <cell r="F184">
            <v>0</v>
          </cell>
          <cell r="G184">
            <v>0</v>
          </cell>
          <cell r="H184">
            <v>2</v>
          </cell>
          <cell r="I184">
            <v>3.6</v>
          </cell>
          <cell r="J184">
            <v>6</v>
          </cell>
        </row>
        <row r="185">
          <cell r="B185">
            <v>107481</v>
          </cell>
          <cell r="C185">
            <v>0.35620000000000002</v>
          </cell>
          <cell r="D185">
            <v>0.35439999999999999</v>
          </cell>
          <cell r="E185">
            <v>1.8E-3</v>
          </cell>
          <cell r="F185">
            <v>0</v>
          </cell>
          <cell r="G185">
            <v>0</v>
          </cell>
          <cell r="H185">
            <v>2</v>
          </cell>
          <cell r="I185">
            <v>3.6</v>
          </cell>
          <cell r="J185">
            <v>6</v>
          </cell>
        </row>
        <row r="186">
          <cell r="B186">
            <v>107836</v>
          </cell>
          <cell r="C186">
            <v>1.2925</v>
          </cell>
          <cell r="D186">
            <v>1.0979000000000001</v>
          </cell>
          <cell r="E186">
            <v>7.1999999999999998E-3</v>
          </cell>
          <cell r="F186">
            <v>2.4500000000000001E-2</v>
          </cell>
          <cell r="G186">
            <v>0.16289999999999999</v>
          </cell>
          <cell r="H186">
            <v>2</v>
          </cell>
          <cell r="I186">
            <v>3.6</v>
          </cell>
          <cell r="J186">
            <v>6</v>
          </cell>
        </row>
        <row r="187">
          <cell r="B187"/>
          <cell r="C187"/>
          <cell r="D187"/>
          <cell r="E187"/>
          <cell r="F187"/>
          <cell r="G187"/>
          <cell r="H187">
            <v>2</v>
          </cell>
          <cell r="I187">
            <v>3.6</v>
          </cell>
          <cell r="J187">
            <v>6</v>
          </cell>
        </row>
        <row r="188">
          <cell r="B188"/>
          <cell r="C188"/>
          <cell r="D188"/>
          <cell r="E188"/>
          <cell r="F188"/>
          <cell r="G188"/>
          <cell r="H188">
            <v>2</v>
          </cell>
          <cell r="I188">
            <v>3.6</v>
          </cell>
          <cell r="J188">
            <v>6</v>
          </cell>
        </row>
        <row r="189">
          <cell r="B189"/>
          <cell r="C189"/>
          <cell r="D189"/>
          <cell r="E189"/>
          <cell r="F189"/>
          <cell r="G189"/>
          <cell r="H189">
            <v>2</v>
          </cell>
          <cell r="I189">
            <v>3.6</v>
          </cell>
          <cell r="J189">
            <v>6</v>
          </cell>
        </row>
        <row r="190">
          <cell r="B190"/>
          <cell r="C190"/>
          <cell r="D190"/>
          <cell r="E190"/>
          <cell r="F190"/>
          <cell r="G190"/>
          <cell r="H190">
            <v>2</v>
          </cell>
          <cell r="I190">
            <v>3.6</v>
          </cell>
          <cell r="J190">
            <v>6</v>
          </cell>
        </row>
        <row r="191">
          <cell r="B191"/>
          <cell r="C191"/>
          <cell r="D191"/>
          <cell r="E191"/>
          <cell r="F191"/>
          <cell r="G191"/>
          <cell r="H191">
            <v>2</v>
          </cell>
          <cell r="I191">
            <v>3.6</v>
          </cell>
          <cell r="J191">
            <v>6</v>
          </cell>
        </row>
        <row r="192">
          <cell r="B192"/>
          <cell r="C192"/>
          <cell r="D192"/>
          <cell r="E192"/>
          <cell r="F192"/>
          <cell r="G192"/>
          <cell r="H192">
            <v>2</v>
          </cell>
          <cell r="I192">
            <v>3.6</v>
          </cell>
          <cell r="J192">
            <v>6</v>
          </cell>
        </row>
        <row r="193">
          <cell r="B193"/>
          <cell r="C193"/>
          <cell r="D193"/>
          <cell r="E193"/>
          <cell r="F193"/>
          <cell r="G193"/>
          <cell r="H193">
            <v>2</v>
          </cell>
          <cell r="I193">
            <v>3.6</v>
          </cell>
          <cell r="J193">
            <v>6</v>
          </cell>
        </row>
        <row r="194">
          <cell r="B194"/>
          <cell r="C194"/>
          <cell r="D194"/>
          <cell r="E194"/>
          <cell r="F194"/>
          <cell r="G194"/>
          <cell r="H194">
            <v>2</v>
          </cell>
          <cell r="I194">
            <v>3.6</v>
          </cell>
          <cell r="J194">
            <v>6</v>
          </cell>
        </row>
        <row r="195">
          <cell r="B195"/>
          <cell r="C195"/>
          <cell r="D195"/>
          <cell r="E195"/>
          <cell r="F195"/>
          <cell r="G195"/>
          <cell r="H195">
            <v>2</v>
          </cell>
          <cell r="I195">
            <v>3.6</v>
          </cell>
          <cell r="J195">
            <v>6</v>
          </cell>
        </row>
        <row r="196">
          <cell r="B196"/>
          <cell r="C196"/>
          <cell r="D196"/>
          <cell r="E196"/>
          <cell r="F196"/>
          <cell r="G196"/>
          <cell r="H196">
            <v>2</v>
          </cell>
          <cell r="I196">
            <v>3.6</v>
          </cell>
          <cell r="J196">
            <v>6</v>
          </cell>
        </row>
        <row r="197">
          <cell r="B197"/>
          <cell r="C197"/>
          <cell r="D197"/>
          <cell r="E197"/>
          <cell r="F197"/>
          <cell r="G197"/>
          <cell r="H197">
            <v>2</v>
          </cell>
          <cell r="I197">
            <v>3.6</v>
          </cell>
          <cell r="J197">
            <v>6</v>
          </cell>
        </row>
        <row r="198">
          <cell r="B198"/>
          <cell r="C198"/>
          <cell r="D198"/>
          <cell r="E198"/>
          <cell r="F198"/>
          <cell r="G198"/>
          <cell r="I198">
            <v>3.6</v>
          </cell>
          <cell r="J198">
            <v>6</v>
          </cell>
        </row>
        <row r="199">
          <cell r="B199">
            <v>107836</v>
          </cell>
          <cell r="C199">
            <v>1.2925</v>
          </cell>
          <cell r="D199">
            <v>1.0979000000000001</v>
          </cell>
          <cell r="E199">
            <v>7.1999999999999998E-3</v>
          </cell>
          <cell r="F199">
            <v>2.4500000000000001E-2</v>
          </cell>
          <cell r="G199">
            <v>0.16289999999999999</v>
          </cell>
          <cell r="J199">
            <v>6</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v>
          </cell>
          <cell r="I202" t="str">
            <v>Padrão Trimestral = 3,6</v>
          </cell>
          <cell r="J202" t="str">
            <v>Padrão Anual = 6</v>
          </cell>
        </row>
        <row r="203">
          <cell r="B203">
            <v>109310</v>
          </cell>
          <cell r="C203">
            <v>0.63349999999999995</v>
          </cell>
          <cell r="D203">
            <v>0.26879999999999998</v>
          </cell>
          <cell r="E203">
            <v>1.4E-3</v>
          </cell>
          <cell r="F203">
            <v>0.31950000000000001</v>
          </cell>
          <cell r="G203">
            <v>4.3799999999999999E-2</v>
          </cell>
          <cell r="H203">
            <v>2</v>
          </cell>
          <cell r="I203">
            <v>3.6</v>
          </cell>
          <cell r="J203">
            <v>6</v>
          </cell>
        </row>
        <row r="204">
          <cell r="B204">
            <v>109512</v>
          </cell>
          <cell r="C204">
            <v>0.35210000000000002</v>
          </cell>
          <cell r="D204">
            <v>0.3049</v>
          </cell>
          <cell r="E204">
            <v>3.3999999999999998E-3</v>
          </cell>
          <cell r="F204">
            <v>4.3799999999999999E-2</v>
          </cell>
          <cell r="G204">
            <v>0</v>
          </cell>
          <cell r="H204">
            <v>2</v>
          </cell>
          <cell r="I204">
            <v>3.6</v>
          </cell>
          <cell r="J204">
            <v>6</v>
          </cell>
        </row>
        <row r="205">
          <cell r="B205">
            <v>108802</v>
          </cell>
          <cell r="C205">
            <v>0.54779999999999995</v>
          </cell>
          <cell r="D205">
            <v>0.46589999999999998</v>
          </cell>
          <cell r="E205">
            <v>8.1900000000000001E-2</v>
          </cell>
          <cell r="F205">
            <v>0</v>
          </cell>
          <cell r="G205">
            <v>0</v>
          </cell>
          <cell r="H205">
            <v>2</v>
          </cell>
          <cell r="I205">
            <v>3.6</v>
          </cell>
          <cell r="J205">
            <v>6</v>
          </cell>
        </row>
        <row r="206">
          <cell r="B206">
            <v>109208</v>
          </cell>
          <cell r="C206">
            <v>1.5328999999999999</v>
          </cell>
          <cell r="D206">
            <v>1.0389999999999999</v>
          </cell>
          <cell r="E206">
            <v>8.6400000000000005E-2</v>
          </cell>
          <cell r="F206">
            <v>0.36370000000000002</v>
          </cell>
          <cell r="G206">
            <v>4.3799999999999999E-2</v>
          </cell>
          <cell r="H206">
            <v>2</v>
          </cell>
          <cell r="I206">
            <v>3.6</v>
          </cell>
          <cell r="J206">
            <v>6</v>
          </cell>
        </row>
        <row r="207">
          <cell r="B207"/>
          <cell r="C207"/>
          <cell r="D207"/>
          <cell r="E207"/>
          <cell r="F207"/>
          <cell r="G207"/>
          <cell r="H207">
            <v>2</v>
          </cell>
          <cell r="I207">
            <v>3.6</v>
          </cell>
          <cell r="J207">
            <v>6</v>
          </cell>
        </row>
        <row r="208">
          <cell r="B208"/>
          <cell r="C208"/>
          <cell r="D208"/>
          <cell r="E208"/>
          <cell r="F208"/>
          <cell r="G208"/>
          <cell r="H208">
            <v>2</v>
          </cell>
          <cell r="I208">
            <v>3.6</v>
          </cell>
          <cell r="J208">
            <v>6</v>
          </cell>
        </row>
        <row r="209">
          <cell r="B209"/>
          <cell r="C209"/>
          <cell r="D209"/>
          <cell r="E209"/>
          <cell r="F209"/>
          <cell r="G209"/>
          <cell r="H209">
            <v>2</v>
          </cell>
          <cell r="I209">
            <v>3.6</v>
          </cell>
          <cell r="J209">
            <v>6</v>
          </cell>
        </row>
        <row r="210">
          <cell r="B210"/>
          <cell r="C210"/>
          <cell r="D210"/>
          <cell r="E210"/>
          <cell r="F210"/>
          <cell r="G210"/>
          <cell r="H210">
            <v>2</v>
          </cell>
          <cell r="I210">
            <v>3.6</v>
          </cell>
          <cell r="J210">
            <v>6</v>
          </cell>
        </row>
        <row r="211">
          <cell r="B211"/>
          <cell r="C211"/>
          <cell r="D211"/>
          <cell r="E211"/>
          <cell r="F211"/>
          <cell r="G211"/>
          <cell r="H211">
            <v>2</v>
          </cell>
          <cell r="I211">
            <v>3.6</v>
          </cell>
          <cell r="J211">
            <v>6</v>
          </cell>
        </row>
        <row r="212">
          <cell r="B212"/>
          <cell r="C212"/>
          <cell r="D212"/>
          <cell r="E212"/>
          <cell r="F212"/>
          <cell r="G212"/>
          <cell r="H212">
            <v>2</v>
          </cell>
          <cell r="I212">
            <v>3.6</v>
          </cell>
          <cell r="J212">
            <v>6</v>
          </cell>
        </row>
        <row r="213">
          <cell r="B213"/>
          <cell r="C213"/>
          <cell r="D213"/>
          <cell r="E213"/>
          <cell r="F213"/>
          <cell r="G213"/>
          <cell r="H213">
            <v>2</v>
          </cell>
          <cell r="I213">
            <v>3.6</v>
          </cell>
          <cell r="J213">
            <v>6</v>
          </cell>
        </row>
        <row r="214">
          <cell r="B214"/>
          <cell r="C214"/>
          <cell r="D214"/>
          <cell r="E214"/>
          <cell r="F214"/>
          <cell r="G214"/>
          <cell r="H214">
            <v>2</v>
          </cell>
          <cell r="I214">
            <v>3.6</v>
          </cell>
          <cell r="J214">
            <v>6</v>
          </cell>
        </row>
        <row r="215">
          <cell r="B215"/>
          <cell r="C215"/>
          <cell r="D215"/>
          <cell r="E215"/>
          <cell r="F215"/>
          <cell r="G215"/>
          <cell r="H215">
            <v>2</v>
          </cell>
          <cell r="I215">
            <v>3.6</v>
          </cell>
          <cell r="J215">
            <v>6</v>
          </cell>
        </row>
        <row r="216">
          <cell r="B216"/>
          <cell r="C216"/>
          <cell r="D216"/>
          <cell r="E216"/>
          <cell r="F216"/>
          <cell r="G216"/>
          <cell r="H216">
            <v>2</v>
          </cell>
          <cell r="I216">
            <v>3.6</v>
          </cell>
          <cell r="J216">
            <v>6</v>
          </cell>
        </row>
        <row r="217">
          <cell r="B217"/>
          <cell r="C217"/>
          <cell r="D217"/>
          <cell r="E217"/>
          <cell r="F217"/>
          <cell r="G217"/>
          <cell r="H217">
            <v>2</v>
          </cell>
          <cell r="I217">
            <v>3.6</v>
          </cell>
          <cell r="J217">
            <v>6</v>
          </cell>
        </row>
        <row r="218">
          <cell r="B218"/>
          <cell r="C218"/>
          <cell r="D218"/>
          <cell r="E218"/>
          <cell r="F218"/>
          <cell r="G218"/>
          <cell r="I218">
            <v>3.6</v>
          </cell>
          <cell r="J218">
            <v>6</v>
          </cell>
        </row>
        <row r="219">
          <cell r="B219">
            <v>109208</v>
          </cell>
          <cell r="C219">
            <v>1.5328999999999999</v>
          </cell>
          <cell r="D219">
            <v>1.0389999999999999</v>
          </cell>
          <cell r="E219">
            <v>8.6400000000000005E-2</v>
          </cell>
          <cell r="F219">
            <v>0.36370000000000002</v>
          </cell>
          <cell r="G219">
            <v>4.3799999999999999E-2</v>
          </cell>
          <cell r="J219">
            <v>6</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6,6</v>
          </cell>
          <cell r="I222" t="str">
            <v>Padrão Trimestral = 13,2</v>
          </cell>
          <cell r="J222" t="str">
            <v>Padrão Anual = 22</v>
          </cell>
        </row>
        <row r="223">
          <cell r="B223">
            <v>44752</v>
          </cell>
          <cell r="C223">
            <v>2.7364000000000002</v>
          </cell>
          <cell r="D223">
            <v>2.7319</v>
          </cell>
          <cell r="E223">
            <v>4.4999999999999997E-3</v>
          </cell>
          <cell r="F223">
            <v>0</v>
          </cell>
          <cell r="G223">
            <v>0</v>
          </cell>
          <cell r="H223">
            <v>6.6</v>
          </cell>
          <cell r="I223">
            <v>13.2</v>
          </cell>
          <cell r="J223">
            <v>22</v>
          </cell>
        </row>
        <row r="224">
          <cell r="B224">
            <v>46485</v>
          </cell>
          <cell r="C224">
            <v>0.85569999999999991</v>
          </cell>
          <cell r="D224">
            <v>0.71919999999999995</v>
          </cell>
          <cell r="E224">
            <v>0.13650000000000001</v>
          </cell>
          <cell r="F224">
            <v>0</v>
          </cell>
          <cell r="G224">
            <v>0</v>
          </cell>
          <cell r="H224">
            <v>6.6</v>
          </cell>
          <cell r="I224">
            <v>13.2</v>
          </cell>
          <cell r="J224">
            <v>22</v>
          </cell>
        </row>
        <row r="225">
          <cell r="B225">
            <v>46485</v>
          </cell>
          <cell r="C225">
            <v>1.7653000000000001</v>
          </cell>
          <cell r="D225">
            <v>1.2237</v>
          </cell>
          <cell r="E225">
            <v>0.34350000000000003</v>
          </cell>
          <cell r="F225">
            <v>0.1981</v>
          </cell>
          <cell r="G225">
            <v>0</v>
          </cell>
          <cell r="H225">
            <v>6.6</v>
          </cell>
          <cell r="I225">
            <v>13.2</v>
          </cell>
          <cell r="J225">
            <v>22</v>
          </cell>
        </row>
        <row r="226">
          <cell r="B226">
            <v>45907</v>
          </cell>
          <cell r="C226">
            <v>5.3216000000000001</v>
          </cell>
          <cell r="D226">
            <v>4.6304999999999996</v>
          </cell>
          <cell r="E226">
            <v>0.4904</v>
          </cell>
          <cell r="F226">
            <v>0.2006</v>
          </cell>
          <cell r="G226">
            <v>0</v>
          </cell>
          <cell r="H226">
            <v>6.6</v>
          </cell>
          <cell r="I226">
            <v>13.2</v>
          </cell>
          <cell r="J226">
            <v>22</v>
          </cell>
        </row>
        <row r="227">
          <cell r="B227"/>
          <cell r="C227"/>
          <cell r="D227"/>
          <cell r="E227"/>
          <cell r="F227"/>
          <cell r="G227"/>
          <cell r="H227">
            <v>6.6</v>
          </cell>
          <cell r="I227">
            <v>13.2</v>
          </cell>
          <cell r="J227">
            <v>22</v>
          </cell>
        </row>
        <row r="228">
          <cell r="B228"/>
          <cell r="C228"/>
          <cell r="D228"/>
          <cell r="E228"/>
          <cell r="F228"/>
          <cell r="G228"/>
          <cell r="H228">
            <v>6.6</v>
          </cell>
          <cell r="I228">
            <v>13.2</v>
          </cell>
          <cell r="J228">
            <v>22</v>
          </cell>
        </row>
        <row r="229">
          <cell r="B229"/>
          <cell r="C229"/>
          <cell r="D229"/>
          <cell r="E229"/>
          <cell r="F229"/>
          <cell r="G229"/>
          <cell r="H229">
            <v>6.6</v>
          </cell>
          <cell r="I229">
            <v>13.2</v>
          </cell>
          <cell r="J229">
            <v>22</v>
          </cell>
        </row>
        <row r="230">
          <cell r="B230"/>
          <cell r="C230"/>
          <cell r="D230"/>
          <cell r="E230"/>
          <cell r="F230"/>
          <cell r="G230"/>
          <cell r="H230">
            <v>6.6</v>
          </cell>
          <cell r="I230">
            <v>13.2</v>
          </cell>
          <cell r="J230">
            <v>22</v>
          </cell>
        </row>
        <row r="231">
          <cell r="B231"/>
          <cell r="C231"/>
          <cell r="D231"/>
          <cell r="E231"/>
          <cell r="F231"/>
          <cell r="G231"/>
          <cell r="H231">
            <v>6.6</v>
          </cell>
          <cell r="I231">
            <v>13.2</v>
          </cell>
          <cell r="J231">
            <v>22</v>
          </cell>
        </row>
        <row r="232">
          <cell r="B232"/>
          <cell r="C232"/>
          <cell r="D232"/>
          <cell r="E232"/>
          <cell r="F232"/>
          <cell r="G232"/>
          <cell r="H232">
            <v>6.6</v>
          </cell>
          <cell r="I232">
            <v>13.2</v>
          </cell>
          <cell r="J232">
            <v>22</v>
          </cell>
        </row>
        <row r="233">
          <cell r="B233"/>
          <cell r="C233"/>
          <cell r="D233"/>
          <cell r="E233"/>
          <cell r="F233"/>
          <cell r="G233"/>
          <cell r="H233">
            <v>6.6</v>
          </cell>
          <cell r="I233">
            <v>13.2</v>
          </cell>
          <cell r="J233">
            <v>22</v>
          </cell>
        </row>
        <row r="234">
          <cell r="B234"/>
          <cell r="C234"/>
          <cell r="D234"/>
          <cell r="E234"/>
          <cell r="F234"/>
          <cell r="G234"/>
          <cell r="H234">
            <v>6.6</v>
          </cell>
          <cell r="I234">
            <v>13.2</v>
          </cell>
          <cell r="J234">
            <v>22</v>
          </cell>
        </row>
        <row r="235">
          <cell r="B235"/>
          <cell r="C235"/>
          <cell r="D235"/>
          <cell r="E235"/>
          <cell r="F235"/>
          <cell r="G235"/>
          <cell r="H235">
            <v>6.6</v>
          </cell>
          <cell r="I235">
            <v>13.2</v>
          </cell>
          <cell r="J235">
            <v>22</v>
          </cell>
        </row>
        <row r="236">
          <cell r="B236"/>
          <cell r="C236"/>
          <cell r="D236"/>
          <cell r="E236"/>
          <cell r="F236"/>
          <cell r="G236"/>
          <cell r="H236">
            <v>6.6</v>
          </cell>
          <cell r="I236">
            <v>13.2</v>
          </cell>
          <cell r="J236">
            <v>22</v>
          </cell>
        </row>
        <row r="237">
          <cell r="B237"/>
          <cell r="C237"/>
          <cell r="D237"/>
          <cell r="E237"/>
          <cell r="F237"/>
          <cell r="G237"/>
          <cell r="H237">
            <v>6.6</v>
          </cell>
          <cell r="I237">
            <v>13.2</v>
          </cell>
          <cell r="J237">
            <v>22</v>
          </cell>
        </row>
        <row r="238">
          <cell r="B238"/>
          <cell r="C238"/>
          <cell r="D238"/>
          <cell r="E238"/>
          <cell r="F238"/>
          <cell r="G238"/>
          <cell r="I238">
            <v>13.2</v>
          </cell>
          <cell r="J238">
            <v>22</v>
          </cell>
        </row>
        <row r="239">
          <cell r="B239">
            <v>45907</v>
          </cell>
          <cell r="C239">
            <v>5.3216000000000001</v>
          </cell>
          <cell r="D239">
            <v>4.6304999999999996</v>
          </cell>
          <cell r="E239">
            <v>0.4904</v>
          </cell>
          <cell r="F239">
            <v>0.2006</v>
          </cell>
          <cell r="G239">
            <v>0</v>
          </cell>
          <cell r="J239">
            <v>22</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9,9</v>
          </cell>
          <cell r="I242" t="str">
            <v>Padrão Trimestral = 19,8</v>
          </cell>
          <cell r="J242" t="str">
            <v>Padrão Anual = 33</v>
          </cell>
        </row>
        <row r="243">
          <cell r="B243">
            <v>9411</v>
          </cell>
          <cell r="C243">
            <v>1.4865999999999999</v>
          </cell>
          <cell r="D243">
            <v>1.4822</v>
          </cell>
          <cell r="E243">
            <v>4.4000000000000003E-3</v>
          </cell>
          <cell r="F243">
            <v>0</v>
          </cell>
          <cell r="G243">
            <v>0</v>
          </cell>
          <cell r="H243">
            <v>9.9</v>
          </cell>
          <cell r="I243">
            <v>19.8</v>
          </cell>
          <cell r="J243">
            <v>33</v>
          </cell>
        </row>
        <row r="244">
          <cell r="B244">
            <v>9411</v>
          </cell>
          <cell r="C244">
            <v>1.0103</v>
          </cell>
          <cell r="D244">
            <v>0.97899999999999998</v>
          </cell>
          <cell r="E244">
            <v>3.1300000000000001E-2</v>
          </cell>
          <cell r="F244">
            <v>0</v>
          </cell>
          <cell r="G244">
            <v>0</v>
          </cell>
          <cell r="H244">
            <v>9.9</v>
          </cell>
          <cell r="I244">
            <v>19.8</v>
          </cell>
          <cell r="J244">
            <v>33</v>
          </cell>
        </row>
        <row r="245">
          <cell r="B245">
            <v>9411</v>
          </cell>
          <cell r="C245">
            <v>0.17960000000000001</v>
          </cell>
          <cell r="D245">
            <v>0.17960000000000001</v>
          </cell>
          <cell r="E245">
            <v>0</v>
          </cell>
          <cell r="F245">
            <v>0</v>
          </cell>
          <cell r="G245">
            <v>0</v>
          </cell>
          <cell r="H245">
            <v>9.9</v>
          </cell>
          <cell r="I245">
            <v>19.8</v>
          </cell>
          <cell r="J245">
            <v>33</v>
          </cell>
        </row>
        <row r="246">
          <cell r="B246">
            <v>9411</v>
          </cell>
          <cell r="C246">
            <v>2.6764999999999999</v>
          </cell>
          <cell r="D246">
            <v>2.6408</v>
          </cell>
          <cell r="E246">
            <v>3.5700000000000003E-2</v>
          </cell>
          <cell r="F246">
            <v>0</v>
          </cell>
          <cell r="G246">
            <v>0</v>
          </cell>
          <cell r="H246">
            <v>9.9</v>
          </cell>
          <cell r="I246">
            <v>19.8</v>
          </cell>
          <cell r="J246">
            <v>33</v>
          </cell>
        </row>
        <row r="247">
          <cell r="B247"/>
          <cell r="C247"/>
          <cell r="D247"/>
          <cell r="E247"/>
          <cell r="F247"/>
          <cell r="G247"/>
          <cell r="H247">
            <v>9.9</v>
          </cell>
          <cell r="I247">
            <v>19.8</v>
          </cell>
          <cell r="J247">
            <v>33</v>
          </cell>
        </row>
        <row r="248">
          <cell r="B248"/>
          <cell r="C248"/>
          <cell r="D248"/>
          <cell r="E248"/>
          <cell r="F248"/>
          <cell r="G248"/>
          <cell r="H248">
            <v>9.9</v>
          </cell>
          <cell r="I248">
            <v>19.8</v>
          </cell>
          <cell r="J248">
            <v>33</v>
          </cell>
        </row>
        <row r="249">
          <cell r="B249"/>
          <cell r="C249"/>
          <cell r="D249"/>
          <cell r="E249"/>
          <cell r="F249"/>
          <cell r="G249"/>
          <cell r="H249">
            <v>9.9</v>
          </cell>
          <cell r="I249">
            <v>19.8</v>
          </cell>
          <cell r="J249">
            <v>33</v>
          </cell>
        </row>
        <row r="250">
          <cell r="B250"/>
          <cell r="C250"/>
          <cell r="D250"/>
          <cell r="E250"/>
          <cell r="F250"/>
          <cell r="G250"/>
          <cell r="H250">
            <v>9.9</v>
          </cell>
          <cell r="I250">
            <v>19.8</v>
          </cell>
          <cell r="J250">
            <v>33</v>
          </cell>
        </row>
        <row r="251">
          <cell r="B251"/>
          <cell r="C251"/>
          <cell r="D251"/>
          <cell r="E251"/>
          <cell r="F251"/>
          <cell r="G251"/>
          <cell r="H251">
            <v>9.9</v>
          </cell>
          <cell r="I251">
            <v>19.8</v>
          </cell>
          <cell r="J251">
            <v>33</v>
          </cell>
        </row>
        <row r="252">
          <cell r="B252"/>
          <cell r="C252"/>
          <cell r="D252"/>
          <cell r="E252"/>
          <cell r="F252"/>
          <cell r="G252"/>
          <cell r="H252">
            <v>9.9</v>
          </cell>
          <cell r="I252">
            <v>19.8</v>
          </cell>
          <cell r="J252">
            <v>33</v>
          </cell>
        </row>
        <row r="253">
          <cell r="B253"/>
          <cell r="C253"/>
          <cell r="D253"/>
          <cell r="E253"/>
          <cell r="F253"/>
          <cell r="G253"/>
          <cell r="H253">
            <v>9.9</v>
          </cell>
          <cell r="I253">
            <v>19.8</v>
          </cell>
          <cell r="J253">
            <v>33</v>
          </cell>
        </row>
        <row r="254">
          <cell r="B254"/>
          <cell r="C254"/>
          <cell r="D254"/>
          <cell r="E254"/>
          <cell r="F254"/>
          <cell r="G254"/>
          <cell r="H254">
            <v>9.9</v>
          </cell>
          <cell r="I254">
            <v>19.8</v>
          </cell>
          <cell r="J254">
            <v>33</v>
          </cell>
        </row>
        <row r="255">
          <cell r="B255"/>
          <cell r="C255"/>
          <cell r="D255"/>
          <cell r="E255"/>
          <cell r="F255"/>
          <cell r="G255"/>
          <cell r="H255">
            <v>9.9</v>
          </cell>
          <cell r="I255">
            <v>19.8</v>
          </cell>
          <cell r="J255">
            <v>33</v>
          </cell>
        </row>
        <row r="256">
          <cell r="B256"/>
          <cell r="C256"/>
          <cell r="D256"/>
          <cell r="E256"/>
          <cell r="F256"/>
          <cell r="G256"/>
          <cell r="H256">
            <v>9.9</v>
          </cell>
          <cell r="I256">
            <v>19.8</v>
          </cell>
          <cell r="J256">
            <v>33</v>
          </cell>
        </row>
        <row r="257">
          <cell r="B257"/>
          <cell r="C257"/>
          <cell r="D257"/>
          <cell r="E257"/>
          <cell r="F257"/>
          <cell r="G257"/>
          <cell r="H257">
            <v>9.9</v>
          </cell>
          <cell r="I257">
            <v>19.8</v>
          </cell>
          <cell r="J257">
            <v>33</v>
          </cell>
        </row>
        <row r="258">
          <cell r="B258"/>
          <cell r="C258"/>
          <cell r="D258"/>
          <cell r="E258"/>
          <cell r="F258"/>
          <cell r="G258"/>
          <cell r="I258">
            <v>19.8</v>
          </cell>
          <cell r="J258">
            <v>33</v>
          </cell>
        </row>
        <row r="259">
          <cell r="B259">
            <v>9411</v>
          </cell>
          <cell r="C259">
            <v>2.6764999999999999</v>
          </cell>
          <cell r="D259">
            <v>2.6408</v>
          </cell>
          <cell r="E259">
            <v>3.5700000000000003E-2</v>
          </cell>
          <cell r="F259">
            <v>0</v>
          </cell>
          <cell r="G259">
            <v>0</v>
          </cell>
          <cell r="J259">
            <v>33</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2</v>
          </cell>
          <cell r="I262" t="str">
            <v>Padrão Trimestral = 3,6</v>
          </cell>
          <cell r="J262" t="str">
            <v>Padrão Anual = 6</v>
          </cell>
        </row>
        <row r="263">
          <cell r="B263">
            <v>81284</v>
          </cell>
          <cell r="C263">
            <v>2.2604000000000002</v>
          </cell>
          <cell r="D263">
            <v>1.919</v>
          </cell>
          <cell r="E263">
            <v>9.4000000000000004E-3</v>
          </cell>
          <cell r="F263">
            <v>0.33200000000000002</v>
          </cell>
          <cell r="G263">
            <v>0</v>
          </cell>
          <cell r="H263">
            <v>2</v>
          </cell>
          <cell r="I263">
            <v>3.6</v>
          </cell>
          <cell r="J263">
            <v>6</v>
          </cell>
        </row>
        <row r="264">
          <cell r="B264">
            <v>81787</v>
          </cell>
          <cell r="C264">
            <v>0.46360000000000001</v>
          </cell>
          <cell r="D264">
            <v>0.4577</v>
          </cell>
          <cell r="E264">
            <v>5.8999999999999999E-3</v>
          </cell>
          <cell r="F264">
            <v>0</v>
          </cell>
          <cell r="G264">
            <v>0</v>
          </cell>
          <cell r="H264">
            <v>2</v>
          </cell>
          <cell r="I264">
            <v>3.6</v>
          </cell>
          <cell r="J264">
            <v>6</v>
          </cell>
        </row>
        <row r="265">
          <cell r="B265">
            <v>81305</v>
          </cell>
          <cell r="C265">
            <v>0.80620000000000003</v>
          </cell>
          <cell r="D265">
            <v>0.79969999999999997</v>
          </cell>
          <cell r="E265">
            <v>6.6E-3</v>
          </cell>
          <cell r="F265">
            <v>0</v>
          </cell>
          <cell r="G265">
            <v>0</v>
          </cell>
          <cell r="H265">
            <v>2</v>
          </cell>
          <cell r="I265">
            <v>3.6</v>
          </cell>
          <cell r="J265">
            <v>6</v>
          </cell>
        </row>
        <row r="266">
          <cell r="B266">
            <v>81459</v>
          </cell>
          <cell r="C266">
            <v>3.5257000000000001</v>
          </cell>
          <cell r="D266">
            <v>3.1726000000000001</v>
          </cell>
          <cell r="E266">
            <v>2.1899999999999999E-2</v>
          </cell>
          <cell r="F266">
            <v>0.33129999999999998</v>
          </cell>
          <cell r="G266">
            <v>0</v>
          </cell>
          <cell r="H266">
            <v>2</v>
          </cell>
          <cell r="I266">
            <v>3.6</v>
          </cell>
          <cell r="J266">
            <v>6</v>
          </cell>
        </row>
        <row r="267">
          <cell r="B267"/>
          <cell r="C267"/>
          <cell r="D267"/>
          <cell r="E267"/>
          <cell r="F267"/>
          <cell r="G267"/>
          <cell r="H267">
            <v>2</v>
          </cell>
          <cell r="I267">
            <v>3.6</v>
          </cell>
          <cell r="J267">
            <v>6</v>
          </cell>
        </row>
        <row r="268">
          <cell r="B268"/>
          <cell r="C268"/>
          <cell r="D268"/>
          <cell r="E268"/>
          <cell r="F268"/>
          <cell r="G268"/>
          <cell r="H268">
            <v>2</v>
          </cell>
          <cell r="I268">
            <v>3.6</v>
          </cell>
          <cell r="J268">
            <v>6</v>
          </cell>
        </row>
        <row r="269">
          <cell r="B269"/>
          <cell r="C269"/>
          <cell r="D269"/>
          <cell r="E269"/>
          <cell r="F269"/>
          <cell r="G269"/>
          <cell r="H269">
            <v>2</v>
          </cell>
          <cell r="I269">
            <v>3.6</v>
          </cell>
          <cell r="J269">
            <v>6</v>
          </cell>
        </row>
        <row r="270">
          <cell r="B270"/>
          <cell r="C270"/>
          <cell r="D270"/>
          <cell r="E270"/>
          <cell r="F270"/>
          <cell r="G270"/>
          <cell r="H270">
            <v>2</v>
          </cell>
          <cell r="I270">
            <v>3.6</v>
          </cell>
          <cell r="J270">
            <v>6</v>
          </cell>
        </row>
        <row r="271">
          <cell r="B271"/>
          <cell r="C271"/>
          <cell r="D271"/>
          <cell r="E271"/>
          <cell r="F271"/>
          <cell r="G271"/>
          <cell r="H271">
            <v>2</v>
          </cell>
          <cell r="I271">
            <v>3.6</v>
          </cell>
          <cell r="J271">
            <v>6</v>
          </cell>
        </row>
        <row r="272">
          <cell r="B272"/>
          <cell r="C272"/>
          <cell r="D272"/>
          <cell r="E272"/>
          <cell r="F272"/>
          <cell r="G272"/>
          <cell r="H272">
            <v>2</v>
          </cell>
          <cell r="I272">
            <v>3.6</v>
          </cell>
          <cell r="J272">
            <v>6</v>
          </cell>
        </row>
        <row r="273">
          <cell r="B273"/>
          <cell r="C273"/>
          <cell r="D273"/>
          <cell r="E273"/>
          <cell r="F273"/>
          <cell r="G273"/>
          <cell r="H273">
            <v>2</v>
          </cell>
          <cell r="I273">
            <v>3.6</v>
          </cell>
          <cell r="J273">
            <v>6</v>
          </cell>
        </row>
        <row r="274">
          <cell r="B274"/>
          <cell r="C274"/>
          <cell r="D274"/>
          <cell r="E274"/>
          <cell r="F274"/>
          <cell r="G274"/>
          <cell r="H274">
            <v>2</v>
          </cell>
          <cell r="I274">
            <v>3.6</v>
          </cell>
          <cell r="J274">
            <v>6</v>
          </cell>
        </row>
        <row r="275">
          <cell r="B275"/>
          <cell r="C275"/>
          <cell r="D275"/>
          <cell r="E275"/>
          <cell r="F275"/>
          <cell r="G275"/>
          <cell r="H275">
            <v>2</v>
          </cell>
          <cell r="I275">
            <v>3.6</v>
          </cell>
          <cell r="J275">
            <v>6</v>
          </cell>
        </row>
        <row r="276">
          <cell r="B276"/>
          <cell r="C276"/>
          <cell r="D276"/>
          <cell r="E276"/>
          <cell r="F276"/>
          <cell r="G276"/>
          <cell r="H276">
            <v>2</v>
          </cell>
          <cell r="I276">
            <v>3.6</v>
          </cell>
          <cell r="J276">
            <v>6</v>
          </cell>
        </row>
        <row r="277">
          <cell r="B277"/>
          <cell r="C277"/>
          <cell r="D277"/>
          <cell r="E277"/>
          <cell r="F277"/>
          <cell r="G277"/>
          <cell r="H277">
            <v>2</v>
          </cell>
          <cell r="I277">
            <v>3.6</v>
          </cell>
          <cell r="J277">
            <v>6</v>
          </cell>
        </row>
        <row r="278">
          <cell r="B278"/>
          <cell r="C278"/>
          <cell r="D278"/>
          <cell r="E278"/>
          <cell r="F278"/>
          <cell r="G278"/>
          <cell r="I278">
            <v>3.6</v>
          </cell>
          <cell r="J278">
            <v>6</v>
          </cell>
        </row>
        <row r="279">
          <cell r="B279">
            <v>81459</v>
          </cell>
          <cell r="C279">
            <v>3.5257000000000001</v>
          </cell>
          <cell r="D279">
            <v>3.1726000000000001</v>
          </cell>
          <cell r="E279">
            <v>2.1899999999999999E-2</v>
          </cell>
          <cell r="F279">
            <v>0.33129999999999998</v>
          </cell>
          <cell r="G279">
            <v>0</v>
          </cell>
          <cell r="J279">
            <v>6</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2,1</v>
          </cell>
          <cell r="I282" t="str">
            <v>Padrão Trimestral = 4,2</v>
          </cell>
          <cell r="J282" t="str">
            <v>Padrão Anual = 7</v>
          </cell>
        </row>
        <row r="283">
          <cell r="B283">
            <v>57986</v>
          </cell>
          <cell r="C283">
            <v>0.68930000000000002</v>
          </cell>
          <cell r="D283">
            <v>0.65580000000000005</v>
          </cell>
          <cell r="E283">
            <v>8.8000000000000005E-3</v>
          </cell>
          <cell r="F283">
            <v>2.4799999999999999E-2</v>
          </cell>
          <cell r="G283">
            <v>0</v>
          </cell>
          <cell r="H283">
            <v>2.1</v>
          </cell>
          <cell r="I283">
            <v>4.2</v>
          </cell>
          <cell r="J283">
            <v>7</v>
          </cell>
        </row>
        <row r="284">
          <cell r="B284">
            <v>58321</v>
          </cell>
          <cell r="C284">
            <v>0.81430000000000002</v>
          </cell>
          <cell r="D284">
            <v>0.79290000000000005</v>
          </cell>
          <cell r="E284">
            <v>2.1399999999999999E-2</v>
          </cell>
          <cell r="F284">
            <v>0</v>
          </cell>
          <cell r="G284">
            <v>0</v>
          </cell>
          <cell r="H284">
            <v>2.1</v>
          </cell>
          <cell r="I284">
            <v>4.2</v>
          </cell>
          <cell r="J284">
            <v>7</v>
          </cell>
        </row>
        <row r="285">
          <cell r="B285">
            <v>58406</v>
          </cell>
          <cell r="C285">
            <v>0.20810000000000001</v>
          </cell>
          <cell r="D285">
            <v>0.1865</v>
          </cell>
          <cell r="E285">
            <v>2.1600000000000001E-2</v>
          </cell>
          <cell r="F285">
            <v>0</v>
          </cell>
          <cell r="G285">
            <v>0</v>
          </cell>
          <cell r="H285">
            <v>2.1</v>
          </cell>
          <cell r="I285">
            <v>4.2</v>
          </cell>
          <cell r="J285">
            <v>7</v>
          </cell>
        </row>
        <row r="286">
          <cell r="B286">
            <v>58238</v>
          </cell>
          <cell r="C286">
            <v>1.7104999999999999</v>
          </cell>
          <cell r="D286">
            <v>1.6339999999999999</v>
          </cell>
          <cell r="E286">
            <v>5.1900000000000002E-2</v>
          </cell>
          <cell r="F286">
            <v>2.47E-2</v>
          </cell>
          <cell r="G286">
            <v>0</v>
          </cell>
          <cell r="H286">
            <v>2.1</v>
          </cell>
          <cell r="I286">
            <v>4.2</v>
          </cell>
          <cell r="J286">
            <v>7</v>
          </cell>
        </row>
        <row r="287">
          <cell r="B287"/>
          <cell r="C287"/>
          <cell r="D287"/>
          <cell r="E287"/>
          <cell r="F287"/>
          <cell r="G287"/>
          <cell r="H287">
            <v>2.1</v>
          </cell>
          <cell r="I287">
            <v>4.2</v>
          </cell>
          <cell r="J287">
            <v>7</v>
          </cell>
        </row>
        <row r="288">
          <cell r="B288"/>
          <cell r="C288"/>
          <cell r="D288"/>
          <cell r="E288"/>
          <cell r="F288"/>
          <cell r="G288"/>
          <cell r="H288">
            <v>2.1</v>
          </cell>
          <cell r="I288">
            <v>4.2</v>
          </cell>
          <cell r="J288">
            <v>7</v>
          </cell>
        </row>
        <row r="289">
          <cell r="B289"/>
          <cell r="C289"/>
          <cell r="D289"/>
          <cell r="E289"/>
          <cell r="F289"/>
          <cell r="G289"/>
          <cell r="H289">
            <v>2.1</v>
          </cell>
          <cell r="I289">
            <v>4.2</v>
          </cell>
          <cell r="J289">
            <v>7</v>
          </cell>
        </row>
        <row r="290">
          <cell r="B290"/>
          <cell r="C290"/>
          <cell r="D290"/>
          <cell r="E290"/>
          <cell r="F290"/>
          <cell r="G290"/>
          <cell r="H290">
            <v>2.1</v>
          </cell>
          <cell r="I290">
            <v>4.2</v>
          </cell>
          <cell r="J290">
            <v>7</v>
          </cell>
        </row>
        <row r="291">
          <cell r="B291"/>
          <cell r="C291"/>
          <cell r="D291"/>
          <cell r="E291"/>
          <cell r="F291"/>
          <cell r="G291"/>
          <cell r="H291">
            <v>2.1</v>
          </cell>
          <cell r="I291">
            <v>4.2</v>
          </cell>
          <cell r="J291">
            <v>7</v>
          </cell>
        </row>
        <row r="292">
          <cell r="B292"/>
          <cell r="C292"/>
          <cell r="D292"/>
          <cell r="E292"/>
          <cell r="F292"/>
          <cell r="G292"/>
          <cell r="H292">
            <v>2.1</v>
          </cell>
          <cell r="I292">
            <v>4.2</v>
          </cell>
          <cell r="J292">
            <v>7</v>
          </cell>
        </row>
        <row r="293">
          <cell r="B293"/>
          <cell r="C293"/>
          <cell r="D293"/>
          <cell r="E293"/>
          <cell r="F293"/>
          <cell r="G293"/>
          <cell r="H293">
            <v>2.1</v>
          </cell>
          <cell r="I293">
            <v>4.2</v>
          </cell>
          <cell r="J293">
            <v>7</v>
          </cell>
        </row>
        <row r="294">
          <cell r="B294"/>
          <cell r="C294"/>
          <cell r="D294"/>
          <cell r="E294"/>
          <cell r="F294"/>
          <cell r="G294"/>
          <cell r="H294">
            <v>2.1</v>
          </cell>
          <cell r="I294">
            <v>4.2</v>
          </cell>
          <cell r="J294">
            <v>7</v>
          </cell>
        </row>
        <row r="295">
          <cell r="B295"/>
          <cell r="C295"/>
          <cell r="D295"/>
          <cell r="E295"/>
          <cell r="F295"/>
          <cell r="G295"/>
          <cell r="H295">
            <v>2.1</v>
          </cell>
          <cell r="I295">
            <v>4.2</v>
          </cell>
          <cell r="J295">
            <v>7</v>
          </cell>
        </row>
        <row r="296">
          <cell r="B296"/>
          <cell r="C296"/>
          <cell r="D296"/>
          <cell r="E296"/>
          <cell r="F296"/>
          <cell r="G296"/>
          <cell r="H296">
            <v>2.1</v>
          </cell>
          <cell r="I296">
            <v>4.2</v>
          </cell>
          <cell r="J296">
            <v>7</v>
          </cell>
        </row>
        <row r="297">
          <cell r="B297"/>
          <cell r="C297"/>
          <cell r="D297"/>
          <cell r="E297"/>
          <cell r="F297"/>
          <cell r="G297"/>
          <cell r="H297">
            <v>2.1</v>
          </cell>
          <cell r="I297">
            <v>4.2</v>
          </cell>
          <cell r="J297">
            <v>7</v>
          </cell>
        </row>
        <row r="298">
          <cell r="B298"/>
          <cell r="C298"/>
          <cell r="D298"/>
          <cell r="E298"/>
          <cell r="F298"/>
          <cell r="G298"/>
          <cell r="I298">
            <v>4.2</v>
          </cell>
          <cell r="J298">
            <v>7</v>
          </cell>
        </row>
        <row r="299">
          <cell r="B299">
            <v>58238</v>
          </cell>
          <cell r="C299">
            <v>1.7104999999999999</v>
          </cell>
          <cell r="D299">
            <v>1.6339999999999999</v>
          </cell>
          <cell r="E299">
            <v>5.1900000000000002E-2</v>
          </cell>
          <cell r="F299">
            <v>2.47E-2</v>
          </cell>
          <cell r="G299">
            <v>0</v>
          </cell>
          <cell r="J299">
            <v>7</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v>
          </cell>
          <cell r="I302" t="str">
            <v>Padrão Trimestral = 3,6</v>
          </cell>
          <cell r="J302" t="str">
            <v>Padrão Anual = 6</v>
          </cell>
        </row>
        <row r="303">
          <cell r="B303">
            <v>58927</v>
          </cell>
          <cell r="C303">
            <v>1.4162999999999999</v>
          </cell>
          <cell r="D303">
            <v>1.4155</v>
          </cell>
          <cell r="E303">
            <v>8.0000000000000004E-4</v>
          </cell>
          <cell r="F303">
            <v>0</v>
          </cell>
          <cell r="G303">
            <v>0</v>
          </cell>
          <cell r="H303">
            <v>2</v>
          </cell>
          <cell r="I303">
            <v>3.6</v>
          </cell>
          <cell r="J303">
            <v>6</v>
          </cell>
        </row>
        <row r="304">
          <cell r="B304">
            <v>58930</v>
          </cell>
          <cell r="C304">
            <v>0.49129999999999996</v>
          </cell>
          <cell r="D304">
            <v>0.47039999999999998</v>
          </cell>
          <cell r="E304">
            <v>8.0000000000000004E-4</v>
          </cell>
          <cell r="F304">
            <v>2.01E-2</v>
          </cell>
          <cell r="G304">
            <v>0</v>
          </cell>
          <cell r="H304">
            <v>2</v>
          </cell>
          <cell r="I304">
            <v>3.6</v>
          </cell>
          <cell r="J304">
            <v>6</v>
          </cell>
        </row>
        <row r="305">
          <cell r="B305">
            <v>58563</v>
          </cell>
          <cell r="C305">
            <v>0.78420000000000001</v>
          </cell>
          <cell r="D305">
            <v>0.29389999999999999</v>
          </cell>
          <cell r="E305">
            <v>1.09E-2</v>
          </cell>
          <cell r="F305">
            <v>0.47939999999999999</v>
          </cell>
          <cell r="G305">
            <v>0</v>
          </cell>
          <cell r="H305">
            <v>2</v>
          </cell>
          <cell r="I305">
            <v>3.6</v>
          </cell>
          <cell r="J305">
            <v>6</v>
          </cell>
        </row>
        <row r="306">
          <cell r="B306">
            <v>58807</v>
          </cell>
          <cell r="C306">
            <v>2.6924999999999999</v>
          </cell>
          <cell r="D306">
            <v>2.1825000000000001</v>
          </cell>
          <cell r="E306">
            <v>1.2500000000000001E-2</v>
          </cell>
          <cell r="F306">
            <v>0.49759999999999999</v>
          </cell>
          <cell r="G306">
            <v>0</v>
          </cell>
          <cell r="H306">
            <v>2</v>
          </cell>
          <cell r="I306">
            <v>3.6</v>
          </cell>
          <cell r="J306">
            <v>6</v>
          </cell>
        </row>
        <row r="307">
          <cell r="B307"/>
          <cell r="C307"/>
          <cell r="D307"/>
          <cell r="E307"/>
          <cell r="F307"/>
          <cell r="G307"/>
          <cell r="H307">
            <v>2</v>
          </cell>
          <cell r="I307">
            <v>3.6</v>
          </cell>
          <cell r="J307">
            <v>6</v>
          </cell>
        </row>
        <row r="308">
          <cell r="B308"/>
          <cell r="C308"/>
          <cell r="D308"/>
          <cell r="E308"/>
          <cell r="F308"/>
          <cell r="G308"/>
          <cell r="H308">
            <v>2</v>
          </cell>
          <cell r="I308">
            <v>3.6</v>
          </cell>
          <cell r="J308">
            <v>6</v>
          </cell>
        </row>
        <row r="309">
          <cell r="B309"/>
          <cell r="C309"/>
          <cell r="D309"/>
          <cell r="E309"/>
          <cell r="F309"/>
          <cell r="G309"/>
          <cell r="H309">
            <v>2</v>
          </cell>
          <cell r="I309">
            <v>3.6</v>
          </cell>
          <cell r="J309">
            <v>6</v>
          </cell>
        </row>
        <row r="310">
          <cell r="B310"/>
          <cell r="C310"/>
          <cell r="D310"/>
          <cell r="E310"/>
          <cell r="F310"/>
          <cell r="G310"/>
          <cell r="H310">
            <v>2</v>
          </cell>
          <cell r="I310">
            <v>3.6</v>
          </cell>
          <cell r="J310">
            <v>6</v>
          </cell>
        </row>
        <row r="311">
          <cell r="B311"/>
          <cell r="C311"/>
          <cell r="D311"/>
          <cell r="E311"/>
          <cell r="F311"/>
          <cell r="G311"/>
          <cell r="H311">
            <v>2</v>
          </cell>
          <cell r="I311">
            <v>3.6</v>
          </cell>
          <cell r="J311">
            <v>6</v>
          </cell>
        </row>
        <row r="312">
          <cell r="B312"/>
          <cell r="C312"/>
          <cell r="D312"/>
          <cell r="E312"/>
          <cell r="F312"/>
          <cell r="G312"/>
          <cell r="H312">
            <v>2</v>
          </cell>
          <cell r="I312">
            <v>3.6</v>
          </cell>
          <cell r="J312">
            <v>6</v>
          </cell>
        </row>
        <row r="313">
          <cell r="B313"/>
          <cell r="C313"/>
          <cell r="D313"/>
          <cell r="E313"/>
          <cell r="F313"/>
          <cell r="G313"/>
          <cell r="H313">
            <v>2</v>
          </cell>
          <cell r="I313">
            <v>3.6</v>
          </cell>
          <cell r="J313">
            <v>6</v>
          </cell>
        </row>
        <row r="314">
          <cell r="B314"/>
          <cell r="C314"/>
          <cell r="D314"/>
          <cell r="E314"/>
          <cell r="F314"/>
          <cell r="G314"/>
          <cell r="H314">
            <v>2</v>
          </cell>
          <cell r="I314">
            <v>3.6</v>
          </cell>
          <cell r="J314">
            <v>6</v>
          </cell>
        </row>
        <row r="315">
          <cell r="B315"/>
          <cell r="C315"/>
          <cell r="D315"/>
          <cell r="E315"/>
          <cell r="F315"/>
          <cell r="G315"/>
          <cell r="H315">
            <v>2</v>
          </cell>
          <cell r="I315">
            <v>3.6</v>
          </cell>
          <cell r="J315">
            <v>6</v>
          </cell>
        </row>
        <row r="316">
          <cell r="B316"/>
          <cell r="C316"/>
          <cell r="D316"/>
          <cell r="E316"/>
          <cell r="F316"/>
          <cell r="G316"/>
          <cell r="H316">
            <v>2</v>
          </cell>
          <cell r="I316">
            <v>3.6</v>
          </cell>
          <cell r="J316">
            <v>6</v>
          </cell>
        </row>
        <row r="317">
          <cell r="B317"/>
          <cell r="C317"/>
          <cell r="D317"/>
          <cell r="E317"/>
          <cell r="F317"/>
          <cell r="G317"/>
          <cell r="H317">
            <v>2</v>
          </cell>
          <cell r="I317">
            <v>3.6</v>
          </cell>
          <cell r="J317">
            <v>6</v>
          </cell>
        </row>
        <row r="318">
          <cell r="B318"/>
          <cell r="C318"/>
          <cell r="D318"/>
          <cell r="E318"/>
          <cell r="F318"/>
          <cell r="G318"/>
          <cell r="I318">
            <v>3.6</v>
          </cell>
          <cell r="J318">
            <v>6</v>
          </cell>
        </row>
        <row r="319">
          <cell r="B319">
            <v>58807</v>
          </cell>
          <cell r="C319">
            <v>2.6924999999999999</v>
          </cell>
          <cell r="D319">
            <v>2.1825000000000001</v>
          </cell>
          <cell r="E319">
            <v>1.2500000000000001E-2</v>
          </cell>
          <cell r="F319">
            <v>0.49759999999999999</v>
          </cell>
          <cell r="G319">
            <v>0</v>
          </cell>
          <cell r="J319">
            <v>6</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2,7</v>
          </cell>
          <cell r="I322" t="str">
            <v>Padrão Trimestral = 5,4</v>
          </cell>
          <cell r="J322" t="str">
            <v>Padrão Anual = 9</v>
          </cell>
        </row>
        <row r="323">
          <cell r="B323">
            <v>132965</v>
          </cell>
          <cell r="C323">
            <v>0.7752</v>
          </cell>
          <cell r="D323">
            <v>0.76280000000000003</v>
          </cell>
          <cell r="E323">
            <v>1.23E-2</v>
          </cell>
          <cell r="F323">
            <v>0</v>
          </cell>
          <cell r="G323">
            <v>0</v>
          </cell>
          <cell r="H323">
            <v>2.7</v>
          </cell>
          <cell r="I323">
            <v>5.4</v>
          </cell>
          <cell r="J323">
            <v>9</v>
          </cell>
        </row>
        <row r="324">
          <cell r="B324">
            <v>133719</v>
          </cell>
          <cell r="C324">
            <v>0.55720000000000003</v>
          </cell>
          <cell r="D324">
            <v>0.53</v>
          </cell>
          <cell r="E324">
            <v>2.7199999999999998E-2</v>
          </cell>
          <cell r="F324">
            <v>0</v>
          </cell>
          <cell r="G324">
            <v>0</v>
          </cell>
          <cell r="H324">
            <v>2.7</v>
          </cell>
          <cell r="I324">
            <v>5.4</v>
          </cell>
          <cell r="J324">
            <v>9</v>
          </cell>
        </row>
        <row r="325">
          <cell r="B325">
            <v>128729</v>
          </cell>
          <cell r="C325">
            <v>0.66949999999999998</v>
          </cell>
          <cell r="D325">
            <v>0.63149999999999995</v>
          </cell>
          <cell r="E325">
            <v>3.7999999999999999E-2</v>
          </cell>
          <cell r="F325">
            <v>0</v>
          </cell>
          <cell r="G325">
            <v>0</v>
          </cell>
          <cell r="H325">
            <v>2.7</v>
          </cell>
          <cell r="I325">
            <v>5.4</v>
          </cell>
          <cell r="J325">
            <v>9</v>
          </cell>
        </row>
        <row r="326">
          <cell r="B326">
            <v>131804</v>
          </cell>
          <cell r="C326">
            <v>2.0011999999999999</v>
          </cell>
          <cell r="D326">
            <v>1.9239999999999999</v>
          </cell>
          <cell r="E326">
            <v>7.7100000000000002E-2</v>
          </cell>
          <cell r="F326">
            <v>0</v>
          </cell>
          <cell r="G326">
            <v>0</v>
          </cell>
          <cell r="H326">
            <v>2.7</v>
          </cell>
          <cell r="I326">
            <v>5.4</v>
          </cell>
          <cell r="J326">
            <v>9</v>
          </cell>
        </row>
        <row r="327">
          <cell r="B327"/>
          <cell r="C327"/>
          <cell r="D327"/>
          <cell r="E327"/>
          <cell r="F327"/>
          <cell r="G327"/>
          <cell r="H327">
            <v>2.7</v>
          </cell>
          <cell r="I327">
            <v>5.4</v>
          </cell>
          <cell r="J327">
            <v>9</v>
          </cell>
        </row>
        <row r="328">
          <cell r="B328"/>
          <cell r="C328"/>
          <cell r="D328"/>
          <cell r="E328"/>
          <cell r="F328"/>
          <cell r="G328"/>
          <cell r="H328">
            <v>2.7</v>
          </cell>
          <cell r="I328">
            <v>5.4</v>
          </cell>
          <cell r="J328">
            <v>9</v>
          </cell>
        </row>
        <row r="329">
          <cell r="B329"/>
          <cell r="C329"/>
          <cell r="D329"/>
          <cell r="E329"/>
          <cell r="F329"/>
          <cell r="G329"/>
          <cell r="H329">
            <v>2.7</v>
          </cell>
          <cell r="I329">
            <v>5.4</v>
          </cell>
          <cell r="J329">
            <v>9</v>
          </cell>
        </row>
        <row r="330">
          <cell r="B330"/>
          <cell r="C330"/>
          <cell r="D330"/>
          <cell r="E330"/>
          <cell r="F330"/>
          <cell r="G330"/>
          <cell r="H330">
            <v>2.7</v>
          </cell>
          <cell r="I330">
            <v>5.4</v>
          </cell>
          <cell r="J330">
            <v>9</v>
          </cell>
        </row>
        <row r="331">
          <cell r="B331"/>
          <cell r="C331"/>
          <cell r="D331"/>
          <cell r="E331"/>
          <cell r="F331"/>
          <cell r="G331"/>
          <cell r="H331">
            <v>2.7</v>
          </cell>
          <cell r="I331">
            <v>5.4</v>
          </cell>
          <cell r="J331">
            <v>9</v>
          </cell>
        </row>
        <row r="332">
          <cell r="B332"/>
          <cell r="C332"/>
          <cell r="D332"/>
          <cell r="E332"/>
          <cell r="F332"/>
          <cell r="G332"/>
          <cell r="H332">
            <v>2.7</v>
          </cell>
          <cell r="I332">
            <v>5.4</v>
          </cell>
          <cell r="J332">
            <v>9</v>
          </cell>
        </row>
        <row r="333">
          <cell r="B333"/>
          <cell r="C333"/>
          <cell r="D333"/>
          <cell r="E333"/>
          <cell r="F333"/>
          <cell r="G333"/>
          <cell r="H333">
            <v>2.7</v>
          </cell>
          <cell r="I333">
            <v>5.4</v>
          </cell>
          <cell r="J333">
            <v>9</v>
          </cell>
        </row>
        <row r="334">
          <cell r="B334"/>
          <cell r="C334"/>
          <cell r="D334"/>
          <cell r="E334"/>
          <cell r="F334"/>
          <cell r="G334"/>
          <cell r="H334">
            <v>2.7</v>
          </cell>
          <cell r="I334">
            <v>5.4</v>
          </cell>
          <cell r="J334">
            <v>9</v>
          </cell>
        </row>
        <row r="335">
          <cell r="B335"/>
          <cell r="C335"/>
          <cell r="D335"/>
          <cell r="E335"/>
          <cell r="F335"/>
          <cell r="G335"/>
          <cell r="H335">
            <v>2.7</v>
          </cell>
          <cell r="I335">
            <v>5.4</v>
          </cell>
          <cell r="J335">
            <v>9</v>
          </cell>
        </row>
        <row r="336">
          <cell r="B336"/>
          <cell r="C336"/>
          <cell r="D336"/>
          <cell r="E336"/>
          <cell r="F336"/>
          <cell r="G336"/>
          <cell r="H336">
            <v>2.7</v>
          </cell>
          <cell r="I336">
            <v>5.4</v>
          </cell>
          <cell r="J336">
            <v>9</v>
          </cell>
        </row>
        <row r="337">
          <cell r="B337"/>
          <cell r="C337"/>
          <cell r="D337"/>
          <cell r="E337"/>
          <cell r="F337"/>
          <cell r="G337"/>
          <cell r="H337">
            <v>2.7</v>
          </cell>
          <cell r="I337">
            <v>5.4</v>
          </cell>
          <cell r="J337">
            <v>9</v>
          </cell>
        </row>
        <row r="338">
          <cell r="B338"/>
          <cell r="C338"/>
          <cell r="D338"/>
          <cell r="E338"/>
          <cell r="F338"/>
          <cell r="G338"/>
          <cell r="I338">
            <v>5.4</v>
          </cell>
          <cell r="J338">
            <v>9</v>
          </cell>
        </row>
        <row r="339">
          <cell r="B339">
            <v>131804</v>
          </cell>
          <cell r="C339">
            <v>2.0011999999999999</v>
          </cell>
          <cell r="D339">
            <v>1.9239999999999999</v>
          </cell>
          <cell r="E339">
            <v>7.7100000000000002E-2</v>
          </cell>
          <cell r="F339">
            <v>0</v>
          </cell>
          <cell r="G339">
            <v>0</v>
          </cell>
          <cell r="J339">
            <v>9</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9,3</v>
          </cell>
          <cell r="I342" t="str">
            <v>Padrão Trimestral = 18,6</v>
          </cell>
          <cell r="J342" t="str">
            <v>Padrão Anual = 31</v>
          </cell>
        </row>
        <row r="343">
          <cell r="B343">
            <v>6483</v>
          </cell>
          <cell r="C343">
            <v>3.1663000000000001</v>
          </cell>
          <cell r="D343">
            <v>3.1413000000000002</v>
          </cell>
          <cell r="E343">
            <v>2.5000000000000001E-2</v>
          </cell>
          <cell r="F343">
            <v>0</v>
          </cell>
          <cell r="G343">
            <v>0</v>
          </cell>
          <cell r="H343">
            <v>9.3000000000000007</v>
          </cell>
          <cell r="I343">
            <v>18.600000000000001</v>
          </cell>
          <cell r="J343">
            <v>31</v>
          </cell>
        </row>
        <row r="344">
          <cell r="B344">
            <v>6483</v>
          </cell>
          <cell r="C344">
            <v>1.9192</v>
          </cell>
          <cell r="D344">
            <v>1.9192</v>
          </cell>
          <cell r="E344">
            <v>0</v>
          </cell>
          <cell r="F344">
            <v>0</v>
          </cell>
          <cell r="G344">
            <v>0</v>
          </cell>
          <cell r="H344">
            <v>9.3000000000000007</v>
          </cell>
          <cell r="I344">
            <v>18.600000000000001</v>
          </cell>
          <cell r="J344">
            <v>31</v>
          </cell>
        </row>
        <row r="345">
          <cell r="B345">
            <v>6465</v>
          </cell>
          <cell r="C345">
            <v>1.1152</v>
          </cell>
          <cell r="D345">
            <v>1.109</v>
          </cell>
          <cell r="E345">
            <v>6.1999999999999998E-3</v>
          </cell>
          <cell r="F345">
            <v>0</v>
          </cell>
          <cell r="G345">
            <v>0</v>
          </cell>
          <cell r="H345">
            <v>9.3000000000000007</v>
          </cell>
          <cell r="I345">
            <v>18.600000000000001</v>
          </cell>
          <cell r="J345">
            <v>31</v>
          </cell>
        </row>
        <row r="346">
          <cell r="B346">
            <v>6477</v>
          </cell>
          <cell r="C346">
            <v>6.2032999999999996</v>
          </cell>
          <cell r="D346">
            <v>6.1721000000000004</v>
          </cell>
          <cell r="E346">
            <v>3.1199999999999999E-2</v>
          </cell>
          <cell r="F346">
            <v>0</v>
          </cell>
          <cell r="G346">
            <v>0</v>
          </cell>
          <cell r="H346">
            <v>9.3000000000000007</v>
          </cell>
          <cell r="I346">
            <v>18.600000000000001</v>
          </cell>
          <cell r="J346">
            <v>31</v>
          </cell>
        </row>
        <row r="347">
          <cell r="B347"/>
          <cell r="C347"/>
          <cell r="D347"/>
          <cell r="E347"/>
          <cell r="F347"/>
          <cell r="G347"/>
          <cell r="H347">
            <v>9.3000000000000007</v>
          </cell>
          <cell r="I347">
            <v>18.600000000000001</v>
          </cell>
          <cell r="J347">
            <v>31</v>
          </cell>
        </row>
        <row r="348">
          <cell r="B348"/>
          <cell r="C348"/>
          <cell r="D348"/>
          <cell r="E348"/>
          <cell r="F348"/>
          <cell r="G348"/>
          <cell r="H348">
            <v>9.3000000000000007</v>
          </cell>
          <cell r="I348">
            <v>18.600000000000001</v>
          </cell>
          <cell r="J348">
            <v>31</v>
          </cell>
        </row>
        <row r="349">
          <cell r="B349"/>
          <cell r="C349"/>
          <cell r="D349"/>
          <cell r="E349"/>
          <cell r="F349"/>
          <cell r="G349"/>
          <cell r="H349">
            <v>9.3000000000000007</v>
          </cell>
          <cell r="I349">
            <v>18.600000000000001</v>
          </cell>
          <cell r="J349">
            <v>31</v>
          </cell>
        </row>
        <row r="350">
          <cell r="B350"/>
          <cell r="C350"/>
          <cell r="D350"/>
          <cell r="E350"/>
          <cell r="F350"/>
          <cell r="G350"/>
          <cell r="H350">
            <v>9.3000000000000007</v>
          </cell>
          <cell r="I350">
            <v>18.600000000000001</v>
          </cell>
          <cell r="J350">
            <v>31</v>
          </cell>
        </row>
        <row r="351">
          <cell r="B351"/>
          <cell r="C351"/>
          <cell r="D351"/>
          <cell r="E351"/>
          <cell r="F351"/>
          <cell r="G351"/>
          <cell r="H351">
            <v>9.3000000000000007</v>
          </cell>
          <cell r="I351">
            <v>18.600000000000001</v>
          </cell>
          <cell r="J351">
            <v>31</v>
          </cell>
        </row>
        <row r="352">
          <cell r="B352"/>
          <cell r="C352"/>
          <cell r="D352"/>
          <cell r="E352"/>
          <cell r="F352"/>
          <cell r="G352"/>
          <cell r="H352">
            <v>9.3000000000000007</v>
          </cell>
          <cell r="I352">
            <v>18.600000000000001</v>
          </cell>
          <cell r="J352">
            <v>31</v>
          </cell>
        </row>
        <row r="353">
          <cell r="B353"/>
          <cell r="C353"/>
          <cell r="D353"/>
          <cell r="E353"/>
          <cell r="F353"/>
          <cell r="G353"/>
          <cell r="H353">
            <v>9.3000000000000007</v>
          </cell>
          <cell r="I353">
            <v>18.600000000000001</v>
          </cell>
          <cell r="J353">
            <v>31</v>
          </cell>
        </row>
        <row r="354">
          <cell r="B354"/>
          <cell r="C354"/>
          <cell r="D354"/>
          <cell r="E354"/>
          <cell r="F354"/>
          <cell r="G354"/>
          <cell r="H354">
            <v>9.3000000000000007</v>
          </cell>
          <cell r="I354">
            <v>18.600000000000001</v>
          </cell>
          <cell r="J354">
            <v>31</v>
          </cell>
        </row>
        <row r="355">
          <cell r="B355"/>
          <cell r="C355"/>
          <cell r="D355"/>
          <cell r="E355"/>
          <cell r="F355"/>
          <cell r="G355"/>
          <cell r="H355">
            <v>9.3000000000000007</v>
          </cell>
          <cell r="I355">
            <v>18.600000000000001</v>
          </cell>
          <cell r="J355">
            <v>31</v>
          </cell>
        </row>
        <row r="356">
          <cell r="B356"/>
          <cell r="C356"/>
          <cell r="D356"/>
          <cell r="E356"/>
          <cell r="F356"/>
          <cell r="G356"/>
          <cell r="H356">
            <v>9.3000000000000007</v>
          </cell>
          <cell r="I356">
            <v>18.600000000000001</v>
          </cell>
          <cell r="J356">
            <v>31</v>
          </cell>
        </row>
        <row r="357">
          <cell r="B357"/>
          <cell r="C357"/>
          <cell r="D357"/>
          <cell r="E357"/>
          <cell r="F357"/>
          <cell r="G357"/>
          <cell r="H357">
            <v>9.3000000000000007</v>
          </cell>
          <cell r="I357">
            <v>18.600000000000001</v>
          </cell>
          <cell r="J357">
            <v>31</v>
          </cell>
        </row>
        <row r="358">
          <cell r="B358"/>
          <cell r="C358"/>
          <cell r="D358"/>
          <cell r="E358"/>
          <cell r="F358"/>
          <cell r="G358"/>
          <cell r="I358">
            <v>18.600000000000001</v>
          </cell>
          <cell r="J358">
            <v>31</v>
          </cell>
        </row>
        <row r="359">
          <cell r="B359">
            <v>6477</v>
          </cell>
          <cell r="C359">
            <v>6.2032999999999996</v>
          </cell>
          <cell r="D359">
            <v>6.1721000000000004</v>
          </cell>
          <cell r="E359">
            <v>3.1199999999999999E-2</v>
          </cell>
          <cell r="F359">
            <v>0</v>
          </cell>
          <cell r="G359">
            <v>0</v>
          </cell>
          <cell r="J359">
            <v>31</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9</v>
          </cell>
          <cell r="I362" t="str">
            <v>Padrão Trimestral = 18</v>
          </cell>
          <cell r="J362" t="str">
            <v>Padrão Anual = 30</v>
          </cell>
        </row>
        <row r="363">
          <cell r="B363">
            <v>15843</v>
          </cell>
          <cell r="C363">
            <v>3.0057999999999998</v>
          </cell>
          <cell r="D363">
            <v>2.6124000000000001</v>
          </cell>
          <cell r="E363">
            <v>0.39340000000000003</v>
          </cell>
          <cell r="F363">
            <v>0</v>
          </cell>
          <cell r="G363">
            <v>0</v>
          </cell>
          <cell r="H363">
            <v>9</v>
          </cell>
          <cell r="I363">
            <v>18</v>
          </cell>
          <cell r="J363">
            <v>30</v>
          </cell>
        </row>
        <row r="364">
          <cell r="B364">
            <v>15843</v>
          </cell>
          <cell r="C364">
            <v>1.6184000000000001</v>
          </cell>
          <cell r="D364">
            <v>1.5839000000000001</v>
          </cell>
          <cell r="E364">
            <v>3.4500000000000003E-2</v>
          </cell>
          <cell r="F364">
            <v>0</v>
          </cell>
          <cell r="G364">
            <v>0</v>
          </cell>
          <cell r="H364">
            <v>9</v>
          </cell>
          <cell r="I364">
            <v>18</v>
          </cell>
          <cell r="J364">
            <v>30</v>
          </cell>
        </row>
        <row r="365">
          <cell r="B365">
            <v>15843</v>
          </cell>
          <cell r="C365">
            <v>1.5860000000000001</v>
          </cell>
          <cell r="D365">
            <v>1.5748</v>
          </cell>
          <cell r="E365">
            <v>1.12E-2</v>
          </cell>
          <cell r="F365">
            <v>0</v>
          </cell>
          <cell r="G365">
            <v>0</v>
          </cell>
          <cell r="H365">
            <v>9</v>
          </cell>
          <cell r="I365">
            <v>18</v>
          </cell>
          <cell r="J365">
            <v>30</v>
          </cell>
        </row>
        <row r="366">
          <cell r="B366">
            <v>15843</v>
          </cell>
          <cell r="C366">
            <v>6.2102000000000004</v>
          </cell>
          <cell r="D366">
            <v>5.7710999999999997</v>
          </cell>
          <cell r="E366">
            <v>0.43909999999999999</v>
          </cell>
          <cell r="F366">
            <v>0</v>
          </cell>
          <cell r="G366">
            <v>0</v>
          </cell>
          <cell r="H366">
            <v>9</v>
          </cell>
          <cell r="I366">
            <v>18</v>
          </cell>
          <cell r="J366">
            <v>30</v>
          </cell>
        </row>
        <row r="367">
          <cell r="B367"/>
          <cell r="C367"/>
          <cell r="D367"/>
          <cell r="E367"/>
          <cell r="F367"/>
          <cell r="G367"/>
          <cell r="H367">
            <v>9</v>
          </cell>
          <cell r="I367">
            <v>18</v>
          </cell>
          <cell r="J367">
            <v>30</v>
          </cell>
        </row>
        <row r="368">
          <cell r="B368"/>
          <cell r="C368"/>
          <cell r="D368"/>
          <cell r="E368"/>
          <cell r="F368"/>
          <cell r="G368"/>
          <cell r="H368">
            <v>9</v>
          </cell>
          <cell r="I368">
            <v>18</v>
          </cell>
          <cell r="J368">
            <v>30</v>
          </cell>
        </row>
        <row r="369">
          <cell r="B369"/>
          <cell r="C369"/>
          <cell r="D369"/>
          <cell r="E369"/>
          <cell r="F369"/>
          <cell r="G369"/>
          <cell r="H369">
            <v>9</v>
          </cell>
          <cell r="I369">
            <v>18</v>
          </cell>
          <cell r="J369">
            <v>30</v>
          </cell>
        </row>
        <row r="370">
          <cell r="B370"/>
          <cell r="C370"/>
          <cell r="D370"/>
          <cell r="E370"/>
          <cell r="F370"/>
          <cell r="G370"/>
          <cell r="H370">
            <v>9</v>
          </cell>
          <cell r="I370">
            <v>18</v>
          </cell>
          <cell r="J370">
            <v>30</v>
          </cell>
        </row>
        <row r="371">
          <cell r="B371"/>
          <cell r="C371"/>
          <cell r="D371"/>
          <cell r="E371"/>
          <cell r="F371"/>
          <cell r="G371"/>
          <cell r="H371">
            <v>9</v>
          </cell>
          <cell r="I371">
            <v>18</v>
          </cell>
          <cell r="J371">
            <v>30</v>
          </cell>
        </row>
        <row r="372">
          <cell r="B372"/>
          <cell r="C372"/>
          <cell r="D372"/>
          <cell r="E372"/>
          <cell r="F372"/>
          <cell r="G372"/>
          <cell r="H372">
            <v>9</v>
          </cell>
          <cell r="I372">
            <v>18</v>
          </cell>
          <cell r="J372">
            <v>30</v>
          </cell>
        </row>
        <row r="373">
          <cell r="B373"/>
          <cell r="C373"/>
          <cell r="D373"/>
          <cell r="E373"/>
          <cell r="F373"/>
          <cell r="G373"/>
          <cell r="H373">
            <v>9</v>
          </cell>
          <cell r="I373">
            <v>18</v>
          </cell>
          <cell r="J373">
            <v>30</v>
          </cell>
        </row>
        <row r="374">
          <cell r="B374"/>
          <cell r="C374"/>
          <cell r="D374"/>
          <cell r="E374"/>
          <cell r="F374"/>
          <cell r="G374"/>
          <cell r="H374">
            <v>9</v>
          </cell>
          <cell r="I374">
            <v>18</v>
          </cell>
          <cell r="J374">
            <v>30</v>
          </cell>
        </row>
        <row r="375">
          <cell r="B375"/>
          <cell r="C375"/>
          <cell r="D375"/>
          <cell r="E375"/>
          <cell r="F375"/>
          <cell r="G375"/>
          <cell r="H375">
            <v>9</v>
          </cell>
          <cell r="I375">
            <v>18</v>
          </cell>
          <cell r="J375">
            <v>30</v>
          </cell>
        </row>
        <row r="376">
          <cell r="B376"/>
          <cell r="C376"/>
          <cell r="D376"/>
          <cell r="E376"/>
          <cell r="F376"/>
          <cell r="G376"/>
          <cell r="H376">
            <v>9</v>
          </cell>
          <cell r="I376">
            <v>18</v>
          </cell>
          <cell r="J376">
            <v>30</v>
          </cell>
        </row>
        <row r="377">
          <cell r="B377"/>
          <cell r="C377"/>
          <cell r="D377"/>
          <cell r="E377"/>
          <cell r="F377"/>
          <cell r="G377"/>
          <cell r="H377">
            <v>9</v>
          </cell>
          <cell r="I377">
            <v>18</v>
          </cell>
          <cell r="J377">
            <v>30</v>
          </cell>
        </row>
        <row r="378">
          <cell r="B378"/>
          <cell r="C378"/>
          <cell r="D378"/>
          <cell r="E378"/>
          <cell r="F378"/>
          <cell r="G378"/>
          <cell r="I378">
            <v>18</v>
          </cell>
          <cell r="J378">
            <v>30</v>
          </cell>
        </row>
        <row r="379">
          <cell r="B379">
            <v>15843</v>
          </cell>
          <cell r="C379">
            <v>6.2102000000000004</v>
          </cell>
          <cell r="D379">
            <v>5.7710999999999997</v>
          </cell>
          <cell r="E379">
            <v>0.43909999999999999</v>
          </cell>
          <cell r="F379">
            <v>0</v>
          </cell>
          <cell r="G379">
            <v>0</v>
          </cell>
          <cell r="J379">
            <v>30</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5,1</v>
          </cell>
          <cell r="I382" t="str">
            <v>Padrão Trimestral = 10,2</v>
          </cell>
          <cell r="J382" t="str">
            <v>Padrão Anual = 17</v>
          </cell>
        </row>
        <row r="383">
          <cell r="B383">
            <v>42742</v>
          </cell>
          <cell r="C383">
            <v>2.5476000000000001</v>
          </cell>
          <cell r="D383">
            <v>2.0556000000000001</v>
          </cell>
          <cell r="E383">
            <v>1.2999999999999999E-3</v>
          </cell>
          <cell r="F383">
            <v>0.49070000000000003</v>
          </cell>
          <cell r="G383">
            <v>0</v>
          </cell>
          <cell r="H383">
            <v>5.0999999999999996</v>
          </cell>
          <cell r="I383">
            <v>10.199999999999999</v>
          </cell>
          <cell r="J383">
            <v>17</v>
          </cell>
        </row>
        <row r="384">
          <cell r="B384">
            <v>42773</v>
          </cell>
          <cell r="C384">
            <v>2.7356000000000003</v>
          </cell>
          <cell r="D384">
            <v>2.7244000000000002</v>
          </cell>
          <cell r="E384">
            <v>1.01E-2</v>
          </cell>
          <cell r="F384">
            <v>1.1000000000000001E-3</v>
          </cell>
          <cell r="G384">
            <v>0</v>
          </cell>
          <cell r="H384">
            <v>5.0999999999999996</v>
          </cell>
          <cell r="I384">
            <v>10.199999999999999</v>
          </cell>
          <cell r="J384">
            <v>17</v>
          </cell>
        </row>
        <row r="385">
          <cell r="B385">
            <v>42783</v>
          </cell>
          <cell r="C385">
            <v>2.0749</v>
          </cell>
          <cell r="D385">
            <v>1.8918999999999999</v>
          </cell>
          <cell r="E385">
            <v>0.15629999999999999</v>
          </cell>
          <cell r="F385">
            <v>2.6800000000000001E-2</v>
          </cell>
          <cell r="G385">
            <v>0</v>
          </cell>
          <cell r="H385">
            <v>5.0999999999999996</v>
          </cell>
          <cell r="I385">
            <v>10.199999999999999</v>
          </cell>
          <cell r="J385">
            <v>17</v>
          </cell>
        </row>
        <row r="386">
          <cell r="B386">
            <v>42766</v>
          </cell>
          <cell r="C386">
            <v>7.3578999999999999</v>
          </cell>
          <cell r="D386">
            <v>6.6718999999999999</v>
          </cell>
          <cell r="E386">
            <v>0.1678</v>
          </cell>
          <cell r="F386">
            <v>0.51829999999999998</v>
          </cell>
          <cell r="G386">
            <v>0</v>
          </cell>
          <cell r="H386">
            <v>5.0999999999999996</v>
          </cell>
          <cell r="I386">
            <v>10.199999999999999</v>
          </cell>
          <cell r="J386">
            <v>17</v>
          </cell>
        </row>
        <row r="387">
          <cell r="B387"/>
          <cell r="C387"/>
          <cell r="D387"/>
          <cell r="E387"/>
          <cell r="F387"/>
          <cell r="G387"/>
          <cell r="H387">
            <v>5.0999999999999996</v>
          </cell>
          <cell r="I387">
            <v>10.199999999999999</v>
          </cell>
          <cell r="J387">
            <v>17</v>
          </cell>
        </row>
        <row r="388">
          <cell r="B388"/>
          <cell r="C388"/>
          <cell r="D388"/>
          <cell r="E388"/>
          <cell r="F388"/>
          <cell r="G388"/>
          <cell r="H388">
            <v>5.0999999999999996</v>
          </cell>
          <cell r="I388">
            <v>10.199999999999999</v>
          </cell>
          <cell r="J388">
            <v>17</v>
          </cell>
        </row>
        <row r="389">
          <cell r="B389"/>
          <cell r="C389"/>
          <cell r="D389"/>
          <cell r="E389"/>
          <cell r="F389"/>
          <cell r="G389"/>
          <cell r="H389">
            <v>5.0999999999999996</v>
          </cell>
          <cell r="I389">
            <v>10.199999999999999</v>
          </cell>
          <cell r="J389">
            <v>17</v>
          </cell>
        </row>
        <row r="390">
          <cell r="B390"/>
          <cell r="C390"/>
          <cell r="D390"/>
          <cell r="E390"/>
          <cell r="F390"/>
          <cell r="G390"/>
          <cell r="H390">
            <v>5.0999999999999996</v>
          </cell>
          <cell r="I390">
            <v>10.199999999999999</v>
          </cell>
          <cell r="J390">
            <v>17</v>
          </cell>
        </row>
        <row r="391">
          <cell r="B391"/>
          <cell r="C391"/>
          <cell r="D391"/>
          <cell r="E391"/>
          <cell r="F391"/>
          <cell r="G391"/>
          <cell r="H391">
            <v>5.0999999999999996</v>
          </cell>
          <cell r="I391">
            <v>10.199999999999999</v>
          </cell>
          <cell r="J391">
            <v>17</v>
          </cell>
        </row>
        <row r="392">
          <cell r="B392"/>
          <cell r="C392"/>
          <cell r="D392"/>
          <cell r="E392"/>
          <cell r="F392"/>
          <cell r="G392"/>
          <cell r="H392">
            <v>5.0999999999999996</v>
          </cell>
          <cell r="I392">
            <v>10.199999999999999</v>
          </cell>
          <cell r="J392">
            <v>17</v>
          </cell>
        </row>
        <row r="393">
          <cell r="B393"/>
          <cell r="C393"/>
          <cell r="D393"/>
          <cell r="E393"/>
          <cell r="F393"/>
          <cell r="G393"/>
          <cell r="H393">
            <v>5.0999999999999996</v>
          </cell>
          <cell r="I393">
            <v>10.199999999999999</v>
          </cell>
          <cell r="J393">
            <v>17</v>
          </cell>
        </row>
        <row r="394">
          <cell r="B394"/>
          <cell r="C394"/>
          <cell r="D394"/>
          <cell r="E394"/>
          <cell r="F394"/>
          <cell r="G394"/>
          <cell r="H394">
            <v>5.0999999999999996</v>
          </cell>
          <cell r="I394">
            <v>10.199999999999999</v>
          </cell>
          <cell r="J394">
            <v>17</v>
          </cell>
        </row>
        <row r="395">
          <cell r="B395"/>
          <cell r="C395"/>
          <cell r="D395"/>
          <cell r="E395"/>
          <cell r="F395"/>
          <cell r="G395"/>
          <cell r="H395">
            <v>5.0999999999999996</v>
          </cell>
          <cell r="I395">
            <v>10.199999999999999</v>
          </cell>
          <cell r="J395">
            <v>17</v>
          </cell>
        </row>
        <row r="396">
          <cell r="B396"/>
          <cell r="C396"/>
          <cell r="D396"/>
          <cell r="E396"/>
          <cell r="F396"/>
          <cell r="G396"/>
          <cell r="H396">
            <v>5.0999999999999996</v>
          </cell>
          <cell r="I396">
            <v>10.199999999999999</v>
          </cell>
          <cell r="J396">
            <v>17</v>
          </cell>
        </row>
        <row r="397">
          <cell r="B397"/>
          <cell r="C397"/>
          <cell r="D397"/>
          <cell r="E397"/>
          <cell r="F397"/>
          <cell r="G397"/>
          <cell r="H397">
            <v>5.0999999999999996</v>
          </cell>
          <cell r="I397">
            <v>10.199999999999999</v>
          </cell>
          <cell r="J397">
            <v>17</v>
          </cell>
        </row>
        <row r="398">
          <cell r="B398"/>
          <cell r="C398"/>
          <cell r="D398"/>
          <cell r="E398"/>
          <cell r="F398"/>
          <cell r="G398"/>
          <cell r="I398">
            <v>10.199999999999999</v>
          </cell>
          <cell r="J398">
            <v>17</v>
          </cell>
        </row>
        <row r="399">
          <cell r="B399">
            <v>42766</v>
          </cell>
          <cell r="C399">
            <v>7.3578999999999999</v>
          </cell>
          <cell r="D399">
            <v>6.6718999999999999</v>
          </cell>
          <cell r="E399">
            <v>0.1678</v>
          </cell>
          <cell r="F399">
            <v>0.51829999999999998</v>
          </cell>
          <cell r="G399">
            <v>0</v>
          </cell>
          <cell r="J399">
            <v>17</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227600</v>
          </cell>
          <cell r="C403">
            <v>0.99860000000000004</v>
          </cell>
          <cell r="D403">
            <v>0.74360000000000004</v>
          </cell>
          <cell r="E403">
            <v>7.3000000000000001E-3</v>
          </cell>
          <cell r="F403">
            <v>0.24759999999999999</v>
          </cell>
          <cell r="G403">
            <v>0</v>
          </cell>
          <cell r="H403">
            <v>3</v>
          </cell>
          <cell r="I403">
            <v>6</v>
          </cell>
          <cell r="J403">
            <v>10</v>
          </cell>
        </row>
        <row r="404">
          <cell r="B404">
            <v>228922</v>
          </cell>
          <cell r="C404">
            <v>0.62529999999999997</v>
          </cell>
          <cell r="D404">
            <v>0.6139</v>
          </cell>
          <cell r="E404">
            <v>1.14E-2</v>
          </cell>
          <cell r="F404">
            <v>0</v>
          </cell>
          <cell r="G404">
            <v>0</v>
          </cell>
          <cell r="H404">
            <v>3</v>
          </cell>
          <cell r="I404">
            <v>6</v>
          </cell>
          <cell r="J404">
            <v>10</v>
          </cell>
        </row>
        <row r="405">
          <cell r="B405">
            <v>228383</v>
          </cell>
          <cell r="C405">
            <v>0.33</v>
          </cell>
          <cell r="D405">
            <v>0.31190000000000001</v>
          </cell>
          <cell r="E405">
            <v>1.8100000000000002E-2</v>
          </cell>
          <cell r="F405">
            <v>0</v>
          </cell>
          <cell r="G405">
            <v>0</v>
          </cell>
          <cell r="H405">
            <v>3</v>
          </cell>
          <cell r="I405">
            <v>6</v>
          </cell>
          <cell r="J405">
            <v>10</v>
          </cell>
        </row>
        <row r="406">
          <cell r="B406">
            <v>228302</v>
          </cell>
          <cell r="C406">
            <v>1.9525999999999999</v>
          </cell>
          <cell r="D406">
            <v>1.6689000000000001</v>
          </cell>
          <cell r="E406">
            <v>3.6799999999999999E-2</v>
          </cell>
          <cell r="F406">
            <v>0.24679999999999999</v>
          </cell>
          <cell r="G406">
            <v>0</v>
          </cell>
          <cell r="H406">
            <v>3</v>
          </cell>
          <cell r="I406">
            <v>6</v>
          </cell>
          <cell r="J406">
            <v>10</v>
          </cell>
        </row>
        <row r="407">
          <cell r="B407"/>
          <cell r="C407"/>
          <cell r="D407"/>
          <cell r="E407"/>
          <cell r="F407"/>
          <cell r="G407"/>
          <cell r="H407">
            <v>3</v>
          </cell>
          <cell r="I407">
            <v>6</v>
          </cell>
          <cell r="J407">
            <v>10</v>
          </cell>
        </row>
        <row r="408">
          <cell r="B408"/>
          <cell r="C408"/>
          <cell r="D408"/>
          <cell r="E408"/>
          <cell r="F408"/>
          <cell r="G408"/>
          <cell r="H408">
            <v>3</v>
          </cell>
          <cell r="I408">
            <v>6</v>
          </cell>
          <cell r="J408">
            <v>10</v>
          </cell>
        </row>
        <row r="409">
          <cell r="B409"/>
          <cell r="C409"/>
          <cell r="D409"/>
          <cell r="E409"/>
          <cell r="F409"/>
          <cell r="G409"/>
          <cell r="H409">
            <v>3</v>
          </cell>
          <cell r="I409">
            <v>6</v>
          </cell>
          <cell r="J409">
            <v>10</v>
          </cell>
        </row>
        <row r="410">
          <cell r="B410"/>
          <cell r="C410"/>
          <cell r="D410"/>
          <cell r="E410"/>
          <cell r="F410"/>
          <cell r="G410"/>
          <cell r="H410">
            <v>3</v>
          </cell>
          <cell r="I410">
            <v>6</v>
          </cell>
          <cell r="J410">
            <v>10</v>
          </cell>
        </row>
        <row r="411">
          <cell r="B411"/>
          <cell r="C411"/>
          <cell r="D411"/>
          <cell r="E411"/>
          <cell r="F411"/>
          <cell r="G411"/>
          <cell r="H411">
            <v>3</v>
          </cell>
          <cell r="I411">
            <v>6</v>
          </cell>
          <cell r="J411">
            <v>10</v>
          </cell>
        </row>
        <row r="412">
          <cell r="B412"/>
          <cell r="C412"/>
          <cell r="D412"/>
          <cell r="E412"/>
          <cell r="F412"/>
          <cell r="G412"/>
          <cell r="H412">
            <v>3</v>
          </cell>
          <cell r="I412">
            <v>6</v>
          </cell>
          <cell r="J412">
            <v>10</v>
          </cell>
        </row>
        <row r="413">
          <cell r="B413"/>
          <cell r="C413"/>
          <cell r="D413"/>
          <cell r="E413"/>
          <cell r="F413"/>
          <cell r="G413"/>
          <cell r="H413">
            <v>3</v>
          </cell>
          <cell r="I413">
            <v>6</v>
          </cell>
          <cell r="J413">
            <v>10</v>
          </cell>
        </row>
        <row r="414">
          <cell r="B414"/>
          <cell r="C414"/>
          <cell r="D414"/>
          <cell r="E414"/>
          <cell r="F414"/>
          <cell r="G414"/>
          <cell r="H414">
            <v>3</v>
          </cell>
          <cell r="I414">
            <v>6</v>
          </cell>
          <cell r="J414">
            <v>10</v>
          </cell>
        </row>
        <row r="415">
          <cell r="B415"/>
          <cell r="C415"/>
          <cell r="D415"/>
          <cell r="E415"/>
          <cell r="F415"/>
          <cell r="G415"/>
          <cell r="H415">
            <v>3</v>
          </cell>
          <cell r="I415">
            <v>6</v>
          </cell>
          <cell r="J415">
            <v>10</v>
          </cell>
        </row>
        <row r="416">
          <cell r="B416"/>
          <cell r="C416"/>
          <cell r="D416"/>
          <cell r="E416"/>
          <cell r="F416"/>
          <cell r="G416"/>
          <cell r="H416">
            <v>3</v>
          </cell>
          <cell r="I416">
            <v>6</v>
          </cell>
          <cell r="J416">
            <v>10</v>
          </cell>
        </row>
        <row r="417">
          <cell r="B417"/>
          <cell r="C417"/>
          <cell r="D417"/>
          <cell r="E417"/>
          <cell r="F417"/>
          <cell r="G417"/>
          <cell r="H417">
            <v>3</v>
          </cell>
          <cell r="I417">
            <v>6</v>
          </cell>
          <cell r="J417">
            <v>10</v>
          </cell>
        </row>
        <row r="418">
          <cell r="B418"/>
          <cell r="C418"/>
          <cell r="D418"/>
          <cell r="E418"/>
          <cell r="F418"/>
          <cell r="G418"/>
          <cell r="I418">
            <v>6</v>
          </cell>
          <cell r="J418">
            <v>10</v>
          </cell>
        </row>
        <row r="419">
          <cell r="B419">
            <v>228302</v>
          </cell>
          <cell r="C419">
            <v>1.9525999999999999</v>
          </cell>
          <cell r="D419">
            <v>1.6689000000000001</v>
          </cell>
          <cell r="E419">
            <v>3.6799999999999999E-2</v>
          </cell>
          <cell r="F419">
            <v>0.24679999999999999</v>
          </cell>
          <cell r="G419">
            <v>0</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v>
          </cell>
          <cell r="J422" t="str">
            <v>Padrão Anual = 5</v>
          </cell>
        </row>
        <row r="423">
          <cell r="B423">
            <v>115306</v>
          </cell>
          <cell r="C423">
            <v>0.74050000000000005</v>
          </cell>
          <cell r="D423">
            <v>0.71589999999999998</v>
          </cell>
          <cell r="E423">
            <v>3.8999999999999998E-3</v>
          </cell>
          <cell r="F423">
            <v>2.06E-2</v>
          </cell>
          <cell r="G423">
            <v>0</v>
          </cell>
          <cell r="H423">
            <v>2</v>
          </cell>
          <cell r="I423">
            <v>3</v>
          </cell>
          <cell r="J423">
            <v>5</v>
          </cell>
        </row>
        <row r="424">
          <cell r="B424">
            <v>115236</v>
          </cell>
          <cell r="C424">
            <v>0.12590000000000001</v>
          </cell>
          <cell r="D424">
            <v>0.1183</v>
          </cell>
          <cell r="E424">
            <v>7.6E-3</v>
          </cell>
          <cell r="F424">
            <v>0</v>
          </cell>
          <cell r="G424">
            <v>0</v>
          </cell>
          <cell r="H424">
            <v>2</v>
          </cell>
          <cell r="I424">
            <v>3</v>
          </cell>
          <cell r="J424">
            <v>5</v>
          </cell>
        </row>
        <row r="425">
          <cell r="B425">
            <v>114936</v>
          </cell>
          <cell r="C425">
            <v>0.34289999999999998</v>
          </cell>
          <cell r="D425">
            <v>0.26050000000000001</v>
          </cell>
          <cell r="E425">
            <v>8.2400000000000001E-2</v>
          </cell>
          <cell r="F425">
            <v>0</v>
          </cell>
          <cell r="G425">
            <v>0</v>
          </cell>
          <cell r="H425">
            <v>2</v>
          </cell>
          <cell r="I425">
            <v>3</v>
          </cell>
          <cell r="J425">
            <v>5</v>
          </cell>
        </row>
        <row r="426">
          <cell r="B426">
            <v>115159</v>
          </cell>
          <cell r="C426">
            <v>1.2097</v>
          </cell>
          <cell r="D426">
            <v>1.0952</v>
          </cell>
          <cell r="E426">
            <v>9.3799999999999994E-2</v>
          </cell>
          <cell r="F426">
            <v>2.06E-2</v>
          </cell>
          <cell r="G426">
            <v>0</v>
          </cell>
          <cell r="H426">
            <v>2</v>
          </cell>
          <cell r="I426">
            <v>3</v>
          </cell>
          <cell r="J426">
            <v>5</v>
          </cell>
        </row>
        <row r="427">
          <cell r="B427"/>
          <cell r="C427"/>
          <cell r="D427"/>
          <cell r="E427"/>
          <cell r="F427"/>
          <cell r="G427"/>
          <cell r="H427">
            <v>2</v>
          </cell>
          <cell r="I427">
            <v>3</v>
          </cell>
          <cell r="J427">
            <v>5</v>
          </cell>
        </row>
        <row r="428">
          <cell r="B428"/>
          <cell r="C428"/>
          <cell r="D428"/>
          <cell r="E428"/>
          <cell r="F428"/>
          <cell r="G428"/>
          <cell r="H428">
            <v>2</v>
          </cell>
          <cell r="I428">
            <v>3</v>
          </cell>
          <cell r="J428">
            <v>5</v>
          </cell>
        </row>
        <row r="429">
          <cell r="B429"/>
          <cell r="C429"/>
          <cell r="D429"/>
          <cell r="E429"/>
          <cell r="F429"/>
          <cell r="G429"/>
          <cell r="H429">
            <v>2</v>
          </cell>
          <cell r="I429">
            <v>3</v>
          </cell>
          <cell r="J429">
            <v>5</v>
          </cell>
        </row>
        <row r="430">
          <cell r="B430"/>
          <cell r="C430"/>
          <cell r="D430"/>
          <cell r="E430"/>
          <cell r="F430"/>
          <cell r="G430"/>
          <cell r="H430">
            <v>2</v>
          </cell>
          <cell r="I430">
            <v>3</v>
          </cell>
          <cell r="J430">
            <v>5</v>
          </cell>
        </row>
        <row r="431">
          <cell r="B431"/>
          <cell r="C431"/>
          <cell r="D431"/>
          <cell r="E431"/>
          <cell r="F431"/>
          <cell r="G431"/>
          <cell r="H431">
            <v>2</v>
          </cell>
          <cell r="I431">
            <v>3</v>
          </cell>
          <cell r="J431">
            <v>5</v>
          </cell>
        </row>
        <row r="432">
          <cell r="B432"/>
          <cell r="C432"/>
          <cell r="D432"/>
          <cell r="E432"/>
          <cell r="F432"/>
          <cell r="G432"/>
          <cell r="H432">
            <v>2</v>
          </cell>
          <cell r="I432">
            <v>3</v>
          </cell>
          <cell r="J432">
            <v>5</v>
          </cell>
        </row>
        <row r="433">
          <cell r="B433"/>
          <cell r="C433"/>
          <cell r="D433"/>
          <cell r="E433"/>
          <cell r="F433"/>
          <cell r="G433"/>
          <cell r="H433">
            <v>2</v>
          </cell>
          <cell r="I433">
            <v>3</v>
          </cell>
          <cell r="J433">
            <v>5</v>
          </cell>
        </row>
        <row r="434">
          <cell r="B434"/>
          <cell r="C434"/>
          <cell r="D434"/>
          <cell r="E434"/>
          <cell r="F434"/>
          <cell r="G434"/>
          <cell r="H434">
            <v>2</v>
          </cell>
          <cell r="I434">
            <v>3</v>
          </cell>
          <cell r="J434">
            <v>5</v>
          </cell>
        </row>
        <row r="435">
          <cell r="B435"/>
          <cell r="C435"/>
          <cell r="D435"/>
          <cell r="E435"/>
          <cell r="F435"/>
          <cell r="G435"/>
          <cell r="H435">
            <v>2</v>
          </cell>
          <cell r="I435">
            <v>3</v>
          </cell>
          <cell r="J435">
            <v>5</v>
          </cell>
        </row>
        <row r="436">
          <cell r="B436"/>
          <cell r="C436"/>
          <cell r="D436"/>
          <cell r="E436"/>
          <cell r="F436"/>
          <cell r="G436"/>
          <cell r="H436">
            <v>2</v>
          </cell>
          <cell r="I436">
            <v>3</v>
          </cell>
          <cell r="J436">
            <v>5</v>
          </cell>
        </row>
        <row r="437">
          <cell r="B437"/>
          <cell r="C437"/>
          <cell r="D437"/>
          <cell r="E437"/>
          <cell r="F437"/>
          <cell r="G437"/>
          <cell r="H437">
            <v>2</v>
          </cell>
          <cell r="I437">
            <v>3</v>
          </cell>
          <cell r="J437">
            <v>5</v>
          </cell>
        </row>
        <row r="438">
          <cell r="B438"/>
          <cell r="C438"/>
          <cell r="D438"/>
          <cell r="E438"/>
          <cell r="F438"/>
          <cell r="G438"/>
          <cell r="I438">
            <v>3</v>
          </cell>
          <cell r="J438">
            <v>5</v>
          </cell>
        </row>
        <row r="439">
          <cell r="B439">
            <v>115159</v>
          </cell>
          <cell r="C439">
            <v>1.2097</v>
          </cell>
          <cell r="D439">
            <v>1.0952</v>
          </cell>
          <cell r="E439">
            <v>9.3799999999999994E-2</v>
          </cell>
          <cell r="F439">
            <v>2.06E-2</v>
          </cell>
          <cell r="G439">
            <v>0</v>
          </cell>
          <cell r="J439">
            <v>5</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5,4</v>
          </cell>
          <cell r="I442" t="str">
            <v>Padrão Trimestral = 10,8</v>
          </cell>
          <cell r="J442" t="str">
            <v>Padrão Anual = 18</v>
          </cell>
        </row>
        <row r="443">
          <cell r="B443">
            <v>61461</v>
          </cell>
          <cell r="C443">
            <v>2.7965</v>
          </cell>
          <cell r="D443">
            <v>1.1629</v>
          </cell>
          <cell r="E443">
            <v>0.2702</v>
          </cell>
          <cell r="F443">
            <v>0.90620000000000001</v>
          </cell>
          <cell r="G443">
            <v>0.45710000000000001</v>
          </cell>
          <cell r="H443">
            <v>5.4</v>
          </cell>
          <cell r="I443">
            <v>10.8</v>
          </cell>
          <cell r="J443">
            <v>18</v>
          </cell>
        </row>
        <row r="444">
          <cell r="B444">
            <v>61509</v>
          </cell>
          <cell r="C444">
            <v>0.92300000000000004</v>
          </cell>
          <cell r="D444">
            <v>0.81850000000000001</v>
          </cell>
          <cell r="E444">
            <v>2.2599999999999999E-2</v>
          </cell>
          <cell r="F444">
            <v>8.1900000000000001E-2</v>
          </cell>
          <cell r="G444">
            <v>0</v>
          </cell>
          <cell r="H444">
            <v>5.4</v>
          </cell>
          <cell r="I444">
            <v>10.8</v>
          </cell>
          <cell r="J444">
            <v>18</v>
          </cell>
        </row>
        <row r="445">
          <cell r="B445">
            <v>60560</v>
          </cell>
          <cell r="C445">
            <v>1.3845000000000001</v>
          </cell>
          <cell r="D445">
            <v>0.74919999999999998</v>
          </cell>
          <cell r="E445">
            <v>0.63529999999999998</v>
          </cell>
          <cell r="F445">
            <v>0</v>
          </cell>
          <cell r="G445">
            <v>0</v>
          </cell>
          <cell r="H445">
            <v>5.4</v>
          </cell>
          <cell r="I445">
            <v>10.8</v>
          </cell>
          <cell r="J445">
            <v>18</v>
          </cell>
        </row>
        <row r="446">
          <cell r="B446">
            <v>61177</v>
          </cell>
          <cell r="C446">
            <v>5.1079999999999997</v>
          </cell>
          <cell r="D446">
            <v>2.7328999999999999</v>
          </cell>
          <cell r="E446">
            <v>0.92310000000000003</v>
          </cell>
          <cell r="F446">
            <v>0.99280000000000002</v>
          </cell>
          <cell r="G446">
            <v>0.4592</v>
          </cell>
          <cell r="H446">
            <v>5.4</v>
          </cell>
          <cell r="I446">
            <v>10.8</v>
          </cell>
          <cell r="J446">
            <v>18</v>
          </cell>
        </row>
        <row r="447">
          <cell r="B447"/>
          <cell r="C447"/>
          <cell r="D447"/>
          <cell r="E447"/>
          <cell r="F447"/>
          <cell r="G447"/>
          <cell r="H447">
            <v>5.4</v>
          </cell>
          <cell r="I447">
            <v>10.8</v>
          </cell>
          <cell r="J447">
            <v>18</v>
          </cell>
        </row>
        <row r="448">
          <cell r="B448"/>
          <cell r="C448"/>
          <cell r="D448"/>
          <cell r="E448"/>
          <cell r="F448"/>
          <cell r="G448"/>
          <cell r="H448">
            <v>5.4</v>
          </cell>
          <cell r="I448">
            <v>10.8</v>
          </cell>
          <cell r="J448">
            <v>18</v>
          </cell>
        </row>
        <row r="449">
          <cell r="B449"/>
          <cell r="C449"/>
          <cell r="D449"/>
          <cell r="E449"/>
          <cell r="F449"/>
          <cell r="G449"/>
          <cell r="H449">
            <v>5.4</v>
          </cell>
          <cell r="I449">
            <v>10.8</v>
          </cell>
          <cell r="J449">
            <v>18</v>
          </cell>
        </row>
        <row r="450">
          <cell r="B450"/>
          <cell r="C450"/>
          <cell r="D450"/>
          <cell r="E450"/>
          <cell r="F450"/>
          <cell r="G450"/>
          <cell r="H450">
            <v>5.4</v>
          </cell>
          <cell r="I450">
            <v>10.8</v>
          </cell>
          <cell r="J450">
            <v>18</v>
          </cell>
        </row>
        <row r="451">
          <cell r="B451"/>
          <cell r="C451"/>
          <cell r="D451"/>
          <cell r="E451"/>
          <cell r="F451"/>
          <cell r="G451"/>
          <cell r="H451">
            <v>5.4</v>
          </cell>
          <cell r="I451">
            <v>10.8</v>
          </cell>
          <cell r="J451">
            <v>18</v>
          </cell>
        </row>
        <row r="452">
          <cell r="B452"/>
          <cell r="C452"/>
          <cell r="D452"/>
          <cell r="E452"/>
          <cell r="F452"/>
          <cell r="G452"/>
          <cell r="H452">
            <v>5.4</v>
          </cell>
          <cell r="I452">
            <v>10.8</v>
          </cell>
          <cell r="J452">
            <v>18</v>
          </cell>
        </row>
        <row r="453">
          <cell r="B453"/>
          <cell r="C453"/>
          <cell r="D453"/>
          <cell r="E453"/>
          <cell r="F453"/>
          <cell r="G453"/>
          <cell r="H453">
            <v>5.4</v>
          </cell>
          <cell r="I453">
            <v>10.8</v>
          </cell>
          <cell r="J453">
            <v>18</v>
          </cell>
        </row>
        <row r="454">
          <cell r="B454"/>
          <cell r="C454"/>
          <cell r="D454"/>
          <cell r="E454"/>
          <cell r="F454"/>
          <cell r="G454"/>
          <cell r="H454">
            <v>5.4</v>
          </cell>
          <cell r="I454">
            <v>10.8</v>
          </cell>
          <cell r="J454">
            <v>18</v>
          </cell>
        </row>
        <row r="455">
          <cell r="B455"/>
          <cell r="C455"/>
          <cell r="D455"/>
          <cell r="E455"/>
          <cell r="F455"/>
          <cell r="G455"/>
          <cell r="H455">
            <v>5.4</v>
          </cell>
          <cell r="I455">
            <v>10.8</v>
          </cell>
          <cell r="J455">
            <v>18</v>
          </cell>
        </row>
        <row r="456">
          <cell r="B456"/>
          <cell r="C456"/>
          <cell r="D456"/>
          <cell r="E456"/>
          <cell r="F456"/>
          <cell r="G456"/>
          <cell r="H456">
            <v>5.4</v>
          </cell>
          <cell r="I456">
            <v>10.8</v>
          </cell>
          <cell r="J456">
            <v>18</v>
          </cell>
        </row>
        <row r="457">
          <cell r="B457"/>
          <cell r="C457"/>
          <cell r="D457"/>
          <cell r="E457"/>
          <cell r="F457"/>
          <cell r="G457"/>
          <cell r="H457">
            <v>5.4</v>
          </cell>
          <cell r="I457">
            <v>10.8</v>
          </cell>
          <cell r="J457">
            <v>18</v>
          </cell>
        </row>
        <row r="458">
          <cell r="B458"/>
          <cell r="C458"/>
          <cell r="D458"/>
          <cell r="E458"/>
          <cell r="F458"/>
          <cell r="G458"/>
          <cell r="I458">
            <v>10.8</v>
          </cell>
          <cell r="J458">
            <v>18</v>
          </cell>
        </row>
        <row r="459">
          <cell r="B459">
            <v>61177</v>
          </cell>
          <cell r="C459">
            <v>5.1079999999999997</v>
          </cell>
          <cell r="D459">
            <v>2.7328999999999999</v>
          </cell>
          <cell r="E459">
            <v>0.92310000000000003</v>
          </cell>
          <cell r="F459">
            <v>0.99280000000000002</v>
          </cell>
          <cell r="G459">
            <v>0.4592</v>
          </cell>
          <cell r="J459">
            <v>18</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84493</v>
          </cell>
          <cell r="C463">
            <v>0.69920000000000004</v>
          </cell>
          <cell r="D463">
            <v>0.69730000000000003</v>
          </cell>
          <cell r="E463">
            <v>1.9E-3</v>
          </cell>
          <cell r="F463">
            <v>0</v>
          </cell>
          <cell r="G463">
            <v>0</v>
          </cell>
          <cell r="H463">
            <v>2.7</v>
          </cell>
          <cell r="I463">
            <v>5.4</v>
          </cell>
          <cell r="J463">
            <v>9</v>
          </cell>
        </row>
        <row r="464">
          <cell r="B464">
            <v>85118</v>
          </cell>
          <cell r="C464">
            <v>0.87139999999999995</v>
          </cell>
          <cell r="D464">
            <v>0.81269999999999998</v>
          </cell>
          <cell r="E464">
            <v>5.7299999999999997E-2</v>
          </cell>
          <cell r="F464">
            <v>1.4E-3</v>
          </cell>
          <cell r="G464">
            <v>0</v>
          </cell>
          <cell r="H464">
            <v>2.7</v>
          </cell>
          <cell r="I464">
            <v>5.4</v>
          </cell>
          <cell r="J464">
            <v>9</v>
          </cell>
        </row>
        <row r="465">
          <cell r="B465">
            <v>84721</v>
          </cell>
          <cell r="C465">
            <v>0.61960000000000004</v>
          </cell>
          <cell r="D465">
            <v>0.5615</v>
          </cell>
          <cell r="E465">
            <v>5.8099999999999999E-2</v>
          </cell>
          <cell r="F465">
            <v>0</v>
          </cell>
          <cell r="G465">
            <v>0</v>
          </cell>
          <cell r="H465">
            <v>2.7</v>
          </cell>
          <cell r="I465">
            <v>5.4</v>
          </cell>
          <cell r="J465">
            <v>9</v>
          </cell>
        </row>
        <row r="466">
          <cell r="B466">
            <v>84777</v>
          </cell>
          <cell r="C466">
            <v>2.1909999999999998</v>
          </cell>
          <cell r="D466">
            <v>2.0720999999999998</v>
          </cell>
          <cell r="E466">
            <v>0.11749999999999999</v>
          </cell>
          <cell r="F466">
            <v>1.4E-3</v>
          </cell>
          <cell r="G466">
            <v>0</v>
          </cell>
          <cell r="H466">
            <v>2.7</v>
          </cell>
          <cell r="I466">
            <v>5.4</v>
          </cell>
          <cell r="J466">
            <v>9</v>
          </cell>
        </row>
        <row r="467">
          <cell r="B467"/>
          <cell r="C467"/>
          <cell r="D467"/>
          <cell r="E467"/>
          <cell r="F467"/>
          <cell r="G467"/>
          <cell r="H467">
            <v>2.7</v>
          </cell>
          <cell r="I467">
            <v>5.4</v>
          </cell>
          <cell r="J467">
            <v>9</v>
          </cell>
        </row>
        <row r="468">
          <cell r="B468"/>
          <cell r="C468"/>
          <cell r="D468"/>
          <cell r="E468"/>
          <cell r="F468"/>
          <cell r="G468"/>
          <cell r="H468">
            <v>2.7</v>
          </cell>
          <cell r="I468">
            <v>5.4</v>
          </cell>
          <cell r="J468">
            <v>9</v>
          </cell>
        </row>
        <row r="469">
          <cell r="B469"/>
          <cell r="C469"/>
          <cell r="D469"/>
          <cell r="E469"/>
          <cell r="F469"/>
          <cell r="G469"/>
          <cell r="H469">
            <v>2.7</v>
          </cell>
          <cell r="I469">
            <v>5.4</v>
          </cell>
          <cell r="J469">
            <v>9</v>
          </cell>
        </row>
        <row r="470">
          <cell r="B470"/>
          <cell r="C470"/>
          <cell r="D470"/>
          <cell r="E470"/>
          <cell r="F470"/>
          <cell r="G470"/>
          <cell r="H470">
            <v>2.7</v>
          </cell>
          <cell r="I470">
            <v>5.4</v>
          </cell>
          <cell r="J470">
            <v>9</v>
          </cell>
        </row>
        <row r="471">
          <cell r="B471"/>
          <cell r="C471"/>
          <cell r="D471"/>
          <cell r="E471"/>
          <cell r="F471"/>
          <cell r="G471"/>
          <cell r="H471">
            <v>2.7</v>
          </cell>
          <cell r="I471">
            <v>5.4</v>
          </cell>
          <cell r="J471">
            <v>9</v>
          </cell>
        </row>
        <row r="472">
          <cell r="B472"/>
          <cell r="C472"/>
          <cell r="D472"/>
          <cell r="E472"/>
          <cell r="F472"/>
          <cell r="G472"/>
          <cell r="H472">
            <v>2.7</v>
          </cell>
          <cell r="I472">
            <v>5.4</v>
          </cell>
          <cell r="J472">
            <v>9</v>
          </cell>
        </row>
        <row r="473">
          <cell r="B473"/>
          <cell r="C473"/>
          <cell r="D473"/>
          <cell r="E473"/>
          <cell r="F473"/>
          <cell r="G473"/>
          <cell r="H473">
            <v>2.7</v>
          </cell>
          <cell r="I473">
            <v>5.4</v>
          </cell>
          <cell r="J473">
            <v>9</v>
          </cell>
        </row>
        <row r="474">
          <cell r="B474"/>
          <cell r="C474"/>
          <cell r="D474"/>
          <cell r="E474"/>
          <cell r="F474"/>
          <cell r="G474"/>
          <cell r="H474">
            <v>2.7</v>
          </cell>
          <cell r="I474">
            <v>5.4</v>
          </cell>
          <cell r="J474">
            <v>9</v>
          </cell>
        </row>
        <row r="475">
          <cell r="B475"/>
          <cell r="C475"/>
          <cell r="D475"/>
          <cell r="E475"/>
          <cell r="F475"/>
          <cell r="G475"/>
          <cell r="H475">
            <v>2.7</v>
          </cell>
          <cell r="I475">
            <v>5.4</v>
          </cell>
          <cell r="J475">
            <v>9</v>
          </cell>
        </row>
        <row r="476">
          <cell r="B476"/>
          <cell r="C476"/>
          <cell r="D476"/>
          <cell r="E476"/>
          <cell r="F476"/>
          <cell r="G476"/>
          <cell r="H476">
            <v>2.7</v>
          </cell>
          <cell r="I476">
            <v>5.4</v>
          </cell>
          <cell r="J476">
            <v>9</v>
          </cell>
        </row>
        <row r="477">
          <cell r="B477"/>
          <cell r="C477"/>
          <cell r="D477"/>
          <cell r="E477"/>
          <cell r="F477"/>
          <cell r="G477"/>
          <cell r="H477">
            <v>2.7</v>
          </cell>
          <cell r="I477">
            <v>5.4</v>
          </cell>
          <cell r="J477">
            <v>9</v>
          </cell>
        </row>
        <row r="478">
          <cell r="B478"/>
          <cell r="C478"/>
          <cell r="D478"/>
          <cell r="E478"/>
          <cell r="F478"/>
          <cell r="G478"/>
          <cell r="I478">
            <v>5.4</v>
          </cell>
          <cell r="J478">
            <v>9</v>
          </cell>
        </row>
        <row r="479">
          <cell r="B479">
            <v>84777</v>
          </cell>
          <cell r="C479">
            <v>2.1909999999999998</v>
          </cell>
          <cell r="D479">
            <v>2.0720999999999998</v>
          </cell>
          <cell r="E479">
            <v>0.11749999999999999</v>
          </cell>
          <cell r="F479">
            <v>1.4E-3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2,4</v>
          </cell>
          <cell r="I482" t="str">
            <v>Padrão Trimestral = 4,8</v>
          </cell>
          <cell r="J482" t="str">
            <v>Padrão Anual = 8</v>
          </cell>
        </row>
        <row r="483">
          <cell r="B483">
            <v>26929</v>
          </cell>
          <cell r="C483">
            <v>1.0410999999999999</v>
          </cell>
          <cell r="D483">
            <v>1.0394000000000001</v>
          </cell>
          <cell r="E483">
            <v>1.6999999999999999E-3</v>
          </cell>
          <cell r="F483">
            <v>0</v>
          </cell>
          <cell r="G483">
            <v>0</v>
          </cell>
          <cell r="H483">
            <v>2.4</v>
          </cell>
          <cell r="I483">
            <v>4.8</v>
          </cell>
          <cell r="J483">
            <v>8</v>
          </cell>
        </row>
        <row r="484">
          <cell r="B484">
            <v>27195</v>
          </cell>
          <cell r="C484">
            <v>0.1409</v>
          </cell>
          <cell r="D484">
            <v>0.13600000000000001</v>
          </cell>
          <cell r="E484">
            <v>4.8999999999999998E-3</v>
          </cell>
          <cell r="F484">
            <v>0</v>
          </cell>
          <cell r="G484">
            <v>0</v>
          </cell>
          <cell r="H484">
            <v>2.4</v>
          </cell>
          <cell r="I484">
            <v>4.8</v>
          </cell>
          <cell r="J484">
            <v>8</v>
          </cell>
        </row>
        <row r="485">
          <cell r="B485">
            <v>27212</v>
          </cell>
          <cell r="C485">
            <v>0.75849999999999995</v>
          </cell>
          <cell r="D485">
            <v>0.74550000000000005</v>
          </cell>
          <cell r="E485">
            <v>1.2999999999999999E-2</v>
          </cell>
          <cell r="F485">
            <v>0</v>
          </cell>
          <cell r="G485">
            <v>0</v>
          </cell>
          <cell r="H485">
            <v>2.4</v>
          </cell>
          <cell r="I485">
            <v>4.8</v>
          </cell>
          <cell r="J485">
            <v>8</v>
          </cell>
        </row>
        <row r="486">
          <cell r="B486">
            <v>27112</v>
          </cell>
          <cell r="C486">
            <v>1.9367000000000001</v>
          </cell>
          <cell r="D486">
            <v>1.9171</v>
          </cell>
          <cell r="E486">
            <v>1.9699999999999999E-2</v>
          </cell>
          <cell r="F486">
            <v>0</v>
          </cell>
          <cell r="G486">
            <v>0</v>
          </cell>
          <cell r="H486">
            <v>2.4</v>
          </cell>
          <cell r="I486">
            <v>4.8</v>
          </cell>
          <cell r="J486">
            <v>8</v>
          </cell>
        </row>
        <row r="487">
          <cell r="B487"/>
          <cell r="C487"/>
          <cell r="D487"/>
          <cell r="E487"/>
          <cell r="F487"/>
          <cell r="G487"/>
          <cell r="H487">
            <v>2.4</v>
          </cell>
          <cell r="I487">
            <v>4.8</v>
          </cell>
          <cell r="J487">
            <v>8</v>
          </cell>
        </row>
        <row r="488">
          <cell r="B488"/>
          <cell r="C488"/>
          <cell r="D488"/>
          <cell r="E488"/>
          <cell r="F488"/>
          <cell r="G488"/>
          <cell r="H488">
            <v>2.4</v>
          </cell>
          <cell r="I488">
            <v>4.8</v>
          </cell>
          <cell r="J488">
            <v>8</v>
          </cell>
        </row>
        <row r="489">
          <cell r="B489"/>
          <cell r="C489"/>
          <cell r="D489"/>
          <cell r="E489"/>
          <cell r="F489"/>
          <cell r="G489"/>
          <cell r="H489">
            <v>2.4</v>
          </cell>
          <cell r="I489">
            <v>4.8</v>
          </cell>
          <cell r="J489">
            <v>8</v>
          </cell>
        </row>
        <row r="490">
          <cell r="B490"/>
          <cell r="C490"/>
          <cell r="D490"/>
          <cell r="E490"/>
          <cell r="F490"/>
          <cell r="G490"/>
          <cell r="H490">
            <v>2.4</v>
          </cell>
          <cell r="I490">
            <v>4.8</v>
          </cell>
          <cell r="J490">
            <v>8</v>
          </cell>
        </row>
        <row r="491">
          <cell r="B491"/>
          <cell r="C491"/>
          <cell r="D491"/>
          <cell r="E491"/>
          <cell r="F491"/>
          <cell r="G491"/>
          <cell r="H491">
            <v>2.4</v>
          </cell>
          <cell r="I491">
            <v>4.8</v>
          </cell>
          <cell r="J491">
            <v>8</v>
          </cell>
        </row>
        <row r="492">
          <cell r="B492"/>
          <cell r="C492"/>
          <cell r="D492"/>
          <cell r="E492"/>
          <cell r="F492"/>
          <cell r="G492"/>
          <cell r="H492">
            <v>2.4</v>
          </cell>
          <cell r="I492">
            <v>4.8</v>
          </cell>
          <cell r="J492">
            <v>8</v>
          </cell>
        </row>
        <row r="493">
          <cell r="B493"/>
          <cell r="C493"/>
          <cell r="D493"/>
          <cell r="E493"/>
          <cell r="F493"/>
          <cell r="G493"/>
          <cell r="H493">
            <v>2.4</v>
          </cell>
          <cell r="I493">
            <v>4.8</v>
          </cell>
          <cell r="J493">
            <v>8</v>
          </cell>
        </row>
        <row r="494">
          <cell r="B494"/>
          <cell r="C494"/>
          <cell r="D494"/>
          <cell r="E494"/>
          <cell r="F494"/>
          <cell r="G494"/>
          <cell r="H494">
            <v>2.4</v>
          </cell>
          <cell r="I494">
            <v>4.8</v>
          </cell>
          <cell r="J494">
            <v>8</v>
          </cell>
        </row>
        <row r="495">
          <cell r="B495"/>
          <cell r="C495"/>
          <cell r="D495"/>
          <cell r="E495"/>
          <cell r="F495"/>
          <cell r="G495"/>
          <cell r="H495">
            <v>2.4</v>
          </cell>
          <cell r="I495">
            <v>4.8</v>
          </cell>
          <cell r="J495">
            <v>8</v>
          </cell>
        </row>
        <row r="496">
          <cell r="B496"/>
          <cell r="C496"/>
          <cell r="D496"/>
          <cell r="E496"/>
          <cell r="F496"/>
          <cell r="G496"/>
          <cell r="H496">
            <v>2.4</v>
          </cell>
          <cell r="I496">
            <v>4.8</v>
          </cell>
          <cell r="J496">
            <v>8</v>
          </cell>
        </row>
        <row r="497">
          <cell r="B497"/>
          <cell r="C497"/>
          <cell r="D497"/>
          <cell r="E497"/>
          <cell r="F497"/>
          <cell r="G497"/>
          <cell r="H497">
            <v>2.4</v>
          </cell>
          <cell r="I497">
            <v>4.8</v>
          </cell>
          <cell r="J497">
            <v>8</v>
          </cell>
        </row>
        <row r="498">
          <cell r="B498"/>
          <cell r="C498"/>
          <cell r="D498"/>
          <cell r="E498"/>
          <cell r="F498"/>
          <cell r="G498"/>
          <cell r="I498">
            <v>4.8</v>
          </cell>
          <cell r="J498">
            <v>8</v>
          </cell>
        </row>
        <row r="499">
          <cell r="B499">
            <v>27112</v>
          </cell>
          <cell r="C499">
            <v>1.9367000000000001</v>
          </cell>
          <cell r="D499">
            <v>1.9171</v>
          </cell>
          <cell r="E499">
            <v>1.9699999999999999E-2</v>
          </cell>
          <cell r="F499">
            <v>0</v>
          </cell>
          <cell r="G499">
            <v>0</v>
          </cell>
          <cell r="J499">
            <v>8</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5,4</v>
          </cell>
          <cell r="I502" t="str">
            <v>Padrão Trimestral = 10,8</v>
          </cell>
          <cell r="J502" t="str">
            <v>Padrão Anual = 18</v>
          </cell>
        </row>
        <row r="503">
          <cell r="B503">
            <v>142080</v>
          </cell>
          <cell r="C503">
            <v>0.97829999999999995</v>
          </cell>
          <cell r="D503">
            <v>0.65110000000000001</v>
          </cell>
          <cell r="E503">
            <v>1.52E-2</v>
          </cell>
          <cell r="F503">
            <v>0.31209999999999999</v>
          </cell>
          <cell r="G503">
            <v>0</v>
          </cell>
          <cell r="H503">
            <v>5.4</v>
          </cell>
          <cell r="I503">
            <v>10.8</v>
          </cell>
          <cell r="J503">
            <v>18</v>
          </cell>
        </row>
        <row r="504">
          <cell r="B504">
            <v>142378</v>
          </cell>
          <cell r="C504">
            <v>0.86570000000000003</v>
          </cell>
          <cell r="D504">
            <v>0.42370000000000002</v>
          </cell>
          <cell r="E504">
            <v>8.9999999999999993E-3</v>
          </cell>
          <cell r="F504">
            <v>0.433</v>
          </cell>
          <cell r="G504">
            <v>0</v>
          </cell>
          <cell r="H504">
            <v>5.4</v>
          </cell>
          <cell r="I504">
            <v>10.8</v>
          </cell>
          <cell r="J504">
            <v>18</v>
          </cell>
        </row>
        <row r="505">
          <cell r="B505">
            <v>142370</v>
          </cell>
          <cell r="C505">
            <v>0.47349999999999998</v>
          </cell>
          <cell r="D505">
            <v>0.45229999999999998</v>
          </cell>
          <cell r="E505">
            <v>2.12E-2</v>
          </cell>
          <cell r="F505">
            <v>0</v>
          </cell>
          <cell r="G505">
            <v>0</v>
          </cell>
          <cell r="H505">
            <v>5.4</v>
          </cell>
          <cell r="I505">
            <v>10.8</v>
          </cell>
          <cell r="J505">
            <v>18</v>
          </cell>
        </row>
        <row r="506">
          <cell r="B506">
            <v>142276</v>
          </cell>
          <cell r="C506">
            <v>2.3170999999999999</v>
          </cell>
          <cell r="D506">
            <v>1.5267999999999999</v>
          </cell>
          <cell r="E506">
            <v>4.5400000000000003E-2</v>
          </cell>
          <cell r="F506">
            <v>0.745</v>
          </cell>
          <cell r="G506">
            <v>0</v>
          </cell>
          <cell r="H506">
            <v>5.4</v>
          </cell>
          <cell r="I506">
            <v>10.8</v>
          </cell>
          <cell r="J506">
            <v>18</v>
          </cell>
        </row>
        <row r="507">
          <cell r="B507"/>
          <cell r="C507"/>
          <cell r="D507"/>
          <cell r="E507"/>
          <cell r="F507"/>
          <cell r="G507"/>
          <cell r="H507">
            <v>5.4</v>
          </cell>
          <cell r="I507">
            <v>10.8</v>
          </cell>
          <cell r="J507">
            <v>18</v>
          </cell>
        </row>
        <row r="508">
          <cell r="B508"/>
          <cell r="C508"/>
          <cell r="D508"/>
          <cell r="E508"/>
          <cell r="F508"/>
          <cell r="G508"/>
          <cell r="H508">
            <v>5.4</v>
          </cell>
          <cell r="I508">
            <v>10.8</v>
          </cell>
          <cell r="J508">
            <v>18</v>
          </cell>
        </row>
        <row r="509">
          <cell r="B509"/>
          <cell r="C509"/>
          <cell r="D509"/>
          <cell r="E509"/>
          <cell r="F509"/>
          <cell r="G509"/>
          <cell r="H509">
            <v>5.4</v>
          </cell>
          <cell r="I509">
            <v>10.8</v>
          </cell>
          <cell r="J509">
            <v>18</v>
          </cell>
        </row>
        <row r="510">
          <cell r="B510"/>
          <cell r="C510"/>
          <cell r="D510"/>
          <cell r="E510"/>
          <cell r="F510"/>
          <cell r="G510"/>
          <cell r="H510">
            <v>5.4</v>
          </cell>
          <cell r="I510">
            <v>10.8</v>
          </cell>
          <cell r="J510">
            <v>18</v>
          </cell>
        </row>
        <row r="511">
          <cell r="B511"/>
          <cell r="C511"/>
          <cell r="D511"/>
          <cell r="E511"/>
          <cell r="F511"/>
          <cell r="G511"/>
          <cell r="H511">
            <v>5.4</v>
          </cell>
          <cell r="I511">
            <v>10.8</v>
          </cell>
          <cell r="J511">
            <v>18</v>
          </cell>
        </row>
        <row r="512">
          <cell r="B512"/>
          <cell r="C512"/>
          <cell r="D512"/>
          <cell r="E512"/>
          <cell r="F512"/>
          <cell r="G512"/>
          <cell r="H512">
            <v>5.4</v>
          </cell>
          <cell r="I512">
            <v>10.8</v>
          </cell>
          <cell r="J512">
            <v>18</v>
          </cell>
        </row>
        <row r="513">
          <cell r="B513"/>
          <cell r="C513"/>
          <cell r="D513"/>
          <cell r="E513"/>
          <cell r="F513"/>
          <cell r="G513"/>
          <cell r="H513">
            <v>5.4</v>
          </cell>
          <cell r="I513">
            <v>10.8</v>
          </cell>
          <cell r="J513">
            <v>18</v>
          </cell>
        </row>
        <row r="514">
          <cell r="B514"/>
          <cell r="C514"/>
          <cell r="D514"/>
          <cell r="E514"/>
          <cell r="F514"/>
          <cell r="G514"/>
          <cell r="H514">
            <v>5.4</v>
          </cell>
          <cell r="I514">
            <v>10.8</v>
          </cell>
          <cell r="J514">
            <v>18</v>
          </cell>
        </row>
        <row r="515">
          <cell r="B515"/>
          <cell r="C515"/>
          <cell r="D515"/>
          <cell r="E515"/>
          <cell r="F515"/>
          <cell r="G515"/>
          <cell r="H515">
            <v>5.4</v>
          </cell>
          <cell r="I515">
            <v>10.8</v>
          </cell>
          <cell r="J515">
            <v>18</v>
          </cell>
        </row>
        <row r="516">
          <cell r="B516"/>
          <cell r="C516"/>
          <cell r="D516"/>
          <cell r="E516"/>
          <cell r="F516"/>
          <cell r="G516"/>
          <cell r="H516">
            <v>5.4</v>
          </cell>
          <cell r="I516">
            <v>10.8</v>
          </cell>
          <cell r="J516">
            <v>18</v>
          </cell>
        </row>
        <row r="517">
          <cell r="B517"/>
          <cell r="C517"/>
          <cell r="D517"/>
          <cell r="E517"/>
          <cell r="F517"/>
          <cell r="G517"/>
          <cell r="H517">
            <v>5.4</v>
          </cell>
          <cell r="I517">
            <v>10.8</v>
          </cell>
          <cell r="J517">
            <v>18</v>
          </cell>
        </row>
        <row r="518">
          <cell r="B518"/>
          <cell r="C518"/>
          <cell r="D518"/>
          <cell r="E518"/>
          <cell r="F518"/>
          <cell r="G518"/>
          <cell r="I518">
            <v>10.8</v>
          </cell>
          <cell r="J518">
            <v>18</v>
          </cell>
        </row>
        <row r="519">
          <cell r="B519">
            <v>142276</v>
          </cell>
          <cell r="C519">
            <v>2.3170999999999999</v>
          </cell>
          <cell r="D519">
            <v>1.5267999999999999</v>
          </cell>
          <cell r="E519">
            <v>4.5400000000000003E-2</v>
          </cell>
          <cell r="F519">
            <v>0.745</v>
          </cell>
          <cell r="G519">
            <v>0</v>
          </cell>
          <cell r="J519">
            <v>18</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4,5</v>
          </cell>
          <cell r="I522" t="str">
            <v>Padrão Trimestral = 9</v>
          </cell>
          <cell r="J522" t="str">
            <v>Padrão Anual = 15</v>
          </cell>
        </row>
        <row r="523">
          <cell r="B523">
            <v>67781</v>
          </cell>
          <cell r="C523">
            <v>2.5085000000000002</v>
          </cell>
          <cell r="D523">
            <v>2.5038999999999998</v>
          </cell>
          <cell r="E523">
            <v>4.4999999999999997E-3</v>
          </cell>
          <cell r="F523">
            <v>0</v>
          </cell>
          <cell r="G523">
            <v>0</v>
          </cell>
          <cell r="H523">
            <v>4.5</v>
          </cell>
          <cell r="I523">
            <v>9</v>
          </cell>
          <cell r="J523">
            <v>15</v>
          </cell>
        </row>
        <row r="524">
          <cell r="B524">
            <v>67795</v>
          </cell>
          <cell r="C524">
            <v>1.3366</v>
          </cell>
          <cell r="D524">
            <v>1.3139000000000001</v>
          </cell>
          <cell r="E524">
            <v>2.2700000000000001E-2</v>
          </cell>
          <cell r="F524">
            <v>0</v>
          </cell>
          <cell r="G524">
            <v>0</v>
          </cell>
          <cell r="H524">
            <v>4.5</v>
          </cell>
          <cell r="I524">
            <v>9</v>
          </cell>
          <cell r="J524">
            <v>15</v>
          </cell>
        </row>
        <row r="525">
          <cell r="B525">
            <v>66284</v>
          </cell>
          <cell r="C525">
            <v>0.81840000000000002</v>
          </cell>
          <cell r="D525">
            <v>0.72629999999999995</v>
          </cell>
          <cell r="E525">
            <v>9.9000000000000008E-3</v>
          </cell>
          <cell r="F525">
            <v>8.2299999999999998E-2</v>
          </cell>
          <cell r="G525">
            <v>0</v>
          </cell>
          <cell r="H525">
            <v>4.5</v>
          </cell>
          <cell r="I525">
            <v>9</v>
          </cell>
          <cell r="J525">
            <v>15</v>
          </cell>
        </row>
        <row r="526">
          <cell r="B526">
            <v>67287</v>
          </cell>
          <cell r="C526">
            <v>4.6798000000000002</v>
          </cell>
          <cell r="D526">
            <v>4.5616000000000003</v>
          </cell>
          <cell r="E526">
            <v>3.7199999999999997E-2</v>
          </cell>
          <cell r="F526">
            <v>8.1100000000000005E-2</v>
          </cell>
          <cell r="G526">
            <v>0</v>
          </cell>
          <cell r="H526">
            <v>4.5</v>
          </cell>
          <cell r="I526">
            <v>9</v>
          </cell>
          <cell r="J526">
            <v>15</v>
          </cell>
        </row>
        <row r="527">
          <cell r="B527"/>
          <cell r="C527"/>
          <cell r="D527"/>
          <cell r="E527"/>
          <cell r="F527"/>
          <cell r="G527"/>
          <cell r="H527">
            <v>4.5</v>
          </cell>
          <cell r="I527">
            <v>9</v>
          </cell>
          <cell r="J527">
            <v>15</v>
          </cell>
        </row>
        <row r="528">
          <cell r="B528"/>
          <cell r="C528"/>
          <cell r="D528"/>
          <cell r="E528"/>
          <cell r="F528"/>
          <cell r="G528"/>
          <cell r="H528">
            <v>4.5</v>
          </cell>
          <cell r="I528">
            <v>9</v>
          </cell>
          <cell r="J528">
            <v>15</v>
          </cell>
        </row>
        <row r="529">
          <cell r="B529"/>
          <cell r="C529"/>
          <cell r="D529"/>
          <cell r="E529"/>
          <cell r="F529"/>
          <cell r="G529"/>
          <cell r="H529">
            <v>4.5</v>
          </cell>
          <cell r="I529">
            <v>9</v>
          </cell>
          <cell r="J529">
            <v>15</v>
          </cell>
        </row>
        <row r="530">
          <cell r="B530"/>
          <cell r="C530"/>
          <cell r="D530"/>
          <cell r="E530"/>
          <cell r="F530"/>
          <cell r="G530"/>
          <cell r="H530">
            <v>4.5</v>
          </cell>
          <cell r="I530">
            <v>9</v>
          </cell>
          <cell r="J530">
            <v>15</v>
          </cell>
        </row>
        <row r="531">
          <cell r="B531"/>
          <cell r="C531"/>
          <cell r="D531"/>
          <cell r="E531"/>
          <cell r="F531"/>
          <cell r="G531"/>
          <cell r="H531">
            <v>4.5</v>
          </cell>
          <cell r="I531">
            <v>9</v>
          </cell>
          <cell r="J531">
            <v>15</v>
          </cell>
        </row>
        <row r="532">
          <cell r="B532"/>
          <cell r="C532"/>
          <cell r="D532"/>
          <cell r="E532"/>
          <cell r="F532"/>
          <cell r="G532"/>
          <cell r="H532">
            <v>4.5</v>
          </cell>
          <cell r="I532">
            <v>9</v>
          </cell>
          <cell r="J532">
            <v>15</v>
          </cell>
        </row>
        <row r="533">
          <cell r="B533"/>
          <cell r="C533"/>
          <cell r="D533"/>
          <cell r="E533"/>
          <cell r="F533"/>
          <cell r="G533"/>
          <cell r="H533">
            <v>4.5</v>
          </cell>
          <cell r="I533">
            <v>9</v>
          </cell>
          <cell r="J533">
            <v>15</v>
          </cell>
        </row>
        <row r="534">
          <cell r="B534"/>
          <cell r="C534"/>
          <cell r="D534"/>
          <cell r="E534"/>
          <cell r="F534"/>
          <cell r="G534"/>
          <cell r="H534">
            <v>4.5</v>
          </cell>
          <cell r="I534">
            <v>9</v>
          </cell>
          <cell r="J534">
            <v>15</v>
          </cell>
        </row>
        <row r="535">
          <cell r="B535"/>
          <cell r="C535"/>
          <cell r="D535"/>
          <cell r="E535"/>
          <cell r="F535"/>
          <cell r="G535"/>
          <cell r="H535">
            <v>4.5</v>
          </cell>
          <cell r="I535">
            <v>9</v>
          </cell>
          <cell r="J535">
            <v>15</v>
          </cell>
        </row>
        <row r="536">
          <cell r="B536"/>
          <cell r="C536"/>
          <cell r="D536"/>
          <cell r="E536"/>
          <cell r="F536"/>
          <cell r="G536"/>
          <cell r="H536">
            <v>4.5</v>
          </cell>
          <cell r="I536">
            <v>9</v>
          </cell>
          <cell r="J536">
            <v>15</v>
          </cell>
        </row>
        <row r="537">
          <cell r="B537"/>
          <cell r="C537"/>
          <cell r="D537"/>
          <cell r="E537"/>
          <cell r="F537"/>
          <cell r="G537"/>
          <cell r="H537">
            <v>4.5</v>
          </cell>
          <cell r="I537">
            <v>9</v>
          </cell>
          <cell r="J537">
            <v>15</v>
          </cell>
        </row>
        <row r="538">
          <cell r="B538"/>
          <cell r="C538"/>
          <cell r="D538"/>
          <cell r="E538"/>
          <cell r="F538"/>
          <cell r="G538"/>
          <cell r="I538">
            <v>9</v>
          </cell>
          <cell r="J538">
            <v>15</v>
          </cell>
        </row>
        <row r="539">
          <cell r="B539">
            <v>67287</v>
          </cell>
          <cell r="C539">
            <v>4.6798000000000002</v>
          </cell>
          <cell r="D539">
            <v>4.5616000000000003</v>
          </cell>
          <cell r="E539">
            <v>3.7199999999999997E-2</v>
          </cell>
          <cell r="F539">
            <v>8.1100000000000005E-2</v>
          </cell>
          <cell r="G539">
            <v>0</v>
          </cell>
          <cell r="J539">
            <v>15</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7,8</v>
          </cell>
          <cell r="I542" t="str">
            <v>Padrão Trimestral = 15,6</v>
          </cell>
          <cell r="J542" t="str">
            <v>Padrão Anual = 26</v>
          </cell>
        </row>
        <row r="543">
          <cell r="B543">
            <v>9577</v>
          </cell>
          <cell r="C543">
            <v>4.3758999999999997</v>
          </cell>
          <cell r="D543">
            <v>2.7753000000000001</v>
          </cell>
          <cell r="E543">
            <v>1.24E-2</v>
          </cell>
          <cell r="F543">
            <v>1.5882000000000001</v>
          </cell>
          <cell r="G543">
            <v>0</v>
          </cell>
          <cell r="H543">
            <v>7.8</v>
          </cell>
          <cell r="I543">
            <v>15.6</v>
          </cell>
          <cell r="J543">
            <v>26</v>
          </cell>
        </row>
        <row r="544">
          <cell r="B544">
            <v>9577</v>
          </cell>
          <cell r="C544">
            <v>3.4466000000000001</v>
          </cell>
          <cell r="D544">
            <v>2.5026999999999999</v>
          </cell>
          <cell r="E544">
            <v>3.1699999999999999E-2</v>
          </cell>
          <cell r="F544">
            <v>0.91220000000000001</v>
          </cell>
          <cell r="G544">
            <v>0</v>
          </cell>
          <cell r="H544">
            <v>7.8</v>
          </cell>
          <cell r="I544">
            <v>15.6</v>
          </cell>
          <cell r="J544">
            <v>26</v>
          </cell>
        </row>
        <row r="545">
          <cell r="B545">
            <v>9577</v>
          </cell>
          <cell r="C545">
            <v>2.9676999999999998</v>
          </cell>
          <cell r="D545">
            <v>2.0385</v>
          </cell>
          <cell r="E545">
            <v>1.7000000000000001E-2</v>
          </cell>
          <cell r="F545">
            <v>0.91220000000000001</v>
          </cell>
          <cell r="G545">
            <v>0</v>
          </cell>
          <cell r="H545">
            <v>7.8</v>
          </cell>
          <cell r="I545">
            <v>15.6</v>
          </cell>
          <cell r="J545">
            <v>26</v>
          </cell>
        </row>
        <row r="546">
          <cell r="B546">
            <v>9577</v>
          </cell>
          <cell r="C546">
            <v>10.7902</v>
          </cell>
          <cell r="D546">
            <v>7.3164999999999996</v>
          </cell>
          <cell r="E546">
            <v>6.1100000000000002E-2</v>
          </cell>
          <cell r="F546">
            <v>3.4125999999999999</v>
          </cell>
          <cell r="G546">
            <v>0</v>
          </cell>
          <cell r="H546">
            <v>7.8</v>
          </cell>
          <cell r="I546">
            <v>15.6</v>
          </cell>
          <cell r="J546">
            <v>26</v>
          </cell>
        </row>
        <row r="547">
          <cell r="B547"/>
          <cell r="C547"/>
          <cell r="D547"/>
          <cell r="E547"/>
          <cell r="F547"/>
          <cell r="G547"/>
          <cell r="H547">
            <v>7.8</v>
          </cell>
          <cell r="I547">
            <v>15.6</v>
          </cell>
          <cell r="J547">
            <v>26</v>
          </cell>
        </row>
        <row r="548">
          <cell r="B548"/>
          <cell r="C548"/>
          <cell r="D548"/>
          <cell r="E548"/>
          <cell r="F548"/>
          <cell r="G548"/>
          <cell r="H548">
            <v>7.8</v>
          </cell>
          <cell r="I548">
            <v>15.6</v>
          </cell>
          <cell r="J548">
            <v>26</v>
          </cell>
        </row>
        <row r="549">
          <cell r="B549"/>
          <cell r="C549"/>
          <cell r="D549"/>
          <cell r="E549"/>
          <cell r="F549"/>
          <cell r="G549"/>
          <cell r="H549">
            <v>7.8</v>
          </cell>
          <cell r="I549">
            <v>15.6</v>
          </cell>
          <cell r="J549">
            <v>26</v>
          </cell>
        </row>
        <row r="550">
          <cell r="B550"/>
          <cell r="C550"/>
          <cell r="D550"/>
          <cell r="E550"/>
          <cell r="F550"/>
          <cell r="G550"/>
          <cell r="H550">
            <v>7.8</v>
          </cell>
          <cell r="I550">
            <v>15.6</v>
          </cell>
          <cell r="J550">
            <v>26</v>
          </cell>
        </row>
        <row r="551">
          <cell r="B551"/>
          <cell r="C551"/>
          <cell r="D551"/>
          <cell r="E551"/>
          <cell r="F551"/>
          <cell r="G551"/>
          <cell r="H551">
            <v>7.8</v>
          </cell>
          <cell r="I551">
            <v>15.6</v>
          </cell>
          <cell r="J551">
            <v>26</v>
          </cell>
        </row>
        <row r="552">
          <cell r="B552"/>
          <cell r="C552"/>
          <cell r="D552"/>
          <cell r="E552"/>
          <cell r="F552"/>
          <cell r="G552"/>
          <cell r="H552">
            <v>7.8</v>
          </cell>
          <cell r="I552">
            <v>15.6</v>
          </cell>
          <cell r="J552">
            <v>26</v>
          </cell>
        </row>
        <row r="553">
          <cell r="B553"/>
          <cell r="C553"/>
          <cell r="D553"/>
          <cell r="E553"/>
          <cell r="F553"/>
          <cell r="G553"/>
          <cell r="H553">
            <v>7.8</v>
          </cell>
          <cell r="I553">
            <v>15.6</v>
          </cell>
          <cell r="J553">
            <v>26</v>
          </cell>
        </row>
        <row r="554">
          <cell r="B554"/>
          <cell r="C554"/>
          <cell r="D554"/>
          <cell r="E554"/>
          <cell r="F554"/>
          <cell r="G554"/>
          <cell r="H554">
            <v>7.8</v>
          </cell>
          <cell r="I554">
            <v>15.6</v>
          </cell>
          <cell r="J554">
            <v>26</v>
          </cell>
        </row>
        <row r="555">
          <cell r="B555"/>
          <cell r="C555"/>
          <cell r="D555"/>
          <cell r="E555"/>
          <cell r="F555"/>
          <cell r="G555"/>
          <cell r="H555">
            <v>7.8</v>
          </cell>
          <cell r="I555">
            <v>15.6</v>
          </cell>
          <cell r="J555">
            <v>26</v>
          </cell>
        </row>
        <row r="556">
          <cell r="B556"/>
          <cell r="C556"/>
          <cell r="D556"/>
          <cell r="E556"/>
          <cell r="F556"/>
          <cell r="G556"/>
          <cell r="H556">
            <v>7.8</v>
          </cell>
          <cell r="I556">
            <v>15.6</v>
          </cell>
          <cell r="J556">
            <v>26</v>
          </cell>
        </row>
        <row r="557">
          <cell r="B557"/>
          <cell r="C557"/>
          <cell r="D557"/>
          <cell r="E557"/>
          <cell r="F557"/>
          <cell r="G557"/>
          <cell r="H557">
            <v>7.8</v>
          </cell>
          <cell r="I557">
            <v>15.6</v>
          </cell>
          <cell r="J557">
            <v>26</v>
          </cell>
        </row>
        <row r="558">
          <cell r="B558"/>
          <cell r="C558"/>
          <cell r="D558"/>
          <cell r="E558"/>
          <cell r="F558"/>
          <cell r="G558"/>
          <cell r="I558">
            <v>15.6</v>
          </cell>
          <cell r="J558">
            <v>26</v>
          </cell>
        </row>
        <row r="559">
          <cell r="B559">
            <v>9577</v>
          </cell>
          <cell r="C559">
            <v>10.7902</v>
          </cell>
          <cell r="D559">
            <v>7.3164999999999996</v>
          </cell>
          <cell r="E559">
            <v>6.1100000000000002E-2</v>
          </cell>
          <cell r="F559">
            <v>3.4125999999999999</v>
          </cell>
          <cell r="G559">
            <v>0</v>
          </cell>
          <cell r="J559">
            <v>26</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v>
          </cell>
          <cell r="J562" t="str">
            <v>Padrão Anual = 5</v>
          </cell>
        </row>
        <row r="563">
          <cell r="B563">
            <v>183580</v>
          </cell>
          <cell r="C563">
            <v>0.82420000000000004</v>
          </cell>
          <cell r="D563">
            <v>0.79330000000000001</v>
          </cell>
          <cell r="E563">
            <v>3.0700000000000002E-2</v>
          </cell>
          <cell r="F563">
            <v>2.0000000000000001E-4</v>
          </cell>
          <cell r="G563">
            <v>0</v>
          </cell>
          <cell r="H563">
            <v>2</v>
          </cell>
          <cell r="I563">
            <v>3</v>
          </cell>
          <cell r="J563">
            <v>5</v>
          </cell>
        </row>
        <row r="564">
          <cell r="B564">
            <v>184927</v>
          </cell>
          <cell r="C564">
            <v>0.69120000000000004</v>
          </cell>
          <cell r="D564">
            <v>0.4854</v>
          </cell>
          <cell r="E564">
            <v>3.32E-2</v>
          </cell>
          <cell r="F564">
            <v>0.1726</v>
          </cell>
          <cell r="G564">
            <v>0</v>
          </cell>
          <cell r="H564">
            <v>2</v>
          </cell>
          <cell r="I564">
            <v>3</v>
          </cell>
          <cell r="J564">
            <v>5</v>
          </cell>
        </row>
        <row r="565">
          <cell r="B565">
            <v>184939</v>
          </cell>
          <cell r="C565">
            <v>0.435</v>
          </cell>
          <cell r="D565">
            <v>0.313</v>
          </cell>
          <cell r="E565">
            <v>3.2000000000000002E-3</v>
          </cell>
          <cell r="F565">
            <v>0.1188</v>
          </cell>
          <cell r="G565">
            <v>0</v>
          </cell>
          <cell r="H565">
            <v>2</v>
          </cell>
          <cell r="I565">
            <v>3</v>
          </cell>
          <cell r="J565">
            <v>5</v>
          </cell>
        </row>
        <row r="566">
          <cell r="B566">
            <v>184482</v>
          </cell>
          <cell r="C566">
            <v>1.9491000000000001</v>
          </cell>
          <cell r="D566">
            <v>1.5898000000000001</v>
          </cell>
          <cell r="E566">
            <v>6.7000000000000004E-2</v>
          </cell>
          <cell r="F566">
            <v>0.2923</v>
          </cell>
          <cell r="G566">
            <v>0</v>
          </cell>
          <cell r="H566">
            <v>2</v>
          </cell>
          <cell r="I566">
            <v>3</v>
          </cell>
          <cell r="J566">
            <v>5</v>
          </cell>
        </row>
        <row r="567">
          <cell r="B567"/>
          <cell r="C567"/>
          <cell r="D567"/>
          <cell r="E567"/>
          <cell r="F567"/>
          <cell r="G567"/>
          <cell r="H567">
            <v>2</v>
          </cell>
          <cell r="I567">
            <v>3</v>
          </cell>
          <cell r="J567">
            <v>5</v>
          </cell>
        </row>
        <row r="568">
          <cell r="B568"/>
          <cell r="C568"/>
          <cell r="D568"/>
          <cell r="E568"/>
          <cell r="F568"/>
          <cell r="G568"/>
          <cell r="H568">
            <v>2</v>
          </cell>
          <cell r="I568">
            <v>3</v>
          </cell>
          <cell r="J568">
            <v>5</v>
          </cell>
        </row>
        <row r="569">
          <cell r="B569"/>
          <cell r="C569"/>
          <cell r="D569"/>
          <cell r="E569"/>
          <cell r="F569"/>
          <cell r="G569"/>
          <cell r="H569">
            <v>2</v>
          </cell>
          <cell r="I569">
            <v>3</v>
          </cell>
          <cell r="J569">
            <v>5</v>
          </cell>
        </row>
        <row r="570">
          <cell r="B570"/>
          <cell r="C570"/>
          <cell r="D570"/>
          <cell r="E570"/>
          <cell r="F570"/>
          <cell r="G570"/>
          <cell r="H570">
            <v>2</v>
          </cell>
          <cell r="I570">
            <v>3</v>
          </cell>
          <cell r="J570">
            <v>5</v>
          </cell>
        </row>
        <row r="571">
          <cell r="B571"/>
          <cell r="C571"/>
          <cell r="D571"/>
          <cell r="E571"/>
          <cell r="F571"/>
          <cell r="G571"/>
          <cell r="H571">
            <v>2</v>
          </cell>
          <cell r="I571">
            <v>3</v>
          </cell>
          <cell r="J571">
            <v>5</v>
          </cell>
        </row>
        <row r="572">
          <cell r="B572"/>
          <cell r="C572"/>
          <cell r="D572"/>
          <cell r="E572"/>
          <cell r="F572"/>
          <cell r="G572"/>
          <cell r="H572">
            <v>2</v>
          </cell>
          <cell r="I572">
            <v>3</v>
          </cell>
          <cell r="J572">
            <v>5</v>
          </cell>
        </row>
        <row r="573">
          <cell r="B573"/>
          <cell r="C573"/>
          <cell r="D573"/>
          <cell r="E573"/>
          <cell r="F573"/>
          <cell r="G573"/>
          <cell r="H573">
            <v>2</v>
          </cell>
          <cell r="I573">
            <v>3</v>
          </cell>
          <cell r="J573">
            <v>5</v>
          </cell>
        </row>
        <row r="574">
          <cell r="B574"/>
          <cell r="C574"/>
          <cell r="D574"/>
          <cell r="E574"/>
          <cell r="F574"/>
          <cell r="G574"/>
          <cell r="H574">
            <v>2</v>
          </cell>
          <cell r="I574">
            <v>3</v>
          </cell>
          <cell r="J574">
            <v>5</v>
          </cell>
        </row>
        <row r="575">
          <cell r="B575"/>
          <cell r="C575"/>
          <cell r="D575"/>
          <cell r="E575"/>
          <cell r="F575"/>
          <cell r="G575"/>
          <cell r="H575">
            <v>2</v>
          </cell>
          <cell r="I575">
            <v>3</v>
          </cell>
          <cell r="J575">
            <v>5</v>
          </cell>
        </row>
        <row r="576">
          <cell r="B576"/>
          <cell r="C576"/>
          <cell r="D576"/>
          <cell r="E576"/>
          <cell r="F576"/>
          <cell r="G576"/>
          <cell r="H576">
            <v>2</v>
          </cell>
          <cell r="I576">
            <v>3</v>
          </cell>
          <cell r="J576">
            <v>5</v>
          </cell>
        </row>
        <row r="577">
          <cell r="B577"/>
          <cell r="C577"/>
          <cell r="D577"/>
          <cell r="E577"/>
          <cell r="F577"/>
          <cell r="G577"/>
          <cell r="H577">
            <v>2</v>
          </cell>
          <cell r="I577">
            <v>3</v>
          </cell>
          <cell r="J577">
            <v>5</v>
          </cell>
        </row>
        <row r="578">
          <cell r="B578"/>
          <cell r="C578"/>
          <cell r="D578"/>
          <cell r="E578"/>
          <cell r="F578"/>
          <cell r="G578"/>
          <cell r="I578">
            <v>3</v>
          </cell>
          <cell r="J578">
            <v>5</v>
          </cell>
        </row>
        <row r="579">
          <cell r="B579">
            <v>184482</v>
          </cell>
          <cell r="C579">
            <v>1.9491000000000001</v>
          </cell>
          <cell r="D579">
            <v>1.5898000000000001</v>
          </cell>
          <cell r="E579">
            <v>6.7000000000000004E-2</v>
          </cell>
          <cell r="F579">
            <v>0.2923</v>
          </cell>
          <cell r="G579">
            <v>0</v>
          </cell>
          <cell r="J579">
            <v>5</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v>
          </cell>
          <cell r="J582" t="str">
            <v>Padrão Anual = 5</v>
          </cell>
        </row>
        <row r="583">
          <cell r="B583">
            <v>113821</v>
          </cell>
          <cell r="C583">
            <v>0.53369999999999995</v>
          </cell>
          <cell r="D583">
            <v>0.53169999999999995</v>
          </cell>
          <cell r="E583">
            <v>2E-3</v>
          </cell>
          <cell r="F583">
            <v>0</v>
          </cell>
          <cell r="G583">
            <v>0</v>
          </cell>
          <cell r="H583">
            <v>2</v>
          </cell>
          <cell r="I583">
            <v>3</v>
          </cell>
          <cell r="J583">
            <v>5</v>
          </cell>
        </row>
        <row r="584">
          <cell r="B584">
            <v>113571</v>
          </cell>
          <cell r="C584">
            <v>0.61180000000000001</v>
          </cell>
          <cell r="D584">
            <v>0.33479999999999999</v>
          </cell>
          <cell r="E584">
            <v>1E-3</v>
          </cell>
          <cell r="F584">
            <v>0.27600000000000002</v>
          </cell>
          <cell r="G584">
            <v>0</v>
          </cell>
          <cell r="H584">
            <v>2</v>
          </cell>
          <cell r="I584">
            <v>3</v>
          </cell>
          <cell r="J584">
            <v>5</v>
          </cell>
        </row>
        <row r="585">
          <cell r="B585">
            <v>113011</v>
          </cell>
          <cell r="C585">
            <v>0.54200000000000004</v>
          </cell>
          <cell r="D585">
            <v>0.5161</v>
          </cell>
          <cell r="E585">
            <v>2.5999999999999999E-3</v>
          </cell>
          <cell r="F585">
            <v>2.3199999999999998E-2</v>
          </cell>
          <cell r="G585">
            <v>0</v>
          </cell>
          <cell r="H585">
            <v>2</v>
          </cell>
          <cell r="I585">
            <v>3</v>
          </cell>
          <cell r="J585">
            <v>5</v>
          </cell>
        </row>
        <row r="586">
          <cell r="B586">
            <v>113468</v>
          </cell>
          <cell r="C586">
            <v>1.6875</v>
          </cell>
          <cell r="D586">
            <v>1.3825000000000001</v>
          </cell>
          <cell r="E586">
            <v>5.5999999999999999E-3</v>
          </cell>
          <cell r="F586">
            <v>0.2994</v>
          </cell>
          <cell r="G586">
            <v>0</v>
          </cell>
          <cell r="H586">
            <v>2</v>
          </cell>
          <cell r="I586">
            <v>3</v>
          </cell>
          <cell r="J586">
            <v>5</v>
          </cell>
        </row>
        <row r="587">
          <cell r="B587"/>
          <cell r="C587"/>
          <cell r="D587"/>
          <cell r="E587"/>
          <cell r="F587"/>
          <cell r="G587"/>
          <cell r="H587">
            <v>2</v>
          </cell>
          <cell r="I587">
            <v>3</v>
          </cell>
          <cell r="J587">
            <v>5</v>
          </cell>
        </row>
        <row r="588">
          <cell r="B588"/>
          <cell r="C588"/>
          <cell r="D588"/>
          <cell r="E588"/>
          <cell r="F588"/>
          <cell r="G588"/>
          <cell r="H588">
            <v>2</v>
          </cell>
          <cell r="I588">
            <v>3</v>
          </cell>
          <cell r="J588">
            <v>5</v>
          </cell>
        </row>
        <row r="589">
          <cell r="B589"/>
          <cell r="C589"/>
          <cell r="D589"/>
          <cell r="E589"/>
          <cell r="F589"/>
          <cell r="G589"/>
          <cell r="H589">
            <v>2</v>
          </cell>
          <cell r="I589">
            <v>3</v>
          </cell>
          <cell r="J589">
            <v>5</v>
          </cell>
        </row>
        <row r="590">
          <cell r="B590"/>
          <cell r="C590"/>
          <cell r="D590"/>
          <cell r="E590"/>
          <cell r="F590"/>
          <cell r="G590"/>
          <cell r="H590">
            <v>2</v>
          </cell>
          <cell r="I590">
            <v>3</v>
          </cell>
          <cell r="J590">
            <v>5</v>
          </cell>
        </row>
        <row r="591">
          <cell r="B591"/>
          <cell r="C591"/>
          <cell r="D591"/>
          <cell r="E591"/>
          <cell r="F591"/>
          <cell r="G591"/>
          <cell r="H591">
            <v>2</v>
          </cell>
          <cell r="I591">
            <v>3</v>
          </cell>
          <cell r="J591">
            <v>5</v>
          </cell>
        </row>
        <row r="592">
          <cell r="B592"/>
          <cell r="C592"/>
          <cell r="D592"/>
          <cell r="E592"/>
          <cell r="F592"/>
          <cell r="G592"/>
          <cell r="H592">
            <v>2</v>
          </cell>
          <cell r="I592">
            <v>3</v>
          </cell>
          <cell r="J592">
            <v>5</v>
          </cell>
        </row>
        <row r="593">
          <cell r="B593"/>
          <cell r="C593"/>
          <cell r="D593"/>
          <cell r="E593"/>
          <cell r="F593"/>
          <cell r="G593"/>
          <cell r="H593">
            <v>2</v>
          </cell>
          <cell r="I593">
            <v>3</v>
          </cell>
          <cell r="J593">
            <v>5</v>
          </cell>
        </row>
        <row r="594">
          <cell r="B594"/>
          <cell r="C594"/>
          <cell r="D594"/>
          <cell r="E594"/>
          <cell r="F594"/>
          <cell r="G594"/>
          <cell r="H594">
            <v>2</v>
          </cell>
          <cell r="I594">
            <v>3</v>
          </cell>
          <cell r="J594">
            <v>5</v>
          </cell>
        </row>
        <row r="595">
          <cell r="B595"/>
          <cell r="C595"/>
          <cell r="D595"/>
          <cell r="E595"/>
          <cell r="F595"/>
          <cell r="G595"/>
          <cell r="H595">
            <v>2</v>
          </cell>
          <cell r="I595">
            <v>3</v>
          </cell>
          <cell r="J595">
            <v>5</v>
          </cell>
        </row>
        <row r="596">
          <cell r="B596"/>
          <cell r="C596"/>
          <cell r="D596"/>
          <cell r="E596"/>
          <cell r="F596"/>
          <cell r="G596"/>
          <cell r="H596">
            <v>2</v>
          </cell>
          <cell r="I596">
            <v>3</v>
          </cell>
          <cell r="J596">
            <v>5</v>
          </cell>
        </row>
        <row r="597">
          <cell r="B597"/>
          <cell r="C597"/>
          <cell r="D597"/>
          <cell r="E597"/>
          <cell r="F597"/>
          <cell r="G597"/>
          <cell r="H597">
            <v>2</v>
          </cell>
          <cell r="I597">
            <v>3</v>
          </cell>
          <cell r="J597">
            <v>5</v>
          </cell>
        </row>
        <row r="598">
          <cell r="B598"/>
          <cell r="C598"/>
          <cell r="D598"/>
          <cell r="E598"/>
          <cell r="F598"/>
          <cell r="G598"/>
          <cell r="I598">
            <v>3</v>
          </cell>
          <cell r="J598">
            <v>5</v>
          </cell>
        </row>
        <row r="599">
          <cell r="B599">
            <v>113468</v>
          </cell>
          <cell r="C599">
            <v>1.6875</v>
          </cell>
          <cell r="D599">
            <v>1.3825000000000001</v>
          </cell>
          <cell r="E599">
            <v>5.5999999999999999E-3</v>
          </cell>
          <cell r="F599">
            <v>0.2994</v>
          </cell>
          <cell r="G599">
            <v>0</v>
          </cell>
          <cell r="J599">
            <v>5</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2,1</v>
          </cell>
          <cell r="I602" t="str">
            <v>Padrão Trimestral = 4,2</v>
          </cell>
          <cell r="J602" t="str">
            <v>Padrão Anual = 7</v>
          </cell>
        </row>
        <row r="603">
          <cell r="B603">
            <v>77712</v>
          </cell>
          <cell r="C603">
            <v>0.2424</v>
          </cell>
          <cell r="D603">
            <v>0.18679999999999999</v>
          </cell>
          <cell r="E603">
            <v>5.5599999999999997E-2</v>
          </cell>
          <cell r="F603">
            <v>0</v>
          </cell>
          <cell r="G603">
            <v>0</v>
          </cell>
          <cell r="H603">
            <v>2.1</v>
          </cell>
          <cell r="I603">
            <v>4.2</v>
          </cell>
          <cell r="J603">
            <v>7</v>
          </cell>
        </row>
        <row r="604">
          <cell r="B604">
            <v>77823</v>
          </cell>
          <cell r="C604">
            <v>0.24939999999999998</v>
          </cell>
          <cell r="D604">
            <v>0.19139999999999999</v>
          </cell>
          <cell r="E604">
            <v>1.32E-2</v>
          </cell>
          <cell r="F604">
            <v>4.48E-2</v>
          </cell>
          <cell r="G604">
            <v>0</v>
          </cell>
          <cell r="H604">
            <v>2.1</v>
          </cell>
          <cell r="I604">
            <v>4.2</v>
          </cell>
          <cell r="J604">
            <v>7</v>
          </cell>
        </row>
        <row r="605">
          <cell r="B605">
            <v>77697</v>
          </cell>
          <cell r="C605">
            <v>0.38169999999999998</v>
          </cell>
          <cell r="D605">
            <v>0.1153</v>
          </cell>
          <cell r="E605">
            <v>2.75E-2</v>
          </cell>
          <cell r="F605">
            <v>0.23880000000000001</v>
          </cell>
          <cell r="G605">
            <v>0</v>
          </cell>
          <cell r="H605">
            <v>2.1</v>
          </cell>
          <cell r="I605">
            <v>4.2</v>
          </cell>
          <cell r="J605">
            <v>7</v>
          </cell>
        </row>
        <row r="606">
          <cell r="B606">
            <v>77744</v>
          </cell>
          <cell r="C606">
            <v>0.87339999999999995</v>
          </cell>
          <cell r="D606">
            <v>0.49349999999999999</v>
          </cell>
          <cell r="E606">
            <v>9.6299999999999997E-2</v>
          </cell>
          <cell r="F606">
            <v>0.28349999999999997</v>
          </cell>
          <cell r="G606">
            <v>0</v>
          </cell>
          <cell r="H606">
            <v>2.1</v>
          </cell>
          <cell r="I606">
            <v>4.2</v>
          </cell>
          <cell r="J606">
            <v>7</v>
          </cell>
        </row>
        <row r="607">
          <cell r="B607"/>
          <cell r="C607"/>
          <cell r="D607"/>
          <cell r="E607"/>
          <cell r="F607"/>
          <cell r="G607"/>
          <cell r="H607">
            <v>2.1</v>
          </cell>
          <cell r="I607">
            <v>4.2</v>
          </cell>
          <cell r="J607">
            <v>7</v>
          </cell>
        </row>
        <row r="608">
          <cell r="B608"/>
          <cell r="C608"/>
          <cell r="D608"/>
          <cell r="E608"/>
          <cell r="F608"/>
          <cell r="G608"/>
          <cell r="H608">
            <v>2.1</v>
          </cell>
          <cell r="I608">
            <v>4.2</v>
          </cell>
          <cell r="J608">
            <v>7</v>
          </cell>
        </row>
        <row r="609">
          <cell r="B609"/>
          <cell r="C609"/>
          <cell r="D609"/>
          <cell r="E609"/>
          <cell r="F609"/>
          <cell r="G609"/>
          <cell r="H609">
            <v>2.1</v>
          </cell>
          <cell r="I609">
            <v>4.2</v>
          </cell>
          <cell r="J609">
            <v>7</v>
          </cell>
        </row>
        <row r="610">
          <cell r="B610"/>
          <cell r="C610"/>
          <cell r="D610"/>
          <cell r="E610"/>
          <cell r="F610"/>
          <cell r="G610"/>
          <cell r="H610">
            <v>2.1</v>
          </cell>
          <cell r="I610">
            <v>4.2</v>
          </cell>
          <cell r="J610">
            <v>7</v>
          </cell>
        </row>
        <row r="611">
          <cell r="B611"/>
          <cell r="C611"/>
          <cell r="D611"/>
          <cell r="E611"/>
          <cell r="F611"/>
          <cell r="G611"/>
          <cell r="H611">
            <v>2.1</v>
          </cell>
          <cell r="I611">
            <v>4.2</v>
          </cell>
          <cell r="J611">
            <v>7</v>
          </cell>
        </row>
        <row r="612">
          <cell r="B612"/>
          <cell r="C612"/>
          <cell r="D612"/>
          <cell r="E612"/>
          <cell r="F612"/>
          <cell r="G612"/>
          <cell r="H612">
            <v>2.1</v>
          </cell>
          <cell r="I612">
            <v>4.2</v>
          </cell>
          <cell r="J612">
            <v>7</v>
          </cell>
        </row>
        <row r="613">
          <cell r="B613"/>
          <cell r="C613"/>
          <cell r="D613"/>
          <cell r="E613"/>
          <cell r="F613"/>
          <cell r="G613"/>
          <cell r="H613">
            <v>2.1</v>
          </cell>
          <cell r="I613">
            <v>4.2</v>
          </cell>
          <cell r="J613">
            <v>7</v>
          </cell>
        </row>
        <row r="614">
          <cell r="B614"/>
          <cell r="C614"/>
          <cell r="D614"/>
          <cell r="E614"/>
          <cell r="F614"/>
          <cell r="G614"/>
          <cell r="H614">
            <v>2.1</v>
          </cell>
          <cell r="I614">
            <v>4.2</v>
          </cell>
          <cell r="J614">
            <v>7</v>
          </cell>
        </row>
        <row r="615">
          <cell r="B615"/>
          <cell r="C615"/>
          <cell r="D615"/>
          <cell r="E615"/>
          <cell r="F615"/>
          <cell r="G615"/>
          <cell r="H615">
            <v>2.1</v>
          </cell>
          <cell r="I615">
            <v>4.2</v>
          </cell>
          <cell r="J615">
            <v>7</v>
          </cell>
        </row>
        <row r="616">
          <cell r="B616"/>
          <cell r="C616"/>
          <cell r="D616"/>
          <cell r="E616"/>
          <cell r="F616"/>
          <cell r="G616"/>
          <cell r="H616">
            <v>2.1</v>
          </cell>
          <cell r="I616">
            <v>4.2</v>
          </cell>
          <cell r="J616">
            <v>7</v>
          </cell>
        </row>
        <row r="617">
          <cell r="B617"/>
          <cell r="C617"/>
          <cell r="D617"/>
          <cell r="E617"/>
          <cell r="F617"/>
          <cell r="G617"/>
          <cell r="H617">
            <v>2.1</v>
          </cell>
          <cell r="I617">
            <v>4.2</v>
          </cell>
          <cell r="J617">
            <v>7</v>
          </cell>
        </row>
        <row r="618">
          <cell r="B618"/>
          <cell r="C618"/>
          <cell r="D618"/>
          <cell r="E618"/>
          <cell r="F618"/>
          <cell r="G618"/>
          <cell r="I618">
            <v>4.2</v>
          </cell>
          <cell r="J618">
            <v>7</v>
          </cell>
        </row>
        <row r="619">
          <cell r="B619">
            <v>77744</v>
          </cell>
          <cell r="C619">
            <v>0.87339999999999995</v>
          </cell>
          <cell r="D619">
            <v>0.49349999999999999</v>
          </cell>
          <cell r="E619">
            <v>9.6299999999999997E-2</v>
          </cell>
          <cell r="F619">
            <v>0.28349999999999997</v>
          </cell>
          <cell r="G619">
            <v>0</v>
          </cell>
          <cell r="J619">
            <v>7</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8,1</v>
          </cell>
          <cell r="I622" t="str">
            <v>Padrão Trimestral = 16,2</v>
          </cell>
          <cell r="J622" t="str">
            <v>Padrão Anual = 27</v>
          </cell>
        </row>
        <row r="623">
          <cell r="B623">
            <v>42329</v>
          </cell>
          <cell r="C623">
            <v>4.9047000000000001</v>
          </cell>
          <cell r="D623">
            <v>4.5349000000000004</v>
          </cell>
          <cell r="E623">
            <v>5.9299999999999999E-2</v>
          </cell>
          <cell r="F623">
            <v>0.31040000000000001</v>
          </cell>
          <cell r="G623">
            <v>0</v>
          </cell>
          <cell r="H623">
            <v>8.1</v>
          </cell>
          <cell r="I623">
            <v>16.2</v>
          </cell>
          <cell r="J623">
            <v>27</v>
          </cell>
        </row>
        <row r="624">
          <cell r="B624">
            <v>42329</v>
          </cell>
          <cell r="C624">
            <v>2.5514999999999999</v>
          </cell>
          <cell r="D624">
            <v>2.4167000000000001</v>
          </cell>
          <cell r="E624">
            <v>1.83E-2</v>
          </cell>
          <cell r="F624">
            <v>0.11650000000000001</v>
          </cell>
          <cell r="G624">
            <v>0</v>
          </cell>
          <cell r="H624">
            <v>8.1</v>
          </cell>
          <cell r="I624">
            <v>16.2</v>
          </cell>
          <cell r="J624">
            <v>27</v>
          </cell>
        </row>
        <row r="625">
          <cell r="B625">
            <v>42330</v>
          </cell>
          <cell r="C625">
            <v>2.1919</v>
          </cell>
          <cell r="D625">
            <v>1.7443</v>
          </cell>
          <cell r="E625">
            <v>0.27879999999999999</v>
          </cell>
          <cell r="F625">
            <v>0.16880000000000001</v>
          </cell>
          <cell r="G625">
            <v>0</v>
          </cell>
          <cell r="H625">
            <v>8.1</v>
          </cell>
          <cell r="I625">
            <v>16.2</v>
          </cell>
          <cell r="J625">
            <v>27</v>
          </cell>
        </row>
        <row r="626">
          <cell r="B626">
            <v>42329</v>
          </cell>
          <cell r="C626">
            <v>9.6481999999999992</v>
          </cell>
          <cell r="D626">
            <v>8.6959</v>
          </cell>
          <cell r="E626">
            <v>0.35639999999999999</v>
          </cell>
          <cell r="F626">
            <v>0.59570000000000001</v>
          </cell>
          <cell r="G626">
            <v>0</v>
          </cell>
          <cell r="H626">
            <v>8.1</v>
          </cell>
          <cell r="I626">
            <v>16.2</v>
          </cell>
          <cell r="J626">
            <v>27</v>
          </cell>
        </row>
        <row r="627">
          <cell r="B627"/>
          <cell r="C627"/>
          <cell r="D627"/>
          <cell r="E627"/>
          <cell r="F627"/>
          <cell r="G627"/>
          <cell r="H627">
            <v>8.1</v>
          </cell>
          <cell r="I627">
            <v>16.2</v>
          </cell>
          <cell r="J627">
            <v>27</v>
          </cell>
        </row>
        <row r="628">
          <cell r="B628"/>
          <cell r="C628"/>
          <cell r="D628"/>
          <cell r="E628"/>
          <cell r="F628"/>
          <cell r="G628"/>
          <cell r="H628">
            <v>8.1</v>
          </cell>
          <cell r="I628">
            <v>16.2</v>
          </cell>
          <cell r="J628">
            <v>27</v>
          </cell>
        </row>
        <row r="629">
          <cell r="B629"/>
          <cell r="C629"/>
          <cell r="D629"/>
          <cell r="E629"/>
          <cell r="F629"/>
          <cell r="G629"/>
          <cell r="H629">
            <v>8.1</v>
          </cell>
          <cell r="I629">
            <v>16.2</v>
          </cell>
          <cell r="J629">
            <v>27</v>
          </cell>
        </row>
        <row r="630">
          <cell r="B630"/>
          <cell r="C630"/>
          <cell r="D630"/>
          <cell r="E630"/>
          <cell r="F630"/>
          <cell r="G630"/>
          <cell r="H630">
            <v>8.1</v>
          </cell>
          <cell r="I630">
            <v>16.2</v>
          </cell>
          <cell r="J630">
            <v>27</v>
          </cell>
        </row>
        <row r="631">
          <cell r="B631"/>
          <cell r="C631"/>
          <cell r="D631"/>
          <cell r="E631"/>
          <cell r="F631"/>
          <cell r="G631"/>
          <cell r="H631">
            <v>8.1</v>
          </cell>
          <cell r="I631">
            <v>16.2</v>
          </cell>
          <cell r="J631">
            <v>27</v>
          </cell>
        </row>
        <row r="632">
          <cell r="B632"/>
          <cell r="C632"/>
          <cell r="D632"/>
          <cell r="E632"/>
          <cell r="F632"/>
          <cell r="G632"/>
          <cell r="H632">
            <v>8.1</v>
          </cell>
          <cell r="I632">
            <v>16.2</v>
          </cell>
          <cell r="J632">
            <v>27</v>
          </cell>
        </row>
        <row r="633">
          <cell r="B633"/>
          <cell r="C633"/>
          <cell r="D633"/>
          <cell r="E633"/>
          <cell r="F633"/>
          <cell r="G633"/>
          <cell r="H633">
            <v>8.1</v>
          </cell>
          <cell r="I633">
            <v>16.2</v>
          </cell>
          <cell r="J633">
            <v>27</v>
          </cell>
        </row>
        <row r="634">
          <cell r="B634"/>
          <cell r="C634"/>
          <cell r="D634"/>
          <cell r="E634"/>
          <cell r="F634"/>
          <cell r="G634"/>
          <cell r="H634">
            <v>8.1</v>
          </cell>
          <cell r="I634">
            <v>16.2</v>
          </cell>
          <cell r="J634">
            <v>27</v>
          </cell>
        </row>
        <row r="635">
          <cell r="B635"/>
          <cell r="C635"/>
          <cell r="D635"/>
          <cell r="E635"/>
          <cell r="F635"/>
          <cell r="G635"/>
          <cell r="H635">
            <v>8.1</v>
          </cell>
          <cell r="I635">
            <v>16.2</v>
          </cell>
          <cell r="J635">
            <v>27</v>
          </cell>
        </row>
        <row r="636">
          <cell r="B636"/>
          <cell r="C636"/>
          <cell r="D636"/>
          <cell r="E636"/>
          <cell r="F636"/>
          <cell r="G636"/>
          <cell r="H636">
            <v>8.1</v>
          </cell>
          <cell r="I636">
            <v>16.2</v>
          </cell>
          <cell r="J636">
            <v>27</v>
          </cell>
        </row>
        <row r="637">
          <cell r="B637"/>
          <cell r="C637"/>
          <cell r="D637"/>
          <cell r="E637"/>
          <cell r="F637"/>
          <cell r="G637"/>
          <cell r="H637">
            <v>8.1</v>
          </cell>
          <cell r="I637">
            <v>16.2</v>
          </cell>
          <cell r="J637">
            <v>27</v>
          </cell>
        </row>
        <row r="638">
          <cell r="B638"/>
          <cell r="C638"/>
          <cell r="D638"/>
          <cell r="E638"/>
          <cell r="F638"/>
          <cell r="G638"/>
          <cell r="I638">
            <v>16.2</v>
          </cell>
          <cell r="J638">
            <v>27</v>
          </cell>
        </row>
        <row r="639">
          <cell r="B639">
            <v>42329</v>
          </cell>
          <cell r="C639">
            <v>9.6481999999999992</v>
          </cell>
          <cell r="D639">
            <v>8.6959</v>
          </cell>
          <cell r="E639">
            <v>0.35639999999999999</v>
          </cell>
          <cell r="F639">
            <v>0.59570000000000001</v>
          </cell>
          <cell r="G639">
            <v>0</v>
          </cell>
          <cell r="J639">
            <v>27</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3</v>
          </cell>
          <cell r="I642" t="str">
            <v>Padrão Trimestral = 6</v>
          </cell>
          <cell r="J642" t="str">
            <v>Padrão Anual = 10</v>
          </cell>
        </row>
        <row r="643">
          <cell r="B643">
            <v>171028</v>
          </cell>
          <cell r="C643">
            <v>0.99919999999999998</v>
          </cell>
          <cell r="D643">
            <v>0.85119999999999996</v>
          </cell>
          <cell r="E643">
            <v>2.2000000000000001E-3</v>
          </cell>
          <cell r="F643">
            <v>0.14580000000000001</v>
          </cell>
          <cell r="G643">
            <v>0</v>
          </cell>
          <cell r="H643">
            <v>3</v>
          </cell>
          <cell r="I643">
            <v>6</v>
          </cell>
          <cell r="J643">
            <v>10</v>
          </cell>
        </row>
        <row r="644">
          <cell r="B644">
            <v>182333</v>
          </cell>
          <cell r="C644">
            <v>0.22770000000000001</v>
          </cell>
          <cell r="D644">
            <v>0.21010000000000001</v>
          </cell>
          <cell r="E644">
            <v>1.7600000000000001E-2</v>
          </cell>
          <cell r="F644">
            <v>0</v>
          </cell>
          <cell r="G644">
            <v>0</v>
          </cell>
          <cell r="H644">
            <v>3</v>
          </cell>
          <cell r="I644">
            <v>6</v>
          </cell>
          <cell r="J644">
            <v>10</v>
          </cell>
        </row>
        <row r="645">
          <cell r="B645">
            <v>177668</v>
          </cell>
          <cell r="C645">
            <v>0.17680000000000001</v>
          </cell>
          <cell r="D645">
            <v>0.12509999999999999</v>
          </cell>
          <cell r="E645">
            <v>5.1700000000000003E-2</v>
          </cell>
          <cell r="F645">
            <v>0</v>
          </cell>
          <cell r="G645">
            <v>0</v>
          </cell>
          <cell r="H645">
            <v>3</v>
          </cell>
          <cell r="I645">
            <v>6</v>
          </cell>
          <cell r="J645">
            <v>10</v>
          </cell>
        </row>
        <row r="646">
          <cell r="B646">
            <v>177010</v>
          </cell>
          <cell r="C646">
            <v>1.3774</v>
          </cell>
          <cell r="D646">
            <v>1.1644000000000001</v>
          </cell>
          <cell r="E646">
            <v>7.2099999999999997E-2</v>
          </cell>
          <cell r="F646">
            <v>0.1409</v>
          </cell>
          <cell r="G646">
            <v>0</v>
          </cell>
          <cell r="H646">
            <v>3</v>
          </cell>
          <cell r="I646">
            <v>6</v>
          </cell>
          <cell r="J646">
            <v>10</v>
          </cell>
        </row>
        <row r="647">
          <cell r="B647"/>
          <cell r="C647"/>
          <cell r="D647"/>
          <cell r="E647"/>
          <cell r="F647"/>
          <cell r="G647"/>
          <cell r="H647">
            <v>3</v>
          </cell>
          <cell r="I647">
            <v>6</v>
          </cell>
          <cell r="J647">
            <v>10</v>
          </cell>
        </row>
        <row r="648">
          <cell r="B648"/>
          <cell r="C648"/>
          <cell r="D648"/>
          <cell r="E648"/>
          <cell r="F648"/>
          <cell r="G648"/>
          <cell r="H648">
            <v>3</v>
          </cell>
          <cell r="I648">
            <v>6</v>
          </cell>
          <cell r="J648">
            <v>10</v>
          </cell>
        </row>
        <row r="649">
          <cell r="B649"/>
          <cell r="C649"/>
          <cell r="D649"/>
          <cell r="E649"/>
          <cell r="F649"/>
          <cell r="G649"/>
          <cell r="H649">
            <v>3</v>
          </cell>
          <cell r="I649">
            <v>6</v>
          </cell>
          <cell r="J649">
            <v>10</v>
          </cell>
        </row>
        <row r="650">
          <cell r="B650"/>
          <cell r="C650"/>
          <cell r="D650"/>
          <cell r="E650"/>
          <cell r="F650"/>
          <cell r="G650"/>
          <cell r="H650">
            <v>3</v>
          </cell>
          <cell r="I650">
            <v>6</v>
          </cell>
          <cell r="J650">
            <v>10</v>
          </cell>
        </row>
        <row r="651">
          <cell r="B651"/>
          <cell r="C651"/>
          <cell r="D651"/>
          <cell r="E651"/>
          <cell r="F651"/>
          <cell r="G651"/>
          <cell r="H651">
            <v>3</v>
          </cell>
          <cell r="I651">
            <v>6</v>
          </cell>
          <cell r="J651">
            <v>10</v>
          </cell>
        </row>
        <row r="652">
          <cell r="B652"/>
          <cell r="C652"/>
          <cell r="D652"/>
          <cell r="E652"/>
          <cell r="F652"/>
          <cell r="G652"/>
          <cell r="H652">
            <v>3</v>
          </cell>
          <cell r="I652">
            <v>6</v>
          </cell>
          <cell r="J652">
            <v>10</v>
          </cell>
        </row>
        <row r="653">
          <cell r="B653"/>
          <cell r="C653"/>
          <cell r="D653"/>
          <cell r="E653"/>
          <cell r="F653"/>
          <cell r="G653"/>
          <cell r="H653">
            <v>3</v>
          </cell>
          <cell r="I653">
            <v>6</v>
          </cell>
          <cell r="J653">
            <v>10</v>
          </cell>
        </row>
        <row r="654">
          <cell r="B654"/>
          <cell r="C654"/>
          <cell r="D654"/>
          <cell r="E654"/>
          <cell r="F654"/>
          <cell r="G654"/>
          <cell r="H654">
            <v>3</v>
          </cell>
          <cell r="I654">
            <v>6</v>
          </cell>
          <cell r="J654">
            <v>10</v>
          </cell>
        </row>
        <row r="655">
          <cell r="B655"/>
          <cell r="C655"/>
          <cell r="D655"/>
          <cell r="E655"/>
          <cell r="F655"/>
          <cell r="G655"/>
          <cell r="H655">
            <v>3</v>
          </cell>
          <cell r="I655">
            <v>6</v>
          </cell>
          <cell r="J655">
            <v>10</v>
          </cell>
        </row>
        <row r="656">
          <cell r="B656"/>
          <cell r="C656"/>
          <cell r="D656"/>
          <cell r="E656"/>
          <cell r="F656"/>
          <cell r="G656"/>
          <cell r="H656">
            <v>3</v>
          </cell>
          <cell r="I656">
            <v>6</v>
          </cell>
          <cell r="J656">
            <v>10</v>
          </cell>
        </row>
        <row r="657">
          <cell r="B657"/>
          <cell r="C657"/>
          <cell r="D657"/>
          <cell r="E657"/>
          <cell r="F657"/>
          <cell r="G657"/>
          <cell r="H657">
            <v>3</v>
          </cell>
          <cell r="I657">
            <v>6</v>
          </cell>
          <cell r="J657">
            <v>10</v>
          </cell>
        </row>
        <row r="658">
          <cell r="B658"/>
          <cell r="C658"/>
          <cell r="D658"/>
          <cell r="E658"/>
          <cell r="F658"/>
          <cell r="G658"/>
          <cell r="I658">
            <v>6</v>
          </cell>
          <cell r="J658">
            <v>10</v>
          </cell>
        </row>
        <row r="659">
          <cell r="B659">
            <v>177010</v>
          </cell>
          <cell r="C659">
            <v>1.3774</v>
          </cell>
          <cell r="D659">
            <v>1.1644000000000001</v>
          </cell>
          <cell r="E659">
            <v>7.2099999999999997E-2</v>
          </cell>
          <cell r="F659">
            <v>0.1409</v>
          </cell>
          <cell r="G659">
            <v>0</v>
          </cell>
          <cell r="J659">
            <v>10</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6,6</v>
          </cell>
          <cell r="I662" t="str">
            <v>Padrão Trimestral = 13,2</v>
          </cell>
          <cell r="J662" t="str">
            <v>Padrão Anual = 22</v>
          </cell>
        </row>
        <row r="663">
          <cell r="B663">
            <v>20014</v>
          </cell>
          <cell r="C663">
            <v>2.6907000000000001</v>
          </cell>
          <cell r="D663">
            <v>2.6842999999999999</v>
          </cell>
          <cell r="E663">
            <v>6.3E-3</v>
          </cell>
          <cell r="F663">
            <v>0</v>
          </cell>
          <cell r="G663">
            <v>0</v>
          </cell>
          <cell r="H663">
            <v>6.6</v>
          </cell>
          <cell r="I663">
            <v>13.2</v>
          </cell>
          <cell r="J663">
            <v>22</v>
          </cell>
        </row>
        <row r="664">
          <cell r="B664">
            <v>20058</v>
          </cell>
          <cell r="C664">
            <v>1.1222999999999999</v>
          </cell>
          <cell r="D664">
            <v>1.075</v>
          </cell>
          <cell r="E664">
            <v>1.5E-3</v>
          </cell>
          <cell r="F664">
            <v>4.58E-2</v>
          </cell>
          <cell r="G664">
            <v>0</v>
          </cell>
          <cell r="H664">
            <v>6.6</v>
          </cell>
          <cell r="I664">
            <v>13.2</v>
          </cell>
          <cell r="J664">
            <v>22</v>
          </cell>
        </row>
        <row r="665">
          <cell r="B665">
            <v>20038</v>
          </cell>
          <cell r="C665">
            <v>1.2670999999999999</v>
          </cell>
          <cell r="D665">
            <v>1.2643</v>
          </cell>
          <cell r="E665">
            <v>2.8E-3</v>
          </cell>
          <cell r="F665">
            <v>0</v>
          </cell>
          <cell r="G665">
            <v>0</v>
          </cell>
          <cell r="H665">
            <v>6.6</v>
          </cell>
          <cell r="I665">
            <v>13.2</v>
          </cell>
          <cell r="J665">
            <v>22</v>
          </cell>
        </row>
        <row r="666">
          <cell r="B666">
            <v>20037</v>
          </cell>
          <cell r="C666">
            <v>5.0782999999999996</v>
          </cell>
          <cell r="D666">
            <v>5.0217000000000001</v>
          </cell>
          <cell r="E666">
            <v>1.06E-2</v>
          </cell>
          <cell r="F666">
            <v>4.58E-2</v>
          </cell>
          <cell r="G666">
            <v>0</v>
          </cell>
          <cell r="H666">
            <v>6.6</v>
          </cell>
          <cell r="I666">
            <v>13.2</v>
          </cell>
          <cell r="J666">
            <v>22</v>
          </cell>
        </row>
        <row r="667">
          <cell r="B667"/>
          <cell r="C667"/>
          <cell r="D667"/>
          <cell r="E667"/>
          <cell r="F667"/>
          <cell r="G667"/>
          <cell r="H667">
            <v>6.6</v>
          </cell>
          <cell r="I667">
            <v>13.2</v>
          </cell>
          <cell r="J667">
            <v>22</v>
          </cell>
        </row>
        <row r="668">
          <cell r="B668"/>
          <cell r="C668"/>
          <cell r="D668"/>
          <cell r="E668"/>
          <cell r="F668"/>
          <cell r="G668"/>
          <cell r="H668">
            <v>6.6</v>
          </cell>
          <cell r="I668">
            <v>13.2</v>
          </cell>
          <cell r="J668">
            <v>22</v>
          </cell>
        </row>
        <row r="669">
          <cell r="B669"/>
          <cell r="C669"/>
          <cell r="D669"/>
          <cell r="E669"/>
          <cell r="F669"/>
          <cell r="G669"/>
          <cell r="H669">
            <v>6.6</v>
          </cell>
          <cell r="I669">
            <v>13.2</v>
          </cell>
          <cell r="J669">
            <v>22</v>
          </cell>
        </row>
        <row r="670">
          <cell r="B670"/>
          <cell r="C670"/>
          <cell r="D670"/>
          <cell r="E670"/>
          <cell r="F670"/>
          <cell r="G670"/>
          <cell r="H670">
            <v>6.6</v>
          </cell>
          <cell r="I670">
            <v>13.2</v>
          </cell>
          <cell r="J670">
            <v>22</v>
          </cell>
        </row>
        <row r="671">
          <cell r="B671"/>
          <cell r="C671"/>
          <cell r="D671"/>
          <cell r="E671"/>
          <cell r="F671"/>
          <cell r="G671"/>
          <cell r="H671">
            <v>6.6</v>
          </cell>
          <cell r="I671">
            <v>13.2</v>
          </cell>
          <cell r="J671">
            <v>22</v>
          </cell>
        </row>
        <row r="672">
          <cell r="B672"/>
          <cell r="C672"/>
          <cell r="D672"/>
          <cell r="E672"/>
          <cell r="F672"/>
          <cell r="G672"/>
          <cell r="H672">
            <v>6.6</v>
          </cell>
          <cell r="I672">
            <v>13.2</v>
          </cell>
          <cell r="J672">
            <v>22</v>
          </cell>
        </row>
        <row r="673">
          <cell r="B673"/>
          <cell r="C673"/>
          <cell r="D673"/>
          <cell r="E673"/>
          <cell r="F673"/>
          <cell r="G673"/>
          <cell r="H673">
            <v>6.6</v>
          </cell>
          <cell r="I673">
            <v>13.2</v>
          </cell>
          <cell r="J673">
            <v>22</v>
          </cell>
        </row>
        <row r="674">
          <cell r="B674"/>
          <cell r="C674"/>
          <cell r="D674"/>
          <cell r="E674"/>
          <cell r="F674"/>
          <cell r="G674"/>
          <cell r="H674">
            <v>6.6</v>
          </cell>
          <cell r="I674">
            <v>13.2</v>
          </cell>
          <cell r="J674">
            <v>22</v>
          </cell>
        </row>
        <row r="675">
          <cell r="B675"/>
          <cell r="C675"/>
          <cell r="D675"/>
          <cell r="E675"/>
          <cell r="F675"/>
          <cell r="G675"/>
          <cell r="H675">
            <v>6.6</v>
          </cell>
          <cell r="I675">
            <v>13.2</v>
          </cell>
          <cell r="J675">
            <v>22</v>
          </cell>
        </row>
        <row r="676">
          <cell r="B676"/>
          <cell r="C676"/>
          <cell r="D676"/>
          <cell r="E676"/>
          <cell r="F676"/>
          <cell r="G676"/>
          <cell r="H676">
            <v>6.6</v>
          </cell>
          <cell r="I676">
            <v>13.2</v>
          </cell>
          <cell r="J676">
            <v>22</v>
          </cell>
        </row>
        <row r="677">
          <cell r="B677"/>
          <cell r="C677"/>
          <cell r="D677"/>
          <cell r="E677"/>
          <cell r="F677"/>
          <cell r="G677"/>
          <cell r="H677">
            <v>6.6</v>
          </cell>
          <cell r="I677">
            <v>13.2</v>
          </cell>
          <cell r="J677">
            <v>22</v>
          </cell>
        </row>
        <row r="678">
          <cell r="B678"/>
          <cell r="C678"/>
          <cell r="D678"/>
          <cell r="E678"/>
          <cell r="F678"/>
          <cell r="G678"/>
          <cell r="I678">
            <v>13.2</v>
          </cell>
          <cell r="J678">
            <v>22</v>
          </cell>
        </row>
        <row r="679">
          <cell r="B679">
            <v>20037</v>
          </cell>
          <cell r="C679">
            <v>5.0782999999999996</v>
          </cell>
          <cell r="D679">
            <v>5.0217000000000001</v>
          </cell>
          <cell r="E679">
            <v>1.06E-2</v>
          </cell>
          <cell r="F679">
            <v>4.58E-2</v>
          </cell>
          <cell r="G679">
            <v>0</v>
          </cell>
          <cell r="J679">
            <v>22</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6,3</v>
          </cell>
          <cell r="I682" t="str">
            <v>Padrão Trimestral = 12,6</v>
          </cell>
          <cell r="J682" t="str">
            <v>Padrão Anual = 21</v>
          </cell>
        </row>
        <row r="683">
          <cell r="B683">
            <v>113285</v>
          </cell>
          <cell r="C683">
            <v>2.2919999999999998</v>
          </cell>
          <cell r="D683">
            <v>2.1046</v>
          </cell>
          <cell r="E683">
            <v>2.2800000000000001E-2</v>
          </cell>
          <cell r="F683">
            <v>0.03</v>
          </cell>
          <cell r="G683">
            <v>0.1346</v>
          </cell>
          <cell r="H683">
            <v>6.3</v>
          </cell>
          <cell r="I683">
            <v>12.6</v>
          </cell>
          <cell r="J683">
            <v>21</v>
          </cell>
        </row>
        <row r="684">
          <cell r="B684">
            <v>114877</v>
          </cell>
          <cell r="C684">
            <v>0.93430000000000002</v>
          </cell>
          <cell r="D684">
            <v>0.58520000000000005</v>
          </cell>
          <cell r="E684">
            <v>0.186</v>
          </cell>
          <cell r="F684">
            <v>0.16309999999999999</v>
          </cell>
          <cell r="G684">
            <v>0</v>
          </cell>
          <cell r="H684">
            <v>6.3</v>
          </cell>
          <cell r="I684">
            <v>12.6</v>
          </cell>
          <cell r="J684">
            <v>21</v>
          </cell>
        </row>
        <row r="685">
          <cell r="B685">
            <v>116384</v>
          </cell>
          <cell r="C685">
            <v>1.0363</v>
          </cell>
          <cell r="D685">
            <v>0.77949999999999997</v>
          </cell>
          <cell r="E685">
            <v>0.25679999999999997</v>
          </cell>
          <cell r="F685">
            <v>0</v>
          </cell>
          <cell r="G685">
            <v>0</v>
          </cell>
          <cell r="H685">
            <v>6.3</v>
          </cell>
          <cell r="I685">
            <v>12.6</v>
          </cell>
          <cell r="J685">
            <v>21</v>
          </cell>
        </row>
        <row r="686">
          <cell r="B686">
            <v>114849</v>
          </cell>
          <cell r="C686">
            <v>4.2454999999999998</v>
          </cell>
          <cell r="D686">
            <v>3.4512</v>
          </cell>
          <cell r="E686">
            <v>0.46879999999999999</v>
          </cell>
          <cell r="F686">
            <v>0.19270000000000001</v>
          </cell>
          <cell r="G686">
            <v>0.1328</v>
          </cell>
          <cell r="H686">
            <v>6.3</v>
          </cell>
          <cell r="I686">
            <v>12.6</v>
          </cell>
          <cell r="J686">
            <v>21</v>
          </cell>
        </row>
        <row r="687">
          <cell r="B687"/>
          <cell r="C687"/>
          <cell r="D687"/>
          <cell r="E687"/>
          <cell r="F687"/>
          <cell r="G687"/>
          <cell r="H687">
            <v>6.3</v>
          </cell>
          <cell r="I687">
            <v>12.6</v>
          </cell>
          <cell r="J687">
            <v>21</v>
          </cell>
        </row>
        <row r="688">
          <cell r="B688"/>
          <cell r="C688"/>
          <cell r="D688"/>
          <cell r="E688"/>
          <cell r="F688"/>
          <cell r="G688"/>
          <cell r="H688">
            <v>6.3</v>
          </cell>
          <cell r="I688">
            <v>12.6</v>
          </cell>
          <cell r="J688">
            <v>21</v>
          </cell>
        </row>
        <row r="689">
          <cell r="B689"/>
          <cell r="C689"/>
          <cell r="D689"/>
          <cell r="E689"/>
          <cell r="F689"/>
          <cell r="G689"/>
          <cell r="H689">
            <v>6.3</v>
          </cell>
          <cell r="I689">
            <v>12.6</v>
          </cell>
          <cell r="J689">
            <v>21</v>
          </cell>
        </row>
        <row r="690">
          <cell r="B690"/>
          <cell r="C690"/>
          <cell r="D690"/>
          <cell r="E690"/>
          <cell r="F690"/>
          <cell r="G690"/>
          <cell r="H690">
            <v>6.3</v>
          </cell>
          <cell r="I690">
            <v>12.6</v>
          </cell>
          <cell r="J690">
            <v>21</v>
          </cell>
        </row>
        <row r="691">
          <cell r="B691"/>
          <cell r="C691"/>
          <cell r="D691"/>
          <cell r="E691"/>
          <cell r="F691"/>
          <cell r="G691"/>
          <cell r="H691">
            <v>6.3</v>
          </cell>
          <cell r="I691">
            <v>12.6</v>
          </cell>
          <cell r="J691">
            <v>21</v>
          </cell>
        </row>
        <row r="692">
          <cell r="B692"/>
          <cell r="C692"/>
          <cell r="D692"/>
          <cell r="E692"/>
          <cell r="F692"/>
          <cell r="G692"/>
          <cell r="H692">
            <v>6.3</v>
          </cell>
          <cell r="I692">
            <v>12.6</v>
          </cell>
          <cell r="J692">
            <v>21</v>
          </cell>
        </row>
        <row r="693">
          <cell r="B693"/>
          <cell r="C693"/>
          <cell r="D693"/>
          <cell r="E693"/>
          <cell r="F693"/>
          <cell r="G693"/>
          <cell r="H693">
            <v>6.3</v>
          </cell>
          <cell r="I693">
            <v>12.6</v>
          </cell>
          <cell r="J693">
            <v>21</v>
          </cell>
        </row>
        <row r="694">
          <cell r="B694"/>
          <cell r="C694"/>
          <cell r="D694"/>
          <cell r="E694"/>
          <cell r="F694"/>
          <cell r="G694"/>
          <cell r="H694">
            <v>6.3</v>
          </cell>
          <cell r="I694">
            <v>12.6</v>
          </cell>
          <cell r="J694">
            <v>21</v>
          </cell>
        </row>
        <row r="695">
          <cell r="B695"/>
          <cell r="C695"/>
          <cell r="D695"/>
          <cell r="E695"/>
          <cell r="F695"/>
          <cell r="G695"/>
          <cell r="H695">
            <v>6.3</v>
          </cell>
          <cell r="I695">
            <v>12.6</v>
          </cell>
          <cell r="J695">
            <v>21</v>
          </cell>
        </row>
        <row r="696">
          <cell r="B696"/>
          <cell r="C696"/>
          <cell r="D696"/>
          <cell r="E696"/>
          <cell r="F696"/>
          <cell r="G696"/>
          <cell r="H696">
            <v>6.3</v>
          </cell>
          <cell r="I696">
            <v>12.6</v>
          </cell>
          <cell r="J696">
            <v>21</v>
          </cell>
        </row>
        <row r="697">
          <cell r="B697"/>
          <cell r="C697"/>
          <cell r="D697"/>
          <cell r="E697"/>
          <cell r="F697"/>
          <cell r="G697"/>
          <cell r="H697">
            <v>6.3</v>
          </cell>
          <cell r="I697">
            <v>12.6</v>
          </cell>
          <cell r="J697">
            <v>21</v>
          </cell>
        </row>
        <row r="698">
          <cell r="B698"/>
          <cell r="C698"/>
          <cell r="D698"/>
          <cell r="E698"/>
          <cell r="F698"/>
          <cell r="G698"/>
          <cell r="I698">
            <v>12.6</v>
          </cell>
          <cell r="J698">
            <v>21</v>
          </cell>
        </row>
        <row r="699">
          <cell r="B699">
            <v>114849</v>
          </cell>
          <cell r="C699">
            <v>4.2454999999999998</v>
          </cell>
          <cell r="D699">
            <v>3.4512</v>
          </cell>
          <cell r="E699">
            <v>0.46879999999999999</v>
          </cell>
          <cell r="F699">
            <v>0.19270000000000001</v>
          </cell>
          <cell r="G699">
            <v>0.1328</v>
          </cell>
          <cell r="J699">
            <v>21</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2,4</v>
          </cell>
          <cell r="I702" t="str">
            <v>Padrão Trimestral = 4,8</v>
          </cell>
          <cell r="J702" t="str">
            <v>Padrão Anual = 8</v>
          </cell>
        </row>
        <row r="703">
          <cell r="B703">
            <v>141383</v>
          </cell>
          <cell r="C703">
            <v>0.35639999999999999</v>
          </cell>
          <cell r="D703">
            <v>0.15770000000000001</v>
          </cell>
          <cell r="E703">
            <v>1.32E-2</v>
          </cell>
          <cell r="F703">
            <v>0.1855</v>
          </cell>
          <cell r="G703">
            <v>0</v>
          </cell>
          <cell r="H703">
            <v>2.4</v>
          </cell>
          <cell r="I703">
            <v>4.8</v>
          </cell>
          <cell r="J703">
            <v>8</v>
          </cell>
        </row>
        <row r="704">
          <cell r="B704">
            <v>141654</v>
          </cell>
          <cell r="C704">
            <v>0.1623</v>
          </cell>
          <cell r="D704">
            <v>0.15490000000000001</v>
          </cell>
          <cell r="E704">
            <v>7.3000000000000001E-3</v>
          </cell>
          <cell r="F704">
            <v>1E-4</v>
          </cell>
          <cell r="G704">
            <v>0</v>
          </cell>
          <cell r="H704">
            <v>2.4</v>
          </cell>
          <cell r="I704">
            <v>4.8</v>
          </cell>
          <cell r="J704">
            <v>8</v>
          </cell>
        </row>
        <row r="705">
          <cell r="B705">
            <v>141269</v>
          </cell>
          <cell r="C705">
            <v>0.1462</v>
          </cell>
          <cell r="D705">
            <v>0.12330000000000001</v>
          </cell>
          <cell r="E705">
            <v>2.29E-2</v>
          </cell>
          <cell r="F705">
            <v>0</v>
          </cell>
          <cell r="G705">
            <v>0</v>
          </cell>
          <cell r="H705">
            <v>2.4</v>
          </cell>
          <cell r="I705">
            <v>4.8</v>
          </cell>
          <cell r="J705">
            <v>8</v>
          </cell>
        </row>
        <row r="706">
          <cell r="B706">
            <v>141435</v>
          </cell>
          <cell r="C706">
            <v>0.66479999999999995</v>
          </cell>
          <cell r="D706">
            <v>0.43590000000000001</v>
          </cell>
          <cell r="E706">
            <v>4.3400000000000001E-2</v>
          </cell>
          <cell r="F706">
            <v>0.1855</v>
          </cell>
          <cell r="G706">
            <v>0</v>
          </cell>
          <cell r="H706">
            <v>2.4</v>
          </cell>
          <cell r="I706">
            <v>4.8</v>
          </cell>
          <cell r="J706">
            <v>8</v>
          </cell>
        </row>
        <row r="707">
          <cell r="B707"/>
          <cell r="C707"/>
          <cell r="D707"/>
          <cell r="E707"/>
          <cell r="F707"/>
          <cell r="G707"/>
          <cell r="H707">
            <v>2.4</v>
          </cell>
          <cell r="I707">
            <v>4.8</v>
          </cell>
          <cell r="J707">
            <v>8</v>
          </cell>
        </row>
        <row r="708">
          <cell r="B708"/>
          <cell r="C708"/>
          <cell r="D708"/>
          <cell r="E708"/>
          <cell r="F708"/>
          <cell r="G708"/>
          <cell r="H708">
            <v>2.4</v>
          </cell>
          <cell r="I708">
            <v>4.8</v>
          </cell>
          <cell r="J708">
            <v>8</v>
          </cell>
        </row>
        <row r="709">
          <cell r="B709"/>
          <cell r="C709"/>
          <cell r="D709"/>
          <cell r="E709"/>
          <cell r="F709"/>
          <cell r="G709"/>
          <cell r="H709">
            <v>2.4</v>
          </cell>
          <cell r="I709">
            <v>4.8</v>
          </cell>
          <cell r="J709">
            <v>8</v>
          </cell>
        </row>
        <row r="710">
          <cell r="B710"/>
          <cell r="C710"/>
          <cell r="D710"/>
          <cell r="E710"/>
          <cell r="F710"/>
          <cell r="G710"/>
          <cell r="H710">
            <v>2.4</v>
          </cell>
          <cell r="I710">
            <v>4.8</v>
          </cell>
          <cell r="J710">
            <v>8</v>
          </cell>
        </row>
        <row r="711">
          <cell r="B711"/>
          <cell r="C711"/>
          <cell r="D711"/>
          <cell r="E711"/>
          <cell r="F711"/>
          <cell r="G711"/>
          <cell r="H711">
            <v>2.4</v>
          </cell>
          <cell r="I711">
            <v>4.8</v>
          </cell>
          <cell r="J711">
            <v>8</v>
          </cell>
        </row>
        <row r="712">
          <cell r="B712"/>
          <cell r="C712"/>
          <cell r="D712"/>
          <cell r="E712"/>
          <cell r="F712"/>
          <cell r="G712"/>
          <cell r="H712">
            <v>2.4</v>
          </cell>
          <cell r="I712">
            <v>4.8</v>
          </cell>
          <cell r="J712">
            <v>8</v>
          </cell>
        </row>
        <row r="713">
          <cell r="B713"/>
          <cell r="C713"/>
          <cell r="D713"/>
          <cell r="E713"/>
          <cell r="F713"/>
          <cell r="G713"/>
          <cell r="H713">
            <v>2.4</v>
          </cell>
          <cell r="I713">
            <v>4.8</v>
          </cell>
          <cell r="J713">
            <v>8</v>
          </cell>
        </row>
        <row r="714">
          <cell r="B714"/>
          <cell r="C714"/>
          <cell r="D714"/>
          <cell r="E714"/>
          <cell r="F714"/>
          <cell r="G714"/>
          <cell r="H714">
            <v>2.4</v>
          </cell>
          <cell r="I714">
            <v>4.8</v>
          </cell>
          <cell r="J714">
            <v>8</v>
          </cell>
        </row>
        <row r="715">
          <cell r="B715"/>
          <cell r="C715"/>
          <cell r="D715"/>
          <cell r="E715"/>
          <cell r="F715"/>
          <cell r="G715"/>
          <cell r="H715">
            <v>2.4</v>
          </cell>
          <cell r="I715">
            <v>4.8</v>
          </cell>
          <cell r="J715">
            <v>8</v>
          </cell>
        </row>
        <row r="716">
          <cell r="B716"/>
          <cell r="C716"/>
          <cell r="D716"/>
          <cell r="E716"/>
          <cell r="F716"/>
          <cell r="G716"/>
          <cell r="H716">
            <v>2.4</v>
          </cell>
          <cell r="I716">
            <v>4.8</v>
          </cell>
          <cell r="J716">
            <v>8</v>
          </cell>
        </row>
        <row r="717">
          <cell r="B717"/>
          <cell r="C717"/>
          <cell r="D717"/>
          <cell r="E717"/>
          <cell r="F717"/>
          <cell r="G717"/>
          <cell r="H717">
            <v>2.4</v>
          </cell>
          <cell r="I717">
            <v>4.8</v>
          </cell>
          <cell r="J717">
            <v>8</v>
          </cell>
        </row>
        <row r="718">
          <cell r="B718"/>
          <cell r="C718"/>
          <cell r="D718"/>
          <cell r="E718"/>
          <cell r="F718"/>
          <cell r="G718"/>
          <cell r="I718">
            <v>4.8</v>
          </cell>
          <cell r="J718">
            <v>8</v>
          </cell>
        </row>
        <row r="719">
          <cell r="B719">
            <v>141435</v>
          </cell>
          <cell r="C719">
            <v>0.66479999999999995</v>
          </cell>
          <cell r="D719">
            <v>0.43590000000000001</v>
          </cell>
          <cell r="E719">
            <v>4.3400000000000001E-2</v>
          </cell>
          <cell r="F719">
            <v>0.1855</v>
          </cell>
          <cell r="G719">
            <v>0</v>
          </cell>
          <cell r="J719">
            <v>8</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2,1</v>
          </cell>
          <cell r="I722" t="str">
            <v>Padrão Trimestral = 4,2</v>
          </cell>
          <cell r="J722" t="str">
            <v>Padrão Anual = 7</v>
          </cell>
        </row>
        <row r="723">
          <cell r="B723">
            <v>104291</v>
          </cell>
          <cell r="C723">
            <v>1.2627999999999999</v>
          </cell>
          <cell r="D723">
            <v>0.57779999999999998</v>
          </cell>
          <cell r="E723">
            <v>3.0999999999999999E-3</v>
          </cell>
          <cell r="F723">
            <v>0.18770000000000001</v>
          </cell>
          <cell r="G723">
            <v>0.49409999999999998</v>
          </cell>
          <cell r="H723">
            <v>2.1</v>
          </cell>
          <cell r="I723">
            <v>4.2</v>
          </cell>
          <cell r="J723">
            <v>7</v>
          </cell>
        </row>
        <row r="724">
          <cell r="B724">
            <v>104423</v>
          </cell>
          <cell r="C724">
            <v>1.6375999999999999</v>
          </cell>
          <cell r="D724">
            <v>1.0805</v>
          </cell>
          <cell r="E724">
            <v>1E-3</v>
          </cell>
          <cell r="F724">
            <v>0.55610000000000004</v>
          </cell>
          <cell r="G724">
            <v>0</v>
          </cell>
          <cell r="H724">
            <v>2.1</v>
          </cell>
          <cell r="I724">
            <v>4.2</v>
          </cell>
          <cell r="J724">
            <v>7</v>
          </cell>
        </row>
        <row r="725">
          <cell r="B725">
            <v>104143</v>
          </cell>
          <cell r="C725">
            <v>0.35270000000000001</v>
          </cell>
          <cell r="D725">
            <v>0.30680000000000002</v>
          </cell>
          <cell r="E725">
            <v>2.8E-3</v>
          </cell>
          <cell r="F725">
            <v>4.3200000000000002E-2</v>
          </cell>
          <cell r="G725">
            <v>0</v>
          </cell>
          <cell r="H725">
            <v>2.1</v>
          </cell>
          <cell r="I725">
            <v>4.2</v>
          </cell>
          <cell r="J725">
            <v>7</v>
          </cell>
        </row>
        <row r="726">
          <cell r="B726">
            <v>104286</v>
          </cell>
          <cell r="C726">
            <v>3.2547999999999999</v>
          </cell>
          <cell r="D726">
            <v>1.9661</v>
          </cell>
          <cell r="E726">
            <v>6.8999999999999999E-3</v>
          </cell>
          <cell r="F726">
            <v>0.78769999999999996</v>
          </cell>
          <cell r="G726">
            <v>0.49409999999999998</v>
          </cell>
          <cell r="H726">
            <v>2.1</v>
          </cell>
          <cell r="I726">
            <v>4.2</v>
          </cell>
          <cell r="J726">
            <v>7</v>
          </cell>
        </row>
        <row r="727">
          <cell r="B727"/>
          <cell r="C727"/>
          <cell r="D727"/>
          <cell r="E727"/>
          <cell r="F727"/>
          <cell r="G727"/>
          <cell r="H727">
            <v>2.1</v>
          </cell>
          <cell r="I727">
            <v>4.2</v>
          </cell>
          <cell r="J727">
            <v>7</v>
          </cell>
        </row>
        <row r="728">
          <cell r="B728"/>
          <cell r="C728"/>
          <cell r="D728"/>
          <cell r="E728"/>
          <cell r="F728"/>
          <cell r="G728"/>
          <cell r="H728">
            <v>2.1</v>
          </cell>
          <cell r="I728">
            <v>4.2</v>
          </cell>
          <cell r="J728">
            <v>7</v>
          </cell>
        </row>
        <row r="729">
          <cell r="B729"/>
          <cell r="C729"/>
          <cell r="D729"/>
          <cell r="E729"/>
          <cell r="F729"/>
          <cell r="G729"/>
          <cell r="H729">
            <v>2.1</v>
          </cell>
          <cell r="I729">
            <v>4.2</v>
          </cell>
          <cell r="J729">
            <v>7</v>
          </cell>
        </row>
        <row r="730">
          <cell r="B730"/>
          <cell r="C730"/>
          <cell r="D730"/>
          <cell r="E730"/>
          <cell r="F730"/>
          <cell r="G730"/>
          <cell r="H730">
            <v>2.1</v>
          </cell>
          <cell r="I730">
            <v>4.2</v>
          </cell>
          <cell r="J730">
            <v>7</v>
          </cell>
        </row>
        <row r="731">
          <cell r="B731"/>
          <cell r="C731"/>
          <cell r="D731"/>
          <cell r="E731"/>
          <cell r="F731"/>
          <cell r="G731"/>
          <cell r="H731">
            <v>2.1</v>
          </cell>
          <cell r="I731">
            <v>4.2</v>
          </cell>
          <cell r="J731">
            <v>7</v>
          </cell>
        </row>
        <row r="732">
          <cell r="B732"/>
          <cell r="C732"/>
          <cell r="D732"/>
          <cell r="E732"/>
          <cell r="F732"/>
          <cell r="G732"/>
          <cell r="H732">
            <v>2.1</v>
          </cell>
          <cell r="I732">
            <v>4.2</v>
          </cell>
          <cell r="J732">
            <v>7</v>
          </cell>
        </row>
        <row r="733">
          <cell r="B733"/>
          <cell r="C733"/>
          <cell r="D733"/>
          <cell r="E733"/>
          <cell r="F733"/>
          <cell r="G733"/>
          <cell r="H733">
            <v>2.1</v>
          </cell>
          <cell r="I733">
            <v>4.2</v>
          </cell>
          <cell r="J733">
            <v>7</v>
          </cell>
        </row>
        <row r="734">
          <cell r="B734"/>
          <cell r="C734"/>
          <cell r="D734"/>
          <cell r="E734"/>
          <cell r="F734"/>
          <cell r="G734"/>
          <cell r="H734">
            <v>2.1</v>
          </cell>
          <cell r="I734">
            <v>4.2</v>
          </cell>
          <cell r="J734">
            <v>7</v>
          </cell>
        </row>
        <row r="735">
          <cell r="B735"/>
          <cell r="C735"/>
          <cell r="D735"/>
          <cell r="E735"/>
          <cell r="F735"/>
          <cell r="G735"/>
          <cell r="H735">
            <v>2.1</v>
          </cell>
          <cell r="I735">
            <v>4.2</v>
          </cell>
          <cell r="J735">
            <v>7</v>
          </cell>
        </row>
        <row r="736">
          <cell r="B736"/>
          <cell r="C736"/>
          <cell r="D736"/>
          <cell r="E736"/>
          <cell r="F736"/>
          <cell r="G736"/>
          <cell r="H736">
            <v>2.1</v>
          </cell>
          <cell r="I736">
            <v>4.2</v>
          </cell>
          <cell r="J736">
            <v>7</v>
          </cell>
        </row>
        <row r="737">
          <cell r="B737"/>
          <cell r="C737"/>
          <cell r="D737"/>
          <cell r="E737"/>
          <cell r="F737"/>
          <cell r="G737"/>
          <cell r="H737">
            <v>2.1</v>
          </cell>
          <cell r="I737">
            <v>4.2</v>
          </cell>
          <cell r="J737">
            <v>7</v>
          </cell>
        </row>
        <row r="738">
          <cell r="B738"/>
          <cell r="C738"/>
          <cell r="D738"/>
          <cell r="E738"/>
          <cell r="F738"/>
          <cell r="G738"/>
          <cell r="I738">
            <v>4.2</v>
          </cell>
          <cell r="J738">
            <v>7</v>
          </cell>
        </row>
        <row r="739">
          <cell r="B739">
            <v>104286</v>
          </cell>
          <cell r="C739">
            <v>3.2547999999999999</v>
          </cell>
          <cell r="D739">
            <v>1.9661</v>
          </cell>
          <cell r="E739">
            <v>6.8999999999999999E-3</v>
          </cell>
          <cell r="F739">
            <v>0.78769999999999996</v>
          </cell>
          <cell r="G739">
            <v>0.49409999999999998</v>
          </cell>
          <cell r="J739">
            <v>7</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2,4</v>
          </cell>
          <cell r="I742" t="str">
            <v>Padrão Trimestral = 4,8</v>
          </cell>
          <cell r="J742" t="str">
            <v>Padrão Anual = 8</v>
          </cell>
        </row>
        <row r="743">
          <cell r="B743">
            <v>31533</v>
          </cell>
          <cell r="C743">
            <v>1.8809</v>
          </cell>
          <cell r="D743">
            <v>1.8809</v>
          </cell>
          <cell r="E743">
            <v>0</v>
          </cell>
          <cell r="F743">
            <v>0</v>
          </cell>
          <cell r="G743">
            <v>0</v>
          </cell>
          <cell r="H743">
            <v>2.4</v>
          </cell>
          <cell r="I743">
            <v>4.8</v>
          </cell>
          <cell r="J743">
            <v>8</v>
          </cell>
        </row>
        <row r="744">
          <cell r="B744">
            <v>31537</v>
          </cell>
          <cell r="C744">
            <v>1.242</v>
          </cell>
          <cell r="D744">
            <v>1.2403</v>
          </cell>
          <cell r="E744">
            <v>1.6999999999999999E-3</v>
          </cell>
          <cell r="F744">
            <v>0</v>
          </cell>
          <cell r="G744">
            <v>0</v>
          </cell>
          <cell r="H744">
            <v>2.4</v>
          </cell>
          <cell r="I744">
            <v>4.8</v>
          </cell>
          <cell r="J744">
            <v>8</v>
          </cell>
        </row>
        <row r="745">
          <cell r="B745">
            <v>31577</v>
          </cell>
          <cell r="C745">
            <v>0.45789999999999997</v>
          </cell>
          <cell r="D745">
            <v>0.45789999999999997</v>
          </cell>
          <cell r="E745">
            <v>0</v>
          </cell>
          <cell r="F745">
            <v>0</v>
          </cell>
          <cell r="G745">
            <v>0</v>
          </cell>
          <cell r="H745">
            <v>2.4</v>
          </cell>
          <cell r="I745">
            <v>4.8</v>
          </cell>
          <cell r="J745">
            <v>8</v>
          </cell>
        </row>
        <row r="746">
          <cell r="B746">
            <v>31549</v>
          </cell>
          <cell r="C746">
            <v>3.5798000000000001</v>
          </cell>
          <cell r="D746">
            <v>3.5781000000000001</v>
          </cell>
          <cell r="E746">
            <v>1.6999999999999999E-3</v>
          </cell>
          <cell r="F746">
            <v>0</v>
          </cell>
          <cell r="G746">
            <v>0</v>
          </cell>
          <cell r="H746">
            <v>2.4</v>
          </cell>
          <cell r="I746">
            <v>4.8</v>
          </cell>
          <cell r="J746">
            <v>8</v>
          </cell>
        </row>
        <row r="747">
          <cell r="B747"/>
          <cell r="C747"/>
          <cell r="D747"/>
          <cell r="E747"/>
          <cell r="F747"/>
          <cell r="G747"/>
          <cell r="H747">
            <v>2.4</v>
          </cell>
          <cell r="I747">
            <v>4.8</v>
          </cell>
          <cell r="J747">
            <v>8</v>
          </cell>
        </row>
        <row r="748">
          <cell r="B748"/>
          <cell r="C748"/>
          <cell r="D748"/>
          <cell r="E748"/>
          <cell r="F748"/>
          <cell r="G748"/>
          <cell r="H748">
            <v>2.4</v>
          </cell>
          <cell r="I748">
            <v>4.8</v>
          </cell>
          <cell r="J748">
            <v>8</v>
          </cell>
        </row>
        <row r="749">
          <cell r="B749"/>
          <cell r="C749"/>
          <cell r="D749"/>
          <cell r="E749"/>
          <cell r="F749"/>
          <cell r="G749"/>
          <cell r="H749">
            <v>2.4</v>
          </cell>
          <cell r="I749">
            <v>4.8</v>
          </cell>
          <cell r="J749">
            <v>8</v>
          </cell>
        </row>
        <row r="750">
          <cell r="B750"/>
          <cell r="C750"/>
          <cell r="D750"/>
          <cell r="E750"/>
          <cell r="F750"/>
          <cell r="G750"/>
          <cell r="H750">
            <v>2.4</v>
          </cell>
          <cell r="I750">
            <v>4.8</v>
          </cell>
          <cell r="J750">
            <v>8</v>
          </cell>
        </row>
        <row r="751">
          <cell r="B751"/>
          <cell r="C751"/>
          <cell r="D751"/>
          <cell r="E751"/>
          <cell r="F751"/>
          <cell r="G751"/>
          <cell r="H751">
            <v>2.4</v>
          </cell>
          <cell r="I751">
            <v>4.8</v>
          </cell>
          <cell r="J751">
            <v>8</v>
          </cell>
        </row>
        <row r="752">
          <cell r="B752"/>
          <cell r="C752"/>
          <cell r="D752"/>
          <cell r="E752"/>
          <cell r="F752"/>
          <cell r="G752"/>
          <cell r="H752">
            <v>2.4</v>
          </cell>
          <cell r="I752">
            <v>4.8</v>
          </cell>
          <cell r="J752">
            <v>8</v>
          </cell>
        </row>
        <row r="753">
          <cell r="B753"/>
          <cell r="C753"/>
          <cell r="D753"/>
          <cell r="E753"/>
          <cell r="F753"/>
          <cell r="G753"/>
          <cell r="H753">
            <v>2.4</v>
          </cell>
          <cell r="I753">
            <v>4.8</v>
          </cell>
          <cell r="J753">
            <v>8</v>
          </cell>
        </row>
        <row r="754">
          <cell r="B754"/>
          <cell r="C754"/>
          <cell r="D754"/>
          <cell r="E754"/>
          <cell r="F754"/>
          <cell r="G754"/>
          <cell r="H754">
            <v>2.4</v>
          </cell>
          <cell r="I754">
            <v>4.8</v>
          </cell>
          <cell r="J754">
            <v>8</v>
          </cell>
        </row>
        <row r="755">
          <cell r="B755"/>
          <cell r="C755"/>
          <cell r="D755"/>
          <cell r="E755"/>
          <cell r="F755"/>
          <cell r="G755"/>
          <cell r="H755">
            <v>2.4</v>
          </cell>
          <cell r="I755">
            <v>4.8</v>
          </cell>
          <cell r="J755">
            <v>8</v>
          </cell>
        </row>
        <row r="756">
          <cell r="B756"/>
          <cell r="C756"/>
          <cell r="D756"/>
          <cell r="E756"/>
          <cell r="F756"/>
          <cell r="G756"/>
          <cell r="H756">
            <v>2.4</v>
          </cell>
          <cell r="I756">
            <v>4.8</v>
          </cell>
          <cell r="J756">
            <v>8</v>
          </cell>
        </row>
        <row r="757">
          <cell r="B757"/>
          <cell r="C757"/>
          <cell r="D757"/>
          <cell r="E757"/>
          <cell r="F757"/>
          <cell r="G757"/>
          <cell r="H757">
            <v>2.4</v>
          </cell>
          <cell r="I757">
            <v>4.8</v>
          </cell>
          <cell r="J757">
            <v>8</v>
          </cell>
        </row>
        <row r="758">
          <cell r="B758"/>
          <cell r="C758"/>
          <cell r="D758"/>
          <cell r="E758"/>
          <cell r="F758"/>
          <cell r="G758"/>
          <cell r="I758">
            <v>4.8</v>
          </cell>
          <cell r="J758">
            <v>8</v>
          </cell>
        </row>
        <row r="759">
          <cell r="B759">
            <v>31549</v>
          </cell>
          <cell r="C759">
            <v>3.5798000000000001</v>
          </cell>
          <cell r="D759">
            <v>3.5781000000000001</v>
          </cell>
          <cell r="E759">
            <v>1.6999999999999999E-3</v>
          </cell>
          <cell r="F759">
            <v>0</v>
          </cell>
          <cell r="G759">
            <v>0</v>
          </cell>
          <cell r="J759">
            <v>8</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2,1</v>
          </cell>
          <cell r="I762" t="str">
            <v>Padrão Trimestral = 4,2</v>
          </cell>
          <cell r="J762" t="str">
            <v>Padrão Anual = 7</v>
          </cell>
        </row>
        <row r="763">
          <cell r="B763">
            <v>41703</v>
          </cell>
          <cell r="C763">
            <v>0.97619999999999996</v>
          </cell>
          <cell r="D763">
            <v>0.81530000000000002</v>
          </cell>
          <cell r="E763">
            <v>0.16089999999999999</v>
          </cell>
          <cell r="F763">
            <v>0</v>
          </cell>
          <cell r="G763">
            <v>0</v>
          </cell>
          <cell r="H763">
            <v>2.1</v>
          </cell>
          <cell r="I763">
            <v>4.2</v>
          </cell>
          <cell r="J763">
            <v>7</v>
          </cell>
        </row>
        <row r="764">
          <cell r="B764">
            <v>41704</v>
          </cell>
          <cell r="C764">
            <v>2.0792999999999999</v>
          </cell>
          <cell r="D764">
            <v>1.2952999999999999</v>
          </cell>
          <cell r="E764">
            <v>0</v>
          </cell>
          <cell r="F764">
            <v>0.78400000000000003</v>
          </cell>
          <cell r="G764">
            <v>0</v>
          </cell>
          <cell r="H764">
            <v>2.1</v>
          </cell>
          <cell r="I764">
            <v>4.2</v>
          </cell>
          <cell r="J764">
            <v>7</v>
          </cell>
        </row>
        <row r="765">
          <cell r="B765">
            <v>41702</v>
          </cell>
          <cell r="C765">
            <v>0.73440000000000005</v>
          </cell>
          <cell r="D765">
            <v>0.53810000000000002</v>
          </cell>
          <cell r="E765">
            <v>0</v>
          </cell>
          <cell r="F765">
            <v>0.1963</v>
          </cell>
          <cell r="G765">
            <v>0</v>
          </cell>
          <cell r="H765">
            <v>2.1</v>
          </cell>
          <cell r="I765">
            <v>4.2</v>
          </cell>
          <cell r="J765">
            <v>7</v>
          </cell>
        </row>
        <row r="766">
          <cell r="B766">
            <v>41703</v>
          </cell>
          <cell r="C766">
            <v>3.7898999999999998</v>
          </cell>
          <cell r="D766">
            <v>2.6486999999999998</v>
          </cell>
          <cell r="E766">
            <v>0.16089999999999999</v>
          </cell>
          <cell r="F766">
            <v>0.98029999999999995</v>
          </cell>
          <cell r="G766">
            <v>0</v>
          </cell>
          <cell r="H766">
            <v>2.1</v>
          </cell>
          <cell r="I766">
            <v>4.2</v>
          </cell>
          <cell r="J766">
            <v>7</v>
          </cell>
        </row>
        <row r="767">
          <cell r="B767"/>
          <cell r="C767"/>
          <cell r="D767"/>
          <cell r="E767"/>
          <cell r="F767"/>
          <cell r="G767"/>
          <cell r="H767">
            <v>2.1</v>
          </cell>
          <cell r="I767">
            <v>4.2</v>
          </cell>
          <cell r="J767">
            <v>7</v>
          </cell>
        </row>
        <row r="768">
          <cell r="B768"/>
          <cell r="C768"/>
          <cell r="D768"/>
          <cell r="E768"/>
          <cell r="F768"/>
          <cell r="G768"/>
          <cell r="H768">
            <v>2.1</v>
          </cell>
          <cell r="I768">
            <v>4.2</v>
          </cell>
          <cell r="J768">
            <v>7</v>
          </cell>
        </row>
        <row r="769">
          <cell r="B769"/>
          <cell r="C769"/>
          <cell r="D769"/>
          <cell r="E769"/>
          <cell r="F769"/>
          <cell r="G769"/>
          <cell r="H769">
            <v>2.1</v>
          </cell>
          <cell r="I769">
            <v>4.2</v>
          </cell>
          <cell r="J769">
            <v>7</v>
          </cell>
        </row>
        <row r="770">
          <cell r="B770"/>
          <cell r="C770"/>
          <cell r="D770"/>
          <cell r="E770"/>
          <cell r="F770"/>
          <cell r="G770"/>
          <cell r="H770">
            <v>2.1</v>
          </cell>
          <cell r="I770">
            <v>4.2</v>
          </cell>
          <cell r="J770">
            <v>7</v>
          </cell>
        </row>
        <row r="771">
          <cell r="B771"/>
          <cell r="C771"/>
          <cell r="D771"/>
          <cell r="E771"/>
          <cell r="F771"/>
          <cell r="G771"/>
          <cell r="H771">
            <v>2.1</v>
          </cell>
          <cell r="I771">
            <v>4.2</v>
          </cell>
          <cell r="J771">
            <v>7</v>
          </cell>
        </row>
        <row r="772">
          <cell r="B772"/>
          <cell r="C772"/>
          <cell r="D772"/>
          <cell r="E772"/>
          <cell r="F772"/>
          <cell r="G772"/>
          <cell r="H772">
            <v>2.1</v>
          </cell>
          <cell r="I772">
            <v>4.2</v>
          </cell>
          <cell r="J772">
            <v>7</v>
          </cell>
        </row>
        <row r="773">
          <cell r="B773"/>
          <cell r="C773"/>
          <cell r="D773"/>
          <cell r="E773"/>
          <cell r="F773"/>
          <cell r="G773"/>
          <cell r="H773">
            <v>2.1</v>
          </cell>
          <cell r="I773">
            <v>4.2</v>
          </cell>
          <cell r="J773">
            <v>7</v>
          </cell>
        </row>
        <row r="774">
          <cell r="B774"/>
          <cell r="C774"/>
          <cell r="D774"/>
          <cell r="E774"/>
          <cell r="F774"/>
          <cell r="G774"/>
          <cell r="H774">
            <v>2.1</v>
          </cell>
          <cell r="I774">
            <v>4.2</v>
          </cell>
          <cell r="J774">
            <v>7</v>
          </cell>
        </row>
        <row r="775">
          <cell r="B775"/>
          <cell r="C775"/>
          <cell r="D775"/>
          <cell r="E775"/>
          <cell r="F775"/>
          <cell r="G775"/>
          <cell r="H775">
            <v>2.1</v>
          </cell>
          <cell r="I775">
            <v>4.2</v>
          </cell>
          <cell r="J775">
            <v>7</v>
          </cell>
        </row>
        <row r="776">
          <cell r="B776"/>
          <cell r="C776"/>
          <cell r="D776"/>
          <cell r="E776"/>
          <cell r="F776"/>
          <cell r="G776"/>
          <cell r="H776">
            <v>2.1</v>
          </cell>
          <cell r="I776">
            <v>4.2</v>
          </cell>
          <cell r="J776">
            <v>7</v>
          </cell>
        </row>
        <row r="777">
          <cell r="B777"/>
          <cell r="C777"/>
          <cell r="D777"/>
          <cell r="E777"/>
          <cell r="F777"/>
          <cell r="G777"/>
          <cell r="H777">
            <v>2.1</v>
          </cell>
          <cell r="I777">
            <v>4.2</v>
          </cell>
          <cell r="J777">
            <v>7</v>
          </cell>
        </row>
        <row r="778">
          <cell r="B778"/>
          <cell r="C778"/>
          <cell r="D778"/>
          <cell r="E778"/>
          <cell r="F778"/>
          <cell r="G778"/>
          <cell r="I778">
            <v>4.2</v>
          </cell>
          <cell r="J778">
            <v>7</v>
          </cell>
        </row>
        <row r="779">
          <cell r="B779">
            <v>41703</v>
          </cell>
          <cell r="C779">
            <v>3.7898999999999998</v>
          </cell>
          <cell r="D779">
            <v>2.6486999999999998</v>
          </cell>
          <cell r="E779">
            <v>0.16089999999999999</v>
          </cell>
          <cell r="F779">
            <v>0.98029999999999995</v>
          </cell>
          <cell r="G779">
            <v>0</v>
          </cell>
          <cell r="J779">
            <v>7</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97092</v>
          </cell>
          <cell r="C783">
            <v>1.6811</v>
          </cell>
          <cell r="D783">
            <v>1.6773</v>
          </cell>
          <cell r="E783">
            <v>3.7000000000000002E-3</v>
          </cell>
          <cell r="F783">
            <v>0</v>
          </cell>
          <cell r="G783">
            <v>0</v>
          </cell>
          <cell r="H783">
            <v>4.5</v>
          </cell>
          <cell r="I783">
            <v>9</v>
          </cell>
          <cell r="J783">
            <v>15</v>
          </cell>
        </row>
        <row r="784">
          <cell r="B784">
            <v>97115</v>
          </cell>
          <cell r="C784">
            <v>0.97409999999999997</v>
          </cell>
          <cell r="D784">
            <v>0.79569999999999996</v>
          </cell>
          <cell r="E784">
            <v>5.4999999999999997E-3</v>
          </cell>
          <cell r="F784">
            <v>0.1729</v>
          </cell>
          <cell r="G784">
            <v>0</v>
          </cell>
          <cell r="H784">
            <v>4.5</v>
          </cell>
          <cell r="I784">
            <v>9</v>
          </cell>
          <cell r="J784">
            <v>15</v>
          </cell>
        </row>
        <row r="785">
          <cell r="B785">
            <v>96757</v>
          </cell>
          <cell r="C785">
            <v>0.70620000000000005</v>
          </cell>
          <cell r="D785">
            <v>0.3</v>
          </cell>
          <cell r="E785">
            <v>1.46E-2</v>
          </cell>
          <cell r="F785">
            <v>0.3916</v>
          </cell>
          <cell r="G785">
            <v>0</v>
          </cell>
          <cell r="H785">
            <v>4.5</v>
          </cell>
          <cell r="I785">
            <v>9</v>
          </cell>
          <cell r="J785">
            <v>15</v>
          </cell>
        </row>
        <row r="786">
          <cell r="B786">
            <v>96988</v>
          </cell>
          <cell r="C786">
            <v>3.3628</v>
          </cell>
          <cell r="D786">
            <v>2.7751000000000001</v>
          </cell>
          <cell r="E786">
            <v>2.3800000000000002E-2</v>
          </cell>
          <cell r="F786">
            <v>0.56379999999999997</v>
          </cell>
          <cell r="G786">
            <v>0</v>
          </cell>
          <cell r="H786">
            <v>4.5</v>
          </cell>
          <cell r="I786">
            <v>9</v>
          </cell>
          <cell r="J786">
            <v>15</v>
          </cell>
        </row>
        <row r="787">
          <cell r="B787"/>
          <cell r="C787"/>
          <cell r="D787"/>
          <cell r="E787"/>
          <cell r="F787"/>
          <cell r="G787"/>
          <cell r="H787">
            <v>4.5</v>
          </cell>
          <cell r="I787">
            <v>9</v>
          </cell>
          <cell r="J787">
            <v>15</v>
          </cell>
        </row>
        <row r="788">
          <cell r="B788"/>
          <cell r="C788"/>
          <cell r="D788"/>
          <cell r="E788"/>
          <cell r="F788"/>
          <cell r="G788"/>
          <cell r="H788">
            <v>4.5</v>
          </cell>
          <cell r="I788">
            <v>9</v>
          </cell>
          <cell r="J788">
            <v>15</v>
          </cell>
        </row>
        <row r="789">
          <cell r="B789"/>
          <cell r="C789"/>
          <cell r="D789"/>
          <cell r="E789"/>
          <cell r="F789"/>
          <cell r="G789"/>
          <cell r="H789">
            <v>4.5</v>
          </cell>
          <cell r="I789">
            <v>9</v>
          </cell>
          <cell r="J789">
            <v>15</v>
          </cell>
        </row>
        <row r="790">
          <cell r="B790"/>
          <cell r="C790"/>
          <cell r="D790"/>
          <cell r="E790"/>
          <cell r="F790"/>
          <cell r="G790"/>
          <cell r="H790">
            <v>4.5</v>
          </cell>
          <cell r="I790">
            <v>9</v>
          </cell>
          <cell r="J790">
            <v>15</v>
          </cell>
        </row>
        <row r="791">
          <cell r="B791"/>
          <cell r="C791"/>
          <cell r="D791"/>
          <cell r="E791"/>
          <cell r="F791"/>
          <cell r="G791"/>
          <cell r="H791">
            <v>4.5</v>
          </cell>
          <cell r="I791">
            <v>9</v>
          </cell>
          <cell r="J791">
            <v>15</v>
          </cell>
        </row>
        <row r="792">
          <cell r="B792"/>
          <cell r="C792"/>
          <cell r="D792"/>
          <cell r="E792"/>
          <cell r="F792"/>
          <cell r="G792"/>
          <cell r="H792">
            <v>4.5</v>
          </cell>
          <cell r="I792">
            <v>9</v>
          </cell>
          <cell r="J792">
            <v>15</v>
          </cell>
        </row>
        <row r="793">
          <cell r="B793"/>
          <cell r="C793"/>
          <cell r="D793"/>
          <cell r="E793"/>
          <cell r="F793"/>
          <cell r="G793"/>
          <cell r="H793">
            <v>4.5</v>
          </cell>
          <cell r="I793">
            <v>9</v>
          </cell>
          <cell r="J793">
            <v>15</v>
          </cell>
        </row>
        <row r="794">
          <cell r="B794"/>
          <cell r="C794"/>
          <cell r="D794"/>
          <cell r="E794"/>
          <cell r="F794"/>
          <cell r="G794"/>
          <cell r="H794">
            <v>4.5</v>
          </cell>
          <cell r="I794">
            <v>9</v>
          </cell>
          <cell r="J794">
            <v>15</v>
          </cell>
        </row>
        <row r="795">
          <cell r="B795"/>
          <cell r="C795"/>
          <cell r="D795"/>
          <cell r="E795"/>
          <cell r="F795"/>
          <cell r="G795"/>
          <cell r="H795">
            <v>4.5</v>
          </cell>
          <cell r="I795">
            <v>9</v>
          </cell>
          <cell r="J795">
            <v>15</v>
          </cell>
        </row>
        <row r="796">
          <cell r="B796"/>
          <cell r="C796"/>
          <cell r="D796"/>
          <cell r="E796"/>
          <cell r="F796"/>
          <cell r="G796"/>
          <cell r="H796">
            <v>4.5</v>
          </cell>
          <cell r="I796">
            <v>9</v>
          </cell>
          <cell r="J796">
            <v>15</v>
          </cell>
        </row>
        <row r="797">
          <cell r="B797"/>
          <cell r="C797"/>
          <cell r="D797"/>
          <cell r="E797"/>
          <cell r="F797"/>
          <cell r="G797"/>
          <cell r="H797">
            <v>4.5</v>
          </cell>
          <cell r="I797">
            <v>9</v>
          </cell>
          <cell r="J797">
            <v>15</v>
          </cell>
        </row>
        <row r="798">
          <cell r="B798"/>
          <cell r="C798"/>
          <cell r="D798"/>
          <cell r="E798"/>
          <cell r="F798"/>
          <cell r="G798"/>
          <cell r="I798">
            <v>9</v>
          </cell>
          <cell r="J798">
            <v>15</v>
          </cell>
        </row>
        <row r="799">
          <cell r="B799">
            <v>96988</v>
          </cell>
          <cell r="C799">
            <v>3.3628</v>
          </cell>
          <cell r="D799">
            <v>2.7751000000000001</v>
          </cell>
          <cell r="E799">
            <v>2.3800000000000002E-2</v>
          </cell>
          <cell r="F799">
            <v>0.56379999999999997</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95439</v>
          </cell>
          <cell r="C803">
            <v>0.89839999999999998</v>
          </cell>
          <cell r="D803">
            <v>0.4047</v>
          </cell>
          <cell r="E803">
            <v>0.188</v>
          </cell>
          <cell r="F803">
            <v>0.20580000000000001</v>
          </cell>
          <cell r="G803">
            <v>0.1</v>
          </cell>
          <cell r="H803">
            <v>2.1</v>
          </cell>
          <cell r="I803">
            <v>4.2</v>
          </cell>
          <cell r="J803">
            <v>7</v>
          </cell>
        </row>
        <row r="804">
          <cell r="B804">
            <v>95483</v>
          </cell>
          <cell r="C804">
            <v>0.3004</v>
          </cell>
          <cell r="D804">
            <v>0.2722</v>
          </cell>
          <cell r="E804">
            <v>8.3000000000000001E-3</v>
          </cell>
          <cell r="F804">
            <v>1.9900000000000001E-2</v>
          </cell>
          <cell r="G804">
            <v>0</v>
          </cell>
          <cell r="H804">
            <v>2.1</v>
          </cell>
          <cell r="I804">
            <v>4.2</v>
          </cell>
          <cell r="J804">
            <v>7</v>
          </cell>
        </row>
        <row r="805">
          <cell r="B805">
            <v>95442</v>
          </cell>
          <cell r="C805">
            <v>0.28620000000000001</v>
          </cell>
          <cell r="D805">
            <v>0.2792</v>
          </cell>
          <cell r="E805">
            <v>7.0000000000000001E-3</v>
          </cell>
          <cell r="F805">
            <v>0</v>
          </cell>
          <cell r="G805">
            <v>0</v>
          </cell>
          <cell r="H805">
            <v>2.1</v>
          </cell>
          <cell r="I805">
            <v>4.2</v>
          </cell>
          <cell r="J805">
            <v>7</v>
          </cell>
        </row>
        <row r="806">
          <cell r="B806">
            <v>95455</v>
          </cell>
          <cell r="C806">
            <v>1.4849000000000001</v>
          </cell>
          <cell r="D806">
            <v>0.95609999999999995</v>
          </cell>
          <cell r="E806">
            <v>0.20330000000000001</v>
          </cell>
          <cell r="F806">
            <v>0.22570000000000001</v>
          </cell>
          <cell r="G806">
            <v>0.1</v>
          </cell>
          <cell r="H806">
            <v>2.1</v>
          </cell>
          <cell r="I806">
            <v>4.2</v>
          </cell>
          <cell r="J806">
            <v>7</v>
          </cell>
        </row>
        <row r="807">
          <cell r="B807"/>
          <cell r="C807"/>
          <cell r="D807"/>
          <cell r="E807"/>
          <cell r="F807"/>
          <cell r="G807"/>
          <cell r="H807">
            <v>2.1</v>
          </cell>
          <cell r="I807">
            <v>4.2</v>
          </cell>
          <cell r="J807">
            <v>7</v>
          </cell>
        </row>
        <row r="808">
          <cell r="B808"/>
          <cell r="C808"/>
          <cell r="D808"/>
          <cell r="E808"/>
          <cell r="F808"/>
          <cell r="G808"/>
          <cell r="H808">
            <v>2.1</v>
          </cell>
          <cell r="I808">
            <v>4.2</v>
          </cell>
          <cell r="J808">
            <v>7</v>
          </cell>
        </row>
        <row r="809">
          <cell r="B809"/>
          <cell r="C809"/>
          <cell r="D809"/>
          <cell r="E809"/>
          <cell r="F809"/>
          <cell r="G809"/>
          <cell r="H809">
            <v>2.1</v>
          </cell>
          <cell r="I809">
            <v>4.2</v>
          </cell>
          <cell r="J809">
            <v>7</v>
          </cell>
        </row>
        <row r="810">
          <cell r="B810"/>
          <cell r="C810"/>
          <cell r="D810"/>
          <cell r="E810"/>
          <cell r="F810"/>
          <cell r="G810"/>
          <cell r="H810">
            <v>2.1</v>
          </cell>
          <cell r="I810">
            <v>4.2</v>
          </cell>
          <cell r="J810">
            <v>7</v>
          </cell>
        </row>
        <row r="811">
          <cell r="B811"/>
          <cell r="C811"/>
          <cell r="D811"/>
          <cell r="E811"/>
          <cell r="F811"/>
          <cell r="G811"/>
          <cell r="H811">
            <v>2.1</v>
          </cell>
          <cell r="I811">
            <v>4.2</v>
          </cell>
          <cell r="J811">
            <v>7</v>
          </cell>
        </row>
        <row r="812">
          <cell r="B812"/>
          <cell r="C812"/>
          <cell r="D812"/>
          <cell r="E812"/>
          <cell r="F812"/>
          <cell r="G812"/>
          <cell r="H812">
            <v>2.1</v>
          </cell>
          <cell r="I812">
            <v>4.2</v>
          </cell>
          <cell r="J812">
            <v>7</v>
          </cell>
        </row>
        <row r="813">
          <cell r="B813"/>
          <cell r="C813"/>
          <cell r="D813"/>
          <cell r="E813"/>
          <cell r="F813"/>
          <cell r="G813"/>
          <cell r="H813">
            <v>2.1</v>
          </cell>
          <cell r="I813">
            <v>4.2</v>
          </cell>
          <cell r="J813">
            <v>7</v>
          </cell>
        </row>
        <row r="814">
          <cell r="B814"/>
          <cell r="C814"/>
          <cell r="D814"/>
          <cell r="E814"/>
          <cell r="F814"/>
          <cell r="G814"/>
          <cell r="H814">
            <v>2.1</v>
          </cell>
          <cell r="I814">
            <v>4.2</v>
          </cell>
          <cell r="J814">
            <v>7</v>
          </cell>
        </row>
        <row r="815">
          <cell r="B815"/>
          <cell r="C815"/>
          <cell r="D815"/>
          <cell r="E815"/>
          <cell r="F815"/>
          <cell r="G815"/>
          <cell r="H815">
            <v>2.1</v>
          </cell>
          <cell r="I815">
            <v>4.2</v>
          </cell>
          <cell r="J815">
            <v>7</v>
          </cell>
        </row>
        <row r="816">
          <cell r="B816"/>
          <cell r="C816"/>
          <cell r="D816"/>
          <cell r="E816"/>
          <cell r="F816"/>
          <cell r="G816"/>
          <cell r="H816">
            <v>2.1</v>
          </cell>
          <cell r="I816">
            <v>4.2</v>
          </cell>
          <cell r="J816">
            <v>7</v>
          </cell>
        </row>
        <row r="817">
          <cell r="B817"/>
          <cell r="C817"/>
          <cell r="D817"/>
          <cell r="E817"/>
          <cell r="F817"/>
          <cell r="G817"/>
          <cell r="H817">
            <v>2.1</v>
          </cell>
          <cell r="I817">
            <v>4.2</v>
          </cell>
          <cell r="J817">
            <v>7</v>
          </cell>
        </row>
        <row r="818">
          <cell r="B818"/>
          <cell r="C818"/>
          <cell r="D818"/>
          <cell r="E818"/>
          <cell r="F818"/>
          <cell r="G818"/>
          <cell r="I818">
            <v>4.2</v>
          </cell>
          <cell r="J818">
            <v>7</v>
          </cell>
        </row>
        <row r="819">
          <cell r="B819">
            <v>95455</v>
          </cell>
          <cell r="C819">
            <v>1.4849000000000001</v>
          </cell>
          <cell r="D819">
            <v>0.95609999999999995</v>
          </cell>
          <cell r="E819">
            <v>0.20330000000000001</v>
          </cell>
          <cell r="F819">
            <v>0.22570000000000001</v>
          </cell>
          <cell r="G819">
            <v>0.1</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v>
          </cell>
          <cell r="I822" t="str">
            <v>Padrão Trimestral = 3,6</v>
          </cell>
          <cell r="J822" t="str">
            <v>Padrão Anual = 6</v>
          </cell>
        </row>
        <row r="823">
          <cell r="B823">
            <v>175311</v>
          </cell>
          <cell r="C823">
            <v>0.62080000000000002</v>
          </cell>
          <cell r="D823">
            <v>0.61209999999999998</v>
          </cell>
          <cell r="E823">
            <v>4.4999999999999997E-3</v>
          </cell>
          <cell r="F823">
            <v>4.3E-3</v>
          </cell>
          <cell r="G823">
            <v>0</v>
          </cell>
          <cell r="H823">
            <v>2</v>
          </cell>
          <cell r="I823">
            <v>3.6</v>
          </cell>
          <cell r="J823">
            <v>6</v>
          </cell>
        </row>
        <row r="824">
          <cell r="B824">
            <v>175326</v>
          </cell>
          <cell r="C824">
            <v>0.33640000000000003</v>
          </cell>
          <cell r="D824">
            <v>0.316</v>
          </cell>
          <cell r="E824">
            <v>2.0400000000000001E-2</v>
          </cell>
          <cell r="F824">
            <v>0</v>
          </cell>
          <cell r="G824">
            <v>0</v>
          </cell>
          <cell r="H824">
            <v>2</v>
          </cell>
          <cell r="I824">
            <v>3.6</v>
          </cell>
          <cell r="J824">
            <v>6</v>
          </cell>
        </row>
        <row r="825">
          <cell r="B825">
            <v>174304</v>
          </cell>
          <cell r="C825">
            <v>0.50119999999999998</v>
          </cell>
          <cell r="D825">
            <v>0.34899999999999998</v>
          </cell>
          <cell r="E825">
            <v>3.2000000000000002E-3</v>
          </cell>
          <cell r="F825">
            <v>0.14910000000000001</v>
          </cell>
          <cell r="G825">
            <v>0</v>
          </cell>
          <cell r="H825">
            <v>2</v>
          </cell>
          <cell r="I825">
            <v>3.6</v>
          </cell>
          <cell r="J825">
            <v>6</v>
          </cell>
        </row>
        <row r="826">
          <cell r="B826">
            <v>174980</v>
          </cell>
          <cell r="C826">
            <v>1.4582999999999999</v>
          </cell>
          <cell r="D826">
            <v>1.2775000000000001</v>
          </cell>
          <cell r="E826">
            <v>2.81E-2</v>
          </cell>
          <cell r="F826">
            <v>0.15279999999999999</v>
          </cell>
          <cell r="G826">
            <v>0</v>
          </cell>
          <cell r="H826">
            <v>2</v>
          </cell>
          <cell r="I826">
            <v>3.6</v>
          </cell>
          <cell r="J826">
            <v>6</v>
          </cell>
        </row>
        <row r="827">
          <cell r="B827"/>
          <cell r="C827"/>
          <cell r="D827"/>
          <cell r="E827"/>
          <cell r="F827"/>
          <cell r="G827"/>
          <cell r="H827">
            <v>2</v>
          </cell>
          <cell r="I827">
            <v>3.6</v>
          </cell>
          <cell r="J827">
            <v>6</v>
          </cell>
        </row>
        <row r="828">
          <cell r="B828"/>
          <cell r="C828"/>
          <cell r="D828"/>
          <cell r="E828"/>
          <cell r="F828"/>
          <cell r="G828"/>
          <cell r="H828">
            <v>2</v>
          </cell>
          <cell r="I828">
            <v>3.6</v>
          </cell>
          <cell r="J828">
            <v>6</v>
          </cell>
        </row>
        <row r="829">
          <cell r="B829"/>
          <cell r="C829"/>
          <cell r="D829"/>
          <cell r="E829"/>
          <cell r="F829"/>
          <cell r="G829"/>
          <cell r="H829">
            <v>2</v>
          </cell>
          <cell r="I829">
            <v>3.6</v>
          </cell>
          <cell r="J829">
            <v>6</v>
          </cell>
        </row>
        <row r="830">
          <cell r="B830"/>
          <cell r="C830"/>
          <cell r="D830"/>
          <cell r="E830"/>
          <cell r="F830"/>
          <cell r="G830"/>
          <cell r="H830">
            <v>2</v>
          </cell>
          <cell r="I830">
            <v>3.6</v>
          </cell>
          <cell r="J830">
            <v>6</v>
          </cell>
        </row>
        <row r="831">
          <cell r="B831"/>
          <cell r="C831"/>
          <cell r="D831"/>
          <cell r="E831"/>
          <cell r="F831"/>
          <cell r="G831"/>
          <cell r="H831">
            <v>2</v>
          </cell>
          <cell r="I831">
            <v>3.6</v>
          </cell>
          <cell r="J831">
            <v>6</v>
          </cell>
        </row>
        <row r="832">
          <cell r="B832"/>
          <cell r="C832"/>
          <cell r="D832"/>
          <cell r="E832"/>
          <cell r="F832"/>
          <cell r="G832"/>
          <cell r="H832">
            <v>2</v>
          </cell>
          <cell r="I832">
            <v>3.6</v>
          </cell>
          <cell r="J832">
            <v>6</v>
          </cell>
        </row>
        <row r="833">
          <cell r="B833"/>
          <cell r="C833"/>
          <cell r="D833"/>
          <cell r="E833"/>
          <cell r="F833"/>
          <cell r="G833"/>
          <cell r="H833">
            <v>2</v>
          </cell>
          <cell r="I833">
            <v>3.6</v>
          </cell>
          <cell r="J833">
            <v>6</v>
          </cell>
        </row>
        <row r="834">
          <cell r="B834"/>
          <cell r="C834"/>
          <cell r="D834"/>
          <cell r="E834"/>
          <cell r="F834"/>
          <cell r="G834"/>
          <cell r="H834">
            <v>2</v>
          </cell>
          <cell r="I834">
            <v>3.6</v>
          </cell>
          <cell r="J834">
            <v>6</v>
          </cell>
        </row>
        <row r="835">
          <cell r="B835"/>
          <cell r="C835"/>
          <cell r="D835"/>
          <cell r="E835"/>
          <cell r="F835"/>
          <cell r="G835"/>
          <cell r="H835">
            <v>2</v>
          </cell>
          <cell r="I835">
            <v>3.6</v>
          </cell>
          <cell r="J835">
            <v>6</v>
          </cell>
        </row>
        <row r="836">
          <cell r="B836"/>
          <cell r="C836"/>
          <cell r="D836"/>
          <cell r="E836"/>
          <cell r="F836"/>
          <cell r="G836"/>
          <cell r="H836">
            <v>2</v>
          </cell>
          <cell r="I836">
            <v>3.6</v>
          </cell>
          <cell r="J836">
            <v>6</v>
          </cell>
        </row>
        <row r="837">
          <cell r="B837"/>
          <cell r="C837"/>
          <cell r="D837"/>
          <cell r="E837"/>
          <cell r="F837"/>
          <cell r="G837"/>
          <cell r="H837">
            <v>2</v>
          </cell>
          <cell r="I837">
            <v>3.6</v>
          </cell>
          <cell r="J837">
            <v>6</v>
          </cell>
        </row>
        <row r="838">
          <cell r="B838"/>
          <cell r="C838"/>
          <cell r="D838"/>
          <cell r="E838"/>
          <cell r="F838"/>
          <cell r="G838"/>
          <cell r="I838">
            <v>3.6</v>
          </cell>
          <cell r="J838">
            <v>6</v>
          </cell>
        </row>
        <row r="839">
          <cell r="B839">
            <v>174980</v>
          </cell>
          <cell r="C839">
            <v>1.4582999999999999</v>
          </cell>
          <cell r="D839">
            <v>1.2775000000000001</v>
          </cell>
          <cell r="E839">
            <v>2.81E-2</v>
          </cell>
          <cell r="F839">
            <v>0.15279999999999999</v>
          </cell>
          <cell r="G839">
            <v>0</v>
          </cell>
          <cell r="J839">
            <v>6</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v>
          </cell>
          <cell r="J842" t="str">
            <v>Padrão Anual = 5</v>
          </cell>
        </row>
        <row r="843">
          <cell r="B843">
            <v>219348</v>
          </cell>
          <cell r="C843">
            <v>0.32850000000000001</v>
          </cell>
          <cell r="D843">
            <v>0.27060000000000001</v>
          </cell>
          <cell r="E843">
            <v>2.9700000000000001E-2</v>
          </cell>
          <cell r="F843">
            <v>2.81E-2</v>
          </cell>
          <cell r="G843">
            <v>0</v>
          </cell>
          <cell r="H843">
            <v>2</v>
          </cell>
          <cell r="I843">
            <v>3</v>
          </cell>
          <cell r="J843">
            <v>5</v>
          </cell>
        </row>
        <row r="844">
          <cell r="B844">
            <v>218923</v>
          </cell>
          <cell r="C844">
            <v>0.47819999999999996</v>
          </cell>
          <cell r="D844">
            <v>0.2666</v>
          </cell>
          <cell r="E844">
            <v>7.1000000000000004E-3</v>
          </cell>
          <cell r="F844">
            <v>0.20449999999999999</v>
          </cell>
          <cell r="G844">
            <v>0</v>
          </cell>
          <cell r="H844">
            <v>2</v>
          </cell>
          <cell r="I844">
            <v>3</v>
          </cell>
          <cell r="J844">
            <v>5</v>
          </cell>
        </row>
        <row r="845">
          <cell r="B845">
            <v>218995</v>
          </cell>
          <cell r="C845">
            <v>0.3599</v>
          </cell>
          <cell r="D845">
            <v>0.22439999999999999</v>
          </cell>
          <cell r="E845">
            <v>3.8E-3</v>
          </cell>
          <cell r="F845">
            <v>0.13170000000000001</v>
          </cell>
          <cell r="G845">
            <v>0</v>
          </cell>
          <cell r="H845">
            <v>2</v>
          </cell>
          <cell r="I845">
            <v>3</v>
          </cell>
          <cell r="J845">
            <v>5</v>
          </cell>
        </row>
        <row r="846">
          <cell r="B846">
            <v>219089</v>
          </cell>
          <cell r="C846">
            <v>1.1665000000000001</v>
          </cell>
          <cell r="D846">
            <v>0.76160000000000005</v>
          </cell>
          <cell r="E846">
            <v>4.0599999999999997E-2</v>
          </cell>
          <cell r="F846">
            <v>0.36409999999999998</v>
          </cell>
          <cell r="G846">
            <v>0</v>
          </cell>
          <cell r="H846">
            <v>2</v>
          </cell>
          <cell r="I846">
            <v>3</v>
          </cell>
          <cell r="J846">
            <v>5</v>
          </cell>
        </row>
        <row r="847">
          <cell r="B847"/>
          <cell r="C847"/>
          <cell r="D847"/>
          <cell r="E847"/>
          <cell r="F847"/>
          <cell r="G847"/>
          <cell r="H847">
            <v>2</v>
          </cell>
          <cell r="I847">
            <v>3</v>
          </cell>
          <cell r="J847">
            <v>5</v>
          </cell>
        </row>
        <row r="848">
          <cell r="B848"/>
          <cell r="C848"/>
          <cell r="D848"/>
          <cell r="E848"/>
          <cell r="F848"/>
          <cell r="G848"/>
          <cell r="H848">
            <v>2</v>
          </cell>
          <cell r="I848">
            <v>3</v>
          </cell>
          <cell r="J848">
            <v>5</v>
          </cell>
        </row>
        <row r="849">
          <cell r="B849"/>
          <cell r="C849"/>
          <cell r="D849"/>
          <cell r="E849"/>
          <cell r="F849"/>
          <cell r="G849"/>
          <cell r="H849">
            <v>2</v>
          </cell>
          <cell r="I849">
            <v>3</v>
          </cell>
          <cell r="J849">
            <v>5</v>
          </cell>
        </row>
        <row r="850">
          <cell r="B850"/>
          <cell r="C850"/>
          <cell r="D850"/>
          <cell r="E850"/>
          <cell r="F850"/>
          <cell r="G850"/>
          <cell r="H850">
            <v>2</v>
          </cell>
          <cell r="I850">
            <v>3</v>
          </cell>
          <cell r="J850">
            <v>5</v>
          </cell>
        </row>
        <row r="851">
          <cell r="B851"/>
          <cell r="C851"/>
          <cell r="D851"/>
          <cell r="E851"/>
          <cell r="F851"/>
          <cell r="G851"/>
          <cell r="H851">
            <v>2</v>
          </cell>
          <cell r="I851">
            <v>3</v>
          </cell>
          <cell r="J851">
            <v>5</v>
          </cell>
        </row>
        <row r="852">
          <cell r="B852"/>
          <cell r="C852"/>
          <cell r="D852"/>
          <cell r="E852"/>
          <cell r="F852"/>
          <cell r="G852"/>
          <cell r="H852">
            <v>2</v>
          </cell>
          <cell r="I852">
            <v>3</v>
          </cell>
          <cell r="J852">
            <v>5</v>
          </cell>
        </row>
        <row r="853">
          <cell r="B853"/>
          <cell r="C853"/>
          <cell r="D853"/>
          <cell r="E853"/>
          <cell r="F853"/>
          <cell r="G853"/>
          <cell r="H853">
            <v>2</v>
          </cell>
          <cell r="I853">
            <v>3</v>
          </cell>
          <cell r="J853">
            <v>5</v>
          </cell>
        </row>
        <row r="854">
          <cell r="B854"/>
          <cell r="C854"/>
          <cell r="D854"/>
          <cell r="E854"/>
          <cell r="F854"/>
          <cell r="G854"/>
          <cell r="H854">
            <v>2</v>
          </cell>
          <cell r="I854">
            <v>3</v>
          </cell>
          <cell r="J854">
            <v>5</v>
          </cell>
        </row>
        <row r="855">
          <cell r="B855"/>
          <cell r="C855"/>
          <cell r="D855"/>
          <cell r="E855"/>
          <cell r="F855"/>
          <cell r="G855"/>
          <cell r="H855">
            <v>2</v>
          </cell>
          <cell r="I855">
            <v>3</v>
          </cell>
          <cell r="J855">
            <v>5</v>
          </cell>
        </row>
        <row r="856">
          <cell r="B856"/>
          <cell r="C856"/>
          <cell r="D856"/>
          <cell r="E856"/>
          <cell r="F856"/>
          <cell r="G856"/>
          <cell r="H856">
            <v>2</v>
          </cell>
          <cell r="I856">
            <v>3</v>
          </cell>
          <cell r="J856">
            <v>5</v>
          </cell>
        </row>
        <row r="857">
          <cell r="B857"/>
          <cell r="C857"/>
          <cell r="D857"/>
          <cell r="E857"/>
          <cell r="F857"/>
          <cell r="G857"/>
          <cell r="H857">
            <v>2</v>
          </cell>
          <cell r="I857">
            <v>3</v>
          </cell>
          <cell r="J857">
            <v>5</v>
          </cell>
        </row>
        <row r="858">
          <cell r="B858"/>
          <cell r="C858"/>
          <cell r="D858"/>
          <cell r="E858"/>
          <cell r="F858"/>
          <cell r="G858"/>
          <cell r="I858">
            <v>3</v>
          </cell>
          <cell r="J858">
            <v>5</v>
          </cell>
        </row>
        <row r="859">
          <cell r="B859">
            <v>219089</v>
          </cell>
          <cell r="C859">
            <v>1.1665000000000001</v>
          </cell>
          <cell r="D859">
            <v>0.76160000000000005</v>
          </cell>
          <cell r="E859">
            <v>4.0599999999999997E-2</v>
          </cell>
          <cell r="F859">
            <v>0.36409999999999998</v>
          </cell>
          <cell r="G859">
            <v>0</v>
          </cell>
          <cell r="J859">
            <v>5</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6844</v>
          </cell>
          <cell r="C863">
            <v>1.3204</v>
          </cell>
          <cell r="D863">
            <v>1.2886</v>
          </cell>
          <cell r="E863">
            <v>3.1899999999999998E-2</v>
          </cell>
          <cell r="F863">
            <v>0</v>
          </cell>
          <cell r="G863">
            <v>0</v>
          </cell>
          <cell r="H863">
            <v>3</v>
          </cell>
          <cell r="I863">
            <v>6</v>
          </cell>
          <cell r="J863">
            <v>10</v>
          </cell>
        </row>
        <row r="864">
          <cell r="B864">
            <v>6830</v>
          </cell>
          <cell r="C864">
            <v>3.2622</v>
          </cell>
          <cell r="D864">
            <v>3.0789</v>
          </cell>
          <cell r="E864">
            <v>9.7000000000000003E-3</v>
          </cell>
          <cell r="F864">
            <v>0.1736</v>
          </cell>
          <cell r="G864">
            <v>0</v>
          </cell>
          <cell r="H864">
            <v>3</v>
          </cell>
          <cell r="I864">
            <v>6</v>
          </cell>
          <cell r="J864">
            <v>10</v>
          </cell>
        </row>
        <row r="865">
          <cell r="B865">
            <v>6778</v>
          </cell>
          <cell r="C865">
            <v>0.46610000000000001</v>
          </cell>
          <cell r="D865">
            <v>0.46610000000000001</v>
          </cell>
          <cell r="E865">
            <v>0</v>
          </cell>
          <cell r="F865">
            <v>0</v>
          </cell>
          <cell r="G865">
            <v>0</v>
          </cell>
          <cell r="H865">
            <v>3</v>
          </cell>
          <cell r="I865">
            <v>6</v>
          </cell>
          <cell r="J865">
            <v>10</v>
          </cell>
        </row>
        <row r="866">
          <cell r="B866">
            <v>6817</v>
          </cell>
          <cell r="C866">
            <v>5.0575000000000001</v>
          </cell>
          <cell r="D866">
            <v>4.8418999999999999</v>
          </cell>
          <cell r="E866">
            <v>4.1700000000000001E-2</v>
          </cell>
          <cell r="F866">
            <v>0.1739</v>
          </cell>
          <cell r="G866">
            <v>0</v>
          </cell>
          <cell r="H866">
            <v>3</v>
          </cell>
          <cell r="I866">
            <v>6</v>
          </cell>
          <cell r="J866">
            <v>10</v>
          </cell>
        </row>
        <row r="867">
          <cell r="B867"/>
          <cell r="C867"/>
          <cell r="D867"/>
          <cell r="E867"/>
          <cell r="F867"/>
          <cell r="G867"/>
          <cell r="H867">
            <v>3</v>
          </cell>
          <cell r="I867">
            <v>6</v>
          </cell>
          <cell r="J867">
            <v>10</v>
          </cell>
        </row>
        <row r="868">
          <cell r="B868"/>
          <cell r="C868"/>
          <cell r="D868"/>
          <cell r="E868"/>
          <cell r="F868"/>
          <cell r="G868"/>
          <cell r="H868">
            <v>3</v>
          </cell>
          <cell r="I868">
            <v>6</v>
          </cell>
          <cell r="J868">
            <v>10</v>
          </cell>
        </row>
        <row r="869">
          <cell r="B869"/>
          <cell r="C869"/>
          <cell r="D869"/>
          <cell r="E869"/>
          <cell r="F869"/>
          <cell r="G869"/>
          <cell r="H869">
            <v>3</v>
          </cell>
          <cell r="I869">
            <v>6</v>
          </cell>
          <cell r="J869">
            <v>10</v>
          </cell>
        </row>
        <row r="870">
          <cell r="B870"/>
          <cell r="C870"/>
          <cell r="D870"/>
          <cell r="E870"/>
          <cell r="F870"/>
          <cell r="G870"/>
          <cell r="H870">
            <v>3</v>
          </cell>
          <cell r="I870">
            <v>6</v>
          </cell>
          <cell r="J870">
            <v>10</v>
          </cell>
        </row>
        <row r="871">
          <cell r="B871"/>
          <cell r="C871"/>
          <cell r="D871"/>
          <cell r="E871"/>
          <cell r="F871"/>
          <cell r="G871"/>
          <cell r="H871">
            <v>3</v>
          </cell>
          <cell r="I871">
            <v>6</v>
          </cell>
          <cell r="J871">
            <v>10</v>
          </cell>
        </row>
        <row r="872">
          <cell r="B872"/>
          <cell r="C872"/>
          <cell r="D872"/>
          <cell r="E872"/>
          <cell r="F872"/>
          <cell r="G872"/>
          <cell r="H872">
            <v>3</v>
          </cell>
          <cell r="I872">
            <v>6</v>
          </cell>
          <cell r="J872">
            <v>10</v>
          </cell>
        </row>
        <row r="873">
          <cell r="B873"/>
          <cell r="C873"/>
          <cell r="D873"/>
          <cell r="E873"/>
          <cell r="F873"/>
          <cell r="G873"/>
          <cell r="H873">
            <v>3</v>
          </cell>
          <cell r="I873">
            <v>6</v>
          </cell>
          <cell r="J873">
            <v>10</v>
          </cell>
        </row>
        <row r="874">
          <cell r="B874"/>
          <cell r="C874"/>
          <cell r="D874"/>
          <cell r="E874"/>
          <cell r="F874"/>
          <cell r="G874"/>
          <cell r="H874">
            <v>3</v>
          </cell>
          <cell r="I874">
            <v>6</v>
          </cell>
          <cell r="J874">
            <v>10</v>
          </cell>
        </row>
        <row r="875">
          <cell r="B875"/>
          <cell r="C875"/>
          <cell r="D875"/>
          <cell r="E875"/>
          <cell r="F875"/>
          <cell r="G875"/>
          <cell r="H875">
            <v>3</v>
          </cell>
          <cell r="I875">
            <v>6</v>
          </cell>
          <cell r="J875">
            <v>10</v>
          </cell>
        </row>
        <row r="876">
          <cell r="B876"/>
          <cell r="C876"/>
          <cell r="D876"/>
          <cell r="E876"/>
          <cell r="F876"/>
          <cell r="G876"/>
          <cell r="H876">
            <v>3</v>
          </cell>
          <cell r="I876">
            <v>6</v>
          </cell>
          <cell r="J876">
            <v>10</v>
          </cell>
        </row>
        <row r="877">
          <cell r="B877"/>
          <cell r="C877"/>
          <cell r="D877"/>
          <cell r="E877"/>
          <cell r="F877"/>
          <cell r="G877"/>
          <cell r="H877">
            <v>3</v>
          </cell>
          <cell r="I877">
            <v>6</v>
          </cell>
          <cell r="J877">
            <v>10</v>
          </cell>
        </row>
        <row r="878">
          <cell r="B878"/>
          <cell r="C878"/>
          <cell r="D878"/>
          <cell r="E878"/>
          <cell r="F878"/>
          <cell r="G878"/>
          <cell r="I878">
            <v>6</v>
          </cell>
          <cell r="J878">
            <v>10</v>
          </cell>
        </row>
        <row r="879">
          <cell r="B879">
            <v>6817</v>
          </cell>
          <cell r="C879">
            <v>5.0575000000000001</v>
          </cell>
          <cell r="D879">
            <v>4.8418999999999999</v>
          </cell>
          <cell r="E879">
            <v>4.1700000000000001E-2</v>
          </cell>
          <cell r="F879">
            <v>0.1739</v>
          </cell>
          <cell r="G879">
            <v>0</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120316</v>
          </cell>
          <cell r="C883">
            <v>0.75549999999999995</v>
          </cell>
          <cell r="D883">
            <v>0.49669999999999997</v>
          </cell>
          <cell r="E883">
            <v>7.1000000000000004E-3</v>
          </cell>
          <cell r="F883">
            <v>0.1739</v>
          </cell>
          <cell r="G883">
            <v>7.7799999999999994E-2</v>
          </cell>
          <cell r="H883">
            <v>2</v>
          </cell>
          <cell r="I883">
            <v>3.6</v>
          </cell>
          <cell r="J883">
            <v>6</v>
          </cell>
        </row>
        <row r="884">
          <cell r="B884">
            <v>120543</v>
          </cell>
          <cell r="C884">
            <v>0.70830000000000004</v>
          </cell>
          <cell r="D884">
            <v>0.442</v>
          </cell>
          <cell r="E884">
            <v>7.4000000000000003E-3</v>
          </cell>
          <cell r="F884">
            <v>0.25890000000000002</v>
          </cell>
          <cell r="G884">
            <v>0</v>
          </cell>
          <cell r="H884">
            <v>2</v>
          </cell>
          <cell r="I884">
            <v>3.6</v>
          </cell>
          <cell r="J884">
            <v>6</v>
          </cell>
        </row>
        <row r="885">
          <cell r="B885">
            <v>120483</v>
          </cell>
          <cell r="C885">
            <v>0.10829999999999999</v>
          </cell>
          <cell r="D885">
            <v>0.1066</v>
          </cell>
          <cell r="E885">
            <v>1.6999999999999999E-3</v>
          </cell>
          <cell r="F885">
            <v>0</v>
          </cell>
          <cell r="G885">
            <v>0</v>
          </cell>
          <cell r="H885">
            <v>2</v>
          </cell>
          <cell r="I885">
            <v>3.6</v>
          </cell>
          <cell r="J885">
            <v>6</v>
          </cell>
        </row>
        <row r="886">
          <cell r="B886">
            <v>120447</v>
          </cell>
          <cell r="C886">
            <v>1.5719000000000001</v>
          </cell>
          <cell r="D886">
            <v>1.0450999999999999</v>
          </cell>
          <cell r="E886">
            <v>1.6199999999999999E-2</v>
          </cell>
          <cell r="F886">
            <v>0.43280000000000002</v>
          </cell>
          <cell r="G886">
            <v>7.7700000000000005E-2</v>
          </cell>
          <cell r="H886">
            <v>2</v>
          </cell>
          <cell r="I886">
            <v>3.6</v>
          </cell>
          <cell r="J886">
            <v>6</v>
          </cell>
        </row>
        <row r="887">
          <cell r="B887"/>
          <cell r="C887"/>
          <cell r="D887"/>
          <cell r="E887"/>
          <cell r="F887"/>
          <cell r="G887"/>
          <cell r="H887">
            <v>2</v>
          </cell>
          <cell r="I887">
            <v>3.6</v>
          </cell>
          <cell r="J887">
            <v>6</v>
          </cell>
        </row>
        <row r="888">
          <cell r="B888"/>
          <cell r="C888"/>
          <cell r="D888"/>
          <cell r="E888"/>
          <cell r="F888"/>
          <cell r="G888"/>
          <cell r="H888">
            <v>2</v>
          </cell>
          <cell r="I888">
            <v>3.6</v>
          </cell>
          <cell r="J888">
            <v>6</v>
          </cell>
        </row>
        <row r="889">
          <cell r="B889"/>
          <cell r="C889"/>
          <cell r="D889"/>
          <cell r="E889"/>
          <cell r="F889"/>
          <cell r="G889"/>
          <cell r="H889">
            <v>2</v>
          </cell>
          <cell r="I889">
            <v>3.6</v>
          </cell>
          <cell r="J889">
            <v>6</v>
          </cell>
        </row>
        <row r="890">
          <cell r="B890"/>
          <cell r="C890"/>
          <cell r="D890"/>
          <cell r="E890"/>
          <cell r="F890"/>
          <cell r="G890"/>
          <cell r="H890">
            <v>2</v>
          </cell>
          <cell r="I890">
            <v>3.6</v>
          </cell>
          <cell r="J890">
            <v>6</v>
          </cell>
        </row>
        <row r="891">
          <cell r="B891"/>
          <cell r="C891"/>
          <cell r="D891"/>
          <cell r="E891"/>
          <cell r="F891"/>
          <cell r="G891"/>
          <cell r="H891">
            <v>2</v>
          </cell>
          <cell r="I891">
            <v>3.6</v>
          </cell>
          <cell r="J891">
            <v>6</v>
          </cell>
        </row>
        <row r="892">
          <cell r="B892"/>
          <cell r="C892"/>
          <cell r="D892"/>
          <cell r="E892"/>
          <cell r="F892"/>
          <cell r="G892"/>
          <cell r="H892">
            <v>2</v>
          </cell>
          <cell r="I892">
            <v>3.6</v>
          </cell>
          <cell r="J892">
            <v>6</v>
          </cell>
        </row>
        <row r="893">
          <cell r="B893"/>
          <cell r="C893"/>
          <cell r="D893"/>
          <cell r="E893"/>
          <cell r="F893"/>
          <cell r="G893"/>
          <cell r="H893">
            <v>2</v>
          </cell>
          <cell r="I893">
            <v>3.6</v>
          </cell>
          <cell r="J893">
            <v>6</v>
          </cell>
        </row>
        <row r="894">
          <cell r="B894"/>
          <cell r="C894"/>
          <cell r="D894"/>
          <cell r="E894"/>
          <cell r="F894"/>
          <cell r="G894"/>
          <cell r="H894">
            <v>2</v>
          </cell>
          <cell r="I894">
            <v>3.6</v>
          </cell>
          <cell r="J894">
            <v>6</v>
          </cell>
        </row>
        <row r="895">
          <cell r="B895"/>
          <cell r="C895"/>
          <cell r="D895"/>
          <cell r="E895"/>
          <cell r="F895"/>
          <cell r="G895"/>
          <cell r="H895">
            <v>2</v>
          </cell>
          <cell r="I895">
            <v>3.6</v>
          </cell>
          <cell r="J895">
            <v>6</v>
          </cell>
        </row>
        <row r="896">
          <cell r="B896"/>
          <cell r="C896"/>
          <cell r="D896"/>
          <cell r="E896"/>
          <cell r="F896"/>
          <cell r="G896"/>
          <cell r="H896">
            <v>2</v>
          </cell>
          <cell r="I896">
            <v>3.6</v>
          </cell>
          <cell r="J896">
            <v>6</v>
          </cell>
        </row>
        <row r="897">
          <cell r="B897"/>
          <cell r="C897"/>
          <cell r="D897"/>
          <cell r="E897"/>
          <cell r="F897"/>
          <cell r="G897"/>
          <cell r="H897">
            <v>2</v>
          </cell>
          <cell r="I897">
            <v>3.6</v>
          </cell>
          <cell r="J897">
            <v>6</v>
          </cell>
        </row>
        <row r="898">
          <cell r="B898"/>
          <cell r="C898"/>
          <cell r="D898"/>
          <cell r="E898"/>
          <cell r="F898"/>
          <cell r="G898"/>
          <cell r="I898">
            <v>3.6</v>
          </cell>
          <cell r="J898">
            <v>6</v>
          </cell>
        </row>
        <row r="899">
          <cell r="B899">
            <v>120447</v>
          </cell>
          <cell r="C899">
            <v>1.5719000000000001</v>
          </cell>
          <cell r="D899">
            <v>1.0450999999999999</v>
          </cell>
          <cell r="E899">
            <v>1.6199999999999999E-2</v>
          </cell>
          <cell r="F899">
            <v>0.43280000000000002</v>
          </cell>
          <cell r="G899">
            <v>7.7700000000000005E-2</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3,6</v>
          </cell>
          <cell r="I902" t="str">
            <v>Padrão Trimestral = 7,2</v>
          </cell>
          <cell r="J902" t="str">
            <v>Padrão Anual = 12</v>
          </cell>
        </row>
        <row r="903">
          <cell r="B903">
            <v>7776</v>
          </cell>
          <cell r="C903">
            <v>2.4815</v>
          </cell>
          <cell r="D903">
            <v>2.4775999999999998</v>
          </cell>
          <cell r="E903">
            <v>3.8999999999999998E-3</v>
          </cell>
          <cell r="F903">
            <v>0</v>
          </cell>
          <cell r="G903">
            <v>0</v>
          </cell>
          <cell r="H903">
            <v>3.6</v>
          </cell>
          <cell r="I903">
            <v>7.2</v>
          </cell>
          <cell r="J903">
            <v>12</v>
          </cell>
        </row>
        <row r="904">
          <cell r="B904">
            <v>7787</v>
          </cell>
          <cell r="C904">
            <v>1.1106</v>
          </cell>
          <cell r="D904">
            <v>0.7409</v>
          </cell>
          <cell r="E904">
            <v>1.4500000000000001E-2</v>
          </cell>
          <cell r="F904">
            <v>0.35520000000000002</v>
          </cell>
          <cell r="G904">
            <v>0</v>
          </cell>
          <cell r="H904">
            <v>3.6</v>
          </cell>
          <cell r="I904">
            <v>7.2</v>
          </cell>
          <cell r="J904">
            <v>12</v>
          </cell>
        </row>
        <row r="905">
          <cell r="B905">
            <v>7794</v>
          </cell>
          <cell r="C905">
            <v>0.92659999999999998</v>
          </cell>
          <cell r="D905">
            <v>0.92549999999999999</v>
          </cell>
          <cell r="E905">
            <v>0</v>
          </cell>
          <cell r="F905">
            <v>1.1999999999999999E-3</v>
          </cell>
          <cell r="G905">
            <v>0</v>
          </cell>
          <cell r="H905">
            <v>3.6</v>
          </cell>
          <cell r="I905">
            <v>7.2</v>
          </cell>
          <cell r="J905">
            <v>12</v>
          </cell>
        </row>
        <row r="906">
          <cell r="B906">
            <v>7786</v>
          </cell>
          <cell r="C906">
            <v>4.5166000000000004</v>
          </cell>
          <cell r="D906">
            <v>4.1418999999999997</v>
          </cell>
          <cell r="E906">
            <v>1.84E-2</v>
          </cell>
          <cell r="F906">
            <v>0.35639999999999999</v>
          </cell>
          <cell r="G906">
            <v>0</v>
          </cell>
          <cell r="H906">
            <v>3.6</v>
          </cell>
          <cell r="I906">
            <v>7.2</v>
          </cell>
          <cell r="J906">
            <v>12</v>
          </cell>
        </row>
        <row r="907">
          <cell r="B907"/>
          <cell r="C907"/>
          <cell r="D907"/>
          <cell r="E907"/>
          <cell r="F907"/>
          <cell r="G907"/>
          <cell r="H907">
            <v>3.6</v>
          </cell>
          <cell r="I907">
            <v>7.2</v>
          </cell>
          <cell r="J907">
            <v>12</v>
          </cell>
        </row>
        <row r="908">
          <cell r="B908"/>
          <cell r="C908"/>
          <cell r="D908"/>
          <cell r="E908"/>
          <cell r="F908"/>
          <cell r="G908"/>
          <cell r="H908">
            <v>3.6</v>
          </cell>
          <cell r="I908">
            <v>7.2</v>
          </cell>
          <cell r="J908">
            <v>12</v>
          </cell>
        </row>
        <row r="909">
          <cell r="B909"/>
          <cell r="C909"/>
          <cell r="D909"/>
          <cell r="E909"/>
          <cell r="F909"/>
          <cell r="G909"/>
          <cell r="H909">
            <v>3.6</v>
          </cell>
          <cell r="I909">
            <v>7.2</v>
          </cell>
          <cell r="J909">
            <v>12</v>
          </cell>
        </row>
        <row r="910">
          <cell r="B910"/>
          <cell r="C910"/>
          <cell r="D910"/>
          <cell r="E910"/>
          <cell r="F910"/>
          <cell r="G910"/>
          <cell r="H910">
            <v>3.6</v>
          </cell>
          <cell r="I910">
            <v>7.2</v>
          </cell>
          <cell r="J910">
            <v>12</v>
          </cell>
        </row>
        <row r="911">
          <cell r="B911"/>
          <cell r="C911"/>
          <cell r="D911"/>
          <cell r="E911"/>
          <cell r="F911"/>
          <cell r="G911"/>
          <cell r="H911">
            <v>3.6</v>
          </cell>
          <cell r="I911">
            <v>7.2</v>
          </cell>
          <cell r="J911">
            <v>12</v>
          </cell>
        </row>
        <row r="912">
          <cell r="B912"/>
          <cell r="C912"/>
          <cell r="D912"/>
          <cell r="E912"/>
          <cell r="F912"/>
          <cell r="G912"/>
          <cell r="H912">
            <v>3.6</v>
          </cell>
          <cell r="I912">
            <v>7.2</v>
          </cell>
          <cell r="J912">
            <v>12</v>
          </cell>
        </row>
        <row r="913">
          <cell r="B913"/>
          <cell r="C913"/>
          <cell r="D913"/>
          <cell r="E913"/>
          <cell r="F913"/>
          <cell r="G913"/>
          <cell r="H913">
            <v>3.6</v>
          </cell>
          <cell r="I913">
            <v>7.2</v>
          </cell>
          <cell r="J913">
            <v>12</v>
          </cell>
        </row>
        <row r="914">
          <cell r="B914"/>
          <cell r="C914"/>
          <cell r="D914"/>
          <cell r="E914"/>
          <cell r="F914"/>
          <cell r="G914"/>
          <cell r="H914">
            <v>3.6</v>
          </cell>
          <cell r="I914">
            <v>7.2</v>
          </cell>
          <cell r="J914">
            <v>12</v>
          </cell>
        </row>
        <row r="915">
          <cell r="B915"/>
          <cell r="C915"/>
          <cell r="D915"/>
          <cell r="E915"/>
          <cell r="F915"/>
          <cell r="G915"/>
          <cell r="H915">
            <v>3.6</v>
          </cell>
          <cell r="I915">
            <v>7.2</v>
          </cell>
          <cell r="J915">
            <v>12</v>
          </cell>
        </row>
        <row r="916">
          <cell r="B916"/>
          <cell r="C916"/>
          <cell r="D916"/>
          <cell r="E916"/>
          <cell r="F916"/>
          <cell r="G916"/>
          <cell r="H916">
            <v>3.6</v>
          </cell>
          <cell r="I916">
            <v>7.2</v>
          </cell>
          <cell r="J916">
            <v>12</v>
          </cell>
        </row>
        <row r="917">
          <cell r="B917"/>
          <cell r="C917"/>
          <cell r="D917"/>
          <cell r="E917"/>
          <cell r="F917"/>
          <cell r="G917"/>
          <cell r="H917">
            <v>3.6</v>
          </cell>
          <cell r="I917">
            <v>7.2</v>
          </cell>
          <cell r="J917">
            <v>12</v>
          </cell>
        </row>
        <row r="918">
          <cell r="B918"/>
          <cell r="C918"/>
          <cell r="D918"/>
          <cell r="E918"/>
          <cell r="F918"/>
          <cell r="G918"/>
          <cell r="I918">
            <v>7.2</v>
          </cell>
          <cell r="J918">
            <v>12</v>
          </cell>
        </row>
        <row r="919">
          <cell r="B919">
            <v>7786</v>
          </cell>
          <cell r="C919">
            <v>4.5166000000000004</v>
          </cell>
          <cell r="D919">
            <v>4.1418999999999997</v>
          </cell>
          <cell r="E919">
            <v>1.84E-2</v>
          </cell>
          <cell r="F919">
            <v>0.35639999999999999</v>
          </cell>
          <cell r="G919">
            <v>0</v>
          </cell>
          <cell r="J919">
            <v>12</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64813</v>
          </cell>
          <cell r="C923">
            <v>0.40989999999999999</v>
          </cell>
          <cell r="D923">
            <v>0.30840000000000001</v>
          </cell>
          <cell r="E923">
            <v>6.4000000000000003E-3</v>
          </cell>
          <cell r="F923">
            <v>9.5100000000000004E-2</v>
          </cell>
          <cell r="G923">
            <v>0</v>
          </cell>
          <cell r="H923">
            <v>2</v>
          </cell>
          <cell r="I923">
            <v>2.4</v>
          </cell>
          <cell r="J923">
            <v>4</v>
          </cell>
        </row>
        <row r="924">
          <cell r="B924">
            <v>65078</v>
          </cell>
          <cell r="C924">
            <v>0.44569999999999999</v>
          </cell>
          <cell r="D924">
            <v>0.44309999999999999</v>
          </cell>
          <cell r="E924">
            <v>2.5999999999999999E-3</v>
          </cell>
          <cell r="F924">
            <v>0</v>
          </cell>
          <cell r="G924">
            <v>0</v>
          </cell>
          <cell r="H924">
            <v>2</v>
          </cell>
          <cell r="I924">
            <v>2.4</v>
          </cell>
          <cell r="J924">
            <v>4</v>
          </cell>
        </row>
        <row r="925">
          <cell r="B925">
            <v>64791</v>
          </cell>
          <cell r="C925">
            <v>0.19189999999999999</v>
          </cell>
          <cell r="D925">
            <v>6.9599999999999995E-2</v>
          </cell>
          <cell r="E925">
            <v>6.4000000000000003E-3</v>
          </cell>
          <cell r="F925">
            <v>0.11600000000000001</v>
          </cell>
          <cell r="G925">
            <v>0</v>
          </cell>
          <cell r="H925">
            <v>2</v>
          </cell>
          <cell r="I925">
            <v>2.4</v>
          </cell>
          <cell r="J925">
            <v>4</v>
          </cell>
        </row>
        <row r="926">
          <cell r="B926">
            <v>64894</v>
          </cell>
          <cell r="C926">
            <v>1.0479000000000001</v>
          </cell>
          <cell r="D926">
            <v>0.82189999999999996</v>
          </cell>
          <cell r="E926">
            <v>1.54E-2</v>
          </cell>
          <cell r="F926">
            <v>0.21079999999999999</v>
          </cell>
          <cell r="G926">
            <v>0</v>
          </cell>
          <cell r="H926">
            <v>2</v>
          </cell>
          <cell r="I926">
            <v>2.4</v>
          </cell>
          <cell r="J926">
            <v>4</v>
          </cell>
        </row>
        <row r="927">
          <cell r="B927"/>
          <cell r="C927"/>
          <cell r="D927"/>
          <cell r="E927"/>
          <cell r="F927"/>
          <cell r="G927"/>
          <cell r="H927">
            <v>2</v>
          </cell>
          <cell r="I927">
            <v>2.4</v>
          </cell>
          <cell r="J927">
            <v>4</v>
          </cell>
        </row>
        <row r="928">
          <cell r="B928"/>
          <cell r="C928"/>
          <cell r="D928"/>
          <cell r="E928"/>
          <cell r="F928"/>
          <cell r="G928"/>
          <cell r="H928">
            <v>2</v>
          </cell>
          <cell r="I928">
            <v>2.4</v>
          </cell>
          <cell r="J928">
            <v>4</v>
          </cell>
        </row>
        <row r="929">
          <cell r="B929"/>
          <cell r="C929"/>
          <cell r="D929"/>
          <cell r="E929"/>
          <cell r="F929"/>
          <cell r="G929"/>
          <cell r="H929">
            <v>2</v>
          </cell>
          <cell r="I929">
            <v>2.4</v>
          </cell>
          <cell r="J929">
            <v>4</v>
          </cell>
        </row>
        <row r="930">
          <cell r="B930"/>
          <cell r="C930"/>
          <cell r="D930"/>
          <cell r="E930"/>
          <cell r="F930"/>
          <cell r="G930"/>
          <cell r="H930">
            <v>2</v>
          </cell>
          <cell r="I930">
            <v>2.4</v>
          </cell>
          <cell r="J930">
            <v>4</v>
          </cell>
        </row>
        <row r="931">
          <cell r="B931"/>
          <cell r="C931"/>
          <cell r="D931"/>
          <cell r="E931"/>
          <cell r="F931"/>
          <cell r="G931"/>
          <cell r="H931">
            <v>2</v>
          </cell>
          <cell r="I931">
            <v>2.4</v>
          </cell>
          <cell r="J931">
            <v>4</v>
          </cell>
        </row>
        <row r="932">
          <cell r="B932"/>
          <cell r="C932"/>
          <cell r="D932"/>
          <cell r="E932"/>
          <cell r="F932"/>
          <cell r="G932"/>
          <cell r="H932">
            <v>2</v>
          </cell>
          <cell r="I932">
            <v>2.4</v>
          </cell>
          <cell r="J932">
            <v>4</v>
          </cell>
        </row>
        <row r="933">
          <cell r="B933"/>
          <cell r="C933"/>
          <cell r="D933"/>
          <cell r="E933"/>
          <cell r="F933"/>
          <cell r="G933"/>
          <cell r="H933">
            <v>2</v>
          </cell>
          <cell r="I933">
            <v>2.4</v>
          </cell>
          <cell r="J933">
            <v>4</v>
          </cell>
        </row>
        <row r="934">
          <cell r="B934"/>
          <cell r="C934"/>
          <cell r="D934"/>
          <cell r="E934"/>
          <cell r="F934"/>
          <cell r="G934"/>
          <cell r="H934">
            <v>2</v>
          </cell>
          <cell r="I934">
            <v>2.4</v>
          </cell>
          <cell r="J934">
            <v>4</v>
          </cell>
        </row>
        <row r="935">
          <cell r="B935"/>
          <cell r="C935"/>
          <cell r="D935"/>
          <cell r="E935"/>
          <cell r="F935"/>
          <cell r="G935"/>
          <cell r="H935">
            <v>2</v>
          </cell>
          <cell r="I935">
            <v>2.4</v>
          </cell>
          <cell r="J935">
            <v>4</v>
          </cell>
        </row>
        <row r="936">
          <cell r="B936"/>
          <cell r="C936"/>
          <cell r="D936"/>
          <cell r="E936"/>
          <cell r="F936"/>
          <cell r="G936"/>
          <cell r="H936">
            <v>2</v>
          </cell>
          <cell r="I936">
            <v>2.4</v>
          </cell>
          <cell r="J936">
            <v>4</v>
          </cell>
        </row>
        <row r="937">
          <cell r="B937"/>
          <cell r="C937"/>
          <cell r="D937"/>
          <cell r="E937"/>
          <cell r="F937"/>
          <cell r="G937"/>
          <cell r="H937">
            <v>2</v>
          </cell>
          <cell r="I937">
            <v>2.4</v>
          </cell>
          <cell r="J937">
            <v>4</v>
          </cell>
        </row>
        <row r="938">
          <cell r="B938"/>
          <cell r="C938"/>
          <cell r="D938"/>
          <cell r="E938"/>
          <cell r="F938"/>
          <cell r="G938"/>
          <cell r="I938">
            <v>2.4</v>
          </cell>
          <cell r="J938">
            <v>4</v>
          </cell>
        </row>
        <row r="939">
          <cell r="B939">
            <v>64894</v>
          </cell>
          <cell r="C939">
            <v>1.0479000000000001</v>
          </cell>
          <cell r="D939">
            <v>0.82189999999999996</v>
          </cell>
          <cell r="E939">
            <v>1.54E-2</v>
          </cell>
          <cell r="F939">
            <v>0.21079999999999999</v>
          </cell>
          <cell r="G939">
            <v>0</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2,1</v>
          </cell>
          <cell r="I942" t="str">
            <v>Padrão Trimestral = 4,2</v>
          </cell>
          <cell r="J942" t="str">
            <v>Padrão Anual = 7</v>
          </cell>
        </row>
        <row r="943">
          <cell r="B943">
            <v>50754</v>
          </cell>
          <cell r="C943">
            <v>0.64800000000000002</v>
          </cell>
          <cell r="D943">
            <v>0.63270000000000004</v>
          </cell>
          <cell r="E943">
            <v>0</v>
          </cell>
          <cell r="F943">
            <v>1.5299999999999999E-2</v>
          </cell>
          <cell r="G943">
            <v>0</v>
          </cell>
          <cell r="H943">
            <v>2.1</v>
          </cell>
          <cell r="I943">
            <v>4.2</v>
          </cell>
          <cell r="J943">
            <v>7</v>
          </cell>
        </row>
        <row r="944">
          <cell r="B944">
            <v>50915</v>
          </cell>
          <cell r="C944">
            <v>0.7117</v>
          </cell>
          <cell r="D944">
            <v>0.70069999999999999</v>
          </cell>
          <cell r="E944">
            <v>1.0999999999999999E-2</v>
          </cell>
          <cell r="F944">
            <v>0</v>
          </cell>
          <cell r="G944">
            <v>0</v>
          </cell>
          <cell r="H944">
            <v>2.1</v>
          </cell>
          <cell r="I944">
            <v>4.2</v>
          </cell>
          <cell r="J944">
            <v>7</v>
          </cell>
        </row>
        <row r="945">
          <cell r="B945">
            <v>50726</v>
          </cell>
          <cell r="C945">
            <v>0.18010000000000001</v>
          </cell>
          <cell r="D945">
            <v>0.1792</v>
          </cell>
          <cell r="E945">
            <v>8.9999999999999998E-4</v>
          </cell>
          <cell r="F945">
            <v>0</v>
          </cell>
          <cell r="G945">
            <v>0</v>
          </cell>
          <cell r="H945">
            <v>2.1</v>
          </cell>
          <cell r="I945">
            <v>4.2</v>
          </cell>
          <cell r="J945">
            <v>7</v>
          </cell>
        </row>
        <row r="946">
          <cell r="B946">
            <v>50798</v>
          </cell>
          <cell r="C946">
            <v>1.5406</v>
          </cell>
          <cell r="D946">
            <v>1.5134000000000001</v>
          </cell>
          <cell r="E946">
            <v>1.1900000000000001E-2</v>
          </cell>
          <cell r="F946">
            <v>1.5299999999999999E-2</v>
          </cell>
          <cell r="G946">
            <v>0</v>
          </cell>
          <cell r="H946">
            <v>2.1</v>
          </cell>
          <cell r="I946">
            <v>4.2</v>
          </cell>
          <cell r="J946">
            <v>7</v>
          </cell>
        </row>
        <row r="947">
          <cell r="B947"/>
          <cell r="C947"/>
          <cell r="D947"/>
          <cell r="E947"/>
          <cell r="F947"/>
          <cell r="G947"/>
          <cell r="H947">
            <v>2.1</v>
          </cell>
          <cell r="I947">
            <v>4.2</v>
          </cell>
          <cell r="J947">
            <v>7</v>
          </cell>
        </row>
        <row r="948">
          <cell r="B948"/>
          <cell r="C948"/>
          <cell r="D948"/>
          <cell r="E948"/>
          <cell r="F948"/>
          <cell r="G948"/>
          <cell r="H948">
            <v>2.1</v>
          </cell>
          <cell r="I948">
            <v>4.2</v>
          </cell>
          <cell r="J948">
            <v>7</v>
          </cell>
        </row>
        <row r="949">
          <cell r="B949"/>
          <cell r="C949"/>
          <cell r="D949"/>
          <cell r="E949"/>
          <cell r="F949"/>
          <cell r="G949"/>
          <cell r="H949">
            <v>2.1</v>
          </cell>
          <cell r="I949">
            <v>4.2</v>
          </cell>
          <cell r="J949">
            <v>7</v>
          </cell>
        </row>
        <row r="950">
          <cell r="B950"/>
          <cell r="C950"/>
          <cell r="D950"/>
          <cell r="E950"/>
          <cell r="F950"/>
          <cell r="G950"/>
          <cell r="H950">
            <v>2.1</v>
          </cell>
          <cell r="I950">
            <v>4.2</v>
          </cell>
          <cell r="J950">
            <v>7</v>
          </cell>
        </row>
        <row r="951">
          <cell r="B951"/>
          <cell r="C951"/>
          <cell r="D951"/>
          <cell r="E951"/>
          <cell r="F951"/>
          <cell r="G951"/>
          <cell r="H951">
            <v>2.1</v>
          </cell>
          <cell r="I951">
            <v>4.2</v>
          </cell>
          <cell r="J951">
            <v>7</v>
          </cell>
        </row>
        <row r="952">
          <cell r="B952"/>
          <cell r="C952"/>
          <cell r="D952"/>
          <cell r="E952"/>
          <cell r="F952"/>
          <cell r="G952"/>
          <cell r="H952">
            <v>2.1</v>
          </cell>
          <cell r="I952">
            <v>4.2</v>
          </cell>
          <cell r="J952">
            <v>7</v>
          </cell>
        </row>
        <row r="953">
          <cell r="B953"/>
          <cell r="C953"/>
          <cell r="D953"/>
          <cell r="E953"/>
          <cell r="F953"/>
          <cell r="G953"/>
          <cell r="H953">
            <v>2.1</v>
          </cell>
          <cell r="I953">
            <v>4.2</v>
          </cell>
          <cell r="J953">
            <v>7</v>
          </cell>
        </row>
        <row r="954">
          <cell r="B954"/>
          <cell r="C954"/>
          <cell r="D954"/>
          <cell r="E954"/>
          <cell r="F954"/>
          <cell r="G954"/>
          <cell r="H954">
            <v>2.1</v>
          </cell>
          <cell r="I954">
            <v>4.2</v>
          </cell>
          <cell r="J954">
            <v>7</v>
          </cell>
        </row>
        <row r="955">
          <cell r="B955"/>
          <cell r="C955"/>
          <cell r="D955"/>
          <cell r="E955"/>
          <cell r="F955"/>
          <cell r="G955"/>
          <cell r="H955">
            <v>2.1</v>
          </cell>
          <cell r="I955">
            <v>4.2</v>
          </cell>
          <cell r="J955">
            <v>7</v>
          </cell>
        </row>
        <row r="956">
          <cell r="B956"/>
          <cell r="C956"/>
          <cell r="D956"/>
          <cell r="E956"/>
          <cell r="F956"/>
          <cell r="G956"/>
          <cell r="H956">
            <v>2.1</v>
          </cell>
          <cell r="I956">
            <v>4.2</v>
          </cell>
          <cell r="J956">
            <v>7</v>
          </cell>
        </row>
        <row r="957">
          <cell r="B957"/>
          <cell r="C957"/>
          <cell r="D957"/>
          <cell r="E957"/>
          <cell r="F957"/>
          <cell r="G957"/>
          <cell r="H957">
            <v>2.1</v>
          </cell>
          <cell r="I957">
            <v>4.2</v>
          </cell>
          <cell r="J957">
            <v>7</v>
          </cell>
        </row>
        <row r="958">
          <cell r="B958"/>
          <cell r="C958"/>
          <cell r="D958"/>
          <cell r="E958"/>
          <cell r="F958"/>
          <cell r="G958"/>
          <cell r="I958">
            <v>4.2</v>
          </cell>
          <cell r="J958">
            <v>7</v>
          </cell>
        </row>
        <row r="959">
          <cell r="B959">
            <v>50798</v>
          </cell>
          <cell r="C959">
            <v>1.5406</v>
          </cell>
          <cell r="D959">
            <v>1.5134000000000001</v>
          </cell>
          <cell r="E959">
            <v>1.1900000000000001E-2</v>
          </cell>
          <cell r="F959">
            <v>1.5299999999999999E-2</v>
          </cell>
          <cell r="G959">
            <v>0</v>
          </cell>
          <cell r="J959">
            <v>7</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2,4</v>
          </cell>
          <cell r="I962" t="str">
            <v>Padrão Trimestral = 4,8</v>
          </cell>
          <cell r="J962" t="str">
            <v>Padrão Anual = 8</v>
          </cell>
        </row>
        <row r="963">
          <cell r="B963">
            <v>87538</v>
          </cell>
          <cell r="C963">
            <v>0.87350000000000005</v>
          </cell>
          <cell r="D963">
            <v>0.58589999999999998</v>
          </cell>
          <cell r="E963">
            <v>4.8500000000000001E-2</v>
          </cell>
          <cell r="F963">
            <v>0.23910000000000001</v>
          </cell>
          <cell r="G963">
            <v>0</v>
          </cell>
          <cell r="H963">
            <v>2.4</v>
          </cell>
          <cell r="I963">
            <v>4.8</v>
          </cell>
          <cell r="J963">
            <v>8</v>
          </cell>
        </row>
        <row r="964">
          <cell r="B964">
            <v>88398</v>
          </cell>
          <cell r="C964">
            <v>0.52170000000000005</v>
          </cell>
          <cell r="D964">
            <v>0.50900000000000001</v>
          </cell>
          <cell r="E964">
            <v>1.2699999999999999E-2</v>
          </cell>
          <cell r="F964">
            <v>0</v>
          </cell>
          <cell r="G964">
            <v>0</v>
          </cell>
          <cell r="H964">
            <v>2.4</v>
          </cell>
          <cell r="I964">
            <v>4.8</v>
          </cell>
          <cell r="J964">
            <v>8</v>
          </cell>
        </row>
        <row r="965">
          <cell r="B965">
            <v>86930</v>
          </cell>
          <cell r="C965">
            <v>0.25640000000000002</v>
          </cell>
          <cell r="D965">
            <v>0.24030000000000001</v>
          </cell>
          <cell r="E965">
            <v>1.61E-2</v>
          </cell>
          <cell r="F965">
            <v>0</v>
          </cell>
          <cell r="G965">
            <v>0</v>
          </cell>
          <cell r="H965">
            <v>2.4</v>
          </cell>
          <cell r="I965">
            <v>4.8</v>
          </cell>
          <cell r="J965">
            <v>8</v>
          </cell>
        </row>
        <row r="966">
          <cell r="B966">
            <v>87622</v>
          </cell>
          <cell r="C966">
            <v>1.6534</v>
          </cell>
          <cell r="D966">
            <v>1.3371999999999999</v>
          </cell>
          <cell r="E966">
            <v>7.7200000000000005E-2</v>
          </cell>
          <cell r="F966">
            <v>0.2389</v>
          </cell>
          <cell r="G966">
            <v>0</v>
          </cell>
          <cell r="H966">
            <v>2.4</v>
          </cell>
          <cell r="I966">
            <v>4.8</v>
          </cell>
          <cell r="J966">
            <v>8</v>
          </cell>
        </row>
        <row r="967">
          <cell r="B967"/>
          <cell r="C967"/>
          <cell r="D967"/>
          <cell r="E967"/>
          <cell r="F967"/>
          <cell r="G967"/>
          <cell r="H967">
            <v>2.4</v>
          </cell>
          <cell r="I967">
            <v>4.8</v>
          </cell>
          <cell r="J967">
            <v>8</v>
          </cell>
        </row>
        <row r="968">
          <cell r="B968"/>
          <cell r="C968"/>
          <cell r="D968"/>
          <cell r="E968"/>
          <cell r="F968"/>
          <cell r="G968"/>
          <cell r="H968">
            <v>2.4</v>
          </cell>
          <cell r="I968">
            <v>4.8</v>
          </cell>
          <cell r="J968">
            <v>8</v>
          </cell>
        </row>
        <row r="969">
          <cell r="B969"/>
          <cell r="C969"/>
          <cell r="D969"/>
          <cell r="E969"/>
          <cell r="F969"/>
          <cell r="G969"/>
          <cell r="H969">
            <v>2.4</v>
          </cell>
          <cell r="I969">
            <v>4.8</v>
          </cell>
          <cell r="J969">
            <v>8</v>
          </cell>
        </row>
        <row r="970">
          <cell r="B970"/>
          <cell r="C970"/>
          <cell r="D970"/>
          <cell r="E970"/>
          <cell r="F970"/>
          <cell r="G970"/>
          <cell r="H970">
            <v>2.4</v>
          </cell>
          <cell r="I970">
            <v>4.8</v>
          </cell>
          <cell r="J970">
            <v>8</v>
          </cell>
        </row>
        <row r="971">
          <cell r="B971"/>
          <cell r="C971"/>
          <cell r="D971"/>
          <cell r="E971"/>
          <cell r="F971"/>
          <cell r="G971"/>
          <cell r="H971">
            <v>2.4</v>
          </cell>
          <cell r="I971">
            <v>4.8</v>
          </cell>
          <cell r="J971">
            <v>8</v>
          </cell>
        </row>
        <row r="972">
          <cell r="B972"/>
          <cell r="C972"/>
          <cell r="D972"/>
          <cell r="E972"/>
          <cell r="F972"/>
          <cell r="G972"/>
          <cell r="H972">
            <v>2.4</v>
          </cell>
          <cell r="I972">
            <v>4.8</v>
          </cell>
          <cell r="J972">
            <v>8</v>
          </cell>
        </row>
        <row r="973">
          <cell r="B973"/>
          <cell r="C973"/>
          <cell r="D973"/>
          <cell r="E973"/>
          <cell r="F973"/>
          <cell r="G973"/>
          <cell r="H973">
            <v>2.4</v>
          </cell>
          <cell r="I973">
            <v>4.8</v>
          </cell>
          <cell r="J973">
            <v>8</v>
          </cell>
        </row>
        <row r="974">
          <cell r="B974"/>
          <cell r="C974"/>
          <cell r="D974"/>
          <cell r="E974"/>
          <cell r="F974"/>
          <cell r="G974"/>
          <cell r="H974">
            <v>2.4</v>
          </cell>
          <cell r="I974">
            <v>4.8</v>
          </cell>
          <cell r="J974">
            <v>8</v>
          </cell>
        </row>
        <row r="975">
          <cell r="B975"/>
          <cell r="C975"/>
          <cell r="D975"/>
          <cell r="E975"/>
          <cell r="F975"/>
          <cell r="G975"/>
          <cell r="H975">
            <v>2.4</v>
          </cell>
          <cell r="I975">
            <v>4.8</v>
          </cell>
          <cell r="J975">
            <v>8</v>
          </cell>
        </row>
        <row r="976">
          <cell r="B976"/>
          <cell r="C976"/>
          <cell r="D976"/>
          <cell r="E976"/>
          <cell r="F976"/>
          <cell r="G976"/>
          <cell r="H976">
            <v>2.4</v>
          </cell>
          <cell r="I976">
            <v>4.8</v>
          </cell>
          <cell r="J976">
            <v>8</v>
          </cell>
        </row>
        <row r="977">
          <cell r="B977"/>
          <cell r="C977"/>
          <cell r="D977"/>
          <cell r="E977"/>
          <cell r="F977"/>
          <cell r="G977"/>
          <cell r="H977">
            <v>2.4</v>
          </cell>
          <cell r="I977">
            <v>4.8</v>
          </cell>
          <cell r="J977">
            <v>8</v>
          </cell>
        </row>
        <row r="978">
          <cell r="B978"/>
          <cell r="C978"/>
          <cell r="D978"/>
          <cell r="E978"/>
          <cell r="F978"/>
          <cell r="G978"/>
          <cell r="I978">
            <v>4.8</v>
          </cell>
          <cell r="J978">
            <v>8</v>
          </cell>
        </row>
        <row r="979">
          <cell r="B979">
            <v>87622</v>
          </cell>
          <cell r="C979">
            <v>1.6534</v>
          </cell>
          <cell r="D979">
            <v>1.3371999999999999</v>
          </cell>
          <cell r="E979">
            <v>7.7200000000000005E-2</v>
          </cell>
          <cell r="F979">
            <v>0.2389</v>
          </cell>
          <cell r="G979">
            <v>0</v>
          </cell>
          <cell r="J979">
            <v>8</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101949</v>
          </cell>
          <cell r="C983">
            <v>0.61060000000000003</v>
          </cell>
          <cell r="D983">
            <v>0.35239999999999999</v>
          </cell>
          <cell r="E983">
            <v>0.21659999999999999</v>
          </cell>
          <cell r="F983">
            <v>3.61E-2</v>
          </cell>
          <cell r="G983">
            <v>5.4999999999999997E-3</v>
          </cell>
          <cell r="H983">
            <v>2</v>
          </cell>
          <cell r="I983">
            <v>3.6</v>
          </cell>
          <cell r="J983">
            <v>6</v>
          </cell>
        </row>
        <row r="984">
          <cell r="B984">
            <v>101947</v>
          </cell>
          <cell r="C984">
            <v>0.67779999999999996</v>
          </cell>
          <cell r="D984">
            <v>0.39560000000000001</v>
          </cell>
          <cell r="E984">
            <v>0.21199999999999999</v>
          </cell>
          <cell r="F984">
            <v>7.0199999999999999E-2</v>
          </cell>
          <cell r="G984">
            <v>0</v>
          </cell>
          <cell r="H984">
            <v>2</v>
          </cell>
          <cell r="I984">
            <v>3.6</v>
          </cell>
          <cell r="J984">
            <v>6</v>
          </cell>
        </row>
        <row r="985">
          <cell r="B985">
            <v>101717</v>
          </cell>
          <cell r="C985">
            <v>0.46729999999999999</v>
          </cell>
          <cell r="D985">
            <v>0.26840000000000003</v>
          </cell>
          <cell r="E985">
            <v>7.2800000000000004E-2</v>
          </cell>
          <cell r="F985">
            <v>0.12609999999999999</v>
          </cell>
          <cell r="G985">
            <v>0</v>
          </cell>
          <cell r="H985">
            <v>2</v>
          </cell>
          <cell r="I985">
            <v>3.6</v>
          </cell>
          <cell r="J985">
            <v>6</v>
          </cell>
        </row>
        <row r="986">
          <cell r="B986">
            <v>101871</v>
          </cell>
          <cell r="C986">
            <v>1.756</v>
          </cell>
          <cell r="D986">
            <v>1.0165999999999999</v>
          </cell>
          <cell r="E986">
            <v>0.50160000000000005</v>
          </cell>
          <cell r="F986">
            <v>0.23230000000000001</v>
          </cell>
          <cell r="G986">
            <v>5.4999999999999997E-3</v>
          </cell>
          <cell r="H986">
            <v>2</v>
          </cell>
          <cell r="I986">
            <v>3.6</v>
          </cell>
          <cell r="J986">
            <v>6</v>
          </cell>
        </row>
        <row r="987">
          <cell r="B987"/>
          <cell r="C987"/>
          <cell r="D987"/>
          <cell r="E987"/>
          <cell r="F987"/>
          <cell r="G987"/>
          <cell r="H987">
            <v>2</v>
          </cell>
          <cell r="I987">
            <v>3.6</v>
          </cell>
          <cell r="J987">
            <v>6</v>
          </cell>
        </row>
        <row r="988">
          <cell r="B988"/>
          <cell r="C988"/>
          <cell r="D988"/>
          <cell r="E988"/>
          <cell r="F988"/>
          <cell r="G988"/>
          <cell r="H988">
            <v>2</v>
          </cell>
          <cell r="I988">
            <v>3.6</v>
          </cell>
          <cell r="J988">
            <v>6</v>
          </cell>
        </row>
        <row r="989">
          <cell r="B989"/>
          <cell r="C989"/>
          <cell r="D989"/>
          <cell r="E989"/>
          <cell r="F989"/>
          <cell r="G989"/>
          <cell r="H989">
            <v>2</v>
          </cell>
          <cell r="I989">
            <v>3.6</v>
          </cell>
          <cell r="J989">
            <v>6</v>
          </cell>
        </row>
        <row r="990">
          <cell r="B990"/>
          <cell r="C990"/>
          <cell r="D990"/>
          <cell r="E990"/>
          <cell r="F990"/>
          <cell r="G990"/>
          <cell r="H990">
            <v>2</v>
          </cell>
          <cell r="I990">
            <v>3.6</v>
          </cell>
          <cell r="J990">
            <v>6</v>
          </cell>
        </row>
        <row r="991">
          <cell r="B991"/>
          <cell r="C991"/>
          <cell r="D991"/>
          <cell r="E991"/>
          <cell r="F991"/>
          <cell r="G991"/>
          <cell r="H991">
            <v>2</v>
          </cell>
          <cell r="I991">
            <v>3.6</v>
          </cell>
          <cell r="J991">
            <v>6</v>
          </cell>
        </row>
        <row r="992">
          <cell r="B992"/>
          <cell r="C992"/>
          <cell r="D992"/>
          <cell r="E992"/>
          <cell r="F992"/>
          <cell r="G992"/>
          <cell r="H992">
            <v>2</v>
          </cell>
          <cell r="I992">
            <v>3.6</v>
          </cell>
          <cell r="J992">
            <v>6</v>
          </cell>
        </row>
        <row r="993">
          <cell r="B993"/>
          <cell r="C993"/>
          <cell r="D993"/>
          <cell r="E993"/>
          <cell r="F993"/>
          <cell r="G993"/>
          <cell r="H993">
            <v>2</v>
          </cell>
          <cell r="I993">
            <v>3.6</v>
          </cell>
          <cell r="J993">
            <v>6</v>
          </cell>
        </row>
        <row r="994">
          <cell r="B994"/>
          <cell r="C994"/>
          <cell r="D994"/>
          <cell r="E994"/>
          <cell r="F994"/>
          <cell r="G994"/>
          <cell r="H994">
            <v>2</v>
          </cell>
          <cell r="I994">
            <v>3.6</v>
          </cell>
          <cell r="J994">
            <v>6</v>
          </cell>
        </row>
        <row r="995">
          <cell r="B995"/>
          <cell r="C995"/>
          <cell r="D995"/>
          <cell r="E995"/>
          <cell r="F995"/>
          <cell r="G995"/>
          <cell r="H995">
            <v>2</v>
          </cell>
          <cell r="I995">
            <v>3.6</v>
          </cell>
          <cell r="J995">
            <v>6</v>
          </cell>
        </row>
        <row r="996">
          <cell r="B996"/>
          <cell r="C996"/>
          <cell r="D996"/>
          <cell r="E996"/>
          <cell r="F996"/>
          <cell r="G996"/>
          <cell r="H996">
            <v>2</v>
          </cell>
          <cell r="I996">
            <v>3.6</v>
          </cell>
          <cell r="J996">
            <v>6</v>
          </cell>
        </row>
        <row r="997">
          <cell r="B997"/>
          <cell r="C997"/>
          <cell r="D997"/>
          <cell r="E997"/>
          <cell r="F997"/>
          <cell r="G997"/>
          <cell r="H997">
            <v>2</v>
          </cell>
          <cell r="I997">
            <v>3.6</v>
          </cell>
          <cell r="J997">
            <v>6</v>
          </cell>
        </row>
        <row r="998">
          <cell r="B998"/>
          <cell r="C998"/>
          <cell r="D998"/>
          <cell r="E998"/>
          <cell r="F998"/>
          <cell r="G998"/>
          <cell r="I998">
            <v>3.6</v>
          </cell>
          <cell r="J998">
            <v>6</v>
          </cell>
        </row>
        <row r="999">
          <cell r="B999">
            <v>101871</v>
          </cell>
          <cell r="C999">
            <v>1.756</v>
          </cell>
          <cell r="D999">
            <v>1.0165999999999999</v>
          </cell>
          <cell r="E999">
            <v>0.50160000000000005</v>
          </cell>
          <cell r="F999">
            <v>0.23230000000000001</v>
          </cell>
          <cell r="G999">
            <v>5.4999999999999997E-3</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8,1</v>
          </cell>
          <cell r="I1002" t="str">
            <v>Padrão Trimestral = 16,2</v>
          </cell>
          <cell r="J1002" t="str">
            <v>Padrão Anual = 27</v>
          </cell>
        </row>
        <row r="1003">
          <cell r="B1003">
            <v>1686</v>
          </cell>
          <cell r="C1003">
            <v>4.2710999999999997</v>
          </cell>
          <cell r="D1003">
            <v>4.2710999999999997</v>
          </cell>
          <cell r="E1003">
            <v>0</v>
          </cell>
          <cell r="F1003">
            <v>0</v>
          </cell>
          <cell r="G1003">
            <v>0</v>
          </cell>
          <cell r="H1003">
            <v>8.1</v>
          </cell>
          <cell r="I1003">
            <v>16.2</v>
          </cell>
          <cell r="J1003">
            <v>27</v>
          </cell>
        </row>
        <row r="1004">
          <cell r="B1004">
            <v>1687</v>
          </cell>
          <cell r="C1004">
            <v>1.3249</v>
          </cell>
          <cell r="D1004">
            <v>1.1328</v>
          </cell>
          <cell r="E1004">
            <v>0</v>
          </cell>
          <cell r="F1004">
            <v>0.19209999999999999</v>
          </cell>
          <cell r="G1004">
            <v>0</v>
          </cell>
          <cell r="H1004">
            <v>8.1</v>
          </cell>
          <cell r="I1004">
            <v>16.2</v>
          </cell>
          <cell r="J1004">
            <v>27</v>
          </cell>
        </row>
        <row r="1005">
          <cell r="B1005">
            <v>1689</v>
          </cell>
          <cell r="C1005">
            <v>1.8934</v>
          </cell>
          <cell r="D1005">
            <v>1.8916999999999999</v>
          </cell>
          <cell r="E1005">
            <v>1.8E-3</v>
          </cell>
          <cell r="F1005">
            <v>0</v>
          </cell>
          <cell r="G1005">
            <v>0</v>
          </cell>
          <cell r="H1005">
            <v>8.1</v>
          </cell>
          <cell r="I1005">
            <v>16.2</v>
          </cell>
          <cell r="J1005">
            <v>27</v>
          </cell>
        </row>
        <row r="1006">
          <cell r="B1006">
            <v>1687</v>
          </cell>
          <cell r="C1006">
            <v>7.4890999999999996</v>
          </cell>
          <cell r="D1006">
            <v>7.2953000000000001</v>
          </cell>
          <cell r="E1006">
            <v>1.8E-3</v>
          </cell>
          <cell r="F1006">
            <v>0.19209999999999999</v>
          </cell>
          <cell r="G1006">
            <v>0</v>
          </cell>
          <cell r="H1006">
            <v>8.1</v>
          </cell>
          <cell r="I1006">
            <v>16.2</v>
          </cell>
          <cell r="J1006">
            <v>27</v>
          </cell>
        </row>
        <row r="1007">
          <cell r="B1007"/>
          <cell r="C1007"/>
          <cell r="D1007"/>
          <cell r="E1007"/>
          <cell r="F1007"/>
          <cell r="G1007"/>
          <cell r="H1007">
            <v>8.1</v>
          </cell>
          <cell r="I1007">
            <v>16.2</v>
          </cell>
          <cell r="J1007">
            <v>27</v>
          </cell>
        </row>
        <row r="1008">
          <cell r="B1008"/>
          <cell r="C1008"/>
          <cell r="D1008"/>
          <cell r="E1008"/>
          <cell r="F1008"/>
          <cell r="G1008"/>
          <cell r="H1008">
            <v>8.1</v>
          </cell>
          <cell r="I1008">
            <v>16.2</v>
          </cell>
          <cell r="J1008">
            <v>27</v>
          </cell>
        </row>
        <row r="1009">
          <cell r="B1009"/>
          <cell r="C1009"/>
          <cell r="D1009"/>
          <cell r="E1009"/>
          <cell r="F1009"/>
          <cell r="G1009"/>
          <cell r="H1009">
            <v>8.1</v>
          </cell>
          <cell r="I1009">
            <v>16.2</v>
          </cell>
          <cell r="J1009">
            <v>27</v>
          </cell>
        </row>
        <row r="1010">
          <cell r="B1010"/>
          <cell r="C1010"/>
          <cell r="D1010"/>
          <cell r="E1010"/>
          <cell r="F1010"/>
          <cell r="G1010"/>
          <cell r="H1010">
            <v>8.1</v>
          </cell>
          <cell r="I1010">
            <v>16.2</v>
          </cell>
          <cell r="J1010">
            <v>27</v>
          </cell>
        </row>
        <row r="1011">
          <cell r="B1011"/>
          <cell r="C1011"/>
          <cell r="D1011"/>
          <cell r="E1011"/>
          <cell r="F1011"/>
          <cell r="G1011"/>
          <cell r="H1011">
            <v>8.1</v>
          </cell>
          <cell r="I1011">
            <v>16.2</v>
          </cell>
          <cell r="J1011">
            <v>27</v>
          </cell>
        </row>
        <row r="1012">
          <cell r="B1012"/>
          <cell r="C1012"/>
          <cell r="D1012"/>
          <cell r="E1012"/>
          <cell r="F1012"/>
          <cell r="G1012"/>
          <cell r="H1012">
            <v>8.1</v>
          </cell>
          <cell r="I1012">
            <v>16.2</v>
          </cell>
          <cell r="J1012">
            <v>27</v>
          </cell>
        </row>
        <row r="1013">
          <cell r="B1013"/>
          <cell r="C1013"/>
          <cell r="D1013"/>
          <cell r="E1013"/>
          <cell r="F1013"/>
          <cell r="G1013"/>
          <cell r="H1013">
            <v>8.1</v>
          </cell>
          <cell r="I1013">
            <v>16.2</v>
          </cell>
          <cell r="J1013">
            <v>27</v>
          </cell>
        </row>
        <row r="1014">
          <cell r="B1014"/>
          <cell r="C1014"/>
          <cell r="D1014"/>
          <cell r="E1014"/>
          <cell r="F1014"/>
          <cell r="G1014"/>
          <cell r="H1014">
            <v>8.1</v>
          </cell>
          <cell r="I1014">
            <v>16.2</v>
          </cell>
          <cell r="J1014">
            <v>27</v>
          </cell>
        </row>
        <row r="1015">
          <cell r="B1015"/>
          <cell r="C1015"/>
          <cell r="D1015"/>
          <cell r="E1015"/>
          <cell r="F1015"/>
          <cell r="G1015"/>
          <cell r="H1015">
            <v>8.1</v>
          </cell>
          <cell r="I1015">
            <v>16.2</v>
          </cell>
          <cell r="J1015">
            <v>27</v>
          </cell>
        </row>
        <row r="1016">
          <cell r="B1016"/>
          <cell r="C1016"/>
          <cell r="D1016"/>
          <cell r="E1016"/>
          <cell r="F1016"/>
          <cell r="G1016"/>
          <cell r="H1016">
            <v>8.1</v>
          </cell>
          <cell r="I1016">
            <v>16.2</v>
          </cell>
          <cell r="J1016">
            <v>27</v>
          </cell>
        </row>
        <row r="1017">
          <cell r="B1017"/>
          <cell r="C1017"/>
          <cell r="D1017"/>
          <cell r="E1017"/>
          <cell r="F1017"/>
          <cell r="G1017"/>
          <cell r="H1017">
            <v>8.1</v>
          </cell>
          <cell r="I1017">
            <v>16.2</v>
          </cell>
          <cell r="J1017">
            <v>27</v>
          </cell>
        </row>
        <row r="1018">
          <cell r="B1018"/>
          <cell r="C1018"/>
          <cell r="D1018"/>
          <cell r="E1018"/>
          <cell r="F1018"/>
          <cell r="G1018"/>
          <cell r="I1018">
            <v>16.2</v>
          </cell>
          <cell r="J1018">
            <v>27</v>
          </cell>
        </row>
        <row r="1019">
          <cell r="B1019">
            <v>1687</v>
          </cell>
          <cell r="C1019">
            <v>7.4890999999999996</v>
          </cell>
          <cell r="D1019">
            <v>7.2953000000000001</v>
          </cell>
          <cell r="E1019">
            <v>1.8E-3</v>
          </cell>
          <cell r="F1019">
            <v>0.19209999999999999</v>
          </cell>
          <cell r="G1019">
            <v>0</v>
          </cell>
          <cell r="J1019">
            <v>27</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2,1</v>
          </cell>
          <cell r="I1022" t="str">
            <v>Padrão Trimestral = 4,2</v>
          </cell>
          <cell r="J1022" t="str">
            <v>Padrão Anual = 7</v>
          </cell>
        </row>
        <row r="1023">
          <cell r="B1023">
            <v>94959</v>
          </cell>
          <cell r="C1023">
            <v>1.1282000000000001</v>
          </cell>
          <cell r="D1023">
            <v>0.85299999999999998</v>
          </cell>
          <cell r="E1023">
            <v>0.13919999999999999</v>
          </cell>
          <cell r="F1023">
            <v>0.13589999999999999</v>
          </cell>
          <cell r="G1023">
            <v>0</v>
          </cell>
          <cell r="H1023">
            <v>2.1</v>
          </cell>
          <cell r="I1023">
            <v>4.2</v>
          </cell>
          <cell r="J1023">
            <v>7</v>
          </cell>
        </row>
        <row r="1024">
          <cell r="B1024">
            <v>95032</v>
          </cell>
          <cell r="C1024">
            <v>0.38150000000000001</v>
          </cell>
          <cell r="D1024">
            <v>0.35249999999999998</v>
          </cell>
          <cell r="E1024">
            <v>2.9000000000000001E-2</v>
          </cell>
          <cell r="F1024">
            <v>0</v>
          </cell>
          <cell r="G1024">
            <v>0</v>
          </cell>
          <cell r="H1024">
            <v>2.1</v>
          </cell>
          <cell r="I1024">
            <v>4.2</v>
          </cell>
          <cell r="J1024">
            <v>7</v>
          </cell>
        </row>
        <row r="1025">
          <cell r="B1025">
            <v>95082</v>
          </cell>
          <cell r="C1025">
            <v>0.15690000000000001</v>
          </cell>
          <cell r="D1025">
            <v>0.1363</v>
          </cell>
          <cell r="E1025">
            <v>2.06E-2</v>
          </cell>
          <cell r="F1025">
            <v>0</v>
          </cell>
          <cell r="G1025">
            <v>0</v>
          </cell>
          <cell r="H1025">
            <v>2.1</v>
          </cell>
          <cell r="I1025">
            <v>4.2</v>
          </cell>
          <cell r="J1025">
            <v>7</v>
          </cell>
        </row>
        <row r="1026">
          <cell r="B1026">
            <v>95024</v>
          </cell>
          <cell r="C1026">
            <v>1.6659999999999999</v>
          </cell>
          <cell r="D1026">
            <v>1.3412999999999999</v>
          </cell>
          <cell r="E1026">
            <v>0.18870000000000001</v>
          </cell>
          <cell r="F1026">
            <v>0.1358</v>
          </cell>
          <cell r="G1026">
            <v>0</v>
          </cell>
          <cell r="H1026">
            <v>2.1</v>
          </cell>
          <cell r="I1026">
            <v>4.2</v>
          </cell>
          <cell r="J1026">
            <v>7</v>
          </cell>
        </row>
        <row r="1027">
          <cell r="B1027"/>
          <cell r="C1027"/>
          <cell r="D1027"/>
          <cell r="E1027"/>
          <cell r="F1027"/>
          <cell r="G1027"/>
          <cell r="H1027">
            <v>2.1</v>
          </cell>
          <cell r="I1027">
            <v>4.2</v>
          </cell>
          <cell r="J1027">
            <v>7</v>
          </cell>
        </row>
        <row r="1028">
          <cell r="B1028"/>
          <cell r="C1028"/>
          <cell r="D1028"/>
          <cell r="E1028"/>
          <cell r="F1028"/>
          <cell r="G1028"/>
          <cell r="H1028">
            <v>2.1</v>
          </cell>
          <cell r="I1028">
            <v>4.2</v>
          </cell>
          <cell r="J1028">
            <v>7</v>
          </cell>
        </row>
        <row r="1029">
          <cell r="B1029"/>
          <cell r="C1029"/>
          <cell r="D1029"/>
          <cell r="E1029"/>
          <cell r="F1029"/>
          <cell r="G1029"/>
          <cell r="H1029">
            <v>2.1</v>
          </cell>
          <cell r="I1029">
            <v>4.2</v>
          </cell>
          <cell r="J1029">
            <v>7</v>
          </cell>
        </row>
        <row r="1030">
          <cell r="B1030"/>
          <cell r="C1030"/>
          <cell r="D1030"/>
          <cell r="E1030"/>
          <cell r="F1030"/>
          <cell r="G1030"/>
          <cell r="H1030">
            <v>2.1</v>
          </cell>
          <cell r="I1030">
            <v>4.2</v>
          </cell>
          <cell r="J1030">
            <v>7</v>
          </cell>
        </row>
        <row r="1031">
          <cell r="B1031"/>
          <cell r="C1031"/>
          <cell r="D1031"/>
          <cell r="E1031"/>
          <cell r="F1031"/>
          <cell r="G1031"/>
          <cell r="H1031">
            <v>2.1</v>
          </cell>
          <cell r="I1031">
            <v>4.2</v>
          </cell>
          <cell r="J1031">
            <v>7</v>
          </cell>
        </row>
        <row r="1032">
          <cell r="B1032"/>
          <cell r="C1032"/>
          <cell r="D1032"/>
          <cell r="E1032"/>
          <cell r="F1032"/>
          <cell r="G1032"/>
          <cell r="H1032">
            <v>2.1</v>
          </cell>
          <cell r="I1032">
            <v>4.2</v>
          </cell>
          <cell r="J1032">
            <v>7</v>
          </cell>
        </row>
        <row r="1033">
          <cell r="B1033"/>
          <cell r="C1033"/>
          <cell r="D1033"/>
          <cell r="E1033"/>
          <cell r="F1033"/>
          <cell r="G1033"/>
          <cell r="H1033">
            <v>2.1</v>
          </cell>
          <cell r="I1033">
            <v>4.2</v>
          </cell>
          <cell r="J1033">
            <v>7</v>
          </cell>
        </row>
        <row r="1034">
          <cell r="B1034"/>
          <cell r="C1034"/>
          <cell r="D1034"/>
          <cell r="E1034"/>
          <cell r="F1034"/>
          <cell r="G1034"/>
          <cell r="H1034">
            <v>2.1</v>
          </cell>
          <cell r="I1034">
            <v>4.2</v>
          </cell>
          <cell r="J1034">
            <v>7</v>
          </cell>
        </row>
        <row r="1035">
          <cell r="B1035"/>
          <cell r="C1035"/>
          <cell r="D1035"/>
          <cell r="E1035"/>
          <cell r="F1035"/>
          <cell r="G1035"/>
          <cell r="H1035">
            <v>2.1</v>
          </cell>
          <cell r="I1035">
            <v>4.2</v>
          </cell>
          <cell r="J1035">
            <v>7</v>
          </cell>
        </row>
        <row r="1036">
          <cell r="B1036"/>
          <cell r="C1036"/>
          <cell r="D1036"/>
          <cell r="E1036"/>
          <cell r="F1036"/>
          <cell r="G1036"/>
          <cell r="H1036">
            <v>2.1</v>
          </cell>
          <cell r="I1036">
            <v>4.2</v>
          </cell>
          <cell r="J1036">
            <v>7</v>
          </cell>
        </row>
        <row r="1037">
          <cell r="B1037"/>
          <cell r="C1037"/>
          <cell r="D1037"/>
          <cell r="E1037"/>
          <cell r="F1037"/>
          <cell r="G1037"/>
          <cell r="H1037">
            <v>2.1</v>
          </cell>
          <cell r="I1037">
            <v>4.2</v>
          </cell>
          <cell r="J1037">
            <v>7</v>
          </cell>
        </row>
        <row r="1038">
          <cell r="B1038"/>
          <cell r="C1038"/>
          <cell r="D1038"/>
          <cell r="E1038"/>
          <cell r="F1038"/>
          <cell r="G1038"/>
          <cell r="I1038">
            <v>4.2</v>
          </cell>
          <cell r="J1038">
            <v>7</v>
          </cell>
        </row>
        <row r="1039">
          <cell r="B1039">
            <v>95024</v>
          </cell>
          <cell r="C1039">
            <v>1.6659999999999999</v>
          </cell>
          <cell r="D1039">
            <v>1.3412999999999999</v>
          </cell>
          <cell r="E1039">
            <v>0.18870000000000001</v>
          </cell>
          <cell r="F1039">
            <v>0.1358</v>
          </cell>
          <cell r="G1039">
            <v>0</v>
          </cell>
          <cell r="J1039">
            <v>7</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103236</v>
          </cell>
          <cell r="C1043">
            <v>0.59179999999999999</v>
          </cell>
          <cell r="D1043">
            <v>0.39750000000000002</v>
          </cell>
          <cell r="E1043">
            <v>8.2000000000000007E-3</v>
          </cell>
          <cell r="F1043">
            <v>0</v>
          </cell>
          <cell r="G1043">
            <v>0.18609999999999999</v>
          </cell>
          <cell r="H1043">
            <v>2</v>
          </cell>
          <cell r="I1043">
            <v>3</v>
          </cell>
          <cell r="J1043">
            <v>5</v>
          </cell>
        </row>
        <row r="1044">
          <cell r="B1044">
            <v>103307</v>
          </cell>
          <cell r="C1044">
            <v>0.23269999999999999</v>
          </cell>
          <cell r="D1044">
            <v>0.16889999999999999</v>
          </cell>
          <cell r="E1044">
            <v>6.3799999999999996E-2</v>
          </cell>
          <cell r="F1044">
            <v>0</v>
          </cell>
          <cell r="G1044">
            <v>0</v>
          </cell>
          <cell r="H1044">
            <v>2</v>
          </cell>
          <cell r="I1044">
            <v>3</v>
          </cell>
          <cell r="J1044">
            <v>5</v>
          </cell>
        </row>
        <row r="1045">
          <cell r="B1045">
            <v>102950</v>
          </cell>
          <cell r="C1045">
            <v>0.16520000000000001</v>
          </cell>
          <cell r="D1045">
            <v>0.14380000000000001</v>
          </cell>
          <cell r="E1045">
            <v>2.1499999999999998E-2</v>
          </cell>
          <cell r="F1045">
            <v>0</v>
          </cell>
          <cell r="G1045">
            <v>0</v>
          </cell>
          <cell r="H1045">
            <v>2</v>
          </cell>
          <cell r="I1045">
            <v>3</v>
          </cell>
          <cell r="J1045">
            <v>5</v>
          </cell>
        </row>
        <row r="1046">
          <cell r="B1046">
            <v>103164</v>
          </cell>
          <cell r="C1046">
            <v>0.99009999999999998</v>
          </cell>
          <cell r="D1046">
            <v>0.71040000000000003</v>
          </cell>
          <cell r="E1046">
            <v>9.35E-2</v>
          </cell>
          <cell r="F1046">
            <v>0</v>
          </cell>
          <cell r="G1046">
            <v>0.1862</v>
          </cell>
          <cell r="H1046">
            <v>2</v>
          </cell>
          <cell r="I1046">
            <v>3</v>
          </cell>
          <cell r="J1046">
            <v>5</v>
          </cell>
        </row>
        <row r="1047">
          <cell r="B1047"/>
          <cell r="C1047"/>
          <cell r="D1047"/>
          <cell r="E1047"/>
          <cell r="F1047"/>
          <cell r="G1047"/>
          <cell r="H1047">
            <v>2</v>
          </cell>
          <cell r="I1047">
            <v>3</v>
          </cell>
          <cell r="J1047">
            <v>5</v>
          </cell>
        </row>
        <row r="1048">
          <cell r="B1048"/>
          <cell r="C1048"/>
          <cell r="D1048"/>
          <cell r="E1048"/>
          <cell r="F1048"/>
          <cell r="G1048"/>
          <cell r="H1048">
            <v>2</v>
          </cell>
          <cell r="I1048">
            <v>3</v>
          </cell>
          <cell r="J1048">
            <v>5</v>
          </cell>
        </row>
        <row r="1049">
          <cell r="B1049"/>
          <cell r="C1049"/>
          <cell r="D1049"/>
          <cell r="E1049"/>
          <cell r="F1049"/>
          <cell r="G1049"/>
          <cell r="H1049">
            <v>2</v>
          </cell>
          <cell r="I1049">
            <v>3</v>
          </cell>
          <cell r="J1049">
            <v>5</v>
          </cell>
        </row>
        <row r="1050">
          <cell r="B1050"/>
          <cell r="C1050"/>
          <cell r="D1050"/>
          <cell r="E1050"/>
          <cell r="F1050"/>
          <cell r="G1050"/>
          <cell r="H1050">
            <v>2</v>
          </cell>
          <cell r="I1050">
            <v>3</v>
          </cell>
          <cell r="J1050">
            <v>5</v>
          </cell>
        </row>
        <row r="1051">
          <cell r="B1051"/>
          <cell r="C1051"/>
          <cell r="D1051"/>
          <cell r="E1051"/>
          <cell r="F1051"/>
          <cell r="G1051"/>
          <cell r="H1051">
            <v>2</v>
          </cell>
          <cell r="I1051">
            <v>3</v>
          </cell>
          <cell r="J1051">
            <v>5</v>
          </cell>
        </row>
        <row r="1052">
          <cell r="B1052"/>
          <cell r="C1052"/>
          <cell r="D1052"/>
          <cell r="E1052"/>
          <cell r="F1052"/>
          <cell r="G1052"/>
          <cell r="H1052">
            <v>2</v>
          </cell>
          <cell r="I1052">
            <v>3</v>
          </cell>
          <cell r="J1052">
            <v>5</v>
          </cell>
        </row>
        <row r="1053">
          <cell r="B1053"/>
          <cell r="C1053"/>
          <cell r="D1053"/>
          <cell r="E1053"/>
          <cell r="F1053"/>
          <cell r="G1053"/>
          <cell r="H1053">
            <v>2</v>
          </cell>
          <cell r="I1053">
            <v>3</v>
          </cell>
          <cell r="J1053">
            <v>5</v>
          </cell>
        </row>
        <row r="1054">
          <cell r="B1054"/>
          <cell r="C1054"/>
          <cell r="D1054"/>
          <cell r="E1054"/>
          <cell r="F1054"/>
          <cell r="G1054"/>
          <cell r="H1054">
            <v>2</v>
          </cell>
          <cell r="I1054">
            <v>3</v>
          </cell>
          <cell r="J1054">
            <v>5</v>
          </cell>
        </row>
        <row r="1055">
          <cell r="B1055"/>
          <cell r="C1055"/>
          <cell r="D1055"/>
          <cell r="E1055"/>
          <cell r="F1055"/>
          <cell r="G1055"/>
          <cell r="H1055">
            <v>2</v>
          </cell>
          <cell r="I1055">
            <v>3</v>
          </cell>
          <cell r="J1055">
            <v>5</v>
          </cell>
        </row>
        <row r="1056">
          <cell r="B1056"/>
          <cell r="C1056"/>
          <cell r="D1056"/>
          <cell r="E1056"/>
          <cell r="F1056"/>
          <cell r="G1056"/>
          <cell r="H1056">
            <v>2</v>
          </cell>
          <cell r="I1056">
            <v>3</v>
          </cell>
          <cell r="J1056">
            <v>5</v>
          </cell>
        </row>
        <row r="1057">
          <cell r="B1057"/>
          <cell r="C1057"/>
          <cell r="D1057"/>
          <cell r="E1057"/>
          <cell r="F1057"/>
          <cell r="G1057"/>
          <cell r="H1057">
            <v>2</v>
          </cell>
          <cell r="I1057">
            <v>3</v>
          </cell>
          <cell r="J1057">
            <v>5</v>
          </cell>
        </row>
        <row r="1058">
          <cell r="B1058"/>
          <cell r="C1058"/>
          <cell r="D1058"/>
          <cell r="E1058"/>
          <cell r="F1058"/>
          <cell r="G1058"/>
          <cell r="I1058">
            <v>3</v>
          </cell>
          <cell r="J1058">
            <v>5</v>
          </cell>
        </row>
        <row r="1059">
          <cell r="B1059">
            <v>103164</v>
          </cell>
          <cell r="C1059">
            <v>0.99009999999999998</v>
          </cell>
          <cell r="D1059">
            <v>0.71040000000000003</v>
          </cell>
          <cell r="E1059">
            <v>9.35E-2</v>
          </cell>
          <cell r="F1059">
            <v>0</v>
          </cell>
          <cell r="G1059">
            <v>0.1862</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4,2</v>
          </cell>
          <cell r="I1062" t="str">
            <v>Padrão Trimestral = 8,4</v>
          </cell>
          <cell r="J1062" t="str">
            <v>Padrão Anual = 14</v>
          </cell>
        </row>
        <row r="1063">
          <cell r="B1063">
            <v>50775</v>
          </cell>
          <cell r="C1063">
            <v>1.2830999999999999</v>
          </cell>
          <cell r="D1063">
            <v>1.2753000000000001</v>
          </cell>
          <cell r="E1063">
            <v>7.7999999999999996E-3</v>
          </cell>
          <cell r="F1063">
            <v>0</v>
          </cell>
          <cell r="G1063">
            <v>0</v>
          </cell>
          <cell r="H1063">
            <v>4.2</v>
          </cell>
          <cell r="I1063">
            <v>8.4</v>
          </cell>
          <cell r="J1063">
            <v>14</v>
          </cell>
        </row>
        <row r="1064">
          <cell r="B1064">
            <v>52941</v>
          </cell>
          <cell r="C1064">
            <v>0.51970000000000005</v>
          </cell>
          <cell r="D1064">
            <v>0.47939999999999999</v>
          </cell>
          <cell r="E1064">
            <v>4.0300000000000002E-2</v>
          </cell>
          <cell r="F1064">
            <v>0</v>
          </cell>
          <cell r="G1064">
            <v>0</v>
          </cell>
          <cell r="H1064">
            <v>4.2</v>
          </cell>
          <cell r="I1064">
            <v>8.4</v>
          </cell>
          <cell r="J1064">
            <v>14</v>
          </cell>
        </row>
        <row r="1065">
          <cell r="B1065">
            <v>52941</v>
          </cell>
          <cell r="C1065">
            <v>0.58540000000000003</v>
          </cell>
          <cell r="D1065">
            <v>0.34320000000000001</v>
          </cell>
          <cell r="E1065">
            <v>0.24229999999999999</v>
          </cell>
          <cell r="F1065">
            <v>0</v>
          </cell>
          <cell r="G1065">
            <v>0</v>
          </cell>
          <cell r="H1065">
            <v>4.2</v>
          </cell>
          <cell r="I1065">
            <v>8.4</v>
          </cell>
          <cell r="J1065">
            <v>14</v>
          </cell>
        </row>
        <row r="1066">
          <cell r="B1066">
            <v>52219</v>
          </cell>
          <cell r="C1066">
            <v>2.3679999999999999</v>
          </cell>
          <cell r="D1066">
            <v>2.0739999999999998</v>
          </cell>
          <cell r="E1066">
            <v>0.29409999999999997</v>
          </cell>
          <cell r="F1066">
            <v>0</v>
          </cell>
          <cell r="G1066">
            <v>0</v>
          </cell>
          <cell r="H1066">
            <v>4.2</v>
          </cell>
          <cell r="I1066">
            <v>8.4</v>
          </cell>
          <cell r="J1066">
            <v>14</v>
          </cell>
        </row>
        <row r="1067">
          <cell r="B1067"/>
          <cell r="C1067"/>
          <cell r="D1067"/>
          <cell r="E1067"/>
          <cell r="F1067"/>
          <cell r="G1067"/>
          <cell r="H1067">
            <v>4.2</v>
          </cell>
          <cell r="I1067">
            <v>8.4</v>
          </cell>
          <cell r="J1067">
            <v>14</v>
          </cell>
        </row>
        <row r="1068">
          <cell r="B1068"/>
          <cell r="C1068"/>
          <cell r="D1068"/>
          <cell r="E1068"/>
          <cell r="F1068"/>
          <cell r="G1068"/>
          <cell r="H1068">
            <v>4.2</v>
          </cell>
          <cell r="I1068">
            <v>8.4</v>
          </cell>
          <cell r="J1068">
            <v>14</v>
          </cell>
        </row>
        <row r="1069">
          <cell r="B1069"/>
          <cell r="C1069"/>
          <cell r="D1069"/>
          <cell r="E1069"/>
          <cell r="F1069"/>
          <cell r="G1069"/>
          <cell r="H1069">
            <v>4.2</v>
          </cell>
          <cell r="I1069">
            <v>8.4</v>
          </cell>
          <cell r="J1069">
            <v>14</v>
          </cell>
        </row>
        <row r="1070">
          <cell r="B1070"/>
          <cell r="C1070"/>
          <cell r="D1070"/>
          <cell r="E1070"/>
          <cell r="F1070"/>
          <cell r="G1070"/>
          <cell r="H1070">
            <v>4.2</v>
          </cell>
          <cell r="I1070">
            <v>8.4</v>
          </cell>
          <cell r="J1070">
            <v>14</v>
          </cell>
        </row>
        <row r="1071">
          <cell r="B1071"/>
          <cell r="C1071"/>
          <cell r="D1071"/>
          <cell r="E1071"/>
          <cell r="F1071"/>
          <cell r="G1071"/>
          <cell r="H1071">
            <v>4.2</v>
          </cell>
          <cell r="I1071">
            <v>8.4</v>
          </cell>
          <cell r="J1071">
            <v>14</v>
          </cell>
        </row>
        <row r="1072">
          <cell r="B1072"/>
          <cell r="C1072"/>
          <cell r="D1072"/>
          <cell r="E1072"/>
          <cell r="F1072"/>
          <cell r="G1072"/>
          <cell r="H1072">
            <v>4.2</v>
          </cell>
          <cell r="I1072">
            <v>8.4</v>
          </cell>
          <cell r="J1072">
            <v>14</v>
          </cell>
        </row>
        <row r="1073">
          <cell r="B1073"/>
          <cell r="C1073"/>
          <cell r="D1073"/>
          <cell r="E1073"/>
          <cell r="F1073"/>
          <cell r="G1073"/>
          <cell r="H1073">
            <v>4.2</v>
          </cell>
          <cell r="I1073">
            <v>8.4</v>
          </cell>
          <cell r="J1073">
            <v>14</v>
          </cell>
        </row>
        <row r="1074">
          <cell r="B1074"/>
          <cell r="C1074"/>
          <cell r="D1074"/>
          <cell r="E1074"/>
          <cell r="F1074"/>
          <cell r="G1074"/>
          <cell r="H1074">
            <v>4.2</v>
          </cell>
          <cell r="I1074">
            <v>8.4</v>
          </cell>
          <cell r="J1074">
            <v>14</v>
          </cell>
        </row>
        <row r="1075">
          <cell r="B1075"/>
          <cell r="C1075"/>
          <cell r="D1075"/>
          <cell r="E1075"/>
          <cell r="F1075"/>
          <cell r="G1075"/>
          <cell r="H1075">
            <v>4.2</v>
          </cell>
          <cell r="I1075">
            <v>8.4</v>
          </cell>
          <cell r="J1075">
            <v>14</v>
          </cell>
        </row>
        <row r="1076">
          <cell r="B1076"/>
          <cell r="C1076"/>
          <cell r="D1076"/>
          <cell r="E1076"/>
          <cell r="F1076"/>
          <cell r="G1076"/>
          <cell r="H1076">
            <v>4.2</v>
          </cell>
          <cell r="I1076">
            <v>8.4</v>
          </cell>
          <cell r="J1076">
            <v>14</v>
          </cell>
        </row>
        <row r="1077">
          <cell r="B1077"/>
          <cell r="C1077"/>
          <cell r="D1077"/>
          <cell r="E1077"/>
          <cell r="F1077"/>
          <cell r="G1077"/>
          <cell r="H1077">
            <v>4.2</v>
          </cell>
          <cell r="I1077">
            <v>8.4</v>
          </cell>
          <cell r="J1077">
            <v>14</v>
          </cell>
        </row>
        <row r="1078">
          <cell r="B1078"/>
          <cell r="C1078"/>
          <cell r="D1078"/>
          <cell r="E1078"/>
          <cell r="F1078"/>
          <cell r="G1078"/>
          <cell r="I1078">
            <v>8.4</v>
          </cell>
          <cell r="J1078">
            <v>14</v>
          </cell>
        </row>
        <row r="1079">
          <cell r="B1079">
            <v>52219</v>
          </cell>
          <cell r="C1079">
            <v>2.3679999999999999</v>
          </cell>
          <cell r="D1079">
            <v>2.0739999999999998</v>
          </cell>
          <cell r="E1079">
            <v>0.29409999999999997</v>
          </cell>
          <cell r="F1079">
            <v>0</v>
          </cell>
          <cell r="G1079">
            <v>0</v>
          </cell>
          <cell r="J1079">
            <v>14</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2,4</v>
          </cell>
          <cell r="I1082" t="str">
            <v>Padrão Trimestral = 4,8</v>
          </cell>
          <cell r="J1082" t="str">
            <v>Padrão Anual = 8</v>
          </cell>
        </row>
        <row r="1083">
          <cell r="B1083">
            <v>46495</v>
          </cell>
          <cell r="C1083">
            <v>0.21340000000000001</v>
          </cell>
          <cell r="D1083">
            <v>0.19900000000000001</v>
          </cell>
          <cell r="E1083">
            <v>0</v>
          </cell>
          <cell r="F1083">
            <v>1.4500000000000001E-2</v>
          </cell>
          <cell r="G1083">
            <v>0</v>
          </cell>
          <cell r="H1083">
            <v>2.4</v>
          </cell>
          <cell r="I1083">
            <v>4.8</v>
          </cell>
          <cell r="J1083">
            <v>8</v>
          </cell>
        </row>
        <row r="1084">
          <cell r="B1084">
            <v>46692</v>
          </cell>
          <cell r="C1084">
            <v>0.98539999999999994</v>
          </cell>
          <cell r="D1084">
            <v>0.36009999999999998</v>
          </cell>
          <cell r="E1084">
            <v>0.62529999999999997</v>
          </cell>
          <cell r="F1084">
            <v>0</v>
          </cell>
          <cell r="G1084">
            <v>0</v>
          </cell>
          <cell r="H1084">
            <v>2.4</v>
          </cell>
          <cell r="I1084">
            <v>4.8</v>
          </cell>
          <cell r="J1084">
            <v>8</v>
          </cell>
        </row>
        <row r="1085">
          <cell r="B1085">
            <v>46531</v>
          </cell>
          <cell r="C1085">
            <v>6.8900000000000003E-2</v>
          </cell>
          <cell r="D1085">
            <v>6.1499999999999999E-2</v>
          </cell>
          <cell r="E1085">
            <v>2.0999999999999999E-3</v>
          </cell>
          <cell r="F1085">
            <v>5.3E-3</v>
          </cell>
          <cell r="G1085">
            <v>0</v>
          </cell>
          <cell r="H1085">
            <v>2.4</v>
          </cell>
          <cell r="I1085">
            <v>4.8</v>
          </cell>
          <cell r="J1085">
            <v>8</v>
          </cell>
        </row>
        <row r="1086">
          <cell r="B1086">
            <v>46573</v>
          </cell>
          <cell r="C1086">
            <v>1.2698</v>
          </cell>
          <cell r="D1086">
            <v>0.62109999999999999</v>
          </cell>
          <cell r="E1086">
            <v>0.629</v>
          </cell>
          <cell r="F1086">
            <v>1.9800000000000002E-2</v>
          </cell>
          <cell r="G1086">
            <v>0</v>
          </cell>
          <cell r="H1086">
            <v>2.4</v>
          </cell>
          <cell r="I1086">
            <v>4.8</v>
          </cell>
          <cell r="J1086">
            <v>8</v>
          </cell>
        </row>
        <row r="1087">
          <cell r="B1087"/>
          <cell r="C1087"/>
          <cell r="D1087"/>
          <cell r="E1087"/>
          <cell r="F1087"/>
          <cell r="G1087"/>
          <cell r="H1087">
            <v>2.4</v>
          </cell>
          <cell r="I1087">
            <v>4.8</v>
          </cell>
          <cell r="J1087">
            <v>8</v>
          </cell>
        </row>
        <row r="1088">
          <cell r="B1088"/>
          <cell r="C1088"/>
          <cell r="D1088"/>
          <cell r="E1088"/>
          <cell r="F1088"/>
          <cell r="G1088"/>
          <cell r="H1088">
            <v>2.4</v>
          </cell>
          <cell r="I1088">
            <v>4.8</v>
          </cell>
          <cell r="J1088">
            <v>8</v>
          </cell>
        </row>
        <row r="1089">
          <cell r="B1089"/>
          <cell r="C1089"/>
          <cell r="D1089"/>
          <cell r="E1089"/>
          <cell r="F1089"/>
          <cell r="G1089"/>
          <cell r="H1089">
            <v>2.4</v>
          </cell>
          <cell r="I1089">
            <v>4.8</v>
          </cell>
          <cell r="J1089">
            <v>8</v>
          </cell>
        </row>
        <row r="1090">
          <cell r="B1090"/>
          <cell r="C1090"/>
          <cell r="D1090"/>
          <cell r="E1090"/>
          <cell r="F1090"/>
          <cell r="G1090"/>
          <cell r="H1090">
            <v>2.4</v>
          </cell>
          <cell r="I1090">
            <v>4.8</v>
          </cell>
          <cell r="J1090">
            <v>8</v>
          </cell>
        </row>
        <row r="1091">
          <cell r="B1091"/>
          <cell r="C1091"/>
          <cell r="D1091"/>
          <cell r="E1091"/>
          <cell r="F1091"/>
          <cell r="G1091"/>
          <cell r="H1091">
            <v>2.4</v>
          </cell>
          <cell r="I1091">
            <v>4.8</v>
          </cell>
          <cell r="J1091">
            <v>8</v>
          </cell>
        </row>
        <row r="1092">
          <cell r="B1092"/>
          <cell r="C1092"/>
          <cell r="D1092"/>
          <cell r="E1092"/>
          <cell r="F1092"/>
          <cell r="G1092"/>
          <cell r="H1092">
            <v>2.4</v>
          </cell>
          <cell r="I1092">
            <v>4.8</v>
          </cell>
          <cell r="J1092">
            <v>8</v>
          </cell>
        </row>
        <row r="1093">
          <cell r="B1093"/>
          <cell r="C1093"/>
          <cell r="D1093"/>
          <cell r="E1093"/>
          <cell r="F1093"/>
          <cell r="G1093"/>
          <cell r="H1093">
            <v>2.4</v>
          </cell>
          <cell r="I1093">
            <v>4.8</v>
          </cell>
          <cell r="J1093">
            <v>8</v>
          </cell>
        </row>
        <row r="1094">
          <cell r="B1094"/>
          <cell r="C1094"/>
          <cell r="D1094"/>
          <cell r="E1094"/>
          <cell r="F1094"/>
          <cell r="G1094"/>
          <cell r="H1094">
            <v>2.4</v>
          </cell>
          <cell r="I1094">
            <v>4.8</v>
          </cell>
          <cell r="J1094">
            <v>8</v>
          </cell>
        </row>
        <row r="1095">
          <cell r="B1095"/>
          <cell r="C1095"/>
          <cell r="D1095"/>
          <cell r="E1095"/>
          <cell r="F1095"/>
          <cell r="G1095"/>
          <cell r="H1095">
            <v>2.4</v>
          </cell>
          <cell r="I1095">
            <v>4.8</v>
          </cell>
          <cell r="J1095">
            <v>8</v>
          </cell>
        </row>
        <row r="1096">
          <cell r="B1096"/>
          <cell r="C1096"/>
          <cell r="D1096"/>
          <cell r="E1096"/>
          <cell r="F1096"/>
          <cell r="G1096"/>
          <cell r="H1096">
            <v>2.4</v>
          </cell>
          <cell r="I1096">
            <v>4.8</v>
          </cell>
          <cell r="J1096">
            <v>8</v>
          </cell>
        </row>
        <row r="1097">
          <cell r="B1097"/>
          <cell r="C1097"/>
          <cell r="D1097"/>
          <cell r="E1097"/>
          <cell r="F1097"/>
          <cell r="G1097"/>
          <cell r="H1097">
            <v>2.4</v>
          </cell>
          <cell r="I1097">
            <v>4.8</v>
          </cell>
          <cell r="J1097">
            <v>8</v>
          </cell>
        </row>
        <row r="1098">
          <cell r="B1098"/>
          <cell r="C1098"/>
          <cell r="D1098"/>
          <cell r="E1098"/>
          <cell r="F1098"/>
          <cell r="G1098"/>
          <cell r="I1098">
            <v>4.8</v>
          </cell>
          <cell r="J1098">
            <v>8</v>
          </cell>
        </row>
        <row r="1099">
          <cell r="B1099">
            <v>46573</v>
          </cell>
          <cell r="C1099">
            <v>1.2698</v>
          </cell>
          <cell r="D1099">
            <v>0.62109999999999999</v>
          </cell>
          <cell r="E1099">
            <v>0.629</v>
          </cell>
          <cell r="F1099">
            <v>1.9800000000000002E-2</v>
          </cell>
          <cell r="G1099">
            <v>0</v>
          </cell>
          <cell r="J1099">
            <v>8</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199327</v>
          </cell>
          <cell r="C1103">
            <v>1.8507</v>
          </cell>
          <cell r="D1103">
            <v>1.0858000000000001</v>
          </cell>
          <cell r="E1103">
            <v>0.1022</v>
          </cell>
          <cell r="F1103">
            <v>0.56430000000000002</v>
          </cell>
          <cell r="G1103">
            <v>9.8500000000000004E-2</v>
          </cell>
          <cell r="H1103">
            <v>2.7</v>
          </cell>
          <cell r="I1103">
            <v>5.4</v>
          </cell>
          <cell r="J1103">
            <v>9</v>
          </cell>
        </row>
        <row r="1104">
          <cell r="B1104">
            <v>199444</v>
          </cell>
          <cell r="C1104">
            <v>0.53380000000000005</v>
          </cell>
          <cell r="D1104">
            <v>0.50370000000000004</v>
          </cell>
          <cell r="E1104">
            <v>6.1000000000000004E-3</v>
          </cell>
          <cell r="F1104">
            <v>2.4E-2</v>
          </cell>
          <cell r="G1104">
            <v>0</v>
          </cell>
          <cell r="H1104">
            <v>2.7</v>
          </cell>
          <cell r="I1104">
            <v>5.4</v>
          </cell>
          <cell r="J1104">
            <v>9</v>
          </cell>
        </row>
        <row r="1105">
          <cell r="B1105">
            <v>198863</v>
          </cell>
          <cell r="C1105">
            <v>0.48609999999999998</v>
          </cell>
          <cell r="D1105">
            <v>0.435</v>
          </cell>
          <cell r="E1105">
            <v>5.11E-2</v>
          </cell>
          <cell r="F1105">
            <v>0</v>
          </cell>
          <cell r="G1105">
            <v>0</v>
          </cell>
          <cell r="H1105">
            <v>2.7</v>
          </cell>
          <cell r="I1105">
            <v>5.4</v>
          </cell>
          <cell r="J1105">
            <v>9</v>
          </cell>
        </row>
        <row r="1106">
          <cell r="B1106">
            <v>199211</v>
          </cell>
          <cell r="C1106">
            <v>2.8715000000000002</v>
          </cell>
          <cell r="D1106">
            <v>2.0249999999999999</v>
          </cell>
          <cell r="E1106">
            <v>0.15939999999999999</v>
          </cell>
          <cell r="F1106">
            <v>0.5887</v>
          </cell>
          <cell r="G1106">
            <v>9.8599999999999993E-2</v>
          </cell>
          <cell r="H1106">
            <v>2.7</v>
          </cell>
          <cell r="I1106">
            <v>5.4</v>
          </cell>
          <cell r="J1106">
            <v>9</v>
          </cell>
        </row>
        <row r="1107">
          <cell r="B1107"/>
          <cell r="C1107"/>
          <cell r="D1107"/>
          <cell r="E1107"/>
          <cell r="F1107"/>
          <cell r="G1107"/>
          <cell r="H1107">
            <v>2.7</v>
          </cell>
          <cell r="I1107">
            <v>5.4</v>
          </cell>
          <cell r="J1107">
            <v>9</v>
          </cell>
        </row>
        <row r="1108">
          <cell r="B1108"/>
          <cell r="C1108"/>
          <cell r="D1108"/>
          <cell r="E1108"/>
          <cell r="F1108"/>
          <cell r="G1108"/>
          <cell r="H1108">
            <v>2.7</v>
          </cell>
          <cell r="I1108">
            <v>5.4</v>
          </cell>
          <cell r="J1108">
            <v>9</v>
          </cell>
        </row>
        <row r="1109">
          <cell r="B1109"/>
          <cell r="C1109"/>
          <cell r="D1109"/>
          <cell r="E1109"/>
          <cell r="F1109"/>
          <cell r="G1109"/>
          <cell r="H1109">
            <v>2.7</v>
          </cell>
          <cell r="I1109">
            <v>5.4</v>
          </cell>
          <cell r="J1109">
            <v>9</v>
          </cell>
        </row>
        <row r="1110">
          <cell r="B1110"/>
          <cell r="C1110"/>
          <cell r="D1110"/>
          <cell r="E1110"/>
          <cell r="F1110"/>
          <cell r="G1110"/>
          <cell r="H1110">
            <v>2.7</v>
          </cell>
          <cell r="I1110">
            <v>5.4</v>
          </cell>
          <cell r="J1110">
            <v>9</v>
          </cell>
        </row>
        <row r="1111">
          <cell r="B1111"/>
          <cell r="C1111"/>
          <cell r="D1111"/>
          <cell r="E1111"/>
          <cell r="F1111"/>
          <cell r="G1111"/>
          <cell r="H1111">
            <v>2.7</v>
          </cell>
          <cell r="I1111">
            <v>5.4</v>
          </cell>
          <cell r="J1111">
            <v>9</v>
          </cell>
        </row>
        <row r="1112">
          <cell r="B1112"/>
          <cell r="C1112"/>
          <cell r="D1112"/>
          <cell r="E1112"/>
          <cell r="F1112"/>
          <cell r="G1112"/>
          <cell r="H1112">
            <v>2.7</v>
          </cell>
          <cell r="I1112">
            <v>5.4</v>
          </cell>
          <cell r="J1112">
            <v>9</v>
          </cell>
        </row>
        <row r="1113">
          <cell r="B1113"/>
          <cell r="C1113"/>
          <cell r="D1113"/>
          <cell r="E1113"/>
          <cell r="F1113"/>
          <cell r="G1113"/>
          <cell r="H1113">
            <v>2.7</v>
          </cell>
          <cell r="I1113">
            <v>5.4</v>
          </cell>
          <cell r="J1113">
            <v>9</v>
          </cell>
        </row>
        <row r="1114">
          <cell r="B1114"/>
          <cell r="C1114"/>
          <cell r="D1114"/>
          <cell r="E1114"/>
          <cell r="F1114"/>
          <cell r="G1114"/>
          <cell r="H1114">
            <v>2.7</v>
          </cell>
          <cell r="I1114">
            <v>5.4</v>
          </cell>
          <cell r="J1114">
            <v>9</v>
          </cell>
        </row>
        <row r="1115">
          <cell r="B1115"/>
          <cell r="C1115"/>
          <cell r="D1115"/>
          <cell r="E1115"/>
          <cell r="F1115"/>
          <cell r="G1115"/>
          <cell r="H1115">
            <v>2.7</v>
          </cell>
          <cell r="I1115">
            <v>5.4</v>
          </cell>
          <cell r="J1115">
            <v>9</v>
          </cell>
        </row>
        <row r="1116">
          <cell r="B1116"/>
          <cell r="C1116"/>
          <cell r="D1116"/>
          <cell r="E1116"/>
          <cell r="F1116"/>
          <cell r="G1116"/>
          <cell r="H1116">
            <v>2.7</v>
          </cell>
          <cell r="I1116">
            <v>5.4</v>
          </cell>
          <cell r="J1116">
            <v>9</v>
          </cell>
        </row>
        <row r="1117">
          <cell r="B1117"/>
          <cell r="C1117"/>
          <cell r="D1117"/>
          <cell r="E1117"/>
          <cell r="F1117"/>
          <cell r="G1117"/>
          <cell r="H1117">
            <v>2.7</v>
          </cell>
          <cell r="I1117">
            <v>5.4</v>
          </cell>
          <cell r="J1117">
            <v>9</v>
          </cell>
        </row>
        <row r="1118">
          <cell r="B1118"/>
          <cell r="C1118"/>
          <cell r="D1118"/>
          <cell r="E1118"/>
          <cell r="F1118"/>
          <cell r="G1118"/>
          <cell r="I1118">
            <v>5.4</v>
          </cell>
          <cell r="J1118">
            <v>9</v>
          </cell>
        </row>
        <row r="1119">
          <cell r="B1119">
            <v>199211</v>
          </cell>
          <cell r="C1119">
            <v>2.8715000000000002</v>
          </cell>
          <cell r="D1119">
            <v>2.0249999999999999</v>
          </cell>
          <cell r="E1119">
            <v>0.15939999999999999</v>
          </cell>
          <cell r="F1119">
            <v>0.5887</v>
          </cell>
          <cell r="G1119">
            <v>9.8599999999999993E-2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82303</v>
          </cell>
          <cell r="C1123">
            <v>0.62919999999999998</v>
          </cell>
          <cell r="D1123">
            <v>0.37069999999999997</v>
          </cell>
          <cell r="E1123">
            <v>3.2000000000000002E-3</v>
          </cell>
          <cell r="F1123">
            <v>0</v>
          </cell>
          <cell r="G1123">
            <v>0.25530000000000003</v>
          </cell>
          <cell r="H1123">
            <v>2</v>
          </cell>
          <cell r="I1123">
            <v>3.6</v>
          </cell>
          <cell r="J1123">
            <v>6</v>
          </cell>
        </row>
        <row r="1124">
          <cell r="B1124">
            <v>82303</v>
          </cell>
          <cell r="C1124">
            <v>0.1673</v>
          </cell>
          <cell r="D1124">
            <v>0.15859999999999999</v>
          </cell>
          <cell r="E1124">
            <v>8.6999999999999994E-3</v>
          </cell>
          <cell r="F1124">
            <v>0</v>
          </cell>
          <cell r="G1124">
            <v>0</v>
          </cell>
          <cell r="H1124">
            <v>2</v>
          </cell>
          <cell r="I1124">
            <v>3.6</v>
          </cell>
          <cell r="J1124">
            <v>6</v>
          </cell>
        </row>
        <row r="1125">
          <cell r="B1125">
            <v>82122</v>
          </cell>
          <cell r="C1125">
            <v>0.44140000000000001</v>
          </cell>
          <cell r="D1125">
            <v>0.43519999999999998</v>
          </cell>
          <cell r="E1125">
            <v>6.1999999999999998E-3</v>
          </cell>
          <cell r="F1125">
            <v>0</v>
          </cell>
          <cell r="G1125">
            <v>0</v>
          </cell>
          <cell r="H1125">
            <v>2</v>
          </cell>
          <cell r="I1125">
            <v>3.6</v>
          </cell>
          <cell r="J1125">
            <v>6</v>
          </cell>
        </row>
        <row r="1126">
          <cell r="B1126">
            <v>82243</v>
          </cell>
          <cell r="C1126">
            <v>1.2378</v>
          </cell>
          <cell r="D1126">
            <v>0.96419999999999995</v>
          </cell>
          <cell r="E1126">
            <v>1.8100000000000002E-2</v>
          </cell>
          <cell r="F1126">
            <v>0</v>
          </cell>
          <cell r="G1126">
            <v>0.2555</v>
          </cell>
          <cell r="H1126">
            <v>2</v>
          </cell>
          <cell r="I1126">
            <v>3.6</v>
          </cell>
          <cell r="J1126">
            <v>6</v>
          </cell>
        </row>
        <row r="1127">
          <cell r="B1127"/>
          <cell r="C1127"/>
          <cell r="D1127"/>
          <cell r="E1127"/>
          <cell r="F1127"/>
          <cell r="G1127"/>
          <cell r="H1127">
            <v>2</v>
          </cell>
          <cell r="I1127">
            <v>3.6</v>
          </cell>
          <cell r="J1127">
            <v>6</v>
          </cell>
        </row>
        <row r="1128">
          <cell r="B1128"/>
          <cell r="C1128"/>
          <cell r="D1128"/>
          <cell r="E1128"/>
          <cell r="F1128"/>
          <cell r="G1128"/>
          <cell r="H1128">
            <v>2</v>
          </cell>
          <cell r="I1128">
            <v>3.6</v>
          </cell>
          <cell r="J1128">
            <v>6</v>
          </cell>
        </row>
        <row r="1129">
          <cell r="B1129"/>
          <cell r="C1129"/>
          <cell r="D1129"/>
          <cell r="E1129"/>
          <cell r="F1129"/>
          <cell r="G1129"/>
          <cell r="H1129">
            <v>2</v>
          </cell>
          <cell r="I1129">
            <v>3.6</v>
          </cell>
          <cell r="J1129">
            <v>6</v>
          </cell>
        </row>
        <row r="1130">
          <cell r="B1130"/>
          <cell r="C1130"/>
          <cell r="D1130"/>
          <cell r="E1130"/>
          <cell r="F1130"/>
          <cell r="G1130"/>
          <cell r="H1130">
            <v>2</v>
          </cell>
          <cell r="I1130">
            <v>3.6</v>
          </cell>
          <cell r="J1130">
            <v>6</v>
          </cell>
        </row>
        <row r="1131">
          <cell r="B1131"/>
          <cell r="C1131"/>
          <cell r="D1131"/>
          <cell r="E1131"/>
          <cell r="F1131"/>
          <cell r="G1131"/>
          <cell r="H1131">
            <v>2</v>
          </cell>
          <cell r="I1131">
            <v>3.6</v>
          </cell>
          <cell r="J1131">
            <v>6</v>
          </cell>
        </row>
        <row r="1132">
          <cell r="B1132"/>
          <cell r="C1132"/>
          <cell r="D1132"/>
          <cell r="E1132"/>
          <cell r="F1132"/>
          <cell r="G1132"/>
          <cell r="H1132">
            <v>2</v>
          </cell>
          <cell r="I1132">
            <v>3.6</v>
          </cell>
          <cell r="J1132">
            <v>6</v>
          </cell>
        </row>
        <row r="1133">
          <cell r="B1133"/>
          <cell r="C1133"/>
          <cell r="D1133"/>
          <cell r="E1133"/>
          <cell r="F1133"/>
          <cell r="G1133"/>
          <cell r="H1133">
            <v>2</v>
          </cell>
          <cell r="I1133">
            <v>3.6</v>
          </cell>
          <cell r="J1133">
            <v>6</v>
          </cell>
        </row>
        <row r="1134">
          <cell r="B1134"/>
          <cell r="C1134"/>
          <cell r="D1134"/>
          <cell r="E1134"/>
          <cell r="F1134"/>
          <cell r="G1134"/>
          <cell r="H1134">
            <v>2</v>
          </cell>
          <cell r="I1134">
            <v>3.6</v>
          </cell>
          <cell r="J1134">
            <v>6</v>
          </cell>
        </row>
        <row r="1135">
          <cell r="B1135"/>
          <cell r="C1135"/>
          <cell r="D1135"/>
          <cell r="E1135"/>
          <cell r="F1135"/>
          <cell r="G1135"/>
          <cell r="H1135">
            <v>2</v>
          </cell>
          <cell r="I1135">
            <v>3.6</v>
          </cell>
          <cell r="J1135">
            <v>6</v>
          </cell>
        </row>
        <row r="1136">
          <cell r="B1136"/>
          <cell r="C1136"/>
          <cell r="D1136"/>
          <cell r="E1136"/>
          <cell r="F1136"/>
          <cell r="G1136"/>
          <cell r="H1136">
            <v>2</v>
          </cell>
          <cell r="I1136">
            <v>3.6</v>
          </cell>
          <cell r="J1136">
            <v>6</v>
          </cell>
        </row>
        <row r="1137">
          <cell r="B1137"/>
          <cell r="C1137"/>
          <cell r="D1137"/>
          <cell r="E1137"/>
          <cell r="F1137"/>
          <cell r="G1137"/>
          <cell r="H1137">
            <v>2</v>
          </cell>
          <cell r="I1137">
            <v>3.6</v>
          </cell>
          <cell r="J1137">
            <v>6</v>
          </cell>
        </row>
        <row r="1138">
          <cell r="B1138"/>
          <cell r="C1138"/>
          <cell r="D1138"/>
          <cell r="E1138"/>
          <cell r="F1138"/>
          <cell r="G1138"/>
          <cell r="I1138">
            <v>3.6</v>
          </cell>
          <cell r="J1138">
            <v>6</v>
          </cell>
        </row>
        <row r="1139">
          <cell r="B1139">
            <v>82243</v>
          </cell>
          <cell r="C1139">
            <v>1.2378</v>
          </cell>
          <cell r="D1139">
            <v>0.96419999999999995</v>
          </cell>
          <cell r="E1139">
            <v>1.8100000000000002E-2</v>
          </cell>
          <cell r="F1139">
            <v>0</v>
          </cell>
          <cell r="G1139">
            <v>0.2555</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v>
          </cell>
          <cell r="I1142" t="str">
            <v>Padrão Trimestral = 3,6</v>
          </cell>
          <cell r="J1142" t="str">
            <v>Padrão Anual = 6</v>
          </cell>
        </row>
        <row r="1143">
          <cell r="B1143">
            <v>86155</v>
          </cell>
          <cell r="C1143">
            <v>1.3263</v>
          </cell>
          <cell r="D1143">
            <v>0.5444</v>
          </cell>
          <cell r="E1143">
            <v>1.8E-3</v>
          </cell>
          <cell r="F1143">
            <v>0.78010000000000002</v>
          </cell>
          <cell r="G1143">
            <v>0</v>
          </cell>
          <cell r="H1143">
            <v>2</v>
          </cell>
          <cell r="I1143">
            <v>3.6</v>
          </cell>
          <cell r="J1143">
            <v>6</v>
          </cell>
        </row>
        <row r="1144">
          <cell r="B1144">
            <v>86311</v>
          </cell>
          <cell r="C1144">
            <v>0.40570000000000001</v>
          </cell>
          <cell r="D1144">
            <v>0.3725</v>
          </cell>
          <cell r="E1144">
            <v>1.3899999999999999E-2</v>
          </cell>
          <cell r="F1144">
            <v>1.9300000000000001E-2</v>
          </cell>
          <cell r="G1144">
            <v>0</v>
          </cell>
          <cell r="H1144">
            <v>2</v>
          </cell>
          <cell r="I1144">
            <v>3.6</v>
          </cell>
          <cell r="J1144">
            <v>6</v>
          </cell>
        </row>
        <row r="1145">
          <cell r="B1145">
            <v>86100</v>
          </cell>
          <cell r="C1145">
            <v>6.5500000000000003E-2</v>
          </cell>
          <cell r="D1145">
            <v>6.25E-2</v>
          </cell>
          <cell r="E1145">
            <v>3.0000000000000001E-3</v>
          </cell>
          <cell r="F1145">
            <v>0</v>
          </cell>
          <cell r="G1145">
            <v>0</v>
          </cell>
          <cell r="H1145">
            <v>2</v>
          </cell>
          <cell r="I1145">
            <v>3.6</v>
          </cell>
          <cell r="J1145">
            <v>6</v>
          </cell>
        </row>
        <row r="1146">
          <cell r="B1146">
            <v>86189</v>
          </cell>
          <cell r="C1146">
            <v>1.7975000000000001</v>
          </cell>
          <cell r="D1146">
            <v>0.97960000000000003</v>
          </cell>
          <cell r="E1146">
            <v>1.8700000000000001E-2</v>
          </cell>
          <cell r="F1146">
            <v>0.79910000000000003</v>
          </cell>
          <cell r="G1146">
            <v>0</v>
          </cell>
          <cell r="H1146">
            <v>2</v>
          </cell>
          <cell r="I1146">
            <v>3.6</v>
          </cell>
          <cell r="J1146">
            <v>6</v>
          </cell>
        </row>
        <row r="1147">
          <cell r="B1147"/>
          <cell r="C1147"/>
          <cell r="D1147"/>
          <cell r="E1147"/>
          <cell r="F1147"/>
          <cell r="G1147"/>
          <cell r="H1147">
            <v>2</v>
          </cell>
          <cell r="I1147">
            <v>3.6</v>
          </cell>
          <cell r="J1147">
            <v>6</v>
          </cell>
        </row>
        <row r="1148">
          <cell r="B1148"/>
          <cell r="C1148"/>
          <cell r="D1148"/>
          <cell r="E1148"/>
          <cell r="F1148"/>
          <cell r="G1148"/>
          <cell r="H1148">
            <v>2</v>
          </cell>
          <cell r="I1148">
            <v>3.6</v>
          </cell>
          <cell r="J1148">
            <v>6</v>
          </cell>
        </row>
        <row r="1149">
          <cell r="B1149"/>
          <cell r="C1149"/>
          <cell r="D1149"/>
          <cell r="E1149"/>
          <cell r="F1149"/>
          <cell r="G1149"/>
          <cell r="H1149">
            <v>2</v>
          </cell>
          <cell r="I1149">
            <v>3.6</v>
          </cell>
          <cell r="J1149">
            <v>6</v>
          </cell>
        </row>
        <row r="1150">
          <cell r="B1150"/>
          <cell r="C1150"/>
          <cell r="D1150"/>
          <cell r="E1150"/>
          <cell r="F1150"/>
          <cell r="G1150"/>
          <cell r="H1150">
            <v>2</v>
          </cell>
          <cell r="I1150">
            <v>3.6</v>
          </cell>
          <cell r="J1150">
            <v>6</v>
          </cell>
        </row>
        <row r="1151">
          <cell r="B1151"/>
          <cell r="C1151"/>
          <cell r="D1151"/>
          <cell r="E1151"/>
          <cell r="F1151"/>
          <cell r="G1151"/>
          <cell r="H1151">
            <v>2</v>
          </cell>
          <cell r="I1151">
            <v>3.6</v>
          </cell>
          <cell r="J1151">
            <v>6</v>
          </cell>
        </row>
        <row r="1152">
          <cell r="B1152"/>
          <cell r="C1152"/>
          <cell r="D1152"/>
          <cell r="E1152"/>
          <cell r="F1152"/>
          <cell r="G1152"/>
          <cell r="H1152">
            <v>2</v>
          </cell>
          <cell r="I1152">
            <v>3.6</v>
          </cell>
          <cell r="J1152">
            <v>6</v>
          </cell>
        </row>
        <row r="1153">
          <cell r="B1153"/>
          <cell r="C1153"/>
          <cell r="D1153"/>
          <cell r="E1153"/>
          <cell r="F1153"/>
          <cell r="G1153"/>
          <cell r="H1153">
            <v>2</v>
          </cell>
          <cell r="I1153">
            <v>3.6</v>
          </cell>
          <cell r="J1153">
            <v>6</v>
          </cell>
        </row>
        <row r="1154">
          <cell r="B1154"/>
          <cell r="C1154"/>
          <cell r="D1154"/>
          <cell r="E1154"/>
          <cell r="F1154"/>
          <cell r="G1154"/>
          <cell r="H1154">
            <v>2</v>
          </cell>
          <cell r="I1154">
            <v>3.6</v>
          </cell>
          <cell r="J1154">
            <v>6</v>
          </cell>
        </row>
        <row r="1155">
          <cell r="B1155"/>
          <cell r="C1155"/>
          <cell r="D1155"/>
          <cell r="E1155"/>
          <cell r="F1155"/>
          <cell r="G1155"/>
          <cell r="H1155">
            <v>2</v>
          </cell>
          <cell r="I1155">
            <v>3.6</v>
          </cell>
          <cell r="J1155">
            <v>6</v>
          </cell>
        </row>
        <row r="1156">
          <cell r="B1156"/>
          <cell r="C1156"/>
          <cell r="D1156"/>
          <cell r="E1156"/>
          <cell r="F1156"/>
          <cell r="G1156"/>
          <cell r="H1156">
            <v>2</v>
          </cell>
          <cell r="I1156">
            <v>3.6</v>
          </cell>
          <cell r="J1156">
            <v>6</v>
          </cell>
        </row>
        <row r="1157">
          <cell r="B1157"/>
          <cell r="C1157"/>
          <cell r="D1157"/>
          <cell r="E1157"/>
          <cell r="F1157"/>
          <cell r="G1157"/>
          <cell r="H1157">
            <v>2</v>
          </cell>
          <cell r="I1157">
            <v>3.6</v>
          </cell>
          <cell r="J1157">
            <v>6</v>
          </cell>
        </row>
        <row r="1158">
          <cell r="B1158"/>
          <cell r="C1158"/>
          <cell r="D1158"/>
          <cell r="E1158"/>
          <cell r="F1158"/>
          <cell r="G1158"/>
          <cell r="I1158">
            <v>3.6</v>
          </cell>
          <cell r="J1158">
            <v>6</v>
          </cell>
        </row>
        <row r="1159">
          <cell r="B1159">
            <v>86189</v>
          </cell>
          <cell r="C1159">
            <v>1.7975000000000001</v>
          </cell>
          <cell r="D1159">
            <v>0.97960000000000003</v>
          </cell>
          <cell r="E1159">
            <v>1.8700000000000001E-2</v>
          </cell>
          <cell r="F1159">
            <v>0.79910000000000003</v>
          </cell>
          <cell r="G1159">
            <v>0</v>
          </cell>
          <cell r="J1159">
            <v>6</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v>
          </cell>
          <cell r="J1162" t="str">
            <v>Padrão Anual = 5</v>
          </cell>
        </row>
        <row r="1163">
          <cell r="B1163">
            <v>122205</v>
          </cell>
          <cell r="C1163">
            <v>0.71530000000000005</v>
          </cell>
          <cell r="D1163">
            <v>0.33979999999999999</v>
          </cell>
          <cell r="E1163">
            <v>6.7999999999999996E-3</v>
          </cell>
          <cell r="F1163">
            <v>0.36859999999999998</v>
          </cell>
          <cell r="G1163">
            <v>0</v>
          </cell>
          <cell r="H1163">
            <v>2</v>
          </cell>
          <cell r="I1163">
            <v>3</v>
          </cell>
          <cell r="J1163">
            <v>5</v>
          </cell>
        </row>
        <row r="1164">
          <cell r="B1164">
            <v>122580</v>
          </cell>
          <cell r="C1164">
            <v>0.26469999999999999</v>
          </cell>
          <cell r="D1164">
            <v>0.2185</v>
          </cell>
          <cell r="E1164">
            <v>1.77E-2</v>
          </cell>
          <cell r="F1164">
            <v>2.8500000000000001E-2</v>
          </cell>
          <cell r="G1164">
            <v>0</v>
          </cell>
          <cell r="H1164">
            <v>2</v>
          </cell>
          <cell r="I1164">
            <v>3</v>
          </cell>
          <cell r="J1164">
            <v>5</v>
          </cell>
        </row>
        <row r="1165">
          <cell r="B1165">
            <v>122096</v>
          </cell>
          <cell r="C1165">
            <v>0.1903</v>
          </cell>
          <cell r="D1165">
            <v>0.17549999999999999</v>
          </cell>
          <cell r="E1165">
            <v>1.35E-2</v>
          </cell>
          <cell r="F1165">
            <v>1.1999999999999999E-3</v>
          </cell>
          <cell r="G1165">
            <v>0</v>
          </cell>
          <cell r="H1165">
            <v>2</v>
          </cell>
          <cell r="I1165">
            <v>3</v>
          </cell>
          <cell r="J1165">
            <v>5</v>
          </cell>
        </row>
        <row r="1166">
          <cell r="B1166">
            <v>122294</v>
          </cell>
          <cell r="C1166">
            <v>1.1700999999999999</v>
          </cell>
          <cell r="D1166">
            <v>0.73380000000000001</v>
          </cell>
          <cell r="E1166">
            <v>3.7999999999999999E-2</v>
          </cell>
          <cell r="F1166">
            <v>0.39810000000000001</v>
          </cell>
          <cell r="G1166">
            <v>0</v>
          </cell>
          <cell r="H1166">
            <v>2</v>
          </cell>
          <cell r="I1166">
            <v>3</v>
          </cell>
          <cell r="J1166">
            <v>5</v>
          </cell>
        </row>
        <row r="1167">
          <cell r="B1167"/>
          <cell r="C1167"/>
          <cell r="D1167"/>
          <cell r="E1167"/>
          <cell r="F1167"/>
          <cell r="G1167"/>
          <cell r="H1167">
            <v>2</v>
          </cell>
          <cell r="I1167">
            <v>3</v>
          </cell>
          <cell r="J1167">
            <v>5</v>
          </cell>
        </row>
        <row r="1168">
          <cell r="B1168"/>
          <cell r="C1168"/>
          <cell r="D1168"/>
          <cell r="E1168"/>
          <cell r="F1168"/>
          <cell r="G1168"/>
          <cell r="H1168">
            <v>2</v>
          </cell>
          <cell r="I1168">
            <v>3</v>
          </cell>
          <cell r="J1168">
            <v>5</v>
          </cell>
        </row>
        <row r="1169">
          <cell r="B1169"/>
          <cell r="C1169"/>
          <cell r="D1169"/>
          <cell r="E1169"/>
          <cell r="F1169"/>
          <cell r="G1169"/>
          <cell r="H1169">
            <v>2</v>
          </cell>
          <cell r="I1169">
            <v>3</v>
          </cell>
          <cell r="J1169">
            <v>5</v>
          </cell>
        </row>
        <row r="1170">
          <cell r="B1170"/>
          <cell r="C1170"/>
          <cell r="D1170"/>
          <cell r="E1170"/>
          <cell r="F1170"/>
          <cell r="G1170"/>
          <cell r="H1170">
            <v>2</v>
          </cell>
          <cell r="I1170">
            <v>3</v>
          </cell>
          <cell r="J1170">
            <v>5</v>
          </cell>
        </row>
        <row r="1171">
          <cell r="B1171"/>
          <cell r="C1171"/>
          <cell r="D1171"/>
          <cell r="E1171"/>
          <cell r="F1171"/>
          <cell r="G1171"/>
          <cell r="H1171">
            <v>2</v>
          </cell>
          <cell r="I1171">
            <v>3</v>
          </cell>
          <cell r="J1171">
            <v>5</v>
          </cell>
        </row>
        <row r="1172">
          <cell r="B1172"/>
          <cell r="C1172"/>
          <cell r="D1172"/>
          <cell r="E1172"/>
          <cell r="F1172"/>
          <cell r="G1172"/>
          <cell r="H1172">
            <v>2</v>
          </cell>
          <cell r="I1172">
            <v>3</v>
          </cell>
          <cell r="J1172">
            <v>5</v>
          </cell>
        </row>
        <row r="1173">
          <cell r="B1173"/>
          <cell r="C1173"/>
          <cell r="D1173"/>
          <cell r="E1173"/>
          <cell r="F1173"/>
          <cell r="G1173"/>
          <cell r="H1173">
            <v>2</v>
          </cell>
          <cell r="I1173">
            <v>3</v>
          </cell>
          <cell r="J1173">
            <v>5</v>
          </cell>
        </row>
        <row r="1174">
          <cell r="B1174"/>
          <cell r="C1174"/>
          <cell r="D1174"/>
          <cell r="E1174"/>
          <cell r="F1174"/>
          <cell r="G1174"/>
          <cell r="H1174">
            <v>2</v>
          </cell>
          <cell r="I1174">
            <v>3</v>
          </cell>
          <cell r="J1174">
            <v>5</v>
          </cell>
        </row>
        <row r="1175">
          <cell r="B1175"/>
          <cell r="C1175"/>
          <cell r="D1175"/>
          <cell r="E1175"/>
          <cell r="F1175"/>
          <cell r="G1175"/>
          <cell r="H1175">
            <v>2</v>
          </cell>
          <cell r="I1175">
            <v>3</v>
          </cell>
          <cell r="J1175">
            <v>5</v>
          </cell>
        </row>
        <row r="1176">
          <cell r="B1176"/>
          <cell r="C1176"/>
          <cell r="D1176"/>
          <cell r="E1176"/>
          <cell r="F1176"/>
          <cell r="G1176"/>
          <cell r="H1176">
            <v>2</v>
          </cell>
          <cell r="I1176">
            <v>3</v>
          </cell>
          <cell r="J1176">
            <v>5</v>
          </cell>
        </row>
        <row r="1177">
          <cell r="B1177"/>
          <cell r="C1177"/>
          <cell r="D1177"/>
          <cell r="E1177"/>
          <cell r="F1177"/>
          <cell r="G1177"/>
          <cell r="H1177">
            <v>2</v>
          </cell>
          <cell r="I1177">
            <v>3</v>
          </cell>
          <cell r="J1177">
            <v>5</v>
          </cell>
        </row>
        <row r="1178">
          <cell r="B1178"/>
          <cell r="C1178"/>
          <cell r="D1178"/>
          <cell r="E1178"/>
          <cell r="F1178"/>
          <cell r="G1178"/>
          <cell r="I1178">
            <v>3</v>
          </cell>
          <cell r="J1178">
            <v>5</v>
          </cell>
        </row>
        <row r="1179">
          <cell r="B1179">
            <v>122294</v>
          </cell>
          <cell r="C1179">
            <v>1.1700999999999999</v>
          </cell>
          <cell r="D1179">
            <v>0.73380000000000001</v>
          </cell>
          <cell r="E1179">
            <v>3.7999999999999999E-2</v>
          </cell>
          <cell r="F1179">
            <v>0.39810000000000001</v>
          </cell>
          <cell r="G1179">
            <v>0</v>
          </cell>
          <cell r="J1179">
            <v>5</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cell r="H1182" t="str">
            <v>Padrão Mensal = 1,49</v>
          </cell>
          <cell r="J1182" t="str">
            <v>Padrão Anual = 8,95</v>
          </cell>
        </row>
        <row r="1183">
          <cell r="B1183">
            <v>5236496</v>
          </cell>
          <cell r="C1183">
            <v>1.0428999999999999</v>
          </cell>
          <cell r="D1183">
            <v>0.82740000000000002</v>
          </cell>
          <cell r="E1183">
            <v>2.9100000000000001E-2</v>
          </cell>
          <cell r="F1183">
            <v>0.1489</v>
          </cell>
          <cell r="G1183">
            <v>3.7600000000000001E-2</v>
          </cell>
          <cell r="H1183">
            <v>1.49</v>
          </cell>
          <cell r="I1183" t="e">
            <v>#N/A</v>
          </cell>
          <cell r="J1183">
            <v>8.9499999999999993</v>
          </cell>
        </row>
        <row r="1184">
          <cell r="B1184">
            <v>5267727</v>
          </cell>
          <cell r="C1184">
            <v>0.57879999999999998</v>
          </cell>
          <cell r="D1184">
            <v>0.47649999999999998</v>
          </cell>
          <cell r="E1184">
            <v>2.8799999999999999E-2</v>
          </cell>
          <cell r="F1184">
            <v>7.3400000000000007E-2</v>
          </cell>
          <cell r="G1184">
            <v>0</v>
          </cell>
          <cell r="H1184">
            <v>1.49</v>
          </cell>
          <cell r="I1184" t="e">
            <v>#N/A</v>
          </cell>
          <cell r="J1184">
            <v>8.9499999999999993</v>
          </cell>
        </row>
        <row r="1185">
          <cell r="B1185">
            <v>5246493</v>
          </cell>
          <cell r="C1185">
            <v>0.4466</v>
          </cell>
          <cell r="D1185">
            <v>0.3614</v>
          </cell>
          <cell r="E1185">
            <v>4.07E-2</v>
          </cell>
          <cell r="F1185">
            <v>4.4400000000000002E-2</v>
          </cell>
          <cell r="G1185">
            <v>0</v>
          </cell>
          <cell r="H1185">
            <v>1.49</v>
          </cell>
          <cell r="I1185" t="e">
            <v>#N/A</v>
          </cell>
          <cell r="J1185">
            <v>8.9499999999999993</v>
          </cell>
        </row>
        <row r="1186">
          <cell r="B1186">
            <v>5250239</v>
          </cell>
          <cell r="C1186">
            <v>2.0672000000000001</v>
          </cell>
          <cell r="D1186">
            <v>1.6645000000000001</v>
          </cell>
          <cell r="E1186">
            <v>9.8599999999999993E-2</v>
          </cell>
          <cell r="F1186">
            <v>0.26650000000000001</v>
          </cell>
          <cell r="G1186">
            <v>3.7499999999999999E-2</v>
          </cell>
          <cell r="H1186">
            <v>1.49</v>
          </cell>
          <cell r="I1186" t="e">
            <v>#N/A</v>
          </cell>
          <cell r="J1186">
            <v>8.9499999999999993</v>
          </cell>
        </row>
        <row r="1187">
          <cell r="B1187"/>
          <cell r="C1187"/>
          <cell r="D1187"/>
          <cell r="E1187"/>
          <cell r="F1187"/>
          <cell r="G1187"/>
          <cell r="H1187">
            <v>1.49</v>
          </cell>
          <cell r="I1187" t="e">
            <v>#N/A</v>
          </cell>
          <cell r="J1187">
            <v>8.9499999999999993</v>
          </cell>
        </row>
        <row r="1188">
          <cell r="B1188"/>
          <cell r="C1188"/>
          <cell r="D1188"/>
          <cell r="E1188"/>
          <cell r="F1188"/>
          <cell r="G1188"/>
          <cell r="H1188">
            <v>1.49</v>
          </cell>
          <cell r="I1188" t="e">
            <v>#N/A</v>
          </cell>
          <cell r="J1188">
            <v>8.9499999999999993</v>
          </cell>
        </row>
        <row r="1189">
          <cell r="B1189"/>
          <cell r="C1189"/>
          <cell r="D1189"/>
          <cell r="E1189"/>
          <cell r="F1189"/>
          <cell r="G1189"/>
          <cell r="H1189">
            <v>1.49</v>
          </cell>
          <cell r="I1189" t="e">
            <v>#N/A</v>
          </cell>
          <cell r="J1189">
            <v>8.9499999999999993</v>
          </cell>
        </row>
        <row r="1190">
          <cell r="B1190"/>
          <cell r="C1190"/>
          <cell r="D1190"/>
          <cell r="E1190"/>
          <cell r="F1190"/>
          <cell r="G1190"/>
          <cell r="H1190">
            <v>1.49</v>
          </cell>
          <cell r="I1190" t="e">
            <v>#N/A</v>
          </cell>
          <cell r="J1190">
            <v>8.9499999999999993</v>
          </cell>
        </row>
        <row r="1191">
          <cell r="B1191"/>
          <cell r="C1191"/>
          <cell r="D1191"/>
          <cell r="E1191"/>
          <cell r="F1191"/>
          <cell r="G1191"/>
          <cell r="H1191">
            <v>1.49</v>
          </cell>
          <cell r="I1191" t="e">
            <v>#N/A</v>
          </cell>
          <cell r="J1191">
            <v>8.9499999999999993</v>
          </cell>
        </row>
        <row r="1192">
          <cell r="B1192"/>
          <cell r="C1192"/>
          <cell r="D1192"/>
          <cell r="E1192"/>
          <cell r="F1192"/>
          <cell r="G1192"/>
          <cell r="H1192">
            <v>1.49</v>
          </cell>
          <cell r="I1192" t="e">
            <v>#N/A</v>
          </cell>
          <cell r="J1192">
            <v>8.9499999999999993</v>
          </cell>
        </row>
        <row r="1193">
          <cell r="B1193"/>
          <cell r="C1193"/>
          <cell r="D1193"/>
          <cell r="E1193"/>
          <cell r="F1193"/>
          <cell r="G1193"/>
          <cell r="H1193">
            <v>1.49</v>
          </cell>
          <cell r="I1193" t="e">
            <v>#N/A</v>
          </cell>
          <cell r="J1193">
            <v>8.9499999999999993</v>
          </cell>
        </row>
        <row r="1194">
          <cell r="B1194"/>
          <cell r="C1194"/>
          <cell r="D1194"/>
          <cell r="E1194"/>
          <cell r="F1194"/>
          <cell r="G1194"/>
          <cell r="H1194">
            <v>1.49</v>
          </cell>
          <cell r="I1194" t="e">
            <v>#N/A</v>
          </cell>
          <cell r="J1194">
            <v>8.9499999999999993</v>
          </cell>
        </row>
        <row r="1195">
          <cell r="B1195"/>
          <cell r="C1195"/>
          <cell r="D1195"/>
          <cell r="E1195"/>
          <cell r="F1195"/>
          <cell r="G1195"/>
          <cell r="H1195">
            <v>1.49</v>
          </cell>
          <cell r="I1195" t="e">
            <v>#N/A</v>
          </cell>
          <cell r="J1195">
            <v>8.9499999999999993</v>
          </cell>
        </row>
        <row r="1196">
          <cell r="B1196"/>
          <cell r="C1196"/>
          <cell r="D1196"/>
          <cell r="E1196"/>
          <cell r="F1196"/>
          <cell r="G1196"/>
          <cell r="H1196">
            <v>1.49</v>
          </cell>
          <cell r="I1196" t="e">
            <v>#N/A</v>
          </cell>
          <cell r="J1196">
            <v>8.9499999999999993</v>
          </cell>
        </row>
        <row r="1197">
          <cell r="B1197"/>
          <cell r="C1197"/>
          <cell r="D1197"/>
          <cell r="E1197"/>
          <cell r="F1197"/>
          <cell r="G1197"/>
          <cell r="H1197">
            <v>1.49</v>
          </cell>
          <cell r="I1197" t="e">
            <v>#N/A</v>
          </cell>
          <cell r="J1197">
            <v>8.9499999999999993</v>
          </cell>
        </row>
        <row r="1198">
          <cell r="B1198"/>
          <cell r="C1198"/>
          <cell r="D1198"/>
          <cell r="E1198"/>
          <cell r="F1198"/>
          <cell r="G1198"/>
          <cell r="H1198">
            <v>1.49</v>
          </cell>
          <cell r="I1198" t="e">
            <v>#N/A</v>
          </cell>
          <cell r="J1198">
            <v>8.9499999999999993</v>
          </cell>
        </row>
        <row r="1199">
          <cell r="B1199">
            <v>5250239</v>
          </cell>
          <cell r="C1199">
            <v>2.0672000000000001</v>
          </cell>
          <cell r="D1199">
            <v>1.6645000000000001</v>
          </cell>
          <cell r="E1199">
            <v>9.8599999999999993E-2</v>
          </cell>
          <cell r="F1199">
            <v>0.26650000000000001</v>
          </cell>
          <cell r="G1199">
            <v>3.7499999999999999E-2</v>
          </cell>
          <cell r="I1199" t="e">
            <v>#N/A</v>
          </cell>
          <cell r="J1199">
            <v>8.9499999999999993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Supuestos Generales"/>
      <sheetName val="Supuestos Generación - Precios"/>
      <sheetName val="EscGen-Precios"/>
      <sheetName val="Supuestos cargos MEM - Aportes"/>
      <sheetName val="Supuestos Combustibles"/>
      <sheetName val="Modelo Proyecciones"/>
      <sheetName val="Modelo Proyecciones (Amoyá)"/>
      <sheetName val="Resumen-Energ"/>
      <sheetName val="Resumen-Energ (Amoyá)"/>
    </sheetNames>
    <sheetDataSet>
      <sheetData sheetId="0"/>
      <sheetData sheetId="1" refreshError="1">
        <row r="88">
          <cell r="B88">
            <v>8734.4266034676912</v>
          </cell>
          <cell r="C88">
            <v>8978.1513191500417</v>
          </cell>
          <cell r="D88">
            <v>9284.4473919802349</v>
          </cell>
          <cell r="E88">
            <v>9651.5278947617971</v>
          </cell>
          <cell r="F88">
            <v>9999.2239155330753</v>
          </cell>
          <cell r="G88">
            <v>10356.797664167172</v>
          </cell>
          <cell r="H88">
            <v>10725.236913450372</v>
          </cell>
          <cell r="I88">
            <v>11101.578345023829</v>
          </cell>
          <cell r="J88">
            <v>11488.785277246387</v>
          </cell>
          <cell r="K88">
            <v>11889.497425006915</v>
          </cell>
          <cell r="L88">
            <v>12304.185830612638</v>
          </cell>
          <cell r="M88">
            <v>12733.337965642459</v>
          </cell>
        </row>
      </sheetData>
      <sheetData sheetId="2"/>
      <sheetData sheetId="3"/>
      <sheetData sheetId="4"/>
      <sheetData sheetId="5"/>
      <sheetData sheetId="6"/>
      <sheetData sheetId="7"/>
      <sheetData sheetId="8"/>
      <sheetData sheetId="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O"/>
      <sheetName val="OC"/>
      <sheetName val="OM"/>
      <sheetName val="OMM"/>
      <sheetName val="OMJ"/>
      <sheetName val="OMB"/>
      <sheetName val="OMC"/>
      <sheetName val="OMS"/>
      <sheetName val="OMT"/>
      <sheetName val="OP"/>
      <sheetName val="OPO"/>
      <sheetName val="OPT"/>
      <sheetName val="Total"/>
      <sheetName val="Total A"/>
      <sheetName val="Total E"/>
      <sheetName val="Total F"/>
      <sheetName val="Total O 2010"/>
      <sheetName val="Total O 2011"/>
      <sheetName val="Total O 2012"/>
      <sheetName val="Total P"/>
      <sheetName val="Total Y"/>
      <sheetName val="Comp"/>
      <sheetName val="Comp10_08"/>
      <sheetName val="Dir"/>
      <sheetName val="Dir_10_08"/>
      <sheetName val="Dados"/>
      <sheetName val="Base"/>
      <sheetName val="A"/>
      <sheetName val="E"/>
      <sheetName val="F"/>
      <sheetName val="P"/>
      <sheetName val="Y"/>
      <sheetName val="7"/>
      <sheetName val="8"/>
      <sheetName val="9"/>
      <sheetName val="10"/>
      <sheetName val="11"/>
      <sheetName val="12"/>
      <sheetName val="FR"/>
      <sheetName val="FF"/>
      <sheetName val="FP"/>
      <sheetName val="FC"/>
      <sheetName val="6"/>
      <sheetName val="PE"/>
      <sheetName val="PA"/>
      <sheetName val="PC"/>
      <sheetName val="PO"/>
      <sheetName val="EE"/>
      <sheetName val="EP"/>
      <sheetName val="EO"/>
      <sheetName val="EN"/>
      <sheetName val="AI"/>
      <sheetName val="AS"/>
      <sheetName val="AR"/>
      <sheetName val="AD"/>
      <sheetName val="PJ"/>
      <sheetName val="YCA"/>
      <sheetName val="YCF"/>
      <sheetName val="3"/>
      <sheetName val="4"/>
      <sheetName val="5"/>
      <sheetName val="AJ"/>
    </sheetNames>
    <sheetDataSet>
      <sheetData sheetId="0" refreshError="1">
        <row r="1">
          <cell r="T1" t="str">
            <v>CTEEP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Geral"/>
      <sheetName val="Div 1"/>
      <sheetName val="Tipo Desp"/>
      <sheetName val="Proj Aprov"/>
      <sheetName val="Pres"/>
      <sheetName val="Téc"/>
      <sheetName val="Análise"/>
      <sheetName val="Fin"/>
      <sheetName val="Adm"/>
      <sheetName val="Cons"/>
      <sheetName val="Pres Prog-Proc"/>
      <sheetName val="Téc Prog-Proc"/>
      <sheetName val="Din 1"/>
      <sheetName val="Div 3"/>
      <sheetName val="Div 2"/>
      <sheetName val="Fin Prog-Proc"/>
      <sheetName val="Adm Prog-Proc"/>
      <sheetName val="Cons Prog-Proc"/>
      <sheetName val="GL MASTER"/>
      <sheetName val="PTR-DADOS"/>
      <sheetName val="PROCESSOS APROV 2005"/>
      <sheetName val="QTDE DE ITENS"/>
      <sheetName val="DE PARA"/>
      <sheetName val="PROJETO"/>
      <sheetName val="TÍTULOS"/>
      <sheetName val="PR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X1" t="str">
            <v>DIRETORIA</v>
          </cell>
        </row>
        <row r="2">
          <cell r="X2" t="str">
            <v>ADMINISTRATIVA</v>
          </cell>
        </row>
        <row r="3">
          <cell r="X3" t="str">
            <v>ADMINISTRATIVA</v>
          </cell>
        </row>
        <row r="4">
          <cell r="X4" t="str">
            <v>ADMINISTRATIVA</v>
          </cell>
        </row>
        <row r="5">
          <cell r="X5" t="str">
            <v>ADMINISTRATIVA</v>
          </cell>
        </row>
        <row r="6">
          <cell r="X6" t="str">
            <v>ADMINISTRATIVA</v>
          </cell>
        </row>
        <row r="7">
          <cell r="X7" t="str">
            <v>ADMINISTRATIVA</v>
          </cell>
        </row>
        <row r="8">
          <cell r="X8" t="str">
            <v>ADMINISTRATIVA</v>
          </cell>
        </row>
        <row r="9">
          <cell r="X9" t="str">
            <v>ADMINISTRATIVA</v>
          </cell>
        </row>
        <row r="10">
          <cell r="X10" t="str">
            <v>ADMINISTRATIVA</v>
          </cell>
        </row>
        <row r="11">
          <cell r="X11" t="str">
            <v>ADMINISTRATIVA</v>
          </cell>
        </row>
        <row r="12">
          <cell r="X12" t="str">
            <v>ADMINISTRATIVA</v>
          </cell>
        </row>
        <row r="13">
          <cell r="X13" t="str">
            <v>ADMINISTRATIVA</v>
          </cell>
        </row>
        <row r="14">
          <cell r="X14" t="str">
            <v>PRESIDÊNCIA / CONSELHOS</v>
          </cell>
        </row>
        <row r="15">
          <cell r="X15" t="str">
            <v>PRESIDÊNCIA / CONSELHOS</v>
          </cell>
        </row>
        <row r="16">
          <cell r="X16" t="str">
            <v>PRESIDÊNCIA / CONSELHOS</v>
          </cell>
        </row>
        <row r="17">
          <cell r="X17" t="str">
            <v>PRESIDÊNCIA / CONSELHOS</v>
          </cell>
        </row>
        <row r="18">
          <cell r="X18" t="str">
            <v>PRESIDÊNCIA / CONSELHOS</v>
          </cell>
        </row>
        <row r="19">
          <cell r="X19" t="str">
            <v>PRESIDÊNCIA / CONSELHOS</v>
          </cell>
        </row>
        <row r="20">
          <cell r="X20" t="str">
            <v>PRESIDÊNCIA / CONSELHOS</v>
          </cell>
        </row>
        <row r="21">
          <cell r="X21" t="str">
            <v>PRESIDÊNCIA / CONSELHOS</v>
          </cell>
        </row>
        <row r="22">
          <cell r="X22" t="str">
            <v>PRESIDÊNCIA / CONSELHOS</v>
          </cell>
        </row>
        <row r="23">
          <cell r="X23" t="str">
            <v>PRESIDÊNCIA / CONSELHOS</v>
          </cell>
        </row>
        <row r="24">
          <cell r="X24" t="str">
            <v>PRESIDÊNCIA / CONSELHOS</v>
          </cell>
        </row>
        <row r="25">
          <cell r="X25" t="str">
            <v>PRESIDÊNCIA / CONSELHOS</v>
          </cell>
        </row>
        <row r="26">
          <cell r="X26" t="str">
            <v>PRESIDÊNCIA / CONSELHOS</v>
          </cell>
        </row>
        <row r="27">
          <cell r="X27" t="str">
            <v>PRESIDÊNCIA / CONSELHOS</v>
          </cell>
        </row>
        <row r="28">
          <cell r="X28" t="str">
            <v>PRESIDÊNCIA / CONSELHOS</v>
          </cell>
        </row>
        <row r="29">
          <cell r="X29" t="str">
            <v>PRESIDÊNCIA / CONSELHOS</v>
          </cell>
        </row>
        <row r="30">
          <cell r="X30" t="str">
            <v>PRESIDÊNCIA / CONSELHOS</v>
          </cell>
        </row>
        <row r="31">
          <cell r="X31" t="str">
            <v>TÉCNICA</v>
          </cell>
        </row>
        <row r="32">
          <cell r="X32" t="str">
            <v>TÉCNICA</v>
          </cell>
        </row>
        <row r="33">
          <cell r="X33" t="str">
            <v>TÉCNICA</v>
          </cell>
        </row>
        <row r="34">
          <cell r="X34" t="str">
            <v>TÉCNICA</v>
          </cell>
        </row>
        <row r="35">
          <cell r="X35" t="str">
            <v>TÉCNICA</v>
          </cell>
        </row>
        <row r="36">
          <cell r="X36" t="str">
            <v>TÉCNICA</v>
          </cell>
        </row>
        <row r="37">
          <cell r="X37" t="str">
            <v>TÉCNICA</v>
          </cell>
        </row>
        <row r="38">
          <cell r="X38" t="str">
            <v>TÉCNICA</v>
          </cell>
        </row>
        <row r="39">
          <cell r="X39" t="str">
            <v>TÉCNICA</v>
          </cell>
        </row>
        <row r="40">
          <cell r="X40" t="str">
            <v>TÉCNICA</v>
          </cell>
        </row>
        <row r="41">
          <cell r="X41" t="str">
            <v>TÉCNICA</v>
          </cell>
        </row>
        <row r="42">
          <cell r="X42" t="str">
            <v>TÉCNICA</v>
          </cell>
        </row>
        <row r="43">
          <cell r="X43" t="str">
            <v>TÉCNICA</v>
          </cell>
        </row>
        <row r="44">
          <cell r="X44" t="str">
            <v>TÉCNICA</v>
          </cell>
        </row>
        <row r="45">
          <cell r="X45" t="str">
            <v>TÉCNICA</v>
          </cell>
        </row>
        <row r="46">
          <cell r="X46" t="str">
            <v>TÉCNICA</v>
          </cell>
        </row>
        <row r="47">
          <cell r="X47" t="str">
            <v>TÉCNICA</v>
          </cell>
        </row>
        <row r="48">
          <cell r="X48" t="str">
            <v>TÉCNICA</v>
          </cell>
        </row>
        <row r="49">
          <cell r="X49" t="str">
            <v>TÉCNICA</v>
          </cell>
        </row>
        <row r="50">
          <cell r="X50" t="str">
            <v>TÉCNICA</v>
          </cell>
        </row>
        <row r="51">
          <cell r="X51" t="str">
            <v>TÉCNICA</v>
          </cell>
        </row>
        <row r="52">
          <cell r="X52" t="str">
            <v>TÉCNICA</v>
          </cell>
        </row>
        <row r="53">
          <cell r="X53" t="str">
            <v>TÉCNICA</v>
          </cell>
        </row>
        <row r="54">
          <cell r="X54" t="str">
            <v>TÉCNICA</v>
          </cell>
        </row>
        <row r="55">
          <cell r="X55" t="str">
            <v>TÉCNICA</v>
          </cell>
        </row>
        <row r="56">
          <cell r="X56" t="str">
            <v>TÉCNICA</v>
          </cell>
        </row>
        <row r="57">
          <cell r="X57" t="str">
            <v>TÉCNICA</v>
          </cell>
        </row>
        <row r="58">
          <cell r="X58" t="str">
            <v>TÉCNICA</v>
          </cell>
        </row>
        <row r="59">
          <cell r="X59" t="str">
            <v>TÉCNICA</v>
          </cell>
        </row>
        <row r="60">
          <cell r="X60" t="str">
            <v>TÉCNICA</v>
          </cell>
        </row>
        <row r="61">
          <cell r="X61" t="str">
            <v>TÉCNICA</v>
          </cell>
        </row>
        <row r="62">
          <cell r="X62" t="str">
            <v>TÉCNICA</v>
          </cell>
        </row>
        <row r="63">
          <cell r="X63" t="str">
            <v>TÉCNICA</v>
          </cell>
        </row>
        <row r="64">
          <cell r="X64" t="str">
            <v>TÉCNICA</v>
          </cell>
        </row>
        <row r="65">
          <cell r="X65" t="str">
            <v>TÉCNICA</v>
          </cell>
        </row>
        <row r="66">
          <cell r="X66" t="str">
            <v>TÉCNICA</v>
          </cell>
        </row>
        <row r="67">
          <cell r="X67" t="str">
            <v>TÉCNICA</v>
          </cell>
        </row>
        <row r="68">
          <cell r="X68" t="str">
            <v>TÉCNICA</v>
          </cell>
        </row>
        <row r="69">
          <cell r="X69" t="str">
            <v>TÉCNICA</v>
          </cell>
        </row>
        <row r="70">
          <cell r="X70" t="str">
            <v>TÉCNICA</v>
          </cell>
        </row>
        <row r="71">
          <cell r="X71" t="str">
            <v>TÉCNICA</v>
          </cell>
        </row>
        <row r="72">
          <cell r="X72" t="str">
            <v>TÉCNICA</v>
          </cell>
        </row>
        <row r="73">
          <cell r="X73" t="str">
            <v>TÉCNICA</v>
          </cell>
        </row>
        <row r="74">
          <cell r="X74" t="str">
            <v>TÉCNICA</v>
          </cell>
        </row>
        <row r="75">
          <cell r="X75" t="str">
            <v>TÉCNICA</v>
          </cell>
        </row>
        <row r="76">
          <cell r="X76" t="str">
            <v>TÉCNICA</v>
          </cell>
        </row>
        <row r="77">
          <cell r="X77" t="str">
            <v>TÉCNICA</v>
          </cell>
        </row>
        <row r="78">
          <cell r="X78" t="str">
            <v>TÉCNICA</v>
          </cell>
        </row>
        <row r="79">
          <cell r="X79" t="str">
            <v>TÉCNICA</v>
          </cell>
        </row>
        <row r="80">
          <cell r="X80" t="str">
            <v>TÉCNICA</v>
          </cell>
        </row>
        <row r="81">
          <cell r="X81" t="str">
            <v>TÉCNICA</v>
          </cell>
        </row>
        <row r="82">
          <cell r="X82" t="str">
            <v>TÉCNICA</v>
          </cell>
        </row>
        <row r="83">
          <cell r="X83" t="str">
            <v>TÉCNICA</v>
          </cell>
        </row>
        <row r="84">
          <cell r="X84" t="str">
            <v>TÉCNICA</v>
          </cell>
        </row>
        <row r="85">
          <cell r="X85" t="str">
            <v>TÉCNICA</v>
          </cell>
        </row>
        <row r="86">
          <cell r="X86" t="str">
            <v>TÉCNICA</v>
          </cell>
        </row>
        <row r="87">
          <cell r="X87" t="str">
            <v>TÉCNICA</v>
          </cell>
        </row>
        <row r="88">
          <cell r="X88" t="str">
            <v>TÉCNICA</v>
          </cell>
        </row>
        <row r="89">
          <cell r="X89" t="str">
            <v>TÉCNICA</v>
          </cell>
        </row>
        <row r="90">
          <cell r="X90" t="str">
            <v>TÉCNICA</v>
          </cell>
        </row>
        <row r="91">
          <cell r="X91" t="str">
            <v>TÉCNICA</v>
          </cell>
        </row>
        <row r="92">
          <cell r="X92" t="str">
            <v>TÉCNICA</v>
          </cell>
        </row>
        <row r="93">
          <cell r="X93" t="str">
            <v>TÉCNICA</v>
          </cell>
        </row>
        <row r="94">
          <cell r="X94" t="str">
            <v>TÉCNICA</v>
          </cell>
        </row>
        <row r="95">
          <cell r="X95" t="str">
            <v>TÉCNICA</v>
          </cell>
        </row>
        <row r="96">
          <cell r="X96" t="str">
            <v>TÉCNICA</v>
          </cell>
        </row>
        <row r="97">
          <cell r="X97" t="str">
            <v>TÉCNICA</v>
          </cell>
        </row>
        <row r="98">
          <cell r="X98" t="str">
            <v>TÉCNICA</v>
          </cell>
        </row>
        <row r="99">
          <cell r="X99" t="str">
            <v>TÉCNICA</v>
          </cell>
        </row>
        <row r="100">
          <cell r="X100" t="str">
            <v>TÉCNICA</v>
          </cell>
        </row>
        <row r="101">
          <cell r="X101" t="str">
            <v>TÉCNICA</v>
          </cell>
        </row>
        <row r="102">
          <cell r="X102" t="str">
            <v>TÉCNICA</v>
          </cell>
        </row>
        <row r="103">
          <cell r="X103" t="str">
            <v>TÉCNICA</v>
          </cell>
        </row>
        <row r="104">
          <cell r="X104" t="str">
            <v>TÉCNICA</v>
          </cell>
        </row>
        <row r="105">
          <cell r="X105" t="str">
            <v>TÉCNICA</v>
          </cell>
        </row>
        <row r="106">
          <cell r="X106" t="str">
            <v>TÉCNICA</v>
          </cell>
        </row>
        <row r="107">
          <cell r="X107" t="str">
            <v>TÉCNICA</v>
          </cell>
        </row>
        <row r="108">
          <cell r="X108" t="str">
            <v>TÉCNICA</v>
          </cell>
        </row>
        <row r="109">
          <cell r="X109" t="str">
            <v>TÉCNICA</v>
          </cell>
        </row>
        <row r="110">
          <cell r="X110" t="str">
            <v>TÉCNICA</v>
          </cell>
        </row>
        <row r="111">
          <cell r="X111" t="str">
            <v>TÉCNICA</v>
          </cell>
        </row>
        <row r="112">
          <cell r="X112" t="str">
            <v>TÉCNICA</v>
          </cell>
        </row>
        <row r="113">
          <cell r="X113" t="str">
            <v>TÉCNICA</v>
          </cell>
        </row>
        <row r="114">
          <cell r="X114" t="str">
            <v>TÉCNICA</v>
          </cell>
        </row>
        <row r="115">
          <cell r="X115" t="str">
            <v>TÉCNICA</v>
          </cell>
        </row>
        <row r="116">
          <cell r="X116" t="str">
            <v>TÉCNICA</v>
          </cell>
        </row>
        <row r="117">
          <cell r="X117" t="str">
            <v>TÉCNICA</v>
          </cell>
        </row>
        <row r="118">
          <cell r="X118" t="str">
            <v>TÉCNICA</v>
          </cell>
        </row>
        <row r="119">
          <cell r="X119" t="str">
            <v>TÉCNICA</v>
          </cell>
        </row>
        <row r="120">
          <cell r="X120" t="str">
            <v>TÉCNICA</v>
          </cell>
        </row>
        <row r="121">
          <cell r="X121" t="str">
            <v>TÉCNICA</v>
          </cell>
        </row>
        <row r="122">
          <cell r="X122" t="str">
            <v>TÉCNICA</v>
          </cell>
        </row>
        <row r="123">
          <cell r="X123" t="str">
            <v>TÉCNICA</v>
          </cell>
        </row>
        <row r="124">
          <cell r="X124" t="str">
            <v>TÉCNICA</v>
          </cell>
        </row>
        <row r="125">
          <cell r="X125" t="str">
            <v>TÉCNICA</v>
          </cell>
        </row>
        <row r="126">
          <cell r="X126" t="str">
            <v>TÉCNICA</v>
          </cell>
        </row>
        <row r="127">
          <cell r="X127" t="str">
            <v>TÉCNICA</v>
          </cell>
        </row>
        <row r="128">
          <cell r="X128" t="str">
            <v>TÉCNICA</v>
          </cell>
        </row>
        <row r="129">
          <cell r="X129" t="str">
            <v>TÉCNICA</v>
          </cell>
        </row>
        <row r="130">
          <cell r="X130" t="str">
            <v>TÉCNICA</v>
          </cell>
        </row>
        <row r="131">
          <cell r="X131" t="str">
            <v>TÉCNICA</v>
          </cell>
        </row>
        <row r="132">
          <cell r="X132" t="str">
            <v>TÉCNICA</v>
          </cell>
        </row>
        <row r="133">
          <cell r="X133" t="str">
            <v>TÉCNICA</v>
          </cell>
        </row>
        <row r="134">
          <cell r="X134" t="str">
            <v>TÉCNICA</v>
          </cell>
        </row>
        <row r="135">
          <cell r="X135" t="str">
            <v>TÉCNICA</v>
          </cell>
        </row>
        <row r="136">
          <cell r="X136" t="str">
            <v>TÉCNICA</v>
          </cell>
        </row>
        <row r="137">
          <cell r="X137" t="str">
            <v>TÉCNICA</v>
          </cell>
        </row>
        <row r="138">
          <cell r="X138" t="str">
            <v>TÉCNICA</v>
          </cell>
        </row>
        <row r="139">
          <cell r="X139" t="str">
            <v>TÉCNICA</v>
          </cell>
        </row>
        <row r="140">
          <cell r="X140" t="str">
            <v>TÉCNICA</v>
          </cell>
        </row>
        <row r="141">
          <cell r="X141" t="str">
            <v>TÉCNICA</v>
          </cell>
        </row>
        <row r="142">
          <cell r="X142" t="str">
            <v>TÉCNICA</v>
          </cell>
        </row>
        <row r="143">
          <cell r="X143" t="str">
            <v>TÉCNICA</v>
          </cell>
        </row>
        <row r="144">
          <cell r="X144" t="str">
            <v>TÉCNICA</v>
          </cell>
        </row>
        <row r="145">
          <cell r="X145" t="str">
            <v>TÉCNICA</v>
          </cell>
        </row>
        <row r="146">
          <cell r="X146" t="str">
            <v>TÉCNICA</v>
          </cell>
        </row>
        <row r="147">
          <cell r="X147" t="str">
            <v>TÉCNICA</v>
          </cell>
        </row>
        <row r="148">
          <cell r="X148" t="str">
            <v>TÉCNICA</v>
          </cell>
        </row>
        <row r="149">
          <cell r="X149" t="str">
            <v>TÉCNICA</v>
          </cell>
        </row>
        <row r="150">
          <cell r="X150" t="str">
            <v>TÉCNICA</v>
          </cell>
        </row>
        <row r="151">
          <cell r="X151" t="str">
            <v>TÉCNICA</v>
          </cell>
        </row>
        <row r="152">
          <cell r="X152" t="str">
            <v>TÉCNICA</v>
          </cell>
        </row>
        <row r="153">
          <cell r="X153" t="str">
            <v>TÉCNICA</v>
          </cell>
        </row>
        <row r="154">
          <cell r="X154" t="str">
            <v>TÉCNICA</v>
          </cell>
        </row>
        <row r="155">
          <cell r="X155" t="str">
            <v>TÉCNICA</v>
          </cell>
        </row>
        <row r="156">
          <cell r="X156" t="str">
            <v>TÉCNICA</v>
          </cell>
        </row>
        <row r="157">
          <cell r="X157" t="str">
            <v>TÉCNICA</v>
          </cell>
        </row>
        <row r="158">
          <cell r="X158" t="str">
            <v>TÉCNICA</v>
          </cell>
        </row>
        <row r="159">
          <cell r="X159" t="str">
            <v>TÉCNICA</v>
          </cell>
        </row>
        <row r="160">
          <cell r="X160" t="str">
            <v>TÉCNICA</v>
          </cell>
        </row>
        <row r="161">
          <cell r="X161" t="str">
            <v>TÉCNICA</v>
          </cell>
        </row>
        <row r="162">
          <cell r="X162" t="str">
            <v>TÉCNICA</v>
          </cell>
        </row>
        <row r="163">
          <cell r="X163" t="str">
            <v>TÉCNICA</v>
          </cell>
        </row>
        <row r="164">
          <cell r="X164" t="str">
            <v>TÉCNICA</v>
          </cell>
        </row>
        <row r="165">
          <cell r="X165" t="str">
            <v>TÉCNICA</v>
          </cell>
        </row>
        <row r="166">
          <cell r="X166" t="str">
            <v>TÉCNICA</v>
          </cell>
        </row>
        <row r="167">
          <cell r="X167" t="str">
            <v>TÉCNICA</v>
          </cell>
        </row>
        <row r="168">
          <cell r="X168" t="str">
            <v>TÉCNICA</v>
          </cell>
        </row>
        <row r="169">
          <cell r="X169" t="str">
            <v>TÉCNICA</v>
          </cell>
        </row>
        <row r="170">
          <cell r="X170" t="str">
            <v>TÉCNICA</v>
          </cell>
        </row>
        <row r="171">
          <cell r="X171" t="str">
            <v>TÉCNICA</v>
          </cell>
        </row>
        <row r="172">
          <cell r="X172" t="str">
            <v>TÉCNICA</v>
          </cell>
        </row>
        <row r="173">
          <cell r="X173" t="str">
            <v>TÉCNICA</v>
          </cell>
        </row>
        <row r="174">
          <cell r="X174" t="str">
            <v>TÉCNICA</v>
          </cell>
        </row>
        <row r="175">
          <cell r="X175" t="str">
            <v>TÉCNICA</v>
          </cell>
        </row>
        <row r="176">
          <cell r="X176" t="str">
            <v>TÉCNICA</v>
          </cell>
        </row>
        <row r="177">
          <cell r="X177" t="str">
            <v>TÉCNICA</v>
          </cell>
        </row>
        <row r="178">
          <cell r="X178" t="str">
            <v>TÉCNICA</v>
          </cell>
        </row>
        <row r="179">
          <cell r="X179" t="str">
            <v>TÉCNICA</v>
          </cell>
        </row>
        <row r="180">
          <cell r="X180" t="str">
            <v>TÉCNICA</v>
          </cell>
        </row>
        <row r="181">
          <cell r="X181" t="str">
            <v>TÉCNICA</v>
          </cell>
        </row>
        <row r="182">
          <cell r="X182" t="str">
            <v>TÉCNICA</v>
          </cell>
        </row>
        <row r="183">
          <cell r="X183" t="str">
            <v>TÉCNICA</v>
          </cell>
        </row>
        <row r="184">
          <cell r="X184" t="str">
            <v>TÉCNICA</v>
          </cell>
        </row>
        <row r="185">
          <cell r="X185" t="str">
            <v>TÉCNICA</v>
          </cell>
        </row>
        <row r="186">
          <cell r="X186" t="str">
            <v>TÉCNICA</v>
          </cell>
        </row>
        <row r="187">
          <cell r="X187" t="str">
            <v>TÉCNICA</v>
          </cell>
        </row>
        <row r="188">
          <cell r="X188" t="str">
            <v>TÉCNICA</v>
          </cell>
        </row>
        <row r="189">
          <cell r="X189" t="str">
            <v>TÉCNICA</v>
          </cell>
        </row>
        <row r="190">
          <cell r="X190" t="str">
            <v>TÉCNICA</v>
          </cell>
        </row>
        <row r="191">
          <cell r="X191" t="str">
            <v>TÉCNICA</v>
          </cell>
        </row>
        <row r="192">
          <cell r="X192" t="str">
            <v>TÉCNICA</v>
          </cell>
        </row>
        <row r="193">
          <cell r="X193" t="str">
            <v>TÉCNICA</v>
          </cell>
        </row>
        <row r="194">
          <cell r="X194" t="str">
            <v>TÉCNICA</v>
          </cell>
        </row>
        <row r="195">
          <cell r="X195" t="str">
            <v>TÉCNICA</v>
          </cell>
        </row>
        <row r="196">
          <cell r="X196" t="str">
            <v>TÉCNICA</v>
          </cell>
        </row>
        <row r="197">
          <cell r="X197" t="str">
            <v>TÉCNICA</v>
          </cell>
        </row>
        <row r="198">
          <cell r="X198" t="str">
            <v>TÉCNICA</v>
          </cell>
        </row>
        <row r="199">
          <cell r="X199" t="str">
            <v>TÉCNICA</v>
          </cell>
        </row>
        <row r="200">
          <cell r="X200" t="str">
            <v>TÉCNICA</v>
          </cell>
        </row>
        <row r="201">
          <cell r="X201" t="str">
            <v>TÉCNICA</v>
          </cell>
        </row>
        <row r="202">
          <cell r="X202" t="str">
            <v>TÉCNICA</v>
          </cell>
        </row>
        <row r="203">
          <cell r="X203" t="str">
            <v>TÉCNICA</v>
          </cell>
        </row>
        <row r="204">
          <cell r="X204" t="str">
            <v>TÉCNICA</v>
          </cell>
        </row>
        <row r="205">
          <cell r="X205" t="str">
            <v>TÉCNICA</v>
          </cell>
        </row>
        <row r="206">
          <cell r="X206" t="str">
            <v>TÉCNICA</v>
          </cell>
        </row>
        <row r="207">
          <cell r="X207" t="str">
            <v>TÉCNICA</v>
          </cell>
        </row>
        <row r="208">
          <cell r="X208" t="str">
            <v>TÉCNICA</v>
          </cell>
        </row>
        <row r="209">
          <cell r="X209" t="str">
            <v>TÉCNICA</v>
          </cell>
        </row>
        <row r="210">
          <cell r="X210" t="str">
            <v>TÉCNICA</v>
          </cell>
        </row>
        <row r="211">
          <cell r="X211" t="str">
            <v>TÉCNICA</v>
          </cell>
        </row>
        <row r="212">
          <cell r="X212" t="str">
            <v>TÉCNICA</v>
          </cell>
        </row>
        <row r="213">
          <cell r="X213" t="str">
            <v>TÉCNICA</v>
          </cell>
        </row>
        <row r="214">
          <cell r="X214" t="str">
            <v>TÉCNICA</v>
          </cell>
        </row>
        <row r="215">
          <cell r="X215" t="str">
            <v>TÉCNICA</v>
          </cell>
        </row>
        <row r="216">
          <cell r="X216" t="str">
            <v>TÉCNICA</v>
          </cell>
        </row>
        <row r="217">
          <cell r="X217" t="str">
            <v>TÉCNICA</v>
          </cell>
        </row>
        <row r="218">
          <cell r="X218" t="str">
            <v>TÉCNICA</v>
          </cell>
        </row>
        <row r="219">
          <cell r="X219" t="str">
            <v>TÉCNICA</v>
          </cell>
        </row>
        <row r="220">
          <cell r="X220" t="str">
            <v>TÉCNICA</v>
          </cell>
        </row>
        <row r="221">
          <cell r="X221" t="str">
            <v>TÉCNICA</v>
          </cell>
        </row>
        <row r="222">
          <cell r="X222" t="str">
            <v>TÉCNICA</v>
          </cell>
        </row>
        <row r="223">
          <cell r="X223" t="str">
            <v>TÉCNICA</v>
          </cell>
        </row>
        <row r="224">
          <cell r="X224" t="str">
            <v>TÉCNICA</v>
          </cell>
        </row>
        <row r="225">
          <cell r="X225" t="str">
            <v>TÉCNICA</v>
          </cell>
        </row>
        <row r="226">
          <cell r="X226" t="str">
            <v>TÉCNICA</v>
          </cell>
        </row>
        <row r="227">
          <cell r="X227" t="str">
            <v>TÉCNICA</v>
          </cell>
        </row>
        <row r="228">
          <cell r="X228" t="str">
            <v>ADMINISTRATIVA</v>
          </cell>
        </row>
        <row r="229">
          <cell r="X229" t="str">
            <v>ADMINISTRATIVA</v>
          </cell>
        </row>
        <row r="230">
          <cell r="X230" t="str">
            <v>ADMINISTRATIVA</v>
          </cell>
        </row>
        <row r="231">
          <cell r="X231" t="str">
            <v>ADMINISTRATIVA</v>
          </cell>
        </row>
        <row r="232">
          <cell r="X232" t="str">
            <v>ADMINISTRATIVA</v>
          </cell>
        </row>
        <row r="233">
          <cell r="X233" t="str">
            <v>ADMINISTRATIVA</v>
          </cell>
        </row>
        <row r="234">
          <cell r="X234" t="str">
            <v>ADMINISTRATIVA</v>
          </cell>
        </row>
        <row r="235">
          <cell r="X235" t="str">
            <v>ADMINISTRATIVA</v>
          </cell>
        </row>
        <row r="236">
          <cell r="X236" t="str">
            <v>ADMINISTRATIVA</v>
          </cell>
        </row>
        <row r="237">
          <cell r="X237" t="str">
            <v>ADMINISTRATIVA</v>
          </cell>
        </row>
        <row r="238">
          <cell r="X238" t="str">
            <v>ADMINISTRATIVA</v>
          </cell>
        </row>
        <row r="239">
          <cell r="X239" t="str">
            <v>ADMINISTRATIVA</v>
          </cell>
        </row>
        <row r="240">
          <cell r="X240" t="str">
            <v>ADMINISTRATIVA</v>
          </cell>
        </row>
        <row r="241">
          <cell r="X241" t="str">
            <v>ADMINISTRATIVA</v>
          </cell>
        </row>
        <row r="242">
          <cell r="X242" t="str">
            <v>ADMINISTRATIVA</v>
          </cell>
        </row>
        <row r="243">
          <cell r="X243" t="str">
            <v>ADMINISTRATIVA</v>
          </cell>
        </row>
        <row r="244">
          <cell r="X244" t="str">
            <v>ADMINISTRATIVA</v>
          </cell>
        </row>
        <row r="245">
          <cell r="X245" t="str">
            <v>ADMINISTRATIVA</v>
          </cell>
        </row>
        <row r="246">
          <cell r="X246" t="str">
            <v>ADMINISTRATIVA</v>
          </cell>
        </row>
        <row r="247">
          <cell r="X247" t="str">
            <v>ADMINISTRATIVA</v>
          </cell>
        </row>
        <row r="248">
          <cell r="X248" t="str">
            <v>ADMINISTRATIVA</v>
          </cell>
        </row>
        <row r="249">
          <cell r="X249" t="str">
            <v>ADMINISTRATIVA</v>
          </cell>
        </row>
        <row r="250">
          <cell r="X250" t="str">
            <v>ADMINISTRATIVA</v>
          </cell>
        </row>
        <row r="251">
          <cell r="X251" t="str">
            <v>ADMINISTRATIVA</v>
          </cell>
        </row>
        <row r="252">
          <cell r="X252" t="str">
            <v>ADMINISTRATIVA</v>
          </cell>
        </row>
        <row r="253">
          <cell r="X253" t="str">
            <v>ADMINISTRATIVA</v>
          </cell>
        </row>
        <row r="254">
          <cell r="X254" t="str">
            <v>ADMINISTRATIVA</v>
          </cell>
        </row>
        <row r="255">
          <cell r="X255" t="str">
            <v>TÉCNICA</v>
          </cell>
        </row>
        <row r="256">
          <cell r="X256" t="str">
            <v>TÉCNICA</v>
          </cell>
        </row>
        <row r="257">
          <cell r="X257" t="str">
            <v>TÉCNICA</v>
          </cell>
        </row>
        <row r="258">
          <cell r="X258" t="str">
            <v>TÉCNICA</v>
          </cell>
        </row>
        <row r="259">
          <cell r="X259" t="str">
            <v>TÉCNICA</v>
          </cell>
        </row>
        <row r="260">
          <cell r="X260" t="str">
            <v>TÉCNICA</v>
          </cell>
        </row>
        <row r="261">
          <cell r="X261" t="str">
            <v>TÉCNICA</v>
          </cell>
        </row>
        <row r="262">
          <cell r="X262" t="str">
            <v>TÉCNICA</v>
          </cell>
        </row>
        <row r="263">
          <cell r="X263" t="str">
            <v>TÉCNICA</v>
          </cell>
        </row>
        <row r="264">
          <cell r="X264" t="str">
            <v>TÉCNICA</v>
          </cell>
        </row>
        <row r="265">
          <cell r="X265" t="str">
            <v>TÉCNICA</v>
          </cell>
        </row>
        <row r="266">
          <cell r="X266" t="str">
            <v>TÉCNICA</v>
          </cell>
        </row>
        <row r="267">
          <cell r="X267" t="str">
            <v>TÉCNICA</v>
          </cell>
        </row>
        <row r="268">
          <cell r="X268" t="str">
            <v>TÉCNICA</v>
          </cell>
        </row>
        <row r="269">
          <cell r="X269" t="str">
            <v>TÉCNICA</v>
          </cell>
        </row>
        <row r="270">
          <cell r="X270" t="str">
            <v>TÉCNICA</v>
          </cell>
        </row>
        <row r="271">
          <cell r="X271" t="str">
            <v>TÉCNICA</v>
          </cell>
        </row>
        <row r="272">
          <cell r="X272" t="str">
            <v>TÉCNICA</v>
          </cell>
        </row>
        <row r="273">
          <cell r="X273" t="str">
            <v>TÉCNICA</v>
          </cell>
        </row>
        <row r="274">
          <cell r="X274" t="str">
            <v>TÉCNICA</v>
          </cell>
        </row>
        <row r="275">
          <cell r="X275" t="str">
            <v>TÉCNICA</v>
          </cell>
        </row>
        <row r="276">
          <cell r="X276" t="str">
            <v>TÉCNICA</v>
          </cell>
        </row>
        <row r="277">
          <cell r="X277" t="str">
            <v>TÉCNICA</v>
          </cell>
        </row>
        <row r="278">
          <cell r="X278" t="str">
            <v>TÉCNICA</v>
          </cell>
        </row>
        <row r="279">
          <cell r="X279" t="str">
            <v>TÉCNICA</v>
          </cell>
        </row>
        <row r="280">
          <cell r="X280" t="str">
            <v>TÉCNICA</v>
          </cell>
        </row>
        <row r="281">
          <cell r="X281" t="str">
            <v>TÉCNICA</v>
          </cell>
        </row>
        <row r="282">
          <cell r="X282" t="str">
            <v>TÉCNICA</v>
          </cell>
        </row>
        <row r="283">
          <cell r="X283" t="str">
            <v>TÉCNICA</v>
          </cell>
        </row>
        <row r="284">
          <cell r="X284" t="str">
            <v>TÉCNICA</v>
          </cell>
        </row>
        <row r="285">
          <cell r="X285" t="str">
            <v>TÉCNICA</v>
          </cell>
        </row>
        <row r="286">
          <cell r="X286" t="str">
            <v>TÉCNICA</v>
          </cell>
        </row>
        <row r="287">
          <cell r="X287" t="str">
            <v>TÉCNICA</v>
          </cell>
        </row>
        <row r="288">
          <cell r="X288" t="str">
            <v>TÉCNICA</v>
          </cell>
        </row>
        <row r="289">
          <cell r="X289" t="str">
            <v>TÉCNICA</v>
          </cell>
        </row>
        <row r="290">
          <cell r="X290" t="str">
            <v>TÉCNICA</v>
          </cell>
        </row>
        <row r="291">
          <cell r="X291" t="str">
            <v>TÉCNICA</v>
          </cell>
        </row>
        <row r="292">
          <cell r="X292" t="str">
            <v>TÉCNICA</v>
          </cell>
        </row>
        <row r="293">
          <cell r="X293" t="str">
            <v>TÉCNICA</v>
          </cell>
        </row>
        <row r="294">
          <cell r="X294" t="str">
            <v>TÉCNICA</v>
          </cell>
        </row>
        <row r="295">
          <cell r="X295" t="str">
            <v>TÉCNICA</v>
          </cell>
        </row>
        <row r="296">
          <cell r="X296" t="str">
            <v>TÉCNICA</v>
          </cell>
        </row>
        <row r="297">
          <cell r="X297" t="str">
            <v>TÉCNICA</v>
          </cell>
        </row>
        <row r="298">
          <cell r="X298" t="str">
            <v>TÉCNICA</v>
          </cell>
        </row>
        <row r="299">
          <cell r="X299" t="str">
            <v>PRESIDÊNCIA / CONSELHOS</v>
          </cell>
        </row>
        <row r="300">
          <cell r="X300" t="str">
            <v>TÉCNICA</v>
          </cell>
        </row>
        <row r="301">
          <cell r="X301" t="str">
            <v>TÉCNICA</v>
          </cell>
        </row>
        <row r="302">
          <cell r="X302" t="str">
            <v>TÉCNICA</v>
          </cell>
        </row>
        <row r="303">
          <cell r="X303" t="str">
            <v>TÉCNICA</v>
          </cell>
        </row>
        <row r="304">
          <cell r="X304" t="str">
            <v>TÉCNICA</v>
          </cell>
        </row>
        <row r="305">
          <cell r="X305" t="str">
            <v>TÉCNICA</v>
          </cell>
        </row>
        <row r="306">
          <cell r="X306" t="str">
            <v>TÉCNICA</v>
          </cell>
        </row>
        <row r="307">
          <cell r="X307" t="str">
            <v>TÉCNICA</v>
          </cell>
        </row>
        <row r="308">
          <cell r="X308" t="str">
            <v>TÉCNICA</v>
          </cell>
        </row>
        <row r="309">
          <cell r="X309" t="str">
            <v>TÉCNICA</v>
          </cell>
        </row>
        <row r="310">
          <cell r="X310" t="str">
            <v>TÉCNICA</v>
          </cell>
        </row>
        <row r="311">
          <cell r="X311" t="str">
            <v>TÉCNICA</v>
          </cell>
        </row>
        <row r="312">
          <cell r="X312" t="str">
            <v>TÉCNICA</v>
          </cell>
        </row>
        <row r="313">
          <cell r="X313" t="str">
            <v>TÉCNICA</v>
          </cell>
        </row>
        <row r="314">
          <cell r="X314" t="str">
            <v>TÉCNICA</v>
          </cell>
        </row>
        <row r="315">
          <cell r="X315" t="str">
            <v>TÉCNICA</v>
          </cell>
        </row>
        <row r="316">
          <cell r="X316" t="str">
            <v>TÉCNICA</v>
          </cell>
        </row>
        <row r="317">
          <cell r="X317" t="str">
            <v>TÉCNICA</v>
          </cell>
        </row>
        <row r="318">
          <cell r="X318" t="str">
            <v>TÉCNICA</v>
          </cell>
        </row>
        <row r="319">
          <cell r="X319" t="str">
            <v>TÉCNICA</v>
          </cell>
        </row>
        <row r="320">
          <cell r="X320" t="str">
            <v>TÉCNICA</v>
          </cell>
        </row>
        <row r="321">
          <cell r="X321" t="str">
            <v>TÉCNICA</v>
          </cell>
        </row>
        <row r="322">
          <cell r="X322" t="str">
            <v>TÉCNICA</v>
          </cell>
        </row>
        <row r="323">
          <cell r="X323" t="str">
            <v>TÉCNICA</v>
          </cell>
        </row>
        <row r="324">
          <cell r="X324" t="str">
            <v>TÉCNICA</v>
          </cell>
        </row>
        <row r="325">
          <cell r="X325" t="str">
            <v>TÉCNICA</v>
          </cell>
        </row>
        <row r="326">
          <cell r="X326" t="str">
            <v>TÉCNICA</v>
          </cell>
        </row>
        <row r="327">
          <cell r="X327" t="str">
            <v>TÉCNICA</v>
          </cell>
        </row>
        <row r="328">
          <cell r="X328" t="str">
            <v>TÉCNICA</v>
          </cell>
        </row>
        <row r="329">
          <cell r="X329" t="str">
            <v>TÉCNICA</v>
          </cell>
        </row>
        <row r="330">
          <cell r="X330" t="str">
            <v>TÉCNICA</v>
          </cell>
        </row>
        <row r="331">
          <cell r="X331" t="str">
            <v>TÉCNICA</v>
          </cell>
        </row>
        <row r="332">
          <cell r="X332" t="str">
            <v>TÉCNICA</v>
          </cell>
        </row>
        <row r="333">
          <cell r="X333" t="str">
            <v>TÉCNICA</v>
          </cell>
        </row>
        <row r="334">
          <cell r="X334" t="str">
            <v>TÉCNICA</v>
          </cell>
        </row>
        <row r="335">
          <cell r="X335" t="str">
            <v>TÉCNICA</v>
          </cell>
        </row>
        <row r="336">
          <cell r="X336" t="str">
            <v>TÉCNICA</v>
          </cell>
        </row>
        <row r="337">
          <cell r="X337" t="str">
            <v>TÉCNICA</v>
          </cell>
        </row>
        <row r="338">
          <cell r="X338" t="str">
            <v>TÉCNICA</v>
          </cell>
        </row>
        <row r="339">
          <cell r="X339" t="str">
            <v>TÉCNICA</v>
          </cell>
        </row>
        <row r="340">
          <cell r="X340" t="str">
            <v>TÉCNICA</v>
          </cell>
        </row>
        <row r="341">
          <cell r="X341" t="str">
            <v>TÉCNICA</v>
          </cell>
        </row>
        <row r="342">
          <cell r="X342" t="str">
            <v>TÉCNICA</v>
          </cell>
        </row>
        <row r="343">
          <cell r="X343" t="str">
            <v>TÉCNICA</v>
          </cell>
        </row>
        <row r="344">
          <cell r="X344" t="str">
            <v>TÉCNICA</v>
          </cell>
        </row>
        <row r="345">
          <cell r="X345" t="str">
            <v>TÉCNICA</v>
          </cell>
        </row>
        <row r="346">
          <cell r="X346" t="str">
            <v>TÉCNICA</v>
          </cell>
        </row>
        <row r="347">
          <cell r="X347" t="str">
            <v>TÉCNICA</v>
          </cell>
        </row>
        <row r="348">
          <cell r="X348" t="str">
            <v>TÉCNICA</v>
          </cell>
        </row>
        <row r="349">
          <cell r="X349" t="str">
            <v>TÉCNICA</v>
          </cell>
        </row>
        <row r="350">
          <cell r="X350" t="str">
            <v>TÉCNICA</v>
          </cell>
        </row>
        <row r="351">
          <cell r="X351" t="str">
            <v>TÉCNICA</v>
          </cell>
        </row>
        <row r="352">
          <cell r="X352" t="str">
            <v>TÉCNICA</v>
          </cell>
        </row>
        <row r="353">
          <cell r="X353" t="str">
            <v>TÉCNICA</v>
          </cell>
        </row>
        <row r="354">
          <cell r="X354" t="str">
            <v>TÉCNICA</v>
          </cell>
        </row>
        <row r="355">
          <cell r="X355" t="str">
            <v>TÉCNICA</v>
          </cell>
        </row>
        <row r="356">
          <cell r="X356" t="str">
            <v>TÉCNICA</v>
          </cell>
        </row>
        <row r="357">
          <cell r="X357" t="str">
            <v>TÉCNICA</v>
          </cell>
        </row>
        <row r="358">
          <cell r="X358" t="str">
            <v>TÉCNICA</v>
          </cell>
        </row>
        <row r="359">
          <cell r="X359" t="str">
            <v>TÉCNICA</v>
          </cell>
        </row>
        <row r="360">
          <cell r="X360" t="str">
            <v>TÉCNICA</v>
          </cell>
        </row>
        <row r="361">
          <cell r="X361" t="str">
            <v>TÉCNICA</v>
          </cell>
        </row>
        <row r="362">
          <cell r="X362" t="str">
            <v>TÉCNICA</v>
          </cell>
        </row>
        <row r="363">
          <cell r="X363" t="str">
            <v>TÉCNICA</v>
          </cell>
        </row>
        <row r="364">
          <cell r="X364" t="str">
            <v>TÉCNICA</v>
          </cell>
        </row>
        <row r="365">
          <cell r="X365" t="str">
            <v>TÉCNICA</v>
          </cell>
        </row>
        <row r="366">
          <cell r="X366" t="str">
            <v>TÉCNICA</v>
          </cell>
        </row>
        <row r="367">
          <cell r="X367" t="str">
            <v>TÉCNICA</v>
          </cell>
        </row>
        <row r="368">
          <cell r="X368" t="str">
            <v>TÉCNICA</v>
          </cell>
        </row>
        <row r="369">
          <cell r="X369" t="str">
            <v>TÉCNICA</v>
          </cell>
        </row>
        <row r="370">
          <cell r="X370" t="str">
            <v>TÉCNICA</v>
          </cell>
        </row>
        <row r="371">
          <cell r="X371" t="str">
            <v>TÉCNICA</v>
          </cell>
        </row>
        <row r="372">
          <cell r="X372" t="str">
            <v>TÉCNICA</v>
          </cell>
        </row>
        <row r="373">
          <cell r="X373" t="str">
            <v>TÉCNICA</v>
          </cell>
        </row>
        <row r="374">
          <cell r="X374" t="str">
            <v>TÉCNICA</v>
          </cell>
        </row>
        <row r="375">
          <cell r="X375" t="str">
            <v>TÉCNICA</v>
          </cell>
        </row>
        <row r="376">
          <cell r="X376" t="str">
            <v>TÉCNICA</v>
          </cell>
        </row>
        <row r="377">
          <cell r="X377" t="str">
            <v>TÉCNICA</v>
          </cell>
        </row>
        <row r="378">
          <cell r="X378" t="str">
            <v>TÉCNICA</v>
          </cell>
        </row>
        <row r="379">
          <cell r="X379" t="str">
            <v>TÉCNICA</v>
          </cell>
        </row>
        <row r="380">
          <cell r="X380" t="str">
            <v>TÉCNICA</v>
          </cell>
        </row>
        <row r="381">
          <cell r="X381" t="str">
            <v>TÉCNICA</v>
          </cell>
        </row>
        <row r="382">
          <cell r="X382" t="str">
            <v>TÉCNICA</v>
          </cell>
        </row>
        <row r="383">
          <cell r="X383" t="str">
            <v>TÉCNICA</v>
          </cell>
        </row>
        <row r="384">
          <cell r="X384" t="str">
            <v>TÉCNICA</v>
          </cell>
        </row>
        <row r="385">
          <cell r="X385" t="str">
            <v>TÉCNICA</v>
          </cell>
        </row>
        <row r="386">
          <cell r="X386" t="str">
            <v>TÉCNICA</v>
          </cell>
        </row>
        <row r="387">
          <cell r="X387" t="str">
            <v>TÉCNICA</v>
          </cell>
        </row>
        <row r="388">
          <cell r="X388" t="str">
            <v>TÉCNICA</v>
          </cell>
        </row>
        <row r="389">
          <cell r="X389" t="str">
            <v>TÉCNICA</v>
          </cell>
        </row>
        <row r="390">
          <cell r="X390" t="str">
            <v>TÉCNICA</v>
          </cell>
        </row>
        <row r="391">
          <cell r="X391" t="str">
            <v>TÉCNICA</v>
          </cell>
        </row>
        <row r="392">
          <cell r="X392" t="str">
            <v>TÉCNICA</v>
          </cell>
        </row>
        <row r="393">
          <cell r="X393" t="str">
            <v>TÉCNICA</v>
          </cell>
        </row>
        <row r="394">
          <cell r="X394" t="str">
            <v>TÉCNICA</v>
          </cell>
        </row>
        <row r="395">
          <cell r="X395" t="str">
            <v>TÉCNICA</v>
          </cell>
        </row>
        <row r="396">
          <cell r="X396" t="str">
            <v>TÉCNICA</v>
          </cell>
        </row>
        <row r="397">
          <cell r="X397" t="str">
            <v>TÉCNICA</v>
          </cell>
        </row>
        <row r="398">
          <cell r="X398" t="str">
            <v>TÉCNICA</v>
          </cell>
        </row>
        <row r="399">
          <cell r="X399" t="str">
            <v>TÉCNICA</v>
          </cell>
        </row>
        <row r="400">
          <cell r="X400" t="str">
            <v>TÉCNICA</v>
          </cell>
        </row>
        <row r="401">
          <cell r="X401" t="str">
            <v>TÉCNICA</v>
          </cell>
        </row>
        <row r="402">
          <cell r="X402" t="str">
            <v>TÉCNICA</v>
          </cell>
        </row>
        <row r="403">
          <cell r="X403" t="str">
            <v>TÉCNICA</v>
          </cell>
        </row>
        <row r="404">
          <cell r="X404" t="str">
            <v>TÉCNICA</v>
          </cell>
        </row>
        <row r="405">
          <cell r="X405" t="str">
            <v>TÉCNICA</v>
          </cell>
        </row>
        <row r="406">
          <cell r="X406" t="str">
            <v>TÉCNICA</v>
          </cell>
        </row>
        <row r="407">
          <cell r="X407" t="str">
            <v>TÉCNICA</v>
          </cell>
        </row>
        <row r="408">
          <cell r="X408" t="str">
            <v>TÉCNICA</v>
          </cell>
        </row>
        <row r="409">
          <cell r="X409" t="str">
            <v>TÉCNICA</v>
          </cell>
        </row>
        <row r="410">
          <cell r="X410" t="str">
            <v>TÉCNICA</v>
          </cell>
        </row>
        <row r="411">
          <cell r="X411" t="str">
            <v>TÉCNICA</v>
          </cell>
        </row>
        <row r="412">
          <cell r="X412" t="str">
            <v>TÉCNICA</v>
          </cell>
        </row>
        <row r="413">
          <cell r="X413" t="str">
            <v>TÉCNICA</v>
          </cell>
        </row>
        <row r="414">
          <cell r="X414" t="str">
            <v>TÉCNICA</v>
          </cell>
        </row>
        <row r="415">
          <cell r="X415" t="str">
            <v>TÉCNICA</v>
          </cell>
        </row>
        <row r="416">
          <cell r="X416" t="str">
            <v>TÉCNICA</v>
          </cell>
        </row>
        <row r="417">
          <cell r="X417" t="str">
            <v>TÉCNICA</v>
          </cell>
        </row>
        <row r="418">
          <cell r="X418" t="str">
            <v>TÉCNICA</v>
          </cell>
        </row>
        <row r="419">
          <cell r="X419" t="str">
            <v>TÉCNICA</v>
          </cell>
        </row>
        <row r="420">
          <cell r="X420" t="str">
            <v>TÉCNICA</v>
          </cell>
        </row>
        <row r="421">
          <cell r="X421" t="str">
            <v>TÉCNICA</v>
          </cell>
        </row>
        <row r="422">
          <cell r="X422" t="str">
            <v>TÉCNICA</v>
          </cell>
        </row>
        <row r="423">
          <cell r="X423" t="str">
            <v>TÉCNICA</v>
          </cell>
        </row>
        <row r="424">
          <cell r="X424" t="str">
            <v>TÉCNICA</v>
          </cell>
        </row>
        <row r="425">
          <cell r="X425" t="str">
            <v>TÉCNICA</v>
          </cell>
        </row>
        <row r="426">
          <cell r="X426" t="str">
            <v>TÉCNICA</v>
          </cell>
        </row>
        <row r="427">
          <cell r="X427" t="str">
            <v>TÉCNICA</v>
          </cell>
        </row>
        <row r="428">
          <cell r="X428" t="str">
            <v>TÉCNICA</v>
          </cell>
        </row>
        <row r="429">
          <cell r="X429" t="str">
            <v>TÉCNICA</v>
          </cell>
        </row>
        <row r="430">
          <cell r="X430" t="str">
            <v>TÉCNICA</v>
          </cell>
        </row>
        <row r="431">
          <cell r="X431" t="str">
            <v>TÉCNICA</v>
          </cell>
        </row>
        <row r="432">
          <cell r="X432" t="str">
            <v>TÉCNICA</v>
          </cell>
        </row>
        <row r="433">
          <cell r="X433" t="str">
            <v>TÉCNICA</v>
          </cell>
        </row>
        <row r="434">
          <cell r="X434" t="str">
            <v>TÉCNICA</v>
          </cell>
        </row>
        <row r="435">
          <cell r="X435" t="str">
            <v>TÉCNICA</v>
          </cell>
        </row>
        <row r="436">
          <cell r="X436" t="str">
            <v>TÉCNICA</v>
          </cell>
        </row>
        <row r="437">
          <cell r="X437" t="str">
            <v>TÉCNICA</v>
          </cell>
        </row>
        <row r="438">
          <cell r="X438" t="str">
            <v>TÉCNICA</v>
          </cell>
        </row>
        <row r="439">
          <cell r="X439" t="str">
            <v>TÉCNICA</v>
          </cell>
        </row>
        <row r="440">
          <cell r="X440" t="str">
            <v>TÉCNICA</v>
          </cell>
        </row>
        <row r="441">
          <cell r="X441" t="str">
            <v>TÉCNICA</v>
          </cell>
        </row>
        <row r="442">
          <cell r="X442" t="str">
            <v>TÉCNICA</v>
          </cell>
        </row>
        <row r="443">
          <cell r="X443" t="str">
            <v>TÉCNICA</v>
          </cell>
        </row>
        <row r="444">
          <cell r="X444" t="str">
            <v>TÉCNICA</v>
          </cell>
        </row>
        <row r="445">
          <cell r="X445" t="str">
            <v>TÉCNICA</v>
          </cell>
        </row>
        <row r="446">
          <cell r="X446" t="str">
            <v>TÉCNICA</v>
          </cell>
        </row>
        <row r="447">
          <cell r="X447" t="str">
            <v>TÉCNICA</v>
          </cell>
        </row>
        <row r="448">
          <cell r="X448" t="str">
            <v>TÉCNICA</v>
          </cell>
        </row>
        <row r="449">
          <cell r="X449" t="str">
            <v>TÉCNICA</v>
          </cell>
        </row>
        <row r="450">
          <cell r="X450" t="str">
            <v>TÉCNICA</v>
          </cell>
        </row>
        <row r="451">
          <cell r="X451" t="str">
            <v>TÉCNICA</v>
          </cell>
        </row>
        <row r="452">
          <cell r="X452" t="str">
            <v>TÉCNICA</v>
          </cell>
        </row>
        <row r="453">
          <cell r="X453" t="str">
            <v>TÉCNICA</v>
          </cell>
        </row>
        <row r="454">
          <cell r="X454" t="str">
            <v>TÉCNICA</v>
          </cell>
        </row>
        <row r="455">
          <cell r="X455" t="str">
            <v>TÉCNICA</v>
          </cell>
        </row>
        <row r="456">
          <cell r="X456" t="str">
            <v>TÉCNICA</v>
          </cell>
        </row>
        <row r="457">
          <cell r="X457" t="str">
            <v>TÉCNICA</v>
          </cell>
        </row>
        <row r="458">
          <cell r="X458" t="str">
            <v>TÉCNICA</v>
          </cell>
        </row>
        <row r="459">
          <cell r="X459" t="str">
            <v>TÉCNICA</v>
          </cell>
        </row>
        <row r="460">
          <cell r="X460" t="str">
            <v>TÉCNICA</v>
          </cell>
        </row>
        <row r="461">
          <cell r="X461" t="str">
            <v>TÉCNICA</v>
          </cell>
        </row>
        <row r="462">
          <cell r="X462" t="str">
            <v>TÉCNICA</v>
          </cell>
        </row>
        <row r="463">
          <cell r="X463" t="str">
            <v>TÉCNICA</v>
          </cell>
        </row>
        <row r="464">
          <cell r="X464" t="str">
            <v>TÉCNICA</v>
          </cell>
        </row>
        <row r="465">
          <cell r="X465" t="str">
            <v>TÉCNICA</v>
          </cell>
        </row>
        <row r="466">
          <cell r="X466" t="str">
            <v>TÉCNICA</v>
          </cell>
        </row>
        <row r="467">
          <cell r="X467" t="str">
            <v>TÉCNICA</v>
          </cell>
        </row>
        <row r="468">
          <cell r="X468" t="str">
            <v>TÉCNICA</v>
          </cell>
        </row>
        <row r="469">
          <cell r="X469" t="str">
            <v>TÉCNICA</v>
          </cell>
        </row>
        <row r="470">
          <cell r="X470" t="str">
            <v>TÉCNICA</v>
          </cell>
        </row>
        <row r="471">
          <cell r="X471" t="str">
            <v>TÉCNICA</v>
          </cell>
        </row>
        <row r="472">
          <cell r="X472" t="str">
            <v>TÉCNICA</v>
          </cell>
        </row>
        <row r="473">
          <cell r="X473" t="str">
            <v>TÉCNICA</v>
          </cell>
        </row>
        <row r="474">
          <cell r="X474" t="str">
            <v>TÉCNICA</v>
          </cell>
        </row>
        <row r="475">
          <cell r="X475" t="str">
            <v>TÉCNICA</v>
          </cell>
        </row>
        <row r="476">
          <cell r="X476" t="str">
            <v>TÉCNICA</v>
          </cell>
        </row>
        <row r="477">
          <cell r="X477" t="str">
            <v>TÉCNICA</v>
          </cell>
        </row>
        <row r="478">
          <cell r="X478" t="str">
            <v>TÉCNICA</v>
          </cell>
        </row>
        <row r="479">
          <cell r="X479" t="str">
            <v>TÉCNICA</v>
          </cell>
        </row>
        <row r="480">
          <cell r="X480" t="str">
            <v>TÉCNICA</v>
          </cell>
        </row>
        <row r="481">
          <cell r="X481" t="str">
            <v>TÉCNICA</v>
          </cell>
        </row>
        <row r="482">
          <cell r="X482" t="str">
            <v>TÉCNICA</v>
          </cell>
        </row>
        <row r="483">
          <cell r="X483" t="str">
            <v>TÉCNICA</v>
          </cell>
        </row>
        <row r="484">
          <cell r="X484" t="str">
            <v>TÉCNICA</v>
          </cell>
        </row>
        <row r="485">
          <cell r="X485" t="str">
            <v>TÉCNICA</v>
          </cell>
        </row>
        <row r="486">
          <cell r="X486" t="str">
            <v>TÉCNICA</v>
          </cell>
        </row>
        <row r="487">
          <cell r="X487" t="str">
            <v>TÉCNICA</v>
          </cell>
        </row>
        <row r="488">
          <cell r="X488" t="str">
            <v>TÉCNICA</v>
          </cell>
        </row>
        <row r="489">
          <cell r="X489" t="str">
            <v>TÉCNICA</v>
          </cell>
        </row>
        <row r="490">
          <cell r="X490" t="str">
            <v>TÉCNICA</v>
          </cell>
        </row>
        <row r="491">
          <cell r="X491" t="str">
            <v>TÉCNICA</v>
          </cell>
        </row>
        <row r="492">
          <cell r="X492" t="str">
            <v>TÉCNICA</v>
          </cell>
        </row>
        <row r="493">
          <cell r="X493" t="str">
            <v>TÉCNICA</v>
          </cell>
        </row>
        <row r="494">
          <cell r="X494" t="str">
            <v>TÉCNICA</v>
          </cell>
        </row>
        <row r="495">
          <cell r="X495" t="str">
            <v>TÉCNICA</v>
          </cell>
        </row>
        <row r="496">
          <cell r="X496" t="str">
            <v>TÉCNICA</v>
          </cell>
        </row>
        <row r="497">
          <cell r="X497" t="str">
            <v>TÉCNICA</v>
          </cell>
        </row>
        <row r="498">
          <cell r="X498" t="str">
            <v>TÉCNICA</v>
          </cell>
        </row>
        <row r="499">
          <cell r="X499" t="str">
            <v>TÉCNICA</v>
          </cell>
        </row>
        <row r="500">
          <cell r="X500" t="str">
            <v>TÉCNICA</v>
          </cell>
        </row>
        <row r="501">
          <cell r="X501" t="str">
            <v>TÉCNICA</v>
          </cell>
        </row>
        <row r="502">
          <cell r="X502" t="str">
            <v>TÉCNICA</v>
          </cell>
        </row>
        <row r="503">
          <cell r="X503" t="str">
            <v>TÉCNICA</v>
          </cell>
        </row>
        <row r="504">
          <cell r="X504" t="str">
            <v>TÉCNICA</v>
          </cell>
        </row>
        <row r="505">
          <cell r="X505" t="str">
            <v>TÉCNICA</v>
          </cell>
        </row>
        <row r="506">
          <cell r="X506" t="str">
            <v>TÉCNICA</v>
          </cell>
        </row>
        <row r="507">
          <cell r="X507" t="str">
            <v>TÉCNICA</v>
          </cell>
        </row>
        <row r="508">
          <cell r="X508" t="str">
            <v>TÉCNICA</v>
          </cell>
        </row>
        <row r="509">
          <cell r="X509" t="str">
            <v>TÉCNICA</v>
          </cell>
        </row>
        <row r="510">
          <cell r="X510" t="str">
            <v>TÉCNICA</v>
          </cell>
        </row>
        <row r="511">
          <cell r="X511" t="str">
            <v>TÉCNICA</v>
          </cell>
        </row>
        <row r="512">
          <cell r="X512" t="str">
            <v>TÉCNICA</v>
          </cell>
        </row>
        <row r="513">
          <cell r="X513" t="str">
            <v>TÉCNICA</v>
          </cell>
        </row>
        <row r="514">
          <cell r="X514" t="str">
            <v>TÉCNICA</v>
          </cell>
        </row>
        <row r="515">
          <cell r="X515" t="str">
            <v>TÉCNICA</v>
          </cell>
        </row>
        <row r="516">
          <cell r="X516" t="str">
            <v>TÉCNICA</v>
          </cell>
        </row>
        <row r="517">
          <cell r="X517" t="str">
            <v>TÉCNICA</v>
          </cell>
        </row>
        <row r="518">
          <cell r="X518" t="str">
            <v>TÉCNICA</v>
          </cell>
        </row>
        <row r="519">
          <cell r="X519" t="str">
            <v>TÉCNICA</v>
          </cell>
        </row>
        <row r="520">
          <cell r="X520" t="str">
            <v>TÉCNICA</v>
          </cell>
        </row>
        <row r="521">
          <cell r="X521" t="str">
            <v>TÉCNICA</v>
          </cell>
        </row>
        <row r="522">
          <cell r="X522" t="str">
            <v>TÉCNICA</v>
          </cell>
        </row>
        <row r="523">
          <cell r="X523" t="str">
            <v>TÉCNICA</v>
          </cell>
        </row>
        <row r="524">
          <cell r="X524" t="str">
            <v>TÉCNICA</v>
          </cell>
        </row>
        <row r="525">
          <cell r="X525" t="str">
            <v>TÉCNICA</v>
          </cell>
        </row>
        <row r="526">
          <cell r="X526" t="str">
            <v>ADMINISTRATIVA</v>
          </cell>
        </row>
        <row r="527">
          <cell r="X527" t="str">
            <v>ADMINISTRATIVA</v>
          </cell>
        </row>
        <row r="528">
          <cell r="X528" t="str">
            <v>ADMINISTRATIVA</v>
          </cell>
        </row>
        <row r="529">
          <cell r="X529" t="str">
            <v>ADMINISTRATIVA</v>
          </cell>
        </row>
        <row r="530">
          <cell r="X530" t="str">
            <v>ADMINISTRATIVA</v>
          </cell>
        </row>
        <row r="531">
          <cell r="X531" t="str">
            <v>ADMINISTRATIVA</v>
          </cell>
        </row>
        <row r="532">
          <cell r="X532" t="str">
            <v>ADMINISTRATIVA</v>
          </cell>
        </row>
        <row r="533">
          <cell r="X533" t="str">
            <v>ADMINISTRATIVA</v>
          </cell>
        </row>
        <row r="534">
          <cell r="X534" t="str">
            <v>ADMINISTRATIVA</v>
          </cell>
        </row>
        <row r="535">
          <cell r="X535" t="str">
            <v>ADMINISTRATIVA</v>
          </cell>
        </row>
        <row r="536">
          <cell r="X536" t="str">
            <v>ADMINISTRATIVA</v>
          </cell>
        </row>
        <row r="537">
          <cell r="X537" t="str">
            <v>ADMINISTRATIVA</v>
          </cell>
        </row>
        <row r="538">
          <cell r="X538" t="str">
            <v>PRESIDÊNCIA / CONSELHOS</v>
          </cell>
        </row>
        <row r="539">
          <cell r="X539" t="str">
            <v>PRESIDÊNCIA / CONSELHOS</v>
          </cell>
        </row>
        <row r="540">
          <cell r="X540" t="str">
            <v>PRESIDÊNCIA / CONSELHOS</v>
          </cell>
        </row>
        <row r="541">
          <cell r="X541" t="str">
            <v>PRESIDÊNCIA / CONSELHOS</v>
          </cell>
        </row>
        <row r="542">
          <cell r="X542" t="str">
            <v>PRESIDÊNCIA / CONSELHOS</v>
          </cell>
        </row>
        <row r="543">
          <cell r="X543" t="str">
            <v>PRESIDÊNCIA / CONSELHOS</v>
          </cell>
        </row>
        <row r="544">
          <cell r="X544" t="str">
            <v>PRESIDÊNCIA / CONSELHOS</v>
          </cell>
        </row>
        <row r="545">
          <cell r="X545" t="str">
            <v>PRESIDÊNCIA / CONSELHOS</v>
          </cell>
        </row>
        <row r="546">
          <cell r="X546" t="str">
            <v>PRESIDÊNCIA / CONSELHOS</v>
          </cell>
        </row>
        <row r="547">
          <cell r="X547" t="str">
            <v>PRESIDÊNCIA / CONSELHOS</v>
          </cell>
        </row>
        <row r="548">
          <cell r="X548" t="str">
            <v>PRESIDÊNCIA / CONSELHOS</v>
          </cell>
        </row>
        <row r="549">
          <cell r="X549" t="str">
            <v>PRESIDÊNCIA / CONSELHOS</v>
          </cell>
        </row>
        <row r="550">
          <cell r="X550" t="str">
            <v>TÉCNICA</v>
          </cell>
        </row>
        <row r="551">
          <cell r="X551" t="str">
            <v>TÉCNICA</v>
          </cell>
        </row>
        <row r="552">
          <cell r="X552" t="str">
            <v>TÉCNICA</v>
          </cell>
        </row>
        <row r="553">
          <cell r="X553" t="str">
            <v>TÉCNICA</v>
          </cell>
        </row>
        <row r="554">
          <cell r="X554" t="str">
            <v>TÉCNICA</v>
          </cell>
        </row>
        <row r="555">
          <cell r="X555" t="str">
            <v>TÉCNICA</v>
          </cell>
        </row>
        <row r="556">
          <cell r="X556" t="str">
            <v>TÉCNICA</v>
          </cell>
        </row>
        <row r="557">
          <cell r="X557" t="str">
            <v>TÉCNICA</v>
          </cell>
        </row>
        <row r="558">
          <cell r="X558" t="str">
            <v>ADMINISTRATIVA</v>
          </cell>
        </row>
        <row r="559">
          <cell r="X559" t="str">
            <v>ADMINISTRATIVA</v>
          </cell>
        </row>
        <row r="560">
          <cell r="X560" t="str">
            <v>TÉCNICA</v>
          </cell>
        </row>
        <row r="561">
          <cell r="X561" t="str">
            <v>TÉCNICA</v>
          </cell>
        </row>
        <row r="562">
          <cell r="X562" t="str">
            <v>TÉCNICA</v>
          </cell>
        </row>
        <row r="563">
          <cell r="X563" t="str">
            <v>TÉCNICA</v>
          </cell>
        </row>
        <row r="564">
          <cell r="X564" t="str">
            <v>TÉCNICA</v>
          </cell>
        </row>
        <row r="565">
          <cell r="X565" t="str">
            <v>TÉCNICA</v>
          </cell>
        </row>
        <row r="566">
          <cell r="X566" t="str">
            <v>TÉCNICA</v>
          </cell>
        </row>
        <row r="567">
          <cell r="X567" t="str">
            <v>TÉCNICA</v>
          </cell>
        </row>
        <row r="568">
          <cell r="X568" t="str">
            <v>TÉCNICA</v>
          </cell>
        </row>
        <row r="569">
          <cell r="X569" t="str">
            <v>TÉCNICA</v>
          </cell>
        </row>
        <row r="570">
          <cell r="X570" t="str">
            <v>TÉCNICA</v>
          </cell>
        </row>
        <row r="571">
          <cell r="X571" t="str">
            <v>TÉCNICA</v>
          </cell>
        </row>
        <row r="572">
          <cell r="X572" t="str">
            <v>TÉCNICA</v>
          </cell>
        </row>
        <row r="573">
          <cell r="X573" t="str">
            <v>TÉCNICA</v>
          </cell>
        </row>
        <row r="574">
          <cell r="X574" t="str">
            <v>TÉCNICA</v>
          </cell>
        </row>
        <row r="575">
          <cell r="X575" t="str">
            <v>TÉCNICA</v>
          </cell>
        </row>
        <row r="576">
          <cell r="X576" t="str">
            <v>TÉCNICA</v>
          </cell>
        </row>
        <row r="577">
          <cell r="X577" t="str">
            <v>TÉCNICA</v>
          </cell>
        </row>
        <row r="578">
          <cell r="X578" t="str">
            <v>TÉCNICA</v>
          </cell>
        </row>
        <row r="579">
          <cell r="X579" t="str">
            <v>TÉCNICA</v>
          </cell>
        </row>
        <row r="580">
          <cell r="X580" t="str">
            <v>TÉCNICA</v>
          </cell>
        </row>
        <row r="581">
          <cell r="X581" t="str">
            <v>TÉCNICA</v>
          </cell>
        </row>
        <row r="582">
          <cell r="X582" t="str">
            <v>TÉCNICA</v>
          </cell>
        </row>
        <row r="583">
          <cell r="X583" t="str">
            <v>TÉCNICA</v>
          </cell>
        </row>
        <row r="584">
          <cell r="X584" t="str">
            <v>TÉCNICA</v>
          </cell>
        </row>
        <row r="585">
          <cell r="X585" t="str">
            <v>TÉCNICA</v>
          </cell>
        </row>
        <row r="586">
          <cell r="X586" t="str">
            <v>TÉCNICA</v>
          </cell>
        </row>
        <row r="587">
          <cell r="X587" t="str">
            <v>TÉCNICA</v>
          </cell>
        </row>
        <row r="588">
          <cell r="X588" t="str">
            <v>TÉCNICA</v>
          </cell>
        </row>
        <row r="589">
          <cell r="X589" t="str">
            <v>TÉCNICA</v>
          </cell>
        </row>
        <row r="590">
          <cell r="X590" t="str">
            <v>TÉCNICA</v>
          </cell>
        </row>
        <row r="591">
          <cell r="X591" t="str">
            <v>TÉCNICA</v>
          </cell>
        </row>
        <row r="592">
          <cell r="X592" t="str">
            <v>TÉCNICA</v>
          </cell>
        </row>
        <row r="593">
          <cell r="X593" t="str">
            <v>TÉCNICA</v>
          </cell>
        </row>
        <row r="594">
          <cell r="X594" t="str">
            <v>TÉCNICA</v>
          </cell>
        </row>
        <row r="595">
          <cell r="X595" t="str">
            <v>TÉCNICA</v>
          </cell>
        </row>
        <row r="596">
          <cell r="X596" t="str">
            <v>TÉCNICA</v>
          </cell>
        </row>
        <row r="597">
          <cell r="X597" t="str">
            <v>TÉCNICA</v>
          </cell>
        </row>
        <row r="598">
          <cell r="X598" t="str">
            <v>TÉCNICA</v>
          </cell>
        </row>
        <row r="599">
          <cell r="X599" t="str">
            <v>TÉCNICA</v>
          </cell>
        </row>
        <row r="600">
          <cell r="X600" t="str">
            <v>TÉCNICA</v>
          </cell>
        </row>
        <row r="601">
          <cell r="X601" t="str">
            <v>TÉCNICA</v>
          </cell>
        </row>
        <row r="602">
          <cell r="X602" t="str">
            <v>TÉCNICA</v>
          </cell>
        </row>
        <row r="603">
          <cell r="X603" t="str">
            <v>TÉCNICA</v>
          </cell>
        </row>
        <row r="604">
          <cell r="X604" t="str">
            <v>TÉCNICA</v>
          </cell>
        </row>
        <row r="605">
          <cell r="X605" t="str">
            <v>TÉCNICA</v>
          </cell>
        </row>
        <row r="606">
          <cell r="X606" t="str">
            <v>TÉCNICA</v>
          </cell>
        </row>
        <row r="607">
          <cell r="X607" t="str">
            <v>TÉCNICA</v>
          </cell>
        </row>
        <row r="608">
          <cell r="X608" t="str">
            <v>TÉCNICA</v>
          </cell>
        </row>
        <row r="609">
          <cell r="X609" t="str">
            <v>TÉCNICA</v>
          </cell>
        </row>
        <row r="610">
          <cell r="X610" t="str">
            <v>TÉCNICA</v>
          </cell>
        </row>
        <row r="611">
          <cell r="X611" t="str">
            <v>TÉCNICA</v>
          </cell>
        </row>
        <row r="612">
          <cell r="X612" t="str">
            <v>TÉCNICA</v>
          </cell>
        </row>
        <row r="613">
          <cell r="X613" t="str">
            <v>TÉCNICA</v>
          </cell>
        </row>
        <row r="614">
          <cell r="X614" t="str">
            <v>TÉCNICA</v>
          </cell>
        </row>
        <row r="615">
          <cell r="X615" t="str">
            <v>TÉCNICA</v>
          </cell>
        </row>
        <row r="616">
          <cell r="X616" t="str">
            <v>TÉCNICA</v>
          </cell>
        </row>
        <row r="617">
          <cell r="X617" t="str">
            <v>TÉCNICA</v>
          </cell>
        </row>
        <row r="618">
          <cell r="X618" t="str">
            <v>TÉCNICA</v>
          </cell>
        </row>
        <row r="619">
          <cell r="X619" t="str">
            <v>TÉCNICA</v>
          </cell>
        </row>
        <row r="620">
          <cell r="X620" t="str">
            <v>TÉCNICA</v>
          </cell>
        </row>
        <row r="621">
          <cell r="X621" t="str">
            <v>TÉCNICA</v>
          </cell>
        </row>
        <row r="622">
          <cell r="X622" t="str">
            <v>TÉCNICA</v>
          </cell>
        </row>
        <row r="623">
          <cell r="X623" t="str">
            <v>TÉCNICA</v>
          </cell>
        </row>
        <row r="624">
          <cell r="X624" t="str">
            <v>TÉCNICA</v>
          </cell>
        </row>
        <row r="625">
          <cell r="X625" t="str">
            <v>TÉCNICA</v>
          </cell>
        </row>
        <row r="626">
          <cell r="X626" t="str">
            <v>TÉCNICA</v>
          </cell>
        </row>
        <row r="627">
          <cell r="X627" t="str">
            <v>TÉCNICA</v>
          </cell>
        </row>
        <row r="628">
          <cell r="X628" t="str">
            <v>TÉCNICA</v>
          </cell>
        </row>
        <row r="629">
          <cell r="X629" t="str">
            <v>TÉCNICA</v>
          </cell>
        </row>
        <row r="630">
          <cell r="X630" t="str">
            <v>TÉCNICA</v>
          </cell>
        </row>
        <row r="631">
          <cell r="X631" t="str">
            <v>TÉCNICA</v>
          </cell>
        </row>
        <row r="632">
          <cell r="X632" t="str">
            <v>TÉCNICA</v>
          </cell>
        </row>
        <row r="633">
          <cell r="X633" t="str">
            <v>TÉCNICA</v>
          </cell>
        </row>
        <row r="634">
          <cell r="X634" t="str">
            <v>TÉCNICA</v>
          </cell>
        </row>
        <row r="635">
          <cell r="X635" t="str">
            <v>TÉCNICA</v>
          </cell>
        </row>
        <row r="636">
          <cell r="X636" t="str">
            <v>TÉCNICA</v>
          </cell>
        </row>
        <row r="637">
          <cell r="X637" t="str">
            <v>TÉCNICA</v>
          </cell>
        </row>
        <row r="638">
          <cell r="X638" t="str">
            <v>TÉCNICA</v>
          </cell>
        </row>
        <row r="639">
          <cell r="X639" t="str">
            <v>TÉCNICA</v>
          </cell>
        </row>
        <row r="640">
          <cell r="X640" t="str">
            <v>TÉCNICA</v>
          </cell>
        </row>
        <row r="641">
          <cell r="X641" t="str">
            <v>TÉCNICA</v>
          </cell>
        </row>
        <row r="642">
          <cell r="X642" t="str">
            <v>TÉCNICA</v>
          </cell>
        </row>
        <row r="643">
          <cell r="X643" t="str">
            <v>TÉCNICA</v>
          </cell>
        </row>
        <row r="644">
          <cell r="X644" t="str">
            <v>TÉCNICA</v>
          </cell>
        </row>
        <row r="645">
          <cell r="X645" t="str">
            <v>TÉCNICA</v>
          </cell>
        </row>
        <row r="646">
          <cell r="X646" t="str">
            <v>TÉCNICA</v>
          </cell>
        </row>
        <row r="647">
          <cell r="X647" t="str">
            <v>TÉCNICA</v>
          </cell>
        </row>
        <row r="648">
          <cell r="X648" t="str">
            <v>TÉCNICA</v>
          </cell>
        </row>
        <row r="649">
          <cell r="X649" t="str">
            <v>TÉCNICA</v>
          </cell>
        </row>
        <row r="650">
          <cell r="X650" t="str">
            <v>TÉCNICA</v>
          </cell>
        </row>
        <row r="651">
          <cell r="X651" t="str">
            <v>TÉCNICA</v>
          </cell>
        </row>
        <row r="652">
          <cell r="X652" t="str">
            <v>TÉCNICA</v>
          </cell>
        </row>
        <row r="653">
          <cell r="X653" t="str">
            <v>TÉCNICA</v>
          </cell>
        </row>
        <row r="654">
          <cell r="X654" t="str">
            <v>TÉCNICA</v>
          </cell>
        </row>
        <row r="655">
          <cell r="X655" t="str">
            <v>TÉCNICA</v>
          </cell>
        </row>
        <row r="656">
          <cell r="X656" t="str">
            <v>TÉCNICA</v>
          </cell>
        </row>
        <row r="657">
          <cell r="X657" t="str">
            <v>TÉCNICA</v>
          </cell>
        </row>
        <row r="658">
          <cell r="X658" t="str">
            <v>TÉCNICA</v>
          </cell>
        </row>
        <row r="659">
          <cell r="X659" t="str">
            <v>TÉCNICA</v>
          </cell>
        </row>
        <row r="660">
          <cell r="X660" t="str">
            <v>TÉCNICA</v>
          </cell>
        </row>
        <row r="661">
          <cell r="X661" t="str">
            <v>TÉCNICA</v>
          </cell>
        </row>
        <row r="662">
          <cell r="X662" t="str">
            <v>TÉCNICA</v>
          </cell>
        </row>
        <row r="663">
          <cell r="X663" t="str">
            <v>TÉCNICA</v>
          </cell>
        </row>
        <row r="664">
          <cell r="X664" t="str">
            <v>TÉCNICA</v>
          </cell>
        </row>
        <row r="665">
          <cell r="X665" t="str">
            <v>TÉCNICA</v>
          </cell>
        </row>
        <row r="666">
          <cell r="X666" t="str">
            <v>TÉCNICA</v>
          </cell>
        </row>
        <row r="667">
          <cell r="X667" t="str">
            <v>TÉCNICA</v>
          </cell>
        </row>
        <row r="668">
          <cell r="X668" t="str">
            <v>TÉCNICA</v>
          </cell>
        </row>
        <row r="669">
          <cell r="X669" t="str">
            <v>TÉCNICA</v>
          </cell>
        </row>
        <row r="670">
          <cell r="X670" t="str">
            <v>TÉCNICA</v>
          </cell>
        </row>
        <row r="671">
          <cell r="X671" t="str">
            <v>TÉCNICA</v>
          </cell>
        </row>
        <row r="672">
          <cell r="X672" t="str">
            <v>TÉCNICA</v>
          </cell>
        </row>
        <row r="673">
          <cell r="X673" t="str">
            <v>TÉCNICA</v>
          </cell>
        </row>
        <row r="674">
          <cell r="X674" t="str">
            <v>TÉCNICA</v>
          </cell>
        </row>
        <row r="675">
          <cell r="X675" t="str">
            <v>TÉCNICA</v>
          </cell>
        </row>
        <row r="676">
          <cell r="X676" t="str">
            <v>TÉCNICA</v>
          </cell>
        </row>
        <row r="677">
          <cell r="X677" t="str">
            <v>TÉCNICA</v>
          </cell>
        </row>
        <row r="678">
          <cell r="X678" t="str">
            <v>TÉCNICA</v>
          </cell>
        </row>
        <row r="679">
          <cell r="X679" t="str">
            <v>TÉCNICA</v>
          </cell>
        </row>
        <row r="680">
          <cell r="X680" t="str">
            <v>TÉCNICA</v>
          </cell>
        </row>
        <row r="681">
          <cell r="X681" t="str">
            <v>TÉCNICA</v>
          </cell>
        </row>
        <row r="682">
          <cell r="X682" t="str">
            <v>TÉCNICA</v>
          </cell>
        </row>
        <row r="683">
          <cell r="X683" t="str">
            <v>TÉCNICA</v>
          </cell>
        </row>
        <row r="684">
          <cell r="X684" t="str">
            <v>TÉCNICA</v>
          </cell>
        </row>
        <row r="685">
          <cell r="X685" t="str">
            <v>TÉCNICA</v>
          </cell>
        </row>
        <row r="686">
          <cell r="X686" t="str">
            <v>TÉCNICA</v>
          </cell>
        </row>
        <row r="687">
          <cell r="X687" t="str">
            <v>TÉCNICA</v>
          </cell>
        </row>
        <row r="688">
          <cell r="X688" t="str">
            <v>TÉCNICA</v>
          </cell>
        </row>
        <row r="689">
          <cell r="X689" t="str">
            <v>TÉCNICA</v>
          </cell>
        </row>
        <row r="690">
          <cell r="X690" t="str">
            <v>TÉCNICA</v>
          </cell>
        </row>
        <row r="691">
          <cell r="X691" t="str">
            <v>TÉCNICA</v>
          </cell>
        </row>
        <row r="692">
          <cell r="X692" t="str">
            <v>TÉCNICA</v>
          </cell>
        </row>
        <row r="693">
          <cell r="X693" t="str">
            <v>TÉCNICA</v>
          </cell>
        </row>
        <row r="694">
          <cell r="X694" t="str">
            <v>TÉCNICA</v>
          </cell>
        </row>
        <row r="695">
          <cell r="X695" t="str">
            <v>TÉCNICA</v>
          </cell>
        </row>
        <row r="696">
          <cell r="X696" t="str">
            <v>TÉCNICA</v>
          </cell>
        </row>
        <row r="697">
          <cell r="X697" t="str">
            <v>TÉCNICA</v>
          </cell>
        </row>
        <row r="698">
          <cell r="X698" t="str">
            <v>TÉCNICA</v>
          </cell>
        </row>
        <row r="699">
          <cell r="X699" t="str">
            <v>TÉCNICA</v>
          </cell>
        </row>
        <row r="700">
          <cell r="X700" t="str">
            <v>TÉCNICA</v>
          </cell>
        </row>
        <row r="701">
          <cell r="X701" t="str">
            <v>TÉCNICA</v>
          </cell>
        </row>
        <row r="702">
          <cell r="X702" t="str">
            <v>TÉCNICA</v>
          </cell>
        </row>
        <row r="703">
          <cell r="X703" t="str">
            <v>TÉCNICA</v>
          </cell>
        </row>
        <row r="704">
          <cell r="X704" t="str">
            <v>TÉCNICA</v>
          </cell>
        </row>
        <row r="705">
          <cell r="X705" t="str">
            <v>TÉCNICA</v>
          </cell>
        </row>
        <row r="706">
          <cell r="X706" t="str">
            <v>TÉCNICA</v>
          </cell>
        </row>
        <row r="707">
          <cell r="X707" t="str">
            <v>TÉCNICA</v>
          </cell>
        </row>
        <row r="708">
          <cell r="X708" t="str">
            <v>TÉCNICA</v>
          </cell>
        </row>
        <row r="709">
          <cell r="X709" t="str">
            <v>TÉCNICA</v>
          </cell>
        </row>
        <row r="710">
          <cell r="X710" t="str">
            <v>TÉCNICA</v>
          </cell>
        </row>
        <row r="711">
          <cell r="X711" t="str">
            <v>TÉCNICA</v>
          </cell>
        </row>
        <row r="712">
          <cell r="X712" t="str">
            <v>TÉCNICA</v>
          </cell>
        </row>
        <row r="713">
          <cell r="X713" t="str">
            <v>TÉCNICA</v>
          </cell>
        </row>
        <row r="714">
          <cell r="X714" t="str">
            <v>TÉCNICA</v>
          </cell>
        </row>
        <row r="715">
          <cell r="X715" t="str">
            <v>TÉCNICA</v>
          </cell>
        </row>
        <row r="716">
          <cell r="X716" t="str">
            <v>TÉCNICA</v>
          </cell>
        </row>
        <row r="717">
          <cell r="X717" t="str">
            <v>TÉCNICA</v>
          </cell>
        </row>
        <row r="718">
          <cell r="X718" t="str">
            <v>TÉCNICA</v>
          </cell>
        </row>
        <row r="719">
          <cell r="X719" t="str">
            <v>TÉCNICA</v>
          </cell>
        </row>
        <row r="720">
          <cell r="X720" t="str">
            <v>TÉCNICA</v>
          </cell>
        </row>
        <row r="721">
          <cell r="X721" t="str">
            <v>TÉCNICA</v>
          </cell>
        </row>
        <row r="722">
          <cell r="X722" t="str">
            <v>TÉCNICA</v>
          </cell>
        </row>
        <row r="723">
          <cell r="X723" t="str">
            <v>TÉCNICA</v>
          </cell>
        </row>
        <row r="724">
          <cell r="X724" t="str">
            <v>TÉCNICA</v>
          </cell>
        </row>
        <row r="725">
          <cell r="X725" t="str">
            <v>TÉCNICA</v>
          </cell>
        </row>
        <row r="726">
          <cell r="X726" t="str">
            <v>TÉCNICA</v>
          </cell>
        </row>
        <row r="727">
          <cell r="X727" t="str">
            <v>TÉCNICA</v>
          </cell>
        </row>
        <row r="728">
          <cell r="X728" t="str">
            <v>TÉCNICA</v>
          </cell>
        </row>
        <row r="729">
          <cell r="X729" t="str">
            <v>TÉCNICA</v>
          </cell>
        </row>
        <row r="730">
          <cell r="X730" t="str">
            <v>TÉCNICA</v>
          </cell>
        </row>
        <row r="731">
          <cell r="X731" t="str">
            <v>TÉCNICA</v>
          </cell>
        </row>
        <row r="732">
          <cell r="X732" t="str">
            <v>TÉCNICA</v>
          </cell>
        </row>
        <row r="733">
          <cell r="X733" t="str">
            <v>TÉCNICA</v>
          </cell>
        </row>
        <row r="734">
          <cell r="X734" t="str">
            <v>TÉCNICA</v>
          </cell>
        </row>
        <row r="735">
          <cell r="X735" t="str">
            <v>TÉCNICA</v>
          </cell>
        </row>
        <row r="736">
          <cell r="X736" t="str">
            <v>TÉCNICA</v>
          </cell>
        </row>
        <row r="737">
          <cell r="X737" t="str">
            <v>TÉCNICA</v>
          </cell>
        </row>
        <row r="738">
          <cell r="X738" t="str">
            <v>TÉCNICA</v>
          </cell>
        </row>
        <row r="739">
          <cell r="X739" t="str">
            <v>TÉCNICA</v>
          </cell>
        </row>
        <row r="740">
          <cell r="X740" t="str">
            <v>TÉCNICA</v>
          </cell>
        </row>
        <row r="741">
          <cell r="X741" t="str">
            <v>TÉCNICA</v>
          </cell>
        </row>
        <row r="742">
          <cell r="X742" t="str">
            <v>TÉCNICA</v>
          </cell>
        </row>
        <row r="743">
          <cell r="X743" t="str">
            <v>TÉCNICA</v>
          </cell>
        </row>
        <row r="744">
          <cell r="X744" t="str">
            <v>TÉCNICA</v>
          </cell>
        </row>
        <row r="745">
          <cell r="X745" t="str">
            <v>TÉCNICA</v>
          </cell>
        </row>
        <row r="746">
          <cell r="X746" t="str">
            <v>TÉCNICA</v>
          </cell>
        </row>
        <row r="747">
          <cell r="X747" t="str">
            <v>TÉCNICA</v>
          </cell>
        </row>
        <row r="748">
          <cell r="X748" t="str">
            <v>TÉCNICA</v>
          </cell>
        </row>
        <row r="749">
          <cell r="X749" t="str">
            <v>TÉCNICA</v>
          </cell>
        </row>
        <row r="750">
          <cell r="X750" t="str">
            <v>TÉCNICA</v>
          </cell>
        </row>
        <row r="751">
          <cell r="X751" t="str">
            <v>TÉCNICA</v>
          </cell>
        </row>
        <row r="752">
          <cell r="X752" t="str">
            <v>TÉCNICA</v>
          </cell>
        </row>
        <row r="753">
          <cell r="X753" t="str">
            <v>TÉCNICA</v>
          </cell>
        </row>
        <row r="754">
          <cell r="X754" t="str">
            <v>TÉCNICA</v>
          </cell>
        </row>
        <row r="755">
          <cell r="X755" t="str">
            <v>TÉCNICA</v>
          </cell>
        </row>
        <row r="756">
          <cell r="X756" t="str">
            <v>TÉCNICA</v>
          </cell>
        </row>
        <row r="757">
          <cell r="X757" t="str">
            <v>TÉCNICA</v>
          </cell>
        </row>
        <row r="758">
          <cell r="X758" t="str">
            <v>TÉCNICA</v>
          </cell>
        </row>
        <row r="759">
          <cell r="X759" t="str">
            <v>TÉCNICA</v>
          </cell>
        </row>
        <row r="760">
          <cell r="X760" t="str">
            <v>TÉCNICA</v>
          </cell>
        </row>
        <row r="761">
          <cell r="X761" t="str">
            <v>TÉCNICA</v>
          </cell>
        </row>
        <row r="762">
          <cell r="X762" t="str">
            <v>TÉCNICA</v>
          </cell>
        </row>
        <row r="763">
          <cell r="X763" t="str">
            <v>TÉCNICA</v>
          </cell>
        </row>
        <row r="764">
          <cell r="X764" t="str">
            <v>TÉCNICA</v>
          </cell>
        </row>
        <row r="765">
          <cell r="X765" t="str">
            <v>TÉCNICA</v>
          </cell>
        </row>
        <row r="766">
          <cell r="X766" t="str">
            <v>TÉCNICA</v>
          </cell>
        </row>
        <row r="767">
          <cell r="X767" t="str">
            <v>TÉCNICA</v>
          </cell>
        </row>
        <row r="768">
          <cell r="X768" t="str">
            <v>TÉCNICA</v>
          </cell>
        </row>
        <row r="769">
          <cell r="X769" t="str">
            <v>TÉCNICA</v>
          </cell>
        </row>
        <row r="770">
          <cell r="X770" t="str">
            <v>TÉCNICA</v>
          </cell>
        </row>
        <row r="771">
          <cell r="X771" t="str">
            <v>TÉCNICA</v>
          </cell>
        </row>
        <row r="772">
          <cell r="X772" t="str">
            <v>TÉCNICA</v>
          </cell>
        </row>
        <row r="773">
          <cell r="X773" t="str">
            <v>TÉCNICA</v>
          </cell>
        </row>
        <row r="774">
          <cell r="X774" t="str">
            <v>TÉCNICA</v>
          </cell>
        </row>
        <row r="775">
          <cell r="X775" t="str">
            <v>TÉCNICA</v>
          </cell>
        </row>
        <row r="776">
          <cell r="X776" t="str">
            <v>TÉCNICA</v>
          </cell>
        </row>
        <row r="777">
          <cell r="X777" t="str">
            <v>TÉCNICA</v>
          </cell>
        </row>
        <row r="778">
          <cell r="X778" t="str">
            <v>TÉCNICA</v>
          </cell>
        </row>
        <row r="779">
          <cell r="X779" t="str">
            <v>TÉCNICA</v>
          </cell>
        </row>
        <row r="780">
          <cell r="X780" t="str">
            <v>TÉCNICA</v>
          </cell>
        </row>
        <row r="781">
          <cell r="X781" t="str">
            <v>TÉCNICA</v>
          </cell>
        </row>
        <row r="782">
          <cell r="X782" t="str">
            <v>TÉCNICA</v>
          </cell>
        </row>
        <row r="783">
          <cell r="X783" t="str">
            <v>TÉCNICA</v>
          </cell>
        </row>
        <row r="784">
          <cell r="X784" t="str">
            <v>TÉCNICA</v>
          </cell>
        </row>
        <row r="785">
          <cell r="X785" t="str">
            <v>TÉCNICA</v>
          </cell>
        </row>
        <row r="786">
          <cell r="X786" t="str">
            <v>TÉCNICA</v>
          </cell>
        </row>
        <row r="787">
          <cell r="X787" t="str">
            <v>TÉCNICA</v>
          </cell>
        </row>
        <row r="788">
          <cell r="X788" t="str">
            <v>TÉCNICA</v>
          </cell>
        </row>
        <row r="789">
          <cell r="X789" t="str">
            <v>TÉCNICA</v>
          </cell>
        </row>
        <row r="790">
          <cell r="X790" t="str">
            <v>TÉCNICA</v>
          </cell>
        </row>
        <row r="791">
          <cell r="X791" t="str">
            <v>TÉCNICA</v>
          </cell>
        </row>
        <row r="792">
          <cell r="X792" t="str">
            <v>TÉCNICA</v>
          </cell>
        </row>
        <row r="793">
          <cell r="X793" t="str">
            <v>TÉCNICA</v>
          </cell>
        </row>
        <row r="794">
          <cell r="X794" t="str">
            <v>TÉCNICA</v>
          </cell>
        </row>
        <row r="795">
          <cell r="X795" t="str">
            <v>TÉCNICA</v>
          </cell>
        </row>
        <row r="796">
          <cell r="X796" t="str">
            <v>TÉCNICA</v>
          </cell>
        </row>
        <row r="797">
          <cell r="X797" t="str">
            <v>TÉCNICA</v>
          </cell>
        </row>
        <row r="798">
          <cell r="X798" t="str">
            <v>TÉCNICA</v>
          </cell>
        </row>
        <row r="799">
          <cell r="X799" t="str">
            <v>TÉCNICA</v>
          </cell>
        </row>
        <row r="800">
          <cell r="X800" t="str">
            <v>TÉCNICA</v>
          </cell>
        </row>
        <row r="801">
          <cell r="X801" t="str">
            <v>TÉCNICA</v>
          </cell>
        </row>
        <row r="802">
          <cell r="X802" t="str">
            <v>TÉCNICA</v>
          </cell>
        </row>
        <row r="803">
          <cell r="X803" t="str">
            <v>TÉCNICA</v>
          </cell>
        </row>
        <row r="804">
          <cell r="X804" t="str">
            <v>TÉCNICA</v>
          </cell>
        </row>
        <row r="805">
          <cell r="X805" t="str">
            <v>TÉCNICA</v>
          </cell>
        </row>
        <row r="806">
          <cell r="X806" t="str">
            <v>TÉCNICA</v>
          </cell>
        </row>
        <row r="807">
          <cell r="X807" t="str">
            <v>TÉCNICA</v>
          </cell>
        </row>
        <row r="808">
          <cell r="X808" t="str">
            <v>TÉCNICA</v>
          </cell>
        </row>
        <row r="809">
          <cell r="X809" t="str">
            <v>TÉCNICA</v>
          </cell>
        </row>
        <row r="810">
          <cell r="X810" t="str">
            <v>TÉCNICA</v>
          </cell>
        </row>
        <row r="811">
          <cell r="X811" t="str">
            <v>TÉCNICA</v>
          </cell>
        </row>
        <row r="812">
          <cell r="X812" t="str">
            <v>TÉCNICA</v>
          </cell>
        </row>
        <row r="813">
          <cell r="X813" t="str">
            <v>TÉCNICA</v>
          </cell>
        </row>
        <row r="814">
          <cell r="X814" t="str">
            <v>TÉCNICA</v>
          </cell>
        </row>
        <row r="815">
          <cell r="X815" t="str">
            <v>TÉCNICA</v>
          </cell>
        </row>
        <row r="816">
          <cell r="X816" t="str">
            <v>TÉCNICA</v>
          </cell>
        </row>
        <row r="817">
          <cell r="X817" t="str">
            <v>TÉCNICA</v>
          </cell>
        </row>
        <row r="818">
          <cell r="X818" t="str">
            <v>TÉCNICA</v>
          </cell>
        </row>
        <row r="819">
          <cell r="X819" t="str">
            <v>TÉCNICA</v>
          </cell>
        </row>
        <row r="820">
          <cell r="X820" t="str">
            <v>TÉCNICA</v>
          </cell>
        </row>
        <row r="821">
          <cell r="X821" t="str">
            <v>TÉCNICA</v>
          </cell>
        </row>
        <row r="822">
          <cell r="X822" t="str">
            <v>TÉCNICA</v>
          </cell>
        </row>
        <row r="823">
          <cell r="X823" t="str">
            <v>TÉCNICA</v>
          </cell>
        </row>
        <row r="824">
          <cell r="X824" t="str">
            <v>TÉCNICA</v>
          </cell>
        </row>
        <row r="825">
          <cell r="X825" t="str">
            <v>TÉCNICA</v>
          </cell>
        </row>
        <row r="826">
          <cell r="X826" t="str">
            <v>TÉCNICA</v>
          </cell>
        </row>
        <row r="827">
          <cell r="X827" t="str">
            <v>TÉCNICA</v>
          </cell>
        </row>
        <row r="828">
          <cell r="X828" t="str">
            <v>TÉCNICA</v>
          </cell>
        </row>
        <row r="829">
          <cell r="X829" t="str">
            <v>TÉCNICA</v>
          </cell>
        </row>
        <row r="830">
          <cell r="X830" t="str">
            <v>TÉCNICA</v>
          </cell>
        </row>
        <row r="831">
          <cell r="X831" t="str">
            <v>TÉCNICA</v>
          </cell>
        </row>
        <row r="832">
          <cell r="X832" t="str">
            <v>TÉCNICA</v>
          </cell>
        </row>
        <row r="833">
          <cell r="X833" t="str">
            <v>TÉCNICA</v>
          </cell>
        </row>
        <row r="834">
          <cell r="X834" t="str">
            <v>TÉCNICA</v>
          </cell>
        </row>
        <row r="835">
          <cell r="X835" t="str">
            <v>TÉCNICA</v>
          </cell>
        </row>
        <row r="836">
          <cell r="X836" t="str">
            <v>TÉCNICA</v>
          </cell>
        </row>
        <row r="837">
          <cell r="X837" t="str">
            <v>TÉCNICA</v>
          </cell>
        </row>
        <row r="838">
          <cell r="X838" t="str">
            <v>TÉCNICA</v>
          </cell>
        </row>
        <row r="839">
          <cell r="X839" t="str">
            <v>TÉCNICA</v>
          </cell>
        </row>
        <row r="840">
          <cell r="X840" t="str">
            <v>TÉCNICA</v>
          </cell>
        </row>
        <row r="841">
          <cell r="X841" t="str">
            <v>TÉCNICA</v>
          </cell>
        </row>
        <row r="842">
          <cell r="X842" t="str">
            <v>TÉCNICA</v>
          </cell>
        </row>
        <row r="843">
          <cell r="X843" t="str">
            <v>TÉCNICA</v>
          </cell>
        </row>
        <row r="844">
          <cell r="X844" t="str">
            <v>TÉCNICA</v>
          </cell>
        </row>
        <row r="845">
          <cell r="X845" t="str">
            <v>TÉCNICA</v>
          </cell>
        </row>
        <row r="846">
          <cell r="X846" t="str">
            <v>TÉCNICA</v>
          </cell>
        </row>
        <row r="847">
          <cell r="X847" t="str">
            <v>TÉCNICA</v>
          </cell>
        </row>
        <row r="848">
          <cell r="X848" t="str">
            <v>TÉCNICA</v>
          </cell>
        </row>
        <row r="849">
          <cell r="X849" t="str">
            <v>TÉCNICA</v>
          </cell>
        </row>
        <row r="850">
          <cell r="X850" t="str">
            <v>TÉCNICA</v>
          </cell>
        </row>
        <row r="851">
          <cell r="X851" t="str">
            <v>TÉCNICA</v>
          </cell>
        </row>
        <row r="852">
          <cell r="X852" t="str">
            <v>TÉCNICA</v>
          </cell>
        </row>
        <row r="853">
          <cell r="X853" t="str">
            <v>TÉCNICA</v>
          </cell>
        </row>
        <row r="854">
          <cell r="X854" t="str">
            <v>TÉCNICA</v>
          </cell>
        </row>
        <row r="855">
          <cell r="X855" t="str">
            <v>TÉCNICA</v>
          </cell>
        </row>
        <row r="856">
          <cell r="X856" t="str">
            <v>TÉCNICA</v>
          </cell>
        </row>
        <row r="857">
          <cell r="X857" t="str">
            <v>TÉCNICA</v>
          </cell>
        </row>
        <row r="858">
          <cell r="X858" t="str">
            <v>TÉCNICA</v>
          </cell>
        </row>
        <row r="859">
          <cell r="X859" t="str">
            <v>TÉCNICA</v>
          </cell>
        </row>
        <row r="860">
          <cell r="X860" t="str">
            <v>TÉCNICA</v>
          </cell>
        </row>
        <row r="861">
          <cell r="X861" t="str">
            <v>TÉCNICA</v>
          </cell>
        </row>
        <row r="862">
          <cell r="X862" t="str">
            <v>TÉCNICA</v>
          </cell>
        </row>
        <row r="863">
          <cell r="X863" t="str">
            <v>TÉCNICA</v>
          </cell>
        </row>
        <row r="864">
          <cell r="X864" t="str">
            <v>TÉCNICA</v>
          </cell>
        </row>
        <row r="865">
          <cell r="X865" t="str">
            <v>TÉCNICA</v>
          </cell>
        </row>
        <row r="866">
          <cell r="X866" t="str">
            <v>TÉCNICA</v>
          </cell>
        </row>
        <row r="867">
          <cell r="X867" t="str">
            <v>TÉCNICA</v>
          </cell>
        </row>
        <row r="868">
          <cell r="X868" t="str">
            <v>TÉCNICA</v>
          </cell>
        </row>
        <row r="869">
          <cell r="X869" t="str">
            <v>TÉCNICA</v>
          </cell>
        </row>
        <row r="870">
          <cell r="X870" t="str">
            <v>TÉCNICA</v>
          </cell>
        </row>
        <row r="871">
          <cell r="X871" t="str">
            <v>TÉCNICA</v>
          </cell>
        </row>
        <row r="872">
          <cell r="X872" t="str">
            <v>TÉCNICA</v>
          </cell>
        </row>
        <row r="873">
          <cell r="X873" t="str">
            <v>TÉCNICA</v>
          </cell>
        </row>
        <row r="874">
          <cell r="X874" t="str">
            <v>TÉCNICA</v>
          </cell>
        </row>
        <row r="875">
          <cell r="X875" t="str">
            <v>TÉCNICA</v>
          </cell>
        </row>
        <row r="876">
          <cell r="X876" t="str">
            <v>TÉCNICA</v>
          </cell>
        </row>
        <row r="877">
          <cell r="X877" t="str">
            <v>TÉCNICA</v>
          </cell>
        </row>
        <row r="878">
          <cell r="X878" t="str">
            <v>TÉCNICA</v>
          </cell>
        </row>
        <row r="879">
          <cell r="X879" t="str">
            <v>TÉCNICA</v>
          </cell>
        </row>
        <row r="880">
          <cell r="X880" t="str">
            <v>TÉCNICA</v>
          </cell>
        </row>
        <row r="881">
          <cell r="X881" t="str">
            <v>TÉCNICA</v>
          </cell>
        </row>
        <row r="882">
          <cell r="X882" t="str">
            <v>TÉCNICA</v>
          </cell>
        </row>
        <row r="883">
          <cell r="X883" t="str">
            <v>TÉCNICA</v>
          </cell>
        </row>
        <row r="884">
          <cell r="X884" t="str">
            <v>TÉCNICA</v>
          </cell>
        </row>
        <row r="885">
          <cell r="X885" t="str">
            <v>TÉCNICA</v>
          </cell>
        </row>
        <row r="886">
          <cell r="X886" t="str">
            <v>TÉCNICA</v>
          </cell>
        </row>
        <row r="887">
          <cell r="X887" t="str">
            <v>TÉCNICA</v>
          </cell>
        </row>
        <row r="888">
          <cell r="X888" t="str">
            <v>TÉCNICA</v>
          </cell>
        </row>
        <row r="889">
          <cell r="X889" t="str">
            <v>TÉCNICA</v>
          </cell>
        </row>
        <row r="890">
          <cell r="X890" t="str">
            <v>TÉCNICA</v>
          </cell>
        </row>
        <row r="891">
          <cell r="X891" t="str">
            <v>TÉCNICA</v>
          </cell>
        </row>
        <row r="892">
          <cell r="X892" t="str">
            <v>TÉCNICA</v>
          </cell>
        </row>
        <row r="893">
          <cell r="X893" t="str">
            <v>TÉCNICA</v>
          </cell>
        </row>
        <row r="894">
          <cell r="X894" t="str">
            <v>TÉCNICA</v>
          </cell>
        </row>
        <row r="895">
          <cell r="X895" t="str">
            <v>TÉCNICA</v>
          </cell>
        </row>
        <row r="896">
          <cell r="X896" t="str">
            <v>TÉCNICA</v>
          </cell>
        </row>
        <row r="897">
          <cell r="X897" t="str">
            <v>TÉCNICA</v>
          </cell>
        </row>
        <row r="898">
          <cell r="X898" t="str">
            <v>TÉCNICA</v>
          </cell>
        </row>
        <row r="899">
          <cell r="X899" t="str">
            <v>TÉCNICA</v>
          </cell>
        </row>
        <row r="900">
          <cell r="X900" t="str">
            <v>TÉCNICA</v>
          </cell>
        </row>
        <row r="901">
          <cell r="X901" t="str">
            <v>TÉCNICA</v>
          </cell>
        </row>
        <row r="902">
          <cell r="X902" t="str">
            <v>TÉCNICA</v>
          </cell>
        </row>
        <row r="903">
          <cell r="X903" t="str">
            <v>TÉCNICA</v>
          </cell>
        </row>
        <row r="904">
          <cell r="X904" t="str">
            <v>TÉCNICA</v>
          </cell>
        </row>
        <row r="905">
          <cell r="X905" t="str">
            <v>TÉCNICA</v>
          </cell>
        </row>
        <row r="906">
          <cell r="X906" t="str">
            <v>TÉCNICA</v>
          </cell>
        </row>
        <row r="907">
          <cell r="X907" t="str">
            <v>TÉCNICA</v>
          </cell>
        </row>
        <row r="908">
          <cell r="X908" t="str">
            <v>TÉCNICA</v>
          </cell>
        </row>
        <row r="909">
          <cell r="X909" t="str">
            <v>TÉCNICA</v>
          </cell>
        </row>
        <row r="910">
          <cell r="X910" t="str">
            <v>TÉCNICA</v>
          </cell>
        </row>
        <row r="911">
          <cell r="X911" t="str">
            <v>TÉCNICA</v>
          </cell>
        </row>
        <row r="912">
          <cell r="X912" t="str">
            <v>TÉCNICA</v>
          </cell>
        </row>
        <row r="913">
          <cell r="X913" t="str">
            <v>TÉCNICA</v>
          </cell>
        </row>
        <row r="914">
          <cell r="X914" t="str">
            <v>TÉCNICA</v>
          </cell>
        </row>
        <row r="915">
          <cell r="X915" t="str">
            <v>TÉCNICA</v>
          </cell>
        </row>
        <row r="916">
          <cell r="X916" t="str">
            <v>TÉCNICA</v>
          </cell>
        </row>
        <row r="917">
          <cell r="X917" t="str">
            <v>TÉCNICA</v>
          </cell>
        </row>
        <row r="918">
          <cell r="X918" t="str">
            <v>TÉCNICA</v>
          </cell>
        </row>
        <row r="919">
          <cell r="X919" t="str">
            <v>TÉCNICA</v>
          </cell>
        </row>
        <row r="920">
          <cell r="X920" t="str">
            <v>TÉCNICA</v>
          </cell>
        </row>
        <row r="921">
          <cell r="X921" t="str">
            <v>TÉCNICA</v>
          </cell>
        </row>
        <row r="922">
          <cell r="X922" t="str">
            <v>TÉCNICA</v>
          </cell>
        </row>
        <row r="923">
          <cell r="X923" t="str">
            <v>TÉCNICA</v>
          </cell>
        </row>
        <row r="924">
          <cell r="X924" t="str">
            <v>TÉCNICA</v>
          </cell>
        </row>
        <row r="925">
          <cell r="X925" t="str">
            <v>TÉCNICA</v>
          </cell>
        </row>
        <row r="926">
          <cell r="X926" t="str">
            <v>TÉCNICA</v>
          </cell>
        </row>
        <row r="927">
          <cell r="X927" t="str">
            <v>TÉCNICA</v>
          </cell>
        </row>
        <row r="928">
          <cell r="X928" t="str">
            <v>TÉCNICA</v>
          </cell>
        </row>
        <row r="929">
          <cell r="X929" t="str">
            <v>TÉCNICA</v>
          </cell>
        </row>
        <row r="930">
          <cell r="X930" t="str">
            <v>TÉCNICA</v>
          </cell>
        </row>
        <row r="931">
          <cell r="X931" t="str">
            <v>TÉCNICA</v>
          </cell>
        </row>
        <row r="932">
          <cell r="X932" t="str">
            <v>TÉCNICA</v>
          </cell>
        </row>
        <row r="933">
          <cell r="X933" t="str">
            <v>TÉCNICA</v>
          </cell>
        </row>
        <row r="934">
          <cell r="X934" t="str">
            <v>TÉCNICA</v>
          </cell>
        </row>
        <row r="935">
          <cell r="X935" t="str">
            <v>TÉCNICA</v>
          </cell>
        </row>
        <row r="936">
          <cell r="X936" t="str">
            <v>TÉCNICA</v>
          </cell>
        </row>
        <row r="937">
          <cell r="X937" t="str">
            <v>TÉCNICA</v>
          </cell>
        </row>
        <row r="938">
          <cell r="X938" t="str">
            <v>TÉCNICA</v>
          </cell>
        </row>
        <row r="939">
          <cell r="X939" t="str">
            <v>TÉCNICA</v>
          </cell>
        </row>
        <row r="940">
          <cell r="X940" t="str">
            <v>TÉCNICA</v>
          </cell>
        </row>
        <row r="941">
          <cell r="X941" t="str">
            <v>TÉCNICA</v>
          </cell>
        </row>
        <row r="942">
          <cell r="X942" t="str">
            <v>TÉCNICA</v>
          </cell>
        </row>
        <row r="943">
          <cell r="X943" t="str">
            <v>TÉCNICA</v>
          </cell>
        </row>
        <row r="944">
          <cell r="X944" t="str">
            <v>TÉCNICA</v>
          </cell>
        </row>
        <row r="945">
          <cell r="X945" t="str">
            <v>TÉCNICA</v>
          </cell>
        </row>
        <row r="946">
          <cell r="X946" t="str">
            <v>TÉCNICA</v>
          </cell>
        </row>
        <row r="947">
          <cell r="X947" t="str">
            <v>TÉCNICA</v>
          </cell>
        </row>
        <row r="948">
          <cell r="X948" t="str">
            <v>TÉCNICA</v>
          </cell>
        </row>
        <row r="949">
          <cell r="X949" t="str">
            <v>TÉCNICA</v>
          </cell>
        </row>
        <row r="950">
          <cell r="X950" t="str">
            <v>TÉCNICA</v>
          </cell>
        </row>
        <row r="951">
          <cell r="X951" t="str">
            <v>TÉCNICA</v>
          </cell>
        </row>
        <row r="952">
          <cell r="X952" t="str">
            <v>TÉCNICA</v>
          </cell>
        </row>
        <row r="953">
          <cell r="X953" t="str">
            <v>TÉCNICA</v>
          </cell>
        </row>
        <row r="954">
          <cell r="X954" t="str">
            <v>TÉCNICA</v>
          </cell>
        </row>
        <row r="955">
          <cell r="X955" t="str">
            <v>TÉCNICA</v>
          </cell>
        </row>
        <row r="956">
          <cell r="X956" t="str">
            <v>TÉCNICA</v>
          </cell>
        </row>
        <row r="957">
          <cell r="X957" t="str">
            <v>TÉCNICA</v>
          </cell>
        </row>
        <row r="958">
          <cell r="X958" t="str">
            <v>TÉCNICA</v>
          </cell>
        </row>
        <row r="959">
          <cell r="X959" t="str">
            <v>TÉCNICA</v>
          </cell>
        </row>
        <row r="960">
          <cell r="X960" t="str">
            <v>TÉCNICA</v>
          </cell>
        </row>
        <row r="961">
          <cell r="X961" t="str">
            <v>TÉCNICA</v>
          </cell>
        </row>
        <row r="962">
          <cell r="X962" t="str">
            <v>TÉCNICA</v>
          </cell>
        </row>
        <row r="963">
          <cell r="X963" t="str">
            <v>TÉCNICA</v>
          </cell>
        </row>
        <row r="964">
          <cell r="X964" t="str">
            <v>TÉCNICA</v>
          </cell>
        </row>
        <row r="965">
          <cell r="X965" t="str">
            <v>TÉCNICA</v>
          </cell>
        </row>
        <row r="966">
          <cell r="X966" t="str">
            <v>TÉCNICA</v>
          </cell>
        </row>
        <row r="967">
          <cell r="X967" t="str">
            <v>TÉCNICA</v>
          </cell>
        </row>
        <row r="968">
          <cell r="X968" t="str">
            <v>TÉCNICA</v>
          </cell>
        </row>
        <row r="969">
          <cell r="X969" t="str">
            <v>TÉCNICA</v>
          </cell>
        </row>
        <row r="970">
          <cell r="X970" t="str">
            <v>TÉCNICA</v>
          </cell>
        </row>
        <row r="971">
          <cell r="X971" t="str">
            <v>TÉCNICA</v>
          </cell>
        </row>
        <row r="972">
          <cell r="X972" t="str">
            <v>TÉCNICA</v>
          </cell>
        </row>
        <row r="973">
          <cell r="X973" t="str">
            <v>TÉCNICA</v>
          </cell>
        </row>
        <row r="974">
          <cell r="X974" t="str">
            <v>TÉCNICA</v>
          </cell>
        </row>
        <row r="975">
          <cell r="X975" t="str">
            <v>TÉCNICA</v>
          </cell>
        </row>
        <row r="976">
          <cell r="X976" t="str">
            <v>TÉCNICA</v>
          </cell>
        </row>
        <row r="977">
          <cell r="X977" t="str">
            <v>TÉCNICA</v>
          </cell>
        </row>
        <row r="978">
          <cell r="X978" t="str">
            <v>TÉCNICA</v>
          </cell>
        </row>
        <row r="979">
          <cell r="X979" t="str">
            <v>TÉCNICA</v>
          </cell>
        </row>
        <row r="980">
          <cell r="X980" t="str">
            <v>TÉCNICA</v>
          </cell>
        </row>
        <row r="981">
          <cell r="X981" t="str">
            <v>TÉCNICA</v>
          </cell>
        </row>
        <row r="982">
          <cell r="X982" t="str">
            <v>TÉCNICA</v>
          </cell>
        </row>
        <row r="983">
          <cell r="X983" t="str">
            <v>TÉCNICA</v>
          </cell>
        </row>
        <row r="984">
          <cell r="X984" t="str">
            <v>TÉCNICA</v>
          </cell>
        </row>
        <row r="985">
          <cell r="X985" t="str">
            <v>TÉCNICA</v>
          </cell>
        </row>
        <row r="986">
          <cell r="X986" t="str">
            <v>TÉCNICA</v>
          </cell>
        </row>
        <row r="987">
          <cell r="X987" t="str">
            <v>TÉCNICA</v>
          </cell>
        </row>
        <row r="988">
          <cell r="X988" t="str">
            <v>TÉCNICA</v>
          </cell>
        </row>
        <row r="989">
          <cell r="X989" t="str">
            <v>TÉCNICA</v>
          </cell>
        </row>
        <row r="990">
          <cell r="X990" t="str">
            <v>TÉCNICA</v>
          </cell>
        </row>
        <row r="991">
          <cell r="X991" t="str">
            <v>TÉCNICA</v>
          </cell>
        </row>
        <row r="992">
          <cell r="X992" t="str">
            <v>TÉCNICA</v>
          </cell>
        </row>
        <row r="993">
          <cell r="X993" t="str">
            <v>TÉCNICA</v>
          </cell>
        </row>
        <row r="994">
          <cell r="X994" t="str">
            <v>TÉCNICA</v>
          </cell>
        </row>
        <row r="995">
          <cell r="X995" t="str">
            <v>TÉCNICA</v>
          </cell>
        </row>
        <row r="996">
          <cell r="X996" t="str">
            <v>TÉCNICA</v>
          </cell>
        </row>
        <row r="997">
          <cell r="X997" t="str">
            <v>TÉCNICA</v>
          </cell>
        </row>
        <row r="998">
          <cell r="X998" t="str">
            <v>TÉCNICA</v>
          </cell>
        </row>
        <row r="999">
          <cell r="X999" t="str">
            <v>TÉCNICA</v>
          </cell>
        </row>
        <row r="1000">
          <cell r="X1000" t="str">
            <v>TÉCNICA</v>
          </cell>
        </row>
        <row r="1001">
          <cell r="X1001" t="str">
            <v>TÉCNICA</v>
          </cell>
        </row>
        <row r="1002">
          <cell r="X1002" t="str">
            <v>TÉCNICA</v>
          </cell>
        </row>
        <row r="1003">
          <cell r="X1003" t="str">
            <v>TÉCNICA</v>
          </cell>
        </row>
        <row r="1004">
          <cell r="X1004" t="str">
            <v>TÉCNICA</v>
          </cell>
        </row>
        <row r="1005">
          <cell r="X1005" t="str">
            <v>TÉCNICA</v>
          </cell>
        </row>
        <row r="1006">
          <cell r="X1006" t="str">
            <v>TÉCNICA</v>
          </cell>
        </row>
        <row r="1007">
          <cell r="X1007" t="str">
            <v>TÉCNICA</v>
          </cell>
        </row>
        <row r="1008">
          <cell r="X1008" t="str">
            <v>TÉCNICA</v>
          </cell>
        </row>
        <row r="1009">
          <cell r="X1009" t="str">
            <v>TÉCNICA</v>
          </cell>
        </row>
        <row r="1010">
          <cell r="X1010" t="str">
            <v>TÉCNICA</v>
          </cell>
        </row>
        <row r="1011">
          <cell r="X1011" t="str">
            <v>TÉCNICA</v>
          </cell>
        </row>
        <row r="1012">
          <cell r="X1012" t="str">
            <v>TÉCNICA</v>
          </cell>
        </row>
        <row r="1013">
          <cell r="X1013" t="str">
            <v>TÉCNICA</v>
          </cell>
        </row>
        <row r="1014">
          <cell r="X1014" t="str">
            <v>TÉCNICA</v>
          </cell>
        </row>
        <row r="1015">
          <cell r="X1015" t="str">
            <v>TÉCNICA</v>
          </cell>
        </row>
        <row r="1016">
          <cell r="X1016" t="str">
            <v>TÉCNICA</v>
          </cell>
        </row>
        <row r="1017">
          <cell r="X1017" t="str">
            <v>TÉCNICA</v>
          </cell>
        </row>
        <row r="1018">
          <cell r="X1018" t="str">
            <v>TÉCNICA</v>
          </cell>
        </row>
        <row r="1019">
          <cell r="X1019" t="str">
            <v>TÉCNICA</v>
          </cell>
        </row>
        <row r="1020">
          <cell r="X1020" t="str">
            <v>TÉCNICA</v>
          </cell>
        </row>
        <row r="1021">
          <cell r="X1021" t="str">
            <v>TÉCNICA</v>
          </cell>
        </row>
        <row r="1022">
          <cell r="X1022" t="str">
            <v>TÉCNICA</v>
          </cell>
        </row>
        <row r="1023">
          <cell r="X1023" t="str">
            <v>TÉCNICA</v>
          </cell>
        </row>
        <row r="1024">
          <cell r="X1024" t="str">
            <v>TÉCNICA</v>
          </cell>
        </row>
        <row r="1025">
          <cell r="X1025" t="str">
            <v>TÉCNICA</v>
          </cell>
        </row>
        <row r="1026">
          <cell r="X1026" t="str">
            <v>TÉCNICA</v>
          </cell>
        </row>
        <row r="1027">
          <cell r="X1027" t="str">
            <v>TÉCNICA</v>
          </cell>
        </row>
        <row r="1028">
          <cell r="X1028" t="str">
            <v>TÉCNICA</v>
          </cell>
        </row>
        <row r="1029">
          <cell r="X1029" t="str">
            <v>TÉCNICA</v>
          </cell>
        </row>
        <row r="1030">
          <cell r="X1030" t="str">
            <v>TÉCNICA</v>
          </cell>
        </row>
        <row r="1031">
          <cell r="X1031" t="str">
            <v>TÉCNICA</v>
          </cell>
        </row>
        <row r="1032">
          <cell r="X1032" t="str">
            <v>TÉCNICA</v>
          </cell>
        </row>
        <row r="1033">
          <cell r="X1033" t="str">
            <v>TÉCNICA</v>
          </cell>
        </row>
        <row r="1034">
          <cell r="X1034" t="str">
            <v>TÉCNICA</v>
          </cell>
        </row>
        <row r="1035">
          <cell r="X1035" t="str">
            <v>TÉCNICA</v>
          </cell>
        </row>
        <row r="1036">
          <cell r="X1036" t="str">
            <v>TÉCNICA</v>
          </cell>
        </row>
        <row r="1037">
          <cell r="X1037" t="str">
            <v>TÉCNICA</v>
          </cell>
        </row>
        <row r="1038">
          <cell r="X1038" t="str">
            <v>TÉCNICA</v>
          </cell>
        </row>
        <row r="1039">
          <cell r="X1039" t="str">
            <v>TÉCNICA</v>
          </cell>
        </row>
        <row r="1040">
          <cell r="X1040" t="str">
            <v>TÉCNICA</v>
          </cell>
        </row>
        <row r="1041">
          <cell r="X1041" t="str">
            <v>TÉCNICA</v>
          </cell>
        </row>
        <row r="1042">
          <cell r="X1042" t="str">
            <v>TÉCNICA</v>
          </cell>
        </row>
        <row r="1043">
          <cell r="X1043" t="str">
            <v>TÉCNICA</v>
          </cell>
        </row>
        <row r="1044">
          <cell r="X1044" t="str">
            <v>TÉCNICA</v>
          </cell>
        </row>
        <row r="1045">
          <cell r="X1045" t="str">
            <v>TÉCNICA</v>
          </cell>
        </row>
        <row r="1046">
          <cell r="X1046" t="str">
            <v>TÉCNICA</v>
          </cell>
        </row>
        <row r="1047">
          <cell r="X1047" t="str">
            <v>TÉCNICA</v>
          </cell>
        </row>
        <row r="1048">
          <cell r="X1048" t="str">
            <v>TÉCNICA</v>
          </cell>
        </row>
        <row r="1049">
          <cell r="X1049" t="str">
            <v>TÉCNICA</v>
          </cell>
        </row>
        <row r="1050">
          <cell r="X1050" t="str">
            <v>TÉCNICA</v>
          </cell>
        </row>
        <row r="1051">
          <cell r="X1051" t="str">
            <v>TÉCNICA</v>
          </cell>
        </row>
        <row r="1052">
          <cell r="X1052" t="str">
            <v>TÉCNICA</v>
          </cell>
        </row>
        <row r="1053">
          <cell r="X1053" t="str">
            <v>TÉCNICA</v>
          </cell>
        </row>
        <row r="1054">
          <cell r="X1054" t="str">
            <v>TÉCNICA</v>
          </cell>
        </row>
        <row r="1055">
          <cell r="X1055" t="str">
            <v>TÉCNICA</v>
          </cell>
        </row>
        <row r="1056">
          <cell r="X1056" t="str">
            <v>TÉCNICA</v>
          </cell>
        </row>
        <row r="1057">
          <cell r="X1057" t="str">
            <v>TÉCNICA</v>
          </cell>
        </row>
        <row r="1058">
          <cell r="X1058" t="str">
            <v>TÉCNICA</v>
          </cell>
        </row>
        <row r="1059">
          <cell r="X1059" t="str">
            <v>TÉCNICA</v>
          </cell>
        </row>
        <row r="1060">
          <cell r="X1060" t="str">
            <v>TÉCNICA</v>
          </cell>
        </row>
        <row r="1061">
          <cell r="X1061" t="str">
            <v>TÉCNICA</v>
          </cell>
        </row>
        <row r="1062">
          <cell r="X1062" t="str">
            <v>TÉCNICA</v>
          </cell>
        </row>
        <row r="1063">
          <cell r="X1063" t="str">
            <v>TÉCNICA</v>
          </cell>
        </row>
        <row r="1064">
          <cell r="X1064" t="str">
            <v>TÉCNICA</v>
          </cell>
        </row>
        <row r="1065">
          <cell r="X1065" t="str">
            <v>TÉCNICA</v>
          </cell>
        </row>
        <row r="1066">
          <cell r="X1066" t="str">
            <v>TÉCNICA</v>
          </cell>
        </row>
        <row r="1067">
          <cell r="X1067" t="str">
            <v>TÉCNICA</v>
          </cell>
        </row>
        <row r="1068">
          <cell r="X1068" t="str">
            <v>TÉCNICA</v>
          </cell>
        </row>
        <row r="1069">
          <cell r="X1069" t="str">
            <v>TÉCNICA</v>
          </cell>
        </row>
        <row r="1070">
          <cell r="X1070" t="str">
            <v>TÉCNICA</v>
          </cell>
        </row>
        <row r="1071">
          <cell r="X1071" t="str">
            <v>TÉCNICA</v>
          </cell>
        </row>
        <row r="1072">
          <cell r="X1072" t="str">
            <v>TÉCNICA</v>
          </cell>
        </row>
        <row r="1073">
          <cell r="X1073" t="str">
            <v>TÉCNICA</v>
          </cell>
        </row>
        <row r="1074">
          <cell r="X1074" t="str">
            <v>TÉCNICA</v>
          </cell>
        </row>
        <row r="1075">
          <cell r="X1075" t="str">
            <v>TÉCNICA</v>
          </cell>
        </row>
        <row r="1076">
          <cell r="X1076" t="str">
            <v>TÉCNICA</v>
          </cell>
        </row>
        <row r="1077">
          <cell r="X1077" t="str">
            <v>TÉCNICA</v>
          </cell>
        </row>
        <row r="1078">
          <cell r="X1078" t="str">
            <v>TÉCNICA</v>
          </cell>
        </row>
        <row r="1079">
          <cell r="X1079" t="str">
            <v>TÉCNICA</v>
          </cell>
        </row>
        <row r="1080">
          <cell r="X1080" t="str">
            <v>TÉCNICA</v>
          </cell>
        </row>
        <row r="1081">
          <cell r="X1081" t="str">
            <v>TÉCNICA</v>
          </cell>
        </row>
        <row r="1082">
          <cell r="X1082" t="str">
            <v>TÉCNICA</v>
          </cell>
        </row>
        <row r="1083">
          <cell r="X1083" t="str">
            <v>TÉCNICA</v>
          </cell>
        </row>
        <row r="1084">
          <cell r="X1084" t="str">
            <v>TÉCNICA</v>
          </cell>
        </row>
        <row r="1085">
          <cell r="X1085" t="str">
            <v>TÉCNICA</v>
          </cell>
        </row>
        <row r="1086">
          <cell r="X1086" t="str">
            <v>TÉCNICA</v>
          </cell>
        </row>
        <row r="1087">
          <cell r="X1087" t="str">
            <v>TÉCNICA</v>
          </cell>
        </row>
        <row r="1088">
          <cell r="X1088" t="str">
            <v>TÉCNICA</v>
          </cell>
        </row>
        <row r="1089">
          <cell r="X1089" t="str">
            <v>TÉCNICA</v>
          </cell>
        </row>
        <row r="1090">
          <cell r="X1090" t="str">
            <v>TÉCNICA</v>
          </cell>
        </row>
        <row r="1091">
          <cell r="X1091" t="str">
            <v>TÉCNICA</v>
          </cell>
        </row>
        <row r="1092">
          <cell r="X1092" t="str">
            <v>TÉCNICA</v>
          </cell>
        </row>
        <row r="1093">
          <cell r="X1093" t="str">
            <v>TÉCNICA</v>
          </cell>
        </row>
        <row r="1094">
          <cell r="X1094" t="str">
            <v>TÉCNICA</v>
          </cell>
        </row>
        <row r="1095">
          <cell r="X1095" t="str">
            <v>TÉCNICA</v>
          </cell>
        </row>
        <row r="1096">
          <cell r="X1096" t="str">
            <v>TÉCNICA</v>
          </cell>
        </row>
        <row r="1097">
          <cell r="X1097" t="str">
            <v>TÉCNICA</v>
          </cell>
        </row>
        <row r="1098">
          <cell r="X1098" t="str">
            <v>TÉCNICA</v>
          </cell>
        </row>
        <row r="1099">
          <cell r="X1099" t="str">
            <v>TÉCNICA</v>
          </cell>
        </row>
        <row r="1100">
          <cell r="X1100" t="str">
            <v>TÉCNICA</v>
          </cell>
        </row>
        <row r="1101">
          <cell r="X1101" t="str">
            <v>TÉCNICA</v>
          </cell>
        </row>
        <row r="1102">
          <cell r="X1102" t="str">
            <v>TÉCNICA</v>
          </cell>
        </row>
        <row r="1103">
          <cell r="X1103" t="str">
            <v>TÉCNICA</v>
          </cell>
        </row>
        <row r="1104">
          <cell r="X1104" t="str">
            <v>TÉCNICA</v>
          </cell>
        </row>
        <row r="1105">
          <cell r="X1105" t="str">
            <v>TÉCNICA</v>
          </cell>
        </row>
        <row r="1106">
          <cell r="X1106" t="str">
            <v>TÉCNICA</v>
          </cell>
        </row>
        <row r="1107">
          <cell r="X1107" t="str">
            <v>TÉCNICA</v>
          </cell>
        </row>
        <row r="1108">
          <cell r="X1108" t="str">
            <v>TÉCNICA</v>
          </cell>
        </row>
        <row r="1109">
          <cell r="X1109" t="str">
            <v>TÉCNICA</v>
          </cell>
        </row>
        <row r="1110">
          <cell r="X1110" t="str">
            <v>TÉCNICA</v>
          </cell>
        </row>
        <row r="1111">
          <cell r="X1111" t="str">
            <v>TÉCNICA</v>
          </cell>
        </row>
        <row r="1112">
          <cell r="X1112" t="str">
            <v>TÉCNICA</v>
          </cell>
        </row>
        <row r="1113">
          <cell r="X1113" t="str">
            <v>TÉCNICA</v>
          </cell>
        </row>
        <row r="1114">
          <cell r="X1114" t="str">
            <v>TÉCNICA</v>
          </cell>
        </row>
        <row r="1115">
          <cell r="X1115" t="str">
            <v>TÉCNICA</v>
          </cell>
        </row>
        <row r="1116">
          <cell r="X1116" t="str">
            <v>TÉCNICA</v>
          </cell>
        </row>
        <row r="1117">
          <cell r="X1117" t="str">
            <v>TÉCNICA</v>
          </cell>
        </row>
        <row r="1118">
          <cell r="X1118" t="str">
            <v>TÉCNICA</v>
          </cell>
        </row>
        <row r="1119">
          <cell r="X1119" t="str">
            <v>TÉCNICA</v>
          </cell>
        </row>
        <row r="1120">
          <cell r="X1120" t="str">
            <v>TÉCNICA</v>
          </cell>
        </row>
        <row r="1121">
          <cell r="X1121" t="str">
            <v>TÉCNICA</v>
          </cell>
        </row>
        <row r="1122">
          <cell r="X1122" t="str">
            <v>TÉCNICA</v>
          </cell>
        </row>
        <row r="1123">
          <cell r="X1123" t="str">
            <v>TÉCNICA</v>
          </cell>
        </row>
        <row r="1124">
          <cell r="X1124" t="str">
            <v>TÉCNICA</v>
          </cell>
        </row>
        <row r="1125">
          <cell r="X1125" t="str">
            <v>TÉCNICA</v>
          </cell>
        </row>
        <row r="1126">
          <cell r="X1126" t="str">
            <v>TÉCNICA</v>
          </cell>
        </row>
        <row r="1127">
          <cell r="X1127" t="str">
            <v>TÉCNICA</v>
          </cell>
        </row>
        <row r="1128">
          <cell r="X1128" t="str">
            <v>TÉCNICA</v>
          </cell>
        </row>
        <row r="1129">
          <cell r="X1129" t="str">
            <v>TÉCNICA</v>
          </cell>
        </row>
        <row r="1130">
          <cell r="X1130" t="str">
            <v>TÉCNICA</v>
          </cell>
        </row>
        <row r="1131">
          <cell r="X1131" t="str">
            <v>TÉCNICA</v>
          </cell>
        </row>
        <row r="1132">
          <cell r="X1132" t="str">
            <v>TÉCNICA</v>
          </cell>
        </row>
        <row r="1133">
          <cell r="X1133" t="str">
            <v>TÉCNICA</v>
          </cell>
        </row>
        <row r="1134">
          <cell r="X1134" t="str">
            <v>TÉCNICA</v>
          </cell>
        </row>
        <row r="1135">
          <cell r="X1135" t="str">
            <v>TÉCNICA</v>
          </cell>
        </row>
        <row r="1136">
          <cell r="X1136" t="str">
            <v>TÉCNICA</v>
          </cell>
        </row>
        <row r="1137">
          <cell r="X1137" t="str">
            <v>TÉCNICA</v>
          </cell>
        </row>
        <row r="1138">
          <cell r="X1138" t="str">
            <v>TÉCNICA</v>
          </cell>
        </row>
        <row r="1139">
          <cell r="X1139" t="str">
            <v>TÉCNICA</v>
          </cell>
        </row>
        <row r="1140">
          <cell r="X1140" t="str">
            <v>TÉCNICA</v>
          </cell>
        </row>
        <row r="1141">
          <cell r="X1141" t="str">
            <v>TÉCNICA</v>
          </cell>
        </row>
        <row r="1142">
          <cell r="X1142" t="str">
            <v>TÉCNICA</v>
          </cell>
        </row>
        <row r="1143">
          <cell r="X1143" t="str">
            <v>TÉCNICA</v>
          </cell>
        </row>
        <row r="1144">
          <cell r="X1144" t="str">
            <v>TÉCNICA</v>
          </cell>
        </row>
        <row r="1145">
          <cell r="X1145" t="str">
            <v>TÉCNICA</v>
          </cell>
        </row>
        <row r="1146">
          <cell r="X1146" t="str">
            <v>TÉCNICA</v>
          </cell>
        </row>
        <row r="1147">
          <cell r="X1147" t="str">
            <v>TÉCNICA</v>
          </cell>
        </row>
        <row r="1148">
          <cell r="X1148" t="str">
            <v>TÉCNICA</v>
          </cell>
        </row>
        <row r="1149">
          <cell r="X1149" t="str">
            <v>TÉCNICA</v>
          </cell>
        </row>
        <row r="1150">
          <cell r="X1150" t="str">
            <v>TÉCNICA</v>
          </cell>
        </row>
        <row r="1151">
          <cell r="X1151" t="str">
            <v>TÉCNICA</v>
          </cell>
        </row>
        <row r="1152">
          <cell r="X1152" t="str">
            <v>TÉCNICA</v>
          </cell>
        </row>
        <row r="1153">
          <cell r="X1153" t="str">
            <v>TÉCNICA</v>
          </cell>
        </row>
        <row r="1154">
          <cell r="X1154" t="str">
            <v>TÉCNICA</v>
          </cell>
        </row>
        <row r="1155">
          <cell r="X1155" t="str">
            <v>TÉCNICA</v>
          </cell>
        </row>
        <row r="1156">
          <cell r="X1156" t="str">
            <v>TÉCNICA</v>
          </cell>
        </row>
        <row r="1157">
          <cell r="X1157" t="str">
            <v>TÉCNICA</v>
          </cell>
        </row>
        <row r="1158">
          <cell r="X1158" t="str">
            <v>PRESIDÊNCIA / CONSELHOS</v>
          </cell>
        </row>
        <row r="1159">
          <cell r="X1159" t="str">
            <v>PRESIDÊNCIA / CONSELHOS</v>
          </cell>
        </row>
        <row r="1160">
          <cell r="X1160" t="str">
            <v>PRESIDÊNCIA / CONSELHOS</v>
          </cell>
        </row>
        <row r="1161">
          <cell r="X1161" t="str">
            <v>PRESIDÊNCIA / CONSELHOS</v>
          </cell>
        </row>
        <row r="1162">
          <cell r="X1162" t="str">
            <v>PRESIDÊNCIA / CONSELHOS</v>
          </cell>
        </row>
        <row r="1163">
          <cell r="X1163" t="str">
            <v>PRESIDÊNCIA / CONSELHOS</v>
          </cell>
        </row>
        <row r="1164">
          <cell r="X1164" t="str">
            <v>PRESIDÊNCIA / CONSELHOS</v>
          </cell>
        </row>
        <row r="1165">
          <cell r="X1165" t="str">
            <v>PRESIDÊNCIA / CONSELHOS</v>
          </cell>
        </row>
        <row r="1166">
          <cell r="X1166" t="str">
            <v>PRESIDÊNCIA / CONSELHOS</v>
          </cell>
        </row>
        <row r="1167">
          <cell r="X1167" t="str">
            <v>PRESIDÊNCIA / CONSELHOS</v>
          </cell>
        </row>
        <row r="1168">
          <cell r="X1168" t="str">
            <v>PRESIDÊNCIA / CONSELHOS</v>
          </cell>
        </row>
        <row r="1169">
          <cell r="X1169" t="str">
            <v>PRESIDÊNCIA / CONSELHOS</v>
          </cell>
        </row>
        <row r="1170">
          <cell r="X1170" t="str">
            <v>PRESIDÊNCIA / CONSELHOS</v>
          </cell>
        </row>
        <row r="1171">
          <cell r="X1171" t="str">
            <v>PRESIDÊNCIA / CONSELHOS</v>
          </cell>
        </row>
        <row r="1172">
          <cell r="X1172" t="str">
            <v>PRESIDÊNCIA / CONSELHOS</v>
          </cell>
        </row>
        <row r="1173">
          <cell r="X1173" t="str">
            <v>PRESIDÊNCIA / CONSELHOS</v>
          </cell>
        </row>
        <row r="1174">
          <cell r="X1174" t="str">
            <v>PRESIDÊNCIA / CONSELHOS</v>
          </cell>
        </row>
        <row r="1175">
          <cell r="X1175" t="str">
            <v>PRESIDÊNCIA / CONSELHOS</v>
          </cell>
        </row>
        <row r="1176">
          <cell r="X1176" t="str">
            <v>PRESIDÊNCIA / CONSELHOS</v>
          </cell>
        </row>
        <row r="1177">
          <cell r="X1177" t="str">
            <v>PRESIDÊNCIA / CONSELHOS</v>
          </cell>
        </row>
        <row r="1178">
          <cell r="X1178" t="str">
            <v>PRESIDÊNCIA / CONSELHOS</v>
          </cell>
        </row>
        <row r="1179">
          <cell r="X1179" t="str">
            <v>PRESIDÊNCIA / CONSELHOS</v>
          </cell>
        </row>
        <row r="1180">
          <cell r="X1180" t="str">
            <v>PRESIDÊNCIA / CONSELHOS</v>
          </cell>
        </row>
        <row r="1181">
          <cell r="X1181" t="str">
            <v>PRESIDÊNCIA / CONSELHOS</v>
          </cell>
        </row>
        <row r="1182">
          <cell r="X1182" t="str">
            <v>PRESIDÊNCIA / CONSELHOS</v>
          </cell>
        </row>
        <row r="1183">
          <cell r="X1183" t="str">
            <v>PRESIDÊNCIA / CONSELHOS</v>
          </cell>
        </row>
        <row r="1184">
          <cell r="X1184" t="str">
            <v>PRESIDÊNCIA / CONSELHOS</v>
          </cell>
        </row>
        <row r="1185">
          <cell r="X1185" t="str">
            <v>PRESIDÊNCIA / CONSELHOS</v>
          </cell>
        </row>
        <row r="1186">
          <cell r="X1186" t="str">
            <v>PRESIDÊNCIA / CONSELHOS</v>
          </cell>
        </row>
        <row r="1187">
          <cell r="X1187" t="str">
            <v>PRESIDÊNCIA / CONSELHOS</v>
          </cell>
        </row>
        <row r="1188">
          <cell r="X1188" t="str">
            <v>PRESIDÊNCIA / CONSELHOS</v>
          </cell>
        </row>
        <row r="1189">
          <cell r="X1189" t="str">
            <v>PRESIDÊNCIA / CONSELHOS</v>
          </cell>
        </row>
        <row r="1190">
          <cell r="X1190" t="str">
            <v>PRESIDÊNCIA / CONSELHOS</v>
          </cell>
        </row>
        <row r="1191">
          <cell r="X1191" t="str">
            <v>PRESIDÊNCIA / CONSELHOS</v>
          </cell>
        </row>
        <row r="1192">
          <cell r="X1192" t="str">
            <v>PRESIDÊNCIA / CONSELHOS</v>
          </cell>
        </row>
        <row r="1193">
          <cell r="X1193" t="str">
            <v>PRESIDÊNCIA / CONSELHOS</v>
          </cell>
        </row>
        <row r="1194">
          <cell r="X1194" t="str">
            <v>PRESIDÊNCIA / CONSELHOS</v>
          </cell>
        </row>
        <row r="1195">
          <cell r="X1195" t="str">
            <v>PRESIDÊNCIA / CONSELHOS</v>
          </cell>
        </row>
        <row r="1196">
          <cell r="X1196" t="str">
            <v>PRESIDÊNCIA / CONSELHOS</v>
          </cell>
        </row>
        <row r="1197">
          <cell r="X1197" t="str">
            <v>PRESIDÊNCIA / CONSELHOS</v>
          </cell>
        </row>
        <row r="1198">
          <cell r="X1198" t="str">
            <v>PRESIDÊNCIA / CONSELHOS</v>
          </cell>
        </row>
        <row r="1199">
          <cell r="X1199" t="str">
            <v>PRESIDÊNCIA / CONSELHOS</v>
          </cell>
        </row>
        <row r="1200">
          <cell r="X1200" t="str">
            <v>PRESIDÊNCIA / CONSELHOS</v>
          </cell>
        </row>
        <row r="1201">
          <cell r="X1201" t="str">
            <v>PRESIDÊNCIA / CONSELHOS</v>
          </cell>
        </row>
        <row r="1202">
          <cell r="X1202" t="str">
            <v>PRESIDÊNCIA / CONSELHOS</v>
          </cell>
        </row>
        <row r="1203">
          <cell r="X1203" t="str">
            <v>PRESIDÊNCIA / CONSELHOS</v>
          </cell>
        </row>
        <row r="1204">
          <cell r="X1204" t="str">
            <v>PRESIDÊNCIA / CONSELHOS</v>
          </cell>
        </row>
        <row r="1205">
          <cell r="X1205" t="str">
            <v>PRESIDÊNCIA / CONSELHOS</v>
          </cell>
        </row>
        <row r="1206">
          <cell r="X1206" t="str">
            <v>PRESIDÊNCIA / CONSELHOS</v>
          </cell>
        </row>
        <row r="1207">
          <cell r="X1207" t="str">
            <v>PRESIDÊNCIA / CONSELHOS</v>
          </cell>
        </row>
        <row r="1208">
          <cell r="X1208" t="str">
            <v>PRESIDÊNCIA / CONSELHOS</v>
          </cell>
        </row>
        <row r="1209">
          <cell r="X1209" t="str">
            <v>PRESIDÊNCIA / CONSELHOS</v>
          </cell>
        </row>
        <row r="1210">
          <cell r="X1210" t="str">
            <v>PRESIDÊNCIA / CONSELHOS</v>
          </cell>
        </row>
        <row r="1211">
          <cell r="X1211" t="str">
            <v>PRESIDÊNCIA / CONSELHOS</v>
          </cell>
        </row>
        <row r="1212">
          <cell r="X1212" t="str">
            <v>PRESIDÊNCIA / CONSELHOS</v>
          </cell>
        </row>
        <row r="1213">
          <cell r="X1213" t="str">
            <v>PRESIDÊNCIA / CONSELHOS</v>
          </cell>
        </row>
        <row r="1214">
          <cell r="X1214" t="str">
            <v>PRESIDÊNCIA / CONSELHOS</v>
          </cell>
        </row>
        <row r="1215">
          <cell r="X1215" t="str">
            <v>PRESIDÊNCIA / CONSELHOS</v>
          </cell>
        </row>
        <row r="1216">
          <cell r="X1216" t="str">
            <v>PRESIDÊNCIA / CONSELHOS</v>
          </cell>
        </row>
        <row r="1217">
          <cell r="X1217" t="str">
            <v>PRESIDÊNCIA / CONSELHOS</v>
          </cell>
        </row>
        <row r="1218">
          <cell r="X1218" t="str">
            <v>PRESIDÊNCIA / CONSELHOS</v>
          </cell>
        </row>
        <row r="1219">
          <cell r="X1219" t="str">
            <v>PRESIDÊNCIA / CONSELHOS</v>
          </cell>
        </row>
        <row r="1220">
          <cell r="X1220" t="str">
            <v>PRESIDÊNCIA / CONSELHOS</v>
          </cell>
        </row>
        <row r="1221">
          <cell r="X1221" t="str">
            <v>PRESIDÊNCIA / CONSELHOS</v>
          </cell>
        </row>
        <row r="1222">
          <cell r="X1222" t="str">
            <v>PRESIDÊNCIA / CONSELHOS</v>
          </cell>
        </row>
        <row r="1223">
          <cell r="X1223" t="str">
            <v>PRESIDÊNCIA / CONSELHOS</v>
          </cell>
        </row>
        <row r="1224">
          <cell r="X1224" t="str">
            <v>PRESIDÊNCIA / CONSELHOS</v>
          </cell>
        </row>
        <row r="1225">
          <cell r="X1225" t="str">
            <v>PRESIDÊNCIA / CONSELHOS</v>
          </cell>
        </row>
        <row r="1226">
          <cell r="X1226" t="str">
            <v>PRESIDÊNCIA / CONSELHOS</v>
          </cell>
        </row>
        <row r="1227">
          <cell r="X1227" t="str">
            <v>PRESIDÊNCIA / CONSELHOS</v>
          </cell>
        </row>
        <row r="1228">
          <cell r="X1228" t="str">
            <v>PRESIDÊNCIA / CONSELHOS</v>
          </cell>
        </row>
        <row r="1229">
          <cell r="X1229" t="str">
            <v>PRESIDÊNCIA / CONSELHOS</v>
          </cell>
        </row>
        <row r="1230">
          <cell r="X1230" t="str">
            <v>PRESIDÊNCIA / CONSELHOS</v>
          </cell>
        </row>
        <row r="1231">
          <cell r="X1231" t="str">
            <v>PRESIDÊNCIA / CONSELHOS</v>
          </cell>
        </row>
        <row r="1232">
          <cell r="X1232" t="str">
            <v>PRESIDÊNCIA / CONSELHOS</v>
          </cell>
        </row>
        <row r="1233">
          <cell r="X1233" t="str">
            <v>PRESIDÊNCIA / CONSELHOS</v>
          </cell>
        </row>
        <row r="1234">
          <cell r="X1234" t="str">
            <v>PRESIDÊNCIA / CONSELHOS</v>
          </cell>
        </row>
        <row r="1235">
          <cell r="X1235" t="str">
            <v>PRESIDÊNCIA / CONSELHOS</v>
          </cell>
        </row>
        <row r="1236">
          <cell r="X1236" t="str">
            <v>PRESIDÊNCIA / CONSELHOS</v>
          </cell>
        </row>
        <row r="1237">
          <cell r="X1237" t="str">
            <v>PRESIDÊNCIA / CONSELHOS</v>
          </cell>
        </row>
        <row r="1238">
          <cell r="X1238" t="str">
            <v>PRESIDÊNCIA / CONSELHOS</v>
          </cell>
        </row>
        <row r="1239">
          <cell r="X1239" t="str">
            <v>PRESIDÊNCIA / CONSELHOS</v>
          </cell>
        </row>
        <row r="1240">
          <cell r="X1240" t="str">
            <v>PRESIDÊNCIA / CONSELHOS</v>
          </cell>
        </row>
        <row r="1241">
          <cell r="X1241" t="str">
            <v>PRESIDÊNCIA / CONSELHOS</v>
          </cell>
        </row>
        <row r="1242">
          <cell r="X1242" t="str">
            <v>PRESIDÊNCIA / CONSELHOS</v>
          </cell>
        </row>
        <row r="1243">
          <cell r="X1243" t="str">
            <v>PRESIDÊNCIA / CONSELHOS</v>
          </cell>
        </row>
        <row r="1244">
          <cell r="X1244" t="str">
            <v>PRESIDÊNCIA / CONSELHOS</v>
          </cell>
        </row>
        <row r="1245">
          <cell r="X1245" t="str">
            <v>PRESIDÊNCIA / CONSELHOS</v>
          </cell>
        </row>
        <row r="1246">
          <cell r="X1246" t="str">
            <v>PRESIDÊNCIA / CONSELHOS</v>
          </cell>
        </row>
        <row r="1247">
          <cell r="X1247" t="str">
            <v>PRESIDÊNCIA / CONSELHOS</v>
          </cell>
        </row>
        <row r="1248">
          <cell r="X1248" t="str">
            <v>PRESIDÊNCIA / CONSELHOS</v>
          </cell>
        </row>
        <row r="1249">
          <cell r="X1249" t="str">
            <v>PRESIDÊNCIA / CONSELHOS</v>
          </cell>
        </row>
        <row r="1250">
          <cell r="X1250" t="str">
            <v>PRESIDÊNCIA / CONSELHOS</v>
          </cell>
        </row>
        <row r="1251">
          <cell r="X1251" t="str">
            <v>PRESIDÊNCIA / CONSELHOS</v>
          </cell>
        </row>
        <row r="1252">
          <cell r="X1252" t="str">
            <v>PRESIDÊNCIA / CONSELHOS</v>
          </cell>
        </row>
        <row r="1253">
          <cell r="X1253" t="str">
            <v>PRESIDÊNCIA / CONSELHOS</v>
          </cell>
        </row>
        <row r="1254">
          <cell r="X1254" t="str">
            <v>PRESIDÊNCIA / CONSELHOS</v>
          </cell>
        </row>
        <row r="1255">
          <cell r="X1255" t="str">
            <v>PRESIDÊNCIA / CONSELHOS</v>
          </cell>
        </row>
        <row r="1256">
          <cell r="X1256" t="str">
            <v>PRESIDÊNCIA / CONSELHOS</v>
          </cell>
        </row>
        <row r="1257">
          <cell r="X1257" t="str">
            <v>PRESIDÊNCIA / CONSELHOS</v>
          </cell>
        </row>
        <row r="1258">
          <cell r="X1258" t="str">
            <v>PRESIDÊNCIA / CONSELHOS</v>
          </cell>
        </row>
        <row r="1259">
          <cell r="X1259" t="str">
            <v>PRESIDÊNCIA / CONSELHOS</v>
          </cell>
        </row>
        <row r="1260">
          <cell r="X1260" t="str">
            <v>PRESIDÊNCIA / CONSELHOS</v>
          </cell>
        </row>
        <row r="1261">
          <cell r="X1261" t="str">
            <v>PRESIDÊNCIA / CONSELHOS</v>
          </cell>
        </row>
        <row r="1262">
          <cell r="X1262" t="str">
            <v>PRESIDÊNCIA / CONSELHOS</v>
          </cell>
        </row>
        <row r="1263">
          <cell r="X1263" t="str">
            <v>TÉCNICA</v>
          </cell>
        </row>
        <row r="1264">
          <cell r="X1264" t="str">
            <v>TÉCNICA</v>
          </cell>
        </row>
        <row r="1265">
          <cell r="X1265" t="str">
            <v>TÉCNICA</v>
          </cell>
        </row>
        <row r="1266">
          <cell r="X1266" t="str">
            <v>TÉCNICA</v>
          </cell>
        </row>
        <row r="1267">
          <cell r="X1267" t="str">
            <v>TÉCNICA</v>
          </cell>
        </row>
        <row r="1268">
          <cell r="X1268" t="str">
            <v>TÉCNICA</v>
          </cell>
        </row>
        <row r="1269">
          <cell r="X1269" t="str">
            <v>TÉCNICA</v>
          </cell>
        </row>
        <row r="1270">
          <cell r="X1270" t="str">
            <v>TÉCNICA</v>
          </cell>
        </row>
        <row r="1271">
          <cell r="X1271" t="str">
            <v>TÉCNICA</v>
          </cell>
        </row>
        <row r="1272">
          <cell r="X1272" t="str">
            <v>TÉCNICA</v>
          </cell>
        </row>
        <row r="1273">
          <cell r="X1273" t="str">
            <v>TÉCNICA</v>
          </cell>
        </row>
        <row r="1274">
          <cell r="X1274" t="str">
            <v>TÉCNICA</v>
          </cell>
        </row>
        <row r="1275">
          <cell r="X1275" t="str">
            <v>TÉCNICA</v>
          </cell>
        </row>
        <row r="1276">
          <cell r="X1276" t="str">
            <v>TÉCNICA</v>
          </cell>
        </row>
        <row r="1277">
          <cell r="X1277" t="str">
            <v>TÉCNICA</v>
          </cell>
        </row>
        <row r="1278">
          <cell r="X1278" t="str">
            <v>TÉCNICA</v>
          </cell>
        </row>
        <row r="1279">
          <cell r="X1279" t="str">
            <v>TÉCNICA</v>
          </cell>
        </row>
        <row r="1280">
          <cell r="X1280" t="str">
            <v>TÉCNICA</v>
          </cell>
        </row>
        <row r="1281">
          <cell r="X1281" t="str">
            <v>TÉCNICA</v>
          </cell>
        </row>
        <row r="1282">
          <cell r="X1282" t="str">
            <v>TÉCNICA</v>
          </cell>
        </row>
        <row r="1283">
          <cell r="X1283" t="str">
            <v>TÉCNICA</v>
          </cell>
        </row>
        <row r="1284">
          <cell r="X1284" t="str">
            <v>TÉCNICA</v>
          </cell>
        </row>
        <row r="1285">
          <cell r="X1285" t="str">
            <v>TÉCNICA</v>
          </cell>
        </row>
        <row r="1286">
          <cell r="X1286" t="str">
            <v>TÉCNICA</v>
          </cell>
        </row>
        <row r="1287">
          <cell r="X1287" t="str">
            <v>TÉCNICA</v>
          </cell>
        </row>
        <row r="1288">
          <cell r="X1288" t="str">
            <v>TÉCNICA</v>
          </cell>
        </row>
        <row r="1289">
          <cell r="X1289" t="str">
            <v>TÉCNICA</v>
          </cell>
        </row>
        <row r="1290">
          <cell r="X1290" t="str">
            <v>TÉCNICA</v>
          </cell>
        </row>
        <row r="1291">
          <cell r="X1291" t="str">
            <v>TÉCNICA</v>
          </cell>
        </row>
        <row r="1292">
          <cell r="X1292" t="str">
            <v>TÉCNICA</v>
          </cell>
        </row>
        <row r="1293">
          <cell r="X1293" t="str">
            <v>TÉCNICA</v>
          </cell>
        </row>
        <row r="1294">
          <cell r="X1294" t="str">
            <v>TÉCNICA</v>
          </cell>
        </row>
        <row r="1295">
          <cell r="X1295" t="str">
            <v>TÉCNICA</v>
          </cell>
        </row>
        <row r="1296">
          <cell r="X1296" t="str">
            <v>TÉCNICA</v>
          </cell>
        </row>
        <row r="1297">
          <cell r="X1297" t="str">
            <v>TÉCNICA</v>
          </cell>
        </row>
        <row r="1298">
          <cell r="X1298" t="str">
            <v>TÉCNICA</v>
          </cell>
        </row>
        <row r="1299">
          <cell r="X1299" t="str">
            <v>TÉCNICA</v>
          </cell>
        </row>
        <row r="1300">
          <cell r="X1300" t="str">
            <v>TÉCNICA</v>
          </cell>
        </row>
        <row r="1301">
          <cell r="X1301" t="str">
            <v>TÉCNICA</v>
          </cell>
        </row>
        <row r="1302">
          <cell r="X1302" t="str">
            <v>TÉCNICA</v>
          </cell>
        </row>
        <row r="1303">
          <cell r="X1303" t="str">
            <v>TÉCNICA</v>
          </cell>
        </row>
        <row r="1304">
          <cell r="X1304" t="str">
            <v>TÉCNICA</v>
          </cell>
        </row>
        <row r="1305">
          <cell r="X1305" t="str">
            <v>TÉCNICA</v>
          </cell>
        </row>
        <row r="1306">
          <cell r="X1306" t="str">
            <v>TÉCNICA</v>
          </cell>
        </row>
        <row r="1307">
          <cell r="X1307" t="str">
            <v>TÉCNICA</v>
          </cell>
        </row>
        <row r="1308">
          <cell r="X1308" t="str">
            <v>TÉCNICA</v>
          </cell>
        </row>
        <row r="1309">
          <cell r="X1309" t="str">
            <v>TÉCNICA</v>
          </cell>
        </row>
        <row r="1310">
          <cell r="X1310" t="str">
            <v>TÉCNICA</v>
          </cell>
        </row>
        <row r="1311">
          <cell r="X1311" t="str">
            <v>TÉCNICA</v>
          </cell>
        </row>
        <row r="1312">
          <cell r="X1312" t="str">
            <v>TÉCNICA</v>
          </cell>
        </row>
        <row r="1313">
          <cell r="X1313" t="str">
            <v>TÉCNICA</v>
          </cell>
        </row>
        <row r="1314">
          <cell r="X1314" t="str">
            <v>TÉCNICA</v>
          </cell>
        </row>
        <row r="1315">
          <cell r="X1315" t="str">
            <v>TÉCNICA</v>
          </cell>
        </row>
        <row r="1316">
          <cell r="X1316" t="str">
            <v>TÉCNICA</v>
          </cell>
        </row>
        <row r="1317">
          <cell r="X1317" t="str">
            <v>TÉCNICA</v>
          </cell>
        </row>
        <row r="1318">
          <cell r="X1318" t="str">
            <v>TÉCNICA</v>
          </cell>
        </row>
        <row r="1319">
          <cell r="X1319" t="str">
            <v>TÉCNICA</v>
          </cell>
        </row>
        <row r="1320">
          <cell r="X1320" t="str">
            <v>TÉCNICA</v>
          </cell>
        </row>
        <row r="1321">
          <cell r="X1321" t="str">
            <v>TÉCNICA</v>
          </cell>
        </row>
        <row r="1322">
          <cell r="X1322" t="str">
            <v>TÉCNICA</v>
          </cell>
        </row>
        <row r="1323">
          <cell r="X1323" t="str">
            <v>TÉCNICA</v>
          </cell>
        </row>
        <row r="1324">
          <cell r="X1324" t="str">
            <v>TÉCNICA</v>
          </cell>
        </row>
        <row r="1325">
          <cell r="X1325" t="str">
            <v>TÉCNICA</v>
          </cell>
        </row>
        <row r="1326">
          <cell r="X1326" t="str">
            <v>TÉCNICA</v>
          </cell>
        </row>
        <row r="1327">
          <cell r="X1327" t="str">
            <v>TÉCNICA</v>
          </cell>
        </row>
        <row r="1328">
          <cell r="X1328" t="str">
            <v>TÉCNICA</v>
          </cell>
        </row>
        <row r="1329">
          <cell r="X1329" t="str">
            <v>TÉCNICA</v>
          </cell>
        </row>
        <row r="1330">
          <cell r="X1330" t="str">
            <v>TÉCNICA</v>
          </cell>
        </row>
        <row r="1331">
          <cell r="X1331" t="str">
            <v>TÉCNICA</v>
          </cell>
        </row>
        <row r="1332">
          <cell r="X1332" t="str">
            <v>TÉCNICA</v>
          </cell>
        </row>
        <row r="1333">
          <cell r="X1333" t="str">
            <v>TÉCNICA</v>
          </cell>
        </row>
        <row r="1334">
          <cell r="X1334" t="str">
            <v>TÉCNICA</v>
          </cell>
        </row>
        <row r="1335">
          <cell r="X1335" t="str">
            <v>TÉCNICA</v>
          </cell>
        </row>
        <row r="1336">
          <cell r="X1336" t="str">
            <v>TÉCNICA</v>
          </cell>
        </row>
        <row r="1337">
          <cell r="X1337" t="str">
            <v>TÉCNICA</v>
          </cell>
        </row>
        <row r="1338">
          <cell r="X1338" t="str">
            <v>TÉCNICA</v>
          </cell>
        </row>
        <row r="1339">
          <cell r="X1339" t="str">
            <v>TÉCNICA</v>
          </cell>
        </row>
        <row r="1340">
          <cell r="X1340" t="str">
            <v>TÉCNICA</v>
          </cell>
        </row>
        <row r="1341">
          <cell r="X1341" t="str">
            <v>TÉCNICA</v>
          </cell>
        </row>
        <row r="1342">
          <cell r="X1342" t="str">
            <v>TÉCNICA</v>
          </cell>
        </row>
        <row r="1343">
          <cell r="X1343" t="str">
            <v>TÉCNICA</v>
          </cell>
        </row>
        <row r="1344">
          <cell r="X1344" t="str">
            <v>TÉCNICA</v>
          </cell>
        </row>
        <row r="1345">
          <cell r="X1345" t="str">
            <v>TÉCNICA</v>
          </cell>
        </row>
        <row r="1346">
          <cell r="X1346" t="str">
            <v>TÉCNICA</v>
          </cell>
        </row>
        <row r="1347">
          <cell r="X1347" t="str">
            <v>TÉCNICA</v>
          </cell>
        </row>
        <row r="1348">
          <cell r="X1348" t="str">
            <v>TÉCNICA</v>
          </cell>
        </row>
        <row r="1349">
          <cell r="X1349" t="str">
            <v>TÉCNICA</v>
          </cell>
        </row>
        <row r="1350">
          <cell r="X1350" t="str">
            <v>TÉCNICA</v>
          </cell>
        </row>
        <row r="1351">
          <cell r="X1351" t="str">
            <v>TÉCNICA</v>
          </cell>
        </row>
        <row r="1352">
          <cell r="X1352" t="str">
            <v>TÉCNICA</v>
          </cell>
        </row>
        <row r="1353">
          <cell r="X1353" t="str">
            <v>TÉCNICA</v>
          </cell>
        </row>
        <row r="1354">
          <cell r="X1354" t="str">
            <v>TÉCNICA</v>
          </cell>
        </row>
        <row r="1355">
          <cell r="X1355" t="str">
            <v>TÉCNICA</v>
          </cell>
        </row>
        <row r="1356">
          <cell r="X1356" t="str">
            <v>TÉCNICA</v>
          </cell>
        </row>
        <row r="1357">
          <cell r="X1357" t="str">
            <v>TÉCNICA</v>
          </cell>
        </row>
        <row r="1358">
          <cell r="X1358" t="str">
            <v>TÉCNICA</v>
          </cell>
        </row>
        <row r="1359">
          <cell r="X1359" t="str">
            <v>TÉCNICA</v>
          </cell>
        </row>
        <row r="1360">
          <cell r="X1360" t="str">
            <v>TÉCNICA</v>
          </cell>
        </row>
        <row r="1361">
          <cell r="X1361" t="str">
            <v>TÉCNICA</v>
          </cell>
        </row>
        <row r="1362">
          <cell r="X1362" t="str">
            <v>TÉCNICA</v>
          </cell>
        </row>
        <row r="1363">
          <cell r="X1363" t="str">
            <v>TÉCNICA</v>
          </cell>
        </row>
        <row r="1364">
          <cell r="X1364" t="str">
            <v>TÉCNICA</v>
          </cell>
        </row>
        <row r="1365">
          <cell r="X1365" t="str">
            <v>TÉCNICA</v>
          </cell>
        </row>
        <row r="1366">
          <cell r="X1366" t="str">
            <v>TÉCNICA</v>
          </cell>
        </row>
        <row r="1367">
          <cell r="X1367" t="str">
            <v>TÉCNICA</v>
          </cell>
        </row>
        <row r="1368">
          <cell r="X1368" t="str">
            <v>TÉCNICA</v>
          </cell>
        </row>
        <row r="1369">
          <cell r="X1369" t="str">
            <v>TÉCNICA</v>
          </cell>
        </row>
        <row r="1370">
          <cell r="X1370" t="str">
            <v>TÉCNICA</v>
          </cell>
        </row>
        <row r="1371">
          <cell r="X1371" t="str">
            <v>TÉCNICA</v>
          </cell>
        </row>
        <row r="1372">
          <cell r="X1372" t="str">
            <v>TÉCNICA</v>
          </cell>
        </row>
        <row r="1373">
          <cell r="X1373" t="str">
            <v>TÉCNICA</v>
          </cell>
        </row>
        <row r="1374">
          <cell r="X1374" t="str">
            <v>TÉCNICA</v>
          </cell>
        </row>
        <row r="1375">
          <cell r="X1375" t="str">
            <v>TÉCNICA</v>
          </cell>
        </row>
        <row r="1376">
          <cell r="X1376" t="str">
            <v>TÉCNICA</v>
          </cell>
        </row>
        <row r="1377">
          <cell r="X1377" t="str">
            <v>TÉCNICA</v>
          </cell>
        </row>
        <row r="1378">
          <cell r="X1378" t="str">
            <v>TÉCNICA</v>
          </cell>
        </row>
        <row r="1379">
          <cell r="X1379" t="str">
            <v>TÉCNICA</v>
          </cell>
        </row>
        <row r="1380">
          <cell r="X1380" t="str">
            <v>TÉCNICA</v>
          </cell>
        </row>
        <row r="1381">
          <cell r="X1381" t="str">
            <v>TÉCNICA</v>
          </cell>
        </row>
        <row r="1382">
          <cell r="X1382" t="str">
            <v>TÉCNICA</v>
          </cell>
        </row>
        <row r="1383">
          <cell r="X1383" t="str">
            <v>TÉCNICA</v>
          </cell>
        </row>
        <row r="1384">
          <cell r="X1384" t="str">
            <v>TÉCNICA</v>
          </cell>
        </row>
        <row r="1385">
          <cell r="X1385" t="str">
            <v>TÉCNICA</v>
          </cell>
        </row>
        <row r="1386">
          <cell r="X1386" t="str">
            <v>TÉCNICA</v>
          </cell>
        </row>
        <row r="1387">
          <cell r="X1387" t="str">
            <v>TÉCNICA</v>
          </cell>
        </row>
        <row r="1388">
          <cell r="X1388" t="str">
            <v>TÉCNICA</v>
          </cell>
        </row>
        <row r="1389">
          <cell r="X1389" t="str">
            <v>TÉCNICA</v>
          </cell>
        </row>
        <row r="1390">
          <cell r="X1390" t="str">
            <v>TÉCNICA</v>
          </cell>
        </row>
        <row r="1391">
          <cell r="X1391" t="str">
            <v>TÉCNICA</v>
          </cell>
        </row>
        <row r="1392">
          <cell r="X1392" t="str">
            <v>TÉCNICA</v>
          </cell>
        </row>
        <row r="1393">
          <cell r="X1393" t="str">
            <v>TÉCNICA</v>
          </cell>
        </row>
        <row r="1394">
          <cell r="X1394" t="str">
            <v>TÉCNICA</v>
          </cell>
        </row>
        <row r="1395">
          <cell r="X1395" t="str">
            <v>TÉCNICA</v>
          </cell>
        </row>
        <row r="1396">
          <cell r="X1396" t="str">
            <v>TÉCNICA</v>
          </cell>
        </row>
        <row r="1397">
          <cell r="X1397" t="str">
            <v>TÉCNICA</v>
          </cell>
        </row>
        <row r="1398">
          <cell r="X1398" t="str">
            <v>TÉCNICA</v>
          </cell>
        </row>
        <row r="1399">
          <cell r="X1399" t="str">
            <v>TÉCNICA</v>
          </cell>
        </row>
        <row r="1400">
          <cell r="X1400" t="str">
            <v>TÉCNICA</v>
          </cell>
        </row>
        <row r="1401">
          <cell r="X1401" t="str">
            <v>TÉCNICA</v>
          </cell>
        </row>
        <row r="1402">
          <cell r="X1402" t="str">
            <v>TÉCNICA</v>
          </cell>
        </row>
        <row r="1403">
          <cell r="X1403" t="str">
            <v>TÉCNICA</v>
          </cell>
        </row>
        <row r="1404">
          <cell r="X1404" t="str">
            <v>TÉCNICA</v>
          </cell>
        </row>
        <row r="1405">
          <cell r="X1405" t="str">
            <v>TÉCNICA</v>
          </cell>
        </row>
        <row r="1406">
          <cell r="X1406" t="str">
            <v>TÉCNICA</v>
          </cell>
        </row>
        <row r="1407">
          <cell r="X1407" t="str">
            <v>TÉCNICA</v>
          </cell>
        </row>
        <row r="1408">
          <cell r="X1408" t="str">
            <v>TÉCNICA</v>
          </cell>
        </row>
        <row r="1409">
          <cell r="X1409" t="str">
            <v>TÉCNICA</v>
          </cell>
        </row>
        <row r="1410">
          <cell r="X1410" t="str">
            <v>TÉCNICA</v>
          </cell>
        </row>
        <row r="1411">
          <cell r="X1411" t="str">
            <v>TÉCNICA</v>
          </cell>
        </row>
        <row r="1412">
          <cell r="X1412" t="str">
            <v>TÉCNICA</v>
          </cell>
        </row>
        <row r="1413">
          <cell r="X1413" t="str">
            <v>TÉCNICA</v>
          </cell>
        </row>
        <row r="1414">
          <cell r="X1414" t="str">
            <v>TÉCNICA</v>
          </cell>
        </row>
        <row r="1415">
          <cell r="X1415" t="str">
            <v>TÉCNICA</v>
          </cell>
        </row>
        <row r="1416">
          <cell r="X1416" t="str">
            <v>TÉCNICA</v>
          </cell>
        </row>
        <row r="1417">
          <cell r="X1417" t="str">
            <v>TÉCNICA</v>
          </cell>
        </row>
        <row r="1418">
          <cell r="X1418" t="str">
            <v>TÉCNICA</v>
          </cell>
        </row>
        <row r="1419">
          <cell r="X1419" t="str">
            <v>TÉCNICA</v>
          </cell>
        </row>
        <row r="1420">
          <cell r="X1420" t="str">
            <v>TÉCNICA</v>
          </cell>
        </row>
        <row r="1421">
          <cell r="X1421" t="str">
            <v>TÉCNICA</v>
          </cell>
        </row>
        <row r="1422">
          <cell r="X1422" t="str">
            <v>TÉCNICA</v>
          </cell>
        </row>
        <row r="1423">
          <cell r="X1423" t="str">
            <v>TÉCNICA</v>
          </cell>
        </row>
        <row r="1424">
          <cell r="X1424" t="str">
            <v>TÉCNICA</v>
          </cell>
        </row>
        <row r="1425">
          <cell r="X1425" t="str">
            <v>TÉCNICA</v>
          </cell>
        </row>
        <row r="1426">
          <cell r="X1426" t="str">
            <v>TÉCNICA</v>
          </cell>
        </row>
        <row r="1427">
          <cell r="X1427" t="str">
            <v>TÉCNICA</v>
          </cell>
        </row>
        <row r="1428">
          <cell r="X1428" t="str">
            <v>TÉCNICA</v>
          </cell>
        </row>
        <row r="1429">
          <cell r="X1429" t="str">
            <v>TÉCNICA</v>
          </cell>
        </row>
        <row r="1430">
          <cell r="X1430" t="str">
            <v>TÉCNICA</v>
          </cell>
        </row>
        <row r="1431">
          <cell r="X1431" t="str">
            <v>TÉCNICA</v>
          </cell>
        </row>
        <row r="1432">
          <cell r="X1432" t="str">
            <v>TÉCNICA</v>
          </cell>
        </row>
        <row r="1433">
          <cell r="X1433" t="str">
            <v>TÉCNICA</v>
          </cell>
        </row>
        <row r="1434">
          <cell r="X1434" t="str">
            <v>TÉCNICA</v>
          </cell>
        </row>
        <row r="1435">
          <cell r="X1435" t="str">
            <v>TÉCNICA</v>
          </cell>
        </row>
        <row r="1436">
          <cell r="X1436" t="str">
            <v>TÉCNICA</v>
          </cell>
        </row>
        <row r="1437">
          <cell r="X1437" t="str">
            <v>TÉCNICA</v>
          </cell>
        </row>
        <row r="1438">
          <cell r="X1438" t="str">
            <v>TÉCNICA</v>
          </cell>
        </row>
        <row r="1439">
          <cell r="X1439" t="str">
            <v>TÉCNICA</v>
          </cell>
        </row>
        <row r="1440">
          <cell r="X1440" t="str">
            <v>TÉCNICA</v>
          </cell>
        </row>
        <row r="1441">
          <cell r="X1441" t="str">
            <v>TÉCNICA</v>
          </cell>
        </row>
        <row r="1442">
          <cell r="X1442" t="str">
            <v>TÉCNICA</v>
          </cell>
        </row>
        <row r="1443">
          <cell r="X1443" t="str">
            <v>TÉCNICA</v>
          </cell>
        </row>
        <row r="1444">
          <cell r="X1444" t="str">
            <v>TÉCNICA</v>
          </cell>
        </row>
        <row r="1445">
          <cell r="X1445" t="str">
            <v>TÉCNICA</v>
          </cell>
        </row>
        <row r="1446">
          <cell r="X1446" t="str">
            <v>TÉCNICA</v>
          </cell>
        </row>
        <row r="1447">
          <cell r="X1447" t="str">
            <v>TÉCNICA</v>
          </cell>
        </row>
        <row r="1448">
          <cell r="X1448" t="str">
            <v>TÉCNICA</v>
          </cell>
        </row>
        <row r="1449">
          <cell r="X1449" t="str">
            <v>TÉCNICA</v>
          </cell>
        </row>
        <row r="1450">
          <cell r="X1450" t="str">
            <v>TÉCNICA</v>
          </cell>
        </row>
        <row r="1451">
          <cell r="X1451" t="str">
            <v>TÉCNICA</v>
          </cell>
        </row>
        <row r="1452">
          <cell r="X1452" t="str">
            <v>TÉCNICA</v>
          </cell>
        </row>
        <row r="1453">
          <cell r="X1453" t="str">
            <v>TÉCNICA</v>
          </cell>
        </row>
        <row r="1454">
          <cell r="X1454" t="str">
            <v>TÉCNICA</v>
          </cell>
        </row>
        <row r="1455">
          <cell r="X1455" t="str">
            <v>TÉCNICA</v>
          </cell>
        </row>
        <row r="1456">
          <cell r="X1456" t="str">
            <v>TÉCNICA</v>
          </cell>
        </row>
        <row r="1457">
          <cell r="X1457" t="str">
            <v>TÉCNICA</v>
          </cell>
        </row>
        <row r="1458">
          <cell r="X1458" t="str">
            <v>TÉCNICA</v>
          </cell>
        </row>
        <row r="1459">
          <cell r="X1459" t="str">
            <v>TÉCNICA</v>
          </cell>
        </row>
        <row r="1460">
          <cell r="X1460" t="str">
            <v>TÉCNICA</v>
          </cell>
        </row>
        <row r="1461">
          <cell r="X1461" t="str">
            <v>TÉCNICA</v>
          </cell>
        </row>
        <row r="1462">
          <cell r="X1462" t="str">
            <v>TÉCNICA</v>
          </cell>
        </row>
        <row r="1463">
          <cell r="X1463" t="str">
            <v>TÉCNICA</v>
          </cell>
        </row>
        <row r="1464">
          <cell r="X1464" t="str">
            <v>TÉCNICA</v>
          </cell>
        </row>
        <row r="1465">
          <cell r="X1465" t="str">
            <v>TÉCNICA</v>
          </cell>
        </row>
        <row r="1466">
          <cell r="X1466" t="str">
            <v>TÉCNICA</v>
          </cell>
        </row>
        <row r="1467">
          <cell r="X1467" t="str">
            <v>TÉCNICA</v>
          </cell>
        </row>
        <row r="1468">
          <cell r="X1468" t="str">
            <v>TÉCNICA</v>
          </cell>
        </row>
        <row r="1469">
          <cell r="X1469" t="str">
            <v>TÉCNICA</v>
          </cell>
        </row>
        <row r="1470">
          <cell r="X1470" t="str">
            <v>TÉCNICA</v>
          </cell>
        </row>
        <row r="1471">
          <cell r="X1471" t="str">
            <v>TÉCNICA</v>
          </cell>
        </row>
        <row r="1472">
          <cell r="X1472" t="str">
            <v>TÉCNICA</v>
          </cell>
        </row>
        <row r="1473">
          <cell r="X1473" t="str">
            <v>TÉCNICA</v>
          </cell>
        </row>
        <row r="1474">
          <cell r="X1474" t="str">
            <v>TÉCNICA</v>
          </cell>
        </row>
        <row r="1475">
          <cell r="X1475" t="str">
            <v>TÉCNICA</v>
          </cell>
        </row>
        <row r="1476">
          <cell r="X1476" t="str">
            <v>TÉCNICA</v>
          </cell>
        </row>
        <row r="1477">
          <cell r="X1477" t="str">
            <v>TÉCNICA</v>
          </cell>
        </row>
        <row r="1478">
          <cell r="X1478" t="str">
            <v>TÉCNICA</v>
          </cell>
        </row>
        <row r="1479">
          <cell r="X1479" t="str">
            <v>PRESIDÊNCIA / CONSELHOS</v>
          </cell>
        </row>
        <row r="1480">
          <cell r="X1480" t="str">
            <v>PRESIDÊNCIA / CONSELHOS</v>
          </cell>
        </row>
        <row r="1481">
          <cell r="X1481" t="str">
            <v>PRESIDÊNCIA / CONSELHOS</v>
          </cell>
        </row>
        <row r="1482">
          <cell r="X1482" t="str">
            <v>PRESIDÊNCIA / CONSELHOS</v>
          </cell>
        </row>
        <row r="1483">
          <cell r="X1483" t="str">
            <v>PRESIDÊNCIA / CONSELHOS</v>
          </cell>
        </row>
        <row r="1484">
          <cell r="X1484" t="str">
            <v>PRESIDÊNCIA / CONSELHOS</v>
          </cell>
        </row>
        <row r="1485">
          <cell r="X1485" t="str">
            <v>PRESIDÊNCIA / CONSELHOS</v>
          </cell>
        </row>
        <row r="1486">
          <cell r="X1486" t="str">
            <v>PRESIDÊNCIA / CONSELHOS</v>
          </cell>
        </row>
        <row r="1487">
          <cell r="X1487" t="str">
            <v>PRESIDÊNCIA / CONSELHOS</v>
          </cell>
        </row>
        <row r="1488">
          <cell r="X1488" t="str">
            <v>PRESIDÊNCIA / CONSELHOS</v>
          </cell>
        </row>
        <row r="1489">
          <cell r="X1489" t="str">
            <v>PRESIDÊNCIA / CONSELHOS</v>
          </cell>
        </row>
        <row r="1490">
          <cell r="X1490" t="str">
            <v>PRESIDÊNCIA / CONSELHOS</v>
          </cell>
        </row>
        <row r="1491">
          <cell r="X1491" t="str">
            <v>PRESIDÊNCIA / CONSELHOS</v>
          </cell>
        </row>
        <row r="1492">
          <cell r="X1492" t="str">
            <v>PRESIDÊNCIA / CONSELHOS</v>
          </cell>
        </row>
        <row r="1493">
          <cell r="X1493" t="str">
            <v>TÉCNICA</v>
          </cell>
        </row>
        <row r="1494">
          <cell r="X1494" t="str">
            <v>TÉCNICA</v>
          </cell>
        </row>
        <row r="1495">
          <cell r="X1495" t="str">
            <v>TÉCNICA</v>
          </cell>
        </row>
        <row r="1496">
          <cell r="X1496" t="str">
            <v>TÉCNICA</v>
          </cell>
        </row>
        <row r="1497">
          <cell r="X1497" t="str">
            <v>TÉCNICA</v>
          </cell>
        </row>
        <row r="1498">
          <cell r="X1498" t="str">
            <v>TÉCNICA</v>
          </cell>
        </row>
        <row r="1499">
          <cell r="X1499" t="str">
            <v>TÉCNICA</v>
          </cell>
        </row>
        <row r="1500">
          <cell r="X1500" t="str">
            <v>TÉCNICA</v>
          </cell>
        </row>
        <row r="1501">
          <cell r="X1501" t="str">
            <v>TÉCNICA</v>
          </cell>
        </row>
        <row r="1502">
          <cell r="X1502" t="str">
            <v>TÉCNICA</v>
          </cell>
        </row>
        <row r="1503">
          <cell r="X1503" t="str">
            <v>TÉCNICA</v>
          </cell>
        </row>
        <row r="1504">
          <cell r="X1504" t="str">
            <v>TÉCNICA</v>
          </cell>
        </row>
        <row r="1505">
          <cell r="X1505" t="str">
            <v>TÉCNICA</v>
          </cell>
        </row>
        <row r="1506">
          <cell r="X1506" t="str">
            <v>TÉCNICA</v>
          </cell>
        </row>
        <row r="1507">
          <cell r="X1507" t="str">
            <v>TÉCNICA</v>
          </cell>
        </row>
        <row r="1508">
          <cell r="X1508" t="str">
            <v>TÉCNICA</v>
          </cell>
        </row>
        <row r="1509">
          <cell r="X1509" t="str">
            <v>TÉCNICA</v>
          </cell>
        </row>
        <row r="1510">
          <cell r="X1510" t="str">
            <v>TÉCNICA</v>
          </cell>
        </row>
        <row r="1511">
          <cell r="X1511" t="str">
            <v>TÉCNICA</v>
          </cell>
        </row>
        <row r="1512">
          <cell r="X1512" t="str">
            <v>TÉCNICA</v>
          </cell>
        </row>
        <row r="1513">
          <cell r="X1513" t="str">
            <v>TÉCNICA</v>
          </cell>
        </row>
        <row r="1514">
          <cell r="X1514" t="str">
            <v>TÉCNICA</v>
          </cell>
        </row>
        <row r="1515">
          <cell r="X1515" t="str">
            <v>TÉCNICA</v>
          </cell>
        </row>
        <row r="1516">
          <cell r="X1516" t="str">
            <v>TÉCNICA</v>
          </cell>
        </row>
        <row r="1517">
          <cell r="X1517" t="str">
            <v>TÉCNICA</v>
          </cell>
        </row>
        <row r="1518">
          <cell r="X1518" t="str">
            <v>TÉCNICA</v>
          </cell>
        </row>
        <row r="1519">
          <cell r="X1519" t="str">
            <v>TÉCNICA</v>
          </cell>
        </row>
        <row r="1520">
          <cell r="X1520" t="str">
            <v>TÉCNICA</v>
          </cell>
        </row>
        <row r="1521">
          <cell r="X1521" t="str">
            <v>TÉCNICA</v>
          </cell>
        </row>
        <row r="1522">
          <cell r="X1522" t="str">
            <v>TÉCNICA</v>
          </cell>
        </row>
        <row r="1523">
          <cell r="X1523" t="str">
            <v>TÉCNICA</v>
          </cell>
        </row>
        <row r="1524">
          <cell r="X1524" t="str">
            <v>TÉCNICA</v>
          </cell>
        </row>
        <row r="1525">
          <cell r="X1525" t="str">
            <v>TÉCNICA</v>
          </cell>
        </row>
        <row r="1526">
          <cell r="X1526" t="str">
            <v>TÉCNICA</v>
          </cell>
        </row>
        <row r="1527">
          <cell r="X1527" t="str">
            <v>TÉCNICA</v>
          </cell>
        </row>
        <row r="1528">
          <cell r="X1528" t="str">
            <v>TÉCNICA</v>
          </cell>
        </row>
        <row r="1529">
          <cell r="X1529" t="str">
            <v>TÉCNICA</v>
          </cell>
        </row>
        <row r="1530">
          <cell r="X1530" t="str">
            <v>TÉCNICA</v>
          </cell>
        </row>
        <row r="1531">
          <cell r="X1531" t="str">
            <v>TÉCNICA</v>
          </cell>
        </row>
        <row r="1532">
          <cell r="X1532" t="str">
            <v>TÉCNICA</v>
          </cell>
        </row>
        <row r="1533">
          <cell r="X1533" t="str">
            <v>TÉCNICA</v>
          </cell>
        </row>
        <row r="1534">
          <cell r="X1534" t="str">
            <v>TÉCNICA</v>
          </cell>
        </row>
        <row r="1535">
          <cell r="X1535" t="str">
            <v>TÉCNICA</v>
          </cell>
        </row>
        <row r="1536">
          <cell r="X1536" t="str">
            <v>TÉCNICA</v>
          </cell>
        </row>
        <row r="1537">
          <cell r="X1537" t="str">
            <v>TÉCNICA</v>
          </cell>
        </row>
        <row r="1538">
          <cell r="X1538" t="str">
            <v>TÉCNICA</v>
          </cell>
        </row>
        <row r="1539">
          <cell r="X1539" t="str">
            <v>TÉCNICA</v>
          </cell>
        </row>
        <row r="1540">
          <cell r="X1540" t="str">
            <v>TÉCNICA</v>
          </cell>
        </row>
        <row r="1541">
          <cell r="X1541" t="str">
            <v>TÉCNICA</v>
          </cell>
        </row>
        <row r="1542">
          <cell r="X1542" t="str">
            <v>TÉCNICA</v>
          </cell>
        </row>
        <row r="1543">
          <cell r="X1543" t="str">
            <v>TÉCNICA</v>
          </cell>
        </row>
        <row r="1544">
          <cell r="X1544" t="str">
            <v>TÉCNICA</v>
          </cell>
        </row>
        <row r="1545">
          <cell r="X1545" t="str">
            <v>TÉCNICA</v>
          </cell>
        </row>
        <row r="1546">
          <cell r="X1546" t="str">
            <v>TÉCNICA</v>
          </cell>
        </row>
        <row r="1547">
          <cell r="X1547" t="str">
            <v>TÉCNICA</v>
          </cell>
        </row>
        <row r="1548">
          <cell r="X1548" t="str">
            <v>TÉCNICA</v>
          </cell>
        </row>
        <row r="1549">
          <cell r="X1549" t="str">
            <v>TÉCNICA</v>
          </cell>
        </row>
        <row r="1550">
          <cell r="X1550" t="str">
            <v>TÉCNICA</v>
          </cell>
        </row>
        <row r="1551">
          <cell r="X1551" t="str">
            <v>TÉCNICA</v>
          </cell>
        </row>
        <row r="1552">
          <cell r="X1552" t="str">
            <v>TÉCNICA</v>
          </cell>
        </row>
        <row r="1553">
          <cell r="X1553" t="str">
            <v>TÉCNICA</v>
          </cell>
        </row>
        <row r="1554">
          <cell r="X1554" t="str">
            <v>TÉCNICA</v>
          </cell>
        </row>
        <row r="1555">
          <cell r="X1555" t="str">
            <v>TÉCNICA</v>
          </cell>
        </row>
        <row r="1556">
          <cell r="X1556" t="str">
            <v>TÉCNICA</v>
          </cell>
        </row>
        <row r="1557">
          <cell r="X1557" t="str">
            <v>TÉCNICA</v>
          </cell>
        </row>
        <row r="1558">
          <cell r="X1558" t="str">
            <v>TÉCNICA</v>
          </cell>
        </row>
        <row r="1559">
          <cell r="X1559" t="str">
            <v>TÉCNICA</v>
          </cell>
        </row>
        <row r="1560">
          <cell r="X1560" t="str">
            <v>PRESIDÊNCIA / CONSELHOS</v>
          </cell>
        </row>
        <row r="1561">
          <cell r="X1561" t="str">
            <v>PRESIDÊNCIA / CONSELHOS</v>
          </cell>
        </row>
        <row r="1562">
          <cell r="X1562" t="str">
            <v>TÉCNICA</v>
          </cell>
        </row>
        <row r="1563">
          <cell r="X1563" t="str">
            <v>TÉCNICA</v>
          </cell>
        </row>
        <row r="1564">
          <cell r="X1564" t="str">
            <v>TÉCNICA</v>
          </cell>
        </row>
        <row r="1565">
          <cell r="X1565" t="str">
            <v>TÉCNICA</v>
          </cell>
        </row>
        <row r="1566">
          <cell r="X1566" t="str">
            <v>TÉCNICA</v>
          </cell>
        </row>
        <row r="1567">
          <cell r="X1567" t="str">
            <v>TÉCNICA</v>
          </cell>
        </row>
        <row r="1568">
          <cell r="X1568" t="str">
            <v>TÉCNICA</v>
          </cell>
        </row>
        <row r="1569">
          <cell r="X1569" t="str">
            <v>TÉCNICA</v>
          </cell>
        </row>
        <row r="1570">
          <cell r="X1570" t="str">
            <v>TÉCNICA</v>
          </cell>
        </row>
        <row r="1571">
          <cell r="X1571" t="str">
            <v>TÉCNICA</v>
          </cell>
        </row>
        <row r="1572">
          <cell r="X1572" t="str">
            <v>TÉCNICA</v>
          </cell>
        </row>
        <row r="1573">
          <cell r="X1573" t="str">
            <v>TÉCNICA</v>
          </cell>
        </row>
        <row r="1574">
          <cell r="X1574" t="str">
            <v>TÉCNICA</v>
          </cell>
        </row>
        <row r="1575">
          <cell r="X1575" t="str">
            <v>TÉCNICA</v>
          </cell>
        </row>
        <row r="1576">
          <cell r="X1576" t="str">
            <v>TÉCNICA</v>
          </cell>
        </row>
        <row r="1577">
          <cell r="X1577" t="str">
            <v>TÉCNICA</v>
          </cell>
        </row>
        <row r="1578">
          <cell r="X1578" t="str">
            <v>TÉCNICA</v>
          </cell>
        </row>
        <row r="1579">
          <cell r="X1579" t="str">
            <v>TÉCNICA</v>
          </cell>
        </row>
        <row r="1580">
          <cell r="X1580" t="str">
            <v>TÉCNICA</v>
          </cell>
        </row>
        <row r="1581">
          <cell r="X1581" t="str">
            <v>TÉCNICA</v>
          </cell>
        </row>
        <row r="1582">
          <cell r="X1582" t="str">
            <v>TÉCNICA</v>
          </cell>
        </row>
        <row r="1583">
          <cell r="X1583" t="str">
            <v>TÉCNICA</v>
          </cell>
        </row>
        <row r="1584">
          <cell r="X1584" t="str">
            <v>TÉCNICA</v>
          </cell>
        </row>
        <row r="1585">
          <cell r="X1585" t="str">
            <v>TÉCNICA</v>
          </cell>
        </row>
        <row r="1586">
          <cell r="X1586" t="str">
            <v>TÉCNICA</v>
          </cell>
        </row>
        <row r="1587">
          <cell r="X1587" t="str">
            <v>TÉCNICA</v>
          </cell>
        </row>
        <row r="1588">
          <cell r="X1588" t="str">
            <v>TÉCNICA</v>
          </cell>
        </row>
        <row r="1589">
          <cell r="X1589" t="str">
            <v>TÉCNICA</v>
          </cell>
        </row>
        <row r="1590">
          <cell r="X1590" t="str">
            <v>TÉCNICA</v>
          </cell>
        </row>
        <row r="1591">
          <cell r="X1591" t="str">
            <v>TÉCNICA</v>
          </cell>
        </row>
        <row r="1592">
          <cell r="X1592" t="str">
            <v>TÉCNICA</v>
          </cell>
        </row>
        <row r="1593">
          <cell r="X1593" t="str">
            <v>TÉCNICA</v>
          </cell>
        </row>
        <row r="1594">
          <cell r="X1594" t="str">
            <v>TÉCNICA</v>
          </cell>
        </row>
        <row r="1595">
          <cell r="X1595" t="str">
            <v>TÉCNICA</v>
          </cell>
        </row>
        <row r="1596">
          <cell r="X1596" t="str">
            <v>TÉCNICA</v>
          </cell>
        </row>
        <row r="1597">
          <cell r="X1597" t="str">
            <v>TÉCNICA</v>
          </cell>
        </row>
        <row r="1598">
          <cell r="X1598" t="str">
            <v>TÉCNICA</v>
          </cell>
        </row>
        <row r="1599">
          <cell r="X1599" t="str">
            <v>TÉCNICA</v>
          </cell>
        </row>
        <row r="1600">
          <cell r="X1600" t="str">
            <v>TÉCNICA</v>
          </cell>
        </row>
        <row r="1601">
          <cell r="X1601" t="str">
            <v>TÉCNICA</v>
          </cell>
        </row>
        <row r="1602">
          <cell r="X1602" t="str">
            <v>TÉCNICA</v>
          </cell>
        </row>
        <row r="1603">
          <cell r="X1603" t="str">
            <v>TÉCNICA</v>
          </cell>
        </row>
        <row r="1604">
          <cell r="X1604" t="str">
            <v>TÉCNICA</v>
          </cell>
        </row>
        <row r="1605">
          <cell r="X1605" t="str">
            <v>TÉCNICA</v>
          </cell>
        </row>
        <row r="1606">
          <cell r="X1606" t="str">
            <v>TÉCNICA</v>
          </cell>
        </row>
        <row r="1607">
          <cell r="X1607" t="str">
            <v>TÉCNICA</v>
          </cell>
        </row>
        <row r="1608">
          <cell r="X1608" t="str">
            <v>TÉCNICA</v>
          </cell>
        </row>
        <row r="1609">
          <cell r="X1609" t="str">
            <v>TÉCNICA</v>
          </cell>
        </row>
        <row r="1610">
          <cell r="X1610" t="str">
            <v>TÉCNICA</v>
          </cell>
        </row>
        <row r="1611">
          <cell r="X1611" t="str">
            <v>TÉCNICA</v>
          </cell>
        </row>
        <row r="1612">
          <cell r="X1612" t="str">
            <v>TÉCNICA</v>
          </cell>
        </row>
        <row r="1613">
          <cell r="X1613" t="str">
            <v>TÉCNICA</v>
          </cell>
        </row>
        <row r="1614">
          <cell r="X1614" t="str">
            <v>TÉCNICA</v>
          </cell>
        </row>
        <row r="1615">
          <cell r="X1615" t="str">
            <v>TÉCNICA</v>
          </cell>
        </row>
        <row r="1616">
          <cell r="X1616" t="str">
            <v>TÉCNICA</v>
          </cell>
        </row>
        <row r="1617">
          <cell r="X1617" t="str">
            <v>TÉCNICA</v>
          </cell>
        </row>
        <row r="1618">
          <cell r="X1618" t="str">
            <v>TÉCNICA</v>
          </cell>
        </row>
        <row r="1619">
          <cell r="X1619" t="str">
            <v>TÉCNICA</v>
          </cell>
        </row>
        <row r="1620">
          <cell r="X1620" t="str">
            <v>TÉCNICA</v>
          </cell>
        </row>
        <row r="1621">
          <cell r="X1621" t="str">
            <v>TÉCNICA</v>
          </cell>
        </row>
        <row r="1622">
          <cell r="X1622" t="str">
            <v>TÉCNICA</v>
          </cell>
        </row>
        <row r="1623">
          <cell r="X1623" t="str">
            <v>TÉCNICA</v>
          </cell>
        </row>
        <row r="1624">
          <cell r="X1624" t="str">
            <v>TÉCNICA</v>
          </cell>
        </row>
        <row r="1625">
          <cell r="X1625" t="str">
            <v>TÉCNICA</v>
          </cell>
        </row>
        <row r="1626">
          <cell r="X1626" t="str">
            <v>TÉCNICA</v>
          </cell>
        </row>
        <row r="1627">
          <cell r="X1627" t="str">
            <v>TÉCNICA</v>
          </cell>
        </row>
        <row r="1628">
          <cell r="X1628" t="str">
            <v>TÉCNICA</v>
          </cell>
        </row>
        <row r="1629">
          <cell r="X1629" t="str">
            <v>TÉCNICA</v>
          </cell>
        </row>
        <row r="1630">
          <cell r="X1630" t="str">
            <v>TÉCNICA</v>
          </cell>
        </row>
        <row r="1631">
          <cell r="X1631" t="str">
            <v>TÉCNICA</v>
          </cell>
        </row>
        <row r="1632">
          <cell r="X1632" t="str">
            <v>ADMINISTRATIVA</v>
          </cell>
        </row>
        <row r="1633">
          <cell r="X1633" t="str">
            <v>ADMINISTRATIVA</v>
          </cell>
        </row>
        <row r="1634">
          <cell r="X1634" t="str">
            <v>ADMINISTRATIVA</v>
          </cell>
        </row>
        <row r="1635">
          <cell r="X1635" t="str">
            <v>ADMINISTRATIVA</v>
          </cell>
        </row>
        <row r="1636">
          <cell r="X1636" t="str">
            <v>ADMINISTRATIVA</v>
          </cell>
        </row>
        <row r="1637">
          <cell r="X1637" t="str">
            <v>TÉCNICA</v>
          </cell>
        </row>
        <row r="1638">
          <cell r="X1638" t="str">
            <v>TÉCNICA</v>
          </cell>
        </row>
        <row r="1639">
          <cell r="X1639" t="str">
            <v>TÉCNICA</v>
          </cell>
        </row>
        <row r="1640">
          <cell r="X1640" t="str">
            <v>ADMINISTRATIVA</v>
          </cell>
        </row>
        <row r="1641">
          <cell r="X1641" t="str">
            <v>ADMINISTRATIVA</v>
          </cell>
        </row>
        <row r="1642">
          <cell r="X1642" t="str">
            <v>ADMINISTRATIVA</v>
          </cell>
        </row>
        <row r="1643">
          <cell r="X1643" t="str">
            <v>ADMINISTRATIVA</v>
          </cell>
        </row>
        <row r="1644">
          <cell r="X1644" t="str">
            <v>ADMINISTRATIVA</v>
          </cell>
        </row>
        <row r="1645">
          <cell r="X1645" t="str">
            <v>ADMINISTRATIVA</v>
          </cell>
        </row>
        <row r="1646">
          <cell r="X1646" t="str">
            <v>ADMINISTRATIVA</v>
          </cell>
        </row>
        <row r="1647">
          <cell r="X1647" t="str">
            <v>ADMINISTRATIVA</v>
          </cell>
        </row>
        <row r="1648">
          <cell r="X1648" t="str">
            <v>ADMINISTRATIVA</v>
          </cell>
        </row>
        <row r="1649">
          <cell r="X1649" t="str">
            <v>ADMINISTRATIVA</v>
          </cell>
        </row>
        <row r="1650">
          <cell r="X1650" t="str">
            <v>ADMINISTRATIVA</v>
          </cell>
        </row>
        <row r="1651">
          <cell r="X1651" t="str">
            <v>ADMINISTRATIVA</v>
          </cell>
        </row>
        <row r="1652">
          <cell r="X1652" t="str">
            <v>ADMINISTRATIVA</v>
          </cell>
        </row>
        <row r="1653">
          <cell r="X1653" t="str">
            <v>ADMINISTRATIVA</v>
          </cell>
        </row>
        <row r="1654">
          <cell r="X1654" t="str">
            <v>ADMINISTRATIVA</v>
          </cell>
        </row>
        <row r="1655">
          <cell r="X1655" t="str">
            <v>ADMINISTRATIVA</v>
          </cell>
        </row>
        <row r="1656">
          <cell r="X1656" t="str">
            <v>ADMINISTRATIVA</v>
          </cell>
        </row>
        <row r="1657">
          <cell r="X1657" t="str">
            <v>TÉCNICA</v>
          </cell>
        </row>
        <row r="1658">
          <cell r="X1658" t="str">
            <v>TÉCNICA</v>
          </cell>
        </row>
        <row r="1659">
          <cell r="X1659" t="str">
            <v>TÉCNICA</v>
          </cell>
        </row>
        <row r="1660">
          <cell r="X1660" t="str">
            <v>TÉCNICA</v>
          </cell>
        </row>
        <row r="1661">
          <cell r="X1661" t="str">
            <v>TÉCNICA</v>
          </cell>
        </row>
        <row r="1662">
          <cell r="X1662" t="str">
            <v>TÉCNICA</v>
          </cell>
        </row>
        <row r="1663">
          <cell r="X1663" t="str">
            <v>TÉCNICA</v>
          </cell>
        </row>
        <row r="1664">
          <cell r="X1664" t="str">
            <v>TÉCNICA</v>
          </cell>
        </row>
        <row r="1665">
          <cell r="X1665" t="str">
            <v>TÉCNICA</v>
          </cell>
        </row>
        <row r="1666">
          <cell r="X1666" t="str">
            <v>TÉCNICA</v>
          </cell>
        </row>
        <row r="1667">
          <cell r="X1667" t="str">
            <v>TÉCNICA</v>
          </cell>
        </row>
        <row r="1668">
          <cell r="X1668" t="str">
            <v>TÉCNICA</v>
          </cell>
        </row>
        <row r="1669">
          <cell r="X1669" t="str">
            <v>TÉCNICA</v>
          </cell>
        </row>
        <row r="1670">
          <cell r="X1670" t="str">
            <v>TÉCNICA</v>
          </cell>
        </row>
        <row r="1671">
          <cell r="X1671" t="str">
            <v>TÉCNICA</v>
          </cell>
        </row>
        <row r="1672">
          <cell r="X1672" t="str">
            <v>TÉCNICA</v>
          </cell>
        </row>
        <row r="1673">
          <cell r="X1673" t="str">
            <v>TÉCNICA</v>
          </cell>
        </row>
        <row r="1674">
          <cell r="X1674" t="str">
            <v>TÉCNICA</v>
          </cell>
        </row>
        <row r="1675">
          <cell r="X1675" t="str">
            <v>TÉCNICA</v>
          </cell>
        </row>
        <row r="1676">
          <cell r="X1676" t="str">
            <v>TÉCNICA</v>
          </cell>
        </row>
        <row r="1677">
          <cell r="X1677" t="str">
            <v>TÉCNICA</v>
          </cell>
        </row>
        <row r="1678">
          <cell r="X1678" t="str">
            <v>TÉCNICA</v>
          </cell>
        </row>
        <row r="1679">
          <cell r="X1679" t="str">
            <v>TÉCNICA</v>
          </cell>
        </row>
        <row r="1680">
          <cell r="X1680" t="str">
            <v>TÉCNICA</v>
          </cell>
        </row>
        <row r="1681">
          <cell r="X1681" t="str">
            <v>TÉCNICA</v>
          </cell>
        </row>
        <row r="1682">
          <cell r="X1682" t="str">
            <v>TÉCNICA</v>
          </cell>
        </row>
        <row r="1683">
          <cell r="X1683" t="str">
            <v>TÉCNICA</v>
          </cell>
        </row>
        <row r="1684">
          <cell r="X1684" t="str">
            <v>TÉCNICA</v>
          </cell>
        </row>
        <row r="1685">
          <cell r="X1685" t="str">
            <v>TÉCNICA</v>
          </cell>
        </row>
        <row r="1686">
          <cell r="X1686" t="str">
            <v>TÉCNICA</v>
          </cell>
        </row>
        <row r="1687">
          <cell r="X1687" t="str">
            <v>PRESIDÊNCIA / CONSELHOS</v>
          </cell>
        </row>
        <row r="1688">
          <cell r="X1688" t="str">
            <v>PRESIDÊNCIA / CONSELHOS</v>
          </cell>
        </row>
        <row r="1689">
          <cell r="X1689" t="str">
            <v>TÉCNICA</v>
          </cell>
        </row>
        <row r="1690">
          <cell r="X1690" t="str">
            <v>TÉCNICA</v>
          </cell>
        </row>
        <row r="1691">
          <cell r="X1691" t="str">
            <v>TÉCNICA</v>
          </cell>
        </row>
        <row r="1692">
          <cell r="X1692" t="str">
            <v>TÉCNICA</v>
          </cell>
        </row>
        <row r="1693">
          <cell r="X1693" t="str">
            <v>TÉCNICA</v>
          </cell>
        </row>
        <row r="1694">
          <cell r="X1694" t="str">
            <v>TÉCNICA</v>
          </cell>
        </row>
        <row r="1695">
          <cell r="X1695" t="str">
            <v>TÉCNICA</v>
          </cell>
        </row>
        <row r="1696">
          <cell r="X1696" t="str">
            <v>TÉCNICA</v>
          </cell>
        </row>
        <row r="1697">
          <cell r="X1697" t="str">
            <v>TÉCNICA</v>
          </cell>
        </row>
        <row r="1698">
          <cell r="X1698" t="str">
            <v>TÉCNICA</v>
          </cell>
        </row>
        <row r="1699">
          <cell r="X1699" t="str">
            <v>TÉCNICA</v>
          </cell>
        </row>
        <row r="1700">
          <cell r="X1700" t="str">
            <v>TÉCNICA</v>
          </cell>
        </row>
        <row r="1701">
          <cell r="X1701" t="str">
            <v>TÉCNICA</v>
          </cell>
        </row>
        <row r="1702">
          <cell r="X1702" t="str">
            <v>TÉCNICA</v>
          </cell>
        </row>
        <row r="1703">
          <cell r="X1703" t="str">
            <v>TÉCNICA</v>
          </cell>
        </row>
        <row r="1704">
          <cell r="X1704" t="str">
            <v>TÉCNICA</v>
          </cell>
        </row>
        <row r="1705">
          <cell r="X1705" t="str">
            <v>TÉCNICA</v>
          </cell>
        </row>
        <row r="1706">
          <cell r="X1706" t="str">
            <v>TÉCNICA</v>
          </cell>
        </row>
        <row r="1707">
          <cell r="X1707" t="str">
            <v>TÉCNICA</v>
          </cell>
        </row>
        <row r="1708">
          <cell r="X1708" t="str">
            <v>TÉCNICA</v>
          </cell>
        </row>
        <row r="1709">
          <cell r="X1709" t="str">
            <v>TÉCNICA</v>
          </cell>
        </row>
        <row r="1710">
          <cell r="X1710" t="str">
            <v>TÉCNICA</v>
          </cell>
        </row>
        <row r="1711">
          <cell r="X1711" t="str">
            <v>TÉCNICA</v>
          </cell>
        </row>
        <row r="1712">
          <cell r="X1712" t="str">
            <v>TÉCNICA</v>
          </cell>
        </row>
        <row r="1713">
          <cell r="X1713" t="str">
            <v>TÉCNICA</v>
          </cell>
        </row>
        <row r="1714">
          <cell r="X1714" t="str">
            <v>TÉCNICA</v>
          </cell>
        </row>
        <row r="1715">
          <cell r="X1715" t="str">
            <v>TÉCNICA</v>
          </cell>
        </row>
        <row r="1716">
          <cell r="X1716" t="str">
            <v>TÉCNICA</v>
          </cell>
        </row>
        <row r="1717">
          <cell r="X1717" t="str">
            <v>TÉCNICA</v>
          </cell>
        </row>
        <row r="1718">
          <cell r="X1718" t="str">
            <v>TÉCNICA</v>
          </cell>
        </row>
        <row r="1719">
          <cell r="X1719" t="str">
            <v>TÉCNICA</v>
          </cell>
        </row>
        <row r="1720">
          <cell r="X1720" t="str">
            <v>TÉCNICA</v>
          </cell>
        </row>
        <row r="1721">
          <cell r="X1721" t="str">
            <v>TÉCNICA</v>
          </cell>
        </row>
        <row r="1722">
          <cell r="X1722" t="str">
            <v>TÉCNICA</v>
          </cell>
        </row>
        <row r="1723">
          <cell r="X1723" t="str">
            <v>TÉCNICA</v>
          </cell>
        </row>
        <row r="1724">
          <cell r="X1724" t="str">
            <v>TÉCNICA</v>
          </cell>
        </row>
        <row r="1725">
          <cell r="X1725" t="str">
            <v>TÉCNICA</v>
          </cell>
        </row>
        <row r="1726">
          <cell r="X1726" t="str">
            <v>TÉCNICA</v>
          </cell>
        </row>
        <row r="1727">
          <cell r="X1727" t="str">
            <v>TÉCNICA</v>
          </cell>
        </row>
        <row r="1728">
          <cell r="X1728" t="str">
            <v>TÉCNICA</v>
          </cell>
        </row>
        <row r="1729">
          <cell r="X1729" t="str">
            <v>TÉCNICA</v>
          </cell>
        </row>
        <row r="1730">
          <cell r="X1730" t="str">
            <v>TÉCNICA</v>
          </cell>
        </row>
        <row r="1731">
          <cell r="X1731" t="str">
            <v>TÉCNICA</v>
          </cell>
        </row>
        <row r="1732">
          <cell r="X1732" t="str">
            <v>TÉCNICA</v>
          </cell>
        </row>
        <row r="1733">
          <cell r="X1733" t="str">
            <v>TÉCNICA</v>
          </cell>
        </row>
        <row r="1734">
          <cell r="X1734" t="str">
            <v>TÉCNICA</v>
          </cell>
        </row>
        <row r="1735">
          <cell r="X1735" t="str">
            <v>TÉCNICA</v>
          </cell>
        </row>
        <row r="1736">
          <cell r="X1736" t="str">
            <v>TÉCNICA</v>
          </cell>
        </row>
        <row r="1737">
          <cell r="X1737" t="str">
            <v>TÉCNICA</v>
          </cell>
        </row>
        <row r="1738">
          <cell r="X1738" t="str">
            <v>TÉCNICA</v>
          </cell>
        </row>
        <row r="1739">
          <cell r="X1739" t="str">
            <v>TÉCNICA</v>
          </cell>
        </row>
        <row r="1740">
          <cell r="X1740" t="str">
            <v>TÉCNICA</v>
          </cell>
        </row>
        <row r="1741">
          <cell r="X1741" t="str">
            <v>TÉCNICA</v>
          </cell>
        </row>
        <row r="1742">
          <cell r="X1742" t="str">
            <v>TÉCNICA</v>
          </cell>
        </row>
        <row r="1743">
          <cell r="X1743" t="str">
            <v>TÉCNICA</v>
          </cell>
        </row>
        <row r="1744">
          <cell r="X1744" t="str">
            <v>TÉCNICA</v>
          </cell>
        </row>
        <row r="1745">
          <cell r="X1745" t="str">
            <v>TÉCNICA</v>
          </cell>
        </row>
        <row r="1746">
          <cell r="X1746" t="str">
            <v>TÉCNICA</v>
          </cell>
        </row>
        <row r="1747">
          <cell r="X1747" t="str">
            <v>TÉCNICA</v>
          </cell>
        </row>
        <row r="1748">
          <cell r="X1748" t="str">
            <v>TÉCNICA</v>
          </cell>
        </row>
        <row r="1749">
          <cell r="X1749" t="str">
            <v>TÉCNICA</v>
          </cell>
        </row>
        <row r="1750">
          <cell r="X1750" t="str">
            <v>TÉCNICA</v>
          </cell>
        </row>
        <row r="1751">
          <cell r="X1751" t="str">
            <v>TÉCNICA</v>
          </cell>
        </row>
        <row r="1752">
          <cell r="X1752" t="str">
            <v>TÉCNICA</v>
          </cell>
        </row>
        <row r="1753">
          <cell r="X1753" t="str">
            <v>TÉCNICA</v>
          </cell>
        </row>
        <row r="1754">
          <cell r="X1754" t="str">
            <v>TÉCNICA</v>
          </cell>
        </row>
        <row r="1755">
          <cell r="X1755" t="str">
            <v>TÉCNICA</v>
          </cell>
        </row>
        <row r="1756">
          <cell r="X1756" t="str">
            <v>TÉCNICA</v>
          </cell>
        </row>
        <row r="1757">
          <cell r="X1757" t="str">
            <v>TÉCNICA</v>
          </cell>
        </row>
        <row r="1758">
          <cell r="X1758" t="str">
            <v>TÉCNICA</v>
          </cell>
        </row>
        <row r="1759">
          <cell r="X1759" t="str">
            <v>TÉCNICA</v>
          </cell>
        </row>
        <row r="1760">
          <cell r="X1760" t="str">
            <v>TÉCNICA</v>
          </cell>
        </row>
        <row r="1761">
          <cell r="X1761" t="str">
            <v>TÉCNICA</v>
          </cell>
        </row>
        <row r="1762">
          <cell r="X1762" t="str">
            <v>TÉCNICA</v>
          </cell>
        </row>
        <row r="1763">
          <cell r="X1763" t="str">
            <v>TÉCNICA</v>
          </cell>
        </row>
        <row r="1764">
          <cell r="X1764" t="str">
            <v>TÉCNICA</v>
          </cell>
        </row>
        <row r="1765">
          <cell r="X1765" t="str">
            <v>TÉCNICA</v>
          </cell>
        </row>
        <row r="1766">
          <cell r="X1766" t="str">
            <v>TÉCNICA</v>
          </cell>
        </row>
        <row r="1767">
          <cell r="X1767" t="str">
            <v>TÉCNICA</v>
          </cell>
        </row>
        <row r="1768">
          <cell r="X1768" t="str">
            <v>TÉCNICA</v>
          </cell>
        </row>
        <row r="1769">
          <cell r="X1769" t="str">
            <v>TÉCNICA</v>
          </cell>
        </row>
        <row r="1770">
          <cell r="X1770" t="str">
            <v>TÉCNICA</v>
          </cell>
        </row>
        <row r="1771">
          <cell r="X1771" t="str">
            <v>TÉCNICA</v>
          </cell>
        </row>
        <row r="1772">
          <cell r="X1772" t="str">
            <v>TÉCNICA</v>
          </cell>
        </row>
        <row r="1773">
          <cell r="X1773" t="str">
            <v>TÉCNICA</v>
          </cell>
        </row>
        <row r="1774">
          <cell r="X1774" t="str">
            <v>TÉCNICA</v>
          </cell>
        </row>
        <row r="1775">
          <cell r="X1775" t="str">
            <v>TÉCNICA</v>
          </cell>
        </row>
        <row r="1776">
          <cell r="X1776" t="str">
            <v>TÉCNICA</v>
          </cell>
        </row>
        <row r="1777">
          <cell r="X1777" t="str">
            <v>TÉCNICA</v>
          </cell>
        </row>
        <row r="1778">
          <cell r="X1778" t="str">
            <v>TÉCNICA</v>
          </cell>
        </row>
        <row r="1779">
          <cell r="X1779" t="str">
            <v>TÉCNICA</v>
          </cell>
        </row>
        <row r="1780">
          <cell r="X1780" t="str">
            <v>TÉCNICA</v>
          </cell>
        </row>
        <row r="1781">
          <cell r="X1781" t="str">
            <v>TÉCNICA</v>
          </cell>
        </row>
        <row r="1782">
          <cell r="X1782" t="str">
            <v>TÉCNICA</v>
          </cell>
        </row>
        <row r="1783">
          <cell r="X1783" t="str">
            <v>TÉCNICA</v>
          </cell>
        </row>
        <row r="1784">
          <cell r="X1784" t="str">
            <v>TÉCNICA</v>
          </cell>
        </row>
        <row r="1785">
          <cell r="X1785" t="str">
            <v>TÉCNICA</v>
          </cell>
        </row>
        <row r="1786">
          <cell r="X1786" t="str">
            <v>TÉCNICA</v>
          </cell>
        </row>
        <row r="1787">
          <cell r="X1787" t="str">
            <v>TÉCNICA</v>
          </cell>
        </row>
        <row r="1788">
          <cell r="X1788" t="str">
            <v>TÉCNICA</v>
          </cell>
        </row>
        <row r="1789">
          <cell r="X1789" t="str">
            <v>TÉCNICA</v>
          </cell>
        </row>
        <row r="1790">
          <cell r="X1790" t="str">
            <v>TÉCNICA</v>
          </cell>
        </row>
        <row r="1791">
          <cell r="X1791" t="str">
            <v>TÉCNICA</v>
          </cell>
        </row>
        <row r="1792">
          <cell r="X1792" t="str">
            <v>TÉCNICA</v>
          </cell>
        </row>
        <row r="1793">
          <cell r="X1793" t="str">
            <v>TÉCNICA</v>
          </cell>
        </row>
        <row r="1794">
          <cell r="X1794" t="str">
            <v>TÉCNICA</v>
          </cell>
        </row>
        <row r="1795">
          <cell r="X1795" t="str">
            <v>TÉCNICA</v>
          </cell>
        </row>
        <row r="1796">
          <cell r="X1796" t="str">
            <v>TÉCNICA</v>
          </cell>
        </row>
        <row r="1797">
          <cell r="X1797" t="str">
            <v>TÉCNICA</v>
          </cell>
        </row>
        <row r="1798">
          <cell r="X1798" t="str">
            <v>TÉCNICA</v>
          </cell>
        </row>
        <row r="1799">
          <cell r="X1799" t="str">
            <v>TÉCNICA</v>
          </cell>
        </row>
        <row r="1800">
          <cell r="X1800" t="str">
            <v>TÉCNICA</v>
          </cell>
        </row>
        <row r="1801">
          <cell r="X1801" t="str">
            <v>TÉCNICA</v>
          </cell>
        </row>
        <row r="1802">
          <cell r="X1802" t="str">
            <v>TÉCNICA</v>
          </cell>
        </row>
        <row r="1803">
          <cell r="X1803" t="str">
            <v>TÉCNICA</v>
          </cell>
        </row>
        <row r="1804">
          <cell r="X1804" t="str">
            <v>TÉCNICA</v>
          </cell>
        </row>
        <row r="1805">
          <cell r="X1805" t="str">
            <v>TÉCNICA</v>
          </cell>
        </row>
        <row r="1806">
          <cell r="X1806" t="str">
            <v>TÉCNICA</v>
          </cell>
        </row>
        <row r="1807">
          <cell r="X1807" t="str">
            <v>TÉCNICA</v>
          </cell>
        </row>
        <row r="1808">
          <cell r="X1808" t="str">
            <v>TÉCNICA</v>
          </cell>
        </row>
        <row r="1809">
          <cell r="X1809" t="str">
            <v>TÉCNICA</v>
          </cell>
        </row>
        <row r="1810">
          <cell r="X1810" t="str">
            <v>TÉCNICA</v>
          </cell>
        </row>
        <row r="1811">
          <cell r="X1811" t="str">
            <v>TÉCNICA</v>
          </cell>
        </row>
        <row r="1812">
          <cell r="X1812" t="str">
            <v>TÉCNICA</v>
          </cell>
        </row>
        <row r="1813">
          <cell r="X1813" t="str">
            <v>TÉCNICA</v>
          </cell>
        </row>
        <row r="1814">
          <cell r="X1814" t="str">
            <v>TÉCNICA</v>
          </cell>
        </row>
        <row r="1815">
          <cell r="X1815" t="str">
            <v>TÉCNICA</v>
          </cell>
        </row>
        <row r="1816">
          <cell r="X1816" t="str">
            <v>TÉCNICA</v>
          </cell>
        </row>
        <row r="1817">
          <cell r="X1817" t="str">
            <v>TÉCNICA</v>
          </cell>
        </row>
        <row r="1818">
          <cell r="X1818" t="str">
            <v>TÉCNICA</v>
          </cell>
        </row>
        <row r="1819">
          <cell r="X1819" t="str">
            <v>TÉCNICA</v>
          </cell>
        </row>
        <row r="1820">
          <cell r="X1820" t="str">
            <v>TÉCNICA</v>
          </cell>
        </row>
        <row r="1821">
          <cell r="X1821" t="str">
            <v>TÉCNICA</v>
          </cell>
        </row>
        <row r="1822">
          <cell r="X1822" t="str">
            <v>TÉCNICA</v>
          </cell>
        </row>
        <row r="1823">
          <cell r="X1823" t="str">
            <v>TÉCNICA</v>
          </cell>
        </row>
        <row r="1824">
          <cell r="X1824" t="str">
            <v>TÉCNICA</v>
          </cell>
        </row>
        <row r="1825">
          <cell r="X1825" t="str">
            <v>TÉCNICA</v>
          </cell>
        </row>
        <row r="1826">
          <cell r="X1826" t="str">
            <v>TÉCNICA</v>
          </cell>
        </row>
        <row r="1827">
          <cell r="X1827" t="str">
            <v>TÉCNICA</v>
          </cell>
        </row>
        <row r="1828">
          <cell r="X1828" t="str">
            <v>TÉCNICA</v>
          </cell>
        </row>
        <row r="1829">
          <cell r="X1829" t="str">
            <v>TÉCNICA</v>
          </cell>
        </row>
        <row r="1830">
          <cell r="X1830" t="str">
            <v>TÉCNICA</v>
          </cell>
        </row>
        <row r="1831">
          <cell r="X1831" t="str">
            <v>TÉCNICA</v>
          </cell>
        </row>
        <row r="1832">
          <cell r="X1832" t="str">
            <v>TÉCNICA</v>
          </cell>
        </row>
        <row r="1833">
          <cell r="X1833" t="str">
            <v>TÉCNICA</v>
          </cell>
        </row>
        <row r="1834">
          <cell r="X1834" t="str">
            <v>TÉCNICA</v>
          </cell>
        </row>
        <row r="1835">
          <cell r="X1835" t="str">
            <v>TÉCNICA</v>
          </cell>
        </row>
        <row r="1836">
          <cell r="X1836" t="str">
            <v>TÉCNICA</v>
          </cell>
        </row>
        <row r="1837">
          <cell r="X1837" t="str">
            <v>TÉCNICA</v>
          </cell>
        </row>
        <row r="1838">
          <cell r="X1838" t="str">
            <v>TÉCNICA</v>
          </cell>
        </row>
        <row r="1839">
          <cell r="X1839" t="str">
            <v>TÉCNICA</v>
          </cell>
        </row>
        <row r="1840">
          <cell r="X1840" t="str">
            <v>TÉCNICA</v>
          </cell>
        </row>
        <row r="1841">
          <cell r="X1841" t="str">
            <v>TÉCNICA</v>
          </cell>
        </row>
        <row r="1842">
          <cell r="X1842" t="str">
            <v>TÉCNICA</v>
          </cell>
        </row>
        <row r="1843">
          <cell r="X1843" t="str">
            <v>TÉCNICA</v>
          </cell>
        </row>
        <row r="1844">
          <cell r="X1844" t="str">
            <v>TÉCNICA</v>
          </cell>
        </row>
        <row r="1845">
          <cell r="X1845" t="str">
            <v>TÉCNICA</v>
          </cell>
        </row>
        <row r="1846">
          <cell r="X1846" t="str">
            <v>TÉCNICA</v>
          </cell>
        </row>
        <row r="1847">
          <cell r="X1847" t="str">
            <v>TÉCNICA</v>
          </cell>
        </row>
        <row r="1848">
          <cell r="X1848" t="str">
            <v>TÉCNICA</v>
          </cell>
        </row>
        <row r="1849">
          <cell r="X1849" t="str">
            <v>TÉCNICA</v>
          </cell>
        </row>
        <row r="1850">
          <cell r="X1850" t="str">
            <v>TÉCNICA</v>
          </cell>
        </row>
        <row r="1851">
          <cell r="X1851" t="str">
            <v>TÉCNICA</v>
          </cell>
        </row>
        <row r="1852">
          <cell r="X1852" t="str">
            <v>TÉCNICA</v>
          </cell>
        </row>
        <row r="1853">
          <cell r="X1853" t="str">
            <v>TÉCNICA</v>
          </cell>
        </row>
        <row r="1854">
          <cell r="X1854" t="str">
            <v>TÉCNICA</v>
          </cell>
        </row>
        <row r="1855">
          <cell r="X1855" t="str">
            <v>TÉCNICA</v>
          </cell>
        </row>
        <row r="1856">
          <cell r="X1856" t="str">
            <v>TÉCNICA</v>
          </cell>
        </row>
        <row r="1857">
          <cell r="X1857" t="str">
            <v>TÉCNICA</v>
          </cell>
        </row>
        <row r="1858">
          <cell r="X1858" t="str">
            <v>TÉCNICA</v>
          </cell>
        </row>
        <row r="1859">
          <cell r="X1859" t="str">
            <v>TÉCNICA</v>
          </cell>
        </row>
        <row r="1860">
          <cell r="X1860" t="str">
            <v>TÉCNICA</v>
          </cell>
        </row>
        <row r="1861">
          <cell r="X1861" t="str">
            <v>TÉCNICA</v>
          </cell>
        </row>
        <row r="1862">
          <cell r="X1862" t="str">
            <v>TÉCNICA</v>
          </cell>
        </row>
        <row r="1863">
          <cell r="X1863" t="str">
            <v>TÉCNICA</v>
          </cell>
        </row>
        <row r="1864">
          <cell r="X1864" t="str">
            <v>TÉCNICA</v>
          </cell>
        </row>
        <row r="1865">
          <cell r="X1865" t="str">
            <v>TÉCNICA</v>
          </cell>
        </row>
        <row r="1866">
          <cell r="X1866" t="str">
            <v>TÉCNICA</v>
          </cell>
        </row>
        <row r="1867">
          <cell r="X1867" t="str">
            <v>TÉCNICA</v>
          </cell>
        </row>
        <row r="1868">
          <cell r="X1868" t="str">
            <v>TÉCNICA</v>
          </cell>
        </row>
        <row r="1869">
          <cell r="X1869" t="str">
            <v>TÉCNICA</v>
          </cell>
        </row>
        <row r="1870">
          <cell r="X1870" t="str">
            <v>TÉCNICA</v>
          </cell>
        </row>
        <row r="1871">
          <cell r="X1871" t="str">
            <v>TÉCNICA</v>
          </cell>
        </row>
        <row r="1872">
          <cell r="X1872" t="str">
            <v>TÉCNICA</v>
          </cell>
        </row>
        <row r="1873">
          <cell r="X1873" t="str">
            <v>TÉCNICA</v>
          </cell>
        </row>
        <row r="1874">
          <cell r="X1874" t="str">
            <v>TÉCNICA</v>
          </cell>
        </row>
        <row r="1875">
          <cell r="X1875" t="str">
            <v>TÉCNICA</v>
          </cell>
        </row>
        <row r="1876">
          <cell r="X1876" t="str">
            <v>TÉCNICA</v>
          </cell>
        </row>
        <row r="1877">
          <cell r="X1877" t="str">
            <v>TÉCNICA</v>
          </cell>
        </row>
        <row r="1878">
          <cell r="X1878" t="str">
            <v>TÉCNICA</v>
          </cell>
        </row>
        <row r="1879">
          <cell r="X1879" t="str">
            <v>TÉCNICA</v>
          </cell>
        </row>
        <row r="1880">
          <cell r="X1880" t="str">
            <v>TÉCNICA</v>
          </cell>
        </row>
        <row r="1881">
          <cell r="X1881" t="str">
            <v>TÉCNICA</v>
          </cell>
        </row>
        <row r="1882">
          <cell r="X1882" t="str">
            <v>TÉCNICA</v>
          </cell>
        </row>
        <row r="1883">
          <cell r="X1883" t="str">
            <v>TÉCNICA</v>
          </cell>
        </row>
        <row r="1884">
          <cell r="X1884" t="str">
            <v>TÉCNICA</v>
          </cell>
        </row>
        <row r="1885">
          <cell r="X1885" t="str">
            <v>TÉCNICA</v>
          </cell>
        </row>
        <row r="1886">
          <cell r="X1886" t="str">
            <v>TÉCNICA</v>
          </cell>
        </row>
        <row r="1887">
          <cell r="X1887" t="str">
            <v>TÉCNICA</v>
          </cell>
        </row>
        <row r="1888">
          <cell r="X1888" t="str">
            <v>TÉCNICA</v>
          </cell>
        </row>
        <row r="1889">
          <cell r="X1889" t="str">
            <v>TÉCNICA</v>
          </cell>
        </row>
        <row r="1890">
          <cell r="X1890" t="str">
            <v>TÉCNICA</v>
          </cell>
        </row>
        <row r="1891">
          <cell r="X1891" t="str">
            <v>TÉCNICA</v>
          </cell>
        </row>
        <row r="1892">
          <cell r="X1892" t="str">
            <v>TÉCNICA</v>
          </cell>
        </row>
        <row r="1893">
          <cell r="X1893" t="str">
            <v>TÉCNICA</v>
          </cell>
        </row>
        <row r="1894">
          <cell r="X1894" t="str">
            <v>TÉCNICA</v>
          </cell>
        </row>
        <row r="1895">
          <cell r="X1895" t="str">
            <v>TÉCNICA</v>
          </cell>
        </row>
        <row r="1896">
          <cell r="X1896" t="str">
            <v>TÉCNICA</v>
          </cell>
        </row>
        <row r="1897">
          <cell r="X1897" t="str">
            <v>TÉCNICA</v>
          </cell>
        </row>
        <row r="1898">
          <cell r="X1898" t="str">
            <v>TÉCNICA</v>
          </cell>
        </row>
        <row r="1899">
          <cell r="X1899" t="str">
            <v>TÉCNICA</v>
          </cell>
        </row>
        <row r="1900">
          <cell r="X1900" t="str">
            <v>TÉCNICA</v>
          </cell>
        </row>
        <row r="1901">
          <cell r="X1901" t="str">
            <v>TÉCNICA</v>
          </cell>
        </row>
        <row r="1902">
          <cell r="X1902" t="str">
            <v>TÉCNICA</v>
          </cell>
        </row>
        <row r="1903">
          <cell r="X1903" t="str">
            <v>TÉCNICA</v>
          </cell>
        </row>
        <row r="1904">
          <cell r="X1904" t="str">
            <v>TÉCNICA</v>
          </cell>
        </row>
        <row r="1905">
          <cell r="X1905" t="str">
            <v>TÉCNICA</v>
          </cell>
        </row>
        <row r="1906">
          <cell r="X1906" t="str">
            <v>TÉCNICA</v>
          </cell>
        </row>
        <row r="1907">
          <cell r="X1907" t="str">
            <v>TÉCNICA</v>
          </cell>
        </row>
        <row r="1908">
          <cell r="X1908" t="str">
            <v>TÉCNICA</v>
          </cell>
        </row>
        <row r="1909">
          <cell r="X1909" t="str">
            <v>TÉCNICA</v>
          </cell>
        </row>
        <row r="1910">
          <cell r="X1910" t="str">
            <v>TÉCNICA</v>
          </cell>
        </row>
        <row r="1911">
          <cell r="X1911" t="str">
            <v>TÉCNICA</v>
          </cell>
        </row>
        <row r="1912">
          <cell r="X1912" t="str">
            <v>TÉCNICA</v>
          </cell>
        </row>
        <row r="1913">
          <cell r="X1913" t="str">
            <v>TÉCNICA</v>
          </cell>
        </row>
        <row r="1914">
          <cell r="X1914" t="str">
            <v>TÉCNICA</v>
          </cell>
        </row>
        <row r="1915">
          <cell r="X1915" t="str">
            <v>TÉCNICA</v>
          </cell>
        </row>
        <row r="1916">
          <cell r="X1916" t="str">
            <v>TÉCNICA</v>
          </cell>
        </row>
        <row r="1917">
          <cell r="X1917" t="str">
            <v>TÉCNICA</v>
          </cell>
        </row>
        <row r="1918">
          <cell r="X1918" t="str">
            <v>TÉCNICA</v>
          </cell>
        </row>
        <row r="1919">
          <cell r="X1919" t="str">
            <v>TÉCNICA</v>
          </cell>
        </row>
        <row r="1920">
          <cell r="X1920" t="str">
            <v>TÉCNICA</v>
          </cell>
        </row>
        <row r="1921">
          <cell r="X1921" t="str">
            <v>TÉCNICA</v>
          </cell>
        </row>
        <row r="1922">
          <cell r="X1922" t="str">
            <v>TÉCNICA</v>
          </cell>
        </row>
        <row r="1923">
          <cell r="X1923" t="str">
            <v>TÉCNICA</v>
          </cell>
        </row>
        <row r="1924">
          <cell r="X1924" t="str">
            <v>TÉCNICA</v>
          </cell>
        </row>
        <row r="1925">
          <cell r="X1925" t="str">
            <v>TÉCNICA</v>
          </cell>
        </row>
        <row r="1926">
          <cell r="X1926" t="str">
            <v>TÉCNICA</v>
          </cell>
        </row>
        <row r="1927">
          <cell r="X1927" t="str">
            <v>TÉCNICA</v>
          </cell>
        </row>
        <row r="1928">
          <cell r="X1928" t="str">
            <v>TÉCNICA</v>
          </cell>
        </row>
        <row r="1929">
          <cell r="X1929" t="str">
            <v>TÉCNICA</v>
          </cell>
        </row>
        <row r="1930">
          <cell r="X1930" t="str">
            <v>TÉCNICA</v>
          </cell>
        </row>
        <row r="1931">
          <cell r="X1931" t="str">
            <v>TÉCNICA</v>
          </cell>
        </row>
        <row r="1932">
          <cell r="X1932" t="str">
            <v>TÉCNICA</v>
          </cell>
        </row>
        <row r="1933">
          <cell r="X1933" t="str">
            <v>TÉCNICA</v>
          </cell>
        </row>
        <row r="1934">
          <cell r="X1934" t="str">
            <v>TÉCNICA</v>
          </cell>
        </row>
        <row r="1935">
          <cell r="X1935" t="str">
            <v>TÉCNICA</v>
          </cell>
        </row>
        <row r="1936">
          <cell r="X1936" t="str">
            <v>TÉCNICA</v>
          </cell>
        </row>
        <row r="1937">
          <cell r="X1937" t="str">
            <v>TÉCNICA</v>
          </cell>
        </row>
        <row r="1938">
          <cell r="X1938" t="str">
            <v>TÉCNICA</v>
          </cell>
        </row>
        <row r="1939">
          <cell r="X1939" t="str">
            <v>TÉCNICA</v>
          </cell>
        </row>
        <row r="1940">
          <cell r="X1940" t="str">
            <v>TÉCNICA</v>
          </cell>
        </row>
        <row r="1941">
          <cell r="X1941" t="str">
            <v>TÉCNICA</v>
          </cell>
        </row>
        <row r="1942">
          <cell r="X1942" t="str">
            <v>TÉCNICA</v>
          </cell>
        </row>
        <row r="1943">
          <cell r="X1943" t="str">
            <v>TÉCNICA</v>
          </cell>
        </row>
        <row r="1944">
          <cell r="X1944" t="str">
            <v>TÉCNICA</v>
          </cell>
        </row>
        <row r="1945">
          <cell r="X1945" t="str">
            <v>TÉCNICA</v>
          </cell>
        </row>
        <row r="1946">
          <cell r="X1946" t="str">
            <v>TÉCNICA</v>
          </cell>
        </row>
        <row r="1947">
          <cell r="X1947" t="str">
            <v>TÉCNICA</v>
          </cell>
        </row>
        <row r="1948">
          <cell r="X1948" t="str">
            <v>TÉCNICA</v>
          </cell>
        </row>
        <row r="1949">
          <cell r="X1949" t="str">
            <v>TÉCNICA</v>
          </cell>
        </row>
        <row r="1950">
          <cell r="X1950" t="str">
            <v>TÉCNICA</v>
          </cell>
        </row>
        <row r="1951">
          <cell r="X1951" t="str">
            <v>TÉCNICA</v>
          </cell>
        </row>
        <row r="1952">
          <cell r="X1952" t="str">
            <v>TÉCNICA</v>
          </cell>
        </row>
        <row r="1953">
          <cell r="X1953" t="str">
            <v>TÉCNICA</v>
          </cell>
        </row>
        <row r="1954">
          <cell r="X1954" t="str">
            <v>TÉCNICA</v>
          </cell>
        </row>
        <row r="1955">
          <cell r="X1955" t="str">
            <v>TÉCNICA</v>
          </cell>
        </row>
        <row r="1956">
          <cell r="X1956" t="str">
            <v>TÉCNICA</v>
          </cell>
        </row>
        <row r="1957">
          <cell r="X1957" t="str">
            <v>TÉCNICA</v>
          </cell>
        </row>
        <row r="1958">
          <cell r="X1958" t="str">
            <v>TÉCNICA</v>
          </cell>
        </row>
        <row r="1959">
          <cell r="X1959" t="str">
            <v>TÉCNICA</v>
          </cell>
        </row>
        <row r="1960">
          <cell r="X1960" t="str">
            <v>TÉCNICA</v>
          </cell>
        </row>
        <row r="1961">
          <cell r="X1961" t="str">
            <v>TÉCNICA</v>
          </cell>
        </row>
        <row r="1962">
          <cell r="X1962" t="str">
            <v>TÉCNICA</v>
          </cell>
        </row>
        <row r="1963">
          <cell r="X1963" t="str">
            <v>TÉCNICA</v>
          </cell>
        </row>
        <row r="1964">
          <cell r="X1964" t="str">
            <v>TÉCNICA</v>
          </cell>
        </row>
        <row r="1965">
          <cell r="X1965" t="str">
            <v>TÉCNICA</v>
          </cell>
        </row>
        <row r="1966">
          <cell r="X1966" t="str">
            <v>TÉCNICA</v>
          </cell>
        </row>
        <row r="1967">
          <cell r="X1967" t="str">
            <v>TÉCNICA</v>
          </cell>
        </row>
        <row r="1968">
          <cell r="X1968" t="str">
            <v>TÉCNICA</v>
          </cell>
        </row>
        <row r="1969">
          <cell r="X1969" t="str">
            <v>TÉCNICA</v>
          </cell>
        </row>
        <row r="1970">
          <cell r="X1970" t="str">
            <v>TÉCNICA</v>
          </cell>
        </row>
        <row r="1971">
          <cell r="X1971" t="str">
            <v>TÉCNICA</v>
          </cell>
        </row>
        <row r="1972">
          <cell r="X1972" t="str">
            <v>TÉCNICA</v>
          </cell>
        </row>
        <row r="1973">
          <cell r="X1973" t="str">
            <v>TÉCNICA</v>
          </cell>
        </row>
        <row r="1974">
          <cell r="X1974" t="str">
            <v>TÉCNICA</v>
          </cell>
        </row>
        <row r="1975">
          <cell r="X1975" t="str">
            <v>TÉCNICA</v>
          </cell>
        </row>
        <row r="1976">
          <cell r="X1976" t="str">
            <v>TÉCNICA</v>
          </cell>
        </row>
        <row r="1977">
          <cell r="X1977" t="str">
            <v>TÉCNICA</v>
          </cell>
        </row>
        <row r="1978">
          <cell r="X1978" t="str">
            <v>TÉCNICA</v>
          </cell>
        </row>
        <row r="1979">
          <cell r="X1979" t="str">
            <v>TÉCNICA</v>
          </cell>
        </row>
        <row r="1980">
          <cell r="X1980" t="str">
            <v>TÉCNICA</v>
          </cell>
        </row>
        <row r="1981">
          <cell r="X1981" t="str">
            <v>TÉCNICA</v>
          </cell>
        </row>
        <row r="1982">
          <cell r="X1982" t="str">
            <v>TÉCNICA</v>
          </cell>
        </row>
        <row r="1983">
          <cell r="X1983" t="str">
            <v>TÉCNICA</v>
          </cell>
        </row>
        <row r="1984">
          <cell r="X1984" t="str">
            <v>TÉCNICA</v>
          </cell>
        </row>
        <row r="1985">
          <cell r="X1985" t="str">
            <v>TÉCNICA</v>
          </cell>
        </row>
        <row r="1986">
          <cell r="X1986" t="str">
            <v>TÉCNICA</v>
          </cell>
        </row>
        <row r="1987">
          <cell r="X1987" t="str">
            <v>TÉCNICA</v>
          </cell>
        </row>
        <row r="1988">
          <cell r="X1988" t="str">
            <v>TÉCNICA</v>
          </cell>
        </row>
        <row r="1989">
          <cell r="X1989" t="str">
            <v>TÉCNICA</v>
          </cell>
        </row>
        <row r="1990">
          <cell r="X1990" t="str">
            <v>TÉCNICA</v>
          </cell>
        </row>
        <row r="1991">
          <cell r="X1991" t="str">
            <v>TÉCNICA</v>
          </cell>
        </row>
        <row r="1992">
          <cell r="X1992" t="str">
            <v>TÉCNICA</v>
          </cell>
        </row>
        <row r="1993">
          <cell r="X1993" t="str">
            <v>TÉCNICA</v>
          </cell>
        </row>
        <row r="1994">
          <cell r="X1994" t="str">
            <v>TÉCNICA</v>
          </cell>
        </row>
        <row r="1995">
          <cell r="X1995" t="str">
            <v>TÉCNICA</v>
          </cell>
        </row>
        <row r="1996">
          <cell r="X1996" t="str">
            <v>TÉCNICA</v>
          </cell>
        </row>
        <row r="1997">
          <cell r="X1997" t="str">
            <v>TÉCNICA</v>
          </cell>
        </row>
        <row r="1998">
          <cell r="X1998" t="str">
            <v>TÉCNICA</v>
          </cell>
        </row>
        <row r="1999">
          <cell r="X1999" t="str">
            <v>TÉCNICA</v>
          </cell>
        </row>
        <row r="2000">
          <cell r="X2000" t="str">
            <v>TÉCNICA</v>
          </cell>
        </row>
        <row r="2001">
          <cell r="X2001" t="str">
            <v>TÉCNICA</v>
          </cell>
        </row>
        <row r="2002">
          <cell r="X2002" t="str">
            <v>TÉCNICA</v>
          </cell>
        </row>
        <row r="2003">
          <cell r="X2003" t="str">
            <v>TÉCNICA</v>
          </cell>
        </row>
        <row r="2004">
          <cell r="X2004" t="str">
            <v>TÉCNICA</v>
          </cell>
        </row>
        <row r="2005">
          <cell r="X2005" t="str">
            <v>TÉCNICA</v>
          </cell>
        </row>
        <row r="2006">
          <cell r="X2006" t="str">
            <v>TÉCNICA</v>
          </cell>
        </row>
        <row r="2007">
          <cell r="X2007" t="str">
            <v>TÉCNICA</v>
          </cell>
        </row>
        <row r="2008">
          <cell r="X2008" t="str">
            <v>TÉCNICA</v>
          </cell>
        </row>
        <row r="2009">
          <cell r="X2009" t="str">
            <v>TÉCNICA</v>
          </cell>
        </row>
        <row r="2010">
          <cell r="X2010" t="str">
            <v>TÉCNICA</v>
          </cell>
        </row>
        <row r="2011">
          <cell r="X2011" t="str">
            <v>TÉCNICA</v>
          </cell>
        </row>
        <row r="2012">
          <cell r="X2012" t="str">
            <v>TÉCNICA</v>
          </cell>
        </row>
        <row r="2013">
          <cell r="X2013" t="str">
            <v>TÉCNICA</v>
          </cell>
        </row>
        <row r="2014">
          <cell r="X2014" t="str">
            <v>TÉCNICA</v>
          </cell>
        </row>
        <row r="2015">
          <cell r="X2015" t="str">
            <v>TÉCNICA</v>
          </cell>
        </row>
        <row r="2016">
          <cell r="X2016" t="str">
            <v>TÉCNICA</v>
          </cell>
        </row>
        <row r="2017">
          <cell r="X2017" t="str">
            <v>TÉCNICA</v>
          </cell>
        </row>
        <row r="2018">
          <cell r="X2018" t="str">
            <v>TÉCNICA</v>
          </cell>
        </row>
        <row r="2019">
          <cell r="X2019" t="str">
            <v>TÉCNICA</v>
          </cell>
        </row>
        <row r="2020">
          <cell r="X2020" t="str">
            <v>TÉCNICA</v>
          </cell>
        </row>
        <row r="2021">
          <cell r="X2021" t="str">
            <v>TÉCNICA</v>
          </cell>
        </row>
        <row r="2022">
          <cell r="X2022" t="str">
            <v>TÉCNICA</v>
          </cell>
        </row>
        <row r="2023">
          <cell r="X2023" t="str">
            <v>TÉCNICA</v>
          </cell>
        </row>
        <row r="2024">
          <cell r="X2024" t="str">
            <v>TÉCNICA</v>
          </cell>
        </row>
        <row r="2025">
          <cell r="X2025" t="str">
            <v>TÉCNICA</v>
          </cell>
        </row>
        <row r="2026">
          <cell r="X2026" t="str">
            <v>TÉCNICA</v>
          </cell>
        </row>
        <row r="2027">
          <cell r="X2027" t="str">
            <v>TÉCNICA</v>
          </cell>
        </row>
        <row r="2028">
          <cell r="X2028" t="str">
            <v>TÉCNICA</v>
          </cell>
        </row>
        <row r="2029">
          <cell r="X2029" t="str">
            <v>TÉCNICA</v>
          </cell>
        </row>
        <row r="2030">
          <cell r="X2030" t="str">
            <v>TÉCNICA</v>
          </cell>
        </row>
        <row r="2031">
          <cell r="X2031" t="str">
            <v>TÉCNICA</v>
          </cell>
        </row>
        <row r="2032">
          <cell r="X2032" t="str">
            <v>TÉCNICA</v>
          </cell>
        </row>
        <row r="2033">
          <cell r="X2033" t="str">
            <v>TÉCNICA</v>
          </cell>
        </row>
        <row r="2034">
          <cell r="X2034" t="str">
            <v>TÉCNICA</v>
          </cell>
        </row>
        <row r="2035">
          <cell r="X2035" t="str">
            <v>TÉCNICA</v>
          </cell>
        </row>
        <row r="2036">
          <cell r="X2036" t="str">
            <v>TÉCNICA</v>
          </cell>
        </row>
        <row r="2037">
          <cell r="X2037" t="str">
            <v>TÉCNICA</v>
          </cell>
        </row>
        <row r="2038">
          <cell r="X2038" t="str">
            <v>TÉCNICA</v>
          </cell>
        </row>
        <row r="2039">
          <cell r="X2039" t="str">
            <v>TÉCNICA</v>
          </cell>
        </row>
        <row r="2040">
          <cell r="X2040" t="str">
            <v>TÉCNICA</v>
          </cell>
        </row>
        <row r="2041">
          <cell r="X2041" t="str">
            <v>TÉCNICA</v>
          </cell>
        </row>
        <row r="2042">
          <cell r="X2042" t="str">
            <v>TÉCNICA</v>
          </cell>
        </row>
        <row r="2043">
          <cell r="X2043" t="str">
            <v>TÉCNICA</v>
          </cell>
        </row>
        <row r="2044">
          <cell r="X2044" t="str">
            <v>TÉCNICA</v>
          </cell>
        </row>
        <row r="2045">
          <cell r="X2045" t="str">
            <v>TÉCNICA</v>
          </cell>
        </row>
        <row r="2046">
          <cell r="X2046" t="str">
            <v>TÉCNICA</v>
          </cell>
        </row>
        <row r="2047">
          <cell r="X2047" t="str">
            <v>TÉCNICA</v>
          </cell>
        </row>
        <row r="2048">
          <cell r="X2048" t="str">
            <v>TÉCNICA</v>
          </cell>
        </row>
        <row r="2049">
          <cell r="X2049" t="str">
            <v>TÉCNICA</v>
          </cell>
        </row>
        <row r="2050">
          <cell r="X2050" t="str">
            <v>TÉCNICA</v>
          </cell>
        </row>
        <row r="2051">
          <cell r="X2051" t="str">
            <v>TÉCNICA</v>
          </cell>
        </row>
        <row r="2052">
          <cell r="X2052" t="str">
            <v>TÉCNICA</v>
          </cell>
        </row>
        <row r="2053">
          <cell r="X2053" t="str">
            <v>TÉCNICA</v>
          </cell>
        </row>
        <row r="2054">
          <cell r="X2054" t="str">
            <v>TÉCNICA</v>
          </cell>
        </row>
        <row r="2055">
          <cell r="X2055" t="str">
            <v>TÉCNICA</v>
          </cell>
        </row>
        <row r="2056">
          <cell r="X2056" t="str">
            <v>TÉCNICA</v>
          </cell>
        </row>
        <row r="2057">
          <cell r="X2057" t="str">
            <v>TÉCNICA</v>
          </cell>
        </row>
        <row r="2058">
          <cell r="X2058" t="str">
            <v>TÉCNICA</v>
          </cell>
        </row>
        <row r="2059">
          <cell r="X2059" t="str">
            <v>TÉCNICA</v>
          </cell>
        </row>
        <row r="2060">
          <cell r="X2060" t="str">
            <v>TÉCNICA</v>
          </cell>
        </row>
        <row r="2061">
          <cell r="X2061" t="str">
            <v>TÉCNICA</v>
          </cell>
        </row>
        <row r="2062">
          <cell r="X2062" t="str">
            <v>TÉCNICA</v>
          </cell>
        </row>
        <row r="2063">
          <cell r="X2063" t="str">
            <v>TÉCNICA</v>
          </cell>
        </row>
        <row r="2064">
          <cell r="X2064" t="str">
            <v>TÉCNICA</v>
          </cell>
        </row>
        <row r="2065">
          <cell r="X2065" t="str">
            <v>TÉCNICA</v>
          </cell>
        </row>
        <row r="2066">
          <cell r="X2066" t="str">
            <v>TÉCNICA</v>
          </cell>
        </row>
        <row r="2067">
          <cell r="X2067" t="str">
            <v>TÉCNICA</v>
          </cell>
        </row>
        <row r="2068">
          <cell r="X2068" t="str">
            <v>TÉCNICA</v>
          </cell>
        </row>
        <row r="2069">
          <cell r="X2069" t="str">
            <v>TÉCNICA</v>
          </cell>
        </row>
        <row r="2070">
          <cell r="X2070" t="str">
            <v>TÉCNICA</v>
          </cell>
        </row>
        <row r="2071">
          <cell r="X2071" t="str">
            <v>TÉCNICA</v>
          </cell>
        </row>
        <row r="2072">
          <cell r="X2072" t="str">
            <v>TÉCNICA</v>
          </cell>
        </row>
        <row r="2073">
          <cell r="X2073" t="str">
            <v>TÉCNICA</v>
          </cell>
        </row>
        <row r="2074">
          <cell r="X2074" t="str">
            <v>TÉCNICA</v>
          </cell>
        </row>
        <row r="2075">
          <cell r="X2075" t="str">
            <v>TÉCNICA</v>
          </cell>
        </row>
        <row r="2076">
          <cell r="X2076" t="str">
            <v>TÉCNICA</v>
          </cell>
        </row>
        <row r="2077">
          <cell r="X2077" t="str">
            <v>TÉCNICA</v>
          </cell>
        </row>
        <row r="2078">
          <cell r="X2078" t="str">
            <v>TÉCNICA</v>
          </cell>
        </row>
        <row r="2079">
          <cell r="X2079" t="str">
            <v>TÉCNICA</v>
          </cell>
        </row>
        <row r="2080">
          <cell r="X2080" t="str">
            <v>TÉCNICA</v>
          </cell>
        </row>
        <row r="2081">
          <cell r="X2081" t="str">
            <v>TÉCNICA</v>
          </cell>
        </row>
        <row r="2082">
          <cell r="X2082" t="str">
            <v>TÉCNICA</v>
          </cell>
        </row>
        <row r="2083">
          <cell r="X2083" t="str">
            <v>TÉCNICA</v>
          </cell>
        </row>
        <row r="2084">
          <cell r="X2084" t="str">
            <v>TÉCNICA</v>
          </cell>
        </row>
        <row r="2085">
          <cell r="X2085" t="str">
            <v>TÉCNICA</v>
          </cell>
        </row>
        <row r="2086">
          <cell r="X2086" t="str">
            <v>TÉCNICA</v>
          </cell>
        </row>
        <row r="2087">
          <cell r="X2087" t="str">
            <v>TÉCNICA</v>
          </cell>
        </row>
        <row r="2088">
          <cell r="X2088" t="str">
            <v>TÉCNICA</v>
          </cell>
        </row>
        <row r="2089">
          <cell r="X2089" t="str">
            <v>TÉCNICA</v>
          </cell>
        </row>
        <row r="2090">
          <cell r="X2090" t="str">
            <v>TÉCNICA</v>
          </cell>
        </row>
        <row r="2091">
          <cell r="X2091" t="str">
            <v>PRESIDÊNCIA / CONSELHOS</v>
          </cell>
        </row>
        <row r="2092">
          <cell r="X2092" t="str">
            <v>PRESIDÊNCIA / CONSELHOS</v>
          </cell>
        </row>
        <row r="2093">
          <cell r="X2093" t="str">
            <v>TÉCNICA</v>
          </cell>
        </row>
        <row r="2094">
          <cell r="X2094" t="str">
            <v>TÉCNICA</v>
          </cell>
        </row>
        <row r="2095">
          <cell r="X2095" t="str">
            <v>TÉCNICA</v>
          </cell>
        </row>
        <row r="2096">
          <cell r="X2096" t="str">
            <v>TÉCNICA</v>
          </cell>
        </row>
        <row r="2097">
          <cell r="X2097" t="str">
            <v>TÉCNICA</v>
          </cell>
        </row>
        <row r="2098">
          <cell r="X2098" t="str">
            <v>TÉCNICA</v>
          </cell>
        </row>
        <row r="2099">
          <cell r="X2099" t="str">
            <v>TÉCNICA</v>
          </cell>
        </row>
        <row r="2100">
          <cell r="X2100" t="str">
            <v>TÉCNICA</v>
          </cell>
        </row>
        <row r="2101">
          <cell r="X2101" t="str">
            <v>TÉCNICA</v>
          </cell>
        </row>
        <row r="2102">
          <cell r="X2102" t="str">
            <v>TÉCNICA</v>
          </cell>
        </row>
        <row r="2103">
          <cell r="X2103" t="str">
            <v>TÉCNICA</v>
          </cell>
        </row>
        <row r="2104">
          <cell r="X2104" t="str">
            <v>TÉCNICA</v>
          </cell>
        </row>
        <row r="2105">
          <cell r="X2105" t="str">
            <v>TÉCNICA</v>
          </cell>
        </row>
        <row r="2106">
          <cell r="X2106" t="str">
            <v>TÉCNICA</v>
          </cell>
        </row>
        <row r="2107">
          <cell r="X2107" t="str">
            <v>TÉCNICA</v>
          </cell>
        </row>
        <row r="2108">
          <cell r="X2108" t="str">
            <v>TÉCNICA</v>
          </cell>
        </row>
        <row r="2109">
          <cell r="X2109" t="str">
            <v>TÉCNICA</v>
          </cell>
        </row>
        <row r="2110">
          <cell r="X2110" t="str">
            <v>TÉCNICA</v>
          </cell>
        </row>
        <row r="2111">
          <cell r="X2111" t="str">
            <v>TÉCNICA</v>
          </cell>
        </row>
        <row r="2112">
          <cell r="X2112" t="str">
            <v>TÉCNICA</v>
          </cell>
        </row>
        <row r="2113">
          <cell r="X2113" t="str">
            <v>TÉCNICA</v>
          </cell>
        </row>
        <row r="2114">
          <cell r="X2114" t="str">
            <v>TÉCNICA</v>
          </cell>
        </row>
        <row r="2115">
          <cell r="X2115" t="str">
            <v>TÉCNICA</v>
          </cell>
        </row>
        <row r="2116">
          <cell r="X2116" t="str">
            <v>TÉCNICA</v>
          </cell>
        </row>
        <row r="2117">
          <cell r="X2117" t="str">
            <v>TÉCNICA</v>
          </cell>
        </row>
        <row r="2118">
          <cell r="X2118" t="str">
            <v>TÉCNICA</v>
          </cell>
        </row>
        <row r="2119">
          <cell r="X2119" t="str">
            <v>TÉCNICA</v>
          </cell>
        </row>
        <row r="2120">
          <cell r="X2120" t="str">
            <v>TÉCNICA</v>
          </cell>
        </row>
        <row r="2121">
          <cell r="X2121" t="str">
            <v>TÉCNICA</v>
          </cell>
        </row>
        <row r="2122">
          <cell r="X2122" t="str">
            <v>TÉCNICA</v>
          </cell>
        </row>
        <row r="2123">
          <cell r="X2123" t="str">
            <v>TÉCNICA</v>
          </cell>
        </row>
        <row r="2124">
          <cell r="X2124" t="str">
            <v>TÉCNICA</v>
          </cell>
        </row>
        <row r="2125">
          <cell r="X2125" t="str">
            <v>TÉCNICA</v>
          </cell>
        </row>
        <row r="2126">
          <cell r="X2126" t="str">
            <v>TÉCNICA</v>
          </cell>
        </row>
        <row r="2127">
          <cell r="X2127" t="str">
            <v>TÉCNICA</v>
          </cell>
        </row>
        <row r="2128">
          <cell r="X2128" t="str">
            <v>TÉCNICA</v>
          </cell>
        </row>
        <row r="2129">
          <cell r="X2129" t="str">
            <v>TÉCNICA</v>
          </cell>
        </row>
        <row r="2130">
          <cell r="X2130" t="str">
            <v>TÉCNICA</v>
          </cell>
        </row>
        <row r="2131">
          <cell r="X2131" t="str">
            <v>TÉCNICA</v>
          </cell>
        </row>
        <row r="2132">
          <cell r="X2132" t="str">
            <v>TÉCNICA</v>
          </cell>
        </row>
        <row r="2133">
          <cell r="X2133" t="str">
            <v>TÉCNICA</v>
          </cell>
        </row>
        <row r="2134">
          <cell r="X2134" t="str">
            <v>TÉCNICA</v>
          </cell>
        </row>
        <row r="2135">
          <cell r="X2135" t="str">
            <v>TÉCNICA</v>
          </cell>
        </row>
        <row r="2136">
          <cell r="X2136" t="str">
            <v>TÉCNICA</v>
          </cell>
        </row>
        <row r="2137">
          <cell r="X2137" t="str">
            <v>TÉCNICA</v>
          </cell>
        </row>
        <row r="2138">
          <cell r="X2138" t="str">
            <v>TÉCNICA</v>
          </cell>
        </row>
        <row r="2139">
          <cell r="X2139" t="str">
            <v>TÉCNICA</v>
          </cell>
        </row>
        <row r="2140">
          <cell r="X2140" t="str">
            <v>TÉCNICA</v>
          </cell>
        </row>
        <row r="2141">
          <cell r="X2141" t="str">
            <v>TÉCNICA</v>
          </cell>
        </row>
        <row r="2142">
          <cell r="X2142" t="str">
            <v>TÉCNICA</v>
          </cell>
        </row>
        <row r="2143">
          <cell r="X2143" t="str">
            <v>TÉCNICA</v>
          </cell>
        </row>
        <row r="2144">
          <cell r="X2144" t="str">
            <v>TÉCNICA</v>
          </cell>
        </row>
        <row r="2145">
          <cell r="X2145" t="str">
            <v>TÉCNICA</v>
          </cell>
        </row>
        <row r="2146">
          <cell r="X2146" t="str">
            <v>TÉCNICA</v>
          </cell>
        </row>
        <row r="2147">
          <cell r="X2147" t="str">
            <v>TÉCNICA</v>
          </cell>
        </row>
        <row r="2148">
          <cell r="X2148" t="str">
            <v>TÉCNICA</v>
          </cell>
        </row>
        <row r="2149">
          <cell r="X2149" t="str">
            <v>TÉCNICA</v>
          </cell>
        </row>
        <row r="2150">
          <cell r="X2150" t="str">
            <v>TÉCNICA</v>
          </cell>
        </row>
        <row r="2151">
          <cell r="X2151" t="str">
            <v>TÉCNICA</v>
          </cell>
        </row>
        <row r="2152">
          <cell r="X2152" t="str">
            <v>TÉCNICA</v>
          </cell>
        </row>
        <row r="2153">
          <cell r="X2153" t="str">
            <v>TÉCNICA</v>
          </cell>
        </row>
        <row r="2154">
          <cell r="X2154" t="str">
            <v>TÉCNICA</v>
          </cell>
        </row>
        <row r="2155">
          <cell r="X2155" t="str">
            <v>TÉCNICA</v>
          </cell>
        </row>
        <row r="2156">
          <cell r="X2156" t="str">
            <v>TÉCNICA</v>
          </cell>
        </row>
        <row r="2157">
          <cell r="X2157" t="str">
            <v>TÉCNICA</v>
          </cell>
        </row>
        <row r="2158">
          <cell r="X2158" t="str">
            <v>TÉCNICA</v>
          </cell>
        </row>
        <row r="2159">
          <cell r="X2159" t="str">
            <v>TÉCNICA</v>
          </cell>
        </row>
        <row r="2160">
          <cell r="X2160" t="str">
            <v>TÉCNICA</v>
          </cell>
        </row>
        <row r="2161">
          <cell r="X2161" t="str">
            <v>TÉCNICA</v>
          </cell>
        </row>
        <row r="2162">
          <cell r="X2162" t="str">
            <v>TÉCNICA</v>
          </cell>
        </row>
        <row r="2163">
          <cell r="X2163" t="str">
            <v>TÉCNICA</v>
          </cell>
        </row>
        <row r="2164">
          <cell r="X2164" t="str">
            <v>TÉCNICA</v>
          </cell>
        </row>
        <row r="2165">
          <cell r="X2165" t="str">
            <v>TÉCNICA</v>
          </cell>
        </row>
        <row r="2166">
          <cell r="X2166" t="str">
            <v>TÉCNICA</v>
          </cell>
        </row>
        <row r="2167">
          <cell r="X2167" t="str">
            <v>TÉCNICA</v>
          </cell>
        </row>
        <row r="2168">
          <cell r="X2168" t="str">
            <v>TÉCNICA</v>
          </cell>
        </row>
        <row r="2169">
          <cell r="X2169" t="str">
            <v>TÉCNICA</v>
          </cell>
        </row>
        <row r="2170">
          <cell r="X2170" t="str">
            <v>TÉCNICA</v>
          </cell>
        </row>
        <row r="2171">
          <cell r="X2171" t="str">
            <v>TÉCNICA</v>
          </cell>
        </row>
        <row r="2172">
          <cell r="X2172" t="str">
            <v>TÉCNICA</v>
          </cell>
        </row>
        <row r="2173">
          <cell r="X2173" t="str">
            <v>TÉCNICA</v>
          </cell>
        </row>
        <row r="2174">
          <cell r="X2174" t="str">
            <v>TÉCNICA</v>
          </cell>
        </row>
        <row r="2175">
          <cell r="X2175" t="str">
            <v>TÉCNICA</v>
          </cell>
        </row>
        <row r="2176">
          <cell r="X2176" t="str">
            <v>TÉCNICA</v>
          </cell>
        </row>
        <row r="2177">
          <cell r="X2177" t="str">
            <v>TÉCNICA</v>
          </cell>
        </row>
        <row r="2178">
          <cell r="X2178" t="str">
            <v>TÉCNICA</v>
          </cell>
        </row>
        <row r="2179">
          <cell r="X2179" t="str">
            <v>TÉCNICA</v>
          </cell>
        </row>
        <row r="2180">
          <cell r="X2180" t="str">
            <v>TÉCNICA</v>
          </cell>
        </row>
        <row r="2181">
          <cell r="X2181" t="str">
            <v>TÉCNICA</v>
          </cell>
        </row>
        <row r="2182">
          <cell r="X2182" t="str">
            <v>TÉCNICA</v>
          </cell>
        </row>
        <row r="2183">
          <cell r="X2183" t="str">
            <v>TÉCNICA</v>
          </cell>
        </row>
        <row r="2184">
          <cell r="X2184" t="str">
            <v>TÉCNICA</v>
          </cell>
        </row>
        <row r="2185">
          <cell r="X2185" t="str">
            <v>TÉCNICA</v>
          </cell>
        </row>
        <row r="2186">
          <cell r="X2186" t="str">
            <v>TÉCNICA</v>
          </cell>
        </row>
        <row r="2187">
          <cell r="X2187" t="str">
            <v>TÉCNICA</v>
          </cell>
        </row>
        <row r="2188">
          <cell r="X2188" t="str">
            <v>TÉCNICA</v>
          </cell>
        </row>
        <row r="2189">
          <cell r="X2189" t="str">
            <v>TÉCNICA</v>
          </cell>
        </row>
        <row r="2190">
          <cell r="X2190" t="str">
            <v>TÉCNICA</v>
          </cell>
        </row>
        <row r="2191">
          <cell r="X2191" t="str">
            <v>TÉCNICA</v>
          </cell>
        </row>
        <row r="2192">
          <cell r="X2192" t="str">
            <v>TÉCNICA</v>
          </cell>
        </row>
        <row r="2193">
          <cell r="X2193" t="str">
            <v>TÉCNICA</v>
          </cell>
        </row>
        <row r="2194">
          <cell r="X2194" t="str">
            <v>TÉCNICA</v>
          </cell>
        </row>
        <row r="2195">
          <cell r="X2195" t="str">
            <v>TÉCNICA</v>
          </cell>
        </row>
        <row r="2196">
          <cell r="X2196" t="str">
            <v>TÉCNICA</v>
          </cell>
        </row>
        <row r="2197">
          <cell r="X2197" t="str">
            <v>TÉCNICA</v>
          </cell>
        </row>
        <row r="2198">
          <cell r="X2198" t="str">
            <v>TÉCNICA</v>
          </cell>
        </row>
        <row r="2199">
          <cell r="X2199" t="str">
            <v>TÉCNICA</v>
          </cell>
        </row>
        <row r="2200">
          <cell r="X2200" t="str">
            <v>TÉCNICA</v>
          </cell>
        </row>
        <row r="2201">
          <cell r="X2201" t="str">
            <v>TÉCNICA</v>
          </cell>
        </row>
        <row r="2202">
          <cell r="X2202" t="str">
            <v>TÉCNICA</v>
          </cell>
        </row>
        <row r="2203">
          <cell r="X2203" t="str">
            <v>TÉCNICA</v>
          </cell>
        </row>
        <row r="2204">
          <cell r="X2204" t="str">
            <v>TÉCNICA</v>
          </cell>
        </row>
        <row r="2205">
          <cell r="X2205" t="str">
            <v>TÉCNICA</v>
          </cell>
        </row>
        <row r="2206">
          <cell r="X2206" t="str">
            <v>TÉCNICA</v>
          </cell>
        </row>
        <row r="2207">
          <cell r="X2207" t="str">
            <v>TÉCNICA</v>
          </cell>
        </row>
        <row r="2208">
          <cell r="X2208" t="str">
            <v>TÉCNICA</v>
          </cell>
        </row>
        <row r="2209">
          <cell r="X2209" t="str">
            <v>TÉCNICA</v>
          </cell>
        </row>
        <row r="2210">
          <cell r="X2210" t="str">
            <v>TÉCNICA</v>
          </cell>
        </row>
        <row r="2211">
          <cell r="X2211" t="str">
            <v>TÉCNICA</v>
          </cell>
        </row>
        <row r="2212">
          <cell r="X2212" t="str">
            <v>TÉCNICA</v>
          </cell>
        </row>
        <row r="2213">
          <cell r="X2213" t="str">
            <v>TÉCNICA</v>
          </cell>
        </row>
        <row r="2214">
          <cell r="X2214" t="str">
            <v>TÉCNICA</v>
          </cell>
        </row>
        <row r="2215">
          <cell r="X2215" t="str">
            <v>TÉCNICA</v>
          </cell>
        </row>
        <row r="2216">
          <cell r="X2216" t="str">
            <v>TÉCNICA</v>
          </cell>
        </row>
        <row r="2217">
          <cell r="X2217" t="str">
            <v>TÉCNICA</v>
          </cell>
        </row>
        <row r="2218">
          <cell r="X2218" t="str">
            <v>TÉCNICA</v>
          </cell>
        </row>
        <row r="2219">
          <cell r="X2219" t="str">
            <v>TÉCNICA</v>
          </cell>
        </row>
        <row r="2220">
          <cell r="X2220" t="str">
            <v>TÉCNICA</v>
          </cell>
        </row>
        <row r="2221">
          <cell r="X2221" t="str">
            <v>TÉCNICA</v>
          </cell>
        </row>
        <row r="2222">
          <cell r="X2222" t="str">
            <v>TÉCNICA</v>
          </cell>
        </row>
        <row r="2223">
          <cell r="X2223" t="str">
            <v>TÉCNICA</v>
          </cell>
        </row>
        <row r="2224">
          <cell r="X2224" t="str">
            <v>TÉCNICA</v>
          </cell>
        </row>
        <row r="2225">
          <cell r="X2225" t="str">
            <v>TÉCNICA</v>
          </cell>
        </row>
        <row r="2226">
          <cell r="X2226" t="str">
            <v>TÉCNICA</v>
          </cell>
        </row>
        <row r="2227">
          <cell r="X2227" t="str">
            <v>TÉCNICA</v>
          </cell>
        </row>
        <row r="2228">
          <cell r="X2228" t="str">
            <v>TÉCNICA</v>
          </cell>
        </row>
        <row r="2229">
          <cell r="X2229" t="str">
            <v>TÉCNICA</v>
          </cell>
        </row>
        <row r="2230">
          <cell r="X2230" t="str">
            <v>TÉCNICA</v>
          </cell>
        </row>
        <row r="2231">
          <cell r="X2231" t="str">
            <v>TÉCNICA</v>
          </cell>
        </row>
        <row r="2232">
          <cell r="X2232" t="str">
            <v>TÉCNICA</v>
          </cell>
        </row>
        <row r="2233">
          <cell r="X2233" t="str">
            <v>TÉCNICA</v>
          </cell>
        </row>
        <row r="2234">
          <cell r="X2234" t="str">
            <v>TÉCNICA</v>
          </cell>
        </row>
        <row r="2235">
          <cell r="X2235" t="str">
            <v>TÉCNICA</v>
          </cell>
        </row>
        <row r="2236">
          <cell r="X2236" t="str">
            <v>TÉCNICA</v>
          </cell>
        </row>
        <row r="2237">
          <cell r="X2237" t="str">
            <v>TÉCNICA</v>
          </cell>
        </row>
        <row r="2238">
          <cell r="X2238" t="str">
            <v>TÉCNICA</v>
          </cell>
        </row>
        <row r="2239">
          <cell r="X2239" t="str">
            <v>TÉCNICA</v>
          </cell>
        </row>
        <row r="2240">
          <cell r="X2240" t="str">
            <v>TÉCNICA</v>
          </cell>
        </row>
        <row r="2241">
          <cell r="X2241" t="str">
            <v>TÉCNICA</v>
          </cell>
        </row>
        <row r="2242">
          <cell r="X2242" t="str">
            <v>TÉCNICA</v>
          </cell>
        </row>
        <row r="2243">
          <cell r="X2243" t="str">
            <v>TÉCNICA</v>
          </cell>
        </row>
        <row r="2244">
          <cell r="X2244" t="str">
            <v>TÉCNICA</v>
          </cell>
        </row>
        <row r="2245">
          <cell r="X2245" t="str">
            <v>TÉCNICA</v>
          </cell>
        </row>
        <row r="2246">
          <cell r="X2246" t="str">
            <v>TÉCNICA</v>
          </cell>
        </row>
        <row r="2247">
          <cell r="X2247" t="str">
            <v>TÉCNICA</v>
          </cell>
        </row>
        <row r="2248">
          <cell r="X2248" t="str">
            <v>TÉCNICA</v>
          </cell>
        </row>
        <row r="2249">
          <cell r="X2249" t="str">
            <v>TÉCNICA</v>
          </cell>
        </row>
        <row r="2250">
          <cell r="X2250" t="str">
            <v>TÉCNICA</v>
          </cell>
        </row>
        <row r="2251">
          <cell r="X2251" t="str">
            <v>TÉCNICA</v>
          </cell>
        </row>
        <row r="2252">
          <cell r="X2252" t="str">
            <v>TÉCNICA</v>
          </cell>
        </row>
        <row r="2253">
          <cell r="X2253" t="str">
            <v>TÉCNICA</v>
          </cell>
        </row>
        <row r="2254">
          <cell r="X2254" t="str">
            <v>TÉCNICA</v>
          </cell>
        </row>
        <row r="2255">
          <cell r="X2255" t="str">
            <v>TÉCNICA</v>
          </cell>
        </row>
        <row r="2256">
          <cell r="X2256" t="str">
            <v>TÉCNICA</v>
          </cell>
        </row>
        <row r="2257">
          <cell r="X2257" t="str">
            <v>TÉCNICA</v>
          </cell>
        </row>
        <row r="2258">
          <cell r="X2258" t="str">
            <v>TÉCNICA</v>
          </cell>
        </row>
        <row r="2259">
          <cell r="X2259" t="str">
            <v>TÉCNICA</v>
          </cell>
        </row>
        <row r="2260">
          <cell r="X2260" t="str">
            <v>TÉCNICA</v>
          </cell>
        </row>
        <row r="2261">
          <cell r="X2261" t="str">
            <v>TÉCNICA</v>
          </cell>
        </row>
        <row r="2262">
          <cell r="X2262" t="str">
            <v>TÉCNICA</v>
          </cell>
        </row>
        <row r="2263">
          <cell r="X2263" t="str">
            <v>TÉCNICA</v>
          </cell>
        </row>
        <row r="2264">
          <cell r="X2264" t="str">
            <v>ADMINISTRATIVA</v>
          </cell>
        </row>
        <row r="2265">
          <cell r="X2265" t="str">
            <v>ADMINISTRATIVA</v>
          </cell>
        </row>
        <row r="2266">
          <cell r="X2266" t="str">
            <v>TÉCNICA</v>
          </cell>
        </row>
        <row r="2267">
          <cell r="X2267" t="str">
            <v>TÉCNICA</v>
          </cell>
        </row>
        <row r="2268">
          <cell r="X2268" t="str">
            <v>TÉCNICA</v>
          </cell>
        </row>
        <row r="2269">
          <cell r="X2269" t="str">
            <v>TÉCNICA</v>
          </cell>
        </row>
        <row r="2270">
          <cell r="X2270" t="str">
            <v>TÉCNICA</v>
          </cell>
        </row>
        <row r="2271">
          <cell r="X2271" t="str">
            <v>PRESIDÊNCIA / CONSELHOS</v>
          </cell>
        </row>
        <row r="2272">
          <cell r="X2272" t="str">
            <v>TÉCNICA</v>
          </cell>
        </row>
        <row r="2273">
          <cell r="X2273" t="str">
            <v>TÉCNICA</v>
          </cell>
        </row>
        <row r="2274">
          <cell r="X2274" t="str">
            <v>TÉCNICA</v>
          </cell>
        </row>
        <row r="2275">
          <cell r="X2275" t="str">
            <v>TÉCNICA</v>
          </cell>
        </row>
        <row r="2276">
          <cell r="X2276" t="str">
            <v>TÉCNICA</v>
          </cell>
        </row>
        <row r="2277">
          <cell r="X2277" t="str">
            <v>TÉCNICA</v>
          </cell>
        </row>
        <row r="2278">
          <cell r="X2278" t="str">
            <v>TÉCNICA</v>
          </cell>
        </row>
        <row r="2279">
          <cell r="X2279" t="str">
            <v>TÉCNICA</v>
          </cell>
        </row>
        <row r="2280">
          <cell r="X2280" t="str">
            <v>TÉCNICA</v>
          </cell>
        </row>
        <row r="2281">
          <cell r="X2281" t="str">
            <v>TÉCNICA</v>
          </cell>
        </row>
        <row r="2282">
          <cell r="X2282" t="str">
            <v>TÉCNICA</v>
          </cell>
        </row>
        <row r="2283">
          <cell r="X2283" t="str">
            <v>TÉCNICA</v>
          </cell>
        </row>
        <row r="2284">
          <cell r="X2284" t="str">
            <v>TÉCNICA</v>
          </cell>
        </row>
        <row r="2285">
          <cell r="X2285" t="str">
            <v>TÉCNICA</v>
          </cell>
        </row>
        <row r="2286">
          <cell r="X2286" t="str">
            <v>TÉCNICA</v>
          </cell>
        </row>
        <row r="2287">
          <cell r="X2287" t="str">
            <v>TÉCNICA</v>
          </cell>
        </row>
        <row r="2288">
          <cell r="X2288" t="str">
            <v>TÉCNICA</v>
          </cell>
        </row>
        <row r="2289">
          <cell r="X2289" t="str">
            <v>TÉCNICA</v>
          </cell>
        </row>
        <row r="2290">
          <cell r="X2290" t="str">
            <v>TÉCNICA</v>
          </cell>
        </row>
        <row r="2291">
          <cell r="X2291" t="str">
            <v>TÉCNICA</v>
          </cell>
        </row>
        <row r="2292">
          <cell r="X2292" t="str">
            <v>TÉCNICA</v>
          </cell>
        </row>
        <row r="2293">
          <cell r="X2293" t="str">
            <v>TÉCNICA</v>
          </cell>
        </row>
        <row r="2294">
          <cell r="X2294" t="str">
            <v>TÉCNICA</v>
          </cell>
        </row>
        <row r="2295">
          <cell r="X2295" t="str">
            <v>TÉCNICA</v>
          </cell>
        </row>
        <row r="2296">
          <cell r="X2296" t="str">
            <v>TÉCNICA</v>
          </cell>
        </row>
        <row r="2297">
          <cell r="X2297" t="str">
            <v>TÉCNICA</v>
          </cell>
        </row>
        <row r="2298">
          <cell r="X2298" t="str">
            <v>TÉCNICA</v>
          </cell>
        </row>
        <row r="2299">
          <cell r="X2299" t="str">
            <v>TÉCNICA</v>
          </cell>
        </row>
        <row r="2300">
          <cell r="X2300" t="str">
            <v>TÉCNICA</v>
          </cell>
        </row>
        <row r="2301">
          <cell r="X2301" t="str">
            <v>TÉCNICA</v>
          </cell>
        </row>
        <row r="2302">
          <cell r="X2302" t="str">
            <v>TÉCNICA</v>
          </cell>
        </row>
        <row r="2303">
          <cell r="X2303" t="str">
            <v>TÉCNICA</v>
          </cell>
        </row>
        <row r="2304">
          <cell r="X2304" t="str">
            <v>TÉCNICA</v>
          </cell>
        </row>
        <row r="2305">
          <cell r="X2305" t="str">
            <v>TÉCNICA</v>
          </cell>
        </row>
        <row r="2306">
          <cell r="X2306" t="str">
            <v>TÉCNICA</v>
          </cell>
        </row>
        <row r="2307">
          <cell r="X2307" t="str">
            <v>TÉCNICA</v>
          </cell>
        </row>
        <row r="2308">
          <cell r="X2308" t="str">
            <v>TÉCNICA</v>
          </cell>
        </row>
        <row r="2309">
          <cell r="X2309" t="str">
            <v>TÉCNICA</v>
          </cell>
        </row>
        <row r="2310">
          <cell r="X2310" t="str">
            <v>TÉCNICA</v>
          </cell>
        </row>
        <row r="2311">
          <cell r="X2311" t="str">
            <v>TÉCNICA</v>
          </cell>
        </row>
        <row r="2312">
          <cell r="X2312" t="str">
            <v>ADMINISTRATIVA</v>
          </cell>
        </row>
        <row r="2313">
          <cell r="X2313" t="str">
            <v>ADMINISTRATIVA</v>
          </cell>
        </row>
        <row r="2314">
          <cell r="X2314" t="str">
            <v>ADMINISTRATIVA</v>
          </cell>
        </row>
        <row r="2315">
          <cell r="X2315" t="str">
            <v>PRESIDÊNCIA / CONSELHOS</v>
          </cell>
        </row>
        <row r="2316">
          <cell r="X2316" t="str">
            <v>PRESIDÊNCIA / CONSELHOS</v>
          </cell>
        </row>
        <row r="2317">
          <cell r="X2317" t="str">
            <v>PRESIDÊNCIA / CONSELHOS</v>
          </cell>
        </row>
        <row r="2318">
          <cell r="X2318" t="str">
            <v>PRESIDÊNCIA / CONSELHOS</v>
          </cell>
        </row>
        <row r="2319">
          <cell r="X2319" t="str">
            <v>PRESIDÊNCIA / CONSELHOS</v>
          </cell>
        </row>
        <row r="2320">
          <cell r="X2320" t="str">
            <v>PRESIDÊNCIA / CONSELHOS</v>
          </cell>
        </row>
        <row r="2321">
          <cell r="X2321" t="str">
            <v>PRESIDÊNCIA / CONSELHOS</v>
          </cell>
        </row>
        <row r="2322">
          <cell r="X2322" t="str">
            <v>PRESIDÊNCIA / CONSELHOS</v>
          </cell>
        </row>
        <row r="2323">
          <cell r="X2323" t="str">
            <v>PRESIDÊNCIA / CONSELHOS</v>
          </cell>
        </row>
        <row r="2324">
          <cell r="X2324" t="str">
            <v>PRESIDÊNCIA / CONSELHOS</v>
          </cell>
        </row>
        <row r="2325">
          <cell r="X2325" t="str">
            <v>PRESIDÊNCIA / CONSELHOS</v>
          </cell>
        </row>
        <row r="2326">
          <cell r="X2326" t="str">
            <v>PRESIDÊNCIA / CONSELHOS</v>
          </cell>
        </row>
        <row r="2327">
          <cell r="X2327" t="str">
            <v>PRESIDÊNCIA / CONSELHOS</v>
          </cell>
        </row>
        <row r="2328">
          <cell r="X2328" t="str">
            <v>PRESIDÊNCIA / CONSELHOS</v>
          </cell>
        </row>
        <row r="2329">
          <cell r="X2329" t="str">
            <v>PRESIDÊNCIA / CONSELHOS</v>
          </cell>
        </row>
        <row r="2330">
          <cell r="X2330" t="str">
            <v>PRESIDÊNCIA / CONSELHOS</v>
          </cell>
        </row>
        <row r="2331">
          <cell r="X2331" t="str">
            <v>PRESIDÊNCIA / CONSELHOS</v>
          </cell>
        </row>
        <row r="2332">
          <cell r="X2332" t="str">
            <v>PRESIDÊNCIA / CONSELHOS</v>
          </cell>
        </row>
        <row r="2333">
          <cell r="X2333" t="str">
            <v>PRESIDÊNCIA / CONSELHOS</v>
          </cell>
        </row>
        <row r="2334">
          <cell r="X2334" t="str">
            <v>PRESIDÊNCIA / CONSELHOS</v>
          </cell>
        </row>
        <row r="2335">
          <cell r="X2335" t="str">
            <v>PRESIDÊNCIA / CONSELHOS</v>
          </cell>
        </row>
        <row r="2336">
          <cell r="X2336" t="str">
            <v>PRESIDÊNCIA / CONSELHOS</v>
          </cell>
        </row>
        <row r="2337">
          <cell r="X2337" t="str">
            <v>PRESIDÊNCIA / CONSELHOS</v>
          </cell>
        </row>
        <row r="2338">
          <cell r="X2338" t="str">
            <v>PRESIDÊNCIA / CONSELHOS</v>
          </cell>
        </row>
        <row r="2339">
          <cell r="X2339" t="str">
            <v>PRESIDÊNCIA / CONSELHOS</v>
          </cell>
        </row>
        <row r="2340">
          <cell r="X2340" t="str">
            <v>PRESIDÊNCIA / CONSELHOS</v>
          </cell>
        </row>
        <row r="2341">
          <cell r="X2341" t="str">
            <v>PRESIDÊNCIA / CONSELHOS</v>
          </cell>
        </row>
        <row r="2342">
          <cell r="X2342" t="str">
            <v>PRESIDÊNCIA / CONSELHOS</v>
          </cell>
        </row>
        <row r="2343">
          <cell r="X2343" t="str">
            <v>PRESIDÊNCIA / CONSELHOS</v>
          </cell>
        </row>
        <row r="2344">
          <cell r="X2344" t="str">
            <v>PRESIDÊNCIA / CONSELHOS</v>
          </cell>
        </row>
        <row r="2345">
          <cell r="X2345" t="str">
            <v>PRESIDÊNCIA / CONSELHOS</v>
          </cell>
        </row>
        <row r="2346">
          <cell r="X2346" t="str">
            <v>PRESIDÊNCIA / CONSELHOS</v>
          </cell>
        </row>
        <row r="2347">
          <cell r="X2347" t="str">
            <v>PRESIDÊNCIA / CONSELHOS</v>
          </cell>
        </row>
        <row r="2348">
          <cell r="X2348" t="str">
            <v>PRESIDÊNCIA / CONSELHOS</v>
          </cell>
        </row>
        <row r="2349">
          <cell r="X2349" t="str">
            <v>PRESIDÊNCIA / CONSELHOS</v>
          </cell>
        </row>
        <row r="2350">
          <cell r="X2350" t="str">
            <v>PRESIDÊNCIA / CONSELHOS</v>
          </cell>
        </row>
        <row r="2351">
          <cell r="X2351" t="str">
            <v>PRESIDÊNCIA / CONSELHOS</v>
          </cell>
        </row>
        <row r="2352">
          <cell r="X2352" t="str">
            <v>PRESIDÊNCIA / CONSELHOS</v>
          </cell>
        </row>
        <row r="2353">
          <cell r="X2353" t="str">
            <v>PRESIDÊNCIA / CONSELHOS</v>
          </cell>
        </row>
        <row r="2354">
          <cell r="X2354" t="str">
            <v>PRESIDÊNCIA / CONSELHOS</v>
          </cell>
        </row>
        <row r="2355">
          <cell r="X2355" t="str">
            <v>PRESIDÊNCIA / CONSELHOS</v>
          </cell>
        </row>
        <row r="2356">
          <cell r="X2356" t="str">
            <v>PRESIDÊNCIA / CONSELHOS</v>
          </cell>
        </row>
        <row r="2357">
          <cell r="X2357" t="str">
            <v>PRESIDÊNCIA / CONSELHOS</v>
          </cell>
        </row>
        <row r="2358">
          <cell r="X2358" t="str">
            <v>PRESIDÊNCIA / CONSELHOS</v>
          </cell>
        </row>
        <row r="2359">
          <cell r="X2359" t="str">
            <v>PRESIDÊNCIA / CONSELHOS</v>
          </cell>
        </row>
        <row r="2360">
          <cell r="X2360" t="str">
            <v>PRESIDÊNCIA / CONSELHOS</v>
          </cell>
        </row>
        <row r="2361">
          <cell r="X2361" t="str">
            <v>PRESIDÊNCIA / CONSELHOS</v>
          </cell>
        </row>
        <row r="2362">
          <cell r="X2362" t="str">
            <v>PRESIDÊNCIA / CONSELHOS</v>
          </cell>
        </row>
        <row r="2363">
          <cell r="X2363" t="str">
            <v>PRESIDÊNCIA / CONSELHOS</v>
          </cell>
        </row>
        <row r="2364">
          <cell r="X2364" t="str">
            <v>PRESIDÊNCIA / CONSELHOS</v>
          </cell>
        </row>
        <row r="2365">
          <cell r="X2365" t="str">
            <v>PRESIDÊNCIA / CONSELHOS</v>
          </cell>
        </row>
        <row r="2366">
          <cell r="X2366" t="str">
            <v>PRESIDÊNCIA / CONSELHOS</v>
          </cell>
        </row>
        <row r="2367">
          <cell r="X2367" t="str">
            <v>TÉCNICA</v>
          </cell>
        </row>
        <row r="2368">
          <cell r="X2368" t="str">
            <v>TÉCNICA</v>
          </cell>
        </row>
        <row r="2369">
          <cell r="X2369" t="str">
            <v>TÉCNICA</v>
          </cell>
        </row>
        <row r="2370">
          <cell r="X2370" t="str">
            <v>TÉCNICA</v>
          </cell>
        </row>
        <row r="2371">
          <cell r="X2371" t="str">
            <v>TÉCNICA</v>
          </cell>
        </row>
        <row r="2372">
          <cell r="X2372" t="str">
            <v>TÉCNICA</v>
          </cell>
        </row>
        <row r="2373">
          <cell r="X2373" t="str">
            <v>TÉCNICA</v>
          </cell>
        </row>
        <row r="2374">
          <cell r="X2374" t="str">
            <v>TÉCNICA</v>
          </cell>
        </row>
        <row r="2375">
          <cell r="X2375" t="str">
            <v>TÉCNICA</v>
          </cell>
        </row>
        <row r="2376">
          <cell r="X2376" t="str">
            <v>TÉCNICA</v>
          </cell>
        </row>
        <row r="2377">
          <cell r="X2377" t="str">
            <v>TÉCNICA</v>
          </cell>
        </row>
        <row r="2378">
          <cell r="X2378" t="str">
            <v>TÉCNICA</v>
          </cell>
        </row>
        <row r="2379">
          <cell r="X2379" t="str">
            <v>TÉCNICA</v>
          </cell>
        </row>
        <row r="2380">
          <cell r="X2380" t="str">
            <v>TÉCNICA</v>
          </cell>
        </row>
        <row r="2381">
          <cell r="X2381" t="str">
            <v>TÉCNICA</v>
          </cell>
        </row>
        <row r="2382">
          <cell r="X2382" t="str">
            <v>TÉCNICA</v>
          </cell>
        </row>
        <row r="2383">
          <cell r="X2383" t="str">
            <v>TÉCNICA</v>
          </cell>
        </row>
        <row r="2384">
          <cell r="X2384" t="str">
            <v>TÉCNICA</v>
          </cell>
        </row>
        <row r="2385">
          <cell r="X2385" t="str">
            <v>TÉCNICA</v>
          </cell>
        </row>
        <row r="2386">
          <cell r="X2386" t="str">
            <v>TÉCNICA</v>
          </cell>
        </row>
        <row r="2387">
          <cell r="X2387" t="str">
            <v>TÉCNICA</v>
          </cell>
        </row>
        <row r="2388">
          <cell r="X2388" t="str">
            <v>TÉCNICA</v>
          </cell>
        </row>
        <row r="2389">
          <cell r="X2389" t="str">
            <v>TÉCNICA</v>
          </cell>
        </row>
        <row r="2390">
          <cell r="X2390" t="str">
            <v>TÉCNICA</v>
          </cell>
        </row>
        <row r="2391">
          <cell r="X2391" t="str">
            <v>TÉCNICA</v>
          </cell>
        </row>
        <row r="2392">
          <cell r="X2392" t="str">
            <v>TÉCNICA</v>
          </cell>
        </row>
        <row r="2393">
          <cell r="X2393" t="str">
            <v>TÉCNICA</v>
          </cell>
        </row>
        <row r="2394">
          <cell r="X2394" t="str">
            <v>TÉCNICA</v>
          </cell>
        </row>
        <row r="2395">
          <cell r="X2395" t="str">
            <v>TÉCNICA</v>
          </cell>
        </row>
        <row r="2396">
          <cell r="X2396" t="str">
            <v>TÉCNICA</v>
          </cell>
        </row>
        <row r="2397">
          <cell r="X2397" t="str">
            <v>TÉCNICA</v>
          </cell>
        </row>
        <row r="2398">
          <cell r="X2398" t="str">
            <v>TÉCNICA</v>
          </cell>
        </row>
        <row r="2399">
          <cell r="X2399" t="str">
            <v>TÉCNICA</v>
          </cell>
        </row>
        <row r="2400">
          <cell r="X2400" t="str">
            <v>TÉCNICA</v>
          </cell>
        </row>
        <row r="2401">
          <cell r="X2401" t="str">
            <v>TÉCNICA</v>
          </cell>
        </row>
        <row r="2402">
          <cell r="X2402" t="str">
            <v>TÉCNICA</v>
          </cell>
        </row>
        <row r="2403">
          <cell r="X2403" t="str">
            <v>TÉCNICA</v>
          </cell>
        </row>
        <row r="2404">
          <cell r="X2404" t="str">
            <v>TÉCNICA</v>
          </cell>
        </row>
        <row r="2405">
          <cell r="X2405" t="str">
            <v>TÉCNICA</v>
          </cell>
        </row>
        <row r="2406">
          <cell r="X2406" t="str">
            <v>TÉCNICA</v>
          </cell>
        </row>
        <row r="2407">
          <cell r="X2407" t="str">
            <v>TÉCNICA</v>
          </cell>
        </row>
        <row r="2408">
          <cell r="X2408" t="str">
            <v>TÉCNICA</v>
          </cell>
        </row>
        <row r="2409">
          <cell r="X2409" t="str">
            <v>TÉCNICA</v>
          </cell>
        </row>
        <row r="2410">
          <cell r="X2410" t="str">
            <v>TÉCNICA</v>
          </cell>
        </row>
        <row r="2411">
          <cell r="X2411" t="str">
            <v>TÉCNICA</v>
          </cell>
        </row>
        <row r="2412">
          <cell r="X2412" t="str">
            <v>TÉCNICA</v>
          </cell>
        </row>
        <row r="2413">
          <cell r="X2413" t="str">
            <v>TÉCNICA</v>
          </cell>
        </row>
        <row r="2414">
          <cell r="X2414" t="str">
            <v>TÉCNICA</v>
          </cell>
        </row>
        <row r="2415">
          <cell r="X2415" t="str">
            <v>TÉCNICA</v>
          </cell>
        </row>
        <row r="2416">
          <cell r="X2416" t="str">
            <v>TÉCNICA</v>
          </cell>
        </row>
        <row r="2417">
          <cell r="X2417" t="str">
            <v>TÉCNICA</v>
          </cell>
        </row>
        <row r="2418">
          <cell r="X2418" t="str">
            <v>TÉCNICA</v>
          </cell>
        </row>
        <row r="2419">
          <cell r="X2419" t="str">
            <v>TÉCNICA</v>
          </cell>
        </row>
        <row r="2420">
          <cell r="X2420" t="str">
            <v>TÉCNICA</v>
          </cell>
        </row>
        <row r="2421">
          <cell r="X2421" t="str">
            <v>TÉCNICA</v>
          </cell>
        </row>
        <row r="2422">
          <cell r="X2422" t="str">
            <v>TÉCNICA</v>
          </cell>
        </row>
        <row r="2423">
          <cell r="X2423" t="str">
            <v>TÉCNICA</v>
          </cell>
        </row>
        <row r="2424">
          <cell r="X2424" t="str">
            <v>TÉCNICA</v>
          </cell>
        </row>
        <row r="2425">
          <cell r="X2425" t="str">
            <v>TÉCNICA</v>
          </cell>
        </row>
        <row r="2426">
          <cell r="X2426" t="str">
            <v>TÉCNICA</v>
          </cell>
        </row>
        <row r="2427">
          <cell r="X2427" t="str">
            <v>TÉCNICA</v>
          </cell>
        </row>
        <row r="2428">
          <cell r="X2428" t="str">
            <v>TÉCNICA</v>
          </cell>
        </row>
        <row r="2429">
          <cell r="X2429" t="str">
            <v>TÉCNICA</v>
          </cell>
        </row>
        <row r="2430">
          <cell r="X2430" t="str">
            <v>TÉCNICA</v>
          </cell>
        </row>
        <row r="2431">
          <cell r="X2431" t="str">
            <v>TÉCNICA</v>
          </cell>
        </row>
        <row r="2432">
          <cell r="X2432" t="str">
            <v>TÉCNICA</v>
          </cell>
        </row>
        <row r="2433">
          <cell r="X2433" t="str">
            <v>TÉCNICA</v>
          </cell>
        </row>
        <row r="2434">
          <cell r="X2434" t="str">
            <v>TÉCNICA</v>
          </cell>
        </row>
        <row r="2435">
          <cell r="X2435" t="str">
            <v>TÉCNICA</v>
          </cell>
        </row>
        <row r="2436">
          <cell r="X2436" t="str">
            <v>TÉCNICA</v>
          </cell>
        </row>
        <row r="2437">
          <cell r="X2437" t="str">
            <v>TÉCNICA</v>
          </cell>
        </row>
        <row r="2438">
          <cell r="X2438" t="str">
            <v>TÉCNICA</v>
          </cell>
        </row>
        <row r="2439">
          <cell r="X2439" t="str">
            <v>TÉCNICA</v>
          </cell>
        </row>
        <row r="2440">
          <cell r="X2440" t="str">
            <v>TÉCNICA</v>
          </cell>
        </row>
        <row r="2441">
          <cell r="X2441" t="str">
            <v>TÉCNICA</v>
          </cell>
        </row>
        <row r="2442">
          <cell r="X2442" t="str">
            <v>TÉCNICA</v>
          </cell>
        </row>
        <row r="2443">
          <cell r="X2443" t="str">
            <v>PRESIDÊNCIA / CONSELHOS</v>
          </cell>
        </row>
        <row r="2444">
          <cell r="X2444" t="str">
            <v>PRESIDÊNCIA / CONSELHOS</v>
          </cell>
        </row>
        <row r="2445">
          <cell r="X2445" t="str">
            <v>TÉCNICA</v>
          </cell>
        </row>
        <row r="2446">
          <cell r="X2446" t="str">
            <v>TÉCNICA</v>
          </cell>
        </row>
        <row r="2447">
          <cell r="X2447" t="str">
            <v>TÉCNICA</v>
          </cell>
        </row>
        <row r="2448">
          <cell r="X2448" t="str">
            <v>TÉCNICA</v>
          </cell>
        </row>
        <row r="2449">
          <cell r="X2449" t="str">
            <v>TÉCNICA</v>
          </cell>
        </row>
        <row r="2450">
          <cell r="X2450" t="str">
            <v>TÉCNICA</v>
          </cell>
        </row>
        <row r="2451">
          <cell r="X2451" t="str">
            <v>TÉCNICA</v>
          </cell>
        </row>
        <row r="2452">
          <cell r="X2452" t="str">
            <v>TÉCNICA</v>
          </cell>
        </row>
        <row r="2453">
          <cell r="X2453" t="str">
            <v>TÉCNICA</v>
          </cell>
        </row>
        <row r="2454">
          <cell r="X2454" t="str">
            <v>TÉCNICA</v>
          </cell>
        </row>
        <row r="2455">
          <cell r="X2455" t="str">
            <v>TÉCNICA</v>
          </cell>
        </row>
        <row r="2456">
          <cell r="X2456" t="str">
            <v>TÉCNICA</v>
          </cell>
        </row>
        <row r="2457">
          <cell r="X2457" t="str">
            <v>TÉCNICA</v>
          </cell>
        </row>
        <row r="2458">
          <cell r="X2458" t="str">
            <v>TÉCNICA</v>
          </cell>
        </row>
        <row r="2459">
          <cell r="X2459" t="str">
            <v>TÉCNICA</v>
          </cell>
        </row>
        <row r="2460">
          <cell r="X2460" t="str">
            <v>TÉCNICA</v>
          </cell>
        </row>
        <row r="2461">
          <cell r="X2461" t="str">
            <v>TÉCNICA</v>
          </cell>
        </row>
        <row r="2462">
          <cell r="X2462" t="str">
            <v>TÉCNICA</v>
          </cell>
        </row>
        <row r="2463">
          <cell r="X2463" t="str">
            <v>TÉCNICA</v>
          </cell>
        </row>
        <row r="2464">
          <cell r="X2464" t="str">
            <v>TÉCNICA</v>
          </cell>
        </row>
        <row r="2465">
          <cell r="X2465" t="str">
            <v>TÉCNICA</v>
          </cell>
        </row>
        <row r="2466">
          <cell r="X2466" t="str">
            <v>TÉCNICA</v>
          </cell>
        </row>
        <row r="2467">
          <cell r="X2467" t="str">
            <v>TÉCNICA</v>
          </cell>
        </row>
        <row r="2468">
          <cell r="X2468" t="str">
            <v>TÉCNICA</v>
          </cell>
        </row>
        <row r="2469">
          <cell r="X2469" t="str">
            <v>TÉCNICA</v>
          </cell>
        </row>
        <row r="2470">
          <cell r="X2470" t="str">
            <v>TÉCNICA</v>
          </cell>
        </row>
        <row r="2471">
          <cell r="X2471" t="str">
            <v>TÉCNICA</v>
          </cell>
        </row>
        <row r="2472">
          <cell r="X2472" t="str">
            <v>TÉCNICA</v>
          </cell>
        </row>
        <row r="2473">
          <cell r="X2473" t="str">
            <v>TÉCNICA</v>
          </cell>
        </row>
        <row r="2474">
          <cell r="X2474" t="str">
            <v>TÉCNICA</v>
          </cell>
        </row>
        <row r="2475">
          <cell r="X2475" t="str">
            <v>TÉCNICA</v>
          </cell>
        </row>
        <row r="2476">
          <cell r="X2476" t="str">
            <v>TÉCNICA</v>
          </cell>
        </row>
        <row r="2477">
          <cell r="X2477" t="str">
            <v>TÉCNICA</v>
          </cell>
        </row>
        <row r="2478">
          <cell r="X2478" t="str">
            <v>TÉCNICA</v>
          </cell>
        </row>
        <row r="2479">
          <cell r="X2479" t="str">
            <v>TÉCNICA</v>
          </cell>
        </row>
        <row r="2480">
          <cell r="X2480" t="str">
            <v>TÉCNICA</v>
          </cell>
        </row>
        <row r="2481">
          <cell r="X2481" t="str">
            <v>TÉCNICA</v>
          </cell>
        </row>
        <row r="2482">
          <cell r="X2482" t="str">
            <v>TÉCNICA</v>
          </cell>
        </row>
        <row r="2483">
          <cell r="X2483" t="str">
            <v>TÉCNICA</v>
          </cell>
        </row>
        <row r="2484">
          <cell r="X2484" t="str">
            <v>TÉCNICA</v>
          </cell>
        </row>
        <row r="2485">
          <cell r="X2485" t="str">
            <v>TÉCNICA</v>
          </cell>
        </row>
        <row r="2486">
          <cell r="X2486" t="str">
            <v>TÉCNICA</v>
          </cell>
        </row>
        <row r="2487">
          <cell r="X2487" t="str">
            <v>TÉCNICA</v>
          </cell>
        </row>
        <row r="2488">
          <cell r="X2488" t="str">
            <v>TÉCNICA</v>
          </cell>
        </row>
        <row r="2489">
          <cell r="X2489" t="str">
            <v>TÉCNICA</v>
          </cell>
        </row>
        <row r="2490">
          <cell r="X2490" t="str">
            <v>TÉCNICA</v>
          </cell>
        </row>
        <row r="2491">
          <cell r="X2491" t="str">
            <v>TÉCNICA</v>
          </cell>
        </row>
        <row r="2492">
          <cell r="X2492" t="str">
            <v>TÉCNICA</v>
          </cell>
        </row>
        <row r="2493">
          <cell r="X2493" t="str">
            <v>TÉCNICA</v>
          </cell>
        </row>
        <row r="2494">
          <cell r="X2494" t="str">
            <v>TÉCNICA</v>
          </cell>
        </row>
        <row r="2495">
          <cell r="X2495" t="str">
            <v>TÉCNICA</v>
          </cell>
        </row>
        <row r="2496">
          <cell r="X2496" t="str">
            <v>TÉCNICA</v>
          </cell>
        </row>
        <row r="2497">
          <cell r="X2497" t="str">
            <v>TÉCNICA</v>
          </cell>
        </row>
        <row r="2498">
          <cell r="X2498" t="str">
            <v>TÉCNICA</v>
          </cell>
        </row>
        <row r="2499">
          <cell r="X2499" t="str">
            <v>TÉCNICA</v>
          </cell>
        </row>
        <row r="2500">
          <cell r="X2500" t="str">
            <v>TÉCNICA</v>
          </cell>
        </row>
        <row r="2501">
          <cell r="X2501" t="str">
            <v>TÉCNICA</v>
          </cell>
        </row>
        <row r="2502">
          <cell r="X2502" t="str">
            <v>TÉCNICA</v>
          </cell>
        </row>
        <row r="2503">
          <cell r="X2503" t="str">
            <v>TÉCNICA</v>
          </cell>
        </row>
        <row r="2504">
          <cell r="X2504" t="str">
            <v>TÉCNICA</v>
          </cell>
        </row>
        <row r="2505">
          <cell r="X2505" t="str">
            <v>TÉCNICA</v>
          </cell>
        </row>
        <row r="2506">
          <cell r="X2506" t="str">
            <v>TÉCNICA</v>
          </cell>
        </row>
        <row r="2507">
          <cell r="X2507" t="str">
            <v>TÉCNICA</v>
          </cell>
        </row>
        <row r="2508">
          <cell r="X2508" t="str">
            <v>TÉCNICA</v>
          </cell>
        </row>
        <row r="2509">
          <cell r="X2509" t="str">
            <v>TÉCNICA</v>
          </cell>
        </row>
        <row r="2510">
          <cell r="X2510" t="str">
            <v>TÉCNICA</v>
          </cell>
        </row>
        <row r="2511">
          <cell r="X2511" t="str">
            <v>TÉCNICA</v>
          </cell>
        </row>
        <row r="2512">
          <cell r="X2512" t="str">
            <v>TÉCNICA</v>
          </cell>
        </row>
        <row r="2513">
          <cell r="X2513" t="str">
            <v>TÉCNICA</v>
          </cell>
        </row>
        <row r="2514">
          <cell r="X2514" t="str">
            <v>TÉCNICA</v>
          </cell>
        </row>
        <row r="2515">
          <cell r="X2515" t="str">
            <v>TÉCNICA</v>
          </cell>
        </row>
        <row r="2516">
          <cell r="X2516" t="str">
            <v>TÉCNICA</v>
          </cell>
        </row>
        <row r="2517">
          <cell r="X2517" t="str">
            <v>TÉCNICA</v>
          </cell>
        </row>
        <row r="2518">
          <cell r="X2518" t="str">
            <v>TÉCNICA</v>
          </cell>
        </row>
        <row r="2519">
          <cell r="X2519" t="str">
            <v>TÉCNICA</v>
          </cell>
        </row>
        <row r="2520">
          <cell r="X2520" t="str">
            <v>TÉCNICA</v>
          </cell>
        </row>
        <row r="2521">
          <cell r="X2521" t="str">
            <v>TÉCNICA</v>
          </cell>
        </row>
        <row r="2522">
          <cell r="X2522" t="str">
            <v>TÉCNICA</v>
          </cell>
        </row>
        <row r="2523">
          <cell r="X2523" t="str">
            <v>TÉCNICA</v>
          </cell>
        </row>
        <row r="2524">
          <cell r="X2524" t="str">
            <v>TÉCNICA</v>
          </cell>
        </row>
        <row r="2525">
          <cell r="X2525" t="str">
            <v>TÉCNICA</v>
          </cell>
        </row>
        <row r="2526">
          <cell r="X2526" t="str">
            <v>TÉCNICA</v>
          </cell>
        </row>
        <row r="2527">
          <cell r="X2527" t="str">
            <v>TÉCNICA</v>
          </cell>
        </row>
        <row r="2528">
          <cell r="X2528" t="str">
            <v>TÉCNICA</v>
          </cell>
        </row>
        <row r="2529">
          <cell r="X2529" t="str">
            <v>TÉCNICA</v>
          </cell>
        </row>
        <row r="2530">
          <cell r="X2530" t="str">
            <v>TÉCNICA</v>
          </cell>
        </row>
        <row r="2531">
          <cell r="X2531" t="str">
            <v>TÉCNICA</v>
          </cell>
        </row>
        <row r="2532">
          <cell r="X2532" t="str">
            <v>TÉCNICA</v>
          </cell>
        </row>
        <row r="2533">
          <cell r="X2533" t="str">
            <v>TÉCNICA</v>
          </cell>
        </row>
        <row r="2534">
          <cell r="X2534" t="str">
            <v>TÉCNICA</v>
          </cell>
        </row>
        <row r="2535">
          <cell r="X2535" t="str">
            <v>TÉCNICA</v>
          </cell>
        </row>
        <row r="2536">
          <cell r="X2536" t="str">
            <v>TÉCNICA</v>
          </cell>
        </row>
        <row r="2537">
          <cell r="X2537" t="str">
            <v>TÉCNICA</v>
          </cell>
        </row>
        <row r="2538">
          <cell r="X2538" t="str">
            <v>TÉCNICA</v>
          </cell>
        </row>
        <row r="2539">
          <cell r="X2539" t="str">
            <v>TÉCNICA</v>
          </cell>
        </row>
        <row r="2540">
          <cell r="X2540" t="str">
            <v>TÉCNICA</v>
          </cell>
        </row>
        <row r="2541">
          <cell r="X2541" t="str">
            <v>TÉCNICA</v>
          </cell>
        </row>
        <row r="2542">
          <cell r="X2542" t="str">
            <v>TÉCNICA</v>
          </cell>
        </row>
        <row r="2543">
          <cell r="X2543" t="str">
            <v>TÉCNICA</v>
          </cell>
        </row>
        <row r="2544">
          <cell r="X2544" t="str">
            <v>TÉCNICA</v>
          </cell>
        </row>
        <row r="2545">
          <cell r="X2545" t="str">
            <v>TÉCNICA</v>
          </cell>
        </row>
        <row r="2546">
          <cell r="X2546" t="str">
            <v>TÉCNICA</v>
          </cell>
        </row>
        <row r="2547">
          <cell r="X2547" t="str">
            <v>TÉCNICA</v>
          </cell>
        </row>
        <row r="2548">
          <cell r="X2548" t="str">
            <v>TÉCNICA</v>
          </cell>
        </row>
        <row r="2549">
          <cell r="X2549" t="str">
            <v>TÉCNICA</v>
          </cell>
        </row>
        <row r="2550">
          <cell r="X2550" t="str">
            <v>TÉCNICA</v>
          </cell>
        </row>
        <row r="2551">
          <cell r="X2551" t="str">
            <v>TÉCNICA</v>
          </cell>
        </row>
        <row r="2552">
          <cell r="X2552" t="str">
            <v>TÉCNICA</v>
          </cell>
        </row>
        <row r="2553">
          <cell r="X2553" t="str">
            <v>TÉCNICA</v>
          </cell>
        </row>
        <row r="2554">
          <cell r="X2554" t="str">
            <v>TÉCNICA</v>
          </cell>
        </row>
        <row r="2555">
          <cell r="X2555" t="str">
            <v>TÉCNICA</v>
          </cell>
        </row>
        <row r="2556">
          <cell r="X2556" t="str">
            <v>TÉCNICA</v>
          </cell>
        </row>
        <row r="2557">
          <cell r="X2557" t="str">
            <v>TÉCNICA</v>
          </cell>
        </row>
        <row r="2558">
          <cell r="X2558" t="str">
            <v>TÉCNICA</v>
          </cell>
        </row>
        <row r="2559">
          <cell r="X2559" t="str">
            <v>TÉCNICA</v>
          </cell>
        </row>
        <row r="2560">
          <cell r="X2560" t="str">
            <v>TÉCNICA</v>
          </cell>
        </row>
        <row r="2561">
          <cell r="X2561" t="str">
            <v>TÉCNICA</v>
          </cell>
        </row>
        <row r="2562">
          <cell r="X2562" t="str">
            <v>TÉCNICA</v>
          </cell>
        </row>
        <row r="2563">
          <cell r="X2563" t="str">
            <v>TÉCNICA</v>
          </cell>
        </row>
        <row r="2564">
          <cell r="X2564" t="str">
            <v>TÉCNICA</v>
          </cell>
        </row>
        <row r="2565">
          <cell r="X2565" t="str">
            <v>TÉCNICA</v>
          </cell>
        </row>
        <row r="2566">
          <cell r="X2566" t="str">
            <v>TÉCNICA</v>
          </cell>
        </row>
        <row r="2567">
          <cell r="X2567" t="str">
            <v>TÉCNICA</v>
          </cell>
        </row>
        <row r="2568">
          <cell r="X2568" t="str">
            <v>TÉCNICA</v>
          </cell>
        </row>
        <row r="2569">
          <cell r="X2569" t="str">
            <v>TÉCNICA</v>
          </cell>
        </row>
        <row r="2570">
          <cell r="X2570" t="str">
            <v>TÉCNICA</v>
          </cell>
        </row>
        <row r="2571">
          <cell r="X2571" t="str">
            <v>TÉCNICA</v>
          </cell>
        </row>
        <row r="2572">
          <cell r="X2572" t="str">
            <v>TÉCNICA</v>
          </cell>
        </row>
        <row r="2573">
          <cell r="X2573" t="str">
            <v>TÉCNICA</v>
          </cell>
        </row>
        <row r="2574">
          <cell r="X2574" t="str">
            <v>TÉCNICA</v>
          </cell>
        </row>
        <row r="2575">
          <cell r="X2575" t="str">
            <v>TÉCNICA</v>
          </cell>
        </row>
        <row r="2576">
          <cell r="X2576" t="str">
            <v>TÉCNICA</v>
          </cell>
        </row>
        <row r="2577">
          <cell r="X2577" t="str">
            <v>TÉCNICA</v>
          </cell>
        </row>
        <row r="2578">
          <cell r="X2578" t="str">
            <v>TÉCNICA</v>
          </cell>
        </row>
        <row r="2579">
          <cell r="X2579" t="str">
            <v>TÉCNICA</v>
          </cell>
        </row>
        <row r="2580">
          <cell r="X2580" t="str">
            <v>TÉCNICA</v>
          </cell>
        </row>
        <row r="2581">
          <cell r="X2581" t="str">
            <v>TÉCNICA</v>
          </cell>
        </row>
        <row r="2582">
          <cell r="X2582" t="str">
            <v>TÉCNICA</v>
          </cell>
        </row>
        <row r="2583">
          <cell r="X2583" t="str">
            <v>TÉCNICA</v>
          </cell>
        </row>
        <row r="2584">
          <cell r="X2584" t="str">
            <v>TÉCNICA</v>
          </cell>
        </row>
        <row r="2585">
          <cell r="X2585" t="str">
            <v>TÉCNICA</v>
          </cell>
        </row>
        <row r="2586">
          <cell r="X2586" t="str">
            <v>TÉCNICA</v>
          </cell>
        </row>
        <row r="2587">
          <cell r="X2587" t="str">
            <v>TÉCNICA</v>
          </cell>
        </row>
        <row r="2588">
          <cell r="X2588" t="str">
            <v>TÉCNICA</v>
          </cell>
        </row>
        <row r="2589">
          <cell r="X2589" t="str">
            <v>TÉCNICA</v>
          </cell>
        </row>
        <row r="2590">
          <cell r="X2590" t="str">
            <v>TÉCNICA</v>
          </cell>
        </row>
        <row r="2591">
          <cell r="X2591" t="str">
            <v>TÉCNICA</v>
          </cell>
        </row>
        <row r="2592">
          <cell r="X2592" t="str">
            <v>TÉCNICA</v>
          </cell>
        </row>
        <row r="2593">
          <cell r="X2593" t="str">
            <v>TÉCNICA</v>
          </cell>
        </row>
        <row r="2594">
          <cell r="X2594" t="str">
            <v>TÉCNICA</v>
          </cell>
        </row>
        <row r="2595">
          <cell r="X2595" t="str">
            <v>TÉCNICA</v>
          </cell>
        </row>
        <row r="2596">
          <cell r="X2596" t="str">
            <v>TÉCNICA</v>
          </cell>
        </row>
        <row r="2597">
          <cell r="X2597" t="str">
            <v>TÉCNICA</v>
          </cell>
        </row>
        <row r="2598">
          <cell r="X2598" t="str">
            <v>TÉCNICA</v>
          </cell>
        </row>
        <row r="2599">
          <cell r="X2599" t="str">
            <v>TÉCNICA</v>
          </cell>
        </row>
        <row r="2600">
          <cell r="X2600" t="str">
            <v>TÉCNICA</v>
          </cell>
        </row>
        <row r="2601">
          <cell r="X2601" t="str">
            <v>TÉCNICA</v>
          </cell>
        </row>
        <row r="2602">
          <cell r="X2602" t="str">
            <v>TÉCNICA</v>
          </cell>
        </row>
        <row r="2603">
          <cell r="X2603" t="str">
            <v>TÉCNICA</v>
          </cell>
        </row>
        <row r="2604">
          <cell r="X2604" t="str">
            <v>TÉCNICA</v>
          </cell>
        </row>
        <row r="2605">
          <cell r="X2605" t="str">
            <v>TÉCNICA</v>
          </cell>
        </row>
        <row r="2606">
          <cell r="X2606" t="str">
            <v>TÉCNICA</v>
          </cell>
        </row>
        <row r="2607">
          <cell r="X2607" t="str">
            <v>TÉCNICA</v>
          </cell>
        </row>
        <row r="2608">
          <cell r="X2608" t="str">
            <v>TÉCNICA</v>
          </cell>
        </row>
        <row r="2609">
          <cell r="X2609" t="str">
            <v>TÉCNICA</v>
          </cell>
        </row>
        <row r="2610">
          <cell r="X2610" t="str">
            <v>TÉCNICA</v>
          </cell>
        </row>
        <row r="2611">
          <cell r="X2611" t="str">
            <v>TÉCNICA</v>
          </cell>
        </row>
        <row r="2612">
          <cell r="X2612" t="str">
            <v>TÉCNICA</v>
          </cell>
        </row>
        <row r="2613">
          <cell r="X2613" t="str">
            <v>TÉCNICA</v>
          </cell>
        </row>
        <row r="2614">
          <cell r="X2614" t="str">
            <v>TÉCNICA</v>
          </cell>
        </row>
        <row r="2615">
          <cell r="X2615" t="str">
            <v>TÉCNICA</v>
          </cell>
        </row>
        <row r="2616">
          <cell r="X2616" t="str">
            <v>TÉCNICA</v>
          </cell>
        </row>
        <row r="2617">
          <cell r="X2617" t="str">
            <v>TÉCNICA</v>
          </cell>
        </row>
        <row r="2618">
          <cell r="X2618" t="str">
            <v>TÉCNICA</v>
          </cell>
        </row>
        <row r="2619">
          <cell r="X2619" t="str">
            <v>TÉCNICA</v>
          </cell>
        </row>
        <row r="2620">
          <cell r="X2620" t="str">
            <v>TÉCNICA</v>
          </cell>
        </row>
        <row r="2621">
          <cell r="X2621" t="str">
            <v>TÉCNICA</v>
          </cell>
        </row>
        <row r="2622">
          <cell r="X2622" t="str">
            <v>TÉCNICA</v>
          </cell>
        </row>
        <row r="2623">
          <cell r="X2623" t="str">
            <v>TÉCNICA</v>
          </cell>
        </row>
        <row r="2624">
          <cell r="X2624" t="str">
            <v>TÉCNICA</v>
          </cell>
        </row>
        <row r="2625">
          <cell r="X2625" t="str">
            <v>PRESIDÊNCIA / CONSELHOS</v>
          </cell>
        </row>
        <row r="2626">
          <cell r="X2626" t="str">
            <v>PRESIDÊNCIA / CONSELHOS</v>
          </cell>
        </row>
        <row r="2627">
          <cell r="X2627" t="str">
            <v>PRESIDÊNCIA / CONSELHOS</v>
          </cell>
        </row>
        <row r="2628">
          <cell r="X2628" t="str">
            <v>PRESIDÊNCIA / CONSELHOS</v>
          </cell>
        </row>
        <row r="2629">
          <cell r="X2629" t="str">
            <v>PRESIDÊNCIA / CONSELHOS</v>
          </cell>
        </row>
        <row r="2630">
          <cell r="X2630" t="str">
            <v>PRESIDÊNCIA / CONSELHOS</v>
          </cell>
        </row>
        <row r="2631">
          <cell r="X2631" t="str">
            <v>PRESIDÊNCIA / CONSELHOS</v>
          </cell>
        </row>
        <row r="2632">
          <cell r="X2632" t="str">
            <v>PRESIDÊNCIA / CONSELHOS</v>
          </cell>
        </row>
        <row r="2633">
          <cell r="X2633" t="str">
            <v>PRESIDÊNCIA / CONSELHOS</v>
          </cell>
        </row>
        <row r="2634">
          <cell r="X2634" t="str">
            <v>PRESIDÊNCIA / CONSELHOS</v>
          </cell>
        </row>
        <row r="2635">
          <cell r="X2635" t="str">
            <v>PRESIDÊNCIA / CONSELHOS</v>
          </cell>
        </row>
        <row r="2636">
          <cell r="X2636" t="str">
            <v>PRESIDÊNCIA / CONSELHOS</v>
          </cell>
        </row>
        <row r="2637">
          <cell r="X2637" t="str">
            <v>PRESIDÊNCIA / CONSELHOS</v>
          </cell>
        </row>
        <row r="2638">
          <cell r="X2638" t="str">
            <v>PRESIDÊNCIA / CONSELHOS</v>
          </cell>
        </row>
        <row r="2639">
          <cell r="X2639" t="str">
            <v>PRESIDÊNCIA / CONSELHOS</v>
          </cell>
        </row>
        <row r="2640">
          <cell r="X2640" t="str">
            <v>PRESIDÊNCIA / CONSELHOS</v>
          </cell>
        </row>
        <row r="2641">
          <cell r="X2641" t="str">
            <v>PRESIDÊNCIA / CONSELHOS</v>
          </cell>
        </row>
        <row r="2642">
          <cell r="X2642" t="str">
            <v>TÉCNICA</v>
          </cell>
        </row>
        <row r="2643">
          <cell r="X2643" t="str">
            <v>TÉCNICA</v>
          </cell>
        </row>
        <row r="2644">
          <cell r="X2644" t="str">
            <v>TÉCNICA</v>
          </cell>
        </row>
        <row r="2645">
          <cell r="X2645" t="str">
            <v>TÉCNICA</v>
          </cell>
        </row>
        <row r="2646">
          <cell r="X2646" t="str">
            <v>TÉCNICA</v>
          </cell>
        </row>
        <row r="2647">
          <cell r="X2647" t="str">
            <v>TÉCNICA</v>
          </cell>
        </row>
        <row r="2648">
          <cell r="X2648" t="str">
            <v>TÉCNICA</v>
          </cell>
        </row>
        <row r="2649">
          <cell r="X2649" t="str">
            <v>TÉCNICA</v>
          </cell>
        </row>
        <row r="2650">
          <cell r="X2650" t="str">
            <v>TÉCNICA</v>
          </cell>
        </row>
        <row r="2651">
          <cell r="X2651" t="str">
            <v>TÉCNICA</v>
          </cell>
        </row>
        <row r="2652">
          <cell r="X2652" t="str">
            <v>TÉCNICA</v>
          </cell>
        </row>
        <row r="2653">
          <cell r="X2653" t="str">
            <v>TÉCNICA</v>
          </cell>
        </row>
        <row r="2654">
          <cell r="X2654" t="str">
            <v>TÉCNICA</v>
          </cell>
        </row>
        <row r="2655">
          <cell r="X2655" t="str">
            <v>TÉCNICA</v>
          </cell>
        </row>
        <row r="2656">
          <cell r="X2656" t="str">
            <v>TÉCNICA</v>
          </cell>
        </row>
        <row r="2657">
          <cell r="X2657" t="str">
            <v>TÉCNICA</v>
          </cell>
        </row>
        <row r="2658">
          <cell r="X2658" t="str">
            <v>TÉCNICA</v>
          </cell>
        </row>
        <row r="2659">
          <cell r="X2659" t="str">
            <v>TÉCNICA</v>
          </cell>
        </row>
        <row r="2660">
          <cell r="X2660" t="str">
            <v>TÉCNICA</v>
          </cell>
        </row>
        <row r="2661">
          <cell r="X2661" t="str">
            <v>TÉCNICA</v>
          </cell>
        </row>
        <row r="2662">
          <cell r="X2662" t="str">
            <v>TÉCNICA</v>
          </cell>
        </row>
        <row r="2663">
          <cell r="X2663" t="str">
            <v>TÉCNICA</v>
          </cell>
        </row>
        <row r="2664">
          <cell r="X2664" t="str">
            <v>TÉCNICA</v>
          </cell>
        </row>
        <row r="2665">
          <cell r="X2665" t="str">
            <v>TÉCNICA</v>
          </cell>
        </row>
        <row r="2666">
          <cell r="X2666" t="str">
            <v>TÉCNICA</v>
          </cell>
        </row>
        <row r="2667">
          <cell r="X2667" t="str">
            <v>TÉCNICA</v>
          </cell>
        </row>
        <row r="2668">
          <cell r="X2668" t="str">
            <v>TÉCNICA</v>
          </cell>
        </row>
        <row r="2669">
          <cell r="X2669" t="str">
            <v>TÉCNICA</v>
          </cell>
        </row>
        <row r="2670">
          <cell r="X2670" t="str">
            <v>TÉCNICA</v>
          </cell>
        </row>
        <row r="2671">
          <cell r="X2671" t="str">
            <v>TÉCNICA</v>
          </cell>
        </row>
        <row r="2672">
          <cell r="X2672" t="str">
            <v>TÉCNICA</v>
          </cell>
        </row>
        <row r="2673">
          <cell r="X2673" t="str">
            <v>TÉCNICA</v>
          </cell>
        </row>
        <row r="2674">
          <cell r="X2674" t="str">
            <v>TÉCNICA</v>
          </cell>
        </row>
        <row r="2675">
          <cell r="X2675" t="str">
            <v>TÉCNICA</v>
          </cell>
        </row>
        <row r="2676">
          <cell r="X2676" t="str">
            <v>TÉCNICA</v>
          </cell>
        </row>
        <row r="2677">
          <cell r="X2677" t="str">
            <v>TÉCNICA</v>
          </cell>
        </row>
        <row r="2678">
          <cell r="X2678" t="str">
            <v>TÉCNICA</v>
          </cell>
        </row>
        <row r="2679">
          <cell r="X2679" t="str">
            <v>TÉCNICA</v>
          </cell>
        </row>
        <row r="2680">
          <cell r="X2680" t="str">
            <v>TÉCNICA</v>
          </cell>
        </row>
        <row r="2681">
          <cell r="X2681" t="str">
            <v>TÉCNICA</v>
          </cell>
        </row>
        <row r="2682">
          <cell r="X2682" t="str">
            <v>TÉCNICA</v>
          </cell>
        </row>
        <row r="2683">
          <cell r="X2683" t="str">
            <v>TÉCNICA</v>
          </cell>
        </row>
        <row r="2684">
          <cell r="X2684" t="str">
            <v>TÉCNICA</v>
          </cell>
        </row>
        <row r="2685">
          <cell r="X2685" t="str">
            <v>TÉCNICA</v>
          </cell>
        </row>
        <row r="2686">
          <cell r="X2686" t="str">
            <v>TÉCNICA</v>
          </cell>
        </row>
        <row r="2687">
          <cell r="X2687" t="str">
            <v>TÉCNICA</v>
          </cell>
        </row>
        <row r="2688">
          <cell r="X2688" t="str">
            <v>TÉCNICA</v>
          </cell>
        </row>
        <row r="2689">
          <cell r="X2689" t="str">
            <v>TÉCNICA</v>
          </cell>
        </row>
        <row r="2690">
          <cell r="X2690" t="str">
            <v>TÉCNICA</v>
          </cell>
        </row>
        <row r="2691">
          <cell r="X2691" t="str">
            <v>TÉCNICA</v>
          </cell>
        </row>
        <row r="2692">
          <cell r="X2692" t="str">
            <v>TÉCNICA</v>
          </cell>
        </row>
        <row r="2693">
          <cell r="X2693" t="str">
            <v>TÉCNICA</v>
          </cell>
        </row>
        <row r="2694">
          <cell r="X2694" t="str">
            <v>TÉCNICA</v>
          </cell>
        </row>
        <row r="2695">
          <cell r="X2695" t="str">
            <v>TÉCNICA</v>
          </cell>
        </row>
        <row r="2696">
          <cell r="X2696" t="str">
            <v>TÉCNICA</v>
          </cell>
        </row>
        <row r="2697">
          <cell r="X2697" t="str">
            <v>TÉCNICA</v>
          </cell>
        </row>
        <row r="2698">
          <cell r="X2698" t="str">
            <v>TÉCNICA</v>
          </cell>
        </row>
        <row r="2699">
          <cell r="X2699" t="str">
            <v>TÉCNICA</v>
          </cell>
        </row>
        <row r="2700">
          <cell r="X2700" t="str">
            <v>TÉCNICA</v>
          </cell>
        </row>
        <row r="2701">
          <cell r="X2701" t="str">
            <v>TÉCNICA</v>
          </cell>
        </row>
        <row r="2702">
          <cell r="X2702" t="str">
            <v>TÉCNICA</v>
          </cell>
        </row>
        <row r="2703">
          <cell r="X2703" t="str">
            <v>TÉCNICA</v>
          </cell>
        </row>
        <row r="2704">
          <cell r="X2704" t="str">
            <v>TÉCNICA</v>
          </cell>
        </row>
        <row r="2705">
          <cell r="X2705" t="str">
            <v>TÉCNICA</v>
          </cell>
        </row>
        <row r="2706">
          <cell r="X2706" t="str">
            <v>TÉCNICA</v>
          </cell>
        </row>
        <row r="2707">
          <cell r="X2707" t="str">
            <v>TÉCNICA</v>
          </cell>
        </row>
        <row r="2708">
          <cell r="X2708" t="str">
            <v>TÉCNICA</v>
          </cell>
        </row>
        <row r="2709">
          <cell r="X2709" t="str">
            <v>ADMINISTRATIVA</v>
          </cell>
        </row>
        <row r="2710">
          <cell r="X2710" t="str">
            <v>ADMINISTRATIVA</v>
          </cell>
        </row>
        <row r="2711">
          <cell r="X2711" t="str">
            <v>ADMINISTRATIVA</v>
          </cell>
        </row>
        <row r="2712">
          <cell r="X2712" t="str">
            <v>ADMINISTRATIVA</v>
          </cell>
        </row>
        <row r="2713">
          <cell r="X2713" t="str">
            <v>ADMINISTRATIVA</v>
          </cell>
        </row>
        <row r="2714">
          <cell r="X2714" t="str">
            <v>ADMINISTRATIVA</v>
          </cell>
        </row>
        <row r="2715">
          <cell r="X2715" t="str">
            <v>ADMINISTRATIVA</v>
          </cell>
        </row>
        <row r="2716">
          <cell r="X2716" t="str">
            <v>ADMINISTRATIVA</v>
          </cell>
        </row>
        <row r="2717">
          <cell r="X2717" t="str">
            <v>TÉCNICA</v>
          </cell>
        </row>
        <row r="2718">
          <cell r="X2718" t="str">
            <v>TÉCNICA</v>
          </cell>
        </row>
        <row r="2719">
          <cell r="X2719" t="str">
            <v>TÉCNICA</v>
          </cell>
        </row>
        <row r="2720">
          <cell r="X2720" t="str">
            <v>TÉCNICA</v>
          </cell>
        </row>
        <row r="2721">
          <cell r="X2721" t="str">
            <v>TÉCNICA</v>
          </cell>
        </row>
        <row r="2722">
          <cell r="X2722" t="str">
            <v>TÉCNICA</v>
          </cell>
        </row>
        <row r="2723">
          <cell r="X2723" t="str">
            <v>TÉCNICA</v>
          </cell>
        </row>
        <row r="2724">
          <cell r="X2724" t="str">
            <v>TÉCNICA</v>
          </cell>
        </row>
        <row r="2725">
          <cell r="X2725" t="str">
            <v>TÉCNICA</v>
          </cell>
        </row>
        <row r="2726">
          <cell r="X2726" t="str">
            <v>TÉCNICA</v>
          </cell>
        </row>
        <row r="2727">
          <cell r="X2727" t="str">
            <v>TÉCNICA</v>
          </cell>
        </row>
        <row r="2728">
          <cell r="X2728" t="str">
            <v>TÉCNICA</v>
          </cell>
        </row>
        <row r="2729">
          <cell r="X2729" t="str">
            <v>TÉCNICA</v>
          </cell>
        </row>
        <row r="2730">
          <cell r="X2730" t="str">
            <v>TÉCNICA</v>
          </cell>
        </row>
        <row r="2731">
          <cell r="X2731" t="str">
            <v>TÉCNICA</v>
          </cell>
        </row>
        <row r="2732">
          <cell r="X2732" t="str">
            <v>TÉCNICA</v>
          </cell>
        </row>
        <row r="2733">
          <cell r="X2733" t="str">
            <v>TÉCNICA</v>
          </cell>
        </row>
        <row r="2734">
          <cell r="X2734" t="str">
            <v>TÉCNICA</v>
          </cell>
        </row>
        <row r="2735">
          <cell r="X2735" t="str">
            <v>TÉCNICA</v>
          </cell>
        </row>
        <row r="2736">
          <cell r="X2736" t="str">
            <v>TÉCNICA</v>
          </cell>
        </row>
        <row r="2737">
          <cell r="X2737" t="str">
            <v>TÉCNICA</v>
          </cell>
        </row>
        <row r="2738">
          <cell r="X2738" t="str">
            <v>TÉCNICA</v>
          </cell>
        </row>
        <row r="2739">
          <cell r="X2739" t="str">
            <v>TÉCNICA</v>
          </cell>
        </row>
        <row r="2740">
          <cell r="X2740" t="str">
            <v>TÉCNICA</v>
          </cell>
        </row>
        <row r="2741">
          <cell r="X2741" t="str">
            <v>TÉCNICA</v>
          </cell>
        </row>
        <row r="2742">
          <cell r="X2742" t="str">
            <v>TÉCNICA</v>
          </cell>
        </row>
        <row r="2743">
          <cell r="X2743" t="str">
            <v>TÉCNICA</v>
          </cell>
        </row>
        <row r="2744">
          <cell r="X2744" t="str">
            <v>TÉCNICA</v>
          </cell>
        </row>
        <row r="2745">
          <cell r="X2745" t="str">
            <v>TÉCNICA</v>
          </cell>
        </row>
        <row r="2746">
          <cell r="X2746" t="str">
            <v>TÉCNICA</v>
          </cell>
        </row>
        <row r="2747">
          <cell r="X2747" t="str">
            <v>TÉCNICA</v>
          </cell>
        </row>
        <row r="2748">
          <cell r="X2748" t="str">
            <v>TÉCNICA</v>
          </cell>
        </row>
        <row r="2749">
          <cell r="X2749" t="str">
            <v>TÉCNICA</v>
          </cell>
        </row>
        <row r="2750">
          <cell r="X2750" t="str">
            <v>TÉCNICA</v>
          </cell>
        </row>
        <row r="2751">
          <cell r="X2751" t="str">
            <v>TÉCNICA</v>
          </cell>
        </row>
        <row r="2752">
          <cell r="X2752" t="str">
            <v>TÉCNICA</v>
          </cell>
        </row>
        <row r="2753">
          <cell r="X2753" t="str">
            <v>TÉCNICA</v>
          </cell>
        </row>
        <row r="2754">
          <cell r="X2754" t="str">
            <v>TÉCNICA</v>
          </cell>
        </row>
        <row r="2755">
          <cell r="X2755" t="str">
            <v>TÉCNICA</v>
          </cell>
        </row>
        <row r="2756">
          <cell r="X2756" t="str">
            <v>TÉCNICA</v>
          </cell>
        </row>
        <row r="2757">
          <cell r="X2757" t="str">
            <v>TÉCNICA</v>
          </cell>
        </row>
        <row r="2758">
          <cell r="X2758" t="str">
            <v>TÉCNICA</v>
          </cell>
        </row>
        <row r="2759">
          <cell r="X2759" t="str">
            <v>TÉCNICA</v>
          </cell>
        </row>
        <row r="2760">
          <cell r="X2760" t="str">
            <v>TÉCNICA</v>
          </cell>
        </row>
        <row r="2761">
          <cell r="X2761" t="str">
            <v>TÉCNICA</v>
          </cell>
        </row>
        <row r="2762">
          <cell r="X2762" t="str">
            <v>TÉCNICA</v>
          </cell>
        </row>
        <row r="2763">
          <cell r="X2763" t="str">
            <v>TÉCNICA</v>
          </cell>
        </row>
        <row r="2764">
          <cell r="X2764" t="str">
            <v>TÉCNICA</v>
          </cell>
        </row>
        <row r="2765">
          <cell r="X2765" t="str">
            <v>TÉCNICA</v>
          </cell>
        </row>
        <row r="2766">
          <cell r="X2766" t="str">
            <v>TÉCNICA</v>
          </cell>
        </row>
        <row r="2767">
          <cell r="X2767" t="str">
            <v>TÉCNICA</v>
          </cell>
        </row>
        <row r="2768">
          <cell r="X2768" t="str">
            <v>TÉCNICA</v>
          </cell>
        </row>
        <row r="2769">
          <cell r="X2769" t="str">
            <v>TÉCNICA</v>
          </cell>
        </row>
        <row r="2770">
          <cell r="X2770" t="str">
            <v>TÉCNICA</v>
          </cell>
        </row>
        <row r="2771">
          <cell r="X2771" t="str">
            <v>TÉCNICA</v>
          </cell>
        </row>
        <row r="2772">
          <cell r="X2772" t="str">
            <v>TÉCNICA</v>
          </cell>
        </row>
        <row r="2773">
          <cell r="X2773" t="str">
            <v>TÉCNICA</v>
          </cell>
        </row>
        <row r="2774">
          <cell r="X2774" t="str">
            <v>TÉCNICA</v>
          </cell>
        </row>
        <row r="2775">
          <cell r="X2775" t="str">
            <v>TÉCNICA</v>
          </cell>
        </row>
        <row r="2776">
          <cell r="X2776" t="str">
            <v>TÉCNICA</v>
          </cell>
        </row>
        <row r="2777">
          <cell r="X2777" t="str">
            <v>TÉCNICA</v>
          </cell>
        </row>
        <row r="2778">
          <cell r="X2778" t="str">
            <v>TÉCNICA</v>
          </cell>
        </row>
        <row r="2779">
          <cell r="X2779" t="str">
            <v>TÉCNICA</v>
          </cell>
        </row>
        <row r="2780">
          <cell r="X2780" t="str">
            <v>TÉCNICA</v>
          </cell>
        </row>
        <row r="2781">
          <cell r="X2781" t="str">
            <v>TÉCNICA</v>
          </cell>
        </row>
        <row r="2782">
          <cell r="X2782" t="str">
            <v>TÉCNICA</v>
          </cell>
        </row>
        <row r="2783">
          <cell r="X2783" t="str">
            <v>TÉCNICA</v>
          </cell>
        </row>
        <row r="2784">
          <cell r="X2784" t="str">
            <v>TÉCNICA</v>
          </cell>
        </row>
        <row r="2785">
          <cell r="X2785" t="str">
            <v>TÉCNICA</v>
          </cell>
        </row>
        <row r="2786">
          <cell r="X2786" t="str">
            <v>TÉCNICA</v>
          </cell>
        </row>
        <row r="2787">
          <cell r="X2787" t="str">
            <v>TÉCNICA</v>
          </cell>
        </row>
        <row r="2788">
          <cell r="X2788" t="str">
            <v>TÉCNICA</v>
          </cell>
        </row>
        <row r="2789">
          <cell r="X2789" t="str">
            <v>TÉCNICA</v>
          </cell>
        </row>
        <row r="2790">
          <cell r="X2790" t="str">
            <v>TÉCNICA</v>
          </cell>
        </row>
        <row r="2791">
          <cell r="X2791" t="str">
            <v>TÉCNICA</v>
          </cell>
        </row>
        <row r="2792">
          <cell r="X2792" t="str">
            <v>TÉCNICA</v>
          </cell>
        </row>
        <row r="2793">
          <cell r="X2793" t="str">
            <v>TÉCNICA</v>
          </cell>
        </row>
        <row r="2794">
          <cell r="X2794" t="str">
            <v>TÉCNICA</v>
          </cell>
        </row>
        <row r="2795">
          <cell r="X2795" t="str">
            <v>TÉCNICA</v>
          </cell>
        </row>
        <row r="2796">
          <cell r="X2796" t="str">
            <v>TÉCNICA</v>
          </cell>
        </row>
        <row r="2797">
          <cell r="X2797" t="str">
            <v>TÉCNICA</v>
          </cell>
        </row>
        <row r="2798">
          <cell r="X2798" t="str">
            <v>TÉCNICA</v>
          </cell>
        </row>
        <row r="2799">
          <cell r="X2799" t="str">
            <v>TÉCNICA</v>
          </cell>
        </row>
        <row r="2800">
          <cell r="X2800" t="str">
            <v>TÉCNICA</v>
          </cell>
        </row>
        <row r="2801">
          <cell r="X2801" t="str">
            <v>TÉCNICA</v>
          </cell>
        </row>
        <row r="2802">
          <cell r="X2802" t="str">
            <v>TÉCNICA</v>
          </cell>
        </row>
        <row r="2803">
          <cell r="X2803" t="str">
            <v>TÉCNICA</v>
          </cell>
        </row>
        <row r="2804">
          <cell r="X2804" t="str">
            <v>TÉCNICA</v>
          </cell>
        </row>
        <row r="2805">
          <cell r="X2805" t="str">
            <v>TÉCNICA</v>
          </cell>
        </row>
        <row r="2806">
          <cell r="X2806" t="str">
            <v>TÉCNICA</v>
          </cell>
        </row>
        <row r="2807">
          <cell r="X2807" t="str">
            <v>TÉCNICA</v>
          </cell>
        </row>
        <row r="2808">
          <cell r="X2808" t="str">
            <v>TÉCNICA</v>
          </cell>
        </row>
        <row r="2809">
          <cell r="X2809" t="str">
            <v>TÉCNICA</v>
          </cell>
        </row>
        <row r="2810">
          <cell r="X2810" t="str">
            <v>TÉCNICA</v>
          </cell>
        </row>
        <row r="2811">
          <cell r="X2811" t="str">
            <v>TÉCNICA</v>
          </cell>
        </row>
        <row r="2812">
          <cell r="X2812" t="str">
            <v>TÉCNICA</v>
          </cell>
        </row>
        <row r="2813">
          <cell r="X2813" t="str">
            <v>TÉCNICA</v>
          </cell>
        </row>
        <row r="2814">
          <cell r="X2814" t="str">
            <v>TÉCNICA</v>
          </cell>
        </row>
        <row r="2815">
          <cell r="X2815" t="str">
            <v>TÉCNICA</v>
          </cell>
        </row>
        <row r="2816">
          <cell r="X2816" t="str">
            <v>TÉCNICA</v>
          </cell>
        </row>
        <row r="2817">
          <cell r="X2817" t="str">
            <v>TÉCNICA</v>
          </cell>
        </row>
        <row r="2818">
          <cell r="X2818" t="str">
            <v>TÉCNICA</v>
          </cell>
        </row>
        <row r="2819">
          <cell r="X2819" t="str">
            <v>TÉCNICA</v>
          </cell>
        </row>
        <row r="2820">
          <cell r="X2820" t="str">
            <v>TÉCNICA</v>
          </cell>
        </row>
        <row r="2821">
          <cell r="X2821" t="str">
            <v>TÉCNICA</v>
          </cell>
        </row>
        <row r="2822">
          <cell r="X2822" t="str">
            <v>TÉCNICA</v>
          </cell>
        </row>
        <row r="2823">
          <cell r="X2823" t="str">
            <v>TÉCNICA</v>
          </cell>
        </row>
        <row r="2824">
          <cell r="X2824" t="str">
            <v>TÉCNICA</v>
          </cell>
        </row>
        <row r="2825">
          <cell r="X2825" t="str">
            <v>TÉCNICA</v>
          </cell>
        </row>
        <row r="2826">
          <cell r="X2826" t="str">
            <v>TÉCNICA</v>
          </cell>
        </row>
        <row r="2827">
          <cell r="X2827" t="str">
            <v>TÉCNICA</v>
          </cell>
        </row>
        <row r="2828">
          <cell r="X2828" t="str">
            <v>TÉCNICA</v>
          </cell>
        </row>
        <row r="2829">
          <cell r="X2829" t="str">
            <v>TÉCNICA</v>
          </cell>
        </row>
        <row r="2830">
          <cell r="X2830" t="str">
            <v>TÉCNICA</v>
          </cell>
        </row>
        <row r="2831">
          <cell r="X2831" t="str">
            <v>TÉCNICA</v>
          </cell>
        </row>
        <row r="2832">
          <cell r="X2832" t="str">
            <v>TÉCNICA</v>
          </cell>
        </row>
        <row r="2833">
          <cell r="X2833" t="str">
            <v>TÉCNICA</v>
          </cell>
        </row>
        <row r="2834">
          <cell r="X2834" t="str">
            <v>TÉCNICA</v>
          </cell>
        </row>
        <row r="2835">
          <cell r="X2835" t="str">
            <v>TÉCNICA</v>
          </cell>
        </row>
        <row r="2836">
          <cell r="X2836" t="str">
            <v>TÉCNICA</v>
          </cell>
        </row>
        <row r="2837">
          <cell r="X2837" t="str">
            <v>TÉCNICA</v>
          </cell>
        </row>
        <row r="2838">
          <cell r="X2838" t="str">
            <v>TÉCNICA</v>
          </cell>
        </row>
        <row r="2839">
          <cell r="X2839" t="str">
            <v>TÉCNICA</v>
          </cell>
        </row>
        <row r="2840">
          <cell r="X2840" t="str">
            <v>TÉCNICA</v>
          </cell>
        </row>
        <row r="2841">
          <cell r="X2841" t="str">
            <v>TÉCNICA</v>
          </cell>
        </row>
        <row r="2842">
          <cell r="X2842" t="str">
            <v>TÉCNICA</v>
          </cell>
        </row>
        <row r="2843">
          <cell r="X2843" t="str">
            <v>TÉCNICA</v>
          </cell>
        </row>
        <row r="2844">
          <cell r="X2844" t="str">
            <v>TÉCNICA</v>
          </cell>
        </row>
        <row r="2845">
          <cell r="X2845" t="str">
            <v>TÉCNICA</v>
          </cell>
        </row>
        <row r="2846">
          <cell r="X2846" t="str">
            <v>TÉCNICA</v>
          </cell>
        </row>
        <row r="2847">
          <cell r="X2847" t="str">
            <v>TÉCNICA</v>
          </cell>
        </row>
        <row r="2848">
          <cell r="X2848" t="str">
            <v>TÉCNICA</v>
          </cell>
        </row>
        <row r="2849">
          <cell r="X2849" t="str">
            <v>TÉCNICA</v>
          </cell>
        </row>
        <row r="2850">
          <cell r="X2850" t="str">
            <v>TÉCNICA</v>
          </cell>
        </row>
        <row r="2851">
          <cell r="X2851" t="str">
            <v>TÉCNICA</v>
          </cell>
        </row>
        <row r="2852">
          <cell r="X2852" t="str">
            <v>TÉCNICA</v>
          </cell>
        </row>
        <row r="2853">
          <cell r="X2853" t="str">
            <v>TÉCNICA</v>
          </cell>
        </row>
        <row r="2854">
          <cell r="X2854" t="str">
            <v>TÉCNICA</v>
          </cell>
        </row>
        <row r="2855">
          <cell r="X2855" t="str">
            <v>TÉCNICA</v>
          </cell>
        </row>
        <row r="2856">
          <cell r="X2856" t="str">
            <v>TÉCNICA</v>
          </cell>
        </row>
        <row r="2857">
          <cell r="X2857" t="str">
            <v>TÉCNICA</v>
          </cell>
        </row>
        <row r="2858">
          <cell r="X2858" t="str">
            <v>TÉCNICA</v>
          </cell>
        </row>
        <row r="2859">
          <cell r="X2859" t="str">
            <v>TÉCNICA</v>
          </cell>
        </row>
        <row r="2860">
          <cell r="X2860" t="str">
            <v>TÉCNICA</v>
          </cell>
        </row>
        <row r="2861">
          <cell r="X2861" t="str">
            <v>TÉCNICA</v>
          </cell>
        </row>
        <row r="2862">
          <cell r="X2862" t="str">
            <v>TÉCNICA</v>
          </cell>
        </row>
        <row r="2863">
          <cell r="X2863" t="str">
            <v>TÉCNICA</v>
          </cell>
        </row>
        <row r="2864">
          <cell r="X2864" t="str">
            <v>TÉCNICA</v>
          </cell>
        </row>
        <row r="2865">
          <cell r="X2865" t="str">
            <v>TÉCNICA</v>
          </cell>
        </row>
        <row r="2866">
          <cell r="X2866" t="str">
            <v>TÉCNICA</v>
          </cell>
        </row>
        <row r="2867">
          <cell r="X2867" t="str">
            <v>FINANCEIRA</v>
          </cell>
        </row>
        <row r="2868">
          <cell r="X2868" t="str">
            <v>FINANCEIRA</v>
          </cell>
        </row>
        <row r="2869">
          <cell r="X2869" t="str">
            <v>FINANCEIRA</v>
          </cell>
        </row>
        <row r="2870">
          <cell r="X2870" t="str">
            <v>FINANCEIRA</v>
          </cell>
        </row>
        <row r="2871">
          <cell r="X2871" t="str">
            <v>FINANCEIRA</v>
          </cell>
        </row>
        <row r="2872">
          <cell r="X2872" t="str">
            <v>PRESIDÊNCIA / CONSELHOS</v>
          </cell>
        </row>
        <row r="2873">
          <cell r="X2873" t="str">
            <v>PRESIDÊNCIA / CONSELHOS</v>
          </cell>
        </row>
        <row r="2874">
          <cell r="X2874" t="str">
            <v>PRESIDÊNCIA / CONSELHOS</v>
          </cell>
        </row>
        <row r="2875">
          <cell r="X2875" t="str">
            <v>PRESIDÊNCIA / CONSELHOS</v>
          </cell>
        </row>
        <row r="2876">
          <cell r="X2876" t="str">
            <v>PRESIDÊNCIA / CONSELHOS</v>
          </cell>
        </row>
        <row r="2877">
          <cell r="X2877" t="str">
            <v>PRESIDÊNCIA / CONSELHOS</v>
          </cell>
        </row>
        <row r="2878">
          <cell r="X2878" t="str">
            <v>PRESIDÊNCIA / CONSELHOS</v>
          </cell>
        </row>
        <row r="2879">
          <cell r="X2879" t="str">
            <v>PRESIDÊNCIA / CONSELHOS</v>
          </cell>
        </row>
        <row r="2880">
          <cell r="X2880" t="str">
            <v>PRESIDÊNCIA / CONSELHOS</v>
          </cell>
        </row>
        <row r="2881">
          <cell r="X2881" t="str">
            <v>PRESIDÊNCIA / CONSELHOS</v>
          </cell>
        </row>
        <row r="2882">
          <cell r="X2882" t="str">
            <v>PRESIDÊNCIA / CONSELHOS</v>
          </cell>
        </row>
        <row r="2883">
          <cell r="X2883" t="str">
            <v>TÉCNICA</v>
          </cell>
        </row>
        <row r="2884">
          <cell r="X2884" t="str">
            <v>TÉCNICA</v>
          </cell>
        </row>
        <row r="2885">
          <cell r="X2885" t="str">
            <v>TÉCNICA</v>
          </cell>
        </row>
        <row r="2886">
          <cell r="X2886" t="str">
            <v>TÉCNICA</v>
          </cell>
        </row>
        <row r="2887">
          <cell r="X2887" t="str">
            <v>TÉCNICA</v>
          </cell>
        </row>
        <row r="2888">
          <cell r="X2888" t="str">
            <v>TÉCNICA</v>
          </cell>
        </row>
        <row r="2889">
          <cell r="X2889" t="str">
            <v>TÉCNICA</v>
          </cell>
        </row>
        <row r="2890">
          <cell r="X2890" t="str">
            <v>TÉCNICA</v>
          </cell>
        </row>
        <row r="2891">
          <cell r="X2891" t="str">
            <v>TÉCNICA</v>
          </cell>
        </row>
        <row r="2892">
          <cell r="X2892" t="str">
            <v>TÉCNICA</v>
          </cell>
        </row>
        <row r="2893">
          <cell r="X2893" t="str">
            <v>TÉCNICA</v>
          </cell>
        </row>
        <row r="2894">
          <cell r="X2894" t="str">
            <v>TÉCNICA</v>
          </cell>
        </row>
        <row r="2895">
          <cell r="X2895" t="str">
            <v>TÉCNICA</v>
          </cell>
        </row>
        <row r="2896">
          <cell r="X2896" t="str">
            <v>TÉCNICA</v>
          </cell>
        </row>
        <row r="2897">
          <cell r="X2897" t="str">
            <v>TÉCNICA</v>
          </cell>
        </row>
        <row r="2898">
          <cell r="X2898" t="str">
            <v>TÉCNICA</v>
          </cell>
        </row>
        <row r="2899">
          <cell r="X2899" t="str">
            <v>PRESIDÊNCIA / CONSELHOS</v>
          </cell>
        </row>
        <row r="2900">
          <cell r="X2900" t="str">
            <v>PRESIDÊNCIA / CONSELHOS</v>
          </cell>
        </row>
        <row r="2901">
          <cell r="X2901" t="str">
            <v>PRESIDÊNCIA / CONSELHOS</v>
          </cell>
        </row>
        <row r="2902">
          <cell r="X2902" t="str">
            <v>PRESIDÊNCIA / CONSELHOS</v>
          </cell>
        </row>
        <row r="2903">
          <cell r="X2903" t="str">
            <v>PRESIDÊNCIA / CONSELHOS</v>
          </cell>
        </row>
        <row r="2904">
          <cell r="X2904" t="str">
            <v>PRESIDÊNCIA / CONSELHOS</v>
          </cell>
        </row>
        <row r="2905">
          <cell r="X2905" t="str">
            <v>PRESIDÊNCIA / CONSELHOS</v>
          </cell>
        </row>
        <row r="2906">
          <cell r="X2906" t="str">
            <v>PRESIDÊNCIA / CONSELHOS</v>
          </cell>
        </row>
        <row r="2907">
          <cell r="X2907" t="str">
            <v>TÉCNICA</v>
          </cell>
        </row>
        <row r="2908">
          <cell r="X2908" t="str">
            <v>TÉCNICA</v>
          </cell>
        </row>
        <row r="2909">
          <cell r="X2909" t="str">
            <v>TÉCNICA</v>
          </cell>
        </row>
        <row r="2910">
          <cell r="X2910" t="str">
            <v>TÉCNICA</v>
          </cell>
        </row>
        <row r="2911">
          <cell r="X2911" t="str">
            <v>TÉCNICA</v>
          </cell>
        </row>
        <row r="2912">
          <cell r="X2912" t="str">
            <v>TÉCNICA</v>
          </cell>
        </row>
        <row r="2913">
          <cell r="X2913" t="str">
            <v>TÉCNICA</v>
          </cell>
        </row>
        <row r="2914">
          <cell r="X2914" t="str">
            <v>TÉCNICA</v>
          </cell>
        </row>
        <row r="2915">
          <cell r="X2915" t="str">
            <v>TÉCNICA</v>
          </cell>
        </row>
        <row r="2916">
          <cell r="X2916" t="str">
            <v>TÉCNICA</v>
          </cell>
        </row>
        <row r="2917">
          <cell r="X2917" t="str">
            <v>TÉCNICA</v>
          </cell>
        </row>
        <row r="2918">
          <cell r="X2918" t="str">
            <v>TÉCNICA</v>
          </cell>
        </row>
        <row r="2919">
          <cell r="X2919" t="str">
            <v>TÉCNICA</v>
          </cell>
        </row>
        <row r="2920">
          <cell r="X2920" t="str">
            <v>TÉCNICA</v>
          </cell>
        </row>
        <row r="2921">
          <cell r="X2921" t="str">
            <v>TÉCNICA</v>
          </cell>
        </row>
        <row r="2922">
          <cell r="X2922" t="str">
            <v>TÉCNICA</v>
          </cell>
        </row>
        <row r="2923">
          <cell r="X2923" t="str">
            <v>TÉCNICA</v>
          </cell>
        </row>
        <row r="2924">
          <cell r="X2924" t="str">
            <v>TÉCNICA</v>
          </cell>
        </row>
        <row r="2925">
          <cell r="X2925" t="str">
            <v>PRESIDÊNCIA / CONSELHOS</v>
          </cell>
        </row>
        <row r="2926">
          <cell r="X2926" t="str">
            <v>PRESIDÊNCIA / CONSELHOS</v>
          </cell>
        </row>
        <row r="2927">
          <cell r="X2927" t="str">
            <v>PRESIDÊNCIA / CONSELHOS</v>
          </cell>
        </row>
        <row r="2928">
          <cell r="X2928" t="str">
            <v>PRESIDÊNCIA / CONSELHOS</v>
          </cell>
        </row>
        <row r="2929">
          <cell r="X2929" t="str">
            <v>PRESIDÊNCIA / CONSELHOS</v>
          </cell>
        </row>
        <row r="2930">
          <cell r="X2930" t="str">
            <v>PRESIDÊNCIA / CONSELHOS</v>
          </cell>
        </row>
        <row r="2931">
          <cell r="X2931" t="str">
            <v>PRESIDÊNCIA / CONSELHOS</v>
          </cell>
        </row>
        <row r="2932">
          <cell r="X2932" t="str">
            <v>PRESIDÊNCIA / CONSELHOS</v>
          </cell>
        </row>
        <row r="2933">
          <cell r="X2933" t="str">
            <v>PRESIDÊNCIA / CONSELHOS</v>
          </cell>
        </row>
        <row r="2934">
          <cell r="X2934" t="str">
            <v>PRESIDÊNCIA / CONSELHOS</v>
          </cell>
        </row>
        <row r="2935">
          <cell r="X2935" t="str">
            <v>PRESIDÊNCIA / CONSELHOS</v>
          </cell>
        </row>
        <row r="2936">
          <cell r="X2936" t="str">
            <v>PRESIDÊNCIA / CONSELHOS</v>
          </cell>
        </row>
        <row r="2937">
          <cell r="X2937" t="str">
            <v>PRESIDÊNCIA / CONSELHOS</v>
          </cell>
        </row>
        <row r="2938">
          <cell r="X2938" t="str">
            <v>PRESIDÊNCIA / CONSELHOS</v>
          </cell>
        </row>
        <row r="2939">
          <cell r="X2939" t="str">
            <v>PRESIDÊNCIA / CONSELHOS</v>
          </cell>
        </row>
        <row r="2940">
          <cell r="X2940" t="str">
            <v>PRESIDÊNCIA / CONSELHOS</v>
          </cell>
        </row>
        <row r="2941">
          <cell r="X2941" t="str">
            <v>PRESIDÊNCIA / CONSELHOS</v>
          </cell>
        </row>
        <row r="2942">
          <cell r="X2942" t="str">
            <v>TÉCNICA</v>
          </cell>
        </row>
        <row r="2943">
          <cell r="X2943" t="str">
            <v>TÉCNICA</v>
          </cell>
        </row>
        <row r="2944">
          <cell r="X2944" t="str">
            <v>TÉCNICA</v>
          </cell>
        </row>
        <row r="2945">
          <cell r="X2945" t="str">
            <v>TÉCNICA</v>
          </cell>
        </row>
        <row r="2946">
          <cell r="X2946" t="str">
            <v>TÉCNICA</v>
          </cell>
        </row>
        <row r="2947">
          <cell r="X2947" t="str">
            <v>TÉCNICA</v>
          </cell>
        </row>
        <row r="2948">
          <cell r="X2948" t="str">
            <v>TÉCNICA</v>
          </cell>
        </row>
        <row r="2949">
          <cell r="X2949" t="str">
            <v>TÉCNICA</v>
          </cell>
        </row>
        <row r="2950">
          <cell r="X2950" t="str">
            <v>ADMINISTRATIVA</v>
          </cell>
        </row>
        <row r="2951">
          <cell r="X2951" t="str">
            <v>ADMINISTRATIVA</v>
          </cell>
        </row>
        <row r="2952">
          <cell r="X2952" t="str">
            <v>ADMINISTRATIVA</v>
          </cell>
        </row>
        <row r="2953">
          <cell r="X2953" t="str">
            <v>ADMINISTRATIVA</v>
          </cell>
        </row>
        <row r="2954">
          <cell r="X2954" t="str">
            <v>ADMINISTRATIVA</v>
          </cell>
        </row>
        <row r="2955">
          <cell r="X2955" t="str">
            <v>ADMINISTRATIVA</v>
          </cell>
        </row>
        <row r="2956">
          <cell r="X2956" t="str">
            <v>ADMINISTRATIVA</v>
          </cell>
        </row>
        <row r="2957">
          <cell r="X2957" t="str">
            <v>ADMINISTRATIVA</v>
          </cell>
        </row>
        <row r="2958">
          <cell r="X2958" t="str">
            <v>ADMINISTRATIVA</v>
          </cell>
        </row>
        <row r="2959">
          <cell r="X2959" t="str">
            <v>TÉCNICA</v>
          </cell>
        </row>
        <row r="2960">
          <cell r="X2960" t="str">
            <v>TÉCNICA</v>
          </cell>
        </row>
        <row r="2961">
          <cell r="X2961" t="str">
            <v>TÉCNICA</v>
          </cell>
        </row>
        <row r="2962">
          <cell r="X2962" t="str">
            <v>TÉCNICA</v>
          </cell>
        </row>
        <row r="2963">
          <cell r="X2963" t="str">
            <v>TÉCNICA</v>
          </cell>
        </row>
        <row r="2964">
          <cell r="X2964" t="str">
            <v>TÉCNICA</v>
          </cell>
        </row>
        <row r="2965">
          <cell r="X2965" t="str">
            <v>TÉCNICA</v>
          </cell>
        </row>
        <row r="2966">
          <cell r="X2966" t="str">
            <v>TÉCNICA</v>
          </cell>
        </row>
        <row r="2967">
          <cell r="X2967" t="str">
            <v>TÉCNICA</v>
          </cell>
        </row>
        <row r="2968">
          <cell r="X2968" t="str">
            <v>TÉCNICA</v>
          </cell>
        </row>
        <row r="2969">
          <cell r="X2969" t="str">
            <v>TÉCNICA</v>
          </cell>
        </row>
        <row r="2970">
          <cell r="X2970" t="str">
            <v>TÉCNICA</v>
          </cell>
        </row>
        <row r="2971">
          <cell r="X2971" t="str">
            <v>TÉCNICA</v>
          </cell>
        </row>
        <row r="2972">
          <cell r="X2972" t="str">
            <v>TÉCNICA</v>
          </cell>
        </row>
        <row r="2973">
          <cell r="X2973" t="str">
            <v>TÉCNICA</v>
          </cell>
        </row>
        <row r="2974">
          <cell r="X2974" t="str">
            <v>TÉCNICA</v>
          </cell>
        </row>
        <row r="2975">
          <cell r="X2975" t="str">
            <v>TÉCNICA</v>
          </cell>
        </row>
        <row r="2976">
          <cell r="X2976" t="str">
            <v>TÉCNICA</v>
          </cell>
        </row>
        <row r="2977">
          <cell r="X2977" t="str">
            <v>TÉCNICA</v>
          </cell>
        </row>
        <row r="2978">
          <cell r="X2978" t="str">
            <v>TÉCNICA</v>
          </cell>
        </row>
        <row r="2979">
          <cell r="X2979" t="str">
            <v>TÉCNICA</v>
          </cell>
        </row>
        <row r="2980">
          <cell r="X2980" t="str">
            <v>TÉCNICA</v>
          </cell>
        </row>
        <row r="2981">
          <cell r="X2981" t="str">
            <v>TÉCNICA</v>
          </cell>
        </row>
        <row r="2982">
          <cell r="X2982" t="str">
            <v>TÉCNICA</v>
          </cell>
        </row>
        <row r="2983">
          <cell r="X2983" t="str">
            <v>TÉCNICA</v>
          </cell>
        </row>
        <row r="2984">
          <cell r="X2984" t="str">
            <v>TÉCNICA</v>
          </cell>
        </row>
        <row r="2985">
          <cell r="X2985" t="str">
            <v>TÉCNICA</v>
          </cell>
        </row>
        <row r="2986">
          <cell r="X2986" t="str">
            <v>TÉCNICA</v>
          </cell>
        </row>
        <row r="2987">
          <cell r="X2987" t="str">
            <v>TÉCNICA</v>
          </cell>
        </row>
        <row r="2988">
          <cell r="X2988" t="str">
            <v>TÉCNICA</v>
          </cell>
        </row>
        <row r="2989">
          <cell r="X2989" t="str">
            <v>TÉCNICA</v>
          </cell>
        </row>
        <row r="2990">
          <cell r="X2990" t="str">
            <v>TÉCNICA</v>
          </cell>
        </row>
        <row r="2991">
          <cell r="X2991" t="str">
            <v>TÉCNICA</v>
          </cell>
        </row>
        <row r="2992">
          <cell r="X2992" t="str">
            <v>TÉCNICA</v>
          </cell>
        </row>
        <row r="2993">
          <cell r="X2993" t="str">
            <v>TÉCNICA</v>
          </cell>
        </row>
        <row r="2994">
          <cell r="X2994" t="str">
            <v>TÉCNICA</v>
          </cell>
        </row>
        <row r="2995">
          <cell r="X2995" t="str">
            <v>TÉCNICA</v>
          </cell>
        </row>
        <row r="2996">
          <cell r="X2996" t="str">
            <v>TÉCNICA</v>
          </cell>
        </row>
        <row r="2997">
          <cell r="X2997" t="str">
            <v>TÉCNICA</v>
          </cell>
        </row>
        <row r="2998">
          <cell r="X2998" t="str">
            <v>TÉCNICA</v>
          </cell>
        </row>
        <row r="2999">
          <cell r="X2999" t="str">
            <v>TÉCNICA</v>
          </cell>
        </row>
        <row r="3000">
          <cell r="X3000" t="str">
            <v>TÉCNICA</v>
          </cell>
        </row>
        <row r="3001">
          <cell r="X3001" t="str">
            <v>TÉCNICA</v>
          </cell>
        </row>
        <row r="3002">
          <cell r="X3002" t="str">
            <v>TÉCNICA</v>
          </cell>
        </row>
        <row r="3003">
          <cell r="X3003" t="str">
            <v>TÉCNICA</v>
          </cell>
        </row>
        <row r="3004">
          <cell r="X3004" t="str">
            <v>TÉCNICA</v>
          </cell>
        </row>
        <row r="3005">
          <cell r="X3005" t="str">
            <v>TÉCNICA</v>
          </cell>
        </row>
        <row r="3006">
          <cell r="X3006" t="str">
            <v>TÉCNICA</v>
          </cell>
        </row>
        <row r="3007">
          <cell r="X3007" t="str">
            <v>TÉCNICA</v>
          </cell>
        </row>
        <row r="3008">
          <cell r="X3008" t="str">
            <v>TÉCNICA</v>
          </cell>
        </row>
        <row r="3009">
          <cell r="X3009" t="str">
            <v>TÉCNICA</v>
          </cell>
        </row>
        <row r="3010">
          <cell r="X3010" t="str">
            <v>TÉCNICA</v>
          </cell>
        </row>
        <row r="3011">
          <cell r="X3011" t="str">
            <v>TÉCNICA</v>
          </cell>
        </row>
        <row r="3012">
          <cell r="X3012" t="str">
            <v>TÉCNICA</v>
          </cell>
        </row>
        <row r="3013">
          <cell r="X3013" t="str">
            <v>TÉCNICA</v>
          </cell>
        </row>
        <row r="3014">
          <cell r="X3014" t="str">
            <v>TÉCNICA</v>
          </cell>
        </row>
        <row r="3015">
          <cell r="X3015" t="str">
            <v>TÉCNICA</v>
          </cell>
        </row>
        <row r="3016">
          <cell r="X3016" t="str">
            <v>TÉCNICA</v>
          </cell>
        </row>
        <row r="3017">
          <cell r="X3017" t="str">
            <v>TÉCNICA</v>
          </cell>
        </row>
        <row r="3018">
          <cell r="X3018" t="str">
            <v>TÉCNICA</v>
          </cell>
        </row>
        <row r="3019">
          <cell r="X3019" t="str">
            <v>TÉCNICA</v>
          </cell>
        </row>
        <row r="3020">
          <cell r="X3020" t="str">
            <v>TÉCNICA</v>
          </cell>
        </row>
        <row r="3021">
          <cell r="X3021" t="str">
            <v>TÉCNICA</v>
          </cell>
        </row>
        <row r="3022">
          <cell r="X3022" t="str">
            <v>TÉCNICA</v>
          </cell>
        </row>
        <row r="3023">
          <cell r="X3023" t="str">
            <v>TÉCNICA</v>
          </cell>
        </row>
        <row r="3024">
          <cell r="X3024" t="str">
            <v>TÉCNICA</v>
          </cell>
        </row>
        <row r="3025">
          <cell r="X3025" t="str">
            <v>TÉCNICA</v>
          </cell>
        </row>
        <row r="3026">
          <cell r="X3026" t="str">
            <v>TÉCNICA</v>
          </cell>
        </row>
        <row r="3027">
          <cell r="X3027" t="str">
            <v>TÉCNICA</v>
          </cell>
        </row>
        <row r="3028">
          <cell r="X3028" t="str">
            <v>TÉCNICA</v>
          </cell>
        </row>
        <row r="3029">
          <cell r="X3029" t="str">
            <v>TÉCNICA</v>
          </cell>
        </row>
        <row r="3030">
          <cell r="X3030" t="str">
            <v>TÉCNICA</v>
          </cell>
        </row>
        <row r="3031">
          <cell r="X3031" t="str">
            <v>TÉCNICA</v>
          </cell>
        </row>
        <row r="3032">
          <cell r="X3032" t="str">
            <v>TÉCNICA</v>
          </cell>
        </row>
        <row r="3033">
          <cell r="X3033" t="str">
            <v>TÉCNICA</v>
          </cell>
        </row>
        <row r="3034">
          <cell r="X3034" t="str">
            <v>TÉCNICA</v>
          </cell>
        </row>
        <row r="3035">
          <cell r="X3035" t="str">
            <v>TÉCNICA</v>
          </cell>
        </row>
        <row r="3036">
          <cell r="X3036" t="str">
            <v>TÉCNICA</v>
          </cell>
        </row>
        <row r="3037">
          <cell r="X3037" t="str">
            <v>TÉCNICA</v>
          </cell>
        </row>
        <row r="3038">
          <cell r="X3038" t="str">
            <v>TÉCNICA</v>
          </cell>
        </row>
        <row r="3039">
          <cell r="X3039" t="str">
            <v>TÉCNICA</v>
          </cell>
        </row>
        <row r="3040">
          <cell r="X3040" t="str">
            <v>TÉCNICA</v>
          </cell>
        </row>
        <row r="3041">
          <cell r="X3041" t="str">
            <v>TÉCNICA</v>
          </cell>
        </row>
        <row r="3042">
          <cell r="X3042" t="str">
            <v>TÉCNICA</v>
          </cell>
        </row>
        <row r="3043">
          <cell r="X3043" t="str">
            <v>TÉCNICA</v>
          </cell>
        </row>
        <row r="3044">
          <cell r="X3044" t="str">
            <v>TÉCNICA</v>
          </cell>
        </row>
        <row r="3045">
          <cell r="X3045" t="str">
            <v>ADMINISTRATIVA</v>
          </cell>
        </row>
        <row r="3046">
          <cell r="X3046" t="str">
            <v>ADMINISTRATIVA</v>
          </cell>
        </row>
        <row r="3047">
          <cell r="X3047" t="str">
            <v>ADMINISTRATIVA</v>
          </cell>
        </row>
        <row r="3048">
          <cell r="X3048" t="str">
            <v>ADMINISTRATIVA</v>
          </cell>
        </row>
        <row r="3049">
          <cell r="X3049" t="str">
            <v>ADMINISTRATIVA</v>
          </cell>
        </row>
        <row r="3050">
          <cell r="X3050" t="str">
            <v>ADMINISTRATIVA</v>
          </cell>
        </row>
        <row r="3051">
          <cell r="X3051" t="str">
            <v>ADMINISTRATIVA</v>
          </cell>
        </row>
        <row r="3052">
          <cell r="X3052" t="str">
            <v>ADMINISTRATIVA</v>
          </cell>
        </row>
        <row r="3053">
          <cell r="X3053" t="str">
            <v>PRESIDÊNCIA / CONSELHOS</v>
          </cell>
        </row>
        <row r="3054">
          <cell r="X3054" t="str">
            <v>PRESIDÊNCIA / CONSELHOS</v>
          </cell>
        </row>
        <row r="3055">
          <cell r="X3055" t="str">
            <v>PRESIDÊNCIA / CONSELHOS</v>
          </cell>
        </row>
        <row r="3056">
          <cell r="X3056" t="str">
            <v>PRESIDÊNCIA / CONSELHOS</v>
          </cell>
        </row>
        <row r="3057">
          <cell r="X3057" t="str">
            <v>PRESIDÊNCIA / CONSELHOS</v>
          </cell>
        </row>
        <row r="3058">
          <cell r="X3058" t="str">
            <v>PRESIDÊNCIA / CONSELHOS</v>
          </cell>
        </row>
        <row r="3059">
          <cell r="X3059" t="str">
            <v>PRESIDÊNCIA / CONSELHOS</v>
          </cell>
        </row>
        <row r="3060">
          <cell r="X3060" t="str">
            <v>PRESIDÊNCIA / CONSELHOS</v>
          </cell>
        </row>
        <row r="3061">
          <cell r="X3061" t="str">
            <v>PRESIDÊNCIA / CONSELHOS</v>
          </cell>
        </row>
        <row r="3062">
          <cell r="X3062" t="str">
            <v>TÉCNICA</v>
          </cell>
        </row>
        <row r="3063">
          <cell r="X3063" t="str">
            <v>TÉCNICA</v>
          </cell>
        </row>
        <row r="3064">
          <cell r="X3064" t="str">
            <v>TÉCNICA</v>
          </cell>
        </row>
        <row r="3065">
          <cell r="X3065" t="str">
            <v>TÉCNICA</v>
          </cell>
        </row>
        <row r="3066">
          <cell r="X3066" t="str">
            <v>TÉCNICA</v>
          </cell>
        </row>
        <row r="3067">
          <cell r="X3067" t="str">
            <v>TÉCNICA</v>
          </cell>
        </row>
        <row r="3068">
          <cell r="X3068" t="str">
            <v>TÉCNICA</v>
          </cell>
        </row>
        <row r="3069">
          <cell r="X3069" t="str">
            <v>TÉCNICA</v>
          </cell>
        </row>
        <row r="3070">
          <cell r="X3070" t="str">
            <v>TÉCNICA</v>
          </cell>
        </row>
        <row r="3071">
          <cell r="X3071" t="str">
            <v>PRESIDÊNCIA / CONSELHOS</v>
          </cell>
        </row>
        <row r="3072">
          <cell r="X3072" t="str">
            <v>PRESIDÊNCIA / CONSELHOS</v>
          </cell>
        </row>
        <row r="3073">
          <cell r="X3073" t="str">
            <v>PRESIDÊNCIA / CONSELHOS</v>
          </cell>
        </row>
        <row r="3074">
          <cell r="X3074" t="str">
            <v>TÉCNICA</v>
          </cell>
        </row>
        <row r="3075">
          <cell r="X3075" t="str">
            <v>TÉCNICA</v>
          </cell>
        </row>
        <row r="3076">
          <cell r="X3076" t="str">
            <v>PRESIDÊNCIA / CONSELHOS</v>
          </cell>
        </row>
        <row r="3077">
          <cell r="X3077" t="str">
            <v>PRESIDÊNCIA / CONSELHOS</v>
          </cell>
        </row>
        <row r="3078">
          <cell r="X3078" t="str">
            <v>PRESIDÊNCIA / CONSELHOS</v>
          </cell>
        </row>
        <row r="3079">
          <cell r="X3079" t="str">
            <v>PRESIDÊNCIA / CONSELHOS</v>
          </cell>
        </row>
        <row r="3080">
          <cell r="X3080" t="str">
            <v>PRESIDÊNCIA / CONSELHOS</v>
          </cell>
        </row>
        <row r="3081">
          <cell r="X3081" t="str">
            <v>PRESIDÊNCIA / CONSELHOS</v>
          </cell>
        </row>
        <row r="3082">
          <cell r="X3082" t="str">
            <v>PRESIDÊNCIA / CONSELHOS</v>
          </cell>
        </row>
        <row r="3083">
          <cell r="X3083" t="str">
            <v>PRESIDÊNCIA / CONSELHOS</v>
          </cell>
        </row>
        <row r="3084">
          <cell r="X3084" t="str">
            <v>PRESIDÊNCIA / CONSELHOS</v>
          </cell>
        </row>
        <row r="3085">
          <cell r="X3085" t="str">
            <v>PRESIDÊNCIA / CONSELHOS</v>
          </cell>
        </row>
        <row r="3086">
          <cell r="X3086" t="str">
            <v>PRESIDÊNCIA / CONSELHOS</v>
          </cell>
        </row>
        <row r="3087">
          <cell r="X3087" t="str">
            <v>PRESIDÊNCIA / CONSELHOS</v>
          </cell>
        </row>
        <row r="3088">
          <cell r="X3088" t="str">
            <v>PRESIDÊNCIA / CONSELHOS</v>
          </cell>
        </row>
        <row r="3089">
          <cell r="X3089" t="str">
            <v>PRESIDÊNCIA / CONSELHOS</v>
          </cell>
        </row>
        <row r="3090">
          <cell r="X3090" t="str">
            <v>PRESIDÊNCIA / CONSELHOS</v>
          </cell>
        </row>
        <row r="3091">
          <cell r="X3091" t="str">
            <v>PRESIDÊNCIA / CONSELHOS</v>
          </cell>
        </row>
        <row r="3092">
          <cell r="X3092" t="str">
            <v>PRESIDÊNCIA / CONSELHOS</v>
          </cell>
        </row>
        <row r="3093">
          <cell r="X3093" t="str">
            <v>PRESIDÊNCIA / CONSELHOS</v>
          </cell>
        </row>
        <row r="3094">
          <cell r="X3094" t="str">
            <v>PRESIDÊNCIA / CONSELHOS</v>
          </cell>
        </row>
        <row r="3095">
          <cell r="X3095" t="str">
            <v>PRESIDÊNCIA / CONSELHOS</v>
          </cell>
        </row>
        <row r="3096">
          <cell r="X3096" t="str">
            <v>PRESIDÊNCIA / CONSELHOS</v>
          </cell>
        </row>
        <row r="3097">
          <cell r="X3097" t="str">
            <v>PRESIDÊNCIA / CONSELHOS</v>
          </cell>
        </row>
        <row r="3098">
          <cell r="X3098" t="str">
            <v>PRESIDÊNCIA / CONSELHOS</v>
          </cell>
        </row>
        <row r="3099">
          <cell r="X3099" t="str">
            <v>PRESIDÊNCIA / CONSELHOS</v>
          </cell>
        </row>
        <row r="3100">
          <cell r="X3100" t="str">
            <v>PRESIDÊNCIA / CONSELHOS</v>
          </cell>
        </row>
        <row r="3101">
          <cell r="X3101" t="str">
            <v>PRESIDÊNCIA / CONSELHOS</v>
          </cell>
        </row>
        <row r="3102">
          <cell r="X3102" t="str">
            <v>PRESIDÊNCIA / CONSELHOS</v>
          </cell>
        </row>
        <row r="3103">
          <cell r="X3103" t="str">
            <v>PRESIDÊNCIA / CONSELHOS</v>
          </cell>
        </row>
        <row r="3104">
          <cell r="X3104" t="str">
            <v>PRESIDÊNCIA / CONSELHOS</v>
          </cell>
        </row>
        <row r="3105">
          <cell r="X3105" t="str">
            <v>PRESIDÊNCIA / CONSELHOS</v>
          </cell>
        </row>
        <row r="3106">
          <cell r="X3106" t="str">
            <v>PRESIDÊNCIA / CONSELHOS</v>
          </cell>
        </row>
        <row r="3107">
          <cell r="X3107" t="str">
            <v>PRESIDÊNCIA / CONSELHOS</v>
          </cell>
        </row>
        <row r="3108">
          <cell r="X3108" t="str">
            <v>PRESIDÊNCIA / CONSELHOS</v>
          </cell>
        </row>
        <row r="3109">
          <cell r="X3109" t="str">
            <v>PRESIDÊNCIA / CONSELHOS</v>
          </cell>
        </row>
        <row r="3110">
          <cell r="X3110" t="str">
            <v>PRESIDÊNCIA / CONSELHOS</v>
          </cell>
        </row>
        <row r="3111">
          <cell r="X3111" t="str">
            <v>PRESIDÊNCIA / CONSELHOS</v>
          </cell>
        </row>
        <row r="3112">
          <cell r="X3112" t="str">
            <v>PRESIDÊNCIA / CONSELHOS</v>
          </cell>
        </row>
        <row r="3113">
          <cell r="X3113" t="str">
            <v>PRESIDÊNCIA / CONSELHOS</v>
          </cell>
        </row>
        <row r="3114">
          <cell r="X3114" t="str">
            <v>PRESIDÊNCIA / CONSELHOS</v>
          </cell>
        </row>
        <row r="3115">
          <cell r="X3115" t="str">
            <v>PRESIDÊNCIA / CONSELHOS</v>
          </cell>
        </row>
        <row r="3116">
          <cell r="X3116" t="str">
            <v>PRESIDÊNCIA / CONSELHOS</v>
          </cell>
        </row>
        <row r="3117">
          <cell r="X3117" t="str">
            <v>PRESIDÊNCIA / CONSELHOS</v>
          </cell>
        </row>
        <row r="3118">
          <cell r="X3118" t="str">
            <v>PRESIDÊNCIA / CONSELHOS</v>
          </cell>
        </row>
        <row r="3119">
          <cell r="X3119" t="str">
            <v>PRESIDÊNCIA / CONSELHOS</v>
          </cell>
        </row>
        <row r="3120">
          <cell r="X3120" t="str">
            <v>PRESIDÊNCIA / CONSELHOS</v>
          </cell>
        </row>
        <row r="3121">
          <cell r="X3121" t="str">
            <v>PRESIDÊNCIA / CONSELHOS</v>
          </cell>
        </row>
        <row r="3122">
          <cell r="X3122" t="str">
            <v>PRESIDÊNCIA / CONSELHOS</v>
          </cell>
        </row>
        <row r="3123">
          <cell r="X3123" t="str">
            <v>PRESIDÊNCIA / CONSELHOS</v>
          </cell>
        </row>
        <row r="3124">
          <cell r="X3124" t="str">
            <v>PRESIDÊNCIA / CONSELHOS</v>
          </cell>
        </row>
        <row r="3125">
          <cell r="X3125" t="str">
            <v>PRESIDÊNCIA / CONSELHOS</v>
          </cell>
        </row>
        <row r="3126">
          <cell r="X3126" t="str">
            <v>PRESIDÊNCIA / CONSELHOS</v>
          </cell>
        </row>
        <row r="3127">
          <cell r="X3127" t="str">
            <v>PRESIDÊNCIA / CONSELHOS</v>
          </cell>
        </row>
        <row r="3128">
          <cell r="X3128" t="str">
            <v>PRESIDÊNCIA / CONSELHOS</v>
          </cell>
        </row>
        <row r="3129">
          <cell r="X3129" t="str">
            <v>PRESIDÊNCIA / CONSELHOS</v>
          </cell>
        </row>
        <row r="3130">
          <cell r="X3130" t="str">
            <v>TÉCNICA</v>
          </cell>
        </row>
        <row r="3131">
          <cell r="X3131" t="str">
            <v>TÉCNICA</v>
          </cell>
        </row>
        <row r="3132">
          <cell r="X3132" t="str">
            <v>TÉCNICA</v>
          </cell>
        </row>
        <row r="3133">
          <cell r="X3133" t="str">
            <v>TÉCNICA</v>
          </cell>
        </row>
        <row r="3134">
          <cell r="X3134" t="str">
            <v>TÉCNICA</v>
          </cell>
        </row>
        <row r="3135">
          <cell r="X3135" t="str">
            <v>TÉCNICA</v>
          </cell>
        </row>
        <row r="3136">
          <cell r="X3136" t="str">
            <v>TÉCNICA</v>
          </cell>
        </row>
        <row r="3137">
          <cell r="X3137" t="str">
            <v>TÉCNICA</v>
          </cell>
        </row>
        <row r="3138">
          <cell r="X3138" t="str">
            <v>TÉCNICA</v>
          </cell>
        </row>
        <row r="3139">
          <cell r="X3139" t="str">
            <v>TÉCNICA</v>
          </cell>
        </row>
        <row r="3140">
          <cell r="X3140" t="str">
            <v>TÉCNICA</v>
          </cell>
        </row>
        <row r="3141">
          <cell r="X3141" t="str">
            <v>TÉCNICA</v>
          </cell>
        </row>
        <row r="3142">
          <cell r="X3142" t="str">
            <v>TÉCNICA</v>
          </cell>
        </row>
        <row r="3143">
          <cell r="X3143" t="str">
            <v>TÉCNICA</v>
          </cell>
        </row>
        <row r="3144">
          <cell r="X3144" t="str">
            <v>TÉCNICA</v>
          </cell>
        </row>
        <row r="3145">
          <cell r="X3145" t="str">
            <v>TÉCNICA</v>
          </cell>
        </row>
        <row r="3146">
          <cell r="X3146" t="str">
            <v>TÉCNICA</v>
          </cell>
        </row>
        <row r="3147">
          <cell r="X3147" t="str">
            <v>TÉCNICA</v>
          </cell>
        </row>
        <row r="3148">
          <cell r="X3148" t="str">
            <v>TÉCNICA</v>
          </cell>
        </row>
        <row r="3149">
          <cell r="X3149" t="str">
            <v>TÉCNICA</v>
          </cell>
        </row>
        <row r="3150">
          <cell r="X3150" t="str">
            <v>TÉCNICA</v>
          </cell>
        </row>
        <row r="3151">
          <cell r="X3151" t="str">
            <v>TÉCNICA</v>
          </cell>
        </row>
        <row r="3152">
          <cell r="X3152" t="str">
            <v>TÉCNICA</v>
          </cell>
        </row>
        <row r="3153">
          <cell r="X3153" t="str">
            <v>TÉCNICA</v>
          </cell>
        </row>
        <row r="3154">
          <cell r="X3154" t="str">
            <v>TÉCNICA</v>
          </cell>
        </row>
        <row r="3155">
          <cell r="X3155" t="str">
            <v>TÉCNICA</v>
          </cell>
        </row>
        <row r="3156">
          <cell r="X3156" t="str">
            <v>TÉCNICA</v>
          </cell>
        </row>
        <row r="3157">
          <cell r="X3157" t="str">
            <v>TÉCNICA</v>
          </cell>
        </row>
        <row r="3158">
          <cell r="X3158" t="str">
            <v>TÉCNICA</v>
          </cell>
        </row>
        <row r="3159">
          <cell r="X3159" t="str">
            <v>TÉCNICA</v>
          </cell>
        </row>
        <row r="3160">
          <cell r="X3160" t="str">
            <v>TÉCNICA</v>
          </cell>
        </row>
        <row r="3161">
          <cell r="X3161" t="str">
            <v>TÉCNICA</v>
          </cell>
        </row>
        <row r="3162">
          <cell r="X3162" t="str">
            <v>TÉCNICA</v>
          </cell>
        </row>
        <row r="3163">
          <cell r="X3163" t="str">
            <v>TÉCNICA</v>
          </cell>
        </row>
        <row r="3164">
          <cell r="X3164" t="str">
            <v>TÉCNICA</v>
          </cell>
        </row>
        <row r="3165">
          <cell r="X3165" t="str">
            <v>TÉCNICA</v>
          </cell>
        </row>
        <row r="3166">
          <cell r="X3166" t="str">
            <v>TÉCNICA</v>
          </cell>
        </row>
        <row r="3167">
          <cell r="X3167" t="str">
            <v>TÉCNICA</v>
          </cell>
        </row>
        <row r="3168">
          <cell r="X3168" t="str">
            <v>TÉCNICA</v>
          </cell>
        </row>
        <row r="3169">
          <cell r="X3169" t="str">
            <v>TÉCNICA</v>
          </cell>
        </row>
        <row r="3170">
          <cell r="X3170" t="str">
            <v>TÉCNICA</v>
          </cell>
        </row>
        <row r="3171">
          <cell r="X3171" t="str">
            <v>TÉCNICA</v>
          </cell>
        </row>
        <row r="3172">
          <cell r="X3172" t="str">
            <v>TÉCNICA</v>
          </cell>
        </row>
        <row r="3173">
          <cell r="X3173" t="str">
            <v>TÉCNICA</v>
          </cell>
        </row>
        <row r="3174">
          <cell r="X3174" t="str">
            <v>TÉCNICA</v>
          </cell>
        </row>
        <row r="3175">
          <cell r="X3175" t="str">
            <v>TÉCNICA</v>
          </cell>
        </row>
        <row r="3176">
          <cell r="X3176" t="str">
            <v>TÉCNICA</v>
          </cell>
        </row>
        <row r="3177">
          <cell r="X3177" t="str">
            <v>TÉCNICA</v>
          </cell>
        </row>
        <row r="3178">
          <cell r="X3178" t="str">
            <v>TÉCNICA</v>
          </cell>
        </row>
        <row r="3179">
          <cell r="X3179" t="str">
            <v>TÉCNICA</v>
          </cell>
        </row>
        <row r="3180">
          <cell r="X3180" t="str">
            <v>TÉCNICA</v>
          </cell>
        </row>
        <row r="3181">
          <cell r="X3181" t="str">
            <v>TÉCNICA</v>
          </cell>
        </row>
        <row r="3182">
          <cell r="X3182" t="str">
            <v>TÉCNICA</v>
          </cell>
        </row>
        <row r="3183">
          <cell r="X3183" t="str">
            <v>TÉCNICA</v>
          </cell>
        </row>
        <row r="3184">
          <cell r="X3184" t="str">
            <v>TÉCNICA</v>
          </cell>
        </row>
        <row r="3185">
          <cell r="X3185" t="str">
            <v>PRESIDÊNCIA / CONSELHOS</v>
          </cell>
        </row>
        <row r="3186">
          <cell r="X3186" t="str">
            <v>PRESIDÊNCIA / CONSELHOS</v>
          </cell>
        </row>
        <row r="3187">
          <cell r="X3187" t="str">
            <v>PRESIDÊNCIA / CONSELHOS</v>
          </cell>
        </row>
        <row r="3188">
          <cell r="X3188" t="str">
            <v>PRESIDÊNCIA / CONSELHOS</v>
          </cell>
        </row>
        <row r="3189">
          <cell r="X3189" t="str">
            <v>PRESIDÊNCIA / CONSELHOS</v>
          </cell>
        </row>
        <row r="3190">
          <cell r="X3190" t="str">
            <v>PRESIDÊNCIA / CONSELHOS</v>
          </cell>
        </row>
        <row r="3191">
          <cell r="X3191" t="str">
            <v>PRESIDÊNCIA / CONSELHOS</v>
          </cell>
        </row>
        <row r="3192">
          <cell r="X3192" t="str">
            <v>PRESIDÊNCIA / CONSELHOS</v>
          </cell>
        </row>
        <row r="3193">
          <cell r="X3193" t="str">
            <v>PRESIDÊNCIA / CONSELHOS</v>
          </cell>
        </row>
        <row r="3194">
          <cell r="X3194" t="str">
            <v>PRESIDÊNCIA / CONSELHOS</v>
          </cell>
        </row>
        <row r="3195">
          <cell r="X3195" t="str">
            <v>PRESIDÊNCIA / CONSELHOS</v>
          </cell>
        </row>
        <row r="3196">
          <cell r="X3196" t="str">
            <v>PRESIDÊNCIA / CONSELHOS</v>
          </cell>
        </row>
        <row r="3197">
          <cell r="X3197" t="str">
            <v>PRESIDÊNCIA / CONSELHOS</v>
          </cell>
        </row>
        <row r="3198">
          <cell r="X3198" t="str">
            <v>PRESIDÊNCIA / CONSELHOS</v>
          </cell>
        </row>
        <row r="3199">
          <cell r="X3199" t="str">
            <v>PRESIDÊNCIA / CONSELHOS</v>
          </cell>
        </row>
        <row r="3200">
          <cell r="X3200" t="str">
            <v>PRESIDÊNCIA / CONSELHOS</v>
          </cell>
        </row>
        <row r="3201">
          <cell r="X3201" t="str">
            <v>PRESIDÊNCIA / CONSELHOS</v>
          </cell>
        </row>
        <row r="3202">
          <cell r="X3202" t="str">
            <v>PRESIDÊNCIA / CONSELHOS</v>
          </cell>
        </row>
        <row r="3203">
          <cell r="X3203" t="str">
            <v>PRESIDÊNCIA / CONSELHOS</v>
          </cell>
        </row>
        <row r="3204">
          <cell r="X3204" t="str">
            <v>PRESIDÊNCIA / CONSELHOS</v>
          </cell>
        </row>
        <row r="3205">
          <cell r="X3205" t="str">
            <v>PRESIDÊNCIA / CONSELHOS</v>
          </cell>
        </row>
        <row r="3206">
          <cell r="X3206" t="str">
            <v>PRESIDÊNCIA / CONSELHOS</v>
          </cell>
        </row>
        <row r="3207">
          <cell r="X3207" t="str">
            <v>PRESIDÊNCIA / CONSELHOS</v>
          </cell>
        </row>
        <row r="3208">
          <cell r="X3208" t="str">
            <v>PRESIDÊNCIA / CONSELHOS</v>
          </cell>
        </row>
        <row r="3209">
          <cell r="X3209" t="str">
            <v>PRESIDÊNCIA / CONSELHOS</v>
          </cell>
        </row>
        <row r="3210">
          <cell r="X3210" t="str">
            <v>PRESIDÊNCIA / CONSELHOS</v>
          </cell>
        </row>
        <row r="3211">
          <cell r="X3211" t="str">
            <v>PRESIDÊNCIA / CONSELHOS</v>
          </cell>
        </row>
        <row r="3212">
          <cell r="X3212" t="str">
            <v>PRESIDÊNCIA / CONSELHOS</v>
          </cell>
        </row>
        <row r="3213">
          <cell r="X3213" t="str">
            <v>PRESIDÊNCIA / CONSELHOS</v>
          </cell>
        </row>
        <row r="3214">
          <cell r="X3214" t="str">
            <v>PRESIDÊNCIA / CONSELHOS</v>
          </cell>
        </row>
        <row r="3215">
          <cell r="X3215" t="str">
            <v>PRESIDÊNCIA / CONSELHOS</v>
          </cell>
        </row>
        <row r="3216">
          <cell r="X3216" t="str">
            <v>PRESIDÊNCIA / CONSELHOS</v>
          </cell>
        </row>
        <row r="3217">
          <cell r="X3217" t="str">
            <v>PRESIDÊNCIA / CONSELHOS</v>
          </cell>
        </row>
        <row r="3218">
          <cell r="X3218" t="str">
            <v>PRESIDÊNCIA / CONSELHOS</v>
          </cell>
        </row>
        <row r="3219">
          <cell r="X3219" t="str">
            <v>PRESIDÊNCIA / CONSELHOS</v>
          </cell>
        </row>
        <row r="3220">
          <cell r="X3220" t="str">
            <v>PRESIDÊNCIA / CONSELHOS</v>
          </cell>
        </row>
        <row r="3221">
          <cell r="X3221" t="str">
            <v>PRESIDÊNCIA / CONSELHOS</v>
          </cell>
        </row>
        <row r="3222">
          <cell r="X3222" t="str">
            <v>PRESIDÊNCIA / CONSELHOS</v>
          </cell>
        </row>
        <row r="3223">
          <cell r="X3223" t="str">
            <v>PRESIDÊNCIA / CONSELHOS</v>
          </cell>
        </row>
        <row r="3224">
          <cell r="X3224" t="str">
            <v>PRESIDÊNCIA / CONSELHOS</v>
          </cell>
        </row>
        <row r="3225">
          <cell r="X3225" t="str">
            <v>PRESIDÊNCIA / CONSELHOS</v>
          </cell>
        </row>
        <row r="3226">
          <cell r="X3226" t="str">
            <v>PRESIDÊNCIA / CONSELHOS</v>
          </cell>
        </row>
        <row r="3227">
          <cell r="X3227" t="str">
            <v>PRESIDÊNCIA / CONSELHOS</v>
          </cell>
        </row>
        <row r="3228">
          <cell r="X3228" t="str">
            <v>PRESIDÊNCIA / CONSELHOS</v>
          </cell>
        </row>
        <row r="3229">
          <cell r="X3229" t="str">
            <v>PRESIDÊNCIA / CONSELHOS</v>
          </cell>
        </row>
        <row r="3230">
          <cell r="X3230" t="str">
            <v>PRESIDÊNCIA / CONSELHOS</v>
          </cell>
        </row>
        <row r="3231">
          <cell r="X3231" t="str">
            <v>PRESIDÊNCIA / CONSELHOS</v>
          </cell>
        </row>
        <row r="3232">
          <cell r="X3232" t="str">
            <v>PRESIDÊNCIA / CONSELHOS</v>
          </cell>
        </row>
        <row r="3233">
          <cell r="X3233" t="str">
            <v>PRESIDÊNCIA / CONSELHOS</v>
          </cell>
        </row>
        <row r="3234">
          <cell r="X3234" t="str">
            <v>PRESIDÊNCIA / CONSELHOS</v>
          </cell>
        </row>
        <row r="3235">
          <cell r="X3235" t="str">
            <v>PRESIDÊNCIA / CONSELHOS</v>
          </cell>
        </row>
        <row r="3236">
          <cell r="X3236" t="str">
            <v>PRESIDÊNCIA / CONSELHOS</v>
          </cell>
        </row>
        <row r="3237">
          <cell r="X3237" t="str">
            <v>PRESIDÊNCIA / CONSELHOS</v>
          </cell>
        </row>
        <row r="3238">
          <cell r="X3238" t="str">
            <v>PRESIDÊNCIA / CONSELHOS</v>
          </cell>
        </row>
        <row r="3239">
          <cell r="X3239" t="str">
            <v>PRESIDÊNCIA / CONSELHOS</v>
          </cell>
        </row>
        <row r="3240">
          <cell r="X3240" t="str">
            <v>PRESIDÊNCIA / CONSELHOS</v>
          </cell>
        </row>
        <row r="3241">
          <cell r="X3241" t="str">
            <v>PRESIDÊNCIA / CONSELHOS</v>
          </cell>
        </row>
        <row r="3242">
          <cell r="X3242" t="str">
            <v>PRESIDÊNCIA / CONSELHOS</v>
          </cell>
        </row>
        <row r="3243">
          <cell r="X3243" t="str">
            <v>PRESIDÊNCIA / CONSELHOS</v>
          </cell>
        </row>
        <row r="3244">
          <cell r="X3244" t="str">
            <v>PRESIDÊNCIA / CONSELHOS</v>
          </cell>
        </row>
        <row r="3245">
          <cell r="X3245" t="str">
            <v>TÉCNICA</v>
          </cell>
        </row>
        <row r="3246">
          <cell r="X3246" t="str">
            <v>TÉCNICA</v>
          </cell>
        </row>
        <row r="3247">
          <cell r="X3247" t="str">
            <v>TÉCNICA</v>
          </cell>
        </row>
        <row r="3248">
          <cell r="X3248" t="str">
            <v>TÉCNICA</v>
          </cell>
        </row>
        <row r="3249">
          <cell r="X3249" t="str">
            <v>TÉCNICA</v>
          </cell>
        </row>
        <row r="3250">
          <cell r="X3250" t="str">
            <v>TÉCNICA</v>
          </cell>
        </row>
        <row r="3251">
          <cell r="X3251" t="str">
            <v>TÉCNICA</v>
          </cell>
        </row>
        <row r="3252">
          <cell r="X3252" t="str">
            <v>TÉCNICA</v>
          </cell>
        </row>
        <row r="3253">
          <cell r="X3253" t="str">
            <v>TÉCNICA</v>
          </cell>
        </row>
        <row r="3254">
          <cell r="X3254" t="str">
            <v>TÉCNICA</v>
          </cell>
        </row>
        <row r="3255">
          <cell r="X3255" t="str">
            <v>TÉCNICA</v>
          </cell>
        </row>
        <row r="3256">
          <cell r="X3256" t="str">
            <v>TÉCNICA</v>
          </cell>
        </row>
        <row r="3257">
          <cell r="X3257" t="str">
            <v>TÉCNICA</v>
          </cell>
        </row>
        <row r="3258">
          <cell r="X3258" t="str">
            <v>ADMINISTRATIVA</v>
          </cell>
        </row>
        <row r="3259">
          <cell r="X3259" t="str">
            <v>ADMINISTRATIVA</v>
          </cell>
        </row>
        <row r="3260">
          <cell r="X3260" t="str">
            <v>ADMINISTRATIVA</v>
          </cell>
        </row>
        <row r="3261">
          <cell r="X3261" t="str">
            <v>ADMINISTRATIVA</v>
          </cell>
        </row>
        <row r="3262">
          <cell r="X3262" t="str">
            <v>ADMINISTRATIVA</v>
          </cell>
        </row>
        <row r="3263">
          <cell r="X3263" t="str">
            <v>ADMINISTRATIVA</v>
          </cell>
        </row>
        <row r="3264">
          <cell r="X3264" t="str">
            <v>ADMINISTRATIVA</v>
          </cell>
        </row>
        <row r="3265">
          <cell r="X3265" t="str">
            <v>ADMINISTRATIVA</v>
          </cell>
        </row>
        <row r="3266">
          <cell r="X3266" t="str">
            <v>ADMINISTRATIVA</v>
          </cell>
        </row>
        <row r="3267">
          <cell r="X3267" t="str">
            <v>ADMINISTRATIVA</v>
          </cell>
        </row>
        <row r="3268">
          <cell r="X3268" t="str">
            <v>ADMINISTRATIVA</v>
          </cell>
        </row>
        <row r="3269">
          <cell r="X3269" t="str">
            <v>ADMINISTRATIVA</v>
          </cell>
        </row>
        <row r="3270">
          <cell r="X3270" t="str">
            <v>ADMINISTRATIVA</v>
          </cell>
        </row>
        <row r="3271">
          <cell r="X3271" t="str">
            <v>ADMINISTRATIVA</v>
          </cell>
        </row>
        <row r="3272">
          <cell r="X3272" t="str">
            <v>ADMINISTRATIVA</v>
          </cell>
        </row>
        <row r="3273">
          <cell r="X3273" t="str">
            <v>ADMINISTRATIVA</v>
          </cell>
        </row>
        <row r="3274">
          <cell r="X3274" t="str">
            <v>ADMINISTRATIVA</v>
          </cell>
        </row>
        <row r="3275">
          <cell r="X3275" t="str">
            <v>ADMINISTRATIVA</v>
          </cell>
        </row>
        <row r="3276">
          <cell r="X3276" t="str">
            <v>ADMINISTRATIVA</v>
          </cell>
        </row>
        <row r="3277">
          <cell r="X3277" t="str">
            <v>ADMINISTRATIVA</v>
          </cell>
        </row>
        <row r="3278">
          <cell r="X3278" t="str">
            <v>ADMINISTRATIVA</v>
          </cell>
        </row>
        <row r="3279">
          <cell r="X3279" t="str">
            <v>ADMINISTRATIVA</v>
          </cell>
        </row>
        <row r="3280">
          <cell r="X3280" t="str">
            <v>ADMINISTRATIVA</v>
          </cell>
        </row>
        <row r="3281">
          <cell r="X3281" t="str">
            <v>ADMINISTRATIVA</v>
          </cell>
        </row>
        <row r="3282">
          <cell r="X3282" t="str">
            <v>ADMINISTRATIVA</v>
          </cell>
        </row>
        <row r="3283">
          <cell r="X3283" t="str">
            <v>ADMINISTRATIVA</v>
          </cell>
        </row>
        <row r="3284">
          <cell r="X3284" t="str">
            <v>ADMINISTRATIVA</v>
          </cell>
        </row>
        <row r="3285">
          <cell r="X3285" t="str">
            <v>ADMINISTRATIVA</v>
          </cell>
        </row>
        <row r="3286">
          <cell r="X3286" t="str">
            <v>ADMINISTRATIVA</v>
          </cell>
        </row>
        <row r="3287">
          <cell r="X3287" t="str">
            <v>ADMINISTRATIVA</v>
          </cell>
        </row>
        <row r="3288">
          <cell r="X3288" t="str">
            <v>ADMINISTRATIVA</v>
          </cell>
        </row>
        <row r="3289">
          <cell r="X3289" t="str">
            <v>ADMINISTRATIVA</v>
          </cell>
        </row>
        <row r="3290">
          <cell r="X3290" t="str">
            <v>ADMINISTRATIVA</v>
          </cell>
        </row>
        <row r="3291">
          <cell r="X3291" t="str">
            <v>ADMINISTRATIVA</v>
          </cell>
        </row>
        <row r="3292">
          <cell r="X3292" t="str">
            <v>ADMINISTRATIVA</v>
          </cell>
        </row>
        <row r="3293">
          <cell r="X3293" t="str">
            <v>ADMINISTRATIVA</v>
          </cell>
        </row>
        <row r="3294">
          <cell r="X3294" t="str">
            <v>ADMINISTRATIVA</v>
          </cell>
        </row>
        <row r="3295">
          <cell r="X3295" t="str">
            <v>ADMINISTRATIVA</v>
          </cell>
        </row>
        <row r="3296">
          <cell r="X3296" t="str">
            <v>ADMINISTRATIVA</v>
          </cell>
        </row>
        <row r="3297">
          <cell r="X3297" t="str">
            <v>ADMINISTRATIVA</v>
          </cell>
        </row>
        <row r="3298">
          <cell r="X3298" t="str">
            <v>ADMINISTRATIVA</v>
          </cell>
        </row>
        <row r="3299">
          <cell r="X3299" t="str">
            <v>ADMINISTRATIVA</v>
          </cell>
        </row>
        <row r="3300">
          <cell r="X3300" t="str">
            <v>ADMINISTRATIVA</v>
          </cell>
        </row>
        <row r="3301">
          <cell r="X3301" t="str">
            <v>ADMINISTRATIVA</v>
          </cell>
        </row>
        <row r="3302">
          <cell r="X3302" t="str">
            <v>ADMINISTRATIVA</v>
          </cell>
        </row>
        <row r="3303">
          <cell r="X3303" t="str">
            <v>ADMINISTRATIVA</v>
          </cell>
        </row>
        <row r="3304">
          <cell r="X3304" t="str">
            <v>ADMINISTRATIVA</v>
          </cell>
        </row>
        <row r="3305">
          <cell r="X3305" t="str">
            <v>ADMINISTRATIVA</v>
          </cell>
        </row>
        <row r="3306">
          <cell r="X3306" t="str">
            <v>ADMINISTRATIVA</v>
          </cell>
        </row>
        <row r="3307">
          <cell r="X3307" t="str">
            <v>ADMINISTRATIVA</v>
          </cell>
        </row>
        <row r="3308">
          <cell r="X3308" t="str">
            <v>ADMINISTRATIVA</v>
          </cell>
        </row>
        <row r="3309">
          <cell r="X3309" t="str">
            <v>ADMINISTRATIVA</v>
          </cell>
        </row>
        <row r="3310">
          <cell r="X3310" t="str">
            <v>ADMINISTRATIVA</v>
          </cell>
        </row>
        <row r="3311">
          <cell r="X3311" t="str">
            <v>ADMINISTRATIVA</v>
          </cell>
        </row>
        <row r="3312">
          <cell r="X3312" t="str">
            <v>ADMINISTRATIVA</v>
          </cell>
        </row>
        <row r="3313">
          <cell r="X3313" t="str">
            <v>ADMINISTRATIVA</v>
          </cell>
        </row>
        <row r="3314">
          <cell r="X3314" t="str">
            <v>ADMINISTRATIVA</v>
          </cell>
        </row>
        <row r="3315">
          <cell r="X3315" t="str">
            <v>ADMINISTRATIVA</v>
          </cell>
        </row>
        <row r="3316">
          <cell r="X3316" t="str">
            <v>ADMINISTRATIVA</v>
          </cell>
        </row>
        <row r="3317">
          <cell r="X3317" t="str">
            <v>ADMINISTRATIVA</v>
          </cell>
        </row>
        <row r="3318">
          <cell r="X3318" t="str">
            <v>ADMINISTRATIVA</v>
          </cell>
        </row>
        <row r="3319">
          <cell r="X3319" t="str">
            <v>ADMINISTRATIVA</v>
          </cell>
        </row>
        <row r="3320">
          <cell r="X3320" t="str">
            <v>ADMINISTRATIVA</v>
          </cell>
        </row>
        <row r="3321">
          <cell r="X3321" t="str">
            <v>ADMINISTRATIVA</v>
          </cell>
        </row>
        <row r="3322">
          <cell r="X3322" t="str">
            <v>ADMINISTRATIVA</v>
          </cell>
        </row>
        <row r="3323">
          <cell r="X3323" t="str">
            <v>ADMINISTRATIVA</v>
          </cell>
        </row>
        <row r="3324">
          <cell r="X3324" t="str">
            <v>ADMINISTRATIVA</v>
          </cell>
        </row>
        <row r="3325">
          <cell r="X3325" t="str">
            <v>ADMINISTRATIVA</v>
          </cell>
        </row>
        <row r="3326">
          <cell r="X3326" t="str">
            <v>ADMINISTRATIVA</v>
          </cell>
        </row>
        <row r="3327">
          <cell r="X3327" t="str">
            <v>ADMINISTRATIVA</v>
          </cell>
        </row>
        <row r="3328">
          <cell r="X3328" t="str">
            <v>ADMINISTRATIVA</v>
          </cell>
        </row>
        <row r="3329">
          <cell r="X3329" t="str">
            <v>ADMINISTRATIVA</v>
          </cell>
        </row>
        <row r="3330">
          <cell r="X3330" t="str">
            <v>ADMINISTRATIVA</v>
          </cell>
        </row>
        <row r="3331">
          <cell r="X3331" t="str">
            <v>ADMINISTRATIVA</v>
          </cell>
        </row>
        <row r="3332">
          <cell r="X3332" t="str">
            <v>ADMINISTRATIVA</v>
          </cell>
        </row>
        <row r="3333">
          <cell r="X3333" t="str">
            <v>ADMINISTRATIVA</v>
          </cell>
        </row>
        <row r="3334">
          <cell r="X3334" t="str">
            <v>ADMINISTRATIVA</v>
          </cell>
        </row>
        <row r="3335">
          <cell r="X3335" t="str">
            <v>ADMINISTRATIVA</v>
          </cell>
        </row>
        <row r="3336">
          <cell r="X3336" t="str">
            <v>ADMINISTRATIVA</v>
          </cell>
        </row>
        <row r="3337">
          <cell r="X3337" t="str">
            <v>ADMINISTRATIVA</v>
          </cell>
        </row>
        <row r="3338">
          <cell r="X3338" t="str">
            <v>ADMINISTRATIVA</v>
          </cell>
        </row>
        <row r="3339">
          <cell r="X3339" t="str">
            <v>ADMINISTRATIVA</v>
          </cell>
        </row>
        <row r="3340">
          <cell r="X3340" t="str">
            <v>ADMINISTRATIVA</v>
          </cell>
        </row>
        <row r="3341">
          <cell r="X3341" t="str">
            <v>ADMINISTRATIVA</v>
          </cell>
        </row>
        <row r="3342">
          <cell r="X3342" t="str">
            <v>ADMINISTRATIVA</v>
          </cell>
        </row>
        <row r="3343">
          <cell r="X3343" t="str">
            <v>ADMINISTRATIVA</v>
          </cell>
        </row>
        <row r="3344">
          <cell r="X3344" t="str">
            <v>ADMINISTRATIVA</v>
          </cell>
        </row>
        <row r="3345">
          <cell r="X3345" t="str">
            <v>ADMINISTRATIVA</v>
          </cell>
        </row>
        <row r="3346">
          <cell r="X3346" t="str">
            <v>ADMINISTRATIVA</v>
          </cell>
        </row>
        <row r="3347">
          <cell r="X3347" t="str">
            <v>ADMINISTRATIVA</v>
          </cell>
        </row>
        <row r="3348">
          <cell r="X3348" t="str">
            <v>ADMINISTRATIVA</v>
          </cell>
        </row>
        <row r="3349">
          <cell r="X3349" t="str">
            <v>ADMINISTRATIVA</v>
          </cell>
        </row>
        <row r="3350">
          <cell r="X3350" t="str">
            <v>ADMINISTRATIVA</v>
          </cell>
        </row>
        <row r="3351">
          <cell r="X3351" t="str">
            <v>ADMINISTRATIVA</v>
          </cell>
        </row>
        <row r="3352">
          <cell r="X3352" t="str">
            <v>ADMINISTRATIVA</v>
          </cell>
        </row>
        <row r="3353">
          <cell r="X3353" t="str">
            <v>ADMINISTRATIVA</v>
          </cell>
        </row>
        <row r="3354">
          <cell r="X3354" t="str">
            <v>PRESIDÊNCIA / CONSELHOS</v>
          </cell>
        </row>
        <row r="3355">
          <cell r="X3355" t="str">
            <v>PRESIDÊNCIA / CONSELHOS</v>
          </cell>
        </row>
        <row r="3356">
          <cell r="X3356" t="str">
            <v>PRESIDÊNCIA / CONSELHOS</v>
          </cell>
        </row>
        <row r="3357">
          <cell r="X3357" t="str">
            <v>ADMINISTRATIVA</v>
          </cell>
        </row>
        <row r="3358">
          <cell r="X3358" t="str">
            <v>ADMINISTRATIVA</v>
          </cell>
        </row>
        <row r="3359">
          <cell r="X3359" t="str">
            <v>ADMINISTRATIVA</v>
          </cell>
        </row>
        <row r="3360">
          <cell r="X3360" t="str">
            <v>ADMINISTRATIVA</v>
          </cell>
        </row>
        <row r="3361">
          <cell r="X3361" t="str">
            <v>ADMINISTRATIVA</v>
          </cell>
        </row>
        <row r="3362">
          <cell r="X3362" t="str">
            <v>ADMINISTRATIVA</v>
          </cell>
        </row>
        <row r="3363">
          <cell r="X3363" t="str">
            <v>ADMINISTRATIVA</v>
          </cell>
        </row>
        <row r="3364">
          <cell r="X3364" t="str">
            <v>ADMINISTRATIVA</v>
          </cell>
        </row>
        <row r="3365">
          <cell r="X3365" t="str">
            <v>ADMINISTRATIVA</v>
          </cell>
        </row>
        <row r="3366">
          <cell r="X3366" t="str">
            <v>ADMINISTRATIVA</v>
          </cell>
        </row>
        <row r="3367">
          <cell r="X3367" t="str">
            <v>TÉCNICA</v>
          </cell>
        </row>
        <row r="3368">
          <cell r="X3368" t="str">
            <v>TÉCNICA</v>
          </cell>
        </row>
        <row r="3369">
          <cell r="X3369" t="str">
            <v>TÉCNICA</v>
          </cell>
        </row>
        <row r="3370">
          <cell r="X3370" t="str">
            <v>TÉCNICA</v>
          </cell>
        </row>
        <row r="3371">
          <cell r="X3371" t="str">
            <v>TÉCNICA</v>
          </cell>
        </row>
        <row r="3372">
          <cell r="X3372" t="str">
            <v>TÉCNICA</v>
          </cell>
        </row>
        <row r="3373">
          <cell r="X3373" t="str">
            <v>TÉCNICA</v>
          </cell>
        </row>
        <row r="3374">
          <cell r="X3374" t="str">
            <v>TÉCNICA</v>
          </cell>
        </row>
        <row r="3375">
          <cell r="X3375" t="str">
            <v>TÉCNICA</v>
          </cell>
        </row>
        <row r="3376">
          <cell r="X3376" t="str">
            <v>TÉCNICA</v>
          </cell>
        </row>
        <row r="3377">
          <cell r="X3377" t="str">
            <v>TÉCNICA</v>
          </cell>
        </row>
        <row r="3378">
          <cell r="X3378" t="str">
            <v>TÉCNICA</v>
          </cell>
        </row>
        <row r="3379">
          <cell r="X3379" t="str">
            <v>TÉCNICA</v>
          </cell>
        </row>
        <row r="3380">
          <cell r="X3380" t="str">
            <v>TÉCNICA</v>
          </cell>
        </row>
        <row r="3381">
          <cell r="X3381" t="str">
            <v>TÉCNICA</v>
          </cell>
        </row>
        <row r="3382">
          <cell r="X3382" t="str">
            <v>TÉCNICA</v>
          </cell>
        </row>
        <row r="3383">
          <cell r="X3383" t="str">
            <v>TÉCNICA</v>
          </cell>
        </row>
        <row r="3384">
          <cell r="X3384" t="str">
            <v>TÉCNICA</v>
          </cell>
        </row>
        <row r="3385">
          <cell r="X3385" t="str">
            <v>TÉCNICA</v>
          </cell>
        </row>
        <row r="3386">
          <cell r="X3386" t="str">
            <v>TÉCNICA</v>
          </cell>
        </row>
        <row r="3387">
          <cell r="X3387" t="str">
            <v>TÉCNICA</v>
          </cell>
        </row>
        <row r="3388">
          <cell r="X3388" t="str">
            <v>TÉCNICA</v>
          </cell>
        </row>
        <row r="3389">
          <cell r="X3389" t="str">
            <v>TÉCNICA</v>
          </cell>
        </row>
        <row r="3390">
          <cell r="X3390" t="str">
            <v>TÉCNICA</v>
          </cell>
        </row>
        <row r="3391">
          <cell r="X3391" t="str">
            <v>TÉCNICA</v>
          </cell>
        </row>
        <row r="3392">
          <cell r="X3392" t="str">
            <v>TÉCNICA</v>
          </cell>
        </row>
        <row r="3393">
          <cell r="X3393" t="str">
            <v>TÉCNICA</v>
          </cell>
        </row>
        <row r="3394">
          <cell r="X3394" t="str">
            <v>TÉCNICA</v>
          </cell>
        </row>
        <row r="3395">
          <cell r="X3395" t="str">
            <v>TÉCNICA</v>
          </cell>
        </row>
        <row r="3396">
          <cell r="X3396" t="str">
            <v>TÉCNICA</v>
          </cell>
        </row>
        <row r="3397">
          <cell r="X3397" t="str">
            <v>TÉCNICA</v>
          </cell>
        </row>
        <row r="3398">
          <cell r="X3398" t="str">
            <v>TÉCNICA</v>
          </cell>
        </row>
        <row r="3399">
          <cell r="X3399" t="str">
            <v>TÉCNICA</v>
          </cell>
        </row>
        <row r="3400">
          <cell r="X3400" t="str">
            <v>ADMINISTRATIVA</v>
          </cell>
        </row>
        <row r="3401">
          <cell r="X3401" t="str">
            <v>ADMINISTRATIVA</v>
          </cell>
        </row>
        <row r="3402">
          <cell r="X3402" t="str">
            <v>ADMINISTRATIVA</v>
          </cell>
        </row>
        <row r="3403">
          <cell r="X3403" t="str">
            <v>ADMINISTRATIVA</v>
          </cell>
        </row>
        <row r="3404">
          <cell r="X3404" t="str">
            <v>ADMINISTRATIVA</v>
          </cell>
        </row>
        <row r="3405">
          <cell r="X3405" t="str">
            <v>ADMINISTRATIVA</v>
          </cell>
        </row>
        <row r="3406">
          <cell r="X3406" t="str">
            <v>ADMINISTRATIVA</v>
          </cell>
        </row>
        <row r="3407">
          <cell r="X3407" t="str">
            <v>ADMINISTRATIVA</v>
          </cell>
        </row>
        <row r="3408">
          <cell r="X3408" t="str">
            <v>ADMINISTRATIVA</v>
          </cell>
        </row>
        <row r="3409">
          <cell r="X3409" t="str">
            <v>ADMINISTRATIVA</v>
          </cell>
        </row>
        <row r="3410">
          <cell r="X3410" t="str">
            <v>ADMINISTRATIVA</v>
          </cell>
        </row>
        <row r="3411">
          <cell r="X3411" t="str">
            <v>ADMINISTRATIVA</v>
          </cell>
        </row>
        <row r="3412">
          <cell r="X3412" t="str">
            <v>ADMINISTRATIVA</v>
          </cell>
        </row>
        <row r="3413">
          <cell r="X3413" t="str">
            <v>ADMINISTRATIVA</v>
          </cell>
        </row>
        <row r="3414">
          <cell r="X3414" t="str">
            <v>ADMINISTRATIVA</v>
          </cell>
        </row>
        <row r="3415">
          <cell r="X3415" t="str">
            <v>ADMINISTRATIVA</v>
          </cell>
        </row>
        <row r="3416">
          <cell r="X3416" t="str">
            <v>ADMINISTRATIVA</v>
          </cell>
        </row>
        <row r="3417">
          <cell r="X3417" t="str">
            <v>ADMINISTRATIVA</v>
          </cell>
        </row>
        <row r="3418">
          <cell r="X3418" t="str">
            <v>ADMINISTRATIVA</v>
          </cell>
        </row>
        <row r="3419">
          <cell r="X3419" t="str">
            <v>ADMINISTRATIVA</v>
          </cell>
        </row>
        <row r="3420">
          <cell r="X3420" t="str">
            <v>ADMINISTRATIVA</v>
          </cell>
        </row>
        <row r="3421">
          <cell r="X3421" t="str">
            <v>ADMINISTRATIVA</v>
          </cell>
        </row>
        <row r="3422">
          <cell r="X3422" t="str">
            <v>ADMINISTRATIVA</v>
          </cell>
        </row>
        <row r="3423">
          <cell r="X3423" t="str">
            <v>ADMINISTRATIVA</v>
          </cell>
        </row>
        <row r="3424">
          <cell r="X3424" t="str">
            <v>ADMINISTRATIVA</v>
          </cell>
        </row>
        <row r="3425">
          <cell r="X3425" t="str">
            <v>ADMINISTRATIVA</v>
          </cell>
        </row>
        <row r="3426">
          <cell r="X3426" t="str">
            <v>ADMINISTRATIVA</v>
          </cell>
        </row>
        <row r="3427">
          <cell r="X3427" t="str">
            <v>ADMINISTRATIVA</v>
          </cell>
        </row>
        <row r="3428">
          <cell r="X3428" t="str">
            <v>ADMINISTRATIVA</v>
          </cell>
        </row>
        <row r="3429">
          <cell r="X3429" t="str">
            <v>ADMINISTRATIVA</v>
          </cell>
        </row>
        <row r="3430">
          <cell r="X3430" t="str">
            <v>ADMINISTRATIVA</v>
          </cell>
        </row>
        <row r="3431">
          <cell r="X3431" t="str">
            <v>ADMINISTRATIVA</v>
          </cell>
        </row>
        <row r="3432">
          <cell r="X3432" t="str">
            <v>ADMINISTRATIVA</v>
          </cell>
        </row>
        <row r="3433">
          <cell r="X3433" t="str">
            <v>ADMINISTRATIVA</v>
          </cell>
        </row>
        <row r="3434">
          <cell r="X3434" t="str">
            <v>ADMINISTRATIVA</v>
          </cell>
        </row>
        <row r="3435">
          <cell r="X3435" t="str">
            <v>ADMINISTRATIVA</v>
          </cell>
        </row>
        <row r="3436">
          <cell r="X3436" t="str">
            <v>ADMINISTRATIVA</v>
          </cell>
        </row>
        <row r="3437">
          <cell r="X3437" t="str">
            <v>ADMINISTRATIVA</v>
          </cell>
        </row>
        <row r="3438">
          <cell r="X3438" t="str">
            <v>ADMINISTRATIVA</v>
          </cell>
        </row>
        <row r="3439">
          <cell r="X3439" t="str">
            <v>ADMINISTRATIVA</v>
          </cell>
        </row>
        <row r="3440">
          <cell r="X3440" t="str">
            <v>ADMINISTRATIVA</v>
          </cell>
        </row>
        <row r="3441">
          <cell r="X3441" t="str">
            <v>ADMINISTRATIVA</v>
          </cell>
        </row>
        <row r="3442">
          <cell r="X3442" t="str">
            <v>ADMINISTRATIVA</v>
          </cell>
        </row>
        <row r="3443">
          <cell r="X3443" t="str">
            <v>ADMINISTRATIVA</v>
          </cell>
        </row>
        <row r="3444">
          <cell r="X3444" t="str">
            <v>ADMINISTRATIVA</v>
          </cell>
        </row>
        <row r="3445">
          <cell r="X3445" t="str">
            <v>ADMINISTRATIVA</v>
          </cell>
        </row>
        <row r="3446">
          <cell r="X3446" t="str">
            <v>ADMINISTRATIVA</v>
          </cell>
        </row>
        <row r="3447">
          <cell r="X3447" t="str">
            <v>ADMINISTRATIVA</v>
          </cell>
        </row>
        <row r="3448">
          <cell r="X3448" t="str">
            <v>ADMINISTRATIVA</v>
          </cell>
        </row>
        <row r="3449">
          <cell r="X3449" t="str">
            <v>ADMINISTRATIVA</v>
          </cell>
        </row>
        <row r="3450">
          <cell r="X3450" t="str">
            <v>ADMINISTRATIVA</v>
          </cell>
        </row>
        <row r="3451">
          <cell r="X3451" t="str">
            <v>ADMINISTRATIVA</v>
          </cell>
        </row>
        <row r="3452">
          <cell r="X3452" t="str">
            <v>ADMINISTRATIVA</v>
          </cell>
        </row>
        <row r="3453">
          <cell r="X3453" t="str">
            <v>ADMINISTRATIVA</v>
          </cell>
        </row>
        <row r="3454">
          <cell r="X3454" t="str">
            <v>ADMINISTRATIVA</v>
          </cell>
        </row>
        <row r="3455">
          <cell r="X3455" t="str">
            <v>ADMINISTRATIVA</v>
          </cell>
        </row>
        <row r="3456">
          <cell r="X3456" t="str">
            <v>ADMINISTRATIVA</v>
          </cell>
        </row>
        <row r="3457">
          <cell r="X3457" t="str">
            <v>ADMINISTRATIVA</v>
          </cell>
        </row>
        <row r="3458">
          <cell r="X3458" t="str">
            <v>ADMINISTRATIVA</v>
          </cell>
        </row>
        <row r="3459">
          <cell r="X3459" t="str">
            <v>ADMINISTRATIVA</v>
          </cell>
        </row>
        <row r="3460">
          <cell r="X3460" t="str">
            <v>ADMINISTRATIVA</v>
          </cell>
        </row>
        <row r="3461">
          <cell r="X3461" t="str">
            <v>ADMINISTRATIVA</v>
          </cell>
        </row>
        <row r="3462">
          <cell r="X3462" t="str">
            <v>ADMINISTRATIVA</v>
          </cell>
        </row>
        <row r="3463">
          <cell r="X3463" t="str">
            <v>ADMINISTRATIVA</v>
          </cell>
        </row>
        <row r="3464">
          <cell r="X3464" t="str">
            <v>ADMINISTRATIVA</v>
          </cell>
        </row>
        <row r="3465">
          <cell r="X3465" t="str">
            <v>ADMINISTRATIVA</v>
          </cell>
        </row>
        <row r="3466">
          <cell r="X3466" t="str">
            <v>ADMINISTRATIVA</v>
          </cell>
        </row>
        <row r="3467">
          <cell r="X3467" t="str">
            <v>ADMINISTRATIVA</v>
          </cell>
        </row>
        <row r="3468">
          <cell r="X3468" t="str">
            <v>ADMINISTRATIVA</v>
          </cell>
        </row>
        <row r="3469">
          <cell r="X3469" t="str">
            <v>ADMINISTRATIVA</v>
          </cell>
        </row>
        <row r="3470">
          <cell r="X3470" t="str">
            <v>ADMINISTRATIVA</v>
          </cell>
        </row>
        <row r="3471">
          <cell r="X3471" t="str">
            <v>ADMINISTRATIVA</v>
          </cell>
        </row>
        <row r="3472">
          <cell r="X3472" t="str">
            <v>ADMINISTRATIVA</v>
          </cell>
        </row>
        <row r="3473">
          <cell r="X3473" t="str">
            <v>ADMINISTRATIVA</v>
          </cell>
        </row>
        <row r="3474">
          <cell r="X3474" t="str">
            <v>ADMINISTRATIVA</v>
          </cell>
        </row>
        <row r="3475">
          <cell r="X3475" t="str">
            <v>ADMINISTRATIVA</v>
          </cell>
        </row>
        <row r="3476">
          <cell r="X3476" t="str">
            <v>ADMINISTRATIVA</v>
          </cell>
        </row>
        <row r="3477">
          <cell r="X3477" t="str">
            <v>ADMINISTRATIVA</v>
          </cell>
        </row>
        <row r="3478">
          <cell r="X3478" t="str">
            <v>ADMINISTRATIVA</v>
          </cell>
        </row>
        <row r="3479">
          <cell r="X3479" t="str">
            <v>ADMINISTRATIVA</v>
          </cell>
        </row>
        <row r="3480">
          <cell r="X3480" t="str">
            <v>ADMINISTRATIVA</v>
          </cell>
        </row>
        <row r="3481">
          <cell r="X3481" t="str">
            <v>ADMINISTRATIVA</v>
          </cell>
        </row>
        <row r="3482">
          <cell r="X3482" t="str">
            <v>ADMINISTRATIVA</v>
          </cell>
        </row>
        <row r="3483">
          <cell r="X3483" t="str">
            <v>ADMINISTRATIVA</v>
          </cell>
        </row>
        <row r="3484">
          <cell r="X3484" t="str">
            <v>ADMINISTRATIVA</v>
          </cell>
        </row>
        <row r="3485">
          <cell r="X3485" t="str">
            <v>ADMINISTRATIVA</v>
          </cell>
        </row>
        <row r="3486">
          <cell r="X3486" t="str">
            <v>ADMINISTRATIVA</v>
          </cell>
        </row>
        <row r="3487">
          <cell r="X3487" t="str">
            <v>ADMINISTRATIVA</v>
          </cell>
        </row>
        <row r="3488">
          <cell r="X3488" t="str">
            <v>ADMINISTRATIVA</v>
          </cell>
        </row>
        <row r="3489">
          <cell r="X3489" t="str">
            <v>ADMINISTRATIVA</v>
          </cell>
        </row>
        <row r="3490">
          <cell r="X3490" t="str">
            <v>ADMINISTRATIVA</v>
          </cell>
        </row>
        <row r="3491">
          <cell r="X3491" t="str">
            <v>ADMINISTRATIVA</v>
          </cell>
        </row>
        <row r="3492">
          <cell r="X3492" t="str">
            <v>ADMINISTRATIVA</v>
          </cell>
        </row>
        <row r="3493">
          <cell r="X3493" t="str">
            <v>ADMINISTRATIVA</v>
          </cell>
        </row>
        <row r="3494">
          <cell r="X3494" t="str">
            <v>ADMINISTRATIVA</v>
          </cell>
        </row>
        <row r="3495">
          <cell r="X3495" t="str">
            <v>ADMINISTRATIVA</v>
          </cell>
        </row>
        <row r="3496">
          <cell r="X3496" t="str">
            <v>ADMINISTRATIVA</v>
          </cell>
        </row>
        <row r="3497">
          <cell r="X3497" t="str">
            <v>ADMINISTRATIVA</v>
          </cell>
        </row>
        <row r="3498">
          <cell r="X3498" t="str">
            <v>ADMINISTRATIVA</v>
          </cell>
        </row>
        <row r="3499">
          <cell r="X3499" t="str">
            <v>TÉCNICA</v>
          </cell>
        </row>
        <row r="3500">
          <cell r="X3500" t="str">
            <v>TÉCNICA</v>
          </cell>
        </row>
        <row r="3501">
          <cell r="X3501" t="str">
            <v>TÉCNICA</v>
          </cell>
        </row>
        <row r="3502">
          <cell r="X3502" t="str">
            <v>TÉCNICA</v>
          </cell>
        </row>
        <row r="3503">
          <cell r="X3503" t="str">
            <v>TÉCNICA</v>
          </cell>
        </row>
        <row r="3504">
          <cell r="X3504" t="str">
            <v>TÉCNICA</v>
          </cell>
        </row>
        <row r="3505">
          <cell r="X3505" t="str">
            <v>TÉCNICA</v>
          </cell>
        </row>
        <row r="3506">
          <cell r="X3506" t="str">
            <v>TÉCNICA</v>
          </cell>
        </row>
        <row r="3507">
          <cell r="X3507" t="str">
            <v>TÉCNICA</v>
          </cell>
        </row>
        <row r="3508">
          <cell r="X3508" t="str">
            <v>TÉCNICA</v>
          </cell>
        </row>
        <row r="3509">
          <cell r="X3509" t="str">
            <v>TÉCNICA</v>
          </cell>
        </row>
        <row r="3510">
          <cell r="X3510" t="str">
            <v>TÉCNICA</v>
          </cell>
        </row>
        <row r="3511">
          <cell r="X3511" t="str">
            <v>TÉCNICA</v>
          </cell>
        </row>
        <row r="3512">
          <cell r="X3512" t="str">
            <v>TÉCNICA</v>
          </cell>
        </row>
        <row r="3513">
          <cell r="X3513" t="str">
            <v>TÉCNICA</v>
          </cell>
        </row>
        <row r="3514">
          <cell r="X3514" t="str">
            <v>TÉCNICA</v>
          </cell>
        </row>
        <row r="3515">
          <cell r="X3515" t="str">
            <v>TÉCNICA</v>
          </cell>
        </row>
        <row r="3516">
          <cell r="X3516" t="str">
            <v>TÉCNICA</v>
          </cell>
        </row>
        <row r="3517">
          <cell r="X3517" t="str">
            <v>TÉCNICA</v>
          </cell>
        </row>
        <row r="3518">
          <cell r="X3518" t="str">
            <v>TÉCNICA</v>
          </cell>
        </row>
        <row r="3519">
          <cell r="X3519" t="str">
            <v>TÉCNICA</v>
          </cell>
        </row>
        <row r="3520">
          <cell r="X3520" t="str">
            <v>TÉCNICA</v>
          </cell>
        </row>
        <row r="3521">
          <cell r="X3521" t="str">
            <v>TÉCNICA</v>
          </cell>
        </row>
        <row r="3522">
          <cell r="X3522" t="str">
            <v>TÉCNICA</v>
          </cell>
        </row>
        <row r="3523">
          <cell r="X3523" t="str">
            <v>TÉCNICA</v>
          </cell>
        </row>
        <row r="3524">
          <cell r="X3524" t="str">
            <v>TÉCNICA</v>
          </cell>
        </row>
        <row r="3525">
          <cell r="X3525" t="str">
            <v>TÉCNICA</v>
          </cell>
        </row>
        <row r="3526">
          <cell r="X3526" t="str">
            <v>TÉCNICA</v>
          </cell>
        </row>
        <row r="3527">
          <cell r="X3527" t="str">
            <v>TÉCNICA</v>
          </cell>
        </row>
        <row r="3528">
          <cell r="X3528" t="str">
            <v>TÉCNICA</v>
          </cell>
        </row>
        <row r="3529">
          <cell r="X3529" t="str">
            <v>TÉCNICA</v>
          </cell>
        </row>
        <row r="3530">
          <cell r="X3530" t="str">
            <v>TÉCNICA</v>
          </cell>
        </row>
        <row r="3531">
          <cell r="X3531" t="str">
            <v>TÉCNICA</v>
          </cell>
        </row>
        <row r="3532">
          <cell r="X3532" t="str">
            <v>TÉCNICA</v>
          </cell>
        </row>
        <row r="3533">
          <cell r="X3533" t="str">
            <v>TÉCNICA</v>
          </cell>
        </row>
        <row r="3534">
          <cell r="X3534" t="str">
            <v>TÉCNICA</v>
          </cell>
        </row>
        <row r="3535">
          <cell r="X3535" t="str">
            <v>TÉCNICA</v>
          </cell>
        </row>
        <row r="3536">
          <cell r="X3536" t="str">
            <v>TÉCNICA</v>
          </cell>
        </row>
        <row r="3537">
          <cell r="X3537" t="str">
            <v>TÉCNICA</v>
          </cell>
        </row>
        <row r="3538">
          <cell r="X3538" t="str">
            <v>TÉCNICA</v>
          </cell>
        </row>
        <row r="3539">
          <cell r="X3539" t="str">
            <v>TÉCNICA</v>
          </cell>
        </row>
        <row r="3540">
          <cell r="X3540" t="str">
            <v>TÉCNICA</v>
          </cell>
        </row>
        <row r="3541">
          <cell r="X3541" t="str">
            <v>TÉCNICA</v>
          </cell>
        </row>
        <row r="3542">
          <cell r="X3542" t="str">
            <v>TÉCNICA</v>
          </cell>
        </row>
        <row r="3543">
          <cell r="X3543" t="str">
            <v>TÉCNICA</v>
          </cell>
        </row>
        <row r="3544">
          <cell r="X3544" t="str">
            <v>TÉCNICA</v>
          </cell>
        </row>
        <row r="3545">
          <cell r="X3545" t="str">
            <v>TÉCNICA</v>
          </cell>
        </row>
        <row r="3546">
          <cell r="X3546" t="str">
            <v>TÉCNICA</v>
          </cell>
        </row>
        <row r="3547">
          <cell r="X3547" t="str">
            <v>TÉCNICA</v>
          </cell>
        </row>
        <row r="3548">
          <cell r="X3548" t="str">
            <v>TÉCNICA</v>
          </cell>
        </row>
        <row r="3549">
          <cell r="X3549" t="str">
            <v>TÉCNICA</v>
          </cell>
        </row>
        <row r="3550">
          <cell r="X3550" t="str">
            <v>TÉCNICA</v>
          </cell>
        </row>
        <row r="3551">
          <cell r="X3551" t="str">
            <v>TÉCNICA</v>
          </cell>
        </row>
        <row r="3552">
          <cell r="X3552" t="str">
            <v>TÉCNICA</v>
          </cell>
        </row>
        <row r="3553">
          <cell r="X3553" t="str">
            <v>TÉCNICA</v>
          </cell>
        </row>
        <row r="3554">
          <cell r="X3554" t="str">
            <v>TÉCNICA</v>
          </cell>
        </row>
        <row r="3555">
          <cell r="X3555" t="str">
            <v>TÉCNICA</v>
          </cell>
        </row>
        <row r="3556">
          <cell r="X3556" t="str">
            <v>TÉCNICA</v>
          </cell>
        </row>
        <row r="3557">
          <cell r="X3557" t="str">
            <v>TÉCNICA</v>
          </cell>
        </row>
        <row r="3558">
          <cell r="X3558" t="str">
            <v>TÉCNICA</v>
          </cell>
        </row>
        <row r="3559">
          <cell r="X3559" t="str">
            <v>TÉCNICA</v>
          </cell>
        </row>
        <row r="3560">
          <cell r="X3560" t="str">
            <v>TÉCNICA</v>
          </cell>
        </row>
        <row r="3561">
          <cell r="X3561" t="str">
            <v>TÉCNICA</v>
          </cell>
        </row>
        <row r="3562">
          <cell r="X3562" t="str">
            <v>TÉCNICA</v>
          </cell>
        </row>
        <row r="3563">
          <cell r="X3563" t="str">
            <v>TÉCNICA</v>
          </cell>
        </row>
        <row r="3564">
          <cell r="X3564" t="str">
            <v>TÉCNICA</v>
          </cell>
        </row>
        <row r="3565">
          <cell r="X3565" t="str">
            <v>TÉCNICA</v>
          </cell>
        </row>
        <row r="3566">
          <cell r="X3566" t="str">
            <v>TÉCNICA</v>
          </cell>
        </row>
        <row r="3567">
          <cell r="X3567" t="str">
            <v>TÉCNICA</v>
          </cell>
        </row>
        <row r="3568">
          <cell r="X3568" t="str">
            <v>TÉCNICA</v>
          </cell>
        </row>
        <row r="3569">
          <cell r="X3569" t="str">
            <v>TÉCNICA</v>
          </cell>
        </row>
        <row r="3570">
          <cell r="X3570" t="str">
            <v>TÉCNICA</v>
          </cell>
        </row>
        <row r="3571">
          <cell r="X3571" t="str">
            <v>TÉCNICA</v>
          </cell>
        </row>
        <row r="3572">
          <cell r="X3572" t="str">
            <v>TÉCNICA</v>
          </cell>
        </row>
        <row r="3573">
          <cell r="X3573" t="str">
            <v>TÉCNICA</v>
          </cell>
        </row>
        <row r="3574">
          <cell r="X3574" t="str">
            <v>TÉCNICA</v>
          </cell>
        </row>
        <row r="3575">
          <cell r="X3575" t="str">
            <v>TÉCNICA</v>
          </cell>
        </row>
        <row r="3576">
          <cell r="X3576" t="str">
            <v>TÉCNICA</v>
          </cell>
        </row>
        <row r="3577">
          <cell r="X3577" t="str">
            <v>TÉCNICA</v>
          </cell>
        </row>
        <row r="3578">
          <cell r="X3578" t="str">
            <v>TÉCNICA</v>
          </cell>
        </row>
        <row r="3579">
          <cell r="X3579" t="str">
            <v>TÉCNICA</v>
          </cell>
        </row>
        <row r="3580">
          <cell r="X3580" t="str">
            <v>TÉCNICA</v>
          </cell>
        </row>
        <row r="3581">
          <cell r="X3581" t="str">
            <v>TÉCNICA</v>
          </cell>
        </row>
        <row r="3582">
          <cell r="X3582" t="str">
            <v>TÉCNICA</v>
          </cell>
        </row>
        <row r="3583">
          <cell r="X3583" t="str">
            <v>TÉCNICA</v>
          </cell>
        </row>
        <row r="3584">
          <cell r="X3584" t="str">
            <v>TÉCNICA</v>
          </cell>
        </row>
        <row r="3585">
          <cell r="X3585" t="str">
            <v>TÉCNICA</v>
          </cell>
        </row>
        <row r="3586">
          <cell r="X3586" t="str">
            <v>TÉCNICA</v>
          </cell>
        </row>
        <row r="3587">
          <cell r="X3587" t="str">
            <v>TÉCNICA</v>
          </cell>
        </row>
        <row r="3588">
          <cell r="X3588" t="str">
            <v>TÉCNICA</v>
          </cell>
        </row>
        <row r="3589">
          <cell r="X3589" t="str">
            <v>TÉCNICA</v>
          </cell>
        </row>
        <row r="3590">
          <cell r="X3590" t="str">
            <v>TÉCNICA</v>
          </cell>
        </row>
        <row r="3591">
          <cell r="X3591" t="str">
            <v>TÉCNICA</v>
          </cell>
        </row>
        <row r="3592">
          <cell r="X3592" t="str">
            <v>TÉCNICA</v>
          </cell>
        </row>
        <row r="3593">
          <cell r="X3593" t="str">
            <v>TÉCNICA</v>
          </cell>
        </row>
        <row r="3594">
          <cell r="X3594" t="str">
            <v>TÉCNICA</v>
          </cell>
        </row>
        <row r="3595">
          <cell r="X3595" t="str">
            <v>TÉCNICA</v>
          </cell>
        </row>
        <row r="3596">
          <cell r="X3596" t="str">
            <v>TÉCNICA</v>
          </cell>
        </row>
        <row r="3597">
          <cell r="X3597" t="str">
            <v>TÉCNICA</v>
          </cell>
        </row>
        <row r="3598">
          <cell r="X3598" t="str">
            <v>TÉCNICA</v>
          </cell>
        </row>
        <row r="3599">
          <cell r="X3599" t="str">
            <v>TÉCNICA</v>
          </cell>
        </row>
        <row r="3600">
          <cell r="X3600" t="str">
            <v>TÉCNICA</v>
          </cell>
        </row>
        <row r="3601">
          <cell r="X3601" t="str">
            <v>TÉCNICA</v>
          </cell>
        </row>
        <row r="3602">
          <cell r="X3602" t="str">
            <v>TÉCNICA</v>
          </cell>
        </row>
        <row r="3603">
          <cell r="X3603" t="str">
            <v>TÉCNICA</v>
          </cell>
        </row>
        <row r="3604">
          <cell r="X3604" t="str">
            <v>TÉCNICA</v>
          </cell>
        </row>
        <row r="3605">
          <cell r="X3605" t="str">
            <v>TÉCNICA</v>
          </cell>
        </row>
        <row r="3606">
          <cell r="X3606" t="str">
            <v>TÉCNICA</v>
          </cell>
        </row>
        <row r="3607">
          <cell r="X3607" t="str">
            <v>TÉCNICA</v>
          </cell>
        </row>
        <row r="3608">
          <cell r="X3608" t="str">
            <v>TÉCNICA</v>
          </cell>
        </row>
        <row r="3609">
          <cell r="X3609" t="str">
            <v>TÉCNICA</v>
          </cell>
        </row>
        <row r="3610">
          <cell r="X3610" t="str">
            <v>TÉCNICA</v>
          </cell>
        </row>
        <row r="3611">
          <cell r="X3611" t="str">
            <v>TÉCNICA</v>
          </cell>
        </row>
        <row r="3612">
          <cell r="X3612" t="str">
            <v>TÉCNICA</v>
          </cell>
        </row>
        <row r="3613">
          <cell r="X3613" t="str">
            <v>TÉCNICA</v>
          </cell>
        </row>
        <row r="3614">
          <cell r="X3614" t="str">
            <v>TÉCNICA</v>
          </cell>
        </row>
        <row r="3615">
          <cell r="X3615" t="str">
            <v>TÉCNICA</v>
          </cell>
        </row>
        <row r="3616">
          <cell r="X3616" t="str">
            <v>TÉCNICA</v>
          </cell>
        </row>
        <row r="3617">
          <cell r="X3617" t="str">
            <v>TÉCNICA</v>
          </cell>
        </row>
        <row r="3618">
          <cell r="X3618" t="str">
            <v>TÉCNICA</v>
          </cell>
        </row>
        <row r="3619">
          <cell r="X3619" t="str">
            <v>TÉCNICA</v>
          </cell>
        </row>
        <row r="3620">
          <cell r="X3620" t="str">
            <v>TÉCNICA</v>
          </cell>
        </row>
        <row r="3621">
          <cell r="X3621" t="str">
            <v>TÉCNICA</v>
          </cell>
        </row>
        <row r="3622">
          <cell r="X3622" t="str">
            <v>TÉCNICA</v>
          </cell>
        </row>
        <row r="3623">
          <cell r="X3623" t="str">
            <v>TÉCNICA</v>
          </cell>
        </row>
        <row r="3624">
          <cell r="X3624" t="str">
            <v>TÉCNICA</v>
          </cell>
        </row>
        <row r="3625">
          <cell r="X3625" t="str">
            <v>TÉCNICA</v>
          </cell>
        </row>
        <row r="3626">
          <cell r="X3626" t="str">
            <v>TÉCNICA</v>
          </cell>
        </row>
        <row r="3627">
          <cell r="X3627" t="str">
            <v>TÉCNICA</v>
          </cell>
        </row>
        <row r="3628">
          <cell r="X3628" t="str">
            <v>TÉCNICA</v>
          </cell>
        </row>
        <row r="3629">
          <cell r="X3629" t="str">
            <v>TÉCNICA</v>
          </cell>
        </row>
        <row r="3630">
          <cell r="X3630" t="str">
            <v>TÉCNICA</v>
          </cell>
        </row>
        <row r="3631">
          <cell r="X3631" t="str">
            <v>TÉCNICA</v>
          </cell>
        </row>
        <row r="3632">
          <cell r="X3632" t="str">
            <v>TÉCNICA</v>
          </cell>
        </row>
        <row r="3633">
          <cell r="X3633" t="str">
            <v>TÉCNICA</v>
          </cell>
        </row>
        <row r="3634">
          <cell r="X3634" t="str">
            <v>TÉCNICA</v>
          </cell>
        </row>
        <row r="3635">
          <cell r="X3635" t="str">
            <v>TÉCNICA</v>
          </cell>
        </row>
        <row r="3636">
          <cell r="X3636" t="str">
            <v>TÉCNICA</v>
          </cell>
        </row>
        <row r="3637">
          <cell r="X3637" t="str">
            <v>TÉCNICA</v>
          </cell>
        </row>
        <row r="3638">
          <cell r="X3638" t="str">
            <v>TÉCNICA</v>
          </cell>
        </row>
        <row r="3639">
          <cell r="X3639" t="str">
            <v>TÉCNICA</v>
          </cell>
        </row>
        <row r="3640">
          <cell r="X3640" t="str">
            <v>TÉCNICA</v>
          </cell>
        </row>
        <row r="3641">
          <cell r="X3641" t="str">
            <v>TÉCNICA</v>
          </cell>
        </row>
        <row r="3642">
          <cell r="X3642" t="str">
            <v>TÉCNICA</v>
          </cell>
        </row>
        <row r="3643">
          <cell r="X3643" t="str">
            <v>TÉCNICA</v>
          </cell>
        </row>
        <row r="3644">
          <cell r="X3644" t="str">
            <v>TÉCNICA</v>
          </cell>
        </row>
        <row r="3645">
          <cell r="X3645" t="str">
            <v>TÉCNICA</v>
          </cell>
        </row>
        <row r="3646">
          <cell r="X3646" t="str">
            <v>TÉCNICA</v>
          </cell>
        </row>
        <row r="3647">
          <cell r="X3647" t="str">
            <v>TÉCNICA</v>
          </cell>
        </row>
        <row r="3648">
          <cell r="X3648" t="str">
            <v>TÉCNICA</v>
          </cell>
        </row>
        <row r="3649">
          <cell r="X3649" t="str">
            <v>TÉCNICA</v>
          </cell>
        </row>
        <row r="3650">
          <cell r="X3650" t="str">
            <v>TÉCNICA</v>
          </cell>
        </row>
        <row r="3651">
          <cell r="X3651" t="str">
            <v>TÉCNICA</v>
          </cell>
        </row>
        <row r="3652">
          <cell r="X3652" t="str">
            <v>TÉCNICA</v>
          </cell>
        </row>
        <row r="3653">
          <cell r="X3653" t="str">
            <v>TÉCNICA</v>
          </cell>
        </row>
        <row r="3654">
          <cell r="X3654" t="str">
            <v>TÉCNICA</v>
          </cell>
        </row>
        <row r="3655">
          <cell r="X3655" t="str">
            <v>TÉCNICA</v>
          </cell>
        </row>
        <row r="3656">
          <cell r="X3656" t="str">
            <v>TÉCNICA</v>
          </cell>
        </row>
        <row r="3657">
          <cell r="X3657" t="str">
            <v>TÉCNICA</v>
          </cell>
        </row>
        <row r="3658">
          <cell r="X3658" t="str">
            <v>TÉCNICA</v>
          </cell>
        </row>
        <row r="3659">
          <cell r="X3659" t="str">
            <v>TÉCNICA</v>
          </cell>
        </row>
        <row r="3660">
          <cell r="X3660" t="str">
            <v>TÉCNICA</v>
          </cell>
        </row>
        <row r="3661">
          <cell r="X3661" t="str">
            <v>TÉCNICA</v>
          </cell>
        </row>
        <row r="3662">
          <cell r="X3662" t="str">
            <v>TÉCNICA</v>
          </cell>
        </row>
        <row r="3663">
          <cell r="X3663" t="str">
            <v>TÉCNICA</v>
          </cell>
        </row>
        <row r="3664">
          <cell r="X3664" t="str">
            <v>TÉCNICA</v>
          </cell>
        </row>
        <row r="3665">
          <cell r="X3665" t="str">
            <v>TÉCNICA</v>
          </cell>
        </row>
        <row r="3666">
          <cell r="X3666" t="str">
            <v>TÉCNICA</v>
          </cell>
        </row>
        <row r="3667">
          <cell r="X3667" t="str">
            <v>TÉCNICA</v>
          </cell>
        </row>
        <row r="3668">
          <cell r="X3668" t="str">
            <v>TÉCNICA</v>
          </cell>
        </row>
        <row r="3669">
          <cell r="X3669" t="str">
            <v>TÉCNICA</v>
          </cell>
        </row>
        <row r="3670">
          <cell r="X3670" t="str">
            <v>TÉCNICA</v>
          </cell>
        </row>
        <row r="3671">
          <cell r="X3671" t="str">
            <v>TÉCNICA</v>
          </cell>
        </row>
        <row r="3672">
          <cell r="X3672" t="str">
            <v>TÉCNICA</v>
          </cell>
        </row>
        <row r="3673">
          <cell r="X3673" t="str">
            <v>TÉCNICA</v>
          </cell>
        </row>
        <row r="3674">
          <cell r="X3674" t="str">
            <v>TÉCNICA</v>
          </cell>
        </row>
        <row r="3675">
          <cell r="X3675" t="str">
            <v>TÉCNICA</v>
          </cell>
        </row>
        <row r="3676">
          <cell r="X3676" t="str">
            <v>TÉCNICA</v>
          </cell>
        </row>
        <row r="3677">
          <cell r="X3677" t="str">
            <v>TÉCNICA</v>
          </cell>
        </row>
        <row r="3678">
          <cell r="X3678" t="str">
            <v>TÉCNICA</v>
          </cell>
        </row>
        <row r="3679">
          <cell r="X3679" t="str">
            <v>TÉCNICA</v>
          </cell>
        </row>
        <row r="3680">
          <cell r="X3680" t="str">
            <v>TÉCNICA</v>
          </cell>
        </row>
        <row r="3681">
          <cell r="X3681" t="str">
            <v>TÉCNICA</v>
          </cell>
        </row>
        <row r="3682">
          <cell r="X3682" t="str">
            <v>TÉCNICA</v>
          </cell>
        </row>
        <row r="3683">
          <cell r="X3683" t="str">
            <v>TÉCNICA</v>
          </cell>
        </row>
        <row r="3684">
          <cell r="X3684" t="str">
            <v>TÉCNICA</v>
          </cell>
        </row>
        <row r="3685">
          <cell r="X3685" t="str">
            <v>TÉCNICA</v>
          </cell>
        </row>
        <row r="3686">
          <cell r="X3686" t="str">
            <v>TÉCNICA</v>
          </cell>
        </row>
        <row r="3687">
          <cell r="X3687" t="str">
            <v>TÉCNICA</v>
          </cell>
        </row>
        <row r="3688">
          <cell r="X3688" t="str">
            <v>PRESIDÊNCIA / CONSELHOS</v>
          </cell>
        </row>
        <row r="3689">
          <cell r="X3689" t="str">
            <v>PRESIDÊNCIA / CONSELHOS</v>
          </cell>
        </row>
        <row r="3690">
          <cell r="X3690" t="str">
            <v>PRESIDÊNCIA / CONSELHOS</v>
          </cell>
        </row>
        <row r="3691">
          <cell r="X3691" t="str">
            <v>PRESIDÊNCIA / CONSELHOS</v>
          </cell>
        </row>
        <row r="3692">
          <cell r="X3692" t="str">
            <v>TÉCNICA</v>
          </cell>
        </row>
        <row r="3693">
          <cell r="X3693" t="str">
            <v>TÉCNICA</v>
          </cell>
        </row>
        <row r="3694">
          <cell r="X3694" t="str">
            <v>TÉCNICA</v>
          </cell>
        </row>
        <row r="3695">
          <cell r="X3695" t="str">
            <v>TÉCNICA</v>
          </cell>
        </row>
        <row r="3696">
          <cell r="X3696" t="str">
            <v>TÉCNICA</v>
          </cell>
        </row>
        <row r="3697">
          <cell r="X3697" t="str">
            <v>TÉCNICA</v>
          </cell>
        </row>
        <row r="3698">
          <cell r="X3698" t="str">
            <v>TÉCNICA</v>
          </cell>
        </row>
        <row r="3699">
          <cell r="X3699" t="str">
            <v>TÉCNICA</v>
          </cell>
        </row>
        <row r="3700">
          <cell r="X3700" t="str">
            <v>TÉCNICA</v>
          </cell>
        </row>
        <row r="3701">
          <cell r="X3701" t="str">
            <v>TÉCNICA</v>
          </cell>
        </row>
        <row r="3702">
          <cell r="X3702" t="str">
            <v>TÉCNICA</v>
          </cell>
        </row>
        <row r="3703">
          <cell r="X3703" t="str">
            <v>TÉCNICA</v>
          </cell>
        </row>
        <row r="3704">
          <cell r="X3704" t="str">
            <v>TÉCNICA</v>
          </cell>
        </row>
        <row r="3705">
          <cell r="X3705" t="str">
            <v>TÉCNICA</v>
          </cell>
        </row>
        <row r="3706">
          <cell r="X3706" t="str">
            <v>TÉCNICA</v>
          </cell>
        </row>
        <row r="3707">
          <cell r="X3707" t="str">
            <v>TÉCNICA</v>
          </cell>
        </row>
        <row r="3708">
          <cell r="X3708" t="str">
            <v>TÉCNICA</v>
          </cell>
        </row>
        <row r="3709">
          <cell r="X3709" t="str">
            <v>TÉCNICA</v>
          </cell>
        </row>
        <row r="3710">
          <cell r="X3710" t="str">
            <v>TÉCNICA</v>
          </cell>
        </row>
        <row r="3711">
          <cell r="X3711" t="str">
            <v>TÉCNICA</v>
          </cell>
        </row>
        <row r="3712">
          <cell r="X3712" t="str">
            <v>TÉCNICA</v>
          </cell>
        </row>
        <row r="3713">
          <cell r="X3713" t="str">
            <v>TÉCNICA</v>
          </cell>
        </row>
        <row r="3714">
          <cell r="X3714" t="str">
            <v>TÉCNICA</v>
          </cell>
        </row>
        <row r="3715">
          <cell r="X3715" t="str">
            <v>TÉCNICA</v>
          </cell>
        </row>
        <row r="3716">
          <cell r="X3716" t="str">
            <v>TÉCNICA</v>
          </cell>
        </row>
        <row r="3717">
          <cell r="X3717" t="str">
            <v>TÉCNICA</v>
          </cell>
        </row>
        <row r="3718">
          <cell r="X3718" t="str">
            <v>TÉCNICA</v>
          </cell>
        </row>
        <row r="3719">
          <cell r="X3719" t="str">
            <v>TÉCNICA</v>
          </cell>
        </row>
        <row r="3720">
          <cell r="X3720" t="str">
            <v>TÉCNICA</v>
          </cell>
        </row>
        <row r="3721">
          <cell r="X3721" t="str">
            <v>ADMINISTRATIVA</v>
          </cell>
        </row>
        <row r="3722">
          <cell r="X3722" t="str">
            <v>ADMINISTRATIVA</v>
          </cell>
        </row>
        <row r="3723">
          <cell r="X3723" t="str">
            <v>ADMINISTRATIVA</v>
          </cell>
        </row>
        <row r="3724">
          <cell r="X3724" t="str">
            <v>ADMINISTRATIVA</v>
          </cell>
        </row>
        <row r="3725">
          <cell r="X3725" t="str">
            <v>ADMINISTRATIVA</v>
          </cell>
        </row>
        <row r="3726">
          <cell r="X3726" t="str">
            <v>ADMINISTRATIVA</v>
          </cell>
        </row>
        <row r="3727">
          <cell r="X3727" t="str">
            <v>ADMINISTRATIVA</v>
          </cell>
        </row>
        <row r="3728">
          <cell r="X3728" t="str">
            <v>ADMINISTRATIVA</v>
          </cell>
        </row>
        <row r="3729">
          <cell r="X3729" t="str">
            <v>ADMINISTRATIVA</v>
          </cell>
        </row>
        <row r="3730">
          <cell r="X3730" t="str">
            <v>ADMINISTRATIVA</v>
          </cell>
        </row>
        <row r="3731">
          <cell r="X3731" t="str">
            <v>ADMINISTRATIVA</v>
          </cell>
        </row>
        <row r="3732">
          <cell r="X3732" t="str">
            <v>ADMINISTRATIVA</v>
          </cell>
        </row>
        <row r="3733">
          <cell r="X3733" t="str">
            <v>ADMINISTRATIVA</v>
          </cell>
        </row>
        <row r="3734">
          <cell r="X3734" t="str">
            <v>ADMINISTRATIVA</v>
          </cell>
        </row>
        <row r="3735">
          <cell r="X3735" t="str">
            <v>ADMINISTRATIVA</v>
          </cell>
        </row>
        <row r="3736">
          <cell r="X3736" t="str">
            <v>ADMINISTRATIVA</v>
          </cell>
        </row>
        <row r="3737">
          <cell r="X3737" t="str">
            <v>ADMINISTRATIVA</v>
          </cell>
        </row>
        <row r="3738">
          <cell r="X3738" t="str">
            <v>ADMINISTRATIVA</v>
          </cell>
        </row>
        <row r="3739">
          <cell r="X3739" t="str">
            <v>ADMINISTRATIVA</v>
          </cell>
        </row>
        <row r="3740">
          <cell r="X3740" t="str">
            <v>TÉCNICA</v>
          </cell>
        </row>
        <row r="3741">
          <cell r="X3741" t="str">
            <v>TÉCNICA</v>
          </cell>
        </row>
        <row r="3742">
          <cell r="X3742" t="str">
            <v>TÉCNICA</v>
          </cell>
        </row>
        <row r="3743">
          <cell r="X3743" t="str">
            <v>TÉCNICA</v>
          </cell>
        </row>
        <row r="3744">
          <cell r="X3744" t="str">
            <v>TÉCNICA</v>
          </cell>
        </row>
        <row r="3745">
          <cell r="X3745" t="str">
            <v>TÉCNICA</v>
          </cell>
        </row>
        <row r="3746">
          <cell r="X3746" t="str">
            <v>TÉCNICA</v>
          </cell>
        </row>
        <row r="3747">
          <cell r="X3747" t="str">
            <v>TÉCNICA</v>
          </cell>
        </row>
        <row r="3748">
          <cell r="X3748" t="str">
            <v>TÉCNICA</v>
          </cell>
        </row>
        <row r="3749">
          <cell r="X3749" t="str">
            <v>TÉCNICA</v>
          </cell>
        </row>
        <row r="3750">
          <cell r="X3750" t="str">
            <v>TÉCNICA</v>
          </cell>
        </row>
        <row r="3751">
          <cell r="X3751" t="str">
            <v>TÉCNICA</v>
          </cell>
        </row>
        <row r="3752">
          <cell r="X3752" t="str">
            <v>TÉCNICA</v>
          </cell>
        </row>
        <row r="3753">
          <cell r="X3753" t="str">
            <v>TÉCNICA</v>
          </cell>
        </row>
        <row r="3754">
          <cell r="X3754" t="str">
            <v>TÉCNICA</v>
          </cell>
        </row>
        <row r="3755">
          <cell r="X3755" t="str">
            <v>TÉCNICA</v>
          </cell>
        </row>
        <row r="3756">
          <cell r="X3756" t="str">
            <v>TÉCNICA</v>
          </cell>
        </row>
        <row r="3757">
          <cell r="X3757" t="str">
            <v>TÉCNICA</v>
          </cell>
        </row>
        <row r="3758">
          <cell r="X3758" t="str">
            <v>TÉCNICA</v>
          </cell>
        </row>
        <row r="3759">
          <cell r="X3759" t="str">
            <v>TÉCNICA</v>
          </cell>
        </row>
        <row r="3760">
          <cell r="X3760" t="str">
            <v>TÉCNICA</v>
          </cell>
        </row>
        <row r="3761">
          <cell r="X3761" t="str">
            <v>TÉCNICA</v>
          </cell>
        </row>
        <row r="3762">
          <cell r="X3762" t="str">
            <v>TÉCNICA</v>
          </cell>
        </row>
        <row r="3763">
          <cell r="X3763" t="str">
            <v>TÉCNICA</v>
          </cell>
        </row>
        <row r="3764">
          <cell r="X3764" t="str">
            <v>TÉCNICA</v>
          </cell>
        </row>
        <row r="3765">
          <cell r="X3765" t="str">
            <v>TÉCNICA</v>
          </cell>
        </row>
        <row r="3766">
          <cell r="X3766" t="str">
            <v>TÉCNICA</v>
          </cell>
        </row>
        <row r="3767">
          <cell r="X3767" t="str">
            <v>TÉCNICA</v>
          </cell>
        </row>
        <row r="3768">
          <cell r="X3768" t="str">
            <v>TÉCNICA</v>
          </cell>
        </row>
        <row r="3769">
          <cell r="X3769" t="str">
            <v>TÉCNICA</v>
          </cell>
        </row>
        <row r="3770">
          <cell r="X3770" t="str">
            <v>TÉCNICA</v>
          </cell>
        </row>
        <row r="3771">
          <cell r="X3771" t="str">
            <v>TÉCNICA</v>
          </cell>
        </row>
        <row r="3772">
          <cell r="X3772" t="str">
            <v>TÉCNICA</v>
          </cell>
        </row>
        <row r="3773">
          <cell r="X3773" t="str">
            <v>TÉCNICA</v>
          </cell>
        </row>
        <row r="3774">
          <cell r="X3774" t="str">
            <v>TÉCNICA</v>
          </cell>
        </row>
        <row r="3775">
          <cell r="X3775" t="str">
            <v>TÉCNICA</v>
          </cell>
        </row>
        <row r="3776">
          <cell r="X3776" t="str">
            <v>TÉCNICA</v>
          </cell>
        </row>
        <row r="3777">
          <cell r="X3777" t="str">
            <v>TÉCNICA</v>
          </cell>
        </row>
        <row r="3778">
          <cell r="X3778" t="str">
            <v>TÉCNICA</v>
          </cell>
        </row>
        <row r="3779">
          <cell r="X3779" t="str">
            <v>TÉCNICA</v>
          </cell>
        </row>
        <row r="3780">
          <cell r="X3780" t="str">
            <v>TÉCNICA</v>
          </cell>
        </row>
        <row r="3781">
          <cell r="X3781" t="str">
            <v>TÉCNICA</v>
          </cell>
        </row>
        <row r="3782">
          <cell r="X3782" t="str">
            <v>TÉCNICA</v>
          </cell>
        </row>
        <row r="3783">
          <cell r="X3783" t="str">
            <v>TÉCNICA</v>
          </cell>
        </row>
        <row r="3784">
          <cell r="X3784" t="str">
            <v>TÉCNICA</v>
          </cell>
        </row>
        <row r="3785">
          <cell r="X3785" t="str">
            <v>TÉCNICA</v>
          </cell>
        </row>
        <row r="3786">
          <cell r="X3786" t="str">
            <v>TÉCNICA</v>
          </cell>
        </row>
        <row r="3787">
          <cell r="X3787" t="str">
            <v>TÉCNICA</v>
          </cell>
        </row>
        <row r="3788">
          <cell r="X3788" t="str">
            <v>PRESIDÊNCIA / CONSELHOS</v>
          </cell>
        </row>
        <row r="3789">
          <cell r="X3789" t="str">
            <v>PRESIDÊNCIA / CONSELHOS</v>
          </cell>
        </row>
        <row r="3790">
          <cell r="X3790" t="str">
            <v>TÉCNICA</v>
          </cell>
        </row>
        <row r="3791">
          <cell r="X3791" t="str">
            <v>TÉCNICA</v>
          </cell>
        </row>
        <row r="3792">
          <cell r="X3792" t="str">
            <v>TÉCNICA</v>
          </cell>
        </row>
        <row r="3793">
          <cell r="X3793" t="str">
            <v>TÉCNICA</v>
          </cell>
        </row>
        <row r="3794">
          <cell r="X3794" t="str">
            <v>TÉCNICA</v>
          </cell>
        </row>
        <row r="3795">
          <cell r="X3795" t="str">
            <v>TÉCNICA</v>
          </cell>
        </row>
        <row r="3796">
          <cell r="X3796" t="str">
            <v>TÉCNICA</v>
          </cell>
        </row>
        <row r="3797">
          <cell r="X3797" t="str">
            <v>TÉCNICA</v>
          </cell>
        </row>
        <row r="3798">
          <cell r="X3798" t="str">
            <v>TÉCNICA</v>
          </cell>
        </row>
        <row r="3799">
          <cell r="X3799" t="str">
            <v>TÉCNICA</v>
          </cell>
        </row>
        <row r="3800">
          <cell r="X3800" t="str">
            <v>TÉCNICA</v>
          </cell>
        </row>
        <row r="3801">
          <cell r="X3801" t="str">
            <v>TÉCNICA</v>
          </cell>
        </row>
        <row r="3802">
          <cell r="X3802" t="str">
            <v>TÉCNICA</v>
          </cell>
        </row>
        <row r="3803">
          <cell r="X3803" t="str">
            <v>TÉCNICA</v>
          </cell>
        </row>
        <row r="3804">
          <cell r="X3804" t="str">
            <v>TÉCNICA</v>
          </cell>
        </row>
        <row r="3805">
          <cell r="X3805" t="str">
            <v>TÉCNICA</v>
          </cell>
        </row>
        <row r="3806">
          <cell r="X3806" t="str">
            <v>TÉCNICA</v>
          </cell>
        </row>
        <row r="3807">
          <cell r="X3807" t="str">
            <v>TÉCNICA</v>
          </cell>
        </row>
        <row r="3808">
          <cell r="X3808" t="str">
            <v>TÉCNICA</v>
          </cell>
        </row>
        <row r="3809">
          <cell r="X3809" t="str">
            <v>TÉCNICA</v>
          </cell>
        </row>
        <row r="3810">
          <cell r="X3810" t="str">
            <v>TÉCNICA</v>
          </cell>
        </row>
        <row r="3811">
          <cell r="X3811" t="str">
            <v>TÉCNICA</v>
          </cell>
        </row>
        <row r="3812">
          <cell r="X3812" t="str">
            <v>TÉCNICA</v>
          </cell>
        </row>
        <row r="3813">
          <cell r="X3813" t="str">
            <v>TÉCNICA</v>
          </cell>
        </row>
        <row r="3814">
          <cell r="X3814" t="str">
            <v>TÉCNICA</v>
          </cell>
        </row>
        <row r="3815">
          <cell r="X3815" t="str">
            <v>TÉCNICA</v>
          </cell>
        </row>
        <row r="3816">
          <cell r="X3816" t="str">
            <v>TÉCNICA</v>
          </cell>
        </row>
        <row r="3817">
          <cell r="X3817" t="str">
            <v>TÉCNICA</v>
          </cell>
        </row>
        <row r="3818">
          <cell r="X3818" t="str">
            <v>TÉCNICA</v>
          </cell>
        </row>
        <row r="3819">
          <cell r="X3819" t="str">
            <v>TÉCNICA</v>
          </cell>
        </row>
        <row r="3820">
          <cell r="X3820" t="str">
            <v>TÉCNICA</v>
          </cell>
        </row>
        <row r="3821">
          <cell r="X3821" t="str">
            <v>TÉCNICA</v>
          </cell>
        </row>
        <row r="3822">
          <cell r="X3822" t="str">
            <v>TÉCNICA</v>
          </cell>
        </row>
        <row r="3823">
          <cell r="X3823" t="str">
            <v>TÉCNICA</v>
          </cell>
        </row>
        <row r="3824">
          <cell r="X3824" t="str">
            <v>TÉCNICA</v>
          </cell>
        </row>
        <row r="3825">
          <cell r="X3825" t="str">
            <v>TÉCNICA</v>
          </cell>
        </row>
        <row r="3826">
          <cell r="X3826" t="str">
            <v>TÉCNICA</v>
          </cell>
        </row>
        <row r="3827">
          <cell r="X3827" t="str">
            <v>TÉCNICA</v>
          </cell>
        </row>
        <row r="3828">
          <cell r="X3828" t="str">
            <v>TÉCNICA</v>
          </cell>
        </row>
        <row r="3829">
          <cell r="X3829" t="str">
            <v>TÉCNICA</v>
          </cell>
        </row>
        <row r="3830">
          <cell r="X3830" t="str">
            <v>TÉCNICA</v>
          </cell>
        </row>
        <row r="3831">
          <cell r="X3831" t="str">
            <v>TÉCNICA</v>
          </cell>
        </row>
        <row r="3832">
          <cell r="X3832" t="str">
            <v>TÉCNICA</v>
          </cell>
        </row>
        <row r="3833">
          <cell r="X3833" t="str">
            <v>TÉCNICA</v>
          </cell>
        </row>
        <row r="3834">
          <cell r="X3834" t="str">
            <v>ADMINISTRATIVA</v>
          </cell>
        </row>
        <row r="3835">
          <cell r="X3835" t="str">
            <v>ADMINISTRATIVA</v>
          </cell>
        </row>
        <row r="3836">
          <cell r="X3836" t="str">
            <v>ADMINISTRATIVA</v>
          </cell>
        </row>
        <row r="3837">
          <cell r="X3837" t="str">
            <v>ADMINISTRATIVA</v>
          </cell>
        </row>
        <row r="3838">
          <cell r="X3838" t="str">
            <v>ADMINISTRATIVA</v>
          </cell>
        </row>
        <row r="3839">
          <cell r="X3839" t="str">
            <v>ADMINISTRATIVA</v>
          </cell>
        </row>
        <row r="3840">
          <cell r="X3840" t="str">
            <v>ADMINISTRATIVA</v>
          </cell>
        </row>
        <row r="3841">
          <cell r="X3841" t="str">
            <v>ADMINISTRATIVA</v>
          </cell>
        </row>
        <row r="3842">
          <cell r="X3842" t="str">
            <v>ADMINISTRATIVA</v>
          </cell>
        </row>
        <row r="3843">
          <cell r="X3843" t="str">
            <v>ADMINISTRATIVA</v>
          </cell>
        </row>
        <row r="3844">
          <cell r="X3844" t="str">
            <v>ADMINISTRATIVA</v>
          </cell>
        </row>
        <row r="3845">
          <cell r="X3845" t="str">
            <v>ADMINISTRATIVA</v>
          </cell>
        </row>
        <row r="3846">
          <cell r="X3846" t="str">
            <v>ADMINISTRATIVA</v>
          </cell>
        </row>
        <row r="3847">
          <cell r="X3847" t="str">
            <v>ADMINISTRATIVA</v>
          </cell>
        </row>
        <row r="3848">
          <cell r="X3848" t="str">
            <v>ADMINISTRATIVA</v>
          </cell>
        </row>
        <row r="3849">
          <cell r="X3849" t="str">
            <v>TÉCNICA</v>
          </cell>
        </row>
        <row r="3850">
          <cell r="X3850" t="str">
            <v>ADMINISTRATIVA</v>
          </cell>
        </row>
        <row r="3851">
          <cell r="X3851" t="str">
            <v>ADMINISTRATIVA</v>
          </cell>
        </row>
        <row r="3852">
          <cell r="X3852" t="str">
            <v>ADMINISTRATIVA</v>
          </cell>
        </row>
        <row r="3853">
          <cell r="X3853" t="str">
            <v>ADMINISTRATIVA</v>
          </cell>
        </row>
        <row r="3854">
          <cell r="X3854" t="str">
            <v>TÉCNICA</v>
          </cell>
        </row>
        <row r="3855">
          <cell r="X3855" t="str">
            <v>TÉCNICA</v>
          </cell>
        </row>
        <row r="3856">
          <cell r="X3856" t="str">
            <v>TÉCNICA</v>
          </cell>
        </row>
        <row r="3857">
          <cell r="X3857" t="str">
            <v>TÉCNICA</v>
          </cell>
        </row>
        <row r="3858">
          <cell r="X3858" t="str">
            <v>TÉCNICA</v>
          </cell>
        </row>
        <row r="3859">
          <cell r="X3859" t="str">
            <v>TÉCNICA</v>
          </cell>
        </row>
        <row r="3860">
          <cell r="X3860" t="str">
            <v>TÉCNICA</v>
          </cell>
        </row>
        <row r="3861">
          <cell r="X3861" t="str">
            <v>TÉCNICA</v>
          </cell>
        </row>
        <row r="3862">
          <cell r="X3862" t="str">
            <v>TÉCNICA</v>
          </cell>
        </row>
        <row r="3863">
          <cell r="X3863" t="str">
            <v>TÉCNICA</v>
          </cell>
        </row>
        <row r="3864">
          <cell r="X3864" t="str">
            <v>TÉCNICA</v>
          </cell>
        </row>
        <row r="3865">
          <cell r="X3865" t="str">
            <v>TÉCNICA</v>
          </cell>
        </row>
        <row r="3866">
          <cell r="X3866" t="str">
            <v>TÉCNICA</v>
          </cell>
        </row>
        <row r="3867">
          <cell r="X3867" t="str">
            <v>TÉCNICA</v>
          </cell>
        </row>
        <row r="3868">
          <cell r="X3868" t="str">
            <v>TÉCNICA</v>
          </cell>
        </row>
        <row r="3869">
          <cell r="X3869" t="str">
            <v>TÉCNICA</v>
          </cell>
        </row>
        <row r="3870">
          <cell r="X3870" t="str">
            <v>TÉCNICA</v>
          </cell>
        </row>
        <row r="3871">
          <cell r="X3871" t="str">
            <v>TÉCNICA</v>
          </cell>
        </row>
        <row r="3872">
          <cell r="X3872" t="str">
            <v>TÉCNICA</v>
          </cell>
        </row>
        <row r="3873">
          <cell r="X3873" t="str">
            <v>TÉCNICA</v>
          </cell>
        </row>
        <row r="3874">
          <cell r="X3874" t="str">
            <v>TÉCNICA</v>
          </cell>
        </row>
        <row r="3875">
          <cell r="X3875" t="str">
            <v>TÉCNICA</v>
          </cell>
        </row>
        <row r="3876">
          <cell r="X3876" t="str">
            <v>TÉCNICA</v>
          </cell>
        </row>
        <row r="3877">
          <cell r="X3877" t="str">
            <v>TÉCNICA</v>
          </cell>
        </row>
        <row r="3878">
          <cell r="X3878" t="str">
            <v>TÉCNICA</v>
          </cell>
        </row>
        <row r="3879">
          <cell r="X3879" t="str">
            <v>TÉCNICA</v>
          </cell>
        </row>
        <row r="3880">
          <cell r="X3880" t="str">
            <v>TÉCNICA</v>
          </cell>
        </row>
        <row r="3881">
          <cell r="X3881" t="str">
            <v>TÉCNICA</v>
          </cell>
        </row>
        <row r="3882">
          <cell r="X3882" t="str">
            <v>TÉCNICA</v>
          </cell>
        </row>
        <row r="3883">
          <cell r="X3883" t="str">
            <v>TÉCNICA</v>
          </cell>
        </row>
        <row r="3884">
          <cell r="X3884" t="str">
            <v>TÉCNICA</v>
          </cell>
        </row>
        <row r="3885">
          <cell r="X3885" t="str">
            <v>TÉCNICA</v>
          </cell>
        </row>
        <row r="3886">
          <cell r="X3886" t="str">
            <v>TÉCNICA</v>
          </cell>
        </row>
        <row r="3887">
          <cell r="X3887" t="str">
            <v>TÉCNICA</v>
          </cell>
        </row>
        <row r="3888">
          <cell r="X3888" t="str">
            <v>TÉCNICA</v>
          </cell>
        </row>
        <row r="3889">
          <cell r="X3889" t="str">
            <v>TÉCNICA</v>
          </cell>
        </row>
        <row r="3890">
          <cell r="X3890" t="str">
            <v>TÉCNICA</v>
          </cell>
        </row>
        <row r="3891">
          <cell r="X3891" t="str">
            <v>TÉCNICA</v>
          </cell>
        </row>
        <row r="3892">
          <cell r="X3892" t="str">
            <v>TÉCNICA</v>
          </cell>
        </row>
        <row r="3893">
          <cell r="X3893" t="str">
            <v>TÉCNICA</v>
          </cell>
        </row>
        <row r="3894">
          <cell r="X3894" t="str">
            <v>TÉCNICA</v>
          </cell>
        </row>
        <row r="3895">
          <cell r="X3895" t="str">
            <v>TÉCNICA</v>
          </cell>
        </row>
        <row r="3896">
          <cell r="X3896" t="str">
            <v>TÉCNICA</v>
          </cell>
        </row>
        <row r="3897">
          <cell r="X3897" t="str">
            <v>TÉCNICA</v>
          </cell>
        </row>
        <row r="3898">
          <cell r="X3898" t="str">
            <v>TÉCNICA</v>
          </cell>
        </row>
        <row r="3899">
          <cell r="X3899" t="str">
            <v>TÉCNICA</v>
          </cell>
        </row>
        <row r="3900">
          <cell r="X3900" t="str">
            <v>TÉCNICA</v>
          </cell>
        </row>
        <row r="3901">
          <cell r="X3901" t="str">
            <v>TÉCNICA</v>
          </cell>
        </row>
        <row r="3902">
          <cell r="X3902" t="str">
            <v>TÉCNICA</v>
          </cell>
        </row>
        <row r="3903">
          <cell r="X3903" t="str">
            <v>TÉCNICA</v>
          </cell>
        </row>
        <row r="3904">
          <cell r="X3904" t="str">
            <v>TÉCNICA</v>
          </cell>
        </row>
        <row r="3905">
          <cell r="X3905" t="str">
            <v>TÉCNICA</v>
          </cell>
        </row>
        <row r="3906">
          <cell r="X3906" t="str">
            <v>TÉCNICA</v>
          </cell>
        </row>
        <row r="3907">
          <cell r="X3907" t="str">
            <v>TÉCNICA</v>
          </cell>
        </row>
        <row r="3908">
          <cell r="X3908" t="str">
            <v>TÉCNICA</v>
          </cell>
        </row>
        <row r="3909">
          <cell r="X3909" t="str">
            <v>TÉCNICA</v>
          </cell>
        </row>
        <row r="3910">
          <cell r="X3910" t="str">
            <v>TÉCNICA</v>
          </cell>
        </row>
        <row r="3911">
          <cell r="X3911" t="str">
            <v>TÉCNICA</v>
          </cell>
        </row>
        <row r="3912">
          <cell r="X3912" t="str">
            <v>TÉCNICA</v>
          </cell>
        </row>
        <row r="3913">
          <cell r="X3913" t="str">
            <v>TÉCNICA</v>
          </cell>
        </row>
        <row r="3914">
          <cell r="X3914" t="str">
            <v>TÉCNICA</v>
          </cell>
        </row>
        <row r="3915">
          <cell r="X3915" t="str">
            <v>TÉCNICA</v>
          </cell>
        </row>
        <row r="3916">
          <cell r="X3916" t="str">
            <v>TÉCNICA</v>
          </cell>
        </row>
        <row r="3917">
          <cell r="X3917" t="str">
            <v>TÉCNICA</v>
          </cell>
        </row>
        <row r="3918">
          <cell r="X3918" t="str">
            <v>TÉCNICA</v>
          </cell>
        </row>
        <row r="3919">
          <cell r="X3919" t="str">
            <v>TÉCNICA</v>
          </cell>
        </row>
        <row r="3920">
          <cell r="X3920" t="str">
            <v>TÉCNICA</v>
          </cell>
        </row>
        <row r="3921">
          <cell r="X3921" t="str">
            <v>TÉCNICA</v>
          </cell>
        </row>
        <row r="3922">
          <cell r="X3922" t="str">
            <v>TÉCNICA</v>
          </cell>
        </row>
        <row r="3923">
          <cell r="X3923" t="str">
            <v>TÉCNICA</v>
          </cell>
        </row>
        <row r="3924">
          <cell r="X3924" t="str">
            <v>TÉCNICA</v>
          </cell>
        </row>
        <row r="3925">
          <cell r="X3925" t="str">
            <v>TÉCNICA</v>
          </cell>
        </row>
        <row r="3926">
          <cell r="X3926" t="str">
            <v>TÉCNICA</v>
          </cell>
        </row>
        <row r="3927">
          <cell r="X3927" t="str">
            <v>TÉCNICA</v>
          </cell>
        </row>
        <row r="3928">
          <cell r="X3928" t="str">
            <v>TÉCNICA</v>
          </cell>
        </row>
        <row r="3929">
          <cell r="X3929" t="str">
            <v>TÉCNICA</v>
          </cell>
        </row>
        <row r="3930">
          <cell r="X3930" t="str">
            <v>TÉCNICA</v>
          </cell>
        </row>
        <row r="3931">
          <cell r="X3931" t="str">
            <v>TÉCNICA</v>
          </cell>
        </row>
        <row r="3932">
          <cell r="X3932" t="str">
            <v>TÉCNICA</v>
          </cell>
        </row>
        <row r="3933">
          <cell r="X3933" t="str">
            <v>TÉCNICA</v>
          </cell>
        </row>
        <row r="3934">
          <cell r="X3934" t="str">
            <v>TÉCNICA</v>
          </cell>
        </row>
        <row r="3935">
          <cell r="X3935" t="str">
            <v>TÉCNICA</v>
          </cell>
        </row>
        <row r="3936">
          <cell r="X3936" t="str">
            <v>TÉCNICA</v>
          </cell>
        </row>
        <row r="3937">
          <cell r="X3937" t="str">
            <v>TÉCNICA</v>
          </cell>
        </row>
        <row r="3938">
          <cell r="X3938" t="str">
            <v>TÉCNICA</v>
          </cell>
        </row>
        <row r="3939">
          <cell r="X3939" t="str">
            <v>TÉCNICA</v>
          </cell>
        </row>
        <row r="3940">
          <cell r="X3940" t="str">
            <v>TÉCNICA</v>
          </cell>
        </row>
        <row r="3941">
          <cell r="X3941" t="str">
            <v>TÉCNICA</v>
          </cell>
        </row>
        <row r="3942">
          <cell r="X3942" t="str">
            <v>TÉCNICA</v>
          </cell>
        </row>
        <row r="3943">
          <cell r="X3943" t="str">
            <v>TÉCNICA</v>
          </cell>
        </row>
        <row r="3944">
          <cell r="X3944" t="str">
            <v>TÉCNICA</v>
          </cell>
        </row>
        <row r="3945">
          <cell r="X3945" t="str">
            <v>TÉCNICA</v>
          </cell>
        </row>
        <row r="3946">
          <cell r="X3946" t="str">
            <v>TÉCNICA</v>
          </cell>
        </row>
        <row r="3947">
          <cell r="X3947" t="str">
            <v>PRESIDÊNCIA / CONSELHOS</v>
          </cell>
        </row>
        <row r="3948">
          <cell r="X3948" t="str">
            <v>PRESIDÊNCIA / CONSELHOS</v>
          </cell>
        </row>
        <row r="3949">
          <cell r="X3949" t="str">
            <v>TÉCNICA</v>
          </cell>
        </row>
        <row r="3950">
          <cell r="X3950" t="str">
            <v>TÉCNICA</v>
          </cell>
        </row>
        <row r="3951">
          <cell r="X3951" t="str">
            <v>TÉCNICA</v>
          </cell>
        </row>
        <row r="3952">
          <cell r="X3952" t="str">
            <v>TÉCNICA</v>
          </cell>
        </row>
        <row r="3953">
          <cell r="X3953" t="str">
            <v>TÉCNICA</v>
          </cell>
        </row>
        <row r="3954">
          <cell r="X3954" t="str">
            <v>TÉCNICA</v>
          </cell>
        </row>
        <row r="3955">
          <cell r="X3955" t="str">
            <v>TÉCNICA</v>
          </cell>
        </row>
        <row r="3956">
          <cell r="X3956" t="str">
            <v>TÉCNICA</v>
          </cell>
        </row>
        <row r="3957">
          <cell r="X3957" t="str">
            <v>TÉCNICA</v>
          </cell>
        </row>
        <row r="3958">
          <cell r="X3958" t="str">
            <v>TÉCNICA</v>
          </cell>
        </row>
        <row r="3959">
          <cell r="X3959" t="str">
            <v>TÉCNICA</v>
          </cell>
        </row>
        <row r="3960">
          <cell r="X3960" t="str">
            <v>TÉCNICA</v>
          </cell>
        </row>
        <row r="3961">
          <cell r="X3961" t="str">
            <v>TÉCNICA</v>
          </cell>
        </row>
        <row r="3962">
          <cell r="X3962" t="str">
            <v>TÉCNICA</v>
          </cell>
        </row>
        <row r="3963">
          <cell r="X3963" t="str">
            <v>TÉCNICA</v>
          </cell>
        </row>
        <row r="3964">
          <cell r="X3964" t="str">
            <v>TÉCNICA</v>
          </cell>
        </row>
        <row r="3965">
          <cell r="X3965" t="str">
            <v>TÉCNICA</v>
          </cell>
        </row>
        <row r="3966">
          <cell r="X3966" t="str">
            <v>TÉCNICA</v>
          </cell>
        </row>
        <row r="3967">
          <cell r="X3967" t="str">
            <v>TÉCNICA</v>
          </cell>
        </row>
        <row r="3968">
          <cell r="X3968" t="str">
            <v>TÉCNICA</v>
          </cell>
        </row>
        <row r="3969">
          <cell r="X3969" t="str">
            <v>TÉCNICA</v>
          </cell>
        </row>
        <row r="3970">
          <cell r="X3970" t="str">
            <v>TÉCNICA</v>
          </cell>
        </row>
        <row r="3971">
          <cell r="X3971" t="str">
            <v>PRESIDÊNCIA / CONSELHOS</v>
          </cell>
        </row>
        <row r="3972">
          <cell r="X3972" t="str">
            <v>PRESIDÊNCIA / CONSELHOS</v>
          </cell>
        </row>
        <row r="3973">
          <cell r="X3973" t="str">
            <v>PRESIDÊNCIA / CONSELHOS</v>
          </cell>
        </row>
        <row r="3974">
          <cell r="X3974" t="str">
            <v>PRESIDÊNCIA / CONSELHOS</v>
          </cell>
        </row>
        <row r="3975">
          <cell r="X3975" t="str">
            <v>TÉCNICA</v>
          </cell>
        </row>
        <row r="3976">
          <cell r="X3976" t="str">
            <v>TÉCNICA</v>
          </cell>
        </row>
        <row r="3977">
          <cell r="X3977" t="str">
            <v>TÉCNICA</v>
          </cell>
        </row>
        <row r="3978">
          <cell r="X3978" t="str">
            <v>TÉCNICA</v>
          </cell>
        </row>
        <row r="3979">
          <cell r="X3979" t="str">
            <v>TÉCNICA</v>
          </cell>
        </row>
        <row r="3980">
          <cell r="X3980" t="str">
            <v>TÉCNICA</v>
          </cell>
        </row>
        <row r="3981">
          <cell r="X3981" t="str">
            <v>TÉCNICA</v>
          </cell>
        </row>
        <row r="3982">
          <cell r="X3982" t="str">
            <v>TÉCNICA</v>
          </cell>
        </row>
        <row r="3983">
          <cell r="X3983" t="str">
            <v>TÉCNICA</v>
          </cell>
        </row>
        <row r="3984">
          <cell r="X3984" t="str">
            <v>TÉCNICA</v>
          </cell>
        </row>
        <row r="3985">
          <cell r="X3985" t="str">
            <v>TÉCNICA</v>
          </cell>
        </row>
        <row r="3986">
          <cell r="X3986" t="str">
            <v>TÉCNICA</v>
          </cell>
        </row>
        <row r="3987">
          <cell r="X3987" t="str">
            <v>TÉCNICA</v>
          </cell>
        </row>
        <row r="3988">
          <cell r="X3988" t="str">
            <v>TÉCNICA</v>
          </cell>
        </row>
        <row r="3989">
          <cell r="X3989" t="str">
            <v>TÉCNICA</v>
          </cell>
        </row>
        <row r="3990">
          <cell r="X3990" t="str">
            <v>TÉCNICA</v>
          </cell>
        </row>
        <row r="3991">
          <cell r="X3991" t="str">
            <v>TÉCNICA</v>
          </cell>
        </row>
        <row r="3992">
          <cell r="X3992" t="str">
            <v>TÉCNICA</v>
          </cell>
        </row>
        <row r="3993">
          <cell r="X3993" t="str">
            <v>TÉCNICA</v>
          </cell>
        </row>
        <row r="3994">
          <cell r="X3994" t="str">
            <v>TÉCNICA</v>
          </cell>
        </row>
        <row r="3995">
          <cell r="X3995" t="str">
            <v>TÉCNICA</v>
          </cell>
        </row>
        <row r="3996">
          <cell r="X3996" t="str">
            <v>TÉCNICA</v>
          </cell>
        </row>
        <row r="3997">
          <cell r="X3997" t="str">
            <v>TÉCNICA</v>
          </cell>
        </row>
        <row r="3998">
          <cell r="X3998" t="str">
            <v>TÉCNICA</v>
          </cell>
        </row>
        <row r="3999">
          <cell r="X3999" t="str">
            <v>TÉCNICA</v>
          </cell>
        </row>
        <row r="4000">
          <cell r="X4000" t="str">
            <v>TÉCNICA</v>
          </cell>
        </row>
        <row r="4001">
          <cell r="X4001" t="str">
            <v>TÉCNICA</v>
          </cell>
        </row>
        <row r="4002">
          <cell r="X4002" t="str">
            <v>TÉCNICA</v>
          </cell>
        </row>
        <row r="4003">
          <cell r="X4003" t="str">
            <v>TÉCNICA</v>
          </cell>
        </row>
        <row r="4004">
          <cell r="X4004" t="str">
            <v>TÉCNICA</v>
          </cell>
        </row>
        <row r="4005">
          <cell r="X4005" t="str">
            <v>TÉCNICA</v>
          </cell>
        </row>
        <row r="4006">
          <cell r="X4006" t="str">
            <v>TÉCNICA</v>
          </cell>
        </row>
        <row r="4007">
          <cell r="X4007" t="str">
            <v>TÉCNICA</v>
          </cell>
        </row>
        <row r="4008">
          <cell r="X4008" t="str">
            <v>TÉCNICA</v>
          </cell>
        </row>
        <row r="4009">
          <cell r="X4009" t="str">
            <v>TÉCNICA</v>
          </cell>
        </row>
        <row r="4010">
          <cell r="X4010" t="str">
            <v>TÉCNICA</v>
          </cell>
        </row>
        <row r="4011">
          <cell r="X4011" t="str">
            <v>TÉCNICA</v>
          </cell>
        </row>
        <row r="4012">
          <cell r="X4012" t="str">
            <v>TÉCNICA</v>
          </cell>
        </row>
        <row r="4013">
          <cell r="X4013" t="str">
            <v>TÉCNICA</v>
          </cell>
        </row>
        <row r="4014">
          <cell r="X4014" t="str">
            <v>TÉCNICA</v>
          </cell>
        </row>
        <row r="4015">
          <cell r="X4015" t="str">
            <v>TÉCNICA</v>
          </cell>
        </row>
        <row r="4016">
          <cell r="X4016" t="str">
            <v>TÉCNICA</v>
          </cell>
        </row>
        <row r="4017">
          <cell r="X4017" t="str">
            <v>TÉCNICA</v>
          </cell>
        </row>
        <row r="4018">
          <cell r="X4018" t="str">
            <v>TÉCNICA</v>
          </cell>
        </row>
        <row r="4019">
          <cell r="X4019" t="str">
            <v>TÉCNICA</v>
          </cell>
        </row>
        <row r="4020">
          <cell r="X4020" t="str">
            <v>TÉCNICA</v>
          </cell>
        </row>
        <row r="4021">
          <cell r="X4021" t="str">
            <v>TÉCNICA</v>
          </cell>
        </row>
        <row r="4022">
          <cell r="X4022" t="str">
            <v>TÉCNICA</v>
          </cell>
        </row>
        <row r="4023">
          <cell r="X4023" t="str">
            <v>TÉCNICA</v>
          </cell>
        </row>
        <row r="4024">
          <cell r="X4024" t="str">
            <v>TÉCNICA</v>
          </cell>
        </row>
        <row r="4025">
          <cell r="X4025" t="str">
            <v>TÉCNICA</v>
          </cell>
        </row>
        <row r="4026">
          <cell r="X4026" t="str">
            <v>ADMINISTRATIVA</v>
          </cell>
        </row>
        <row r="4027">
          <cell r="X4027" t="str">
            <v>ADMINISTRATIVA</v>
          </cell>
        </row>
        <row r="4028">
          <cell r="X4028" t="str">
            <v>ADMINISTRATIVA</v>
          </cell>
        </row>
        <row r="4029">
          <cell r="X4029" t="str">
            <v>ADMINISTRATIVA</v>
          </cell>
        </row>
        <row r="4030">
          <cell r="X4030" t="str">
            <v>ADMINISTRATIVA</v>
          </cell>
        </row>
        <row r="4031">
          <cell r="X4031" t="str">
            <v>ADMINISTRATIVA</v>
          </cell>
        </row>
        <row r="4032">
          <cell r="X4032" t="str">
            <v>ADMINISTRATIVA</v>
          </cell>
        </row>
        <row r="4033">
          <cell r="X4033" t="str">
            <v>ADMINISTRATIVA</v>
          </cell>
        </row>
        <row r="4034">
          <cell r="X4034" t="str">
            <v>ADMINISTRATIVA</v>
          </cell>
        </row>
        <row r="4035">
          <cell r="X4035" t="str">
            <v>ADMINISTRATIVA</v>
          </cell>
        </row>
        <row r="4036">
          <cell r="X4036" t="str">
            <v>ADMINISTRATIVA</v>
          </cell>
        </row>
        <row r="4037">
          <cell r="X4037" t="str">
            <v>ADMINISTRATIVA</v>
          </cell>
        </row>
        <row r="4038">
          <cell r="X4038" t="str">
            <v>ADMINISTRATIVA</v>
          </cell>
        </row>
        <row r="4039">
          <cell r="X4039" t="str">
            <v>ADMINISTRATIVA</v>
          </cell>
        </row>
        <row r="4040">
          <cell r="X4040" t="str">
            <v>ADMINISTRATIVA</v>
          </cell>
        </row>
        <row r="4041">
          <cell r="X4041" t="str">
            <v>ADMINISTRATIVA</v>
          </cell>
        </row>
        <row r="4042">
          <cell r="X4042" t="str">
            <v>ADMINISTRATIVA</v>
          </cell>
        </row>
        <row r="4043">
          <cell r="X4043" t="str">
            <v>ADMINISTRATIVA</v>
          </cell>
        </row>
        <row r="4044">
          <cell r="X4044" t="str">
            <v>ADMINISTRATIVA</v>
          </cell>
        </row>
        <row r="4045">
          <cell r="X4045" t="str">
            <v>ADMINISTRATIVA</v>
          </cell>
        </row>
        <row r="4046">
          <cell r="X4046" t="str">
            <v>ADMINISTRATIVA</v>
          </cell>
        </row>
        <row r="4047">
          <cell r="X4047" t="str">
            <v>ADMINISTRATIVA</v>
          </cell>
        </row>
        <row r="4048">
          <cell r="X4048" t="str">
            <v>ADMINISTRATIVA</v>
          </cell>
        </row>
        <row r="4049">
          <cell r="X4049" t="str">
            <v>ADMINISTRATIVA</v>
          </cell>
        </row>
        <row r="4050">
          <cell r="X4050" t="str">
            <v>ADMINISTRATIVA</v>
          </cell>
        </row>
        <row r="4051">
          <cell r="X4051" t="str">
            <v>ADMINISTRATIVA</v>
          </cell>
        </row>
        <row r="4052">
          <cell r="X4052" t="str">
            <v>ADMINISTRATIVA</v>
          </cell>
        </row>
        <row r="4053">
          <cell r="X4053" t="str">
            <v>ADMINISTRATIVA</v>
          </cell>
        </row>
        <row r="4054">
          <cell r="X4054" t="str">
            <v>ADMINISTRATIVA</v>
          </cell>
        </row>
        <row r="4055">
          <cell r="X4055" t="str">
            <v>ADMINISTRATIVA</v>
          </cell>
        </row>
        <row r="4056">
          <cell r="X4056" t="str">
            <v>ADMINISTRATIVA</v>
          </cell>
        </row>
        <row r="4057">
          <cell r="X4057" t="str">
            <v>ADMINISTRATIVA</v>
          </cell>
        </row>
        <row r="4058">
          <cell r="X4058" t="str">
            <v>ADMINISTRATIVA</v>
          </cell>
        </row>
        <row r="4059">
          <cell r="X4059" t="str">
            <v>ADMINISTRATIVA</v>
          </cell>
        </row>
        <row r="4060">
          <cell r="X4060" t="str">
            <v>ADMINISTRATIVA</v>
          </cell>
        </row>
        <row r="4061">
          <cell r="X4061" t="str">
            <v>ADMINISTRATIVA</v>
          </cell>
        </row>
        <row r="4062">
          <cell r="X4062" t="str">
            <v>ADMINISTRATIVA</v>
          </cell>
        </row>
        <row r="4063">
          <cell r="X4063" t="str">
            <v>ADMINISTRATIVA</v>
          </cell>
        </row>
        <row r="4064">
          <cell r="X4064" t="str">
            <v>ADMINISTRATIVA</v>
          </cell>
        </row>
        <row r="4065">
          <cell r="X4065" t="str">
            <v>ADMINISTRATIVA</v>
          </cell>
        </row>
        <row r="4066">
          <cell r="X4066" t="str">
            <v>TÉCNICA</v>
          </cell>
        </row>
        <row r="4067">
          <cell r="X4067" t="str">
            <v>TÉCNICA</v>
          </cell>
        </row>
        <row r="4068">
          <cell r="X4068" t="str">
            <v>TÉCNICA</v>
          </cell>
        </row>
        <row r="4069">
          <cell r="X4069" t="str">
            <v>TÉCNICA</v>
          </cell>
        </row>
        <row r="4070">
          <cell r="X4070" t="str">
            <v>TÉCNICA</v>
          </cell>
        </row>
        <row r="4071">
          <cell r="X4071" t="str">
            <v>TÉCNICA</v>
          </cell>
        </row>
        <row r="4072">
          <cell r="X4072" t="str">
            <v>TÉCNICA</v>
          </cell>
        </row>
        <row r="4073">
          <cell r="X4073" t="str">
            <v>TÉCNICA</v>
          </cell>
        </row>
        <row r="4074">
          <cell r="X4074" t="str">
            <v>TÉCNICA</v>
          </cell>
        </row>
        <row r="4075">
          <cell r="X4075" t="str">
            <v>TÉCNICA</v>
          </cell>
        </row>
        <row r="4076">
          <cell r="X4076" t="str">
            <v>TÉCNICA</v>
          </cell>
        </row>
        <row r="4077">
          <cell r="X4077" t="str">
            <v>TÉCNICA</v>
          </cell>
        </row>
        <row r="4078">
          <cell r="X4078" t="str">
            <v>TÉCNICA</v>
          </cell>
        </row>
        <row r="4079">
          <cell r="X4079" t="str">
            <v>TÉCNICA</v>
          </cell>
        </row>
        <row r="4080">
          <cell r="X4080" t="str">
            <v>TÉCNICA</v>
          </cell>
        </row>
        <row r="4081">
          <cell r="X4081" t="str">
            <v>TÉCNICA</v>
          </cell>
        </row>
        <row r="4082">
          <cell r="X4082" t="str">
            <v>TÉCNICA</v>
          </cell>
        </row>
        <row r="4083">
          <cell r="X4083" t="str">
            <v>TÉCNICA</v>
          </cell>
        </row>
        <row r="4084">
          <cell r="X4084" t="str">
            <v>TÉCNICA</v>
          </cell>
        </row>
        <row r="4085">
          <cell r="X4085" t="str">
            <v>TÉCNICA</v>
          </cell>
        </row>
        <row r="4086">
          <cell r="X4086" t="str">
            <v>TÉCNICA</v>
          </cell>
        </row>
        <row r="4087">
          <cell r="X4087" t="str">
            <v>TÉCNICA</v>
          </cell>
        </row>
        <row r="4088">
          <cell r="X4088" t="str">
            <v>TÉCNICA</v>
          </cell>
        </row>
        <row r="4089">
          <cell r="X4089" t="str">
            <v>TÉCNICA</v>
          </cell>
        </row>
        <row r="4090">
          <cell r="X4090" t="str">
            <v>TÉCNICA</v>
          </cell>
        </row>
        <row r="4091">
          <cell r="X4091" t="str">
            <v>TÉCNICA</v>
          </cell>
        </row>
        <row r="4092">
          <cell r="X4092" t="str">
            <v>TÉCNICA</v>
          </cell>
        </row>
        <row r="4093">
          <cell r="X4093" t="str">
            <v>TÉCNICA</v>
          </cell>
        </row>
        <row r="4094">
          <cell r="X4094" t="str">
            <v>TÉCNICA</v>
          </cell>
        </row>
        <row r="4095">
          <cell r="X4095" t="str">
            <v>TÉCNICA</v>
          </cell>
        </row>
        <row r="4096">
          <cell r="X4096" t="str">
            <v>TÉCNICA</v>
          </cell>
        </row>
        <row r="4097">
          <cell r="X4097" t="str">
            <v>TÉCNICA</v>
          </cell>
        </row>
        <row r="4098">
          <cell r="X4098" t="str">
            <v>TÉCNICA</v>
          </cell>
        </row>
        <row r="4099">
          <cell r="X4099" t="str">
            <v>TÉCNICA</v>
          </cell>
        </row>
        <row r="4100">
          <cell r="X4100" t="str">
            <v>TÉCNICA</v>
          </cell>
        </row>
        <row r="4101">
          <cell r="X4101" t="str">
            <v>TÉCNICA</v>
          </cell>
        </row>
        <row r="4102">
          <cell r="X4102" t="str">
            <v>TÉCNICA</v>
          </cell>
        </row>
        <row r="4103">
          <cell r="X4103" t="str">
            <v>TÉCNICA</v>
          </cell>
        </row>
        <row r="4104">
          <cell r="X4104" t="str">
            <v>TÉCNICA</v>
          </cell>
        </row>
        <row r="4105">
          <cell r="X4105" t="str">
            <v>TÉCNICA</v>
          </cell>
        </row>
        <row r="4106">
          <cell r="X4106" t="str">
            <v>TÉCNICA</v>
          </cell>
        </row>
        <row r="4107">
          <cell r="X4107" t="str">
            <v>TÉCNICA</v>
          </cell>
        </row>
        <row r="4108">
          <cell r="X4108" t="str">
            <v>TÉCNICA</v>
          </cell>
        </row>
        <row r="4109">
          <cell r="X4109" t="str">
            <v>TÉCNICA</v>
          </cell>
        </row>
        <row r="4110">
          <cell r="X4110" t="str">
            <v>TÉCNICA</v>
          </cell>
        </row>
        <row r="4111">
          <cell r="X4111" t="str">
            <v>TÉCNICA</v>
          </cell>
        </row>
        <row r="4112">
          <cell r="X4112" t="str">
            <v>TÉCNICA</v>
          </cell>
        </row>
        <row r="4113">
          <cell r="X4113" t="str">
            <v>TÉCNICA</v>
          </cell>
        </row>
        <row r="4114">
          <cell r="X4114" t="str">
            <v>TÉCNICA</v>
          </cell>
        </row>
        <row r="4115">
          <cell r="X4115" t="str">
            <v>TÉCNICA</v>
          </cell>
        </row>
        <row r="4116">
          <cell r="X4116" t="str">
            <v>TÉCNICA</v>
          </cell>
        </row>
        <row r="4117">
          <cell r="X4117" t="str">
            <v>TÉCNICA</v>
          </cell>
        </row>
        <row r="4118">
          <cell r="X4118" t="str">
            <v>PRESIDÊNCIA / CONSELHOS</v>
          </cell>
        </row>
        <row r="4119">
          <cell r="X4119" t="str">
            <v>PRESIDÊNCIA / CONSELHOS</v>
          </cell>
        </row>
        <row r="4120">
          <cell r="X4120" t="str">
            <v>PRESIDÊNCIA / CONSELHOS</v>
          </cell>
        </row>
        <row r="4121">
          <cell r="X4121" t="str">
            <v>TÉCNICA</v>
          </cell>
        </row>
        <row r="4122">
          <cell r="X4122" t="str">
            <v>TÉCNICA</v>
          </cell>
        </row>
        <row r="4123">
          <cell r="X4123" t="str">
            <v>TÉCNICA</v>
          </cell>
        </row>
        <row r="4124">
          <cell r="X4124" t="str">
            <v>TÉCNICA</v>
          </cell>
        </row>
        <row r="4125">
          <cell r="X4125" t="str">
            <v>TÉCNICA</v>
          </cell>
        </row>
        <row r="4126">
          <cell r="X4126" t="str">
            <v>TÉCNICA</v>
          </cell>
        </row>
        <row r="4127">
          <cell r="X4127" t="str">
            <v>TÉCNICA</v>
          </cell>
        </row>
        <row r="4128">
          <cell r="X4128" t="str">
            <v>TÉCNICA</v>
          </cell>
        </row>
        <row r="4129">
          <cell r="X4129" t="str">
            <v>TÉCNICA</v>
          </cell>
        </row>
        <row r="4130">
          <cell r="X4130" t="str">
            <v>TÉCNICA</v>
          </cell>
        </row>
        <row r="4131">
          <cell r="X4131" t="str">
            <v>TÉCNICA</v>
          </cell>
        </row>
        <row r="4132">
          <cell r="X4132" t="str">
            <v>TÉCNICA</v>
          </cell>
        </row>
        <row r="4133">
          <cell r="X4133" t="str">
            <v>TÉCNICA</v>
          </cell>
        </row>
        <row r="4134">
          <cell r="X4134" t="str">
            <v>TÉCNICA</v>
          </cell>
        </row>
        <row r="4135">
          <cell r="X4135" t="str">
            <v>TÉCNICA</v>
          </cell>
        </row>
        <row r="4136">
          <cell r="X4136" t="str">
            <v>TÉCNICA</v>
          </cell>
        </row>
        <row r="4137">
          <cell r="X4137" t="str">
            <v>TÉCNICA</v>
          </cell>
        </row>
        <row r="4138">
          <cell r="X4138" t="str">
            <v>TÉCNICA</v>
          </cell>
        </row>
        <row r="4139">
          <cell r="X4139" t="str">
            <v>TÉCNICA</v>
          </cell>
        </row>
        <row r="4140">
          <cell r="X4140" t="str">
            <v>TÉCNICA</v>
          </cell>
        </row>
        <row r="4141">
          <cell r="X4141" t="str">
            <v>TÉCNICA</v>
          </cell>
        </row>
        <row r="4142">
          <cell r="X4142" t="str">
            <v>TÉCNICA</v>
          </cell>
        </row>
        <row r="4143">
          <cell r="X4143" t="str">
            <v>TÉCNICA</v>
          </cell>
        </row>
        <row r="4144">
          <cell r="X4144" t="str">
            <v>TÉCNICA</v>
          </cell>
        </row>
        <row r="4145">
          <cell r="X4145" t="str">
            <v>TÉCNICA</v>
          </cell>
        </row>
        <row r="4146">
          <cell r="X4146" t="str">
            <v>TÉCNICA</v>
          </cell>
        </row>
        <row r="4147">
          <cell r="X4147" t="str">
            <v>TÉCNICA</v>
          </cell>
        </row>
        <row r="4148">
          <cell r="X4148" t="str">
            <v>TÉCNICA</v>
          </cell>
        </row>
        <row r="4149">
          <cell r="X4149" t="str">
            <v>TÉCNICA</v>
          </cell>
        </row>
        <row r="4150">
          <cell r="X4150" t="str">
            <v>TÉCNICA</v>
          </cell>
        </row>
        <row r="4151">
          <cell r="X4151" t="str">
            <v>TÉCNICA</v>
          </cell>
        </row>
        <row r="4152">
          <cell r="X4152" t="str">
            <v>TÉCNICA</v>
          </cell>
        </row>
        <row r="4153">
          <cell r="X4153" t="str">
            <v>TÉCNICA</v>
          </cell>
        </row>
        <row r="4154">
          <cell r="X4154" t="str">
            <v>TÉCNICA</v>
          </cell>
        </row>
        <row r="4155">
          <cell r="X4155" t="str">
            <v>TÉCNICA</v>
          </cell>
        </row>
        <row r="4156">
          <cell r="X4156" t="str">
            <v>TÉCNICA</v>
          </cell>
        </row>
        <row r="4157">
          <cell r="X4157" t="str">
            <v>TÉCNICA</v>
          </cell>
        </row>
        <row r="4158">
          <cell r="X4158" t="str">
            <v>TÉCNICA</v>
          </cell>
        </row>
        <row r="4159">
          <cell r="X4159" t="str">
            <v>TÉCNICA</v>
          </cell>
        </row>
        <row r="4160">
          <cell r="X4160" t="str">
            <v>TÉCNICA</v>
          </cell>
        </row>
        <row r="4161">
          <cell r="X4161" t="str">
            <v>TÉCNICA</v>
          </cell>
        </row>
        <row r="4162">
          <cell r="X4162" t="str">
            <v>TÉCNICA</v>
          </cell>
        </row>
        <row r="4163">
          <cell r="X4163" t="str">
            <v>TÉCNICA</v>
          </cell>
        </row>
        <row r="4164">
          <cell r="X4164" t="str">
            <v>TÉCNICA</v>
          </cell>
        </row>
        <row r="4165">
          <cell r="X4165" t="str">
            <v>TÉCNICA</v>
          </cell>
        </row>
        <row r="4166">
          <cell r="X4166" t="str">
            <v>TÉCNICA</v>
          </cell>
        </row>
        <row r="4167">
          <cell r="X4167" t="str">
            <v>TÉCNICA</v>
          </cell>
        </row>
        <row r="4168">
          <cell r="X4168" t="str">
            <v>TÉCNICA</v>
          </cell>
        </row>
        <row r="4169">
          <cell r="X4169" t="str">
            <v>TÉCNICA</v>
          </cell>
        </row>
        <row r="4170">
          <cell r="X4170" t="str">
            <v>TÉCNICA</v>
          </cell>
        </row>
        <row r="4171">
          <cell r="X4171" t="str">
            <v>TÉCNICA</v>
          </cell>
        </row>
        <row r="4172">
          <cell r="X4172" t="str">
            <v>TÉCNICA</v>
          </cell>
        </row>
        <row r="4173">
          <cell r="X4173" t="str">
            <v>TÉCNICA</v>
          </cell>
        </row>
        <row r="4174">
          <cell r="X4174" t="str">
            <v>TÉCNICA</v>
          </cell>
        </row>
        <row r="4175">
          <cell r="X4175" t="str">
            <v>TÉCNICA</v>
          </cell>
        </row>
        <row r="4176">
          <cell r="X4176" t="str">
            <v>TÉCNICA</v>
          </cell>
        </row>
        <row r="4177">
          <cell r="X4177" t="str">
            <v>TÉCNICA</v>
          </cell>
        </row>
        <row r="4178">
          <cell r="X4178" t="str">
            <v>TÉCNICA</v>
          </cell>
        </row>
        <row r="4179">
          <cell r="X4179" t="str">
            <v>TÉCNICA</v>
          </cell>
        </row>
        <row r="4180">
          <cell r="X4180" t="str">
            <v>TÉCNICA</v>
          </cell>
        </row>
        <row r="4181">
          <cell r="X4181" t="str">
            <v>TÉCNICA</v>
          </cell>
        </row>
        <row r="4182">
          <cell r="X4182" t="str">
            <v>TÉCNICA</v>
          </cell>
        </row>
        <row r="4183">
          <cell r="X4183" t="str">
            <v>TÉCNICA</v>
          </cell>
        </row>
        <row r="4184">
          <cell r="X4184" t="str">
            <v>TÉCNICA</v>
          </cell>
        </row>
        <row r="4185">
          <cell r="X4185" t="str">
            <v>TÉCNICA</v>
          </cell>
        </row>
        <row r="4186">
          <cell r="X4186" t="str">
            <v>TÉCNICA</v>
          </cell>
        </row>
        <row r="4187">
          <cell r="X4187" t="str">
            <v>TÉCNICA</v>
          </cell>
        </row>
        <row r="4188">
          <cell r="X4188" t="str">
            <v>TÉCNICA</v>
          </cell>
        </row>
        <row r="4189">
          <cell r="X4189" t="str">
            <v>TÉCNICA</v>
          </cell>
        </row>
        <row r="4190">
          <cell r="X4190" t="str">
            <v>TÉCNICA</v>
          </cell>
        </row>
        <row r="4191">
          <cell r="X4191" t="str">
            <v>TÉCNICA</v>
          </cell>
        </row>
        <row r="4192">
          <cell r="X4192" t="str">
            <v>TÉCNICA</v>
          </cell>
        </row>
        <row r="4193">
          <cell r="X4193" t="str">
            <v>TÉCNICA</v>
          </cell>
        </row>
        <row r="4194">
          <cell r="X4194" t="str">
            <v>TÉCNICA</v>
          </cell>
        </row>
        <row r="4195">
          <cell r="X4195" t="str">
            <v>TÉCNICA</v>
          </cell>
        </row>
        <row r="4196">
          <cell r="X4196" t="str">
            <v>TÉCNICA</v>
          </cell>
        </row>
        <row r="4197">
          <cell r="X4197" t="str">
            <v>TÉCNICA</v>
          </cell>
        </row>
        <row r="4198">
          <cell r="X4198" t="str">
            <v>TÉCNICA</v>
          </cell>
        </row>
        <row r="4199">
          <cell r="X4199" t="str">
            <v>TÉCNICA</v>
          </cell>
        </row>
        <row r="4200">
          <cell r="X4200" t="str">
            <v>TÉCNICA</v>
          </cell>
        </row>
        <row r="4201">
          <cell r="X4201" t="str">
            <v>TÉCNICA</v>
          </cell>
        </row>
        <row r="4202">
          <cell r="X4202" t="str">
            <v>TÉCNICA</v>
          </cell>
        </row>
        <row r="4203">
          <cell r="X4203" t="str">
            <v>TÉCNICA</v>
          </cell>
        </row>
        <row r="4204">
          <cell r="X4204" t="str">
            <v>TÉCNICA</v>
          </cell>
        </row>
        <row r="4205">
          <cell r="X4205" t="str">
            <v>TÉCNICA</v>
          </cell>
        </row>
        <row r="4206">
          <cell r="X4206" t="str">
            <v>TÉCNICA</v>
          </cell>
        </row>
        <row r="4207">
          <cell r="X4207" t="str">
            <v>TÉCNICA</v>
          </cell>
        </row>
        <row r="4208">
          <cell r="X4208" t="str">
            <v>TÉCNICA</v>
          </cell>
        </row>
        <row r="4209">
          <cell r="X4209" t="str">
            <v>TÉCNICA</v>
          </cell>
        </row>
        <row r="4210">
          <cell r="X4210" t="str">
            <v>TÉCNICA</v>
          </cell>
        </row>
        <row r="4211">
          <cell r="X4211" t="str">
            <v>TÉCNICA</v>
          </cell>
        </row>
        <row r="4212">
          <cell r="X4212" t="str">
            <v>TÉCNICA</v>
          </cell>
        </row>
        <row r="4213">
          <cell r="X4213" t="str">
            <v>TÉCNICA</v>
          </cell>
        </row>
        <row r="4214">
          <cell r="X4214" t="str">
            <v>TÉCNICA</v>
          </cell>
        </row>
        <row r="4215">
          <cell r="X4215" t="str">
            <v>TÉCNICA</v>
          </cell>
        </row>
        <row r="4216">
          <cell r="X4216" t="str">
            <v>TÉCNICA</v>
          </cell>
        </row>
        <row r="4217">
          <cell r="X4217" t="str">
            <v>TÉCNICA</v>
          </cell>
        </row>
        <row r="4218">
          <cell r="X4218" t="str">
            <v>TÉCNICA</v>
          </cell>
        </row>
        <row r="4219">
          <cell r="X4219" t="str">
            <v>TÉCNICA</v>
          </cell>
        </row>
        <row r="4220">
          <cell r="X4220" t="str">
            <v>ADMINISTRATIVA</v>
          </cell>
        </row>
        <row r="4221">
          <cell r="X4221" t="str">
            <v>ADMINISTRATIVA</v>
          </cell>
        </row>
        <row r="4222">
          <cell r="X4222" t="str">
            <v>PRESIDÊNCIA / CONSELHOS</v>
          </cell>
        </row>
        <row r="4223">
          <cell r="X4223" t="str">
            <v>PRESIDÊNCIA / CONSELHOS</v>
          </cell>
        </row>
        <row r="4224">
          <cell r="X4224" t="str">
            <v>PRESIDÊNCIA / CONSELHOS</v>
          </cell>
        </row>
        <row r="4225">
          <cell r="X4225" t="str">
            <v>PRESIDÊNCIA / CONSELHOS</v>
          </cell>
        </row>
        <row r="4226">
          <cell r="X4226" t="str">
            <v>PRESIDÊNCIA / CONSELHOS</v>
          </cell>
        </row>
        <row r="4227">
          <cell r="X4227" t="str">
            <v>PRESIDÊNCIA / CONSELHOS</v>
          </cell>
        </row>
        <row r="4228">
          <cell r="X4228" t="str">
            <v>PRESIDÊNCIA / CONSELHOS</v>
          </cell>
        </row>
        <row r="4229">
          <cell r="X4229" t="str">
            <v>PRESIDÊNCIA / CONSELHOS</v>
          </cell>
        </row>
        <row r="4230">
          <cell r="X4230" t="str">
            <v>PRESIDÊNCIA / CONSELHOS</v>
          </cell>
        </row>
        <row r="4231">
          <cell r="X4231" t="str">
            <v>PRESIDÊNCIA / CONSELHOS</v>
          </cell>
        </row>
        <row r="4232">
          <cell r="X4232" t="str">
            <v>PRESIDÊNCIA / CONSELHOS</v>
          </cell>
        </row>
        <row r="4233">
          <cell r="X4233" t="str">
            <v>PRESIDÊNCIA / CONSELHOS</v>
          </cell>
        </row>
        <row r="4234">
          <cell r="X4234" t="str">
            <v>PRESIDÊNCIA / CONSELHOS</v>
          </cell>
        </row>
        <row r="4235">
          <cell r="X4235" t="str">
            <v>PRESIDÊNCIA / CONSELHOS</v>
          </cell>
        </row>
        <row r="4236">
          <cell r="X4236" t="str">
            <v>PRESIDÊNCIA / CONSELHOS</v>
          </cell>
        </row>
        <row r="4237">
          <cell r="X4237" t="str">
            <v>PRESIDÊNCIA / CONSELHOS</v>
          </cell>
        </row>
        <row r="4238">
          <cell r="X4238" t="str">
            <v>PRESIDÊNCIA / CONSELHOS</v>
          </cell>
        </row>
        <row r="4239">
          <cell r="X4239" t="str">
            <v>PRESIDÊNCIA / CONSELHOS</v>
          </cell>
        </row>
        <row r="4240">
          <cell r="X4240" t="str">
            <v>PRESIDÊNCIA / CONSELHOS</v>
          </cell>
        </row>
        <row r="4241">
          <cell r="X4241" t="str">
            <v>PRESIDÊNCIA / CONSELHOS</v>
          </cell>
        </row>
        <row r="4242">
          <cell r="X4242" t="str">
            <v>PRESIDÊNCIA / CONSELHOS</v>
          </cell>
        </row>
        <row r="4243">
          <cell r="X4243" t="str">
            <v>PRESIDÊNCIA / CONSELHOS</v>
          </cell>
        </row>
        <row r="4244">
          <cell r="X4244" t="str">
            <v>PRESIDÊNCIA / CONSELHOS</v>
          </cell>
        </row>
        <row r="4245">
          <cell r="X4245" t="str">
            <v>PRESIDÊNCIA / CONSELHOS</v>
          </cell>
        </row>
        <row r="4246">
          <cell r="X4246" t="str">
            <v>PRESIDÊNCIA / CONSELHOS</v>
          </cell>
        </row>
        <row r="4247">
          <cell r="X4247" t="str">
            <v>PRESIDÊNCIA / CONSELHOS</v>
          </cell>
        </row>
        <row r="4248">
          <cell r="X4248" t="str">
            <v>PRESIDÊNCIA / CONSELHOS</v>
          </cell>
        </row>
        <row r="4249">
          <cell r="X4249" t="str">
            <v>PRESIDÊNCIA / CONSELHOS</v>
          </cell>
        </row>
        <row r="4250">
          <cell r="X4250" t="str">
            <v>PRESIDÊNCIA / CONSELHOS</v>
          </cell>
        </row>
        <row r="4251">
          <cell r="X4251" t="str">
            <v>PRESIDÊNCIA / CONSELHOS</v>
          </cell>
        </row>
        <row r="4252">
          <cell r="X4252" t="str">
            <v>PRESIDÊNCIA / CONSELHOS</v>
          </cell>
        </row>
        <row r="4253">
          <cell r="X4253" t="str">
            <v>PRESIDÊNCIA / CONSELHOS</v>
          </cell>
        </row>
        <row r="4254">
          <cell r="X4254" t="str">
            <v>PRESIDÊNCIA / CONSELHOS</v>
          </cell>
        </row>
        <row r="4255">
          <cell r="X4255" t="str">
            <v>PRESIDÊNCIA / CONSELHOS</v>
          </cell>
        </row>
        <row r="4256">
          <cell r="X4256" t="str">
            <v>PRESIDÊNCIA / CONSELHOS</v>
          </cell>
        </row>
        <row r="4257">
          <cell r="X4257" t="str">
            <v>PRESIDÊNCIA / CONSELHOS</v>
          </cell>
        </row>
        <row r="4258">
          <cell r="X4258" t="str">
            <v>PRESIDÊNCIA / CONSELHOS</v>
          </cell>
        </row>
        <row r="4259">
          <cell r="X4259" t="str">
            <v>PRESIDÊNCIA / CONSELHOS</v>
          </cell>
        </row>
        <row r="4260">
          <cell r="X4260" t="str">
            <v>PRESIDÊNCIA / CONSELHOS</v>
          </cell>
        </row>
        <row r="4261">
          <cell r="X4261" t="str">
            <v>PRESIDÊNCIA / CONSELHOS</v>
          </cell>
        </row>
        <row r="4262">
          <cell r="X4262" t="str">
            <v>PRESIDÊNCIA / CONSELHOS</v>
          </cell>
        </row>
        <row r="4263">
          <cell r="X4263" t="str">
            <v>PRESIDÊNCIA / CONSELHOS</v>
          </cell>
        </row>
        <row r="4264">
          <cell r="X4264" t="str">
            <v>PRESIDÊNCIA / CONSELHOS</v>
          </cell>
        </row>
        <row r="4265">
          <cell r="X4265" t="str">
            <v>PRESIDÊNCIA / CONSELHOS</v>
          </cell>
        </row>
        <row r="4266">
          <cell r="X4266" t="str">
            <v>PRESIDÊNCIA / CONSELHOS</v>
          </cell>
        </row>
        <row r="4267">
          <cell r="X4267" t="str">
            <v>PRESIDÊNCIA / CONSELHOS</v>
          </cell>
        </row>
        <row r="4268">
          <cell r="X4268" t="str">
            <v>PRESIDÊNCIA / CONSELHOS</v>
          </cell>
        </row>
        <row r="4269">
          <cell r="X4269" t="str">
            <v>PRESIDÊNCIA / CONSELHOS</v>
          </cell>
        </row>
        <row r="4270">
          <cell r="X4270" t="str">
            <v>PRESIDÊNCIA / CONSELHOS</v>
          </cell>
        </row>
        <row r="4271">
          <cell r="X4271" t="str">
            <v>PRESIDÊNCIA / CONSELHOS</v>
          </cell>
        </row>
        <row r="4272">
          <cell r="X4272" t="str">
            <v>PRESIDÊNCIA / CONSELHOS</v>
          </cell>
        </row>
        <row r="4273">
          <cell r="X4273" t="str">
            <v>PRESIDÊNCIA / CONSELHOS</v>
          </cell>
        </row>
        <row r="4274">
          <cell r="X4274" t="str">
            <v>PRESIDÊNCIA / CONSELHOS</v>
          </cell>
        </row>
        <row r="4275">
          <cell r="X4275" t="str">
            <v>PRESIDÊNCIA / CONSELHOS</v>
          </cell>
        </row>
        <row r="4276">
          <cell r="X4276" t="str">
            <v>PRESIDÊNCIA / CONSELHOS</v>
          </cell>
        </row>
        <row r="4277">
          <cell r="X4277" t="str">
            <v>PRESIDÊNCIA / CONSELHOS</v>
          </cell>
        </row>
        <row r="4278">
          <cell r="X4278" t="str">
            <v>PRESIDÊNCIA / CONSELHOS</v>
          </cell>
        </row>
        <row r="4279">
          <cell r="X4279" t="str">
            <v>PRESIDÊNCIA / CONSELHOS</v>
          </cell>
        </row>
        <row r="4280">
          <cell r="X4280" t="str">
            <v>PRESIDÊNCIA / CONSELHOS</v>
          </cell>
        </row>
        <row r="4281">
          <cell r="X4281" t="str">
            <v>PRESIDÊNCIA / CONSELHOS</v>
          </cell>
        </row>
        <row r="4282">
          <cell r="X4282" t="str">
            <v>PRESIDÊNCIA / CONSELHOS</v>
          </cell>
        </row>
        <row r="4283">
          <cell r="X4283" t="str">
            <v>PRESIDÊNCIA / CONSELHOS</v>
          </cell>
        </row>
        <row r="4284">
          <cell r="X4284" t="str">
            <v>PRESIDÊNCIA / CONSELHOS</v>
          </cell>
        </row>
        <row r="4285">
          <cell r="X4285" t="str">
            <v>PRESIDÊNCIA / CONSELHOS</v>
          </cell>
        </row>
        <row r="4286">
          <cell r="X4286" t="str">
            <v>TÉCNICA</v>
          </cell>
        </row>
        <row r="4287">
          <cell r="X4287" t="str">
            <v>TÉCNICA</v>
          </cell>
        </row>
        <row r="4288">
          <cell r="X4288" t="str">
            <v>TÉCNICA</v>
          </cell>
        </row>
        <row r="4289">
          <cell r="X4289" t="str">
            <v>TÉCNICA</v>
          </cell>
        </row>
        <row r="4290">
          <cell r="X4290" t="str">
            <v>TÉCNICA</v>
          </cell>
        </row>
        <row r="4291">
          <cell r="X4291" t="str">
            <v>TÉCNICA</v>
          </cell>
        </row>
        <row r="4292">
          <cell r="X4292" t="str">
            <v>TÉCNICA</v>
          </cell>
        </row>
        <row r="4293">
          <cell r="X4293" t="str">
            <v>TÉCNICA</v>
          </cell>
        </row>
        <row r="4294">
          <cell r="X4294" t="str">
            <v>TÉCNICA</v>
          </cell>
        </row>
        <row r="4295">
          <cell r="X4295" t="str">
            <v>TÉCNICA</v>
          </cell>
        </row>
        <row r="4296">
          <cell r="X4296" t="str">
            <v>TÉCNICA</v>
          </cell>
        </row>
        <row r="4297">
          <cell r="X4297" t="str">
            <v>TÉCNICA</v>
          </cell>
        </row>
        <row r="4298">
          <cell r="X4298" t="str">
            <v>TÉCNICA</v>
          </cell>
        </row>
        <row r="4299">
          <cell r="X4299" t="str">
            <v>TÉCNICA</v>
          </cell>
        </row>
        <row r="4300">
          <cell r="X4300" t="str">
            <v>TÉCNICA</v>
          </cell>
        </row>
        <row r="4301">
          <cell r="X4301" t="str">
            <v>TÉCNICA</v>
          </cell>
        </row>
        <row r="4302">
          <cell r="X4302" t="str">
            <v>TÉCNICA</v>
          </cell>
        </row>
        <row r="4303">
          <cell r="X4303" t="str">
            <v>TÉCNICA</v>
          </cell>
        </row>
        <row r="4304">
          <cell r="X4304" t="str">
            <v>TÉCNICA</v>
          </cell>
        </row>
        <row r="4305">
          <cell r="X4305" t="str">
            <v>TÉCNICA</v>
          </cell>
        </row>
        <row r="4306">
          <cell r="X4306" t="str">
            <v>TÉCNICA</v>
          </cell>
        </row>
        <row r="4307">
          <cell r="X4307" t="str">
            <v>TÉCNICA</v>
          </cell>
        </row>
        <row r="4308">
          <cell r="X4308" t="str">
            <v>TÉCNICA</v>
          </cell>
        </row>
        <row r="4309">
          <cell r="X4309" t="str">
            <v>TÉCNICA</v>
          </cell>
        </row>
        <row r="4310">
          <cell r="X4310" t="str">
            <v>TÉCNICA</v>
          </cell>
        </row>
        <row r="4311">
          <cell r="X4311" t="str">
            <v>TÉCNICA</v>
          </cell>
        </row>
        <row r="4312">
          <cell r="X4312" t="str">
            <v>TÉCNICA</v>
          </cell>
        </row>
        <row r="4313">
          <cell r="X4313" t="str">
            <v>TÉCNICA</v>
          </cell>
        </row>
        <row r="4314">
          <cell r="X4314" t="str">
            <v>TÉCNICA</v>
          </cell>
        </row>
        <row r="4315">
          <cell r="X4315" t="str">
            <v>TÉCNICA</v>
          </cell>
        </row>
        <row r="4316">
          <cell r="X4316" t="str">
            <v>TÉCNICA</v>
          </cell>
        </row>
        <row r="4317">
          <cell r="X4317" t="str">
            <v>TÉCNICA</v>
          </cell>
        </row>
        <row r="4318">
          <cell r="X4318" t="str">
            <v>TÉCNICA</v>
          </cell>
        </row>
        <row r="4319">
          <cell r="X4319" t="str">
            <v>TÉCNICA</v>
          </cell>
        </row>
        <row r="4320">
          <cell r="X4320" t="str">
            <v>TÉCNICA</v>
          </cell>
        </row>
        <row r="4321">
          <cell r="X4321" t="str">
            <v>TÉCNICA</v>
          </cell>
        </row>
        <row r="4322">
          <cell r="X4322" t="str">
            <v>TÉCNICA</v>
          </cell>
        </row>
        <row r="4323">
          <cell r="X4323" t="str">
            <v>TÉCNICA</v>
          </cell>
        </row>
        <row r="4324">
          <cell r="X4324" t="str">
            <v>TÉCNICA</v>
          </cell>
        </row>
        <row r="4325">
          <cell r="X4325" t="str">
            <v>TÉCNICA</v>
          </cell>
        </row>
        <row r="4326">
          <cell r="X4326" t="str">
            <v>TÉCNICA</v>
          </cell>
        </row>
        <row r="4327">
          <cell r="X4327" t="str">
            <v>TÉCNICA</v>
          </cell>
        </row>
        <row r="4328">
          <cell r="X4328" t="str">
            <v>TÉCNICA</v>
          </cell>
        </row>
        <row r="4329">
          <cell r="X4329" t="str">
            <v>TÉCNICA</v>
          </cell>
        </row>
        <row r="4330">
          <cell r="X4330" t="str">
            <v>TÉCNICA</v>
          </cell>
        </row>
        <row r="4331">
          <cell r="X4331" t="str">
            <v>TÉCNICA</v>
          </cell>
        </row>
        <row r="4332">
          <cell r="X4332" t="str">
            <v>TÉCNICA</v>
          </cell>
        </row>
        <row r="4333">
          <cell r="X4333" t="str">
            <v>TÉCNICA</v>
          </cell>
        </row>
        <row r="4334">
          <cell r="X4334" t="str">
            <v>TÉCNICA</v>
          </cell>
        </row>
        <row r="4335">
          <cell r="X4335" t="str">
            <v>TÉCNICA</v>
          </cell>
        </row>
        <row r="4336">
          <cell r="X4336" t="str">
            <v>TÉCNICA</v>
          </cell>
        </row>
        <row r="4337">
          <cell r="X4337" t="str">
            <v>TÉCNICA</v>
          </cell>
        </row>
        <row r="4338">
          <cell r="X4338" t="str">
            <v>TÉCNICA</v>
          </cell>
        </row>
        <row r="4339">
          <cell r="X4339" t="str">
            <v>TÉCNICA</v>
          </cell>
        </row>
        <row r="4340">
          <cell r="X4340" t="str">
            <v>TÉCNICA</v>
          </cell>
        </row>
        <row r="4341">
          <cell r="X4341" t="str">
            <v>TÉCNICA</v>
          </cell>
        </row>
        <row r="4342">
          <cell r="X4342" t="str">
            <v>TÉCNICA</v>
          </cell>
        </row>
        <row r="4343">
          <cell r="X4343" t="str">
            <v>TÉCNICA</v>
          </cell>
        </row>
        <row r="4344">
          <cell r="X4344" t="str">
            <v>TÉCNICA</v>
          </cell>
        </row>
        <row r="4345">
          <cell r="X4345" t="str">
            <v>TÉCNICA</v>
          </cell>
        </row>
        <row r="4346">
          <cell r="X4346" t="str">
            <v>TÉCNICA</v>
          </cell>
        </row>
        <row r="4347">
          <cell r="X4347" t="str">
            <v>PRESIDÊNCIA / CONSELHOS</v>
          </cell>
        </row>
        <row r="4348">
          <cell r="X4348" t="str">
            <v>PRESIDÊNCIA / CONSELHOS</v>
          </cell>
        </row>
        <row r="4349">
          <cell r="X4349" t="str">
            <v>PRESIDÊNCIA / CONSELHOS</v>
          </cell>
        </row>
        <row r="4350">
          <cell r="X4350" t="str">
            <v>PRESIDÊNCIA / CONSELHOS</v>
          </cell>
        </row>
        <row r="4351">
          <cell r="X4351" t="str">
            <v>PRESIDÊNCIA / CONSELHOS</v>
          </cell>
        </row>
        <row r="4352">
          <cell r="X4352" t="str">
            <v>PRESIDÊNCIA / CONSELHOS</v>
          </cell>
        </row>
        <row r="4353">
          <cell r="X4353" t="str">
            <v>TÉCNICA</v>
          </cell>
        </row>
        <row r="4354">
          <cell r="X4354" t="str">
            <v>TÉCNICA</v>
          </cell>
        </row>
        <row r="4355">
          <cell r="X4355" t="str">
            <v>TÉCNICA</v>
          </cell>
        </row>
        <row r="4356">
          <cell r="X4356" t="str">
            <v>TÉCNICA</v>
          </cell>
        </row>
        <row r="4357">
          <cell r="X4357" t="str">
            <v>TÉCNICA</v>
          </cell>
        </row>
        <row r="4358">
          <cell r="X4358" t="str">
            <v>TÉCNICA</v>
          </cell>
        </row>
        <row r="4359">
          <cell r="X4359" t="str">
            <v>TÉCNICA</v>
          </cell>
        </row>
        <row r="4360">
          <cell r="X4360" t="str">
            <v>TÉCNICA</v>
          </cell>
        </row>
        <row r="4361">
          <cell r="X4361" t="str">
            <v>TÉCNICA</v>
          </cell>
        </row>
        <row r="4362">
          <cell r="X4362" t="str">
            <v>TÉCNICA</v>
          </cell>
        </row>
        <row r="4363">
          <cell r="X4363" t="str">
            <v>TÉCNICA</v>
          </cell>
        </row>
        <row r="4364">
          <cell r="X4364" t="str">
            <v>TÉCNICA</v>
          </cell>
        </row>
        <row r="4365">
          <cell r="X4365" t="str">
            <v>TÉCNICA</v>
          </cell>
        </row>
        <row r="4366">
          <cell r="X4366" t="str">
            <v>TÉCNICA</v>
          </cell>
        </row>
        <row r="4367">
          <cell r="X4367" t="str">
            <v>TÉCNICA</v>
          </cell>
        </row>
        <row r="4368">
          <cell r="X4368" t="str">
            <v>TÉCNICA</v>
          </cell>
        </row>
        <row r="4369">
          <cell r="X4369" t="str">
            <v>TÉCNICA</v>
          </cell>
        </row>
        <row r="4370">
          <cell r="X4370" t="str">
            <v>TÉCNICA</v>
          </cell>
        </row>
        <row r="4371">
          <cell r="X4371" t="str">
            <v>TÉCNICA</v>
          </cell>
        </row>
        <row r="4372">
          <cell r="X4372" t="str">
            <v>TÉCNICA</v>
          </cell>
        </row>
        <row r="4373">
          <cell r="X4373" t="str">
            <v>TÉCNICA</v>
          </cell>
        </row>
        <row r="4374">
          <cell r="X4374" t="str">
            <v>TÉCNICA</v>
          </cell>
        </row>
        <row r="4375">
          <cell r="X4375" t="str">
            <v>TÉCNICA</v>
          </cell>
        </row>
        <row r="4376">
          <cell r="X4376" t="str">
            <v>TÉCNICA</v>
          </cell>
        </row>
        <row r="4377">
          <cell r="X4377" t="str">
            <v>TÉCNICA</v>
          </cell>
        </row>
        <row r="4378">
          <cell r="X4378" t="str">
            <v>TÉCNICA</v>
          </cell>
        </row>
        <row r="4379">
          <cell r="X4379" t="str">
            <v>TÉCNICA</v>
          </cell>
        </row>
        <row r="4380">
          <cell r="X4380" t="str">
            <v>TÉCNICA</v>
          </cell>
        </row>
        <row r="4381">
          <cell r="X4381" t="str">
            <v>TÉCNICA</v>
          </cell>
        </row>
        <row r="4382">
          <cell r="X4382" t="str">
            <v>TÉCNICA</v>
          </cell>
        </row>
        <row r="4383">
          <cell r="X4383" t="str">
            <v>TÉCNICA</v>
          </cell>
        </row>
        <row r="4384">
          <cell r="X4384" t="str">
            <v>TÉCNICA</v>
          </cell>
        </row>
        <row r="4385">
          <cell r="X4385" t="str">
            <v>TÉCNICA</v>
          </cell>
        </row>
        <row r="4386">
          <cell r="X4386" t="str">
            <v>TÉCNICA</v>
          </cell>
        </row>
        <row r="4387">
          <cell r="X4387" t="str">
            <v>TÉCNICA</v>
          </cell>
        </row>
        <row r="4388">
          <cell r="X4388" t="str">
            <v>TÉCNICA</v>
          </cell>
        </row>
        <row r="4389">
          <cell r="X4389" t="str">
            <v>TÉCNICA</v>
          </cell>
        </row>
        <row r="4390">
          <cell r="X4390" t="str">
            <v>TÉCNICA</v>
          </cell>
        </row>
        <row r="4391">
          <cell r="X4391" t="str">
            <v>TÉCNICA</v>
          </cell>
        </row>
        <row r="4392">
          <cell r="X4392" t="str">
            <v>TÉCNICA</v>
          </cell>
        </row>
        <row r="4393">
          <cell r="X4393" t="str">
            <v>TÉCNICA</v>
          </cell>
        </row>
        <row r="4394">
          <cell r="X4394" t="str">
            <v>TÉCNICA</v>
          </cell>
        </row>
        <row r="4395">
          <cell r="X4395" t="str">
            <v>TÉCNICA</v>
          </cell>
        </row>
        <row r="4396">
          <cell r="X4396" t="str">
            <v>TÉCNICA</v>
          </cell>
        </row>
        <row r="4397">
          <cell r="X4397" t="str">
            <v>TÉCNICA</v>
          </cell>
        </row>
        <row r="4398">
          <cell r="X4398" t="str">
            <v>TÉCNICA</v>
          </cell>
        </row>
        <row r="4399">
          <cell r="X4399" t="str">
            <v>TÉCNICA</v>
          </cell>
        </row>
        <row r="4400">
          <cell r="X4400" t="str">
            <v>TÉCNICA</v>
          </cell>
        </row>
        <row r="4401">
          <cell r="X4401" t="str">
            <v>TÉCNICA</v>
          </cell>
        </row>
        <row r="4402">
          <cell r="X4402" t="str">
            <v>TÉCNICA</v>
          </cell>
        </row>
        <row r="4403">
          <cell r="X4403" t="str">
            <v>TÉCNICA</v>
          </cell>
        </row>
        <row r="4404">
          <cell r="X4404" t="str">
            <v>TÉCNICA</v>
          </cell>
        </row>
        <row r="4405">
          <cell r="X4405" t="str">
            <v>TÉCNICA</v>
          </cell>
        </row>
        <row r="4406">
          <cell r="X4406" t="str">
            <v>TÉCNICA</v>
          </cell>
        </row>
        <row r="4407">
          <cell r="X4407" t="str">
            <v>TÉCNICA</v>
          </cell>
        </row>
        <row r="4408">
          <cell r="X4408" t="str">
            <v>TÉCNICA</v>
          </cell>
        </row>
        <row r="4409">
          <cell r="X4409" t="str">
            <v>TÉCNICA</v>
          </cell>
        </row>
        <row r="4410">
          <cell r="X4410" t="str">
            <v>TÉCNICA</v>
          </cell>
        </row>
        <row r="4411">
          <cell r="X4411" t="str">
            <v>TÉCNICA</v>
          </cell>
        </row>
        <row r="4412">
          <cell r="X4412" t="str">
            <v>TÉCNICA</v>
          </cell>
        </row>
        <row r="4413">
          <cell r="X4413" t="str">
            <v>TÉCNICA</v>
          </cell>
        </row>
        <row r="4414">
          <cell r="X4414" t="str">
            <v>TÉCNICA</v>
          </cell>
        </row>
        <row r="4415">
          <cell r="X4415" t="str">
            <v>TÉCNICA</v>
          </cell>
        </row>
        <row r="4416">
          <cell r="X4416" t="str">
            <v>TÉCNICA</v>
          </cell>
        </row>
        <row r="4417">
          <cell r="X4417" t="str">
            <v>TÉCNICA</v>
          </cell>
        </row>
        <row r="4418">
          <cell r="X4418" t="str">
            <v>TÉCNICA</v>
          </cell>
        </row>
        <row r="4419">
          <cell r="X4419" t="str">
            <v>TÉCNICA</v>
          </cell>
        </row>
        <row r="4420">
          <cell r="X4420" t="str">
            <v>TÉCNICA</v>
          </cell>
        </row>
        <row r="4421">
          <cell r="X4421" t="str">
            <v>TÉCNICA</v>
          </cell>
        </row>
        <row r="4422">
          <cell r="X4422" t="str">
            <v>TÉCNICA</v>
          </cell>
        </row>
        <row r="4423">
          <cell r="X4423" t="str">
            <v>TÉCNICA</v>
          </cell>
        </row>
        <row r="4424">
          <cell r="X4424" t="str">
            <v>TÉCNICA</v>
          </cell>
        </row>
        <row r="4425">
          <cell r="X4425" t="str">
            <v>TÉCNICA</v>
          </cell>
        </row>
        <row r="4426">
          <cell r="X4426" t="str">
            <v>TÉCNICA</v>
          </cell>
        </row>
        <row r="4427">
          <cell r="X4427" t="str">
            <v>TÉCNICA</v>
          </cell>
        </row>
        <row r="4428">
          <cell r="X4428" t="str">
            <v>TÉCNICA</v>
          </cell>
        </row>
        <row r="4429">
          <cell r="X4429" t="str">
            <v>TÉCNICA</v>
          </cell>
        </row>
        <row r="4430">
          <cell r="X4430" t="str">
            <v>TÉCNICA</v>
          </cell>
        </row>
        <row r="4431">
          <cell r="X4431" t="str">
            <v>TÉCNICA</v>
          </cell>
        </row>
        <row r="4432">
          <cell r="X4432" t="str">
            <v>TÉCNICA</v>
          </cell>
        </row>
        <row r="4433">
          <cell r="X4433" t="str">
            <v>TÉCNICA</v>
          </cell>
        </row>
        <row r="4434">
          <cell r="X4434" t="str">
            <v>TÉCNICA</v>
          </cell>
        </row>
        <row r="4435">
          <cell r="X4435" t="str">
            <v>TÉCNICA</v>
          </cell>
        </row>
        <row r="4436">
          <cell r="X4436" t="str">
            <v>TÉCNICA</v>
          </cell>
        </row>
        <row r="4437">
          <cell r="X4437" t="str">
            <v>TÉCNICA</v>
          </cell>
        </row>
        <row r="4438">
          <cell r="X4438" t="str">
            <v>TÉCNICA</v>
          </cell>
        </row>
        <row r="4439">
          <cell r="X4439" t="str">
            <v>TÉCNICA</v>
          </cell>
        </row>
        <row r="4440">
          <cell r="X4440" t="str">
            <v>TÉCNICA</v>
          </cell>
        </row>
        <row r="4441">
          <cell r="X4441" t="str">
            <v>TÉCNICA</v>
          </cell>
        </row>
        <row r="4442">
          <cell r="X4442" t="str">
            <v>TÉCNICA</v>
          </cell>
        </row>
        <row r="4443">
          <cell r="X4443" t="str">
            <v>TÉCNICA</v>
          </cell>
        </row>
        <row r="4444">
          <cell r="X4444" t="str">
            <v>TÉCNICA</v>
          </cell>
        </row>
        <row r="4445">
          <cell r="X4445" t="str">
            <v>TÉCNICA</v>
          </cell>
        </row>
        <row r="4446">
          <cell r="X4446" t="str">
            <v>TÉCNICA</v>
          </cell>
        </row>
        <row r="4447">
          <cell r="X4447" t="str">
            <v>TÉCNICA</v>
          </cell>
        </row>
        <row r="4448">
          <cell r="X4448" t="str">
            <v>TÉCNICA</v>
          </cell>
        </row>
        <row r="4449">
          <cell r="X4449" t="str">
            <v>TÉCNICA</v>
          </cell>
        </row>
        <row r="4450">
          <cell r="X4450" t="str">
            <v>TÉCNICA</v>
          </cell>
        </row>
        <row r="4451">
          <cell r="X4451" t="str">
            <v>TÉCNICA</v>
          </cell>
        </row>
        <row r="4452">
          <cell r="X4452" t="str">
            <v>TÉCNICA</v>
          </cell>
        </row>
        <row r="4453">
          <cell r="X4453" t="str">
            <v>TÉCNICA</v>
          </cell>
        </row>
        <row r="4454">
          <cell r="X4454" t="str">
            <v>TÉCNICA</v>
          </cell>
        </row>
        <row r="4455">
          <cell r="X4455" t="str">
            <v>TÉCNICA</v>
          </cell>
        </row>
        <row r="4456">
          <cell r="X4456" t="str">
            <v>TÉCNICA</v>
          </cell>
        </row>
        <row r="4457">
          <cell r="X4457" t="str">
            <v>TÉCNICA</v>
          </cell>
        </row>
        <row r="4458">
          <cell r="X4458" t="str">
            <v>TÉCNICA</v>
          </cell>
        </row>
        <row r="4459">
          <cell r="X4459" t="str">
            <v>TÉCNICA</v>
          </cell>
        </row>
        <row r="4460">
          <cell r="X4460" t="str">
            <v>TÉCNICA</v>
          </cell>
        </row>
        <row r="4461">
          <cell r="X4461" t="str">
            <v>TÉCNICA</v>
          </cell>
        </row>
        <row r="4462">
          <cell r="X4462" t="str">
            <v>TÉCNICA</v>
          </cell>
        </row>
        <row r="4463">
          <cell r="X4463" t="str">
            <v>TÉCNICA</v>
          </cell>
        </row>
        <row r="4464">
          <cell r="X4464" t="str">
            <v>TÉCNICA</v>
          </cell>
        </row>
        <row r="4465">
          <cell r="X4465" t="str">
            <v>TÉCNICA</v>
          </cell>
        </row>
        <row r="4466">
          <cell r="X4466" t="str">
            <v>TÉCNICA</v>
          </cell>
        </row>
        <row r="4467">
          <cell r="X4467" t="str">
            <v>TÉCNICA</v>
          </cell>
        </row>
        <row r="4468">
          <cell r="X4468" t="str">
            <v>TÉCNICA</v>
          </cell>
        </row>
        <row r="4469">
          <cell r="X4469" t="str">
            <v>TÉCNICA</v>
          </cell>
        </row>
        <row r="4470">
          <cell r="X4470" t="str">
            <v>TÉCNICA</v>
          </cell>
        </row>
        <row r="4471">
          <cell r="X4471" t="str">
            <v>TÉCNICA</v>
          </cell>
        </row>
        <row r="4472">
          <cell r="X4472" t="str">
            <v>TÉCNICA</v>
          </cell>
        </row>
        <row r="4473">
          <cell r="X4473" t="str">
            <v>TÉCNICA</v>
          </cell>
        </row>
        <row r="4474">
          <cell r="X4474" t="str">
            <v>TÉCNICA</v>
          </cell>
        </row>
        <row r="4475">
          <cell r="X4475" t="str">
            <v>TÉCNICA</v>
          </cell>
        </row>
        <row r="4476">
          <cell r="X4476" t="str">
            <v>TÉCNICA</v>
          </cell>
        </row>
        <row r="4477">
          <cell r="X4477" t="str">
            <v>TÉCNICA</v>
          </cell>
        </row>
        <row r="4478">
          <cell r="X4478" t="str">
            <v>TÉCNICA</v>
          </cell>
        </row>
        <row r="4479">
          <cell r="X4479" t="str">
            <v>TÉCNICA</v>
          </cell>
        </row>
        <row r="4480">
          <cell r="X4480" t="str">
            <v>TÉCNICA</v>
          </cell>
        </row>
        <row r="4481">
          <cell r="X4481" t="str">
            <v>TÉCNICA</v>
          </cell>
        </row>
        <row r="4482">
          <cell r="X4482" t="str">
            <v>TÉCNICA</v>
          </cell>
        </row>
        <row r="4483">
          <cell r="X4483" t="str">
            <v>TÉCNICA</v>
          </cell>
        </row>
        <row r="4484">
          <cell r="X4484" t="str">
            <v>TÉCNICA</v>
          </cell>
        </row>
        <row r="4485">
          <cell r="X4485" t="str">
            <v>TÉCNICA</v>
          </cell>
        </row>
        <row r="4486">
          <cell r="X4486" t="str">
            <v>TÉCNICA</v>
          </cell>
        </row>
        <row r="4487">
          <cell r="X4487" t="str">
            <v>TÉCNICA</v>
          </cell>
        </row>
        <row r="4488">
          <cell r="X4488" t="str">
            <v>TÉCNICA</v>
          </cell>
        </row>
        <row r="4489">
          <cell r="X4489" t="str">
            <v>TÉCNICA</v>
          </cell>
        </row>
        <row r="4490">
          <cell r="X4490" t="str">
            <v>TÉCNICA</v>
          </cell>
        </row>
        <row r="4491">
          <cell r="X4491" t="str">
            <v>TÉCNICA</v>
          </cell>
        </row>
        <row r="4492">
          <cell r="X4492" t="str">
            <v>TÉCNICA</v>
          </cell>
        </row>
        <row r="4493">
          <cell r="X4493" t="str">
            <v>TÉCNICA</v>
          </cell>
        </row>
        <row r="4494">
          <cell r="X4494" t="str">
            <v>TÉCNICA</v>
          </cell>
        </row>
        <row r="4495">
          <cell r="X4495" t="str">
            <v>TÉCNICA</v>
          </cell>
        </row>
        <row r="4496">
          <cell r="X4496" t="str">
            <v>TÉCNICA</v>
          </cell>
        </row>
        <row r="4497">
          <cell r="X4497" t="str">
            <v>TÉCNICA</v>
          </cell>
        </row>
        <row r="4498">
          <cell r="X4498" t="str">
            <v>TÉCNICA</v>
          </cell>
        </row>
        <row r="4499">
          <cell r="X4499" t="str">
            <v>TÉCNICA</v>
          </cell>
        </row>
        <row r="4500">
          <cell r="X4500" t="str">
            <v>TÉCNICA</v>
          </cell>
        </row>
        <row r="4501">
          <cell r="X4501" t="str">
            <v>TÉCNICA</v>
          </cell>
        </row>
        <row r="4502">
          <cell r="X4502" t="str">
            <v>TÉCNICA</v>
          </cell>
        </row>
        <row r="4503">
          <cell r="X4503" t="str">
            <v>TÉCNICA</v>
          </cell>
        </row>
        <row r="4504">
          <cell r="X4504" t="str">
            <v>TÉCNICA</v>
          </cell>
        </row>
        <row r="4505">
          <cell r="X4505" t="str">
            <v>TÉCNICA</v>
          </cell>
        </row>
        <row r="4506">
          <cell r="X4506" t="str">
            <v>TÉCNICA</v>
          </cell>
        </row>
        <row r="4507">
          <cell r="X4507" t="str">
            <v>TÉCNICA</v>
          </cell>
        </row>
        <row r="4508">
          <cell r="X4508" t="str">
            <v>TÉCNICA</v>
          </cell>
        </row>
        <row r="4509">
          <cell r="X4509" t="str">
            <v>TÉCNICA</v>
          </cell>
        </row>
        <row r="4510">
          <cell r="X4510" t="str">
            <v>TÉCNICA</v>
          </cell>
        </row>
        <row r="4511">
          <cell r="X4511" t="str">
            <v>TÉCNICA</v>
          </cell>
        </row>
        <row r="4512">
          <cell r="X4512" t="str">
            <v>TÉCNICA</v>
          </cell>
        </row>
        <row r="4513">
          <cell r="X4513" t="str">
            <v>TÉCNICA</v>
          </cell>
        </row>
        <row r="4514">
          <cell r="X4514" t="str">
            <v>TÉCNICA</v>
          </cell>
        </row>
        <row r="4515">
          <cell r="X4515" t="str">
            <v>TÉCNICA</v>
          </cell>
        </row>
        <row r="4516">
          <cell r="X4516" t="str">
            <v>TÉCNICA</v>
          </cell>
        </row>
        <row r="4517">
          <cell r="X4517" t="str">
            <v>TÉCNICA</v>
          </cell>
        </row>
        <row r="4518">
          <cell r="X4518" t="str">
            <v>TÉCNICA</v>
          </cell>
        </row>
        <row r="4519">
          <cell r="X4519" t="str">
            <v>TÉCNICA</v>
          </cell>
        </row>
        <row r="4520">
          <cell r="X4520" t="str">
            <v>TÉCNICA</v>
          </cell>
        </row>
        <row r="4521">
          <cell r="X4521" t="str">
            <v>TÉCNICA</v>
          </cell>
        </row>
        <row r="4522">
          <cell r="X4522" t="str">
            <v>TÉCNICA</v>
          </cell>
        </row>
        <row r="4523">
          <cell r="X4523" t="str">
            <v>TÉCNICA</v>
          </cell>
        </row>
        <row r="4524">
          <cell r="X4524" t="str">
            <v>TÉCNICA</v>
          </cell>
        </row>
        <row r="4525">
          <cell r="X4525" t="str">
            <v>TÉCNICA</v>
          </cell>
        </row>
        <row r="4526">
          <cell r="X4526" t="str">
            <v>TÉCNICA</v>
          </cell>
        </row>
        <row r="4527">
          <cell r="X4527" t="str">
            <v>TÉCNICA</v>
          </cell>
        </row>
        <row r="4528">
          <cell r="X4528" t="str">
            <v>TÉCNICA</v>
          </cell>
        </row>
        <row r="4529">
          <cell r="X4529" t="str">
            <v>TÉCNICA</v>
          </cell>
        </row>
        <row r="4530">
          <cell r="X4530" t="str">
            <v>TÉCNICA</v>
          </cell>
        </row>
        <row r="4531">
          <cell r="X4531" t="str">
            <v>TÉCNICA</v>
          </cell>
        </row>
        <row r="4532">
          <cell r="X4532" t="str">
            <v>TÉCNICA</v>
          </cell>
        </row>
        <row r="4533">
          <cell r="X4533" t="str">
            <v>TÉCNICA</v>
          </cell>
        </row>
        <row r="4534">
          <cell r="X4534" t="str">
            <v>TÉCNICA</v>
          </cell>
        </row>
        <row r="4535">
          <cell r="X4535" t="str">
            <v>TÉCNICA</v>
          </cell>
        </row>
        <row r="4536">
          <cell r="X4536" t="str">
            <v>TÉCNICA</v>
          </cell>
        </row>
        <row r="4537">
          <cell r="X4537" t="str">
            <v>TÉCNICA</v>
          </cell>
        </row>
        <row r="4538">
          <cell r="X4538" t="str">
            <v>TÉCNICA</v>
          </cell>
        </row>
        <row r="4539">
          <cell r="X4539" t="str">
            <v>TÉCNICA</v>
          </cell>
        </row>
        <row r="4540">
          <cell r="X4540" t="str">
            <v>TÉCNICA</v>
          </cell>
        </row>
        <row r="4541">
          <cell r="X4541" t="str">
            <v>TÉCNICA</v>
          </cell>
        </row>
        <row r="4542">
          <cell r="X4542" t="str">
            <v>TÉCNICA</v>
          </cell>
        </row>
        <row r="4543">
          <cell r="X4543" t="str">
            <v>TÉCNICA</v>
          </cell>
        </row>
        <row r="4544">
          <cell r="X4544" t="str">
            <v>TÉCNICA</v>
          </cell>
        </row>
        <row r="4545">
          <cell r="X4545" t="str">
            <v>TÉCNICA</v>
          </cell>
        </row>
        <row r="4546">
          <cell r="X4546" t="str">
            <v>TÉCNICA</v>
          </cell>
        </row>
        <row r="4547">
          <cell r="X4547" t="str">
            <v>TÉCNICA</v>
          </cell>
        </row>
        <row r="4548">
          <cell r="X4548" t="str">
            <v>TÉCNICA</v>
          </cell>
        </row>
        <row r="4549">
          <cell r="X4549" t="str">
            <v>TÉCNICA</v>
          </cell>
        </row>
        <row r="4550">
          <cell r="X4550" t="str">
            <v>TÉCNICA</v>
          </cell>
        </row>
        <row r="4551">
          <cell r="X4551" t="str">
            <v>TÉCNICA</v>
          </cell>
        </row>
        <row r="4552">
          <cell r="X4552" t="str">
            <v>TÉCNICA</v>
          </cell>
        </row>
        <row r="4553">
          <cell r="X4553" t="str">
            <v>TÉCNICA</v>
          </cell>
        </row>
        <row r="4554">
          <cell r="X4554" t="str">
            <v>TÉCNICA</v>
          </cell>
        </row>
        <row r="4555">
          <cell r="X4555" t="str">
            <v>TÉCNICA</v>
          </cell>
        </row>
        <row r="4556">
          <cell r="X4556" t="str">
            <v>TÉCNICA</v>
          </cell>
        </row>
        <row r="4557">
          <cell r="X4557" t="str">
            <v>TÉCNICA</v>
          </cell>
        </row>
        <row r="4558">
          <cell r="X4558" t="str">
            <v>TÉCNICA</v>
          </cell>
        </row>
        <row r="4559">
          <cell r="X4559" t="str">
            <v>TÉCNICA</v>
          </cell>
        </row>
        <row r="4560">
          <cell r="X4560" t="str">
            <v>TÉCNICA</v>
          </cell>
        </row>
        <row r="4561">
          <cell r="X4561" t="str">
            <v>TÉCNICA</v>
          </cell>
        </row>
        <row r="4562">
          <cell r="X4562" t="str">
            <v>TÉCNICA</v>
          </cell>
        </row>
        <row r="4563">
          <cell r="X4563" t="str">
            <v>TÉCNICA</v>
          </cell>
        </row>
        <row r="4564">
          <cell r="X4564" t="str">
            <v>TÉCNICA</v>
          </cell>
        </row>
        <row r="4565">
          <cell r="X4565" t="str">
            <v>TÉCNICA</v>
          </cell>
        </row>
        <row r="4566">
          <cell r="X4566" t="str">
            <v>TÉCNICA</v>
          </cell>
        </row>
        <row r="4567">
          <cell r="X4567" t="str">
            <v>TÉCNICA</v>
          </cell>
        </row>
        <row r="4568">
          <cell r="X4568" t="str">
            <v>TÉCNICA</v>
          </cell>
        </row>
        <row r="4569">
          <cell r="X4569" t="str">
            <v>TÉCNICA</v>
          </cell>
        </row>
        <row r="4570">
          <cell r="X4570" t="str">
            <v>TÉCNICA</v>
          </cell>
        </row>
        <row r="4571">
          <cell r="X4571" t="str">
            <v>ADMINISTRATIVA</v>
          </cell>
        </row>
        <row r="4572">
          <cell r="X4572" t="str">
            <v>ADMINISTRATIVA</v>
          </cell>
        </row>
        <row r="4573">
          <cell r="X4573" t="str">
            <v>ADMINISTRATIVA</v>
          </cell>
        </row>
        <row r="4574">
          <cell r="X4574" t="str">
            <v>ADMINISTRATIVA</v>
          </cell>
        </row>
        <row r="4575">
          <cell r="X4575" t="str">
            <v>ADMINISTRATIVA</v>
          </cell>
        </row>
        <row r="4576">
          <cell r="X4576" t="str">
            <v>ADMINISTRATIVA</v>
          </cell>
        </row>
        <row r="4577">
          <cell r="X4577" t="str">
            <v>ADMINISTRATIVA</v>
          </cell>
        </row>
        <row r="4578">
          <cell r="X4578" t="str">
            <v>ADMINISTRATIVA</v>
          </cell>
        </row>
        <row r="4579">
          <cell r="X4579" t="str">
            <v>ADMINISTRATIVA</v>
          </cell>
        </row>
        <row r="4580">
          <cell r="X4580" t="str">
            <v>ADMINISTRATIVA</v>
          </cell>
        </row>
        <row r="4581">
          <cell r="X4581" t="str">
            <v>ADMINISTRATIVA</v>
          </cell>
        </row>
        <row r="4582">
          <cell r="X4582" t="str">
            <v>ADMINISTRATIVA</v>
          </cell>
        </row>
        <row r="4583">
          <cell r="X4583" t="str">
            <v>ADMINISTRATIVA</v>
          </cell>
        </row>
        <row r="4584">
          <cell r="X4584" t="str">
            <v>ADMINISTRATIVA</v>
          </cell>
        </row>
        <row r="4585">
          <cell r="X4585" t="str">
            <v>ADMINISTRATIVA</v>
          </cell>
        </row>
        <row r="4586">
          <cell r="X4586" t="str">
            <v>ADMINISTRATIVA</v>
          </cell>
        </row>
        <row r="4587">
          <cell r="X4587" t="str">
            <v>ADMINISTRATIVA</v>
          </cell>
        </row>
        <row r="4588">
          <cell r="X4588" t="str">
            <v>ADMINISTRATIVA</v>
          </cell>
        </row>
        <row r="4589">
          <cell r="X4589" t="str">
            <v>ADMINISTRATIVA</v>
          </cell>
        </row>
        <row r="4590">
          <cell r="X4590" t="str">
            <v>ADMINISTRATIVA</v>
          </cell>
        </row>
        <row r="4591">
          <cell r="X4591" t="str">
            <v>ADMINISTRATIVA</v>
          </cell>
        </row>
        <row r="4592">
          <cell r="X4592" t="str">
            <v>PRESIDÊNCIA / CONSELHOS</v>
          </cell>
        </row>
        <row r="4593">
          <cell r="X4593" t="str">
            <v>PRESIDÊNCIA / CONSELHOS</v>
          </cell>
        </row>
        <row r="4594">
          <cell r="X4594" t="str">
            <v>PRESIDÊNCIA / CONSELHOS</v>
          </cell>
        </row>
        <row r="4595">
          <cell r="X4595" t="str">
            <v>PRESIDÊNCIA / CONSELHOS</v>
          </cell>
        </row>
        <row r="4596">
          <cell r="X4596" t="str">
            <v>PRESIDÊNCIA / CONSELHOS</v>
          </cell>
        </row>
        <row r="4597">
          <cell r="X4597" t="str">
            <v>PRESIDÊNCIA / CONSELHOS</v>
          </cell>
        </row>
        <row r="4598">
          <cell r="X4598" t="str">
            <v>PRESIDÊNCIA / CONSELHOS</v>
          </cell>
        </row>
        <row r="4599">
          <cell r="X4599" t="str">
            <v>PRESIDÊNCIA / CONSELHOS</v>
          </cell>
        </row>
        <row r="4600">
          <cell r="X4600" t="str">
            <v>PRESIDÊNCIA / CONSELHOS</v>
          </cell>
        </row>
        <row r="4601">
          <cell r="X4601" t="str">
            <v>PRESIDÊNCIA / CONSELHOS</v>
          </cell>
        </row>
        <row r="4602">
          <cell r="X4602" t="str">
            <v>PRESIDÊNCIA / CONSELHOS</v>
          </cell>
        </row>
        <row r="4603">
          <cell r="X4603" t="str">
            <v>PRESIDÊNCIA / CONSELHOS</v>
          </cell>
        </row>
        <row r="4604">
          <cell r="X4604" t="str">
            <v>PRESIDÊNCIA / CONSELHOS</v>
          </cell>
        </row>
        <row r="4605">
          <cell r="X4605" t="str">
            <v>PRESIDÊNCIA / CONSELHOS</v>
          </cell>
        </row>
        <row r="4606">
          <cell r="X4606" t="str">
            <v>PRESIDÊNCIA / CONSELHOS</v>
          </cell>
        </row>
        <row r="4607">
          <cell r="X4607" t="str">
            <v>PRESIDÊNCIA / CONSELHOS</v>
          </cell>
        </row>
        <row r="4608">
          <cell r="X4608" t="str">
            <v>PRESIDÊNCIA / CONSELHOS</v>
          </cell>
        </row>
        <row r="4609">
          <cell r="X4609" t="str">
            <v>PRESIDÊNCIA / CONSELHOS</v>
          </cell>
        </row>
        <row r="4610">
          <cell r="X4610" t="str">
            <v>PRESIDÊNCIA / CONSELHOS</v>
          </cell>
        </row>
        <row r="4611">
          <cell r="X4611" t="str">
            <v>PRESIDÊNCIA / CONSELHOS</v>
          </cell>
        </row>
        <row r="4612">
          <cell r="X4612" t="str">
            <v>PRESIDÊNCIA / CONSELHOS</v>
          </cell>
        </row>
        <row r="4613">
          <cell r="X4613" t="str">
            <v>PRESIDÊNCIA / CONSELHOS</v>
          </cell>
        </row>
        <row r="4614">
          <cell r="X4614" t="str">
            <v>PRESIDÊNCIA / CONSELHOS</v>
          </cell>
        </row>
        <row r="4615">
          <cell r="X4615" t="str">
            <v>PRESIDÊNCIA / CONSELHOS</v>
          </cell>
        </row>
        <row r="4616">
          <cell r="X4616" t="str">
            <v>PRESIDÊNCIA / CONSELHOS</v>
          </cell>
        </row>
        <row r="4617">
          <cell r="X4617" t="str">
            <v>PRESIDÊNCIA / CONSELHOS</v>
          </cell>
        </row>
        <row r="4618">
          <cell r="X4618" t="str">
            <v>PRESIDÊNCIA / CONSELHOS</v>
          </cell>
        </row>
        <row r="4619">
          <cell r="X4619" t="str">
            <v>PRESIDÊNCIA / CONSELHOS</v>
          </cell>
        </row>
        <row r="4620">
          <cell r="X4620" t="str">
            <v>PRESIDÊNCIA / CONSELHOS</v>
          </cell>
        </row>
        <row r="4621">
          <cell r="X4621" t="str">
            <v>PRESIDÊNCIA / CONSELHOS</v>
          </cell>
        </row>
        <row r="4622">
          <cell r="X4622" t="str">
            <v>PRESIDÊNCIA / CONSELHOS</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dez99_dez01"/>
      <sheetName val="ANUAL"/>
      <sheetName val="ANUAL (2)"/>
      <sheetName val="Plan1"/>
      <sheetName val="Atual"/>
      <sheetName val="Aneel"/>
      <sheetName val="Dados_DEC"/>
      <sheetName val="Dados_FEC"/>
      <sheetName val="Dados mensais"/>
      <sheetName val="DRA"/>
      <sheetName val="DRP"/>
      <sheetName val="IREM"/>
      <sheetName val="DFLSUBS"/>
      <sheetName val="OHReal(Cliente)"/>
      <sheetName val="BP"/>
      <sheetName val="INDIECO1"/>
      <sheetName val="Inputs"/>
      <sheetName val="Series Inputs"/>
      <sheetName val="Índices"/>
      <sheetName val="Câmbio - 97"/>
      <sheetName val="Do Brasil Sadd"/>
      <sheetName val="Itau Sadd"/>
      <sheetName val="Rio Sadd"/>
      <sheetName val="fut_jurosanual"/>
      <sheetName val="fut_juros"/>
      <sheetName val="Swaps"/>
      <sheetName val="fut_dolar"/>
      <sheetName val="C"/>
      <sheetName val="PLJAN"/>
      <sheetName val="ELIM_FINANCEIRA"/>
      <sheetName val="Entrada"/>
      <sheetName val="Análise"/>
      <sheetName val="AESMES"/>
      <sheetName val="Comparativos _ Abr_02"/>
      <sheetName val="Comparativos _ Fev_02"/>
      <sheetName val="Comparativos _ Jan_02"/>
      <sheetName val="Comparativos _ Mar_02"/>
      <sheetName val="Comentários Jan_02 "/>
      <sheetName val="CRV-RLRV-Deprec"/>
      <sheetName val="Serviço de Terceiro 2001"/>
      <sheetName val="Temp Dif"/>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_Cambio"/>
      <sheetName val="Indice"/>
      <sheetName val="Escenarios"/>
      <sheetName val="SENSIBILIDADES"/>
      <sheetName val="RESUMEN_CREDITO"/>
      <sheetName val="CUADROS"/>
      <sheetName val="Resumen L.P"/>
      <sheetName val="RESUMEN_MILLONES"/>
      <sheetName val="ASIGNACION_CDTOS"/>
      <sheetName val="CDTOS_CAPITALIZABLES"/>
      <sheetName val="FORWARDS"/>
      <sheetName val="SAP"/>
      <sheetName val="CDTOS-CAJA"/>
      <sheetName val="CDTOS-CAUSACION"/>
      <sheetName val="INDICADORES"/>
      <sheetName val="BID_195"/>
      <sheetName val="MEDIOCREDITO"/>
      <sheetName val="BIRF_3955"/>
      <sheetName val="BIRF_3954"/>
      <sheetName val="BONOS_35"/>
      <sheetName val="BONOS_DTF7"/>
      <sheetName val="BONOS_DTF10"/>
      <sheetName val="BONOS_IPC7"/>
      <sheetName val="BONOS_IPC10"/>
      <sheetName val="BONOS_2001"/>
      <sheetName val="BONOS_2004_1"/>
      <sheetName val="BONOS_2004_2"/>
      <sheetName val="BONOS_NACION"/>
      <sheetName val="FEN_10514"/>
      <sheetName val="FEN_10514_1"/>
      <sheetName val="FEN_10514_2"/>
      <sheetName val="GANADERO"/>
      <sheetName val="ABN_AMRO"/>
      <sheetName val="TRANSELCA_1"/>
      <sheetName val="TRANSELCA"/>
      <sheetName val="TRANSELCA_2005_1"/>
      <sheetName val="TRANSELCA_2005_3"/>
      <sheetName val="TRANSELCA_2005_2"/>
      <sheetName val="TRANSELCA_2004_2"/>
      <sheetName val="BONOS_COP"/>
      <sheetName val="BONOSCOP_DERECHO"/>
      <sheetName val="BONOSCOP_OBLIGACION"/>
      <sheetName val="BNP_DERECHO"/>
      <sheetName val="BNP_OBLIGACION"/>
      <sheetName val="BANCOLOMBIA_DERECHO"/>
      <sheetName val="BANCOLOMBIA_OBLIGACION"/>
      <sheetName val="B195_DERECHO"/>
      <sheetName val="B195_OBLIGACION"/>
      <sheetName val="G_BOLIVIA"/>
      <sheetName val="AB_USD"/>
      <sheetName val="AB_COP"/>
      <sheetName val="BONOS_USD"/>
      <sheetName val="BONOS_HIBRI"/>
      <sheetName val="EC"/>
      <sheetName val="Titulariza"/>
      <sheetName val="PN"/>
      <sheetName val="E_APORTES"/>
      <sheetName val="BONOS_UPME"/>
      <sheetName val="B_LOAN"/>
      <sheetName val="A_LOAN"/>
      <sheetName val="ECAS"/>
      <sheetName val="ISA_PERU_2003"/>
      <sheetName val="REP_2003"/>
      <sheetName val="BOLIVIA_EGR"/>
      <sheetName val="BONOS_SUST"/>
      <sheetName val="CORFINSURA"/>
      <sheetName val="BANCOLOMBIA"/>
      <sheetName val="COLPATRIA"/>
      <sheetName val="CORFIVALLE"/>
      <sheetName val="TES_CONAVI"/>
      <sheetName val="TES_OCCIDENTE"/>
      <sheetName val="TES_DAVIVIENDA"/>
      <sheetName val="TES_SANTANDER"/>
      <sheetName val="LLOYDS"/>
      <sheetName val="POPULAR"/>
      <sheetName val="NACION"/>
    </sheetNames>
    <sheetDataSet>
      <sheetData sheetId="0" refreshError="1"/>
      <sheetData sheetId="1" refreshError="1"/>
      <sheetData sheetId="2" refreshError="1">
        <row r="7">
          <cell r="B7">
            <v>4.8500000000000001E-2</v>
          </cell>
          <cell r="C7">
            <v>6.3100000000000003E-2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éries IGP-M e IPCA"/>
      <sheetName val="Preços do Leilão"/>
      <sheetName val="Empresas e Datas"/>
      <sheetName val="Empresas Compradoras"/>
      <sheetName val="Contrato-Reaj. Preço de Venda"/>
      <sheetName val="RelatórioProd2005_8"/>
      <sheetName val="RelatórioProd2005_8_frente"/>
      <sheetName val="RelatórioProd2006_8"/>
      <sheetName val="RelatórioProd2006_8_frente"/>
      <sheetName val="MCSD-Totais por Empresa2005"/>
      <sheetName val="MCSD-Totais por Empresa2006"/>
      <sheetName val="Sazonalização2006"/>
      <sheetName val="MCSD_2005"/>
      <sheetName val="CCEE-4%2005_8-Inicio em 2006"/>
      <sheetName val="CCEE-4%2006_8-Inicio em 2006"/>
      <sheetName val="CCEE-4%-TUDO"/>
      <sheetName val="CCEE-4%-2006_8-Inicio em 2007"/>
      <sheetName val="CCEE-4%-2007_8-Inicio em 2007"/>
      <sheetName val="CCEE-4%-2005_8-Inicio em 2007"/>
      <sheetName val="dez99_dez01"/>
      <sheetName val="Distribuição NG28 + 52"/>
    </sheetNames>
    <sheetDataSet>
      <sheetData sheetId="0" refreshError="1"/>
      <sheetData sheetId="1" refreshError="1"/>
      <sheetData sheetId="2" refreshError="1"/>
      <sheetData sheetId="3" refreshError="1">
        <row r="8">
          <cell r="B8" t="str">
            <v>AES - SUL</v>
          </cell>
          <cell r="C8" t="str">
            <v>AES SUL Distribuidora Gaúcha de Energia</v>
          </cell>
          <cell r="D8">
            <v>19</v>
          </cell>
          <cell r="E8">
            <v>4</v>
          </cell>
          <cell r="F8">
            <v>38826</v>
          </cell>
        </row>
        <row r="9">
          <cell r="B9" t="str">
            <v>AMPLA</v>
          </cell>
          <cell r="C9" t="str">
            <v>AMPLA Ampla Energia e Serviços S/A</v>
          </cell>
          <cell r="D9">
            <v>15</v>
          </cell>
          <cell r="E9">
            <v>3</v>
          </cell>
          <cell r="F9">
            <v>38791</v>
          </cell>
        </row>
        <row r="10">
          <cell r="B10" t="str">
            <v>BANDEIRANTE</v>
          </cell>
          <cell r="C10" t="str">
            <v>Bandeirante Energia S/A</v>
          </cell>
          <cell r="D10">
            <v>23</v>
          </cell>
          <cell r="E10">
            <v>10</v>
          </cell>
          <cell r="F10">
            <v>39013</v>
          </cell>
        </row>
        <row r="11">
          <cell r="B11" t="str">
            <v>BOA VISTA</v>
          </cell>
          <cell r="C11" t="str">
            <v>Boa Vista Energia S.A.</v>
          </cell>
          <cell r="D11">
            <v>1</v>
          </cell>
          <cell r="E11">
            <v>11</v>
          </cell>
          <cell r="F11">
            <v>39022</v>
          </cell>
        </row>
        <row r="12">
          <cell r="B12" t="str">
            <v>BRAGANTINA</v>
          </cell>
          <cell r="C12" t="str">
            <v>Empresa Elétrica Bragantina S.A.</v>
          </cell>
          <cell r="D12">
            <v>10</v>
          </cell>
          <cell r="E12">
            <v>5</v>
          </cell>
          <cell r="F12">
            <v>38847</v>
          </cell>
        </row>
        <row r="13">
          <cell r="B13" t="str">
            <v>CAIUÁ</v>
          </cell>
          <cell r="C13" t="str">
            <v>CAIUÁ - Serviços de Eletricidade S/A.</v>
          </cell>
          <cell r="D13">
            <v>10</v>
          </cell>
          <cell r="E13">
            <v>5</v>
          </cell>
          <cell r="F13">
            <v>38847</v>
          </cell>
        </row>
        <row r="14">
          <cell r="B14" t="str">
            <v>CATAGUAZES</v>
          </cell>
          <cell r="C14" t="str">
            <v>Companhia Força e Luz Cataguazes Leopoldina</v>
          </cell>
          <cell r="D14">
            <v>18</v>
          </cell>
          <cell r="E14">
            <v>6</v>
          </cell>
          <cell r="F14">
            <v>38886</v>
          </cell>
        </row>
        <row r="15">
          <cell r="B15" t="str">
            <v>CEA</v>
          </cell>
          <cell r="C15" t="str">
            <v>Cia Energética do Amapá</v>
          </cell>
          <cell r="D15">
            <v>30</v>
          </cell>
          <cell r="E15">
            <v>11</v>
          </cell>
          <cell r="F15">
            <v>39051</v>
          </cell>
        </row>
        <row r="16">
          <cell r="B16" t="str">
            <v>CEAL</v>
          </cell>
          <cell r="C16" t="str">
            <v>Companhia de Energética de Alagoas</v>
          </cell>
          <cell r="D16">
            <v>28</v>
          </cell>
          <cell r="E16">
            <v>8</v>
          </cell>
          <cell r="F16">
            <v>38957</v>
          </cell>
        </row>
        <row r="17">
          <cell r="B17" t="str">
            <v>CEAM</v>
          </cell>
          <cell r="C17" t="str">
            <v>Companhia Energética do Amazonas</v>
          </cell>
          <cell r="D17">
            <v>1</v>
          </cell>
          <cell r="E17">
            <v>11</v>
          </cell>
          <cell r="F17">
            <v>39022</v>
          </cell>
        </row>
        <row r="18">
          <cell r="B18" t="str">
            <v>CEB</v>
          </cell>
          <cell r="C18" t="str">
            <v>Companhia Energética de Brasília</v>
          </cell>
          <cell r="D18">
            <v>26</v>
          </cell>
          <cell r="E18">
            <v>8</v>
          </cell>
          <cell r="F18">
            <v>38955</v>
          </cell>
        </row>
        <row r="19">
          <cell r="B19" t="str">
            <v>CEEE</v>
          </cell>
          <cell r="C19" t="str">
            <v>Companhia Estadual de Energia Elétrica</v>
          </cell>
          <cell r="D19">
            <v>25</v>
          </cell>
          <cell r="E19">
            <v>10</v>
          </cell>
          <cell r="F19">
            <v>39015</v>
          </cell>
        </row>
        <row r="20">
          <cell r="B20" t="str">
            <v>CELB</v>
          </cell>
          <cell r="C20" t="str">
            <v>Companhia Energética da Borborema</v>
          </cell>
          <cell r="D20">
            <v>4</v>
          </cell>
          <cell r="E20">
            <v>2</v>
          </cell>
          <cell r="F20">
            <v>38752</v>
          </cell>
        </row>
        <row r="21">
          <cell r="B21" t="str">
            <v>CELESC</v>
          </cell>
          <cell r="C21" t="str">
            <v>Centrais Elétricas de Santa Catarina S.A</v>
          </cell>
          <cell r="D21">
            <v>7</v>
          </cell>
          <cell r="E21">
            <v>8</v>
          </cell>
          <cell r="F21">
            <v>38936</v>
          </cell>
        </row>
        <row r="22">
          <cell r="B22" t="str">
            <v>CELG</v>
          </cell>
          <cell r="C22" t="str">
            <v>Companhia Energética de Goiás</v>
          </cell>
          <cell r="D22">
            <v>12</v>
          </cell>
          <cell r="E22">
            <v>9</v>
          </cell>
          <cell r="F22">
            <v>38972</v>
          </cell>
        </row>
        <row r="23">
          <cell r="B23" t="str">
            <v>CELPA</v>
          </cell>
          <cell r="C23" t="str">
            <v>Centrais Elétricas do Pará S/A</v>
          </cell>
          <cell r="D23">
            <v>7</v>
          </cell>
          <cell r="E23">
            <v>8</v>
          </cell>
          <cell r="F23">
            <v>38936</v>
          </cell>
        </row>
        <row r="24">
          <cell r="B24" t="str">
            <v>CELPE</v>
          </cell>
          <cell r="C24" t="str">
            <v>Companhia Energética de Pernambuco</v>
          </cell>
          <cell r="D24">
            <v>29</v>
          </cell>
          <cell r="E24">
            <v>4</v>
          </cell>
          <cell r="F24">
            <v>38836</v>
          </cell>
        </row>
        <row r="25">
          <cell r="B25" t="str">
            <v>CELTINS</v>
          </cell>
          <cell r="C25" t="str">
            <v>Cia de Energia Elétrica do Estado do Tocantins</v>
          </cell>
          <cell r="D25">
            <v>4</v>
          </cell>
          <cell r="E25">
            <v>7</v>
          </cell>
          <cell r="F25">
            <v>38902</v>
          </cell>
        </row>
        <row r="26">
          <cell r="B26" t="str">
            <v>CEMAR</v>
          </cell>
          <cell r="C26" t="str">
            <v>Companhia Energética do Maranhão</v>
          </cell>
          <cell r="D26">
            <v>28</v>
          </cell>
          <cell r="E26">
            <v>8</v>
          </cell>
          <cell r="F26">
            <v>38957</v>
          </cell>
        </row>
        <row r="27">
          <cell r="B27" t="str">
            <v>CEMAT</v>
          </cell>
          <cell r="C27" t="str">
            <v>Centrais Elétricas Matogrossenses S/A</v>
          </cell>
          <cell r="D27">
            <v>8</v>
          </cell>
          <cell r="E27">
            <v>4</v>
          </cell>
          <cell r="F27">
            <v>38815</v>
          </cell>
        </row>
        <row r="28">
          <cell r="B28" t="str">
            <v>CEMIG</v>
          </cell>
          <cell r="C28" t="str">
            <v>Companhia Energética de Minas Gerais</v>
          </cell>
          <cell r="D28">
            <v>8</v>
          </cell>
          <cell r="E28">
            <v>4</v>
          </cell>
          <cell r="F28">
            <v>38815</v>
          </cell>
        </row>
        <row r="29">
          <cell r="B29" t="str">
            <v>CENF</v>
          </cell>
          <cell r="C29" t="str">
            <v>Companhia de Eletricidade de Nova Friburgo</v>
          </cell>
          <cell r="D29">
            <v>18</v>
          </cell>
          <cell r="E29">
            <v>6</v>
          </cell>
          <cell r="F29">
            <v>38886</v>
          </cell>
        </row>
        <row r="30">
          <cell r="B30" t="str">
            <v>CEPISA</v>
          </cell>
          <cell r="C30" t="str">
            <v>Companhia Energética do Piauí</v>
          </cell>
          <cell r="D30">
            <v>28</v>
          </cell>
          <cell r="E30">
            <v>8</v>
          </cell>
          <cell r="F30">
            <v>38957</v>
          </cell>
        </row>
        <row r="31">
          <cell r="B31" t="str">
            <v>CER</v>
          </cell>
          <cell r="C31" t="str">
            <v>Companhia Energética de Roraima</v>
          </cell>
          <cell r="D31">
            <v>1</v>
          </cell>
          <cell r="E31">
            <v>11</v>
          </cell>
          <cell r="F31">
            <v>39022</v>
          </cell>
        </row>
        <row r="32">
          <cell r="B32" t="str">
            <v>CERON</v>
          </cell>
          <cell r="C32" t="str">
            <v>Centrais Elétricas de Rondônia S/A</v>
          </cell>
          <cell r="D32">
            <v>30</v>
          </cell>
          <cell r="E32">
            <v>11</v>
          </cell>
          <cell r="F32">
            <v>39051</v>
          </cell>
        </row>
        <row r="33">
          <cell r="B33" t="str">
            <v>CFLO</v>
          </cell>
          <cell r="C33" t="str">
            <v>Companhia Força e Luz do Oeste</v>
          </cell>
          <cell r="D33">
            <v>3</v>
          </cell>
          <cell r="E33">
            <v>2</v>
          </cell>
          <cell r="F33">
            <v>38751</v>
          </cell>
        </row>
        <row r="34">
          <cell r="B34" t="str">
            <v>CHESP</v>
          </cell>
          <cell r="C34" t="str">
            <v>Companhia Hidroelétrica São Patrício</v>
          </cell>
          <cell r="D34">
            <v>12</v>
          </cell>
          <cell r="E34">
            <v>9</v>
          </cell>
          <cell r="F34">
            <v>38972</v>
          </cell>
        </row>
        <row r="35">
          <cell r="B35" t="str">
            <v>CJE</v>
          </cell>
          <cell r="C35" t="str">
            <v>Companhia Jaguari de Energia</v>
          </cell>
          <cell r="D35">
            <v>3</v>
          </cell>
          <cell r="E35">
            <v>2</v>
          </cell>
          <cell r="F35">
            <v>38751</v>
          </cell>
        </row>
        <row r="36">
          <cell r="B36" t="str">
            <v>CLFM</v>
          </cell>
          <cell r="C36" t="str">
            <v>Companhia Luz e Força de Mococa</v>
          </cell>
          <cell r="D36">
            <v>3</v>
          </cell>
          <cell r="E36">
            <v>2</v>
          </cell>
          <cell r="F36">
            <v>38751</v>
          </cell>
        </row>
        <row r="37">
          <cell r="B37" t="str">
            <v>COCEL</v>
          </cell>
          <cell r="C37" t="str">
            <v>Companhia Campolarguense de Energia</v>
          </cell>
          <cell r="D37">
            <v>30</v>
          </cell>
          <cell r="E37">
            <v>3</v>
          </cell>
          <cell r="F37">
            <v>38806</v>
          </cell>
        </row>
        <row r="38">
          <cell r="B38" t="str">
            <v>COELBA</v>
          </cell>
          <cell r="C38" t="str">
            <v>Companhia de Eletricidade do Estado da Bahia</v>
          </cell>
          <cell r="D38">
            <v>22</v>
          </cell>
          <cell r="E38">
            <v>4</v>
          </cell>
          <cell r="F38">
            <v>38829</v>
          </cell>
        </row>
        <row r="39">
          <cell r="B39" t="str">
            <v>COELCE</v>
          </cell>
          <cell r="C39" t="str">
            <v>Companhia Energética do Ceará</v>
          </cell>
          <cell r="D39">
            <v>22</v>
          </cell>
          <cell r="E39">
            <v>4</v>
          </cell>
          <cell r="F39">
            <v>38829</v>
          </cell>
        </row>
        <row r="40">
          <cell r="B40" t="str">
            <v>COOPERALIANÇA</v>
          </cell>
          <cell r="C40" t="str">
            <v>Cooperativa Aliança</v>
          </cell>
          <cell r="D40">
            <v>7</v>
          </cell>
          <cell r="E40">
            <v>2</v>
          </cell>
          <cell r="F40">
            <v>38755</v>
          </cell>
        </row>
        <row r="41">
          <cell r="B41" t="str">
            <v>COPEL DISTRIB</v>
          </cell>
          <cell r="C41" t="str">
            <v>COPEL Distribuição S.A.</v>
          </cell>
          <cell r="D41">
            <v>24</v>
          </cell>
          <cell r="E41">
            <v>6</v>
          </cell>
          <cell r="F41">
            <v>38892</v>
          </cell>
        </row>
        <row r="42">
          <cell r="B42" t="str">
            <v>COSERN</v>
          </cell>
          <cell r="C42" t="str">
            <v>Companhia Energética do Rio Grande do Norte</v>
          </cell>
          <cell r="D42">
            <v>22</v>
          </cell>
          <cell r="E42">
            <v>4</v>
          </cell>
          <cell r="F42">
            <v>38829</v>
          </cell>
        </row>
        <row r="43">
          <cell r="B43" t="str">
            <v>CPEE</v>
          </cell>
          <cell r="C43" t="str">
            <v>Companhia Paulista de Energia Elétrica</v>
          </cell>
          <cell r="D43">
            <v>3</v>
          </cell>
          <cell r="E43">
            <v>2</v>
          </cell>
          <cell r="F43">
            <v>38751</v>
          </cell>
        </row>
        <row r="44">
          <cell r="B44" t="str">
            <v>CPFL</v>
          </cell>
          <cell r="C44" t="str">
            <v>Companhia Paulista de Força e Luz S/A</v>
          </cell>
          <cell r="D44">
            <v>8</v>
          </cell>
          <cell r="E44">
            <v>4</v>
          </cell>
          <cell r="F44">
            <v>38815</v>
          </cell>
        </row>
        <row r="45">
          <cell r="B45" t="str">
            <v>CSPE</v>
          </cell>
          <cell r="C45" t="str">
            <v>Companhia Sul Paulista de Energia</v>
          </cell>
          <cell r="D45">
            <v>3</v>
          </cell>
          <cell r="E45">
            <v>2</v>
          </cell>
          <cell r="F45">
            <v>38751</v>
          </cell>
        </row>
        <row r="46">
          <cell r="B46" t="str">
            <v>DEMEI</v>
          </cell>
          <cell r="C46" t="str">
            <v>Departamento Municipal de Energia de Ijuí</v>
          </cell>
          <cell r="D46">
            <v>29</v>
          </cell>
          <cell r="E46">
            <v>6</v>
          </cell>
          <cell r="F46">
            <v>38897</v>
          </cell>
        </row>
        <row r="47">
          <cell r="B47" t="str">
            <v>DMEPC</v>
          </cell>
          <cell r="C47" t="str">
            <v>Departamento Municipal de Eletricidade de Poços de Caldas</v>
          </cell>
          <cell r="D47">
            <v>28</v>
          </cell>
          <cell r="E47">
            <v>6</v>
          </cell>
          <cell r="F47">
            <v>38896</v>
          </cell>
        </row>
        <row r="48">
          <cell r="B48" t="str">
            <v>EEVP</v>
          </cell>
          <cell r="C48" t="str">
            <v>Empresa de Eletricidade Vale Paranapanema S.A</v>
          </cell>
          <cell r="D48">
            <v>10</v>
          </cell>
          <cell r="E48">
            <v>5</v>
          </cell>
          <cell r="F48">
            <v>38847</v>
          </cell>
        </row>
        <row r="49">
          <cell r="B49" t="str">
            <v>EFLJC</v>
          </cell>
          <cell r="C49" t="str">
            <v>Empresa Força e Luz João Cesa</v>
          </cell>
          <cell r="D49">
            <v>30</v>
          </cell>
          <cell r="E49">
            <v>3</v>
          </cell>
          <cell r="F49">
            <v>38806</v>
          </cell>
        </row>
        <row r="50">
          <cell r="B50" t="str">
            <v>EFLUL</v>
          </cell>
          <cell r="C50" t="str">
            <v>Empresa Força e Luz de Urussanga Ltda.</v>
          </cell>
          <cell r="D50">
            <v>30</v>
          </cell>
          <cell r="E50">
            <v>3</v>
          </cell>
          <cell r="F50">
            <v>38806</v>
          </cell>
        </row>
        <row r="51">
          <cell r="B51" t="str">
            <v>ELEKTRO</v>
          </cell>
          <cell r="C51" t="str">
            <v>Elektro Eletricidade e Serviços S/A</v>
          </cell>
          <cell r="D51">
            <v>27</v>
          </cell>
          <cell r="E51">
            <v>8</v>
          </cell>
          <cell r="F51">
            <v>38956</v>
          </cell>
        </row>
        <row r="52">
          <cell r="B52" t="str">
            <v>ELETROACRE</v>
          </cell>
          <cell r="C52" t="str">
            <v>Companhia de Eletricidade do Acre</v>
          </cell>
          <cell r="D52">
            <v>30</v>
          </cell>
          <cell r="E52">
            <v>11</v>
          </cell>
          <cell r="F52">
            <v>39051</v>
          </cell>
        </row>
        <row r="53">
          <cell r="B53" t="str">
            <v>ELETROCAR</v>
          </cell>
          <cell r="C53" t="str">
            <v>Centrais Elétricas de Carazinho S/A</v>
          </cell>
          <cell r="D53">
            <v>29</v>
          </cell>
          <cell r="E53">
            <v>6</v>
          </cell>
          <cell r="F53">
            <v>38897</v>
          </cell>
        </row>
        <row r="54">
          <cell r="B54" t="str">
            <v>ELETROPAULO</v>
          </cell>
          <cell r="C54" t="str">
            <v>Eletropaulo Metropolitana de Eletricidade de São Paulo S/A</v>
          </cell>
          <cell r="D54">
            <v>4</v>
          </cell>
          <cell r="E54">
            <v>7</v>
          </cell>
          <cell r="F54">
            <v>38902</v>
          </cell>
        </row>
        <row r="55">
          <cell r="B55" t="str">
            <v>ELFSM</v>
          </cell>
          <cell r="C55" t="str">
            <v>Empresa Luz e Força Santa Maria S/A</v>
          </cell>
          <cell r="D55">
            <v>7</v>
          </cell>
          <cell r="E55">
            <v>2</v>
          </cell>
          <cell r="F55">
            <v>38755</v>
          </cell>
        </row>
        <row r="56">
          <cell r="B56" t="str">
            <v>ENERGIPE</v>
          </cell>
          <cell r="C56" t="str">
            <v>Empresa Energética de Sergipe</v>
          </cell>
          <cell r="D56">
            <v>22</v>
          </cell>
          <cell r="E56">
            <v>4</v>
          </cell>
          <cell r="F56">
            <v>38829</v>
          </cell>
        </row>
        <row r="57">
          <cell r="B57" t="str">
            <v>ENERSUL</v>
          </cell>
          <cell r="C57" t="str">
            <v>Empresa Energética de Mato Grosso do Sul S/A</v>
          </cell>
          <cell r="D57">
            <v>8</v>
          </cell>
          <cell r="E57">
            <v>4</v>
          </cell>
          <cell r="F57">
            <v>38815</v>
          </cell>
        </row>
        <row r="58">
          <cell r="B58" t="str">
            <v>ESCELSA</v>
          </cell>
          <cell r="C58" t="str">
            <v>Espírito Santo Centrais Elétricas S/A</v>
          </cell>
          <cell r="D58">
            <v>7</v>
          </cell>
          <cell r="E58">
            <v>8</v>
          </cell>
          <cell r="F58">
            <v>38936</v>
          </cell>
        </row>
        <row r="59">
          <cell r="B59" t="str">
            <v>FORCEL</v>
          </cell>
          <cell r="C59" t="str">
            <v>Força e Luz Coronel Vivida Ltda</v>
          </cell>
          <cell r="D59">
            <v>26</v>
          </cell>
          <cell r="E59">
            <v>8</v>
          </cell>
          <cell r="F59">
            <v>38955</v>
          </cell>
        </row>
        <row r="60">
          <cell r="B60" t="str">
            <v>HIDROPAN</v>
          </cell>
          <cell r="C60" t="str">
            <v>Hidroelétrica Panambi S/A</v>
          </cell>
          <cell r="D60">
            <v>29</v>
          </cell>
          <cell r="E60">
            <v>6</v>
          </cell>
          <cell r="F60">
            <v>38897</v>
          </cell>
        </row>
        <row r="61">
          <cell r="B61" t="str">
            <v>IGUAÇÚ ENERGIA</v>
          </cell>
          <cell r="C61" t="str">
            <v>Iguaçú Distribuidora de Enegia Elétrica</v>
          </cell>
          <cell r="D61">
            <v>7</v>
          </cell>
          <cell r="E61">
            <v>8</v>
          </cell>
          <cell r="F61">
            <v>38936</v>
          </cell>
        </row>
        <row r="62">
          <cell r="B62" t="str">
            <v>LIGHT</v>
          </cell>
          <cell r="C62" t="str">
            <v>Light Serviços de Eletricidade S/A</v>
          </cell>
          <cell r="D62">
            <v>7</v>
          </cell>
          <cell r="E62">
            <v>11</v>
          </cell>
          <cell r="F62">
            <v>39028</v>
          </cell>
        </row>
        <row r="63">
          <cell r="B63" t="str">
            <v>MESA</v>
          </cell>
          <cell r="C63" t="str">
            <v>Manaus Energia S.A.</v>
          </cell>
          <cell r="D63">
            <v>1</v>
          </cell>
          <cell r="E63">
            <v>11</v>
          </cell>
          <cell r="F63">
            <v>39022</v>
          </cell>
        </row>
        <row r="64">
          <cell r="B64" t="str">
            <v>MUXFELDT</v>
          </cell>
          <cell r="C64" t="str">
            <v>Muxfeldt Marin &amp; Cia. Ltda.</v>
          </cell>
          <cell r="D64">
            <v>29</v>
          </cell>
          <cell r="E64">
            <v>6</v>
          </cell>
          <cell r="F64">
            <v>38897</v>
          </cell>
        </row>
        <row r="65">
          <cell r="B65" t="str">
            <v>NACIONAL</v>
          </cell>
          <cell r="C65" t="str">
            <v>Companhia Nacional de Energia Elétrica</v>
          </cell>
          <cell r="D65">
            <v>10</v>
          </cell>
          <cell r="E65">
            <v>5</v>
          </cell>
          <cell r="F65">
            <v>38847</v>
          </cell>
        </row>
        <row r="66">
          <cell r="B66" t="str">
            <v>PIRATININGA</v>
          </cell>
          <cell r="C66" t="str">
            <v>Companhia Piratininga de Força e Luz</v>
          </cell>
          <cell r="D66">
            <v>23</v>
          </cell>
          <cell r="E66">
            <v>10</v>
          </cell>
          <cell r="F66">
            <v>39013</v>
          </cell>
        </row>
        <row r="67">
          <cell r="B67" t="str">
            <v>RGE</v>
          </cell>
          <cell r="C67" t="str">
            <v>Rio Grande Energia</v>
          </cell>
          <cell r="D67">
            <v>19</v>
          </cell>
          <cell r="E67">
            <v>4</v>
          </cell>
          <cell r="F67">
            <v>38826</v>
          </cell>
        </row>
        <row r="68">
          <cell r="B68" t="str">
            <v>SAELPA</v>
          </cell>
          <cell r="C68" t="str">
            <v>Sociedade Anônima de Eletrificação da Paraíba</v>
          </cell>
          <cell r="D68">
            <v>28</v>
          </cell>
          <cell r="E68">
            <v>8</v>
          </cell>
          <cell r="F68">
            <v>38957</v>
          </cell>
        </row>
        <row r="69">
          <cell r="B69" t="str">
            <v>SANTA CRUZ</v>
          </cell>
          <cell r="C69" t="str">
            <v>Companhia Luz e Força Santa Cruz</v>
          </cell>
          <cell r="D69">
            <v>3</v>
          </cell>
          <cell r="E69">
            <v>2</v>
          </cell>
          <cell r="F69">
            <v>38751</v>
          </cell>
        </row>
        <row r="70">
          <cell r="B70" t="str">
            <v>SULGIPE</v>
          </cell>
          <cell r="C70" t="str">
            <v>Companhia Sul Sergipana de Eletricidade</v>
          </cell>
          <cell r="D70">
            <v>14</v>
          </cell>
          <cell r="E70">
            <v>12</v>
          </cell>
          <cell r="F70">
            <v>39065</v>
          </cell>
        </row>
        <row r="71">
          <cell r="B71" t="str">
            <v>TODAS</v>
          </cell>
          <cell r="C71" t="str">
            <v>TODAS AS EMPRESAS</v>
          </cell>
          <cell r="F71" t="str">
            <v>-</v>
          </cell>
        </row>
        <row r="72">
          <cell r="B72" t="str">
            <v>UHENPAL</v>
          </cell>
          <cell r="C72" t="str">
            <v>Hidroelétrica Nova Palma Ltda.</v>
          </cell>
          <cell r="D72">
            <v>20</v>
          </cell>
          <cell r="E72">
            <v>12</v>
          </cell>
          <cell r="F72">
            <v>39071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General"/>
      <sheetName val="EquipoProyecto"/>
      <sheetName val="DetalleCostos"/>
      <sheetName val="CostosLicenciasSAP"/>
      <sheetName val="CostosVPN"/>
      <sheetName val="ConsolidadoCostos"/>
      <sheetName val="Caract.Funcionialidades"/>
      <sheetName val="Caract.Tecnicas"/>
      <sheetName val="Licenc.SopyMmto"/>
      <sheetName val="Consultorias"/>
      <sheetName val="Mercado"/>
      <sheetName val="SoporteyMmtoAplicacion"/>
    </sheetNames>
    <sheetDataSet>
      <sheetData sheetId="0" refreshError="1"/>
      <sheetData sheetId="1" refreshError="1"/>
      <sheetData sheetId="2" refreshError="1"/>
      <sheetData sheetId="3" refreshError="1"/>
      <sheetData sheetId="4" refreshError="1">
        <row r="70">
          <cell r="C70">
            <v>2.14</v>
          </cell>
        </row>
        <row r="72">
          <cell r="C72">
            <v>2276</v>
          </cell>
        </row>
        <row r="73">
          <cell r="C73">
            <v>54414.953271028033</v>
          </cell>
        </row>
        <row r="74">
          <cell r="C74">
            <v>300</v>
          </cell>
        </row>
        <row r="76">
          <cell r="C76">
            <v>26</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 val="Sensibilidades"/>
      <sheetName val="Valoración"/>
      <sheetName val="Supuestos"/>
      <sheetName val="P&amp;G"/>
      <sheetName val="Balance General"/>
      <sheetName val="Flujo de Caja"/>
      <sheetName val="Optimización Financiera"/>
      <sheetName val="Deuda Nueva"/>
      <sheetName val="Ingresos"/>
      <sheetName val="TPD"/>
      <sheetName val="Cálculo de Ingreso Garantizado"/>
      <sheetName val="Costos Operacionales"/>
      <sheetName val="Impuestos"/>
      <sheetName val="Inversiones"/>
      <sheetName val="Activos Nuevos"/>
      <sheetName val="Overdraft "/>
      <sheetName val="Conteo"/>
      <sheetName val="Terminación Anticipada"/>
    </sheetNames>
    <sheetDataSet>
      <sheetData sheetId="0" refreshError="1"/>
      <sheetData sheetId="1" refreshError="1">
        <row r="6">
          <cell r="E6">
            <v>2</v>
          </cell>
        </row>
        <row r="21">
          <cell r="E21">
            <v>2</v>
          </cell>
        </row>
        <row r="30">
          <cell r="E30">
            <v>1</v>
          </cell>
        </row>
        <row r="33">
          <cell r="B33">
            <v>1</v>
          </cell>
        </row>
        <row r="37">
          <cell r="B37">
            <v>0.78</v>
          </cell>
        </row>
        <row r="41">
          <cell r="E41">
            <v>1</v>
          </cell>
        </row>
        <row r="49">
          <cell r="E49">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a Pré"/>
      <sheetName val="TRADE"/>
      <sheetName val="MOEDAS"/>
      <sheetName val="Cotação Funari"/>
      <sheetName val="LIQ"/>
      <sheetName val="TERMO"/>
      <sheetName val="FERIADOS"/>
      <sheetName val="Sheet2"/>
      <sheetName val="BASE"/>
      <sheetName val="CLIENTES"/>
      <sheetName val="Úteis"/>
      <sheetName val="Banco de Dados "/>
      <sheetName val="Tabelas"/>
      <sheetName val="Sheet1"/>
      <sheetName val="Sensibil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o e Demanda"/>
      <sheetName val="Sheet 1"/>
      <sheetName val="Classes"/>
      <sheetName val="MWh-02-revirada"/>
      <sheetName val="Base"/>
      <sheetName val="Consum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xo caixa 2002 Abertura Banco"/>
      <sheetName val="FERIADOS"/>
      <sheetName val="Output"/>
      <sheetName val="Sensibilidades"/>
      <sheetName val="Operações us$"/>
      <sheetName val="IREM"/>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os"/>
      <sheetName val="Top10"/>
      <sheetName val="Graficos"/>
      <sheetName val="PPT"/>
      <sheetName val="Book"/>
      <sheetName val="Filiais"/>
      <sheetName val="BD"/>
      <sheetName val="BD2"/>
      <sheetName val="Prestacao"/>
      <sheetName val="BDPrestacao"/>
      <sheetName val="BD Sinistros"/>
    </sheetNames>
    <sheetDataSet>
      <sheetData sheetId="0" refreshError="1"/>
      <sheetData sheetId="1" refreshError="1"/>
      <sheetData sheetId="2" refreshError="1"/>
      <sheetData sheetId="3" refreshError="1"/>
      <sheetData sheetId="4" refreshError="1"/>
      <sheetData sheetId="5" refreshError="1"/>
      <sheetData sheetId="6" refreshError="1">
        <row r="3">
          <cell r="B3" t="str">
            <v>Barra Life</v>
          </cell>
        </row>
        <row r="4">
          <cell r="B4" t="str">
            <v>Barra Medical</v>
          </cell>
        </row>
        <row r="5">
          <cell r="B5" t="str">
            <v>Barão da Torre</v>
          </cell>
        </row>
        <row r="6">
          <cell r="B6" t="str">
            <v>Bolsa de Valores</v>
          </cell>
        </row>
        <row r="7">
          <cell r="B7" t="str">
            <v>Brad. Botafogo</v>
          </cell>
        </row>
        <row r="8">
          <cell r="B8" t="str">
            <v>Cassino Atlântico</v>
          </cell>
        </row>
        <row r="9">
          <cell r="B9" t="str">
            <v>Center Shopping</v>
          </cell>
        </row>
        <row r="10">
          <cell r="B10" t="str">
            <v>H Copa D´or</v>
          </cell>
        </row>
        <row r="11">
          <cell r="B11" t="str">
            <v>Copacabana Medical Center</v>
          </cell>
        </row>
        <row r="12">
          <cell r="B12" t="str">
            <v>Copacab. Medical Tower</v>
          </cell>
        </row>
        <row r="13">
          <cell r="B13" t="str">
            <v>Hilário de Gouveia</v>
          </cell>
        </row>
        <row r="14">
          <cell r="B14" t="str">
            <v>Humaita</v>
          </cell>
        </row>
        <row r="15">
          <cell r="B15" t="str">
            <v>Jacarepagua</v>
          </cell>
        </row>
        <row r="16">
          <cell r="B16" t="str">
            <v>Madureira Shopping</v>
          </cell>
        </row>
        <row r="17">
          <cell r="B17" t="str">
            <v>Passeio Shopping</v>
          </cell>
        </row>
        <row r="18">
          <cell r="B18" t="str">
            <v>Prudente de Moraes</v>
          </cell>
        </row>
        <row r="19">
          <cell r="B19" t="str">
            <v>Recreio Shopping</v>
          </cell>
        </row>
        <row r="20">
          <cell r="B20" t="str">
            <v>Tijuca</v>
          </cell>
        </row>
        <row r="21">
          <cell r="B21" t="str">
            <v>Praça Tiradentes</v>
          </cell>
        </row>
        <row r="22">
          <cell r="B22" t="str">
            <v>Shopping Rio Sul</v>
          </cell>
        </row>
        <row r="23">
          <cell r="B23" t="str">
            <v>Saens Peña</v>
          </cell>
        </row>
        <row r="24">
          <cell r="B24" t="str">
            <v>Senador Dantas</v>
          </cell>
        </row>
        <row r="25">
          <cell r="B25" t="str">
            <v>Sheraton Barra</v>
          </cell>
        </row>
        <row r="26">
          <cell r="B26" t="str">
            <v>Teleporto</v>
          </cell>
        </row>
        <row r="27">
          <cell r="B27" t="str">
            <v>Bradesco Teresópolis</v>
          </cell>
        </row>
        <row r="28">
          <cell r="B28" t="str">
            <v>Visconde de Pirajá</v>
          </cell>
        </row>
        <row r="29">
          <cell r="B29" t="str">
            <v>West Shopping</v>
          </cell>
        </row>
        <row r="30">
          <cell r="B30" t="str">
            <v>Citta America</v>
          </cell>
        </row>
        <row r="31">
          <cell r="B31" t="str">
            <v>Administração Allpark</v>
          </cell>
        </row>
        <row r="32">
          <cell r="B32" t="str">
            <v>Atlântica</v>
          </cell>
        </row>
        <row r="33">
          <cell r="B33" t="str">
            <v>Atlântico Pálace Hotel</v>
          </cell>
        </row>
        <row r="34">
          <cell r="B34" t="str">
            <v>Barcas</v>
          </cell>
        </row>
        <row r="35">
          <cell r="B35" t="str">
            <v>Bay Market</v>
          </cell>
        </row>
        <row r="36">
          <cell r="B36" t="str">
            <v>Bispo</v>
          </cell>
        </row>
        <row r="37">
          <cell r="B37" t="str">
            <v>Casa de Portugal</v>
          </cell>
        </row>
        <row r="38">
          <cell r="B38" t="str">
            <v>Clínica São Vicente</v>
          </cell>
        </row>
        <row r="39">
          <cell r="B39" t="str">
            <v>Forum Ipanema</v>
          </cell>
        </row>
        <row r="40">
          <cell r="B40" t="str">
            <v>Ibgeana</v>
          </cell>
        </row>
        <row r="41">
          <cell r="B41" t="str">
            <v>Ibol</v>
          </cell>
        </row>
        <row r="42">
          <cell r="B42" t="str">
            <v>Ipanema Park</v>
          </cell>
        </row>
        <row r="43">
          <cell r="B43" t="str">
            <v>Leblon Medical Center</v>
          </cell>
        </row>
        <row r="44">
          <cell r="B44" t="str">
            <v>Mario Henrique Simonsen</v>
          </cell>
        </row>
        <row r="45">
          <cell r="B45" t="str">
            <v>Mesbla</v>
          </cell>
        </row>
        <row r="46">
          <cell r="B46" t="str">
            <v>Mosteiro de São Bento</v>
          </cell>
        </row>
        <row r="47">
          <cell r="B47" t="str">
            <v>Nove de Julho</v>
          </cell>
        </row>
        <row r="48">
          <cell r="B48" t="str">
            <v>RB1</v>
          </cell>
        </row>
        <row r="49">
          <cell r="B49" t="str">
            <v>Rodrigues Alves</v>
          </cell>
        </row>
        <row r="50">
          <cell r="B50" t="str">
            <v>Santa Casa</v>
          </cell>
        </row>
        <row r="51">
          <cell r="B51" t="str">
            <v>Siqueira Campos</v>
          </cell>
        </row>
        <row r="52">
          <cell r="B52" t="str">
            <v>Santa Lúcia</v>
          </cell>
        </row>
        <row r="53">
          <cell r="B53" t="str">
            <v>São Gonçalo Shopping</v>
          </cell>
        </row>
        <row r="54">
          <cell r="B54" t="str">
            <v>Shopping Leblon</v>
          </cell>
        </row>
        <row r="55">
          <cell r="B55" t="str">
            <v>Tabajaras</v>
          </cell>
        </row>
        <row r="56">
          <cell r="B56" t="str">
            <v>Via Parque Shopping</v>
          </cell>
        </row>
        <row r="57">
          <cell r="B57" t="str">
            <v>Real Residence</v>
          </cell>
        </row>
        <row r="58">
          <cell r="B58" t="str">
            <v>Torre Almirante</v>
          </cell>
        </row>
        <row r="59">
          <cell r="B59" t="str">
            <v>Administração Riopark</v>
          </cell>
        </row>
        <row r="60">
          <cell r="B60" t="str">
            <v>Voluntários da Pátria</v>
          </cell>
        </row>
        <row r="61">
          <cell r="B61" t="str">
            <v>Conceição</v>
          </cell>
        </row>
        <row r="62">
          <cell r="B62" t="str">
            <v>Andrade Neves</v>
          </cell>
        </row>
        <row r="63">
          <cell r="B63" t="str">
            <v>Jornal do Brasil</v>
          </cell>
        </row>
        <row r="64">
          <cell r="B64" t="str">
            <v>Anasa</v>
          </cell>
        </row>
        <row r="65">
          <cell r="B65" t="str">
            <v>Shopping Teresópolis</v>
          </cell>
        </row>
        <row r="66">
          <cell r="B66" t="str">
            <v>Casarão</v>
          </cell>
        </row>
        <row r="67">
          <cell r="B67" t="str">
            <v>Terreno</v>
          </cell>
        </row>
        <row r="68">
          <cell r="B68" t="str">
            <v>Catete</v>
          </cell>
        </row>
        <row r="69">
          <cell r="B69" t="str">
            <v>Amaral Peixoto</v>
          </cell>
        </row>
        <row r="70">
          <cell r="B70" t="str">
            <v>Santa Rosa</v>
          </cell>
        </row>
        <row r="71">
          <cell r="B71" t="str">
            <v>Marechal Camara I</v>
          </cell>
        </row>
        <row r="72">
          <cell r="B72" t="str">
            <v>Academia Estação do Corpo</v>
          </cell>
        </row>
        <row r="73">
          <cell r="B73" t="str">
            <v>João Pessoa</v>
          </cell>
        </row>
        <row r="74">
          <cell r="B74" t="str">
            <v>Rioswin Candido Benicio</v>
          </cell>
        </row>
        <row r="75">
          <cell r="B75" t="str">
            <v>Rioswin Florianopolis</v>
          </cell>
        </row>
        <row r="76">
          <cell r="B76" t="str">
            <v>Restaurante Outback</v>
          </cell>
        </row>
        <row r="77">
          <cell r="B77" t="str">
            <v>Rioshopping</v>
          </cell>
        </row>
        <row r="78">
          <cell r="B78" t="str">
            <v>Sheraton Macaé</v>
          </cell>
        </row>
        <row r="79">
          <cell r="B79" t="str">
            <v>Macaé Palace</v>
          </cell>
        </row>
      </sheetData>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ORIG"/>
      <sheetName val="carga"/>
      <sheetName val="cotas"/>
      <sheetName val="egfixasul"/>
      <sheetName val="egfixa sudeste"/>
      <sheetName val="mwhse"/>
      <sheetName val="Plan3"/>
      <sheetName val="mwhsul"/>
      <sheetName val="Plan1"/>
      <sheetName val="itaipu"/>
      <sheetName val="rerateio"/>
      <sheetName val="egempresasse"/>
      <sheetName val="egempresassul"/>
      <sheetName val="ctgcps"/>
      <sheetName val="cerj"/>
      <sheetName val="ceb"/>
      <sheetName val="cdsa"/>
      <sheetName val="celg"/>
      <sheetName val="escelsa"/>
      <sheetName val="celtins"/>
      <sheetName val="cemat"/>
      <sheetName val="enorte"/>
      <sheetName val="Cpfl"/>
      <sheetName val="emae"/>
      <sheetName val="ebe"/>
      <sheetName val="metropolitana"/>
      <sheetName val="elektro"/>
      <sheetName val="cesp"/>
      <sheetName val="light"/>
      <sheetName val="cemig"/>
      <sheetName val="furnas"/>
      <sheetName val="celesc"/>
      <sheetName val="enersul"/>
      <sheetName val="ceee"/>
      <sheetName val="cgtee"/>
      <sheetName val="aessul"/>
      <sheetName val="rge"/>
      <sheetName val="COPEL"/>
      <sheetName val="eletrosul"/>
      <sheetName val="GERASUL"/>
      <sheetName val="sistema"/>
      <sheetName val="chesf"/>
      <sheetName val="ctfu"/>
      <sheetName val="ctcesp"/>
      <sheetName val="ctesul"/>
      <sheetName val="ctcopel"/>
      <sheetName val="ctcgte"/>
      <sheetName val="contse98"/>
      <sheetName val="energia"/>
      <sheetName val="demanda"/>
      <sheetName val="contceee"/>
      <sheetName val="COMERCSE"/>
      <sheetName val="COMERCSUL"/>
      <sheetName val="Empresas e Datas"/>
      <sheetName val=" Fluxo"/>
      <sheetName val="Faturamento"/>
      <sheetName val="FUNDING"/>
      <sheetName val="IS-M"/>
      <sheetName val="Mercado_Projetado"/>
      <sheetName val="CURVES"/>
      <sheetName val="Câmbio - 97"/>
      <sheetName val="TermoPE"/>
      <sheetName val="AESMES"/>
      <sheetName val=" AnexoOpDiv99"/>
      <sheetName val="dez99_dez01"/>
      <sheetName val="Executive"/>
      <sheetName val="Tcd"/>
      <sheetName val="N"/>
      <sheetName val="Feriados"/>
      <sheetName val="Att 1 (c)"/>
      <sheetName val="Indíces"/>
      <sheetName val="Tablas y Parámetros"/>
      <sheetName val="FINANCEIRAS"/>
      <sheetName val="CSSL - Real"/>
      <sheetName val="CASHJGV"/>
      <sheetName val="Transacciones E.G. Telefonica"/>
      <sheetName val="T22"/>
      <sheetName val="Sheet1"/>
      <sheetName val="contraaes"/>
      <sheetName val="2000"/>
      <sheetName val="CITIBANK"/>
      <sheetName val="HSBC-J.PESSOA"/>
      <sheetName val="PET-CONS"/>
      <sheetName val="PET-POA"/>
      <sheetName val="Tabe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6">
          <cell r="B6" t="str">
            <v>SUPRIDORA:</v>
          </cell>
          <cell r="D6" t="str">
            <v>FURNAS</v>
          </cell>
          <cell r="F6" t="str">
            <v>SUPRIDA:</v>
          </cell>
          <cell r="H6" t="str">
            <v>CERJ</v>
          </cell>
        </row>
        <row r="8">
          <cell r="C8" t="str">
            <v xml:space="preserve">        ITAIPU</v>
          </cell>
          <cell r="F8" t="str">
            <v xml:space="preserve">       CONTRATO</v>
          </cell>
        </row>
        <row r="9">
          <cell r="C9" t="str">
            <v>ENERGIA</v>
          </cell>
          <cell r="D9" t="str">
            <v>DEMANDA</v>
          </cell>
          <cell r="F9" t="str">
            <v>ENERGIA</v>
          </cell>
          <cell r="G9" t="str">
            <v>DEMANDA</v>
          </cell>
        </row>
        <row r="10">
          <cell r="C10" t="str">
            <v>MWh</v>
          </cell>
          <cell r="D10" t="str">
            <v>kWh/h</v>
          </cell>
          <cell r="F10" t="str">
            <v>MWh</v>
          </cell>
          <cell r="G10" t="str">
            <v>kWh/h</v>
          </cell>
        </row>
        <row r="12">
          <cell r="B12" t="str">
            <v>JAN</v>
          </cell>
          <cell r="C12">
            <v>170782.62599999999</v>
          </cell>
          <cell r="D12">
            <v>292000</v>
          </cell>
          <cell r="F12">
            <v>609074.80757265899</v>
          </cell>
          <cell r="G12">
            <v>1092000</v>
          </cell>
        </row>
        <row r="13">
          <cell r="B13" t="str">
            <v>FEV</v>
          </cell>
          <cell r="C13">
            <v>160034</v>
          </cell>
          <cell r="D13">
            <v>290000</v>
          </cell>
          <cell r="F13">
            <v>567146.44135464588</v>
          </cell>
          <cell r="G13">
            <v>1115000</v>
          </cell>
        </row>
        <row r="14">
          <cell r="B14" t="str">
            <v>MAR</v>
          </cell>
          <cell r="C14">
            <v>177644.185</v>
          </cell>
          <cell r="D14">
            <v>291000</v>
          </cell>
          <cell r="F14">
            <v>592185.87620299018</v>
          </cell>
          <cell r="G14">
            <v>1117000</v>
          </cell>
        </row>
        <row r="15">
          <cell r="B15" t="str">
            <v>ABR</v>
          </cell>
          <cell r="C15">
            <v>163498.764</v>
          </cell>
          <cell r="D15">
            <v>291000</v>
          </cell>
          <cell r="F15">
            <v>562509.47535464598</v>
          </cell>
          <cell r="G15">
            <v>1131000</v>
          </cell>
        </row>
        <row r="16">
          <cell r="B16" t="str">
            <v>MAI</v>
          </cell>
          <cell r="C16">
            <v>168100.13500000001</v>
          </cell>
          <cell r="D16">
            <v>291000</v>
          </cell>
          <cell r="F16">
            <v>530258.3792456392</v>
          </cell>
          <cell r="G16">
            <v>1110000</v>
          </cell>
        </row>
        <row r="17">
          <cell r="B17" t="str">
            <v>JUN</v>
          </cell>
          <cell r="C17">
            <v>162998.709</v>
          </cell>
          <cell r="D17">
            <v>292000</v>
          </cell>
          <cell r="F17">
            <v>508957.00440220657</v>
          </cell>
          <cell r="G17">
            <v>1115000</v>
          </cell>
        </row>
        <row r="18">
          <cell r="B18" t="str">
            <v>JUL</v>
          </cell>
          <cell r="C18">
            <v>171878.764</v>
          </cell>
          <cell r="D18">
            <v>292000</v>
          </cell>
          <cell r="F18">
            <v>535232.27761530818</v>
          </cell>
          <cell r="G18">
            <v>1133000</v>
          </cell>
        </row>
        <row r="19">
          <cell r="B19" t="str">
            <v>AGO</v>
          </cell>
          <cell r="C19">
            <v>171977.954</v>
          </cell>
          <cell r="D19">
            <v>291000</v>
          </cell>
          <cell r="F19">
            <v>543853.95098497695</v>
          </cell>
          <cell r="G19">
            <v>1127000</v>
          </cell>
        </row>
        <row r="20">
          <cell r="B20" t="str">
            <v>SET</v>
          </cell>
          <cell r="C20">
            <v>164577.49900000001</v>
          </cell>
          <cell r="D20">
            <v>290000</v>
          </cell>
          <cell r="F20">
            <v>533985.01124563918</v>
          </cell>
          <cell r="G20">
            <v>1130000</v>
          </cell>
        </row>
        <row r="21">
          <cell r="B21" t="str">
            <v>OUT</v>
          </cell>
          <cell r="C21">
            <v>170211.21900000001</v>
          </cell>
          <cell r="D21">
            <v>291000</v>
          </cell>
          <cell r="F21">
            <v>563702.30672431481</v>
          </cell>
          <cell r="G21">
            <v>1136000</v>
          </cell>
        </row>
        <row r="22">
          <cell r="B22" t="str">
            <v>NOV</v>
          </cell>
          <cell r="C22">
            <v>163638.383</v>
          </cell>
          <cell r="D22">
            <v>291000</v>
          </cell>
          <cell r="F22">
            <v>561997.90535464592</v>
          </cell>
          <cell r="G22">
            <v>1135000</v>
          </cell>
        </row>
        <row r="23">
          <cell r="B23" t="str">
            <v>DEZ</v>
          </cell>
          <cell r="C23">
            <v>162833.31299999999</v>
          </cell>
          <cell r="D23">
            <v>291000</v>
          </cell>
          <cell r="F23">
            <v>625401.012942328</v>
          </cell>
          <cell r="G23">
            <v>1138000</v>
          </cell>
        </row>
        <row r="24">
          <cell r="B24" t="str">
            <v>TOTAL</v>
          </cell>
          <cell r="C24">
            <v>2008175.551</v>
          </cell>
          <cell r="F24">
            <v>6734304.449</v>
          </cell>
        </row>
        <row r="28">
          <cell r="B28" t="str">
            <v>SUPRIDORA:</v>
          </cell>
          <cell r="D28" t="str">
            <v>FURNAS</v>
          </cell>
          <cell r="F28" t="str">
            <v>SUPRIDA:</v>
          </cell>
          <cell r="H28" t="str">
            <v>CEB</v>
          </cell>
        </row>
        <row r="30">
          <cell r="C30" t="str">
            <v xml:space="preserve">        ITAIPU</v>
          </cell>
          <cell r="F30" t="str">
            <v xml:space="preserve">       CONTRATO</v>
          </cell>
        </row>
        <row r="31">
          <cell r="C31" t="str">
            <v>ENERGIA</v>
          </cell>
          <cell r="D31" t="str">
            <v>DEMANDA</v>
          </cell>
          <cell r="F31" t="str">
            <v>ENERGIA</v>
          </cell>
          <cell r="G31" t="str">
            <v>DEMANDA</v>
          </cell>
        </row>
        <row r="32">
          <cell r="C32" t="str">
            <v>MWh</v>
          </cell>
          <cell r="D32" t="str">
            <v>kWh/h</v>
          </cell>
          <cell r="F32" t="str">
            <v>MWh</v>
          </cell>
          <cell r="G32" t="str">
            <v>kWh/h</v>
          </cell>
        </row>
        <row r="34">
          <cell r="B34" t="str">
            <v>JAN</v>
          </cell>
          <cell r="C34">
            <v>79163.615000000005</v>
          </cell>
          <cell r="D34">
            <v>135000</v>
          </cell>
          <cell r="F34">
            <v>210878.5774567191</v>
          </cell>
          <cell r="G34">
            <v>475000</v>
          </cell>
        </row>
        <row r="35">
          <cell r="B35" t="str">
            <v>FEV</v>
          </cell>
          <cell r="C35">
            <v>74181.258000000002</v>
          </cell>
          <cell r="D35">
            <v>135000</v>
          </cell>
          <cell r="F35">
            <v>196553.40039778664</v>
          </cell>
          <cell r="G35">
            <v>475000</v>
          </cell>
        </row>
        <row r="36">
          <cell r="B36" t="str">
            <v>MAR</v>
          </cell>
          <cell r="C36">
            <v>82344.183999999994</v>
          </cell>
          <cell r="D36">
            <v>135000</v>
          </cell>
          <cell r="F36">
            <v>235592.75413820642</v>
          </cell>
          <cell r="G36">
            <v>480000</v>
          </cell>
        </row>
        <row r="37">
          <cell r="B37" t="str">
            <v>ABR</v>
          </cell>
          <cell r="C37">
            <v>75787.294999999998</v>
          </cell>
          <cell r="D37">
            <v>135000</v>
          </cell>
          <cell r="F37">
            <v>229385.71315402185</v>
          </cell>
          <cell r="G37">
            <v>509000</v>
          </cell>
        </row>
        <row r="38">
          <cell r="B38" t="str">
            <v>MAI</v>
          </cell>
          <cell r="C38">
            <v>77920.188999999998</v>
          </cell>
          <cell r="D38">
            <v>135000</v>
          </cell>
          <cell r="F38">
            <v>242616.99816057924</v>
          </cell>
          <cell r="G38">
            <v>519000</v>
          </cell>
        </row>
        <row r="39">
          <cell r="B39" t="str">
            <v>JUN</v>
          </cell>
          <cell r="C39">
            <v>75555.501999999993</v>
          </cell>
          <cell r="D39">
            <v>135000</v>
          </cell>
          <cell r="F39">
            <v>228893.33346938551</v>
          </cell>
          <cell r="G39">
            <v>519000</v>
          </cell>
        </row>
        <row r="40">
          <cell r="B40" t="str">
            <v>JUL</v>
          </cell>
          <cell r="C40">
            <v>79671.713000000003</v>
          </cell>
          <cell r="D40">
            <v>135000</v>
          </cell>
          <cell r="F40">
            <v>235552.70677504272</v>
          </cell>
          <cell r="G40">
            <v>508000</v>
          </cell>
        </row>
        <row r="41">
          <cell r="B41" t="str">
            <v>AGO</v>
          </cell>
          <cell r="C41">
            <v>79717.691000000006</v>
          </cell>
          <cell r="D41">
            <v>135000</v>
          </cell>
          <cell r="F41">
            <v>249245.95594539086</v>
          </cell>
          <cell r="G41">
            <v>524000</v>
          </cell>
        </row>
        <row r="42">
          <cell r="B42" t="str">
            <v>SET</v>
          </cell>
          <cell r="C42">
            <v>76287.326000000001</v>
          </cell>
          <cell r="D42">
            <v>135000</v>
          </cell>
          <cell r="F42">
            <v>249882.56923609422</v>
          </cell>
          <cell r="G42">
            <v>534000</v>
          </cell>
        </row>
        <row r="43">
          <cell r="B43" t="str">
            <v>OUT</v>
          </cell>
          <cell r="C43">
            <v>78898.748999999996</v>
          </cell>
          <cell r="D43">
            <v>135000</v>
          </cell>
          <cell r="F43">
            <v>255983.31451937859</v>
          </cell>
          <cell r="G43">
            <v>532000</v>
          </cell>
        </row>
        <row r="44">
          <cell r="B44" t="str">
            <v>NOV</v>
          </cell>
          <cell r="C44">
            <v>75852.013000000006</v>
          </cell>
          <cell r="D44">
            <v>135000</v>
          </cell>
          <cell r="F44">
            <v>243259.25054207002</v>
          </cell>
          <cell r="G44">
            <v>509000</v>
          </cell>
        </row>
        <row r="45">
          <cell r="B45" t="str">
            <v>DEZ</v>
          </cell>
          <cell r="C45">
            <v>75478.835999999996</v>
          </cell>
          <cell r="D45">
            <v>135000</v>
          </cell>
          <cell r="F45">
            <v>249337.05420532482</v>
          </cell>
          <cell r="G45">
            <v>509000</v>
          </cell>
        </row>
        <row r="46">
          <cell r="B46" t="str">
            <v>TOTAL</v>
          </cell>
          <cell r="C46">
            <v>930858.37100000004</v>
          </cell>
          <cell r="F46">
            <v>2827181.628</v>
          </cell>
        </row>
        <row r="50">
          <cell r="B50" t="str">
            <v>SUPRIDORA:</v>
          </cell>
          <cell r="D50" t="str">
            <v>CELG</v>
          </cell>
          <cell r="F50" t="str">
            <v>SUPRIDA:</v>
          </cell>
          <cell r="H50" t="str">
            <v>FURNAS</v>
          </cell>
        </row>
        <row r="52">
          <cell r="C52" t="str">
            <v xml:space="preserve">        ITAIPU</v>
          </cell>
          <cell r="F52" t="str">
            <v xml:space="preserve">       CONTRATO</v>
          </cell>
        </row>
        <row r="53">
          <cell r="C53" t="str">
            <v>ENERGIA</v>
          </cell>
          <cell r="D53" t="str">
            <v>DEMANDA</v>
          </cell>
          <cell r="F53" t="str">
            <v>ENERGIA</v>
          </cell>
          <cell r="G53" t="str">
            <v>DEMANDA</v>
          </cell>
        </row>
        <row r="54">
          <cell r="C54" t="str">
            <v>MWh</v>
          </cell>
          <cell r="D54" t="str">
            <v>kWh/h</v>
          </cell>
          <cell r="F54" t="str">
            <v>MWh</v>
          </cell>
          <cell r="G54" t="str">
            <v>kWh/h</v>
          </cell>
        </row>
        <row r="56">
          <cell r="B56" t="str">
            <v>JAN</v>
          </cell>
          <cell r="C56">
            <v>0</v>
          </cell>
          <cell r="D56">
            <v>0</v>
          </cell>
          <cell r="F56">
            <v>0</v>
          </cell>
          <cell r="G56">
            <v>0</v>
          </cell>
        </row>
        <row r="57">
          <cell r="B57" t="str">
            <v>FEV</v>
          </cell>
          <cell r="C57">
            <v>0</v>
          </cell>
          <cell r="D57">
            <v>0</v>
          </cell>
          <cell r="F57">
            <v>0</v>
          </cell>
          <cell r="G57">
            <v>0</v>
          </cell>
        </row>
        <row r="58">
          <cell r="B58" t="str">
            <v>MAR</v>
          </cell>
          <cell r="C58">
            <v>0</v>
          </cell>
          <cell r="D58">
            <v>0</v>
          </cell>
          <cell r="F58">
            <v>0</v>
          </cell>
          <cell r="G58">
            <v>0</v>
          </cell>
        </row>
        <row r="59">
          <cell r="B59" t="str">
            <v>ABR</v>
          </cell>
          <cell r="C59">
            <v>0</v>
          </cell>
          <cell r="D59">
            <v>0</v>
          </cell>
          <cell r="F59">
            <v>0</v>
          </cell>
          <cell r="G59">
            <v>0</v>
          </cell>
        </row>
        <row r="60">
          <cell r="B60" t="str">
            <v>MAI</v>
          </cell>
          <cell r="C60">
            <v>0</v>
          </cell>
          <cell r="D60">
            <v>0</v>
          </cell>
          <cell r="F60">
            <v>0</v>
          </cell>
          <cell r="G60">
            <v>0</v>
          </cell>
        </row>
        <row r="61">
          <cell r="B61" t="str">
            <v>JUN</v>
          </cell>
          <cell r="C61">
            <v>0</v>
          </cell>
          <cell r="D61">
            <v>0</v>
          </cell>
          <cell r="F61">
            <v>0</v>
          </cell>
          <cell r="G61">
            <v>0</v>
          </cell>
        </row>
        <row r="62">
          <cell r="B62" t="str">
            <v>JUL</v>
          </cell>
          <cell r="C62">
            <v>0</v>
          </cell>
          <cell r="D62">
            <v>0</v>
          </cell>
          <cell r="F62">
            <v>0</v>
          </cell>
          <cell r="G62">
            <v>0</v>
          </cell>
        </row>
        <row r="63">
          <cell r="B63" t="str">
            <v>AGO</v>
          </cell>
          <cell r="C63">
            <v>0</v>
          </cell>
          <cell r="D63">
            <v>0</v>
          </cell>
          <cell r="F63">
            <v>0</v>
          </cell>
          <cell r="G63">
            <v>0</v>
          </cell>
        </row>
        <row r="64">
          <cell r="B64" t="str">
            <v>SET</v>
          </cell>
          <cell r="C64">
            <v>0</v>
          </cell>
          <cell r="D64">
            <v>0</v>
          </cell>
          <cell r="F64">
            <v>0</v>
          </cell>
          <cell r="G64">
            <v>0</v>
          </cell>
        </row>
        <row r="65">
          <cell r="B65" t="str">
            <v>OUT</v>
          </cell>
          <cell r="C65">
            <v>0</v>
          </cell>
          <cell r="D65">
            <v>0</v>
          </cell>
          <cell r="F65">
            <v>0</v>
          </cell>
          <cell r="G65">
            <v>0</v>
          </cell>
        </row>
        <row r="66">
          <cell r="B66" t="str">
            <v>NOV</v>
          </cell>
          <cell r="C66">
            <v>0</v>
          </cell>
          <cell r="D66">
            <v>0</v>
          </cell>
          <cell r="F66">
            <v>0</v>
          </cell>
          <cell r="G66">
            <v>0</v>
          </cell>
        </row>
        <row r="67">
          <cell r="B67" t="str">
            <v>DEZ</v>
          </cell>
          <cell r="C67">
            <v>0</v>
          </cell>
          <cell r="D67">
            <v>0</v>
          </cell>
          <cell r="F67">
            <v>0</v>
          </cell>
          <cell r="G67">
            <v>0</v>
          </cell>
        </row>
        <row r="68">
          <cell r="B68" t="str">
            <v>TOTAL</v>
          </cell>
          <cell r="C68">
            <v>0</v>
          </cell>
          <cell r="F68">
            <v>0</v>
          </cell>
        </row>
        <row r="72">
          <cell r="B72" t="str">
            <v>SUPRIDORA:</v>
          </cell>
          <cell r="D72" t="str">
            <v>FURNAS</v>
          </cell>
          <cell r="F72" t="str">
            <v>SUPRIDA:</v>
          </cell>
          <cell r="H72" t="str">
            <v>CELG</v>
          </cell>
        </row>
        <row r="74">
          <cell r="C74" t="str">
            <v xml:space="preserve">        ITAIPU</v>
          </cell>
          <cell r="F74" t="str">
            <v xml:space="preserve">       CONTRATO</v>
          </cell>
        </row>
        <row r="75">
          <cell r="C75" t="str">
            <v>ENERGIA</v>
          </cell>
          <cell r="D75" t="str">
            <v>DEMANDA</v>
          </cell>
          <cell r="F75" t="str">
            <v>ENERGIA</v>
          </cell>
          <cell r="G75" t="str">
            <v>DEMANDA</v>
          </cell>
        </row>
        <row r="76">
          <cell r="C76" t="str">
            <v>MWh</v>
          </cell>
          <cell r="D76" t="str">
            <v>kWh/h</v>
          </cell>
          <cell r="F76" t="str">
            <v>MWh</v>
          </cell>
          <cell r="G76" t="str">
            <v>kWh/h</v>
          </cell>
        </row>
        <row r="78">
          <cell r="B78" t="str">
            <v>JAN</v>
          </cell>
          <cell r="C78">
            <v>134793.72</v>
          </cell>
          <cell r="D78">
            <v>230000</v>
          </cell>
          <cell r="F78">
            <v>62185.750667104439</v>
          </cell>
          <cell r="G78">
            <v>330000</v>
          </cell>
        </row>
        <row r="79">
          <cell r="B79" t="str">
            <v>FEV</v>
          </cell>
          <cell r="C79">
            <v>126310.145</v>
          </cell>
          <cell r="D79">
            <v>229000</v>
          </cell>
          <cell r="F79">
            <v>65231.70674671093</v>
          </cell>
          <cell r="G79">
            <v>330000</v>
          </cell>
        </row>
        <row r="80">
          <cell r="B80" t="str">
            <v>MAR</v>
          </cell>
          <cell r="C80">
            <v>140209.348</v>
          </cell>
          <cell r="D80">
            <v>230000</v>
          </cell>
          <cell r="F80">
            <v>88271.183865642874</v>
          </cell>
          <cell r="G80">
            <v>330000</v>
          </cell>
        </row>
        <row r="81">
          <cell r="B81" t="str">
            <v>ABR</v>
          </cell>
          <cell r="C81">
            <v>129044.78200000001</v>
          </cell>
          <cell r="D81">
            <v>230000</v>
          </cell>
          <cell r="F81">
            <v>122798.50629791722</v>
          </cell>
          <cell r="G81">
            <v>330000</v>
          </cell>
        </row>
        <row r="82">
          <cell r="B82" t="str">
            <v>MAI</v>
          </cell>
          <cell r="C82">
            <v>132676.50899999999</v>
          </cell>
          <cell r="D82">
            <v>230000</v>
          </cell>
          <cell r="F82">
            <v>140660.63819423271</v>
          </cell>
          <cell r="G82">
            <v>391000</v>
          </cell>
        </row>
        <row r="83">
          <cell r="B83" t="str">
            <v>JUN</v>
          </cell>
          <cell r="C83">
            <v>128650.103</v>
          </cell>
          <cell r="D83">
            <v>230000</v>
          </cell>
          <cell r="F83">
            <v>141489.1835287282</v>
          </cell>
          <cell r="G83">
            <v>413000</v>
          </cell>
        </row>
        <row r="84">
          <cell r="B84" t="str">
            <v>JUL</v>
          </cell>
          <cell r="C84">
            <v>135658.87</v>
          </cell>
          <cell r="D84">
            <v>230000</v>
          </cell>
          <cell r="F84">
            <v>152176.7698140993</v>
          </cell>
          <cell r="G84">
            <v>389000</v>
          </cell>
        </row>
        <row r="85">
          <cell r="B85" t="str">
            <v>AGO</v>
          </cell>
          <cell r="C85">
            <v>135737.158</v>
          </cell>
          <cell r="D85">
            <v>230000</v>
          </cell>
          <cell r="F85">
            <v>166144.50645190477</v>
          </cell>
          <cell r="G85">
            <v>420000</v>
          </cell>
        </row>
        <row r="86">
          <cell r="B86" t="str">
            <v>SET</v>
          </cell>
          <cell r="C86">
            <v>129896.19500000001</v>
          </cell>
          <cell r="D86">
            <v>229000</v>
          </cell>
          <cell r="F86">
            <v>159142.21090748231</v>
          </cell>
          <cell r="G86">
            <v>411000</v>
          </cell>
        </row>
        <row r="87">
          <cell r="B87" t="str">
            <v>OUT</v>
          </cell>
          <cell r="C87">
            <v>134342.726</v>
          </cell>
          <cell r="D87">
            <v>229000</v>
          </cell>
          <cell r="F87">
            <v>149337.35521737405</v>
          </cell>
          <cell r="G87">
            <v>390000</v>
          </cell>
        </row>
        <row r="88">
          <cell r="B88" t="str">
            <v>NOV</v>
          </cell>
          <cell r="C88">
            <v>129154.97900000001</v>
          </cell>
          <cell r="D88">
            <v>230000</v>
          </cell>
          <cell r="F88">
            <v>123689.25858555711</v>
          </cell>
          <cell r="G88">
            <v>390000</v>
          </cell>
        </row>
        <row r="89">
          <cell r="B89" t="str">
            <v>DEZ</v>
          </cell>
          <cell r="C89">
            <v>128519.561</v>
          </cell>
          <cell r="D89">
            <v>229000</v>
          </cell>
          <cell r="F89">
            <v>118638.44472324592</v>
          </cell>
          <cell r="G89">
            <v>390000</v>
          </cell>
        </row>
        <row r="90">
          <cell r="B90" t="str">
            <v>TOTAL</v>
          </cell>
          <cell r="C90">
            <v>1584994.0960000001</v>
          </cell>
          <cell r="F90">
            <v>1489765.5149999997</v>
          </cell>
        </row>
        <row r="94">
          <cell r="B94" t="str">
            <v>SUPRIDORA:</v>
          </cell>
          <cell r="D94" t="str">
            <v>FURNAS</v>
          </cell>
          <cell r="F94" t="str">
            <v>SUPRIDA:</v>
          </cell>
          <cell r="H94" t="str">
            <v>ESCELSA</v>
          </cell>
        </row>
        <row r="96">
          <cell r="C96" t="str">
            <v xml:space="preserve">        ITAIPU</v>
          </cell>
          <cell r="F96" t="str">
            <v xml:space="preserve">       CONTRATO</v>
          </cell>
        </row>
        <row r="97">
          <cell r="C97" t="str">
            <v>ENERGIA</v>
          </cell>
          <cell r="D97" t="str">
            <v>DEMANDA</v>
          </cell>
          <cell r="F97" t="str">
            <v>ENERGIA</v>
          </cell>
          <cell r="G97" t="str">
            <v>DEMANDA</v>
          </cell>
        </row>
        <row r="98">
          <cell r="C98" t="str">
            <v>MWh</v>
          </cell>
          <cell r="D98" t="str">
            <v>kWh/h</v>
          </cell>
          <cell r="F98" t="str">
            <v>MWh</v>
          </cell>
          <cell r="G98" t="str">
            <v>kWh/h</v>
          </cell>
        </row>
        <row r="100">
          <cell r="B100" t="str">
            <v>JAN</v>
          </cell>
          <cell r="C100">
            <v>148566.51300000001</v>
          </cell>
          <cell r="D100">
            <v>254000</v>
          </cell>
          <cell r="F100">
            <v>359197.80503873189</v>
          </cell>
          <cell r="G100">
            <v>561000</v>
          </cell>
        </row>
        <row r="101">
          <cell r="B101" t="str">
            <v>FEV</v>
          </cell>
          <cell r="C101">
            <v>139216.11300000001</v>
          </cell>
          <cell r="D101">
            <v>253000</v>
          </cell>
          <cell r="F101">
            <v>337961.4435288622</v>
          </cell>
          <cell r="G101">
            <v>584000</v>
          </cell>
        </row>
        <row r="102">
          <cell r="B102" t="str">
            <v>MAR</v>
          </cell>
          <cell r="C102">
            <v>154535.492</v>
          </cell>
          <cell r="D102">
            <v>254000</v>
          </cell>
          <cell r="F102">
            <v>365476.10072084167</v>
          </cell>
          <cell r="G102">
            <v>588000</v>
          </cell>
        </row>
        <row r="103">
          <cell r="B103" t="str">
            <v>ABR</v>
          </cell>
          <cell r="C103">
            <v>142230.166</v>
          </cell>
          <cell r="D103">
            <v>253000</v>
          </cell>
          <cell r="F103">
            <v>347011.44222701056</v>
          </cell>
          <cell r="G103">
            <v>600000</v>
          </cell>
        </row>
        <row r="104">
          <cell r="B104" t="str">
            <v>MAI</v>
          </cell>
          <cell r="C104">
            <v>146232.97099999999</v>
          </cell>
          <cell r="D104">
            <v>253000</v>
          </cell>
          <cell r="F104">
            <v>347763.67544398521</v>
          </cell>
          <cell r="G104">
            <v>600000</v>
          </cell>
        </row>
        <row r="105">
          <cell r="B105" t="str">
            <v>JUN</v>
          </cell>
          <cell r="C105">
            <v>141795.16</v>
          </cell>
          <cell r="D105">
            <v>254000</v>
          </cell>
          <cell r="F105">
            <v>340244.58137538913</v>
          </cell>
          <cell r="G105">
            <v>580000</v>
          </cell>
        </row>
        <row r="106">
          <cell r="B106" t="str">
            <v>JUL</v>
          </cell>
          <cell r="C106">
            <v>149520.06</v>
          </cell>
          <cell r="D106">
            <v>254000</v>
          </cell>
          <cell r="F106">
            <v>341534.91238044866</v>
          </cell>
          <cell r="G106">
            <v>583000</v>
          </cell>
        </row>
        <row r="107">
          <cell r="B107" t="str">
            <v>AGO</v>
          </cell>
          <cell r="C107">
            <v>149606.348</v>
          </cell>
          <cell r="D107">
            <v>254000</v>
          </cell>
          <cell r="F107">
            <v>347356.57726399286</v>
          </cell>
          <cell r="G107">
            <v>583000</v>
          </cell>
        </row>
        <row r="108">
          <cell r="B108" t="str">
            <v>SET</v>
          </cell>
          <cell r="C108">
            <v>143168.57399999999</v>
          </cell>
          <cell r="D108">
            <v>253000</v>
          </cell>
          <cell r="F108">
            <v>340203.54745870369</v>
          </cell>
          <cell r="G108">
            <v>602000</v>
          </cell>
        </row>
        <row r="109">
          <cell r="B109" t="str">
            <v>OUT</v>
          </cell>
          <cell r="C109">
            <v>148069.43700000001</v>
          </cell>
          <cell r="D109">
            <v>253000</v>
          </cell>
          <cell r="F109">
            <v>354660.33564821479</v>
          </cell>
          <cell r="G109">
            <v>577000</v>
          </cell>
        </row>
        <row r="110">
          <cell r="B110" t="str">
            <v>NOV</v>
          </cell>
          <cell r="C110">
            <v>142351.62299999999</v>
          </cell>
          <cell r="D110">
            <v>253000</v>
          </cell>
          <cell r="F110">
            <v>356062.94123582693</v>
          </cell>
          <cell r="G110">
            <v>567000</v>
          </cell>
        </row>
        <row r="111">
          <cell r="B111" t="str">
            <v>DEZ</v>
          </cell>
          <cell r="C111">
            <v>141651.28</v>
          </cell>
          <cell r="D111">
            <v>253000</v>
          </cell>
          <cell r="F111">
            <v>381142.81267799233</v>
          </cell>
          <cell r="G111">
            <v>567000</v>
          </cell>
        </row>
        <row r="112">
          <cell r="B112" t="str">
            <v>TOTAL</v>
          </cell>
          <cell r="C112">
            <v>1746943.737</v>
          </cell>
          <cell r="F112">
            <v>4218616.1749999998</v>
          </cell>
        </row>
        <row r="116">
          <cell r="B116" t="str">
            <v>SUPRIDORA:</v>
          </cell>
          <cell r="D116" t="str">
            <v>ELETRONORTE/SE</v>
          </cell>
          <cell r="F116" t="str">
            <v>SUPRIDA:</v>
          </cell>
          <cell r="H116" t="str">
            <v>CEMAT</v>
          </cell>
        </row>
        <row r="118">
          <cell r="C118" t="str">
            <v xml:space="preserve">        ITAIPU</v>
          </cell>
          <cell r="F118" t="str">
            <v xml:space="preserve">       CONTRATO</v>
          </cell>
        </row>
        <row r="119">
          <cell r="C119" t="str">
            <v>ENERGIA</v>
          </cell>
          <cell r="D119" t="str">
            <v>DEMANDA</v>
          </cell>
          <cell r="F119" t="str">
            <v>ENERGIA</v>
          </cell>
          <cell r="G119" t="str">
            <v>DEMANDA</v>
          </cell>
        </row>
        <row r="120">
          <cell r="C120" t="str">
            <v>MWh</v>
          </cell>
          <cell r="D120" t="str">
            <v>kWh/h</v>
          </cell>
          <cell r="F120" t="str">
            <v>MWh</v>
          </cell>
          <cell r="G120" t="str">
            <v>kWh/h</v>
          </cell>
        </row>
        <row r="122">
          <cell r="B122" t="str">
            <v>JAN</v>
          </cell>
          <cell r="C122">
            <v>44432.226000000002</v>
          </cell>
          <cell r="D122">
            <v>76000</v>
          </cell>
          <cell r="F122">
            <v>167638.86737049211</v>
          </cell>
          <cell r="G122">
            <v>334000</v>
          </cell>
        </row>
        <row r="123">
          <cell r="B123" t="str">
            <v>FEV</v>
          </cell>
          <cell r="C123">
            <v>41635.773999999998</v>
          </cell>
          <cell r="D123">
            <v>76000</v>
          </cell>
          <cell r="F123">
            <v>153935.68738005243</v>
          </cell>
          <cell r="G123">
            <v>332000</v>
          </cell>
        </row>
        <row r="124">
          <cell r="B124" t="str">
            <v>MAR</v>
          </cell>
          <cell r="C124">
            <v>46217.385999999999</v>
          </cell>
          <cell r="D124">
            <v>76000</v>
          </cell>
          <cell r="F124">
            <v>185826.57692480058</v>
          </cell>
          <cell r="G124">
            <v>330000</v>
          </cell>
        </row>
        <row r="125">
          <cell r="B125" t="str">
            <v>ABR</v>
          </cell>
          <cell r="C125">
            <v>42537.196000000004</v>
          </cell>
          <cell r="D125">
            <v>76000</v>
          </cell>
          <cell r="F125">
            <v>192232.73115902446</v>
          </cell>
          <cell r="G125">
            <v>358000</v>
          </cell>
        </row>
        <row r="126">
          <cell r="B126" t="str">
            <v>MAI</v>
          </cell>
          <cell r="C126">
            <v>43734.326999999997</v>
          </cell>
          <cell r="D126">
            <v>76000</v>
          </cell>
          <cell r="F126">
            <v>193828.16439722461</v>
          </cell>
          <cell r="G126">
            <v>342000</v>
          </cell>
        </row>
        <row r="127">
          <cell r="B127" t="str">
            <v>JUN</v>
          </cell>
          <cell r="C127">
            <v>42407.097000000002</v>
          </cell>
          <cell r="D127">
            <v>76000</v>
          </cell>
          <cell r="F127">
            <v>180055.26774970494</v>
          </cell>
          <cell r="G127">
            <v>356000</v>
          </cell>
        </row>
        <row r="128">
          <cell r="B128" t="str">
            <v>JUL</v>
          </cell>
          <cell r="C128">
            <v>44717.406000000003</v>
          </cell>
          <cell r="D128">
            <v>76000</v>
          </cell>
          <cell r="F128">
            <v>179948.75321187949</v>
          </cell>
          <cell r="G128">
            <v>359000</v>
          </cell>
        </row>
        <row r="129">
          <cell r="B129" t="str">
            <v>AGO</v>
          </cell>
          <cell r="C129">
            <v>44743.213000000003</v>
          </cell>
          <cell r="D129">
            <v>76000</v>
          </cell>
          <cell r="F129">
            <v>194947.42563772167</v>
          </cell>
          <cell r="G129">
            <v>375000</v>
          </cell>
        </row>
        <row r="130">
          <cell r="B130" t="str">
            <v>SET</v>
          </cell>
          <cell r="C130">
            <v>42817.847999999998</v>
          </cell>
          <cell r="D130">
            <v>76000</v>
          </cell>
          <cell r="F130">
            <v>201456.81288219496</v>
          </cell>
          <cell r="G130">
            <v>380000</v>
          </cell>
        </row>
        <row r="131">
          <cell r="B131" t="str">
            <v>OUT</v>
          </cell>
          <cell r="C131">
            <v>44283.563999999998</v>
          </cell>
          <cell r="D131">
            <v>76000</v>
          </cell>
          <cell r="F131">
            <v>214940.70511249022</v>
          </cell>
          <cell r="G131">
            <v>370000</v>
          </cell>
        </row>
        <row r="132">
          <cell r="B132" t="str">
            <v>NOV</v>
          </cell>
          <cell r="C132">
            <v>42573.52</v>
          </cell>
          <cell r="D132">
            <v>76000</v>
          </cell>
          <cell r="F132">
            <v>204342.53381416382</v>
          </cell>
          <cell r="G132">
            <v>370000</v>
          </cell>
        </row>
        <row r="133">
          <cell r="B133" t="str">
            <v>DEZ</v>
          </cell>
          <cell r="C133">
            <v>42364.067000000003</v>
          </cell>
          <cell r="D133">
            <v>76000</v>
          </cell>
          <cell r="F133">
            <v>202822.85036025062</v>
          </cell>
          <cell r="G133">
            <v>370000</v>
          </cell>
        </row>
        <row r="134">
          <cell r="B134" t="str">
            <v>TOTAL</v>
          </cell>
          <cell r="C134">
            <v>522463.62400000001</v>
          </cell>
          <cell r="F134">
            <v>2271976.3759999997</v>
          </cell>
        </row>
        <row r="138">
          <cell r="B138" t="str">
            <v>SUPRIDORA:</v>
          </cell>
          <cell r="D138" t="str">
            <v>CEMAT</v>
          </cell>
          <cell r="F138" t="str">
            <v>SUPRIDA:</v>
          </cell>
          <cell r="H138" t="str">
            <v>ELETRONORTE/SE</v>
          </cell>
        </row>
        <row r="140">
          <cell r="C140" t="str">
            <v xml:space="preserve">        ITAIPU</v>
          </cell>
          <cell r="F140" t="str">
            <v xml:space="preserve">       CONTRATO</v>
          </cell>
        </row>
        <row r="141">
          <cell r="C141" t="str">
            <v>ENERGIA</v>
          </cell>
          <cell r="D141" t="str">
            <v>DEMANDA</v>
          </cell>
          <cell r="F141" t="str">
            <v>ENERGIA</v>
          </cell>
          <cell r="G141" t="str">
            <v>DEMANDA</v>
          </cell>
        </row>
        <row r="142">
          <cell r="C142" t="str">
            <v>MWh</v>
          </cell>
          <cell r="D142" t="str">
            <v>kWh/h</v>
          </cell>
          <cell r="F142" t="str">
            <v>MWh</v>
          </cell>
          <cell r="G142" t="str">
            <v>kWh/h</v>
          </cell>
        </row>
        <row r="144">
          <cell r="B144" t="str">
            <v>JAN</v>
          </cell>
          <cell r="C144">
            <v>0</v>
          </cell>
          <cell r="D144">
            <v>0</v>
          </cell>
          <cell r="F144">
            <v>0</v>
          </cell>
          <cell r="G144">
            <v>0</v>
          </cell>
        </row>
        <row r="145">
          <cell r="B145" t="str">
            <v>FEV</v>
          </cell>
          <cell r="C145">
            <v>0</v>
          </cell>
          <cell r="D145">
            <v>0</v>
          </cell>
          <cell r="F145">
            <v>0</v>
          </cell>
          <cell r="G145">
            <v>0</v>
          </cell>
        </row>
        <row r="146">
          <cell r="B146" t="str">
            <v>MAR</v>
          </cell>
          <cell r="C146">
            <v>0</v>
          </cell>
          <cell r="D146">
            <v>0</v>
          </cell>
          <cell r="F146">
            <v>0</v>
          </cell>
          <cell r="G146">
            <v>0</v>
          </cell>
        </row>
        <row r="147">
          <cell r="B147" t="str">
            <v>ABR</v>
          </cell>
          <cell r="C147">
            <v>0</v>
          </cell>
          <cell r="D147">
            <v>0</v>
          </cell>
          <cell r="F147">
            <v>0</v>
          </cell>
          <cell r="G147">
            <v>0</v>
          </cell>
        </row>
        <row r="148">
          <cell r="B148" t="str">
            <v>MAI</v>
          </cell>
          <cell r="C148">
            <v>0</v>
          </cell>
          <cell r="D148">
            <v>0</v>
          </cell>
          <cell r="F148">
            <v>0</v>
          </cell>
          <cell r="G148">
            <v>0</v>
          </cell>
        </row>
        <row r="149">
          <cell r="B149" t="str">
            <v>JUN</v>
          </cell>
          <cell r="C149">
            <v>0</v>
          </cell>
          <cell r="D149">
            <v>0</v>
          </cell>
          <cell r="F149">
            <v>0</v>
          </cell>
          <cell r="G149">
            <v>0</v>
          </cell>
        </row>
        <row r="150">
          <cell r="B150" t="str">
            <v>JUL</v>
          </cell>
          <cell r="C150">
            <v>0</v>
          </cell>
          <cell r="D150">
            <v>0</v>
          </cell>
          <cell r="F150">
            <v>0</v>
          </cell>
          <cell r="G150">
            <v>0</v>
          </cell>
        </row>
        <row r="151">
          <cell r="B151" t="str">
            <v>AGO</v>
          </cell>
          <cell r="C151">
            <v>0</v>
          </cell>
          <cell r="D151">
            <v>0</v>
          </cell>
          <cell r="F151">
            <v>0</v>
          </cell>
          <cell r="G151">
            <v>0</v>
          </cell>
        </row>
        <row r="152">
          <cell r="B152" t="str">
            <v>SET</v>
          </cell>
          <cell r="C152">
            <v>0</v>
          </cell>
          <cell r="D152">
            <v>0</v>
          </cell>
          <cell r="F152">
            <v>0</v>
          </cell>
          <cell r="G152">
            <v>0</v>
          </cell>
        </row>
        <row r="153">
          <cell r="B153" t="str">
            <v>OUT</v>
          </cell>
          <cell r="C153">
            <v>0</v>
          </cell>
          <cell r="D153">
            <v>0</v>
          </cell>
          <cell r="F153">
            <v>0</v>
          </cell>
          <cell r="G153">
            <v>0</v>
          </cell>
        </row>
        <row r="154">
          <cell r="B154" t="str">
            <v>NOV</v>
          </cell>
          <cell r="C154">
            <v>0</v>
          </cell>
          <cell r="D154">
            <v>0</v>
          </cell>
          <cell r="F154">
            <v>0</v>
          </cell>
          <cell r="G154">
            <v>0</v>
          </cell>
        </row>
        <row r="155">
          <cell r="B155" t="str">
            <v>DEZ</v>
          </cell>
          <cell r="C155">
            <v>0</v>
          </cell>
          <cell r="D155">
            <v>0</v>
          </cell>
          <cell r="F155">
            <v>0</v>
          </cell>
          <cell r="G155">
            <v>0</v>
          </cell>
        </row>
        <row r="156">
          <cell r="B156" t="str">
            <v>TOTAL</v>
          </cell>
          <cell r="C156">
            <v>0</v>
          </cell>
          <cell r="F156">
            <v>0</v>
          </cell>
        </row>
        <row r="160">
          <cell r="B160" t="str">
            <v>SUPRIDORA:</v>
          </cell>
          <cell r="D160" t="str">
            <v>FURNAS</v>
          </cell>
          <cell r="F160" t="str">
            <v>SUPRIDA:</v>
          </cell>
          <cell r="H160" t="str">
            <v>ELETRONORTE/SE</v>
          </cell>
        </row>
        <row r="162">
          <cell r="C162" t="str">
            <v xml:space="preserve">        ITAIPU</v>
          </cell>
          <cell r="F162" t="str">
            <v xml:space="preserve">       CONTRATO</v>
          </cell>
        </row>
        <row r="163">
          <cell r="C163" t="str">
            <v>ENERGIA</v>
          </cell>
          <cell r="D163" t="str">
            <v>DEMANDA</v>
          </cell>
          <cell r="F163" t="str">
            <v>ENERGIA</v>
          </cell>
          <cell r="G163" t="str">
            <v>DEMANDA</v>
          </cell>
        </row>
        <row r="164">
          <cell r="C164" t="str">
            <v>MWh</v>
          </cell>
          <cell r="D164" t="str">
            <v>kWh/h</v>
          </cell>
          <cell r="F164" t="str">
            <v>MWh</v>
          </cell>
          <cell r="G164" t="str">
            <v>kWh/h</v>
          </cell>
        </row>
        <row r="166">
          <cell r="B166" t="str">
            <v>JAN</v>
          </cell>
          <cell r="C166">
            <v>44432.226000000002</v>
          </cell>
          <cell r="D166">
            <v>76000</v>
          </cell>
          <cell r="F166">
            <v>78535.424560902728</v>
          </cell>
          <cell r="G166">
            <v>373000</v>
          </cell>
        </row>
        <row r="167">
          <cell r="B167" t="str">
            <v>FEV</v>
          </cell>
          <cell r="C167">
            <v>41635.773999999998</v>
          </cell>
          <cell r="D167">
            <v>76000</v>
          </cell>
          <cell r="F167">
            <v>74281.608802195609</v>
          </cell>
          <cell r="G167">
            <v>373000</v>
          </cell>
        </row>
        <row r="168">
          <cell r="B168" t="str">
            <v>MAR</v>
          </cell>
          <cell r="C168">
            <v>46217.385999999999</v>
          </cell>
          <cell r="D168">
            <v>76000</v>
          </cell>
          <cell r="F168">
            <v>99488.707537311013</v>
          </cell>
          <cell r="G168">
            <v>373000</v>
          </cell>
        </row>
        <row r="169">
          <cell r="B169" t="str">
            <v>ABR</v>
          </cell>
          <cell r="C169">
            <v>42537.196000000004</v>
          </cell>
          <cell r="D169">
            <v>76000</v>
          </cell>
          <cell r="F169">
            <v>108294.11947264196</v>
          </cell>
          <cell r="G169">
            <v>388000</v>
          </cell>
        </row>
        <row r="170">
          <cell r="B170" t="str">
            <v>MAI</v>
          </cell>
          <cell r="C170">
            <v>43734.326999999997</v>
          </cell>
          <cell r="D170">
            <v>76000</v>
          </cell>
          <cell r="F170">
            <v>107662.83168554583</v>
          </cell>
          <cell r="G170">
            <v>373000</v>
          </cell>
        </row>
        <row r="171">
          <cell r="B171" t="str">
            <v>JUN</v>
          </cell>
          <cell r="C171">
            <v>42407.097000000002</v>
          </cell>
          <cell r="D171">
            <v>76000</v>
          </cell>
          <cell r="F171">
            <v>97121.956463422161</v>
          </cell>
          <cell r="G171">
            <v>386000</v>
          </cell>
        </row>
        <row r="172">
          <cell r="B172" t="str">
            <v>JUL</v>
          </cell>
          <cell r="C172">
            <v>44717.406000000003</v>
          </cell>
          <cell r="D172">
            <v>76000</v>
          </cell>
          <cell r="F172">
            <v>94663.05835028796</v>
          </cell>
          <cell r="G172">
            <v>390000</v>
          </cell>
        </row>
        <row r="173">
          <cell r="B173" t="str">
            <v>AGO</v>
          </cell>
          <cell r="C173">
            <v>44743.213000000003</v>
          </cell>
          <cell r="D173">
            <v>76000</v>
          </cell>
          <cell r="F173">
            <v>112258.75680972121</v>
          </cell>
          <cell r="G173">
            <v>411000</v>
          </cell>
        </row>
        <row r="174">
          <cell r="B174" t="str">
            <v>SET</v>
          </cell>
          <cell r="C174">
            <v>42817.847999999998</v>
          </cell>
          <cell r="D174">
            <v>76000</v>
          </cell>
          <cell r="F174">
            <v>122913.71227174468</v>
          </cell>
          <cell r="G174">
            <v>417000</v>
          </cell>
        </row>
        <row r="175">
          <cell r="B175" t="str">
            <v>OUT</v>
          </cell>
          <cell r="C175">
            <v>44283.563999999998</v>
          </cell>
          <cell r="D175">
            <v>76000</v>
          </cell>
          <cell r="F175">
            <v>133515.00726912543</v>
          </cell>
          <cell r="G175">
            <v>261000</v>
          </cell>
        </row>
        <row r="176">
          <cell r="B176" t="str">
            <v>NOV</v>
          </cell>
          <cell r="C176">
            <v>42573.52</v>
          </cell>
          <cell r="D176">
            <v>76000</v>
          </cell>
          <cell r="F176">
            <v>125091.3347076115</v>
          </cell>
          <cell r="G176">
            <v>261000</v>
          </cell>
        </row>
        <row r="177">
          <cell r="B177" t="str">
            <v>DEZ</v>
          </cell>
          <cell r="C177">
            <v>42364.067000000003</v>
          </cell>
          <cell r="D177">
            <v>76000</v>
          </cell>
          <cell r="F177">
            <v>119509.8580694898</v>
          </cell>
          <cell r="G177">
            <v>261000</v>
          </cell>
        </row>
        <row r="178">
          <cell r="B178" t="str">
            <v>TOTAL</v>
          </cell>
          <cell r="C178">
            <v>522463.62400000001</v>
          </cell>
          <cell r="F178">
            <v>1273336.3759999997</v>
          </cell>
        </row>
        <row r="182">
          <cell r="B182" t="str">
            <v>SUPRIDORA:</v>
          </cell>
          <cell r="D182" t="str">
            <v>ELETRONORTE/SE</v>
          </cell>
          <cell r="F182" t="str">
            <v>SUPRIDA:</v>
          </cell>
          <cell r="H182" t="str">
            <v>FURNAS</v>
          </cell>
        </row>
        <row r="184">
          <cell r="C184" t="str">
            <v xml:space="preserve">        ITAIPU</v>
          </cell>
          <cell r="F184" t="str">
            <v xml:space="preserve">       CONTRATO</v>
          </cell>
        </row>
        <row r="185">
          <cell r="C185" t="str">
            <v>ENERGIA</v>
          </cell>
          <cell r="D185" t="str">
            <v>DEMANDA</v>
          </cell>
          <cell r="F185" t="str">
            <v>ENERGIA</v>
          </cell>
          <cell r="G185" t="str">
            <v>DEMANDA</v>
          </cell>
        </row>
        <row r="186">
          <cell r="C186" t="str">
            <v>MWh</v>
          </cell>
          <cell r="D186" t="str">
            <v>kWh/h</v>
          </cell>
          <cell r="F186" t="str">
            <v>MWh</v>
          </cell>
          <cell r="G186" t="str">
            <v>kWh/h</v>
          </cell>
        </row>
        <row r="188">
          <cell r="B188" t="str">
            <v>JAN</v>
          </cell>
          <cell r="C188">
            <v>0</v>
          </cell>
          <cell r="D188">
            <v>0</v>
          </cell>
          <cell r="F188">
            <v>0</v>
          </cell>
          <cell r="G188">
            <v>0</v>
          </cell>
        </row>
        <row r="189">
          <cell r="B189" t="str">
            <v>FEV</v>
          </cell>
          <cell r="C189">
            <v>0</v>
          </cell>
          <cell r="D189">
            <v>0</v>
          </cell>
          <cell r="F189">
            <v>0</v>
          </cell>
          <cell r="G189">
            <v>0</v>
          </cell>
        </row>
        <row r="190">
          <cell r="B190" t="str">
            <v>MAR</v>
          </cell>
          <cell r="C190">
            <v>0</v>
          </cell>
          <cell r="D190">
            <v>0</v>
          </cell>
          <cell r="F190">
            <v>0</v>
          </cell>
          <cell r="G190">
            <v>0</v>
          </cell>
        </row>
        <row r="191">
          <cell r="B191" t="str">
            <v>ABR</v>
          </cell>
          <cell r="C191">
            <v>0</v>
          </cell>
          <cell r="D191">
            <v>0</v>
          </cell>
          <cell r="F191">
            <v>0</v>
          </cell>
          <cell r="G191">
            <v>0</v>
          </cell>
        </row>
        <row r="192">
          <cell r="B192" t="str">
            <v>MAI</v>
          </cell>
          <cell r="C192">
            <v>0</v>
          </cell>
          <cell r="D192">
            <v>0</v>
          </cell>
          <cell r="F192">
            <v>0</v>
          </cell>
          <cell r="G192">
            <v>0</v>
          </cell>
        </row>
        <row r="193">
          <cell r="B193" t="str">
            <v>JUN</v>
          </cell>
          <cell r="C193">
            <v>0</v>
          </cell>
          <cell r="D193">
            <v>0</v>
          </cell>
          <cell r="F193">
            <v>0</v>
          </cell>
          <cell r="G193">
            <v>0</v>
          </cell>
        </row>
        <row r="194">
          <cell r="B194" t="str">
            <v>JUL</v>
          </cell>
          <cell r="C194">
            <v>0</v>
          </cell>
          <cell r="D194">
            <v>0</v>
          </cell>
          <cell r="F194">
            <v>0</v>
          </cell>
          <cell r="G194">
            <v>0</v>
          </cell>
        </row>
        <row r="195">
          <cell r="B195" t="str">
            <v>AGO</v>
          </cell>
          <cell r="C195">
            <v>0</v>
          </cell>
          <cell r="D195">
            <v>0</v>
          </cell>
          <cell r="F195">
            <v>0</v>
          </cell>
          <cell r="G195">
            <v>0</v>
          </cell>
        </row>
        <row r="196">
          <cell r="B196" t="str">
            <v>SET</v>
          </cell>
          <cell r="C196">
            <v>0</v>
          </cell>
          <cell r="D196">
            <v>0</v>
          </cell>
          <cell r="F196">
            <v>0</v>
          </cell>
          <cell r="G196">
            <v>0</v>
          </cell>
        </row>
        <row r="197">
          <cell r="B197" t="str">
            <v>OUT</v>
          </cell>
          <cell r="C197">
            <v>0</v>
          </cell>
          <cell r="D197">
            <v>0</v>
          </cell>
          <cell r="F197">
            <v>0</v>
          </cell>
          <cell r="G197">
            <v>0</v>
          </cell>
        </row>
        <row r="198">
          <cell r="B198" t="str">
            <v>NOV</v>
          </cell>
          <cell r="C198">
            <v>0</v>
          </cell>
          <cell r="D198">
            <v>0</v>
          </cell>
          <cell r="F198">
            <v>0</v>
          </cell>
          <cell r="G198">
            <v>0</v>
          </cell>
        </row>
        <row r="199">
          <cell r="B199" t="str">
            <v>DEZ</v>
          </cell>
          <cell r="C199">
            <v>0</v>
          </cell>
          <cell r="D199">
            <v>0</v>
          </cell>
          <cell r="F199">
            <v>0</v>
          </cell>
          <cell r="G199">
            <v>0</v>
          </cell>
        </row>
        <row r="200">
          <cell r="B200" t="str">
            <v>TOTAL</v>
          </cell>
          <cell r="C200">
            <v>0</v>
          </cell>
          <cell r="F200">
            <v>0</v>
          </cell>
        </row>
        <row r="204">
          <cell r="B204" t="str">
            <v>SUPRIDORA:</v>
          </cell>
          <cell r="D204" t="str">
            <v>CESP</v>
          </cell>
          <cell r="F204" t="str">
            <v>SUPRIDA:</v>
          </cell>
          <cell r="H204" t="str">
            <v>CPFL</v>
          </cell>
        </row>
        <row r="206">
          <cell r="C206" t="str">
            <v xml:space="preserve">        ITAIPU</v>
          </cell>
          <cell r="F206" t="str">
            <v xml:space="preserve">       CONTRATO</v>
          </cell>
        </row>
        <row r="207">
          <cell r="C207" t="str">
            <v>ENERGIA</v>
          </cell>
          <cell r="D207" t="str">
            <v>DEMANDA</v>
          </cell>
          <cell r="F207" t="str">
            <v>ENERGIA</v>
          </cell>
          <cell r="G207" t="str">
            <v>DEMANDA</v>
          </cell>
        </row>
        <row r="208">
          <cell r="C208" t="str">
            <v>MWh</v>
          </cell>
          <cell r="D208" t="str">
            <v>kWh/h</v>
          </cell>
          <cell r="F208" t="str">
            <v>MWh</v>
          </cell>
          <cell r="G208" t="str">
            <v>kWh/h</v>
          </cell>
        </row>
        <row r="210">
          <cell r="B210" t="str">
            <v>JAN</v>
          </cell>
          <cell r="C210">
            <v>472167.25199999998</v>
          </cell>
          <cell r="D210">
            <v>806000</v>
          </cell>
          <cell r="F210">
            <v>1142137.716989853</v>
          </cell>
          <cell r="G210">
            <v>2261000</v>
          </cell>
        </row>
        <row r="211">
          <cell r="B211" t="str">
            <v>FEV</v>
          </cell>
          <cell r="C211">
            <v>442450.24099999998</v>
          </cell>
          <cell r="D211">
            <v>803000</v>
          </cell>
          <cell r="F211">
            <v>1064071.7986641824</v>
          </cell>
          <cell r="G211">
            <v>2267000</v>
          </cell>
        </row>
        <row r="212">
          <cell r="B212" t="str">
            <v>MAR</v>
          </cell>
          <cell r="C212">
            <v>491137.587</v>
          </cell>
          <cell r="D212">
            <v>806000</v>
          </cell>
          <cell r="F212">
            <v>1204908.2247051285</v>
          </cell>
          <cell r="G212">
            <v>2271000</v>
          </cell>
        </row>
        <row r="213">
          <cell r="B213" t="str">
            <v>ABR</v>
          </cell>
          <cell r="C213">
            <v>452029.36599999998</v>
          </cell>
          <cell r="D213">
            <v>804000</v>
          </cell>
          <cell r="F213">
            <v>1140303.5513996095</v>
          </cell>
          <cell r="G213">
            <v>2441000</v>
          </cell>
        </row>
        <row r="214">
          <cell r="B214" t="str">
            <v>MAI</v>
          </cell>
          <cell r="C214">
            <v>464750.89899999998</v>
          </cell>
          <cell r="D214">
            <v>804000</v>
          </cell>
          <cell r="F214">
            <v>1187617.9753202</v>
          </cell>
          <cell r="G214">
            <v>2490000</v>
          </cell>
        </row>
        <row r="215">
          <cell r="B215" t="str">
            <v>JUN</v>
          </cell>
          <cell r="C215">
            <v>450646.85100000002</v>
          </cell>
          <cell r="D215">
            <v>807000</v>
          </cell>
          <cell r="F215">
            <v>1128418.0829190849</v>
          </cell>
          <cell r="G215">
            <v>2536000</v>
          </cell>
        </row>
        <row r="216">
          <cell r="B216" t="str">
            <v>JUL</v>
          </cell>
          <cell r="C216">
            <v>475197.77399999998</v>
          </cell>
          <cell r="D216">
            <v>806000</v>
          </cell>
          <cell r="F216">
            <v>1206101.4060319031</v>
          </cell>
          <cell r="G216">
            <v>2581000</v>
          </cell>
        </row>
        <row r="217">
          <cell r="B217" t="str">
            <v>AGO</v>
          </cell>
          <cell r="C217">
            <v>475472.00900000002</v>
          </cell>
          <cell r="D217">
            <v>806000</v>
          </cell>
          <cell r="F217">
            <v>1276680.8572190544</v>
          </cell>
          <cell r="G217">
            <v>2565000</v>
          </cell>
        </row>
        <row r="218">
          <cell r="B218" t="str">
            <v>SET</v>
          </cell>
          <cell r="C218">
            <v>455011.77299999999</v>
          </cell>
          <cell r="D218">
            <v>802000</v>
          </cell>
          <cell r="F218">
            <v>1251638.3521983067</v>
          </cell>
          <cell r="G218">
            <v>2527000</v>
          </cell>
        </row>
        <row r="219">
          <cell r="B219" t="str">
            <v>OUT</v>
          </cell>
          <cell r="C219">
            <v>470587.47</v>
          </cell>
          <cell r="D219">
            <v>803000</v>
          </cell>
          <cell r="F219">
            <v>1291445.4967271867</v>
          </cell>
          <cell r="G219">
            <v>2475000</v>
          </cell>
        </row>
        <row r="220">
          <cell r="B220" t="str">
            <v>NOV</v>
          </cell>
          <cell r="C220">
            <v>452415.37400000001</v>
          </cell>
          <cell r="D220">
            <v>805000</v>
          </cell>
          <cell r="F220">
            <v>1255549.3720623683</v>
          </cell>
          <cell r="G220">
            <v>2475000</v>
          </cell>
        </row>
        <row r="221">
          <cell r="B221" t="str">
            <v>DEZ</v>
          </cell>
          <cell r="C221">
            <v>450189.57699999999</v>
          </cell>
          <cell r="D221">
            <v>804000</v>
          </cell>
          <cell r="F221">
            <v>1254350.9927631218</v>
          </cell>
          <cell r="G221">
            <v>2475000</v>
          </cell>
        </row>
        <row r="222">
          <cell r="B222" t="str">
            <v>TOTAL</v>
          </cell>
          <cell r="C222">
            <v>5552056.1729999995</v>
          </cell>
          <cell r="F222">
            <v>14403223.827</v>
          </cell>
        </row>
        <row r="226">
          <cell r="B226" t="str">
            <v>SUPRIDORA:</v>
          </cell>
          <cell r="D226" t="str">
            <v>CESP</v>
          </cell>
          <cell r="F226" t="str">
            <v>SUPRIDA:</v>
          </cell>
          <cell r="H226" t="str">
            <v>ELETROPAULO</v>
          </cell>
        </row>
        <row r="228">
          <cell r="C228" t="str">
            <v xml:space="preserve">        ITAIPU</v>
          </cell>
          <cell r="F228" t="str">
            <v xml:space="preserve">       CONTRATO</v>
          </cell>
        </row>
        <row r="229">
          <cell r="C229" t="str">
            <v>ENERGIA</v>
          </cell>
          <cell r="D229" t="str">
            <v>DEMANDA</v>
          </cell>
          <cell r="F229" t="str">
            <v>ENERGIA</v>
          </cell>
          <cell r="G229" t="str">
            <v>DEMANDA</v>
          </cell>
        </row>
        <row r="230">
          <cell r="C230" t="str">
            <v>MWh</v>
          </cell>
          <cell r="D230" t="str">
            <v>kWh/h</v>
          </cell>
          <cell r="F230" t="str">
            <v>MWh</v>
          </cell>
          <cell r="G230" t="str">
            <v>kWh/h</v>
          </cell>
        </row>
        <row r="232">
          <cell r="B232" t="str">
            <v>JAN</v>
          </cell>
          <cell r="C232">
            <v>659232.91200000001</v>
          </cell>
          <cell r="D232">
            <v>2886000</v>
          </cell>
          <cell r="F232">
            <v>1359047.8086637575</v>
          </cell>
          <cell r="G232">
            <v>5805000</v>
          </cell>
        </row>
        <row r="233">
          <cell r="B233" t="str">
            <v>FEV</v>
          </cell>
          <cell r="C233">
            <v>617742.46100000001</v>
          </cell>
          <cell r="D233">
            <v>2873000</v>
          </cell>
          <cell r="F233">
            <v>1267535.0530999962</v>
          </cell>
          <cell r="G233">
            <v>6102000</v>
          </cell>
        </row>
        <row r="234">
          <cell r="B234" t="str">
            <v>MAR</v>
          </cell>
          <cell r="C234">
            <v>685719.01199999999</v>
          </cell>
          <cell r="D234">
            <v>2884000</v>
          </cell>
          <cell r="F234">
            <v>1474391.3678278448</v>
          </cell>
          <cell r="G234">
            <v>6179000</v>
          </cell>
        </row>
        <row r="235">
          <cell r="B235" t="str">
            <v>ABR</v>
          </cell>
          <cell r="C235">
            <v>631116.69299999997</v>
          </cell>
          <cell r="D235">
            <v>2878000</v>
          </cell>
          <cell r="F235">
            <v>1403384.1963299068</v>
          </cell>
          <cell r="G235">
            <v>6485000</v>
          </cell>
        </row>
        <row r="236">
          <cell r="B236" t="str">
            <v>MAI</v>
          </cell>
          <cell r="C236">
            <v>648878.30900000001</v>
          </cell>
          <cell r="D236">
            <v>2880000</v>
          </cell>
          <cell r="F236">
            <v>1529937.9510719278</v>
          </cell>
          <cell r="G236">
            <v>6763000</v>
          </cell>
        </row>
        <row r="237">
          <cell r="B237" t="str">
            <v>JUN</v>
          </cell>
          <cell r="C237">
            <v>629186.446</v>
          </cell>
          <cell r="D237">
            <v>2889000</v>
          </cell>
          <cell r="F237">
            <v>1508525.5110223405</v>
          </cell>
          <cell r="G237">
            <v>6806000</v>
          </cell>
        </row>
        <row r="238">
          <cell r="B238" t="str">
            <v>JUL</v>
          </cell>
          <cell r="C238">
            <v>663464.08100000001</v>
          </cell>
          <cell r="D238">
            <v>2886000</v>
          </cell>
          <cell r="F238">
            <v>1554718.2852572359</v>
          </cell>
          <cell r="G238">
            <v>6698000</v>
          </cell>
        </row>
        <row r="239">
          <cell r="B239" t="str">
            <v>AGO</v>
          </cell>
          <cell r="C239">
            <v>663846.96400000004</v>
          </cell>
          <cell r="D239">
            <v>2884000</v>
          </cell>
          <cell r="F239">
            <v>1568295.014379685</v>
          </cell>
          <cell r="G239">
            <v>6722000</v>
          </cell>
        </row>
        <row r="240">
          <cell r="B240" t="str">
            <v>SET</v>
          </cell>
          <cell r="C240">
            <v>635280.68599999999</v>
          </cell>
          <cell r="D240">
            <v>2873000</v>
          </cell>
          <cell r="F240">
            <v>1510266.6662136512</v>
          </cell>
          <cell r="G240">
            <v>6648000</v>
          </cell>
        </row>
        <row r="241">
          <cell r="B241" t="str">
            <v>OUT</v>
          </cell>
          <cell r="C241">
            <v>657027.24199999997</v>
          </cell>
          <cell r="D241">
            <v>2876000</v>
          </cell>
          <cell r="F241">
            <v>1529455.5469875629</v>
          </cell>
          <cell r="G241">
            <v>6317000</v>
          </cell>
        </row>
        <row r="242">
          <cell r="B242" t="str">
            <v>NOV</v>
          </cell>
          <cell r="C242">
            <v>631655.63300000003</v>
          </cell>
          <cell r="D242">
            <v>2880000</v>
          </cell>
          <cell r="F242">
            <v>1476335.8595035772</v>
          </cell>
          <cell r="G242">
            <v>6375000</v>
          </cell>
        </row>
        <row r="243">
          <cell r="B243" t="str">
            <v>DEZ</v>
          </cell>
          <cell r="C243">
            <v>628548.00699999998</v>
          </cell>
          <cell r="D243">
            <v>2877000</v>
          </cell>
          <cell r="F243">
            <v>1444128.2936425123</v>
          </cell>
          <cell r="G243">
            <v>6263000</v>
          </cell>
        </row>
        <row r="244">
          <cell r="B244" t="str">
            <v>TOTAL</v>
          </cell>
          <cell r="C244">
            <v>7751698.4459999995</v>
          </cell>
          <cell r="F244">
            <v>17626021.553999998</v>
          </cell>
        </row>
        <row r="248">
          <cell r="B248" t="str">
            <v>SUPRIDORA:</v>
          </cell>
          <cell r="D248" t="str">
            <v>FURNAS</v>
          </cell>
          <cell r="F248" t="str">
            <v>SUPRIDA:</v>
          </cell>
          <cell r="H248" t="str">
            <v>CESP</v>
          </cell>
        </row>
        <row r="250">
          <cell r="C250" t="str">
            <v xml:space="preserve">        ITAIPU</v>
          </cell>
          <cell r="F250" t="str">
            <v xml:space="preserve">       CONTRATO</v>
          </cell>
        </row>
        <row r="251">
          <cell r="C251" t="str">
            <v>ENERGIA</v>
          </cell>
          <cell r="D251" t="str">
            <v>DEMANDA</v>
          </cell>
          <cell r="F251" t="str">
            <v>ENERGIA</v>
          </cell>
          <cell r="G251" t="str">
            <v>DEMANDA</v>
          </cell>
        </row>
        <row r="252">
          <cell r="C252" t="str">
            <v>MWh</v>
          </cell>
          <cell r="D252" t="str">
            <v>kWh/h</v>
          </cell>
          <cell r="F252" t="str">
            <v>MWh</v>
          </cell>
          <cell r="G252" t="str">
            <v>kWh/h</v>
          </cell>
        </row>
        <row r="254">
          <cell r="B254" t="str">
            <v>JAN</v>
          </cell>
          <cell r="C254">
            <v>2526948.1140000001</v>
          </cell>
          <cell r="D254">
            <v>4314000</v>
          </cell>
          <cell r="F254">
            <v>1297683.8951079901</v>
          </cell>
          <cell r="G254">
            <v>1270000</v>
          </cell>
        </row>
        <row r="255">
          <cell r="B255" t="str">
            <v>FEV</v>
          </cell>
          <cell r="C255">
            <v>2367908.3969999999</v>
          </cell>
          <cell r="D255">
            <v>4295000</v>
          </cell>
          <cell r="F255">
            <v>1186155.4765002923</v>
          </cell>
          <cell r="G255">
            <v>1631000</v>
          </cell>
        </row>
        <row r="256">
          <cell r="B256" t="str">
            <v>MAR</v>
          </cell>
          <cell r="C256">
            <v>2628473.69</v>
          </cell>
          <cell r="D256">
            <v>4312000</v>
          </cell>
          <cell r="F256">
            <v>1514574.0745419506</v>
          </cell>
          <cell r="G256">
            <v>1865000</v>
          </cell>
        </row>
        <row r="257">
          <cell r="B257" t="str">
            <v>ABR</v>
          </cell>
          <cell r="C257">
            <v>2419174.0290000001</v>
          </cell>
          <cell r="D257">
            <v>4303000</v>
          </cell>
          <cell r="F257">
            <v>1538966.7937521338</v>
          </cell>
          <cell r="G257">
            <v>2382000</v>
          </cell>
        </row>
        <row r="258">
          <cell r="B258" t="str">
            <v>MAI</v>
          </cell>
          <cell r="C258">
            <v>2487257.219</v>
          </cell>
          <cell r="D258">
            <v>4305000</v>
          </cell>
          <cell r="F258">
            <v>1750662.9922490083</v>
          </cell>
          <cell r="G258">
            <v>2652000</v>
          </cell>
        </row>
        <row r="259">
          <cell r="B259" t="str">
            <v>JUN</v>
          </cell>
          <cell r="C259">
            <v>2411775.074</v>
          </cell>
          <cell r="D259">
            <v>4319000</v>
          </cell>
          <cell r="F259">
            <v>1674899.7518628538</v>
          </cell>
          <cell r="G259">
            <v>2712000</v>
          </cell>
        </row>
        <row r="260">
          <cell r="B260" t="str">
            <v>JUL</v>
          </cell>
          <cell r="C260">
            <v>2543166.8820000002</v>
          </cell>
          <cell r="D260">
            <v>4314000</v>
          </cell>
          <cell r="F260">
            <v>1703136.4191001942</v>
          </cell>
          <cell r="G260">
            <v>2747000</v>
          </cell>
        </row>
        <row r="261">
          <cell r="B261" t="str">
            <v>AGO</v>
          </cell>
          <cell r="C261">
            <v>2544634.5350000001</v>
          </cell>
          <cell r="D261">
            <v>4312000</v>
          </cell>
          <cell r="F261">
            <v>1868806.1517414609</v>
          </cell>
          <cell r="G261">
            <v>2534000</v>
          </cell>
        </row>
        <row r="262">
          <cell r="B262" t="str">
            <v>SET</v>
          </cell>
          <cell r="C262">
            <v>2435135.2949999999</v>
          </cell>
          <cell r="D262">
            <v>4295000</v>
          </cell>
          <cell r="F262">
            <v>1823642.4159997767</v>
          </cell>
          <cell r="G262">
            <v>2454000</v>
          </cell>
        </row>
        <row r="263">
          <cell r="B263" t="str">
            <v>OUT</v>
          </cell>
          <cell r="C263">
            <v>2518493.4220000003</v>
          </cell>
          <cell r="D263">
            <v>4299000</v>
          </cell>
          <cell r="F263">
            <v>1800899.0905131632</v>
          </cell>
          <cell r="G263">
            <v>2108000</v>
          </cell>
        </row>
        <row r="264">
          <cell r="B264" t="str">
            <v>NOV</v>
          </cell>
          <cell r="C264">
            <v>2421239.872</v>
          </cell>
          <cell r="D264">
            <v>4306000</v>
          </cell>
          <cell r="F264">
            <v>1733057.3024775414</v>
          </cell>
          <cell r="G264">
            <v>2324000</v>
          </cell>
        </row>
        <row r="265">
          <cell r="B265" t="str">
            <v>DEZ</v>
          </cell>
          <cell r="C265">
            <v>2409327.8309999998</v>
          </cell>
          <cell r="D265">
            <v>4301000</v>
          </cell>
          <cell r="F265">
            <v>1800400.0801536264</v>
          </cell>
          <cell r="G265">
            <v>1790000</v>
          </cell>
        </row>
        <row r="266">
          <cell r="B266" t="str">
            <v>TOTAL</v>
          </cell>
          <cell r="C266">
            <v>29713534.359999999</v>
          </cell>
          <cell r="F266">
            <v>19692884.443999991</v>
          </cell>
        </row>
        <row r="270">
          <cell r="B270" t="str">
            <v>SUPRIDORA:</v>
          </cell>
          <cell r="D270" t="str">
            <v>FURNAS</v>
          </cell>
          <cell r="F270" t="str">
            <v>SUPRIDA:</v>
          </cell>
          <cell r="H270" t="str">
            <v>LIGHT</v>
          </cell>
        </row>
        <row r="272">
          <cell r="C272" t="str">
            <v xml:space="preserve">        ITAIPU</v>
          </cell>
          <cell r="F272" t="str">
            <v xml:space="preserve">       CONTRATO</v>
          </cell>
        </row>
        <row r="273">
          <cell r="C273" t="str">
            <v>ENERGIA</v>
          </cell>
          <cell r="D273" t="str">
            <v>DEMANDA</v>
          </cell>
          <cell r="F273" t="str">
            <v>ENERGIA</v>
          </cell>
          <cell r="G273" t="str">
            <v>DEMANDA</v>
          </cell>
        </row>
        <row r="274">
          <cell r="C274" t="str">
            <v>MWh</v>
          </cell>
          <cell r="D274" t="str">
            <v>kWh/h</v>
          </cell>
          <cell r="F274" t="str">
            <v>MWh</v>
          </cell>
          <cell r="G274" t="str">
            <v>kWh/h</v>
          </cell>
        </row>
        <row r="276">
          <cell r="B276" t="str">
            <v>JAN</v>
          </cell>
          <cell r="C276">
            <v>694208.61800000002</v>
          </cell>
          <cell r="D276">
            <v>1185000</v>
          </cell>
          <cell r="F276">
            <v>1493393.5759514151</v>
          </cell>
          <cell r="G276">
            <v>2295000</v>
          </cell>
        </row>
        <row r="277">
          <cell r="B277" t="str">
            <v>FEV</v>
          </cell>
          <cell r="C277">
            <v>650516.88600000006</v>
          </cell>
          <cell r="D277">
            <v>1180000</v>
          </cell>
          <cell r="F277">
            <v>1332040.0513467535</v>
          </cell>
          <cell r="G277">
            <v>2328000</v>
          </cell>
        </row>
        <row r="278">
          <cell r="B278" t="str">
            <v>MAR</v>
          </cell>
          <cell r="C278">
            <v>722099.94299999997</v>
          </cell>
          <cell r="D278">
            <v>1185000</v>
          </cell>
          <cell r="F278">
            <v>1510562.69452324</v>
          </cell>
          <cell r="G278">
            <v>2343000</v>
          </cell>
        </row>
        <row r="279">
          <cell r="B279" t="str">
            <v>ABR</v>
          </cell>
          <cell r="C279">
            <v>664600.68999999994</v>
          </cell>
          <cell r="D279">
            <v>1182000</v>
          </cell>
          <cell r="F279">
            <v>1381896.7102819092</v>
          </cell>
          <cell r="G279">
            <v>2447000</v>
          </cell>
        </row>
        <row r="280">
          <cell r="B280" t="str">
            <v>MAI</v>
          </cell>
          <cell r="C280">
            <v>683304.65</v>
          </cell>
          <cell r="D280">
            <v>1183000</v>
          </cell>
          <cell r="F280">
            <v>1224307.5781964331</v>
          </cell>
          <cell r="G280">
            <v>2203000</v>
          </cell>
        </row>
        <row r="281">
          <cell r="B281" t="str">
            <v>JUN</v>
          </cell>
          <cell r="C281">
            <v>662568.03300000005</v>
          </cell>
          <cell r="D281">
            <v>1186000</v>
          </cell>
          <cell r="F281">
            <v>1189496.4551295917</v>
          </cell>
          <cell r="G281">
            <v>2152000</v>
          </cell>
        </row>
        <row r="282">
          <cell r="B282" t="str">
            <v>JUL</v>
          </cell>
          <cell r="C282">
            <v>698664.27300000004</v>
          </cell>
          <cell r="D282">
            <v>1185000</v>
          </cell>
          <cell r="F282">
            <v>1227162.4552033325</v>
          </cell>
          <cell r="G282">
            <v>2230000</v>
          </cell>
        </row>
        <row r="283">
          <cell r="B283" t="str">
            <v>AGO</v>
          </cell>
          <cell r="C283">
            <v>699067.47</v>
          </cell>
          <cell r="D283">
            <v>1185000</v>
          </cell>
          <cell r="F283">
            <v>1239209.2764471027</v>
          </cell>
          <cell r="G283">
            <v>2278000</v>
          </cell>
        </row>
        <row r="284">
          <cell r="B284" t="str">
            <v>SET</v>
          </cell>
          <cell r="C284">
            <v>668985.603</v>
          </cell>
          <cell r="D284">
            <v>1180000</v>
          </cell>
          <cell r="F284">
            <v>1248349.0088466485</v>
          </cell>
          <cell r="G284">
            <v>2384000</v>
          </cell>
        </row>
        <row r="285">
          <cell r="B285" t="str">
            <v>OUT</v>
          </cell>
          <cell r="C285">
            <v>691885.92700000003</v>
          </cell>
          <cell r="D285">
            <v>1181000</v>
          </cell>
          <cell r="F285">
            <v>1349492.4045433048</v>
          </cell>
          <cell r="G285">
            <v>2271000</v>
          </cell>
        </row>
        <row r="286">
          <cell r="B286" t="str">
            <v>NOV</v>
          </cell>
          <cell r="C286">
            <v>665168.223</v>
          </cell>
          <cell r="D286">
            <v>1183000</v>
          </cell>
          <cell r="F286">
            <v>1376158.9782112222</v>
          </cell>
          <cell r="G286">
            <v>2216000</v>
          </cell>
        </row>
        <row r="287">
          <cell r="B287" t="str">
            <v>DEZ</v>
          </cell>
          <cell r="C287">
            <v>661895.72100000002</v>
          </cell>
          <cell r="D287">
            <v>1182000</v>
          </cell>
          <cell r="F287">
            <v>1538924.2563190463</v>
          </cell>
          <cell r="G287">
            <v>2292000</v>
          </cell>
        </row>
        <row r="288">
          <cell r="B288" t="str">
            <v>TOTAL</v>
          </cell>
          <cell r="C288">
            <v>8162966.0370000005</v>
          </cell>
          <cell r="F288">
            <v>16110993.444999998</v>
          </cell>
        </row>
        <row r="292">
          <cell r="B292" t="str">
            <v>SUPRIDORA:</v>
          </cell>
          <cell r="D292" t="str">
            <v>FURNAS</v>
          </cell>
          <cell r="F292" t="str">
            <v>SUPRIDA:</v>
          </cell>
          <cell r="H292" t="str">
            <v>CEMIG</v>
          </cell>
        </row>
        <row r="294">
          <cell r="C294" t="str">
            <v xml:space="preserve">        ITAIPU</v>
          </cell>
          <cell r="F294" t="str">
            <v xml:space="preserve">       CONTRATO</v>
          </cell>
        </row>
        <row r="295">
          <cell r="C295" t="str">
            <v>ENERGIA</v>
          </cell>
          <cell r="D295" t="str">
            <v>DEMANDA</v>
          </cell>
          <cell r="F295" t="str">
            <v>ENERGIA</v>
          </cell>
          <cell r="G295" t="str">
            <v>DEMANDA</v>
          </cell>
        </row>
        <row r="296">
          <cell r="C296" t="str">
            <v>MWh</v>
          </cell>
          <cell r="D296" t="str">
            <v>kWh/h</v>
          </cell>
          <cell r="F296" t="str">
            <v>MWh</v>
          </cell>
          <cell r="G296" t="str">
            <v>kWh/h</v>
          </cell>
        </row>
        <row r="298">
          <cell r="B298" t="str">
            <v>JAN</v>
          </cell>
          <cell r="C298">
            <v>1013677.52</v>
          </cell>
          <cell r="D298">
            <v>1730000</v>
          </cell>
          <cell r="F298">
            <v>0</v>
          </cell>
          <cell r="G298">
            <v>0</v>
          </cell>
        </row>
        <row r="299">
          <cell r="B299" t="str">
            <v>FEV</v>
          </cell>
          <cell r="C299">
            <v>949879.22400000005</v>
          </cell>
          <cell r="D299">
            <v>1722000</v>
          </cell>
          <cell r="F299">
            <v>0</v>
          </cell>
          <cell r="G299">
            <v>0</v>
          </cell>
        </row>
        <row r="300">
          <cell r="B300" t="str">
            <v>MAR</v>
          </cell>
          <cell r="C300">
            <v>1054404.1950000001</v>
          </cell>
          <cell r="D300">
            <v>1729000</v>
          </cell>
          <cell r="F300">
            <v>0</v>
          </cell>
          <cell r="G300">
            <v>0</v>
          </cell>
        </row>
        <row r="301">
          <cell r="B301" t="str">
            <v>ABR</v>
          </cell>
          <cell r="C301">
            <v>970444.27500000002</v>
          </cell>
          <cell r="D301">
            <v>1726000</v>
          </cell>
          <cell r="F301">
            <v>0</v>
          </cell>
          <cell r="G301">
            <v>0</v>
          </cell>
        </row>
        <row r="302">
          <cell r="B302" t="str">
            <v>MAI</v>
          </cell>
          <cell r="C302">
            <v>997755.63899999997</v>
          </cell>
          <cell r="D302">
            <v>1727000</v>
          </cell>
          <cell r="F302">
            <v>0</v>
          </cell>
          <cell r="G302">
            <v>0</v>
          </cell>
        </row>
        <row r="303">
          <cell r="B303" t="str">
            <v>JUN</v>
          </cell>
          <cell r="C303">
            <v>967476.20600000001</v>
          </cell>
          <cell r="D303">
            <v>1732000</v>
          </cell>
          <cell r="F303">
            <v>0</v>
          </cell>
          <cell r="G303">
            <v>0</v>
          </cell>
        </row>
        <row r="304">
          <cell r="B304" t="str">
            <v>JUL</v>
          </cell>
          <cell r="C304">
            <v>1020183.629</v>
          </cell>
          <cell r="D304">
            <v>1730000</v>
          </cell>
          <cell r="F304">
            <v>0</v>
          </cell>
          <cell r="G304">
            <v>0</v>
          </cell>
        </row>
        <row r="305">
          <cell r="B305" t="str">
            <v>AGO</v>
          </cell>
          <cell r="C305">
            <v>1020772.374</v>
          </cell>
          <cell r="D305">
            <v>1730000</v>
          </cell>
          <cell r="F305">
            <v>0</v>
          </cell>
          <cell r="G305">
            <v>0</v>
          </cell>
        </row>
        <row r="306">
          <cell r="B306" t="str">
            <v>SET</v>
          </cell>
          <cell r="C306">
            <v>976847.08799999999</v>
          </cell>
          <cell r="D306">
            <v>1723000</v>
          </cell>
          <cell r="F306">
            <v>0</v>
          </cell>
          <cell r="G306">
            <v>0</v>
          </cell>
        </row>
        <row r="307">
          <cell r="B307" t="str">
            <v>OUT</v>
          </cell>
          <cell r="C307">
            <v>1010285.946</v>
          </cell>
          <cell r="D307">
            <v>1725000</v>
          </cell>
          <cell r="F307">
            <v>0</v>
          </cell>
          <cell r="G307">
            <v>0</v>
          </cell>
        </row>
        <row r="308">
          <cell r="B308" t="str">
            <v>NOV</v>
          </cell>
          <cell r="C308">
            <v>971272.98199999996</v>
          </cell>
          <cell r="D308">
            <v>1727000</v>
          </cell>
          <cell r="F308">
            <v>0</v>
          </cell>
          <cell r="G308">
            <v>0</v>
          </cell>
        </row>
        <row r="309">
          <cell r="B309" t="str">
            <v>DEZ</v>
          </cell>
          <cell r="C309">
            <v>966494.50300000003</v>
          </cell>
          <cell r="D309">
            <v>1725000</v>
          </cell>
          <cell r="F309">
            <v>8924.153540042229</v>
          </cell>
          <cell r="G309">
            <v>0</v>
          </cell>
        </row>
        <row r="310">
          <cell r="B310" t="str">
            <v>TOTAL</v>
          </cell>
          <cell r="C310">
            <v>11919493.581000002</v>
          </cell>
          <cell r="F310">
            <v>8924.153540042229</v>
          </cell>
        </row>
        <row r="314">
          <cell r="B314" t="str">
            <v>SUPRIDORA:</v>
          </cell>
          <cell r="D314" t="str">
            <v>CEMIG</v>
          </cell>
          <cell r="F314" t="str">
            <v>SUPRIDA:</v>
          </cell>
          <cell r="H314" t="str">
            <v>FURNAS</v>
          </cell>
        </row>
        <row r="316">
          <cell r="C316" t="str">
            <v xml:space="preserve">        ITAIPU</v>
          </cell>
          <cell r="F316" t="str">
            <v xml:space="preserve">       CONTRATO</v>
          </cell>
        </row>
        <row r="317">
          <cell r="C317" t="str">
            <v>ENERGIA</v>
          </cell>
          <cell r="D317" t="str">
            <v>DEMANDA</v>
          </cell>
          <cell r="F317" t="str">
            <v>ENERGIA</v>
          </cell>
          <cell r="G317" t="str">
            <v>DEMANDA</v>
          </cell>
        </row>
        <row r="318">
          <cell r="C318" t="str">
            <v>MWh</v>
          </cell>
          <cell r="D318" t="str">
            <v>kWh/h</v>
          </cell>
          <cell r="F318" t="str">
            <v>MWh</v>
          </cell>
          <cell r="G318" t="str">
            <v>kWh/h</v>
          </cell>
        </row>
        <row r="320">
          <cell r="B320" t="str">
            <v>JAN</v>
          </cell>
          <cell r="C320">
            <v>0</v>
          </cell>
          <cell r="D320">
            <v>0</v>
          </cell>
          <cell r="F320">
            <v>250370.63957418362</v>
          </cell>
          <cell r="G320">
            <v>0</v>
          </cell>
        </row>
        <row r="321">
          <cell r="B321" t="str">
            <v>FEV</v>
          </cell>
          <cell r="C321">
            <v>0</v>
          </cell>
          <cell r="D321">
            <v>0</v>
          </cell>
          <cell r="F321">
            <v>76122.843074569479</v>
          </cell>
          <cell r="G321">
            <v>0</v>
          </cell>
        </row>
        <row r="322">
          <cell r="B322" t="str">
            <v>MAR</v>
          </cell>
          <cell r="C322">
            <v>0</v>
          </cell>
          <cell r="D322">
            <v>0</v>
          </cell>
          <cell r="F322">
            <v>247259.18187820632</v>
          </cell>
          <cell r="G322">
            <v>0</v>
          </cell>
        </row>
        <row r="323">
          <cell r="B323" t="str">
            <v>ABR</v>
          </cell>
          <cell r="C323">
            <v>0</v>
          </cell>
          <cell r="D323">
            <v>0</v>
          </cell>
          <cell r="F323">
            <v>79273.619388623629</v>
          </cell>
          <cell r="G323">
            <v>241000</v>
          </cell>
        </row>
        <row r="324">
          <cell r="B324" t="str">
            <v>MAI</v>
          </cell>
          <cell r="C324">
            <v>0</v>
          </cell>
          <cell r="D324">
            <v>0</v>
          </cell>
          <cell r="F324">
            <v>13753.627876127604</v>
          </cell>
          <cell r="G324">
            <v>361000</v>
          </cell>
        </row>
        <row r="325">
          <cell r="B325" t="str">
            <v>JUN</v>
          </cell>
          <cell r="C325">
            <v>0</v>
          </cell>
          <cell r="D325">
            <v>0</v>
          </cell>
          <cell r="F325">
            <v>20463.380237692501</v>
          </cell>
          <cell r="G325">
            <v>340000</v>
          </cell>
        </row>
        <row r="326">
          <cell r="B326" t="str">
            <v>JUL</v>
          </cell>
          <cell r="C326">
            <v>0</v>
          </cell>
          <cell r="D326">
            <v>0</v>
          </cell>
          <cell r="F326">
            <v>75380.869028170127</v>
          </cell>
          <cell r="G326">
            <v>384000</v>
          </cell>
        </row>
        <row r="327">
          <cell r="B327" t="str">
            <v>AGO</v>
          </cell>
          <cell r="C327">
            <v>0</v>
          </cell>
          <cell r="D327">
            <v>0</v>
          </cell>
          <cell r="F327">
            <v>24376.913891596254</v>
          </cell>
          <cell r="G327">
            <v>0</v>
          </cell>
        </row>
        <row r="328">
          <cell r="B328" t="str">
            <v>SET</v>
          </cell>
          <cell r="C328">
            <v>0</v>
          </cell>
          <cell r="D328">
            <v>0</v>
          </cell>
          <cell r="F328">
            <v>48096.445971058682</v>
          </cell>
          <cell r="G328">
            <v>128000</v>
          </cell>
        </row>
        <row r="329">
          <cell r="B329" t="str">
            <v>OUT</v>
          </cell>
          <cell r="C329">
            <v>0</v>
          </cell>
          <cell r="D329">
            <v>0</v>
          </cell>
          <cell r="F329">
            <v>78696.828375021927</v>
          </cell>
          <cell r="G329">
            <v>103000</v>
          </cell>
        </row>
        <row r="330">
          <cell r="B330" t="str">
            <v>NOV</v>
          </cell>
          <cell r="C330">
            <v>0</v>
          </cell>
          <cell r="D330">
            <v>0</v>
          </cell>
          <cell r="F330">
            <v>125946.37924479228</v>
          </cell>
          <cell r="G330">
            <v>109000</v>
          </cell>
        </row>
        <row r="331">
          <cell r="B331" t="str">
            <v>DEZ</v>
          </cell>
          <cell r="C331">
            <v>0</v>
          </cell>
          <cell r="D331">
            <v>0</v>
          </cell>
          <cell r="F331">
            <v>0</v>
          </cell>
          <cell r="G331">
            <v>0</v>
          </cell>
        </row>
        <row r="332">
          <cell r="B332" t="str">
            <v>TOTAL</v>
          </cell>
          <cell r="F332">
            <v>1039740.7285400424</v>
          </cell>
        </row>
        <row r="336">
          <cell r="B336" t="str">
            <v>SUPRIDORA:</v>
          </cell>
          <cell r="D336" t="str">
            <v>FURNAS</v>
          </cell>
          <cell r="F336" t="str">
            <v>SUPRIDA:</v>
          </cell>
          <cell r="H336" t="str">
            <v>CELTINS-SE</v>
          </cell>
        </row>
        <row r="338">
          <cell r="C338" t="str">
            <v xml:space="preserve">        ITAIPU</v>
          </cell>
          <cell r="F338" t="str">
            <v xml:space="preserve">       CONTRATO</v>
          </cell>
        </row>
        <row r="339">
          <cell r="C339" t="str">
            <v>ENERGIA</v>
          </cell>
          <cell r="D339" t="str">
            <v>DEMANDA</v>
          </cell>
          <cell r="F339" t="str">
            <v>ENERGIA</v>
          </cell>
          <cell r="G339" t="str">
            <v>DEMANDA</v>
          </cell>
        </row>
        <row r="340">
          <cell r="C340" t="str">
            <v>MWh</v>
          </cell>
          <cell r="D340" t="str">
            <v>kWh/h</v>
          </cell>
          <cell r="F340" t="str">
            <v>MWh</v>
          </cell>
          <cell r="G340" t="str">
            <v>kWh/h</v>
          </cell>
        </row>
        <row r="342">
          <cell r="B342" t="str">
            <v>JAN</v>
          </cell>
          <cell r="C342">
            <v>2994.085</v>
          </cell>
          <cell r="D342">
            <v>5000</v>
          </cell>
          <cell r="F342">
            <v>5667.8286522753779</v>
          </cell>
          <cell r="G342">
            <v>15000</v>
          </cell>
        </row>
        <row r="343">
          <cell r="B343" t="str">
            <v>FEV</v>
          </cell>
          <cell r="C343">
            <v>2805.645</v>
          </cell>
          <cell r="D343">
            <v>5000</v>
          </cell>
          <cell r="F343">
            <v>5298.3456651108499</v>
          </cell>
          <cell r="G343">
            <v>15000</v>
          </cell>
        </row>
        <row r="344">
          <cell r="B344" t="str">
            <v>MAR</v>
          </cell>
          <cell r="C344">
            <v>3114.3789999999999</v>
          </cell>
          <cell r="D344">
            <v>5000</v>
          </cell>
          <cell r="F344">
            <v>6049.9383862310378</v>
          </cell>
          <cell r="G344">
            <v>16000</v>
          </cell>
        </row>
        <row r="345">
          <cell r="B345" t="str">
            <v>ABR</v>
          </cell>
          <cell r="C345">
            <v>2866.3879999999999</v>
          </cell>
          <cell r="D345">
            <v>5000</v>
          </cell>
          <cell r="F345">
            <v>7214.452140023338</v>
          </cell>
          <cell r="G345">
            <v>17000</v>
          </cell>
        </row>
        <row r="346">
          <cell r="B346" t="str">
            <v>MAI</v>
          </cell>
          <cell r="C346">
            <v>2947.0569999999998</v>
          </cell>
          <cell r="D346">
            <v>5000</v>
          </cell>
          <cell r="F346">
            <v>7053.6897911318547</v>
          </cell>
          <cell r="G346">
            <v>16000</v>
          </cell>
        </row>
        <row r="347">
          <cell r="B347" t="str">
            <v>JUN</v>
          </cell>
          <cell r="C347">
            <v>2857.6210000000001</v>
          </cell>
          <cell r="D347">
            <v>5000</v>
          </cell>
          <cell r="F347">
            <v>7296.0312753792305</v>
          </cell>
          <cell r="G347">
            <v>17000</v>
          </cell>
        </row>
        <row r="348">
          <cell r="B348" t="str">
            <v>JUL</v>
          </cell>
          <cell r="C348">
            <v>3013.3020000000001</v>
          </cell>
          <cell r="D348">
            <v>5000</v>
          </cell>
          <cell r="F348">
            <v>6211.9955495915983</v>
          </cell>
          <cell r="G348">
            <v>16000</v>
          </cell>
        </row>
        <row r="349">
          <cell r="B349" t="str">
            <v>AGO</v>
          </cell>
          <cell r="C349">
            <v>3015.0410000000002</v>
          </cell>
          <cell r="D349">
            <v>5000</v>
          </cell>
          <cell r="F349">
            <v>6844.6322788798125</v>
          </cell>
          <cell r="G349">
            <v>17000</v>
          </cell>
        </row>
        <row r="350">
          <cell r="B350" t="str">
            <v>SET</v>
          </cell>
          <cell r="C350">
            <v>2885.3</v>
          </cell>
          <cell r="D350">
            <v>5000</v>
          </cell>
          <cell r="F350">
            <v>7550.4992998833141</v>
          </cell>
          <cell r="G350">
            <v>19000</v>
          </cell>
        </row>
        <row r="351">
          <cell r="B351" t="str">
            <v>OUT</v>
          </cell>
          <cell r="C351">
            <v>2984.0680000000002</v>
          </cell>
          <cell r="D351">
            <v>5000</v>
          </cell>
          <cell r="F351">
            <v>6800.0626884480744</v>
          </cell>
          <cell r="G351">
            <v>19000</v>
          </cell>
        </row>
        <row r="352">
          <cell r="B352" t="str">
            <v>NOV</v>
          </cell>
          <cell r="C352">
            <v>2868.8359999999998</v>
          </cell>
          <cell r="D352">
            <v>5000</v>
          </cell>
          <cell r="F352">
            <v>6016.9749684947492</v>
          </cell>
          <cell r="G352">
            <v>19000</v>
          </cell>
        </row>
        <row r="353">
          <cell r="B353" t="str">
            <v>DEZ</v>
          </cell>
          <cell r="C353">
            <v>2854.721</v>
          </cell>
          <cell r="D353">
            <v>5000</v>
          </cell>
          <cell r="F353">
            <v>6669.1063045507581</v>
          </cell>
          <cell r="G353">
            <v>18000</v>
          </cell>
        </row>
        <row r="354">
          <cell r="B354" t="str">
            <v>TOTAL</v>
          </cell>
          <cell r="C354">
            <v>35206.442999999999</v>
          </cell>
          <cell r="F354">
            <v>78673.557000000001</v>
          </cell>
        </row>
        <row r="358">
          <cell r="B358" t="str">
            <v>SUPRIDORA:</v>
          </cell>
          <cell r="D358" t="str">
            <v>CDSA</v>
          </cell>
          <cell r="F358" t="str">
            <v>SUPRIDA:</v>
          </cell>
          <cell r="H358" t="str">
            <v>CELG</v>
          </cell>
        </row>
        <row r="360">
          <cell r="C360" t="str">
            <v xml:space="preserve">        ITAIPU</v>
          </cell>
          <cell r="F360" t="str">
            <v xml:space="preserve">       CONTRATO</v>
          </cell>
        </row>
        <row r="361">
          <cell r="C361" t="str">
            <v>ENERGIA</v>
          </cell>
          <cell r="D361" t="str">
            <v>DEMANDA</v>
          </cell>
          <cell r="F361" t="str">
            <v>ENERGIA</v>
          </cell>
          <cell r="G361" t="str">
            <v>DEMANDA</v>
          </cell>
        </row>
        <row r="362">
          <cell r="C362" t="str">
            <v>MWh</v>
          </cell>
          <cell r="D362" t="str">
            <v>kWh/h</v>
          </cell>
          <cell r="F362" t="str">
            <v>MWh</v>
          </cell>
          <cell r="G362" t="str">
            <v>kWh/h</v>
          </cell>
        </row>
        <row r="364">
          <cell r="B364" t="str">
            <v>JAN</v>
          </cell>
          <cell r="C364">
            <v>0</v>
          </cell>
          <cell r="D364">
            <v>0</v>
          </cell>
          <cell r="F364">
            <v>315127.66399999999</v>
          </cell>
          <cell r="G364">
            <v>620000</v>
          </cell>
        </row>
        <row r="365">
          <cell r="B365" t="str">
            <v>FEV</v>
          </cell>
          <cell r="C365">
            <v>0</v>
          </cell>
          <cell r="D365">
            <v>0</v>
          </cell>
          <cell r="F365">
            <v>295294.32699999999</v>
          </cell>
          <cell r="G365">
            <v>620000</v>
          </cell>
        </row>
        <row r="366">
          <cell r="B366" t="str">
            <v>MAR</v>
          </cell>
          <cell r="C366">
            <v>0</v>
          </cell>
          <cell r="D366">
            <v>0</v>
          </cell>
          <cell r="F366">
            <v>327788.59600000002</v>
          </cell>
          <cell r="G366">
            <v>620000</v>
          </cell>
        </row>
        <row r="367">
          <cell r="B367" t="str">
            <v>ABR</v>
          </cell>
          <cell r="C367">
            <v>0</v>
          </cell>
          <cell r="D367">
            <v>0</v>
          </cell>
          <cell r="F367">
            <v>301687.50099999999</v>
          </cell>
          <cell r="G367">
            <v>620000</v>
          </cell>
        </row>
        <row r="368">
          <cell r="B368" t="str">
            <v>MAI</v>
          </cell>
          <cell r="C368">
            <v>0</v>
          </cell>
          <cell r="D368">
            <v>0</v>
          </cell>
          <cell r="F368">
            <v>310177.93900000001</v>
          </cell>
          <cell r="G368">
            <v>620000</v>
          </cell>
        </row>
        <row r="369">
          <cell r="B369" t="str">
            <v>JUN</v>
          </cell>
          <cell r="C369">
            <v>0</v>
          </cell>
          <cell r="D369">
            <v>0</v>
          </cell>
          <cell r="F369">
            <v>300764.80099999998</v>
          </cell>
          <cell r="G369">
            <v>620000</v>
          </cell>
        </row>
        <row r="370">
          <cell r="B370" t="str">
            <v>JUL</v>
          </cell>
          <cell r="C370">
            <v>0</v>
          </cell>
          <cell r="D370">
            <v>0</v>
          </cell>
          <cell r="F370">
            <v>317150.255</v>
          </cell>
          <cell r="G370">
            <v>620000</v>
          </cell>
        </row>
        <row r="371">
          <cell r="B371" t="str">
            <v>AGO</v>
          </cell>
          <cell r="C371">
            <v>0</v>
          </cell>
          <cell r="D371">
            <v>0</v>
          </cell>
          <cell r="F371">
            <v>317333.28200000001</v>
          </cell>
          <cell r="G371">
            <v>620000</v>
          </cell>
        </row>
        <row r="372">
          <cell r="B372" t="str">
            <v>SET</v>
          </cell>
          <cell r="C372">
            <v>0</v>
          </cell>
          <cell r="D372">
            <v>0</v>
          </cell>
          <cell r="F372">
            <v>303677.98</v>
          </cell>
          <cell r="G372">
            <v>620000</v>
          </cell>
        </row>
        <row r="373">
          <cell r="B373" t="str">
            <v>OUT</v>
          </cell>
          <cell r="C373">
            <v>0</v>
          </cell>
          <cell r="D373">
            <v>0</v>
          </cell>
          <cell r="F373">
            <v>314073.30699999997</v>
          </cell>
          <cell r="G373">
            <v>620000</v>
          </cell>
        </row>
        <row r="374">
          <cell r="B374" t="str">
            <v>NOV</v>
          </cell>
          <cell r="C374">
            <v>0</v>
          </cell>
          <cell r="D374">
            <v>0</v>
          </cell>
          <cell r="F374">
            <v>301945.12599999999</v>
          </cell>
          <cell r="G374">
            <v>620000</v>
          </cell>
        </row>
        <row r="375">
          <cell r="B375" t="str">
            <v>DEZ</v>
          </cell>
          <cell r="C375">
            <v>0</v>
          </cell>
          <cell r="D375">
            <v>0</v>
          </cell>
          <cell r="F375">
            <v>300459.61300000001</v>
          </cell>
          <cell r="G375">
            <v>620000</v>
          </cell>
        </row>
        <row r="376">
          <cell r="B376" t="str">
            <v>TOTAL</v>
          </cell>
          <cell r="F376">
            <v>3705480.3910000003</v>
          </cell>
        </row>
        <row r="380">
          <cell r="B380" t="str">
            <v>SUPRIDORA:</v>
          </cell>
          <cell r="D380" t="str">
            <v>FURNAS</v>
          </cell>
          <cell r="F380" t="str">
            <v>SUPRIDA:</v>
          </cell>
          <cell r="H380" t="str">
            <v>CDSA</v>
          </cell>
        </row>
        <row r="382">
          <cell r="C382" t="str">
            <v xml:space="preserve">        ITAIPU</v>
          </cell>
          <cell r="F382" t="str">
            <v xml:space="preserve">       CONTRATO</v>
          </cell>
        </row>
        <row r="383">
          <cell r="C383" t="str">
            <v>ENERGIA</v>
          </cell>
          <cell r="D383" t="str">
            <v>DEMANDA</v>
          </cell>
          <cell r="F383" t="str">
            <v>ENERGIA</v>
          </cell>
          <cell r="G383" t="str">
            <v>DEMANDA</v>
          </cell>
        </row>
        <row r="384">
          <cell r="C384" t="str">
            <v>MWh</v>
          </cell>
          <cell r="D384" t="str">
            <v>kWh/h</v>
          </cell>
          <cell r="F384" t="str">
            <v>MWh</v>
          </cell>
          <cell r="G384" t="str">
            <v>kWh/h</v>
          </cell>
        </row>
        <row r="386">
          <cell r="B386" t="str">
            <v>JAN</v>
          </cell>
          <cell r="C386">
            <v>0</v>
          </cell>
          <cell r="D386">
            <v>0</v>
          </cell>
          <cell r="F386">
            <v>0</v>
          </cell>
          <cell r="G386">
            <v>51000</v>
          </cell>
        </row>
        <row r="387">
          <cell r="B387" t="str">
            <v>FEV</v>
          </cell>
          <cell r="C387">
            <v>0</v>
          </cell>
          <cell r="D387">
            <v>0</v>
          </cell>
          <cell r="F387">
            <v>0</v>
          </cell>
          <cell r="G387">
            <v>0</v>
          </cell>
        </row>
        <row r="388">
          <cell r="B388" t="str">
            <v>MAR</v>
          </cell>
          <cell r="C388">
            <v>0</v>
          </cell>
          <cell r="D388">
            <v>0</v>
          </cell>
          <cell r="F388">
            <v>0</v>
          </cell>
          <cell r="G388">
            <v>0</v>
          </cell>
        </row>
        <row r="389">
          <cell r="B389" t="str">
            <v>ABR</v>
          </cell>
          <cell r="C389">
            <v>0</v>
          </cell>
          <cell r="D389">
            <v>0</v>
          </cell>
          <cell r="F389">
            <v>0</v>
          </cell>
          <cell r="G389">
            <v>0</v>
          </cell>
        </row>
        <row r="390">
          <cell r="B390" t="str">
            <v>MAI</v>
          </cell>
          <cell r="C390">
            <v>0</v>
          </cell>
          <cell r="D390">
            <v>0</v>
          </cell>
          <cell r="F390">
            <v>0</v>
          </cell>
          <cell r="G390">
            <v>0</v>
          </cell>
        </row>
        <row r="391">
          <cell r="B391" t="str">
            <v>JUN</v>
          </cell>
          <cell r="C391">
            <v>0</v>
          </cell>
          <cell r="D391">
            <v>0</v>
          </cell>
          <cell r="F391">
            <v>0</v>
          </cell>
          <cell r="G391">
            <v>0</v>
          </cell>
        </row>
        <row r="392">
          <cell r="B392" t="str">
            <v>JUL</v>
          </cell>
          <cell r="C392">
            <v>0</v>
          </cell>
          <cell r="D392">
            <v>0</v>
          </cell>
          <cell r="F392">
            <v>0</v>
          </cell>
          <cell r="G392">
            <v>0</v>
          </cell>
        </row>
        <row r="393">
          <cell r="B393" t="str">
            <v>AGO</v>
          </cell>
          <cell r="C393">
            <v>0</v>
          </cell>
          <cell r="D393">
            <v>0</v>
          </cell>
          <cell r="F393">
            <v>0</v>
          </cell>
          <cell r="G393">
            <v>0</v>
          </cell>
        </row>
        <row r="394">
          <cell r="B394" t="str">
            <v>SET</v>
          </cell>
          <cell r="C394">
            <v>0</v>
          </cell>
          <cell r="D394">
            <v>0</v>
          </cell>
          <cell r="F394">
            <v>0</v>
          </cell>
          <cell r="G394">
            <v>0</v>
          </cell>
        </row>
        <row r="395">
          <cell r="B395" t="str">
            <v>OUT</v>
          </cell>
          <cell r="C395">
            <v>0</v>
          </cell>
          <cell r="D395">
            <v>0</v>
          </cell>
          <cell r="F395">
            <v>0</v>
          </cell>
          <cell r="G395">
            <v>99000</v>
          </cell>
        </row>
        <row r="396">
          <cell r="B396" t="str">
            <v>NOV</v>
          </cell>
          <cell r="C396">
            <v>0</v>
          </cell>
          <cell r="D396">
            <v>0</v>
          </cell>
          <cell r="F396">
            <v>0</v>
          </cell>
          <cell r="G396">
            <v>79000</v>
          </cell>
        </row>
        <row r="397">
          <cell r="B397" t="str">
            <v>DEZ</v>
          </cell>
          <cell r="C397">
            <v>0</v>
          </cell>
          <cell r="D397">
            <v>0</v>
          </cell>
          <cell r="F397">
            <v>0</v>
          </cell>
          <cell r="G397">
            <v>0</v>
          </cell>
        </row>
        <row r="398">
          <cell r="B398" t="str">
            <v>TOTAL</v>
          </cell>
        </row>
        <row r="402">
          <cell r="B402" t="str">
            <v>SUPRIDORA:</v>
          </cell>
          <cell r="D402" t="str">
            <v>ELETROSUL</v>
          </cell>
          <cell r="F402" t="str">
            <v>SUPRIDA:</v>
          </cell>
          <cell r="H402" t="str">
            <v>CELESC</v>
          </cell>
        </row>
        <row r="404">
          <cell r="C404" t="str">
            <v xml:space="preserve">        ITAIPU</v>
          </cell>
          <cell r="F404" t="str">
            <v xml:space="preserve">       CONTRATO</v>
          </cell>
        </row>
        <row r="405">
          <cell r="C405" t="str">
            <v>ENERGIA</v>
          </cell>
          <cell r="D405" t="str">
            <v>DEMANDA</v>
          </cell>
          <cell r="F405" t="str">
            <v>ENERGIA</v>
          </cell>
          <cell r="G405" t="str">
            <v>DEMANDA</v>
          </cell>
        </row>
        <row r="406">
          <cell r="C406" t="str">
            <v>MWh</v>
          </cell>
          <cell r="D406" t="str">
            <v>kWh/h</v>
          </cell>
          <cell r="F406" t="str">
            <v>MWh</v>
          </cell>
          <cell r="G406" t="str">
            <v>kWh/h</v>
          </cell>
        </row>
        <row r="408">
          <cell r="B408" t="str">
            <v>JAN</v>
          </cell>
          <cell r="C408">
            <v>261683.05499999999</v>
          </cell>
          <cell r="D408">
            <v>447000</v>
          </cell>
          <cell r="F408">
            <v>720389.21741634631</v>
          </cell>
          <cell r="G408">
            <v>1391000</v>
          </cell>
        </row>
        <row r="409">
          <cell r="B409" t="str">
            <v>FEV</v>
          </cell>
          <cell r="C409">
            <v>245213.38699999999</v>
          </cell>
          <cell r="D409">
            <v>445000</v>
          </cell>
          <cell r="F409">
            <v>711286.01213017269</v>
          </cell>
          <cell r="G409">
            <v>1459000</v>
          </cell>
        </row>
        <row r="410">
          <cell r="B410" t="str">
            <v>MAR</v>
          </cell>
          <cell r="C410">
            <v>272196.73499999999</v>
          </cell>
          <cell r="D410">
            <v>447000</v>
          </cell>
          <cell r="F410">
            <v>752074.18546574714</v>
          </cell>
          <cell r="G410">
            <v>1467000</v>
          </cell>
        </row>
        <row r="411">
          <cell r="B411" t="str">
            <v>ABR</v>
          </cell>
          <cell r="C411">
            <v>250522.299</v>
          </cell>
          <cell r="D411">
            <v>446000</v>
          </cell>
          <cell r="F411">
            <v>754301.26131940959</v>
          </cell>
          <cell r="G411">
            <v>1488000</v>
          </cell>
        </row>
        <row r="412">
          <cell r="B412" t="str">
            <v>MAI</v>
          </cell>
          <cell r="C412">
            <v>257572.78700000001</v>
          </cell>
          <cell r="D412">
            <v>446000</v>
          </cell>
          <cell r="F412">
            <v>755372.07148401253</v>
          </cell>
          <cell r="G412">
            <v>1502000</v>
          </cell>
        </row>
        <row r="413">
          <cell r="B413" t="str">
            <v>JUN</v>
          </cell>
          <cell r="C413">
            <v>249756.08600000001</v>
          </cell>
          <cell r="D413">
            <v>447000</v>
          </cell>
          <cell r="F413">
            <v>730332.35874745098</v>
          </cell>
          <cell r="G413">
            <v>1516000</v>
          </cell>
        </row>
        <row r="414">
          <cell r="B414" t="str">
            <v>JUL</v>
          </cell>
          <cell r="C414">
            <v>263362.62199999997</v>
          </cell>
          <cell r="D414">
            <v>447000</v>
          </cell>
          <cell r="F414">
            <v>749412.21664953395</v>
          </cell>
          <cell r="G414">
            <v>1490000</v>
          </cell>
        </row>
        <row r="415">
          <cell r="B415" t="str">
            <v>AGO</v>
          </cell>
          <cell r="C415">
            <v>263514.60700000002</v>
          </cell>
          <cell r="D415">
            <v>447000</v>
          </cell>
          <cell r="F415">
            <v>726323.94466190808</v>
          </cell>
          <cell r="G415">
            <v>1457000</v>
          </cell>
        </row>
        <row r="416">
          <cell r="B416" t="str">
            <v>SET</v>
          </cell>
          <cell r="C416">
            <v>252175.19899999999</v>
          </cell>
          <cell r="D416">
            <v>445000</v>
          </cell>
          <cell r="F416">
            <v>716996.02554760629</v>
          </cell>
          <cell r="G416">
            <v>1457000</v>
          </cell>
        </row>
        <row r="417">
          <cell r="B417" t="str">
            <v>OUT</v>
          </cell>
          <cell r="C417">
            <v>260807.51300000001</v>
          </cell>
          <cell r="D417">
            <v>445000</v>
          </cell>
          <cell r="F417">
            <v>745500.79137834918</v>
          </cell>
          <cell r="G417">
            <v>1482000</v>
          </cell>
        </row>
        <row r="418">
          <cell r="B418" t="str">
            <v>NOV</v>
          </cell>
          <cell r="C418">
            <v>250736.23199999999</v>
          </cell>
          <cell r="D418">
            <v>446000</v>
          </cell>
          <cell r="F418">
            <v>732287.94322740124</v>
          </cell>
          <cell r="G418">
            <v>1490000</v>
          </cell>
        </row>
        <row r="419">
          <cell r="B419" t="str">
            <v>DEZ</v>
          </cell>
          <cell r="C419">
            <v>249502.65700000001</v>
          </cell>
          <cell r="D419">
            <v>445000</v>
          </cell>
          <cell r="F419">
            <v>742281.79297206202</v>
          </cell>
          <cell r="G419">
            <v>1463000</v>
          </cell>
        </row>
        <row r="420">
          <cell r="B420" t="str">
            <v>TOTAL</v>
          </cell>
          <cell r="C420">
            <v>3077043.1789999995</v>
          </cell>
          <cell r="F420">
            <v>8836557.8209999986</v>
          </cell>
        </row>
        <row r="424">
          <cell r="B424" t="str">
            <v>SUPRIDORA:</v>
          </cell>
          <cell r="D424" t="str">
            <v>ELETROSUL</v>
          </cell>
          <cell r="F424" t="str">
            <v>SUPRIDA:</v>
          </cell>
          <cell r="H424" t="str">
            <v>ENERSUL</v>
          </cell>
        </row>
        <row r="426">
          <cell r="C426" t="str">
            <v xml:space="preserve">        ITAIPU</v>
          </cell>
          <cell r="F426" t="str">
            <v xml:space="preserve">       CONTRATO</v>
          </cell>
        </row>
        <row r="427">
          <cell r="C427" t="str">
            <v>ENERGIA</v>
          </cell>
          <cell r="D427" t="str">
            <v>DEMANDA</v>
          </cell>
          <cell r="F427" t="str">
            <v>ENERGIA</v>
          </cell>
          <cell r="G427" t="str">
            <v>DEMANDA</v>
          </cell>
        </row>
        <row r="428">
          <cell r="C428" t="str">
            <v>MWh</v>
          </cell>
          <cell r="D428" t="str">
            <v>kWh/h</v>
          </cell>
          <cell r="F428" t="str">
            <v>MWh</v>
          </cell>
          <cell r="G428" t="str">
            <v>kWh/h</v>
          </cell>
        </row>
        <row r="430">
          <cell r="B430" t="str">
            <v>JAN</v>
          </cell>
          <cell r="C430">
            <v>60540.404999999999</v>
          </cell>
          <cell r="D430">
            <v>103000</v>
          </cell>
          <cell r="F430">
            <v>167668.61075860032</v>
          </cell>
          <cell r="G430">
            <v>325000</v>
          </cell>
        </row>
        <row r="431">
          <cell r="B431" t="str">
            <v>FEV</v>
          </cell>
          <cell r="C431">
            <v>56730.144999999997</v>
          </cell>
          <cell r="D431">
            <v>103000</v>
          </cell>
          <cell r="F431">
            <v>155479.52271150064</v>
          </cell>
          <cell r="G431">
            <v>325000</v>
          </cell>
        </row>
        <row r="432">
          <cell r="B432" t="str">
            <v>MAR</v>
          </cell>
          <cell r="C432">
            <v>62972.745999999999</v>
          </cell>
          <cell r="D432">
            <v>103000</v>
          </cell>
          <cell r="F432">
            <v>183499.75548898621</v>
          </cell>
          <cell r="G432">
            <v>348000</v>
          </cell>
        </row>
        <row r="433">
          <cell r="B433" t="str">
            <v>ABR</v>
          </cell>
          <cell r="C433">
            <v>57958.362999999998</v>
          </cell>
          <cell r="D433">
            <v>103000</v>
          </cell>
          <cell r="F433">
            <v>173213.21622541413</v>
          </cell>
          <cell r="G433">
            <v>364000</v>
          </cell>
        </row>
        <row r="434">
          <cell r="B434" t="str">
            <v>MAI</v>
          </cell>
          <cell r="C434">
            <v>59589.493999999999</v>
          </cell>
          <cell r="D434">
            <v>103000</v>
          </cell>
          <cell r="F434">
            <v>171505.39428885942</v>
          </cell>
          <cell r="G434">
            <v>363000</v>
          </cell>
        </row>
        <row r="435">
          <cell r="B435" t="str">
            <v>JUN</v>
          </cell>
          <cell r="C435">
            <v>57781.099000000002</v>
          </cell>
          <cell r="D435">
            <v>103000</v>
          </cell>
          <cell r="F435">
            <v>158296.2171855343</v>
          </cell>
          <cell r="G435">
            <v>356000</v>
          </cell>
        </row>
        <row r="436">
          <cell r="B436" t="str">
            <v>JUL</v>
          </cell>
          <cell r="C436">
            <v>60928.972999999998</v>
          </cell>
          <cell r="D436">
            <v>103000</v>
          </cell>
          <cell r="F436">
            <v>159974.07082824028</v>
          </cell>
          <cell r="G436">
            <v>363000</v>
          </cell>
        </row>
        <row r="437">
          <cell r="B437" t="str">
            <v>AGO</v>
          </cell>
          <cell r="C437">
            <v>60964.135000000002</v>
          </cell>
          <cell r="D437">
            <v>103000</v>
          </cell>
          <cell r="F437">
            <v>173153.95125945532</v>
          </cell>
          <cell r="G437">
            <v>373000</v>
          </cell>
        </row>
        <row r="438">
          <cell r="B438" t="str">
            <v>SET</v>
          </cell>
          <cell r="C438">
            <v>58340.760999999999</v>
          </cell>
          <cell r="D438">
            <v>103000</v>
          </cell>
          <cell r="F438">
            <v>178717.65226117327</v>
          </cell>
          <cell r="G438">
            <v>374000</v>
          </cell>
        </row>
        <row r="439">
          <cell r="B439" t="str">
            <v>OUT</v>
          </cell>
          <cell r="C439">
            <v>60337.847999999998</v>
          </cell>
          <cell r="D439">
            <v>103000</v>
          </cell>
          <cell r="F439">
            <v>186418.10900136572</v>
          </cell>
          <cell r="G439">
            <v>366000</v>
          </cell>
        </row>
        <row r="440">
          <cell r="B440" t="str">
            <v>NOV</v>
          </cell>
          <cell r="C440">
            <v>58007.856</v>
          </cell>
          <cell r="D440">
            <v>103000</v>
          </cell>
          <cell r="F440">
            <v>183271.92514837816</v>
          </cell>
          <cell r="G440">
            <v>360000</v>
          </cell>
        </row>
        <row r="441">
          <cell r="B441" t="str">
            <v>DEZ</v>
          </cell>
          <cell r="C441">
            <v>57722.468000000001</v>
          </cell>
          <cell r="D441">
            <v>103000</v>
          </cell>
          <cell r="F441">
            <v>191368.28184249229</v>
          </cell>
          <cell r="G441">
            <v>360000</v>
          </cell>
        </row>
        <row r="442">
          <cell r="B442" t="str">
            <v>TOTAL</v>
          </cell>
          <cell r="C442">
            <v>711874.29300000006</v>
          </cell>
          <cell r="F442">
            <v>2082566.7070000002</v>
          </cell>
        </row>
        <row r="446">
          <cell r="B446" t="str">
            <v>SUPRIDORA:</v>
          </cell>
          <cell r="D446" t="str">
            <v>ELETROSUL</v>
          </cell>
          <cell r="F446" t="str">
            <v>SUPRIDA:</v>
          </cell>
          <cell r="H446" t="str">
            <v>CEEE</v>
          </cell>
        </row>
        <row r="448">
          <cell r="C448" t="str">
            <v xml:space="preserve">        ITAIPU</v>
          </cell>
          <cell r="F448" t="str">
            <v xml:space="preserve">       CONTRATO</v>
          </cell>
        </row>
        <row r="449">
          <cell r="C449" t="str">
            <v>ENERGIA</v>
          </cell>
          <cell r="D449" t="str">
            <v>DEMANDA</v>
          </cell>
          <cell r="F449" t="str">
            <v>ENERGIA</v>
          </cell>
          <cell r="G449" t="str">
            <v>DEMANDA</v>
          </cell>
        </row>
        <row r="450">
          <cell r="C450" t="str">
            <v>MWh</v>
          </cell>
          <cell r="D450" t="str">
            <v>kWh/h</v>
          </cell>
          <cell r="F450" t="str">
            <v>MWh</v>
          </cell>
          <cell r="G450" t="str">
            <v>kWh/h</v>
          </cell>
        </row>
        <row r="452">
          <cell r="B452" t="str">
            <v>JAN</v>
          </cell>
          <cell r="C452">
            <v>151979.76999999999</v>
          </cell>
          <cell r="D452">
            <v>259000</v>
          </cell>
          <cell r="F452">
            <v>0</v>
          </cell>
          <cell r="G452">
            <v>294000</v>
          </cell>
        </row>
        <row r="453">
          <cell r="B453" t="str">
            <v>FEV</v>
          </cell>
          <cell r="C453">
            <v>142414.54800000001</v>
          </cell>
          <cell r="D453">
            <v>258000</v>
          </cell>
          <cell r="F453">
            <v>0</v>
          </cell>
          <cell r="G453">
            <v>269000</v>
          </cell>
        </row>
        <row r="454">
          <cell r="B454" t="str">
            <v>MAR</v>
          </cell>
          <cell r="C454">
            <v>158085.88399999999</v>
          </cell>
          <cell r="D454">
            <v>259000</v>
          </cell>
          <cell r="F454">
            <v>0</v>
          </cell>
          <cell r="G454">
            <v>293000</v>
          </cell>
        </row>
        <row r="455">
          <cell r="B455" t="str">
            <v>ABR</v>
          </cell>
          <cell r="C455">
            <v>145497.848</v>
          </cell>
          <cell r="D455">
            <v>259000</v>
          </cell>
          <cell r="F455">
            <v>0</v>
          </cell>
          <cell r="G455">
            <v>269000</v>
          </cell>
        </row>
        <row r="456">
          <cell r="B456" t="str">
            <v>MAI</v>
          </cell>
          <cell r="C456">
            <v>149592.61600000001</v>
          </cell>
          <cell r="D456">
            <v>259000</v>
          </cell>
          <cell r="F456">
            <v>0</v>
          </cell>
          <cell r="G456">
            <v>263000</v>
          </cell>
        </row>
        <row r="457">
          <cell r="B457" t="str">
            <v>JUN</v>
          </cell>
          <cell r="C457">
            <v>145052.848</v>
          </cell>
          <cell r="D457">
            <v>260000</v>
          </cell>
          <cell r="F457">
            <v>0</v>
          </cell>
          <cell r="G457">
            <v>289000</v>
          </cell>
        </row>
        <row r="458">
          <cell r="B458" t="str">
            <v>JUL</v>
          </cell>
          <cell r="C458">
            <v>152955.22500000001</v>
          </cell>
          <cell r="D458">
            <v>259000</v>
          </cell>
          <cell r="F458">
            <v>0</v>
          </cell>
          <cell r="G458">
            <v>193000</v>
          </cell>
        </row>
        <row r="459">
          <cell r="B459" t="str">
            <v>AGO</v>
          </cell>
          <cell r="C459">
            <v>153043.495</v>
          </cell>
          <cell r="D459">
            <v>259000</v>
          </cell>
          <cell r="F459">
            <v>0</v>
          </cell>
          <cell r="G459">
            <v>221000</v>
          </cell>
        </row>
        <row r="460">
          <cell r="B460" t="str">
            <v>SET</v>
          </cell>
          <cell r="C460">
            <v>146457.81599999999</v>
          </cell>
          <cell r="D460">
            <v>258000</v>
          </cell>
          <cell r="F460">
            <v>0</v>
          </cell>
          <cell r="G460">
            <v>235000</v>
          </cell>
        </row>
        <row r="461">
          <cell r="B461" t="str">
            <v>OUT</v>
          </cell>
          <cell r="C461">
            <v>151471.274</v>
          </cell>
          <cell r="D461">
            <v>259000</v>
          </cell>
          <cell r="F461">
            <v>0</v>
          </cell>
          <cell r="G461">
            <v>240000</v>
          </cell>
        </row>
        <row r="462">
          <cell r="B462" t="str">
            <v>NOV</v>
          </cell>
          <cell r="C462">
            <v>145622.095</v>
          </cell>
          <cell r="D462">
            <v>259000</v>
          </cell>
          <cell r="F462">
            <v>0</v>
          </cell>
          <cell r="G462">
            <v>231000</v>
          </cell>
        </row>
        <row r="463">
          <cell r="B463" t="str">
            <v>DEZ</v>
          </cell>
          <cell r="C463">
            <v>144905.66200000001</v>
          </cell>
          <cell r="D463">
            <v>259000</v>
          </cell>
          <cell r="F463">
            <v>0</v>
          </cell>
          <cell r="G463">
            <v>295000</v>
          </cell>
        </row>
        <row r="464">
          <cell r="B464" t="str">
            <v>TOTAL</v>
          </cell>
          <cell r="C464">
            <v>1787079.0809999998</v>
          </cell>
          <cell r="F464">
            <v>0</v>
          </cell>
        </row>
        <row r="468">
          <cell r="B468" t="str">
            <v>SUPRIDORA:</v>
          </cell>
          <cell r="D468" t="str">
            <v>ELETROSUL</v>
          </cell>
          <cell r="F468" t="str">
            <v>SUPRIDA:</v>
          </cell>
          <cell r="H468" t="str">
            <v>COPEL</v>
          </cell>
        </row>
        <row r="470">
          <cell r="C470" t="str">
            <v xml:space="preserve">        ITAIPU</v>
          </cell>
          <cell r="F470" t="str">
            <v xml:space="preserve">       CONTRATO</v>
          </cell>
        </row>
        <row r="471">
          <cell r="C471" t="str">
            <v>ENERGIA</v>
          </cell>
          <cell r="D471" t="str">
            <v>DEMANDA</v>
          </cell>
          <cell r="F471" t="str">
            <v>ENERGIA</v>
          </cell>
          <cell r="G471" t="str">
            <v>DEMANDA</v>
          </cell>
        </row>
        <row r="472">
          <cell r="C472" t="str">
            <v>MWh</v>
          </cell>
          <cell r="D472" t="str">
            <v>kWh/h</v>
          </cell>
          <cell r="F472" t="str">
            <v>MWh</v>
          </cell>
          <cell r="G472" t="str">
            <v>kWh/h</v>
          </cell>
        </row>
        <row r="474">
          <cell r="B474" t="str">
            <v>JAN</v>
          </cell>
          <cell r="C474">
            <v>381386.58600000001</v>
          </cell>
          <cell r="D474">
            <v>652000</v>
          </cell>
          <cell r="F474">
            <v>0</v>
          </cell>
          <cell r="G474">
            <v>0</v>
          </cell>
        </row>
        <row r="475">
          <cell r="B475" t="str">
            <v>FEV</v>
          </cell>
          <cell r="C475">
            <v>357383.08</v>
          </cell>
          <cell r="D475">
            <v>648000</v>
          </cell>
          <cell r="F475">
            <v>0</v>
          </cell>
          <cell r="G475">
            <v>0</v>
          </cell>
        </row>
        <row r="476">
          <cell r="B476" t="str">
            <v>MAR</v>
          </cell>
          <cell r="C476">
            <v>396709.61200000002</v>
          </cell>
          <cell r="D476">
            <v>651000</v>
          </cell>
          <cell r="F476">
            <v>0</v>
          </cell>
          <cell r="G476">
            <v>0</v>
          </cell>
        </row>
        <row r="477">
          <cell r="B477" t="str">
            <v>ABR</v>
          </cell>
          <cell r="C477">
            <v>365120.48599999998</v>
          </cell>
          <cell r="D477">
            <v>650000</v>
          </cell>
          <cell r="F477">
            <v>0</v>
          </cell>
          <cell r="G477">
            <v>0</v>
          </cell>
        </row>
        <row r="478">
          <cell r="B478" t="str">
            <v>MAI</v>
          </cell>
          <cell r="C478">
            <v>375396.12800000003</v>
          </cell>
          <cell r="D478">
            <v>650000</v>
          </cell>
          <cell r="F478">
            <v>0</v>
          </cell>
          <cell r="G478">
            <v>0</v>
          </cell>
        </row>
        <row r="479">
          <cell r="B479" t="str">
            <v>JUN</v>
          </cell>
          <cell r="C479">
            <v>364003.77799999999</v>
          </cell>
          <cell r="D479">
            <v>652000</v>
          </cell>
          <cell r="F479">
            <v>0</v>
          </cell>
          <cell r="G479">
            <v>0</v>
          </cell>
        </row>
        <row r="480">
          <cell r="B480" t="str">
            <v>JUL</v>
          </cell>
          <cell r="C480">
            <v>383834.44799999997</v>
          </cell>
          <cell r="D480">
            <v>652000</v>
          </cell>
          <cell r="F480">
            <v>0</v>
          </cell>
          <cell r="G480">
            <v>0</v>
          </cell>
        </row>
        <row r="481">
          <cell r="B481" t="str">
            <v>AGO</v>
          </cell>
          <cell r="C481">
            <v>384055.95799999998</v>
          </cell>
          <cell r="D481">
            <v>651000</v>
          </cell>
          <cell r="F481">
            <v>0</v>
          </cell>
          <cell r="G481">
            <v>0</v>
          </cell>
        </row>
        <row r="482">
          <cell r="B482" t="str">
            <v>SET</v>
          </cell>
          <cell r="C482">
            <v>367529.484</v>
          </cell>
          <cell r="D482">
            <v>648000</v>
          </cell>
          <cell r="F482">
            <v>0</v>
          </cell>
          <cell r="G482">
            <v>0</v>
          </cell>
        </row>
        <row r="483">
          <cell r="B483" t="str">
            <v>OUT</v>
          </cell>
          <cell r="C483">
            <v>380110.538</v>
          </cell>
          <cell r="D483">
            <v>649000</v>
          </cell>
          <cell r="F483">
            <v>0</v>
          </cell>
          <cell r="G483">
            <v>0</v>
          </cell>
        </row>
        <row r="484">
          <cell r="B484" t="str">
            <v>NOV</v>
          </cell>
          <cell r="C484">
            <v>365432.27899999998</v>
          </cell>
          <cell r="D484">
            <v>650000</v>
          </cell>
          <cell r="F484">
            <v>0</v>
          </cell>
          <cell r="G484">
            <v>0</v>
          </cell>
        </row>
        <row r="485">
          <cell r="B485" t="str">
            <v>DEZ</v>
          </cell>
          <cell r="C485">
            <v>363634.42099999997</v>
          </cell>
          <cell r="D485">
            <v>650000</v>
          </cell>
          <cell r="F485">
            <v>0</v>
          </cell>
          <cell r="G485">
            <v>0</v>
          </cell>
        </row>
        <row r="486">
          <cell r="B486" t="str">
            <v>TOTAL</v>
          </cell>
          <cell r="C486">
            <v>4484596.7980000004</v>
          </cell>
          <cell r="F486">
            <v>0</v>
          </cell>
        </row>
        <row r="490">
          <cell r="B490" t="str">
            <v>SUPRIDORA:</v>
          </cell>
          <cell r="D490" t="str">
            <v>COPEL</v>
          </cell>
          <cell r="F490" t="str">
            <v>SUPRIDA:</v>
          </cell>
          <cell r="H490" t="str">
            <v>ELETROSUL</v>
          </cell>
        </row>
        <row r="492">
          <cell r="C492" t="str">
            <v xml:space="preserve">        ITAIPU</v>
          </cell>
          <cell r="F492" t="str">
            <v xml:space="preserve">       CONTRATO</v>
          </cell>
        </row>
        <row r="493">
          <cell r="C493" t="str">
            <v>ENERGIA</v>
          </cell>
          <cell r="D493" t="str">
            <v>DEMANDA</v>
          </cell>
          <cell r="F493" t="str">
            <v>ENERGIA</v>
          </cell>
          <cell r="G493" t="str">
            <v>DEMANDA</v>
          </cell>
        </row>
        <row r="494">
          <cell r="C494" t="str">
            <v>MWh</v>
          </cell>
          <cell r="D494" t="str">
            <v>kWh/h</v>
          </cell>
          <cell r="F494" t="str">
            <v>MWh</v>
          </cell>
          <cell r="G494" t="str">
            <v>kWh/h</v>
          </cell>
        </row>
        <row r="496">
          <cell r="B496" t="str">
            <v>JAN</v>
          </cell>
          <cell r="C496">
            <v>0</v>
          </cell>
          <cell r="D496">
            <v>0</v>
          </cell>
          <cell r="F496">
            <v>197515.0845411066</v>
          </cell>
          <cell r="G496">
            <v>0</v>
          </cell>
        </row>
        <row r="497">
          <cell r="B497" t="str">
            <v>FEV</v>
          </cell>
          <cell r="C497">
            <v>0</v>
          </cell>
          <cell r="D497">
            <v>0</v>
          </cell>
          <cell r="F497">
            <v>187670.97421210213</v>
          </cell>
          <cell r="G497">
            <v>0</v>
          </cell>
        </row>
        <row r="498">
          <cell r="B498" t="str">
            <v>MAR</v>
          </cell>
          <cell r="C498">
            <v>0</v>
          </cell>
          <cell r="D498">
            <v>0</v>
          </cell>
          <cell r="F498">
            <v>153755.09155370574</v>
          </cell>
          <cell r="G498">
            <v>0</v>
          </cell>
        </row>
        <row r="499">
          <cell r="B499" t="str">
            <v>ABR</v>
          </cell>
          <cell r="C499">
            <v>0</v>
          </cell>
          <cell r="D499">
            <v>0</v>
          </cell>
          <cell r="F499">
            <v>167118.91744960472</v>
          </cell>
          <cell r="G499">
            <v>0</v>
          </cell>
        </row>
        <row r="500">
          <cell r="B500" t="str">
            <v>MAI</v>
          </cell>
          <cell r="C500">
            <v>0</v>
          </cell>
          <cell r="D500">
            <v>0</v>
          </cell>
          <cell r="F500">
            <v>175920.2927122314</v>
          </cell>
          <cell r="G500">
            <v>17000</v>
          </cell>
        </row>
        <row r="501">
          <cell r="B501" t="str">
            <v>JUN</v>
          </cell>
          <cell r="C501">
            <v>0</v>
          </cell>
          <cell r="D501">
            <v>0</v>
          </cell>
          <cell r="F501">
            <v>159281.81503776787</v>
          </cell>
          <cell r="G501">
            <v>99000</v>
          </cell>
        </row>
        <row r="502">
          <cell r="B502" t="str">
            <v>JUL</v>
          </cell>
          <cell r="C502">
            <v>0</v>
          </cell>
          <cell r="D502">
            <v>0</v>
          </cell>
          <cell r="F502">
            <v>304867.49858206161</v>
          </cell>
          <cell r="G502">
            <v>0</v>
          </cell>
        </row>
        <row r="503">
          <cell r="B503" t="str">
            <v>AGO</v>
          </cell>
          <cell r="C503">
            <v>0</v>
          </cell>
          <cell r="D503">
            <v>0</v>
          </cell>
          <cell r="F503">
            <v>289940.3543362387</v>
          </cell>
          <cell r="G503">
            <v>0</v>
          </cell>
        </row>
        <row r="504">
          <cell r="B504" t="str">
            <v>SET</v>
          </cell>
          <cell r="C504">
            <v>0</v>
          </cell>
          <cell r="D504">
            <v>0</v>
          </cell>
          <cell r="F504">
            <v>256209.68612869363</v>
          </cell>
          <cell r="G504">
            <v>0</v>
          </cell>
        </row>
        <row r="505">
          <cell r="B505" t="str">
            <v>OUT</v>
          </cell>
          <cell r="C505">
            <v>0</v>
          </cell>
          <cell r="D505">
            <v>0</v>
          </cell>
          <cell r="F505">
            <v>379033.00124511123</v>
          </cell>
          <cell r="G505">
            <v>0</v>
          </cell>
        </row>
        <row r="506">
          <cell r="B506" t="str">
            <v>NOV</v>
          </cell>
          <cell r="C506">
            <v>0</v>
          </cell>
          <cell r="D506">
            <v>0</v>
          </cell>
          <cell r="F506">
            <v>364938.69508297415</v>
          </cell>
          <cell r="G506">
            <v>191000</v>
          </cell>
        </row>
        <row r="507">
          <cell r="B507" t="str">
            <v>DEZ</v>
          </cell>
          <cell r="C507">
            <v>0</v>
          </cell>
          <cell r="D507">
            <v>0</v>
          </cell>
          <cell r="F507">
            <v>350384.38711840194</v>
          </cell>
          <cell r="G507">
            <v>0</v>
          </cell>
        </row>
        <row r="508">
          <cell r="B508" t="str">
            <v>TOTAL</v>
          </cell>
          <cell r="F508">
            <v>2986635.798</v>
          </cell>
        </row>
        <row r="512">
          <cell r="B512" t="str">
            <v>SUPRIDORA:</v>
          </cell>
          <cell r="D512" t="str">
            <v>ELETROSUL</v>
          </cell>
          <cell r="F512" t="str">
            <v>SUPRIDA:</v>
          </cell>
          <cell r="H512" t="str">
            <v>AESSUL</v>
          </cell>
        </row>
        <row r="514">
          <cell r="C514" t="str">
            <v xml:space="preserve">        ITAIPU</v>
          </cell>
          <cell r="F514" t="str">
            <v xml:space="preserve">       CONTRATO</v>
          </cell>
        </row>
        <row r="515">
          <cell r="C515" t="str">
            <v>ENERGIA</v>
          </cell>
          <cell r="D515" t="str">
            <v>DEMANDA</v>
          </cell>
          <cell r="F515" t="str">
            <v>ENERGIA</v>
          </cell>
          <cell r="G515" t="str">
            <v>DEMANDA</v>
          </cell>
        </row>
        <row r="516">
          <cell r="C516" t="str">
            <v>MWh</v>
          </cell>
          <cell r="D516" t="str">
            <v>kWh/h</v>
          </cell>
          <cell r="F516" t="str">
            <v>MWh</v>
          </cell>
          <cell r="G516" t="str">
            <v>kWh/h</v>
          </cell>
        </row>
        <row r="518">
          <cell r="B518" t="str">
            <v>JAN</v>
          </cell>
          <cell r="C518">
            <v>171740.73300000001</v>
          </cell>
          <cell r="D518">
            <v>293000</v>
          </cell>
          <cell r="F518">
            <v>420597.19862155872</v>
          </cell>
          <cell r="G518">
            <v>414000</v>
          </cell>
        </row>
        <row r="519">
          <cell r="B519" t="str">
            <v>FEV</v>
          </cell>
          <cell r="C519">
            <v>160931.80600000001</v>
          </cell>
          <cell r="D519">
            <v>292000</v>
          </cell>
          <cell r="F519">
            <v>386077.88100169506</v>
          </cell>
          <cell r="G519">
            <v>416000</v>
          </cell>
        </row>
        <row r="520">
          <cell r="B520" t="str">
            <v>MAR</v>
          </cell>
          <cell r="C520">
            <v>178640.78599999999</v>
          </cell>
          <cell r="D520">
            <v>293000</v>
          </cell>
          <cell r="F520">
            <v>425474.86796997825</v>
          </cell>
          <cell r="G520">
            <v>413000</v>
          </cell>
        </row>
        <row r="521">
          <cell r="B521" t="str">
            <v>ABR</v>
          </cell>
          <cell r="C521">
            <v>164416.008</v>
          </cell>
          <cell r="D521">
            <v>292000</v>
          </cell>
          <cell r="F521">
            <v>363291.23780272075</v>
          </cell>
          <cell r="G521">
            <v>414000</v>
          </cell>
        </row>
        <row r="522">
          <cell r="B522" t="str">
            <v>MAI</v>
          </cell>
          <cell r="C522">
            <v>169043.193</v>
          </cell>
          <cell r="D522">
            <v>293000</v>
          </cell>
          <cell r="F522">
            <v>358614.21815402352</v>
          </cell>
          <cell r="G522">
            <v>410000</v>
          </cell>
        </row>
        <row r="523">
          <cell r="B523" t="str">
            <v>JUN</v>
          </cell>
          <cell r="C523">
            <v>163913.147</v>
          </cell>
          <cell r="D523">
            <v>294000</v>
          </cell>
          <cell r="F523">
            <v>380731.8233180606</v>
          </cell>
          <cell r="G523">
            <v>394000</v>
          </cell>
        </row>
        <row r="524">
          <cell r="B524" t="str">
            <v>JUL</v>
          </cell>
          <cell r="C524">
            <v>172843.02</v>
          </cell>
          <cell r="D524">
            <v>293000</v>
          </cell>
          <cell r="F524">
            <v>376275.61116228171</v>
          </cell>
          <cell r="G524">
            <v>390000</v>
          </cell>
        </row>
        <row r="525">
          <cell r="B525" t="str">
            <v>AGO</v>
          </cell>
          <cell r="C525">
            <v>172942.76800000001</v>
          </cell>
          <cell r="D525">
            <v>293000</v>
          </cell>
          <cell r="F525">
            <v>360594.54468571814</v>
          </cell>
          <cell r="G525">
            <v>390000</v>
          </cell>
        </row>
        <row r="526">
          <cell r="B526" t="str">
            <v>SET</v>
          </cell>
          <cell r="C526">
            <v>165500.79399999999</v>
          </cell>
          <cell r="D526">
            <v>292000</v>
          </cell>
          <cell r="F526">
            <v>357139.83882869862</v>
          </cell>
          <cell r="G526">
            <v>390000</v>
          </cell>
        </row>
        <row r="527">
          <cell r="B527" t="str">
            <v>OUT</v>
          </cell>
          <cell r="C527">
            <v>171166.12100000001</v>
          </cell>
          <cell r="D527">
            <v>292000</v>
          </cell>
          <cell r="F527">
            <v>377381.6839667646</v>
          </cell>
          <cell r="G527">
            <v>390000</v>
          </cell>
        </row>
        <row r="528">
          <cell r="B528" t="str">
            <v>NOV</v>
          </cell>
          <cell r="C528">
            <v>164556.41</v>
          </cell>
          <cell r="D528">
            <v>293000</v>
          </cell>
          <cell r="F528">
            <v>387268.90094229009</v>
          </cell>
          <cell r="G528">
            <v>390000</v>
          </cell>
        </row>
        <row r="529">
          <cell r="B529" t="str">
            <v>DEZ</v>
          </cell>
          <cell r="C529">
            <v>163746.82399999999</v>
          </cell>
          <cell r="D529">
            <v>292000</v>
          </cell>
          <cell r="F529">
            <v>446896.58354620961</v>
          </cell>
          <cell r="G529">
            <v>399000</v>
          </cell>
        </row>
        <row r="530">
          <cell r="B530" t="str">
            <v>TOTAL</v>
          </cell>
          <cell r="C530">
            <v>2019441.6099999999</v>
          </cell>
          <cell r="F530">
            <v>4640344.3899999997</v>
          </cell>
        </row>
        <row r="534">
          <cell r="B534" t="str">
            <v>SUPRIDORA:</v>
          </cell>
          <cell r="D534" t="str">
            <v>ELETROSUL</v>
          </cell>
          <cell r="F534" t="str">
            <v>SUPRIDA:</v>
          </cell>
          <cell r="H534" t="str">
            <v>RGE</v>
          </cell>
        </row>
        <row r="536">
          <cell r="C536" t="str">
            <v xml:space="preserve">        ITAIPU</v>
          </cell>
          <cell r="F536" t="str">
            <v xml:space="preserve">       CONTRATO</v>
          </cell>
        </row>
        <row r="537">
          <cell r="C537" t="str">
            <v>ENERGIA</v>
          </cell>
          <cell r="D537" t="str">
            <v>DEMANDA</v>
          </cell>
          <cell r="F537" t="str">
            <v>ENERGIA</v>
          </cell>
          <cell r="G537" t="str">
            <v>DEMANDA</v>
          </cell>
        </row>
        <row r="538">
          <cell r="C538" t="str">
            <v>MWh</v>
          </cell>
          <cell r="D538" t="str">
            <v>kWh/h</v>
          </cell>
          <cell r="F538" t="str">
            <v>MWh</v>
          </cell>
          <cell r="G538" t="str">
            <v>kWh/h</v>
          </cell>
        </row>
        <row r="540">
          <cell r="B540" t="str">
            <v>JAN</v>
          </cell>
          <cell r="C540">
            <v>125272.52899999999</v>
          </cell>
          <cell r="D540">
            <v>214000</v>
          </cell>
          <cell r="F540">
            <v>305367.29367161414</v>
          </cell>
          <cell r="G540">
            <v>421000</v>
          </cell>
        </row>
        <row r="541">
          <cell r="B541" t="str">
            <v>FEV</v>
          </cell>
          <cell r="C541">
            <v>117388.193</v>
          </cell>
          <cell r="D541">
            <v>213000</v>
          </cell>
          <cell r="F541">
            <v>315061.94213540107</v>
          </cell>
          <cell r="G541">
            <v>512000</v>
          </cell>
        </row>
        <row r="542">
          <cell r="B542" t="str">
            <v>MAR</v>
          </cell>
          <cell r="C542">
            <v>130305.622</v>
          </cell>
          <cell r="D542">
            <v>214000</v>
          </cell>
          <cell r="F542">
            <v>317446.8906489826</v>
          </cell>
          <cell r="G542">
            <v>522000</v>
          </cell>
        </row>
        <row r="543">
          <cell r="B543" t="str">
            <v>ABR</v>
          </cell>
          <cell r="C543">
            <v>119929.66800000001</v>
          </cell>
          <cell r="D543">
            <v>213000</v>
          </cell>
          <cell r="F543">
            <v>328292.89916661783</v>
          </cell>
          <cell r="G543">
            <v>560000</v>
          </cell>
        </row>
        <row r="544">
          <cell r="B544" t="str">
            <v>MAI</v>
          </cell>
          <cell r="C544">
            <v>123304.867</v>
          </cell>
          <cell r="D544">
            <v>213000</v>
          </cell>
          <cell r="F544">
            <v>330672.89227072138</v>
          </cell>
          <cell r="G544">
            <v>539000</v>
          </cell>
        </row>
        <row r="545">
          <cell r="B545" t="str">
            <v>JUN</v>
          </cell>
          <cell r="C545">
            <v>119562.868</v>
          </cell>
          <cell r="D545">
            <v>214000</v>
          </cell>
          <cell r="F545">
            <v>341513.32999656338</v>
          </cell>
          <cell r="G545">
            <v>540000</v>
          </cell>
        </row>
        <row r="546">
          <cell r="B546" t="str">
            <v>JUL</v>
          </cell>
          <cell r="C546">
            <v>126076.568</v>
          </cell>
          <cell r="D546">
            <v>214000</v>
          </cell>
          <cell r="F546">
            <v>355963.21829681157</v>
          </cell>
          <cell r="G546">
            <v>537000</v>
          </cell>
        </row>
        <row r="547">
          <cell r="B547" t="str">
            <v>AGO</v>
          </cell>
          <cell r="C547">
            <v>126149.327</v>
          </cell>
          <cell r="D547">
            <v>214000</v>
          </cell>
          <cell r="F547">
            <v>353305.14426311565</v>
          </cell>
          <cell r="G547">
            <v>536000</v>
          </cell>
        </row>
        <row r="548">
          <cell r="B548" t="str">
            <v>SET</v>
          </cell>
          <cell r="C548">
            <v>120720.942</v>
          </cell>
          <cell r="D548">
            <v>213000</v>
          </cell>
          <cell r="F548">
            <v>338601.99624305655</v>
          </cell>
          <cell r="G548">
            <v>558000</v>
          </cell>
        </row>
        <row r="549">
          <cell r="B549" t="str">
            <v>OUT</v>
          </cell>
          <cell r="C549">
            <v>124853.391</v>
          </cell>
          <cell r="D549">
            <v>213000</v>
          </cell>
          <cell r="F549">
            <v>337413.36827072134</v>
          </cell>
          <cell r="G549">
            <v>537000</v>
          </cell>
        </row>
        <row r="550">
          <cell r="B550" t="str">
            <v>NOV</v>
          </cell>
          <cell r="C550">
            <v>120032.08199999999</v>
          </cell>
          <cell r="D550">
            <v>213000</v>
          </cell>
          <cell r="F550">
            <v>339811.63359719334</v>
          </cell>
          <cell r="G550">
            <v>531000</v>
          </cell>
        </row>
        <row r="551">
          <cell r="B551" t="str">
            <v>DEZ</v>
          </cell>
          <cell r="C551">
            <v>119441.54700000001</v>
          </cell>
          <cell r="D551">
            <v>213000</v>
          </cell>
          <cell r="F551">
            <v>358219.78743920114</v>
          </cell>
          <cell r="G551">
            <v>531000</v>
          </cell>
        </row>
        <row r="552">
          <cell r="B552" t="str">
            <v>TOTAL</v>
          </cell>
          <cell r="C552">
            <v>1473037.6040000001</v>
          </cell>
          <cell r="F552">
            <v>4021670.3959999997</v>
          </cell>
        </row>
        <row r="556">
          <cell r="B556" t="str">
            <v>SUPRIDORA:</v>
          </cell>
          <cell r="D556" t="str">
            <v>CEEE</v>
          </cell>
          <cell r="F556" t="str">
            <v>SUPRIDA:</v>
          </cell>
          <cell r="H556" t="str">
            <v>AESSUL</v>
          </cell>
        </row>
        <row r="558">
          <cell r="C558" t="str">
            <v xml:space="preserve">        ITAIPU</v>
          </cell>
          <cell r="F558" t="str">
            <v xml:space="preserve">       CONTRATO</v>
          </cell>
        </row>
        <row r="559">
          <cell r="C559" t="str">
            <v>ENERGIA</v>
          </cell>
          <cell r="D559" t="str">
            <v>DEMANDA</v>
          </cell>
          <cell r="F559" t="str">
            <v>ENERGIA</v>
          </cell>
          <cell r="G559" t="str">
            <v>DEMANDA</v>
          </cell>
        </row>
        <row r="560">
          <cell r="C560" t="str">
            <v>MWh</v>
          </cell>
          <cell r="D560" t="str">
            <v>kWh/h</v>
          </cell>
          <cell r="F560" t="str">
            <v>MWh</v>
          </cell>
          <cell r="G560" t="str">
            <v>kWh/h</v>
          </cell>
        </row>
        <row r="562">
          <cell r="B562" t="str">
            <v>JAN</v>
          </cell>
          <cell r="C562">
            <v>0</v>
          </cell>
          <cell r="D562">
            <v>0</v>
          </cell>
          <cell r="F562">
            <v>83699</v>
          </cell>
          <cell r="G562">
            <v>342000</v>
          </cell>
        </row>
        <row r="563">
          <cell r="B563" t="str">
            <v>FEV</v>
          </cell>
          <cell r="C563">
            <v>0</v>
          </cell>
          <cell r="D563">
            <v>0</v>
          </cell>
          <cell r="F563">
            <v>78768</v>
          </cell>
          <cell r="G563">
            <v>342000</v>
          </cell>
        </row>
        <row r="564">
          <cell r="B564" t="str">
            <v>MAR</v>
          </cell>
          <cell r="C564">
            <v>0</v>
          </cell>
          <cell r="D564">
            <v>0</v>
          </cell>
          <cell r="F564">
            <v>87738</v>
          </cell>
          <cell r="G564">
            <v>343000</v>
          </cell>
        </row>
        <row r="565">
          <cell r="B565" t="str">
            <v>ABR</v>
          </cell>
          <cell r="C565">
            <v>0</v>
          </cell>
          <cell r="D565">
            <v>0</v>
          </cell>
          <cell r="F565">
            <v>76107</v>
          </cell>
          <cell r="G565">
            <v>343000</v>
          </cell>
        </row>
        <row r="566">
          <cell r="B566" t="str">
            <v>MAI</v>
          </cell>
          <cell r="C566">
            <v>0</v>
          </cell>
          <cell r="D566">
            <v>0</v>
          </cell>
          <cell r="F566">
            <v>78383</v>
          </cell>
          <cell r="G566">
            <v>330000</v>
          </cell>
        </row>
        <row r="567">
          <cell r="B567" t="str">
            <v>JUN</v>
          </cell>
          <cell r="C567">
            <v>0</v>
          </cell>
          <cell r="D567">
            <v>0</v>
          </cell>
          <cell r="F567">
            <v>76207</v>
          </cell>
          <cell r="G567">
            <v>323000</v>
          </cell>
        </row>
        <row r="568">
          <cell r="B568" t="str">
            <v>JUL</v>
          </cell>
          <cell r="C568">
            <v>0</v>
          </cell>
          <cell r="D568">
            <v>0</v>
          </cell>
          <cell r="F568">
            <v>75510</v>
          </cell>
          <cell r="G568">
            <v>294000</v>
          </cell>
        </row>
        <row r="569">
          <cell r="B569" t="str">
            <v>AGO</v>
          </cell>
          <cell r="C569">
            <v>0</v>
          </cell>
          <cell r="D569">
            <v>0</v>
          </cell>
          <cell r="F569">
            <v>75724</v>
          </cell>
          <cell r="G569">
            <v>272000</v>
          </cell>
        </row>
        <row r="570">
          <cell r="B570" t="str">
            <v>SET</v>
          </cell>
          <cell r="C570">
            <v>0</v>
          </cell>
          <cell r="D570">
            <v>0</v>
          </cell>
          <cell r="F570">
            <v>72612</v>
          </cell>
          <cell r="G570">
            <v>283000</v>
          </cell>
        </row>
        <row r="571">
          <cell r="B571" t="str">
            <v>OUT</v>
          </cell>
          <cell r="C571">
            <v>0</v>
          </cell>
          <cell r="D571">
            <v>0</v>
          </cell>
          <cell r="F571">
            <v>70077</v>
          </cell>
          <cell r="G571">
            <v>270000</v>
          </cell>
        </row>
        <row r="572">
          <cell r="B572" t="str">
            <v>NOV</v>
          </cell>
          <cell r="C572">
            <v>0</v>
          </cell>
          <cell r="D572">
            <v>0</v>
          </cell>
          <cell r="F572">
            <v>67521</v>
          </cell>
          <cell r="G572">
            <v>257000</v>
          </cell>
        </row>
        <row r="573">
          <cell r="B573" t="str">
            <v>DEZ</v>
          </cell>
          <cell r="C573">
            <v>0</v>
          </cell>
          <cell r="D573">
            <v>0</v>
          </cell>
          <cell r="F573">
            <v>66504</v>
          </cell>
          <cell r="G573">
            <v>359000</v>
          </cell>
        </row>
        <row r="574">
          <cell r="B574" t="str">
            <v>TOTAL</v>
          </cell>
          <cell r="C574">
            <v>0</v>
          </cell>
          <cell r="F574">
            <v>908850</v>
          </cell>
        </row>
        <row r="578">
          <cell r="B578" t="str">
            <v>SUPRIDORA:</v>
          </cell>
          <cell r="D578" t="str">
            <v>CEEE</v>
          </cell>
          <cell r="F578" t="str">
            <v>SUPRIDA:</v>
          </cell>
          <cell r="H578" t="str">
            <v>AESSUL</v>
          </cell>
        </row>
        <row r="580">
          <cell r="C580" t="str">
            <v xml:space="preserve">        CONTRATO HIDRO</v>
          </cell>
          <cell r="F580" t="str">
            <v xml:space="preserve">     CONTRATO TERMO</v>
          </cell>
        </row>
        <row r="581">
          <cell r="C581" t="str">
            <v>ENERGIA</v>
          </cell>
          <cell r="D581" t="str">
            <v>DEMANDA</v>
          </cell>
          <cell r="F581" t="str">
            <v>ENERGIA</v>
          </cell>
          <cell r="G581" t="str">
            <v>DEMANDA</v>
          </cell>
        </row>
        <row r="582">
          <cell r="C582" t="str">
            <v>MWh</v>
          </cell>
          <cell r="D582" t="str">
            <v>kWh/h</v>
          </cell>
          <cell r="F582" t="str">
            <v>MWh</v>
          </cell>
          <cell r="G582" t="str">
            <v>kWh/h</v>
          </cell>
        </row>
        <row r="584">
          <cell r="B584" t="str">
            <v>JAN</v>
          </cell>
          <cell r="C584">
            <v>92258</v>
          </cell>
          <cell r="D584">
            <v>235164</v>
          </cell>
          <cell r="F584">
            <v>-8559</v>
          </cell>
          <cell r="G584">
            <v>106836</v>
          </cell>
        </row>
        <row r="585">
          <cell r="B585" t="str">
            <v>FEV</v>
          </cell>
          <cell r="C585">
            <v>86470.617935227187</v>
          </cell>
          <cell r="D585">
            <v>235165</v>
          </cell>
          <cell r="F585">
            <v>-7702.6179352271865</v>
          </cell>
          <cell r="G585">
            <v>106835</v>
          </cell>
        </row>
        <row r="586">
          <cell r="B586" t="str">
            <v>MAR</v>
          </cell>
          <cell r="C586">
            <v>96231.610886107926</v>
          </cell>
          <cell r="D586">
            <v>236164</v>
          </cell>
          <cell r="F586">
            <v>-8493.6108861079265</v>
          </cell>
          <cell r="G586">
            <v>106836</v>
          </cell>
        </row>
        <row r="587">
          <cell r="B587" t="str">
            <v>ABR</v>
          </cell>
          <cell r="C587">
            <v>84193.827258325589</v>
          </cell>
          <cell r="D587">
            <v>236165</v>
          </cell>
          <cell r="F587">
            <v>-8086.8272583255894</v>
          </cell>
          <cell r="G587">
            <v>106835</v>
          </cell>
        </row>
        <row r="588">
          <cell r="B588" t="str">
            <v>MAI</v>
          </cell>
          <cell r="C588">
            <v>85751.485984463128</v>
          </cell>
          <cell r="D588">
            <v>236808</v>
          </cell>
          <cell r="F588">
            <v>-7368.4859844631283</v>
          </cell>
          <cell r="G588">
            <v>93192</v>
          </cell>
        </row>
        <row r="589">
          <cell r="B589" t="str">
            <v>JUN</v>
          </cell>
          <cell r="C589">
            <v>83326.18976874552</v>
          </cell>
          <cell r="D589">
            <v>229808</v>
          </cell>
          <cell r="F589">
            <v>-7119.1897687455203</v>
          </cell>
          <cell r="G589">
            <v>93192</v>
          </cell>
        </row>
        <row r="590">
          <cell r="B590" t="str">
            <v>JUL</v>
          </cell>
          <cell r="C590">
            <v>83882.871387903753</v>
          </cell>
          <cell r="D590">
            <v>187164</v>
          </cell>
          <cell r="F590">
            <v>-8372.8713879037532</v>
          </cell>
          <cell r="G590">
            <v>106836</v>
          </cell>
        </row>
        <row r="591">
          <cell r="B591" t="str">
            <v>AGO</v>
          </cell>
          <cell r="C591">
            <v>84034.496598788901</v>
          </cell>
          <cell r="D591">
            <v>165165</v>
          </cell>
          <cell r="F591">
            <v>-8310.4965987889009</v>
          </cell>
          <cell r="G591">
            <v>106835</v>
          </cell>
        </row>
        <row r="592">
          <cell r="B592" t="str">
            <v>SET</v>
          </cell>
          <cell r="C592">
            <v>78286.91441774102</v>
          </cell>
          <cell r="D592">
            <v>210814</v>
          </cell>
          <cell r="F592">
            <v>-5674.9144177410199</v>
          </cell>
          <cell r="G592">
            <v>72186</v>
          </cell>
        </row>
        <row r="593">
          <cell r="B593" t="str">
            <v>OUT</v>
          </cell>
          <cell r="C593">
            <v>75994.373090519395</v>
          </cell>
          <cell r="D593">
            <v>197814</v>
          </cell>
          <cell r="F593">
            <v>-5917.3730905193952</v>
          </cell>
          <cell r="G593">
            <v>72186</v>
          </cell>
        </row>
        <row r="594">
          <cell r="B594" t="str">
            <v>NOV</v>
          </cell>
          <cell r="C594">
            <v>75013.356875112819</v>
          </cell>
          <cell r="D594">
            <v>184814</v>
          </cell>
          <cell r="F594">
            <v>-7492.3568751128187</v>
          </cell>
          <cell r="G594">
            <v>72186</v>
          </cell>
        </row>
        <row r="595">
          <cell r="B595" t="str">
            <v>DEZ</v>
          </cell>
          <cell r="C595">
            <v>75013.356875112819</v>
          </cell>
          <cell r="D595">
            <v>252164</v>
          </cell>
          <cell r="F595">
            <v>-8509.3568751128187</v>
          </cell>
          <cell r="G595">
            <v>106836</v>
          </cell>
        </row>
        <row r="596">
          <cell r="B596" t="str">
            <v>TOTAL</v>
          </cell>
          <cell r="C596">
            <v>1000457.1010780481</v>
          </cell>
          <cell r="F596">
            <v>-91607.101078048057</v>
          </cell>
        </row>
        <row r="600">
          <cell r="B600" t="str">
            <v>SUPRIDORA:</v>
          </cell>
          <cell r="D600" t="str">
            <v>CEEE</v>
          </cell>
          <cell r="F600" t="str">
            <v>SUPRIDA:</v>
          </cell>
          <cell r="H600" t="str">
            <v>RGE</v>
          </cell>
        </row>
        <row r="602">
          <cell r="C602" t="str">
            <v xml:space="preserve">        ITAIPU</v>
          </cell>
          <cell r="F602" t="str">
            <v xml:space="preserve">       CONTRATO</v>
          </cell>
        </row>
        <row r="603">
          <cell r="C603" t="str">
            <v>ENERGIA</v>
          </cell>
          <cell r="D603" t="str">
            <v>DEMANDA</v>
          </cell>
          <cell r="F603" t="str">
            <v>ENERGIA</v>
          </cell>
          <cell r="G603" t="str">
            <v>DEMANDA</v>
          </cell>
        </row>
        <row r="604">
          <cell r="C604" t="str">
            <v>MWh</v>
          </cell>
          <cell r="D604" t="str">
            <v>kWh/h</v>
          </cell>
          <cell r="F604" t="str">
            <v>MWh</v>
          </cell>
          <cell r="G604" t="str">
            <v>kWh/h</v>
          </cell>
        </row>
        <row r="606">
          <cell r="B606" t="str">
            <v>JAN</v>
          </cell>
          <cell r="C606">
            <v>0</v>
          </cell>
          <cell r="D606">
            <v>0</v>
          </cell>
          <cell r="F606">
            <v>83699</v>
          </cell>
          <cell r="G606">
            <v>328000</v>
          </cell>
        </row>
        <row r="607">
          <cell r="B607" t="str">
            <v>FEV</v>
          </cell>
          <cell r="C607">
            <v>0</v>
          </cell>
          <cell r="D607">
            <v>0</v>
          </cell>
          <cell r="F607">
            <v>78768</v>
          </cell>
          <cell r="G607">
            <v>328000</v>
          </cell>
        </row>
        <row r="608">
          <cell r="B608" t="str">
            <v>MAR</v>
          </cell>
          <cell r="C608">
            <v>0</v>
          </cell>
          <cell r="D608">
            <v>0</v>
          </cell>
          <cell r="F608">
            <v>87738</v>
          </cell>
          <cell r="G608">
            <v>328000</v>
          </cell>
        </row>
        <row r="609">
          <cell r="B609" t="str">
            <v>ABR</v>
          </cell>
          <cell r="C609">
            <v>0</v>
          </cell>
          <cell r="D609">
            <v>0</v>
          </cell>
          <cell r="F609">
            <v>76107</v>
          </cell>
          <cell r="G609">
            <v>328000</v>
          </cell>
        </row>
        <row r="610">
          <cell r="B610" t="str">
            <v>MAI</v>
          </cell>
          <cell r="C610">
            <v>0</v>
          </cell>
          <cell r="D610">
            <v>0</v>
          </cell>
          <cell r="F610">
            <v>78383</v>
          </cell>
          <cell r="G610">
            <v>315000</v>
          </cell>
        </row>
        <row r="611">
          <cell r="B611" t="str">
            <v>JUN</v>
          </cell>
          <cell r="C611">
            <v>0</v>
          </cell>
          <cell r="D611">
            <v>0</v>
          </cell>
          <cell r="F611">
            <v>76207</v>
          </cell>
          <cell r="G611">
            <v>308000</v>
          </cell>
        </row>
        <row r="612">
          <cell r="B612" t="str">
            <v>JUL</v>
          </cell>
          <cell r="C612">
            <v>0</v>
          </cell>
          <cell r="D612">
            <v>0</v>
          </cell>
          <cell r="F612">
            <v>75510</v>
          </cell>
          <cell r="G612">
            <v>323000</v>
          </cell>
        </row>
        <row r="613">
          <cell r="B613" t="str">
            <v>AGO</v>
          </cell>
          <cell r="C613">
            <v>0</v>
          </cell>
          <cell r="D613">
            <v>0</v>
          </cell>
          <cell r="F613">
            <v>75724</v>
          </cell>
          <cell r="G613">
            <v>297000</v>
          </cell>
        </row>
        <row r="614">
          <cell r="B614" t="str">
            <v>SET</v>
          </cell>
          <cell r="C614">
            <v>0</v>
          </cell>
          <cell r="D614">
            <v>0</v>
          </cell>
          <cell r="F614">
            <v>72612</v>
          </cell>
          <cell r="G614">
            <v>292000</v>
          </cell>
        </row>
        <row r="615">
          <cell r="B615" t="str">
            <v>OUT</v>
          </cell>
          <cell r="C615">
            <v>0</v>
          </cell>
          <cell r="D615">
            <v>0</v>
          </cell>
          <cell r="F615">
            <v>70077</v>
          </cell>
          <cell r="G615">
            <v>296000</v>
          </cell>
        </row>
        <row r="616">
          <cell r="B616" t="str">
            <v>NOV</v>
          </cell>
          <cell r="C616">
            <v>0</v>
          </cell>
          <cell r="D616">
            <v>0</v>
          </cell>
          <cell r="F616">
            <v>67521</v>
          </cell>
          <cell r="G616">
            <v>320000</v>
          </cell>
        </row>
        <row r="617">
          <cell r="B617" t="str">
            <v>DEZ</v>
          </cell>
          <cell r="C617">
            <v>0</v>
          </cell>
          <cell r="D617">
            <v>0</v>
          </cell>
          <cell r="F617">
            <v>66504</v>
          </cell>
          <cell r="G617">
            <v>295000</v>
          </cell>
        </row>
        <row r="618">
          <cell r="B618" t="str">
            <v>TOTAL</v>
          </cell>
          <cell r="C618">
            <v>0</v>
          </cell>
          <cell r="F618">
            <v>908850</v>
          </cell>
        </row>
        <row r="622">
          <cell r="B622" t="str">
            <v>SUPRIDORA:</v>
          </cell>
          <cell r="D622" t="str">
            <v>CEEE</v>
          </cell>
          <cell r="F622" t="str">
            <v>SUPRIDA:</v>
          </cell>
          <cell r="H622" t="str">
            <v>RGE</v>
          </cell>
        </row>
        <row r="624">
          <cell r="C624" t="str">
            <v xml:space="preserve">        CONTRATO HIDRO</v>
          </cell>
          <cell r="F624" t="str">
            <v xml:space="preserve">     CONTRATO TERMO</v>
          </cell>
        </row>
        <row r="625">
          <cell r="C625" t="str">
            <v>ENERGIA</v>
          </cell>
          <cell r="D625" t="str">
            <v>DEMANDA</v>
          </cell>
          <cell r="F625" t="str">
            <v>ENERGIA</v>
          </cell>
          <cell r="G625" t="str">
            <v>DEMANDA</v>
          </cell>
        </row>
        <row r="626">
          <cell r="C626" t="str">
            <v>MWh</v>
          </cell>
          <cell r="D626" t="str">
            <v>kWh/h</v>
          </cell>
          <cell r="F626" t="str">
            <v>MWh</v>
          </cell>
          <cell r="G626" t="str">
            <v>kWh/h</v>
          </cell>
        </row>
        <row r="628">
          <cell r="B628" t="str">
            <v>JAN</v>
          </cell>
          <cell r="C628">
            <v>92258</v>
          </cell>
          <cell r="D628">
            <v>221164</v>
          </cell>
          <cell r="F628">
            <v>-8559</v>
          </cell>
          <cell r="G628">
            <v>106836</v>
          </cell>
        </row>
        <row r="629">
          <cell r="B629" t="str">
            <v>FEV</v>
          </cell>
          <cell r="C629">
            <v>86470.617935227187</v>
          </cell>
          <cell r="D629">
            <v>221165</v>
          </cell>
          <cell r="F629">
            <v>-7702.6179352271865</v>
          </cell>
          <cell r="G629">
            <v>106835</v>
          </cell>
        </row>
        <row r="630">
          <cell r="B630" t="str">
            <v>MAR</v>
          </cell>
          <cell r="C630">
            <v>96231.610886107926</v>
          </cell>
          <cell r="D630">
            <v>221164</v>
          </cell>
          <cell r="F630">
            <v>-8493.6108861079265</v>
          </cell>
          <cell r="G630">
            <v>106836</v>
          </cell>
        </row>
        <row r="631">
          <cell r="B631" t="str">
            <v>ABR</v>
          </cell>
          <cell r="C631">
            <v>84193.827258325589</v>
          </cell>
          <cell r="D631">
            <v>221165</v>
          </cell>
          <cell r="F631">
            <v>-8086.8272583255894</v>
          </cell>
          <cell r="G631">
            <v>106835</v>
          </cell>
        </row>
        <row r="632">
          <cell r="B632" t="str">
            <v>MAI</v>
          </cell>
          <cell r="C632">
            <v>85751.485984463128</v>
          </cell>
          <cell r="D632">
            <v>221808</v>
          </cell>
          <cell r="F632">
            <v>-7368.4859844631283</v>
          </cell>
          <cell r="G632">
            <v>93192</v>
          </cell>
        </row>
        <row r="633">
          <cell r="B633" t="str">
            <v>JUN</v>
          </cell>
          <cell r="C633">
            <v>83326.18976874552</v>
          </cell>
          <cell r="D633">
            <v>214808</v>
          </cell>
          <cell r="F633">
            <v>-7119.1897687455203</v>
          </cell>
          <cell r="G633">
            <v>93192</v>
          </cell>
        </row>
        <row r="634">
          <cell r="B634" t="str">
            <v>JUL</v>
          </cell>
          <cell r="C634">
            <v>83882.871387903753</v>
          </cell>
          <cell r="D634">
            <v>216164</v>
          </cell>
          <cell r="F634">
            <v>-8372.8713879037532</v>
          </cell>
          <cell r="G634">
            <v>106836</v>
          </cell>
        </row>
        <row r="635">
          <cell r="B635" t="str">
            <v>AGO</v>
          </cell>
          <cell r="C635">
            <v>84034.496598788901</v>
          </cell>
          <cell r="D635">
            <v>190165</v>
          </cell>
          <cell r="F635">
            <v>-8310.4965987889009</v>
          </cell>
          <cell r="G635">
            <v>106835</v>
          </cell>
        </row>
        <row r="636">
          <cell r="B636" t="str">
            <v>SET</v>
          </cell>
          <cell r="C636">
            <v>78286.91441774102</v>
          </cell>
          <cell r="D636">
            <v>219814</v>
          </cell>
          <cell r="F636">
            <v>-5674.9144177410199</v>
          </cell>
          <cell r="G636">
            <v>72186</v>
          </cell>
        </row>
        <row r="637">
          <cell r="B637" t="str">
            <v>OUT</v>
          </cell>
          <cell r="C637">
            <v>75994.373090519395</v>
          </cell>
          <cell r="D637">
            <v>223814</v>
          </cell>
          <cell r="F637">
            <v>-5917.3730905193952</v>
          </cell>
          <cell r="G637">
            <v>72186</v>
          </cell>
        </row>
        <row r="638">
          <cell r="B638" t="str">
            <v>NOV</v>
          </cell>
          <cell r="C638">
            <v>75013.356875112819</v>
          </cell>
          <cell r="D638">
            <v>247814</v>
          </cell>
          <cell r="F638">
            <v>-7492.3568751128187</v>
          </cell>
          <cell r="G638">
            <v>72186</v>
          </cell>
        </row>
        <row r="639">
          <cell r="B639" t="str">
            <v>DEZ</v>
          </cell>
          <cell r="C639">
            <v>75013.356875112819</v>
          </cell>
          <cell r="D639">
            <v>188164</v>
          </cell>
          <cell r="F639">
            <v>-8509.3568751128187</v>
          </cell>
          <cell r="G639">
            <v>106836</v>
          </cell>
        </row>
        <row r="640">
          <cell r="B640" t="str">
            <v>TOTAL</v>
          </cell>
          <cell r="C640">
            <v>1000457.1010780481</v>
          </cell>
          <cell r="F640">
            <v>-91607.101078048057</v>
          </cell>
        </row>
        <row r="644">
          <cell r="B644" t="str">
            <v>SUPRIDORA:</v>
          </cell>
          <cell r="D644" t="str">
            <v>ELETROSUL</v>
          </cell>
          <cell r="F644" t="str">
            <v>SUPRIDA:</v>
          </cell>
          <cell r="H644" t="str">
            <v>FURNAS</v>
          </cell>
        </row>
        <row r="646">
          <cell r="C646" t="str">
            <v xml:space="preserve">        ITAIPU</v>
          </cell>
          <cell r="F646" t="str">
            <v xml:space="preserve">       CONTRATO</v>
          </cell>
        </row>
        <row r="647">
          <cell r="C647" t="str">
            <v>ENERGIA</v>
          </cell>
          <cell r="D647" t="str">
            <v>DEMANDA</v>
          </cell>
          <cell r="F647" t="str">
            <v>ENERGIA</v>
          </cell>
          <cell r="G647" t="str">
            <v>DEMANDA</v>
          </cell>
        </row>
        <row r="648">
          <cell r="C648" t="str">
            <v>MWh</v>
          </cell>
          <cell r="D648" t="str">
            <v>kWh/h</v>
          </cell>
          <cell r="F648" t="str">
            <v>MWh</v>
          </cell>
          <cell r="G648" t="str">
            <v>kWh/h</v>
          </cell>
        </row>
        <row r="650">
          <cell r="B650" t="str">
            <v>JAN</v>
          </cell>
          <cell r="C650">
            <v>0</v>
          </cell>
          <cell r="D650">
            <v>0</v>
          </cell>
          <cell r="F650">
            <v>0</v>
          </cell>
          <cell r="G650">
            <v>0</v>
          </cell>
        </row>
        <row r="651">
          <cell r="B651" t="str">
            <v>FEV</v>
          </cell>
          <cell r="C651">
            <v>0</v>
          </cell>
          <cell r="D651">
            <v>0</v>
          </cell>
          <cell r="F651">
            <v>0</v>
          </cell>
          <cell r="G651">
            <v>120000</v>
          </cell>
        </row>
        <row r="652">
          <cell r="B652" t="str">
            <v>MAR</v>
          </cell>
          <cell r="C652">
            <v>0</v>
          </cell>
          <cell r="D652">
            <v>0</v>
          </cell>
          <cell r="F652">
            <v>0</v>
          </cell>
          <cell r="G652">
            <v>44000</v>
          </cell>
        </row>
        <row r="653">
          <cell r="B653" t="str">
            <v>ABR</v>
          </cell>
          <cell r="C653">
            <v>0</v>
          </cell>
          <cell r="D653">
            <v>0</v>
          </cell>
          <cell r="F653">
            <v>0</v>
          </cell>
          <cell r="G653">
            <v>31000</v>
          </cell>
        </row>
        <row r="654">
          <cell r="B654" t="str">
            <v>MAI</v>
          </cell>
          <cell r="C654">
            <v>0</v>
          </cell>
          <cell r="D654">
            <v>0</v>
          </cell>
          <cell r="F654">
            <v>0</v>
          </cell>
          <cell r="G654">
            <v>0</v>
          </cell>
        </row>
        <row r="655">
          <cell r="B655" t="str">
            <v>JUN</v>
          </cell>
          <cell r="C655">
            <v>0</v>
          </cell>
          <cell r="D655">
            <v>0</v>
          </cell>
          <cell r="F655">
            <v>0</v>
          </cell>
          <cell r="G655">
            <v>0</v>
          </cell>
        </row>
        <row r="656">
          <cell r="B656" t="str">
            <v>JUL</v>
          </cell>
          <cell r="C656">
            <v>0</v>
          </cell>
          <cell r="D656">
            <v>0</v>
          </cell>
          <cell r="F656">
            <v>0</v>
          </cell>
          <cell r="G656">
            <v>16000</v>
          </cell>
        </row>
        <row r="657">
          <cell r="B657" t="str">
            <v>AGO</v>
          </cell>
          <cell r="C657">
            <v>0</v>
          </cell>
          <cell r="D657">
            <v>0</v>
          </cell>
          <cell r="F657">
            <v>0</v>
          </cell>
          <cell r="G657">
            <v>31000</v>
          </cell>
        </row>
        <row r="658">
          <cell r="B658" t="str">
            <v>SET</v>
          </cell>
          <cell r="C658">
            <v>0</v>
          </cell>
          <cell r="D658">
            <v>0</v>
          </cell>
          <cell r="F658">
            <v>0</v>
          </cell>
          <cell r="G658">
            <v>132000</v>
          </cell>
        </row>
        <row r="659">
          <cell r="B659" t="str">
            <v>OUT</v>
          </cell>
          <cell r="C659">
            <v>0</v>
          </cell>
          <cell r="D659">
            <v>0</v>
          </cell>
          <cell r="F659">
            <v>0</v>
          </cell>
          <cell r="G659">
            <v>129000</v>
          </cell>
        </row>
        <row r="660">
          <cell r="B660" t="str">
            <v>NOV</v>
          </cell>
          <cell r="C660">
            <v>0</v>
          </cell>
          <cell r="D660">
            <v>0</v>
          </cell>
          <cell r="F660">
            <v>0</v>
          </cell>
          <cell r="G660">
            <v>0</v>
          </cell>
        </row>
        <row r="661">
          <cell r="B661" t="str">
            <v>DEZ</v>
          </cell>
          <cell r="C661">
            <v>0</v>
          </cell>
          <cell r="D661">
            <v>0</v>
          </cell>
          <cell r="F661">
            <v>0</v>
          </cell>
          <cell r="G661">
            <v>0</v>
          </cell>
        </row>
        <row r="662">
          <cell r="B662" t="str">
            <v>TOTAL</v>
          </cell>
          <cell r="F662">
            <v>0</v>
          </cell>
        </row>
        <row r="666">
          <cell r="B666" t="str">
            <v>SUPRIDORA:</v>
          </cell>
          <cell r="D666" t="str">
            <v>FURNAS</v>
          </cell>
          <cell r="F666" t="str">
            <v>SUPRIDA:</v>
          </cell>
          <cell r="H666" t="str">
            <v>ELETROSUL</v>
          </cell>
        </row>
        <row r="668">
          <cell r="C668" t="str">
            <v xml:space="preserve">        ITAIPU</v>
          </cell>
          <cell r="F668" t="str">
            <v xml:space="preserve">       CONTRATO</v>
          </cell>
        </row>
        <row r="669">
          <cell r="C669" t="str">
            <v>ENERGIA</v>
          </cell>
          <cell r="D669" t="str">
            <v>DEMANDA</v>
          </cell>
          <cell r="F669" t="str">
            <v>ENERGIA</v>
          </cell>
          <cell r="G669" t="str">
            <v>DEMANDA</v>
          </cell>
        </row>
        <row r="670">
          <cell r="C670" t="str">
            <v>MWh</v>
          </cell>
          <cell r="D670" t="str">
            <v>kWh/h</v>
          </cell>
          <cell r="F670" t="str">
            <v>MWh</v>
          </cell>
          <cell r="G670" t="str">
            <v>kWh/h</v>
          </cell>
        </row>
        <row r="672">
          <cell r="B672" t="str">
            <v>JAN</v>
          </cell>
          <cell r="C672">
            <v>0</v>
          </cell>
          <cell r="D672">
            <v>0</v>
          </cell>
          <cell r="F672">
            <v>166985.23948554881</v>
          </cell>
          <cell r="G672">
            <v>0</v>
          </cell>
        </row>
        <row r="673">
          <cell r="B673" t="str">
            <v>FEV</v>
          </cell>
          <cell r="C673">
            <v>0</v>
          </cell>
          <cell r="D673">
            <v>0</v>
          </cell>
          <cell r="F673">
            <v>135824.61179628037</v>
          </cell>
          <cell r="G673">
            <v>0</v>
          </cell>
        </row>
        <row r="674">
          <cell r="B674" t="str">
            <v>MAR</v>
          </cell>
          <cell r="C674">
            <v>0</v>
          </cell>
          <cell r="D674">
            <v>0</v>
          </cell>
          <cell r="F674">
            <v>222202.1518772766</v>
          </cell>
          <cell r="G674">
            <v>0</v>
          </cell>
        </row>
        <row r="675">
          <cell r="B675" t="str">
            <v>ABR</v>
          </cell>
          <cell r="C675">
            <v>0</v>
          </cell>
          <cell r="D675">
            <v>0</v>
          </cell>
          <cell r="F675">
            <v>97051.679308608174</v>
          </cell>
          <cell r="G675">
            <v>0</v>
          </cell>
        </row>
        <row r="676">
          <cell r="B676" t="str">
            <v>MAI</v>
          </cell>
          <cell r="C676">
            <v>0</v>
          </cell>
          <cell r="D676">
            <v>0</v>
          </cell>
          <cell r="F676">
            <v>82665.227598559111</v>
          </cell>
          <cell r="G676">
            <v>40000</v>
          </cell>
        </row>
        <row r="677">
          <cell r="B677" t="str">
            <v>JUN</v>
          </cell>
          <cell r="C677">
            <v>0</v>
          </cell>
          <cell r="D677">
            <v>0</v>
          </cell>
          <cell r="F677">
            <v>51003.59375750646</v>
          </cell>
          <cell r="G677">
            <v>0</v>
          </cell>
        </row>
        <row r="678">
          <cell r="B678" t="str">
            <v>JUL</v>
          </cell>
          <cell r="C678">
            <v>0</v>
          </cell>
          <cell r="D678">
            <v>0</v>
          </cell>
          <cell r="F678">
            <v>0</v>
          </cell>
          <cell r="G678">
            <v>0</v>
          </cell>
        </row>
        <row r="679">
          <cell r="B679" t="str">
            <v>AGO</v>
          </cell>
          <cell r="C679">
            <v>0</v>
          </cell>
          <cell r="D679">
            <v>0</v>
          </cell>
          <cell r="F679">
            <v>273311.341089461</v>
          </cell>
          <cell r="G679">
            <v>0</v>
          </cell>
        </row>
        <row r="680">
          <cell r="B680" t="str">
            <v>SET</v>
          </cell>
          <cell r="C680">
            <v>0</v>
          </cell>
          <cell r="D680">
            <v>0</v>
          </cell>
          <cell r="F680">
            <v>98757.230585081503</v>
          </cell>
          <cell r="G680">
            <v>0</v>
          </cell>
        </row>
        <row r="681">
          <cell r="B681" t="str">
            <v>OUT</v>
          </cell>
          <cell r="C681">
            <v>0</v>
          </cell>
          <cell r="D681">
            <v>0</v>
          </cell>
          <cell r="F681">
            <v>109934.76006902196</v>
          </cell>
          <cell r="G681">
            <v>0</v>
          </cell>
        </row>
        <row r="682">
          <cell r="B682" t="str">
            <v>NOV</v>
          </cell>
          <cell r="C682">
            <v>0</v>
          </cell>
          <cell r="D682">
            <v>0</v>
          </cell>
          <cell r="F682">
            <v>48936.949314486235</v>
          </cell>
          <cell r="G682">
            <v>0</v>
          </cell>
        </row>
        <row r="683">
          <cell r="B683" t="str">
            <v>DEZ</v>
          </cell>
          <cell r="C683">
            <v>0</v>
          </cell>
          <cell r="D683">
            <v>0</v>
          </cell>
          <cell r="F683">
            <v>10904.459234900773</v>
          </cell>
          <cell r="G683">
            <v>257000</v>
          </cell>
        </row>
        <row r="684">
          <cell r="B684" t="str">
            <v>TOTAL</v>
          </cell>
          <cell r="F684">
            <v>1297577.244116731</v>
          </cell>
        </row>
        <row r="688">
          <cell r="B688" t="str">
            <v>SUPRIDORA:</v>
          </cell>
          <cell r="D688" t="str">
            <v>ITAIPU</v>
          </cell>
          <cell r="F688" t="str">
            <v>SUPRIDA:</v>
          </cell>
          <cell r="H688" t="str">
            <v>FURNAS</v>
          </cell>
        </row>
        <row r="690">
          <cell r="C690" t="str">
            <v xml:space="preserve">        ITAIPU</v>
          </cell>
          <cell r="F690" t="str">
            <v xml:space="preserve">       CONTRATO</v>
          </cell>
        </row>
        <row r="691">
          <cell r="C691" t="str">
            <v>ENERGIA</v>
          </cell>
          <cell r="D691" t="str">
            <v>DEMANDA</v>
          </cell>
          <cell r="F691" t="str">
            <v>ENERGIA</v>
          </cell>
          <cell r="G691" t="str">
            <v>DEMANDA</v>
          </cell>
        </row>
        <row r="692">
          <cell r="C692" t="str">
            <v>MWh</v>
          </cell>
          <cell r="D692" t="str">
            <v>kWh/h</v>
          </cell>
          <cell r="F692" t="str">
            <v>MWh</v>
          </cell>
          <cell r="G692" t="str">
            <v>kWh/h</v>
          </cell>
        </row>
        <row r="694">
          <cell r="B694" t="str">
            <v>JAN</v>
          </cell>
          <cell r="C694">
            <v>4835567.5270000007</v>
          </cell>
          <cell r="D694">
            <v>8255000</v>
          </cell>
          <cell r="F694">
            <v>0</v>
          </cell>
          <cell r="G694">
            <v>0</v>
          </cell>
        </row>
        <row r="695">
          <cell r="B695" t="str">
            <v>FEV</v>
          </cell>
          <cell r="C695">
            <v>4531229.1519999998</v>
          </cell>
          <cell r="D695">
            <v>8219000</v>
          </cell>
          <cell r="F695">
            <v>0</v>
          </cell>
          <cell r="G695">
            <v>0</v>
          </cell>
        </row>
        <row r="696">
          <cell r="B696" t="str">
            <v>MAR</v>
          </cell>
          <cell r="C696">
            <v>5029846.8550000004</v>
          </cell>
          <cell r="D696">
            <v>8251000</v>
          </cell>
          <cell r="F696">
            <v>0</v>
          </cell>
          <cell r="G696">
            <v>0</v>
          </cell>
        </row>
        <row r="697">
          <cell r="B697" t="str">
            <v>ABR</v>
          </cell>
          <cell r="C697">
            <v>4629331.0559999999</v>
          </cell>
          <cell r="D697">
            <v>8235000</v>
          </cell>
          <cell r="F697">
            <v>0</v>
          </cell>
          <cell r="G697">
            <v>0</v>
          </cell>
        </row>
        <row r="698">
          <cell r="B698" t="str">
            <v>MAI</v>
          </cell>
          <cell r="C698">
            <v>4759615.0370000005</v>
          </cell>
          <cell r="D698">
            <v>8239000</v>
          </cell>
          <cell r="F698">
            <v>0</v>
          </cell>
          <cell r="G698">
            <v>0</v>
          </cell>
        </row>
        <row r="699">
          <cell r="B699" t="str">
            <v>JUN</v>
          </cell>
          <cell r="C699">
            <v>4615172.4139999999</v>
          </cell>
          <cell r="D699">
            <v>8263000</v>
          </cell>
          <cell r="F699">
            <v>0</v>
          </cell>
          <cell r="G699">
            <v>0</v>
          </cell>
        </row>
        <row r="700">
          <cell r="B700" t="str">
            <v>JUL</v>
          </cell>
          <cell r="C700">
            <v>4866603.7580000004</v>
          </cell>
          <cell r="D700">
            <v>8255000</v>
          </cell>
          <cell r="F700">
            <v>0</v>
          </cell>
          <cell r="G700">
            <v>0</v>
          </cell>
        </row>
        <row r="701">
          <cell r="B701" t="str">
            <v>AGO</v>
          </cell>
          <cell r="C701">
            <v>4869412.26</v>
          </cell>
          <cell r="D701">
            <v>8252000</v>
          </cell>
          <cell r="F701">
            <v>0</v>
          </cell>
          <cell r="G701">
            <v>0</v>
          </cell>
        </row>
        <row r="702">
          <cell r="B702" t="str">
            <v>SET</v>
          </cell>
          <cell r="C702">
            <v>4659874.53</v>
          </cell>
          <cell r="D702">
            <v>8220000</v>
          </cell>
          <cell r="F702">
            <v>0</v>
          </cell>
          <cell r="G702">
            <v>0</v>
          </cell>
        </row>
        <row r="703">
          <cell r="B703" t="str">
            <v>OUT</v>
          </cell>
          <cell r="C703">
            <v>4819388.63</v>
          </cell>
          <cell r="D703">
            <v>8228000</v>
          </cell>
          <cell r="F703">
            <v>0</v>
          </cell>
          <cell r="G703">
            <v>0</v>
          </cell>
        </row>
        <row r="704">
          <cell r="B704" t="str">
            <v>NOV</v>
          </cell>
          <cell r="C704">
            <v>4633284.2529999996</v>
          </cell>
          <cell r="D704">
            <v>8240000</v>
          </cell>
          <cell r="F704">
            <v>0</v>
          </cell>
          <cell r="G704">
            <v>0</v>
          </cell>
        </row>
        <row r="705">
          <cell r="B705" t="str">
            <v>DEZ</v>
          </cell>
          <cell r="C705">
            <v>4610489.3719999995</v>
          </cell>
          <cell r="D705">
            <v>8231000</v>
          </cell>
          <cell r="F705">
            <v>0</v>
          </cell>
          <cell r="G705">
            <v>0</v>
          </cell>
        </row>
        <row r="706">
          <cell r="B706" t="str">
            <v>TOTAL</v>
          </cell>
          <cell r="C706">
            <v>56859814.844000012</v>
          </cell>
        </row>
        <row r="710">
          <cell r="B710" t="str">
            <v>SUPRIDORA:</v>
          </cell>
          <cell r="D710" t="str">
            <v>ITAIPU</v>
          </cell>
          <cell r="F710" t="str">
            <v>SUPRIDA:</v>
          </cell>
          <cell r="H710" t="str">
            <v>ELETROSUL</v>
          </cell>
        </row>
        <row r="712">
          <cell r="C712" t="str">
            <v xml:space="preserve">        ITAIPU</v>
          </cell>
          <cell r="F712" t="str">
            <v xml:space="preserve">       CONTRATO</v>
          </cell>
        </row>
        <row r="713">
          <cell r="C713" t="str">
            <v>ENERGIA</v>
          </cell>
          <cell r="D713" t="str">
            <v>DEMANDA</v>
          </cell>
          <cell r="F713" t="str">
            <v>ENERGIA</v>
          </cell>
          <cell r="G713" t="str">
            <v>DEMANDA</v>
          </cell>
        </row>
        <row r="714">
          <cell r="C714" t="str">
            <v>MWh</v>
          </cell>
          <cell r="D714" t="str">
            <v>kWh/h</v>
          </cell>
          <cell r="F714" t="str">
            <v>MWh</v>
          </cell>
          <cell r="G714" t="str">
            <v>kWh/h</v>
          </cell>
        </row>
        <row r="716">
          <cell r="B716" t="str">
            <v>JAN</v>
          </cell>
          <cell r="C716">
            <v>1152603.078</v>
          </cell>
          <cell r="D716">
            <v>1968000</v>
          </cell>
          <cell r="F716">
            <v>0</v>
          </cell>
          <cell r="G716">
            <v>0</v>
          </cell>
        </row>
        <row r="717">
          <cell r="B717" t="str">
            <v>FEV</v>
          </cell>
          <cell r="C717">
            <v>1080061.159</v>
          </cell>
          <cell r="D717">
            <v>1959000</v>
          </cell>
          <cell r="F717">
            <v>0</v>
          </cell>
          <cell r="G717">
            <v>0</v>
          </cell>
        </row>
        <row r="718">
          <cell r="B718" t="str">
            <v>MAR</v>
          </cell>
          <cell r="C718">
            <v>1198911.385</v>
          </cell>
          <cell r="D718">
            <v>1967000</v>
          </cell>
          <cell r="F718">
            <v>0</v>
          </cell>
          <cell r="G718">
            <v>0</v>
          </cell>
        </row>
        <row r="719">
          <cell r="B719" t="str">
            <v>ABR</v>
          </cell>
          <cell r="C719">
            <v>1103444.672</v>
          </cell>
          <cell r="D719">
            <v>1963000</v>
          </cell>
          <cell r="F719">
            <v>0</v>
          </cell>
          <cell r="G719">
            <v>0</v>
          </cell>
        </row>
        <row r="720">
          <cell r="B720" t="str">
            <v>MAI</v>
          </cell>
          <cell r="C720">
            <v>1134499.085</v>
          </cell>
          <cell r="D720">
            <v>1964000</v>
          </cell>
          <cell r="F720">
            <v>0</v>
          </cell>
          <cell r="G720">
            <v>0</v>
          </cell>
        </row>
        <row r="721">
          <cell r="B721" t="str">
            <v>JUN</v>
          </cell>
          <cell r="C721">
            <v>1100069.8259999999</v>
          </cell>
          <cell r="D721">
            <v>1970000</v>
          </cell>
          <cell r="F721">
            <v>0</v>
          </cell>
          <cell r="G721">
            <v>0</v>
          </cell>
        </row>
        <row r="722">
          <cell r="B722" t="str">
            <v>JUL</v>
          </cell>
          <cell r="C722">
            <v>1160000.8559999999</v>
          </cell>
          <cell r="D722">
            <v>1968000</v>
          </cell>
          <cell r="F722">
            <v>0</v>
          </cell>
          <cell r="G722">
            <v>0</v>
          </cell>
        </row>
        <row r="723">
          <cell r="B723" t="str">
            <v>AGO</v>
          </cell>
          <cell r="C723">
            <v>1160670.29</v>
          </cell>
          <cell r="D723">
            <v>1967000</v>
          </cell>
          <cell r="F723">
            <v>0</v>
          </cell>
          <cell r="G723">
            <v>0</v>
          </cell>
        </row>
        <row r="724">
          <cell r="B724" t="str">
            <v>SET</v>
          </cell>
          <cell r="C724">
            <v>1110724.996</v>
          </cell>
          <cell r="D724">
            <v>1959000</v>
          </cell>
          <cell r="F724">
            <v>0</v>
          </cell>
          <cell r="G724">
            <v>0</v>
          </cell>
        </row>
        <row r="725">
          <cell r="B725" t="str">
            <v>OUT</v>
          </cell>
          <cell r="C725">
            <v>1148746.6850000001</v>
          </cell>
          <cell r="D725">
            <v>1961000</v>
          </cell>
          <cell r="F725">
            <v>0</v>
          </cell>
          <cell r="G725">
            <v>0</v>
          </cell>
        </row>
        <row r="726">
          <cell r="B726" t="str">
            <v>NOV</v>
          </cell>
          <cell r="C726">
            <v>1104386.9539999999</v>
          </cell>
          <cell r="D726">
            <v>1964000</v>
          </cell>
          <cell r="F726">
            <v>0</v>
          </cell>
          <cell r="G726">
            <v>0</v>
          </cell>
        </row>
        <row r="727">
          <cell r="B727" t="str">
            <v>DEZ</v>
          </cell>
          <cell r="C727">
            <v>1098953.5789999999</v>
          </cell>
          <cell r="D727">
            <v>1962000</v>
          </cell>
          <cell r="F727">
            <v>0</v>
          </cell>
          <cell r="G727">
            <v>0</v>
          </cell>
        </row>
        <row r="728">
          <cell r="B728" t="str">
            <v>TOTAL</v>
          </cell>
          <cell r="C728">
            <v>13553072.564999999</v>
          </cell>
        </row>
        <row r="732">
          <cell r="B732" t="str">
            <v>SUPRIDORA:</v>
          </cell>
          <cell r="D732" t="str">
            <v>CHESF</v>
          </cell>
          <cell r="F732" t="str">
            <v>SUPRIDA:</v>
          </cell>
          <cell r="H732" t="str">
            <v>ELETRONORTE</v>
          </cell>
        </row>
        <row r="734">
          <cell r="F734" t="str">
            <v xml:space="preserve">       CONTRATO</v>
          </cell>
        </row>
        <row r="735">
          <cell r="F735" t="str">
            <v>ENERGIA</v>
          </cell>
          <cell r="G735" t="str">
            <v>DEMANDA</v>
          </cell>
        </row>
        <row r="736">
          <cell r="F736" t="str">
            <v>MWh</v>
          </cell>
          <cell r="G736" t="str">
            <v>kWh/h</v>
          </cell>
        </row>
        <row r="738">
          <cell r="B738" t="str">
            <v>JAN</v>
          </cell>
          <cell r="F738">
            <v>179163</v>
          </cell>
          <cell r="G738">
            <v>0</v>
          </cell>
        </row>
        <row r="739">
          <cell r="B739" t="str">
            <v>FEV</v>
          </cell>
          <cell r="F739">
            <v>164778</v>
          </cell>
          <cell r="G739">
            <v>0</v>
          </cell>
        </row>
        <row r="740">
          <cell r="B740" t="str">
            <v>MAR</v>
          </cell>
          <cell r="F740">
            <v>180590</v>
          </cell>
          <cell r="G740">
            <v>0</v>
          </cell>
        </row>
        <row r="741">
          <cell r="B741" t="str">
            <v>ABR</v>
          </cell>
          <cell r="F741">
            <v>170229</v>
          </cell>
          <cell r="G741">
            <v>0</v>
          </cell>
        </row>
        <row r="742">
          <cell r="B742" t="str">
            <v>MAI</v>
          </cell>
          <cell r="F742">
            <v>177405</v>
          </cell>
          <cell r="G742">
            <v>0</v>
          </cell>
        </row>
        <row r="743">
          <cell r="B743" t="str">
            <v>JUN</v>
          </cell>
          <cell r="F743">
            <v>170700</v>
          </cell>
          <cell r="G743">
            <v>0</v>
          </cell>
        </row>
        <row r="744">
          <cell r="B744" t="str">
            <v>JUL</v>
          </cell>
          <cell r="F744">
            <v>177253</v>
          </cell>
          <cell r="G744">
            <v>0</v>
          </cell>
        </row>
        <row r="745">
          <cell r="B745" t="str">
            <v>AGO</v>
          </cell>
          <cell r="F745">
            <v>181558</v>
          </cell>
          <cell r="G745">
            <v>0</v>
          </cell>
        </row>
        <row r="746">
          <cell r="B746" t="str">
            <v>SET</v>
          </cell>
          <cell r="F746">
            <v>180180</v>
          </cell>
          <cell r="G746">
            <v>0</v>
          </cell>
        </row>
        <row r="747">
          <cell r="B747" t="str">
            <v>OUT</v>
          </cell>
          <cell r="F747">
            <v>191496</v>
          </cell>
          <cell r="G747">
            <v>0</v>
          </cell>
        </row>
        <row r="748">
          <cell r="B748" t="str">
            <v>NOV</v>
          </cell>
          <cell r="F748">
            <v>186960</v>
          </cell>
          <cell r="G748">
            <v>0</v>
          </cell>
        </row>
        <row r="749">
          <cell r="B749" t="str">
            <v>DEZ</v>
          </cell>
          <cell r="F749">
            <v>194649</v>
          </cell>
          <cell r="G749">
            <v>0</v>
          </cell>
        </row>
        <row r="750">
          <cell r="B750" t="str">
            <v>TOTAL</v>
          </cell>
          <cell r="F750">
            <v>2154961</v>
          </cell>
        </row>
        <row r="754">
          <cell r="B754" t="str">
            <v>SUPRIDORA:</v>
          </cell>
          <cell r="D754" t="str">
            <v>ELETRONORTE</v>
          </cell>
          <cell r="F754" t="str">
            <v>SUPRIDA:</v>
          </cell>
          <cell r="H754" t="str">
            <v>CHESF</v>
          </cell>
        </row>
        <row r="756">
          <cell r="F756" t="str">
            <v xml:space="preserve">       CONTRATO</v>
          </cell>
        </row>
        <row r="757">
          <cell r="F757" t="str">
            <v>ENERGIA</v>
          </cell>
          <cell r="G757" t="str">
            <v>DEMANDA</v>
          </cell>
        </row>
        <row r="758">
          <cell r="F758" t="str">
            <v>MWh</v>
          </cell>
          <cell r="G758" t="str">
            <v>kWh/h</v>
          </cell>
        </row>
        <row r="760">
          <cell r="B760" t="str">
            <v>JAN</v>
          </cell>
          <cell r="F760">
            <v>415862</v>
          </cell>
          <cell r="G760">
            <v>0</v>
          </cell>
        </row>
        <row r="761">
          <cell r="B761" t="str">
            <v>FEV</v>
          </cell>
          <cell r="F761">
            <v>382473</v>
          </cell>
          <cell r="G761">
            <v>0</v>
          </cell>
        </row>
        <row r="762">
          <cell r="B762" t="str">
            <v>MAR</v>
          </cell>
          <cell r="F762">
            <v>419174</v>
          </cell>
          <cell r="G762">
            <v>0</v>
          </cell>
        </row>
        <row r="763">
          <cell r="B763" t="str">
            <v>ABR</v>
          </cell>
          <cell r="F763">
            <v>395124</v>
          </cell>
          <cell r="G763">
            <v>0</v>
          </cell>
        </row>
        <row r="764">
          <cell r="B764" t="str">
            <v>MAI</v>
          </cell>
          <cell r="F764">
            <v>411782</v>
          </cell>
          <cell r="G764">
            <v>0</v>
          </cell>
        </row>
        <row r="765">
          <cell r="B765" t="str">
            <v>JUN</v>
          </cell>
          <cell r="F765">
            <v>396218</v>
          </cell>
          <cell r="G765">
            <v>0</v>
          </cell>
        </row>
        <row r="766">
          <cell r="B766" t="str">
            <v>JUL</v>
          </cell>
          <cell r="F766">
            <v>411428</v>
          </cell>
          <cell r="G766">
            <v>0</v>
          </cell>
        </row>
        <row r="767">
          <cell r="B767" t="str">
            <v>AGO</v>
          </cell>
          <cell r="F767">
            <v>421422</v>
          </cell>
          <cell r="G767">
            <v>0</v>
          </cell>
        </row>
        <row r="768">
          <cell r="B768" t="str">
            <v>SET</v>
          </cell>
          <cell r="F768">
            <v>418223</v>
          </cell>
          <cell r="G768">
            <v>0</v>
          </cell>
        </row>
        <row r="769">
          <cell r="B769" t="str">
            <v>OUT</v>
          </cell>
          <cell r="F769">
            <v>444488</v>
          </cell>
          <cell r="G769">
            <v>0</v>
          </cell>
        </row>
        <row r="770">
          <cell r="B770" t="str">
            <v>NOV</v>
          </cell>
          <cell r="F770">
            <v>433960</v>
          </cell>
          <cell r="G770">
            <v>0</v>
          </cell>
        </row>
        <row r="771">
          <cell r="B771" t="str">
            <v>DEZ</v>
          </cell>
          <cell r="F771">
            <v>451806</v>
          </cell>
          <cell r="G771">
            <v>0</v>
          </cell>
        </row>
        <row r="772">
          <cell r="B772" t="str">
            <v>TOTAL</v>
          </cell>
          <cell r="F772">
            <v>5001960</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T"/>
      <sheetName val="CÁLCULOS"/>
      <sheetName val="DOCUMENTOS"/>
      <sheetName val="TARIFA MIX"/>
      <sheetName val="IGP-M E IVI"/>
      <sheetName val="TermoPE"/>
      <sheetName val="PreçoLeilão"/>
      <sheetName val="PreçoGCS_UTE"/>
      <sheetName val="PreçoGCS_PCH"/>
      <sheetName val="CVA_RESUMO"/>
      <sheetName val="CVA_CCC"/>
      <sheetName val="CVA_TUST"/>
      <sheetName val="CVA_ESS"/>
      <sheetName val="CVA_CDE"/>
      <sheetName val="CVA_ENERGIA"/>
      <sheetName val="CVA_INICIAIS"/>
      <sheetName val="CVA_TERMOPE"/>
      <sheetName val="CVA_LEILÃO_1"/>
      <sheetName val="CVA_LEILÃO_2"/>
      <sheetName val="CVA_GCS_001"/>
      <sheetName val="CVA_GCS_002"/>
      <sheetName val="CVA_GCS_008"/>
      <sheetName val="SELIC"/>
      <sheetName val="MAE"/>
      <sheetName val="AJUSTE PIS"/>
      <sheetName val="VNC Curto Prazo DRA"/>
      <sheetName val="VNC Curto Prazo DRP"/>
      <sheetName val="contse98"/>
    </sheetNames>
    <sheetDataSet>
      <sheetData sheetId="0" refreshError="1"/>
      <sheetData sheetId="1" refreshError="1"/>
      <sheetData sheetId="2" refreshError="1"/>
      <sheetData sheetId="3" refreshError="1"/>
      <sheetData sheetId="4" refreshError="1"/>
      <sheetData sheetId="5" refreshError="1">
        <row r="5">
          <cell r="B5" t="str">
            <v>Competitiva</v>
          </cell>
        </row>
        <row r="6">
          <cell r="B6" t="str">
            <v xml:space="preserve">Termelétrica Carvão Nacional </v>
          </cell>
        </row>
        <row r="7">
          <cell r="B7" t="str">
            <v>Pequena Central Hidrelétrica - PCH</v>
          </cell>
        </row>
        <row r="8">
          <cell r="B8" t="str">
            <v>Termelétrica Biomassa</v>
          </cell>
        </row>
        <row r="9">
          <cell r="B9" t="str">
            <v>Usina Eólica</v>
          </cell>
        </row>
        <row r="10">
          <cell r="B10" t="str">
            <v>Usina Solar Foto-voltáica</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Índice"/>
      <sheetName val="Trafos 2002"/>
      <sheetName val="Reativos 2002"/>
      <sheetName val="Trafos 2003"/>
      <sheetName val="Reativos 2003 e outros"/>
      <sheetName val="Trafos 2004"/>
      <sheetName val="Reativos 2004 e outros"/>
      <sheetName val="Trafos 2005"/>
      <sheetName val="Reativos 2005 e outros"/>
      <sheetName val="Trafos 2006"/>
      <sheetName val="Reativos 2006 e outros"/>
      <sheetName val="Pot"/>
      <sheetName val="Controle_Gerencial"/>
      <sheetName val="Índ Elet"/>
      <sheetName val="SE 1"/>
      <sheetName val="SE 2"/>
      <sheetName val="SE 3"/>
      <sheetName val="SE 4"/>
      <sheetName val="S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ECO1"/>
      <sheetName val="BM&amp;F"/>
      <sheetName val="DIVIDENDOS CEG"/>
      <sheetName val="FLASH REN"/>
      <sheetName val="CVA"/>
      <sheetName val="SINTDEZ"/>
      <sheetName val="CÁLCULO GRÁFICO"/>
      <sheetName val="tar. media"/>
      <sheetName val="Quadro31"/>
      <sheetName val="Quadro32"/>
      <sheetName val="Quadro33"/>
      <sheetName val="Quadro34"/>
      <sheetName val="Quadro36"/>
      <sheetName val="Quadro37"/>
      <sheetName val="Dados de relacionamento"/>
      <sheetName val="metas_cerj (2)"/>
      <sheetName val="BD"/>
      <sheetName val="GAS CONSUMP"/>
      <sheetName val="Spot"/>
      <sheetName val="Taxes"/>
      <sheetName val="ASSUM"/>
      <sheetName val="Codices ML"/>
      <sheetName val="DIVIDENDOS_CEG"/>
      <sheetName val="FLASH_REN"/>
      <sheetName val="CÁLCULO_GRÁFICO"/>
      <sheetName val="tar__media"/>
      <sheetName val="Dados_de_relacionamento"/>
      <sheetName val="metas_cerj_(2)"/>
      <sheetName val="GAS_CONSUMP"/>
      <sheetName val="Codices_ML"/>
      <sheetName val="Plan3"/>
      <sheetName val="Plan2"/>
      <sheetName val="CONJUNTOS"/>
      <sheetName val="Indicadores"/>
      <sheetName val="DETALLES"/>
      <sheetName val="1__Portada"/>
      <sheetName val="Base"/>
      <sheetName val="RESUMO"/>
      <sheetName val="F-Macro"/>
      <sheetName val="Carátula"/>
      <sheetName val="Plan1"/>
      <sheetName val="CS2000"/>
      <sheetName val="dec"/>
      <sheetName val="Validações"/>
      <sheetName val="Portada"/>
      <sheetName val="datosfec"/>
      <sheetName val="metas_aneel"/>
      <sheetName val="F-Portada"/>
      <sheetName val="Municipio"/>
      <sheetName val="Gráfico_DTC_CERJ"/>
      <sheetName val="Plan16"/>
      <sheetName val="qryIndiceCSCONJUNTO"/>
      <sheetName val="ESP"/>
      <sheetName val="CLIENTES"/>
      <sheetName val="Pag2"/>
      <sheetName val="TC_Génesis"/>
      <sheetName val="VAR_CT"/>
      <sheetName val="EOAF"/>
      <sheetName val="datos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ojeção de Mercado"/>
      <sheetName val="2. Outras Receitas"/>
      <sheetName val="3. Compra_Venda Energia (MWh)"/>
      <sheetName val="4. Compra_Venda Energia (kW)"/>
      <sheetName val="5. Tarifa_Compra_Venda (R$|MWh)"/>
      <sheetName val="6. Tarifa_Compra_Venda (R$|kW)"/>
      <sheetName val="7. Perdas"/>
      <sheetName val="8. Investimento"/>
      <sheetName val="9. ICMS"/>
      <sheetName val="10. PIS COFINS"/>
      <sheetName val="11. Estrutura de Capital"/>
      <sheetName val="12. Financiamentos"/>
      <sheetName val="13. Gastos O&amp;M"/>
      <sheetName val="14. Consumidores"/>
      <sheetName val="14a. Consumidores - LPT"/>
      <sheetName val="15. CO RP"/>
      <sheetName val="16. Dados Fisicos"/>
      <sheetName val="16a. Dados Fisicos - LPT"/>
      <sheetName val="17. Veículos"/>
      <sheetName val="18. Informática"/>
      <sheetName val="19. Edificações"/>
      <sheetName val="20. LP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DM Específica"/>
      <sheetName val="Total (2)"/>
      <sheetName val="ADM"/>
      <sheetName val="Rede Básica  "/>
      <sheetName val="Total (3)"/>
      <sheetName val="DIT "/>
      <sheetName val="Total"/>
      <sheetName val="Plan1"/>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A3">
            <v>1</v>
          </cell>
          <cell r="C3">
            <v>0.03</v>
          </cell>
        </row>
        <row r="4">
          <cell r="C4">
            <v>0.03</v>
          </cell>
        </row>
        <row r="5">
          <cell r="C5">
            <v>0.03</v>
          </cell>
        </row>
        <row r="6">
          <cell r="C6">
            <v>0.03</v>
          </cell>
        </row>
        <row r="7">
          <cell r="C7">
            <v>0.03</v>
          </cell>
        </row>
        <row r="8">
          <cell r="C8">
            <v>0.03</v>
          </cell>
        </row>
        <row r="9">
          <cell r="C9">
            <v>0.03</v>
          </cell>
        </row>
        <row r="10">
          <cell r="C10">
            <v>0.03</v>
          </cell>
        </row>
        <row r="11">
          <cell r="C11">
            <v>0.03</v>
          </cell>
        </row>
        <row r="12">
          <cell r="C12">
            <v>0.03</v>
          </cell>
        </row>
        <row r="13">
          <cell r="C13">
            <v>0.03</v>
          </cell>
        </row>
        <row r="14">
          <cell r="C14">
            <v>0.03</v>
          </cell>
        </row>
        <row r="15">
          <cell r="B15">
            <v>0.04</v>
          </cell>
          <cell r="C15">
            <v>0.06</v>
          </cell>
        </row>
        <row r="16">
          <cell r="B16">
            <v>0.08</v>
          </cell>
          <cell r="C16">
            <v>0.09</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ic_Diária_BC"/>
      <sheetName val="C V A - 30diasAnterior"/>
      <sheetName val="C V A - Ate5diaAnterior"/>
      <sheetName val="CVA_Projetada12meses"/>
      <sheetName val="CVA_CELG_CálculoFinal"/>
      <sheetName val="Plan1"/>
      <sheetName val="Plan2"/>
      <sheetName val="Plan3"/>
      <sheetName val="FEV99"/>
      <sheetName val="Dados de Entrada - Planejamento"/>
      <sheetName val="C_V_A_-_30diasAnterior1"/>
      <sheetName val="C_V_A_-_Ate5diaAnterior1"/>
      <sheetName val="C_V_A_-_30diasAnterior"/>
      <sheetName val="C_V_A_-_Ate5diaAnterior"/>
      <sheetName val="#REF"/>
      <sheetName val="ENERINC"/>
      <sheetName val="VENDAS_P_SUBSIDIÁRIA"/>
      <sheetName val="Capa_Menu"/>
      <sheetName val="QUERYGU"/>
      <sheetName val="Bal032002"/>
      <sheetName val="RESUMO"/>
      <sheetName val="CMI"/>
      <sheetName val="Mercado"/>
      <sheetName val="Teste Drpc"/>
      <sheetName val="Matriz de covariância"/>
      <sheetName val="Termo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Orçamento"/>
      <sheetName val="Administração"/>
      <sheetName val="RB"/>
      <sheetName val="DIT"/>
      <sheetName val="Total"/>
      <sheetName val="Grupo"/>
      <sheetName val="Grupo RB"/>
      <sheetName val="Grupo DIT"/>
      <sheetName val="Grupo Total"/>
      <sheetName val="Centro de Custo"/>
      <sheetName val="Orçamento - Caixa"/>
      <sheetName val="Comparativo"/>
      <sheetName val="Comparativo_10_08"/>
      <sheetName val="Dir"/>
      <sheetName val="Dir_10_08"/>
      <sheetName val="Dados"/>
      <sheetName val="Parametros"/>
      <sheetName val="Rede Básica  "/>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H3">
            <v>1</v>
          </cell>
        </row>
        <row r="4">
          <cell r="H4">
            <v>2</v>
          </cell>
        </row>
        <row r="5">
          <cell r="H5">
            <v>3</v>
          </cell>
        </row>
        <row r="6">
          <cell r="H6">
            <v>4</v>
          </cell>
        </row>
        <row r="7">
          <cell r="H7">
            <v>5</v>
          </cell>
        </row>
        <row r="8">
          <cell r="H8">
            <v>6</v>
          </cell>
        </row>
        <row r="9">
          <cell r="H9">
            <v>7</v>
          </cell>
        </row>
        <row r="10">
          <cell r="H10">
            <v>8</v>
          </cell>
        </row>
        <row r="11">
          <cell r="H11">
            <v>9</v>
          </cell>
        </row>
        <row r="12">
          <cell r="H12">
            <v>10</v>
          </cell>
        </row>
        <row r="13">
          <cell r="H13">
            <v>11</v>
          </cell>
        </row>
        <row r="14">
          <cell r="H14">
            <v>12</v>
          </cell>
        </row>
        <row r="15">
          <cell r="I15">
            <v>4.0107403403031296E-2</v>
          </cell>
          <cell r="J15">
            <v>3.9835372605136851E-2</v>
          </cell>
        </row>
        <row r="16">
          <cell r="I16">
            <v>4.4617061446219568E-2</v>
          </cell>
          <cell r="J16">
            <v>3.69425201722062E-2</v>
          </cell>
        </row>
      </sheetData>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Esc.Macro"/>
      <sheetName val="Bases Grales."/>
      <sheetName val="Inversión"/>
      <sheetName val="PYG"/>
      <sheetName val="Flujo Caja"/>
      <sheetName val="Balance"/>
      <sheetName val="Tax"/>
      <sheetName val="M.E."/>
      <sheetName val="RES.ANUAL"/>
      <sheetName val="RES.CREDITO"/>
      <sheetName val="Ptmos. otorg."/>
      <sheetName val="WACC"/>
      <sheetName val="Ingresos"/>
      <sheetName val="Ingres Revisados"/>
      <sheetName val="FCAcc"/>
      <sheetName val="Atualização"/>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Esc.Macro"/>
      <sheetName val="Bases Grales."/>
      <sheetName val="Inversión"/>
      <sheetName val="PYG"/>
      <sheetName val="Flujo Caja"/>
      <sheetName val="Balance"/>
      <sheetName val="Tax"/>
      <sheetName val="M.E."/>
      <sheetName val="RES.ANUAL"/>
      <sheetName val="RES.CREDITO"/>
      <sheetName val="Ptmos. otorg."/>
      <sheetName val="WACC"/>
      <sheetName val="Ingresos"/>
      <sheetName val="Ingres Revisados"/>
      <sheetName val="Atualização"/>
      <sheetName val="FC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sheetName val="TCont"/>
      <sheetName val="Resumen Sup Gen"/>
      <sheetName val="Supuestos"/>
      <sheetName val="Inputs"/>
      <sheetName val="EF"/>
      <sheetName val="Inversiones"/>
      <sheetName val="Ingresos"/>
      <sheetName val="Egresos"/>
      <sheetName val="Deuda"/>
      <sheetName val="Tx"/>
      <sheetName val="Activos"/>
      <sheetName val="Contadores"/>
      <sheetName val="Covenants"/>
      <sheetName val="Bases Grales."/>
      <sheetName val="Atualizaç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Resumo"/>
      <sheetName val="Rest_Dir"/>
      <sheetName val="Rest_UG"/>
      <sheetName val="Rest_UA"/>
      <sheetName val="Rest_Conta"/>
      <sheetName val="Rest_PRG"/>
      <sheetName val="Rest_Proc"/>
      <sheetName val="Rest_ATV"/>
      <sheetName val="Codigos"/>
      <sheetName val="Inversione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 a termo ie3-05"/>
      <sheetName val="CVA_Projetada12meses"/>
      <sheetName val="FEV99"/>
      <sheetName val="Critérios"/>
      <sheetName val="RIEP_INC_98"/>
      <sheetName val="di a termo ie3_05"/>
      <sheetName val="98"/>
      <sheetName val="Imobilizado_30Jun05_Helibras"/>
      <sheetName val="Links"/>
      <sheetName val="ie3-03"/>
      <sheetName val="ie3-08 original"/>
      <sheetName val="ie3-14 original"/>
      <sheetName val="ie3-11 original"/>
      <sheetName val="ie3-12 original"/>
      <sheetName val="ie3-02"/>
      <sheetName val="ie3-09 antiga"/>
      <sheetName val="ie3-14 prefixado"/>
      <sheetName val="Dados Históricos"/>
    </sheetNames>
    <sheetDataSet>
      <sheetData sheetId="0" refreshError="1">
        <row r="3">
          <cell r="A3" t="str">
            <v>III.5 - Mercado de DI a termo - BM&amp;F</v>
          </cell>
        </row>
        <row r="4">
          <cell r="A4" t="str">
            <v xml:space="preserve">             Taxa e volume negociado1/</v>
          </cell>
        </row>
        <row r="7">
          <cell r="A7" t="str">
            <v>Período</v>
          </cell>
          <cell r="D7" t="str">
            <v xml:space="preserve">Taxa </v>
          </cell>
          <cell r="F7" t="str">
            <v>Volume médio negociado</v>
          </cell>
        </row>
        <row r="8">
          <cell r="D8" t="str">
            <v>% a.a.</v>
          </cell>
        </row>
        <row r="9">
          <cell r="D9" t="str">
            <v>Contrato de 360 dias</v>
          </cell>
          <cell r="E9" t="str">
            <v>Contrato de 720 dias</v>
          </cell>
          <cell r="F9" t="str">
            <v>Contratos em aberto2/</v>
          </cell>
          <cell r="G9" t="str">
            <v>Contratos negociados</v>
          </cell>
          <cell r="H9" t="str">
            <v>Volume financeiro</v>
          </cell>
        </row>
        <row r="11">
          <cell r="F11" t="str">
            <v>milhares</v>
          </cell>
          <cell r="G11" t="str">
            <v>milhares</v>
          </cell>
          <cell r="H11" t="str">
            <v>R$ milhões</v>
          </cell>
        </row>
        <row r="24">
          <cell r="A24">
            <v>2001</v>
          </cell>
          <cell r="B24" t="str">
            <v>Jan</v>
          </cell>
        </row>
        <row r="25">
          <cell r="B25" t="str">
            <v>Fev</v>
          </cell>
        </row>
        <row r="26">
          <cell r="B26" t="str">
            <v>Mar</v>
          </cell>
        </row>
        <row r="27">
          <cell r="B27" t="str">
            <v>Abr</v>
          </cell>
        </row>
        <row r="28">
          <cell r="B28" t="str">
            <v>Mai</v>
          </cell>
        </row>
        <row r="29">
          <cell r="B29" t="str">
            <v>Jun</v>
          </cell>
        </row>
        <row r="30">
          <cell r="B30" t="str">
            <v>Jul</v>
          </cell>
        </row>
        <row r="31">
          <cell r="B31" t="str">
            <v>Ago</v>
          </cell>
        </row>
        <row r="32">
          <cell r="B32" t="str">
            <v>Set</v>
          </cell>
        </row>
        <row r="33">
          <cell r="B33" t="str">
            <v>Out</v>
          </cell>
        </row>
        <row r="34">
          <cell r="B34" t="str">
            <v>Nov</v>
          </cell>
        </row>
        <row r="35">
          <cell r="B35" t="str">
            <v>Dez</v>
          </cell>
        </row>
        <row r="49">
          <cell r="A49">
            <v>2002</v>
          </cell>
          <cell r="B49" t="str">
            <v>Jan</v>
          </cell>
        </row>
        <row r="50">
          <cell r="B50" t="str">
            <v>Fev</v>
          </cell>
        </row>
        <row r="51">
          <cell r="B51" t="str">
            <v>Mar</v>
          </cell>
        </row>
        <row r="52">
          <cell r="B52" t="str">
            <v>Abr</v>
          </cell>
        </row>
        <row r="53">
          <cell r="B53" t="str">
            <v>Mai</v>
          </cell>
        </row>
        <row r="54">
          <cell r="B54" t="str">
            <v>Jun</v>
          </cell>
        </row>
        <row r="55">
          <cell r="B55" t="str">
            <v>Jul</v>
          </cell>
        </row>
        <row r="56">
          <cell r="B56" t="str">
            <v>Ago</v>
          </cell>
        </row>
        <row r="57">
          <cell r="B57" t="str">
            <v>Set</v>
          </cell>
        </row>
        <row r="58">
          <cell r="B58" t="str">
            <v>Out</v>
          </cell>
        </row>
        <row r="59">
          <cell r="B59" t="str">
            <v>Nov</v>
          </cell>
        </row>
        <row r="60">
          <cell r="B60" t="str">
            <v>Dez</v>
          </cell>
        </row>
        <row r="62">
          <cell r="B62" t="str">
            <v>Fev</v>
          </cell>
          <cell r="C62">
            <v>1</v>
          </cell>
        </row>
        <row r="63">
          <cell r="C63">
            <v>2</v>
          </cell>
        </row>
        <row r="64">
          <cell r="C64">
            <v>3</v>
          </cell>
        </row>
        <row r="65">
          <cell r="C65">
            <v>4</v>
          </cell>
        </row>
        <row r="66">
          <cell r="C66">
            <v>5</v>
          </cell>
        </row>
        <row r="67">
          <cell r="C67">
            <v>6</v>
          </cell>
        </row>
        <row r="68">
          <cell r="C68">
            <v>7</v>
          </cell>
        </row>
        <row r="69">
          <cell r="C69">
            <v>8</v>
          </cell>
        </row>
        <row r="70">
          <cell r="C70">
            <v>9</v>
          </cell>
        </row>
        <row r="71">
          <cell r="C71">
            <v>10</v>
          </cell>
        </row>
        <row r="72">
          <cell r="C72">
            <v>11</v>
          </cell>
        </row>
        <row r="73">
          <cell r="C73">
            <v>12</v>
          </cell>
        </row>
        <row r="74">
          <cell r="C74">
            <v>13</v>
          </cell>
        </row>
        <row r="75">
          <cell r="C75">
            <v>14</v>
          </cell>
        </row>
        <row r="76">
          <cell r="C76">
            <v>15</v>
          </cell>
        </row>
        <row r="77">
          <cell r="C77">
            <v>16</v>
          </cell>
        </row>
        <row r="78">
          <cell r="C78">
            <v>17</v>
          </cell>
        </row>
        <row r="79">
          <cell r="C79">
            <v>18</v>
          </cell>
        </row>
        <row r="80">
          <cell r="C80">
            <v>19</v>
          </cell>
        </row>
        <row r="81">
          <cell r="C81">
            <v>20</v>
          </cell>
        </row>
        <row r="82">
          <cell r="C82">
            <v>21</v>
          </cell>
        </row>
        <row r="83">
          <cell r="C83">
            <v>22</v>
          </cell>
        </row>
        <row r="84">
          <cell r="C84">
            <v>23</v>
          </cell>
        </row>
        <row r="85">
          <cell r="C85">
            <v>24</v>
          </cell>
        </row>
        <row r="86">
          <cell r="C86">
            <v>25</v>
          </cell>
        </row>
        <row r="87">
          <cell r="C87">
            <v>26</v>
          </cell>
        </row>
        <row r="88">
          <cell r="C88">
            <v>27</v>
          </cell>
        </row>
        <row r="89">
          <cell r="C89">
            <v>28</v>
          </cell>
        </row>
        <row r="90">
          <cell r="C90">
            <v>29</v>
          </cell>
        </row>
        <row r="91">
          <cell r="C91">
            <v>30</v>
          </cell>
        </row>
        <row r="92">
          <cell r="C92">
            <v>31</v>
          </cell>
        </row>
        <row r="93">
          <cell r="B93" t="str">
            <v>Média</v>
          </cell>
          <cell r="D93" t="e">
            <v>#DIV/0!</v>
          </cell>
          <cell r="E93" t="e">
            <v>#DIV/0!</v>
          </cell>
          <cell r="F93" t="e">
            <v>#DIV/0!</v>
          </cell>
          <cell r="G93" t="e">
            <v>#DIV/0!</v>
          </cell>
          <cell r="H93" t="e">
            <v>#DIV/0!</v>
          </cell>
        </row>
        <row r="95">
          <cell r="A95" t="str">
            <v>Fonte: BM&amp;F</v>
          </cell>
        </row>
        <row r="97">
          <cell r="A97" t="str">
            <v>1/ Média diária para os meses fechados.</v>
          </cell>
        </row>
        <row r="98">
          <cell r="A98" t="str">
            <v>2/ Posição do último dia do mês.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sheetData sheetId="15"/>
      <sheetData sheetId="16"/>
      <sheetData sheetId="1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Resumo"/>
      <sheetName val="Rest_Dir"/>
      <sheetName val="Rest_UG"/>
      <sheetName val="Rest_UA"/>
      <sheetName val="Rest_Conta"/>
      <sheetName val="Rest_PRG"/>
      <sheetName val="Rest_Proc"/>
      <sheetName val="Rest_ATV"/>
      <sheetName val="Codigos"/>
      <sheetName val="Lista de Projetos"/>
      <sheetName val="Proj"/>
      <sheetName val="Datos"/>
      <sheetName val="Invers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Input"/>
      <sheetName val="Curves"/>
      <sheetName val="GoSeven"/>
      <sheetName val="GoEight"/>
      <sheetName val="GrThree"/>
      <sheetName val="GrFour"/>
      <sheetName val="HOne"/>
      <sheetName val="HTwo"/>
      <sheetName val="JOne"/>
      <sheetName val="JTwo"/>
      <sheetName val="KOne"/>
      <sheetName val="MOne"/>
      <sheetName val="MTwo"/>
      <sheetName val="StartShut"/>
      <sheetName val="Calc"/>
      <sheetName val="Inc. HR"/>
      <sheetName val="cscve"/>
      <sheetName val="PPA Tariff"/>
      <sheetName val="DEC FEC 02 BD"/>
      <sheetName val="PLAN MANUT"/>
      <sheetName val="Reforma Secundária"/>
      <sheetName val="FLC.COMPL"/>
      <sheetName val="Lists"/>
      <sheetName val="Customer Lists"/>
      <sheetName val="CP"/>
      <sheetName val="DE PARA"/>
      <sheetName val="RT RI"/>
      <sheetName val="Compra - MWh"/>
      <sheetName val="Campiche"/>
      <sheetName val="USS99"/>
      <sheetName val="Subsistemas Andres"/>
      <sheetName val="Ref. Materiales"/>
      <sheetName val="Subsistemas DPP"/>
      <sheetName val="Причины"/>
      <sheetName val="Demanda nova ou edição"/>
      <sheetName val="CA por Gerência"/>
      <sheetName val="Categ Valor _ Classe de custo"/>
      <sheetName val="Critérios priorização"/>
      <sheetName val="Processo_Subprocesso"/>
      <sheetName val="Cidade-Regional"/>
      <sheetName val="Centro de Planejamento"/>
      <sheetName val="Sup_Ger"/>
      <sheetName val="Centro de custo"/>
      <sheetName val="Parâmetros"/>
      <sheetName val="Plan1"/>
      <sheetName val="ParâmetrosGerais"/>
      <sheetName val="Centro de Custos e Classes"/>
      <sheetName val="São Paulo"/>
      <sheetName val="Datos"/>
      <sheetName val="Dashboard"/>
      <sheetName val="øYñf"/>
      <sheetName val=""/>
      <sheetName val="AUXILIAR"/>
      <sheetName val="Mapping"/>
      <sheetName val="Title_Page"/>
      <sheetName val="Inc__HR"/>
      <sheetName val="Customer_Lists"/>
      <sheetName val="DEC_FEC_02_BD"/>
      <sheetName val="FLC_COMPL"/>
      <sheetName val="PPA_Tariff"/>
      <sheetName val="PLAN_MANUT"/>
      <sheetName val="Reforma_Secundária"/>
      <sheetName val="DE_PARA"/>
      <sheetName val="Subsistemas_Andres"/>
      <sheetName val="Ref__Materiales"/>
      <sheetName val="Subsistemas_DPP"/>
      <sheetName val="RT_RI"/>
      <sheetName val="Compra_-_MWh"/>
      <sheetName val="99 cons YTD"/>
      <sheetName val="Returns USD"/>
      <sheetName val="AUT. TRSFT"/>
      <sheetName val="Tax"/>
      <sheetName val="Debt"/>
      <sheetName val="Articles"/>
      <sheetName val="LUP"/>
      <sheetName val="P&amp;L"/>
      <sheetName val="RP-101.2.1."/>
      <sheetName val="OBRA VIAL S2"/>
      <sheetName val="CCMM Enap"/>
      <sheetName val="Inicio Análisis Cuentas"/>
      <sheetName val="General Data"/>
      <sheetName val="AMORT 2010"/>
      <sheetName val="Deducc"/>
      <sheetName val="Gtovta"/>
      <sheetName val="RLI (AII-1)"/>
      <sheetName val=" AnexoOpDiv99"/>
      <sheetName val="Repeticiones"/>
      <sheetName val="AII-0 "/>
      <sheetName val="Condicable"/>
      <sheetName val="A"/>
      <sheetName val="Gen-2"/>
      <sheetName val="Index (2)"/>
      <sheetName val="IC_A"/>
      <sheetName val="ANEXOS"/>
      <sheetName val="ANEXO 1847"/>
      <sheetName val="aju10"/>
      <sheetName val="res10"/>
      <sheetName val="ANEXO 14"/>
      <sheetName val="Report 1"/>
      <sheetName val="LID-AR"/>
      <sheetName val="MES"/>
      <sheetName val="Title_Page1"/>
      <sheetName val="Inc__HR1"/>
      <sheetName val="DEC_FEC_02_BD1"/>
      <sheetName val="FLC_COMPL1"/>
      <sheetName val="PPA_Tariff1"/>
      <sheetName val="PLAN_MANUT1"/>
      <sheetName val="Reforma_Secundária1"/>
      <sheetName val="Customer_Lists1"/>
      <sheetName val="DE_PARA1"/>
      <sheetName val="Subsistemas_Andres1"/>
      <sheetName val="Ref__Materiales1"/>
      <sheetName val="Subsistemas_DPP1"/>
      <sheetName val="RT_RI1"/>
      <sheetName val="Compra_-_MWh1"/>
      <sheetName val="99_cons_YTD"/>
      <sheetName val="Returns_USD"/>
      <sheetName val="AUT__TRSFT"/>
      <sheetName val="BS_US"/>
      <sheetName val="IS_US"/>
      <sheetName val="CF_US"/>
      <sheetName val="BS"/>
      <sheetName val="IS"/>
      <sheetName val="CF"/>
      <sheetName val="Equity"/>
      <sheetName val="Fixed_Assets"/>
      <sheetName val="Demanda_nova_ou_edição"/>
      <sheetName val="CA_por_Gerência"/>
      <sheetName val="Categ_Valor___Classe_de_custo"/>
      <sheetName val="Critérios_priorização"/>
      <sheetName val="Centro_de_Planejamento"/>
      <sheetName val="Centro_de_custo"/>
      <sheetName val="Centro_de_Custos_e_Classes"/>
      <sheetName val="São_Paulo"/>
      <sheetName val="ELETROPAULO capacidade nova"/>
      <sheetName val="Classes_Custos"/>
      <sheetName val="Neutralidade"/>
      <sheetName val="vinc"/>
      <sheetName val="CA e atividade"/>
      <sheetName val="Parque Gerador"/>
    </sheetNames>
    <sheetDataSet>
      <sheetData sheetId="0" refreshError="1"/>
      <sheetData sheetId="1" refreshError="1"/>
      <sheetData sheetId="2" refreshError="1"/>
      <sheetData sheetId="3" refreshError="1">
        <row r="86">
          <cell r="B86">
            <v>14.2936554173952</v>
          </cell>
        </row>
        <row r="90">
          <cell r="D90">
            <v>13.297261859999997</v>
          </cell>
          <cell r="E90">
            <v>19.379258234999998</v>
          </cell>
        </row>
        <row r="91">
          <cell r="D91">
            <v>13.709517884999995</v>
          </cell>
          <cell r="E91">
            <v>18.845088383863636</v>
          </cell>
        </row>
        <row r="92">
          <cell r="D92">
            <v>14.121773909999996</v>
          </cell>
          <cell r="E92">
            <v>18.434301509999997</v>
          </cell>
        </row>
        <row r="93">
          <cell r="D93">
            <v>14.534029934999998</v>
          </cell>
          <cell r="E93">
            <v>18.118424618653844</v>
          </cell>
        </row>
        <row r="94">
          <cell r="D94">
            <v>14.946285959999994</v>
          </cell>
          <cell r="E94">
            <v>17.877119856428571</v>
          </cell>
        </row>
        <row r="95">
          <cell r="D95">
            <v>15.358541984999997</v>
          </cell>
          <cell r="E95">
            <v>17.695472797499995</v>
          </cell>
        </row>
        <row r="96">
          <cell r="D96">
            <v>15.770798009999998</v>
          </cell>
          <cell r="E96">
            <v>17.562297622499997</v>
          </cell>
        </row>
        <row r="97">
          <cell r="D97">
            <v>16.183054034999998</v>
          </cell>
          <cell r="E97">
            <v>17.469040469558824</v>
          </cell>
        </row>
        <row r="98">
          <cell r="D98">
            <v>16.595310059999996</v>
          </cell>
          <cell r="E98">
            <v>17.409048334999998</v>
          </cell>
        </row>
        <row r="99">
          <cell r="D99">
            <v>17.007566085000001</v>
          </cell>
          <cell r="E99">
            <v>17.377068847499999</v>
          </cell>
        </row>
        <row r="100">
          <cell r="B100">
            <v>14.917384895999996</v>
          </cell>
          <cell r="C100">
            <v>17.567727888</v>
          </cell>
          <cell r="D100">
            <v>17.419822109999998</v>
          </cell>
          <cell r="E100">
            <v>17.368900109999998</v>
          </cell>
        </row>
        <row r="101">
          <cell r="B101">
            <v>15.081375519299998</v>
          </cell>
          <cell r="C101">
            <v>17.445425617507141</v>
          </cell>
          <cell r="D101">
            <v>17.832078134999996</v>
          </cell>
          <cell r="E101">
            <v>17.381140586785712</v>
          </cell>
        </row>
        <row r="102">
          <cell r="B102">
            <v>15.245366142599998</v>
          </cell>
          <cell r="C102">
            <v>17.341695854481816</v>
          </cell>
          <cell r="D102">
            <v>18.244334159999998</v>
          </cell>
          <cell r="E102">
            <v>17.411007203181818</v>
          </cell>
        </row>
        <row r="103">
          <cell r="B103">
            <v>15.409356765899998</v>
          </cell>
          <cell r="C103">
            <v>17.254116097949996</v>
          </cell>
          <cell r="D103">
            <v>18.656590184999999</v>
          </cell>
          <cell r="E103">
            <v>17.456200897499997</v>
          </cell>
        </row>
        <row r="104">
          <cell r="B104">
            <v>15.573347389199997</v>
          </cell>
          <cell r="C104">
            <v>17.180667597099998</v>
          </cell>
          <cell r="D104">
            <v>19.068846209999997</v>
          </cell>
          <cell r="E104">
            <v>17.514805785</v>
          </cell>
        </row>
        <row r="105">
          <cell r="B105">
            <v>15.737338012499995</v>
          </cell>
          <cell r="C105">
            <v>17.119654601249998</v>
          </cell>
          <cell r="D105">
            <v>19.481102234999998</v>
          </cell>
          <cell r="E105">
            <v>17.585212522500001</v>
          </cell>
        </row>
        <row r="106">
          <cell r="B106">
            <v>15.901328635799997</v>
          </cell>
          <cell r="C106">
            <v>17.069642244438459</v>
          </cell>
        </row>
        <row r="107">
          <cell r="B107">
            <v>16.065319259099997</v>
          </cell>
          <cell r="C107">
            <v>17.02940823343889</v>
          </cell>
        </row>
        <row r="108">
          <cell r="B108">
            <v>16.229309882399999</v>
          </cell>
          <cell r="C108">
            <v>16.997904888342855</v>
          </cell>
        </row>
        <row r="109">
          <cell r="B109">
            <v>16.393300505699997</v>
          </cell>
          <cell r="C109">
            <v>16.974229036815515</v>
          </cell>
        </row>
        <row r="110">
          <cell r="B110">
            <v>16.557291128999996</v>
          </cell>
          <cell r="C110">
            <v>16.9575979295</v>
          </cell>
        </row>
        <row r="111">
          <cell r="B111">
            <v>16.721281752299998</v>
          </cell>
          <cell r="C111">
            <v>16.947329816956451</v>
          </cell>
        </row>
        <row r="112">
          <cell r="B112">
            <v>16.885272375599996</v>
          </cell>
          <cell r="C112">
            <v>16.942828168424999</v>
          </cell>
        </row>
        <row r="113">
          <cell r="B113">
            <v>17.049262998899998</v>
          </cell>
          <cell r="C113">
            <v>16.943568759904544</v>
          </cell>
        </row>
        <row r="114">
          <cell r="B114">
            <v>17.213253622199996</v>
          </cell>
          <cell r="C114">
            <v>16.949089040805884</v>
          </cell>
        </row>
        <row r="115">
          <cell r="B115">
            <v>17.377244245499998</v>
          </cell>
          <cell r="C115">
            <v>16.958979323464284</v>
          </cell>
        </row>
        <row r="116">
          <cell r="B116">
            <v>17.541234868799997</v>
          </cell>
          <cell r="C116">
            <v>16.972875441066666</v>
          </cell>
        </row>
        <row r="117">
          <cell r="B117">
            <v>17.705225492099999</v>
          </cell>
          <cell r="C117">
            <v>16.990452596185136</v>
          </cell>
        </row>
        <row r="118">
          <cell r="B118">
            <v>17.869216115399997</v>
          </cell>
          <cell r="C118">
            <v>17.011420180594737</v>
          </cell>
        </row>
        <row r="119">
          <cell r="B119">
            <v>18.033206738699992</v>
          </cell>
          <cell r="C119">
            <v>17.035517392042305</v>
          </cell>
        </row>
        <row r="120">
          <cell r="B120">
            <v>18.197197361999997</v>
          </cell>
          <cell r="C120">
            <v>17.062509508499996</v>
          </cell>
        </row>
        <row r="121">
          <cell r="B121">
            <v>18.361187985299996</v>
          </cell>
          <cell r="C121">
            <v>17.092184707649999</v>
          </cell>
        </row>
        <row r="122">
          <cell r="B122">
            <v>18.525178608599997</v>
          </cell>
          <cell r="C122">
            <v>17.12435134072857</v>
          </cell>
        </row>
        <row r="123">
          <cell r="B123">
            <v>18.689169231899996</v>
          </cell>
          <cell r="C123">
            <v>17.158835586763953</v>
          </cell>
        </row>
        <row r="124">
          <cell r="B124">
            <v>18.853159855199998</v>
          </cell>
          <cell r="C124">
            <v>17.195479426690909</v>
          </cell>
        </row>
        <row r="125">
          <cell r="B125">
            <v>19.017150478499996</v>
          </cell>
          <cell r="C125">
            <v>17.234138887583335</v>
          </cell>
        </row>
      </sheetData>
      <sheetData sheetId="4" refreshError="1">
        <row r="86">
          <cell r="B86">
            <v>12.852652706944001</v>
          </cell>
        </row>
        <row r="115">
          <cell r="B115">
            <v>12.15130352994</v>
          </cell>
          <cell r="C115">
            <v>14.854220254684288</v>
          </cell>
        </row>
        <row r="116">
          <cell r="B116">
            <v>12.219952805423997</v>
          </cell>
          <cell r="C116">
            <v>14.780092696711998</v>
          </cell>
        </row>
        <row r="117">
          <cell r="B117">
            <v>12.288602080907999</v>
          </cell>
          <cell r="C117">
            <v>14.711827419589133</v>
          </cell>
        </row>
        <row r="118">
          <cell r="B118">
            <v>12.357251356392</v>
          </cell>
          <cell r="C118">
            <v>14.648961611669682</v>
          </cell>
        </row>
        <row r="119">
          <cell r="B119">
            <v>12.425900631875999</v>
          </cell>
          <cell r="C119">
            <v>14.591079929168767</v>
          </cell>
        </row>
        <row r="120">
          <cell r="B120">
            <v>12.49454990736</v>
          </cell>
          <cell r="C120">
            <v>14.537808562679999</v>
          </cell>
        </row>
        <row r="121">
          <cell r="B121">
            <v>12.563199182843999</v>
          </cell>
          <cell r="C121">
            <v>14.488810172007364</v>
          </cell>
        </row>
        <row r="122">
          <cell r="B122">
            <v>12.631848458327999</v>
          </cell>
          <cell r="C122">
            <v>14.443779544592571</v>
          </cell>
        </row>
        <row r="123">
          <cell r="B123">
            <v>12.700497733811998</v>
          </cell>
          <cell r="C123">
            <v>14.402439859743209</v>
          </cell>
        </row>
        <row r="124">
          <cell r="B124">
            <v>12.769147009295999</v>
          </cell>
          <cell r="C124">
            <v>14.364539462284364</v>
          </cell>
        </row>
        <row r="125">
          <cell r="B125">
            <v>12.837796284779998</v>
          </cell>
          <cell r="C125">
            <v>14.329849066389999</v>
          </cell>
        </row>
        <row r="126">
          <cell r="B126">
            <v>12.906445560263998</v>
          </cell>
          <cell r="C126">
            <v>14.298159324132</v>
          </cell>
        </row>
        <row r="127">
          <cell r="B127">
            <v>12.975094835747999</v>
          </cell>
          <cell r="C127">
            <v>14.26927870442719</v>
          </cell>
        </row>
        <row r="128">
          <cell r="B128">
            <v>13.043744111232</v>
          </cell>
          <cell r="C128">
            <v>14.243031637115998</v>
          </cell>
        </row>
        <row r="129">
          <cell r="B129">
            <v>13.112393386715999</v>
          </cell>
          <cell r="C129">
            <v>14.219256884296774</v>
          </cell>
        </row>
        <row r="130">
          <cell r="B130">
            <v>13.181042662199999</v>
          </cell>
          <cell r="C130">
            <v>14.197806107099998</v>
          </cell>
        </row>
        <row r="131">
          <cell r="B131">
            <v>13.249691937683998</v>
          </cell>
          <cell r="C131">
            <v>14.178542601077293</v>
          </cell>
        </row>
        <row r="132">
          <cell r="B132">
            <v>13.318341213167999</v>
          </cell>
          <cell r="C132">
            <v>14.161340177507075</v>
          </cell>
        </row>
        <row r="133">
          <cell r="B133">
            <v>13.386990488652</v>
          </cell>
          <cell r="C133">
            <v>14.146082171344865</v>
          </cell>
        </row>
        <row r="134">
          <cell r="B134">
            <v>13.455639764136</v>
          </cell>
          <cell r="C134">
            <v>14.132660559401332</v>
          </cell>
        </row>
        <row r="135">
          <cell r="B135">
            <v>13.524289039619998</v>
          </cell>
          <cell r="C135">
            <v>14.120975174719089</v>
          </cell>
        </row>
        <row r="136">
          <cell r="B136">
            <v>13.592938315104</v>
          </cell>
          <cell r="C136">
            <v>14.110933005123426</v>
          </cell>
        </row>
        <row r="137">
          <cell r="B137">
            <v>13.661587590587999</v>
          </cell>
          <cell r="C137">
            <v>14.102447565609786</v>
          </cell>
        </row>
        <row r="138">
          <cell r="B138">
            <v>13.730236866072</v>
          </cell>
          <cell r="C138">
            <v>14.095438335656688</v>
          </cell>
        </row>
        <row r="139">
          <cell r="B139">
            <v>13.798886141555997</v>
          </cell>
          <cell r="C139">
            <v>14.089830253761049</v>
          </cell>
        </row>
        <row r="140">
          <cell r="B140">
            <v>13.867535417039999</v>
          </cell>
          <cell r="C140">
            <v>14.08555326252</v>
          </cell>
        </row>
        <row r="141">
          <cell r="B141">
            <v>13.936184692524</v>
          </cell>
          <cell r="C141">
            <v>14.08254189845872</v>
          </cell>
        </row>
        <row r="142">
          <cell r="B142">
            <v>14.004833968007999</v>
          </cell>
          <cell r="C142">
            <v>14.080734921552386</v>
          </cell>
        </row>
        <row r="143">
          <cell r="B143">
            <v>14.073483243491999</v>
          </cell>
          <cell r="C143">
            <v>14.080074980031711</v>
          </cell>
        </row>
        <row r="144">
          <cell r="B144">
            <v>14.142132518975998</v>
          </cell>
          <cell r="C144">
            <v>14.080508306612996</v>
          </cell>
        </row>
        <row r="145">
          <cell r="B145">
            <v>14.210781794460001</v>
          </cell>
          <cell r="C145">
            <v>14.081984442768459</v>
          </cell>
        </row>
        <row r="146">
          <cell r="B146">
            <v>14.279431069943998</v>
          </cell>
          <cell r="C146">
            <v>14.084455988062906</v>
          </cell>
        </row>
        <row r="147">
          <cell r="B147">
            <v>14.348080345428</v>
          </cell>
          <cell r="C147">
            <v>14.087878371937878</v>
          </cell>
        </row>
        <row r="148">
          <cell r="B148">
            <v>14.416729620911998</v>
          </cell>
          <cell r="C148">
            <v>14.092209645632469</v>
          </cell>
        </row>
        <row r="149">
          <cell r="B149">
            <v>14.485378896396</v>
          </cell>
          <cell r="C149">
            <v>14.097410292197997</v>
          </cell>
        </row>
        <row r="150">
          <cell r="B150">
            <v>14.554028171879997</v>
          </cell>
          <cell r="C150">
            <v>14.10344305279714</v>
          </cell>
        </row>
        <row r="151">
          <cell r="B151">
            <v>14.622677447364</v>
          </cell>
          <cell r="C151">
            <v>14.110272767682</v>
          </cell>
        </row>
        <row r="152">
          <cell r="B152">
            <v>14.691326722848</v>
          </cell>
          <cell r="C152">
            <v>14.117866230423996</v>
          </cell>
        </row>
        <row r="153">
          <cell r="B153">
            <v>14.759975998331999</v>
          </cell>
          <cell r="C153">
            <v>14.126192054124902</v>
          </cell>
        </row>
        <row r="154">
          <cell r="B154">
            <v>14.828625273815996</v>
          </cell>
          <cell r="C154">
            <v>14.135220548475564</v>
          </cell>
        </row>
        <row r="155">
          <cell r="B155">
            <v>14.897274549299999</v>
          </cell>
          <cell r="C155">
            <v>14.144923606649996</v>
          </cell>
        </row>
        <row r="156">
          <cell r="B156">
            <v>14.965923824783999</v>
          </cell>
          <cell r="C156">
            <v>14.155274601128838</v>
          </cell>
        </row>
        <row r="157">
          <cell r="B157">
            <v>15.034573100267998</v>
          </cell>
          <cell r="C157">
            <v>14.16624828764049</v>
          </cell>
        </row>
        <row r="158">
          <cell r="B158">
            <v>15.103222375751999</v>
          </cell>
          <cell r="C158">
            <v>14.177820716491382</v>
          </cell>
        </row>
        <row r="159">
          <cell r="B159">
            <v>15.171871651235998</v>
          </cell>
          <cell r="C159">
            <v>14.189969150630656</v>
          </cell>
        </row>
        <row r="160">
          <cell r="B160">
            <v>15.240520926719999</v>
          </cell>
          <cell r="C160">
            <v>14.202671989859997</v>
          </cell>
        </row>
      </sheetData>
      <sheetData sheetId="5" refreshError="1">
        <row r="8">
          <cell r="A8">
            <v>5</v>
          </cell>
        </row>
        <row r="90">
          <cell r="B90">
            <v>11.682603967871998</v>
          </cell>
          <cell r="C90">
            <v>25.950679633535998</v>
          </cell>
          <cell r="D90">
            <v>13.238451600000001</v>
          </cell>
          <cell r="E90">
            <v>18.599631599999999</v>
          </cell>
        </row>
        <row r="91">
          <cell r="B91">
            <v>11.7660115675392</v>
          </cell>
          <cell r="C91">
            <v>24.657373100278686</v>
          </cell>
          <cell r="D91">
            <v>13.305718800000001</v>
          </cell>
          <cell r="E91">
            <v>18.115309199999999</v>
          </cell>
        </row>
        <row r="92">
          <cell r="B92">
            <v>11.849419167206399</v>
          </cell>
          <cell r="C92">
            <v>23.586568289203196</v>
          </cell>
          <cell r="D92">
            <v>13.372986000000001</v>
          </cell>
          <cell r="E92">
            <v>17.717312800000002</v>
          </cell>
        </row>
        <row r="93">
          <cell r="B93">
            <v>11.932826766873598</v>
          </cell>
          <cell r="C93">
            <v>22.686918649036798</v>
          </cell>
          <cell r="D93">
            <v>13.440253200000001</v>
          </cell>
          <cell r="E93">
            <v>17.385721015384615</v>
          </cell>
        </row>
        <row r="94">
          <cell r="B94">
            <v>12.016234366540798</v>
          </cell>
          <cell r="C94">
            <v>21.921748071727542</v>
          </cell>
          <cell r="D94">
            <v>13.507520400000001</v>
          </cell>
          <cell r="E94">
            <v>17.106304285714284</v>
          </cell>
        </row>
        <row r="95">
          <cell r="B95">
            <v>12.099641966208001</v>
          </cell>
          <cell r="C95">
            <v>21.264160744703997</v>
          </cell>
          <cell r="D95">
            <v>13.574787600000001</v>
          </cell>
          <cell r="E95">
            <v>16.8686276</v>
          </cell>
        </row>
        <row r="96">
          <cell r="B96">
            <v>12.183049565875198</v>
          </cell>
          <cell r="C96">
            <v>20.693984808537596</v>
          </cell>
          <cell r="D96">
            <v>13.6420548</v>
          </cell>
          <cell r="E96">
            <v>16.664864699999999</v>
          </cell>
        </row>
        <row r="97">
          <cell r="B97">
            <v>12.266457165542398</v>
          </cell>
          <cell r="C97">
            <v>20.195794723665319</v>
          </cell>
          <cell r="D97">
            <v>13.709322</v>
          </cell>
          <cell r="E97">
            <v>16.489030799999998</v>
          </cell>
        </row>
        <row r="98">
          <cell r="B98">
            <v>12.349864765209599</v>
          </cell>
          <cell r="C98">
            <v>19.757592848204794</v>
          </cell>
          <cell r="D98">
            <v>13.7765892</v>
          </cell>
          <cell r="E98">
            <v>16.336471066666668</v>
          </cell>
        </row>
        <row r="99">
          <cell r="B99">
            <v>12.433272364876798</v>
          </cell>
          <cell r="C99">
            <v>19.369907359617343</v>
          </cell>
          <cell r="D99">
            <v>13.8438564</v>
          </cell>
          <cell r="E99">
            <v>16.203510631578951</v>
          </cell>
        </row>
        <row r="100">
          <cell r="B100">
            <v>14.355798864</v>
          </cell>
          <cell r="C100">
            <v>16.789061388</v>
          </cell>
          <cell r="D100">
            <v>13.9111236</v>
          </cell>
          <cell r="E100">
            <v>16.087209600000001</v>
          </cell>
        </row>
        <row r="101">
          <cell r="B101">
            <v>14.4086274816</v>
          </cell>
          <cell r="C101">
            <v>16.674449568228571</v>
          </cell>
          <cell r="D101">
            <v>13.9783908</v>
          </cell>
          <cell r="E101">
            <v>15.985188057142855</v>
          </cell>
        </row>
        <row r="102">
          <cell r="B102">
            <v>14.461456099200001</v>
          </cell>
          <cell r="C102">
            <v>16.572658305600001</v>
          </cell>
          <cell r="D102">
            <v>14.045658</v>
          </cell>
          <cell r="E102">
            <v>15.8954988</v>
          </cell>
        </row>
        <row r="103">
          <cell r="B103">
            <v>14.514284716800002</v>
          </cell>
          <cell r="C103">
            <v>16.482015353530436</v>
          </cell>
          <cell r="D103">
            <v>14.112925199999999</v>
          </cell>
          <cell r="E103">
            <v>15.816533269565216</v>
          </cell>
        </row>
        <row r="104">
          <cell r="B104">
            <v>14.5671133344</v>
          </cell>
          <cell r="C104">
            <v>16.401127173199999</v>
          </cell>
          <cell r="D104">
            <v>14.180192399999999</v>
          </cell>
          <cell r="E104">
            <v>15.746951000000001</v>
          </cell>
        </row>
        <row r="105">
          <cell r="B105">
            <v>14.619941952</v>
          </cell>
          <cell r="C105">
            <v>16.328823192000002</v>
          </cell>
          <cell r="D105">
            <v>14.247459600000001</v>
          </cell>
          <cell r="E105">
            <v>15.685626000000003</v>
          </cell>
        </row>
        <row r="106">
          <cell r="B106">
            <v>14.672770569600001</v>
          </cell>
          <cell r="C106">
            <v>16.264112925415386</v>
          </cell>
          <cell r="D106">
            <v>14.314726800000001</v>
          </cell>
          <cell r="E106">
            <v>15.63160550769231</v>
          </cell>
        </row>
        <row r="107">
          <cell r="B107">
            <v>14.725599187200002</v>
          </cell>
          <cell r="C107">
            <v>16.206152627377779</v>
          </cell>
          <cell r="D107">
            <v>14.381994000000001</v>
          </cell>
          <cell r="E107">
            <v>15.584077911111114</v>
          </cell>
        </row>
        <row r="108">
          <cell r="B108">
            <v>14.7784278048</v>
          </cell>
          <cell r="C108">
            <v>16.15421908697143</v>
          </cell>
          <cell r="D108">
            <v>14.4492612</v>
          </cell>
          <cell r="E108">
            <v>15.542347542857142</v>
          </cell>
        </row>
        <row r="109">
          <cell r="B109">
            <v>14.831256422400001</v>
          </cell>
          <cell r="C109">
            <v>16.107688846510346</v>
          </cell>
          <cell r="D109">
            <v>14.5165284</v>
          </cell>
          <cell r="E109">
            <v>15.505814689655173</v>
          </cell>
        </row>
        <row r="110">
          <cell r="B110">
            <v>14.88408504</v>
          </cell>
          <cell r="C110">
            <v>16.066021576000001</v>
          </cell>
          <cell r="D110">
            <v>14.5837956</v>
          </cell>
          <cell r="E110">
            <v>15.473959600000001</v>
          </cell>
        </row>
        <row r="111">
          <cell r="B111">
            <v>14.936913657600003</v>
          </cell>
          <cell r="C111">
            <v>16.028746665445162</v>
          </cell>
        </row>
        <row r="112">
          <cell r="B112">
            <v>14.989742275200001</v>
          </cell>
          <cell r="C112">
            <v>15.995452331100001</v>
          </cell>
        </row>
        <row r="113">
          <cell r="B113">
            <v>15.042570892800001</v>
          </cell>
          <cell r="C113">
            <v>15.965776702400001</v>
          </cell>
        </row>
        <row r="114">
          <cell r="B114">
            <v>15.0953995104</v>
          </cell>
          <cell r="C114">
            <v>15.939400481788239</v>
          </cell>
        </row>
        <row r="115">
          <cell r="B115">
            <v>15.148228128000003</v>
          </cell>
          <cell r="C115">
            <v>15.916040862857146</v>
          </cell>
        </row>
        <row r="116">
          <cell r="B116">
            <v>15.201056745600001</v>
          </cell>
          <cell r="C116">
            <v>15.895446462133338</v>
          </cell>
        </row>
        <row r="117">
          <cell r="B117">
            <v>15.2538853632</v>
          </cell>
          <cell r="C117">
            <v>15.877393072735135</v>
          </cell>
        </row>
        <row r="118">
          <cell r="B118">
            <v>15.306713980800001</v>
          </cell>
          <cell r="C118">
            <v>15.861680088505265</v>
          </cell>
        </row>
        <row r="119">
          <cell r="B119">
            <v>15.359542598400003</v>
          </cell>
          <cell r="C119">
            <v>15.848127478276924</v>
          </cell>
        </row>
        <row r="120">
          <cell r="B120">
            <v>15.412371216</v>
          </cell>
          <cell r="C120">
            <v>15.836573214000003</v>
          </cell>
        </row>
        <row r="121">
          <cell r="B121">
            <v>15.4651998336</v>
          </cell>
          <cell r="C121">
            <v>15.826871075239024</v>
          </cell>
        </row>
        <row r="122">
          <cell r="B122">
            <v>15.518028451200001</v>
          </cell>
          <cell r="C122">
            <v>15.818888767314288</v>
          </cell>
        </row>
        <row r="123">
          <cell r="B123">
            <v>15.570857068800002</v>
          </cell>
          <cell r="C123">
            <v>15.812506302027909</v>
          </cell>
        </row>
        <row r="124">
          <cell r="B124">
            <v>15.623685686400002</v>
          </cell>
          <cell r="C124">
            <v>15.807614599200001</v>
          </cell>
        </row>
        <row r="125">
          <cell r="B125">
            <v>15.676514304000001</v>
          </cell>
          <cell r="C125">
            <v>15.804114274666668</v>
          </cell>
        </row>
        <row r="126">
          <cell r="B126">
            <v>15.729342921600001</v>
          </cell>
          <cell r="C126">
            <v>15.801914586365216</v>
          </cell>
        </row>
        <row r="127">
          <cell r="B127">
            <v>15.782171539200004</v>
          </cell>
          <cell r="C127">
            <v>15.800932514961701</v>
          </cell>
        </row>
        <row r="128">
          <cell r="B128">
            <v>15.835000156800001</v>
          </cell>
          <cell r="C128">
            <v>15.801091959400004</v>
          </cell>
        </row>
        <row r="129">
          <cell r="B129">
            <v>15.887828774399999</v>
          </cell>
          <cell r="C129">
            <v>15.802323030955106</v>
          </cell>
        </row>
        <row r="130">
          <cell r="B130">
            <v>15.940657392000002</v>
          </cell>
          <cell r="C130">
            <v>15.804561432000003</v>
          </cell>
        </row>
        <row r="131">
          <cell r="B131">
            <v>15.993486009600002</v>
          </cell>
          <cell r="C131">
            <v>15.807747907858827</v>
          </cell>
        </row>
        <row r="132">
          <cell r="B132">
            <v>16.046314627200001</v>
          </cell>
          <cell r="C132">
            <v>15.811827761907693</v>
          </cell>
        </row>
        <row r="133">
          <cell r="B133">
            <v>16.0991432448</v>
          </cell>
          <cell r="C133">
            <v>15.816750425569815</v>
          </cell>
        </row>
        <row r="134">
          <cell r="B134">
            <v>16.1519718624</v>
          </cell>
          <cell r="C134">
            <v>15.822469076088892</v>
          </cell>
        </row>
        <row r="135">
          <cell r="B135">
            <v>16.204800480000003</v>
          </cell>
          <cell r="C135">
            <v>15.828940296000004</v>
          </cell>
        </row>
        <row r="136">
          <cell r="B136">
            <v>16.257629097599999</v>
          </cell>
          <cell r="C136">
            <v>15.836123769085713</v>
          </cell>
        </row>
        <row r="137">
          <cell r="B137">
            <v>16.310457715200002</v>
          </cell>
          <cell r="C137">
            <v>15.843982008336843</v>
          </cell>
        </row>
        <row r="138">
          <cell r="B138">
            <v>16.363286332800001</v>
          </cell>
          <cell r="C138">
            <v>15.852480112055174</v>
          </cell>
        </row>
        <row r="139">
          <cell r="B139">
            <v>16.416114950400004</v>
          </cell>
          <cell r="C139">
            <v>15.861585544759325</v>
          </cell>
        </row>
        <row r="140">
          <cell r="B140">
            <v>16.468943568</v>
          </cell>
          <cell r="C140">
            <v>15.871267939999999</v>
          </cell>
        </row>
      </sheetData>
      <sheetData sheetId="6" refreshError="1">
        <row r="86">
          <cell r="B86">
            <v>14.2936554173952</v>
          </cell>
        </row>
        <row r="115">
          <cell r="B115">
            <v>13.079862651959997</v>
          </cell>
          <cell r="C115">
            <v>18.186276850894288</v>
          </cell>
        </row>
        <row r="116">
          <cell r="B116">
            <v>13.113436548576001</v>
          </cell>
          <cell r="C116">
            <v>18.044898316154669</v>
          </cell>
        </row>
        <row r="117">
          <cell r="B117">
            <v>13.147010445191999</v>
          </cell>
          <cell r="C117">
            <v>17.912069266985188</v>
          </cell>
        </row>
        <row r="118">
          <cell r="B118">
            <v>13.180584341807998</v>
          </cell>
          <cell r="C118">
            <v>17.787114743998739</v>
          </cell>
        </row>
        <row r="119">
          <cell r="B119">
            <v>13.214158238424</v>
          </cell>
          <cell r="C119">
            <v>17.669429014412</v>
          </cell>
        </row>
        <row r="120">
          <cell r="B120">
            <v>13.24773213504</v>
          </cell>
          <cell r="C120">
            <v>17.558466918720001</v>
          </cell>
        </row>
        <row r="121">
          <cell r="B121">
            <v>13.281306031655999</v>
          </cell>
          <cell r="C121">
            <v>17.45373648371093</v>
          </cell>
        </row>
        <row r="122">
          <cell r="B122">
            <v>13.314879928272001</v>
          </cell>
          <cell r="C122">
            <v>17.354792590764571</v>
          </cell>
        </row>
        <row r="123">
          <cell r="B123">
            <v>13.348453824888001</v>
          </cell>
          <cell r="C123">
            <v>17.261231527644</v>
          </cell>
        </row>
        <row r="124">
          <cell r="B124">
            <v>13.382027721503999</v>
          </cell>
          <cell r="C124">
            <v>17.172686283224728</v>
          </cell>
        </row>
        <row r="125">
          <cell r="B125">
            <v>13.415601618119998</v>
          </cell>
          <cell r="C125">
            <v>17.088822469593332</v>
          </cell>
        </row>
        <row r="126">
          <cell r="B126">
            <v>13.449175514736</v>
          </cell>
          <cell r="C126">
            <v>17.009334776046263</v>
          </cell>
        </row>
        <row r="127">
          <cell r="B127">
            <v>13.482749411352</v>
          </cell>
          <cell r="C127">
            <v>16.933943875769618</v>
          </cell>
        </row>
        <row r="128">
          <cell r="B128">
            <v>13.516323307967998</v>
          </cell>
          <cell r="C128">
            <v>16.862393719184002</v>
          </cell>
        </row>
        <row r="129">
          <cell r="B129">
            <v>13.549897204584001</v>
          </cell>
          <cell r="C129">
            <v>16.794449158716489</v>
          </cell>
        </row>
        <row r="130">
          <cell r="B130">
            <v>13.583471101199999</v>
          </cell>
          <cell r="C130">
            <v>16.729893858600001</v>
          </cell>
        </row>
        <row r="131">
          <cell r="B131">
            <v>13.617044997815999</v>
          </cell>
          <cell r="C131">
            <v>16.668528450578592</v>
          </cell>
        </row>
        <row r="132">
          <cell r="B132">
            <v>13.650618894432</v>
          </cell>
          <cell r="C132">
            <v>16.610168902416003</v>
          </cell>
        </row>
        <row r="133">
          <cell r="B133">
            <v>13.684192791048</v>
          </cell>
          <cell r="C133">
            <v>16.554645071101362</v>
          </cell>
        </row>
        <row r="134">
          <cell r="B134">
            <v>13.717766687663998</v>
          </cell>
          <cell r="C134">
            <v>16.501799416809778</v>
          </cell>
        </row>
        <row r="135">
          <cell r="B135">
            <v>13.751340584279999</v>
          </cell>
          <cell r="C135">
            <v>16.451485857158183</v>
          </cell>
        </row>
        <row r="136">
          <cell r="B136">
            <v>13.784914480895999</v>
          </cell>
          <cell r="C136">
            <v>16.403568744219431</v>
          </cell>
        </row>
        <row r="137">
          <cell r="B137">
            <v>13.818488377512001</v>
          </cell>
          <cell r="C137">
            <v>16.357921949219161</v>
          </cell>
        </row>
        <row r="138">
          <cell r="B138">
            <v>13.852062274127999</v>
          </cell>
          <cell r="C138">
            <v>16.314428041919172</v>
          </cell>
        </row>
        <row r="139">
          <cell r="B139">
            <v>13.885636170744002</v>
          </cell>
          <cell r="C139">
            <v>16.272977553453355</v>
          </cell>
        </row>
        <row r="140">
          <cell r="B140">
            <v>13.91921006736</v>
          </cell>
          <cell r="C140">
            <v>16.233468312879999</v>
          </cell>
        </row>
        <row r="141">
          <cell r="B141">
            <v>13.952783963976</v>
          </cell>
          <cell r="C141">
            <v>16.19580484899128</v>
          </cell>
        </row>
        <row r="142">
          <cell r="B142">
            <v>13.986357860591998</v>
          </cell>
          <cell r="C142">
            <v>16.159897850012129</v>
          </cell>
        </row>
        <row r="143">
          <cell r="B143">
            <v>14.019931757208001</v>
          </cell>
          <cell r="C143">
            <v>16.125663674756382</v>
          </cell>
        </row>
        <row r="144">
          <cell r="B144">
            <v>14.053505653823999</v>
          </cell>
          <cell r="C144">
            <v>16.093023909612</v>
          </cell>
        </row>
        <row r="145">
          <cell r="B145">
            <v>14.087079550439997</v>
          </cell>
          <cell r="C145">
            <v>16.061904966420002</v>
          </cell>
        </row>
        <row r="146">
          <cell r="B146">
            <v>14.120653447056</v>
          </cell>
          <cell r="C146">
            <v>16.032237716909819</v>
          </cell>
        </row>
        <row r="147">
          <cell r="B147">
            <v>14.154227343671998</v>
          </cell>
          <cell r="C147">
            <v>16.003957159871824</v>
          </cell>
        </row>
        <row r="148">
          <cell r="B148">
            <v>14.187801240288</v>
          </cell>
          <cell r="C148">
            <v>15.977002117696944</v>
          </cell>
        </row>
        <row r="149">
          <cell r="B149">
            <v>14.221375136903999</v>
          </cell>
          <cell r="C149">
            <v>15.951314959304174</v>
          </cell>
        </row>
        <row r="150">
          <cell r="B150">
            <v>14.254949033519999</v>
          </cell>
          <cell r="C150">
            <v>15.926841346817143</v>
          </cell>
        </row>
        <row r="151">
          <cell r="B151">
            <v>14.288522930135999</v>
          </cell>
          <cell r="C151">
            <v>15.903530003648282</v>
          </cell>
        </row>
        <row r="152">
          <cell r="B152">
            <v>14.322096826752</v>
          </cell>
          <cell r="C152">
            <v>15.881332501909334</v>
          </cell>
        </row>
        <row r="153">
          <cell r="B153">
            <v>14.355670723368</v>
          </cell>
          <cell r="C153">
            <v>15.860203067294957</v>
          </cell>
        </row>
        <row r="154">
          <cell r="B154">
            <v>14.389244619984</v>
          </cell>
          <cell r="C154">
            <v>15.840098399786598</v>
          </cell>
        </row>
        <row r="155">
          <cell r="B155">
            <v>14.422818516599998</v>
          </cell>
          <cell r="C155">
            <v>15.8209775087</v>
          </cell>
        </row>
        <row r="156">
          <cell r="B156">
            <v>14.456392413216001</v>
          </cell>
          <cell r="C156">
            <v>15.80280156075537</v>
          </cell>
        </row>
        <row r="157">
          <cell r="B157">
            <v>14.489966309831999</v>
          </cell>
          <cell r="C157">
            <v>15.785533739986132</v>
          </cell>
        </row>
        <row r="158">
          <cell r="B158">
            <v>14.523540206447999</v>
          </cell>
          <cell r="C158">
            <v>15.769139118424</v>
          </cell>
        </row>
        <row r="159">
          <cell r="B159">
            <v>14.557114103064</v>
          </cell>
          <cell r="C159">
            <v>15.753584536605418</v>
          </cell>
        </row>
        <row r="160">
          <cell r="B160">
            <v>14.59068799968</v>
          </cell>
          <cell r="C160">
            <v>15.738838493040001</v>
          </cell>
        </row>
        <row r="161">
          <cell r="B161">
            <v>14.624261896295998</v>
          </cell>
          <cell r="C161">
            <v>15.724871041866519</v>
          </cell>
        </row>
        <row r="162">
          <cell r="B162">
            <v>14.657835792912</v>
          </cell>
          <cell r="C162">
            <v>15.711653697997463</v>
          </cell>
        </row>
        <row r="163">
          <cell r="B163">
            <v>14.691409689527999</v>
          </cell>
          <cell r="C163">
            <v>15.699159349120626</v>
          </cell>
        </row>
        <row r="164">
          <cell r="B164">
            <v>14.724983586144001</v>
          </cell>
          <cell r="C164">
            <v>15.687362173986287</v>
          </cell>
        </row>
        <row r="165">
          <cell r="B165">
            <v>14.758557482759999</v>
          </cell>
          <cell r="C165">
            <v>15.676237566462353</v>
          </cell>
        </row>
        <row r="166">
          <cell r="B166">
            <v>14.792131379376</v>
          </cell>
          <cell r="C166">
            <v>15.665762064887998</v>
          </cell>
        </row>
        <row r="167">
          <cell r="B167">
            <v>14.825705275992</v>
          </cell>
          <cell r="C167">
            <v>15.655913286299448</v>
          </cell>
        </row>
        <row r="168">
          <cell r="B168">
            <v>14.859279172607998</v>
          </cell>
          <cell r="C168">
            <v>15.646669865140364</v>
          </cell>
        </row>
        <row r="169">
          <cell r="B169">
            <v>14.892853069224001</v>
          </cell>
          <cell r="C169">
            <v>15.638011396104135</v>
          </cell>
        </row>
        <row r="170">
          <cell r="B170">
            <v>14.926426965839999</v>
          </cell>
          <cell r="C170">
            <v>15.629918380786666</v>
          </cell>
        </row>
        <row r="171">
          <cell r="B171">
            <v>14.960000862455999</v>
          </cell>
          <cell r="C171">
            <v>15.622372177856571</v>
          </cell>
        </row>
        <row r="172">
          <cell r="B172">
            <v>14.993574759072001</v>
          </cell>
          <cell r="C172">
            <v>15.61535495647513</v>
          </cell>
        </row>
        <row r="173">
          <cell r="B173">
            <v>15.027148655688</v>
          </cell>
          <cell r="C173">
            <v>15.608849652721419</v>
          </cell>
        </row>
        <row r="174">
          <cell r="B174">
            <v>15.060722552303998</v>
          </cell>
          <cell r="C174">
            <v>15.60283992879881</v>
          </cell>
        </row>
        <row r="175">
          <cell r="B175">
            <v>15.094296448919998</v>
          </cell>
          <cell r="C175">
            <v>15.597310134817896</v>
          </cell>
        </row>
        <row r="176">
          <cell r="B176">
            <v>15.127870345536</v>
          </cell>
          <cell r="C176">
            <v>15.592245272968</v>
          </cell>
        </row>
        <row r="177">
          <cell r="B177">
            <v>15.161444242151999</v>
          </cell>
          <cell r="C177">
            <v>15.587630963904868</v>
          </cell>
        </row>
        <row r="178">
          <cell r="B178">
            <v>15.195018138767999</v>
          </cell>
          <cell r="C178">
            <v>15.583453415196246</v>
          </cell>
        </row>
        <row r="179">
          <cell r="B179">
            <v>15.228592035384001</v>
          </cell>
          <cell r="C179">
            <v>15.579699391679879</v>
          </cell>
        </row>
        <row r="180">
          <cell r="B180">
            <v>15.262165932</v>
          </cell>
          <cell r="C180">
            <v>15.576356187600002</v>
          </cell>
        </row>
        <row r="181">
          <cell r="B181">
            <v>15.295739828616</v>
          </cell>
          <cell r="C181">
            <v>15.573411600399091</v>
          </cell>
        </row>
        <row r="182">
          <cell r="B182">
            <v>15.329313725231998</v>
          </cell>
          <cell r="C182">
            <v>15.570853906051292</v>
          </cell>
        </row>
        <row r="183">
          <cell r="B183">
            <v>15.362887621848001</v>
          </cell>
          <cell r="C183">
            <v>15.568671835832738</v>
          </cell>
        </row>
        <row r="184">
          <cell r="B184">
            <v>15.396461518463999</v>
          </cell>
          <cell r="C184">
            <v>15.566854554432</v>
          </cell>
        </row>
        <row r="185">
          <cell r="B185">
            <v>15.430035415080003</v>
          </cell>
          <cell r="C185">
            <v>15.565391639311429</v>
          </cell>
        </row>
        <row r="186">
          <cell r="C186">
            <v>15.56427306123668</v>
          </cell>
        </row>
        <row r="187">
          <cell r="C187">
            <v>15.563489165898055</v>
          </cell>
        </row>
        <row r="188">
          <cell r="C188">
            <v>15.563030656552892</v>
          </cell>
        </row>
        <row r="189">
          <cell r="C189">
            <v>15.562888577623376</v>
          </cell>
        </row>
        <row r="190">
          <cell r="C190">
            <v>15.563054299189091</v>
          </cell>
        </row>
      </sheetData>
      <sheetData sheetId="7" refreshError="1">
        <row r="86">
          <cell r="B86">
            <v>12.852652706944001</v>
          </cell>
          <cell r="E86">
            <v>23.21093860954667</v>
          </cell>
        </row>
        <row r="87">
          <cell r="E87">
            <v>21.620483059931427</v>
          </cell>
        </row>
        <row r="88">
          <cell r="B88">
            <v>13.432628553792</v>
          </cell>
          <cell r="C88">
            <v>30.356448940096005</v>
          </cell>
          <cell r="D88">
            <v>12.662539907679999</v>
          </cell>
          <cell r="E88">
            <v>20.476373909839999</v>
          </cell>
        </row>
        <row r="89">
          <cell r="B89">
            <v>13.722616477216</v>
          </cell>
          <cell r="C89">
            <v>28.492134892919111</v>
          </cell>
          <cell r="D89">
            <v>13.052400004639999</v>
          </cell>
          <cell r="E89">
            <v>19.629829026097777</v>
          </cell>
        </row>
        <row r="90">
          <cell r="B90">
            <v>14.012604400640003</v>
          </cell>
          <cell r="C90">
            <v>27.029682447520003</v>
          </cell>
          <cell r="D90">
            <v>13.442260101600001</v>
          </cell>
          <cell r="E90">
            <v>18.991579128800002</v>
          </cell>
        </row>
        <row r="91">
          <cell r="B91">
            <v>14.302592324063999</v>
          </cell>
          <cell r="C91">
            <v>25.859492985231999</v>
          </cell>
          <cell r="D91">
            <v>13.83212019856</v>
          </cell>
          <cell r="E91">
            <v>18.50481649437091</v>
          </cell>
        </row>
        <row r="92">
          <cell r="B92">
            <v>14.592580247488002</v>
          </cell>
          <cell r="C92">
            <v>24.908500760277331</v>
          </cell>
          <cell r="D92">
            <v>14.22198029552</v>
          </cell>
          <cell r="E92">
            <v>18.131669307093336</v>
          </cell>
        </row>
        <row r="93">
          <cell r="B93">
            <v>14.882568170912002</v>
          </cell>
          <cell r="C93">
            <v>24.126121794809844</v>
          </cell>
          <cell r="D93">
            <v>14.611840392479998</v>
          </cell>
          <cell r="E93">
            <v>17.845918617624616</v>
          </cell>
        </row>
        <row r="94">
          <cell r="B94">
            <v>15.172556094336</v>
          </cell>
          <cell r="C94">
            <v>23.476224676082289</v>
          </cell>
          <cell r="D94">
            <v>15.001700489439999</v>
          </cell>
          <cell r="E94">
            <v>17.628836605005716</v>
          </cell>
        </row>
        <row r="95">
          <cell r="B95">
            <v>15.462544017760001</v>
          </cell>
          <cell r="C95">
            <v>22.932313034746663</v>
          </cell>
          <cell r="D95">
            <v>15.391560586400001</v>
          </cell>
          <cell r="E95">
            <v>17.466689533866667</v>
          </cell>
        </row>
        <row r="96">
          <cell r="B96">
            <v>15.752531941184001</v>
          </cell>
          <cell r="C96">
            <v>22.474514593791998</v>
          </cell>
          <cell r="D96">
            <v>15.78142068336</v>
          </cell>
          <cell r="E96">
            <v>17.349177102679999</v>
          </cell>
        </row>
        <row r="97">
          <cell r="B97">
            <v>16.042519864608</v>
          </cell>
          <cell r="C97">
            <v>22.087632906092239</v>
          </cell>
          <cell r="D97">
            <v>16.17128078032</v>
          </cell>
          <cell r="E97">
            <v>17.26842261027765</v>
          </cell>
        </row>
        <row r="98">
          <cell r="B98">
            <v>16.332507788032</v>
          </cell>
          <cell r="C98">
            <v>21.759848512771555</v>
          </cell>
          <cell r="D98">
            <v>16.561140877280003</v>
          </cell>
          <cell r="E98">
            <v>17.218299733528891</v>
          </cell>
        </row>
        <row r="99">
          <cell r="B99">
            <v>16.622495711456001</v>
          </cell>
          <cell r="C99">
            <v>21.481830262085893</v>
          </cell>
          <cell r="D99">
            <v>16.951000974239999</v>
          </cell>
          <cell r="E99">
            <v>17.193971901541055</v>
          </cell>
        </row>
        <row r="100">
          <cell r="B100">
            <v>13.808259691999998</v>
          </cell>
          <cell r="C100">
            <v>17.326186787199997</v>
          </cell>
          <cell r="D100">
            <v>17.340861071199999</v>
          </cell>
          <cell r="E100">
            <v>17.191569857600001</v>
          </cell>
        </row>
        <row r="101">
          <cell r="B101">
            <v>14.065171983679999</v>
          </cell>
          <cell r="C101">
            <v>17.164783408659048</v>
          </cell>
          <cell r="D101">
            <v>17.730721168159999</v>
          </cell>
          <cell r="E101">
            <v>17.207961346270476</v>
          </cell>
        </row>
        <row r="102">
          <cell r="B102">
            <v>14.322084275359998</v>
          </cell>
          <cell r="C102">
            <v>17.029730895970911</v>
          </cell>
          <cell r="D102">
            <v>18.120581265119998</v>
          </cell>
          <cell r="E102">
            <v>17.240583613105454</v>
          </cell>
        </row>
        <row r="103">
          <cell r="B103">
            <v>14.578996567039997</v>
          </cell>
          <cell r="C103">
            <v>16.917592179676522</v>
          </cell>
          <cell r="D103">
            <v>18.510441362080002</v>
          </cell>
          <cell r="E103">
            <v>17.287319600083478</v>
          </cell>
        </row>
        <row r="104">
          <cell r="B104">
            <v>14.83590885872</v>
          </cell>
          <cell r="C104">
            <v>16.825503035226664</v>
          </cell>
          <cell r="D104">
            <v>18.900301459039998</v>
          </cell>
          <cell r="E104">
            <v>17.346405092186668</v>
          </cell>
        </row>
        <row r="105">
          <cell r="B105">
            <v>15.092821150399999</v>
          </cell>
          <cell r="C105">
            <v>16.751057513999996</v>
          </cell>
          <cell r="D105">
            <v>19.290161556000001</v>
          </cell>
          <cell r="E105">
            <v>17.416358148800001</v>
          </cell>
        </row>
        <row r="106">
          <cell r="B106">
            <v>15.349733442079998</v>
          </cell>
          <cell r="C106">
            <v>16.692219813316918</v>
          </cell>
          <cell r="D106">
            <v>19.680021652960001</v>
          </cell>
          <cell r="E106">
            <v>17.495924820172306</v>
          </cell>
        </row>
        <row r="107">
          <cell r="B107">
            <v>15.606645733759999</v>
          </cell>
          <cell r="C107">
            <v>16.647255730894816</v>
          </cell>
          <cell r="D107">
            <v>20.069881749919997</v>
          </cell>
          <cell r="E107">
            <v>17.584036926885926</v>
          </cell>
        </row>
        <row r="108">
          <cell r="B108">
            <v>15.863558025439998</v>
          </cell>
          <cell r="C108">
            <v>16.614678807634284</v>
          </cell>
          <cell r="D108">
            <v>20.45974184688</v>
          </cell>
          <cell r="E108">
            <v>17.679778886582856</v>
          </cell>
        </row>
        <row r="109">
          <cell r="B109">
            <v>16.120470317119999</v>
          </cell>
          <cell r="C109">
            <v>16.59320761327724</v>
          </cell>
          <cell r="D109">
            <v>20.84960194384</v>
          </cell>
          <cell r="E109">
            <v>17.782361404126895</v>
          </cell>
        </row>
        <row r="110">
          <cell r="B110">
            <v>16.377382608799998</v>
          </cell>
          <cell r="C110">
            <v>16.581731574933332</v>
          </cell>
          <cell r="D110">
            <v>21.239462040799999</v>
          </cell>
          <cell r="E110">
            <v>17.891100423733334</v>
          </cell>
        </row>
        <row r="111">
          <cell r="B111">
            <v>16.634294900479997</v>
          </cell>
          <cell r="C111">
            <v>16.579283419439999</v>
          </cell>
        </row>
        <row r="112">
          <cell r="B112">
            <v>16.891207192159996</v>
          </cell>
          <cell r="C112">
            <v>16.585016782779999</v>
          </cell>
        </row>
        <row r="113">
          <cell r="B113">
            <v>17.148119483839999</v>
          </cell>
          <cell r="C113">
            <v>16.598187890513938</v>
          </cell>
        </row>
        <row r="114">
          <cell r="B114">
            <v>17.405031775519998</v>
          </cell>
          <cell r="C114">
            <v>16.618140471077645</v>
          </cell>
        </row>
        <row r="115">
          <cell r="B115">
            <v>17.661944067199997</v>
          </cell>
          <cell r="C115">
            <v>16.644293255371426</v>
          </cell>
        </row>
        <row r="116">
          <cell r="B116">
            <v>17.918856358879996</v>
          </cell>
          <cell r="C116">
            <v>16.676129559751107</v>
          </cell>
        </row>
        <row r="117">
          <cell r="B117">
            <v>18.175768650559998</v>
          </cell>
          <cell r="C117">
            <v>16.713188558263784</v>
          </cell>
        </row>
        <row r="118">
          <cell r="B118">
            <v>18.432680942239998</v>
          </cell>
          <cell r="C118">
            <v>16.75505793295158</v>
          </cell>
        </row>
        <row r="119">
          <cell r="B119">
            <v>18.689593233919997</v>
          </cell>
          <cell r="C119">
            <v>16.80136765487795</v>
          </cell>
        </row>
        <row r="120">
          <cell r="B120">
            <v>18.946505525599999</v>
          </cell>
          <cell r="C120">
            <v>16.851784697999996</v>
          </cell>
        </row>
        <row r="121">
          <cell r="B121">
            <v>19.203417817279998</v>
          </cell>
          <cell r="C121">
            <v>16.906008526620486</v>
          </cell>
        </row>
        <row r="122">
          <cell r="B122">
            <v>19.460330108960001</v>
          </cell>
          <cell r="C122">
            <v>16.963767227489523</v>
          </cell>
        </row>
        <row r="123">
          <cell r="B123">
            <v>19.71724240064</v>
          </cell>
          <cell r="C123">
            <v>17.024814181613024</v>
          </cell>
        </row>
        <row r="124">
          <cell r="B124">
            <v>19.974154692319999</v>
          </cell>
          <cell r="C124">
            <v>17.088925189905453</v>
          </cell>
        </row>
        <row r="125">
          <cell r="B125">
            <v>20.231066984000002</v>
          </cell>
          <cell r="C125">
            <v>17.155895982088886</v>
          </cell>
        </row>
        <row r="126">
          <cell r="B126">
            <v>20.487979275679994</v>
          </cell>
          <cell r="C126">
            <v>17.225540050518259</v>
          </cell>
        </row>
        <row r="127">
          <cell r="B127">
            <v>20.744891567359996</v>
          </cell>
          <cell r="C127">
            <v>17.297686760539573</v>
          </cell>
        </row>
        <row r="128">
          <cell r="B128">
            <v>21.001803859040002</v>
          </cell>
          <cell r="C128">
            <v>17.372179697053333</v>
          </cell>
        </row>
        <row r="129">
          <cell r="B129">
            <v>21.258716150719994</v>
          </cell>
          <cell r="C129">
            <v>17.448875213539587</v>
          </cell>
        </row>
        <row r="130">
          <cell r="B130">
            <v>21.515628442399997</v>
          </cell>
          <cell r="C130">
            <v>17.527641155199998</v>
          </cell>
        </row>
      </sheetData>
      <sheetData sheetId="8" refreshError="1">
        <row r="8">
          <cell r="A8">
            <v>5</v>
          </cell>
        </row>
        <row r="88">
          <cell r="B88">
            <v>13.432628553792</v>
          </cell>
          <cell r="C88">
            <v>30.356448940096005</v>
          </cell>
          <cell r="D88">
            <v>10.89150688704</v>
          </cell>
          <cell r="E88">
            <v>25.568168502719999</v>
          </cell>
        </row>
        <row r="89">
          <cell r="B89">
            <v>13.722616477216</v>
          </cell>
          <cell r="C89">
            <v>28.492134892919111</v>
          </cell>
          <cell r="D89">
            <v>11.135890293120001</v>
          </cell>
          <cell r="E89">
            <v>23.951005179093336</v>
          </cell>
        </row>
        <row r="90">
          <cell r="B90">
            <v>11.682603967871998</v>
          </cell>
          <cell r="C90">
            <v>25.950679633535998</v>
          </cell>
          <cell r="D90">
            <v>11.3802736992</v>
          </cell>
          <cell r="E90">
            <v>22.681712860799998</v>
          </cell>
        </row>
        <row r="91">
          <cell r="B91">
            <v>11.7660115675392</v>
          </cell>
          <cell r="C91">
            <v>24.657373100278686</v>
          </cell>
          <cell r="D91">
            <v>11.624657105279999</v>
          </cell>
          <cell r="E91">
            <v>21.665417637294542</v>
          </cell>
        </row>
        <row r="92">
          <cell r="B92">
            <v>11.849419167206399</v>
          </cell>
          <cell r="C92">
            <v>23.586568289203196</v>
          </cell>
          <cell r="D92">
            <v>11.869040511360001</v>
          </cell>
          <cell r="E92">
            <v>20.838870234879998</v>
          </cell>
        </row>
        <row r="93">
          <cell r="B93">
            <v>11.932826766873598</v>
          </cell>
          <cell r="C93">
            <v>22.686918649036798</v>
          </cell>
          <cell r="D93">
            <v>12.11342391744</v>
          </cell>
          <cell r="E93">
            <v>20.158282694843077</v>
          </cell>
        </row>
        <row r="94">
          <cell r="B94">
            <v>12.016234366540798</v>
          </cell>
          <cell r="C94">
            <v>21.921748071727542</v>
          </cell>
          <cell r="D94">
            <v>12.357807323519998</v>
          </cell>
          <cell r="E94">
            <v>19.592377903817145</v>
          </cell>
        </row>
        <row r="95">
          <cell r="B95">
            <v>12.099641966208001</v>
          </cell>
          <cell r="C95">
            <v>21.264160744703997</v>
          </cell>
          <cell r="D95">
            <v>12.6021907296</v>
          </cell>
          <cell r="E95">
            <v>19.118219312000001</v>
          </cell>
        </row>
        <row r="96">
          <cell r="B96">
            <v>12.183049565875198</v>
          </cell>
          <cell r="C96">
            <v>20.693984808537596</v>
          </cell>
          <cell r="D96">
            <v>12.846574135680001</v>
          </cell>
          <cell r="E96">
            <v>18.718604507039998</v>
          </cell>
        </row>
        <row r="97">
          <cell r="B97">
            <v>12.266457165542398</v>
          </cell>
          <cell r="C97">
            <v>20.195794723665319</v>
          </cell>
          <cell r="D97">
            <v>13.09095754176</v>
          </cell>
          <cell r="E97">
            <v>18.380378703021176</v>
          </cell>
        </row>
        <row r="98">
          <cell r="B98">
            <v>12.349864765209599</v>
          </cell>
          <cell r="C98">
            <v>19.757592848204794</v>
          </cell>
          <cell r="D98">
            <v>13.335340947839999</v>
          </cell>
          <cell r="E98">
            <v>18.093310399786667</v>
          </cell>
        </row>
        <row r="99">
          <cell r="B99">
            <v>12.433272364876798</v>
          </cell>
          <cell r="C99">
            <v>19.369907359617343</v>
          </cell>
          <cell r="D99">
            <v>13.57972435392</v>
          </cell>
          <cell r="E99">
            <v>17.849322097212632</v>
          </cell>
        </row>
        <row r="100">
          <cell r="B100">
            <v>12.516679964544</v>
          </cell>
          <cell r="C100">
            <v>19.025160799871998</v>
          </cell>
          <cell r="D100">
            <v>13.82410776</v>
          </cell>
          <cell r="E100">
            <v>17.641951795199997</v>
          </cell>
        </row>
        <row r="101">
          <cell r="B101">
            <v>12.600087564211199</v>
          </cell>
          <cell r="C101">
            <v>18.717219036277026</v>
          </cell>
          <cell r="D101">
            <v>14.068491166080001</v>
          </cell>
          <cell r="E101">
            <v>17.465968350811426</v>
          </cell>
        </row>
        <row r="102">
          <cell r="B102">
            <v>12.683495163878398</v>
          </cell>
          <cell r="C102">
            <v>18.441063232993745</v>
          </cell>
          <cell r="D102">
            <v>14.312874572159998</v>
          </cell>
          <cell r="E102">
            <v>17.317091738007267</v>
          </cell>
        </row>
        <row r="103">
          <cell r="B103">
            <v>12.766902763545598</v>
          </cell>
          <cell r="C103">
            <v>18.192547395198886</v>
          </cell>
          <cell r="D103">
            <v>14.557257978240001</v>
          </cell>
          <cell r="E103">
            <v>17.191786283102608</v>
          </cell>
        </row>
        <row r="104">
          <cell r="B104">
            <v>12.850310363212799</v>
          </cell>
          <cell r="C104">
            <v>17.968216527206398</v>
          </cell>
          <cell r="D104">
            <v>14.801641384319998</v>
          </cell>
          <cell r="E104">
            <v>17.087105591359997</v>
          </cell>
        </row>
        <row r="105">
          <cell r="B105">
            <v>12.933717962879998</v>
          </cell>
          <cell r="C105">
            <v>17.765168432639999</v>
          </cell>
          <cell r="D105">
            <v>15.046024790399999</v>
          </cell>
          <cell r="E105">
            <v>17.000574691200001</v>
          </cell>
        </row>
        <row r="106">
          <cell r="B106">
            <v>13.017125562547198</v>
          </cell>
          <cell r="C106">
            <v>17.580947406873598</v>
          </cell>
          <cell r="D106">
            <v>15.29040819648</v>
          </cell>
          <cell r="E106">
            <v>16.930099375901538</v>
          </cell>
        </row>
        <row r="107">
          <cell r="B107">
            <v>13.100533162214399</v>
          </cell>
          <cell r="C107">
            <v>17.413461553373864</v>
          </cell>
          <cell r="D107">
            <v>15.534791602559999</v>
          </cell>
          <cell r="E107">
            <v>16.873895691591109</v>
          </cell>
        </row>
        <row r="108">
          <cell r="B108">
            <v>13.183940761881599</v>
          </cell>
          <cell r="C108">
            <v>17.260917817969368</v>
          </cell>
          <cell r="D108">
            <v>15.779175008640001</v>
          </cell>
          <cell r="E108">
            <v>16.830434534948569</v>
          </cell>
        </row>
        <row r="109">
          <cell r="B109">
            <v>13.267348361548798</v>
          </cell>
          <cell r="C109">
            <v>17.121770464305431</v>
          </cell>
          <cell r="D109">
            <v>16.023558414720004</v>
          </cell>
          <cell r="E109">
            <v>16.798397713456549</v>
          </cell>
        </row>
        <row r="110">
          <cell r="B110">
            <v>13.350755961215999</v>
          </cell>
          <cell r="C110">
            <v>16.994679854207995</v>
          </cell>
          <cell r="D110">
            <v>16.267941820800001</v>
          </cell>
          <cell r="E110">
            <v>16.776642793600001</v>
          </cell>
        </row>
        <row r="111">
          <cell r="B111">
            <v>13.434163560883198</v>
          </cell>
          <cell r="C111">
            <v>16.878479206041597</v>
          </cell>
        </row>
        <row r="112">
          <cell r="B112">
            <v>13.5175711605504</v>
          </cell>
          <cell r="C112">
            <v>16.772147585875196</v>
          </cell>
        </row>
        <row r="113">
          <cell r="B113">
            <v>13.600978760217599</v>
          </cell>
          <cell r="C113">
            <v>16.674787809345162</v>
          </cell>
        </row>
        <row r="114">
          <cell r="B114">
            <v>13.684386359884797</v>
          </cell>
          <cell r="C114">
            <v>16.585608243189455</v>
          </cell>
        </row>
        <row r="115">
          <cell r="B115">
            <v>13.767793959551998</v>
          </cell>
          <cell r="C115">
            <v>16.503907726518854</v>
          </cell>
        </row>
        <row r="116">
          <cell r="B116">
            <v>13.8512015592192</v>
          </cell>
          <cell r="C116">
            <v>16.429063005209596</v>
          </cell>
        </row>
        <row r="117">
          <cell r="B117">
            <v>13.934609158886399</v>
          </cell>
          <cell r="C117">
            <v>16.360518203962116</v>
          </cell>
        </row>
        <row r="118">
          <cell r="B118">
            <v>14.0180167585536</v>
          </cell>
          <cell r="C118">
            <v>16.297775960666268</v>
          </cell>
        </row>
        <row r="119">
          <cell r="B119">
            <v>14.101424358220799</v>
          </cell>
          <cell r="C119">
            <v>16.240389924710396</v>
          </cell>
        </row>
        <row r="120">
          <cell r="B120">
            <v>16.122657369599999</v>
          </cell>
          <cell r="C120">
            <v>16.789206374399999</v>
          </cell>
        </row>
        <row r="121">
          <cell r="B121">
            <v>16.508979548159999</v>
          </cell>
          <cell r="C121">
            <v>16.777660327680003</v>
          </cell>
        </row>
        <row r="122">
          <cell r="B122">
            <v>16.89530172672</v>
          </cell>
          <cell r="C122">
            <v>16.775862239817144</v>
          </cell>
        </row>
        <row r="123">
          <cell r="B123">
            <v>17.281623905280004</v>
          </cell>
          <cell r="C123">
            <v>16.783132020658606</v>
          </cell>
        </row>
        <row r="124">
          <cell r="B124">
            <v>17.66794608384</v>
          </cell>
          <cell r="C124">
            <v>16.79885140642909</v>
          </cell>
        </row>
        <row r="125">
          <cell r="B125">
            <v>18.054268262400001</v>
          </cell>
          <cell r="C125">
            <v>16.822457090133334</v>
          </cell>
        </row>
        <row r="126">
          <cell r="B126">
            <v>18.440590440960001</v>
          </cell>
          <cell r="C126">
            <v>16.853434747993045</v>
          </cell>
        </row>
        <row r="127">
          <cell r="B127">
            <v>18.826912619520002</v>
          </cell>
          <cell r="C127">
            <v>16.89131382846638</v>
          </cell>
        </row>
        <row r="128">
          <cell r="B128">
            <v>19.213234798079998</v>
          </cell>
          <cell r="C128">
            <v>16.935662992639998</v>
          </cell>
        </row>
        <row r="129">
          <cell r="B129">
            <v>19.599556976639999</v>
          </cell>
          <cell r="C129">
            <v>16.986086112940406</v>
          </cell>
        </row>
        <row r="130">
          <cell r="B130">
            <v>19.985879155199999</v>
          </cell>
          <cell r="C130">
            <v>17.042218752</v>
          </cell>
        </row>
      </sheetData>
      <sheetData sheetId="9" refreshError="1">
        <row r="86">
          <cell r="B86">
            <v>14.2936554173952</v>
          </cell>
          <cell r="C86">
            <v>42.024148111897595</v>
          </cell>
          <cell r="D86">
            <v>12.098936467200001</v>
          </cell>
          <cell r="E86">
            <v>32.547108316799999</v>
          </cell>
        </row>
        <row r="87">
          <cell r="B87">
            <v>14.556302705894399</v>
          </cell>
          <cell r="C87">
            <v>38.081409676147196</v>
          </cell>
          <cell r="D87">
            <v>13.261619184000001</v>
          </cell>
          <cell r="E87">
            <v>29.708989675200002</v>
          </cell>
        </row>
        <row r="88">
          <cell r="B88">
            <v>14.818949994393602</v>
          </cell>
          <cell r="C88">
            <v>35.157186760396797</v>
          </cell>
          <cell r="D88">
            <v>14.424301900800003</v>
          </cell>
          <cell r="E88">
            <v>27.7257360336</v>
          </cell>
        </row>
        <row r="89">
          <cell r="B89">
            <v>15.081597282892799</v>
          </cell>
          <cell r="C89">
            <v>32.911974191313071</v>
          </cell>
          <cell r="D89">
            <v>15.586984617600002</v>
          </cell>
          <cell r="E89">
            <v>26.312392392</v>
          </cell>
        </row>
        <row r="90">
          <cell r="B90">
            <v>15.344244571392</v>
          </cell>
          <cell r="C90">
            <v>31.142068864896004</v>
          </cell>
          <cell r="D90">
            <v>16.749667334400002</v>
          </cell>
          <cell r="E90">
            <v>25.297985750399999</v>
          </cell>
        </row>
        <row r="91">
          <cell r="B91">
            <v>15.606891859891201</v>
          </cell>
          <cell r="C91">
            <v>29.717841533145599</v>
          </cell>
          <cell r="D91">
            <v>17.912350051200001</v>
          </cell>
          <cell r="E91">
            <v>24.573715108800002</v>
          </cell>
        </row>
        <row r="92">
          <cell r="B92">
            <v>15.869539148390402</v>
          </cell>
          <cell r="C92">
            <v>28.552872697395198</v>
          </cell>
          <cell r="D92">
            <v>19.075032767999996</v>
          </cell>
          <cell r="E92">
            <v>24.067046467200001</v>
          </cell>
        </row>
        <row r="93">
          <cell r="B93">
            <v>16.132186436889601</v>
          </cell>
          <cell r="C93">
            <v>27.587333473952491</v>
          </cell>
          <cell r="D93">
            <v>20.237715484800002</v>
          </cell>
          <cell r="E93">
            <v>23.727763979446156</v>
          </cell>
        </row>
        <row r="94">
          <cell r="B94">
            <v>16.3948337253888</v>
          </cell>
          <cell r="C94">
            <v>26.778488945894399</v>
          </cell>
          <cell r="D94">
            <v>21.400398201600002</v>
          </cell>
          <cell r="E94">
            <v>23.519999184</v>
          </cell>
        </row>
        <row r="95">
          <cell r="B95">
            <v>16.657481013888003</v>
          </cell>
          <cell r="C95">
            <v>26.095000174144001</v>
          </cell>
          <cell r="D95">
            <v>22.563080918400001</v>
          </cell>
          <cell r="E95">
            <v>23.417448542399999</v>
          </cell>
        </row>
        <row r="96">
          <cell r="B96">
            <v>16.920128302387202</v>
          </cell>
          <cell r="C96">
            <v>25.5133629543936</v>
          </cell>
          <cell r="D96">
            <v>23.7257636352</v>
          </cell>
          <cell r="E96">
            <v>23.400384400800004</v>
          </cell>
        </row>
        <row r="97">
          <cell r="B97">
            <v>17.182775590886401</v>
          </cell>
          <cell r="C97">
            <v>25.015603483349079</v>
          </cell>
          <cell r="D97">
            <v>24.888446351999999</v>
          </cell>
          <cell r="E97">
            <v>23.453720906258827</v>
          </cell>
        </row>
        <row r="98">
          <cell r="B98">
            <v>17.4454228793856</v>
          </cell>
          <cell r="C98">
            <v>24.587742136226137</v>
          </cell>
          <cell r="D98">
            <v>26.051129068800002</v>
          </cell>
          <cell r="E98">
            <v>23.565724617599997</v>
          </cell>
        </row>
        <row r="99">
          <cell r="B99">
            <v>17.708070167884802</v>
          </cell>
          <cell r="C99">
            <v>24.218742367142401</v>
          </cell>
        </row>
        <row r="100">
          <cell r="B100">
            <v>17.970717456384001</v>
          </cell>
          <cell r="C100">
            <v>23.899774939391996</v>
          </cell>
        </row>
        <row r="101">
          <cell r="B101">
            <v>18.233364744883197</v>
          </cell>
          <cell r="C101">
            <v>23.623692375641596</v>
          </cell>
        </row>
        <row r="102">
          <cell r="B102">
            <v>18.496012033382403</v>
          </cell>
          <cell r="C102">
            <v>23.384646739891199</v>
          </cell>
        </row>
        <row r="103">
          <cell r="B103">
            <v>18.758659321881602</v>
          </cell>
          <cell r="C103">
            <v>23.177807128488627</v>
          </cell>
        </row>
        <row r="104">
          <cell r="B104">
            <v>19.021306610380801</v>
          </cell>
          <cell r="C104">
            <v>22.999147788390403</v>
          </cell>
        </row>
        <row r="105">
          <cell r="B105">
            <v>19.28395389888</v>
          </cell>
          <cell r="C105">
            <v>22.845287087040003</v>
          </cell>
        </row>
        <row r="106">
          <cell r="B106">
            <v>19.546601187379203</v>
          </cell>
          <cell r="C106">
            <v>22.713363643043447</v>
          </cell>
        </row>
        <row r="107">
          <cell r="B107">
            <v>19.809248475878398</v>
          </cell>
          <cell r="C107">
            <v>22.600939983361425</v>
          </cell>
        </row>
        <row r="108">
          <cell r="B108">
            <v>20.071895764377601</v>
          </cell>
          <cell r="C108">
            <v>22.505926845388803</v>
          </cell>
        </row>
        <row r="109">
          <cell r="B109">
            <v>25.084671131520004</v>
          </cell>
          <cell r="C109">
            <v>22.085034379001375</v>
          </cell>
        </row>
        <row r="110">
          <cell r="B110">
            <v>26.338579238400005</v>
          </cell>
          <cell r="C110">
            <v>22.2059207392</v>
          </cell>
        </row>
        <row r="111">
          <cell r="B111">
            <v>27.592487345280002</v>
          </cell>
          <cell r="C111">
            <v>22.359456627994838</v>
          </cell>
        </row>
        <row r="112">
          <cell r="B112">
            <v>28.846395452160003</v>
          </cell>
          <cell r="C112">
            <v>22.54258115208</v>
          </cell>
        </row>
      </sheetData>
      <sheetData sheetId="10" refreshError="1">
        <row r="86">
          <cell r="B86">
            <v>12.852652706944001</v>
          </cell>
          <cell r="C86">
            <v>36.094385043338669</v>
          </cell>
          <cell r="D86">
            <v>15.06698241248</v>
          </cell>
          <cell r="E86">
            <v>28.788060382506668</v>
          </cell>
        </row>
        <row r="87">
          <cell r="B87">
            <v>13.142640630368001</v>
          </cell>
          <cell r="C87">
            <v>32.794850989812566</v>
          </cell>
          <cell r="D87">
            <v>15.35972715136</v>
          </cell>
          <cell r="E87">
            <v>26.848816725279999</v>
          </cell>
        </row>
        <row r="88">
          <cell r="B88">
            <v>13.432628553792</v>
          </cell>
          <cell r="C88">
            <v>30.356448940096005</v>
          </cell>
          <cell r="D88">
            <v>15.652471890240001</v>
          </cell>
          <cell r="E88">
            <v>25.430977074719998</v>
          </cell>
        </row>
        <row r="89">
          <cell r="B89">
            <v>13.722616477216</v>
          </cell>
          <cell r="C89">
            <v>28.492134892919111</v>
          </cell>
          <cell r="D89">
            <v>15.945216629119999</v>
          </cell>
          <cell r="E89">
            <v>24.360740095271108</v>
          </cell>
        </row>
        <row r="90">
          <cell r="B90">
            <v>14.012604400640003</v>
          </cell>
          <cell r="C90">
            <v>27.029682447520003</v>
          </cell>
          <cell r="D90">
            <v>16.237961368000001</v>
          </cell>
          <cell r="E90">
            <v>23.533824985599999</v>
          </cell>
        </row>
        <row r="91">
          <cell r="B91">
            <v>14.302592324063999</v>
          </cell>
          <cell r="C91">
            <v>25.859492985231999</v>
          </cell>
          <cell r="D91">
            <v>16.53070610688</v>
          </cell>
          <cell r="E91">
            <v>22.883871235767273</v>
          </cell>
        </row>
        <row r="92">
          <cell r="B92">
            <v>14.592580247488002</v>
          </cell>
          <cell r="C92">
            <v>24.908500760277331</v>
          </cell>
          <cell r="D92">
            <v>16.82345084576</v>
          </cell>
          <cell r="E92">
            <v>22.366638505813331</v>
          </cell>
        </row>
        <row r="93">
          <cell r="B93">
            <v>14.882568170912002</v>
          </cell>
          <cell r="C93">
            <v>24.126121794809844</v>
          </cell>
          <cell r="D93">
            <v>17.116195584639996</v>
          </cell>
          <cell r="E93">
            <v>21.951498868073845</v>
          </cell>
        </row>
        <row r="94">
          <cell r="B94">
            <v>15.172556094336</v>
          </cell>
          <cell r="C94">
            <v>23.476224676082289</v>
          </cell>
          <cell r="D94">
            <v>17.40894032352</v>
          </cell>
          <cell r="E94">
            <v>21.616575231359999</v>
          </cell>
        </row>
        <row r="95">
          <cell r="B95">
            <v>15.462544017760001</v>
          </cell>
          <cell r="C95">
            <v>22.932313034746663</v>
          </cell>
          <cell r="D95">
            <v>17.701685062399999</v>
          </cell>
          <cell r="E95">
            <v>21.345824395466664</v>
          </cell>
        </row>
        <row r="96">
          <cell r="B96">
            <v>15.752531941184001</v>
          </cell>
          <cell r="C96">
            <v>22.474514593791998</v>
          </cell>
          <cell r="D96">
            <v>17.994429801279999</v>
          </cell>
          <cell r="E96">
            <v>21.127213960240002</v>
          </cell>
        </row>
        <row r="97">
          <cell r="B97">
            <v>16.042519864608</v>
          </cell>
          <cell r="C97">
            <v>22.087632906092239</v>
          </cell>
          <cell r="D97">
            <v>18.287174540160002</v>
          </cell>
          <cell r="E97">
            <v>20.951542678503529</v>
          </cell>
        </row>
        <row r="98">
          <cell r="B98">
            <v>16.332507788032</v>
          </cell>
          <cell r="C98">
            <v>21.759848512771555</v>
          </cell>
          <cell r="D98">
            <v>18.579919279040002</v>
          </cell>
          <cell r="E98">
            <v>20.811654024675555</v>
          </cell>
        </row>
        <row r="99">
          <cell r="B99">
            <v>16.622495711456001</v>
          </cell>
          <cell r="C99">
            <v>21.481830262085893</v>
          </cell>
        </row>
        <row r="100">
          <cell r="B100">
            <v>16.912483634880001</v>
          </cell>
          <cell r="C100">
            <v>21.246113232640003</v>
          </cell>
        </row>
        <row r="101">
          <cell r="B101">
            <v>17.202471558304001</v>
          </cell>
          <cell r="C101">
            <v>21.046654392828188</v>
          </cell>
        </row>
        <row r="102">
          <cell r="B102">
            <v>17.492459481728002</v>
          </cell>
          <cell r="C102">
            <v>20.878509444064004</v>
          </cell>
        </row>
        <row r="103">
          <cell r="B103">
            <v>17.782447405151999</v>
          </cell>
          <cell r="C103">
            <v>20.737593965776</v>
          </cell>
        </row>
        <row r="104">
          <cell r="B104">
            <v>18.072435328576002</v>
          </cell>
          <cell r="C104">
            <v>20.620504274154666</v>
          </cell>
        </row>
        <row r="105">
          <cell r="B105">
            <v>18.362423252000003</v>
          </cell>
          <cell r="C105">
            <v>20.5243812748</v>
          </cell>
        </row>
        <row r="106">
          <cell r="B106">
            <v>18.652411175424</v>
          </cell>
          <cell r="C106">
            <v>20.446805733988921</v>
          </cell>
        </row>
        <row r="107">
          <cell r="B107">
            <v>18.942399098848</v>
          </cell>
          <cell r="C107">
            <v>20.385716822994372</v>
          </cell>
        </row>
        <row r="108">
          <cell r="B108">
            <v>19.232387022272</v>
          </cell>
          <cell r="C108">
            <v>20.33934811719314</v>
          </cell>
        </row>
        <row r="109">
          <cell r="B109">
            <v>19.522374945696001</v>
          </cell>
          <cell r="C109">
            <v>20.306176836737652</v>
          </cell>
        </row>
        <row r="110">
          <cell r="B110">
            <v>19.812362869120001</v>
          </cell>
          <cell r="C110">
            <v>20.284883239093332</v>
          </cell>
        </row>
        <row r="111">
          <cell r="B111">
            <v>20.102350792544001</v>
          </cell>
          <cell r="C111">
            <v>20.274317871084904</v>
          </cell>
        </row>
        <row r="112">
          <cell r="B112">
            <v>20.392338715967998</v>
          </cell>
          <cell r="C112">
            <v>20.273474961184</v>
          </cell>
        </row>
        <row r="113">
          <cell r="B113">
            <v>28.368055485120003</v>
          </cell>
          <cell r="C113">
            <v>20.994096297953941</v>
          </cell>
        </row>
        <row r="114">
          <cell r="B114">
            <v>30.039614709760002</v>
          </cell>
          <cell r="C114">
            <v>21.235559203821179</v>
          </cell>
        </row>
        <row r="115">
          <cell r="B115">
            <v>31.711173934400005</v>
          </cell>
          <cell r="C115">
            <v>21.510983064342863</v>
          </cell>
        </row>
        <row r="116">
          <cell r="B116">
            <v>33.382733159040001</v>
          </cell>
          <cell r="C116">
            <v>21.817537799964448</v>
          </cell>
        </row>
      </sheetData>
      <sheetData sheetId="11" refreshError="1">
        <row r="8">
          <cell r="A8">
            <v>5</v>
          </cell>
        </row>
        <row r="230">
          <cell r="B230">
            <v>10.504353343619998</v>
          </cell>
          <cell r="C230">
            <v>16.229724111709995</v>
          </cell>
        </row>
        <row r="231">
          <cell r="B231">
            <v>10.508964495298798</v>
          </cell>
          <cell r="C231">
            <v>16.191823017721585</v>
          </cell>
        </row>
        <row r="232">
          <cell r="B232">
            <v>10.513575646977598</v>
          </cell>
          <cell r="C232">
            <v>16.15445095886248</v>
          </cell>
        </row>
        <row r="233">
          <cell r="B233">
            <v>10.518186798656398</v>
          </cell>
          <cell r="C233">
            <v>16.117597561894865</v>
          </cell>
        </row>
        <row r="234">
          <cell r="B234">
            <v>10.522797950335198</v>
          </cell>
          <cell r="C234">
            <v>16.081252723015648</v>
          </cell>
        </row>
        <row r="235">
          <cell r="B235">
            <v>10.527409102013998</v>
          </cell>
          <cell r="C235">
            <v>16.045406599165062</v>
          </cell>
        </row>
        <row r="236">
          <cell r="B236">
            <v>10.532020253692798</v>
          </cell>
          <cell r="C236">
            <v>16.010049599669475</v>
          </cell>
        </row>
        <row r="237">
          <cell r="B237">
            <v>10.536631405371597</v>
          </cell>
          <cell r="C237">
            <v>15.975172378203631</v>
          </cell>
        </row>
        <row r="238">
          <cell r="B238">
            <v>10.541242557050397</v>
          </cell>
          <cell r="C238">
            <v>15.940765825058106</v>
          </cell>
        </row>
        <row r="239">
          <cell r="B239">
            <v>10.545853708729197</v>
          </cell>
          <cell r="C239">
            <v>15.90682105969856</v>
          </cell>
        </row>
        <row r="240">
          <cell r="B240">
            <v>10.550464860407997</v>
          </cell>
          <cell r="C240">
            <v>15.873329423603996</v>
          </cell>
        </row>
        <row r="241">
          <cell r="B241">
            <v>10.555076012086797</v>
          </cell>
          <cell r="C241">
            <v>15.840282473371966</v>
          </cell>
        </row>
        <row r="242">
          <cell r="B242">
            <v>10.559687163765597</v>
          </cell>
          <cell r="C242">
            <v>15.807671974079094</v>
          </cell>
        </row>
        <row r="243">
          <cell r="B243">
            <v>10.564298315444397</v>
          </cell>
          <cell r="C243">
            <v>15.775489892885998</v>
          </cell>
        </row>
        <row r="244">
          <cell r="B244">
            <v>10.568909467123197</v>
          </cell>
          <cell r="C244">
            <v>15.74372839287623</v>
          </cell>
        </row>
        <row r="245">
          <cell r="B245">
            <v>10.573520618801997</v>
          </cell>
          <cell r="C245">
            <v>15.712379827119179</v>
          </cell>
        </row>
        <row r="246">
          <cell r="B246">
            <v>10.578131770480798</v>
          </cell>
          <cell r="C246">
            <v>15.681436732947624</v>
          </cell>
        </row>
        <row r="247">
          <cell r="B247">
            <v>10.582742922159596</v>
          </cell>
          <cell r="C247">
            <v>15.650891826440876</v>
          </cell>
        </row>
        <row r="248">
          <cell r="B248">
            <v>10.587354073838396</v>
          </cell>
          <cell r="C248">
            <v>15.620737997104911</v>
          </cell>
        </row>
        <row r="249">
          <cell r="B249">
            <v>10.5919652255172</v>
          </cell>
          <cell r="C249">
            <v>15.590968302741434</v>
          </cell>
        </row>
        <row r="250">
          <cell r="B250">
            <v>10.596576377195998</v>
          </cell>
          <cell r="C250">
            <v>15.561575964497997</v>
          </cell>
        </row>
        <row r="251">
          <cell r="B251">
            <v>10.601187528874798</v>
          </cell>
          <cell r="C251">
            <v>15.532554362091783</v>
          </cell>
        </row>
        <row r="252">
          <cell r="B252">
            <v>10.605798680553599</v>
          </cell>
          <cell r="C252">
            <v>15.503897029200054</v>
          </cell>
        </row>
        <row r="253">
          <cell r="B253">
            <v>10.610409832232397</v>
          </cell>
          <cell r="C253">
            <v>15.475597649010416</v>
          </cell>
        </row>
        <row r="254">
          <cell r="B254">
            <v>10.615020983911199</v>
          </cell>
          <cell r="C254">
            <v>15.447650049924562</v>
          </cell>
        </row>
        <row r="255">
          <cell r="B255">
            <v>10.619632135589997</v>
          </cell>
          <cell r="C255">
            <v>15.420048201409283</v>
          </cell>
        </row>
        <row r="256">
          <cell r="B256">
            <v>10.624243287268797</v>
          </cell>
          <cell r="C256">
            <v>15.392786209988941</v>
          </cell>
        </row>
        <row r="257">
          <cell r="B257">
            <v>10.628854438947599</v>
          </cell>
          <cell r="C257">
            <v>15.365858315373796</v>
          </cell>
        </row>
        <row r="258">
          <cell r="B258">
            <v>10.633465590626399</v>
          </cell>
          <cell r="C258">
            <v>15.339258886718817</v>
          </cell>
        </row>
        <row r="259">
          <cell r="B259">
            <v>10.638076742305197</v>
          </cell>
          <cell r="C259">
            <v>15.312982419007904</v>
          </cell>
        </row>
        <row r="260">
          <cell r="B260">
            <v>10.642687893983998</v>
          </cell>
          <cell r="C260">
            <v>15.287023529558663</v>
          </cell>
        </row>
        <row r="261">
          <cell r="B261">
            <v>10.647299045662797</v>
          </cell>
          <cell r="C261">
            <v>15.261376954643</v>
          </cell>
        </row>
        <row r="262">
          <cell r="B262">
            <v>10.651910197341598</v>
          </cell>
          <cell r="C262">
            <v>15.236037546219148</v>
          </cell>
        </row>
        <row r="263">
          <cell r="B263">
            <v>10.656521349020398</v>
          </cell>
          <cell r="C263">
            <v>15.211000268770851</v>
          </cell>
        </row>
        <row r="264">
          <cell r="B264">
            <v>10.661132500699196</v>
          </cell>
          <cell r="C264">
            <v>15.186260196249597</v>
          </cell>
        </row>
        <row r="265">
          <cell r="B265">
            <v>10.665743652377998</v>
          </cell>
          <cell r="C265">
            <v>15.161812509116023</v>
          </cell>
        </row>
        <row r="266">
          <cell r="B266">
            <v>10.670354804056798</v>
          </cell>
          <cell r="C266">
            <v>15.137652491476786</v>
          </cell>
        </row>
        <row r="267">
          <cell r="B267">
            <v>10.674965955735596</v>
          </cell>
          <cell r="C267">
            <v>15.113775528313251</v>
          </cell>
        </row>
        <row r="268">
          <cell r="B268">
            <v>10.679577107414397</v>
          </cell>
          <cell r="C268">
            <v>15.090177102798686</v>
          </cell>
        </row>
        <row r="269">
          <cell r="B269">
            <v>10.684188259093197</v>
          </cell>
          <cell r="C269">
            <v>15.066852793700566</v>
          </cell>
        </row>
        <row r="270">
          <cell r="B270">
            <v>10.688799410771997</v>
          </cell>
          <cell r="C270">
            <v>15.043798272864946</v>
          </cell>
        </row>
        <row r="271">
          <cell r="B271">
            <v>10.693410562450797</v>
          </cell>
          <cell r="C271">
            <v>15.021009302779849</v>
          </cell>
        </row>
        <row r="272">
          <cell r="B272">
            <v>10.698021714129599</v>
          </cell>
          <cell r="C272">
            <v>14.998481734214799</v>
          </cell>
        </row>
        <row r="273">
          <cell r="B273">
            <v>10.702632865808399</v>
          </cell>
          <cell r="C273">
            <v>14.97621150393373</v>
          </cell>
        </row>
        <row r="274">
          <cell r="B274">
            <v>10.707244017487199</v>
          </cell>
          <cell r="C274">
            <v>14.954194632478648</v>
          </cell>
        </row>
        <row r="275">
          <cell r="B275">
            <v>10.711855169165998</v>
          </cell>
          <cell r="C275">
            <v>14.932427222021458</v>
          </cell>
        </row>
        <row r="276">
          <cell r="B276">
            <v>10.716466320844798</v>
          </cell>
          <cell r="C276">
            <v>14.910905454281577</v>
          </cell>
        </row>
        <row r="277">
          <cell r="B277">
            <v>10.721077472523598</v>
          </cell>
          <cell r="C277">
            <v>14.889625588506977</v>
          </cell>
        </row>
        <row r="278">
          <cell r="B278">
            <v>10.725688624202398</v>
          </cell>
          <cell r="C278">
            <v>14.868583959516346</v>
          </cell>
        </row>
        <row r="279">
          <cell r="B279">
            <v>10.730299775881198</v>
          </cell>
          <cell r="C279">
            <v>14.847776975800395</v>
          </cell>
        </row>
        <row r="280">
          <cell r="B280">
            <v>10.734910927559998</v>
          </cell>
          <cell r="C280">
            <v>14.827201117679998</v>
          </cell>
        </row>
        <row r="281">
          <cell r="B281">
            <v>10.739522079238798</v>
          </cell>
          <cell r="C281">
            <v>14.806852935519396</v>
          </cell>
        </row>
        <row r="282">
          <cell r="B282">
            <v>10.744133230917598</v>
          </cell>
          <cell r="C282">
            <v>14.786729047992459</v>
          </cell>
        </row>
        <row r="283">
          <cell r="B283">
            <v>10.748744382596398</v>
          </cell>
          <cell r="C283">
            <v>14.766826140400168</v>
          </cell>
        </row>
        <row r="284">
          <cell r="B284">
            <v>10.753355534275197</v>
          </cell>
          <cell r="C284">
            <v>14.747140963037598</v>
          </cell>
        </row>
        <row r="285">
          <cell r="B285">
            <v>10.757966685953997</v>
          </cell>
          <cell r="C285">
            <v>14.727670329608705</v>
          </cell>
        </row>
        <row r="286">
          <cell r="B286">
            <v>10.762577837632797</v>
          </cell>
          <cell r="C286">
            <v>14.708411115687271</v>
          </cell>
        </row>
        <row r="287">
          <cell r="B287">
            <v>10.767188989311599</v>
          </cell>
          <cell r="C287">
            <v>14.689360257222464</v>
          </cell>
        </row>
        <row r="288">
          <cell r="B288">
            <v>10.771800140990397</v>
          </cell>
          <cell r="C288">
            <v>14.670514749087506</v>
          </cell>
        </row>
        <row r="289">
          <cell r="B289">
            <v>10.776411292669197</v>
          </cell>
          <cell r="C289">
            <v>14.651871643670006</v>
          </cell>
        </row>
        <row r="290">
          <cell r="B290">
            <v>10.781022444347997</v>
          </cell>
          <cell r="C290">
            <v>14.633428049502569</v>
          </cell>
        </row>
        <row r="291">
          <cell r="B291">
            <v>10.785633596026797</v>
          </cell>
          <cell r="C291">
            <v>14.615181129932354</v>
          </cell>
        </row>
        <row r="292">
          <cell r="B292">
            <v>10.790244747705596</v>
          </cell>
          <cell r="C292">
            <v>14.597128101828268</v>
          </cell>
        </row>
        <row r="293">
          <cell r="B293">
            <v>10.794855899384396</v>
          </cell>
          <cell r="C293">
            <v>14.579266234324592</v>
          </cell>
        </row>
        <row r="294">
          <cell r="B294">
            <v>10.799467051063196</v>
          </cell>
          <cell r="C294">
            <v>14.561592847599821</v>
          </cell>
        </row>
        <row r="295">
          <cell r="B295">
            <v>10.804078202741998</v>
          </cell>
          <cell r="C295">
            <v>14.544105311689602</v>
          </cell>
        </row>
        <row r="296">
          <cell r="B296">
            <v>10.808689354420798</v>
          </cell>
          <cell r="C296">
            <v>14.526801045332618</v>
          </cell>
        </row>
        <row r="297">
          <cell r="B297">
            <v>10.813300506099598</v>
          </cell>
          <cell r="C297">
            <v>14.509677514848415</v>
          </cell>
        </row>
        <row r="298">
          <cell r="B298">
            <v>10.817911657778399</v>
          </cell>
          <cell r="C298">
            <v>14.492732233046077</v>
          </cell>
        </row>
        <row r="299">
          <cell r="B299">
            <v>10.822522809457197</v>
          </cell>
          <cell r="C299">
            <v>14.475962758162842</v>
          </cell>
        </row>
        <row r="300">
          <cell r="B300">
            <v>10.827133961135997</v>
          </cell>
          <cell r="C300">
            <v>14.459366692831633</v>
          </cell>
        </row>
        <row r="301">
          <cell r="B301">
            <v>10.831745112814799</v>
          </cell>
          <cell r="C301">
            <v>14.442941683076628</v>
          </cell>
        </row>
        <row r="302">
          <cell r="B302">
            <v>10.836356264493597</v>
          </cell>
          <cell r="C302">
            <v>14.426685417335984</v>
          </cell>
        </row>
        <row r="303">
          <cell r="B303">
            <v>10.840967416172399</v>
          </cell>
          <cell r="C303">
            <v>14.41059562551086</v>
          </cell>
        </row>
        <row r="304">
          <cell r="B304">
            <v>10.845578567851199</v>
          </cell>
          <cell r="C304">
            <v>14.39467007803988</v>
          </cell>
        </row>
        <row r="305">
          <cell r="B305">
            <v>10.850189719529997</v>
          </cell>
          <cell r="C305">
            <v>14.378906584998331</v>
          </cell>
        </row>
        <row r="306">
          <cell r="B306">
            <v>10.854800871208798</v>
          </cell>
          <cell r="C306">
            <v>14.363302995221211</v>
          </cell>
        </row>
        <row r="307">
          <cell r="B307">
            <v>10.859412022887597</v>
          </cell>
          <cell r="C307">
            <v>14.347857195449523</v>
          </cell>
        </row>
        <row r="308">
          <cell r="B308">
            <v>10.864023174566396</v>
          </cell>
          <cell r="C308">
            <v>14.332567109498989</v>
          </cell>
        </row>
        <row r="309">
          <cell r="B309">
            <v>10.868634326245198</v>
          </cell>
          <cell r="C309">
            <v>14.317430697450545</v>
          </cell>
        </row>
        <row r="310">
          <cell r="B310">
            <v>10.873245477923998</v>
          </cell>
          <cell r="C310">
            <v>14.302445954861996</v>
          </cell>
        </row>
        <row r="311">
          <cell r="B311">
            <v>10.877856629602798</v>
          </cell>
          <cell r="C311">
            <v>14.287610912000098</v>
          </cell>
        </row>
        <row r="312">
          <cell r="B312">
            <v>10.882467781281598</v>
          </cell>
          <cell r="C312">
            <v>14.272923633092521</v>
          </cell>
        </row>
        <row r="313">
          <cell r="B313">
            <v>10.887078932960396</v>
          </cell>
          <cell r="C313">
            <v>14.258382215599083</v>
          </cell>
        </row>
        <row r="314">
          <cell r="B314">
            <v>10.891690084639198</v>
          </cell>
          <cell r="C314">
            <v>14.243984789501649</v>
          </cell>
        </row>
        <row r="315">
          <cell r="B315">
            <v>10.896301236317997</v>
          </cell>
          <cell r="C315">
            <v>14.229729516612187</v>
          </cell>
        </row>
        <row r="316">
          <cell r="B316">
            <v>10.900912387996796</v>
          </cell>
          <cell r="C316">
            <v>14.215614589898399</v>
          </cell>
        </row>
        <row r="317">
          <cell r="B317">
            <v>10.905523539675597</v>
          </cell>
          <cell r="C317">
            <v>14.201638232826406</v>
          </cell>
        </row>
        <row r="318">
          <cell r="B318">
            <v>10.910134691354397</v>
          </cell>
          <cell r="C318">
            <v>14.187798698720053</v>
          </cell>
        </row>
        <row r="319">
          <cell r="B319">
            <v>10.914745843033199</v>
          </cell>
          <cell r="C319">
            <v>14.174094270136262</v>
          </cell>
        </row>
        <row r="320">
          <cell r="B320">
            <v>10.919356994711999</v>
          </cell>
          <cell r="C320">
            <v>14.160523258255996</v>
          </cell>
        </row>
        <row r="321">
          <cell r="B321">
            <v>10.923968146390798</v>
          </cell>
          <cell r="C321">
            <v>14.147084002290416</v>
          </cell>
        </row>
        <row r="322">
          <cell r="B322">
            <v>10.928579298069598</v>
          </cell>
          <cell r="C322">
            <v>14.133774868901741</v>
          </cell>
        </row>
        <row r="323">
          <cell r="B323">
            <v>10.933190449748398</v>
          </cell>
          <cell r="C323">
            <v>14.120594251638394</v>
          </cell>
        </row>
        <row r="324">
          <cell r="B324">
            <v>10.937801601427198</v>
          </cell>
          <cell r="C324">
            <v>14.107540570384089</v>
          </cell>
        </row>
        <row r="325">
          <cell r="B325">
            <v>10.942412753105998</v>
          </cell>
          <cell r="C325">
            <v>14.094612270820344</v>
          </cell>
        </row>
        <row r="326">
          <cell r="B326">
            <v>10.947023904784798</v>
          </cell>
          <cell r="C326">
            <v>14.08180782390215</v>
          </cell>
        </row>
        <row r="327">
          <cell r="B327">
            <v>10.951635056463598</v>
          </cell>
          <cell r="C327">
            <v>14.069125725346373</v>
          </cell>
        </row>
        <row r="328">
          <cell r="B328">
            <v>10.956246208142398</v>
          </cell>
          <cell r="C328">
            <v>14.056564495132488</v>
          </cell>
        </row>
        <row r="329">
          <cell r="B329">
            <v>10.960857359821198</v>
          </cell>
          <cell r="C329">
            <v>14.044122677015416</v>
          </cell>
        </row>
        <row r="330">
          <cell r="B330">
            <v>10.965468511499997</v>
          </cell>
          <cell r="C330">
            <v>14.031798838049996</v>
          </cell>
        </row>
        <row r="331">
          <cell r="B331">
            <v>10.970079663178797</v>
          </cell>
          <cell r="C331">
            <v>14.019591568126847</v>
          </cell>
        </row>
        <row r="332">
          <cell r="B332">
            <v>10.974690814857597</v>
          </cell>
          <cell r="C332">
            <v>14.007499479519275</v>
          </cell>
        </row>
        <row r="333">
          <cell r="B333">
            <v>10.979301966536397</v>
          </cell>
          <cell r="C333">
            <v>13.995521206440923</v>
          </cell>
        </row>
        <row r="334">
          <cell r="B334">
            <v>10.983913118215197</v>
          </cell>
          <cell r="C334">
            <v>13.983655404613895</v>
          </cell>
        </row>
        <row r="335">
          <cell r="B335">
            <v>10.988524269893997</v>
          </cell>
          <cell r="C335">
            <v>13.971900750846997</v>
          </cell>
        </row>
        <row r="336">
          <cell r="B336">
            <v>10.993135421572797</v>
          </cell>
          <cell r="C336">
            <v>13.960255942623899</v>
          </cell>
        </row>
        <row r="337">
          <cell r="B337">
            <v>10.997746573251597</v>
          </cell>
          <cell r="C337">
            <v>13.948719697700893</v>
          </cell>
        </row>
        <row r="338">
          <cell r="B338">
            <v>11.002357724930397</v>
          </cell>
          <cell r="C338">
            <v>13.937290753714032</v>
          </cell>
        </row>
        <row r="339">
          <cell r="B339">
            <v>11.006968876609198</v>
          </cell>
          <cell r="C339">
            <v>13.925967867795331</v>
          </cell>
        </row>
        <row r="340">
          <cell r="B340">
            <v>11.011580028287996</v>
          </cell>
          <cell r="C340">
            <v>13.914749816197844</v>
          </cell>
        </row>
        <row r="341">
          <cell r="B341">
            <v>11.016191179966796</v>
          </cell>
          <cell r="C341">
            <v>13.903635393929374</v>
          </cell>
        </row>
        <row r="342">
          <cell r="B342">
            <v>11.020802331645596</v>
          </cell>
          <cell r="C342">
            <v>13.892623414394551</v>
          </cell>
        </row>
        <row r="343">
          <cell r="B343">
            <v>11.025413483324398</v>
          </cell>
          <cell r="C343">
            <v>13.88171270904509</v>
          </cell>
        </row>
        <row r="344">
          <cell r="B344">
            <v>11.030024635003199</v>
          </cell>
          <cell r="C344">
            <v>13.870902127037962</v>
          </cell>
        </row>
        <row r="345">
          <cell r="B345">
            <v>11.034635786681998</v>
          </cell>
          <cell r="C345">
            <v>13.860190534901372</v>
          </cell>
        </row>
        <row r="346">
          <cell r="B346">
            <v>11.039246938360797</v>
          </cell>
          <cell r="C346">
            <v>13.849576816208216</v>
          </cell>
        </row>
        <row r="347">
          <cell r="B347">
            <v>11.043858090039599</v>
          </cell>
          <cell r="C347">
            <v>13.839059871256875</v>
          </cell>
        </row>
        <row r="348">
          <cell r="B348">
            <v>11.048469241718397</v>
          </cell>
          <cell r="C348">
            <v>13.828638616759196</v>
          </cell>
        </row>
        <row r="349">
          <cell r="B349">
            <v>11.053080393397197</v>
          </cell>
          <cell r="C349">
            <v>13.818311985535399</v>
          </cell>
        </row>
        <row r="350">
          <cell r="B350">
            <v>11.057691545075999</v>
          </cell>
          <cell r="C350">
            <v>13.808078926215774</v>
          </cell>
        </row>
        <row r="351">
          <cell r="B351">
            <v>11.062302696754797</v>
          </cell>
          <cell r="C351">
            <v>13.797938402948983</v>
          </cell>
        </row>
        <row r="352">
          <cell r="B352">
            <v>11.066913848433598</v>
          </cell>
          <cell r="C352">
            <v>13.787889395116798</v>
          </cell>
        </row>
        <row r="353">
          <cell r="B353">
            <v>11.071525000112398</v>
          </cell>
          <cell r="C353">
            <v>13.777930897055098</v>
          </cell>
        </row>
        <row r="354">
          <cell r="B354">
            <v>11.076136151791196</v>
          </cell>
          <cell r="C354">
            <v>13.768061917781001</v>
          </cell>
        </row>
        <row r="355">
          <cell r="B355">
            <v>11.080747303469998</v>
          </cell>
          <cell r="C355">
            <v>13.758281480725906</v>
          </cell>
        </row>
        <row r="356">
          <cell r="B356">
            <v>11.085358455148798</v>
          </cell>
          <cell r="C356">
            <v>13.748588623474397</v>
          </cell>
        </row>
        <row r="357">
          <cell r="B357">
            <v>11.089969606827598</v>
          </cell>
          <cell r="C357">
            <v>13.738982397508744</v>
          </cell>
        </row>
        <row r="358">
          <cell r="B358">
            <v>11.094580758506396</v>
          </cell>
          <cell r="C358">
            <v>13.729461867958952</v>
          </cell>
        </row>
        <row r="359">
          <cell r="B359">
            <v>11.099191910185196</v>
          </cell>
          <cell r="C359">
            <v>13.720026113358188</v>
          </cell>
        </row>
        <row r="360">
          <cell r="B360">
            <v>11.103803061863998</v>
          </cell>
          <cell r="C360">
            <v>13.710674225403427</v>
          </cell>
        </row>
        <row r="361">
          <cell r="B361">
            <v>11.108414213542797</v>
          </cell>
          <cell r="C361">
            <v>13.701405308721217</v>
          </cell>
        </row>
        <row r="362">
          <cell r="B362">
            <v>11.113025365221597</v>
          </cell>
          <cell r="C362">
            <v>13.692218480638456</v>
          </cell>
        </row>
        <row r="363">
          <cell r="B363">
            <v>11.117636516900397</v>
          </cell>
          <cell r="C363">
            <v>13.68311287095797</v>
          </cell>
        </row>
        <row r="364">
          <cell r="B364">
            <v>11.122247668579195</v>
          </cell>
          <cell r="C364">
            <v>13.674087621738893</v>
          </cell>
        </row>
        <row r="365">
          <cell r="B365">
            <v>11.126858820257995</v>
          </cell>
          <cell r="C365">
            <v>13.66514188708163</v>
          </cell>
        </row>
        <row r="366">
          <cell r="B366">
            <v>11.131469971936799</v>
          </cell>
          <cell r="C366">
            <v>13.656274832917347</v>
          </cell>
        </row>
        <row r="367">
          <cell r="B367">
            <v>11.136081123615599</v>
          </cell>
          <cell r="C367">
            <v>13.647485636801871</v>
          </cell>
        </row>
        <row r="368">
          <cell r="B368">
            <v>11.140692275294398</v>
          </cell>
          <cell r="C368">
            <v>13.638773487713863</v>
          </cell>
        </row>
        <row r="369">
          <cell r="B369">
            <v>11.1453034269732</v>
          </cell>
          <cell r="C369">
            <v>13.630137585857186</v>
          </cell>
        </row>
        <row r="370">
          <cell r="B370">
            <v>11.149914578651996</v>
          </cell>
          <cell r="C370">
            <v>13.621577142467375</v>
          </cell>
        </row>
        <row r="371">
          <cell r="B371">
            <v>11.154525730330798</v>
          </cell>
          <cell r="C371">
            <v>13.613091379622098</v>
          </cell>
        </row>
        <row r="372">
          <cell r="B372">
            <v>11.159136882009598</v>
          </cell>
          <cell r="C372">
            <v>13.604679530055483</v>
          </cell>
        </row>
        <row r="373">
          <cell r="B373">
            <v>11.163748033688398</v>
          </cell>
          <cell r="C373">
            <v>13.596340836976278</v>
          </cell>
        </row>
        <row r="374">
          <cell r="B374">
            <v>11.168359185367198</v>
          </cell>
          <cell r="C374">
            <v>13.588074553889717</v>
          </cell>
        </row>
        <row r="375">
          <cell r="B375">
            <v>11.172970337045996</v>
          </cell>
          <cell r="C375">
            <v>13.579879944422997</v>
          </cell>
        </row>
        <row r="376">
          <cell r="B376">
            <v>11.177581488724798</v>
          </cell>
          <cell r="C376">
            <v>13.57175628215429</v>
          </cell>
        </row>
        <row r="377">
          <cell r="B377">
            <v>11.182192640403597</v>
          </cell>
          <cell r="C377">
            <v>13.56370285044523</v>
          </cell>
        </row>
        <row r="378">
          <cell r="B378">
            <v>11.186803792082397</v>
          </cell>
          <cell r="C378">
            <v>13.555718942276766</v>
          </cell>
        </row>
        <row r="379">
          <cell r="B379">
            <v>11.191414943761197</v>
          </cell>
          <cell r="C379">
            <v>13.54780386008829</v>
          </cell>
        </row>
        <row r="380">
          <cell r="B380">
            <v>11.196026095439999</v>
          </cell>
          <cell r="C380">
            <v>13.539956915619996</v>
          </cell>
        </row>
        <row r="381">
          <cell r="B381">
            <v>11.200637247118799</v>
          </cell>
          <cell r="C381">
            <v>13.532177429758399</v>
          </cell>
        </row>
        <row r="382">
          <cell r="B382">
            <v>11.205248398797597</v>
          </cell>
          <cell r="C382">
            <v>13.524464732384891</v>
          </cell>
        </row>
        <row r="383">
          <cell r="B383">
            <v>11.209859550476397</v>
          </cell>
          <cell r="C383">
            <v>13.516818162227308</v>
          </cell>
        </row>
        <row r="384">
          <cell r="B384">
            <v>11.214470702155197</v>
          </cell>
          <cell r="C384">
            <v>13.509237066714437</v>
          </cell>
        </row>
        <row r="385">
          <cell r="B385">
            <v>11.219081853833998</v>
          </cell>
          <cell r="C385">
            <v>13.501720801833391</v>
          </cell>
        </row>
        <row r="386">
          <cell r="B386">
            <v>11.223693005512798</v>
          </cell>
          <cell r="C386">
            <v>13.494268731989729</v>
          </cell>
        </row>
        <row r="387">
          <cell r="B387">
            <v>11.228304157191596</v>
          </cell>
          <cell r="C387">
            <v>13.486880229870387</v>
          </cell>
        </row>
        <row r="388">
          <cell r="B388">
            <v>11.232915308870396</v>
          </cell>
          <cell r="C388">
            <v>13.479554676309224</v>
          </cell>
        </row>
        <row r="389">
          <cell r="B389">
            <v>11.237526460549198</v>
          </cell>
          <cell r="C389">
            <v>13.47229146015518</v>
          </cell>
        </row>
        <row r="390">
          <cell r="B390">
            <v>11.242137612227998</v>
          </cell>
          <cell r="C390">
            <v>13.465089978143029</v>
          </cell>
        </row>
        <row r="391">
          <cell r="B391">
            <v>11.246748763906799</v>
          </cell>
          <cell r="C391">
            <v>13.45794963476658</v>
          </cell>
        </row>
        <row r="392">
          <cell r="B392">
            <v>11.251359915585599</v>
          </cell>
          <cell r="C392">
            <v>13.450869842154335</v>
          </cell>
        </row>
        <row r="393">
          <cell r="B393">
            <v>11.255971067264397</v>
          </cell>
          <cell r="C393">
            <v>13.443850019947531</v>
          </cell>
        </row>
        <row r="394">
          <cell r="B394">
            <v>11.260582218943197</v>
          </cell>
          <cell r="C394">
            <v>13.436889595180514</v>
          </cell>
        </row>
        <row r="395">
          <cell r="B395">
            <v>11.265193370621997</v>
          </cell>
          <cell r="C395">
            <v>13.429988002163379</v>
          </cell>
        </row>
        <row r="396">
          <cell r="B396">
            <v>11.269804522300799</v>
          </cell>
          <cell r="C396">
            <v>13.42314468236685</v>
          </cell>
        </row>
        <row r="397">
          <cell r="B397">
            <v>11.274415673979599</v>
          </cell>
          <cell r="C397">
            <v>13.416359084309354</v>
          </cell>
        </row>
        <row r="398">
          <cell r="B398">
            <v>11.279026825658399</v>
          </cell>
          <cell r="C398">
            <v>13.409630663446178</v>
          </cell>
        </row>
        <row r="399">
          <cell r="B399">
            <v>11.283637977337197</v>
          </cell>
          <cell r="C399">
            <v>13.40295888206076</v>
          </cell>
        </row>
        <row r="400">
          <cell r="B400">
            <v>11.288249129015997</v>
          </cell>
          <cell r="C400">
            <v>13.396343209157996</v>
          </cell>
        </row>
        <row r="401">
          <cell r="B401">
            <v>11.292860280694798</v>
          </cell>
          <cell r="C401">
            <v>13.389783120359548</v>
          </cell>
        </row>
        <row r="402">
          <cell r="B402">
            <v>11.297471432373598</v>
          </cell>
          <cell r="C402">
            <v>13.383278097801083</v>
          </cell>
        </row>
        <row r="403">
          <cell r="B403">
            <v>11.302082584052398</v>
          </cell>
          <cell r="C403">
            <v>13.37682763003146</v>
          </cell>
        </row>
        <row r="404">
          <cell r="B404">
            <v>11.306693735731196</v>
          </cell>
          <cell r="C404">
            <v>13.370431211913745</v>
          </cell>
        </row>
        <row r="405">
          <cell r="B405">
            <v>11.311304887409996</v>
          </cell>
          <cell r="C405">
            <v>13.364088344528074</v>
          </cell>
        </row>
        <row r="406">
          <cell r="B406">
            <v>11.315916039088796</v>
          </cell>
          <cell r="C406">
            <v>13.3577985350763</v>
          </cell>
        </row>
        <row r="407">
          <cell r="B407">
            <v>11.320527190767598</v>
          </cell>
          <cell r="C407">
            <v>13.351561296788384</v>
          </cell>
        </row>
        <row r="408">
          <cell r="B408">
            <v>11.325138342446397</v>
          </cell>
          <cell r="C408">
            <v>13.345376148830516</v>
          </cell>
        </row>
        <row r="409">
          <cell r="B409">
            <v>11.329749494125197</v>
          </cell>
          <cell r="C409">
            <v>13.339242616214877</v>
          </cell>
        </row>
        <row r="410">
          <cell r="B410">
            <v>11.334360645803999</v>
          </cell>
          <cell r="C410">
            <v>13.333160229711087</v>
          </cell>
        </row>
        <row r="411">
          <cell r="B411">
            <v>11.338971797482795</v>
          </cell>
          <cell r="C411">
            <v>13.327128525759223</v>
          </cell>
        </row>
        <row r="412">
          <cell r="B412">
            <v>11.343582949161597</v>
          </cell>
          <cell r="C412">
            <v>13.321147046384411</v>
          </cell>
        </row>
        <row r="413">
          <cell r="B413">
            <v>11.348194100840399</v>
          </cell>
          <cell r="C413">
            <v>13.31521533911299</v>
          </cell>
        </row>
        <row r="414">
          <cell r="B414">
            <v>11.352805252519198</v>
          </cell>
          <cell r="C414">
            <v>13.309332956890135</v>
          </cell>
        </row>
        <row r="415">
          <cell r="B415">
            <v>11.357416404197998</v>
          </cell>
          <cell r="C415">
            <v>13.303499457998997</v>
          </cell>
        </row>
        <row r="416">
          <cell r="B416">
            <v>11.362027555876796</v>
          </cell>
          <cell r="C416">
            <v>13.297714405981253</v>
          </cell>
        </row>
        <row r="417">
          <cell r="B417">
            <v>11.366638707555598</v>
          </cell>
          <cell r="C417">
            <v>13.291977369559104</v>
          </cell>
        </row>
        <row r="418">
          <cell r="B418">
            <v>11.371249859234398</v>
          </cell>
          <cell r="C418">
            <v>13.286287922558618</v>
          </cell>
        </row>
        <row r="419">
          <cell r="B419">
            <v>11.375861010913198</v>
          </cell>
          <cell r="C419">
            <v>13.280645643834472</v>
          </cell>
        </row>
        <row r="420">
          <cell r="B420">
            <v>11.380472162591998</v>
          </cell>
          <cell r="C420">
            <v>13.275050117195997</v>
          </cell>
        </row>
        <row r="421">
          <cell r="B421">
            <v>11.385083314270796</v>
          </cell>
          <cell r="C421">
            <v>13.269500931334516</v>
          </cell>
        </row>
        <row r="422">
          <cell r="B422">
            <v>11.389694465949596</v>
          </cell>
          <cell r="C422">
            <v>13.263997679751991</v>
          </cell>
        </row>
        <row r="423">
          <cell r="B423">
            <v>11.394305617628397</v>
          </cell>
          <cell r="C423">
            <v>13.258539960690875</v>
          </cell>
        </row>
        <row r="424">
          <cell r="B424">
            <v>11.398916769307197</v>
          </cell>
          <cell r="C424">
            <v>13.253127377065224</v>
          </cell>
        </row>
        <row r="425">
          <cell r="B425">
            <v>11.403527920985997</v>
          </cell>
          <cell r="C425">
            <v>13.247759536392996</v>
          </cell>
        </row>
        <row r="426">
          <cell r="B426">
            <v>11.408139072664799</v>
          </cell>
          <cell r="C426">
            <v>13.242436050729507</v>
          </cell>
        </row>
        <row r="427">
          <cell r="B427">
            <v>11.412750224343599</v>
          </cell>
          <cell r="C427">
            <v>13.237156536602058</v>
          </cell>
        </row>
        <row r="428">
          <cell r="B428">
            <v>11.417361376022397</v>
          </cell>
          <cell r="C428">
            <v>13.231920614945681</v>
          </cell>
        </row>
        <row r="429">
          <cell r="B429">
            <v>11.421972527701197</v>
          </cell>
          <cell r="C429">
            <v>13.226727911039998</v>
          </cell>
        </row>
        <row r="430">
          <cell r="B430">
            <v>11.426583679379997</v>
          </cell>
          <cell r="C430">
            <v>13.221578054447141</v>
          </cell>
        </row>
        <row r="431">
          <cell r="B431">
            <v>11.431194831058797</v>
          </cell>
          <cell r="C431">
            <v>13.216470678950763</v>
          </cell>
        </row>
        <row r="432">
          <cell r="B432">
            <v>11.435805982737598</v>
          </cell>
          <cell r="C432">
            <v>13.211405422496069</v>
          </cell>
        </row>
        <row r="433">
          <cell r="B433">
            <v>11.440417134416396</v>
          </cell>
          <cell r="C433">
            <v>13.206381927130861</v>
          </cell>
        </row>
        <row r="434">
          <cell r="B434">
            <v>11.445028286095196</v>
          </cell>
          <cell r="C434">
            <v>13.201399838947596</v>
          </cell>
        </row>
        <row r="435">
          <cell r="B435">
            <v>11.449639437773996</v>
          </cell>
          <cell r="C435">
            <v>13.196458808026433</v>
          </cell>
        </row>
        <row r="436">
          <cell r="B436">
            <v>11.454250589452798</v>
          </cell>
          <cell r="C436">
            <v>13.191558488379208</v>
          </cell>
        </row>
        <row r="437">
          <cell r="B437">
            <v>11.458861741131599</v>
          </cell>
          <cell r="C437">
            <v>13.186698537894369</v>
          </cell>
        </row>
        <row r="438">
          <cell r="B438">
            <v>11.463472892810399</v>
          </cell>
          <cell r="C438">
            <v>13.18187861828285</v>
          </cell>
        </row>
        <row r="439">
          <cell r="B439">
            <v>11.468084044489199</v>
          </cell>
          <cell r="C439">
            <v>13.177098395024823</v>
          </cell>
        </row>
        <row r="440">
          <cell r="B440">
            <v>11.472695196167997</v>
          </cell>
          <cell r="C440">
            <v>13.172357537317332</v>
          </cell>
        </row>
        <row r="441">
          <cell r="B441">
            <v>11.477306347846797</v>
          </cell>
          <cell r="C441">
            <v>13.167655718022845</v>
          </cell>
        </row>
        <row r="442">
          <cell r="B442">
            <v>11.481917499525599</v>
          </cell>
          <cell r="C442">
            <v>13.1629926136186</v>
          </cell>
        </row>
        <row r="443">
          <cell r="B443">
            <v>11.486528651204399</v>
          </cell>
          <cell r="C443">
            <v>13.158367904146827</v>
          </cell>
        </row>
        <row r="444">
          <cell r="B444">
            <v>11.491139802883199</v>
          </cell>
          <cell r="C444">
            <v>13.153781273165773</v>
          </cell>
        </row>
        <row r="445">
          <cell r="B445">
            <v>11.495750954561997</v>
          </cell>
          <cell r="C445">
            <v>13.149232407701545</v>
          </cell>
        </row>
        <row r="446">
          <cell r="B446">
            <v>11.500362106240797</v>
          </cell>
          <cell r="C446">
            <v>13.144720998200725</v>
          </cell>
        </row>
        <row r="447">
          <cell r="B447">
            <v>11.504973257919596</v>
          </cell>
          <cell r="C447">
            <v>13.140246738483777</v>
          </cell>
        </row>
        <row r="448">
          <cell r="B448">
            <v>11.509584409598398</v>
          </cell>
          <cell r="C448">
            <v>13.135809325699197</v>
          </cell>
        </row>
        <row r="449">
          <cell r="B449">
            <v>11.514195561277198</v>
          </cell>
          <cell r="C449">
            <v>13.131408460278434</v>
          </cell>
        </row>
        <row r="450">
          <cell r="B450">
            <v>11.518806712955996</v>
          </cell>
          <cell r="C450">
            <v>13.12704384589151</v>
          </cell>
        </row>
        <row r="451">
          <cell r="B451">
            <v>11.523417864634796</v>
          </cell>
          <cell r="C451">
            <v>13.122715189403381</v>
          </cell>
        </row>
        <row r="452">
          <cell r="B452">
            <v>11.528029016313596</v>
          </cell>
          <cell r="C452">
            <v>13.118422200830992</v>
          </cell>
        </row>
        <row r="453">
          <cell r="B453">
            <v>11.532640167992398</v>
          </cell>
          <cell r="C453">
            <v>13.114164593301021</v>
          </cell>
        </row>
        <row r="454">
          <cell r="B454">
            <v>11.537251319671197</v>
          </cell>
          <cell r="C454">
            <v>13.109942083008324</v>
          </cell>
        </row>
        <row r="455">
          <cell r="B455">
            <v>11.541862471349997</v>
          </cell>
          <cell r="C455">
            <v>13.105754389174997</v>
          </cell>
        </row>
        <row r="456">
          <cell r="B456">
            <v>11.546473623028797</v>
          </cell>
          <cell r="C456">
            <v>13.101601234010143</v>
          </cell>
        </row>
        <row r="457">
          <cell r="B457">
            <v>11.551084774707595</v>
          </cell>
          <cell r="C457">
            <v>13.097482342670244</v>
          </cell>
        </row>
        <row r="458">
          <cell r="B458">
            <v>11.555695926386397</v>
          </cell>
          <cell r="C458">
            <v>13.09339744322018</v>
          </cell>
        </row>
        <row r="459">
          <cell r="B459">
            <v>11.560307078065199</v>
          </cell>
          <cell r="C459">
            <v>13.089346266594866</v>
          </cell>
        </row>
        <row r="460">
          <cell r="B460">
            <v>11.564918229743999</v>
          </cell>
          <cell r="C460">
            <v>13.08532854656147</v>
          </cell>
        </row>
        <row r="461">
          <cell r="B461">
            <v>11.569529381422798</v>
          </cell>
          <cell r="C461">
            <v>13.081344019682264</v>
          </cell>
        </row>
        <row r="462">
          <cell r="B462">
            <v>11.574140533101597</v>
          </cell>
          <cell r="C462">
            <v>13.077392425278022</v>
          </cell>
        </row>
        <row r="463">
          <cell r="B463">
            <v>11.578751684780396</v>
          </cell>
          <cell r="C463">
            <v>13.073473505392025</v>
          </cell>
        </row>
        <row r="464">
          <cell r="B464">
            <v>11.583362836459198</v>
          </cell>
          <cell r="C464">
            <v>13.069587004754597</v>
          </cell>
        </row>
        <row r="465">
          <cell r="B465">
            <v>11.587973988137998</v>
          </cell>
          <cell r="C465">
            <v>13.065732670748217</v>
          </cell>
        </row>
        <row r="466">
          <cell r="B466">
            <v>11.592585139816798</v>
          </cell>
          <cell r="C466">
            <v>13.061910253373163</v>
          </cell>
        </row>
        <row r="467">
          <cell r="B467">
            <v>11.597196291495599</v>
          </cell>
          <cell r="C467">
            <v>13.058119505213689</v>
          </cell>
        </row>
        <row r="468">
          <cell r="B468">
            <v>11.601807443174396</v>
          </cell>
          <cell r="C468">
            <v>13.054360181404723</v>
          </cell>
        </row>
        <row r="469">
          <cell r="B469">
            <v>11.606418594853197</v>
          </cell>
          <cell r="C469">
            <v>13.050632039599092</v>
          </cell>
        </row>
        <row r="470">
          <cell r="B470">
            <v>11.611029746531997</v>
          </cell>
          <cell r="C470">
            <v>13.046934839935229</v>
          </cell>
        </row>
        <row r="471">
          <cell r="B471">
            <v>11.615640898210797</v>
          </cell>
          <cell r="C471">
            <v>13.043268345005398</v>
          </cell>
        </row>
        <row r="472">
          <cell r="B472">
            <v>11.620252049889597</v>
          </cell>
          <cell r="C472">
            <v>13.039632319824388</v>
          </cell>
        </row>
        <row r="473">
          <cell r="B473">
            <v>11.624863201568399</v>
          </cell>
          <cell r="C473">
            <v>13.036026531798703</v>
          </cell>
        </row>
        <row r="474">
          <cell r="B474">
            <v>11.629474353247197</v>
          </cell>
          <cell r="C474">
            <v>13.032450750696187</v>
          </cell>
        </row>
        <row r="475">
          <cell r="B475">
            <v>11.634085504925997</v>
          </cell>
          <cell r="C475">
            <v>13.028904748616162</v>
          </cell>
        </row>
        <row r="476">
          <cell r="B476">
            <v>11.638696656604797</v>
          </cell>
          <cell r="C476">
            <v>13.025388299959973</v>
          </cell>
        </row>
        <row r="477">
          <cell r="B477">
            <v>11.643307808283597</v>
          </cell>
          <cell r="C477">
            <v>13.021901181401999</v>
          </cell>
        </row>
        <row r="478">
          <cell r="B478">
            <v>11.647918959962398</v>
          </cell>
          <cell r="C478">
            <v>13.018443171861097</v>
          </cell>
        </row>
        <row r="479">
          <cell r="B479">
            <v>11.652530111641195</v>
          </cell>
          <cell r="C479">
            <v>13.015014052472475</v>
          </cell>
        </row>
        <row r="480">
          <cell r="B480">
            <v>11.657141263319996</v>
          </cell>
          <cell r="C480">
            <v>13.011613606559997</v>
          </cell>
        </row>
        <row r="481">
          <cell r="B481">
            <v>11.661752414998796</v>
          </cell>
          <cell r="C481">
            <v>13.008241619608874</v>
          </cell>
        </row>
        <row r="482">
          <cell r="B482">
            <v>11.666363566677596</v>
          </cell>
          <cell r="C482">
            <v>13.004897879238797</v>
          </cell>
        </row>
        <row r="483">
          <cell r="B483">
            <v>11.670974718356399</v>
          </cell>
          <cell r="C483">
            <v>13.001582175177454</v>
          </cell>
        </row>
        <row r="484">
          <cell r="B484">
            <v>11.675585870035199</v>
          </cell>
          <cell r="C484">
            <v>12.998294299234429</v>
          </cell>
        </row>
        <row r="485">
          <cell r="B485">
            <v>11.680197021713999</v>
          </cell>
          <cell r="C485">
            <v>12.995034045275515</v>
          </cell>
        </row>
        <row r="486">
          <cell r="B486">
            <v>11.684808173392797</v>
          </cell>
          <cell r="C486">
            <v>12.991801209197382</v>
          </cell>
        </row>
        <row r="487">
          <cell r="B487">
            <v>11.689419325071597</v>
          </cell>
          <cell r="C487">
            <v>12.988595588902628</v>
          </cell>
        </row>
        <row r="488">
          <cell r="B488">
            <v>11.694030476750397</v>
          </cell>
          <cell r="C488">
            <v>12.985416984275197</v>
          </cell>
        </row>
        <row r="489">
          <cell r="B489">
            <v>11.698641628429199</v>
          </cell>
          <cell r="C489">
            <v>12.982265197156162</v>
          </cell>
        </row>
        <row r="490">
          <cell r="B490">
            <v>11.703252780107999</v>
          </cell>
          <cell r="C490">
            <v>12.979140031319849</v>
          </cell>
        </row>
        <row r="491">
          <cell r="B491">
            <v>11.707863931786797</v>
          </cell>
          <cell r="C491">
            <v>12.976041292450331</v>
          </cell>
        </row>
        <row r="492">
          <cell r="B492">
            <v>11.712475083465597</v>
          </cell>
          <cell r="C492">
            <v>12.972968788118234</v>
          </cell>
        </row>
        <row r="493">
          <cell r="B493">
            <v>11.717086235144397</v>
          </cell>
          <cell r="C493">
            <v>12.969922327757914</v>
          </cell>
        </row>
        <row r="494">
          <cell r="B494">
            <v>11.721697386823198</v>
          </cell>
          <cell r="C494">
            <v>12.966901722644929</v>
          </cell>
        </row>
        <row r="495">
          <cell r="B495">
            <v>11.726308538501998</v>
          </cell>
          <cell r="C495">
            <v>12.96390678587389</v>
          </cell>
        </row>
        <row r="496">
          <cell r="B496">
            <v>11.730919690180798</v>
          </cell>
          <cell r="C496">
            <v>12.960937332336552</v>
          </cell>
        </row>
        <row r="497">
          <cell r="B497">
            <v>11.735530841859596</v>
          </cell>
          <cell r="C497">
            <v>12.957993178700301</v>
          </cell>
        </row>
        <row r="498">
          <cell r="B498">
            <v>11.740141993538396</v>
          </cell>
          <cell r="C498">
            <v>12.9550741433869</v>
          </cell>
        </row>
        <row r="499">
          <cell r="B499">
            <v>11.744753145217198</v>
          </cell>
          <cell r="C499">
            <v>12.952180046551558</v>
          </cell>
        </row>
        <row r="500">
          <cell r="B500">
            <v>11.749364296895997</v>
          </cell>
          <cell r="C500">
            <v>12.949310710062283</v>
          </cell>
        </row>
        <row r="501">
          <cell r="B501">
            <v>11.753975448574797</v>
          </cell>
          <cell r="C501">
            <v>12.946465957479559</v>
          </cell>
        </row>
        <row r="502">
          <cell r="B502">
            <v>11.758586600253597</v>
          </cell>
          <cell r="C502">
            <v>12.943645614036276</v>
          </cell>
        </row>
        <row r="503">
          <cell r="B503">
            <v>11.763197751932395</v>
          </cell>
          <cell r="C503">
            <v>12.940849506617971</v>
          </cell>
        </row>
        <row r="504">
          <cell r="B504">
            <v>11.767808903611195</v>
          </cell>
          <cell r="C504">
            <v>12.938077463743335</v>
          </cell>
        </row>
        <row r="505">
          <cell r="B505">
            <v>11.772420055289997</v>
          </cell>
          <cell r="C505">
            <v>12.935329315544998</v>
          </cell>
        </row>
        <row r="506">
          <cell r="B506">
            <v>11.777031206968799</v>
          </cell>
          <cell r="C506">
            <v>12.932604893750593</v>
          </cell>
        </row>
        <row r="507">
          <cell r="B507">
            <v>11.781642358647598</v>
          </cell>
          <cell r="C507">
            <v>12.929904031664078</v>
          </cell>
        </row>
        <row r="508">
          <cell r="B508">
            <v>11.786253510326397</v>
          </cell>
          <cell r="C508">
            <v>12.927226564147311</v>
          </cell>
        </row>
        <row r="509">
          <cell r="B509">
            <v>11.790864662005196</v>
          </cell>
          <cell r="C509">
            <v>12.924572327601897</v>
          </cell>
        </row>
        <row r="510">
          <cell r="B510">
            <v>11.795475813683998</v>
          </cell>
          <cell r="C510">
            <v>12.921941159951299</v>
          </cell>
        </row>
        <row r="511">
          <cell r="B511">
            <v>11.800086965362798</v>
          </cell>
          <cell r="C511">
            <v>12.919332900623163</v>
          </cell>
        </row>
        <row r="512">
          <cell r="B512">
            <v>11.804698117041598</v>
          </cell>
          <cell r="C512">
            <v>12.916747390531906</v>
          </cell>
        </row>
        <row r="513">
          <cell r="B513">
            <v>11.809309268720398</v>
          </cell>
          <cell r="C513">
            <v>12.914184472061581</v>
          </cell>
        </row>
        <row r="514">
          <cell r="B514">
            <v>11.813920420399199</v>
          </cell>
          <cell r="C514">
            <v>12.911643989048907</v>
          </cell>
        </row>
        <row r="515">
          <cell r="B515">
            <v>11.818531572077998</v>
          </cell>
          <cell r="C515">
            <v>12.909125786766586</v>
          </cell>
        </row>
        <row r="516">
          <cell r="B516">
            <v>11.823142723756797</v>
          </cell>
          <cell r="C516">
            <v>12.906629711906838</v>
          </cell>
        </row>
        <row r="517">
          <cell r="B517">
            <v>11.827753875435597</v>
          </cell>
          <cell r="C517">
            <v>12.904155612565166</v>
          </cell>
        </row>
        <row r="518">
          <cell r="B518">
            <v>11.832365027114397</v>
          </cell>
          <cell r="C518">
            <v>12.901703338224321</v>
          </cell>
        </row>
        <row r="519">
          <cell r="B519">
            <v>11.836976178793199</v>
          </cell>
          <cell r="C519">
            <v>12.899272739738509</v>
          </cell>
        </row>
        <row r="520">
          <cell r="B520">
            <v>11.841587330471995</v>
          </cell>
          <cell r="C520">
            <v>12.896863669317815</v>
          </cell>
        </row>
        <row r="521">
          <cell r="B521">
            <v>11.846198482150797</v>
          </cell>
          <cell r="C521">
            <v>12.89447598051281</v>
          </cell>
        </row>
        <row r="522">
          <cell r="B522">
            <v>11.850809633829597</v>
          </cell>
          <cell r="C522">
            <v>12.892109528199413</v>
          </cell>
        </row>
        <row r="523">
          <cell r="B523">
            <v>11.855420785508397</v>
          </cell>
          <cell r="C523">
            <v>12.889764168563905</v>
          </cell>
        </row>
        <row r="524">
          <cell r="B524">
            <v>11.860031937187198</v>
          </cell>
          <cell r="C524">
            <v>12.887439759088196</v>
          </cell>
        </row>
        <row r="525">
          <cell r="B525">
            <v>11.864643088865998</v>
          </cell>
          <cell r="C525">
            <v>12.885136158535245</v>
          </cell>
        </row>
        <row r="526">
          <cell r="B526">
            <v>11.869254240544796</v>
          </cell>
          <cell r="C526">
            <v>12.882853226934728</v>
          </cell>
        </row>
        <row r="527">
          <cell r="B527">
            <v>11.873865392223596</v>
          </cell>
          <cell r="C527">
            <v>12.880590825568845</v>
          </cell>
        </row>
        <row r="528">
          <cell r="B528">
            <v>11.878476543902396</v>
          </cell>
          <cell r="C528">
            <v>12.878348816958338</v>
          </cell>
        </row>
        <row r="529">
          <cell r="B529">
            <v>11.883087695581196</v>
          </cell>
          <cell r="C529">
            <v>12.876127064848724</v>
          </cell>
        </row>
        <row r="530">
          <cell r="B530">
            <v>11.887698847259999</v>
          </cell>
          <cell r="C530">
            <v>12.873925434196664</v>
          </cell>
        </row>
        <row r="531">
          <cell r="B531">
            <v>11.892309998938799</v>
          </cell>
          <cell r="C531">
            <v>12.871743791156536</v>
          </cell>
        </row>
        <row r="532">
          <cell r="B532">
            <v>11.896921150617597</v>
          </cell>
          <cell r="C532">
            <v>12.869582003067205</v>
          </cell>
        </row>
        <row r="533">
          <cell r="B533">
            <v>11.901532302296397</v>
          </cell>
          <cell r="C533">
            <v>12.867439938438926</v>
          </cell>
        </row>
        <row r="534">
          <cell r="B534">
            <v>11.906143453975197</v>
          </cell>
          <cell r="C534">
            <v>12.865317466940459</v>
          </cell>
        </row>
        <row r="535">
          <cell r="B535">
            <v>11.910754605653999</v>
          </cell>
          <cell r="C535">
            <v>12.863214459386338</v>
          </cell>
        </row>
        <row r="536">
          <cell r="B536">
            <v>11.915365757332799</v>
          </cell>
          <cell r="C536">
            <v>12.861130787724292</v>
          </cell>
        </row>
        <row r="537">
          <cell r="B537">
            <v>11.919976909011597</v>
          </cell>
          <cell r="C537">
            <v>12.859066325022866</v>
          </cell>
        </row>
        <row r="538">
          <cell r="B538">
            <v>11.924588060690397</v>
          </cell>
          <cell r="C538">
            <v>12.857020945459169</v>
          </cell>
        </row>
        <row r="539">
          <cell r="B539">
            <v>11.929199212369197</v>
          </cell>
          <cell r="C539">
            <v>12.854994524306818</v>
          </cell>
        </row>
        <row r="540">
          <cell r="B540">
            <v>11.933810364047998</v>
          </cell>
          <cell r="C540">
            <v>12.852986937923996</v>
          </cell>
        </row>
        <row r="541">
          <cell r="B541">
            <v>11.938421515726798</v>
          </cell>
          <cell r="C541">
            <v>12.850998063741702</v>
          </cell>
        </row>
        <row r="542">
          <cell r="B542">
            <v>11.943032667405598</v>
          </cell>
          <cell r="C542">
            <v>12.849027780252147</v>
          </cell>
        </row>
        <row r="543">
          <cell r="B543">
            <v>11.947643819084398</v>
          </cell>
          <cell r="C543">
            <v>12.847075966997274</v>
          </cell>
        </row>
        <row r="544">
          <cell r="B544">
            <v>11.952254970763196</v>
          </cell>
          <cell r="C544">
            <v>12.84514250455746</v>
          </cell>
        </row>
        <row r="545">
          <cell r="B545">
            <v>11.956866122441996</v>
          </cell>
          <cell r="C545">
            <v>12.84322727454035</v>
          </cell>
        </row>
        <row r="546">
          <cell r="B546">
            <v>11.961477274120798</v>
          </cell>
          <cell r="C546">
            <v>12.841330159569839</v>
          </cell>
        </row>
        <row r="547">
          <cell r="B547">
            <v>11.966088425799597</v>
          </cell>
          <cell r="C547">
            <v>12.839451043275172</v>
          </cell>
        </row>
        <row r="548">
          <cell r="B548">
            <v>11.970699577478397</v>
          </cell>
          <cell r="C548">
            <v>12.837589810280223</v>
          </cell>
        </row>
        <row r="549">
          <cell r="B549">
            <v>11.975310729157195</v>
          </cell>
          <cell r="C549">
            <v>12.835746346192881</v>
          </cell>
        </row>
        <row r="550">
          <cell r="B550">
            <v>11.979921880835995</v>
          </cell>
          <cell r="C550">
            <v>12.833920537594594</v>
          </cell>
        </row>
        <row r="551">
          <cell r="B551">
            <v>11.984533032514797</v>
          </cell>
          <cell r="C551">
            <v>12.832112272030008</v>
          </cell>
        </row>
        <row r="552">
          <cell r="B552">
            <v>11.989144184193597</v>
          </cell>
          <cell r="C552">
            <v>12.830321437996799</v>
          </cell>
        </row>
        <row r="553">
          <cell r="B553">
            <v>11.993755335872399</v>
          </cell>
          <cell r="C553">
            <v>12.828547924935563</v>
          </cell>
        </row>
        <row r="554">
          <cell r="B554">
            <v>11.998366487551198</v>
          </cell>
          <cell r="C554">
            <v>12.826791623219902</v>
          </cell>
        </row>
        <row r="555">
          <cell r="B555">
            <v>12.002977639229996</v>
          </cell>
          <cell r="C555">
            <v>12.825052424146577</v>
          </cell>
        </row>
        <row r="556">
          <cell r="B556">
            <v>12.007588790908798</v>
          </cell>
          <cell r="C556">
            <v>12.823330219925824</v>
          </cell>
        </row>
        <row r="557">
          <cell r="B557">
            <v>12.012199942587598</v>
          </cell>
          <cell r="C557">
            <v>12.821624903671784</v>
          </cell>
        </row>
        <row r="558">
          <cell r="B558">
            <v>12.016811094266398</v>
          </cell>
          <cell r="C558">
            <v>12.819936369393032</v>
          </cell>
        </row>
        <row r="559">
          <cell r="B559">
            <v>12.021422245945198</v>
          </cell>
          <cell r="C559">
            <v>12.818264511983244</v>
          </cell>
        </row>
        <row r="560">
          <cell r="B560">
            <v>12.026033397623999</v>
          </cell>
          <cell r="C560">
            <v>12.816609227211996</v>
          </cell>
        </row>
        <row r="561">
          <cell r="B561">
            <v>12.030644549302796</v>
          </cell>
          <cell r="C561">
            <v>12.81497041171564</v>
          </cell>
        </row>
        <row r="562">
          <cell r="B562">
            <v>12.035255700981597</v>
          </cell>
          <cell r="C562">
            <v>12.81334796298831</v>
          </cell>
        </row>
        <row r="563">
          <cell r="B563">
            <v>12.039866852660397</v>
          </cell>
          <cell r="C563">
            <v>12.811741779373055</v>
          </cell>
        </row>
        <row r="564">
          <cell r="B564">
            <v>12.044478004339197</v>
          </cell>
          <cell r="C564">
            <v>12.810151760053071</v>
          </cell>
        </row>
        <row r="565">
          <cell r="B565">
            <v>12.049089156017999</v>
          </cell>
          <cell r="C565">
            <v>12.808577805043019</v>
          </cell>
        </row>
        <row r="566">
          <cell r="B566">
            <v>12.053700307696795</v>
          </cell>
          <cell r="C566">
            <v>12.807019815180494</v>
          </cell>
        </row>
        <row r="567">
          <cell r="B567">
            <v>12.058311459375597</v>
          </cell>
          <cell r="C567">
            <v>12.805477692117572</v>
          </cell>
        </row>
        <row r="568">
          <cell r="B568">
            <v>12.062922611054397</v>
          </cell>
          <cell r="C568">
            <v>12.803951338312446</v>
          </cell>
        </row>
        <row r="569">
          <cell r="B569">
            <v>12.067533762733197</v>
          </cell>
          <cell r="C569">
            <v>12.802440657021197</v>
          </cell>
        </row>
        <row r="570">
          <cell r="B570">
            <v>12.072144914411997</v>
          </cell>
          <cell r="C570">
            <v>12.800945552289672</v>
          </cell>
        </row>
        <row r="571">
          <cell r="B571">
            <v>12.076756066090798</v>
          </cell>
          <cell r="C571">
            <v>12.799465928945397</v>
          </cell>
        </row>
        <row r="572">
          <cell r="B572">
            <v>12.081367217769598</v>
          </cell>
          <cell r="C572">
            <v>12.798001692589677</v>
          </cell>
        </row>
        <row r="573">
          <cell r="B573">
            <v>12.085978369448396</v>
          </cell>
          <cell r="C573">
            <v>12.796552749589715</v>
          </cell>
        </row>
        <row r="574">
          <cell r="B574">
            <v>12.090589521127196</v>
          </cell>
          <cell r="C574">
            <v>12.795119007070886</v>
          </cell>
        </row>
        <row r="575">
          <cell r="B575">
            <v>12.095200672805996</v>
          </cell>
          <cell r="C575">
            <v>12.793700372909058</v>
          </cell>
        </row>
        <row r="576">
          <cell r="B576">
            <v>12.099811824484799</v>
          </cell>
          <cell r="C576">
            <v>12.792296755723044</v>
          </cell>
        </row>
        <row r="577">
          <cell r="B577">
            <v>12.104422976163599</v>
          </cell>
          <cell r="C577">
            <v>12.790908064867107</v>
          </cell>
        </row>
        <row r="578">
          <cell r="B578">
            <v>12.109034127842397</v>
          </cell>
          <cell r="C578">
            <v>12.789534210423607</v>
          </cell>
        </row>
        <row r="579">
          <cell r="B579">
            <v>12.113645279521197</v>
          </cell>
          <cell r="C579">
            <v>12.788175103195664</v>
          </cell>
        </row>
        <row r="580">
          <cell r="B580">
            <v>12.118256431199997</v>
          </cell>
          <cell r="C580">
            <v>12.786830654699997</v>
          </cell>
        </row>
        <row r="581">
          <cell r="B581">
            <v>12.122867582878799</v>
          </cell>
          <cell r="C581">
            <v>12.785500777159758</v>
          </cell>
        </row>
        <row r="582">
          <cell r="B582">
            <v>12.127478734557599</v>
          </cell>
          <cell r="C582">
            <v>12.784185383497521</v>
          </cell>
        </row>
        <row r="583">
          <cell r="B583">
            <v>12.132089886236397</v>
          </cell>
          <cell r="C583">
            <v>12.782884387328336</v>
          </cell>
        </row>
        <row r="584">
          <cell r="B584">
            <v>12.136701037915197</v>
          </cell>
          <cell r="C584">
            <v>12.781597702952835</v>
          </cell>
        </row>
        <row r="585">
          <cell r="B585">
            <v>12.141312189593997</v>
          </cell>
          <cell r="C585">
            <v>12.780325245350461</v>
          </cell>
        </row>
        <row r="586">
          <cell r="B586">
            <v>12.145923341272796</v>
          </cell>
          <cell r="C586">
            <v>12.77906693017276</v>
          </cell>
        </row>
        <row r="587">
          <cell r="B587">
            <v>12.150534492951598</v>
          </cell>
          <cell r="C587">
            <v>12.777822673736745</v>
          </cell>
        </row>
        <row r="588">
          <cell r="B588">
            <v>12.155145644630398</v>
          </cell>
          <cell r="C588">
            <v>12.776592393018346</v>
          </cell>
        </row>
        <row r="589">
          <cell r="B589">
            <v>12.159756796309198</v>
          </cell>
          <cell r="C589">
            <v>12.775376005645954</v>
          </cell>
        </row>
        <row r="590">
          <cell r="B590">
            <v>12.164367947987996</v>
          </cell>
          <cell r="C590">
            <v>12.774173429893997</v>
          </cell>
        </row>
        <row r="591">
          <cell r="B591">
            <v>12.168979099666796</v>
          </cell>
          <cell r="C591">
            <v>12.772984584676646</v>
          </cell>
        </row>
        <row r="592">
          <cell r="B592">
            <v>12.173590251345598</v>
          </cell>
          <cell r="C592">
            <v>12.771809389541547</v>
          </cell>
        </row>
        <row r="593">
          <cell r="B593">
            <v>12.178201403024397</v>
          </cell>
          <cell r="C593">
            <v>12.770647764663659</v>
          </cell>
        </row>
        <row r="594">
          <cell r="B594">
            <v>12.182812554703197</v>
          </cell>
          <cell r="C594">
            <v>12.769499630839146</v>
          </cell>
        </row>
        <row r="595">
          <cell r="B595">
            <v>12.187423706381995</v>
          </cell>
          <cell r="C595">
            <v>12.768364909479343</v>
          </cell>
        </row>
        <row r="596">
          <cell r="B596">
            <v>12.192034858060795</v>
          </cell>
          <cell r="C596">
            <v>12.767243522604815</v>
          </cell>
        </row>
        <row r="597">
          <cell r="B597">
            <v>12.196646009739597</v>
          </cell>
          <cell r="C597">
            <v>12.766135392839427</v>
          </cell>
        </row>
        <row r="598">
          <cell r="B598">
            <v>12.201257161418397</v>
          </cell>
          <cell r="C598">
            <v>12.765040443404562</v>
          </cell>
        </row>
        <row r="599">
          <cell r="B599">
            <v>12.205868313097197</v>
          </cell>
          <cell r="C599">
            <v>12.763958598113339</v>
          </cell>
        </row>
        <row r="600">
          <cell r="B600">
            <v>12.210479464775998</v>
          </cell>
          <cell r="C600">
            <v>12.762889781364921</v>
          </cell>
        </row>
        <row r="601">
          <cell r="B601">
            <v>12.2150906164548</v>
          </cell>
          <cell r="C601">
            <v>12.761833918138914</v>
          </cell>
        </row>
        <row r="602">
          <cell r="B602">
            <v>12.219701768133596</v>
          </cell>
          <cell r="C602">
            <v>12.760790933989787</v>
          </cell>
        </row>
        <row r="603">
          <cell r="B603">
            <v>12.224312919812398</v>
          </cell>
          <cell r="C603">
            <v>12.759760755041377</v>
          </cell>
        </row>
        <row r="604">
          <cell r="B604">
            <v>12.228924071491198</v>
          </cell>
          <cell r="C604">
            <v>12.758743307981476</v>
          </cell>
        </row>
        <row r="605">
          <cell r="B605">
            <v>12.233535223169998</v>
          </cell>
          <cell r="C605">
            <v>12.757738520056428</v>
          </cell>
        </row>
        <row r="606">
          <cell r="B606">
            <v>12.2381463748488</v>
          </cell>
          <cell r="C606">
            <v>12.75674631906584</v>
          </cell>
        </row>
        <row r="607">
          <cell r="B607">
            <v>12.242757526527596</v>
          </cell>
          <cell r="C607">
            <v>12.755766633357347</v>
          </cell>
        </row>
        <row r="608">
          <cell r="B608">
            <v>12.247368678206398</v>
          </cell>
          <cell r="C608">
            <v>12.754799391821381</v>
          </cell>
        </row>
        <row r="609">
          <cell r="B609">
            <v>12.251979829885197</v>
          </cell>
          <cell r="C609">
            <v>12.753844523886075</v>
          </cell>
        </row>
        <row r="610">
          <cell r="B610">
            <v>12.256590981563997</v>
          </cell>
          <cell r="C610">
            <v>12.752901959512187</v>
          </cell>
        </row>
        <row r="611">
          <cell r="B611">
            <v>12.261202133242797</v>
          </cell>
          <cell r="C611">
            <v>12.751971629188063</v>
          </cell>
        </row>
        <row r="612">
          <cell r="B612">
            <v>12.265813284921595</v>
          </cell>
          <cell r="C612">
            <v>12.751053463924707</v>
          </cell>
        </row>
        <row r="613">
          <cell r="B613">
            <v>12.270424436600397</v>
          </cell>
          <cell r="C613">
            <v>12.750147395250851</v>
          </cell>
        </row>
        <row r="614">
          <cell r="B614">
            <v>12.275035588279197</v>
          </cell>
          <cell r="C614">
            <v>12.749253355208134</v>
          </cell>
        </row>
        <row r="615">
          <cell r="B615">
            <v>12.279646739957997</v>
          </cell>
          <cell r="C615">
            <v>12.748371276346289</v>
          </cell>
        </row>
        <row r="616">
          <cell r="B616">
            <v>12.284257891636797</v>
          </cell>
          <cell r="C616">
            <v>12.747501091718398</v>
          </cell>
        </row>
        <row r="617">
          <cell r="B617">
            <v>12.288869043315598</v>
          </cell>
          <cell r="C617">
            <v>12.746642734876232</v>
          </cell>
        </row>
        <row r="618">
          <cell r="B618">
            <v>12.293480194994398</v>
          </cell>
          <cell r="C618">
            <v>12.745796139865599</v>
          </cell>
        </row>
        <row r="619">
          <cell r="B619">
            <v>12.298091346673196</v>
          </cell>
          <cell r="C619">
            <v>12.744961241221754</v>
          </cell>
        </row>
        <row r="620">
          <cell r="B620">
            <v>12.302702498351996</v>
          </cell>
          <cell r="C620">
            <v>12.744137973964884</v>
          </cell>
        </row>
        <row r="621">
          <cell r="B621">
            <v>12.307313650030796</v>
          </cell>
          <cell r="C621">
            <v>12.743326273595621</v>
          </cell>
        </row>
        <row r="622">
          <cell r="B622">
            <v>12.311924801709598</v>
          </cell>
          <cell r="C622">
            <v>12.742526076090591</v>
          </cell>
        </row>
        <row r="623">
          <cell r="B623">
            <v>12.316535953388399</v>
          </cell>
          <cell r="C623">
            <v>12.741737317898066</v>
          </cell>
        </row>
        <row r="624">
          <cell r="B624">
            <v>12.321147105067197</v>
          </cell>
          <cell r="C624">
            <v>12.740959935933597</v>
          </cell>
        </row>
        <row r="625">
          <cell r="B625">
            <v>12.325758256745997</v>
          </cell>
          <cell r="C625">
            <v>12.740193867575748</v>
          </cell>
        </row>
        <row r="626">
          <cell r="B626">
            <v>12.330369408424797</v>
          </cell>
          <cell r="C626">
            <v>12.739439050661845</v>
          </cell>
        </row>
        <row r="627">
          <cell r="B627">
            <v>12.334980560103597</v>
          </cell>
          <cell r="C627">
            <v>12.73869542348379</v>
          </cell>
        </row>
        <row r="628">
          <cell r="B628">
            <v>12.339591711782399</v>
          </cell>
          <cell r="C628">
            <v>12.737962924783901</v>
          </cell>
        </row>
        <row r="629">
          <cell r="B629">
            <v>12.344202863461199</v>
          </cell>
          <cell r="C629">
            <v>12.737241493750815</v>
          </cell>
        </row>
        <row r="630">
          <cell r="B630">
            <v>12.348814015139997</v>
          </cell>
          <cell r="C630">
            <v>12.736531070015451</v>
          </cell>
        </row>
        <row r="631">
          <cell r="B631">
            <v>12.353425166818797</v>
          </cell>
          <cell r="C631">
            <v>12.735831593646967</v>
          </cell>
        </row>
        <row r="632">
          <cell r="B632">
            <v>12.358036318497597</v>
          </cell>
          <cell r="C632">
            <v>12.735143005148794</v>
          </cell>
        </row>
        <row r="633">
          <cell r="B633">
            <v>12.362647470176398</v>
          </cell>
          <cell r="C633">
            <v>12.734465245454743</v>
          </cell>
        </row>
        <row r="634">
          <cell r="B634">
            <v>12.367258621855198</v>
          </cell>
          <cell r="C634">
            <v>12.733798255925072</v>
          </cell>
        </row>
        <row r="635">
          <cell r="B635">
            <v>12.371869773533998</v>
          </cell>
          <cell r="C635">
            <v>12.733141978342671</v>
          </cell>
        </row>
        <row r="636">
          <cell r="B636">
            <v>12.376480925212796</v>
          </cell>
          <cell r="C636">
            <v>12.732496354909275</v>
          </cell>
        </row>
        <row r="637">
          <cell r="B637">
            <v>12.381092076891596</v>
          </cell>
          <cell r="C637">
            <v>12.731861328241669</v>
          </cell>
        </row>
        <row r="638">
          <cell r="B638">
            <v>12.385703228570398</v>
          </cell>
          <cell r="C638">
            <v>12.731236841367995</v>
          </cell>
        </row>
        <row r="639">
          <cell r="B639">
            <v>12.390314380249198</v>
          </cell>
          <cell r="C639">
            <v>12.730622837724059</v>
          </cell>
        </row>
        <row r="640">
          <cell r="B640">
            <v>12.394925531927997</v>
          </cell>
          <cell r="C640">
            <v>12.730019261149712</v>
          </cell>
        </row>
        <row r="641">
          <cell r="B641">
            <v>12.399536683606796</v>
          </cell>
          <cell r="C641">
            <v>12.729426055885213</v>
          </cell>
        </row>
        <row r="642">
          <cell r="B642">
            <v>12.404147835285595</v>
          </cell>
          <cell r="C642">
            <v>12.72884316656771</v>
          </cell>
        </row>
        <row r="643">
          <cell r="B643">
            <v>12.408758986964395</v>
          </cell>
          <cell r="C643">
            <v>12.728270538227669</v>
          </cell>
        </row>
        <row r="644">
          <cell r="B644">
            <v>12.413370138643197</v>
          </cell>
          <cell r="C644">
            <v>12.727708116285427</v>
          </cell>
        </row>
        <row r="645">
          <cell r="B645">
            <v>12.417981290321997</v>
          </cell>
          <cell r="C645">
            <v>12.727155846547721</v>
          </cell>
        </row>
        <row r="646">
          <cell r="B646">
            <v>12.422592442000798</v>
          </cell>
          <cell r="C646">
            <v>12.726613675204286</v>
          </cell>
        </row>
        <row r="647">
          <cell r="B647">
            <v>12.4272035936796</v>
          </cell>
          <cell r="C647">
            <v>12.726081548824453</v>
          </cell>
        </row>
        <row r="648">
          <cell r="B648">
            <v>12.431814745358396</v>
          </cell>
          <cell r="C648">
            <v>12.725559414353846</v>
          </cell>
        </row>
        <row r="649">
          <cell r="B649">
            <v>12.436425897037198</v>
          </cell>
          <cell r="C649">
            <v>12.725047219111037</v>
          </cell>
        </row>
        <row r="650">
          <cell r="B650">
            <v>12.441037048715998</v>
          </cell>
          <cell r="C650">
            <v>12.724544910784315</v>
          </cell>
        </row>
        <row r="651">
          <cell r="B651">
            <v>12.445648200394798</v>
          </cell>
          <cell r="C651">
            <v>12.724052437428396</v>
          </cell>
        </row>
        <row r="652">
          <cell r="B652">
            <v>12.450259352073598</v>
          </cell>
          <cell r="C652">
            <v>12.723569747461273</v>
          </cell>
        </row>
        <row r="653">
          <cell r="B653">
            <v>12.454870503752396</v>
          </cell>
          <cell r="C653">
            <v>12.723096789661016</v>
          </cell>
        </row>
        <row r="654">
          <cell r="B654">
            <v>12.459481655431198</v>
          </cell>
          <cell r="C654">
            <v>12.722633513162634</v>
          </cell>
        </row>
        <row r="655">
          <cell r="B655">
            <v>12.464092807109997</v>
          </cell>
          <cell r="C655">
            <v>12.722179867454997</v>
          </cell>
        </row>
        <row r="656">
          <cell r="B656">
            <v>12.468703958788797</v>
          </cell>
          <cell r="C656">
            <v>12.721735802377729</v>
          </cell>
        </row>
        <row r="657">
          <cell r="B657">
            <v>12.473315110467597</v>
          </cell>
          <cell r="C657">
            <v>12.721301268118197</v>
          </cell>
        </row>
        <row r="658">
          <cell r="B658">
            <v>12.477926262146399</v>
          </cell>
          <cell r="C658">
            <v>12.720876215208488</v>
          </cell>
        </row>
        <row r="659">
          <cell r="B659">
            <v>12.482537413825195</v>
          </cell>
          <cell r="C659">
            <v>12.720460594522441</v>
          </cell>
        </row>
        <row r="660">
          <cell r="B660">
            <v>12.487148565503997</v>
          </cell>
          <cell r="C660">
            <v>12.720054357272687</v>
          </cell>
        </row>
        <row r="661">
          <cell r="B661">
            <v>12.491759717182797</v>
          </cell>
          <cell r="C661">
            <v>12.71965745500775</v>
          </cell>
        </row>
        <row r="662">
          <cell r="B662">
            <v>12.496370868861597</v>
          </cell>
          <cell r="C662">
            <v>12.719269839609145</v>
          </cell>
        </row>
        <row r="663">
          <cell r="B663">
            <v>12.500982020540398</v>
          </cell>
          <cell r="C663">
            <v>12.71889146328855</v>
          </cell>
        </row>
        <row r="664">
          <cell r="B664">
            <v>12.505593172219198</v>
          </cell>
          <cell r="C664">
            <v>12.718522278584938</v>
          </cell>
        </row>
        <row r="665">
          <cell r="B665">
            <v>12.510204323897996</v>
          </cell>
          <cell r="C665">
            <v>12.718162238361815</v>
          </cell>
        </row>
        <row r="666">
          <cell r="B666">
            <v>12.514815475576796</v>
          </cell>
          <cell r="C666">
            <v>12.71781129580444</v>
          </cell>
        </row>
        <row r="667">
          <cell r="B667">
            <v>12.519426627255596</v>
          </cell>
          <cell r="C667">
            <v>12.717469404417065</v>
          </cell>
        </row>
        <row r="668">
          <cell r="B668">
            <v>12.524037778934396</v>
          </cell>
          <cell r="C668">
            <v>12.717136518020258</v>
          </cell>
        </row>
        <row r="669">
          <cell r="B669">
            <v>12.528648930613198</v>
          </cell>
          <cell r="C669">
            <v>12.716812590748193</v>
          </cell>
        </row>
        <row r="670">
          <cell r="B670">
            <v>12.533260082291998</v>
          </cell>
          <cell r="C670">
            <v>12.716497577045997</v>
          </cell>
        </row>
        <row r="671">
          <cell r="B671">
            <v>12.537871233970797</v>
          </cell>
          <cell r="C671">
            <v>12.71619143166712</v>
          </cell>
        </row>
        <row r="672">
          <cell r="B672">
            <v>12.542482385649597</v>
          </cell>
          <cell r="C672">
            <v>12.715894109670746</v>
          </cell>
        </row>
        <row r="673">
          <cell r="B673">
            <v>12.547093537328397</v>
          </cell>
          <cell r="C673">
            <v>12.715605566419171</v>
          </cell>
        </row>
        <row r="674">
          <cell r="B674">
            <v>12.551704689007199</v>
          </cell>
          <cell r="C674">
            <v>12.715325757575314</v>
          </cell>
        </row>
        <row r="675">
          <cell r="B675">
            <v>12.556315840685999</v>
          </cell>
          <cell r="C675">
            <v>12.715054639100142</v>
          </cell>
        </row>
        <row r="676">
          <cell r="B676">
            <v>12.560926992364799</v>
          </cell>
          <cell r="C676">
            <v>12.714792167250183</v>
          </cell>
        </row>
        <row r="677">
          <cell r="B677">
            <v>12.565538144043597</v>
          </cell>
          <cell r="C677">
            <v>12.714538298575061</v>
          </cell>
        </row>
        <row r="678">
          <cell r="B678">
            <v>12.570149295722397</v>
          </cell>
          <cell r="C678">
            <v>12.714292989915041</v>
          </cell>
        </row>
        <row r="679">
          <cell r="B679">
            <v>12.574760447401198</v>
          </cell>
          <cell r="C679">
            <v>12.714056198398595</v>
          </cell>
        </row>
        <row r="680">
          <cell r="B680">
            <v>12.579371599079998</v>
          </cell>
          <cell r="C680">
            <v>12.713827881439997</v>
          </cell>
        </row>
        <row r="681">
          <cell r="B681">
            <v>12.583982750758798</v>
          </cell>
          <cell r="C681">
            <v>12.71360799673697</v>
          </cell>
        </row>
        <row r="682">
          <cell r="B682">
            <v>12.588593902437596</v>
          </cell>
          <cell r="C682">
            <v>12.713396502268301</v>
          </cell>
        </row>
        <row r="683">
          <cell r="B683">
            <v>12.593205054116396</v>
          </cell>
          <cell r="C683">
            <v>12.713193356291528</v>
          </cell>
        </row>
        <row r="684">
          <cell r="B684">
            <v>12.597816205795196</v>
          </cell>
          <cell r="C684">
            <v>12.712998517340642</v>
          </cell>
        </row>
        <row r="685">
          <cell r="B685">
            <v>12.602427357473998</v>
          </cell>
          <cell r="C685">
            <v>12.712811944223775</v>
          </cell>
        </row>
        <row r="686">
          <cell r="B686">
            <v>12.607038509152797</v>
          </cell>
          <cell r="C686">
            <v>12.712633596020952</v>
          </cell>
        </row>
        <row r="687">
          <cell r="B687">
            <v>12.611649660831596</v>
          </cell>
          <cell r="C687">
            <v>12.712463432081861</v>
          </cell>
        </row>
        <row r="688">
          <cell r="B688">
            <v>12.616260812510397</v>
          </cell>
          <cell r="C688">
            <v>12.712301412023621</v>
          </cell>
        </row>
        <row r="689">
          <cell r="B689">
            <v>12.620871964189195</v>
          </cell>
          <cell r="C689">
            <v>12.71214749572859</v>
          </cell>
        </row>
        <row r="690">
          <cell r="B690">
            <v>12.625483115867997</v>
          </cell>
          <cell r="C690">
            <v>12.712001643342193</v>
          </cell>
        </row>
        <row r="691">
          <cell r="B691">
            <v>12.630094267546797</v>
          </cell>
          <cell r="C691">
            <v>12.711863815270778</v>
          </cell>
        </row>
        <row r="692">
          <cell r="B692">
            <v>12.634705419225597</v>
          </cell>
          <cell r="C692">
            <v>12.711733972179463</v>
          </cell>
        </row>
        <row r="693">
          <cell r="B693">
            <v>12.639316570904398</v>
          </cell>
          <cell r="C693">
            <v>12.711612074990045</v>
          </cell>
        </row>
        <row r="694">
          <cell r="B694">
            <v>12.643927722583197</v>
          </cell>
          <cell r="C694">
            <v>12.711498084878896</v>
          </cell>
        </row>
        <row r="695">
          <cell r="B695">
            <v>12.648538874261998</v>
          </cell>
          <cell r="C695">
            <v>12.711391963274901</v>
          </cell>
        </row>
        <row r="696">
          <cell r="B696">
            <v>12.653150025940798</v>
          </cell>
          <cell r="C696">
            <v>12.711293671857412</v>
          </cell>
        </row>
        <row r="697">
          <cell r="B697">
            <v>12.657761177619598</v>
          </cell>
          <cell r="C697">
            <v>12.711203172554205</v>
          </cell>
        </row>
        <row r="698">
          <cell r="B698">
            <v>12.662372329298398</v>
          </cell>
          <cell r="C698">
            <v>12.711120427539491</v>
          </cell>
        </row>
        <row r="699">
          <cell r="B699">
            <v>12.666983480977196</v>
          </cell>
          <cell r="C699">
            <v>12.711045399231892</v>
          </cell>
        </row>
        <row r="700">
          <cell r="B700">
            <v>12.671594632655996</v>
          </cell>
          <cell r="C700">
            <v>12.710978050292512</v>
          </cell>
        </row>
        <row r="701">
          <cell r="B701">
            <v>12.676205784334797</v>
          </cell>
          <cell r="C701">
            <v>12.710918343622955</v>
          </cell>
        </row>
        <row r="702">
          <cell r="B702">
            <v>12.680816936013597</v>
          </cell>
          <cell r="C702">
            <v>12.710866242363389</v>
          </cell>
        </row>
        <row r="703">
          <cell r="B703">
            <v>12.685428087692397</v>
          </cell>
          <cell r="C703">
            <v>12.710821709890658</v>
          </cell>
        </row>
        <row r="704">
          <cell r="B704">
            <v>12.690039239371199</v>
          </cell>
          <cell r="C704">
            <v>12.710784709816368</v>
          </cell>
        </row>
        <row r="705">
          <cell r="B705">
            <v>12.694650391049999</v>
          </cell>
          <cell r="C705">
            <v>12.710755205984995</v>
          </cell>
        </row>
        <row r="706">
          <cell r="B706">
            <v>12.699261542728797</v>
          </cell>
          <cell r="C706">
            <v>12.710733162472064</v>
          </cell>
        </row>
        <row r="707">
          <cell r="B707">
            <v>12.703872694407597</v>
          </cell>
          <cell r="C707">
            <v>12.710718543582267</v>
          </cell>
        </row>
        <row r="708">
          <cell r="B708">
            <v>12.708483846086397</v>
          </cell>
          <cell r="C708">
            <v>12.710711313847654</v>
          </cell>
        </row>
        <row r="709">
          <cell r="B709">
            <v>12.713094997765197</v>
          </cell>
          <cell r="C709">
            <v>12.710711438025841</v>
          </cell>
        </row>
        <row r="710">
          <cell r="B710">
            <v>12.717706149443998</v>
          </cell>
          <cell r="C710">
            <v>12.710718881098186</v>
          </cell>
        </row>
        <row r="711">
          <cell r="B711">
            <v>12.722317301122796</v>
          </cell>
          <cell r="C711">
            <v>12.710733608268056</v>
          </cell>
        </row>
        <row r="712">
          <cell r="B712">
            <v>12.726928452801596</v>
          </cell>
          <cell r="C712">
            <v>12.710755584959026</v>
          </cell>
        </row>
        <row r="713">
          <cell r="B713">
            <v>12.731539604480396</v>
          </cell>
          <cell r="C713">
            <v>12.710784776813185</v>
          </cell>
        </row>
        <row r="714">
          <cell r="B714">
            <v>12.736150756159196</v>
          </cell>
          <cell r="C714">
            <v>12.710821149689378</v>
          </cell>
        </row>
        <row r="715">
          <cell r="B715">
            <v>12.740761907837998</v>
          </cell>
          <cell r="C715">
            <v>12.710864669661515</v>
          </cell>
        </row>
        <row r="716">
          <cell r="B716">
            <v>12.745373059516794</v>
          </cell>
          <cell r="C716">
            <v>12.71091530301689</v>
          </cell>
        </row>
        <row r="717">
          <cell r="B717">
            <v>12.749984211195599</v>
          </cell>
          <cell r="C717">
            <v>12.710973016254469</v>
          </cell>
        </row>
        <row r="718">
          <cell r="B718">
            <v>12.754595362874397</v>
          </cell>
          <cell r="C718">
            <v>12.711037776083277</v>
          </cell>
        </row>
        <row r="719">
          <cell r="B719">
            <v>12.759206514553197</v>
          </cell>
          <cell r="C719">
            <v>12.711109549420728</v>
          </cell>
        </row>
        <row r="720">
          <cell r="B720">
            <v>12.763817666231999</v>
          </cell>
          <cell r="C720">
            <v>12.711188303390996</v>
          </cell>
        </row>
        <row r="721">
          <cell r="B721">
            <v>12.768428817910799</v>
          </cell>
          <cell r="C721">
            <v>12.711274005323416</v>
          </cell>
        </row>
        <row r="722">
          <cell r="B722">
            <v>12.773039969589599</v>
          </cell>
          <cell r="C722">
            <v>12.711366622750871</v>
          </cell>
        </row>
        <row r="723">
          <cell r="B723">
            <v>12.777651121268397</v>
          </cell>
          <cell r="C723">
            <v>12.711466123408226</v>
          </cell>
        </row>
        <row r="724">
          <cell r="B724">
            <v>12.782262272947197</v>
          </cell>
          <cell r="C724">
            <v>12.71157247523074</v>
          </cell>
        </row>
        <row r="725">
          <cell r="B725">
            <v>12.786873424625997</v>
          </cell>
          <cell r="C725">
            <v>12.711685646352533</v>
          </cell>
        </row>
        <row r="726">
          <cell r="B726">
            <v>12.791484576304798</v>
          </cell>
          <cell r="C726">
            <v>12.711805605105029</v>
          </cell>
        </row>
        <row r="727">
          <cell r="B727">
            <v>12.796095727983598</v>
          </cell>
          <cell r="C727">
            <v>12.711932320015448</v>
          </cell>
        </row>
        <row r="728">
          <cell r="B728">
            <v>12.800706879662396</v>
          </cell>
          <cell r="C728">
            <v>12.712065759805272</v>
          </cell>
        </row>
        <row r="729">
          <cell r="B729">
            <v>12.805318031341196</v>
          </cell>
          <cell r="C729">
            <v>12.712205893388775</v>
          </cell>
        </row>
        <row r="730">
          <cell r="B730">
            <v>12.809929183019996</v>
          </cell>
          <cell r="C730">
            <v>12.712352689871535</v>
          </cell>
        </row>
        <row r="731">
          <cell r="B731">
            <v>12.814540334698798</v>
          </cell>
          <cell r="C731">
            <v>12.712506118548937</v>
          </cell>
        </row>
        <row r="732">
          <cell r="B732">
            <v>12.819151486377597</v>
          </cell>
          <cell r="C732">
            <v>12.712666148904749</v>
          </cell>
        </row>
        <row r="733">
          <cell r="B733">
            <v>12.823762638056397</v>
          </cell>
          <cell r="C733">
            <v>12.712832750609671</v>
          </cell>
        </row>
        <row r="734">
          <cell r="B734">
            <v>12.828373789735197</v>
          </cell>
          <cell r="C734">
            <v>12.713005893519894</v>
          </cell>
        </row>
        <row r="735">
          <cell r="B735">
            <v>12.832984941413995</v>
          </cell>
          <cell r="C735">
            <v>12.713185547675698</v>
          </cell>
        </row>
        <row r="736">
          <cell r="B736">
            <v>12.837596093092797</v>
          </cell>
          <cell r="C736">
            <v>12.713371683300059</v>
          </cell>
        </row>
        <row r="737">
          <cell r="B737">
            <v>12.842207244771597</v>
          </cell>
          <cell r="C737">
            <v>12.71356427079721</v>
          </cell>
        </row>
        <row r="738">
          <cell r="B738">
            <v>12.846818396450397</v>
          </cell>
          <cell r="C738">
            <v>12.713763280751335</v>
          </cell>
        </row>
        <row r="739">
          <cell r="B739">
            <v>12.851429548129197</v>
          </cell>
          <cell r="C739">
            <v>12.713968683925147</v>
          </cell>
        </row>
        <row r="740">
          <cell r="B740">
            <v>12.856040699807997</v>
          </cell>
          <cell r="C740">
            <v>12.714180451258542</v>
          </cell>
        </row>
        <row r="741">
          <cell r="B741">
            <v>12.860651851486796</v>
          </cell>
          <cell r="C741">
            <v>12.7143985538673</v>
          </cell>
        </row>
        <row r="742">
          <cell r="B742">
            <v>12.865263003165598</v>
          </cell>
          <cell r="C742">
            <v>12.714622963041711</v>
          </cell>
        </row>
        <row r="743">
          <cell r="B743">
            <v>12.869874154844398</v>
          </cell>
          <cell r="C743">
            <v>12.714853650245274</v>
          </cell>
        </row>
        <row r="744">
          <cell r="B744">
            <v>12.874485306523198</v>
          </cell>
          <cell r="C744">
            <v>12.715090587113401</v>
          </cell>
        </row>
        <row r="745">
          <cell r="B745">
            <v>12.879096458201996</v>
          </cell>
          <cell r="C745">
            <v>12.715333745452122</v>
          </cell>
        </row>
        <row r="746">
          <cell r="B746">
            <v>12.883707609880799</v>
          </cell>
          <cell r="C746">
            <v>12.715583097236795</v>
          </cell>
        </row>
        <row r="747">
          <cell r="B747">
            <v>12.888318761559598</v>
          </cell>
          <cell r="C747">
            <v>12.71583861461083</v>
          </cell>
        </row>
        <row r="748">
          <cell r="B748">
            <v>12.892929913238397</v>
          </cell>
          <cell r="C748">
            <v>12.716100269884468</v>
          </cell>
        </row>
        <row r="749">
          <cell r="B749">
            <v>12.897541064917197</v>
          </cell>
          <cell r="C749">
            <v>12.716368035533485</v>
          </cell>
        </row>
        <row r="750">
          <cell r="B750">
            <v>12.902152216595997</v>
          </cell>
          <cell r="C750">
            <v>12.716641884197994</v>
          </cell>
        </row>
        <row r="751">
          <cell r="B751">
            <v>12.906763368274799</v>
          </cell>
          <cell r="C751">
            <v>12.716921788681214</v>
          </cell>
        </row>
        <row r="752">
          <cell r="B752">
            <v>12.911374519953597</v>
          </cell>
          <cell r="C752">
            <v>12.717207721948228</v>
          </cell>
        </row>
        <row r="753">
          <cell r="B753">
            <v>12.915985671632397</v>
          </cell>
          <cell r="C753">
            <v>12.717499657124815</v>
          </cell>
        </row>
        <row r="754">
          <cell r="B754">
            <v>12.920596823311197</v>
          </cell>
          <cell r="C754">
            <v>12.717797567496252</v>
          </cell>
        </row>
        <row r="755">
          <cell r="B755">
            <v>12.925207974989997</v>
          </cell>
          <cell r="C755">
            <v>12.718101426506106</v>
          </cell>
        </row>
      </sheetData>
      <sheetData sheetId="12" refreshError="1">
        <row r="86">
          <cell r="B86">
            <v>14.2936554173952</v>
          </cell>
        </row>
        <row r="145">
          <cell r="B145">
            <v>12.510079197084</v>
          </cell>
          <cell r="C145">
            <v>14.634942306070153</v>
          </cell>
        </row>
        <row r="146">
          <cell r="B146">
            <v>12.5295340136904</v>
          </cell>
          <cell r="C146">
            <v>14.602894795453745</v>
          </cell>
        </row>
        <row r="147">
          <cell r="B147">
            <v>12.548988830296798</v>
          </cell>
          <cell r="C147">
            <v>14.572094297342398</v>
          </cell>
        </row>
        <row r="148">
          <cell r="B148">
            <v>12.5684436469032</v>
          </cell>
          <cell r="C148">
            <v>14.542485796478541</v>
          </cell>
        </row>
        <row r="149">
          <cell r="B149">
            <v>12.587898463509598</v>
          </cell>
          <cell r="C149">
            <v>14.514017466894884</v>
          </cell>
        </row>
        <row r="150">
          <cell r="B150">
            <v>12.607353280116</v>
          </cell>
          <cell r="C150">
            <v>14.486640444108</v>
          </cell>
        </row>
        <row r="151">
          <cell r="B151">
            <v>12.626808096722399</v>
          </cell>
          <cell r="C151">
            <v>14.460308616563086</v>
          </cell>
        </row>
        <row r="152">
          <cell r="B152">
            <v>12.646262913328799</v>
          </cell>
          <cell r="C152">
            <v>14.434978434458401</v>
          </cell>
        </row>
        <row r="153">
          <cell r="B153">
            <v>12.665717729935199</v>
          </cell>
          <cell r="C153">
            <v>14.410608734282695</v>
          </cell>
        </row>
        <row r="154">
          <cell r="B154">
            <v>12.685172546541599</v>
          </cell>
          <cell r="C154">
            <v>14.387160577579392</v>
          </cell>
        </row>
        <row r="155">
          <cell r="B155">
            <v>12.704627363147999</v>
          </cell>
          <cell r="C155">
            <v>14.364597102609599</v>
          </cell>
        </row>
        <row r="156">
          <cell r="B156">
            <v>12.724082179754399</v>
          </cell>
          <cell r="C156">
            <v>14.342883387725934</v>
          </cell>
        </row>
        <row r="157">
          <cell r="B157">
            <v>12.743536996360799</v>
          </cell>
          <cell r="C157">
            <v>14.321986325392581</v>
          </cell>
        </row>
        <row r="158">
          <cell r="B158">
            <v>12.762991812967201</v>
          </cell>
          <cell r="C158">
            <v>14.301874505896061</v>
          </cell>
        </row>
        <row r="159">
          <cell r="B159">
            <v>12.782446629573599</v>
          </cell>
          <cell r="C159">
            <v>14.282518109888143</v>
          </cell>
        </row>
        <row r="160">
          <cell r="B160">
            <v>12.80190144618</v>
          </cell>
          <cell r="C160">
            <v>14.263888808988</v>
          </cell>
        </row>
        <row r="161">
          <cell r="B161">
            <v>12.821356262786399</v>
          </cell>
          <cell r="C161">
            <v>14.245959673747199</v>
          </cell>
        </row>
        <row r="162">
          <cell r="B162">
            <v>12.8408110793928</v>
          </cell>
          <cell r="C162">
            <v>14.228705088348935</v>
          </cell>
        </row>
        <row r="163">
          <cell r="B163">
            <v>12.8602658959992</v>
          </cell>
          <cell r="C163">
            <v>14.212100671473596</v>
          </cell>
        </row>
        <row r="164">
          <cell r="B164">
            <v>12.8797207126056</v>
          </cell>
          <cell r="C164">
            <v>14.196123202816798</v>
          </cell>
        </row>
        <row r="165">
          <cell r="B165">
            <v>12.899175529212</v>
          </cell>
          <cell r="C165">
            <v>14.180750554794349</v>
          </cell>
        </row>
        <row r="166">
          <cell r="B166">
            <v>12.9186303458184</v>
          </cell>
          <cell r="C166">
            <v>14.165961629012036</v>
          </cell>
        </row>
        <row r="167">
          <cell r="B167">
            <v>12.9380851624248</v>
          </cell>
          <cell r="C167">
            <v>14.151736297116745</v>
          </cell>
        </row>
        <row r="168">
          <cell r="B168">
            <v>12.957539979031198</v>
          </cell>
          <cell r="C168">
            <v>14.138055345680506</v>
          </cell>
        </row>
        <row r="169">
          <cell r="B169">
            <v>12.976994795637601</v>
          </cell>
          <cell r="C169">
            <v>14.124900424800215</v>
          </cell>
        </row>
        <row r="170">
          <cell r="B170">
            <v>12.996449612244</v>
          </cell>
          <cell r="C170">
            <v>14.112254000123997</v>
          </cell>
        </row>
        <row r="171">
          <cell r="B171">
            <v>13.015904428850401</v>
          </cell>
          <cell r="C171">
            <v>14.100099308040738</v>
          </cell>
        </row>
        <row r="172">
          <cell r="B172">
            <v>13.035359245456799</v>
          </cell>
          <cell r="C172">
            <v>14.088420313791964</v>
          </cell>
        </row>
        <row r="173">
          <cell r="B173">
            <v>13.054814062063201</v>
          </cell>
          <cell r="C173">
            <v>14.077201672286245</v>
          </cell>
        </row>
        <row r="174">
          <cell r="B174">
            <v>13.074268878669599</v>
          </cell>
          <cell r="C174">
            <v>14.066428691414757</v>
          </cell>
        </row>
        <row r="175">
          <cell r="B175">
            <v>13.093723695275997</v>
          </cell>
          <cell r="C175">
            <v>14.05608729768379</v>
          </cell>
        </row>
        <row r="176">
          <cell r="B176">
            <v>13.113178511882401</v>
          </cell>
          <cell r="C176">
            <v>14.046164003995196</v>
          </cell>
        </row>
        <row r="177">
          <cell r="B177">
            <v>13.132633328488799</v>
          </cell>
          <cell r="C177">
            <v>14.036645879419842</v>
          </cell>
        </row>
        <row r="178">
          <cell r="B178">
            <v>13.152088145095201</v>
          </cell>
          <cell r="C178">
            <v>14.0275205208216</v>
          </cell>
        </row>
        <row r="179">
          <cell r="B179">
            <v>13.171542961701599</v>
          </cell>
          <cell r="C179">
            <v>14.018776026201161</v>
          </cell>
        </row>
        <row r="180">
          <cell r="B180">
            <v>13.190997778308001</v>
          </cell>
          <cell r="C180">
            <v>14.010400969639198</v>
          </cell>
        </row>
        <row r="181">
          <cell r="B181">
            <v>13.210452594914399</v>
          </cell>
          <cell r="C181">
            <v>14.002384377728029</v>
          </cell>
        </row>
        <row r="182">
          <cell r="B182">
            <v>13.229907411520799</v>
          </cell>
          <cell r="C182">
            <v>13.994715707389693</v>
          </cell>
        </row>
        <row r="183">
          <cell r="B183">
            <v>13.2493622281272</v>
          </cell>
          <cell r="C183">
            <v>13.98738482498614</v>
          </cell>
        </row>
        <row r="184">
          <cell r="B184">
            <v>13.268817044733598</v>
          </cell>
          <cell r="C184">
            <v>13.980381986634645</v>
          </cell>
        </row>
        <row r="185">
          <cell r="B185">
            <v>13.28827186134</v>
          </cell>
          <cell r="C185">
            <v>13.973697819647997</v>
          </cell>
        </row>
        <row r="186">
          <cell r="B186">
            <v>13.307726677946398</v>
          </cell>
          <cell r="C186">
            <v>13.967323305025312</v>
          </cell>
        </row>
        <row r="187">
          <cell r="B187">
            <v>13.3271814945528</v>
          </cell>
          <cell r="C187">
            <v>13.961249760924604</v>
          </cell>
        </row>
        <row r="188">
          <cell r="B188">
            <v>13.346636311159198</v>
          </cell>
          <cell r="C188">
            <v>13.955468827053599</v>
          </cell>
        </row>
        <row r="189">
          <cell r="B189">
            <v>13.366091127765598</v>
          </cell>
          <cell r="C189">
            <v>13.949972449919736</v>
          </cell>
        </row>
        <row r="190">
          <cell r="B190">
            <v>13.385545944372</v>
          </cell>
          <cell r="C190">
            <v>13.944752868884729</v>
          </cell>
        </row>
        <row r="191">
          <cell r="B191">
            <v>13.405000760978398</v>
          </cell>
          <cell r="C191">
            <v>13.939802602972929</v>
          </cell>
        </row>
        <row r="192">
          <cell r="B192">
            <v>13.4244555775848</v>
          </cell>
          <cell r="C192">
            <v>13.935114438386398</v>
          </cell>
        </row>
        <row r="193">
          <cell r="B193">
            <v>13.443910394191198</v>
          </cell>
          <cell r="C193">
            <v>13.930681416682873</v>
          </cell>
        </row>
        <row r="194">
          <cell r="B194">
            <v>13.463365210797599</v>
          </cell>
          <cell r="C194">
            <v>13.926496823575954</v>
          </cell>
        </row>
        <row r="195">
          <cell r="B195">
            <v>13.482820027403999</v>
          </cell>
          <cell r="C195">
            <v>13.92255417831965</v>
          </cell>
        </row>
        <row r="196">
          <cell r="B196">
            <v>13.502274844010399</v>
          </cell>
          <cell r="C196">
            <v>13.918847223641956</v>
          </cell>
        </row>
        <row r="197">
          <cell r="B197">
            <v>13.521729660616799</v>
          </cell>
          <cell r="C197">
            <v>13.915369916194708</v>
          </cell>
        </row>
        <row r="198">
          <cell r="B198">
            <v>13.541184477223199</v>
          </cell>
          <cell r="C198">
            <v>13.912116417488988</v>
          </cell>
        </row>
        <row r="199">
          <cell r="B199">
            <v>13.560639293829599</v>
          </cell>
          <cell r="C199">
            <v>13.909081085287621</v>
          </cell>
        </row>
        <row r="200">
          <cell r="B200">
            <v>13.580094110435999</v>
          </cell>
          <cell r="C200">
            <v>13.906258465427998</v>
          </cell>
        </row>
        <row r="201">
          <cell r="B201">
            <v>13.599548927042401</v>
          </cell>
          <cell r="C201">
            <v>13.903643284050405</v>
          </cell>
        </row>
        <row r="202">
          <cell r="B202">
            <v>13.619003743648801</v>
          </cell>
          <cell r="C202">
            <v>13.901230440208561</v>
          </cell>
        </row>
        <row r="203">
          <cell r="B203">
            <v>13.6384585602552</v>
          </cell>
          <cell r="C203">
            <v>13.899014998840622</v>
          </cell>
        </row>
        <row r="204">
          <cell r="B204">
            <v>13.657913376861599</v>
          </cell>
          <cell r="C204">
            <v>13.896992184080281</v>
          </cell>
        </row>
        <row r="205">
          <cell r="B205">
            <v>13.677368193468</v>
          </cell>
          <cell r="C205">
            <v>13.895157372888958</v>
          </cell>
        </row>
        <row r="206">
          <cell r="B206">
            <v>13.696823010074398</v>
          </cell>
          <cell r="C206">
            <v>13.893506088991201</v>
          </cell>
        </row>
        <row r="207">
          <cell r="B207">
            <v>13.716277826680798</v>
          </cell>
          <cell r="C207">
            <v>13.892033997096604</v>
          </cell>
        </row>
        <row r="208">
          <cell r="B208">
            <v>13.7357326432872</v>
          </cell>
          <cell r="C208">
            <v>13.8907368973926</v>
          </cell>
        </row>
        <row r="209">
          <cell r="B209">
            <v>13.7551874598936</v>
          </cell>
          <cell r="C209">
            <v>13.889610720293357</v>
          </cell>
        </row>
        <row r="210">
          <cell r="B210">
            <v>13.7746422765</v>
          </cell>
          <cell r="C210">
            <v>13.888651521431076</v>
          </cell>
        </row>
        <row r="211">
          <cell r="B211">
            <v>13.7940970931064</v>
          </cell>
          <cell r="C211">
            <v>13.887855476876664</v>
          </cell>
        </row>
        <row r="212">
          <cell r="B212">
            <v>13.8135519097128</v>
          </cell>
          <cell r="C212">
            <v>13.887218878577672</v>
          </cell>
        </row>
        <row r="213">
          <cell r="B213">
            <v>13.8330067263192</v>
          </cell>
          <cell r="C213">
            <v>13.886738130002021</v>
          </cell>
        </row>
        <row r="214">
          <cell r="B214">
            <v>13.8524615429256</v>
          </cell>
          <cell r="C214">
            <v>13.886409741976797</v>
          </cell>
        </row>
        <row r="215">
          <cell r="B215">
            <v>13.871916359532001</v>
          </cell>
          <cell r="C215">
            <v>13.886230328711999</v>
          </cell>
        </row>
        <row r="216">
          <cell r="B216">
            <v>13.891371176138399</v>
          </cell>
          <cell r="C216">
            <v>13.886196603999668</v>
          </cell>
        </row>
        <row r="217">
          <cell r="B217">
            <v>13.910825992744801</v>
          </cell>
          <cell r="C217">
            <v>13.886305377579536</v>
          </cell>
        </row>
        <row r="218">
          <cell r="B218">
            <v>13.930280809351199</v>
          </cell>
          <cell r="C218">
            <v>13.886553551662644</v>
          </cell>
        </row>
        <row r="219">
          <cell r="B219">
            <v>13.949735625957601</v>
          </cell>
          <cell r="C219">
            <v>13.88693811760503</v>
          </cell>
        </row>
        <row r="220">
          <cell r="B220">
            <v>13.969190442563999</v>
          </cell>
          <cell r="C220">
            <v>13.887456152723999</v>
          </cell>
        </row>
        <row r="221">
          <cell r="B221">
            <v>13.988645259170399</v>
          </cell>
          <cell r="C221">
            <v>13.888104817249838</v>
          </cell>
        </row>
        <row r="222">
          <cell r="B222">
            <v>14.008100075776801</v>
          </cell>
          <cell r="C222">
            <v>13.888881351406344</v>
          </cell>
        </row>
        <row r="223">
          <cell r="B223">
            <v>14.027554892383199</v>
          </cell>
          <cell r="C223">
            <v>13.88978307261385</v>
          </cell>
        </row>
        <row r="224">
          <cell r="B224">
            <v>14.0470097089896</v>
          </cell>
          <cell r="C224">
            <v>13.8908073728088</v>
          </cell>
        </row>
        <row r="225">
          <cell r="B225">
            <v>14.066464525595999</v>
          </cell>
          <cell r="C225">
            <v>13.891951715874205</v>
          </cell>
        </row>
        <row r="226">
          <cell r="B226">
            <v>14.0859193422024</v>
          </cell>
          <cell r="C226">
            <v>13.893213635175746</v>
          </cell>
        </row>
        <row r="227">
          <cell r="B227">
            <v>14.1053741588088</v>
          </cell>
          <cell r="C227">
            <v>13.894590731198397</v>
          </cell>
        </row>
        <row r="228">
          <cell r="B228">
            <v>14.124828975415198</v>
          </cell>
          <cell r="C228">
            <v>13.896080669278895</v>
          </cell>
        </row>
        <row r="229">
          <cell r="B229">
            <v>14.1442837920216</v>
          </cell>
          <cell r="C229">
            <v>13.897681177429497</v>
          </cell>
        </row>
        <row r="230">
          <cell r="B230">
            <v>14.163738608627998</v>
          </cell>
          <cell r="C230">
            <v>13.899390044248801</v>
          </cell>
        </row>
        <row r="231">
          <cell r="B231">
            <v>14.1831934252344</v>
          </cell>
          <cell r="C231">
            <v>13.901205116915568</v>
          </cell>
        </row>
      </sheetData>
      <sheetData sheetId="13" refreshError="1">
        <row r="86">
          <cell r="B86">
            <v>12.852652706944001</v>
          </cell>
        </row>
        <row r="145">
          <cell r="B145">
            <v>12.661895733815999</v>
          </cell>
          <cell r="C145">
            <v>15.507303629554151</v>
          </cell>
        </row>
        <row r="146">
          <cell r="B146">
            <v>12.676902353942401</v>
          </cell>
          <cell r="C146">
            <v>15.464305075225745</v>
          </cell>
        </row>
        <row r="147">
          <cell r="B147">
            <v>12.691908974068799</v>
          </cell>
          <cell r="C147">
            <v>15.422814039237386</v>
          </cell>
        </row>
        <row r="148">
          <cell r="B148">
            <v>12.7069155941952</v>
          </cell>
          <cell r="C148">
            <v>15.382764013427009</v>
          </cell>
        </row>
        <row r="149">
          <cell r="B149">
            <v>12.721922214321602</v>
          </cell>
          <cell r="C149">
            <v>15.344092345178192</v>
          </cell>
        </row>
        <row r="150">
          <cell r="B150">
            <v>12.736928834447998</v>
          </cell>
          <cell r="C150">
            <v>15.306739962024</v>
          </cell>
        </row>
        <row r="151">
          <cell r="B151">
            <v>12.751935454574399</v>
          </cell>
          <cell r="C151">
            <v>15.270651119523816</v>
          </cell>
        </row>
        <row r="152">
          <cell r="B152">
            <v>12.766942074700799</v>
          </cell>
          <cell r="C152">
            <v>15.235773170150399</v>
          </cell>
        </row>
        <row r="153">
          <cell r="B153">
            <v>12.781948694827202</v>
          </cell>
          <cell r="C153">
            <v>15.202056351172503</v>
          </cell>
        </row>
        <row r="154">
          <cell r="B154">
            <v>12.7969553149536</v>
          </cell>
          <cell r="C154">
            <v>15.169453589736261</v>
          </cell>
        </row>
        <row r="155">
          <cell r="B155">
            <v>12.811961935079999</v>
          </cell>
          <cell r="C155">
            <v>15.13792032354</v>
          </cell>
        </row>
        <row r="156">
          <cell r="B156">
            <v>12.826968555206401</v>
          </cell>
          <cell r="C156">
            <v>15.107414335666357</v>
          </cell>
        </row>
        <row r="157">
          <cell r="B157">
            <v>12.841975175332797</v>
          </cell>
          <cell r="C157">
            <v>15.077895602284583</v>
          </cell>
        </row>
        <row r="158">
          <cell r="B158">
            <v>12.856981795459198</v>
          </cell>
          <cell r="C158">
            <v>15.04932615206806</v>
          </cell>
        </row>
        <row r="159">
          <cell r="B159">
            <v>12.8719884155856</v>
          </cell>
          <cell r="C159">
            <v>15.021669936288999</v>
          </cell>
        </row>
        <row r="160">
          <cell r="B160">
            <v>12.886995035712001</v>
          </cell>
          <cell r="C160">
            <v>14.994892708656</v>
          </cell>
        </row>
        <row r="161">
          <cell r="B161">
            <v>12.902001655838399</v>
          </cell>
          <cell r="C161">
            <v>14.968961914052535</v>
          </cell>
        </row>
        <row r="162">
          <cell r="B162">
            <v>12.917008275964799</v>
          </cell>
          <cell r="C162">
            <v>14.943846585416544</v>
          </cell>
        </row>
        <row r="163">
          <cell r="B163">
            <v>12.932014896091198</v>
          </cell>
          <cell r="C163">
            <v>14.919517248074515</v>
          </cell>
        </row>
        <row r="164">
          <cell r="B164">
            <v>12.947021516217601</v>
          </cell>
          <cell r="C164">
            <v>14.895945830908799</v>
          </cell>
        </row>
        <row r="165">
          <cell r="B165">
            <v>12.962028136343999</v>
          </cell>
          <cell r="C165">
            <v>14.873105583795528</v>
          </cell>
        </row>
        <row r="166">
          <cell r="B166">
            <v>12.977034756470399</v>
          </cell>
          <cell r="C166">
            <v>14.850971000802641</v>
          </cell>
        </row>
        <row r="167">
          <cell r="B167">
            <v>12.9920413765968</v>
          </cell>
          <cell r="C167">
            <v>14.829517748684605</v>
          </cell>
        </row>
        <row r="168">
          <cell r="B168">
            <v>13.0070479967232</v>
          </cell>
          <cell r="C168">
            <v>14.80872260025251</v>
          </cell>
        </row>
        <row r="169">
          <cell r="B169">
            <v>13.022054616849598</v>
          </cell>
          <cell r="C169">
            <v>14.788563372236036</v>
          </cell>
        </row>
        <row r="170">
          <cell r="B170">
            <v>13.037061236975999</v>
          </cell>
          <cell r="C170">
            <v>14.769018867287999</v>
          </cell>
        </row>
        <row r="171">
          <cell r="B171">
            <v>13.052067857102401</v>
          </cell>
          <cell r="C171">
            <v>14.750068819812737</v>
          </cell>
        </row>
        <row r="172">
          <cell r="B172">
            <v>13.067074477228799</v>
          </cell>
          <cell r="C172">
            <v>14.73169384532744</v>
          </cell>
        </row>
        <row r="173">
          <cell r="B173">
            <v>13.082081097355198</v>
          </cell>
          <cell r="C173">
            <v>14.713875393090502</v>
          </cell>
        </row>
        <row r="174">
          <cell r="B174">
            <v>13.0970877174816</v>
          </cell>
          <cell r="C174">
            <v>14.696595701753564</v>
          </cell>
        </row>
        <row r="175">
          <cell r="B175">
            <v>13.112094337608001</v>
          </cell>
          <cell r="C175">
            <v>14.679837757814527</v>
          </cell>
        </row>
        <row r="176">
          <cell r="B176">
            <v>13.127100957734399</v>
          </cell>
          <cell r="C176">
            <v>14.663585256667197</v>
          </cell>
        </row>
        <row r="177">
          <cell r="B177">
            <v>13.142107577860799</v>
          </cell>
          <cell r="C177">
            <v>14.647822566060297</v>
          </cell>
        </row>
        <row r="178">
          <cell r="B178">
            <v>13.1571141979872</v>
          </cell>
          <cell r="C178">
            <v>14.632534691793598</v>
          </cell>
        </row>
        <row r="179">
          <cell r="B179">
            <v>13.172120818113598</v>
          </cell>
          <cell r="C179">
            <v>14.617707245493163</v>
          </cell>
        </row>
        <row r="180">
          <cell r="B180">
            <v>13.187127438239997</v>
          </cell>
          <cell r="C180">
            <v>14.60332641432</v>
          </cell>
        </row>
        <row r="181">
          <cell r="B181">
            <v>13.202134058366401</v>
          </cell>
          <cell r="C181">
            <v>14.589378932478247</v>
          </cell>
        </row>
        <row r="182">
          <cell r="B182">
            <v>13.2171406784928</v>
          </cell>
          <cell r="C182">
            <v>14.57585205439934</v>
          </cell>
        </row>
        <row r="183">
          <cell r="B183">
            <v>13.232147298619198</v>
          </cell>
          <cell r="C183">
            <v>14.56273352948824</v>
          </cell>
        </row>
        <row r="184">
          <cell r="B184">
            <v>13.247153918745598</v>
          </cell>
          <cell r="C184">
            <v>14.550011578326645</v>
          </cell>
        </row>
        <row r="185">
          <cell r="B185">
            <v>13.262160538871999</v>
          </cell>
          <cell r="C185">
            <v>14.537674870236</v>
          </cell>
        </row>
        <row r="186">
          <cell r="B186">
            <v>13.277167158998401</v>
          </cell>
          <cell r="C186">
            <v>14.525712502110519</v>
          </cell>
        </row>
        <row r="187">
          <cell r="B187">
            <v>13.292173779124798</v>
          </cell>
          <cell r="C187">
            <v>14.514113978437164</v>
          </cell>
        </row>
        <row r="188">
          <cell r="B188">
            <v>13.3071803992512</v>
          </cell>
          <cell r="C188">
            <v>14.502869192425599</v>
          </cell>
        </row>
        <row r="189">
          <cell r="B189">
            <v>13.3221870193776</v>
          </cell>
          <cell r="C189">
            <v>14.49196840817687</v>
          </cell>
        </row>
        <row r="190">
          <cell r="B190">
            <v>13.337193639504001</v>
          </cell>
          <cell r="C190">
            <v>14.481402243824729</v>
          </cell>
        </row>
        <row r="191">
          <cell r="B191">
            <v>13.352200259630399</v>
          </cell>
          <cell r="C191">
            <v>14.471161655588173</v>
          </cell>
        </row>
        <row r="192">
          <cell r="B192">
            <v>13.3672068797568</v>
          </cell>
          <cell r="C192">
            <v>14.461237922678398</v>
          </cell>
        </row>
        <row r="193">
          <cell r="B193">
            <v>13.3822134998832</v>
          </cell>
          <cell r="C193">
            <v>14.451622633007087</v>
          </cell>
        </row>
        <row r="194">
          <cell r="B194">
            <v>13.397220120009598</v>
          </cell>
          <cell r="C194">
            <v>14.442307669646903</v>
          </cell>
        </row>
        <row r="195">
          <cell r="B195">
            <v>13.412226740135999</v>
          </cell>
          <cell r="C195">
            <v>14.433285197998433</v>
          </cell>
        </row>
        <row r="196">
          <cell r="B196">
            <v>13.427233360262399</v>
          </cell>
          <cell r="C196">
            <v>14.424547653620854</v>
          </cell>
        </row>
        <row r="197">
          <cell r="B197">
            <v>13.442239980388802</v>
          </cell>
          <cell r="C197">
            <v>14.416087730686709</v>
          </cell>
        </row>
        <row r="198">
          <cell r="B198">
            <v>13.457246600515198</v>
          </cell>
          <cell r="C198">
            <v>14.407898371023702</v>
          </cell>
        </row>
        <row r="199">
          <cell r="B199">
            <v>13.472253220641599</v>
          </cell>
          <cell r="C199">
            <v>14.399972753709037</v>
          </cell>
        </row>
        <row r="200">
          <cell r="B200">
            <v>13.487259840767999</v>
          </cell>
          <cell r="C200">
            <v>14.392304285183998</v>
          </cell>
        </row>
        <row r="201">
          <cell r="B201">
            <v>13.502266460894397</v>
          </cell>
          <cell r="C201">
            <v>14.38488658985877</v>
          </cell>
        </row>
        <row r="202">
          <cell r="B202">
            <v>13.5172730810208</v>
          </cell>
          <cell r="C202">
            <v>14.377713501179253</v>
          </cell>
        </row>
        <row r="203">
          <cell r="B203">
            <v>13.5322797011472</v>
          </cell>
          <cell r="C203">
            <v>14.370779053129697</v>
          </cell>
        </row>
        <row r="204">
          <cell r="B204">
            <v>13.547286321273601</v>
          </cell>
          <cell r="C204">
            <v>14.364077472146478</v>
          </cell>
        </row>
        <row r="205">
          <cell r="B205">
            <v>13.562292941400001</v>
          </cell>
          <cell r="C205">
            <v>14.357603169419997</v>
          </cell>
        </row>
        <row r="206">
          <cell r="B206">
            <v>13.577299561526399</v>
          </cell>
          <cell r="C206">
            <v>14.351350733563198</v>
          </cell>
        </row>
        <row r="207">
          <cell r="B207">
            <v>13.592306181652798</v>
          </cell>
          <cell r="C207">
            <v>14.345314923626399</v>
          </cell>
        </row>
        <row r="208">
          <cell r="B208">
            <v>13.607312801779202</v>
          </cell>
          <cell r="C208">
            <v>14.339490662439598</v>
          </cell>
        </row>
        <row r="209">
          <cell r="B209">
            <v>13.622319421905599</v>
          </cell>
          <cell r="C209">
            <v>14.333873030264426</v>
          </cell>
        </row>
        <row r="210">
          <cell r="B210">
            <v>13.637326042031999</v>
          </cell>
          <cell r="C210">
            <v>14.328457258739073</v>
          </cell>
        </row>
        <row r="211">
          <cell r="B211">
            <v>13.6523326621584</v>
          </cell>
          <cell r="C211">
            <v>14.323238725100575</v>
          </cell>
        </row>
        <row r="212">
          <cell r="B212">
            <v>13.6673392822848</v>
          </cell>
          <cell r="C212">
            <v>14.31821294666967</v>
          </cell>
        </row>
        <row r="213">
          <cell r="B213">
            <v>13.6823459024112</v>
          </cell>
          <cell r="C213">
            <v>14.313375575584544</v>
          </cell>
        </row>
        <row r="214">
          <cell r="B214">
            <v>13.697352522537599</v>
          </cell>
          <cell r="C214">
            <v>14.308722393770294</v>
          </cell>
        </row>
        <row r="215">
          <cell r="B215">
            <v>13.712359142664001</v>
          </cell>
          <cell r="C215">
            <v>14.304249308132</v>
          </cell>
        </row>
        <row r="216">
          <cell r="B216">
            <v>13.727365762790399</v>
          </cell>
          <cell r="C216">
            <v>14.299952345959907</v>
          </cell>
        </row>
        <row r="217">
          <cell r="B217">
            <v>13.742372382916798</v>
          </cell>
          <cell r="C217">
            <v>14.295827650535774</v>
          </cell>
        </row>
        <row r="218">
          <cell r="B218">
            <v>13.757379003043201</v>
          </cell>
          <cell r="C218">
            <v>14.291871476930295</v>
          </cell>
        </row>
        <row r="219">
          <cell r="B219">
            <v>13.772385623169601</v>
          </cell>
          <cell r="C219">
            <v>14.288080187981919</v>
          </cell>
        </row>
        <row r="220">
          <cell r="B220">
            <v>13.787392243295999</v>
          </cell>
          <cell r="C220">
            <v>14.284450250447998</v>
          </cell>
        </row>
        <row r="221">
          <cell r="B221">
            <v>13.802398863422399</v>
          </cell>
          <cell r="C221">
            <v>14.280978231319709</v>
          </cell>
        </row>
        <row r="222">
          <cell r="B222">
            <v>13.8174054835488</v>
          </cell>
          <cell r="C222">
            <v>14.277660794292705</v>
          </cell>
        </row>
        <row r="223">
          <cell r="B223">
            <v>13.832412103675198</v>
          </cell>
          <cell r="C223">
            <v>14.274494696385851</v>
          </cell>
        </row>
        <row r="224">
          <cell r="B224">
            <v>13.847418723801599</v>
          </cell>
          <cell r="C224">
            <v>14.2714767847008</v>
          </cell>
        </row>
        <row r="225">
          <cell r="B225">
            <v>13.862425343928001</v>
          </cell>
          <cell r="C225">
            <v>14.268603993315722</v>
          </cell>
        </row>
        <row r="226">
          <cell r="B226">
            <v>13.8774319640544</v>
          </cell>
          <cell r="C226">
            <v>14.265873340306651</v>
          </cell>
        </row>
        <row r="227">
          <cell r="B227">
            <v>13.8924385841808</v>
          </cell>
          <cell r="C227">
            <v>14.2632819248904</v>
          </cell>
        </row>
        <row r="228">
          <cell r="B228">
            <v>13.907445204307198</v>
          </cell>
          <cell r="C228">
            <v>14.260826924683329</v>
          </cell>
        </row>
        <row r="229">
          <cell r="B229">
            <v>13.922451824433601</v>
          </cell>
          <cell r="C229">
            <v>14.25850559307049</v>
          </cell>
        </row>
        <row r="230">
          <cell r="B230">
            <v>13.937458444560001</v>
          </cell>
          <cell r="C230">
            <v>14.256315256679997</v>
          </cell>
        </row>
        <row r="231">
          <cell r="B231">
            <v>13.952465064686399</v>
          </cell>
          <cell r="C231">
            <v>14.25425331295777</v>
          </cell>
        </row>
        <row r="232">
          <cell r="B232">
            <v>13.9674716848128</v>
          </cell>
        </row>
      </sheetData>
      <sheetData sheetId="14" refreshError="1"/>
      <sheetData sheetId="15" refreshError="1">
        <row r="8">
          <cell r="A8">
            <v>5</v>
          </cell>
          <cell r="AJ8">
            <v>10.936253750400001</v>
          </cell>
          <cell r="AK8">
            <v>36.753010958399997</v>
          </cell>
          <cell r="AL8">
            <v>15.361293475200002</v>
          </cell>
          <cell r="AM8">
            <v>32.815651792800004</v>
          </cell>
        </row>
        <row r="9">
          <cell r="A9">
            <v>6</v>
          </cell>
          <cell r="N9">
            <v>14.293655417395202</v>
          </cell>
          <cell r="O9">
            <v>42.024148111897603</v>
          </cell>
          <cell r="P9">
            <v>13.363354139007999</v>
          </cell>
          <cell r="Q9">
            <v>37.528599018570667</v>
          </cell>
          <cell r="AJ9">
            <v>12.0989364672</v>
          </cell>
          <cell r="AK9">
            <v>32.547108316799999</v>
          </cell>
          <cell r="AL9">
            <v>15.665670455359999</v>
          </cell>
          <cell r="AM9">
            <v>29.931956821546667</v>
          </cell>
        </row>
        <row r="10">
          <cell r="A10">
            <v>7</v>
          </cell>
          <cell r="N10">
            <v>14.556302705894398</v>
          </cell>
          <cell r="O10">
            <v>38.081409676147203</v>
          </cell>
          <cell r="P10">
            <v>13.664864761376</v>
          </cell>
          <cell r="Q10">
            <v>34.097957651659428</v>
          </cell>
          <cell r="AD10">
            <v>13.03665</v>
          </cell>
          <cell r="AE10">
            <v>20.940523371428572</v>
          </cell>
          <cell r="AH10">
            <v>10.647123480960001</v>
          </cell>
          <cell r="AI10">
            <v>27.682290405394287</v>
          </cell>
          <cell r="AJ10">
            <v>13.261619184000001</v>
          </cell>
          <cell r="AK10">
            <v>29.708989675200005</v>
          </cell>
          <cell r="AL10">
            <v>15.97004743552</v>
          </cell>
          <cell r="AM10">
            <v>27.915657124960003</v>
          </cell>
        </row>
        <row r="11">
          <cell r="A11">
            <v>8</v>
          </cell>
          <cell r="N11">
            <v>14.8189499943936</v>
          </cell>
          <cell r="O11">
            <v>35.157186760396804</v>
          </cell>
          <cell r="P11">
            <v>13.966375383743999</v>
          </cell>
          <cell r="Q11">
            <v>31.562665454272004</v>
          </cell>
          <cell r="AD11">
            <v>13.1039172</v>
          </cell>
          <cell r="AE11">
            <v>19.956743400000001</v>
          </cell>
          <cell r="AH11">
            <v>10.89150688704</v>
          </cell>
          <cell r="AI11">
            <v>25.568168502719999</v>
          </cell>
          <cell r="AJ11">
            <v>14.424301900800002</v>
          </cell>
          <cell r="AK11">
            <v>27.725736033600004</v>
          </cell>
          <cell r="AL11">
            <v>16.274424415680002</v>
          </cell>
          <cell r="AM11">
            <v>26.441479475039998</v>
          </cell>
        </row>
        <row r="12">
          <cell r="A12">
            <v>9</v>
          </cell>
          <cell r="N12">
            <v>15.081597282892799</v>
          </cell>
          <cell r="O12">
            <v>32.911974191313071</v>
          </cell>
          <cell r="P12">
            <v>14.267886006112001</v>
          </cell>
          <cell r="Q12">
            <v>29.624272703233785</v>
          </cell>
          <cell r="AD12">
            <v>13.171184400000001</v>
          </cell>
          <cell r="AE12">
            <v>19.199055333333334</v>
          </cell>
          <cell r="AH12">
            <v>11.135890293119999</v>
          </cell>
          <cell r="AI12">
            <v>23.951005179093336</v>
          </cell>
          <cell r="AJ12">
            <v>15.586984617600002</v>
          </cell>
          <cell r="AK12">
            <v>26.312392392</v>
          </cell>
          <cell r="AL12">
            <v>16.578801395839999</v>
          </cell>
          <cell r="AM12">
            <v>25.328716522897775</v>
          </cell>
        </row>
        <row r="13">
          <cell r="A13">
            <v>10</v>
          </cell>
          <cell r="L13">
            <v>11.682603967871998</v>
          </cell>
          <cell r="M13">
            <v>25.950679633535998</v>
          </cell>
          <cell r="N13">
            <v>15.344244571392002</v>
          </cell>
          <cell r="O13">
            <v>31.142068864896004</v>
          </cell>
          <cell r="P13">
            <v>14.56939662848</v>
          </cell>
          <cell r="Q13">
            <v>28.103709564640003</v>
          </cell>
          <cell r="AD13">
            <v>13.238451600000001</v>
          </cell>
          <cell r="AE13">
            <v>18.599631599999999</v>
          </cell>
          <cell r="AH13">
            <v>11.3802736992</v>
          </cell>
          <cell r="AI13">
            <v>22.681712860800001</v>
          </cell>
          <cell r="AJ13">
            <v>16.749667334400005</v>
          </cell>
          <cell r="AK13">
            <v>25.297985750399999</v>
          </cell>
          <cell r="AL13">
            <v>16.883178376</v>
          </cell>
          <cell r="AM13">
            <v>24.468943859199996</v>
          </cell>
        </row>
        <row r="14">
          <cell r="A14">
            <v>11</v>
          </cell>
          <cell r="L14">
            <v>11.7660115675392</v>
          </cell>
          <cell r="M14">
            <v>24.65737310027869</v>
          </cell>
          <cell r="N14">
            <v>15.606891859891201</v>
          </cell>
          <cell r="O14">
            <v>29.717841533145602</v>
          </cell>
          <cell r="P14">
            <v>14.870907250847999</v>
          </cell>
          <cell r="Q14">
            <v>26.887022507824</v>
          </cell>
          <cell r="AD14">
            <v>13.305718800000001</v>
          </cell>
          <cell r="AE14">
            <v>18.115309199999999</v>
          </cell>
          <cell r="AH14">
            <v>11.624657105279999</v>
          </cell>
          <cell r="AI14">
            <v>21.665417637294546</v>
          </cell>
          <cell r="AJ14">
            <v>17.912350051200001</v>
          </cell>
          <cell r="AK14">
            <v>24.573715108800005</v>
          </cell>
          <cell r="AL14">
            <v>17.187555356160001</v>
          </cell>
          <cell r="AM14">
            <v>23.793164132552729</v>
          </cell>
        </row>
        <row r="15">
          <cell r="A15">
            <v>12</v>
          </cell>
          <cell r="L15">
            <v>11.849419167206397</v>
          </cell>
          <cell r="M15">
            <v>23.586568289203196</v>
          </cell>
          <cell r="N15">
            <v>15.869539148390402</v>
          </cell>
          <cell r="O15">
            <v>28.552872697395202</v>
          </cell>
          <cell r="P15">
            <v>15.172417873216</v>
          </cell>
          <cell r="Q15">
            <v>25.89824251234133</v>
          </cell>
          <cell r="AD15">
            <v>13.372986000000001</v>
          </cell>
          <cell r="AE15">
            <v>17.717312800000002</v>
          </cell>
          <cell r="AH15">
            <v>11.869040511360001</v>
          </cell>
          <cell r="AI15">
            <v>20.838870234880002</v>
          </cell>
          <cell r="AJ15">
            <v>19.075032768</v>
          </cell>
          <cell r="AK15">
            <v>24.067046467200001</v>
          </cell>
          <cell r="AL15">
            <v>17.491932336320001</v>
          </cell>
          <cell r="AM15">
            <v>23.255379108693333</v>
          </cell>
        </row>
        <row r="16">
          <cell r="A16">
            <v>13</v>
          </cell>
          <cell r="L16">
            <v>11.9328267668736</v>
          </cell>
          <cell r="M16">
            <v>22.686918649036798</v>
          </cell>
          <cell r="N16">
            <v>16.132186436889601</v>
          </cell>
          <cell r="O16">
            <v>27.587333473952491</v>
          </cell>
          <cell r="P16">
            <v>15.473928495584001</v>
          </cell>
          <cell r="Q16">
            <v>25.084775640961233</v>
          </cell>
          <cell r="AD16">
            <v>13.440253200000001</v>
          </cell>
          <cell r="AE16">
            <v>17.385721015384615</v>
          </cell>
          <cell r="AH16">
            <v>12.11342391744</v>
          </cell>
          <cell r="AI16">
            <v>20.158282694843077</v>
          </cell>
          <cell r="AJ16">
            <v>20.237715484799999</v>
          </cell>
          <cell r="AK16">
            <v>23.727763979446156</v>
          </cell>
          <cell r="AL16">
            <v>17.796309316479999</v>
          </cell>
          <cell r="AM16">
            <v>22.82374385620923</v>
          </cell>
        </row>
        <row r="17">
          <cell r="A17">
            <v>14</v>
          </cell>
          <cell r="L17">
            <v>12.016234366540798</v>
          </cell>
          <cell r="M17">
            <v>21.921748071727542</v>
          </cell>
          <cell r="N17">
            <v>16.3948337253888</v>
          </cell>
          <cell r="O17">
            <v>26.778488945894399</v>
          </cell>
          <cell r="P17">
            <v>15.775439117951999</v>
          </cell>
          <cell r="Q17">
            <v>24.409054795661717</v>
          </cell>
          <cell r="AD17">
            <v>13.507520400000001</v>
          </cell>
          <cell r="AE17">
            <v>17.106304285714284</v>
          </cell>
          <cell r="AH17">
            <v>12.357807323519999</v>
          </cell>
          <cell r="AI17">
            <v>19.592377903817145</v>
          </cell>
          <cell r="AJ17">
            <v>21.400398201599998</v>
          </cell>
          <cell r="AK17">
            <v>23.519999184</v>
          </cell>
          <cell r="AL17">
            <v>18.100686296639999</v>
          </cell>
          <cell r="AM17">
            <v>22.475511995520002</v>
          </cell>
        </row>
        <row r="18">
          <cell r="A18">
            <v>15</v>
          </cell>
          <cell r="L18">
            <v>12.099641966207999</v>
          </cell>
          <cell r="M18">
            <v>21.264160744703997</v>
          </cell>
          <cell r="N18">
            <v>16.657481013887999</v>
          </cell>
          <cell r="O18">
            <v>26.095000174144001</v>
          </cell>
          <cell r="P18">
            <v>16.07694974032</v>
          </cell>
          <cell r="Q18">
            <v>23.843530771226668</v>
          </cell>
          <cell r="AD18">
            <v>13.574787600000001</v>
          </cell>
          <cell r="AE18">
            <v>16.8686276</v>
          </cell>
          <cell r="AH18">
            <v>12.6021907296</v>
          </cell>
          <cell r="AI18">
            <v>19.118219312000001</v>
          </cell>
          <cell r="AJ18">
            <v>22.563080918400001</v>
          </cell>
          <cell r="AK18">
            <v>23.417448542399999</v>
          </cell>
          <cell r="AL18">
            <v>18.4050632768</v>
          </cell>
          <cell r="AM18">
            <v>22.194002848266667</v>
          </cell>
        </row>
        <row r="19">
          <cell r="A19">
            <v>16</v>
          </cell>
          <cell r="L19">
            <v>12.1830495658752</v>
          </cell>
          <cell r="M19">
            <v>20.693984808537596</v>
          </cell>
          <cell r="N19">
            <v>16.920128302387198</v>
          </cell>
          <cell r="O19">
            <v>25.5133629543936</v>
          </cell>
          <cell r="P19">
            <v>16.378460362687999</v>
          </cell>
          <cell r="Q19">
            <v>23.367541663743999</v>
          </cell>
          <cell r="AD19">
            <v>13.6420548</v>
          </cell>
          <cell r="AE19">
            <v>16.664864699999999</v>
          </cell>
          <cell r="AH19">
            <v>12.846574135679999</v>
          </cell>
          <cell r="AI19">
            <v>18.718604507040002</v>
          </cell>
          <cell r="AJ19">
            <v>23.7257636352</v>
          </cell>
          <cell r="AK19">
            <v>23.400384400800004</v>
          </cell>
          <cell r="AL19">
            <v>18.709440256960001</v>
          </cell>
          <cell r="AM19">
            <v>21.966705905680001</v>
          </cell>
        </row>
        <row r="20">
          <cell r="A20">
            <v>17</v>
          </cell>
          <cell r="L20">
            <v>12.266457165542398</v>
          </cell>
          <cell r="M20">
            <v>20.195794723665315</v>
          </cell>
          <cell r="N20">
            <v>17.182775590886401</v>
          </cell>
          <cell r="O20">
            <v>25.015603483349079</v>
          </cell>
          <cell r="P20">
            <v>16.679970985056002</v>
          </cell>
          <cell r="Q20">
            <v>22.965287193751532</v>
          </cell>
          <cell r="AD20">
            <v>13.709322</v>
          </cell>
          <cell r="AE20">
            <v>16.489030799999998</v>
          </cell>
          <cell r="AH20">
            <v>13.09095754176</v>
          </cell>
          <cell r="AI20">
            <v>18.380378703021179</v>
          </cell>
          <cell r="AL20">
            <v>19.013817237120001</v>
          </cell>
          <cell r="AM20">
            <v>21.784054308112943</v>
          </cell>
        </row>
        <row r="21">
          <cell r="A21">
            <v>18</v>
          </cell>
          <cell r="L21">
            <v>12.349864765209599</v>
          </cell>
          <cell r="M21">
            <v>19.757592848204798</v>
          </cell>
          <cell r="N21">
            <v>17.4454228793856</v>
          </cell>
          <cell r="O21">
            <v>24.587742136226137</v>
          </cell>
          <cell r="P21">
            <v>16.981481607424001</v>
          </cell>
          <cell r="Q21">
            <v>22.624478255000888</v>
          </cell>
          <cell r="AD21">
            <v>13.7765892</v>
          </cell>
          <cell r="AE21">
            <v>16.336471066666668</v>
          </cell>
          <cell r="AH21">
            <v>13.335340947839999</v>
          </cell>
          <cell r="AI21">
            <v>18.093310399786667</v>
          </cell>
          <cell r="AL21">
            <v>19.318194217280002</v>
          </cell>
          <cell r="AM21">
            <v>21.638607164728889</v>
          </cell>
        </row>
        <row r="22">
          <cell r="A22">
            <v>19</v>
          </cell>
          <cell r="L22">
            <v>12.4332723648768</v>
          </cell>
          <cell r="M22">
            <v>19.369907359617343</v>
          </cell>
          <cell r="N22">
            <v>17.708070167884802</v>
          </cell>
          <cell r="O22">
            <v>24.218742367142404</v>
          </cell>
          <cell r="P22">
            <v>17.282992229792004</v>
          </cell>
          <cell r="Q22">
            <v>22.335412921506524</v>
          </cell>
          <cell r="AD22">
            <v>13.8438564</v>
          </cell>
          <cell r="AE22">
            <v>16.203510631578951</v>
          </cell>
          <cell r="AH22">
            <v>13.579724353920001</v>
          </cell>
          <cell r="AI22">
            <v>17.849322097212632</v>
          </cell>
        </row>
        <row r="23">
          <cell r="A23">
            <v>20</v>
          </cell>
          <cell r="F23">
            <v>13.937668800000001</v>
          </cell>
          <cell r="G23">
            <v>16.300059600000001</v>
          </cell>
          <cell r="L23">
            <v>12.516679964544</v>
          </cell>
          <cell r="M23">
            <v>19.025160799871998</v>
          </cell>
          <cell r="N23">
            <v>17.970717456384001</v>
          </cell>
          <cell r="O23">
            <v>23.899774939392</v>
          </cell>
          <cell r="P23">
            <v>17.58450285216</v>
          </cell>
          <cell r="Q23">
            <v>22.090329652480001</v>
          </cell>
          <cell r="AD23">
            <v>13.9111236</v>
          </cell>
          <cell r="AE23">
            <v>16.087209600000001</v>
          </cell>
          <cell r="AH23">
            <v>13.82410776</v>
          </cell>
          <cell r="AI23">
            <v>17.641951795199997</v>
          </cell>
        </row>
        <row r="24">
          <cell r="A24">
            <v>21</v>
          </cell>
          <cell r="F24">
            <v>13.988958719999999</v>
          </cell>
          <cell r="G24">
            <v>16.188785988571425</v>
          </cell>
          <cell r="L24">
            <v>12.600087564211197</v>
          </cell>
          <cell r="M24">
            <v>18.717219036277029</v>
          </cell>
          <cell r="N24">
            <v>18.2333647448832</v>
          </cell>
          <cell r="O24">
            <v>23.6236923756416</v>
          </cell>
          <cell r="P24">
            <v>17.886013474528003</v>
          </cell>
          <cell r="Q24">
            <v>21.882945295854476</v>
          </cell>
          <cell r="AD24">
            <v>13.9783908</v>
          </cell>
          <cell r="AE24">
            <v>15.985188057142855</v>
          </cell>
          <cell r="AH24">
            <v>14.068491166080001</v>
          </cell>
          <cell r="AI24">
            <v>17.465968350811426</v>
          </cell>
        </row>
        <row r="25">
          <cell r="A25">
            <v>22</v>
          </cell>
          <cell r="F25">
            <v>14.040248640000002</v>
          </cell>
          <cell r="G25">
            <v>16.089959519999997</v>
          </cell>
          <cell r="L25">
            <v>12.683495163878399</v>
          </cell>
          <cell r="M25">
            <v>18.441063232993745</v>
          </cell>
          <cell r="N25">
            <v>18.496012033382403</v>
          </cell>
          <cell r="O25">
            <v>23.384646739891199</v>
          </cell>
          <cell r="P25">
            <v>18.187524096896002</v>
          </cell>
          <cell r="Q25">
            <v>21.708119090848001</v>
          </cell>
          <cell r="AD25">
            <v>14.045658</v>
          </cell>
          <cell r="AE25">
            <v>15.8954988</v>
          </cell>
          <cell r="AH25">
            <v>14.31287457216</v>
          </cell>
          <cell r="AI25">
            <v>17.317091738007271</v>
          </cell>
        </row>
        <row r="26">
          <cell r="A26">
            <v>23</v>
          </cell>
          <cell r="F26">
            <v>14.091538560000002</v>
          </cell>
          <cell r="G26">
            <v>16.001956653913044</v>
          </cell>
          <cell r="L26">
            <v>12.766902763545598</v>
          </cell>
          <cell r="M26">
            <v>18.192547395198886</v>
          </cell>
          <cell r="N26">
            <v>18.758659321881598</v>
          </cell>
          <cell r="O26">
            <v>23.177807128488627</v>
          </cell>
          <cell r="P26">
            <v>18.489034719264001</v>
          </cell>
          <cell r="Q26">
            <v>21.561604322032</v>
          </cell>
          <cell r="AD26">
            <v>14.112925199999999</v>
          </cell>
          <cell r="AE26">
            <v>15.816533269565216</v>
          </cell>
          <cell r="AH26">
            <v>14.557257978239999</v>
          </cell>
          <cell r="AI26">
            <v>17.191786283102608</v>
          </cell>
        </row>
        <row r="27">
          <cell r="A27">
            <v>24</v>
          </cell>
          <cell r="F27">
            <v>14.14282848</v>
          </cell>
          <cell r="G27">
            <v>15.923424439999998</v>
          </cell>
          <cell r="L27">
            <v>12.850310363212797</v>
          </cell>
          <cell r="M27">
            <v>17.968216527206398</v>
          </cell>
          <cell r="N27">
            <v>19.021306610380798</v>
          </cell>
          <cell r="O27">
            <v>22.999147788390406</v>
          </cell>
          <cell r="P27">
            <v>18.790545341632001</v>
          </cell>
          <cell r="Q27">
            <v>21.439862059882667</v>
          </cell>
          <cell r="AD27">
            <v>14.180192399999999</v>
          </cell>
          <cell r="AE27">
            <v>15.746951000000001</v>
          </cell>
          <cell r="AH27">
            <v>14.801641384319998</v>
          </cell>
          <cell r="AI27">
            <v>17.087105591359997</v>
          </cell>
        </row>
        <row r="28">
          <cell r="A28">
            <v>25</v>
          </cell>
          <cell r="F28">
            <v>14.194118399999999</v>
          </cell>
          <cell r="G28">
            <v>15.8532264</v>
          </cell>
          <cell r="L28">
            <v>12.933717962879998</v>
          </cell>
          <cell r="M28">
            <v>17.765168432639999</v>
          </cell>
          <cell r="N28">
            <v>19.28395389888</v>
          </cell>
          <cell r="O28">
            <v>22.845287087040003</v>
          </cell>
          <cell r="P28">
            <v>19.092055964000004</v>
          </cell>
          <cell r="Q28">
            <v>21.339919603600002</v>
          </cell>
          <cell r="AD28">
            <v>14.247459600000001</v>
          </cell>
          <cell r="AE28">
            <v>15.685626000000003</v>
          </cell>
          <cell r="AH28">
            <v>15.046024790399999</v>
          </cell>
          <cell r="AI28">
            <v>17.000574691200001</v>
          </cell>
        </row>
        <row r="29">
          <cell r="A29">
            <v>26</v>
          </cell>
          <cell r="F29">
            <v>14.245408320000001</v>
          </cell>
          <cell r="G29">
            <v>15.79040089846154</v>
          </cell>
          <cell r="L29">
            <v>13.017125562547198</v>
          </cell>
          <cell r="M29">
            <v>17.580947406873598</v>
          </cell>
          <cell r="N29">
            <v>19.546601187379203</v>
          </cell>
          <cell r="O29">
            <v>22.713363643043447</v>
          </cell>
          <cell r="P29">
            <v>19.393566586367999</v>
          </cell>
          <cell r="Q29">
            <v>21.259261590968613</v>
          </cell>
          <cell r="AD29">
            <v>14.314726800000001</v>
          </cell>
          <cell r="AE29">
            <v>15.63160550769231</v>
          </cell>
        </row>
        <row r="30">
          <cell r="A30">
            <v>27</v>
          </cell>
          <cell r="F30">
            <v>14.296698240000001</v>
          </cell>
          <cell r="G30">
            <v>15.734128764444446</v>
          </cell>
          <cell r="L30">
            <v>13.100533162214401</v>
          </cell>
          <cell r="M30">
            <v>17.413461553373864</v>
          </cell>
          <cell r="N30">
            <v>19.809248475878402</v>
          </cell>
          <cell r="O30">
            <v>22.600939983361425</v>
          </cell>
          <cell r="P30">
            <v>19.695077208736002</v>
          </cell>
          <cell r="Q30">
            <v>21.195745306027263</v>
          </cell>
          <cell r="AD30">
            <v>14.381994000000001</v>
          </cell>
          <cell r="AE30">
            <v>15.584077911111114</v>
          </cell>
        </row>
        <row r="31">
          <cell r="A31">
            <v>28</v>
          </cell>
          <cell r="F31">
            <v>14.34798816</v>
          </cell>
          <cell r="G31">
            <v>15.68370785142857</v>
          </cell>
          <cell r="L31">
            <v>13.183940761881599</v>
          </cell>
          <cell r="M31">
            <v>17.260917817969368</v>
          </cell>
          <cell r="N31">
            <v>20.071895764377601</v>
          </cell>
          <cell r="O31">
            <v>22.505926845388803</v>
          </cell>
          <cell r="P31">
            <v>19.996587831104002</v>
          </cell>
          <cell r="Q31">
            <v>21.147534135094855</v>
          </cell>
          <cell r="AD31">
            <v>14.4492612</v>
          </cell>
          <cell r="AE31">
            <v>15.542347542857142</v>
          </cell>
        </row>
        <row r="32">
          <cell r="A32">
            <v>29</v>
          </cell>
          <cell r="F32">
            <v>14.39927808</v>
          </cell>
          <cell r="G32">
            <v>15.638532860689656</v>
          </cell>
          <cell r="L32">
            <v>13.267348361548798</v>
          </cell>
          <cell r="M32">
            <v>17.121770464305435</v>
          </cell>
          <cell r="N32">
            <v>25.084671131520004</v>
          </cell>
          <cell r="O32">
            <v>22.426523140672884</v>
          </cell>
          <cell r="P32">
            <v>20.298098453472001</v>
          </cell>
          <cell r="Q32">
            <v>21.11304479051531</v>
          </cell>
          <cell r="AD32">
            <v>14.5165284</v>
          </cell>
          <cell r="AE32">
            <v>15.505814689655173</v>
          </cell>
        </row>
        <row r="33">
          <cell r="A33">
            <v>30</v>
          </cell>
          <cell r="F33">
            <v>14.450568000000001</v>
          </cell>
          <cell r="G33">
            <v>15.598079200000001</v>
          </cell>
          <cell r="L33">
            <v>13.350755961215999</v>
          </cell>
          <cell r="M33">
            <v>16.994679854207995</v>
          </cell>
          <cell r="N33">
            <v>26.338579238400005</v>
          </cell>
          <cell r="O33">
            <v>22.361167925888005</v>
          </cell>
          <cell r="P33">
            <v>20.59960907584</v>
          </cell>
          <cell r="Q33">
            <v>21.090905089653333</v>
          </cell>
          <cell r="AD33">
            <v>14.5837956</v>
          </cell>
          <cell r="AE33">
            <v>15.473959600000001</v>
          </cell>
        </row>
        <row r="34">
          <cell r="A34">
            <v>31</v>
          </cell>
          <cell r="F34">
            <v>14.501857920000003</v>
          </cell>
          <cell r="G34">
            <v>15.561889966451611</v>
          </cell>
          <cell r="L34">
            <v>13.434163560883199</v>
          </cell>
          <cell r="M34">
            <v>16.878479206041597</v>
          </cell>
          <cell r="N34">
            <v>27.592487345280006</v>
          </cell>
          <cell r="O34">
            <v>22.308501669750505</v>
          </cell>
          <cell r="P34">
            <v>20.901119698208003</v>
          </cell>
          <cell r="Q34">
            <v>21.079919905697551</v>
          </cell>
        </row>
        <row r="35">
          <cell r="A35">
            <v>32</v>
          </cell>
          <cell r="F35">
            <v>14.553147840000001</v>
          </cell>
          <cell r="G35">
            <v>15.52956537</v>
          </cell>
          <cell r="L35">
            <v>13.517571160550398</v>
          </cell>
          <cell r="M35">
            <v>16.772147585875196</v>
          </cell>
          <cell r="N35">
            <v>28.846395452160007</v>
          </cell>
          <cell r="O35">
            <v>22.267334782387202</v>
          </cell>
          <cell r="P35">
            <v>21.202630320576002</v>
          </cell>
          <cell r="Q35">
            <v>21.079043502688002</v>
          </cell>
        </row>
        <row r="36">
          <cell r="A36">
            <v>33</v>
          </cell>
          <cell r="F36">
            <v>14.60443776</v>
          </cell>
          <cell r="G36">
            <v>15.50075408</v>
          </cell>
          <cell r="L36">
            <v>13.600978760217599</v>
          </cell>
          <cell r="M36">
            <v>16.674787809345162</v>
          </cell>
          <cell r="N36">
            <v>30.10030355904</v>
          </cell>
          <cell r="O36">
            <v>22.236621866636799</v>
          </cell>
          <cell r="P36">
            <v>29.495262987840007</v>
          </cell>
          <cell r="Q36">
            <v>21.087356900538666</v>
          </cell>
        </row>
        <row r="37">
          <cell r="A37">
            <v>34</v>
          </cell>
          <cell r="F37">
            <v>14.65572768</v>
          </cell>
          <cell r="G37">
            <v>15.475146098823533</v>
          </cell>
          <cell r="L37">
            <v>13.684386359884797</v>
          </cell>
          <cell r="M37">
            <v>16.585608243189455</v>
          </cell>
          <cell r="P37">
            <v>31.233241784320004</v>
          </cell>
          <cell r="Q37">
            <v>21.104049234467766</v>
          </cell>
        </row>
        <row r="38">
          <cell r="A38">
            <v>35</v>
          </cell>
          <cell r="D38">
            <v>19.63580208099</v>
          </cell>
          <cell r="E38">
            <v>24.003558817352143</v>
          </cell>
          <cell r="F38">
            <v>14.707017600000002</v>
          </cell>
          <cell r="G38">
            <v>15.452466857142859</v>
          </cell>
          <cell r="H38">
            <v>17.101838438999998</v>
          </cell>
          <cell r="I38">
            <v>23.778442999499998</v>
          </cell>
          <cell r="L38">
            <v>13.767793959551998</v>
          </cell>
          <cell r="M38">
            <v>16.503907726518854</v>
          </cell>
          <cell r="P38">
            <v>32.971220580800008</v>
          </cell>
          <cell r="Q38">
            <v>21.128402309954286</v>
          </cell>
        </row>
        <row r="39">
          <cell r="A39">
            <v>36</v>
          </cell>
          <cell r="D39">
            <v>19.746735330503999</v>
          </cell>
          <cell r="E39">
            <v>23.883772980918664</v>
          </cell>
          <cell r="F39">
            <v>14.758307520000001</v>
          </cell>
          <cell r="G39">
            <v>15.432472293333335</v>
          </cell>
          <cell r="H39">
            <v>17.1457360984</v>
          </cell>
          <cell r="I39">
            <v>23.59359145142222</v>
          </cell>
          <cell r="L39">
            <v>13.8512015592192</v>
          </cell>
          <cell r="M39">
            <v>16.429063005209599</v>
          </cell>
          <cell r="P39">
            <v>34.709199377280008</v>
          </cell>
          <cell r="Q39">
            <v>21.159777731868445</v>
          </cell>
        </row>
        <row r="40">
          <cell r="A40">
            <v>37</v>
          </cell>
          <cell r="D40">
            <v>19.857668580018</v>
          </cell>
          <cell r="E40">
            <v>23.773460250495486</v>
          </cell>
          <cell r="F40">
            <v>14.809597439999999</v>
          </cell>
          <cell r="G40">
            <v>15.414944730810811</v>
          </cell>
          <cell r="H40">
            <v>17.189633757799999</v>
          </cell>
          <cell r="I40">
            <v>23.419918302143241</v>
          </cell>
          <cell r="L40">
            <v>13.934609158886399</v>
          </cell>
          <cell r="M40">
            <v>16.360518203962116</v>
          </cell>
          <cell r="P40">
            <v>36.447178173760001</v>
          </cell>
          <cell r="Q40">
            <v>21.197606120770164</v>
          </cell>
        </row>
        <row r="41">
          <cell r="A41">
            <v>38</v>
          </cell>
          <cell r="D41">
            <v>19.968601829532002</v>
          </cell>
          <cell r="E41">
            <v>23.671872749292316</v>
          </cell>
          <cell r="F41">
            <v>14.860887360000001</v>
          </cell>
          <cell r="G41">
            <v>15.399689406315792</v>
          </cell>
          <cell r="H41">
            <v>17.233531417199998</v>
          </cell>
          <cell r="I41">
            <v>23.256541046494736</v>
          </cell>
          <cell r="L41">
            <v>14.0180167585536</v>
          </cell>
          <cell r="M41">
            <v>16.297775960666272</v>
          </cell>
          <cell r="P41">
            <v>38.185156970240008</v>
          </cell>
          <cell r="Q41">
            <v>21.241378031897266</v>
          </cell>
        </row>
        <row r="42">
          <cell r="A42">
            <v>39</v>
          </cell>
          <cell r="D42">
            <v>20.079535079046</v>
          </cell>
          <cell r="E42">
            <v>23.578339305830688</v>
          </cell>
          <cell r="F42">
            <v>14.912177280000002</v>
          </cell>
          <cell r="G42">
            <v>15.386531532307691</v>
          </cell>
          <cell r="H42">
            <v>17.277429076600001</v>
          </cell>
          <cell r="I42">
            <v>23.102667692658972</v>
          </cell>
          <cell r="L42">
            <v>14.101424358220799</v>
          </cell>
          <cell r="M42">
            <v>16.240389924710396</v>
          </cell>
        </row>
        <row r="43">
          <cell r="A43">
            <v>40</v>
          </cell>
          <cell r="D43">
            <v>20.190468328560002</v>
          </cell>
          <cell r="E43">
            <v>23.492255865779999</v>
          </cell>
          <cell r="F43">
            <v>14.9634672</v>
          </cell>
          <cell r="G43">
            <v>15.375313800000001</v>
          </cell>
          <cell r="H43">
            <v>17.321326736</v>
          </cell>
          <cell r="I43">
            <v>22.957585447999996</v>
          </cell>
          <cell r="L43">
            <v>14.184831957887999</v>
          </cell>
          <cell r="M43">
            <v>16.187958380544</v>
          </cell>
        </row>
        <row r="44">
          <cell r="A44">
            <v>41</v>
          </cell>
          <cell r="D44">
            <v>20.301401578074</v>
          </cell>
          <cell r="E44">
            <v>23.413077306939442</v>
          </cell>
          <cell r="F44">
            <v>15.014757119999999</v>
          </cell>
          <cell r="G44">
            <v>15.365894247804878</v>
          </cell>
          <cell r="H44">
            <v>17.365224395399999</v>
          </cell>
          <cell r="I44">
            <v>22.82065106062683</v>
          </cell>
          <cell r="L44">
            <v>14.268239557555198</v>
          </cell>
          <cell r="M44">
            <v>16.1401188043776</v>
          </cell>
        </row>
        <row r="45">
          <cell r="A45">
            <v>42</v>
          </cell>
          <cell r="D45">
            <v>20.412334827588001</v>
          </cell>
          <cell r="E45">
            <v>23.340310423508289</v>
          </cell>
          <cell r="F45">
            <v>15.066047040000001</v>
          </cell>
          <cell r="G45">
            <v>15.358144434285716</v>
          </cell>
          <cell r="H45">
            <v>17.409122054800001</v>
          </cell>
          <cell r="I45">
            <v>22.691282540733329</v>
          </cell>
          <cell r="L45">
            <v>14.351647157222398</v>
          </cell>
          <cell r="M45">
            <v>16.096543198496914</v>
          </cell>
        </row>
        <row r="46">
          <cell r="A46">
            <v>43</v>
          </cell>
          <cell r="D46">
            <v>20.523268077101999</v>
          </cell>
          <cell r="E46">
            <v>23.273507889295185</v>
          </cell>
          <cell r="F46">
            <v>15.117336960000001</v>
          </cell>
          <cell r="G46">
            <v>15.351947866046512</v>
          </cell>
          <cell r="H46">
            <v>17.4530197142</v>
          </cell>
          <cell r="I46">
            <v>22.568952037099997</v>
          </cell>
          <cell r="L46">
            <v>14.435054756889597</v>
          </cell>
          <cell r="M46">
            <v>16.056934076602939</v>
          </cell>
        </row>
        <row r="47">
          <cell r="A47">
            <v>44</v>
          </cell>
          <cell r="D47">
            <v>20.634201326616001</v>
          </cell>
          <cell r="E47">
            <v>23.212263044126185</v>
          </cell>
          <cell r="F47">
            <v>15.168626880000001</v>
          </cell>
          <cell r="G47">
            <v>15.34719864</v>
          </cell>
          <cell r="H47">
            <v>17.496917373599999</v>
          </cell>
          <cell r="I47">
            <v>22.453179684981819</v>
          </cell>
          <cell r="L47">
            <v>14.5184623565568</v>
          </cell>
          <cell r="M47">
            <v>16.021020996605671</v>
          </cell>
        </row>
        <row r="48">
          <cell r="A48">
            <v>45</v>
          </cell>
          <cell r="D48">
            <v>20.745134576129999</v>
          </cell>
          <cell r="E48">
            <v>23.156205375398333</v>
          </cell>
          <cell r="F48">
            <v>15.2199168</v>
          </cell>
          <cell r="G48">
            <v>15.343800266666669</v>
          </cell>
          <cell r="H48">
            <v>17.540815032999998</v>
          </cell>
          <cell r="I48">
            <v>22.343528274277777</v>
          </cell>
          <cell r="L48">
            <v>14.601869956224</v>
          </cell>
          <cell r="M48">
            <v>15.988557555711999</v>
          </cell>
        </row>
        <row r="49">
          <cell r="A49">
            <v>46</v>
          </cell>
          <cell r="D49">
            <v>20.856067825644004</v>
          </cell>
          <cell r="E49">
            <v>23.104996588995913</v>
          </cell>
          <cell r="F49">
            <v>15.27120672</v>
          </cell>
          <cell r="G49">
            <v>15.34166464695652</v>
          </cell>
          <cell r="H49">
            <v>17.5847126924</v>
          </cell>
          <cell r="I49">
            <v>22.23959861315652</v>
          </cell>
          <cell r="L49">
            <v>14.685277555891199</v>
          </cell>
          <cell r="M49">
            <v>15.959318777458641</v>
          </cell>
        </row>
        <row r="50">
          <cell r="A50">
            <v>47</v>
          </cell>
          <cell r="D50">
            <v>20.967001075158002</v>
          </cell>
          <cell r="E50">
            <v>23.058327181791768</v>
          </cell>
          <cell r="F50">
            <v>15.322496640000002</v>
          </cell>
          <cell r="G50">
            <v>15.340711179574466</v>
          </cell>
          <cell r="H50">
            <v>17.628610351799999</v>
          </cell>
          <cell r="I50">
            <v>22.141025483559577</v>
          </cell>
          <cell r="L50">
            <v>14.7686851555584</v>
          </cell>
          <cell r="M50">
            <v>15.93309883231537</v>
          </cell>
        </row>
        <row r="51">
          <cell r="A51">
            <v>48</v>
          </cell>
          <cell r="D51">
            <v>21.077934324672</v>
          </cell>
          <cell r="E51">
            <v>23.015913442585997</v>
          </cell>
          <cell r="F51">
            <v>15.373786560000001</v>
          </cell>
          <cell r="G51">
            <v>15.340865980000002</v>
          </cell>
          <cell r="H51">
            <v>17.672508011199998</v>
          </cell>
          <cell r="I51">
            <v>22.047474102266666</v>
          </cell>
          <cell r="L51">
            <v>14.852092755225598</v>
          </cell>
          <cell r="M51">
            <v>15.9097090432128</v>
          </cell>
        </row>
        <row r="52">
          <cell r="A52">
            <v>49</v>
          </cell>
          <cell r="D52">
            <v>21.188867574185998</v>
          </cell>
          <cell r="E52">
            <v>22.977494820276675</v>
          </cell>
          <cell r="F52">
            <v>15.42507648</v>
          </cell>
          <cell r="G52">
            <v>15.342061195102044</v>
          </cell>
          <cell r="H52">
            <v>17.716405670600004</v>
          </cell>
          <cell r="I52">
            <v>21.958637015299999</v>
          </cell>
          <cell r="L52">
            <v>14.935500354892799</v>
          </cell>
          <cell r="M52">
            <v>15.888976135291301</v>
          </cell>
        </row>
        <row r="53">
          <cell r="A53">
            <v>50</v>
          </cell>
          <cell r="D53">
            <v>21.2998008237</v>
          </cell>
          <cell r="E53">
            <v>22.94283160785</v>
          </cell>
          <cell r="F53">
            <v>15.476366400000002</v>
          </cell>
          <cell r="G53">
            <v>15.344234399999999</v>
          </cell>
          <cell r="H53">
            <v>17.760303329999999</v>
          </cell>
          <cell r="I53">
            <v>21.874231364999996</v>
          </cell>
          <cell r="L53">
            <v>15.018907954559999</v>
          </cell>
          <cell r="M53">
            <v>15.870740695679999</v>
          </cell>
        </row>
        <row r="54">
          <cell r="A54">
            <v>51</v>
          </cell>
          <cell r="D54">
            <v>21.410734073213998</v>
          </cell>
          <cell r="E54">
            <v>22.911702898842297</v>
          </cell>
          <cell r="F54">
            <v>15.527656320000002</v>
          </cell>
          <cell r="G54">
            <v>15.347328065882355</v>
          </cell>
          <cell r="H54">
            <v>17.804200989399998</v>
          </cell>
          <cell r="I54">
            <v>21.793996478621569</v>
          </cell>
        </row>
        <row r="55">
          <cell r="A55">
            <v>52</v>
          </cell>
          <cell r="D55">
            <v>21.521667322728</v>
          </cell>
          <cell r="E55">
            <v>22.883904779594769</v>
          </cell>
          <cell r="F55">
            <v>15.578946240000001</v>
          </cell>
          <cell r="G55">
            <v>15.35128908923077</v>
          </cell>
          <cell r="H55">
            <v>17.848098648800001</v>
          </cell>
          <cell r="I55">
            <v>21.717691735169232</v>
          </cell>
        </row>
        <row r="56">
          <cell r="A56">
            <v>53</v>
          </cell>
          <cell r="D56">
            <v>21.632600572242001</v>
          </cell>
          <cell r="E56">
            <v>22.859248726158736</v>
          </cell>
          <cell r="F56">
            <v>15.630236159999999</v>
          </cell>
          <cell r="G56">
            <v>15.356068374339625</v>
          </cell>
          <cell r="H56">
            <v>17.8919963082</v>
          </cell>
          <cell r="I56">
            <v>21.645094673722642</v>
          </cell>
        </row>
        <row r="57">
          <cell r="A57">
            <v>54</v>
          </cell>
          <cell r="D57">
            <v>21.743533821755999</v>
          </cell>
          <cell r="E57">
            <v>22.837560179322441</v>
          </cell>
          <cell r="F57">
            <v>15.681526080000001</v>
          </cell>
          <cell r="G57">
            <v>15.361620462222223</v>
          </cell>
          <cell r="H57">
            <v>17.935893967600002</v>
          </cell>
          <cell r="I57">
            <v>21.575999311948149</v>
          </cell>
        </row>
        <row r="58">
          <cell r="A58">
            <v>55</v>
          </cell>
          <cell r="D58">
            <v>21.854467071269998</v>
          </cell>
          <cell r="E58">
            <v>22.818677275089541</v>
          </cell>
          <cell r="F58">
            <v>15.732816000000001</v>
          </cell>
          <cell r="G58">
            <v>15.367903200000002</v>
          </cell>
          <cell r="H58">
            <v>17.979791626999997</v>
          </cell>
          <cell r="I58">
            <v>21.510214648045451</v>
          </cell>
        </row>
        <row r="59">
          <cell r="A59">
            <v>56</v>
          </cell>
          <cell r="D59">
            <v>21.965400320783999</v>
          </cell>
          <cell r="E59">
            <v>22.802449711177712</v>
          </cell>
          <cell r="H59">
            <v>18.0236892864</v>
          </cell>
          <cell r="I59">
            <v>21.447563323200001</v>
          </cell>
        </row>
        <row r="60">
          <cell r="A60">
            <v>57</v>
          </cell>
          <cell r="D60">
            <v>22.076333570298001</v>
          </cell>
          <cell r="E60">
            <v>22.788737732833209</v>
          </cell>
          <cell r="H60">
            <v>18.067586945799999</v>
          </cell>
          <cell r="I60">
            <v>21.387880424829824</v>
          </cell>
        </row>
        <row r="61">
          <cell r="A61">
            <v>58</v>
          </cell>
          <cell r="D61">
            <v>22.187266819811999</v>
          </cell>
          <cell r="E61">
            <v>22.77741122356117</v>
          </cell>
          <cell r="H61">
            <v>18.111484605199998</v>
          </cell>
          <cell r="I61">
            <v>21.331012413634479</v>
          </cell>
        </row>
        <row r="62">
          <cell r="A62">
            <v>59</v>
          </cell>
          <cell r="D62">
            <v>22.298200069325997</v>
          </cell>
          <cell r="E62">
            <v>22.768348888324013</v>
          </cell>
          <cell r="H62">
            <v>18.1553822646</v>
          </cell>
          <cell r="I62">
            <v>21.276816159757622</v>
          </cell>
        </row>
        <row r="63">
          <cell r="A63">
            <v>60</v>
          </cell>
          <cell r="D63">
            <v>22.409133318839999</v>
          </cell>
          <cell r="E63">
            <v>22.761437518420003</v>
          </cell>
          <cell r="H63">
            <v>18.199279923999999</v>
          </cell>
          <cell r="I63">
            <v>21.225158075333333</v>
          </cell>
        </row>
        <row r="64">
          <cell r="A64">
            <v>61</v>
          </cell>
          <cell r="D64">
            <v>22.520066568354</v>
          </cell>
          <cell r="E64">
            <v>22.756571328668802</v>
          </cell>
          <cell r="H64">
            <v>18.243177583399998</v>
          </cell>
          <cell r="I64">
            <v>21.175913332355734</v>
          </cell>
        </row>
        <row r="65">
          <cell r="A65">
            <v>62</v>
          </cell>
          <cell r="D65">
            <v>22.630999817867998</v>
          </cell>
          <cell r="E65">
            <v>22.753651358740449</v>
          </cell>
          <cell r="H65">
            <v>18.287075242799997</v>
          </cell>
          <cell r="I65">
            <v>21.128965156238706</v>
          </cell>
        </row>
        <row r="66">
          <cell r="A66">
            <v>63</v>
          </cell>
          <cell r="D66">
            <v>22.741933067382</v>
          </cell>
          <cell r="E66">
            <v>22.752584931500522</v>
          </cell>
          <cell r="H66">
            <v>18.330972902199999</v>
          </cell>
          <cell r="I66">
            <v>21.084204186655555</v>
          </cell>
        </row>
        <row r="67">
          <cell r="A67">
            <v>64</v>
          </cell>
          <cell r="D67">
            <v>22.852866316895998</v>
          </cell>
          <cell r="E67">
            <v>22.753285162135498</v>
          </cell>
          <cell r="H67">
            <v>18.374870561599998</v>
          </cell>
          <cell r="I67">
            <v>21.0415278983</v>
          </cell>
        </row>
        <row r="68">
          <cell r="A68">
            <v>65</v>
          </cell>
          <cell r="D68">
            <v>22.96379956641</v>
          </cell>
          <cell r="E68">
            <v>22.755670512589614</v>
          </cell>
          <cell r="H68">
            <v>18.418768220999997</v>
          </cell>
          <cell r="I68">
            <v>21.000840075115381</v>
          </cell>
        </row>
        <row r="69">
          <cell r="A69">
            <v>66</v>
          </cell>
          <cell r="D69">
            <v>23.074732815923998</v>
          </cell>
          <cell r="E69">
            <v>22.759664386507453</v>
          </cell>
          <cell r="H69">
            <v>18.462665880400003</v>
          </cell>
          <cell r="I69">
            <v>20.962050332321212</v>
          </cell>
        </row>
        <row r="70">
          <cell r="A70">
            <v>67</v>
          </cell>
          <cell r="D70">
            <v>23.185666065438003</v>
          </cell>
          <cell r="E70">
            <v>22.765194760450342</v>
          </cell>
          <cell r="H70">
            <v>18.506563539799998</v>
          </cell>
          <cell r="I70">
            <v>20.925073681243287</v>
          </cell>
        </row>
        <row r="71">
          <cell r="A71">
            <v>68</v>
          </cell>
          <cell r="D71">
            <v>23.296599314952001</v>
          </cell>
          <cell r="E71">
            <v>22.772193847652467</v>
          </cell>
          <cell r="H71">
            <v>18.550461199199997</v>
          </cell>
          <cell r="I71">
            <v>20.889830132541174</v>
          </cell>
        </row>
        <row r="72">
          <cell r="A72">
            <v>69</v>
          </cell>
          <cell r="D72">
            <v>23.407532564466003</v>
          </cell>
          <cell r="E72">
            <v>22.780597791015609</v>
          </cell>
          <cell r="H72">
            <v>18.5943588586</v>
          </cell>
          <cell r="I72">
            <v>20.856244333937681</v>
          </cell>
        </row>
        <row r="73">
          <cell r="A73">
            <v>70</v>
          </cell>
          <cell r="D73">
            <v>23.518465813980001</v>
          </cell>
          <cell r="E73">
            <v>22.790346382418566</v>
          </cell>
          <cell r="H73">
            <v>18.638256517999999</v>
          </cell>
          <cell r="I73">
            <v>20.824245239000003</v>
          </cell>
        </row>
        <row r="74">
          <cell r="A74">
            <v>71</v>
          </cell>
          <cell r="D74">
            <v>23.629399063494002</v>
          </cell>
          <cell r="E74">
            <v>22.801382805747</v>
          </cell>
          <cell r="H74">
            <v>18.682154177400001</v>
          </cell>
          <cell r="I74">
            <v>20.793765803911267</v>
          </cell>
        </row>
        <row r="75">
          <cell r="A75">
            <v>72</v>
          </cell>
          <cell r="D75">
            <v>23.740332313008004</v>
          </cell>
          <cell r="E75">
            <v>22.813653401337334</v>
          </cell>
          <cell r="H75">
            <v>18.7260518368</v>
          </cell>
          <cell r="I75">
            <v>20.764742709511111</v>
          </cell>
        </row>
        <row r="76">
          <cell r="A76">
            <v>73</v>
          </cell>
          <cell r="D76">
            <v>23.851265562522002</v>
          </cell>
          <cell r="E76">
            <v>22.827107449781543</v>
          </cell>
          <cell r="H76">
            <v>18.769949496199999</v>
          </cell>
          <cell r="I76">
            <v>20.737116106182189</v>
          </cell>
        </row>
        <row r="77">
          <cell r="A77">
            <v>74</v>
          </cell>
          <cell r="D77">
            <v>23.962198812035997</v>
          </cell>
          <cell r="E77">
            <v>22.841696973261243</v>
          </cell>
          <cell r="H77">
            <v>18.813847155599998</v>
          </cell>
          <cell r="I77">
            <v>20.710829379421622</v>
          </cell>
        </row>
        <row r="78">
          <cell r="A78">
            <v>75</v>
          </cell>
          <cell r="D78">
            <v>24.073132061549998</v>
          </cell>
          <cell r="E78">
            <v>22.857376552774994</v>
          </cell>
          <cell r="H78">
            <v>18.857744814999997</v>
          </cell>
          <cell r="I78">
            <v>20.685828934166668</v>
          </cell>
        </row>
        <row r="79">
          <cell r="A79">
            <v>76</v>
          </cell>
          <cell r="D79">
            <v>24.184065311064</v>
          </cell>
          <cell r="E79">
            <v>22.874103159795155</v>
          </cell>
          <cell r="H79">
            <v>18.901642474400003</v>
          </cell>
          <cell r="I79">
            <v>20.662063996147371</v>
          </cell>
        </row>
        <row r="80">
          <cell r="A80">
            <v>77</v>
          </cell>
          <cell r="D80">
            <v>24.294998560577998</v>
          </cell>
          <cell r="E80">
            <v>22.891836001042243</v>
          </cell>
          <cell r="H80">
            <v>18.945540133799998</v>
          </cell>
          <cell r="I80">
            <v>20.639486428718179</v>
          </cell>
        </row>
        <row r="81">
          <cell r="A81">
            <v>78</v>
          </cell>
          <cell r="D81">
            <v>24.405931810092</v>
          </cell>
          <cell r="E81">
            <v>22.910536375199847</v>
          </cell>
          <cell r="H81">
            <v>18.9894377932</v>
          </cell>
          <cell r="I81">
            <v>20.618050563779487</v>
          </cell>
        </row>
        <row r="82">
          <cell r="A82">
            <v>79</v>
          </cell>
          <cell r="D82">
            <v>24.516865059605998</v>
          </cell>
          <cell r="E82">
            <v>22.930167540511857</v>
          </cell>
          <cell r="H82">
            <v>19.033335452599999</v>
          </cell>
          <cell r="I82">
            <v>20.597713045540505</v>
          </cell>
        </row>
        <row r="83">
          <cell r="A83">
            <v>80</v>
          </cell>
          <cell r="D83">
            <v>24.627798309119999</v>
          </cell>
          <cell r="E83">
            <v>22.950694592309993</v>
          </cell>
          <cell r="H83">
            <v>19.077233111999998</v>
          </cell>
          <cell r="I83">
            <v>20.578432685999996</v>
          </cell>
          <cell r="T83">
            <v>18.985132756920002</v>
          </cell>
          <cell r="U83">
            <v>21.153250070472005</v>
          </cell>
          <cell r="V83">
            <v>19.111325971328004</v>
          </cell>
          <cell r="W83">
            <v>22.237323880864004</v>
          </cell>
        </row>
        <row r="84">
          <cell r="A84">
            <v>81</v>
          </cell>
          <cell r="H84">
            <v>19.121130771400001</v>
          </cell>
          <cell r="I84">
            <v>20.560170331132099</v>
          </cell>
          <cell r="T84">
            <v>19.013984117601602</v>
          </cell>
          <cell r="U84">
            <v>21.126661284876803</v>
          </cell>
          <cell r="V84">
            <v>19.133580686889601</v>
          </cell>
          <cell r="W84">
            <v>22.198868688867023</v>
          </cell>
        </row>
        <row r="85">
          <cell r="A85">
            <v>82</v>
          </cell>
          <cell r="H85">
            <v>19.165028430799996</v>
          </cell>
          <cell r="I85">
            <v>20.542888736863414</v>
          </cell>
          <cell r="T85">
            <v>19.042835478283202</v>
          </cell>
          <cell r="U85">
            <v>21.101072852109308</v>
          </cell>
          <cell r="V85">
            <v>19.155835402451203</v>
          </cell>
          <cell r="W85">
            <v>22.161622827352431</v>
          </cell>
        </row>
        <row r="86">
          <cell r="A86">
            <v>83</v>
          </cell>
          <cell r="H86">
            <v>19.208926090200002</v>
          </cell>
          <cell r="I86">
            <v>20.526552454015661</v>
          </cell>
          <cell r="T86">
            <v>19.071686838964801</v>
          </cell>
          <cell r="U86">
            <v>21.076448614838402</v>
          </cell>
          <cell r="V86">
            <v>19.178090118012801</v>
          </cell>
          <cell r="W86">
            <v>22.125542585579897</v>
          </cell>
        </row>
        <row r="87">
          <cell r="A87">
            <v>84</v>
          </cell>
          <cell r="H87">
            <v>19.252823749599997</v>
          </cell>
          <cell r="I87">
            <v>20.511127721466664</v>
          </cell>
          <cell r="T87">
            <v>19.100538199646405</v>
          </cell>
          <cell r="U87">
            <v>21.052754137510629</v>
          </cell>
          <cell r="V87">
            <v>19.200344833574402</v>
          </cell>
          <cell r="W87">
            <v>22.090586334272913</v>
          </cell>
        </row>
        <row r="88">
          <cell r="A88">
            <v>85</v>
          </cell>
          <cell r="H88">
            <v>19.296721408999996</v>
          </cell>
          <cell r="I88">
            <v>20.496582366852937</v>
          </cell>
          <cell r="T88">
            <v>19.129389560328001</v>
          </cell>
          <cell r="U88">
            <v>21.029956605069174</v>
          </cell>
          <cell r="V88">
            <v>19.222599549136</v>
          </cell>
          <cell r="W88">
            <v>22.056714403179765</v>
          </cell>
        </row>
        <row r="89">
          <cell r="A89">
            <v>86</v>
          </cell>
          <cell r="H89">
            <v>19.340619068400002</v>
          </cell>
          <cell r="I89">
            <v>20.482885714199995</v>
          </cell>
          <cell r="T89">
            <v>19.158240921009604</v>
          </cell>
          <cell r="U89">
            <v>21.008024728738938</v>
          </cell>
          <cell r="V89">
            <v>19.244854264697601</v>
          </cell>
          <cell r="W89">
            <v>22.023888967176706</v>
          </cell>
        </row>
        <row r="90">
          <cell r="A90">
            <v>87</v>
          </cell>
          <cell r="H90">
            <v>19.384516727799998</v>
          </cell>
          <cell r="I90">
            <v>20.470008497922986</v>
          </cell>
          <cell r="T90">
            <v>19.187092281691204</v>
          </cell>
          <cell r="U90">
            <v>20.986928658309189</v>
          </cell>
          <cell r="V90">
            <v>19.267108980259199</v>
          </cell>
          <cell r="W90">
            <v>21.992073940226156</v>
          </cell>
        </row>
        <row r="91">
          <cell r="A91">
            <v>88</v>
          </cell>
          <cell r="H91">
            <v>19.4284143872</v>
          </cell>
          <cell r="I91">
            <v>20.457922782690908</v>
          </cell>
          <cell r="T91">
            <v>19.2159436423728</v>
          </cell>
          <cell r="U91">
            <v>20.966639900396945</v>
          </cell>
          <cell r="V91">
            <v>19.289363695820803</v>
          </cell>
          <cell r="W91">
            <v>21.961234876564948</v>
          </cell>
        </row>
        <row r="92">
          <cell r="A92">
            <v>89</v>
          </cell>
          <cell r="H92">
            <v>19.472312046599999</v>
          </cell>
          <cell r="I92">
            <v>20.446601888693259</v>
          </cell>
          <cell r="T92">
            <v>19.244795003054403</v>
          </cell>
          <cell r="U92">
            <v>20.947131242220728</v>
          </cell>
          <cell r="V92">
            <v>19.311618411382401</v>
          </cell>
          <cell r="W92">
            <v>21.931338878554122</v>
          </cell>
        </row>
        <row r="93">
          <cell r="A93">
            <v>90</v>
          </cell>
          <cell r="H93">
            <v>19.516209706000001</v>
          </cell>
          <cell r="I93">
            <v>20.436020321888886</v>
          </cell>
          <cell r="T93">
            <v>19.273646363736002</v>
          </cell>
          <cell r="U93">
            <v>20.928376680456001</v>
          </cell>
          <cell r="V93">
            <v>19.333873126944003</v>
          </cell>
          <cell r="W93">
            <v>21.902354510672001</v>
          </cell>
        </row>
        <row r="94">
          <cell r="A94">
            <v>91</v>
          </cell>
          <cell r="H94">
            <v>19.560107365399997</v>
          </cell>
          <cell r="I94">
            <v>20.426153708853846</v>
          </cell>
          <cell r="T94">
            <v>19.302497724417606</v>
          </cell>
          <cell r="U94">
            <v>20.910351354781508</v>
          </cell>
          <cell r="V94">
            <v>19.356127842505604</v>
          </cell>
          <cell r="W94">
            <v>21.874251719178073</v>
          </cell>
        </row>
        <row r="95">
          <cell r="A95">
            <v>92</v>
          </cell>
          <cell r="H95">
            <v>19.604005024799999</v>
          </cell>
          <cell r="I95">
            <v>20.41697873587826</v>
          </cell>
          <cell r="T95">
            <v>19.331349085099198</v>
          </cell>
          <cell r="U95">
            <v>20.893031485759511</v>
          </cell>
          <cell r="V95">
            <v>19.378382558067198</v>
          </cell>
          <cell r="W95">
            <v>21.847001757016209</v>
          </cell>
        </row>
        <row r="96">
          <cell r="A96">
            <v>93</v>
          </cell>
          <cell r="H96">
            <v>19.647902684200002</v>
          </cell>
          <cell r="I96">
            <v>20.408473091992473</v>
          </cell>
          <cell r="T96">
            <v>19.360200445780801</v>
          </cell>
          <cell r="U96">
            <v>20.876394316723822</v>
          </cell>
          <cell r="V96">
            <v>19.400637273628799</v>
          </cell>
          <cell r="W96">
            <v>21.820577113562788</v>
          </cell>
        </row>
        <row r="97">
          <cell r="A97">
            <v>94</v>
          </cell>
          <cell r="H97">
            <v>19.691800343599997</v>
          </cell>
          <cell r="I97">
            <v>20.400615415629787</v>
          </cell>
          <cell r="T97">
            <v>19.389051806462401</v>
          </cell>
          <cell r="U97">
            <v>20.86041805937699</v>
          </cell>
          <cell r="V97">
            <v>19.422891989190401</v>
          </cell>
          <cell r="W97">
            <v>21.794951448859031</v>
          </cell>
        </row>
        <row r="98">
          <cell r="A98">
            <v>95</v>
          </cell>
          <cell r="H98">
            <v>19.735698003</v>
          </cell>
          <cell r="I98">
            <v>20.393385244657896</v>
          </cell>
          <cell r="T98">
            <v>19.417903167143997</v>
          </cell>
          <cell r="U98">
            <v>20.845081842823582</v>
          </cell>
          <cell r="V98">
            <v>19.445146704752005</v>
          </cell>
          <cell r="W98">
            <v>21.770099531997054</v>
          </cell>
        </row>
        <row r="99">
          <cell r="A99">
            <v>96</v>
          </cell>
          <cell r="H99">
            <v>19.779595662399998</v>
          </cell>
          <cell r="I99">
            <v>20.386762969533333</v>
          </cell>
          <cell r="T99">
            <v>19.4467545278256</v>
          </cell>
          <cell r="U99">
            <v>20.830365665788801</v>
          </cell>
          <cell r="V99">
            <v>19.4674014203136</v>
          </cell>
          <cell r="W99">
            <v>21.745997183356803</v>
          </cell>
        </row>
        <row r="100">
          <cell r="A100">
            <v>97</v>
          </cell>
          <cell r="H100">
            <v>19.823493321799997</v>
          </cell>
          <cell r="I100">
            <v>20.380729789353605</v>
          </cell>
          <cell r="T100">
            <v>19.4756058885072</v>
          </cell>
          <cell r="U100">
            <v>20.816250351792693</v>
          </cell>
          <cell r="V100">
            <v>19.489656135875201</v>
          </cell>
          <cell r="W100">
            <v>21.722621220415949</v>
          </cell>
        </row>
        <row r="101">
          <cell r="A101">
            <v>98</v>
          </cell>
          <cell r="H101">
            <v>19.8673909812</v>
          </cell>
          <cell r="I101">
            <v>20.3752676706</v>
          </cell>
          <cell r="T101">
            <v>19.5044572491888</v>
          </cell>
          <cell r="U101">
            <v>20.802717507068767</v>
          </cell>
          <cell r="V101">
            <v>19.511910851436802</v>
          </cell>
          <cell r="W101">
            <v>21.699949406877582</v>
          </cell>
        </row>
        <row r="102">
          <cell r="A102">
            <v>99</v>
          </cell>
          <cell r="H102">
            <v>19.911288640599999</v>
          </cell>
          <cell r="I102">
            <v>20.370359308380806</v>
          </cell>
          <cell r="T102">
            <v>19.533308609870399</v>
          </cell>
          <cell r="U102">
            <v>20.789749481033017</v>
          </cell>
          <cell r="V102">
            <v>19.5341655669984</v>
          </cell>
          <cell r="W102">
            <v>21.677960404881016</v>
          </cell>
        </row>
        <row r="103">
          <cell r="A103">
            <v>100</v>
          </cell>
          <cell r="H103">
            <v>19.955186300000001</v>
          </cell>
          <cell r="I103">
            <v>20.365988090000002</v>
          </cell>
          <cell r="T103">
            <v>19.562159970552003</v>
          </cell>
          <cell r="U103">
            <v>20.7773293291248</v>
          </cell>
          <cell r="V103">
            <v>19.556420282559998</v>
          </cell>
          <cell r="W103">
            <v>21.656633730080003</v>
          </cell>
        </row>
        <row r="104">
          <cell r="A104">
            <v>101</v>
          </cell>
          <cell r="H104">
            <v>19.999083959399997</v>
          </cell>
          <cell r="I104">
            <v>20.3621380606901</v>
          </cell>
          <cell r="T104">
            <v>19.591011331233602</v>
          </cell>
          <cell r="U104">
            <v>20.765440777855176</v>
          </cell>
          <cell r="V104">
            <v>19.578674998121599</v>
          </cell>
          <cell r="W104">
            <v>21.635949709389514</v>
          </cell>
        </row>
        <row r="105">
          <cell r="A105">
            <v>102</v>
          </cell>
          <cell r="H105">
            <v>20.042981618799995</v>
          </cell>
          <cell r="I105">
            <v>20.358793891360783</v>
          </cell>
          <cell r="T105">
            <v>19.619862691915198</v>
          </cell>
          <cell r="U105">
            <v>20.754068191911248</v>
          </cell>
          <cell r="V105">
            <v>19.600929713683204</v>
          </cell>
          <cell r="W105">
            <v>21.615889441218073</v>
          </cell>
        </row>
        <row r="106">
          <cell r="A106">
            <v>103</v>
          </cell>
          <cell r="H106">
            <v>20.086879278200001</v>
          </cell>
          <cell r="I106">
            <v>20.355940848226215</v>
          </cell>
          <cell r="T106">
            <v>19.648714052596802</v>
          </cell>
          <cell r="U106">
            <v>20.74319654317673</v>
          </cell>
          <cell r="V106">
            <v>19.623184429244802</v>
          </cell>
          <cell r="W106">
            <v>21.596434758016578</v>
          </cell>
        </row>
        <row r="107">
          <cell r="A107">
            <v>104</v>
          </cell>
          <cell r="H107">
            <v>20.130776937599997</v>
          </cell>
          <cell r="I107">
            <v>20.353564764184611</v>
          </cell>
          <cell r="T107">
            <v>19.677565413278401</v>
          </cell>
          <cell r="U107">
            <v>20.732811381539818</v>
          </cell>
          <cell r="V107">
            <v>19.645439144806403</v>
          </cell>
          <cell r="W107">
            <v>21.577568190987815</v>
          </cell>
        </row>
        <row r="108">
          <cell r="A108">
            <v>105</v>
          </cell>
          <cell r="T108">
            <v>19.706416773960001</v>
          </cell>
          <cell r="U108">
            <v>20.722898807369145</v>
          </cell>
          <cell r="V108">
            <v>19.667693860368001</v>
          </cell>
          <cell r="W108">
            <v>21.559272936812572</v>
          </cell>
        </row>
        <row r="109">
          <cell r="A109">
            <v>106</v>
          </cell>
          <cell r="T109">
            <v>19.735268134641601</v>
          </cell>
          <cell r="U109">
            <v>20.713445445547745</v>
          </cell>
          <cell r="V109">
            <v>19.689948575929602</v>
          </cell>
          <cell r="W109">
            <v>21.541532826259139</v>
          </cell>
        </row>
        <row r="110">
          <cell r="A110">
            <v>107</v>
          </cell>
          <cell r="T110">
            <v>19.764119495323204</v>
          </cell>
          <cell r="U110">
            <v>20.704438420963022</v>
          </cell>
          <cell r="V110">
            <v>19.7122032914912</v>
          </cell>
          <cell r="W110">
            <v>21.524332294553076</v>
          </cell>
        </row>
        <row r="111">
          <cell r="A111">
            <v>108</v>
          </cell>
          <cell r="T111">
            <v>19.7929708560048</v>
          </cell>
          <cell r="U111">
            <v>20.695865335358398</v>
          </cell>
          <cell r="V111">
            <v>19.734458007052801</v>
          </cell>
          <cell r="W111">
            <v>21.507656353393063</v>
          </cell>
        </row>
        <row r="112">
          <cell r="A112">
            <v>109</v>
          </cell>
          <cell r="T112">
            <v>19.8218222166864</v>
          </cell>
          <cell r="U112">
            <v>20.687714245459201</v>
          </cell>
          <cell r="V112">
            <v>19.756712722614399</v>
          </cell>
          <cell r="W112">
            <v>21.491490564507195</v>
          </cell>
        </row>
        <row r="113">
          <cell r="A113">
            <v>110</v>
          </cell>
          <cell r="T113">
            <v>19.850673577368003</v>
          </cell>
          <cell r="U113">
            <v>20.679973642291642</v>
          </cell>
          <cell r="V113">
            <v>19.778967438176004</v>
          </cell>
          <cell r="W113">
            <v>21.475821014651636</v>
          </cell>
        </row>
        <row r="114">
          <cell r="A114">
            <v>111</v>
          </cell>
          <cell r="T114">
            <v>19.879524938049602</v>
          </cell>
          <cell r="U114">
            <v>20.672632431619718</v>
          </cell>
          <cell r="V114">
            <v>19.801222153737601</v>
          </cell>
          <cell r="W114">
            <v>21.460634291960694</v>
          </cell>
        </row>
        <row r="115">
          <cell r="A115">
            <v>112</v>
          </cell>
          <cell r="T115">
            <v>19.908376298731202</v>
          </cell>
          <cell r="U115">
            <v>20.665679915430172</v>
          </cell>
          <cell r="V115">
            <v>19.823476869299203</v>
          </cell>
          <cell r="W115">
            <v>21.445917463563887</v>
          </cell>
        </row>
        <row r="116">
          <cell r="A116">
            <v>113</v>
          </cell>
          <cell r="T116">
            <v>19.937227659412802</v>
          </cell>
          <cell r="U116">
            <v>20.659105774400455</v>
          </cell>
          <cell r="V116">
            <v>19.8457315848608</v>
          </cell>
          <cell r="W116">
            <v>21.431658054391463</v>
          </cell>
        </row>
        <row r="117">
          <cell r="A117">
            <v>114</v>
          </cell>
          <cell r="T117">
            <v>19.966079020094405</v>
          </cell>
          <cell r="U117">
            <v>20.652900051289514</v>
          </cell>
          <cell r="V117">
            <v>19.867986300422398</v>
          </cell>
          <cell r="W117">
            <v>21.417844027095409</v>
          </cell>
        </row>
        <row r="118">
          <cell r="A118">
            <v>115</v>
          </cell>
          <cell r="T118">
            <v>19.994930380776001</v>
          </cell>
          <cell r="U118">
            <v>20.647053135195133</v>
          </cell>
          <cell r="V118">
            <v>19.890241015984</v>
          </cell>
          <cell r="W118">
            <v>21.404463763018086</v>
          </cell>
        </row>
        <row r="119">
          <cell r="A119">
            <v>116</v>
          </cell>
          <cell r="T119">
            <v>20.023781741457601</v>
          </cell>
          <cell r="U119">
            <v>20.641555746625489</v>
          </cell>
          <cell r="V119">
            <v>19.912495731545601</v>
          </cell>
          <cell r="W119">
            <v>21.391506044145217</v>
          </cell>
        </row>
        <row r="120">
          <cell r="A120">
            <v>117</v>
          </cell>
          <cell r="T120">
            <v>20.052633102139204</v>
          </cell>
          <cell r="U120">
            <v>20.636398923336372</v>
          </cell>
          <cell r="V120">
            <v>19.934750447107206</v>
          </cell>
          <cell r="W120">
            <v>21.378960035984374</v>
          </cell>
        </row>
        <row r="121">
          <cell r="A121">
            <v>118</v>
          </cell>
          <cell r="T121">
            <v>20.081484462820796</v>
          </cell>
          <cell r="U121">
            <v>20.631574006888439</v>
          </cell>
          <cell r="V121">
            <v>19.9570051626688</v>
          </cell>
          <cell r="W121">
            <v>21.36681527131406</v>
          </cell>
        </row>
        <row r="122">
          <cell r="A122">
            <v>119</v>
          </cell>
          <cell r="T122">
            <v>20.1103358235024</v>
          </cell>
          <cell r="U122">
            <v>20.627072629882324</v>
          </cell>
          <cell r="V122">
            <v>19.979259878230401</v>
          </cell>
          <cell r="W122">
            <v>21.355061634752179</v>
          </cell>
        </row>
        <row r="123">
          <cell r="A123">
            <v>120</v>
          </cell>
          <cell r="T123">
            <v>20.139187184183999</v>
          </cell>
          <cell r="U123">
            <v>20.622886703831998</v>
          </cell>
          <cell r="V123">
            <v>20.001514593792002</v>
          </cell>
          <cell r="W123">
            <v>21.343689348096003</v>
          </cell>
        </row>
        <row r="124">
          <cell r="A124">
            <v>121</v>
          </cell>
          <cell r="T124">
            <v>20.168038544865603</v>
          </cell>
          <cell r="U124">
            <v>20.619008407639377</v>
          </cell>
          <cell r="V124">
            <v>20.0237693093536</v>
          </cell>
          <cell r="W124">
            <v>21.332688956389198</v>
          </cell>
        </row>
        <row r="125">
          <cell r="A125">
            <v>122</v>
          </cell>
          <cell r="T125">
            <v>20.196889905547199</v>
          </cell>
          <cell r="U125">
            <v>20.615430176635829</v>
          </cell>
          <cell r="V125">
            <v>20.046024024915198</v>
          </cell>
          <cell r="W125">
            <v>21.322051314673995</v>
          </cell>
        </row>
        <row r="126">
          <cell r="A126">
            <v>123</v>
          </cell>
          <cell r="T126">
            <v>20.225741266228802</v>
          </cell>
          <cell r="U126">
            <v>20.612144692158207</v>
          </cell>
          <cell r="V126">
            <v>20.068278740476799</v>
          </cell>
          <cell r="W126">
            <v>21.31176757538962</v>
          </cell>
        </row>
        <row r="127">
          <cell r="A127">
            <v>124</v>
          </cell>
          <cell r="T127">
            <v>20.254592626910402</v>
          </cell>
          <cell r="U127">
            <v>20.609144871629265</v>
          </cell>
          <cell r="V127">
            <v>20.090533456038401</v>
          </cell>
          <cell r="W127">
            <v>21.30182917638049</v>
          </cell>
        </row>
        <row r="128">
          <cell r="A128">
            <v>125</v>
          </cell>
          <cell r="T128">
            <v>20.283443987592001</v>
          </cell>
          <cell r="U128">
            <v>20.606423859114237</v>
          </cell>
          <cell r="V128">
            <v>20.112788171600005</v>
          </cell>
          <cell r="W128">
            <v>21.292227829479998</v>
          </cell>
        </row>
        <row r="129">
          <cell r="A129">
            <v>126</v>
          </cell>
          <cell r="T129">
            <v>20.312295348273601</v>
          </cell>
          <cell r="U129">
            <v>20.603975016327087</v>
          </cell>
          <cell r="V129">
            <v>20.135042887161603</v>
          </cell>
          <cell r="W129">
            <v>21.282955509637944</v>
          </cell>
        </row>
        <row r="130">
          <cell r="A130">
            <v>127</v>
          </cell>
          <cell r="T130">
            <v>20.3411467089552</v>
          </cell>
          <cell r="U130">
            <v>20.601791914061636</v>
          </cell>
          <cell r="V130">
            <v>20.157297602723201</v>
          </cell>
          <cell r="W130">
            <v>21.274004444561601</v>
          </cell>
        </row>
        <row r="131">
          <cell r="A131">
            <v>128</v>
          </cell>
          <cell r="T131">
            <v>20.3699980696368</v>
          </cell>
          <cell r="U131">
            <v>20.599868324024399</v>
          </cell>
          <cell r="V131">
            <v>20.179552318284802</v>
          </cell>
          <cell r="W131">
            <v>21.265367104842401</v>
          </cell>
        </row>
        <row r="132">
          <cell r="A132">
            <v>129</v>
          </cell>
          <cell r="T132">
            <v>20.3988494303184</v>
          </cell>
          <cell r="U132">
            <v>20.598198211047293</v>
          </cell>
          <cell r="V132">
            <v>20.2018070338464</v>
          </cell>
          <cell r="W132">
            <v>21.257036194541804</v>
          </cell>
        </row>
        <row r="133">
          <cell r="A133">
            <v>130</v>
          </cell>
          <cell r="T133">
            <v>20.427700791000003</v>
          </cell>
          <cell r="U133">
            <v>20.596775725659693</v>
          </cell>
          <cell r="V133">
            <v>20.224061749408001</v>
          </cell>
          <cell r="W133">
            <v>21.249004642211691</v>
          </cell>
        </row>
        <row r="134">
          <cell r="A134">
            <v>131</v>
          </cell>
          <cell r="T134">
            <v>20.456552151681599</v>
          </cell>
          <cell r="U134">
            <v>20.595595197000769</v>
          </cell>
          <cell r="V134">
            <v>20.246316464969599</v>
          </cell>
          <cell r="W134">
            <v>21.241265592326027</v>
          </cell>
        </row>
        <row r="135">
          <cell r="A135">
            <v>132</v>
          </cell>
          <cell r="T135">
            <v>20.485403512363202</v>
          </cell>
          <cell r="U135">
            <v>20.594651126053964</v>
          </cell>
          <cell r="V135">
            <v>20.268571180531204</v>
          </cell>
          <cell r="W135">
            <v>21.233812397101964</v>
          </cell>
        </row>
        <row r="136">
          <cell r="A136">
            <v>133</v>
          </cell>
          <cell r="T136">
            <v>20.514254873044802</v>
          </cell>
          <cell r="U136">
            <v>20.593938179186672</v>
          </cell>
          <cell r="V136">
            <v>20.290825896092802</v>
          </cell>
          <cell r="W136">
            <v>21.226638608690006</v>
          </cell>
        </row>
        <row r="137">
          <cell r="A137">
            <v>134</v>
          </cell>
          <cell r="T137">
            <v>20.543106233726402</v>
          </cell>
          <cell r="U137">
            <v>20.593451181979201</v>
          </cell>
          <cell r="V137">
            <v>20.313080611654403</v>
          </cell>
          <cell r="W137">
            <v>21.219737971713773</v>
          </cell>
        </row>
        <row r="138">
          <cell r="A138">
            <v>135</v>
          </cell>
          <cell r="T138">
            <v>20.571957594408001</v>
          </cell>
          <cell r="U138">
            <v>20.593185113328001</v>
          </cell>
          <cell r="V138">
            <v>20.335335327216001</v>
          </cell>
          <cell r="W138">
            <v>21.213104416141338</v>
          </cell>
        </row>
        <row r="139">
          <cell r="A139">
            <v>136</v>
          </cell>
          <cell r="T139">
            <v>20.600808955089601</v>
          </cell>
          <cell r="U139">
            <v>20.593135099809036</v>
          </cell>
          <cell r="V139">
            <v>20.357590042777598</v>
          </cell>
          <cell r="W139">
            <v>21.206732050471157</v>
          </cell>
        </row>
        <row r="140">
          <cell r="A140">
            <v>137</v>
          </cell>
          <cell r="T140">
            <v>20.629660315771204</v>
          </cell>
          <cell r="U140">
            <v>20.593296410288023</v>
          </cell>
          <cell r="V140">
            <v>20.3798447583392</v>
          </cell>
          <cell r="W140">
            <v>21.200615155216319</v>
          </cell>
        </row>
        <row r="141">
          <cell r="A141">
            <v>138</v>
          </cell>
          <cell r="T141">
            <v>20.6585116764528</v>
          </cell>
          <cell r="U141">
            <v>20.593664450765008</v>
          </cell>
          <cell r="V141">
            <v>20.402099473900801</v>
          </cell>
          <cell r="W141">
            <v>21.194748176672142</v>
          </cell>
        </row>
        <row r="142">
          <cell r="A142">
            <v>139</v>
          </cell>
          <cell r="T142">
            <v>20.687363037134403</v>
          </cell>
          <cell r="U142">
            <v>20.594234759441473</v>
          </cell>
          <cell r="V142">
            <v>20.424354189462406</v>
          </cell>
          <cell r="W142">
            <v>21.189125720952781</v>
          </cell>
        </row>
        <row r="143">
          <cell r="A143">
            <v>140</v>
          </cell>
          <cell r="T143">
            <v>20.716214397816003</v>
          </cell>
          <cell r="U143">
            <v>20.595003001998858</v>
          </cell>
          <cell r="V143">
            <v>20.446608905024</v>
          </cell>
          <cell r="W143">
            <v>21.18374254828343</v>
          </cell>
        </row>
        <row r="144">
          <cell r="A144">
            <v>141</v>
          </cell>
          <cell r="T144">
            <v>20.745065758497599</v>
          </cell>
          <cell r="U144">
            <v>20.595964967077993</v>
          </cell>
          <cell r="V144">
            <v>20.468863620585601</v>
          </cell>
          <cell r="W144">
            <v>21.178593567535351</v>
          </cell>
        </row>
        <row r="145">
          <cell r="A145">
            <v>142</v>
          </cell>
          <cell r="T145">
            <v>20.773917119179202</v>
          </cell>
          <cell r="U145">
            <v>20.597116561949548</v>
          </cell>
          <cell r="V145">
            <v>20.491118336147203</v>
          </cell>
          <cell r="W145">
            <v>21.173673830991905</v>
          </cell>
        </row>
        <row r="146">
          <cell r="A146">
            <v>143</v>
          </cell>
          <cell r="T146">
            <v>20.802768479860802</v>
          </cell>
          <cell r="U146">
            <v>20.598453808366123</v>
          </cell>
          <cell r="V146">
            <v>20.5133730517088</v>
          </cell>
          <cell r="W146">
            <v>21.168978529334119</v>
          </cell>
        </row>
        <row r="147">
          <cell r="A147">
            <v>144</v>
          </cell>
          <cell r="T147">
            <v>20.831619840542405</v>
          </cell>
          <cell r="U147">
            <v>20.599972838587203</v>
          </cell>
          <cell r="V147">
            <v>20.535627767270398</v>
          </cell>
          <cell r="W147">
            <v>21.164502986835203</v>
          </cell>
        </row>
        <row r="148">
          <cell r="A148">
            <v>145</v>
          </cell>
          <cell r="T148">
            <v>20.860471201223998</v>
          </cell>
          <cell r="U148">
            <v>20.601669891568552</v>
          </cell>
          <cell r="V148">
            <v>20.557882482831999</v>
          </cell>
          <cell r="W148">
            <v>21.16024265675393</v>
          </cell>
        </row>
        <row r="149">
          <cell r="A149">
            <v>146</v>
          </cell>
          <cell r="T149">
            <v>20.889322561905601</v>
          </cell>
          <cell r="U149">
            <v>20.603541309308255</v>
          </cell>
          <cell r="V149">
            <v>20.580137198393601</v>
          </cell>
          <cell r="W149">
            <v>21.156193116917347</v>
          </cell>
        </row>
        <row r="150">
          <cell r="A150">
            <v>147</v>
          </cell>
          <cell r="T150">
            <v>20.918173922587201</v>
          </cell>
          <cell r="U150">
            <v>20.605583533341843</v>
          </cell>
          <cell r="V150">
            <v>20.602391913955206</v>
          </cell>
          <cell r="W150">
            <v>21.152350065483724</v>
          </cell>
        </row>
        <row r="151">
          <cell r="A151">
            <v>148</v>
          </cell>
          <cell r="T151">
            <v>20.947025283268797</v>
          </cell>
          <cell r="U151">
            <v>20.607793101379588</v>
          </cell>
          <cell r="V151">
            <v>20.6246466295168</v>
          </cell>
          <cell r="W151">
            <v>21.148709316877319</v>
          </cell>
        </row>
        <row r="152">
          <cell r="A152">
            <v>149</v>
          </cell>
          <cell r="T152">
            <v>20.9758766439504</v>
          </cell>
          <cell r="U152">
            <v>20.610166644079122</v>
          </cell>
          <cell r="V152">
            <v>20.646901345078401</v>
          </cell>
          <cell r="W152">
            <v>21.145266797886851</v>
          </cell>
        </row>
        <row r="153">
          <cell r="A153">
            <v>150</v>
          </cell>
          <cell r="R153">
            <v>10.862110305322998</v>
          </cell>
          <cell r="S153">
            <v>16.78247558507983</v>
          </cell>
          <cell r="T153">
            <v>21.004728004632</v>
          </cell>
          <cell r="U153">
            <v>20.612700881947202</v>
          </cell>
          <cell r="V153">
            <v>20.669156060640002</v>
          </cell>
          <cell r="W153">
            <v>21.142018543919995</v>
          </cell>
          <cell r="X153" t="e">
            <v>#REF!</v>
          </cell>
          <cell r="Y153" t="e">
            <v>#REF!</v>
          </cell>
          <cell r="Z153" t="e">
            <v>#REF!</v>
          </cell>
          <cell r="AA153" t="e">
            <v>#REF!</v>
          </cell>
          <cell r="AB153" t="e">
            <v>#REF!</v>
          </cell>
          <cell r="AC153" t="e">
            <v>#REF!</v>
          </cell>
        </row>
        <row r="154">
          <cell r="A154">
            <v>151</v>
          </cell>
          <cell r="R154">
            <v>10.866878503472019</v>
          </cell>
          <cell r="S154">
            <v>16.743283656730942</v>
          </cell>
          <cell r="X154" t="e">
            <v>#REF!</v>
          </cell>
          <cell r="Y154" t="e">
            <v>#REF!</v>
          </cell>
          <cell r="Z154" t="e">
            <v>#REF!</v>
          </cell>
          <cell r="AA154" t="e">
            <v>#REF!</v>
          </cell>
          <cell r="AB154" t="e">
            <v>#REF!</v>
          </cell>
          <cell r="AC154" t="e">
            <v>#REF!</v>
          </cell>
        </row>
        <row r="155">
          <cell r="A155">
            <v>152</v>
          </cell>
          <cell r="R155">
            <v>10.871646701621039</v>
          </cell>
          <cell r="S155">
            <v>16.704638781374467</v>
          </cell>
          <cell r="X155" t="e">
            <v>#REF!</v>
          </cell>
          <cell r="Y155" t="e">
            <v>#REF!</v>
          </cell>
          <cell r="Z155" t="e">
            <v>#REF!</v>
          </cell>
          <cell r="AA155" t="e">
            <v>#REF!</v>
          </cell>
          <cell r="AB155" t="e">
            <v>#REF!</v>
          </cell>
          <cell r="AC155" t="e">
            <v>#REF!</v>
          </cell>
        </row>
        <row r="156">
          <cell r="A156">
            <v>153</v>
          </cell>
          <cell r="R156">
            <v>10.876414899770058</v>
          </cell>
          <cell r="S156">
            <v>16.666530232481144</v>
          </cell>
          <cell r="X156" t="e">
            <v>#REF!</v>
          </cell>
          <cell r="Y156" t="e">
            <v>#REF!</v>
          </cell>
          <cell r="Z156" t="e">
            <v>#REF!</v>
          </cell>
          <cell r="AA156" t="e">
            <v>#REF!</v>
          </cell>
          <cell r="AB156" t="e">
            <v>#REF!</v>
          </cell>
          <cell r="AC156" t="e">
            <v>#REF!</v>
          </cell>
        </row>
        <row r="157">
          <cell r="A157">
            <v>154</v>
          </cell>
          <cell r="R157">
            <v>10.881183097919079</v>
          </cell>
          <cell r="S157">
            <v>16.628947562132851</v>
          </cell>
          <cell r="X157" t="e">
            <v>#REF!</v>
          </cell>
          <cell r="Y157" t="e">
            <v>#REF!</v>
          </cell>
          <cell r="Z157" t="e">
            <v>#REF!</v>
          </cell>
          <cell r="AA157" t="e">
            <v>#REF!</v>
          </cell>
          <cell r="AB157" t="e">
            <v>#REF!</v>
          </cell>
          <cell r="AC157" t="e">
            <v>#REF!</v>
          </cell>
        </row>
        <row r="158">
          <cell r="A158">
            <v>155</v>
          </cell>
          <cell r="R158">
            <v>10.885951296068098</v>
          </cell>
          <cell r="S158">
            <v>16.591880592035178</v>
          </cell>
          <cell r="X158" t="e">
            <v>#REF!</v>
          </cell>
          <cell r="Y158" t="e">
            <v>#REF!</v>
          </cell>
          <cell r="Z158" t="e">
            <v>#REF!</v>
          </cell>
          <cell r="AA158" t="e">
            <v>#REF!</v>
          </cell>
          <cell r="AB158" t="e">
            <v>#REF!</v>
          </cell>
          <cell r="AC158" t="e">
            <v>#REF!</v>
          </cell>
        </row>
        <row r="159">
          <cell r="A159">
            <v>156</v>
          </cell>
          <cell r="R159">
            <v>10.890719494217119</v>
          </cell>
          <cell r="S159">
            <v>16.555319404875611</v>
          </cell>
          <cell r="X159" t="e">
            <v>#REF!</v>
          </cell>
          <cell r="Y159" t="e">
            <v>#REF!</v>
          </cell>
          <cell r="Z159" t="e">
            <v>#REF!</v>
          </cell>
          <cell r="AA159" t="e">
            <v>#REF!</v>
          </cell>
          <cell r="AB159" t="e">
            <v>#REF!</v>
          </cell>
          <cell r="AC159" t="e">
            <v>#REF!</v>
          </cell>
        </row>
        <row r="160">
          <cell r="A160">
            <v>157</v>
          </cell>
          <cell r="R160">
            <v>10.895487692366139</v>
          </cell>
          <cell r="S160">
            <v>16.519254336012018</v>
          </cell>
          <cell r="X160" t="e">
            <v>#REF!</v>
          </cell>
          <cell r="Y160" t="e">
            <v>#REF!</v>
          </cell>
          <cell r="Z160" t="e">
            <v>#REF!</v>
          </cell>
          <cell r="AA160" t="e">
            <v>#REF!</v>
          </cell>
          <cell r="AB160" t="e">
            <v>#REF!</v>
          </cell>
          <cell r="AC160" t="e">
            <v>#REF!</v>
          </cell>
        </row>
        <row r="161">
          <cell r="A161">
            <v>158</v>
          </cell>
          <cell r="R161">
            <v>10.900255890515158</v>
          </cell>
          <cell r="S161">
            <v>16.483675965476756</v>
          </cell>
          <cell r="X161" t="e">
            <v>#REF!</v>
          </cell>
          <cell r="Y161" t="e">
            <v>#REF!</v>
          </cell>
          <cell r="Z161" t="e">
            <v>#REF!</v>
          </cell>
          <cell r="AA161" t="e">
            <v>#REF!</v>
          </cell>
          <cell r="AB161" t="e">
            <v>#REF!</v>
          </cell>
          <cell r="AC161" t="e">
            <v>#REF!</v>
          </cell>
        </row>
        <row r="162">
          <cell r="A162">
            <v>159</v>
          </cell>
          <cell r="R162">
            <v>10.905024088664179</v>
          </cell>
          <cell r="S162">
            <v>16.448575110282498</v>
          </cell>
          <cell r="X162" t="e">
            <v>#REF!</v>
          </cell>
          <cell r="Y162" t="e">
            <v>#REF!</v>
          </cell>
          <cell r="Z162" t="e">
            <v>#REF!</v>
          </cell>
          <cell r="AA162" t="e">
            <v>#REF!</v>
          </cell>
          <cell r="AB162" t="e">
            <v>#REF!</v>
          </cell>
          <cell r="AC162" t="e">
            <v>#REF!</v>
          </cell>
        </row>
        <row r="163">
          <cell r="A163">
            <v>160</v>
          </cell>
          <cell r="R163">
            <v>10.9097922868132</v>
          </cell>
          <cell r="S163">
            <v>16.413942817016597</v>
          </cell>
          <cell r="X163" t="e">
            <v>#REF!</v>
          </cell>
          <cell r="Y163" t="e">
            <v>#REF!</v>
          </cell>
          <cell r="Z163" t="e">
            <v>#REF!</v>
          </cell>
          <cell r="AA163" t="e">
            <v>#REF!</v>
          </cell>
          <cell r="AB163" t="e">
            <v>#REF!</v>
          </cell>
          <cell r="AC163" t="e">
            <v>#REF!</v>
          </cell>
        </row>
        <row r="164">
          <cell r="A164">
            <v>161</v>
          </cell>
          <cell r="R164">
            <v>10.914560484962218</v>
          </cell>
          <cell r="S164">
            <v>16.37977035471145</v>
          </cell>
          <cell r="X164" t="e">
            <v>#REF!</v>
          </cell>
          <cell r="Y164" t="e">
            <v>#REF!</v>
          </cell>
          <cell r="Z164" t="e">
            <v>#REF!</v>
          </cell>
          <cell r="AA164" t="e">
            <v>#REF!</v>
          </cell>
          <cell r="AB164" t="e">
            <v>#REF!</v>
          </cell>
          <cell r="AC164" t="e">
            <v>#REF!</v>
          </cell>
        </row>
        <row r="165">
          <cell r="A165">
            <v>162</v>
          </cell>
          <cell r="R165">
            <v>10.919328683111239</v>
          </cell>
          <cell r="S165">
            <v>16.34604920797889</v>
          </cell>
          <cell r="X165" t="e">
            <v>#REF!</v>
          </cell>
          <cell r="Y165" t="e">
            <v>#REF!</v>
          </cell>
          <cell r="Z165" t="e">
            <v>#REF!</v>
          </cell>
          <cell r="AA165" t="e">
            <v>#REF!</v>
          </cell>
          <cell r="AB165" t="e">
            <v>#REF!</v>
          </cell>
          <cell r="AC165" t="e">
            <v>#REF!</v>
          </cell>
        </row>
        <row r="166">
          <cell r="A166">
            <v>163</v>
          </cell>
          <cell r="R166">
            <v>10.924096881260258</v>
          </cell>
          <cell r="S166">
            <v>16.312771070397336</v>
          </cell>
          <cell r="X166" t="e">
            <v>#REF!</v>
          </cell>
          <cell r="Y166" t="e">
            <v>#REF!</v>
          </cell>
          <cell r="Z166" t="e">
            <v>#REF!</v>
          </cell>
          <cell r="AA166" t="e">
            <v>#REF!</v>
          </cell>
          <cell r="AB166" t="e">
            <v>#REF!</v>
          </cell>
          <cell r="AC166" t="e">
            <v>#REF!</v>
          </cell>
        </row>
        <row r="167">
          <cell r="A167">
            <v>164</v>
          </cell>
          <cell r="R167">
            <v>10.928865079409277</v>
          </cell>
          <cell r="S167">
            <v>16.279927838140861</v>
          </cell>
          <cell r="X167" t="e">
            <v>#REF!</v>
          </cell>
          <cell r="Y167" t="e">
            <v>#REF!</v>
          </cell>
          <cell r="Z167" t="e">
            <v>#REF!</v>
          </cell>
          <cell r="AA167" t="e">
            <v>#REF!</v>
          </cell>
          <cell r="AB167" t="e">
            <v>#REF!</v>
          </cell>
          <cell r="AC167" t="e">
            <v>#REF!</v>
          </cell>
        </row>
        <row r="168">
          <cell r="A168">
            <v>165</v>
          </cell>
          <cell r="R168">
            <v>10.933633277558299</v>
          </cell>
          <cell r="S168">
            <v>16.247511603839907</v>
          </cell>
          <cell r="X168" t="e">
            <v>#REF!</v>
          </cell>
          <cell r="Y168" t="e">
            <v>#REF!</v>
          </cell>
          <cell r="Z168" t="e">
            <v>#REF!</v>
          </cell>
          <cell r="AA168" t="e">
            <v>#REF!</v>
          </cell>
          <cell r="AB168" t="e">
            <v>#REF!</v>
          </cell>
          <cell r="AC168" t="e">
            <v>#REF!</v>
          </cell>
        </row>
        <row r="169">
          <cell r="A169">
            <v>166</v>
          </cell>
          <cell r="R169">
            <v>10.93840147570732</v>
          </cell>
          <cell r="S169">
            <v>16.215514650663959</v>
          </cell>
          <cell r="X169" t="e">
            <v>#REF!</v>
          </cell>
          <cell r="Y169" t="e">
            <v>#REF!</v>
          </cell>
          <cell r="Z169" t="e">
            <v>#REF!</v>
          </cell>
          <cell r="AA169" t="e">
            <v>#REF!</v>
          </cell>
          <cell r="AB169" t="e">
            <v>#REF!</v>
          </cell>
          <cell r="AC169" t="e">
            <v>#REF!</v>
          </cell>
        </row>
        <row r="170">
          <cell r="A170">
            <v>167</v>
          </cell>
          <cell r="R170">
            <v>10.943169673856339</v>
          </cell>
          <cell r="S170">
            <v>16.183929446616759</v>
          </cell>
          <cell r="X170" t="e">
            <v>#REF!</v>
          </cell>
          <cell r="Y170" t="e">
            <v>#REF!</v>
          </cell>
          <cell r="Z170" t="e">
            <v>#REF!</v>
          </cell>
          <cell r="AA170" t="e">
            <v>#REF!</v>
          </cell>
          <cell r="AB170" t="e">
            <v>#REF!</v>
          </cell>
          <cell r="AC170" t="e">
            <v>#REF!</v>
          </cell>
        </row>
        <row r="171">
          <cell r="A171">
            <v>168</v>
          </cell>
          <cell r="R171">
            <v>10.947937872005358</v>
          </cell>
          <cell r="S171">
            <v>16.152748639035298</v>
          </cell>
          <cell r="X171" t="e">
            <v>#REF!</v>
          </cell>
          <cell r="Y171" t="e">
            <v>#REF!</v>
          </cell>
          <cell r="Z171" t="e">
            <v>#REF!</v>
          </cell>
          <cell r="AA171" t="e">
            <v>#REF!</v>
          </cell>
          <cell r="AB171" t="e">
            <v>#REF!</v>
          </cell>
          <cell r="AC171" t="e">
            <v>#REF!</v>
          </cell>
        </row>
        <row r="172">
          <cell r="A172">
            <v>169</v>
          </cell>
          <cell r="R172">
            <v>10.952706070154379</v>
          </cell>
          <cell r="S172">
            <v>16.121965049284082</v>
          </cell>
          <cell r="X172" t="e">
            <v>#REF!</v>
          </cell>
          <cell r="Y172" t="e">
            <v>#REF!</v>
          </cell>
          <cell r="Z172" t="e">
            <v>#REF!</v>
          </cell>
          <cell r="AA172" t="e">
            <v>#REF!</v>
          </cell>
          <cell r="AB172" t="e">
            <v>#REF!</v>
          </cell>
          <cell r="AC172" t="e">
            <v>#REF!</v>
          </cell>
        </row>
        <row r="173">
          <cell r="A173">
            <v>170</v>
          </cell>
          <cell r="R173">
            <v>10.957474268303399</v>
          </cell>
          <cell r="S173">
            <v>16.091571667636696</v>
          </cell>
          <cell r="X173" t="e">
            <v>#REF!</v>
          </cell>
          <cell r="Y173" t="e">
            <v>#REF!</v>
          </cell>
          <cell r="Z173" t="e">
            <v>#REF!</v>
          </cell>
          <cell r="AA173" t="e">
            <v>#REF!</v>
          </cell>
          <cell r="AB173" t="e">
            <v>#REF!</v>
          </cell>
          <cell r="AC173" t="e">
            <v>#REF!</v>
          </cell>
        </row>
        <row r="174">
          <cell r="A174">
            <v>171</v>
          </cell>
          <cell r="R174">
            <v>10.96224246645242</v>
          </cell>
          <cell r="S174">
            <v>16.061561648336941</v>
          </cell>
          <cell r="X174" t="e">
            <v>#REF!</v>
          </cell>
          <cell r="Y174" t="e">
            <v>#REF!</v>
          </cell>
          <cell r="Z174" t="e">
            <v>#REF!</v>
          </cell>
          <cell r="AA174" t="e">
            <v>#REF!</v>
          </cell>
          <cell r="AB174" t="e">
            <v>#REF!</v>
          </cell>
          <cell r="AC174" t="e">
            <v>#REF!</v>
          </cell>
        </row>
        <row r="175">
          <cell r="A175">
            <v>172</v>
          </cell>
          <cell r="R175">
            <v>10.967010664601439</v>
          </cell>
          <cell r="S175">
            <v>16.031928304832228</v>
          </cell>
          <cell r="X175" t="e">
            <v>#REF!</v>
          </cell>
          <cell r="Y175" t="e">
            <v>#REF!</v>
          </cell>
          <cell r="Z175" t="e">
            <v>#REF!</v>
          </cell>
          <cell r="AA175" t="e">
            <v>#REF!</v>
          </cell>
          <cell r="AB175" t="e">
            <v>#REF!</v>
          </cell>
          <cell r="AC175" t="e">
            <v>#REF!</v>
          </cell>
        </row>
        <row r="176">
          <cell r="A176">
            <v>173</v>
          </cell>
          <cell r="R176">
            <v>10.971778862750458</v>
          </cell>
          <cell r="S176">
            <v>16.002665105172369</v>
          </cell>
          <cell r="X176" t="e">
            <v>#REF!</v>
          </cell>
          <cell r="Y176" t="e">
            <v>#REF!</v>
          </cell>
          <cell r="Z176" t="e">
            <v>#REF!</v>
          </cell>
          <cell r="AA176" t="e">
            <v>#REF!</v>
          </cell>
          <cell r="AB176" t="e">
            <v>#REF!</v>
          </cell>
          <cell r="AC176" t="e">
            <v>#REF!</v>
          </cell>
        </row>
        <row r="177">
          <cell r="A177">
            <v>174</v>
          </cell>
          <cell r="R177">
            <v>10.976547060899479</v>
          </cell>
          <cell r="S177">
            <v>15.973765667566921</v>
          </cell>
          <cell r="X177" t="e">
            <v>#REF!</v>
          </cell>
          <cell r="Y177" t="e">
            <v>#REF!</v>
          </cell>
          <cell r="Z177" t="e">
            <v>#REF!</v>
          </cell>
          <cell r="AA177" t="e">
            <v>#REF!</v>
          </cell>
          <cell r="AB177" t="e">
            <v>#REF!</v>
          </cell>
          <cell r="AC177" t="e">
            <v>#REF!</v>
          </cell>
        </row>
        <row r="178">
          <cell r="A178">
            <v>175</v>
          </cell>
          <cell r="R178">
            <v>10.981315259048499</v>
          </cell>
          <cell r="S178">
            <v>15.945223756094963</v>
          </cell>
          <cell r="X178" t="e">
            <v>#REF!</v>
          </cell>
          <cell r="Y178" t="e">
            <v>#REF!</v>
          </cell>
          <cell r="Z178" t="e">
            <v>#REF!</v>
          </cell>
          <cell r="AA178" t="e">
            <v>#REF!</v>
          </cell>
          <cell r="AB178" t="e">
            <v>#REF!</v>
          </cell>
          <cell r="AC178" t="e">
            <v>#REF!</v>
          </cell>
        </row>
        <row r="179">
          <cell r="A179">
            <v>176</v>
          </cell>
          <cell r="R179">
            <v>10.986083457197518</v>
          </cell>
          <cell r="S179">
            <v>15.91703327656103</v>
          </cell>
          <cell r="X179" t="e">
            <v>#REF!</v>
          </cell>
          <cell r="Y179" t="e">
            <v>#REF!</v>
          </cell>
          <cell r="Z179" t="e">
            <v>#REF!</v>
          </cell>
          <cell r="AA179" t="e">
            <v>#REF!</v>
          </cell>
          <cell r="AB179" t="e">
            <v>#REF!</v>
          </cell>
          <cell r="AC179" t="e">
            <v>#REF!</v>
          </cell>
        </row>
        <row r="180">
          <cell r="A180">
            <v>177</v>
          </cell>
          <cell r="R180">
            <v>10.990851655346539</v>
          </cell>
          <cell r="S180">
            <v>15.889188272491602</v>
          </cell>
          <cell r="X180" t="e">
            <v>#REF!</v>
          </cell>
          <cell r="Y180" t="e">
            <v>#REF!</v>
          </cell>
          <cell r="Z180" t="e">
            <v>#REF!</v>
          </cell>
          <cell r="AA180" t="e">
            <v>#REF!</v>
          </cell>
          <cell r="AB180" t="e">
            <v>#REF!</v>
          </cell>
          <cell r="AC180" t="e">
            <v>#REF!</v>
          </cell>
        </row>
        <row r="181">
          <cell r="A181">
            <v>178</v>
          </cell>
          <cell r="R181">
            <v>10.99561985349556</v>
          </cell>
          <cell r="S181">
            <v>15.861682921266487</v>
          </cell>
          <cell r="X181" t="e">
            <v>#REF!</v>
          </cell>
          <cell r="Y181" t="e">
            <v>#REF!</v>
          </cell>
          <cell r="Z181" t="e">
            <v>#REF!</v>
          </cell>
          <cell r="AA181" t="e">
            <v>#REF!</v>
          </cell>
          <cell r="AB181" t="e">
            <v>#REF!</v>
          </cell>
          <cell r="AC181" t="e">
            <v>#REF!</v>
          </cell>
        </row>
        <row r="182">
          <cell r="A182">
            <v>179</v>
          </cell>
          <cell r="R182">
            <v>11.000388051644579</v>
          </cell>
          <cell r="S182">
            <v>15.834511530379913</v>
          </cell>
          <cell r="X182" t="e">
            <v>#REF!</v>
          </cell>
          <cell r="Y182" t="e">
            <v>#REF!</v>
          </cell>
          <cell r="Z182" t="e">
            <v>#REF!</v>
          </cell>
          <cell r="AA182" t="e">
            <v>#REF!</v>
          </cell>
          <cell r="AB182" t="e">
            <v>#REF!</v>
          </cell>
          <cell r="AC182" t="e">
            <v>#REF!</v>
          </cell>
        </row>
        <row r="183">
          <cell r="A183">
            <v>180</v>
          </cell>
          <cell r="R183">
            <v>11.005156249793599</v>
          </cell>
          <cell r="S183">
            <v>15.807668533826243</v>
          </cell>
          <cell r="X183" t="e">
            <v>#REF!</v>
          </cell>
          <cell r="Y183" t="e">
            <v>#REF!</v>
          </cell>
          <cell r="Z183" t="e">
            <v>#REF!</v>
          </cell>
          <cell r="AA183" t="e">
            <v>#REF!</v>
          </cell>
          <cell r="AB183" t="e">
            <v>#REF!</v>
          </cell>
          <cell r="AC183" t="e">
            <v>#REF!</v>
          </cell>
        </row>
        <row r="184">
          <cell r="A184">
            <v>181</v>
          </cell>
          <cell r="R184">
            <v>11.009924447942618</v>
          </cell>
          <cell r="S184">
            <v>15.781148488605481</v>
          </cell>
          <cell r="X184" t="e">
            <v>#REF!</v>
          </cell>
          <cell r="Y184" t="e">
            <v>#REF!</v>
          </cell>
          <cell r="Z184" t="e">
            <v>#REF!</v>
          </cell>
          <cell r="AA184" t="e">
            <v>#REF!</v>
          </cell>
          <cell r="AB184" t="e">
            <v>#REF!</v>
          </cell>
          <cell r="AC184" t="e">
            <v>#REF!</v>
          </cell>
        </row>
        <row r="185">
          <cell r="A185">
            <v>182</v>
          </cell>
          <cell r="R185">
            <v>11.014692646091639</v>
          </cell>
          <cell r="S185">
            <v>15.754946071344007</v>
          </cell>
          <cell r="X185" t="e">
            <v>#REF!</v>
          </cell>
          <cell r="Y185" t="e">
            <v>#REF!</v>
          </cell>
          <cell r="Z185" t="e">
            <v>#REF!</v>
          </cell>
          <cell r="AA185" t="e">
            <v>#REF!</v>
          </cell>
          <cell r="AB185" t="e">
            <v>#REF!</v>
          </cell>
          <cell r="AC185" t="e">
            <v>#REF!</v>
          </cell>
        </row>
        <row r="186">
          <cell r="A186">
            <v>183</v>
          </cell>
          <cell r="R186">
            <v>11.01946084424066</v>
          </cell>
          <cell r="S186">
            <v>15.729056075026092</v>
          </cell>
          <cell r="X186" t="e">
            <v>#REF!</v>
          </cell>
          <cell r="Y186" t="e">
            <v>#REF!</v>
          </cell>
          <cell r="Z186" t="e">
            <v>#REF!</v>
          </cell>
          <cell r="AA186" t="e">
            <v>#REF!</v>
          </cell>
          <cell r="AB186" t="e">
            <v>#REF!</v>
          </cell>
          <cell r="AC186" t="e">
            <v>#REF!</v>
          </cell>
        </row>
        <row r="187">
          <cell r="A187">
            <v>184</v>
          </cell>
          <cell r="R187">
            <v>11.024229042389679</v>
          </cell>
          <cell r="S187">
            <v>15.703473405832014</v>
          </cell>
          <cell r="X187" t="e">
            <v>#REF!</v>
          </cell>
          <cell r="Y187" t="e">
            <v>#REF!</v>
          </cell>
          <cell r="Z187" t="e">
            <v>#REF!</v>
          </cell>
          <cell r="AA187" t="e">
            <v>#REF!</v>
          </cell>
          <cell r="AB187" t="e">
            <v>#REF!</v>
          </cell>
          <cell r="AC187" t="e">
            <v>#REF!</v>
          </cell>
        </row>
        <row r="188">
          <cell r="A188">
            <v>185</v>
          </cell>
          <cell r="R188">
            <v>11.028997240538699</v>
          </cell>
          <cell r="S188">
            <v>15.678193080078673</v>
          </cell>
          <cell r="X188" t="e">
            <v>#REF!</v>
          </cell>
          <cell r="Y188" t="e">
            <v>#REF!</v>
          </cell>
          <cell r="Z188" t="e">
            <v>#REF!</v>
          </cell>
          <cell r="AA188" t="e">
            <v>#REF!</v>
          </cell>
          <cell r="AB188" t="e">
            <v>#REF!</v>
          </cell>
          <cell r="AC188" t="e">
            <v>#REF!</v>
          </cell>
        </row>
        <row r="189">
          <cell r="A189">
            <v>186</v>
          </cell>
          <cell r="R189">
            <v>11.033765438687718</v>
          </cell>
          <cell r="S189">
            <v>15.653210221258968</v>
          </cell>
          <cell r="X189" t="e">
            <v>#REF!</v>
          </cell>
          <cell r="Y189" t="e">
            <v>#REF!</v>
          </cell>
          <cell r="Z189" t="e">
            <v>#REF!</v>
          </cell>
          <cell r="AA189" t="e">
            <v>#REF!</v>
          </cell>
          <cell r="AB189" t="e">
            <v>#REF!</v>
          </cell>
          <cell r="AC189" t="e">
            <v>#REF!</v>
          </cell>
        </row>
        <row r="190">
          <cell r="A190">
            <v>187</v>
          </cell>
          <cell r="R190">
            <v>11.038533636836737</v>
          </cell>
          <cell r="S190">
            <v>15.628520057176095</v>
          </cell>
          <cell r="X190" t="e">
            <v>#REF!</v>
          </cell>
          <cell r="Y190" t="e">
            <v>#REF!</v>
          </cell>
          <cell r="Z190" t="e">
            <v>#REF!</v>
          </cell>
          <cell r="AA190" t="e">
            <v>#REF!</v>
          </cell>
          <cell r="AB190" t="e">
            <v>#REF!</v>
          </cell>
          <cell r="AC190" t="e">
            <v>#REF!</v>
          </cell>
        </row>
        <row r="191">
          <cell r="A191">
            <v>188</v>
          </cell>
          <cell r="R191">
            <v>11.043301834985758</v>
          </cell>
          <cell r="S191">
            <v>15.604117917169368</v>
          </cell>
          <cell r="X191" t="e">
            <v>#REF!</v>
          </cell>
          <cell r="Y191" t="e">
            <v>#REF!</v>
          </cell>
          <cell r="Z191" t="e">
            <v>#REF!</v>
          </cell>
          <cell r="AA191" t="e">
            <v>#REF!</v>
          </cell>
          <cell r="AB191" t="e">
            <v>#REF!</v>
          </cell>
          <cell r="AC191" t="e">
            <v>#REF!</v>
          </cell>
        </row>
        <row r="192">
          <cell r="A192">
            <v>189</v>
          </cell>
          <cell r="R192">
            <v>11.048070033134779</v>
          </cell>
          <cell r="S192">
            <v>15.579999229428051</v>
          </cell>
          <cell r="X192" t="e">
            <v>#REF!</v>
          </cell>
          <cell r="Y192" t="e">
            <v>#REF!</v>
          </cell>
          <cell r="Z192" t="e">
            <v>#REF!</v>
          </cell>
          <cell r="AA192" t="e">
            <v>#REF!</v>
          </cell>
          <cell r="AB192" t="e">
            <v>#REF!</v>
          </cell>
          <cell r="AC192" t="e">
            <v>#REF!</v>
          </cell>
        </row>
        <row r="193">
          <cell r="A193">
            <v>190</v>
          </cell>
          <cell r="R193">
            <v>11.052838231283799</v>
          </cell>
          <cell r="S193">
            <v>15.556159518390057</v>
          </cell>
          <cell r="X193" t="e">
            <v>#REF!</v>
          </cell>
          <cell r="Y193" t="e">
            <v>#REF!</v>
          </cell>
          <cell r="Z193" t="e">
            <v>#REF!</v>
          </cell>
          <cell r="AA193" t="e">
            <v>#REF!</v>
          </cell>
          <cell r="AB193" t="e">
            <v>#REF!</v>
          </cell>
          <cell r="AC193" t="e">
            <v>#REF!</v>
          </cell>
        </row>
        <row r="194">
          <cell r="A194">
            <v>191</v>
          </cell>
          <cell r="R194">
            <v>11.057606429432818</v>
          </cell>
          <cell r="S194">
            <v>15.532594402222353</v>
          </cell>
          <cell r="X194" t="e">
            <v>#REF!</v>
          </cell>
          <cell r="Y194" t="e">
            <v>#REF!</v>
          </cell>
          <cell r="Z194" t="e">
            <v>#REF!</v>
          </cell>
          <cell r="AA194" t="e">
            <v>#REF!</v>
          </cell>
          <cell r="AB194" t="e">
            <v>#REF!</v>
          </cell>
          <cell r="AC194" t="e">
            <v>#REF!</v>
          </cell>
        </row>
        <row r="195">
          <cell r="A195">
            <v>192</v>
          </cell>
          <cell r="R195">
            <v>11.062374627581839</v>
          </cell>
          <cell r="S195">
            <v>15.509299590380087</v>
          </cell>
          <cell r="X195" t="e">
            <v>#REF!</v>
          </cell>
          <cell r="Y195" t="e">
            <v>#REF!</v>
          </cell>
          <cell r="Z195" t="e">
            <v>#REF!</v>
          </cell>
          <cell r="AA195" t="e">
            <v>#REF!</v>
          </cell>
          <cell r="AB195" t="e">
            <v>#REF!</v>
          </cell>
          <cell r="AC195" t="e">
            <v>#REF!</v>
          </cell>
        </row>
        <row r="196">
          <cell r="A196">
            <v>193</v>
          </cell>
          <cell r="R196">
            <v>11.067142825730858</v>
          </cell>
          <cell r="S196">
            <v>15.486270881241621</v>
          </cell>
          <cell r="X196" t="e">
            <v>#REF!</v>
          </cell>
          <cell r="Y196" t="e">
            <v>#REF!</v>
          </cell>
          <cell r="Z196" t="e">
            <v>#REF!</v>
          </cell>
          <cell r="AA196" t="e">
            <v>#REF!</v>
          </cell>
          <cell r="AB196" t="e">
            <v>#REF!</v>
          </cell>
          <cell r="AC196" t="e">
            <v>#REF!</v>
          </cell>
        </row>
        <row r="197">
          <cell r="A197">
            <v>194</v>
          </cell>
          <cell r="R197">
            <v>11.071911023879879</v>
          </cell>
          <cell r="S197">
            <v>15.463504159816692</v>
          </cell>
          <cell r="X197" t="e">
            <v>#REF!</v>
          </cell>
          <cell r="Y197" t="e">
            <v>#REF!</v>
          </cell>
          <cell r="Z197" t="e">
            <v>#REF!</v>
          </cell>
          <cell r="AA197" t="e">
            <v>#REF!</v>
          </cell>
          <cell r="AB197" t="e">
            <v>#REF!</v>
          </cell>
          <cell r="AC197" t="e">
            <v>#REF!</v>
          </cell>
        </row>
        <row r="198">
          <cell r="A198">
            <v>195</v>
          </cell>
          <cell r="R198">
            <v>11.076679222028899</v>
          </cell>
          <cell r="S198">
            <v>15.440995395525091</v>
          </cell>
          <cell r="X198" t="e">
            <v>#REF!</v>
          </cell>
          <cell r="Y198" t="e">
            <v>#REF!</v>
          </cell>
          <cell r="Z198" t="e">
            <v>#REF!</v>
          </cell>
          <cell r="AA198" t="e">
            <v>#REF!</v>
          </cell>
          <cell r="AB198" t="e">
            <v>#REF!</v>
          </cell>
          <cell r="AC198" t="e">
            <v>#REF!</v>
          </cell>
        </row>
        <row r="199">
          <cell r="A199">
            <v>196</v>
          </cell>
          <cell r="R199">
            <v>11.081447420177918</v>
          </cell>
          <cell r="S199">
            <v>15.418740640043346</v>
          </cell>
          <cell r="X199" t="e">
            <v>#REF!</v>
          </cell>
          <cell r="Y199" t="e">
            <v>#REF!</v>
          </cell>
          <cell r="Z199" t="e">
            <v>#REF!</v>
          </cell>
          <cell r="AA199" t="e">
            <v>#REF!</v>
          </cell>
          <cell r="AB199" t="e">
            <v>#REF!</v>
          </cell>
          <cell r="AC199" t="e">
            <v>#REF!</v>
          </cell>
        </row>
        <row r="200">
          <cell r="A200">
            <v>197</v>
          </cell>
          <cell r="R200">
            <v>11.086215618326939</v>
          </cell>
          <cell r="S200">
            <v>15.396736025216997</v>
          </cell>
          <cell r="X200" t="e">
            <v>#REF!</v>
          </cell>
          <cell r="Y200" t="e">
            <v>#REF!</v>
          </cell>
          <cell r="Z200" t="e">
            <v>#REF!</v>
          </cell>
          <cell r="AA200" t="e">
            <v>#REF!</v>
          </cell>
          <cell r="AB200" t="e">
            <v>#REF!</v>
          </cell>
          <cell r="AC200" t="e">
            <v>#REF!</v>
          </cell>
        </row>
        <row r="201">
          <cell r="A201">
            <v>198</v>
          </cell>
          <cell r="R201">
            <v>11.090983816475958</v>
          </cell>
          <cell r="S201">
            <v>15.37497776103611</v>
          </cell>
          <cell r="X201" t="e">
            <v>#REF!</v>
          </cell>
          <cell r="Y201" t="e">
            <v>#REF!</v>
          </cell>
          <cell r="Z201" t="e">
            <v>#REF!</v>
          </cell>
          <cell r="AA201" t="e">
            <v>#REF!</v>
          </cell>
          <cell r="AB201" t="e">
            <v>#REF!</v>
          </cell>
          <cell r="AC201" t="e">
            <v>#REF!</v>
          </cell>
        </row>
        <row r="202">
          <cell r="A202">
            <v>199</v>
          </cell>
          <cell r="R202">
            <v>11.095752014624978</v>
          </cell>
          <cell r="S202">
            <v>15.353462133671858</v>
          </cell>
          <cell r="X202" t="e">
            <v>#REF!</v>
          </cell>
          <cell r="Y202" t="e">
            <v>#REF!</v>
          </cell>
          <cell r="Z202" t="e">
            <v>#REF!</v>
          </cell>
          <cell r="AA202" t="e">
            <v>#REF!</v>
          </cell>
          <cell r="AB202" t="e">
            <v>#REF!</v>
          </cell>
          <cell r="AC202" t="e">
            <v>#REF!</v>
          </cell>
        </row>
        <row r="203">
          <cell r="A203">
            <v>200</v>
          </cell>
          <cell r="R203">
            <v>11.100520212773999</v>
          </cell>
          <cell r="S203">
            <v>15.332185503571997</v>
          </cell>
          <cell r="X203" t="e">
            <v>#REF!</v>
          </cell>
          <cell r="Y203" t="e">
            <v>#REF!</v>
          </cell>
          <cell r="Z203" t="e">
            <v>#REF!</v>
          </cell>
          <cell r="AA203" t="e">
            <v>#REF!</v>
          </cell>
          <cell r="AB203" t="e">
            <v>#REF!</v>
          </cell>
          <cell r="AC203" t="e">
            <v>#REF!</v>
          </cell>
        </row>
        <row r="204">
          <cell r="A204">
            <v>201</v>
          </cell>
          <cell r="R204">
            <v>11.10528841092302</v>
          </cell>
          <cell r="S204">
            <v>15.311144303613176</v>
          </cell>
          <cell r="X204" t="e">
            <v>#REF!</v>
          </cell>
          <cell r="Y204" t="e">
            <v>#REF!</v>
          </cell>
          <cell r="Z204" t="e">
            <v>#REF!</v>
          </cell>
          <cell r="AA204" t="e">
            <v>#REF!</v>
          </cell>
          <cell r="AB204" t="e">
            <v>#REF!</v>
          </cell>
          <cell r="AC204" t="e">
            <v>#REF!</v>
          </cell>
        </row>
        <row r="205">
          <cell r="A205">
            <v>202</v>
          </cell>
          <cell r="R205">
            <v>11.110056609072039</v>
          </cell>
          <cell r="S205">
            <v>15.290335037308147</v>
          </cell>
          <cell r="X205" t="e">
            <v>#REF!</v>
          </cell>
          <cell r="Y205" t="e">
            <v>#REF!</v>
          </cell>
          <cell r="Z205" t="e">
            <v>#REF!</v>
          </cell>
          <cell r="AA205" t="e">
            <v>#REF!</v>
          </cell>
          <cell r="AB205" t="e">
            <v>#REF!</v>
          </cell>
          <cell r="AC205" t="e">
            <v>#REF!</v>
          </cell>
        </row>
        <row r="206">
          <cell r="A206">
            <v>203</v>
          </cell>
          <cell r="R206">
            <v>11.114824807221058</v>
          </cell>
          <cell r="S206">
            <v>15.269754277065973</v>
          </cell>
          <cell r="X206" t="e">
            <v>#REF!</v>
          </cell>
          <cell r="Y206" t="e">
            <v>#REF!</v>
          </cell>
          <cell r="Z206" t="e">
            <v>#REF!</v>
          </cell>
          <cell r="AA206" t="e">
            <v>#REF!</v>
          </cell>
          <cell r="AB206" t="e">
            <v>#REF!</v>
          </cell>
          <cell r="AC206" t="e">
            <v>#REF!</v>
          </cell>
        </row>
        <row r="207">
          <cell r="A207">
            <v>204</v>
          </cell>
          <cell r="R207">
            <v>11.119593005370078</v>
          </cell>
          <cell r="S207">
            <v>15.249398662503372</v>
          </cell>
          <cell r="X207" t="e">
            <v>#REF!</v>
          </cell>
          <cell r="Y207" t="e">
            <v>#REF!</v>
          </cell>
          <cell r="Z207" t="e">
            <v>#REF!</v>
          </cell>
          <cell r="AA207" t="e">
            <v>#REF!</v>
          </cell>
          <cell r="AB207" t="e">
            <v>#REF!</v>
          </cell>
          <cell r="AC207" t="e">
            <v>#REF!</v>
          </cell>
        </row>
        <row r="208">
          <cell r="A208">
            <v>205</v>
          </cell>
          <cell r="R208">
            <v>11.124361203519099</v>
          </cell>
          <cell r="S208">
            <v>15.229264898805525</v>
          </cell>
          <cell r="X208" t="e">
            <v>#REF!</v>
          </cell>
          <cell r="Y208" t="e">
            <v>#REF!</v>
          </cell>
          <cell r="Z208" t="e">
            <v>#REF!</v>
          </cell>
          <cell r="AA208" t="e">
            <v>#REF!</v>
          </cell>
          <cell r="AB208" t="e">
            <v>#REF!</v>
          </cell>
          <cell r="AC208" t="e">
            <v>#REF!</v>
          </cell>
        </row>
        <row r="209">
          <cell r="A209">
            <v>206</v>
          </cell>
          <cell r="R209">
            <v>11.12912940166812</v>
          </cell>
          <cell r="S209">
            <v>15.209349755134596</v>
          </cell>
          <cell r="X209" t="e">
            <v>#REF!</v>
          </cell>
          <cell r="Y209" t="e">
            <v>#REF!</v>
          </cell>
          <cell r="Z209" t="e">
            <v>#REF!</v>
          </cell>
          <cell r="AA209" t="e">
            <v>#REF!</v>
          </cell>
          <cell r="AB209" t="e">
            <v>#REF!</v>
          </cell>
          <cell r="AC209" t="e">
            <v>#REF!</v>
          </cell>
        </row>
        <row r="210">
          <cell r="A210">
            <v>207</v>
          </cell>
          <cell r="R210">
            <v>11.133897599817139</v>
          </cell>
          <cell r="S210">
            <v>15.189650063084393</v>
          </cell>
          <cell r="X210" t="e">
            <v>#REF!</v>
          </cell>
          <cell r="Y210" t="e">
            <v>#REF!</v>
          </cell>
          <cell r="Z210" t="e">
            <v>#REF!</v>
          </cell>
          <cell r="AA210" t="e">
            <v>#REF!</v>
          </cell>
          <cell r="AB210" t="e">
            <v>#REF!</v>
          </cell>
          <cell r="AC210" t="e">
            <v>#REF!</v>
          </cell>
        </row>
        <row r="211">
          <cell r="A211">
            <v>208</v>
          </cell>
          <cell r="R211">
            <v>11.138665797966159</v>
          </cell>
          <cell r="S211">
            <v>15.170162715179618</v>
          </cell>
          <cell r="X211" t="e">
            <v>#REF!</v>
          </cell>
          <cell r="Y211" t="e">
            <v>#REF!</v>
          </cell>
          <cell r="Z211" t="e">
            <v>#REF!</v>
          </cell>
          <cell r="AA211" t="e">
            <v>#REF!</v>
          </cell>
          <cell r="AB211" t="e">
            <v>#REF!</v>
          </cell>
          <cell r="AC211" t="e">
            <v>#REF!</v>
          </cell>
        </row>
        <row r="212">
          <cell r="A212">
            <v>209</v>
          </cell>
          <cell r="R212">
            <v>11.14343399611518</v>
          </cell>
          <cell r="S212">
            <v>15.150884663418186</v>
          </cell>
          <cell r="X212" t="e">
            <v>#REF!</v>
          </cell>
          <cell r="Y212" t="e">
            <v>#REF!</v>
          </cell>
          <cell r="Z212" t="e">
            <v>#REF!</v>
          </cell>
          <cell r="AA212" t="e">
            <v>#REF!</v>
          </cell>
          <cell r="AB212" t="e">
            <v>#REF!</v>
          </cell>
          <cell r="AC212" t="e">
            <v>#REF!</v>
          </cell>
        </row>
        <row r="213">
          <cell r="A213">
            <v>210</v>
          </cell>
          <cell r="R213">
            <v>11.148202194264199</v>
          </cell>
          <cell r="S213">
            <v>15.131812917855195</v>
          </cell>
          <cell r="X213" t="e">
            <v>#REF!</v>
          </cell>
          <cell r="Y213" t="e">
            <v>#REF!</v>
          </cell>
          <cell r="Z213" t="e">
            <v>#REF!</v>
          </cell>
          <cell r="AA213" t="e">
            <v>#REF!</v>
          </cell>
          <cell r="AB213" t="e">
            <v>#REF!</v>
          </cell>
          <cell r="AC213" t="e">
            <v>#REF!</v>
          </cell>
        </row>
        <row r="214">
          <cell r="A214">
            <v>211</v>
          </cell>
          <cell r="R214">
            <v>11.152970392413218</v>
          </cell>
          <cell r="S214">
            <v>15.112944545227156</v>
          </cell>
          <cell r="X214" t="e">
            <v>#REF!</v>
          </cell>
          <cell r="Y214" t="e">
            <v>#REF!</v>
          </cell>
          <cell r="Z214" t="e">
            <v>#REF!</v>
          </cell>
          <cell r="AA214" t="e">
            <v>#REF!</v>
          </cell>
          <cell r="AB214" t="e">
            <v>#REF!</v>
          </cell>
          <cell r="AC214" t="e">
            <v>#REF!</v>
          </cell>
        </row>
        <row r="215">
          <cell r="A215">
            <v>212</v>
          </cell>
          <cell r="R215">
            <v>11.157738590562239</v>
          </cell>
          <cell r="S215">
            <v>15.094276667615178</v>
          </cell>
          <cell r="X215" t="e">
            <v>#REF!</v>
          </cell>
          <cell r="Y215" t="e">
            <v>#REF!</v>
          </cell>
          <cell r="Z215" t="e">
            <v>#REF!</v>
          </cell>
          <cell r="AA215" t="e">
            <v>#REF!</v>
          </cell>
          <cell r="AB215" t="e">
            <v>#REF!</v>
          </cell>
          <cell r="AC215" t="e">
            <v>#REF!</v>
          </cell>
        </row>
        <row r="216">
          <cell r="A216">
            <v>213</v>
          </cell>
          <cell r="R216">
            <v>11.162506788711259</v>
          </cell>
          <cell r="S216">
            <v>15.075806461145795</v>
          </cell>
          <cell r="X216" t="e">
            <v>#REF!</v>
          </cell>
          <cell r="Y216" t="e">
            <v>#REF!</v>
          </cell>
          <cell r="Z216" t="e">
            <v>#REF!</v>
          </cell>
          <cell r="AA216" t="e">
            <v>#REF!</v>
          </cell>
          <cell r="AB216" t="e">
            <v>#REF!</v>
          </cell>
          <cell r="AC216" t="e">
            <v>#REF!</v>
          </cell>
        </row>
        <row r="217">
          <cell r="A217">
            <v>214</v>
          </cell>
          <cell r="R217">
            <v>11.167274986860278</v>
          </cell>
          <cell r="S217">
            <v>15.057531154728224</v>
          </cell>
          <cell r="X217" t="e">
            <v>#REF!</v>
          </cell>
          <cell r="Y217" t="e">
            <v>#REF!</v>
          </cell>
          <cell r="Z217" t="e">
            <v>#REF!</v>
          </cell>
          <cell r="AA217" t="e">
            <v>#REF!</v>
          </cell>
          <cell r="AB217" t="e">
            <v>#REF!</v>
          </cell>
          <cell r="AC217" t="e">
            <v>#REF!</v>
          </cell>
        </row>
        <row r="218">
          <cell r="A218">
            <v>215</v>
          </cell>
          <cell r="R218">
            <v>11.172043185009299</v>
          </cell>
          <cell r="S218">
            <v>15.039448028826857</v>
          </cell>
          <cell r="X218" t="e">
            <v>#REF!</v>
          </cell>
          <cell r="Y218" t="e">
            <v>#REF!</v>
          </cell>
          <cell r="Z218" t="e">
            <v>#REF!</v>
          </cell>
          <cell r="AA218" t="e">
            <v>#REF!</v>
          </cell>
          <cell r="AB218" t="e">
            <v>#REF!</v>
          </cell>
          <cell r="AC218" t="e">
            <v>#REF!</v>
          </cell>
        </row>
        <row r="219">
          <cell r="A219">
            <v>216</v>
          </cell>
          <cell r="R219">
            <v>11.176811383158318</v>
          </cell>
          <cell r="S219">
            <v>15.021554414267863</v>
          </cell>
          <cell r="X219" t="e">
            <v>#REF!</v>
          </cell>
          <cell r="Y219" t="e">
            <v>#REF!</v>
          </cell>
          <cell r="Z219" t="e">
            <v>#REF!</v>
          </cell>
          <cell r="AA219" t="e">
            <v>#REF!</v>
          </cell>
          <cell r="AB219" t="e">
            <v>#REF!</v>
          </cell>
          <cell r="AC219" t="e">
            <v>#REF!</v>
          </cell>
        </row>
        <row r="220">
          <cell r="A220">
            <v>217</v>
          </cell>
          <cell r="R220">
            <v>11.181579581307338</v>
          </cell>
          <cell r="S220">
            <v>15.003847691078763</v>
          </cell>
          <cell r="X220" t="e">
            <v>#REF!</v>
          </cell>
          <cell r="Y220" t="e">
            <v>#REF!</v>
          </cell>
          <cell r="Z220" t="e">
            <v>#REF!</v>
          </cell>
          <cell r="AA220" t="e">
            <v>#REF!</v>
          </cell>
          <cell r="AB220" t="e">
            <v>#REF!</v>
          </cell>
          <cell r="AC220" t="e">
            <v>#REF!</v>
          </cell>
        </row>
        <row r="221">
          <cell r="A221">
            <v>218</v>
          </cell>
          <cell r="R221">
            <v>11.186347779456359</v>
          </cell>
          <cell r="S221">
            <v>14.986325287359966</v>
          </cell>
          <cell r="X221" t="e">
            <v>#REF!</v>
          </cell>
          <cell r="Y221" t="e">
            <v>#REF!</v>
          </cell>
          <cell r="Z221" t="e">
            <v>#REF!</v>
          </cell>
          <cell r="AA221" t="e">
            <v>#REF!</v>
          </cell>
          <cell r="AB221" t="e">
            <v>#REF!</v>
          </cell>
          <cell r="AC221" t="e">
            <v>#REF!</v>
          </cell>
        </row>
        <row r="222">
          <cell r="A222">
            <v>219</v>
          </cell>
          <cell r="R222">
            <v>11.191115977605378</v>
          </cell>
          <cell r="S222">
            <v>14.968984678187232</v>
          </cell>
          <cell r="X222" t="e">
            <v>#REF!</v>
          </cell>
          <cell r="Y222" t="e">
            <v>#REF!</v>
          </cell>
          <cell r="Z222" t="e">
            <v>#REF!</v>
          </cell>
          <cell r="AA222" t="e">
            <v>#REF!</v>
          </cell>
          <cell r="AB222" t="e">
            <v>#REF!</v>
          </cell>
          <cell r="AC222" t="e">
            <v>#REF!</v>
          </cell>
        </row>
        <row r="223">
          <cell r="A223">
            <v>220</v>
          </cell>
          <cell r="R223">
            <v>11.195884175754399</v>
          </cell>
          <cell r="S223">
            <v>14.951823384544017</v>
          </cell>
          <cell r="X223" t="e">
            <v>#REF!</v>
          </cell>
          <cell r="Y223" t="e">
            <v>#REF!</v>
          </cell>
          <cell r="Z223" t="e">
            <v>#REF!</v>
          </cell>
          <cell r="AA223" t="e">
            <v>#REF!</v>
          </cell>
          <cell r="AB223" t="e">
            <v>#REF!</v>
          </cell>
          <cell r="AC223" t="e">
            <v>#REF!</v>
          </cell>
        </row>
        <row r="224">
          <cell r="A224">
            <v>221</v>
          </cell>
          <cell r="R224">
            <v>11.200652373903418</v>
          </cell>
          <cell r="S224">
            <v>14.934838972282861</v>
          </cell>
          <cell r="X224" t="e">
            <v>#REF!</v>
          </cell>
          <cell r="Y224" t="e">
            <v>#REF!</v>
          </cell>
          <cell r="Z224" t="e">
            <v>#REF!</v>
          </cell>
          <cell r="AA224" t="e">
            <v>#REF!</v>
          </cell>
          <cell r="AB224" t="e">
            <v>#REF!</v>
          </cell>
          <cell r="AC224" t="e">
            <v>#REF!</v>
          </cell>
        </row>
        <row r="225">
          <cell r="A225">
            <v>222</v>
          </cell>
          <cell r="R225">
            <v>11.205420572052438</v>
          </cell>
          <cell r="S225">
            <v>14.918029051114821</v>
          </cell>
          <cell r="X225" t="e">
            <v>#REF!</v>
          </cell>
          <cell r="Y225" t="e">
            <v>#REF!</v>
          </cell>
          <cell r="Z225" t="e">
            <v>#REF!</v>
          </cell>
          <cell r="AA225" t="e">
            <v>#REF!</v>
          </cell>
          <cell r="AB225" t="e">
            <v>#REF!</v>
          </cell>
          <cell r="AC225" t="e">
            <v>#REF!</v>
          </cell>
        </row>
        <row r="226">
          <cell r="A226">
            <v>223</v>
          </cell>
          <cell r="R226">
            <v>11.210188770201459</v>
          </cell>
          <cell r="S226">
            <v>14.901391273626086</v>
          </cell>
          <cell r="X226" t="e">
            <v>#REF!</v>
          </cell>
          <cell r="Y226" t="e">
            <v>#REF!</v>
          </cell>
          <cell r="Z226" t="e">
            <v>#REF!</v>
          </cell>
          <cell r="AA226" t="e">
            <v>#REF!</v>
          </cell>
          <cell r="AB226" t="e">
            <v>#REF!</v>
          </cell>
          <cell r="AC226" t="e">
            <v>#REF!</v>
          </cell>
        </row>
        <row r="227">
          <cell r="A227">
            <v>224</v>
          </cell>
          <cell r="R227">
            <v>11.21495696835048</v>
          </cell>
          <cell r="S227">
            <v>14.88492333432095</v>
          </cell>
          <cell r="X227" t="e">
            <v>#REF!</v>
          </cell>
          <cell r="Y227" t="e">
            <v>#REF!</v>
          </cell>
          <cell r="Z227" t="e">
            <v>#REF!</v>
          </cell>
          <cell r="AA227" t="e">
            <v>#REF!</v>
          </cell>
          <cell r="AB227" t="e">
            <v>#REF!</v>
          </cell>
          <cell r="AC227" t="e">
            <v>#REF!</v>
          </cell>
        </row>
        <row r="228">
          <cell r="A228">
            <v>225</v>
          </cell>
          <cell r="R228">
            <v>11.219725166499499</v>
          </cell>
          <cell r="S228">
            <v>14.868622968690303</v>
          </cell>
          <cell r="X228" t="e">
            <v>#REF!</v>
          </cell>
          <cell r="Y228" t="e">
            <v>#REF!</v>
          </cell>
          <cell r="Z228" t="e">
            <v>#REF!</v>
          </cell>
          <cell r="AA228" t="e">
            <v>#REF!</v>
          </cell>
          <cell r="AB228" t="e">
            <v>#REF!</v>
          </cell>
          <cell r="AC228" t="e">
            <v>#REF!</v>
          </cell>
        </row>
        <row r="229">
          <cell r="A229">
            <v>226</v>
          </cell>
          <cell r="R229">
            <v>11.224493364648518</v>
          </cell>
          <cell r="S229">
            <v>14.852487952304832</v>
          </cell>
          <cell r="X229" t="e">
            <v>#REF!</v>
          </cell>
          <cell r="Y229" t="e">
            <v>#REF!</v>
          </cell>
          <cell r="Z229" t="e">
            <v>#REF!</v>
          </cell>
          <cell r="AA229" t="e">
            <v>#REF!</v>
          </cell>
          <cell r="AB229" t="e">
            <v>#REF!</v>
          </cell>
          <cell r="AC229" t="e">
            <v>#REF!</v>
          </cell>
        </row>
        <row r="230">
          <cell r="A230">
            <v>227</v>
          </cell>
          <cell r="R230">
            <v>11.229261562797538</v>
          </cell>
          <cell r="S230">
            <v>14.836516099932227</v>
          </cell>
          <cell r="X230" t="e">
            <v>#REF!</v>
          </cell>
          <cell r="Y230" t="e">
            <v>#REF!</v>
          </cell>
          <cell r="Z230" t="e">
            <v>#REF!</v>
          </cell>
          <cell r="AA230" t="e">
            <v>#REF!</v>
          </cell>
          <cell r="AB230" t="e">
            <v>#REF!</v>
          </cell>
          <cell r="AC230" t="e">
            <v>#REF!</v>
          </cell>
        </row>
        <row r="231">
          <cell r="A231">
            <v>228</v>
          </cell>
          <cell r="R231">
            <v>11.234029760946559</v>
          </cell>
          <cell r="S231">
            <v>14.820705264677578</v>
          </cell>
          <cell r="X231" t="e">
            <v>#REF!</v>
          </cell>
          <cell r="Y231" t="e">
            <v>#REF!</v>
          </cell>
          <cell r="Z231" t="e">
            <v>#REF!</v>
          </cell>
          <cell r="AA231" t="e">
            <v>#REF!</v>
          </cell>
          <cell r="AB231" t="e">
            <v>#REF!</v>
          </cell>
          <cell r="AC231" t="e">
            <v>#REF!</v>
          </cell>
        </row>
        <row r="232">
          <cell r="A232">
            <v>229</v>
          </cell>
          <cell r="R232">
            <v>11.23879795909558</v>
          </cell>
          <cell r="S232">
            <v>14.805053337146328</v>
          </cell>
          <cell r="X232" t="e">
            <v>#REF!</v>
          </cell>
          <cell r="Y232" t="e">
            <v>#REF!</v>
          </cell>
          <cell r="Z232" t="e">
            <v>#REF!</v>
          </cell>
          <cell r="AA232" t="e">
            <v>#REF!</v>
          </cell>
          <cell r="AB232" t="e">
            <v>#REF!</v>
          </cell>
          <cell r="AC232" t="e">
            <v>#REF!</v>
          </cell>
        </row>
        <row r="233">
          <cell r="A233">
            <v>230</v>
          </cell>
          <cell r="R233">
            <v>11.243566157244599</v>
          </cell>
          <cell r="S233">
            <v>14.78955824462904</v>
          </cell>
          <cell r="X233" t="e">
            <v>#REF!</v>
          </cell>
          <cell r="Y233" t="e">
            <v>#REF!</v>
          </cell>
          <cell r="Z233" t="e">
            <v>#REF!</v>
          </cell>
          <cell r="AA233" t="e">
            <v>#REF!</v>
          </cell>
          <cell r="AB233" t="e">
            <v>#REF!</v>
          </cell>
          <cell r="AC233" t="e">
            <v>#REF!</v>
          </cell>
        </row>
        <row r="234">
          <cell r="A234">
            <v>231</v>
          </cell>
          <cell r="R234">
            <v>11.248334355393618</v>
          </cell>
          <cell r="S234">
            <v>14.774217950307351</v>
          </cell>
          <cell r="X234" t="e">
            <v>#REF!</v>
          </cell>
          <cell r="Y234" t="e">
            <v>#REF!</v>
          </cell>
          <cell r="Z234" t="e">
            <v>#REF!</v>
          </cell>
          <cell r="AA234" t="e">
            <v>#REF!</v>
          </cell>
          <cell r="AB234" t="e">
            <v>#REF!</v>
          </cell>
          <cell r="AC234" t="e">
            <v>#REF!</v>
          </cell>
        </row>
        <row r="235">
          <cell r="A235">
            <v>232</v>
          </cell>
          <cell r="R235">
            <v>11.253102553542639</v>
          </cell>
          <cell r="S235">
            <v>14.759030452480456</v>
          </cell>
          <cell r="X235" t="e">
            <v>#REF!</v>
          </cell>
          <cell r="Y235" t="e">
            <v>#REF!</v>
          </cell>
          <cell r="Z235" t="e">
            <v>#REF!</v>
          </cell>
          <cell r="AA235" t="e">
            <v>#REF!</v>
          </cell>
          <cell r="AB235" t="e">
            <v>#REF!</v>
          </cell>
          <cell r="AC235" t="e">
            <v>#REF!</v>
          </cell>
        </row>
        <row r="236">
          <cell r="A236">
            <v>233</v>
          </cell>
          <cell r="R236">
            <v>11.257870751691659</v>
          </cell>
          <cell r="S236">
            <v>14.743993783811517</v>
          </cell>
          <cell r="X236" t="e">
            <v>#REF!</v>
          </cell>
          <cell r="Y236" t="e">
            <v>#REF!</v>
          </cell>
          <cell r="Z236" t="e">
            <v>#REF!</v>
          </cell>
          <cell r="AA236" t="e">
            <v>#REF!</v>
          </cell>
          <cell r="AB236" t="e">
            <v>#REF!</v>
          </cell>
          <cell r="AC236" t="e">
            <v>#REF!</v>
          </cell>
        </row>
        <row r="237">
          <cell r="A237">
            <v>234</v>
          </cell>
          <cell r="R237">
            <v>11.26263894984068</v>
          </cell>
          <cell r="S237">
            <v>14.729106010593375</v>
          </cell>
          <cell r="X237" t="e">
            <v>#REF!</v>
          </cell>
          <cell r="Y237" t="e">
            <v>#REF!</v>
          </cell>
          <cell r="Z237" t="e">
            <v>#REF!</v>
          </cell>
          <cell r="AA237" t="e">
            <v>#REF!</v>
          </cell>
          <cell r="AB237" t="e">
            <v>#REF!</v>
          </cell>
          <cell r="AC237" t="e">
            <v>#REF!</v>
          </cell>
        </row>
        <row r="238">
          <cell r="A238">
            <v>235</v>
          </cell>
          <cell r="R238">
            <v>11.267407147989699</v>
          </cell>
          <cell r="S238">
            <v>14.714365232033041</v>
          </cell>
          <cell r="X238" t="e">
            <v>#REF!</v>
          </cell>
          <cell r="Y238" t="e">
            <v>#REF!</v>
          </cell>
          <cell r="Z238" t="e">
            <v>#REF!</v>
          </cell>
          <cell r="AA238" t="e">
            <v>#REF!</v>
          </cell>
          <cell r="AB238" t="e">
            <v>#REF!</v>
          </cell>
          <cell r="AC238" t="e">
            <v>#REF!</v>
          </cell>
        </row>
        <row r="239">
          <cell r="A239">
            <v>236</v>
          </cell>
          <cell r="R239">
            <v>11.272175346138718</v>
          </cell>
          <cell r="S239">
            <v>14.699769579554362</v>
          </cell>
          <cell r="X239" t="e">
            <v>#REF!</v>
          </cell>
          <cell r="Y239" t="e">
            <v>#REF!</v>
          </cell>
          <cell r="Z239" t="e">
            <v>#REF!</v>
          </cell>
          <cell r="AA239" t="e">
            <v>#REF!</v>
          </cell>
          <cell r="AB239" t="e">
            <v>#REF!</v>
          </cell>
          <cell r="AC239" t="e">
            <v>#REF!</v>
          </cell>
        </row>
        <row r="240">
          <cell r="A240">
            <v>237</v>
          </cell>
          <cell r="R240">
            <v>11.276943544287738</v>
          </cell>
          <cell r="S240">
            <v>14.685317216118323</v>
          </cell>
          <cell r="X240" t="e">
            <v>#REF!</v>
          </cell>
          <cell r="Y240" t="e">
            <v>#REF!</v>
          </cell>
          <cell r="Z240" t="e">
            <v>#REF!</v>
          </cell>
          <cell r="AA240" t="e">
            <v>#REF!</v>
          </cell>
          <cell r="AB240" t="e">
            <v>#REF!</v>
          </cell>
          <cell r="AC240" t="e">
            <v>#REF!</v>
          </cell>
        </row>
        <row r="241">
          <cell r="A241">
            <v>238</v>
          </cell>
          <cell r="R241">
            <v>11.281711742436759</v>
          </cell>
          <cell r="S241">
            <v>14.671006335560522</v>
          </cell>
          <cell r="X241" t="e">
            <v>#REF!</v>
          </cell>
          <cell r="Y241" t="e">
            <v>#REF!</v>
          </cell>
          <cell r="Z241" t="e">
            <v>#REF!</v>
          </cell>
          <cell r="AA241" t="e">
            <v>#REF!</v>
          </cell>
          <cell r="AB241" t="e">
            <v>#REF!</v>
          </cell>
          <cell r="AC241" t="e">
            <v>#REF!</v>
          </cell>
        </row>
        <row r="242">
          <cell r="A242">
            <v>239</v>
          </cell>
          <cell r="R242">
            <v>11.286479940585778</v>
          </cell>
          <cell r="S242">
            <v>14.656835161945251</v>
          </cell>
          <cell r="X242" t="e">
            <v>#REF!</v>
          </cell>
          <cell r="Y242" t="e">
            <v>#REF!</v>
          </cell>
          <cell r="Z242" t="e">
            <v>#REF!</v>
          </cell>
          <cell r="AA242" t="e">
            <v>#REF!</v>
          </cell>
          <cell r="AB242" t="e">
            <v>#REF!</v>
          </cell>
          <cell r="AC242" t="e">
            <v>#REF!</v>
          </cell>
        </row>
        <row r="243">
          <cell r="A243">
            <v>240</v>
          </cell>
          <cell r="R243">
            <v>11.291248138734797</v>
          </cell>
          <cell r="S243">
            <v>14.64280194893573</v>
          </cell>
          <cell r="X243" t="e">
            <v>#REF!</v>
          </cell>
          <cell r="Y243" t="e">
            <v>#REF!</v>
          </cell>
          <cell r="Z243" t="e">
            <v>#REF!</v>
          </cell>
          <cell r="AA243" t="e">
            <v>#REF!</v>
          </cell>
          <cell r="AB243" t="e">
            <v>#REF!</v>
          </cell>
          <cell r="AC243" t="e">
            <v>#REF!</v>
          </cell>
        </row>
        <row r="244">
          <cell r="A244">
            <v>241</v>
          </cell>
          <cell r="R244">
            <v>11.296016336883818</v>
          </cell>
          <cell r="S244">
            <v>14.628904979180021</v>
          </cell>
          <cell r="X244" t="e">
            <v>#REF!</v>
          </cell>
          <cell r="Y244" t="e">
            <v>#REF!</v>
          </cell>
          <cell r="Z244" t="e">
            <v>#REF!</v>
          </cell>
          <cell r="AA244" t="e">
            <v>#REF!</v>
          </cell>
          <cell r="AB244" t="e">
            <v>#REF!</v>
          </cell>
          <cell r="AC244" t="e">
            <v>#REF!</v>
          </cell>
        </row>
        <row r="245">
          <cell r="A245">
            <v>242</v>
          </cell>
          <cell r="R245">
            <v>11.300784535032838</v>
          </cell>
          <cell r="S245">
            <v>14.615142563712164</v>
          </cell>
          <cell r="X245" t="e">
            <v>#REF!</v>
          </cell>
          <cell r="Y245" t="e">
            <v>#REF!</v>
          </cell>
          <cell r="Z245" t="e">
            <v>#REF!</v>
          </cell>
          <cell r="AA245" t="e">
            <v>#REF!</v>
          </cell>
          <cell r="AB245" t="e">
            <v>#REF!</v>
          </cell>
          <cell r="AC245" t="e">
            <v>#REF!</v>
          </cell>
        </row>
        <row r="246">
          <cell r="A246">
            <v>243</v>
          </cell>
          <cell r="R246">
            <v>11.305552733181859</v>
          </cell>
          <cell r="S246">
            <v>14.601513041368111</v>
          </cell>
          <cell r="X246" t="e">
            <v>#REF!</v>
          </cell>
          <cell r="Y246" t="e">
            <v>#REF!</v>
          </cell>
          <cell r="Z246" t="e">
            <v>#REF!</v>
          </cell>
          <cell r="AA246" t="e">
            <v>#REF!</v>
          </cell>
          <cell r="AB246" t="e">
            <v>#REF!</v>
          </cell>
          <cell r="AC246" t="e">
            <v>#REF!</v>
          </cell>
        </row>
        <row r="247">
          <cell r="A247">
            <v>244</v>
          </cell>
          <cell r="R247">
            <v>11.310320931330878</v>
          </cell>
          <cell r="S247">
            <v>14.588014778216012</v>
          </cell>
          <cell r="X247" t="e">
            <v>#REF!</v>
          </cell>
          <cell r="Y247" t="e">
            <v>#REF!</v>
          </cell>
          <cell r="Z247" t="e">
            <v>#REF!</v>
          </cell>
          <cell r="AA247" t="e">
            <v>#REF!</v>
          </cell>
          <cell r="AB247" t="e">
            <v>#REF!</v>
          </cell>
          <cell r="AC247" t="e">
            <v>#REF!</v>
          </cell>
        </row>
        <row r="248">
          <cell r="A248">
            <v>245</v>
          </cell>
          <cell r="R248">
            <v>11.315089129479897</v>
          </cell>
          <cell r="S248">
            <v>14.574646167000457</v>
          </cell>
          <cell r="X248" t="e">
            <v>#REF!</v>
          </cell>
          <cell r="Y248" t="e">
            <v>#REF!</v>
          </cell>
          <cell r="Z248" t="e">
            <v>#REF!</v>
          </cell>
          <cell r="AA248" t="e">
            <v>#REF!</v>
          </cell>
          <cell r="AB248" t="e">
            <v>#REF!</v>
          </cell>
          <cell r="AC248" t="e">
            <v>#REF!</v>
          </cell>
        </row>
        <row r="249">
          <cell r="A249">
            <v>246</v>
          </cell>
          <cell r="R249">
            <v>11.319857327628918</v>
          </cell>
          <cell r="S249">
            <v>14.561405626600269</v>
          </cell>
          <cell r="X249" t="e">
            <v>#REF!</v>
          </cell>
          <cell r="Y249" t="e">
            <v>#REF!</v>
          </cell>
          <cell r="Z249" t="e">
            <v>#REF!</v>
          </cell>
          <cell r="AA249" t="e">
            <v>#REF!</v>
          </cell>
          <cell r="AB249" t="e">
            <v>#REF!</v>
          </cell>
          <cell r="AC249" t="e">
            <v>#REF!</v>
          </cell>
        </row>
        <row r="250">
          <cell r="A250">
            <v>247</v>
          </cell>
          <cell r="R250">
            <v>11.32462552577794</v>
          </cell>
          <cell r="S250">
            <v>14.548291601499477</v>
          </cell>
          <cell r="X250" t="e">
            <v>#REF!</v>
          </cell>
          <cell r="Y250" t="e">
            <v>#REF!</v>
          </cell>
          <cell r="Z250" t="e">
            <v>#REF!</v>
          </cell>
          <cell r="AA250" t="e">
            <v>#REF!</v>
          </cell>
          <cell r="AB250" t="e">
            <v>#REF!</v>
          </cell>
          <cell r="AC250" t="e">
            <v>#REF!</v>
          </cell>
        </row>
        <row r="251">
          <cell r="A251">
            <v>248</v>
          </cell>
          <cell r="R251">
            <v>11.329393723926959</v>
          </cell>
          <cell r="S251">
            <v>14.53530256127106</v>
          </cell>
          <cell r="X251" t="e">
            <v>#REF!</v>
          </cell>
          <cell r="Y251" t="e">
            <v>#REF!</v>
          </cell>
          <cell r="Z251" t="e">
            <v>#REF!</v>
          </cell>
          <cell r="AA251" t="e">
            <v>#REF!</v>
          </cell>
          <cell r="AB251" t="e">
            <v>#REF!</v>
          </cell>
          <cell r="AC251" t="e">
            <v>#REF!</v>
          </cell>
        </row>
        <row r="252">
          <cell r="A252">
            <v>249</v>
          </cell>
          <cell r="R252">
            <v>11.334161922075978</v>
          </cell>
          <cell r="S252">
            <v>14.522437000073189</v>
          </cell>
          <cell r="X252" t="e">
            <v>#REF!</v>
          </cell>
          <cell r="Y252" t="e">
            <v>#REF!</v>
          </cell>
          <cell r="Z252" t="e">
            <v>#REF!</v>
          </cell>
          <cell r="AA252" t="e">
            <v>#REF!</v>
          </cell>
          <cell r="AB252" t="e">
            <v>#REF!</v>
          </cell>
          <cell r="AC252" t="e">
            <v>#REF!</v>
          </cell>
        </row>
        <row r="253">
          <cell r="A253">
            <v>250</v>
          </cell>
          <cell r="R253">
            <v>11.338930120224999</v>
          </cell>
          <cell r="S253">
            <v>14.509693436157496</v>
          </cell>
          <cell r="X253" t="e">
            <v>#REF!</v>
          </cell>
          <cell r="Y253" t="e">
            <v>#REF!</v>
          </cell>
          <cell r="Z253" t="e">
            <v>#REF!</v>
          </cell>
          <cell r="AA253" t="e">
            <v>#REF!</v>
          </cell>
          <cell r="AB253" t="e">
            <v>#REF!</v>
          </cell>
          <cell r="AC253" t="e">
            <v>#REF!</v>
          </cell>
        </row>
        <row r="254">
          <cell r="A254">
            <v>251</v>
          </cell>
          <cell r="R254">
            <v>11.343698318374019</v>
          </cell>
          <cell r="S254">
            <v>14.49707041138914</v>
          </cell>
          <cell r="X254" t="e">
            <v>#REF!</v>
          </cell>
          <cell r="Y254" t="e">
            <v>#REF!</v>
          </cell>
          <cell r="Z254" t="e">
            <v>#REF!</v>
          </cell>
          <cell r="AA254" t="e">
            <v>#REF!</v>
          </cell>
          <cell r="AB254" t="e">
            <v>#REF!</v>
          </cell>
          <cell r="AC254" t="e">
            <v>#REF!</v>
          </cell>
        </row>
        <row r="255">
          <cell r="A255">
            <v>252</v>
          </cell>
          <cell r="R255">
            <v>11.34846651652304</v>
          </cell>
          <cell r="S255">
            <v>14.484566490778269</v>
          </cell>
          <cell r="X255" t="e">
            <v>#REF!</v>
          </cell>
          <cell r="Y255" t="e">
            <v>#REF!</v>
          </cell>
          <cell r="Z255" t="e">
            <v>#REF!</v>
          </cell>
          <cell r="AA255" t="e">
            <v>#REF!</v>
          </cell>
          <cell r="AB255" t="e">
            <v>#REF!</v>
          </cell>
          <cell r="AC255" t="e">
            <v>#REF!</v>
          </cell>
        </row>
        <row r="256">
          <cell r="A256">
            <v>253</v>
          </cell>
          <cell r="R256">
            <v>11.353234714672059</v>
          </cell>
          <cell r="S256">
            <v>14.47218026202261</v>
          </cell>
          <cell r="X256" t="e">
            <v>#REF!</v>
          </cell>
          <cell r="Y256" t="e">
            <v>#REF!</v>
          </cell>
          <cell r="Z256" t="e">
            <v>#REF!</v>
          </cell>
          <cell r="AA256" t="e">
            <v>#REF!</v>
          </cell>
          <cell r="AB256" t="e">
            <v>#REF!</v>
          </cell>
          <cell r="AC256" t="e">
            <v>#REF!</v>
          </cell>
        </row>
        <row r="257">
          <cell r="A257">
            <v>254</v>
          </cell>
          <cell r="R257">
            <v>11.358002912821078</v>
          </cell>
          <cell r="S257">
            <v>14.459910335060892</v>
          </cell>
          <cell r="X257" t="e">
            <v>#REF!</v>
          </cell>
          <cell r="Y257" t="e">
            <v>#REF!</v>
          </cell>
          <cell r="Z257" t="e">
            <v>#REF!</v>
          </cell>
          <cell r="AA257" t="e">
            <v>#REF!</v>
          </cell>
          <cell r="AB257" t="e">
            <v>#REF!</v>
          </cell>
          <cell r="AC257" t="e">
            <v>#REF!</v>
          </cell>
        </row>
        <row r="258">
          <cell r="A258">
            <v>255</v>
          </cell>
          <cell r="R258">
            <v>11.362771110970099</v>
          </cell>
          <cell r="S258">
            <v>14.447755341636716</v>
          </cell>
          <cell r="X258" t="e">
            <v>#REF!</v>
          </cell>
          <cell r="Y258" t="e">
            <v>#REF!</v>
          </cell>
          <cell r="Z258" t="e">
            <v>#REF!</v>
          </cell>
          <cell r="AA258" t="e">
            <v>#REF!</v>
          </cell>
          <cell r="AB258" t="e">
            <v>#REF!</v>
          </cell>
          <cell r="AC258" t="e">
            <v>#REF!</v>
          </cell>
        </row>
        <row r="259">
          <cell r="A259">
            <v>256</v>
          </cell>
          <cell r="R259">
            <v>11.367539309119119</v>
          </cell>
          <cell r="S259">
            <v>14.435713934872686</v>
          </cell>
          <cell r="X259" t="e">
            <v>#REF!</v>
          </cell>
          <cell r="Y259" t="e">
            <v>#REF!</v>
          </cell>
          <cell r="Z259" t="e">
            <v>#REF!</v>
          </cell>
          <cell r="AA259" t="e">
            <v>#REF!</v>
          </cell>
          <cell r="AB259" t="e">
            <v>#REF!</v>
          </cell>
          <cell r="AC259" t="e">
            <v>#REF!</v>
          </cell>
        </row>
        <row r="260">
          <cell r="A260">
            <v>257</v>
          </cell>
          <cell r="R260">
            <v>11.37230750726814</v>
          </cell>
          <cell r="S260">
            <v>14.423784788854478</v>
          </cell>
          <cell r="X260" t="e">
            <v>#REF!</v>
          </cell>
          <cell r="Y260" t="e">
            <v>#REF!</v>
          </cell>
          <cell r="Z260" t="e">
            <v>#REF!</v>
          </cell>
          <cell r="AA260" t="e">
            <v>#REF!</v>
          </cell>
          <cell r="AB260" t="e">
            <v>#REF!</v>
          </cell>
          <cell r="AC260" t="e">
            <v>#REF!</v>
          </cell>
        </row>
        <row r="261">
          <cell r="A261">
            <v>258</v>
          </cell>
          <cell r="R261">
            <v>11.377075705417159</v>
          </cell>
          <cell r="S261">
            <v>14.411966598224584</v>
          </cell>
          <cell r="X261" t="e">
            <v>#REF!</v>
          </cell>
          <cell r="Y261" t="e">
            <v>#REF!</v>
          </cell>
          <cell r="Z261" t="e">
            <v>#REF!</v>
          </cell>
          <cell r="AA261" t="e">
            <v>#REF!</v>
          </cell>
          <cell r="AB261" t="e">
            <v>#REF!</v>
          </cell>
          <cell r="AC261" t="e">
            <v>#REF!</v>
          </cell>
        </row>
        <row r="262">
          <cell r="A262">
            <v>259</v>
          </cell>
          <cell r="R262">
            <v>11.38184390356618</v>
          </cell>
          <cell r="S262">
            <v>14.400258077785464</v>
          </cell>
          <cell r="X262" t="e">
            <v>#REF!</v>
          </cell>
          <cell r="Y262" t="e">
            <v>#REF!</v>
          </cell>
          <cell r="Z262" t="e">
            <v>#REF!</v>
          </cell>
          <cell r="AA262" t="e">
            <v>#REF!</v>
          </cell>
          <cell r="AB262" t="e">
            <v>#REF!</v>
          </cell>
          <cell r="AC262" t="e">
            <v>#REF!</v>
          </cell>
        </row>
        <row r="263">
          <cell r="A263">
            <v>260</v>
          </cell>
          <cell r="R263">
            <v>11.386612101715199</v>
          </cell>
          <cell r="S263">
            <v>14.388657962111832</v>
          </cell>
          <cell r="X263" t="e">
            <v>#REF!</v>
          </cell>
          <cell r="Y263" t="e">
            <v>#REF!</v>
          </cell>
          <cell r="Z263" t="e">
            <v>#REF!</v>
          </cell>
          <cell r="AA263" t="e">
            <v>#REF!</v>
          </cell>
          <cell r="AB263" t="e">
            <v>#REF!</v>
          </cell>
          <cell r="AC263" t="e">
            <v>#REF!</v>
          </cell>
        </row>
        <row r="264">
          <cell r="A264">
            <v>261</v>
          </cell>
          <cell r="R264">
            <v>11.39138029986422</v>
          </cell>
          <cell r="S264">
            <v>14.377165005171896</v>
          </cell>
          <cell r="X264" t="e">
            <v>#REF!</v>
          </cell>
          <cell r="Y264" t="e">
            <v>#REF!</v>
          </cell>
          <cell r="Z264" t="e">
            <v>#REF!</v>
          </cell>
          <cell r="AA264" t="e">
            <v>#REF!</v>
          </cell>
          <cell r="AB264" t="e">
            <v>#REF!</v>
          </cell>
          <cell r="AC264" t="e">
            <v>#REF!</v>
          </cell>
        </row>
        <row r="265">
          <cell r="A265">
            <v>262</v>
          </cell>
          <cell r="R265">
            <v>11.396148498013238</v>
          </cell>
          <cell r="S265">
            <v>14.365777979957265</v>
          </cell>
          <cell r="X265" t="e">
            <v>#REF!</v>
          </cell>
          <cell r="Y265" t="e">
            <v>#REF!</v>
          </cell>
          <cell r="Z265" t="e">
            <v>#REF!</v>
          </cell>
          <cell r="AA265" t="e">
            <v>#REF!</v>
          </cell>
          <cell r="AB265" t="e">
            <v>#REF!</v>
          </cell>
          <cell r="AC265" t="e">
            <v>#REF!</v>
          </cell>
        </row>
        <row r="266">
          <cell r="A266">
            <v>263</v>
          </cell>
          <cell r="R266">
            <v>11.400916696162257</v>
          </cell>
          <cell r="S266">
            <v>14.354495678121266</v>
          </cell>
          <cell r="X266" t="e">
            <v>#REF!</v>
          </cell>
          <cell r="Y266" t="e">
            <v>#REF!</v>
          </cell>
          <cell r="Z266" t="e">
            <v>#REF!</v>
          </cell>
          <cell r="AA266" t="e">
            <v>#REF!</v>
          </cell>
          <cell r="AB266" t="e">
            <v>#REF!</v>
          </cell>
          <cell r="AC266" t="e">
            <v>#REF!</v>
          </cell>
        </row>
        <row r="267">
          <cell r="A267">
            <v>264</v>
          </cell>
          <cell r="R267">
            <v>11.405684894311278</v>
          </cell>
          <cell r="S267">
            <v>14.343316909625488</v>
          </cell>
          <cell r="X267" t="e">
            <v>#REF!</v>
          </cell>
          <cell r="Y267" t="e">
            <v>#REF!</v>
          </cell>
          <cell r="Z267" t="e">
            <v>#REF!</v>
          </cell>
          <cell r="AA267" t="e">
            <v>#REF!</v>
          </cell>
          <cell r="AB267" t="e">
            <v>#REF!</v>
          </cell>
          <cell r="AC267" t="e">
            <v>#REF!</v>
          </cell>
        </row>
        <row r="268">
          <cell r="A268">
            <v>265</v>
          </cell>
          <cell r="R268">
            <v>11.410453092460298</v>
          </cell>
          <cell r="S268">
            <v>14.332240502394392</v>
          </cell>
          <cell r="X268" t="e">
            <v>#REF!</v>
          </cell>
          <cell r="Y268" t="e">
            <v>#REF!</v>
          </cell>
          <cell r="Z268" t="e">
            <v>#REF!</v>
          </cell>
          <cell r="AA268" t="e">
            <v>#REF!</v>
          </cell>
          <cell r="AB268" t="e">
            <v>#REF!</v>
          </cell>
          <cell r="AC268" t="e">
            <v>#REF!</v>
          </cell>
        </row>
        <row r="269">
          <cell r="A269">
            <v>266</v>
          </cell>
          <cell r="R269">
            <v>11.415221290609319</v>
          </cell>
          <cell r="S269">
            <v>14.321265301977629</v>
          </cell>
          <cell r="X269" t="e">
            <v>#REF!</v>
          </cell>
          <cell r="Y269" t="e">
            <v>#REF!</v>
          </cell>
          <cell r="Z269" t="e">
            <v>#REF!</v>
          </cell>
          <cell r="AA269" t="e">
            <v>#REF!</v>
          </cell>
          <cell r="AB269" t="e">
            <v>#REF!</v>
          </cell>
          <cell r="AC269" t="e">
            <v>#REF!</v>
          </cell>
        </row>
        <row r="270">
          <cell r="A270">
            <v>267</v>
          </cell>
          <cell r="R270">
            <v>11.41998948875834</v>
          </cell>
          <cell r="S270">
            <v>14.310390171219975</v>
          </cell>
          <cell r="X270" t="e">
            <v>#REF!</v>
          </cell>
          <cell r="Y270" t="e">
            <v>#REF!</v>
          </cell>
          <cell r="Z270" t="e">
            <v>#REF!</v>
          </cell>
          <cell r="AA270" t="e">
            <v>#REF!</v>
          </cell>
          <cell r="AB270" t="e">
            <v>#REF!</v>
          </cell>
          <cell r="AC270" t="e">
            <v>#REF!</v>
          </cell>
        </row>
        <row r="271">
          <cell r="A271">
            <v>268</v>
          </cell>
          <cell r="R271">
            <v>11.424757686907359</v>
          </cell>
          <cell r="S271">
            <v>14.299613989938678</v>
          </cell>
          <cell r="X271" t="e">
            <v>#REF!</v>
          </cell>
          <cell r="Y271" t="e">
            <v>#REF!</v>
          </cell>
          <cell r="Z271" t="e">
            <v>#REF!</v>
          </cell>
          <cell r="AA271" t="e">
            <v>#REF!</v>
          </cell>
          <cell r="AB271" t="e">
            <v>#REF!</v>
          </cell>
          <cell r="AC271" t="e">
            <v>#REF!</v>
          </cell>
        </row>
        <row r="272">
          <cell r="A272">
            <v>269</v>
          </cell>
          <cell r="R272">
            <v>11.429525885056378</v>
          </cell>
          <cell r="S272">
            <v>14.288935654607984</v>
          </cell>
          <cell r="X272" t="e">
            <v>#REF!</v>
          </cell>
          <cell r="Y272" t="e">
            <v>#REF!</v>
          </cell>
          <cell r="Z272" t="e">
            <v>#REF!</v>
          </cell>
          <cell r="AA272" t="e">
            <v>#REF!</v>
          </cell>
          <cell r="AB272" t="e">
            <v>#REF!</v>
          </cell>
          <cell r="AC272" t="e">
            <v>#REF!</v>
          </cell>
        </row>
        <row r="273">
          <cell r="A273">
            <v>270</v>
          </cell>
          <cell r="R273">
            <v>11.434294083205399</v>
          </cell>
          <cell r="S273">
            <v>14.278354078050661</v>
          </cell>
          <cell r="X273" t="e">
            <v>#REF!</v>
          </cell>
          <cell r="Y273" t="e">
            <v>#REF!</v>
          </cell>
          <cell r="Z273" t="e">
            <v>#REF!</v>
          </cell>
          <cell r="AA273" t="e">
            <v>#REF!</v>
          </cell>
          <cell r="AB273" t="e">
            <v>#REF!</v>
          </cell>
          <cell r="AC273" t="e">
            <v>#REF!</v>
          </cell>
        </row>
        <row r="274">
          <cell r="A274">
            <v>271</v>
          </cell>
          <cell r="R274">
            <v>11.439062281354419</v>
          </cell>
          <cell r="S274">
            <v>14.267868189136379</v>
          </cell>
          <cell r="X274" t="e">
            <v>#REF!</v>
          </cell>
          <cell r="Y274" t="e">
            <v>#REF!</v>
          </cell>
          <cell r="Z274" t="e">
            <v>#REF!</v>
          </cell>
          <cell r="AA274" t="e">
            <v>#REF!</v>
          </cell>
          <cell r="AB274" t="e">
            <v>#REF!</v>
          </cell>
          <cell r="AC274" t="e">
            <v>#REF!</v>
          </cell>
        </row>
        <row r="275">
          <cell r="A275">
            <v>272</v>
          </cell>
          <cell r="R275">
            <v>11.443830479503438</v>
          </cell>
          <cell r="S275">
            <v>14.257476932486718</v>
          </cell>
          <cell r="X275" t="e">
            <v>#REF!</v>
          </cell>
          <cell r="Y275" t="e">
            <v>#REF!</v>
          </cell>
          <cell r="Z275" t="e">
            <v>#REF!</v>
          </cell>
          <cell r="AA275" t="e">
            <v>#REF!</v>
          </cell>
          <cell r="AB275" t="e">
            <v>#REF!</v>
          </cell>
          <cell r="AC275" t="e">
            <v>#REF!</v>
          </cell>
        </row>
        <row r="276">
          <cell r="A276">
            <v>273</v>
          </cell>
          <cell r="R276">
            <v>11.448598677652461</v>
          </cell>
          <cell r="S276">
            <v>14.247179268186688</v>
          </cell>
          <cell r="X276" t="e">
            <v>#REF!</v>
          </cell>
          <cell r="Y276" t="e">
            <v>#REF!</v>
          </cell>
          <cell r="Z276" t="e">
            <v>#REF!</v>
          </cell>
          <cell r="AA276" t="e">
            <v>#REF!</v>
          </cell>
          <cell r="AB276" t="e">
            <v>#REF!</v>
          </cell>
          <cell r="AC276" t="e">
            <v>#REF!</v>
          </cell>
        </row>
        <row r="277">
          <cell r="A277">
            <v>274</v>
          </cell>
          <cell r="R277">
            <v>11.45336687580148</v>
          </cell>
          <cell r="S277">
            <v>14.236974171502528</v>
          </cell>
          <cell r="X277" t="e">
            <v>#REF!</v>
          </cell>
          <cell r="Y277" t="e">
            <v>#REF!</v>
          </cell>
          <cell r="Z277" t="e">
            <v>#REF!</v>
          </cell>
          <cell r="AA277" t="e">
            <v>#REF!</v>
          </cell>
          <cell r="AB277" t="e">
            <v>#REF!</v>
          </cell>
          <cell r="AC277" t="e">
            <v>#REF!</v>
          </cell>
        </row>
        <row r="278">
          <cell r="A278">
            <v>275</v>
          </cell>
          <cell r="R278">
            <v>11.458135073950499</v>
          </cell>
          <cell r="S278">
            <v>14.226860632605703</v>
          </cell>
          <cell r="X278" t="e">
            <v>#REF!</v>
          </cell>
          <cell r="Y278" t="e">
            <v>#REF!</v>
          </cell>
          <cell r="Z278" t="e">
            <v>#REF!</v>
          </cell>
          <cell r="AA278" t="e">
            <v>#REF!</v>
          </cell>
          <cell r="AB278" t="e">
            <v>#REF!</v>
          </cell>
          <cell r="AC278" t="e">
            <v>#REF!</v>
          </cell>
        </row>
        <row r="279">
          <cell r="A279">
            <v>276</v>
          </cell>
          <cell r="R279">
            <v>11.462903272099519</v>
          </cell>
          <cell r="S279">
            <v>14.216837656302877</v>
          </cell>
          <cell r="X279" t="e">
            <v>#REF!</v>
          </cell>
          <cell r="Y279" t="e">
            <v>#REF!</v>
          </cell>
          <cell r="Z279" t="e">
            <v>#REF!</v>
          </cell>
          <cell r="AA279" t="e">
            <v>#REF!</v>
          </cell>
          <cell r="AB279" t="e">
            <v>#REF!</v>
          </cell>
          <cell r="AC279" t="e">
            <v>#REF!</v>
          </cell>
        </row>
        <row r="280">
          <cell r="A280">
            <v>277</v>
          </cell>
          <cell r="R280">
            <v>11.46767147024854</v>
          </cell>
          <cell r="S280">
            <v>14.206904261771724</v>
          </cell>
          <cell r="X280" t="e">
            <v>#REF!</v>
          </cell>
          <cell r="Y280" t="e">
            <v>#REF!</v>
          </cell>
          <cell r="Z280" t="e">
            <v>#REF!</v>
          </cell>
          <cell r="AA280" t="e">
            <v>#REF!</v>
          </cell>
          <cell r="AB280" t="e">
            <v>#REF!</v>
          </cell>
          <cell r="AC280" t="e">
            <v>#REF!</v>
          </cell>
        </row>
        <row r="281">
          <cell r="A281">
            <v>278</v>
          </cell>
          <cell r="R281">
            <v>11.472439668397557</v>
          </cell>
          <cell r="S281">
            <v>14.197059482302485</v>
          </cell>
          <cell r="X281" t="e">
            <v>#REF!</v>
          </cell>
          <cell r="Y281" t="e">
            <v>#REF!</v>
          </cell>
          <cell r="Z281" t="e">
            <v>#REF!</v>
          </cell>
          <cell r="AA281" t="e">
            <v>#REF!</v>
          </cell>
          <cell r="AB281" t="e">
            <v>#REF!</v>
          </cell>
          <cell r="AC281" t="e">
            <v>#REF!</v>
          </cell>
        </row>
        <row r="282">
          <cell r="A282">
            <v>279</v>
          </cell>
          <cell r="R282">
            <v>11.477207866546578</v>
          </cell>
          <cell r="S282">
            <v>14.187302365045026</v>
          </cell>
          <cell r="X282" t="e">
            <v>#REF!</v>
          </cell>
          <cell r="Y282" t="e">
            <v>#REF!</v>
          </cell>
          <cell r="Z282" t="e">
            <v>#REF!</v>
          </cell>
          <cell r="AA282" t="e">
            <v>#REF!</v>
          </cell>
          <cell r="AB282" t="e">
            <v>#REF!</v>
          </cell>
          <cell r="AC282" t="e">
            <v>#REF!</v>
          </cell>
        </row>
        <row r="283">
          <cell r="A283">
            <v>280</v>
          </cell>
          <cell r="R283">
            <v>11.481976064695598</v>
          </cell>
          <cell r="S283">
            <v>14.17763197076137</v>
          </cell>
          <cell r="X283" t="e">
            <v>#REF!</v>
          </cell>
          <cell r="Y283" t="e">
            <v>#REF!</v>
          </cell>
          <cell r="Z283" t="e">
            <v>#REF!</v>
          </cell>
          <cell r="AA283" t="e">
            <v>#REF!</v>
          </cell>
          <cell r="AB283" t="e">
            <v>#REF!</v>
          </cell>
          <cell r="AC283" t="e">
            <v>#REF!</v>
          </cell>
        </row>
        <row r="284">
          <cell r="A284">
            <v>281</v>
          </cell>
          <cell r="R284">
            <v>11.486744262844619</v>
          </cell>
          <cell r="S284">
            <v>14.168047373583462</v>
          </cell>
          <cell r="X284" t="e">
            <v>#REF!</v>
          </cell>
          <cell r="Y284" t="e">
            <v>#REF!</v>
          </cell>
          <cell r="Z284" t="e">
            <v>#REF!</v>
          </cell>
          <cell r="AA284" t="e">
            <v>#REF!</v>
          </cell>
          <cell r="AB284" t="e">
            <v>#REF!</v>
          </cell>
          <cell r="AC284" t="e">
            <v>#REF!</v>
          </cell>
        </row>
        <row r="285">
          <cell r="A285">
            <v>282</v>
          </cell>
          <cell r="R285">
            <v>11.491512460993638</v>
          </cell>
          <cell r="S285">
            <v>14.158547660776145</v>
          </cell>
          <cell r="X285" t="e">
            <v>#REF!</v>
          </cell>
          <cell r="Y285" t="e">
            <v>#REF!</v>
          </cell>
          <cell r="Z285" t="e">
            <v>#REF!</v>
          </cell>
          <cell r="AA285" t="e">
            <v>#REF!</v>
          </cell>
          <cell r="AB285" t="e">
            <v>#REF!</v>
          </cell>
          <cell r="AC285" t="e">
            <v>#REF!</v>
          </cell>
        </row>
        <row r="286">
          <cell r="A286">
            <v>283</v>
          </cell>
          <cell r="R286">
            <v>11.496280659142661</v>
          </cell>
          <cell r="S286">
            <v>14.149131932505091</v>
          </cell>
          <cell r="X286" t="e">
            <v>#REF!</v>
          </cell>
          <cell r="Y286" t="e">
            <v>#REF!</v>
          </cell>
          <cell r="Z286" t="e">
            <v>#REF!</v>
          </cell>
          <cell r="AA286" t="e">
            <v>#REF!</v>
          </cell>
          <cell r="AB286" t="e">
            <v>#REF!</v>
          </cell>
          <cell r="AC286" t="e">
            <v>#REF!</v>
          </cell>
        </row>
        <row r="287">
          <cell r="A287">
            <v>284</v>
          </cell>
          <cell r="R287">
            <v>11.501048857291677</v>
          </cell>
          <cell r="S287">
            <v>14.139799301609713</v>
          </cell>
          <cell r="X287" t="e">
            <v>#REF!</v>
          </cell>
          <cell r="Y287" t="e">
            <v>#REF!</v>
          </cell>
          <cell r="Z287" t="e">
            <v>#REF!</v>
          </cell>
          <cell r="AA287" t="e">
            <v>#REF!</v>
          </cell>
          <cell r="AB287" t="e">
            <v>#REF!</v>
          </cell>
          <cell r="AC287" t="e">
            <v>#REF!</v>
          </cell>
        </row>
        <row r="288">
          <cell r="A288">
            <v>285</v>
          </cell>
          <cell r="R288">
            <v>11.505817055440698</v>
          </cell>
          <cell r="S288">
            <v>14.130548893380787</v>
          </cell>
          <cell r="X288" t="e">
            <v>#REF!</v>
          </cell>
          <cell r="Y288" t="e">
            <v>#REF!</v>
          </cell>
          <cell r="Z288" t="e">
            <v>#REF!</v>
          </cell>
          <cell r="AA288" t="e">
            <v>#REF!</v>
          </cell>
          <cell r="AB288" t="e">
            <v>#REF!</v>
          </cell>
          <cell r="AC288" t="e">
            <v>#REF!</v>
          </cell>
        </row>
        <row r="289">
          <cell r="A289">
            <v>286</v>
          </cell>
          <cell r="R289">
            <v>11.510585253589717</v>
          </cell>
          <cell r="S289">
            <v>14.121379845342798</v>
          </cell>
          <cell r="X289" t="e">
            <v>#REF!</v>
          </cell>
          <cell r="Y289" t="e">
            <v>#REF!</v>
          </cell>
          <cell r="Z289" t="e">
            <v>#REF!</v>
          </cell>
          <cell r="AA289" t="e">
            <v>#REF!</v>
          </cell>
          <cell r="AB289" t="e">
            <v>#REF!</v>
          </cell>
          <cell r="AC289" t="e">
            <v>#REF!</v>
          </cell>
        </row>
        <row r="290">
          <cell r="A290">
            <v>287</v>
          </cell>
          <cell r="R290">
            <v>11.51535345173874</v>
          </cell>
          <cell r="S290">
            <v>14.112291307040778</v>
          </cell>
          <cell r="X290" t="e">
            <v>#REF!</v>
          </cell>
          <cell r="Y290" t="e">
            <v>#REF!</v>
          </cell>
          <cell r="Z290" t="e">
            <v>#REF!</v>
          </cell>
          <cell r="AA290" t="e">
            <v>#REF!</v>
          </cell>
          <cell r="AB290" t="e">
            <v>#REF!</v>
          </cell>
          <cell r="AC290" t="e">
            <v>#REF!</v>
          </cell>
        </row>
        <row r="291">
          <cell r="A291">
            <v>288</v>
          </cell>
          <cell r="R291">
            <v>11.520121649887759</v>
          </cell>
          <cell r="S291">
            <v>14.103282439831657</v>
          </cell>
          <cell r="X291" t="e">
            <v>#REF!</v>
          </cell>
          <cell r="Y291" t="e">
            <v>#REF!</v>
          </cell>
          <cell r="Z291" t="e">
            <v>#REF!</v>
          </cell>
          <cell r="AA291" t="e">
            <v>#REF!</v>
          </cell>
          <cell r="AB291" t="e">
            <v>#REF!</v>
          </cell>
          <cell r="AC291" t="e">
            <v>#REF!</v>
          </cell>
        </row>
        <row r="292">
          <cell r="A292">
            <v>289</v>
          </cell>
          <cell r="R292">
            <v>11.52488984803678</v>
          </cell>
          <cell r="S292">
            <v>14.094352416679859</v>
          </cell>
          <cell r="X292" t="e">
            <v>#REF!</v>
          </cell>
          <cell r="Y292" t="e">
            <v>#REF!</v>
          </cell>
          <cell r="Z292" t="e">
            <v>#REF!</v>
          </cell>
          <cell r="AA292" t="e">
            <v>#REF!</v>
          </cell>
          <cell r="AB292" t="e">
            <v>#REF!</v>
          </cell>
          <cell r="AC292" t="e">
            <v>#REF!</v>
          </cell>
        </row>
        <row r="293">
          <cell r="A293">
            <v>290</v>
          </cell>
          <cell r="R293">
            <v>11.529658046185798</v>
          </cell>
          <cell r="S293">
            <v>14.085500421957208</v>
          </cell>
          <cell r="X293" t="e">
            <v>#REF!</v>
          </cell>
          <cell r="Y293" t="e">
            <v>#REF!</v>
          </cell>
          <cell r="Z293" t="e">
            <v>#REF!</v>
          </cell>
          <cell r="AA293" t="e">
            <v>#REF!</v>
          </cell>
          <cell r="AB293" t="e">
            <v>#REF!</v>
          </cell>
          <cell r="AC293" t="e">
            <v>#REF!</v>
          </cell>
        </row>
        <row r="294">
          <cell r="A294">
            <v>291</v>
          </cell>
          <cell r="R294">
            <v>11.534426244334819</v>
          </cell>
          <cell r="S294">
            <v>14.07672565124691</v>
          </cell>
          <cell r="X294" t="e">
            <v>#REF!</v>
          </cell>
          <cell r="Y294" t="e">
            <v>#REF!</v>
          </cell>
          <cell r="Z294" t="e">
            <v>#REF!</v>
          </cell>
          <cell r="AA294" t="e">
            <v>#REF!</v>
          </cell>
          <cell r="AB294" t="e">
            <v>#REF!</v>
          </cell>
          <cell r="AC294" t="e">
            <v>#REF!</v>
          </cell>
        </row>
        <row r="295">
          <cell r="A295">
            <v>292</v>
          </cell>
          <cell r="R295">
            <v>11.539194442483838</v>
          </cell>
          <cell r="S295">
            <v>14.068027311151575</v>
          </cell>
          <cell r="X295" t="e">
            <v>#REF!</v>
          </cell>
          <cell r="Y295" t="e">
            <v>#REF!</v>
          </cell>
          <cell r="Z295" t="e">
            <v>#REF!</v>
          </cell>
          <cell r="AA295" t="e">
            <v>#REF!</v>
          </cell>
          <cell r="AB295" t="e">
            <v>#REF!</v>
          </cell>
          <cell r="AC295" t="e">
            <v>#REF!</v>
          </cell>
        </row>
        <row r="296">
          <cell r="A296">
            <v>293</v>
          </cell>
          <cell r="R296">
            <v>11.543962640632859</v>
          </cell>
          <cell r="S296">
            <v>14.059404619105184</v>
          </cell>
          <cell r="X296" t="e">
            <v>#REF!</v>
          </cell>
          <cell r="Y296" t="e">
            <v>#REF!</v>
          </cell>
          <cell r="Z296" t="e">
            <v>#REF!</v>
          </cell>
          <cell r="AA296" t="e">
            <v>#REF!</v>
          </cell>
          <cell r="AB296" t="e">
            <v>#REF!</v>
          </cell>
          <cell r="AC296" t="e">
            <v>#REF!</v>
          </cell>
        </row>
        <row r="297">
          <cell r="A297">
            <v>294</v>
          </cell>
          <cell r="R297">
            <v>11.548730838781879</v>
          </cell>
          <cell r="S297">
            <v>14.050856803188863</v>
          </cell>
          <cell r="X297" t="e">
            <v>#REF!</v>
          </cell>
          <cell r="Y297" t="e">
            <v>#REF!</v>
          </cell>
          <cell r="Z297" t="e">
            <v>#REF!</v>
          </cell>
          <cell r="AA297" t="e">
            <v>#REF!</v>
          </cell>
          <cell r="AB297" t="e">
            <v>#REF!</v>
          </cell>
          <cell r="AC297" t="e">
            <v>#REF!</v>
          </cell>
        </row>
        <row r="298">
          <cell r="A298">
            <v>295</v>
          </cell>
          <cell r="R298">
            <v>11.553499036930898</v>
          </cell>
          <cell r="S298">
            <v>14.042383101950451</v>
          </cell>
          <cell r="X298" t="e">
            <v>#REF!</v>
          </cell>
          <cell r="Y298" t="e">
            <v>#REF!</v>
          </cell>
          <cell r="Z298" t="e">
            <v>#REF!</v>
          </cell>
          <cell r="AA298" t="e">
            <v>#REF!</v>
          </cell>
          <cell r="AB298" t="e">
            <v>#REF!</v>
          </cell>
          <cell r="AC298" t="e">
            <v>#REF!</v>
          </cell>
        </row>
        <row r="299">
          <cell r="A299">
            <v>296</v>
          </cell>
          <cell r="R299">
            <v>11.558267235079917</v>
          </cell>
          <cell r="S299">
            <v>14.033982764227661</v>
          </cell>
          <cell r="X299" t="e">
            <v>#REF!</v>
          </cell>
          <cell r="Y299" t="e">
            <v>#REF!</v>
          </cell>
          <cell r="Z299" t="e">
            <v>#REF!</v>
          </cell>
          <cell r="AA299" t="e">
            <v>#REF!</v>
          </cell>
          <cell r="AB299" t="e">
            <v>#REF!</v>
          </cell>
          <cell r="AC299" t="e">
            <v>#REF!</v>
          </cell>
        </row>
        <row r="300">
          <cell r="A300">
            <v>297</v>
          </cell>
          <cell r="R300">
            <v>11.56303543322894</v>
          </cell>
          <cell r="S300">
            <v>14.02565504897489</v>
          </cell>
          <cell r="X300" t="e">
            <v>#REF!</v>
          </cell>
          <cell r="Y300" t="e">
            <v>#REF!</v>
          </cell>
          <cell r="Z300" t="e">
            <v>#REF!</v>
          </cell>
          <cell r="AA300" t="e">
            <v>#REF!</v>
          </cell>
          <cell r="AB300" t="e">
            <v>#REF!</v>
          </cell>
          <cell r="AC300" t="e">
            <v>#REF!</v>
          </cell>
        </row>
        <row r="301">
          <cell r="A301">
            <v>298</v>
          </cell>
          <cell r="R301">
            <v>11.567803631377959</v>
          </cell>
          <cell r="S301">
            <v>14.01739922509344</v>
          </cell>
          <cell r="X301" t="e">
            <v>#REF!</v>
          </cell>
          <cell r="Y301" t="e">
            <v>#REF!</v>
          </cell>
          <cell r="Z301" t="e">
            <v>#REF!</v>
          </cell>
          <cell r="AA301" t="e">
            <v>#REF!</v>
          </cell>
          <cell r="AB301" t="e">
            <v>#REF!</v>
          </cell>
          <cell r="AC301" t="e">
            <v>#REF!</v>
          </cell>
        </row>
        <row r="302">
          <cell r="A302">
            <v>299</v>
          </cell>
          <cell r="R302">
            <v>11.57257182952698</v>
          </cell>
          <cell r="S302">
            <v>14.009214571265215</v>
          </cell>
          <cell r="X302" t="e">
            <v>#REF!</v>
          </cell>
          <cell r="Y302" t="e">
            <v>#REF!</v>
          </cell>
          <cell r="Z302" t="e">
            <v>#REF!</v>
          </cell>
          <cell r="AA302" t="e">
            <v>#REF!</v>
          </cell>
          <cell r="AB302" t="e">
            <v>#REF!</v>
          </cell>
          <cell r="AC302" t="e">
            <v>#REF!</v>
          </cell>
        </row>
        <row r="303">
          <cell r="A303">
            <v>300</v>
          </cell>
          <cell r="R303">
            <v>11.577340027676</v>
          </cell>
          <cell r="S303">
            <v>14.001100375789665</v>
          </cell>
          <cell r="X303" t="e">
            <v>#REF!</v>
          </cell>
          <cell r="Y303" t="e">
            <v>#REF!</v>
          </cell>
          <cell r="Z303" t="e">
            <v>#REF!</v>
          </cell>
          <cell r="AA303" t="e">
            <v>#REF!</v>
          </cell>
          <cell r="AB303" t="e">
            <v>#REF!</v>
          </cell>
          <cell r="AC303" t="e">
            <v>#REF!</v>
          </cell>
        </row>
        <row r="304">
          <cell r="A304">
            <v>301</v>
          </cell>
          <cell r="R304">
            <v>11.582108225825019</v>
          </cell>
          <cell r="S304">
            <v>13.993055936424085</v>
          </cell>
          <cell r="X304" t="e">
            <v>#REF!</v>
          </cell>
          <cell r="Y304" t="e">
            <v>#REF!</v>
          </cell>
          <cell r="Z304" t="e">
            <v>#REF!</v>
          </cell>
          <cell r="AA304" t="e">
            <v>#REF!</v>
          </cell>
          <cell r="AB304" t="e">
            <v>#REF!</v>
          </cell>
          <cell r="AC304" t="e">
            <v>#REF!</v>
          </cell>
        </row>
        <row r="305">
          <cell r="A305">
            <v>302</v>
          </cell>
          <cell r="R305">
            <v>11.586876423974038</v>
          </cell>
          <cell r="S305">
            <v>13.985080560226987</v>
          </cell>
          <cell r="X305" t="e">
            <v>#REF!</v>
          </cell>
          <cell r="Y305" t="e">
            <v>#REF!</v>
          </cell>
          <cell r="Z305" t="e">
            <v>#REF!</v>
          </cell>
          <cell r="AA305" t="e">
            <v>#REF!</v>
          </cell>
          <cell r="AB305" t="e">
            <v>#REF!</v>
          </cell>
          <cell r="AC305" t="e">
            <v>#REF!</v>
          </cell>
        </row>
        <row r="306">
          <cell r="A306">
            <v>303</v>
          </cell>
          <cell r="R306">
            <v>11.591644622123058</v>
          </cell>
          <cell r="S306">
            <v>13.977173563404616</v>
          </cell>
          <cell r="X306" t="e">
            <v>#REF!</v>
          </cell>
          <cell r="Y306" t="e">
            <v>#REF!</v>
          </cell>
          <cell r="Z306" t="e">
            <v>#REF!</v>
          </cell>
          <cell r="AA306" t="e">
            <v>#REF!</v>
          </cell>
          <cell r="AB306" t="e">
            <v>#REF!</v>
          </cell>
          <cell r="AC306" t="e">
            <v>#REF!</v>
          </cell>
        </row>
        <row r="307">
          <cell r="A307">
            <v>304</v>
          </cell>
          <cell r="R307">
            <v>11.596412820272079</v>
          </cell>
          <cell r="S307">
            <v>13.969334271160511</v>
          </cell>
          <cell r="X307" t="e">
            <v>#REF!</v>
          </cell>
          <cell r="Y307" t="e">
            <v>#REF!</v>
          </cell>
          <cell r="Z307" t="e">
            <v>#REF!</v>
          </cell>
          <cell r="AA307" t="e">
            <v>#REF!</v>
          </cell>
          <cell r="AB307" t="e">
            <v>#REF!</v>
          </cell>
          <cell r="AC307" t="e">
            <v>#REF!</v>
          </cell>
        </row>
        <row r="308">
          <cell r="A308">
            <v>305</v>
          </cell>
          <cell r="R308">
            <v>11.601181018421098</v>
          </cell>
          <cell r="S308">
            <v>13.96156201754801</v>
          </cell>
          <cell r="X308" t="e">
            <v>#REF!</v>
          </cell>
          <cell r="Y308" t="e">
            <v>#REF!</v>
          </cell>
          <cell r="Z308" t="e">
            <v>#REF!</v>
          </cell>
          <cell r="AA308" t="e">
            <v>#REF!</v>
          </cell>
          <cell r="AB308" t="e">
            <v>#REF!</v>
          </cell>
          <cell r="AC308" t="e">
            <v>#REF!</v>
          </cell>
        </row>
        <row r="309">
          <cell r="A309">
            <v>306</v>
          </cell>
          <cell r="R309">
            <v>11.605949216570121</v>
          </cell>
          <cell r="S309">
            <v>13.953856145325615</v>
          </cell>
          <cell r="X309" t="e">
            <v>#REF!</v>
          </cell>
          <cell r="Y309" t="e">
            <v>#REF!</v>
          </cell>
          <cell r="Z309" t="e">
            <v>#REF!</v>
          </cell>
          <cell r="AA309" t="e">
            <v>#REF!</v>
          </cell>
          <cell r="AB309" t="e">
            <v>#REF!</v>
          </cell>
          <cell r="AC309" t="e">
            <v>#REF!</v>
          </cell>
        </row>
        <row r="310">
          <cell r="A310">
            <v>307</v>
          </cell>
          <cell r="R310">
            <v>11.610717414719137</v>
          </cell>
          <cell r="S310">
            <v>13.946216005815252</v>
          </cell>
          <cell r="X310" t="e">
            <v>#REF!</v>
          </cell>
          <cell r="Y310" t="e">
            <v>#REF!</v>
          </cell>
          <cell r="Z310" t="e">
            <v>#REF!</v>
          </cell>
          <cell r="AA310" t="e">
            <v>#REF!</v>
          </cell>
          <cell r="AB310" t="e">
            <v>#REF!</v>
          </cell>
          <cell r="AC310" t="e">
            <v>#REF!</v>
          </cell>
        </row>
        <row r="311">
          <cell r="A311">
            <v>308</v>
          </cell>
          <cell r="R311">
            <v>11.615485612868158</v>
          </cell>
          <cell r="S311">
            <v>13.938640958763235</v>
          </cell>
          <cell r="X311" t="e">
            <v>#REF!</v>
          </cell>
          <cell r="Y311" t="e">
            <v>#REF!</v>
          </cell>
          <cell r="Z311" t="e">
            <v>#REF!</v>
          </cell>
          <cell r="AA311" t="e">
            <v>#REF!</v>
          </cell>
          <cell r="AB311" t="e">
            <v>#REF!</v>
          </cell>
          <cell r="AC311" t="e">
            <v>#REF!</v>
          </cell>
        </row>
        <row r="312">
          <cell r="A312">
            <v>309</v>
          </cell>
          <cell r="R312">
            <v>11.620253811017177</v>
          </cell>
          <cell r="S312">
            <v>13.931130372203947</v>
          </cell>
          <cell r="X312" t="e">
            <v>#REF!</v>
          </cell>
          <cell r="Y312" t="e">
            <v>#REF!</v>
          </cell>
          <cell r="Z312" t="e">
            <v>#REF!</v>
          </cell>
          <cell r="AA312" t="e">
            <v>#REF!</v>
          </cell>
          <cell r="AB312" t="e">
            <v>#REF!</v>
          </cell>
          <cell r="AC312" t="e">
            <v>#REF!</v>
          </cell>
        </row>
        <row r="313">
          <cell r="A313">
            <v>310</v>
          </cell>
          <cell r="R313">
            <v>11.6250220091662</v>
          </cell>
          <cell r="S313">
            <v>13.923683622326163</v>
          </cell>
          <cell r="X313" t="e">
            <v>#REF!</v>
          </cell>
          <cell r="Y313" t="e">
            <v>#REF!</v>
          </cell>
          <cell r="Z313" t="e">
            <v>#REF!</v>
          </cell>
          <cell r="AA313" t="e">
            <v>#REF!</v>
          </cell>
          <cell r="AB313" t="e">
            <v>#REF!</v>
          </cell>
          <cell r="AC313" t="e">
            <v>#REF!</v>
          </cell>
        </row>
        <row r="314">
          <cell r="A314">
            <v>311</v>
          </cell>
          <cell r="R314">
            <v>11.629790207315219</v>
          </cell>
          <cell r="S314">
            <v>13.916300093341963</v>
          </cell>
          <cell r="Z314" t="e">
            <v>#REF!</v>
          </cell>
          <cell r="AA314" t="e">
            <v>#REF!</v>
          </cell>
          <cell r="AB314" t="e">
            <v>#REF!</v>
          </cell>
          <cell r="AC314" t="e">
            <v>#REF!</v>
          </cell>
        </row>
        <row r="315">
          <cell r="A315">
            <v>312</v>
          </cell>
          <cell r="R315">
            <v>11.63455840546424</v>
          </cell>
          <cell r="S315">
            <v>13.908979177358143</v>
          </cell>
          <cell r="Z315" t="e">
            <v>#REF!</v>
          </cell>
          <cell r="AA315" t="e">
            <v>#REF!</v>
          </cell>
          <cell r="AB315" t="e">
            <v>#REF!</v>
          </cell>
          <cell r="AC315" t="e">
            <v>#REF!</v>
          </cell>
        </row>
        <row r="316">
          <cell r="A316">
            <v>313</v>
          </cell>
          <cell r="R316">
            <v>11.639326603613258</v>
          </cell>
          <cell r="S316">
            <v>13.901720274250094</v>
          </cell>
          <cell r="AB316" t="e">
            <v>#REF!</v>
          </cell>
          <cell r="AC316" t="e">
            <v>#REF!</v>
          </cell>
        </row>
        <row r="317">
          <cell r="A317">
            <v>314</v>
          </cell>
          <cell r="R317">
            <v>11.644094801762279</v>
          </cell>
          <cell r="S317">
            <v>13.894522791538114</v>
          </cell>
          <cell r="AB317" t="e">
            <v>#REF!</v>
          </cell>
          <cell r="AC317" t="e">
            <v>#REF!</v>
          </cell>
        </row>
        <row r="318">
          <cell r="A318">
            <v>315</v>
          </cell>
          <cell r="R318">
            <v>11.648862999911298</v>
          </cell>
          <cell r="S318">
            <v>13.887386144266046</v>
          </cell>
          <cell r="AB318" t="e">
            <v>#REF!</v>
          </cell>
          <cell r="AC318" t="e">
            <v>#REF!</v>
          </cell>
        </row>
        <row r="319">
          <cell r="A319">
            <v>316</v>
          </cell>
          <cell r="R319">
            <v>11.653631198060319</v>
          </cell>
          <cell r="S319">
            <v>13.880309754882246</v>
          </cell>
          <cell r="AB319" t="e">
            <v>#REF!</v>
          </cell>
          <cell r="AC319" t="e">
            <v>#REF!</v>
          </cell>
        </row>
        <row r="320">
          <cell r="A320">
            <v>317</v>
          </cell>
          <cell r="R320">
            <v>11.658399396209338</v>
          </cell>
          <cell r="S320">
            <v>13.873293053122792</v>
          </cell>
          <cell r="AB320" t="e">
            <v>#REF!</v>
          </cell>
          <cell r="AC320" t="e">
            <v>#REF!</v>
          </cell>
        </row>
        <row r="321">
          <cell r="A321">
            <v>318</v>
          </cell>
          <cell r="R321">
            <v>11.663167594358361</v>
          </cell>
          <cell r="S321">
            <v>13.866335475896884</v>
          </cell>
          <cell r="AB321" t="e">
            <v>#REF!</v>
          </cell>
          <cell r="AC321" t="e">
            <v>#REF!</v>
          </cell>
        </row>
        <row r="322">
          <cell r="A322">
            <v>319</v>
          </cell>
          <cell r="R322">
            <v>11.667935792507377</v>
          </cell>
          <cell r="S322">
            <v>13.859436467174424</v>
          </cell>
          <cell r="AB322" t="e">
            <v>#REF!</v>
          </cell>
          <cell r="AC322" t="e">
            <v>#REF!</v>
          </cell>
        </row>
        <row r="323">
          <cell r="A323">
            <v>320</v>
          </cell>
          <cell r="R323">
            <v>11.6727039906564</v>
          </cell>
          <cell r="S323">
            <v>13.852595477875699</v>
          </cell>
          <cell r="AB323" t="e">
            <v>#REF!</v>
          </cell>
          <cell r="AC323" t="e">
            <v>#REF!</v>
          </cell>
        </row>
        <row r="324">
          <cell r="A324">
            <v>321</v>
          </cell>
          <cell r="R324">
            <v>11.677472188805419</v>
          </cell>
          <cell r="S324">
            <v>13.845811965763099</v>
          </cell>
          <cell r="AB324" t="e">
            <v>#REF!</v>
          </cell>
          <cell r="AC324" t="e">
            <v>#REF!</v>
          </cell>
        </row>
        <row r="325">
          <cell r="A325">
            <v>322</v>
          </cell>
          <cell r="R325">
            <v>11.68224038695444</v>
          </cell>
          <cell r="S325">
            <v>13.839085395334889</v>
          </cell>
          <cell r="AB325" t="e">
            <v>#REF!</v>
          </cell>
          <cell r="AC325" t="e">
            <v>#REF!</v>
          </cell>
        </row>
        <row r="326">
          <cell r="A326">
            <v>323</v>
          </cell>
          <cell r="R326">
            <v>11.68700858510346</v>
          </cell>
          <cell r="S326">
            <v>13.832415237720939</v>
          </cell>
        </row>
        <row r="327">
          <cell r="A327">
            <v>324</v>
          </cell>
          <cell r="R327">
            <v>11.691776783252479</v>
          </cell>
          <cell r="S327">
            <v>13.825800970580374</v>
          </cell>
        </row>
        <row r="328">
          <cell r="A328">
            <v>325</v>
          </cell>
          <cell r="R328">
            <v>11.696544981401498</v>
          </cell>
          <cell r="S328">
            <v>13.819242078001135</v>
          </cell>
        </row>
        <row r="329">
          <cell r="A329">
            <v>326</v>
          </cell>
          <cell r="R329">
            <v>11.701313179550517</v>
          </cell>
          <cell r="S329">
            <v>13.812738050401363</v>
          </cell>
        </row>
        <row r="330">
          <cell r="A330">
            <v>327</v>
          </cell>
          <cell r="R330">
            <v>11.706081377699538</v>
          </cell>
          <cell r="S330">
            <v>13.806288384432628</v>
          </cell>
        </row>
        <row r="331">
          <cell r="A331">
            <v>328</v>
          </cell>
          <cell r="R331">
            <v>11.710849575848558</v>
          </cell>
          <cell r="S331">
            <v>13.799892582884889</v>
          </cell>
        </row>
        <row r="332">
          <cell r="A332">
            <v>329</v>
          </cell>
          <cell r="R332">
            <v>11.715617773997581</v>
          </cell>
          <cell r="S332">
            <v>13.793550154593211</v>
          </cell>
        </row>
        <row r="333">
          <cell r="A333">
            <v>330</v>
          </cell>
          <cell r="R333">
            <v>11.720385972146598</v>
          </cell>
          <cell r="S333">
            <v>13.787260614346177</v>
          </cell>
        </row>
        <row r="334">
          <cell r="A334">
            <v>331</v>
          </cell>
          <cell r="R334">
            <v>11.725154170295617</v>
          </cell>
          <cell r="S334">
            <v>13.78102348279595</v>
          </cell>
        </row>
        <row r="335">
          <cell r="A335">
            <v>332</v>
          </cell>
          <cell r="R335">
            <v>11.729922368444637</v>
          </cell>
          <cell r="S335">
            <v>13.77483828636997</v>
          </cell>
        </row>
        <row r="336">
          <cell r="A336">
            <v>333</v>
          </cell>
          <cell r="R336">
            <v>11.73469056659366</v>
          </cell>
          <cell r="S336">
            <v>13.768704557184231</v>
          </cell>
        </row>
        <row r="337">
          <cell r="A337">
            <v>334</v>
          </cell>
          <cell r="R337">
            <v>11.739458764742679</v>
          </cell>
          <cell r="S337">
            <v>13.762621832958136</v>
          </cell>
        </row>
        <row r="338">
          <cell r="A338">
            <v>335</v>
          </cell>
          <cell r="R338">
            <v>11.7442269628917</v>
          </cell>
          <cell r="S338">
            <v>13.756589656930847</v>
          </cell>
        </row>
        <row r="339">
          <cell r="A339">
            <v>336</v>
          </cell>
          <cell r="R339">
            <v>11.748995161040718</v>
          </cell>
          <cell r="S339">
            <v>13.750607577779167</v>
          </cell>
        </row>
        <row r="340">
          <cell r="A340">
            <v>337</v>
          </cell>
          <cell r="R340">
            <v>11.753763359189739</v>
          </cell>
          <cell r="S340">
            <v>13.744675149536842</v>
          </cell>
        </row>
        <row r="341">
          <cell r="A341">
            <v>338</v>
          </cell>
          <cell r="R341">
            <v>11.758531557338758</v>
          </cell>
          <cell r="S341">
            <v>13.738791931515324</v>
          </cell>
        </row>
        <row r="342">
          <cell r="A342">
            <v>339</v>
          </cell>
          <cell r="R342">
            <v>11.763299755487779</v>
          </cell>
          <cell r="S342">
            <v>13.73295748822594</v>
          </cell>
        </row>
        <row r="343">
          <cell r="A343">
            <v>340</v>
          </cell>
          <cell r="R343">
            <v>11.768067953636798</v>
          </cell>
          <cell r="S343">
            <v>13.727171389303399</v>
          </cell>
        </row>
        <row r="344">
          <cell r="A344">
            <v>341</v>
          </cell>
          <cell r="R344">
            <v>11.772836151785818</v>
          </cell>
          <cell r="S344">
            <v>13.721433209430694</v>
          </cell>
        </row>
        <row r="345">
          <cell r="A345">
            <v>342</v>
          </cell>
          <cell r="R345">
            <v>11.777604349934837</v>
          </cell>
          <cell r="S345">
            <v>13.715742528265286</v>
          </cell>
        </row>
        <row r="346">
          <cell r="A346">
            <v>343</v>
          </cell>
          <cell r="R346">
            <v>11.78237254808386</v>
          </cell>
          <cell r="S346">
            <v>13.710098930366581</v>
          </cell>
        </row>
        <row r="347">
          <cell r="A347">
            <v>344</v>
          </cell>
          <cell r="R347">
            <v>11.787140746232879</v>
          </cell>
          <cell r="S347">
            <v>13.704502005124693</v>
          </cell>
        </row>
        <row r="348">
          <cell r="A348">
            <v>345</v>
          </cell>
          <cell r="R348">
            <v>11.7919089443819</v>
          </cell>
          <cell r="S348">
            <v>13.698951346690441</v>
          </cell>
        </row>
        <row r="349">
          <cell r="A349">
            <v>346</v>
          </cell>
          <cell r="R349">
            <v>11.796677142530919</v>
          </cell>
          <cell r="S349">
            <v>13.693446553906529</v>
          </cell>
        </row>
        <row r="350">
          <cell r="A350">
            <v>347</v>
          </cell>
          <cell r="R350">
            <v>11.80144534067994</v>
          </cell>
          <cell r="S350">
            <v>13.687987230239955</v>
          </cell>
        </row>
        <row r="351">
          <cell r="A351">
            <v>348</v>
          </cell>
          <cell r="R351">
            <v>11.806213538828958</v>
          </cell>
          <cell r="S351">
            <v>13.682572983715572</v>
          </cell>
        </row>
        <row r="352">
          <cell r="A352">
            <v>349</v>
          </cell>
          <cell r="R352">
            <v>11.810981736977979</v>
          </cell>
          <cell r="S352">
            <v>13.677203426850779</v>
          </cell>
        </row>
        <row r="353">
          <cell r="A353">
            <v>350</v>
          </cell>
          <cell r="R353">
            <v>11.815749935126998</v>
          </cell>
          <cell r="S353">
            <v>13.671878176591358</v>
          </cell>
        </row>
        <row r="354">
          <cell r="A354">
            <v>351</v>
          </cell>
          <cell r="R354">
            <v>11.820518133276018</v>
          </cell>
          <cell r="S354">
            <v>13.666596854248365</v>
          </cell>
        </row>
        <row r="355">
          <cell r="A355">
            <v>352</v>
          </cell>
          <cell r="R355">
            <v>11.82528633142504</v>
          </cell>
          <cell r="S355">
            <v>13.661359085436157</v>
          </cell>
        </row>
        <row r="356">
          <cell r="A356">
            <v>353</v>
          </cell>
          <cell r="R356">
            <v>11.830054529574056</v>
          </cell>
          <cell r="S356">
            <v>13.656164500011405</v>
          </cell>
        </row>
        <row r="357">
          <cell r="A357">
            <v>354</v>
          </cell>
          <cell r="R357">
            <v>11.834822727723077</v>
          </cell>
          <cell r="S357">
            <v>13.651012732013205</v>
          </cell>
        </row>
        <row r="358">
          <cell r="A358">
            <v>355</v>
          </cell>
          <cell r="R358">
            <v>11.839590925872097</v>
          </cell>
          <cell r="S358">
            <v>13.645903419604146</v>
          </cell>
        </row>
        <row r="359">
          <cell r="A359">
            <v>356</v>
          </cell>
          <cell r="R359">
            <v>11.844359124021119</v>
          </cell>
          <cell r="S359">
            <v>13.640836205012414</v>
          </cell>
        </row>
        <row r="360">
          <cell r="A360">
            <v>357</v>
          </cell>
          <cell r="R360">
            <v>11.849127322170139</v>
          </cell>
          <cell r="S360">
            <v>13.635810734474829</v>
          </cell>
        </row>
        <row r="361">
          <cell r="A361">
            <v>358</v>
          </cell>
          <cell r="R361">
            <v>11.85389552031916</v>
          </cell>
          <cell r="S361">
            <v>13.630826658180892</v>
          </cell>
        </row>
        <row r="362">
          <cell r="A362">
            <v>359</v>
          </cell>
          <cell r="R362">
            <v>11.858663718468179</v>
          </cell>
          <cell r="S362">
            <v>13.625883630217697</v>
          </cell>
        </row>
        <row r="363">
          <cell r="A363">
            <v>360</v>
          </cell>
          <cell r="R363">
            <v>11.863431916617198</v>
          </cell>
          <cell r="S363">
            <v>13.62098130851582</v>
          </cell>
        </row>
        <row r="364">
          <cell r="A364">
            <v>361</v>
          </cell>
          <cell r="R364">
            <v>11.868200114766218</v>
          </cell>
          <cell r="S364">
            <v>13.616119354796087</v>
          </cell>
        </row>
        <row r="365">
          <cell r="A365">
            <v>362</v>
          </cell>
          <cell r="R365">
            <v>11.872968312915239</v>
          </cell>
          <cell r="S365">
            <v>13.611297434517207</v>
          </cell>
        </row>
        <row r="366">
          <cell r="A366">
            <v>363</v>
          </cell>
          <cell r="R366">
            <v>11.877736511064258</v>
          </cell>
          <cell r="S366">
            <v>13.606515216824292</v>
          </cell>
        </row>
        <row r="367">
          <cell r="A367">
            <v>364</v>
          </cell>
          <cell r="R367">
            <v>11.882504709213281</v>
          </cell>
          <cell r="S367">
            <v>13.60177237449823</v>
          </cell>
        </row>
        <row r="368">
          <cell r="A368">
            <v>365</v>
          </cell>
          <cell r="R368">
            <v>11.887272907362297</v>
          </cell>
          <cell r="S368">
            <v>13.597068583905875</v>
          </cell>
        </row>
        <row r="369">
          <cell r="A369">
            <v>366</v>
          </cell>
          <cell r="R369">
            <v>11.89204110551132</v>
          </cell>
          <cell r="S369">
            <v>13.59240352495104</v>
          </cell>
        </row>
        <row r="370">
          <cell r="A370">
            <v>367</v>
          </cell>
          <cell r="R370">
            <v>11.896809303660339</v>
          </cell>
          <cell r="S370">
            <v>13.587776881026342</v>
          </cell>
        </row>
        <row r="371">
          <cell r="A371">
            <v>368</v>
          </cell>
          <cell r="R371">
            <v>11.90157750180936</v>
          </cell>
          <cell r="S371">
            <v>13.583188338965765</v>
          </cell>
        </row>
        <row r="372">
          <cell r="A372">
            <v>369</v>
          </cell>
          <cell r="R372">
            <v>11.906345699958379</v>
          </cell>
          <cell r="S372">
            <v>13.578637588998065</v>
          </cell>
        </row>
        <row r="373">
          <cell r="A373">
            <v>370</v>
          </cell>
          <cell r="R373">
            <v>11.911113898107399</v>
          </cell>
          <cell r="S373">
            <v>13.574124324700861</v>
          </cell>
        </row>
        <row r="374">
          <cell r="A374">
            <v>371</v>
          </cell>
          <cell r="R374">
            <v>11.915882096256418</v>
          </cell>
          <cell r="S374">
            <v>13.569648242955529</v>
          </cell>
        </row>
        <row r="375">
          <cell r="A375">
            <v>372</v>
          </cell>
          <cell r="R375">
            <v>11.920650294405439</v>
          </cell>
          <cell r="S375">
            <v>13.565209043902774</v>
          </cell>
        </row>
        <row r="376">
          <cell r="A376">
            <v>373</v>
          </cell>
          <cell r="R376">
            <v>11.925418492554458</v>
          </cell>
          <cell r="S376">
            <v>13.560806430898959</v>
          </cell>
        </row>
        <row r="377">
          <cell r="A377">
            <v>374</v>
          </cell>
          <cell r="R377">
            <v>11.930186690703481</v>
          </cell>
          <cell r="S377">
            <v>13.556440110473103</v>
          </cell>
        </row>
        <row r="378">
          <cell r="A378">
            <v>375</v>
          </cell>
          <cell r="R378">
            <v>11.934954888852499</v>
          </cell>
          <cell r="S378">
            <v>13.552109792284583</v>
          </cell>
        </row>
        <row r="379">
          <cell r="A379">
            <v>376</v>
          </cell>
          <cell r="R379">
            <v>11.939723087001518</v>
          </cell>
          <cell r="S379">
            <v>13.547815189081506</v>
          </cell>
        </row>
        <row r="380">
          <cell r="A380">
            <v>377</v>
          </cell>
          <cell r="R380">
            <v>11.944491285150537</v>
          </cell>
          <cell r="S380">
            <v>13.543556016659737</v>
          </cell>
        </row>
        <row r="381">
          <cell r="A381">
            <v>378</v>
          </cell>
          <cell r="R381">
            <v>11.949259483299556</v>
          </cell>
          <cell r="S381">
            <v>13.539331993822611</v>
          </cell>
        </row>
        <row r="382">
          <cell r="A382">
            <v>379</v>
          </cell>
          <cell r="R382">
            <v>11.954027681448579</v>
          </cell>
          <cell r="S382">
            <v>13.535142842341214</v>
          </cell>
        </row>
        <row r="383">
          <cell r="A383">
            <v>380</v>
          </cell>
          <cell r="R383">
            <v>11.958795879597599</v>
          </cell>
          <cell r="S383">
            <v>13.530988286915377</v>
          </cell>
        </row>
        <row r="384">
          <cell r="A384">
            <v>381</v>
          </cell>
          <cell r="R384">
            <v>11.96356407774662</v>
          </cell>
          <cell r="S384">
            <v>13.526868055135212</v>
          </cell>
        </row>
        <row r="385">
          <cell r="A385">
            <v>382</v>
          </cell>
          <cell r="R385">
            <v>11.968332275895637</v>
          </cell>
          <cell r="S385">
            <v>13.522781877443292</v>
          </cell>
        </row>
        <row r="386">
          <cell r="A386">
            <v>383</v>
          </cell>
          <cell r="R386">
            <v>11.973100474044658</v>
          </cell>
          <cell r="S386">
            <v>13.518729487097408</v>
          </cell>
        </row>
        <row r="387">
          <cell r="A387">
            <v>384</v>
          </cell>
          <cell r="R387">
            <v>11.977868672193678</v>
          </cell>
          <cell r="S387">
            <v>13.51471062013392</v>
          </cell>
        </row>
        <row r="388">
          <cell r="A388">
            <v>385</v>
          </cell>
          <cell r="R388">
            <v>11.982636870342699</v>
          </cell>
          <cell r="S388">
            <v>13.510725015331673</v>
          </cell>
        </row>
        <row r="389">
          <cell r="A389">
            <v>386</v>
          </cell>
          <cell r="R389">
            <v>11.987405068491718</v>
          </cell>
          <cell r="S389">
            <v>13.506772414176455</v>
          </cell>
        </row>
        <row r="390">
          <cell r="A390">
            <v>387</v>
          </cell>
          <cell r="R390">
            <v>11.992173266640741</v>
          </cell>
          <cell r="S390">
            <v>13.502852560826041</v>
          </cell>
        </row>
        <row r="391">
          <cell r="A391">
            <v>388</v>
          </cell>
          <cell r="R391">
            <v>11.996941464789757</v>
          </cell>
          <cell r="S391">
            <v>13.498965202075754</v>
          </cell>
        </row>
        <row r="392">
          <cell r="A392">
            <v>389</v>
          </cell>
          <cell r="R392">
            <v>12.001709662938779</v>
          </cell>
          <cell r="S392">
            <v>13.495110087324568</v>
          </cell>
        </row>
        <row r="393">
          <cell r="A393">
            <v>390</v>
          </cell>
          <cell r="R393">
            <v>12.006477861087799</v>
          </cell>
          <cell r="S393">
            <v>13.49128696854172</v>
          </cell>
        </row>
        <row r="394">
          <cell r="A394">
            <v>391</v>
          </cell>
          <cell r="R394">
            <v>12.01124605923682</v>
          </cell>
          <cell r="S394">
            <v>13.487495600233844</v>
          </cell>
        </row>
        <row r="395">
          <cell r="A395">
            <v>392</v>
          </cell>
          <cell r="R395">
            <v>12.016014257385839</v>
          </cell>
          <cell r="S395">
            <v>13.483735739412614</v>
          </cell>
        </row>
        <row r="396">
          <cell r="A396">
            <v>393</v>
          </cell>
          <cell r="R396">
            <v>12.02078245553486</v>
          </cell>
          <cell r="S396">
            <v>13.480007145562862</v>
          </cell>
        </row>
        <row r="397">
          <cell r="A397">
            <v>394</v>
          </cell>
          <cell r="R397">
            <v>12.025550653683878</v>
          </cell>
          <cell r="S397">
            <v>13.476309580611202</v>
          </cell>
        </row>
        <row r="398">
          <cell r="A398">
            <v>395</v>
          </cell>
          <cell r="R398">
            <v>12.030318851832899</v>
          </cell>
          <cell r="S398">
            <v>13.47264280889512</v>
          </cell>
        </row>
        <row r="399">
          <cell r="A399">
            <v>396</v>
          </cell>
          <cell r="R399">
            <v>12.035087049981918</v>
          </cell>
          <cell r="S399">
            <v>13.469006597132523</v>
          </cell>
        </row>
        <row r="400">
          <cell r="A400">
            <v>397</v>
          </cell>
          <cell r="R400">
            <v>12.039855248130941</v>
          </cell>
          <cell r="S400">
            <v>13.465400714391778</v>
          </cell>
        </row>
        <row r="401">
          <cell r="A401">
            <v>398</v>
          </cell>
          <cell r="R401">
            <v>12.044623446279958</v>
          </cell>
          <cell r="S401">
            <v>13.461824932062164</v>
          </cell>
        </row>
        <row r="402">
          <cell r="A402">
            <v>399</v>
          </cell>
          <cell r="R402">
            <v>12.049391644428978</v>
          </cell>
          <cell r="S402">
            <v>13.458279023824801</v>
          </cell>
        </row>
        <row r="403">
          <cell r="A403">
            <v>400</v>
          </cell>
          <cell r="R403">
            <v>12.054159842577997</v>
          </cell>
          <cell r="S403">
            <v>13.454762765624</v>
          </cell>
        </row>
        <row r="404">
          <cell r="A404">
            <v>401</v>
          </cell>
          <cell r="R404">
            <v>12.058928040727016</v>
          </cell>
          <cell r="S404">
            <v>13.451275935639032</v>
          </cell>
        </row>
        <row r="405">
          <cell r="A405">
            <v>402</v>
          </cell>
          <cell r="R405">
            <v>12.063696238876039</v>
          </cell>
          <cell r="S405">
            <v>13.447818314256352</v>
          </cell>
        </row>
        <row r="406">
          <cell r="A406">
            <v>403</v>
          </cell>
          <cell r="R406">
            <v>12.068464437025058</v>
          </cell>
          <cell r="S406">
            <v>13.444389684042196</v>
          </cell>
        </row>
        <row r="407">
          <cell r="A407">
            <v>404</v>
          </cell>
          <cell r="R407">
            <v>12.07323263517408</v>
          </cell>
          <cell r="S407">
            <v>13.440989829715601</v>
          </cell>
        </row>
        <row r="408">
          <cell r="A408">
            <v>405</v>
          </cell>
          <cell r="R408">
            <v>12.078000833323099</v>
          </cell>
          <cell r="S408">
            <v>13.437618538121859</v>
          </cell>
        </row>
        <row r="409">
          <cell r="A409">
            <v>406</v>
          </cell>
          <cell r="R409">
            <v>12.082769031472118</v>
          </cell>
          <cell r="S409">
            <v>13.434275598206279</v>
          </cell>
        </row>
        <row r="410">
          <cell r="A410">
            <v>407</v>
          </cell>
          <cell r="R410">
            <v>12.087537229621137</v>
          </cell>
          <cell r="S410">
            <v>13.430960800988442</v>
          </cell>
        </row>
        <row r="411">
          <cell r="A411">
            <v>408</v>
          </cell>
          <cell r="R411">
            <v>12.092305427770158</v>
          </cell>
          <cell r="S411">
            <v>13.427673939536746</v>
          </cell>
        </row>
        <row r="412">
          <cell r="A412">
            <v>409</v>
          </cell>
          <cell r="R412">
            <v>12.097073625919178</v>
          </cell>
          <cell r="S412">
            <v>13.424414808943368</v>
          </cell>
        </row>
        <row r="413">
          <cell r="A413">
            <v>410</v>
          </cell>
          <cell r="R413">
            <v>12.101841824068201</v>
          </cell>
          <cell r="S413">
            <v>13.421183206299585</v>
          </cell>
        </row>
        <row r="414">
          <cell r="A414">
            <v>411</v>
          </cell>
          <cell r="R414">
            <v>12.106610022217216</v>
          </cell>
          <cell r="S414">
            <v>13.417978930671467</v>
          </cell>
        </row>
        <row r="415">
          <cell r="A415">
            <v>412</v>
          </cell>
          <cell r="R415">
            <v>12.111378220366239</v>
          </cell>
          <cell r="S415">
            <v>13.414801783075887</v>
          </cell>
        </row>
        <row r="416">
          <cell r="A416">
            <v>413</v>
          </cell>
          <cell r="R416">
            <v>12.116146418515259</v>
          </cell>
          <cell r="S416">
            <v>13.411651566456916</v>
          </cell>
        </row>
        <row r="417">
          <cell r="A417">
            <v>414</v>
          </cell>
          <cell r="R417">
            <v>12.12091461666428</v>
          </cell>
          <cell r="S417">
            <v>13.408528085662548</v>
          </cell>
        </row>
        <row r="418">
          <cell r="A418">
            <v>415</v>
          </cell>
          <cell r="R418">
            <v>12.125682814813299</v>
          </cell>
          <cell r="S418">
            <v>13.405431147421771</v>
          </cell>
        </row>
        <row r="419">
          <cell r="A419">
            <v>416</v>
          </cell>
          <cell r="R419">
            <v>12.13045101296232</v>
          </cell>
          <cell r="S419">
            <v>13.402360560321929</v>
          </cell>
        </row>
        <row r="420">
          <cell r="A420">
            <v>417</v>
          </cell>
          <cell r="R420">
            <v>12.135219211111338</v>
          </cell>
          <cell r="S420">
            <v>13.399316134786472</v>
          </cell>
        </row>
        <row r="421">
          <cell r="A421">
            <v>418</v>
          </cell>
          <cell r="R421">
            <v>12.139987409260359</v>
          </cell>
          <cell r="S421">
            <v>13.396297683052978</v>
          </cell>
        </row>
        <row r="422">
          <cell r="A422">
            <v>419</v>
          </cell>
          <cell r="R422">
            <v>12.144755607409378</v>
          </cell>
          <cell r="S422">
            <v>13.393305019151503</v>
          </cell>
        </row>
        <row r="423">
          <cell r="A423">
            <v>420</v>
          </cell>
          <cell r="R423">
            <v>12.149523805558399</v>
          </cell>
          <cell r="S423">
            <v>13.390337958883245</v>
          </cell>
        </row>
        <row r="424">
          <cell r="A424">
            <v>421</v>
          </cell>
          <cell r="R424">
            <v>12.154292003707418</v>
          </cell>
          <cell r="S424">
            <v>13.387396319799517</v>
          </cell>
        </row>
        <row r="425">
          <cell r="A425">
            <v>422</v>
          </cell>
          <cell r="R425">
            <v>12.159060201856441</v>
          </cell>
          <cell r="S425">
            <v>13.384479921180992</v>
          </cell>
        </row>
        <row r="426">
          <cell r="A426">
            <v>423</v>
          </cell>
          <cell r="R426">
            <v>12.163828400005457</v>
          </cell>
          <cell r="S426">
            <v>13.381588584017278</v>
          </cell>
        </row>
        <row r="427">
          <cell r="A427">
            <v>424</v>
          </cell>
          <cell r="R427">
            <v>12.16859659815448</v>
          </cell>
          <cell r="S427">
            <v>13.378722130986768</v>
          </cell>
        </row>
        <row r="428">
          <cell r="A428">
            <v>425</v>
          </cell>
          <cell r="R428">
            <v>12.173364796303499</v>
          </cell>
          <cell r="S428">
            <v>13.375880386436748</v>
          </cell>
        </row>
        <row r="429">
          <cell r="A429">
            <v>426</v>
          </cell>
          <cell r="R429">
            <v>12.17813299445252</v>
          </cell>
          <cell r="S429">
            <v>13.373063176363841</v>
          </cell>
        </row>
        <row r="430">
          <cell r="A430">
            <v>427</v>
          </cell>
          <cell r="R430">
            <v>12.182901192601539</v>
          </cell>
          <cell r="S430">
            <v>13.370270328394669</v>
          </cell>
        </row>
        <row r="431">
          <cell r="A431">
            <v>428</v>
          </cell>
          <cell r="R431">
            <v>12.187669390750557</v>
          </cell>
          <cell r="S431">
            <v>13.367501671766822</v>
          </cell>
        </row>
        <row r="432">
          <cell r="A432">
            <v>429</v>
          </cell>
          <cell r="R432">
            <v>12.192437588899578</v>
          </cell>
          <cell r="S432">
            <v>13.364757037310079</v>
          </cell>
        </row>
        <row r="433">
          <cell r="A433">
            <v>430</v>
          </cell>
          <cell r="R433">
            <v>12.197205787048597</v>
          </cell>
          <cell r="S433">
            <v>13.362036257427903</v>
          </cell>
        </row>
        <row r="434">
          <cell r="A434">
            <v>431</v>
          </cell>
          <cell r="R434">
            <v>12.201973985197618</v>
          </cell>
          <cell r="S434">
            <v>13.359339166079167</v>
          </cell>
        </row>
        <row r="435">
          <cell r="A435">
            <v>432</v>
          </cell>
          <cell r="R435">
            <v>12.206742183346638</v>
          </cell>
          <cell r="S435">
            <v>13.35666559876017</v>
          </cell>
        </row>
        <row r="436">
          <cell r="A436">
            <v>433</v>
          </cell>
          <cell r="R436">
            <v>12.21151038149566</v>
          </cell>
          <cell r="S436">
            <v>13.35401539248687</v>
          </cell>
        </row>
        <row r="437">
          <cell r="A437">
            <v>434</v>
          </cell>
          <cell r="R437">
            <v>12.21627857964468</v>
          </cell>
          <cell r="S437">
            <v>13.351388385777387</v>
          </cell>
        </row>
        <row r="438">
          <cell r="A438">
            <v>435</v>
          </cell>
          <cell r="R438">
            <v>12.221046777793699</v>
          </cell>
          <cell r="S438">
            <v>13.348784418634724</v>
          </cell>
        </row>
        <row r="439">
          <cell r="A439">
            <v>436</v>
          </cell>
          <cell r="R439">
            <v>12.225814975942717</v>
          </cell>
          <cell r="S439">
            <v>13.346203332529754</v>
          </cell>
        </row>
        <row r="440">
          <cell r="A440">
            <v>437</v>
          </cell>
          <cell r="R440">
            <v>12.230583174091739</v>
          </cell>
          <cell r="S440">
            <v>13.343644970384416</v>
          </cell>
        </row>
        <row r="441">
          <cell r="A441">
            <v>438</v>
          </cell>
          <cell r="R441">
            <v>12.235351372240759</v>
          </cell>
          <cell r="S441">
            <v>13.34110917655515</v>
          </cell>
        </row>
        <row r="442">
          <cell r="A442">
            <v>439</v>
          </cell>
          <cell r="R442">
            <v>12.24011957038978</v>
          </cell>
          <cell r="S442">
            <v>13.338595796816563</v>
          </cell>
        </row>
        <row r="443">
          <cell r="A443">
            <v>440</v>
          </cell>
          <cell r="R443">
            <v>12.244887768538797</v>
          </cell>
          <cell r="S443">
            <v>13.336104678345308</v>
          </cell>
        </row>
        <row r="444">
          <cell r="A444">
            <v>441</v>
          </cell>
          <cell r="R444">
            <v>12.249655966687818</v>
          </cell>
          <cell r="S444">
            <v>13.333635669704192</v>
          </cell>
        </row>
        <row r="445">
          <cell r="A445">
            <v>442</v>
          </cell>
          <cell r="R445">
            <v>12.254424164836838</v>
          </cell>
          <cell r="S445">
            <v>13.331188620826497</v>
          </cell>
        </row>
        <row r="446">
          <cell r="A446">
            <v>443</v>
          </cell>
          <cell r="R446">
            <v>12.259192362985859</v>
          </cell>
          <cell r="S446">
            <v>13.328763383000503</v>
          </cell>
        </row>
        <row r="447">
          <cell r="A447">
            <v>444</v>
          </cell>
          <cell r="R447">
            <v>12.263960561134878</v>
          </cell>
          <cell r="S447">
            <v>13.326359808854244</v>
          </cell>
        </row>
        <row r="448">
          <cell r="A448">
            <v>445</v>
          </cell>
          <cell r="R448">
            <v>12.268728759283901</v>
          </cell>
          <cell r="S448">
            <v>13.323977752340435</v>
          </cell>
        </row>
        <row r="449">
          <cell r="A449">
            <v>446</v>
          </cell>
          <cell r="R449">
            <v>12.273496957432917</v>
          </cell>
          <cell r="S449">
            <v>13.321617068721634</v>
          </cell>
        </row>
        <row r="450">
          <cell r="A450">
            <v>447</v>
          </cell>
          <cell r="R450">
            <v>12.27826515558194</v>
          </cell>
          <cell r="S450">
            <v>13.319277614555611</v>
          </cell>
        </row>
        <row r="451">
          <cell r="A451">
            <v>448</v>
          </cell>
          <cell r="R451">
            <v>12.283033353730959</v>
          </cell>
          <cell r="S451">
            <v>13.316959247680833</v>
          </cell>
        </row>
        <row r="452">
          <cell r="A452">
            <v>449</v>
          </cell>
          <cell r="R452">
            <v>12.28780155187998</v>
          </cell>
          <cell r="S452">
            <v>13.31466182720227</v>
          </cell>
        </row>
        <row r="453">
          <cell r="A453">
            <v>450</v>
          </cell>
          <cell r="R453">
            <v>12.292569750028999</v>
          </cell>
          <cell r="S453">
            <v>13.312385213477276</v>
          </cell>
        </row>
        <row r="454">
          <cell r="A454">
            <v>451</v>
          </cell>
          <cell r="R454">
            <v>12.29733794817802</v>
          </cell>
          <cell r="S454">
            <v>13.310129268101726</v>
          </cell>
        </row>
        <row r="455">
          <cell r="A455">
            <v>452</v>
          </cell>
          <cell r="R455">
            <v>12.302106146327038</v>
          </cell>
          <cell r="S455">
            <v>13.307893853896308</v>
          </cell>
        </row>
        <row r="456">
          <cell r="A456">
            <v>453</v>
          </cell>
          <cell r="R456">
            <v>12.306874344476057</v>
          </cell>
          <cell r="S456">
            <v>13.305678834893008</v>
          </cell>
        </row>
        <row r="457">
          <cell r="A457">
            <v>454</v>
          </cell>
          <cell r="R457">
            <v>12.311642542625078</v>
          </cell>
          <cell r="S457">
            <v>13.303484076321768</v>
          </cell>
        </row>
        <row r="458">
          <cell r="A458">
            <v>455</v>
          </cell>
          <cell r="R458">
            <v>12.316410740774097</v>
          </cell>
          <cell r="S458">
            <v>13.301309444597326</v>
          </cell>
        </row>
        <row r="459">
          <cell r="A459">
            <v>456</v>
          </cell>
          <cell r="R459">
            <v>12.32117893892312</v>
          </cell>
          <cell r="S459">
            <v>13.299154807306209</v>
          </cell>
        </row>
        <row r="460">
          <cell r="A460">
            <v>457</v>
          </cell>
          <cell r="R460">
            <v>12.325947137072136</v>
          </cell>
          <cell r="S460">
            <v>13.297020033193936</v>
          </cell>
        </row>
        <row r="461">
          <cell r="A461">
            <v>458</v>
          </cell>
          <cell r="R461">
            <v>12.330715335221159</v>
          </cell>
          <cell r="S461">
            <v>13.294904992152345</v>
          </cell>
        </row>
        <row r="462">
          <cell r="A462">
            <v>459</v>
          </cell>
          <cell r="R462">
            <v>12.335483533370176</v>
          </cell>
          <cell r="S462">
            <v>13.292809555207125</v>
          </cell>
        </row>
        <row r="463">
          <cell r="A463">
            <v>460</v>
          </cell>
          <cell r="R463">
            <v>12.340251731519199</v>
          </cell>
          <cell r="S463">
            <v>13.290733594505467</v>
          </cell>
        </row>
        <row r="464">
          <cell r="A464">
            <v>461</v>
          </cell>
          <cell r="R464">
            <v>12.345019929668219</v>
          </cell>
          <cell r="S464">
            <v>13.288676983303921</v>
          </cell>
        </row>
        <row r="465">
          <cell r="A465">
            <v>462</v>
          </cell>
          <cell r="R465">
            <v>12.34978812781724</v>
          </cell>
          <cell r="S465">
            <v>13.286639595956389</v>
          </cell>
        </row>
        <row r="466">
          <cell r="A466">
            <v>463</v>
          </cell>
          <cell r="R466">
            <v>12.354556325966259</v>
          </cell>
          <cell r="S466">
            <v>13.284621307902256</v>
          </cell>
        </row>
        <row r="467">
          <cell r="A467">
            <v>464</v>
          </cell>
          <cell r="R467">
            <v>12.359324524115278</v>
          </cell>
          <cell r="S467">
            <v>13.282621995654708</v>
          </cell>
        </row>
        <row r="468">
          <cell r="A468">
            <v>465</v>
          </cell>
          <cell r="R468">
            <v>12.364092722264298</v>
          </cell>
          <cell r="S468">
            <v>13.280641536789192</v>
          </cell>
        </row>
        <row r="469">
          <cell r="A469">
            <v>466</v>
          </cell>
          <cell r="R469">
            <v>12.368860920413319</v>
          </cell>
          <cell r="S469">
            <v>13.278679809932004</v>
          </cell>
        </row>
        <row r="470">
          <cell r="A470">
            <v>467</v>
          </cell>
          <cell r="R470">
            <v>12.373629118562338</v>
          </cell>
          <cell r="S470">
            <v>13.276736694749038</v>
          </cell>
        </row>
        <row r="471">
          <cell r="A471">
            <v>468</v>
          </cell>
          <cell r="R471">
            <v>12.378397316711361</v>
          </cell>
          <cell r="S471">
            <v>13.274812071934697</v>
          </cell>
        </row>
        <row r="472">
          <cell r="A472">
            <v>469</v>
          </cell>
          <cell r="R472">
            <v>12.383165514860377</v>
          </cell>
          <cell r="S472">
            <v>13.272905823200901</v>
          </cell>
        </row>
        <row r="473">
          <cell r="A473">
            <v>470</v>
          </cell>
          <cell r="R473">
            <v>12.387933713009399</v>
          </cell>
          <cell r="S473">
            <v>13.271017831266297</v>
          </cell>
        </row>
        <row r="474">
          <cell r="A474">
            <v>471</v>
          </cell>
          <cell r="R474">
            <v>12.392701911158419</v>
          </cell>
          <cell r="S474">
            <v>13.269147979845526</v>
          </cell>
        </row>
        <row r="475">
          <cell r="A475">
            <v>472</v>
          </cell>
          <cell r="R475">
            <v>12.39747010930744</v>
          </cell>
          <cell r="S475">
            <v>13.26729615363872</v>
          </cell>
        </row>
        <row r="476">
          <cell r="A476">
            <v>473</v>
          </cell>
          <cell r="R476">
            <v>12.402238307456459</v>
          </cell>
          <cell r="S476">
            <v>13.265462238321051</v>
          </cell>
        </row>
        <row r="477">
          <cell r="A477">
            <v>474</v>
          </cell>
          <cell r="R477">
            <v>12.40700650560548</v>
          </cell>
          <cell r="S477">
            <v>13.263646120532467</v>
          </cell>
        </row>
        <row r="478">
          <cell r="A478">
            <v>475</v>
          </cell>
          <cell r="R478">
            <v>12.411774703754498</v>
          </cell>
          <cell r="S478">
            <v>13.261847687867514</v>
          </cell>
        </row>
        <row r="479">
          <cell r="A479">
            <v>476</v>
          </cell>
          <cell r="R479">
            <v>12.416542901903519</v>
          </cell>
          <cell r="S479">
            <v>13.260066828865329</v>
          </cell>
        </row>
        <row r="480">
          <cell r="A480">
            <v>477</v>
          </cell>
          <cell r="R480">
            <v>12.421311100052538</v>
          </cell>
          <cell r="S480">
            <v>13.258303432999737</v>
          </cell>
        </row>
        <row r="481">
          <cell r="A481">
            <v>478</v>
          </cell>
          <cell r="R481">
            <v>12.426079298201557</v>
          </cell>
          <cell r="S481">
            <v>13.256557390669462</v>
          </cell>
        </row>
        <row r="482">
          <cell r="A482">
            <v>479</v>
          </cell>
          <cell r="R482">
            <v>12.43084749635058</v>
          </cell>
          <cell r="S482">
            <v>13.254828593188472</v>
          </cell>
        </row>
        <row r="483">
          <cell r="A483">
            <v>480</v>
          </cell>
          <cell r="R483">
            <v>12.435615694499599</v>
          </cell>
          <cell r="S483">
            <v>13.253116932776466</v>
          </cell>
        </row>
        <row r="484">
          <cell r="A484">
            <v>481</v>
          </cell>
          <cell r="R484">
            <v>12.440383892648617</v>
          </cell>
          <cell r="S484">
            <v>13.251422302549434</v>
          </cell>
        </row>
        <row r="485">
          <cell r="A485">
            <v>482</v>
          </cell>
          <cell r="R485">
            <v>12.445152090797636</v>
          </cell>
          <cell r="S485">
            <v>13.249744596510377</v>
          </cell>
        </row>
        <row r="486">
          <cell r="A486">
            <v>483</v>
          </cell>
          <cell r="R486">
            <v>12.449920288946659</v>
          </cell>
          <cell r="S486">
            <v>13.248083709540111</v>
          </cell>
        </row>
        <row r="487">
          <cell r="A487">
            <v>484</v>
          </cell>
          <cell r="R487">
            <v>12.454688487095678</v>
          </cell>
          <cell r="S487">
            <v>13.246439537388213</v>
          </cell>
        </row>
        <row r="488">
          <cell r="A488">
            <v>485</v>
          </cell>
          <cell r="R488">
            <v>12.4594566852447</v>
          </cell>
          <cell r="S488">
            <v>13.244811976664051</v>
          </cell>
        </row>
        <row r="489">
          <cell r="A489">
            <v>486</v>
          </cell>
          <cell r="R489">
            <v>12.464224883393717</v>
          </cell>
          <cell r="S489">
            <v>13.243200924827947</v>
          </cell>
        </row>
        <row r="490">
          <cell r="A490">
            <v>487</v>
          </cell>
          <cell r="R490">
            <v>12.468993081542738</v>
          </cell>
          <cell r="S490">
            <v>13.241606280182449</v>
          </cell>
        </row>
        <row r="491">
          <cell r="A491">
            <v>488</v>
          </cell>
          <cell r="R491">
            <v>12.473761279691757</v>
          </cell>
          <cell r="S491">
            <v>13.240027941863667</v>
          </cell>
        </row>
        <row r="492">
          <cell r="A492">
            <v>489</v>
          </cell>
          <cell r="R492">
            <v>12.478529477840778</v>
          </cell>
          <cell r="S492">
            <v>13.238465809832793</v>
          </cell>
        </row>
        <row r="493">
          <cell r="A493">
            <v>490</v>
          </cell>
          <cell r="R493">
            <v>12.483297675989798</v>
          </cell>
          <cell r="S493">
            <v>13.236919784867657</v>
          </cell>
        </row>
        <row r="494">
          <cell r="A494">
            <v>491</v>
          </cell>
          <cell r="R494">
            <v>12.488065874138821</v>
          </cell>
          <cell r="S494">
            <v>13.235389768554411</v>
          </cell>
        </row>
        <row r="495">
          <cell r="A495">
            <v>492</v>
          </cell>
          <cell r="R495">
            <v>12.49283407228784</v>
          </cell>
          <cell r="S495">
            <v>13.233875663279328</v>
          </cell>
        </row>
        <row r="496">
          <cell r="A496">
            <v>493</v>
          </cell>
          <cell r="R496">
            <v>12.497602270436859</v>
          </cell>
          <cell r="S496">
            <v>13.232377372220668</v>
          </cell>
        </row>
        <row r="497">
          <cell r="A497">
            <v>494</v>
          </cell>
          <cell r="R497">
            <v>12.502370468585879</v>
          </cell>
          <cell r="S497">
            <v>13.230894799340692</v>
          </cell>
        </row>
        <row r="498">
          <cell r="A498">
            <v>495</v>
          </cell>
          <cell r="R498">
            <v>12.5071386667349</v>
          </cell>
          <cell r="S498">
            <v>13.229427849377702</v>
          </cell>
        </row>
        <row r="499">
          <cell r="A499">
            <v>496</v>
          </cell>
          <cell r="R499">
            <v>12.511906864883919</v>
          </cell>
          <cell r="S499">
            <v>13.22797642783825</v>
          </cell>
        </row>
        <row r="500">
          <cell r="A500">
            <v>497</v>
          </cell>
          <cell r="R500">
            <v>12.51667506303294</v>
          </cell>
          <cell r="S500">
            <v>13.226540440989396</v>
          </cell>
        </row>
        <row r="501">
          <cell r="A501">
            <v>498</v>
          </cell>
          <cell r="R501">
            <v>12.521443261181957</v>
          </cell>
          <cell r="S501">
            <v>13.225119795851077</v>
          </cell>
        </row>
        <row r="502">
          <cell r="A502">
            <v>499</v>
          </cell>
          <cell r="R502">
            <v>12.526211459330979</v>
          </cell>
          <cell r="S502">
            <v>13.223714400188562</v>
          </cell>
        </row>
        <row r="503">
          <cell r="A503">
            <v>500</v>
          </cell>
          <cell r="R503">
            <v>12.530979657479998</v>
          </cell>
          <cell r="S503">
            <v>13.222324162505</v>
          </cell>
        </row>
        <row r="504">
          <cell r="A504">
            <v>501</v>
          </cell>
          <cell r="R504">
            <v>12.535747855629021</v>
          </cell>
          <cell r="S504">
            <v>13.220948992034041</v>
          </cell>
        </row>
        <row r="505">
          <cell r="A505">
            <v>502</v>
          </cell>
          <cell r="R505">
            <v>12.54051605377804</v>
          </cell>
          <cell r="S505">
            <v>13.219588798732584</v>
          </cell>
        </row>
        <row r="506">
          <cell r="A506">
            <v>503</v>
          </cell>
          <cell r="R506">
            <v>12.545284251927056</v>
          </cell>
          <cell r="S506">
            <v>13.21824349327358</v>
          </cell>
        </row>
        <row r="507">
          <cell r="A507">
            <v>504</v>
          </cell>
          <cell r="R507">
            <v>12.550052450076077</v>
          </cell>
          <cell r="S507">
            <v>13.216912987038913</v>
          </cell>
        </row>
        <row r="508">
          <cell r="A508">
            <v>505</v>
          </cell>
          <cell r="R508">
            <v>12.554820648225096</v>
          </cell>
          <cell r="S508">
            <v>13.2155971921124</v>
          </cell>
        </row>
        <row r="509">
          <cell r="A509">
            <v>506</v>
          </cell>
          <cell r="R509">
            <v>12.559588846374119</v>
          </cell>
          <cell r="S509">
            <v>13.214296021272849</v>
          </cell>
        </row>
        <row r="510">
          <cell r="A510">
            <v>507</v>
          </cell>
          <cell r="R510">
            <v>12.564357044523138</v>
          </cell>
          <cell r="S510">
            <v>13.213009387987203</v>
          </cell>
        </row>
        <row r="511">
          <cell r="A511">
            <v>508</v>
          </cell>
          <cell r="R511">
            <v>12.569125242672159</v>
          </cell>
          <cell r="S511">
            <v>13.211737206403756</v>
          </cell>
        </row>
        <row r="512">
          <cell r="A512">
            <v>509</v>
          </cell>
          <cell r="R512">
            <v>12.573893440821179</v>
          </cell>
          <cell r="S512">
            <v>13.210479391345492</v>
          </cell>
        </row>
        <row r="513">
          <cell r="A513">
            <v>510</v>
          </cell>
          <cell r="R513">
            <v>12.578661638970198</v>
          </cell>
          <cell r="S513">
            <v>13.209235858303433</v>
          </cell>
        </row>
        <row r="514">
          <cell r="A514">
            <v>511</v>
          </cell>
          <cell r="R514">
            <v>12.583429837119217</v>
          </cell>
          <cell r="S514">
            <v>13.208006523430129</v>
          </cell>
        </row>
        <row r="515">
          <cell r="A515">
            <v>512</v>
          </cell>
          <cell r="R515">
            <v>12.588198035268238</v>
          </cell>
          <cell r="S515">
            <v>13.206791303533183</v>
          </cell>
        </row>
        <row r="516">
          <cell r="A516">
            <v>513</v>
          </cell>
          <cell r="R516">
            <v>12.592966233417258</v>
          </cell>
          <cell r="S516">
            <v>13.205590116068869</v>
          </cell>
        </row>
        <row r="517">
          <cell r="A517">
            <v>514</v>
          </cell>
          <cell r="R517">
            <v>12.59773443156628</v>
          </cell>
          <cell r="S517">
            <v>13.204402879135841</v>
          </cell>
        </row>
        <row r="518">
          <cell r="A518">
            <v>515</v>
          </cell>
          <cell r="R518">
            <v>12.602502629715296</v>
          </cell>
          <cell r="S518">
            <v>13.203229511468859</v>
          </cell>
        </row>
        <row r="519">
          <cell r="A519">
            <v>516</v>
          </cell>
          <cell r="R519">
            <v>12.607270827864319</v>
          </cell>
          <cell r="S519">
            <v>13.202069932432661</v>
          </cell>
        </row>
        <row r="520">
          <cell r="A520">
            <v>517</v>
          </cell>
          <cell r="R520">
            <v>12.612039026013338</v>
          </cell>
          <cell r="S520">
            <v>13.200924062015845</v>
          </cell>
        </row>
        <row r="521">
          <cell r="A521">
            <v>518</v>
          </cell>
          <cell r="R521">
            <v>12.616807224162359</v>
          </cell>
          <cell r="S521">
            <v>13.199791820824863</v>
          </cell>
        </row>
        <row r="522">
          <cell r="A522">
            <v>519</v>
          </cell>
          <cell r="R522">
            <v>12.621575422311379</v>
          </cell>
          <cell r="S522">
            <v>13.19867313007807</v>
          </cell>
        </row>
        <row r="523">
          <cell r="A523">
            <v>520</v>
          </cell>
          <cell r="R523">
            <v>12.6263436204604</v>
          </cell>
          <cell r="S523">
            <v>13.197567911599817</v>
          </cell>
        </row>
        <row r="524">
          <cell r="A524">
            <v>521</v>
          </cell>
          <cell r="R524">
            <v>12.631111818609419</v>
          </cell>
          <cell r="S524">
            <v>13.196476087814661</v>
          </cell>
        </row>
        <row r="525">
          <cell r="A525">
            <v>522</v>
          </cell>
          <cell r="R525">
            <v>12.635880016758438</v>
          </cell>
          <cell r="S525">
            <v>13.195397581741615</v>
          </cell>
        </row>
        <row r="526">
          <cell r="A526">
            <v>523</v>
          </cell>
          <cell r="R526">
            <v>12.640648214907458</v>
          </cell>
          <cell r="S526">
            <v>13.19433231698844</v>
          </cell>
        </row>
        <row r="527">
          <cell r="A527">
            <v>524</v>
          </cell>
          <cell r="R527">
            <v>12.645416413056481</v>
          </cell>
          <cell r="S527">
            <v>13.193280217746064</v>
          </cell>
        </row>
        <row r="528">
          <cell r="A528">
            <v>525</v>
          </cell>
          <cell r="R528">
            <v>12.6501846112055</v>
          </cell>
          <cell r="S528">
            <v>13.19224120878299</v>
          </cell>
        </row>
        <row r="529">
          <cell r="A529">
            <v>526</v>
          </cell>
          <cell r="R529">
            <v>12.654952809354521</v>
          </cell>
          <cell r="S529">
            <v>13.191215215439824</v>
          </cell>
        </row>
        <row r="530">
          <cell r="A530">
            <v>527</v>
          </cell>
          <cell r="R530">
            <v>12.659721007503537</v>
          </cell>
          <cell r="S530">
            <v>13.190202163623868</v>
          </cell>
        </row>
        <row r="531">
          <cell r="A531">
            <v>528</v>
          </cell>
          <cell r="R531">
            <v>12.664489205652556</v>
          </cell>
          <cell r="S531">
            <v>13.189201979803705</v>
          </cell>
        </row>
        <row r="532">
          <cell r="A532">
            <v>529</v>
          </cell>
          <cell r="R532">
            <v>12.669257403801579</v>
          </cell>
          <cell r="S532">
            <v>13.188214591003936</v>
          </cell>
        </row>
        <row r="533">
          <cell r="A533">
            <v>530</v>
          </cell>
          <cell r="R533">
            <v>12.674025601950598</v>
          </cell>
          <cell r="S533">
            <v>13.187239924799922</v>
          </cell>
        </row>
        <row r="534">
          <cell r="A534">
            <v>531</v>
          </cell>
          <cell r="R534">
            <v>12.678793800099619</v>
          </cell>
          <cell r="S534">
            <v>13.186277909312585</v>
          </cell>
        </row>
        <row r="535">
          <cell r="A535">
            <v>532</v>
          </cell>
          <cell r="R535">
            <v>12.683561998248637</v>
          </cell>
          <cell r="S535">
            <v>13.185328473203304</v>
          </cell>
        </row>
        <row r="536">
          <cell r="A536">
            <v>533</v>
          </cell>
          <cell r="R536">
            <v>12.688330196397658</v>
          </cell>
          <cell r="S536">
            <v>13.184391545668817</v>
          </cell>
        </row>
        <row r="537">
          <cell r="A537">
            <v>534</v>
          </cell>
          <cell r="R537">
            <v>12.693098394546677</v>
          </cell>
          <cell r="S537">
            <v>13.183467056436239</v>
          </cell>
        </row>
        <row r="538">
          <cell r="A538">
            <v>535</v>
          </cell>
          <cell r="R538">
            <v>12.697866592695698</v>
          </cell>
          <cell r="S538">
            <v>13.182554935758082</v>
          </cell>
        </row>
        <row r="539">
          <cell r="A539">
            <v>536</v>
          </cell>
          <cell r="R539">
            <v>12.702634790844717</v>
          </cell>
          <cell r="S539">
            <v>13.181655114407359</v>
          </cell>
        </row>
        <row r="540">
          <cell r="A540">
            <v>537</v>
          </cell>
          <cell r="R540">
            <v>12.70740298899374</v>
          </cell>
          <cell r="S540">
            <v>13.180767523672744</v>
          </cell>
        </row>
        <row r="541">
          <cell r="A541">
            <v>538</v>
          </cell>
          <cell r="R541">
            <v>12.71217118714276</v>
          </cell>
          <cell r="S541">
            <v>13.179892095353777</v>
          </cell>
        </row>
        <row r="542">
          <cell r="A542">
            <v>539</v>
          </cell>
          <cell r="R542">
            <v>12.716939385291779</v>
          </cell>
          <cell r="S542">
            <v>13.17902876175612</v>
          </cell>
        </row>
        <row r="543">
          <cell r="A543">
            <v>540</v>
          </cell>
          <cell r="R543">
            <v>12.721707583440798</v>
          </cell>
          <cell r="S543">
            <v>13.17817745568688</v>
          </cell>
        </row>
        <row r="544">
          <cell r="A544">
            <v>541</v>
          </cell>
          <cell r="R544">
            <v>12.726475781589819</v>
          </cell>
          <cell r="S544">
            <v>13.177338110449966</v>
          </cell>
        </row>
        <row r="545">
          <cell r="A545">
            <v>542</v>
          </cell>
          <cell r="R545">
            <v>12.731243979738839</v>
          </cell>
          <cell r="S545">
            <v>13.176510659841506</v>
          </cell>
        </row>
        <row r="546">
          <cell r="A546">
            <v>543</v>
          </cell>
          <cell r="R546">
            <v>12.73601217788786</v>
          </cell>
          <cell r="S546">
            <v>13.175695038145319</v>
          </cell>
        </row>
        <row r="547">
          <cell r="A547">
            <v>544</v>
          </cell>
          <cell r="R547">
            <v>12.740780376036877</v>
          </cell>
          <cell r="S547">
            <v>13.174891180128439</v>
          </cell>
        </row>
        <row r="548">
          <cell r="A548">
            <v>545</v>
          </cell>
          <cell r="R548">
            <v>12.745548574185898</v>
          </cell>
          <cell r="S548">
            <v>13.174099021036662</v>
          </cell>
        </row>
        <row r="549">
          <cell r="A549">
            <v>546</v>
          </cell>
          <cell r="R549">
            <v>12.750316772334918</v>
          </cell>
          <cell r="S549">
            <v>13.173318496590188</v>
          </cell>
        </row>
        <row r="550">
          <cell r="A550">
            <v>547</v>
          </cell>
          <cell r="R550">
            <v>12.75508497048394</v>
          </cell>
          <cell r="S550">
            <v>13.172549542979255</v>
          </cell>
        </row>
        <row r="551">
          <cell r="A551">
            <v>548</v>
          </cell>
          <cell r="R551">
            <v>12.75985316863296</v>
          </cell>
          <cell r="S551">
            <v>13.171792096859875</v>
          </cell>
        </row>
        <row r="552">
          <cell r="A552">
            <v>549</v>
          </cell>
          <cell r="R552">
            <v>12.764621366781981</v>
          </cell>
          <cell r="S552">
            <v>13.171046095349578</v>
          </cell>
        </row>
        <row r="553">
          <cell r="A553">
            <v>550</v>
          </cell>
          <cell r="R553">
            <v>12.769389564930997</v>
          </cell>
          <cell r="S553">
            <v>13.170311476023224</v>
          </cell>
        </row>
        <row r="554">
          <cell r="A554">
            <v>551</v>
          </cell>
          <cell r="R554">
            <v>12.774157763080019</v>
          </cell>
          <cell r="S554">
            <v>13.169588176908858</v>
          </cell>
        </row>
        <row r="555">
          <cell r="A555">
            <v>552</v>
          </cell>
          <cell r="R555">
            <v>12.778925961229039</v>
          </cell>
          <cell r="S555">
            <v>13.168876136483574</v>
          </cell>
        </row>
        <row r="556">
          <cell r="A556">
            <v>553</v>
          </cell>
          <cell r="R556">
            <v>12.78369415937806</v>
          </cell>
          <cell r="S556">
            <v>13.168175293669508</v>
          </cell>
        </row>
        <row r="557">
          <cell r="A557">
            <v>554</v>
          </cell>
          <cell r="R557">
            <v>12.788462357527079</v>
          </cell>
          <cell r="S557">
            <v>13.167485587829766</v>
          </cell>
        </row>
        <row r="558">
          <cell r="A558">
            <v>555</v>
          </cell>
          <cell r="R558">
            <v>12.793230555676098</v>
          </cell>
          <cell r="S558">
            <v>13.166806958764489</v>
          </cell>
        </row>
        <row r="559">
          <cell r="A559">
            <v>556</v>
          </cell>
          <cell r="R559">
            <v>12.797998753825118</v>
          </cell>
          <cell r="S559">
            <v>13.16613934670691</v>
          </cell>
        </row>
        <row r="560">
          <cell r="A560">
            <v>557</v>
          </cell>
          <cell r="R560">
            <v>12.802766951974137</v>
          </cell>
          <cell r="S560">
            <v>13.165482692319468</v>
          </cell>
        </row>
        <row r="561">
          <cell r="A561">
            <v>558</v>
          </cell>
          <cell r="R561">
            <v>12.807535150123158</v>
          </cell>
          <cell r="S561">
            <v>13.16483693668995</v>
          </cell>
        </row>
        <row r="562">
          <cell r="A562">
            <v>559</v>
          </cell>
          <cell r="R562">
            <v>12.812303348272177</v>
          </cell>
          <cell r="S562">
            <v>13.164202021327709</v>
          </cell>
        </row>
        <row r="563">
          <cell r="A563">
            <v>560</v>
          </cell>
          <cell r="R563">
            <v>12.8170715464212</v>
          </cell>
          <cell r="S563">
            <v>13.163577888159883</v>
          </cell>
        </row>
        <row r="564">
          <cell r="A564">
            <v>561</v>
          </cell>
          <cell r="R564">
            <v>12.821839744570216</v>
          </cell>
          <cell r="S564">
            <v>13.162964479527682</v>
          </cell>
        </row>
        <row r="565">
          <cell r="A565">
            <v>562</v>
          </cell>
          <cell r="R565">
            <v>12.826607942719239</v>
          </cell>
          <cell r="S565">
            <v>13.1623617381827</v>
          </cell>
        </row>
        <row r="566">
          <cell r="A566">
            <v>563</v>
          </cell>
          <cell r="R566">
            <v>12.831376140868258</v>
          </cell>
          <cell r="S566">
            <v>13.161769607283251</v>
          </cell>
        </row>
        <row r="567">
          <cell r="A567">
            <v>564</v>
          </cell>
          <cell r="R567">
            <v>12.836144339017279</v>
          </cell>
          <cell r="S567">
            <v>13.161188030390802</v>
          </cell>
        </row>
        <row r="568">
          <cell r="A568">
            <v>565</v>
          </cell>
          <cell r="R568">
            <v>12.840912537166298</v>
          </cell>
          <cell r="S568">
            <v>13.160616951466379</v>
          </cell>
        </row>
        <row r="569">
          <cell r="A569">
            <v>566</v>
          </cell>
          <cell r="R569">
            <v>12.84568073531532</v>
          </cell>
          <cell r="S569">
            <v>13.160056314867044</v>
          </cell>
        </row>
        <row r="570">
          <cell r="A570">
            <v>567</v>
          </cell>
          <cell r="R570">
            <v>12.850448933464339</v>
          </cell>
          <cell r="S570">
            <v>13.159506065342388</v>
          </cell>
        </row>
        <row r="571">
          <cell r="A571">
            <v>568</v>
          </cell>
          <cell r="R571">
            <v>12.855217131613358</v>
          </cell>
          <cell r="S571">
            <v>13.158966148031116</v>
          </cell>
        </row>
        <row r="572">
          <cell r="A572">
            <v>569</v>
          </cell>
          <cell r="R572">
            <v>12.859985329762377</v>
          </cell>
          <cell r="S572">
            <v>13.158436508457577</v>
          </cell>
        </row>
        <row r="573">
          <cell r="A573">
            <v>570</v>
          </cell>
          <cell r="R573">
            <v>12.8647535279114</v>
          </cell>
          <cell r="S573">
            <v>13.157917092528422</v>
          </cell>
        </row>
        <row r="574">
          <cell r="A574">
            <v>571</v>
          </cell>
          <cell r="R574">
            <v>12.869521726060418</v>
          </cell>
          <cell r="S574">
            <v>13.157407846529221</v>
          </cell>
        </row>
        <row r="575">
          <cell r="A575">
            <v>572</v>
          </cell>
          <cell r="R575">
            <v>12.874289924209441</v>
          </cell>
          <cell r="S575">
            <v>13.156908717121187</v>
          </cell>
        </row>
        <row r="576">
          <cell r="A576">
            <v>573</v>
          </cell>
          <cell r="R576">
            <v>12.879058122358456</v>
          </cell>
          <cell r="S576">
            <v>13.156419651337877</v>
          </cell>
        </row>
        <row r="577">
          <cell r="A577">
            <v>574</v>
          </cell>
          <cell r="R577">
            <v>12.883826320507479</v>
          </cell>
          <cell r="S577">
            <v>13.155940596581942</v>
          </cell>
        </row>
        <row r="578">
          <cell r="A578">
            <v>575</v>
          </cell>
          <cell r="R578">
            <v>12.888594518656499</v>
          </cell>
          <cell r="S578">
            <v>13.155471500621944</v>
          </cell>
        </row>
        <row r="579">
          <cell r="A579">
            <v>576</v>
          </cell>
          <cell r="R579">
            <v>12.89336271680552</v>
          </cell>
          <cell r="S579">
            <v>13.155012311589148</v>
          </cell>
        </row>
        <row r="580">
          <cell r="A580">
            <v>577</v>
          </cell>
          <cell r="R580">
            <v>12.898130914954539</v>
          </cell>
          <cell r="S580">
            <v>13.154562977974399</v>
          </cell>
        </row>
        <row r="581">
          <cell r="A581">
            <v>578</v>
          </cell>
          <cell r="R581">
            <v>12.90289911310356</v>
          </cell>
          <cell r="S581">
            <v>13.154123448625013</v>
          </cell>
        </row>
        <row r="582">
          <cell r="A582">
            <v>579</v>
          </cell>
          <cell r="R582">
            <v>12.907667311252577</v>
          </cell>
          <cell r="S582">
            <v>13.153693672741685</v>
          </cell>
        </row>
        <row r="583">
          <cell r="A583">
            <v>580</v>
          </cell>
          <cell r="R583">
            <v>12.912435509401597</v>
          </cell>
          <cell r="S583">
            <v>13.153273599875453</v>
          </cell>
        </row>
        <row r="584">
          <cell r="A584">
            <v>581</v>
          </cell>
          <cell r="R584">
            <v>12.917203707550618</v>
          </cell>
          <cell r="S584">
            <v>13.152863179924685</v>
          </cell>
        </row>
        <row r="585">
          <cell r="A585">
            <v>582</v>
          </cell>
          <cell r="R585">
            <v>12.921971905699637</v>
          </cell>
          <cell r="S585">
            <v>13.152462363132067</v>
          </cell>
        </row>
        <row r="586">
          <cell r="A586">
            <v>583</v>
          </cell>
          <cell r="R586">
            <v>12.92674010384866</v>
          </cell>
          <cell r="S586">
            <v>13.152071100081711</v>
          </cell>
        </row>
        <row r="587">
          <cell r="A587">
            <v>584</v>
          </cell>
          <cell r="R587">
            <v>12.931508301997679</v>
          </cell>
          <cell r="S587">
            <v>13.151689341696166</v>
          </cell>
        </row>
        <row r="588">
          <cell r="A588">
            <v>585</v>
          </cell>
          <cell r="R588">
            <v>12.936276500146699</v>
          </cell>
          <cell r="S588">
            <v>13.151317039233561</v>
          </cell>
        </row>
        <row r="589">
          <cell r="A589">
            <v>586</v>
          </cell>
          <cell r="R589">
            <v>12.941044698295718</v>
          </cell>
          <cell r="S589">
            <v>13.150954144284739</v>
          </cell>
        </row>
        <row r="590">
          <cell r="A590">
            <v>587</v>
          </cell>
          <cell r="R590">
            <v>12.945812896444739</v>
          </cell>
          <cell r="S590">
            <v>13.150600608770398</v>
          </cell>
        </row>
        <row r="591">
          <cell r="A591">
            <v>588</v>
          </cell>
          <cell r="R591">
            <v>12.950581094593758</v>
          </cell>
          <cell r="S591">
            <v>13.15025638493834</v>
          </cell>
        </row>
        <row r="592">
          <cell r="A592">
            <v>589</v>
          </cell>
          <cell r="R592">
            <v>12.955349292742779</v>
          </cell>
          <cell r="S592">
            <v>13.149921425360635</v>
          </cell>
        </row>
        <row r="593">
          <cell r="A593">
            <v>590</v>
          </cell>
          <cell r="R593">
            <v>12.960117490891797</v>
          </cell>
          <cell r="S593">
            <v>13.149595682930899</v>
          </cell>
        </row>
        <row r="594">
          <cell r="A594">
            <v>591</v>
          </cell>
          <cell r="R594">
            <v>12.964885689040818</v>
          </cell>
          <cell r="S594">
            <v>13.149279110861583</v>
          </cell>
        </row>
        <row r="595">
          <cell r="A595">
            <v>592</v>
          </cell>
          <cell r="R595">
            <v>12.969653887189837</v>
          </cell>
          <cell r="S595">
            <v>13.148971662681273</v>
          </cell>
        </row>
        <row r="596">
          <cell r="A596">
            <v>593</v>
          </cell>
          <cell r="R596">
            <v>12.97442208533886</v>
          </cell>
          <cell r="S596">
            <v>13.148673292231999</v>
          </cell>
        </row>
        <row r="597">
          <cell r="A597">
            <v>594</v>
          </cell>
          <cell r="R597">
            <v>12.979190283487878</v>
          </cell>
          <cell r="S597">
            <v>13.148383953666649</v>
          </cell>
        </row>
        <row r="598">
          <cell r="A598">
            <v>595</v>
          </cell>
          <cell r="R598">
            <v>12.9839584816369</v>
          </cell>
          <cell r="S598">
            <v>13.148103601446307</v>
          </cell>
        </row>
        <row r="599">
          <cell r="A599">
            <v>596</v>
          </cell>
          <cell r="R599">
            <v>12.98872667978592</v>
          </cell>
          <cell r="S599">
            <v>13.147832190337692</v>
          </cell>
        </row>
        <row r="600">
          <cell r="A600">
            <v>597</v>
          </cell>
          <cell r="R600">
            <v>12.993494877934939</v>
          </cell>
          <cell r="S600">
            <v>13.147569675410592</v>
          </cell>
        </row>
        <row r="601">
          <cell r="A601">
            <v>598</v>
          </cell>
          <cell r="R601">
            <v>12.998263076083958</v>
          </cell>
          <cell r="S601">
            <v>13.14731601203534</v>
          </cell>
        </row>
        <row r="602">
          <cell r="A602">
            <v>599</v>
          </cell>
          <cell r="R602">
            <v>13.003031274232979</v>
          </cell>
          <cell r="S602">
            <v>13.147071155880289</v>
          </cell>
        </row>
        <row r="603">
          <cell r="A603">
            <v>600</v>
          </cell>
          <cell r="R603">
            <v>13.007799472381999</v>
          </cell>
          <cell r="S603">
            <v>13.146835062909332</v>
          </cell>
        </row>
        <row r="604">
          <cell r="A604">
            <v>601</v>
          </cell>
          <cell r="R604">
            <v>13.01256767053102</v>
          </cell>
          <cell r="S604">
            <v>13.146607689379463</v>
          </cell>
        </row>
        <row r="605">
          <cell r="A605">
            <v>602</v>
          </cell>
          <cell r="R605">
            <v>13.017335868680037</v>
          </cell>
          <cell r="S605">
            <v>13.146388991838309</v>
          </cell>
        </row>
        <row r="606">
          <cell r="A606">
            <v>603</v>
          </cell>
          <cell r="R606">
            <v>13.022104066829058</v>
          </cell>
          <cell r="S606">
            <v>13.146178927121751</v>
          </cell>
        </row>
        <row r="607">
          <cell r="A607">
            <v>604</v>
          </cell>
          <cell r="R607">
            <v>13.026872264978078</v>
          </cell>
          <cell r="S607">
            <v>13.14597745235152</v>
          </cell>
        </row>
        <row r="608">
          <cell r="A608">
            <v>605</v>
          </cell>
          <cell r="R608">
            <v>13.031640463127097</v>
          </cell>
          <cell r="S608">
            <v>13.145784524932846</v>
          </cell>
        </row>
        <row r="609">
          <cell r="A609">
            <v>606</v>
          </cell>
          <cell r="R609">
            <v>13.03640866127612</v>
          </cell>
          <cell r="S609">
            <v>13.145600102552102</v>
          </cell>
        </row>
        <row r="610">
          <cell r="A610">
            <v>607</v>
          </cell>
          <cell r="R610">
            <v>13.041176859425136</v>
          </cell>
          <cell r="S610">
            <v>13.145424143174507</v>
          </cell>
        </row>
        <row r="611">
          <cell r="A611">
            <v>608</v>
          </cell>
          <cell r="R611">
            <v>13.04594505757416</v>
          </cell>
          <cell r="S611">
            <v>13.145256605041817</v>
          </cell>
        </row>
        <row r="612">
          <cell r="A612">
            <v>609</v>
          </cell>
          <cell r="R612">
            <v>13.050713255723178</v>
          </cell>
          <cell r="S612">
            <v>13.145097446670073</v>
          </cell>
        </row>
        <row r="613">
          <cell r="A613">
            <v>610</v>
          </cell>
          <cell r="R613">
            <v>13.055481453872199</v>
          </cell>
          <cell r="S613">
            <v>13.144946626847327</v>
          </cell>
        </row>
        <row r="614">
          <cell r="A614">
            <v>611</v>
          </cell>
          <cell r="R614">
            <v>13.060249652021218</v>
          </cell>
          <cell r="S614">
            <v>13.144804104631453</v>
          </cell>
        </row>
        <row r="615">
          <cell r="A615">
            <v>612</v>
          </cell>
          <cell r="R615">
            <v>13.065017850170239</v>
          </cell>
          <cell r="S615">
            <v>13.144669839347896</v>
          </cell>
        </row>
        <row r="616">
          <cell r="A616">
            <v>613</v>
          </cell>
          <cell r="R616">
            <v>13.069786048319258</v>
          </cell>
          <cell r="S616">
            <v>13.144543790587532</v>
          </cell>
        </row>
        <row r="617">
          <cell r="A617">
            <v>614</v>
          </cell>
          <cell r="R617">
            <v>13.074554246468278</v>
          </cell>
          <cell r="S617">
            <v>13.144425918204481</v>
          </cell>
        </row>
        <row r="618">
          <cell r="A618">
            <v>615</v>
          </cell>
          <cell r="R618">
            <v>13.079322444617297</v>
          </cell>
          <cell r="S618">
            <v>13.144316182313977</v>
          </cell>
        </row>
        <row r="619">
          <cell r="A619">
            <v>616</v>
          </cell>
          <cell r="R619">
            <v>13.084090642766318</v>
          </cell>
          <cell r="S619">
            <v>13.144214543290239</v>
          </cell>
        </row>
        <row r="620">
          <cell r="A620">
            <v>617</v>
          </cell>
          <cell r="R620">
            <v>13.088858840915337</v>
          </cell>
          <cell r="S620">
            <v>13.144120961764386</v>
          </cell>
        </row>
        <row r="621">
          <cell r="A621">
            <v>618</v>
          </cell>
          <cell r="R621">
            <v>13.09362703906436</v>
          </cell>
          <cell r="S621">
            <v>13.144035398622359</v>
          </cell>
        </row>
        <row r="622">
          <cell r="A622">
            <v>619</v>
          </cell>
          <cell r="R622">
            <v>13.098395237213376</v>
          </cell>
          <cell r="S622">
            <v>13.143957815002837</v>
          </cell>
        </row>
        <row r="623">
          <cell r="A623">
            <v>620</v>
          </cell>
          <cell r="R623">
            <v>13.103163435362399</v>
          </cell>
          <cell r="S623">
            <v>13.143888172295229</v>
          </cell>
        </row>
        <row r="624">
          <cell r="A624">
            <v>621</v>
          </cell>
          <cell r="R624">
            <v>13.107931633511418</v>
          </cell>
          <cell r="S624">
            <v>13.143826432137651</v>
          </cell>
        </row>
        <row r="625">
          <cell r="A625">
            <v>622</v>
          </cell>
          <cell r="R625">
            <v>13.112699831660439</v>
          </cell>
          <cell r="S625">
            <v>13.143772556414898</v>
          </cell>
        </row>
        <row r="626">
          <cell r="A626">
            <v>623</v>
          </cell>
          <cell r="R626">
            <v>13.117468029809459</v>
          </cell>
          <cell r="S626">
            <v>13.143726507256499</v>
          </cell>
        </row>
        <row r="627">
          <cell r="A627">
            <v>624</v>
          </cell>
          <cell r="R627">
            <v>13.12223622795848</v>
          </cell>
          <cell r="S627">
            <v>13.143688247034753</v>
          </cell>
        </row>
        <row r="628">
          <cell r="A628">
            <v>625</v>
          </cell>
          <cell r="R628">
            <v>13.127004426107499</v>
          </cell>
          <cell r="S628">
            <v>13.143657738362748</v>
          </cell>
        </row>
        <row r="629">
          <cell r="A629">
            <v>626</v>
          </cell>
          <cell r="R629">
            <v>13.131772624256518</v>
          </cell>
          <cell r="S629">
            <v>13.14363494409249</v>
          </cell>
        </row>
        <row r="630">
          <cell r="A630">
            <v>627</v>
          </cell>
          <cell r="R630">
            <v>13.136540822405538</v>
          </cell>
          <cell r="S630">
            <v>13.143619827312968</v>
          </cell>
        </row>
        <row r="631">
          <cell r="A631">
            <v>628</v>
          </cell>
          <cell r="R631">
            <v>13.14130902055456</v>
          </cell>
          <cell r="S631">
            <v>13.143612351348263</v>
          </cell>
        </row>
        <row r="632">
          <cell r="A632">
            <v>629</v>
          </cell>
          <cell r="R632">
            <v>13.14607721870358</v>
          </cell>
          <cell r="S632">
            <v>13.14361247975571</v>
          </cell>
        </row>
        <row r="633">
          <cell r="A633">
            <v>630</v>
          </cell>
          <cell r="R633">
            <v>13.150845416852599</v>
          </cell>
          <cell r="S633">
            <v>13.143620176323996</v>
          </cell>
        </row>
        <row r="634">
          <cell r="A634">
            <v>631</v>
          </cell>
          <cell r="R634">
            <v>13.155613615001618</v>
          </cell>
          <cell r="S634">
            <v>13.143635405071388</v>
          </cell>
        </row>
        <row r="635">
          <cell r="A635">
            <v>632</v>
          </cell>
          <cell r="R635">
            <v>13.160381813150638</v>
          </cell>
          <cell r="S635">
            <v>13.143658130243864</v>
          </cell>
        </row>
        <row r="636">
          <cell r="A636">
            <v>633</v>
          </cell>
          <cell r="R636">
            <v>13.165150011299659</v>
          </cell>
          <cell r="S636">
            <v>13.143688316313344</v>
          </cell>
        </row>
        <row r="637">
          <cell r="A637">
            <v>634</v>
          </cell>
          <cell r="R637">
            <v>13.169918209448678</v>
          </cell>
          <cell r="S637">
            <v>13.143725927975902</v>
          </cell>
        </row>
        <row r="638">
          <cell r="A638">
            <v>635</v>
          </cell>
          <cell r="R638">
            <v>13.174686407597699</v>
          </cell>
          <cell r="S638">
            <v>13.143770930149991</v>
          </cell>
        </row>
        <row r="639">
          <cell r="A639">
            <v>636</v>
          </cell>
          <cell r="R639">
            <v>13.179454605746717</v>
          </cell>
          <cell r="S639">
            <v>13.143823287974714</v>
          </cell>
        </row>
        <row r="640">
          <cell r="A640">
            <v>637</v>
          </cell>
          <cell r="R640">
            <v>13.184222803895741</v>
          </cell>
          <cell r="S640">
            <v>13.143882966808063</v>
          </cell>
        </row>
        <row r="641">
          <cell r="A641">
            <v>638</v>
          </cell>
          <cell r="R641">
            <v>13.188991002044757</v>
          </cell>
          <cell r="S641">
            <v>13.143949932225244</v>
          </cell>
        </row>
        <row r="642">
          <cell r="A642">
            <v>639</v>
          </cell>
          <cell r="R642">
            <v>13.193759200193778</v>
          </cell>
          <cell r="S642">
            <v>13.144024150016945</v>
          </cell>
        </row>
        <row r="643">
          <cell r="A643">
            <v>640</v>
          </cell>
          <cell r="R643">
            <v>13.198527398342797</v>
          </cell>
          <cell r="S643">
            <v>13.144105586187646</v>
          </cell>
        </row>
        <row r="644">
          <cell r="A644">
            <v>641</v>
          </cell>
          <cell r="R644">
            <v>13.20329559649182</v>
          </cell>
          <cell r="S644">
            <v>13.144194206953998</v>
          </cell>
        </row>
        <row r="645">
          <cell r="A645">
            <v>642</v>
          </cell>
          <cell r="R645">
            <v>13.208063794640839</v>
          </cell>
          <cell r="S645">
            <v>13.144289978743112</v>
          </cell>
        </row>
        <row r="646">
          <cell r="A646">
            <v>643</v>
          </cell>
          <cell r="R646">
            <v>13.212831992789859</v>
          </cell>
          <cell r="S646">
            <v>13.144392868190971</v>
          </cell>
        </row>
        <row r="647">
          <cell r="A647">
            <v>644</v>
          </cell>
          <cell r="R647">
            <v>13.217600190938878</v>
          </cell>
          <cell r="S647">
            <v>13.144502842140776</v>
          </cell>
        </row>
        <row r="648">
          <cell r="A648">
            <v>645</v>
          </cell>
          <cell r="R648">
            <v>13.222368389087899</v>
          </cell>
          <cell r="S648">
            <v>13.144619867641351</v>
          </cell>
        </row>
        <row r="649">
          <cell r="A649">
            <v>646</v>
          </cell>
          <cell r="R649">
            <v>13.227136587236918</v>
          </cell>
          <cell r="S649">
            <v>13.144743911945566</v>
          </cell>
        </row>
        <row r="650">
          <cell r="A650">
            <v>647</v>
          </cell>
          <cell r="R650">
            <v>13.23190478538594</v>
          </cell>
          <cell r="S650">
            <v>13.144874942508727</v>
          </cell>
        </row>
        <row r="651">
          <cell r="A651">
            <v>648</v>
          </cell>
          <cell r="R651">
            <v>13.236672983534957</v>
          </cell>
          <cell r="S651">
            <v>13.145012926987047</v>
          </cell>
        </row>
        <row r="652">
          <cell r="A652">
            <v>649</v>
          </cell>
          <cell r="R652">
            <v>13.241441181683978</v>
          </cell>
          <cell r="S652">
            <v>13.145157833236077</v>
          </cell>
        </row>
        <row r="653">
          <cell r="A653">
            <v>650</v>
          </cell>
          <cell r="R653">
            <v>13.246209379832997</v>
          </cell>
          <cell r="S653">
            <v>13.145309629309192</v>
          </cell>
        </row>
        <row r="654">
          <cell r="A654">
            <v>651</v>
          </cell>
          <cell r="R654">
            <v>13.25097757798202</v>
          </cell>
          <cell r="S654">
            <v>13.14546828345604</v>
          </cell>
        </row>
        <row r="655">
          <cell r="A655">
            <v>652</v>
          </cell>
          <cell r="R655">
            <v>13.25574577613104</v>
          </cell>
          <cell r="S655">
            <v>13.145633764121071</v>
          </cell>
        </row>
        <row r="656">
          <cell r="A656">
            <v>653</v>
          </cell>
          <cell r="R656">
            <v>13.260513974280061</v>
          </cell>
          <cell r="S656">
            <v>13.145806039942032</v>
          </cell>
        </row>
        <row r="657">
          <cell r="A657">
            <v>654</v>
          </cell>
          <cell r="R657">
            <v>13.26528217242908</v>
          </cell>
          <cell r="S657">
            <v>13.145985079748471</v>
          </cell>
        </row>
        <row r="658">
          <cell r="A658">
            <v>655</v>
          </cell>
          <cell r="R658">
            <v>13.270050370578096</v>
          </cell>
          <cell r="S658">
            <v>13.146170852560306</v>
          </cell>
        </row>
        <row r="659">
          <cell r="A659">
            <v>656</v>
          </cell>
          <cell r="R659">
            <v>13.274818568727119</v>
          </cell>
          <cell r="S659">
            <v>13.146363327586366</v>
          </cell>
        </row>
        <row r="660">
          <cell r="A660">
            <v>657</v>
          </cell>
          <cell r="R660">
            <v>13.279586766876138</v>
          </cell>
          <cell r="S660">
            <v>13.146562474222913</v>
          </cell>
        </row>
        <row r="661">
          <cell r="A661">
            <v>658</v>
          </cell>
          <cell r="R661">
            <v>13.284354965025159</v>
          </cell>
          <cell r="S661">
            <v>13.146768262052289</v>
          </cell>
        </row>
        <row r="662">
          <cell r="A662">
            <v>659</v>
          </cell>
          <cell r="R662">
            <v>13.289123163174178</v>
          </cell>
          <cell r="S662">
            <v>13.146980660841439</v>
          </cell>
        </row>
        <row r="663">
          <cell r="A663">
            <v>660</v>
          </cell>
          <cell r="R663">
            <v>13.293891361323197</v>
          </cell>
          <cell r="S663">
            <v>13.147199640540538</v>
          </cell>
        </row>
        <row r="664">
          <cell r="A664">
            <v>661</v>
          </cell>
          <cell r="R664">
            <v>13.298659559472217</v>
          </cell>
          <cell r="S664">
            <v>13.14742517128162</v>
          </cell>
        </row>
        <row r="665">
          <cell r="A665">
            <v>662</v>
          </cell>
          <cell r="R665">
            <v>13.303427757621238</v>
          </cell>
          <cell r="S665">
            <v>13.147657223377193</v>
          </cell>
        </row>
        <row r="666">
          <cell r="A666">
            <v>663</v>
          </cell>
          <cell r="R666">
            <v>13.308195955770257</v>
          </cell>
          <cell r="S666">
            <v>13.147895767318845</v>
          </cell>
        </row>
        <row r="667">
          <cell r="A667">
            <v>664</v>
          </cell>
          <cell r="R667">
            <v>13.31296415391928</v>
          </cell>
          <cell r="S667">
            <v>13.148140773775962</v>
          </cell>
        </row>
        <row r="668">
          <cell r="A668">
            <v>665</v>
          </cell>
          <cell r="R668">
            <v>13.317732352068296</v>
          </cell>
          <cell r="S668">
            <v>13.148392213594335</v>
          </cell>
        </row>
        <row r="669">
          <cell r="A669">
            <v>666</v>
          </cell>
          <cell r="R669">
            <v>13.32250055021732</v>
          </cell>
          <cell r="S669">
            <v>13.14865005779486</v>
          </cell>
        </row>
        <row r="670">
          <cell r="A670">
            <v>667</v>
          </cell>
          <cell r="R670">
            <v>13.327268748366338</v>
          </cell>
          <cell r="S670">
            <v>13.148914277572217</v>
          </cell>
        </row>
        <row r="671">
          <cell r="A671">
            <v>668</v>
          </cell>
          <cell r="R671">
            <v>13.332036946515359</v>
          </cell>
          <cell r="S671">
            <v>13.149184844293579</v>
          </cell>
        </row>
        <row r="672">
          <cell r="A672">
            <v>669</v>
          </cell>
          <cell r="R672">
            <v>13.336805144664378</v>
          </cell>
          <cell r="S672">
            <v>13.149461729497306</v>
          </cell>
        </row>
        <row r="673">
          <cell r="A673">
            <v>670</v>
          </cell>
          <cell r="R673">
            <v>13.341573342813399</v>
          </cell>
          <cell r="S673">
            <v>13.149744904891694</v>
          </cell>
        </row>
        <row r="674">
          <cell r="A674">
            <v>671</v>
          </cell>
          <cell r="R674">
            <v>13.346341540962419</v>
          </cell>
          <cell r="S674">
            <v>13.150034342353692</v>
          </cell>
        </row>
        <row r="675">
          <cell r="A675">
            <v>672</v>
          </cell>
          <cell r="R675">
            <v>13.351109739111438</v>
          </cell>
          <cell r="S675">
            <v>13.150330013927626</v>
          </cell>
        </row>
        <row r="676">
          <cell r="A676">
            <v>673</v>
          </cell>
          <cell r="R676">
            <v>13.355877937260457</v>
          </cell>
          <cell r="S676">
            <v>13.150631891823993</v>
          </cell>
        </row>
        <row r="677">
          <cell r="A677">
            <v>674</v>
          </cell>
          <cell r="R677">
            <v>13.36064613540948</v>
          </cell>
          <cell r="S677">
            <v>13.150939948418227</v>
          </cell>
        </row>
        <row r="678">
          <cell r="A678">
            <v>675</v>
          </cell>
          <cell r="R678">
            <v>13.365414333558499</v>
          </cell>
          <cell r="S678">
            <v>13.151254156249431</v>
          </cell>
        </row>
        <row r="679">
          <cell r="A679">
            <v>676</v>
          </cell>
          <cell r="R679">
            <v>13.37018253170752</v>
          </cell>
          <cell r="S679">
            <v>13.151574488019232</v>
          </cell>
        </row>
        <row r="680">
          <cell r="A680">
            <v>677</v>
          </cell>
          <cell r="R680">
            <v>13.374950729856538</v>
          </cell>
          <cell r="S680">
            <v>13.151900916590522</v>
          </cell>
        </row>
        <row r="681">
          <cell r="A681">
            <v>678</v>
          </cell>
          <cell r="R681">
            <v>13.379718928005559</v>
          </cell>
          <cell r="S681">
            <v>13.152233414986304</v>
          </cell>
        </row>
        <row r="682">
          <cell r="A682">
            <v>679</v>
          </cell>
          <cell r="R682">
            <v>13.384487126154578</v>
          </cell>
          <cell r="S682">
            <v>13.152571956388503</v>
          </cell>
        </row>
        <row r="683">
          <cell r="A683">
            <v>680</v>
          </cell>
          <cell r="R683">
            <v>13.389255324303598</v>
          </cell>
          <cell r="S683">
            <v>13.152916514136798</v>
          </cell>
        </row>
        <row r="684">
          <cell r="A684">
            <v>681</v>
          </cell>
          <cell r="R684">
            <v>13.394023522452619</v>
          </cell>
          <cell r="S684">
            <v>13.153267061727462</v>
          </cell>
        </row>
        <row r="685">
          <cell r="A685">
            <v>682</v>
          </cell>
          <cell r="R685">
            <v>13.398791720601636</v>
          </cell>
          <cell r="S685">
            <v>13.153623572812212</v>
          </cell>
        </row>
        <row r="686">
          <cell r="A686">
            <v>683</v>
          </cell>
          <cell r="R686">
            <v>13.403559918750661</v>
          </cell>
          <cell r="S686">
            <v>13.153986021197079</v>
          </cell>
        </row>
        <row r="687">
          <cell r="A687">
            <v>684</v>
          </cell>
          <cell r="R687">
            <v>13.408328116899677</v>
          </cell>
          <cell r="S687">
            <v>13.154354380841269</v>
          </cell>
        </row>
        <row r="688">
          <cell r="A688">
            <v>685</v>
          </cell>
          <cell r="R688">
            <v>13.413096315048698</v>
          </cell>
          <cell r="S688">
            <v>13.154728625856063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ic_Mensal_Anual"/>
      <sheetName val="Selic_Diária_BC"/>
      <sheetName val="C V A - 30diasAnterior"/>
      <sheetName val="C V A - Ate5diaAnterior"/>
      <sheetName val="CVA_Projetada12meses"/>
      <sheetName val="di a termo ie3-05"/>
      <sheetName val="Critérios"/>
      <sheetName val="Gesellschaftsübersicht"/>
      <sheetName val="Form09"/>
      <sheetName val="Capital de Giro"/>
      <sheetName val="Dívida"/>
      <sheetName val="Investimento"/>
      <sheetName val="ABRIL 2000"/>
      <sheetName val="Geral Ener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jo"/>
      <sheetName val="Libor "/>
      <sheetName val="Hoja3"/>
      <sheetName val="S Gles"/>
      <sheetName val="FCAcc"/>
      <sheetName val="Codigo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xo de caixa"/>
      <sheetName val="faturamento 2000"/>
      <sheetName val="faturamento 2000x1999"/>
      <sheetName val="margem bruta"/>
      <sheetName val="variação cambial"/>
      <sheetName val="resultado"/>
      <sheetName val="desp. financeira"/>
      <sheetName val="EBITDA"/>
      <sheetName val="patrimonio"/>
      <sheetName val="endividamento"/>
      <sheetName val="escoamento 2001"/>
      <sheetName val="Dividendos Quotas"/>
      <sheetName val="exposição dolar"/>
      <sheetName val="P&amp;L R$"/>
      <sheetName val="M.F.I YTD R$"/>
      <sheetName val="GROSS REVENUE - GRÁFICO"/>
      <sheetName val="GROSS MARGIN - GRÁFICO"/>
      <sheetName val="EBITDA - GRÁFICO"/>
      <sheetName val="M.F.I R$"/>
      <sheetName val="REFINANCING"/>
      <sheetName val="escoamento"/>
      <sheetName val="divida"/>
      <sheetName val="Cash Generation"/>
      <sheetName val="Base Caixa"/>
      <sheetName val="BU´S PRE R$"/>
      <sheetName val="Gráfico1"/>
      <sheetName val="Gráfico2"/>
      <sheetName val="Plan1"/>
      <sheetName val="Expenses Evolution"/>
      <sheetName val="S Gles"/>
      <sheetName val="pré-fixada"/>
      <sheetName val="Real_2004"/>
      <sheetName val="Inputs"/>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abelas"/>
      <sheetName val="Inputs_Usinas"/>
      <sheetName val="Inputs_Unidades_Geradoras"/>
      <sheetName val="Premissas_ Planejamento_Geração"/>
      <sheetName val="Potencia e Energia Asseg"/>
      <sheetName val="Calculos Potencia Alocada"/>
      <sheetName val="Calculos Energia Alocada"/>
      <sheetName val="Feriados"/>
      <sheetName val="CVA_Projetada12meses"/>
      <sheetName val="GDP"/>
      <sheetName val="di a termo ie3-05"/>
      <sheetName val="Índices_1"/>
      <sheetName val="Premissas__Planejamento_Geraçã1"/>
      <sheetName val="Potencia_e_Energia_Asseg1"/>
      <sheetName val="Calculos_Potencia_Alocada1"/>
      <sheetName val="Calculos_Energia_Alocada1"/>
      <sheetName val="Premissas__Planejamento_Geração"/>
      <sheetName val="Potencia_e_Energia_Asseg"/>
      <sheetName val="Calculos_Potencia_Alocada"/>
      <sheetName val="Calculos_Energia_Alocada"/>
      <sheetName val="Financimentos CP"/>
      <sheetName val="RESULTADOS"/>
      <sheetName val="vinc"/>
      <sheetName val="INPUT"/>
      <sheetName val="RIEP_INC_98"/>
      <sheetName val="anexo_D"/>
      <sheetName val="preferred"/>
    </sheetNames>
    <sheetDataSet>
      <sheetData sheetId="0" refreshError="1"/>
      <sheetData sheetId="1" refreshError="1"/>
      <sheetData sheetId="2" refreshError="1"/>
      <sheetData sheetId="3" refreshError="1">
        <row r="7">
          <cell r="A7">
            <v>1</v>
          </cell>
          <cell r="B7">
            <v>1</v>
          </cell>
          <cell r="C7" t="str">
            <v>Porto Estrela</v>
          </cell>
          <cell r="D7">
            <v>1</v>
          </cell>
          <cell r="E7">
            <v>37138</v>
          </cell>
          <cell r="F7">
            <v>48.7</v>
          </cell>
          <cell r="G7">
            <v>446410</v>
          </cell>
          <cell r="H7">
            <v>0.33333333333333331</v>
          </cell>
          <cell r="I7">
            <v>16.233333333333334</v>
          </cell>
          <cell r="J7">
            <v>148803.33333333331</v>
          </cell>
          <cell r="K7" t="str">
            <v>Sudeste/Centro-oeste</v>
          </cell>
          <cell r="L7">
            <v>1</v>
          </cell>
        </row>
        <row r="8">
          <cell r="A8">
            <v>2</v>
          </cell>
          <cell r="B8">
            <v>1</v>
          </cell>
          <cell r="C8" t="str">
            <v>Porto Estrela</v>
          </cell>
          <cell r="D8">
            <v>2</v>
          </cell>
          <cell r="E8">
            <v>37139</v>
          </cell>
          <cell r="F8">
            <v>48.6</v>
          </cell>
          <cell r="G8">
            <v>42398</v>
          </cell>
          <cell r="H8">
            <v>0.33333333333333331</v>
          </cell>
          <cell r="I8">
            <v>16.2</v>
          </cell>
          <cell r="J8">
            <v>14132.666666666666</v>
          </cell>
          <cell r="K8" t="str">
            <v>Sudeste/Centro-oeste</v>
          </cell>
          <cell r="L8">
            <v>0</v>
          </cell>
        </row>
        <row r="9">
          <cell r="A9">
            <v>3</v>
          </cell>
          <cell r="B9">
            <v>2</v>
          </cell>
          <cell r="C9" t="str">
            <v>Funil</v>
          </cell>
          <cell r="D9">
            <v>1</v>
          </cell>
          <cell r="E9">
            <v>37591</v>
          </cell>
          <cell r="F9">
            <v>57</v>
          </cell>
          <cell r="G9">
            <v>389820</v>
          </cell>
          <cell r="H9">
            <v>0.51</v>
          </cell>
          <cell r="I9">
            <v>29.07</v>
          </cell>
          <cell r="J9">
            <v>198808.2</v>
          </cell>
          <cell r="K9" t="str">
            <v>Sudeste/Centro-oeste</v>
          </cell>
          <cell r="L9">
            <v>0</v>
          </cell>
        </row>
        <row r="10">
          <cell r="A10">
            <v>4</v>
          </cell>
          <cell r="B10">
            <v>2</v>
          </cell>
          <cell r="C10" t="str">
            <v>Funil</v>
          </cell>
          <cell r="D10">
            <v>2</v>
          </cell>
          <cell r="E10">
            <v>37653</v>
          </cell>
          <cell r="F10">
            <v>57</v>
          </cell>
          <cell r="G10">
            <v>389820</v>
          </cell>
          <cell r="H10">
            <v>0.51</v>
          </cell>
          <cell r="I10">
            <v>29.07</v>
          </cell>
          <cell r="J10">
            <v>198808.2</v>
          </cell>
          <cell r="K10" t="str">
            <v>Sudeste/Centro-oeste</v>
          </cell>
          <cell r="L10">
            <v>0</v>
          </cell>
        </row>
        <row r="11">
          <cell r="A11">
            <v>5</v>
          </cell>
          <cell r="B11">
            <v>2</v>
          </cell>
          <cell r="C11" t="str">
            <v>Funil</v>
          </cell>
          <cell r="D11">
            <v>3</v>
          </cell>
          <cell r="E11">
            <v>37712</v>
          </cell>
          <cell r="F11">
            <v>54</v>
          </cell>
          <cell r="G11">
            <v>0</v>
          </cell>
          <cell r="H11">
            <v>0.51</v>
          </cell>
          <cell r="I11">
            <v>27.54</v>
          </cell>
          <cell r="J11">
            <v>0</v>
          </cell>
          <cell r="K11" t="str">
            <v>Sudeste/Centro-oeste</v>
          </cell>
          <cell r="L11">
            <v>0</v>
          </cell>
        </row>
        <row r="12">
          <cell r="A12">
            <v>6</v>
          </cell>
          <cell r="B12">
            <v>3</v>
          </cell>
          <cell r="C12" t="str">
            <v>Candonga</v>
          </cell>
          <cell r="D12">
            <v>1</v>
          </cell>
          <cell r="E12">
            <v>37926</v>
          </cell>
          <cell r="F12">
            <v>29.8</v>
          </cell>
          <cell r="G12">
            <v>287279</v>
          </cell>
          <cell r="H12">
            <v>0.5</v>
          </cell>
          <cell r="I12">
            <v>14.9</v>
          </cell>
          <cell r="J12">
            <v>143639.5</v>
          </cell>
          <cell r="K12" t="str">
            <v>Sudeste/Centro-oeste</v>
          </cell>
          <cell r="L12">
            <v>0</v>
          </cell>
        </row>
        <row r="13">
          <cell r="A13">
            <v>7</v>
          </cell>
          <cell r="B13">
            <v>3</v>
          </cell>
          <cell r="C13" t="str">
            <v>Candonga</v>
          </cell>
          <cell r="D13">
            <v>2</v>
          </cell>
          <cell r="E13">
            <v>37987</v>
          </cell>
          <cell r="F13">
            <v>29.7</v>
          </cell>
          <cell r="G13">
            <v>286305</v>
          </cell>
          <cell r="H13">
            <v>0.5</v>
          </cell>
          <cell r="I13">
            <v>14.85</v>
          </cell>
          <cell r="J13">
            <v>143152.5</v>
          </cell>
          <cell r="K13" t="str">
            <v>Sudeste/Centro-oeste</v>
          </cell>
          <cell r="L13">
            <v>0</v>
          </cell>
        </row>
        <row r="14">
          <cell r="A14">
            <v>8</v>
          </cell>
          <cell r="B14">
            <v>3</v>
          </cell>
          <cell r="C14" t="str">
            <v>Candonga</v>
          </cell>
          <cell r="D14">
            <v>3</v>
          </cell>
          <cell r="E14">
            <v>38047</v>
          </cell>
          <cell r="F14">
            <v>28.8</v>
          </cell>
          <cell r="G14">
            <v>1948</v>
          </cell>
          <cell r="H14">
            <v>0.5</v>
          </cell>
          <cell r="I14">
            <v>14.4</v>
          </cell>
          <cell r="J14">
            <v>974</v>
          </cell>
          <cell r="K14" t="str">
            <v>Sudeste/Centro-oeste</v>
          </cell>
          <cell r="L14">
            <v>0</v>
          </cell>
        </row>
        <row r="15">
          <cell r="A15">
            <v>9</v>
          </cell>
          <cell r="B15">
            <v>4</v>
          </cell>
          <cell r="C15" t="str">
            <v>Aimorés</v>
          </cell>
          <cell r="D15">
            <v>1</v>
          </cell>
          <cell r="E15">
            <v>37956</v>
          </cell>
          <cell r="F15">
            <v>102.5</v>
          </cell>
          <cell r="G15">
            <v>862860</v>
          </cell>
          <cell r="H15">
            <v>0.51</v>
          </cell>
          <cell r="I15">
            <v>52.274999999999999</v>
          </cell>
          <cell r="J15">
            <v>440058.60000000003</v>
          </cell>
          <cell r="K15" t="str">
            <v>Sudeste/Centro-oeste</v>
          </cell>
          <cell r="L15">
            <v>0</v>
          </cell>
        </row>
        <row r="16">
          <cell r="A16">
            <v>10</v>
          </cell>
          <cell r="B16">
            <v>4</v>
          </cell>
          <cell r="C16" t="str">
            <v>Aimorés</v>
          </cell>
          <cell r="D16">
            <v>2</v>
          </cell>
          <cell r="E16">
            <v>38047</v>
          </cell>
          <cell r="F16">
            <v>102.5</v>
          </cell>
          <cell r="G16">
            <v>643860</v>
          </cell>
          <cell r="H16">
            <v>0.51</v>
          </cell>
          <cell r="I16">
            <v>52.274999999999999</v>
          </cell>
          <cell r="J16">
            <v>328368.59999999998</v>
          </cell>
          <cell r="K16" t="str">
            <v>Sudeste/Centro-oeste</v>
          </cell>
          <cell r="L16">
            <v>0</v>
          </cell>
        </row>
        <row r="17">
          <cell r="A17">
            <v>11</v>
          </cell>
          <cell r="B17">
            <v>4</v>
          </cell>
          <cell r="C17" t="str">
            <v>Aimorés</v>
          </cell>
          <cell r="D17">
            <v>3</v>
          </cell>
          <cell r="E17">
            <v>38139</v>
          </cell>
          <cell r="F17">
            <v>99.6</v>
          </cell>
          <cell r="G17">
            <v>0</v>
          </cell>
          <cell r="H17">
            <v>0.51</v>
          </cell>
          <cell r="I17">
            <v>50.795999999999999</v>
          </cell>
          <cell r="J17">
            <v>0</v>
          </cell>
          <cell r="K17" t="str">
            <v>Sudeste/Centro-oeste</v>
          </cell>
          <cell r="L17">
            <v>0</v>
          </cell>
        </row>
        <row r="18">
          <cell r="A18">
            <v>12</v>
          </cell>
          <cell r="B18">
            <v>5</v>
          </cell>
          <cell r="C18" t="str">
            <v>Capim I</v>
          </cell>
          <cell r="D18">
            <v>1</v>
          </cell>
          <cell r="E18">
            <v>38231</v>
          </cell>
          <cell r="F18">
            <v>74.5</v>
          </cell>
          <cell r="G18">
            <v>628092</v>
          </cell>
          <cell r="H18">
            <v>0.484211</v>
          </cell>
          <cell r="I18">
            <v>36.073719500000003</v>
          </cell>
          <cell r="J18">
            <v>304129.05541199999</v>
          </cell>
          <cell r="K18" t="str">
            <v>Sudeste/Centro-oeste</v>
          </cell>
          <cell r="L18">
            <v>1</v>
          </cell>
        </row>
        <row r="19">
          <cell r="A19">
            <v>13</v>
          </cell>
          <cell r="B19">
            <v>5</v>
          </cell>
          <cell r="C19" t="str">
            <v>Capim I</v>
          </cell>
          <cell r="D19">
            <v>2</v>
          </cell>
          <cell r="E19">
            <v>38262</v>
          </cell>
          <cell r="F19">
            <v>74.599999999999994</v>
          </cell>
          <cell r="G19">
            <v>627216</v>
          </cell>
          <cell r="H19">
            <v>0.484211</v>
          </cell>
          <cell r="I19">
            <v>36.122140599999994</v>
          </cell>
          <cell r="J19">
            <v>303704.88657600002</v>
          </cell>
          <cell r="K19" t="str">
            <v>Sudeste/Centro-oeste</v>
          </cell>
          <cell r="L19">
            <v>1</v>
          </cell>
        </row>
        <row r="20">
          <cell r="A20">
            <v>14</v>
          </cell>
          <cell r="B20">
            <v>5</v>
          </cell>
          <cell r="C20" t="str">
            <v>Capim I</v>
          </cell>
          <cell r="D20">
            <v>3</v>
          </cell>
          <cell r="E20">
            <v>38353</v>
          </cell>
          <cell r="F20">
            <v>71.7</v>
          </cell>
          <cell r="G20">
            <v>102492</v>
          </cell>
          <cell r="H20">
            <v>0.484211</v>
          </cell>
          <cell r="I20">
            <v>34.717928700000002</v>
          </cell>
          <cell r="J20">
            <v>49627.753812000003</v>
          </cell>
          <cell r="K20" t="str">
            <v>Sudeste/Centro-oeste</v>
          </cell>
          <cell r="L20">
            <v>1</v>
          </cell>
        </row>
        <row r="21">
          <cell r="A21">
            <v>15</v>
          </cell>
          <cell r="B21">
            <v>6</v>
          </cell>
          <cell r="C21" t="str">
            <v>Capim II</v>
          </cell>
          <cell r="D21">
            <v>1</v>
          </cell>
          <cell r="E21">
            <v>38384</v>
          </cell>
          <cell r="F21">
            <v>65.2</v>
          </cell>
          <cell r="G21">
            <v>549252</v>
          </cell>
          <cell r="H21">
            <v>0.48420000000000002</v>
          </cell>
          <cell r="I21">
            <v>31.569840000000003</v>
          </cell>
          <cell r="J21">
            <v>265947.81839999999</v>
          </cell>
          <cell r="K21" t="str">
            <v>Sudeste/Centro-oeste</v>
          </cell>
          <cell r="L21">
            <v>1</v>
          </cell>
        </row>
        <row r="22">
          <cell r="A22">
            <v>16</v>
          </cell>
          <cell r="B22">
            <v>6</v>
          </cell>
          <cell r="C22" t="str">
            <v>Capim II</v>
          </cell>
          <cell r="D22">
            <v>2</v>
          </cell>
          <cell r="E22">
            <v>38412</v>
          </cell>
          <cell r="F22">
            <v>65.2</v>
          </cell>
          <cell r="G22">
            <v>549252</v>
          </cell>
          <cell r="H22">
            <v>0.48420000000000002</v>
          </cell>
          <cell r="I22">
            <v>31.569840000000003</v>
          </cell>
          <cell r="J22">
            <v>265947.81839999999</v>
          </cell>
          <cell r="K22" t="str">
            <v>Sudeste/Centro-oeste</v>
          </cell>
          <cell r="L22">
            <v>1</v>
          </cell>
        </row>
        <row r="23">
          <cell r="A23">
            <v>17</v>
          </cell>
          <cell r="B23">
            <v>6</v>
          </cell>
          <cell r="C23" t="str">
            <v>Capim II</v>
          </cell>
          <cell r="D23">
            <v>3</v>
          </cell>
          <cell r="E23">
            <v>38504</v>
          </cell>
          <cell r="F23">
            <v>64.3</v>
          </cell>
          <cell r="G23">
            <v>49056</v>
          </cell>
          <cell r="H23">
            <v>0.48420000000000002</v>
          </cell>
          <cell r="I23">
            <v>31.134060000000002</v>
          </cell>
          <cell r="J23">
            <v>23752.915199999999</v>
          </cell>
          <cell r="K23" t="str">
            <v>Sudeste/Centro-oeste</v>
          </cell>
          <cell r="L23">
            <v>1</v>
          </cell>
        </row>
        <row r="24">
          <cell r="A24">
            <v>18</v>
          </cell>
          <cell r="B24">
            <v>7</v>
          </cell>
          <cell r="C24" t="str">
            <v>Foz  Chapecó</v>
          </cell>
          <cell r="D24">
            <v>1</v>
          </cell>
          <cell r="E24">
            <v>38899</v>
          </cell>
          <cell r="F24">
            <v>194.8</v>
          </cell>
          <cell r="G24">
            <v>1569792</v>
          </cell>
          <cell r="H24">
            <v>0.4</v>
          </cell>
          <cell r="I24">
            <v>77.920000000000016</v>
          </cell>
          <cell r="J24">
            <v>627916.80000000005</v>
          </cell>
          <cell r="K24" t="str">
            <v>Sul</v>
          </cell>
          <cell r="L24">
            <v>0</v>
          </cell>
        </row>
        <row r="25">
          <cell r="A25">
            <v>19</v>
          </cell>
          <cell r="B25">
            <v>7</v>
          </cell>
          <cell r="C25" t="str">
            <v>Foz  Chapecó</v>
          </cell>
          <cell r="D25">
            <v>2</v>
          </cell>
          <cell r="E25">
            <v>38991</v>
          </cell>
          <cell r="F25">
            <v>194.9</v>
          </cell>
          <cell r="G25">
            <v>1568916</v>
          </cell>
          <cell r="H25">
            <v>0.4</v>
          </cell>
          <cell r="I25">
            <v>77.960000000000008</v>
          </cell>
          <cell r="J25">
            <v>627566.4</v>
          </cell>
          <cell r="K25" t="str">
            <v>Sul</v>
          </cell>
          <cell r="L25">
            <v>0</v>
          </cell>
        </row>
        <row r="26">
          <cell r="A26">
            <v>20</v>
          </cell>
          <cell r="B26">
            <v>7</v>
          </cell>
          <cell r="C26" t="str">
            <v>Foz  Chapecó</v>
          </cell>
          <cell r="D26">
            <v>3</v>
          </cell>
          <cell r="E26">
            <v>39052</v>
          </cell>
          <cell r="F26">
            <v>194.8</v>
          </cell>
          <cell r="G26">
            <v>645612</v>
          </cell>
          <cell r="H26">
            <v>0.4</v>
          </cell>
          <cell r="I26">
            <v>77.920000000000016</v>
          </cell>
          <cell r="J26">
            <v>258244.80000000002</v>
          </cell>
          <cell r="K26" t="str">
            <v>Sul</v>
          </cell>
          <cell r="L26">
            <v>0</v>
          </cell>
        </row>
        <row r="27">
          <cell r="A27">
            <v>21</v>
          </cell>
          <cell r="B27">
            <v>7</v>
          </cell>
          <cell r="C27" t="str">
            <v>Foz  Chapecó</v>
          </cell>
          <cell r="D27">
            <v>4</v>
          </cell>
          <cell r="E27">
            <v>39142</v>
          </cell>
          <cell r="F27">
            <v>170.5</v>
          </cell>
          <cell r="G27">
            <v>0</v>
          </cell>
          <cell r="H27">
            <v>0.4</v>
          </cell>
          <cell r="I27">
            <v>68.2</v>
          </cell>
          <cell r="J27">
            <v>0</v>
          </cell>
          <cell r="K27" t="str">
            <v>Sul</v>
          </cell>
          <cell r="L27">
            <v>0</v>
          </cell>
        </row>
        <row r="28">
          <cell r="A28">
            <v>22</v>
          </cell>
          <cell r="B28">
            <v>8</v>
          </cell>
          <cell r="C28" t="str">
            <v>Santa Isabel</v>
          </cell>
          <cell r="D28">
            <v>1</v>
          </cell>
          <cell r="E28">
            <v>39142</v>
          </cell>
          <cell r="F28">
            <v>183.7</v>
          </cell>
          <cell r="G28">
            <v>1413935</v>
          </cell>
          <cell r="H28">
            <v>0.4385</v>
          </cell>
          <cell r="I28">
            <v>80.552449999999993</v>
          </cell>
          <cell r="J28">
            <v>620010.49750000006</v>
          </cell>
          <cell r="K28" t="str">
            <v>Norte</v>
          </cell>
          <cell r="L28">
            <v>0</v>
          </cell>
        </row>
        <row r="29">
          <cell r="A29">
            <v>23</v>
          </cell>
          <cell r="B29">
            <v>8</v>
          </cell>
          <cell r="C29" t="str">
            <v>Santa Isabel</v>
          </cell>
          <cell r="D29">
            <v>2</v>
          </cell>
          <cell r="E29">
            <v>39234</v>
          </cell>
          <cell r="F29">
            <v>183.7</v>
          </cell>
          <cell r="G29">
            <v>1413935</v>
          </cell>
          <cell r="H29">
            <v>0.4385</v>
          </cell>
          <cell r="I29">
            <v>80.552449999999993</v>
          </cell>
          <cell r="J29">
            <v>620010.49750000006</v>
          </cell>
          <cell r="K29" t="str">
            <v>Norte</v>
          </cell>
          <cell r="L29">
            <v>0</v>
          </cell>
        </row>
        <row r="30">
          <cell r="A30">
            <v>24</v>
          </cell>
          <cell r="B30">
            <v>8</v>
          </cell>
          <cell r="C30" t="str">
            <v>Santa Isabel</v>
          </cell>
          <cell r="D30">
            <v>3</v>
          </cell>
          <cell r="E30">
            <v>39326</v>
          </cell>
          <cell r="F30">
            <v>183.7</v>
          </cell>
          <cell r="G30">
            <v>1413935</v>
          </cell>
          <cell r="H30">
            <v>0.4385</v>
          </cell>
          <cell r="I30">
            <v>80.552449999999993</v>
          </cell>
          <cell r="J30">
            <v>620010.49750000006</v>
          </cell>
          <cell r="K30" t="str">
            <v>Norte</v>
          </cell>
          <cell r="L30">
            <v>0</v>
          </cell>
        </row>
        <row r="31">
          <cell r="A31">
            <v>25</v>
          </cell>
          <cell r="B31">
            <v>8</v>
          </cell>
          <cell r="C31" t="str">
            <v>Santa Isabel</v>
          </cell>
          <cell r="D31">
            <v>4</v>
          </cell>
          <cell r="E31">
            <v>39417</v>
          </cell>
          <cell r="F31">
            <v>183.7</v>
          </cell>
          <cell r="G31">
            <v>424647</v>
          </cell>
          <cell r="H31">
            <v>0.4385</v>
          </cell>
          <cell r="I31">
            <v>80.552449999999993</v>
          </cell>
          <cell r="J31">
            <v>186207.7095</v>
          </cell>
          <cell r="K31" t="str">
            <v>Norte</v>
          </cell>
          <cell r="L31">
            <v>0</v>
          </cell>
        </row>
        <row r="32">
          <cell r="A32">
            <v>26</v>
          </cell>
          <cell r="B32">
            <v>8</v>
          </cell>
          <cell r="C32" t="str">
            <v>Santa Isabel</v>
          </cell>
          <cell r="D32">
            <v>5</v>
          </cell>
          <cell r="E32">
            <v>39508</v>
          </cell>
          <cell r="F32">
            <v>183.7</v>
          </cell>
          <cell r="G32">
            <v>0</v>
          </cell>
          <cell r="H32">
            <v>0.4385</v>
          </cell>
          <cell r="I32">
            <v>80.552449999999993</v>
          </cell>
          <cell r="J32">
            <v>0</v>
          </cell>
          <cell r="K32" t="str">
            <v>Norte</v>
          </cell>
          <cell r="L32">
            <v>0</v>
          </cell>
        </row>
        <row r="33">
          <cell r="A33">
            <v>27</v>
          </cell>
          <cell r="B33">
            <v>8</v>
          </cell>
          <cell r="C33" t="str">
            <v>Santa Isabel</v>
          </cell>
          <cell r="D33">
            <v>6</v>
          </cell>
          <cell r="E33">
            <v>39600</v>
          </cell>
          <cell r="F33">
            <v>54.7</v>
          </cell>
          <cell r="G33">
            <v>0</v>
          </cell>
          <cell r="H33">
            <v>0.4385</v>
          </cell>
          <cell r="I33">
            <v>23.985950000000003</v>
          </cell>
          <cell r="J33">
            <v>0</v>
          </cell>
          <cell r="K33" t="str">
            <v>Norte</v>
          </cell>
          <cell r="L33">
            <v>0</v>
          </cell>
        </row>
        <row r="34">
          <cell r="A34">
            <v>28</v>
          </cell>
          <cell r="B34">
            <v>9</v>
          </cell>
          <cell r="C34" t="str">
            <v>Igarapava</v>
          </cell>
          <cell r="D34">
            <v>1</v>
          </cell>
          <cell r="E34">
            <v>36739</v>
          </cell>
          <cell r="F34">
            <v>65.2</v>
          </cell>
          <cell r="G34">
            <v>549252</v>
          </cell>
          <cell r="H34">
            <v>0.38145000000000001</v>
          </cell>
          <cell r="I34">
            <v>24.870540000000002</v>
          </cell>
          <cell r="J34">
            <v>209512.17540000001</v>
          </cell>
          <cell r="K34" t="str">
            <v>Sudeste/Centro-oeste</v>
          </cell>
          <cell r="L34">
            <v>0</v>
          </cell>
        </row>
        <row r="35">
          <cell r="A35">
            <v>29</v>
          </cell>
          <cell r="B35">
            <v>9</v>
          </cell>
          <cell r="C35" t="str">
            <v>Igarapava</v>
          </cell>
          <cell r="D35">
            <v>2</v>
          </cell>
          <cell r="E35">
            <v>36800</v>
          </cell>
          <cell r="F35">
            <v>65.2</v>
          </cell>
          <cell r="G35">
            <v>549252</v>
          </cell>
          <cell r="H35">
            <v>0.38145000000000001</v>
          </cell>
          <cell r="I35">
            <v>24.870540000000002</v>
          </cell>
          <cell r="J35">
            <v>209512.17540000001</v>
          </cell>
          <cell r="K35" t="str">
            <v>Sudeste/Centro-oeste</v>
          </cell>
          <cell r="L35">
            <v>0</v>
          </cell>
        </row>
        <row r="36">
          <cell r="A36">
            <v>30</v>
          </cell>
          <cell r="B36">
            <v>9</v>
          </cell>
          <cell r="C36" t="str">
            <v>Igarapava</v>
          </cell>
          <cell r="D36">
            <v>3</v>
          </cell>
          <cell r="E36">
            <v>36861</v>
          </cell>
          <cell r="F36">
            <v>64.3</v>
          </cell>
          <cell r="G36">
            <v>49056</v>
          </cell>
          <cell r="H36">
            <v>0.38145000000000001</v>
          </cell>
          <cell r="I36">
            <v>24.527235000000001</v>
          </cell>
          <cell r="J36">
            <v>18712.411200000002</v>
          </cell>
          <cell r="K36" t="str">
            <v>Sudeste/Centro-oeste</v>
          </cell>
          <cell r="L36">
            <v>0</v>
          </cell>
        </row>
        <row r="37">
          <cell r="A37">
            <v>31</v>
          </cell>
          <cell r="B37">
            <v>10</v>
          </cell>
          <cell r="C37" t="str">
            <v>Estreito</v>
          </cell>
          <cell r="D37">
            <v>1</v>
          </cell>
          <cell r="E37">
            <v>38718</v>
          </cell>
          <cell r="F37">
            <v>1100</v>
          </cell>
          <cell r="G37">
            <v>5256000</v>
          </cell>
          <cell r="H37">
            <v>0.3</v>
          </cell>
          <cell r="I37">
            <v>330</v>
          </cell>
          <cell r="J37">
            <v>1576800</v>
          </cell>
          <cell r="K37" t="str">
            <v>Norte</v>
          </cell>
          <cell r="L37">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resas e Datas"/>
      <sheetName val="Séries IGP-M e IPCA"/>
      <sheetName val="Cálculo TM"/>
      <sheetName val="Inputs_Unidades_Geradoras"/>
      <sheetName val="Séries IGP_M e IPCA"/>
    </sheetNames>
    <sheetDataSet>
      <sheetData sheetId="0" refreshError="1"/>
      <sheetData sheetId="1" refreshError="1">
        <row r="175">
          <cell r="B175">
            <v>37652</v>
          </cell>
          <cell r="C175">
            <v>277.173</v>
          </cell>
          <cell r="D175">
            <v>2085.6799999999998</v>
          </cell>
        </row>
        <row r="176">
          <cell r="B176">
            <v>37680</v>
          </cell>
          <cell r="C176">
            <v>283.50599999999997</v>
          </cell>
          <cell r="D176">
            <v>2118.4299999999998</v>
          </cell>
        </row>
        <row r="177">
          <cell r="B177">
            <v>37711</v>
          </cell>
          <cell r="C177">
            <v>287.85500000000002</v>
          </cell>
          <cell r="D177">
            <v>2144.4899999999998</v>
          </cell>
        </row>
        <row r="178">
          <cell r="B178">
            <v>37741</v>
          </cell>
          <cell r="C178">
            <v>290.512</v>
          </cell>
          <cell r="D178">
            <v>2165.29</v>
          </cell>
        </row>
        <row r="179">
          <cell r="B179">
            <v>37772</v>
          </cell>
          <cell r="C179">
            <v>289.74700000000001</v>
          </cell>
          <cell r="D179">
            <v>2178.5</v>
          </cell>
        </row>
        <row r="180">
          <cell r="B180">
            <v>37802</v>
          </cell>
          <cell r="C180">
            <v>286.84300000000002</v>
          </cell>
          <cell r="D180">
            <v>2175.23</v>
          </cell>
        </row>
        <row r="181">
          <cell r="B181">
            <v>37833</v>
          </cell>
          <cell r="C181">
            <v>285.649</v>
          </cell>
          <cell r="D181">
            <v>2179.58</v>
          </cell>
        </row>
        <row r="182">
          <cell r="B182">
            <v>37864</v>
          </cell>
          <cell r="C182">
            <v>286.73500000000001</v>
          </cell>
          <cell r="D182">
            <v>2186.9899999999998</v>
          </cell>
        </row>
        <row r="183">
          <cell r="B183">
            <v>37894</v>
          </cell>
          <cell r="C183">
            <v>290.12700000000001</v>
          </cell>
          <cell r="D183">
            <v>2204.0500000000002</v>
          </cell>
        </row>
        <row r="184">
          <cell r="B184">
            <v>37925</v>
          </cell>
          <cell r="C184">
            <v>291.22899999999998</v>
          </cell>
          <cell r="D184">
            <v>2210.44</v>
          </cell>
        </row>
        <row r="185">
          <cell r="B185">
            <v>37955</v>
          </cell>
          <cell r="C185">
            <v>292.65699999999998</v>
          </cell>
          <cell r="D185">
            <v>2217.96</v>
          </cell>
        </row>
        <row r="186">
          <cell r="B186">
            <v>37986</v>
          </cell>
          <cell r="C186">
            <v>294.45499999999998</v>
          </cell>
          <cell r="D186">
            <v>2229.4899999999998</v>
          </cell>
        </row>
        <row r="187">
          <cell r="B187">
            <v>38017</v>
          </cell>
          <cell r="C187">
            <v>297.03899999999999</v>
          </cell>
          <cell r="D187">
            <v>2246.4299999999998</v>
          </cell>
        </row>
        <row r="188">
          <cell r="B188">
            <v>38046</v>
          </cell>
          <cell r="C188">
            <v>299.09699999999998</v>
          </cell>
          <cell r="D188">
            <v>2260.13</v>
          </cell>
        </row>
        <row r="189">
          <cell r="B189">
            <v>38077</v>
          </cell>
          <cell r="C189">
            <v>302.48399999999998</v>
          </cell>
          <cell r="D189">
            <v>2270.75</v>
          </cell>
        </row>
        <row r="190">
          <cell r="B190">
            <v>38107</v>
          </cell>
          <cell r="C190">
            <v>306.15100000000001</v>
          </cell>
          <cell r="D190">
            <v>2279.15</v>
          </cell>
        </row>
        <row r="191">
          <cell r="B191">
            <v>38138</v>
          </cell>
          <cell r="C191">
            <v>310.15199999999999</v>
          </cell>
          <cell r="D191">
            <v>2290.77</v>
          </cell>
        </row>
        <row r="192">
          <cell r="B192">
            <v>38168</v>
          </cell>
          <cell r="C192">
            <v>314.41899999999998</v>
          </cell>
          <cell r="D192">
            <v>2307.0300000000002</v>
          </cell>
        </row>
        <row r="193">
          <cell r="B193">
            <v>38199</v>
          </cell>
          <cell r="C193">
            <v>318.53199999999998</v>
          </cell>
          <cell r="D193">
            <v>2328.02</v>
          </cell>
        </row>
        <row r="194">
          <cell r="B194">
            <v>38230</v>
          </cell>
          <cell r="C194">
            <v>322.41199999999998</v>
          </cell>
          <cell r="D194">
            <v>2344.08</v>
          </cell>
        </row>
        <row r="195">
          <cell r="B195">
            <v>38260</v>
          </cell>
          <cell r="C195">
            <v>324.65100000000001</v>
          </cell>
          <cell r="D195">
            <v>2351.8200000000002</v>
          </cell>
        </row>
        <row r="196">
          <cell r="B196">
            <v>38291</v>
          </cell>
          <cell r="C196">
            <v>325.92500000000001</v>
          </cell>
          <cell r="D196">
            <v>2362.17</v>
          </cell>
        </row>
        <row r="197">
          <cell r="B197">
            <v>38321</v>
          </cell>
          <cell r="C197">
            <v>328.58800000000002</v>
          </cell>
          <cell r="D197">
            <v>2378.4699999999998</v>
          </cell>
        </row>
        <row r="198">
          <cell r="B198">
            <v>38352</v>
          </cell>
          <cell r="C198">
            <v>331.005</v>
          </cell>
          <cell r="D198">
            <v>2398.92</v>
          </cell>
        </row>
        <row r="199">
          <cell r="B199">
            <v>38383</v>
          </cell>
          <cell r="C199">
            <v>332.298</v>
          </cell>
          <cell r="D199">
            <v>2412.83</v>
          </cell>
        </row>
        <row r="200">
          <cell r="B200">
            <v>38411</v>
          </cell>
          <cell r="C200">
            <v>333.28800000000001</v>
          </cell>
          <cell r="D200">
            <v>2427.0700000000002</v>
          </cell>
        </row>
        <row r="201">
          <cell r="B201">
            <v>38442</v>
          </cell>
          <cell r="C201">
            <v>336.12299999999999</v>
          </cell>
          <cell r="D201">
            <v>2441.87</v>
          </cell>
        </row>
        <row r="202">
          <cell r="B202">
            <v>38472</v>
          </cell>
          <cell r="C202">
            <v>339.03</v>
          </cell>
          <cell r="D202">
            <v>2463.11</v>
          </cell>
        </row>
        <row r="203">
          <cell r="B203">
            <v>38503</v>
          </cell>
          <cell r="C203">
            <v>338.29899999999998</v>
          </cell>
          <cell r="D203">
            <v>2475.1799999999998</v>
          </cell>
        </row>
        <row r="204">
          <cell r="B204">
            <v>38533</v>
          </cell>
          <cell r="C204">
            <v>336.80099999999999</v>
          </cell>
          <cell r="D204">
            <v>2474.6799999999998</v>
          </cell>
        </row>
        <row r="205">
          <cell r="B205">
            <v>38564</v>
          </cell>
          <cell r="C205">
            <v>335.66300000000001</v>
          </cell>
          <cell r="D205">
            <v>2480.87</v>
          </cell>
        </row>
        <row r="206">
          <cell r="B206">
            <v>38595</v>
          </cell>
          <cell r="C206">
            <v>333.47399999999999</v>
          </cell>
          <cell r="D206">
            <v>2485.09</v>
          </cell>
        </row>
        <row r="207">
          <cell r="B207">
            <v>38625</v>
          </cell>
          <cell r="C207">
            <v>331.69</v>
          </cell>
          <cell r="D207">
            <v>2493.79</v>
          </cell>
        </row>
        <row r="208">
          <cell r="B208">
            <v>38656</v>
          </cell>
          <cell r="C208">
            <v>333.69400000000002</v>
          </cell>
          <cell r="D208">
            <v>2512.4899999999998</v>
          </cell>
        </row>
        <row r="209">
          <cell r="B209">
            <v>38686</v>
          </cell>
          <cell r="C209">
            <v>335.03300000000002</v>
          </cell>
          <cell r="D209">
            <v>2526.31</v>
          </cell>
        </row>
        <row r="210">
          <cell r="B210">
            <v>38717</v>
          </cell>
          <cell r="C210">
            <v>335.00599999999997</v>
          </cell>
          <cell r="D210">
            <v>2535.4</v>
          </cell>
        </row>
        <row r="211">
          <cell r="B211">
            <v>38748</v>
          </cell>
          <cell r="C211">
            <v>338.08300000000003</v>
          </cell>
          <cell r="D211">
            <v>2550.36</v>
          </cell>
        </row>
        <row r="212">
          <cell r="B212">
            <v>38776</v>
          </cell>
          <cell r="C212">
            <v>338.12799999999999</v>
          </cell>
          <cell r="D212">
            <v>2560.8200000000002</v>
          </cell>
        </row>
        <row r="213">
          <cell r="B213">
            <v>38807</v>
          </cell>
          <cell r="C213">
            <v>337.339</v>
          </cell>
          <cell r="D213">
            <v>2571.83</v>
          </cell>
        </row>
        <row r="214">
          <cell r="B214">
            <v>38837</v>
          </cell>
          <cell r="C214">
            <v>335.92099999999999</v>
          </cell>
          <cell r="D214">
            <v>2577.23</v>
          </cell>
        </row>
        <row r="215">
          <cell r="B215">
            <v>38868</v>
          </cell>
          <cell r="C215">
            <v>337.185</v>
          </cell>
          <cell r="D215">
            <v>2579.81</v>
          </cell>
        </row>
        <row r="216">
          <cell r="B216">
            <v>38898</v>
          </cell>
          <cell r="C216">
            <v>339.71199999999999</v>
          </cell>
          <cell r="D216">
            <v>2574.39</v>
          </cell>
        </row>
        <row r="217">
          <cell r="B217">
            <v>38929</v>
          </cell>
          <cell r="C217">
            <v>339.71199999999999</v>
          </cell>
          <cell r="D217">
            <v>2574.39</v>
          </cell>
        </row>
        <row r="218">
          <cell r="B218">
            <v>38960</v>
          </cell>
          <cell r="C218">
            <v>339.71199999999999</v>
          </cell>
          <cell r="D218">
            <v>2574.39</v>
          </cell>
        </row>
        <row r="219">
          <cell r="B219">
            <v>38990</v>
          </cell>
          <cell r="C219">
            <v>339.71199999999999</v>
          </cell>
          <cell r="D219">
            <v>2574.39</v>
          </cell>
        </row>
        <row r="220">
          <cell r="B220">
            <v>39021</v>
          </cell>
          <cell r="C220">
            <v>339.71199999999999</v>
          </cell>
          <cell r="D220">
            <v>2574.39</v>
          </cell>
        </row>
        <row r="221">
          <cell r="B221">
            <v>39051</v>
          </cell>
          <cell r="C221">
            <v>339.71199999999999</v>
          </cell>
          <cell r="D221">
            <v>2574.39</v>
          </cell>
        </row>
        <row r="222">
          <cell r="B222">
            <v>39082</v>
          </cell>
          <cell r="C222">
            <v>339.71199999999999</v>
          </cell>
          <cell r="D222">
            <v>2574.39</v>
          </cell>
        </row>
        <row r="223">
          <cell r="B223">
            <v>39113</v>
          </cell>
          <cell r="C223">
            <v>339.71199999999999</v>
          </cell>
          <cell r="D223">
            <v>2574.39</v>
          </cell>
        </row>
        <row r="224">
          <cell r="B224">
            <v>39141</v>
          </cell>
          <cell r="C224">
            <v>339.71199999999999</v>
          </cell>
          <cell r="D224">
            <v>2574.39</v>
          </cell>
        </row>
        <row r="225">
          <cell r="B225">
            <v>39172</v>
          </cell>
          <cell r="C225">
            <v>339.71199999999999</v>
          </cell>
          <cell r="D225">
            <v>2574.39</v>
          </cell>
        </row>
        <row r="226">
          <cell r="B226">
            <v>39202</v>
          </cell>
          <cell r="C226">
            <v>339.71199999999999</v>
          </cell>
          <cell r="D226">
            <v>2574.39</v>
          </cell>
        </row>
        <row r="227">
          <cell r="B227">
            <v>39233</v>
          </cell>
          <cell r="C227">
            <v>339.71199999999999</v>
          </cell>
          <cell r="D227">
            <v>2574.39</v>
          </cell>
        </row>
        <row r="228">
          <cell r="B228">
            <v>39263</v>
          </cell>
          <cell r="C228">
            <v>339.71199999999999</v>
          </cell>
          <cell r="D228">
            <v>2574.39</v>
          </cell>
        </row>
        <row r="229">
          <cell r="B229">
            <v>39294</v>
          </cell>
          <cell r="C229">
            <v>339.71199999999999</v>
          </cell>
          <cell r="D229">
            <v>2574.39</v>
          </cell>
        </row>
        <row r="230">
          <cell r="B230">
            <v>39325</v>
          </cell>
          <cell r="C230">
            <v>339.71199999999999</v>
          </cell>
          <cell r="D230">
            <v>2574.39</v>
          </cell>
        </row>
        <row r="231">
          <cell r="B231">
            <v>39355</v>
          </cell>
          <cell r="C231">
            <v>339.71199999999999</v>
          </cell>
          <cell r="D231">
            <v>2574.39</v>
          </cell>
        </row>
        <row r="232">
          <cell r="B232">
            <v>39386</v>
          </cell>
          <cell r="C232">
            <v>339.71199999999999</v>
          </cell>
          <cell r="D232">
            <v>2574.39</v>
          </cell>
        </row>
        <row r="233">
          <cell r="B233">
            <v>39416</v>
          </cell>
          <cell r="C233">
            <v>339.71199999999999</v>
          </cell>
          <cell r="D233">
            <v>2574.39</v>
          </cell>
        </row>
        <row r="234">
          <cell r="B234">
            <v>39447</v>
          </cell>
          <cell r="C234">
            <v>339.71199999999999</v>
          </cell>
          <cell r="D234">
            <v>2574.39</v>
          </cell>
        </row>
      </sheetData>
      <sheetData sheetId="2" refreshError="1"/>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BP"/>
      <sheetName val="Passivo Oneroso"/>
      <sheetName val="IR &amp; CS 08"/>
      <sheetName val="IR &amp; CS_2008FY"/>
      <sheetName val="NOP"/>
      <sheetName val="Libor "/>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SMES"/>
      <sheetName val="Instruções"/>
      <sheetName val="AESMES (2)"/>
      <sheetName val="Botão 6"/>
    </sheetNames>
    <sheetDataSet>
      <sheetData sheetId="0" refreshError="1">
        <row r="6">
          <cell r="A6" t="str">
            <v>MES</v>
          </cell>
          <cell r="B6" t="str">
            <v>C. TOTAL</v>
          </cell>
        </row>
        <row r="7">
          <cell r="A7">
            <v>34700</v>
          </cell>
        </row>
        <row r="8">
          <cell r="A8" t="str">
            <v>&gt;jan95</v>
          </cell>
        </row>
        <row r="10">
          <cell r="BW10" t="str">
            <v>ANOS</v>
          </cell>
          <cell r="BX10" t="str">
            <v>MES</v>
          </cell>
          <cell r="BY10" t="str">
            <v>RESIDENCIAL</v>
          </cell>
          <cell r="BZ10" t="str">
            <v xml:space="preserve">COMERCIAL </v>
          </cell>
          <cell r="CA10" t="str">
            <v>INDUSTRIAL</v>
          </cell>
          <cell r="CB10" t="str">
            <v>RURAL</v>
          </cell>
          <cell r="CC10" t="str">
            <v>ILUMINAÇÃO P</v>
          </cell>
          <cell r="CD10" t="str">
            <v>PODERES P.</v>
          </cell>
          <cell r="CE10" t="str">
            <v>SERVIÇOS P.</v>
          </cell>
          <cell r="CF10" t="str">
            <v>PRÓPRIO</v>
          </cell>
          <cell r="CG10" t="str">
            <v>C. TOTAL</v>
          </cell>
          <cell r="CH10" t="str">
            <v xml:space="preserve">SUPRIMENTO </v>
          </cell>
          <cell r="CI10" t="str">
            <v>PERDAS</v>
          </cell>
          <cell r="CJ10" t="str">
            <v>NCR</v>
          </cell>
          <cell r="CK10" t="str">
            <v>CARGA P.</v>
          </cell>
        </row>
      </sheetData>
      <sheetData sheetId="1" refreshError="1"/>
      <sheetData sheetId="2" refreshError="1"/>
      <sheetData sheetId="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bilidade Total"/>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EMES"/>
      <sheetName val="Instruções"/>
      <sheetName val="CEEMES (2)"/>
      <sheetName val="Botão 6"/>
    </sheetNames>
    <sheetDataSet>
      <sheetData sheetId="0" refreshError="1">
        <row r="10">
          <cell r="BF10" t="str">
            <v>ANOS</v>
          </cell>
          <cell r="BG10" t="str">
            <v>MES</v>
          </cell>
          <cell r="BH10" t="str">
            <v>RESIDENCIAL</v>
          </cell>
          <cell r="BI10" t="str">
            <v xml:space="preserve">COMERCIAL </v>
          </cell>
          <cell r="BJ10" t="str">
            <v>INDUSTRIAL</v>
          </cell>
          <cell r="BK10" t="str">
            <v>RURAL</v>
          </cell>
          <cell r="BL10" t="str">
            <v>ILUMINAÇÃO P</v>
          </cell>
          <cell r="BM10" t="str">
            <v>PODERES P.</v>
          </cell>
          <cell r="BN10" t="str">
            <v>SERVIÇOS P.</v>
          </cell>
          <cell r="BO10" t="str">
            <v>PRÓPRIO</v>
          </cell>
          <cell r="BP10" t="str">
            <v>C. TOTAL</v>
          </cell>
          <cell r="BQ10" t="str">
            <v xml:space="preserve">SUPRIMENTO </v>
          </cell>
          <cell r="BR10" t="str">
            <v>PERDAS</v>
          </cell>
          <cell r="BS10" t="str">
            <v>NCR</v>
          </cell>
          <cell r="BT10" t="str">
            <v>CARGA P.</v>
          </cell>
        </row>
        <row r="11">
          <cell r="BF11">
            <v>1990</v>
          </cell>
          <cell r="BG11">
            <v>32874</v>
          </cell>
          <cell r="BH11">
            <v>0</v>
          </cell>
          <cell r="BI11">
            <v>0</v>
          </cell>
          <cell r="BJ11">
            <v>0</v>
          </cell>
          <cell r="BK11">
            <v>0</v>
          </cell>
          <cell r="BL11">
            <v>0</v>
          </cell>
          <cell r="BM11">
            <v>0</v>
          </cell>
          <cell r="BN11">
            <v>0</v>
          </cell>
          <cell r="BO11">
            <v>0</v>
          </cell>
          <cell r="BP11">
            <v>0</v>
          </cell>
          <cell r="BS11">
            <v>0</v>
          </cell>
          <cell r="BT11">
            <v>0</v>
          </cell>
        </row>
        <row r="12">
          <cell r="BG12">
            <v>32905</v>
          </cell>
          <cell r="BH12">
            <v>0</v>
          </cell>
          <cell r="BI12">
            <v>0</v>
          </cell>
          <cell r="BJ12">
            <v>0</v>
          </cell>
          <cell r="BK12">
            <v>0</v>
          </cell>
          <cell r="BL12">
            <v>0</v>
          </cell>
          <cell r="BM12">
            <v>0</v>
          </cell>
          <cell r="BN12">
            <v>0</v>
          </cell>
          <cell r="BO12">
            <v>0</v>
          </cell>
          <cell r="BP12">
            <v>0</v>
          </cell>
          <cell r="BS12">
            <v>0</v>
          </cell>
          <cell r="BT12">
            <v>0</v>
          </cell>
        </row>
        <row r="13">
          <cell r="BG13">
            <v>32933</v>
          </cell>
          <cell r="BH13">
            <v>0</v>
          </cell>
          <cell r="BI13">
            <v>0</v>
          </cell>
          <cell r="BJ13">
            <v>0</v>
          </cell>
          <cell r="BK13">
            <v>0</v>
          </cell>
          <cell r="BL13">
            <v>0</v>
          </cell>
          <cell r="BM13">
            <v>0</v>
          </cell>
          <cell r="BN13">
            <v>0</v>
          </cell>
          <cell r="BO13">
            <v>0</v>
          </cell>
          <cell r="BP13">
            <v>0</v>
          </cell>
          <cell r="BS13">
            <v>0</v>
          </cell>
          <cell r="BT13">
            <v>0</v>
          </cell>
        </row>
        <row r="14">
          <cell r="BG14">
            <v>32964</v>
          </cell>
          <cell r="BH14">
            <v>0</v>
          </cell>
          <cell r="BI14">
            <v>0</v>
          </cell>
          <cell r="BJ14">
            <v>0</v>
          </cell>
          <cell r="BK14">
            <v>0</v>
          </cell>
          <cell r="BL14">
            <v>0</v>
          </cell>
          <cell r="BM14">
            <v>0</v>
          </cell>
          <cell r="BN14">
            <v>0</v>
          </cell>
          <cell r="BO14">
            <v>0</v>
          </cell>
          <cell r="BP14">
            <v>0</v>
          </cell>
          <cell r="BS14">
            <v>0</v>
          </cell>
          <cell r="BT14">
            <v>0</v>
          </cell>
        </row>
        <row r="15">
          <cell r="BG15">
            <v>32994</v>
          </cell>
          <cell r="BH15">
            <v>0</v>
          </cell>
          <cell r="BI15">
            <v>0</v>
          </cell>
          <cell r="BJ15">
            <v>0</v>
          </cell>
          <cell r="BK15">
            <v>0</v>
          </cell>
          <cell r="BL15">
            <v>0</v>
          </cell>
          <cell r="BM15">
            <v>0</v>
          </cell>
          <cell r="BN15">
            <v>0</v>
          </cell>
          <cell r="BO15">
            <v>0</v>
          </cell>
          <cell r="BP15">
            <v>0</v>
          </cell>
          <cell r="BS15">
            <v>0</v>
          </cell>
          <cell r="BT15">
            <v>0</v>
          </cell>
        </row>
        <row r="16">
          <cell r="BG16">
            <v>33025</v>
          </cell>
          <cell r="BH16">
            <v>0</v>
          </cell>
          <cell r="BI16">
            <v>0</v>
          </cell>
          <cell r="BJ16">
            <v>0</v>
          </cell>
          <cell r="BK16">
            <v>0</v>
          </cell>
          <cell r="BL16">
            <v>0</v>
          </cell>
          <cell r="BM16">
            <v>0</v>
          </cell>
          <cell r="BN16">
            <v>0</v>
          </cell>
          <cell r="BO16">
            <v>0</v>
          </cell>
          <cell r="BP16">
            <v>0</v>
          </cell>
          <cell r="BS16">
            <v>0</v>
          </cell>
          <cell r="BT16">
            <v>0</v>
          </cell>
        </row>
        <row r="17">
          <cell r="BG17">
            <v>33055</v>
          </cell>
          <cell r="BH17">
            <v>0</v>
          </cell>
          <cell r="BI17">
            <v>0</v>
          </cell>
          <cell r="BJ17">
            <v>0</v>
          </cell>
          <cell r="BK17">
            <v>0</v>
          </cell>
          <cell r="BL17">
            <v>0</v>
          </cell>
          <cell r="BM17">
            <v>0</v>
          </cell>
          <cell r="BN17">
            <v>0</v>
          </cell>
          <cell r="BO17">
            <v>0</v>
          </cell>
          <cell r="BP17">
            <v>0</v>
          </cell>
          <cell r="BS17">
            <v>0</v>
          </cell>
          <cell r="BT17">
            <v>0</v>
          </cell>
        </row>
        <row r="18">
          <cell r="BG18">
            <v>33086</v>
          </cell>
          <cell r="BH18">
            <v>0</v>
          </cell>
          <cell r="BI18">
            <v>0</v>
          </cell>
          <cell r="BJ18">
            <v>0</v>
          </cell>
          <cell r="BK18">
            <v>0</v>
          </cell>
          <cell r="BL18">
            <v>0</v>
          </cell>
          <cell r="BM18">
            <v>0</v>
          </cell>
          <cell r="BN18">
            <v>0</v>
          </cell>
          <cell r="BO18">
            <v>0</v>
          </cell>
          <cell r="BP18">
            <v>0</v>
          </cell>
          <cell r="BS18">
            <v>0</v>
          </cell>
          <cell r="BT18">
            <v>0</v>
          </cell>
        </row>
        <row r="19">
          <cell r="BG19">
            <v>33117</v>
          </cell>
          <cell r="BH19">
            <v>0</v>
          </cell>
          <cell r="BI19">
            <v>0</v>
          </cell>
          <cell r="BJ19">
            <v>0</v>
          </cell>
          <cell r="BK19">
            <v>0</v>
          </cell>
          <cell r="BL19">
            <v>0</v>
          </cell>
          <cell r="BM19">
            <v>0</v>
          </cell>
          <cell r="BN19">
            <v>0</v>
          </cell>
          <cell r="BO19">
            <v>0</v>
          </cell>
          <cell r="BP19">
            <v>0</v>
          </cell>
          <cell r="BS19">
            <v>0</v>
          </cell>
          <cell r="BT19">
            <v>0</v>
          </cell>
        </row>
        <row r="20">
          <cell r="BG20">
            <v>33147</v>
          </cell>
          <cell r="BH20">
            <v>0</v>
          </cell>
          <cell r="BI20">
            <v>0</v>
          </cell>
          <cell r="BJ20">
            <v>0</v>
          </cell>
          <cell r="BK20">
            <v>0</v>
          </cell>
          <cell r="BL20">
            <v>0</v>
          </cell>
          <cell r="BM20">
            <v>0</v>
          </cell>
          <cell r="BN20">
            <v>0</v>
          </cell>
          <cell r="BO20">
            <v>0</v>
          </cell>
          <cell r="BP20">
            <v>0</v>
          </cell>
          <cell r="BS20">
            <v>0</v>
          </cell>
          <cell r="BT20">
            <v>0</v>
          </cell>
        </row>
        <row r="21">
          <cell r="BG21">
            <v>33178</v>
          </cell>
          <cell r="BH21">
            <v>0</v>
          </cell>
          <cell r="BI21">
            <v>0</v>
          </cell>
          <cell r="BJ21">
            <v>0</v>
          </cell>
          <cell r="BK21">
            <v>0</v>
          </cell>
          <cell r="BL21">
            <v>0</v>
          </cell>
          <cell r="BM21">
            <v>0</v>
          </cell>
          <cell r="BN21">
            <v>0</v>
          </cell>
          <cell r="BO21">
            <v>0</v>
          </cell>
          <cell r="BP21">
            <v>0</v>
          </cell>
          <cell r="BS21">
            <v>0</v>
          </cell>
          <cell r="BT21">
            <v>0</v>
          </cell>
        </row>
        <row r="22">
          <cell r="BG22">
            <v>33208</v>
          </cell>
          <cell r="BH22">
            <v>0</v>
          </cell>
          <cell r="BI22">
            <v>0</v>
          </cell>
          <cell r="BJ22">
            <v>0</v>
          </cell>
          <cell r="BK22">
            <v>0</v>
          </cell>
          <cell r="BL22">
            <v>0</v>
          </cell>
          <cell r="BM22">
            <v>0</v>
          </cell>
          <cell r="BN22">
            <v>0</v>
          </cell>
          <cell r="BO22">
            <v>0</v>
          </cell>
          <cell r="BP22">
            <v>0</v>
          </cell>
          <cell r="BS22">
            <v>0</v>
          </cell>
          <cell r="BT22">
            <v>0</v>
          </cell>
        </row>
        <row r="23">
          <cell r="BF23">
            <v>1991</v>
          </cell>
          <cell r="BG23">
            <v>33239</v>
          </cell>
          <cell r="BH23">
            <v>0</v>
          </cell>
          <cell r="BI23">
            <v>0</v>
          </cell>
          <cell r="BJ23">
            <v>0</v>
          </cell>
          <cell r="BK23">
            <v>0</v>
          </cell>
          <cell r="BL23">
            <v>0</v>
          </cell>
          <cell r="BM23">
            <v>0</v>
          </cell>
          <cell r="BN23">
            <v>0</v>
          </cell>
          <cell r="BO23">
            <v>0</v>
          </cell>
          <cell r="BP23">
            <v>0</v>
          </cell>
          <cell r="BS23">
            <v>0</v>
          </cell>
          <cell r="BT23">
            <v>0</v>
          </cell>
        </row>
        <row r="24">
          <cell r="BG24">
            <v>33270</v>
          </cell>
          <cell r="BH24">
            <v>0</v>
          </cell>
          <cell r="BI24">
            <v>0</v>
          </cell>
          <cell r="BJ24">
            <v>0</v>
          </cell>
          <cell r="BK24">
            <v>0</v>
          </cell>
          <cell r="BL24">
            <v>0</v>
          </cell>
          <cell r="BM24">
            <v>0</v>
          </cell>
          <cell r="BN24">
            <v>0</v>
          </cell>
          <cell r="BO24">
            <v>0</v>
          </cell>
          <cell r="BP24">
            <v>0</v>
          </cell>
          <cell r="BS24">
            <v>0</v>
          </cell>
          <cell r="BT24">
            <v>0</v>
          </cell>
        </row>
        <row r="25">
          <cell r="BG25">
            <v>33298</v>
          </cell>
          <cell r="BH25">
            <v>0</v>
          </cell>
          <cell r="BI25">
            <v>0</v>
          </cell>
          <cell r="BJ25">
            <v>0</v>
          </cell>
          <cell r="BK25">
            <v>0</v>
          </cell>
          <cell r="BL25">
            <v>0</v>
          </cell>
          <cell r="BM25">
            <v>0</v>
          </cell>
          <cell r="BN25">
            <v>0</v>
          </cell>
          <cell r="BO25">
            <v>0</v>
          </cell>
          <cell r="BP25">
            <v>0</v>
          </cell>
          <cell r="BS25">
            <v>0</v>
          </cell>
          <cell r="BT25">
            <v>0</v>
          </cell>
        </row>
        <row r="26">
          <cell r="BG26">
            <v>33329</v>
          </cell>
          <cell r="BH26">
            <v>0</v>
          </cell>
          <cell r="BI26">
            <v>0</v>
          </cell>
          <cell r="BJ26">
            <v>0</v>
          </cell>
          <cell r="BK26">
            <v>0</v>
          </cell>
          <cell r="BL26">
            <v>0</v>
          </cell>
          <cell r="BM26">
            <v>0</v>
          </cell>
          <cell r="BN26">
            <v>0</v>
          </cell>
          <cell r="BO26">
            <v>0</v>
          </cell>
          <cell r="BP26">
            <v>0</v>
          </cell>
          <cell r="BS26">
            <v>0</v>
          </cell>
          <cell r="BT26">
            <v>0</v>
          </cell>
        </row>
        <row r="27">
          <cell r="BG27">
            <v>33359</v>
          </cell>
          <cell r="BH27">
            <v>0</v>
          </cell>
          <cell r="BI27">
            <v>0</v>
          </cell>
          <cell r="BJ27">
            <v>0</v>
          </cell>
          <cell r="BK27">
            <v>0</v>
          </cell>
          <cell r="BL27">
            <v>0</v>
          </cell>
          <cell r="BM27">
            <v>0</v>
          </cell>
          <cell r="BN27">
            <v>0</v>
          </cell>
          <cell r="BO27">
            <v>0</v>
          </cell>
          <cell r="BP27">
            <v>0</v>
          </cell>
          <cell r="BS27">
            <v>0</v>
          </cell>
          <cell r="BT27">
            <v>0</v>
          </cell>
        </row>
        <row r="28">
          <cell r="BG28">
            <v>33390</v>
          </cell>
          <cell r="BH28">
            <v>0</v>
          </cell>
          <cell r="BI28">
            <v>0</v>
          </cell>
          <cell r="BJ28">
            <v>0</v>
          </cell>
          <cell r="BK28">
            <v>0</v>
          </cell>
          <cell r="BL28">
            <v>0</v>
          </cell>
          <cell r="BM28">
            <v>0</v>
          </cell>
          <cell r="BN28">
            <v>0</v>
          </cell>
          <cell r="BO28">
            <v>0</v>
          </cell>
          <cell r="BP28">
            <v>0</v>
          </cell>
          <cell r="BS28">
            <v>0</v>
          </cell>
          <cell r="BT28">
            <v>0</v>
          </cell>
        </row>
        <row r="29">
          <cell r="BG29">
            <v>33420</v>
          </cell>
          <cell r="BH29">
            <v>0</v>
          </cell>
          <cell r="BI29">
            <v>0</v>
          </cell>
          <cell r="BJ29">
            <v>0</v>
          </cell>
          <cell r="BK29">
            <v>0</v>
          </cell>
          <cell r="BL29">
            <v>0</v>
          </cell>
          <cell r="BM29">
            <v>0</v>
          </cell>
          <cell r="BN29">
            <v>0</v>
          </cell>
          <cell r="BO29">
            <v>0</v>
          </cell>
          <cell r="BP29">
            <v>0</v>
          </cell>
          <cell r="BS29">
            <v>0</v>
          </cell>
          <cell r="BT29">
            <v>0</v>
          </cell>
        </row>
        <row r="30">
          <cell r="BG30">
            <v>33451</v>
          </cell>
          <cell r="BH30">
            <v>0</v>
          </cell>
          <cell r="BI30">
            <v>0</v>
          </cell>
          <cell r="BJ30">
            <v>0</v>
          </cell>
          <cell r="BK30">
            <v>0</v>
          </cell>
          <cell r="BL30">
            <v>0</v>
          </cell>
          <cell r="BM30">
            <v>0</v>
          </cell>
          <cell r="BN30">
            <v>0</v>
          </cell>
          <cell r="BO30">
            <v>0</v>
          </cell>
          <cell r="BP30">
            <v>0</v>
          </cell>
          <cell r="BS30">
            <v>0</v>
          </cell>
          <cell r="BT30">
            <v>0</v>
          </cell>
        </row>
        <row r="31">
          <cell r="BG31">
            <v>33482</v>
          </cell>
          <cell r="BH31">
            <v>0</v>
          </cell>
          <cell r="BI31">
            <v>0</v>
          </cell>
          <cell r="BJ31">
            <v>0</v>
          </cell>
          <cell r="BK31">
            <v>0</v>
          </cell>
          <cell r="BL31">
            <v>0</v>
          </cell>
          <cell r="BM31">
            <v>0</v>
          </cell>
          <cell r="BN31">
            <v>0</v>
          </cell>
          <cell r="BO31">
            <v>0</v>
          </cell>
          <cell r="BP31">
            <v>0</v>
          </cell>
          <cell r="BS31">
            <v>0</v>
          </cell>
          <cell r="BT31">
            <v>0</v>
          </cell>
        </row>
        <row r="32">
          <cell r="BG32">
            <v>33512</v>
          </cell>
          <cell r="BH32">
            <v>0</v>
          </cell>
          <cell r="BI32">
            <v>0</v>
          </cell>
          <cell r="BJ32">
            <v>0</v>
          </cell>
          <cell r="BK32">
            <v>0</v>
          </cell>
          <cell r="BL32">
            <v>0</v>
          </cell>
          <cell r="BM32">
            <v>0</v>
          </cell>
          <cell r="BN32">
            <v>0</v>
          </cell>
          <cell r="BO32">
            <v>0</v>
          </cell>
          <cell r="BP32">
            <v>0</v>
          </cell>
          <cell r="BS32">
            <v>0</v>
          </cell>
          <cell r="BT32">
            <v>0</v>
          </cell>
        </row>
        <row r="33">
          <cell r="BG33">
            <v>33543</v>
          </cell>
          <cell r="BH33">
            <v>0</v>
          </cell>
          <cell r="BI33">
            <v>0</v>
          </cell>
          <cell r="BJ33">
            <v>0</v>
          </cell>
          <cell r="BK33">
            <v>0</v>
          </cell>
          <cell r="BL33">
            <v>0</v>
          </cell>
          <cell r="BM33">
            <v>0</v>
          </cell>
          <cell r="BN33">
            <v>0</v>
          </cell>
          <cell r="BO33">
            <v>0</v>
          </cell>
          <cell r="BP33">
            <v>0</v>
          </cell>
          <cell r="BS33">
            <v>0</v>
          </cell>
          <cell r="BT33">
            <v>0</v>
          </cell>
        </row>
        <row r="34">
          <cell r="BG34">
            <v>33573</v>
          </cell>
          <cell r="BH34">
            <v>0</v>
          </cell>
          <cell r="BI34">
            <v>0</v>
          </cell>
          <cell r="BJ34">
            <v>0</v>
          </cell>
          <cell r="BK34">
            <v>0</v>
          </cell>
          <cell r="BL34">
            <v>0</v>
          </cell>
          <cell r="BM34">
            <v>0</v>
          </cell>
          <cell r="BN34">
            <v>0</v>
          </cell>
          <cell r="BO34">
            <v>0</v>
          </cell>
          <cell r="BP34">
            <v>0</v>
          </cell>
          <cell r="BS34">
            <v>0</v>
          </cell>
          <cell r="BT34">
            <v>0</v>
          </cell>
        </row>
        <row r="35">
          <cell r="BF35">
            <v>1992</v>
          </cell>
          <cell r="BG35">
            <v>33604</v>
          </cell>
          <cell r="BH35">
            <v>0</v>
          </cell>
          <cell r="BI35">
            <v>0</v>
          </cell>
          <cell r="BJ35">
            <v>0</v>
          </cell>
          <cell r="BK35">
            <v>0</v>
          </cell>
          <cell r="BL35">
            <v>0</v>
          </cell>
          <cell r="BM35">
            <v>0</v>
          </cell>
          <cell r="BN35">
            <v>0</v>
          </cell>
          <cell r="BO35">
            <v>0</v>
          </cell>
          <cell r="BP35">
            <v>0</v>
          </cell>
          <cell r="BS35">
            <v>0</v>
          </cell>
          <cell r="BT35">
            <v>0</v>
          </cell>
        </row>
        <row r="36">
          <cell r="BG36">
            <v>33635</v>
          </cell>
          <cell r="BH36">
            <v>0</v>
          </cell>
          <cell r="BI36">
            <v>0</v>
          </cell>
          <cell r="BJ36">
            <v>0</v>
          </cell>
          <cell r="BK36">
            <v>0</v>
          </cell>
          <cell r="BL36">
            <v>0</v>
          </cell>
          <cell r="BM36">
            <v>0</v>
          </cell>
          <cell r="BN36">
            <v>0</v>
          </cell>
          <cell r="BO36">
            <v>0</v>
          </cell>
          <cell r="BP36">
            <v>0</v>
          </cell>
          <cell r="BS36">
            <v>0</v>
          </cell>
          <cell r="BT36">
            <v>0</v>
          </cell>
        </row>
        <row r="37">
          <cell r="BG37">
            <v>33664</v>
          </cell>
          <cell r="BH37">
            <v>0</v>
          </cell>
          <cell r="BI37">
            <v>0</v>
          </cell>
          <cell r="BJ37">
            <v>0</v>
          </cell>
          <cell r="BK37">
            <v>0</v>
          </cell>
          <cell r="BL37">
            <v>0</v>
          </cell>
          <cell r="BM37">
            <v>0</v>
          </cell>
          <cell r="BN37">
            <v>0</v>
          </cell>
          <cell r="BO37">
            <v>0</v>
          </cell>
          <cell r="BP37">
            <v>0</v>
          </cell>
          <cell r="BS37">
            <v>0</v>
          </cell>
          <cell r="BT37">
            <v>0</v>
          </cell>
        </row>
        <row r="38">
          <cell r="BG38">
            <v>33695</v>
          </cell>
          <cell r="BH38">
            <v>0</v>
          </cell>
          <cell r="BI38">
            <v>0</v>
          </cell>
          <cell r="BJ38">
            <v>0</v>
          </cell>
          <cell r="BK38">
            <v>0</v>
          </cell>
          <cell r="BL38">
            <v>0</v>
          </cell>
          <cell r="BM38">
            <v>0</v>
          </cell>
          <cell r="BN38">
            <v>0</v>
          </cell>
          <cell r="BO38">
            <v>0</v>
          </cell>
          <cell r="BP38">
            <v>0</v>
          </cell>
          <cell r="BS38">
            <v>0</v>
          </cell>
          <cell r="BT38">
            <v>0</v>
          </cell>
        </row>
        <row r="39">
          <cell r="BG39">
            <v>33725</v>
          </cell>
          <cell r="BH39">
            <v>0</v>
          </cell>
          <cell r="BI39">
            <v>0</v>
          </cell>
          <cell r="BJ39">
            <v>0</v>
          </cell>
          <cell r="BK39">
            <v>0</v>
          </cell>
          <cell r="BL39">
            <v>0</v>
          </cell>
          <cell r="BM39">
            <v>0</v>
          </cell>
          <cell r="BN39">
            <v>0</v>
          </cell>
          <cell r="BO39">
            <v>0</v>
          </cell>
          <cell r="BP39">
            <v>0</v>
          </cell>
          <cell r="BS39">
            <v>0</v>
          </cell>
          <cell r="BT39">
            <v>0</v>
          </cell>
        </row>
        <row r="40">
          <cell r="BG40">
            <v>33756</v>
          </cell>
          <cell r="BH40">
            <v>0</v>
          </cell>
          <cell r="BI40">
            <v>0</v>
          </cell>
          <cell r="BJ40">
            <v>0</v>
          </cell>
          <cell r="BK40">
            <v>0</v>
          </cell>
          <cell r="BL40">
            <v>0</v>
          </cell>
          <cell r="BM40">
            <v>0</v>
          </cell>
          <cell r="BN40">
            <v>0</v>
          </cell>
          <cell r="BO40">
            <v>0</v>
          </cell>
          <cell r="BP40">
            <v>0</v>
          </cell>
          <cell r="BS40">
            <v>0</v>
          </cell>
          <cell r="BT40">
            <v>0</v>
          </cell>
        </row>
        <row r="41">
          <cell r="BG41">
            <v>33786</v>
          </cell>
          <cell r="BH41">
            <v>0</v>
          </cell>
          <cell r="BI41">
            <v>0</v>
          </cell>
          <cell r="BJ41">
            <v>0</v>
          </cell>
          <cell r="BK41">
            <v>0</v>
          </cell>
          <cell r="BL41">
            <v>0</v>
          </cell>
          <cell r="BM41">
            <v>0</v>
          </cell>
          <cell r="BN41">
            <v>0</v>
          </cell>
          <cell r="BO41">
            <v>0</v>
          </cell>
          <cell r="BP41">
            <v>0</v>
          </cell>
          <cell r="BS41">
            <v>0</v>
          </cell>
          <cell r="BT41">
            <v>0</v>
          </cell>
        </row>
        <row r="42">
          <cell r="BG42">
            <v>33817</v>
          </cell>
          <cell r="BH42">
            <v>0</v>
          </cell>
          <cell r="BI42">
            <v>0</v>
          </cell>
          <cell r="BJ42">
            <v>0</v>
          </cell>
          <cell r="BK42">
            <v>0</v>
          </cell>
          <cell r="BL42">
            <v>0</v>
          </cell>
          <cell r="BM42">
            <v>0</v>
          </cell>
          <cell r="BN42">
            <v>0</v>
          </cell>
          <cell r="BO42">
            <v>0</v>
          </cell>
          <cell r="BP42">
            <v>0</v>
          </cell>
          <cell r="BS42">
            <v>0</v>
          </cell>
          <cell r="BT42">
            <v>0</v>
          </cell>
        </row>
        <row r="43">
          <cell r="BG43">
            <v>33848</v>
          </cell>
          <cell r="BH43">
            <v>0</v>
          </cell>
          <cell r="BI43">
            <v>0</v>
          </cell>
          <cell r="BJ43">
            <v>0</v>
          </cell>
          <cell r="BK43">
            <v>0</v>
          </cell>
          <cell r="BL43">
            <v>0</v>
          </cell>
          <cell r="BM43">
            <v>0</v>
          </cell>
          <cell r="BN43">
            <v>0</v>
          </cell>
          <cell r="BO43">
            <v>0</v>
          </cell>
          <cell r="BP43">
            <v>0</v>
          </cell>
          <cell r="BS43">
            <v>0</v>
          </cell>
          <cell r="BT43">
            <v>0</v>
          </cell>
        </row>
        <row r="44">
          <cell r="BG44">
            <v>33878</v>
          </cell>
          <cell r="BH44">
            <v>0</v>
          </cell>
          <cell r="BI44">
            <v>0</v>
          </cell>
          <cell r="BJ44">
            <v>0</v>
          </cell>
          <cell r="BK44">
            <v>0</v>
          </cell>
          <cell r="BL44">
            <v>0</v>
          </cell>
          <cell r="BM44">
            <v>0</v>
          </cell>
          <cell r="BN44">
            <v>0</v>
          </cell>
          <cell r="BO44">
            <v>0</v>
          </cell>
          <cell r="BP44">
            <v>0</v>
          </cell>
          <cell r="BS44">
            <v>0</v>
          </cell>
          <cell r="BT44">
            <v>0</v>
          </cell>
        </row>
        <row r="45">
          <cell r="BG45">
            <v>33909</v>
          </cell>
          <cell r="BH45">
            <v>0</v>
          </cell>
          <cell r="BI45">
            <v>0</v>
          </cell>
          <cell r="BJ45">
            <v>0</v>
          </cell>
          <cell r="BK45">
            <v>0</v>
          </cell>
          <cell r="BL45">
            <v>0</v>
          </cell>
          <cell r="BM45">
            <v>0</v>
          </cell>
          <cell r="BN45">
            <v>0</v>
          </cell>
          <cell r="BO45">
            <v>0</v>
          </cell>
          <cell r="BP45">
            <v>0</v>
          </cell>
          <cell r="BS45">
            <v>0</v>
          </cell>
          <cell r="BT45">
            <v>0</v>
          </cell>
        </row>
        <row r="46">
          <cell r="BG46">
            <v>33939</v>
          </cell>
          <cell r="BH46">
            <v>0</v>
          </cell>
          <cell r="BI46">
            <v>0</v>
          </cell>
          <cell r="BJ46">
            <v>0</v>
          </cell>
          <cell r="BK46">
            <v>0</v>
          </cell>
          <cell r="BL46">
            <v>0</v>
          </cell>
          <cell r="BM46">
            <v>0</v>
          </cell>
          <cell r="BN46">
            <v>0</v>
          </cell>
          <cell r="BO46">
            <v>0</v>
          </cell>
          <cell r="BP46">
            <v>0</v>
          </cell>
          <cell r="BS46">
            <v>0</v>
          </cell>
          <cell r="BT46">
            <v>0</v>
          </cell>
        </row>
        <row r="47">
          <cell r="BF47">
            <v>1993</v>
          </cell>
          <cell r="BG47">
            <v>33970</v>
          </cell>
          <cell r="BH47">
            <v>307451</v>
          </cell>
          <cell r="BI47">
            <v>154324</v>
          </cell>
          <cell r="BJ47">
            <v>343709</v>
          </cell>
          <cell r="BK47">
            <v>186917</v>
          </cell>
          <cell r="BL47">
            <v>40964</v>
          </cell>
          <cell r="BM47">
            <v>24474</v>
          </cell>
          <cell r="BN47">
            <v>38214</v>
          </cell>
          <cell r="BO47">
            <v>19050</v>
          </cell>
          <cell r="BP47">
            <v>1115103</v>
          </cell>
          <cell r="BS47">
            <v>1941891</v>
          </cell>
          <cell r="BT47">
            <v>1115103</v>
          </cell>
        </row>
        <row r="48">
          <cell r="BG48">
            <v>34001</v>
          </cell>
          <cell r="BH48">
            <v>289504</v>
          </cell>
          <cell r="BI48">
            <v>150132</v>
          </cell>
          <cell r="BJ48">
            <v>400513</v>
          </cell>
          <cell r="BK48">
            <v>186489</v>
          </cell>
          <cell r="BL48">
            <v>40727</v>
          </cell>
          <cell r="BM48">
            <v>22659</v>
          </cell>
          <cell r="BN48">
            <v>34820</v>
          </cell>
          <cell r="BO48">
            <v>21816</v>
          </cell>
          <cell r="BP48">
            <v>1146660</v>
          </cell>
          <cell r="BS48">
            <v>1951224</v>
          </cell>
          <cell r="BT48">
            <v>1146660</v>
          </cell>
        </row>
        <row r="49">
          <cell r="BG49">
            <v>34029</v>
          </cell>
          <cell r="BH49">
            <v>298939</v>
          </cell>
          <cell r="BI49">
            <v>150131</v>
          </cell>
          <cell r="BJ49">
            <v>406855</v>
          </cell>
          <cell r="BK49">
            <v>170541</v>
          </cell>
          <cell r="BL49">
            <v>41136</v>
          </cell>
          <cell r="BM49">
            <v>23182</v>
          </cell>
          <cell r="BN49">
            <v>34453</v>
          </cell>
          <cell r="BO49">
            <v>18651</v>
          </cell>
          <cell r="BP49">
            <v>1143888</v>
          </cell>
          <cell r="BS49">
            <v>1958722</v>
          </cell>
          <cell r="BT49">
            <v>1143888</v>
          </cell>
        </row>
        <row r="50">
          <cell r="BG50">
            <v>34060</v>
          </cell>
          <cell r="BH50">
            <v>312736</v>
          </cell>
          <cell r="BI50">
            <v>158242</v>
          </cell>
          <cell r="BJ50">
            <v>500362</v>
          </cell>
          <cell r="BK50">
            <v>120750</v>
          </cell>
          <cell r="BL50">
            <v>41386</v>
          </cell>
          <cell r="BM50">
            <v>27998</v>
          </cell>
          <cell r="BN50">
            <v>37442</v>
          </cell>
          <cell r="BO50">
            <v>20747</v>
          </cell>
          <cell r="BP50">
            <v>1219663</v>
          </cell>
          <cell r="BS50">
            <v>1967545</v>
          </cell>
          <cell r="BT50">
            <v>1219663</v>
          </cell>
        </row>
        <row r="51">
          <cell r="BG51">
            <v>34090</v>
          </cell>
          <cell r="BH51">
            <v>307028</v>
          </cell>
          <cell r="BI51">
            <v>142758</v>
          </cell>
          <cell r="BJ51">
            <v>440137</v>
          </cell>
          <cell r="BK51">
            <v>87288</v>
          </cell>
          <cell r="BL51">
            <v>41094</v>
          </cell>
          <cell r="BM51">
            <v>25587</v>
          </cell>
          <cell r="BN51">
            <v>32347</v>
          </cell>
          <cell r="BO51">
            <v>13162</v>
          </cell>
          <cell r="BP51">
            <v>1089401</v>
          </cell>
          <cell r="BS51">
            <v>1973457</v>
          </cell>
          <cell r="BT51">
            <v>1089401</v>
          </cell>
        </row>
        <row r="52">
          <cell r="BG52">
            <v>34121</v>
          </cell>
          <cell r="BH52">
            <v>307214</v>
          </cell>
          <cell r="BI52">
            <v>134086</v>
          </cell>
          <cell r="BJ52">
            <v>465479</v>
          </cell>
          <cell r="BK52">
            <v>79603</v>
          </cell>
          <cell r="BL52">
            <v>39824</v>
          </cell>
          <cell r="BM52">
            <v>24525</v>
          </cell>
          <cell r="BN52">
            <v>32587</v>
          </cell>
          <cell r="BO52">
            <v>25333</v>
          </cell>
          <cell r="BP52">
            <v>1108651</v>
          </cell>
          <cell r="BS52">
            <v>1976706</v>
          </cell>
          <cell r="BT52">
            <v>1108651</v>
          </cell>
        </row>
        <row r="53">
          <cell r="BG53">
            <v>34151</v>
          </cell>
          <cell r="BH53">
            <v>301657</v>
          </cell>
          <cell r="BI53">
            <v>126823</v>
          </cell>
          <cell r="BJ53">
            <v>451736</v>
          </cell>
          <cell r="BK53">
            <v>71563</v>
          </cell>
          <cell r="BL53">
            <v>39918</v>
          </cell>
          <cell r="BM53">
            <v>25869</v>
          </cell>
          <cell r="BN53">
            <v>30852</v>
          </cell>
          <cell r="BO53">
            <v>26144</v>
          </cell>
          <cell r="BP53">
            <v>1074562</v>
          </cell>
          <cell r="BS53">
            <v>1979949</v>
          </cell>
          <cell r="BT53">
            <v>1074562</v>
          </cell>
        </row>
        <row r="54">
          <cell r="BG54">
            <v>34182</v>
          </cell>
          <cell r="BH54">
            <v>305414</v>
          </cell>
          <cell r="BI54">
            <v>131391</v>
          </cell>
          <cell r="BJ54">
            <v>457126</v>
          </cell>
          <cell r="BK54">
            <v>75018</v>
          </cell>
          <cell r="BL54">
            <v>40654</v>
          </cell>
          <cell r="BM54">
            <v>26572</v>
          </cell>
          <cell r="BN54">
            <v>32158</v>
          </cell>
          <cell r="BO54">
            <v>26172</v>
          </cell>
          <cell r="BP54">
            <v>1094505</v>
          </cell>
          <cell r="BS54">
            <v>1983187</v>
          </cell>
          <cell r="BT54">
            <v>1094505</v>
          </cell>
        </row>
        <row r="55">
          <cell r="BG55">
            <v>34213</v>
          </cell>
          <cell r="BH55">
            <v>298187</v>
          </cell>
          <cell r="BI55">
            <v>132473</v>
          </cell>
          <cell r="BJ55">
            <v>443185</v>
          </cell>
          <cell r="BK55">
            <v>77813</v>
          </cell>
          <cell r="BL55">
            <v>41304</v>
          </cell>
          <cell r="BM55">
            <v>24950</v>
          </cell>
          <cell r="BN55">
            <v>33157</v>
          </cell>
          <cell r="BO55">
            <v>25252</v>
          </cell>
          <cell r="BP55">
            <v>1076321</v>
          </cell>
          <cell r="BS55">
            <v>1986420</v>
          </cell>
          <cell r="BT55">
            <v>1076321</v>
          </cell>
        </row>
        <row r="56">
          <cell r="BG56">
            <v>34243</v>
          </cell>
          <cell r="BH56">
            <v>298614</v>
          </cell>
          <cell r="BI56">
            <v>133116</v>
          </cell>
          <cell r="BJ56">
            <v>439289</v>
          </cell>
          <cell r="BK56">
            <v>79349</v>
          </cell>
          <cell r="BL56">
            <v>41697</v>
          </cell>
          <cell r="BM56">
            <v>25345</v>
          </cell>
          <cell r="BN56">
            <v>33833</v>
          </cell>
          <cell r="BO56">
            <v>25828</v>
          </cell>
          <cell r="BP56">
            <v>1077071</v>
          </cell>
          <cell r="BS56">
            <v>1989648</v>
          </cell>
          <cell r="BT56">
            <v>1077071</v>
          </cell>
        </row>
        <row r="57">
          <cell r="BG57">
            <v>34274</v>
          </cell>
          <cell r="BH57">
            <v>295717</v>
          </cell>
          <cell r="BI57">
            <v>139273</v>
          </cell>
          <cell r="BJ57">
            <v>424645</v>
          </cell>
          <cell r="BK57">
            <v>94544</v>
          </cell>
          <cell r="BL57">
            <v>41732</v>
          </cell>
          <cell r="BM57">
            <v>25247</v>
          </cell>
          <cell r="BN57">
            <v>33675</v>
          </cell>
          <cell r="BO57">
            <v>25135</v>
          </cell>
          <cell r="BP57">
            <v>1079968</v>
          </cell>
          <cell r="BS57">
            <v>1992870</v>
          </cell>
          <cell r="BT57">
            <v>1079968</v>
          </cell>
        </row>
        <row r="58">
          <cell r="BG58">
            <v>34304</v>
          </cell>
          <cell r="BH58">
            <v>301639</v>
          </cell>
          <cell r="BI58">
            <v>148651</v>
          </cell>
          <cell r="BJ58">
            <v>395964</v>
          </cell>
          <cell r="BK58">
            <v>139125</v>
          </cell>
          <cell r="BL58">
            <v>41664</v>
          </cell>
          <cell r="BM58">
            <v>26792</v>
          </cell>
          <cell r="BN58">
            <v>34162</v>
          </cell>
          <cell r="BO58">
            <v>26210</v>
          </cell>
          <cell r="BP58">
            <v>1114207</v>
          </cell>
          <cell r="BS58">
            <v>1996087</v>
          </cell>
          <cell r="BT58">
            <v>1114207</v>
          </cell>
        </row>
        <row r="59">
          <cell r="BF59">
            <v>1994</v>
          </cell>
          <cell r="BG59">
            <v>34335</v>
          </cell>
          <cell r="BH59">
            <v>322356</v>
          </cell>
          <cell r="BI59">
            <v>159884</v>
          </cell>
          <cell r="BJ59">
            <v>361442</v>
          </cell>
          <cell r="BK59">
            <v>196188</v>
          </cell>
          <cell r="BL59">
            <v>42521</v>
          </cell>
          <cell r="BM59">
            <v>25135</v>
          </cell>
          <cell r="BN59">
            <v>39186</v>
          </cell>
          <cell r="BO59">
            <v>21471</v>
          </cell>
          <cell r="BP59">
            <v>1168183</v>
          </cell>
          <cell r="BQ59">
            <v>14965</v>
          </cell>
          <cell r="BR59">
            <v>234270</v>
          </cell>
          <cell r="BS59">
            <v>2000662</v>
          </cell>
          <cell r="BT59">
            <v>1417418</v>
          </cell>
        </row>
        <row r="60">
          <cell r="BG60">
            <v>34366</v>
          </cell>
          <cell r="BH60">
            <v>303540</v>
          </cell>
          <cell r="BI60">
            <v>155541</v>
          </cell>
          <cell r="BJ60">
            <v>421332</v>
          </cell>
          <cell r="BK60">
            <v>195735</v>
          </cell>
          <cell r="BL60">
            <v>42275</v>
          </cell>
          <cell r="BM60">
            <v>23272</v>
          </cell>
          <cell r="BN60">
            <v>35742</v>
          </cell>
          <cell r="BO60">
            <v>24585</v>
          </cell>
          <cell r="BP60">
            <v>1202022</v>
          </cell>
          <cell r="BQ60">
            <v>14812</v>
          </cell>
          <cell r="BR60">
            <v>90985</v>
          </cell>
          <cell r="BS60">
            <v>2005225</v>
          </cell>
          <cell r="BT60">
            <v>1307819</v>
          </cell>
        </row>
        <row r="61">
          <cell r="BG61">
            <v>34394</v>
          </cell>
          <cell r="BH61">
            <v>313432</v>
          </cell>
          <cell r="BI61">
            <v>155540</v>
          </cell>
          <cell r="BJ61">
            <v>428871</v>
          </cell>
          <cell r="BK61">
            <v>179016</v>
          </cell>
          <cell r="BL61">
            <v>42699</v>
          </cell>
          <cell r="BM61">
            <v>23809</v>
          </cell>
          <cell r="BN61">
            <v>35362</v>
          </cell>
          <cell r="BO61">
            <v>21020</v>
          </cell>
          <cell r="BP61">
            <v>1199749</v>
          </cell>
          <cell r="BQ61">
            <v>15461</v>
          </cell>
          <cell r="BR61">
            <v>182893</v>
          </cell>
          <cell r="BS61">
            <v>2009782</v>
          </cell>
          <cell r="BT61">
            <v>1398103</v>
          </cell>
        </row>
        <row r="62">
          <cell r="BG62">
            <v>34425</v>
          </cell>
          <cell r="BH62">
            <v>327901</v>
          </cell>
          <cell r="BI62">
            <v>152843</v>
          </cell>
          <cell r="BJ62">
            <v>449677</v>
          </cell>
          <cell r="BK62">
            <v>126928</v>
          </cell>
          <cell r="BL62">
            <v>42959</v>
          </cell>
          <cell r="BM62">
            <v>28755</v>
          </cell>
          <cell r="BN62">
            <v>38432</v>
          </cell>
          <cell r="BO62">
            <v>23381</v>
          </cell>
          <cell r="BP62">
            <v>1190876</v>
          </cell>
          <cell r="BQ62">
            <v>15542</v>
          </cell>
          <cell r="BR62">
            <v>82600</v>
          </cell>
          <cell r="BS62">
            <v>2014326</v>
          </cell>
          <cell r="BT62">
            <v>1289018</v>
          </cell>
        </row>
        <row r="63">
          <cell r="BG63">
            <v>34455</v>
          </cell>
          <cell r="BH63">
            <v>321911</v>
          </cell>
          <cell r="BI63">
            <v>147901</v>
          </cell>
          <cell r="BJ63">
            <v>464047</v>
          </cell>
          <cell r="BK63">
            <v>91804</v>
          </cell>
          <cell r="BL63">
            <v>42656</v>
          </cell>
          <cell r="BM63">
            <v>26279</v>
          </cell>
          <cell r="BN63">
            <v>33203</v>
          </cell>
          <cell r="BO63">
            <v>14835</v>
          </cell>
          <cell r="BP63">
            <v>1142636</v>
          </cell>
          <cell r="BQ63">
            <v>15372</v>
          </cell>
          <cell r="BR63">
            <v>147941</v>
          </cell>
          <cell r="BS63">
            <v>2018859</v>
          </cell>
          <cell r="BT63">
            <v>1305949</v>
          </cell>
        </row>
        <row r="64">
          <cell r="BG64">
            <v>34486</v>
          </cell>
          <cell r="BH64">
            <v>322107</v>
          </cell>
          <cell r="BI64">
            <v>138917</v>
          </cell>
          <cell r="BJ64">
            <v>490626</v>
          </cell>
          <cell r="BK64">
            <v>83753</v>
          </cell>
          <cell r="BL64">
            <v>41337</v>
          </cell>
          <cell r="BM64">
            <v>25188</v>
          </cell>
          <cell r="BN64">
            <v>33449</v>
          </cell>
          <cell r="BO64">
            <v>28545</v>
          </cell>
          <cell r="BP64">
            <v>1163922</v>
          </cell>
          <cell r="BQ64">
            <v>17129</v>
          </cell>
          <cell r="BR64">
            <v>100840</v>
          </cell>
          <cell r="BS64">
            <v>2023381</v>
          </cell>
          <cell r="BT64">
            <v>1281891</v>
          </cell>
        </row>
        <row r="65">
          <cell r="BG65">
            <v>34516</v>
          </cell>
          <cell r="BH65">
            <v>316283</v>
          </cell>
          <cell r="BI65">
            <v>131392</v>
          </cell>
          <cell r="BJ65">
            <v>476066</v>
          </cell>
          <cell r="BK65">
            <v>75302</v>
          </cell>
          <cell r="BL65">
            <v>41435</v>
          </cell>
          <cell r="BM65">
            <v>26569</v>
          </cell>
          <cell r="BN65">
            <v>31670</v>
          </cell>
          <cell r="BO65">
            <v>29458</v>
          </cell>
          <cell r="BP65">
            <v>1128175</v>
          </cell>
          <cell r="BQ65">
            <v>17158</v>
          </cell>
          <cell r="BR65">
            <v>190674</v>
          </cell>
          <cell r="BS65">
            <v>2027897</v>
          </cell>
          <cell r="BT65">
            <v>1336007</v>
          </cell>
        </row>
        <row r="66">
          <cell r="BG66">
            <v>34547</v>
          </cell>
          <cell r="BH66">
            <v>320222</v>
          </cell>
          <cell r="BI66">
            <v>136126</v>
          </cell>
          <cell r="BJ66">
            <v>481516</v>
          </cell>
          <cell r="BK66">
            <v>78928</v>
          </cell>
          <cell r="BL66">
            <v>42199</v>
          </cell>
          <cell r="BM66">
            <v>27291</v>
          </cell>
          <cell r="BN66">
            <v>33007</v>
          </cell>
          <cell r="BO66">
            <v>29489</v>
          </cell>
          <cell r="BP66">
            <v>1148778</v>
          </cell>
          <cell r="BQ66">
            <v>16251</v>
          </cell>
          <cell r="BR66">
            <v>144855</v>
          </cell>
          <cell r="BS66">
            <v>2032399</v>
          </cell>
          <cell r="BT66">
            <v>1309884</v>
          </cell>
        </row>
        <row r="67">
          <cell r="BG67">
            <v>34578</v>
          </cell>
          <cell r="BH67">
            <v>312642</v>
          </cell>
          <cell r="BI67">
            <v>137246</v>
          </cell>
          <cell r="BJ67">
            <v>465726</v>
          </cell>
          <cell r="BK67">
            <v>81876</v>
          </cell>
          <cell r="BL67">
            <v>42874</v>
          </cell>
          <cell r="BM67">
            <v>25625</v>
          </cell>
          <cell r="BN67">
            <v>43031</v>
          </cell>
          <cell r="BO67">
            <v>28453</v>
          </cell>
          <cell r="BP67">
            <v>1137473</v>
          </cell>
          <cell r="BQ67">
            <v>16299</v>
          </cell>
          <cell r="BR67">
            <v>98103</v>
          </cell>
          <cell r="BS67">
            <v>2036895</v>
          </cell>
          <cell r="BT67">
            <v>1251875</v>
          </cell>
        </row>
        <row r="68">
          <cell r="BG68">
            <v>34608</v>
          </cell>
          <cell r="BH68">
            <v>313090</v>
          </cell>
          <cell r="BI68">
            <v>137912</v>
          </cell>
          <cell r="BJ68">
            <v>443356</v>
          </cell>
          <cell r="BK68">
            <v>83505</v>
          </cell>
          <cell r="BL68">
            <v>43282</v>
          </cell>
          <cell r="BM68">
            <v>26030</v>
          </cell>
          <cell r="BN68">
            <v>34751</v>
          </cell>
          <cell r="BO68">
            <v>29100</v>
          </cell>
          <cell r="BP68">
            <v>1111026</v>
          </cell>
          <cell r="BQ68">
            <v>16403</v>
          </cell>
          <cell r="BR68">
            <v>123749</v>
          </cell>
          <cell r="BS68">
            <v>2041380</v>
          </cell>
          <cell r="BT68">
            <v>1251178</v>
          </cell>
        </row>
        <row r="69">
          <cell r="BG69">
            <v>34639</v>
          </cell>
          <cell r="BH69">
            <v>310053</v>
          </cell>
          <cell r="BI69">
            <v>144291</v>
          </cell>
          <cell r="BJ69">
            <v>457426</v>
          </cell>
          <cell r="BK69">
            <v>99440</v>
          </cell>
          <cell r="BL69">
            <v>43317</v>
          </cell>
          <cell r="BM69">
            <v>25930</v>
          </cell>
          <cell r="BN69">
            <v>34580</v>
          </cell>
          <cell r="BO69">
            <v>28320</v>
          </cell>
          <cell r="BP69">
            <v>1143357</v>
          </cell>
          <cell r="BQ69">
            <v>16222</v>
          </cell>
          <cell r="BR69">
            <v>106213</v>
          </cell>
          <cell r="BS69">
            <v>2045854</v>
          </cell>
          <cell r="BT69">
            <v>1265792</v>
          </cell>
        </row>
        <row r="70">
          <cell r="BG70">
            <v>34669</v>
          </cell>
          <cell r="BH70">
            <v>316263</v>
          </cell>
          <cell r="BI70">
            <v>165107</v>
          </cell>
          <cell r="BJ70">
            <v>483425</v>
          </cell>
          <cell r="BK70">
            <v>146125</v>
          </cell>
          <cell r="BL70">
            <v>43246</v>
          </cell>
          <cell r="BM70">
            <v>27517</v>
          </cell>
          <cell r="BN70">
            <v>35087</v>
          </cell>
          <cell r="BO70">
            <v>29533</v>
          </cell>
          <cell r="BP70">
            <v>1246303</v>
          </cell>
          <cell r="BQ70">
            <v>16162</v>
          </cell>
          <cell r="BR70">
            <v>159433</v>
          </cell>
          <cell r="BS70">
            <v>2050316</v>
          </cell>
          <cell r="BT70">
            <v>1421898</v>
          </cell>
        </row>
        <row r="71">
          <cell r="BF71">
            <v>1995</v>
          </cell>
          <cell r="BG71">
            <v>34700</v>
          </cell>
          <cell r="BH71">
            <v>343452</v>
          </cell>
          <cell r="BI71">
            <v>174172</v>
          </cell>
          <cell r="BJ71">
            <v>425338</v>
          </cell>
          <cell r="BK71">
            <v>196823</v>
          </cell>
          <cell r="BL71">
            <v>45664</v>
          </cell>
          <cell r="BM71">
            <v>25514</v>
          </cell>
          <cell r="BN71">
            <v>39033</v>
          </cell>
          <cell r="BO71">
            <v>29667</v>
          </cell>
          <cell r="BP71">
            <v>1279663</v>
          </cell>
          <cell r="BQ71">
            <v>15184</v>
          </cell>
          <cell r="BR71">
            <v>174186</v>
          </cell>
          <cell r="BS71">
            <v>2095364</v>
          </cell>
          <cell r="BT71">
            <v>1469033</v>
          </cell>
        </row>
        <row r="72">
          <cell r="BG72">
            <v>34731</v>
          </cell>
          <cell r="BH72">
            <v>329146</v>
          </cell>
          <cell r="BI72">
            <v>169215</v>
          </cell>
          <cell r="BJ72">
            <v>414157</v>
          </cell>
          <cell r="BK72">
            <v>204240</v>
          </cell>
          <cell r="BL72">
            <v>45214</v>
          </cell>
          <cell r="BM72">
            <v>24424</v>
          </cell>
          <cell r="BN72">
            <v>38085</v>
          </cell>
          <cell r="BO72">
            <v>27189</v>
          </cell>
          <cell r="BP72">
            <v>1251670</v>
          </cell>
          <cell r="BQ72">
            <v>14475</v>
          </cell>
          <cell r="BR72">
            <v>79628</v>
          </cell>
          <cell r="BS72">
            <v>2100663</v>
          </cell>
          <cell r="BT72">
            <v>1345773</v>
          </cell>
        </row>
        <row r="73">
          <cell r="BG73">
            <v>34759</v>
          </cell>
          <cell r="BH73">
            <v>335680</v>
          </cell>
          <cell r="BI73">
            <v>165320</v>
          </cell>
          <cell r="BJ73">
            <v>510668</v>
          </cell>
          <cell r="BK73">
            <v>179970</v>
          </cell>
          <cell r="BL73">
            <v>45104</v>
          </cell>
          <cell r="BM73">
            <v>24437</v>
          </cell>
          <cell r="BN73">
            <v>35156</v>
          </cell>
          <cell r="BO73">
            <v>28591</v>
          </cell>
          <cell r="BP73">
            <v>1324926</v>
          </cell>
          <cell r="BQ73">
            <v>16177</v>
          </cell>
          <cell r="BR73">
            <v>123175</v>
          </cell>
          <cell r="BS73">
            <v>2105949</v>
          </cell>
          <cell r="BT73">
            <v>1464278</v>
          </cell>
        </row>
        <row r="74">
          <cell r="BG74">
            <v>34790</v>
          </cell>
          <cell r="BH74">
            <v>327848</v>
          </cell>
          <cell r="BI74">
            <v>163819</v>
          </cell>
          <cell r="BJ74">
            <v>448941</v>
          </cell>
          <cell r="BK74">
            <v>150270</v>
          </cell>
          <cell r="BL74">
            <v>44752</v>
          </cell>
          <cell r="BM74">
            <v>27840</v>
          </cell>
          <cell r="BN74">
            <v>38066</v>
          </cell>
          <cell r="BO74">
            <v>26011</v>
          </cell>
          <cell r="BP74">
            <v>1227547</v>
          </cell>
          <cell r="BQ74">
            <v>15877</v>
          </cell>
          <cell r="BR74">
            <v>100779</v>
          </cell>
          <cell r="BS74">
            <v>2111222</v>
          </cell>
          <cell r="BT74">
            <v>1344203</v>
          </cell>
        </row>
        <row r="75">
          <cell r="BG75">
            <v>34820</v>
          </cell>
          <cell r="BH75">
            <v>327091</v>
          </cell>
          <cell r="BI75">
            <v>145926</v>
          </cell>
          <cell r="BJ75">
            <v>486357</v>
          </cell>
          <cell r="BK75">
            <v>99286</v>
          </cell>
          <cell r="BL75">
            <v>53678</v>
          </cell>
          <cell r="BM75">
            <v>26610</v>
          </cell>
          <cell r="BN75">
            <v>34202</v>
          </cell>
          <cell r="BO75">
            <v>22449</v>
          </cell>
          <cell r="BP75">
            <v>1195599</v>
          </cell>
          <cell r="BQ75">
            <v>16109</v>
          </cell>
          <cell r="BR75">
            <v>150547</v>
          </cell>
          <cell r="BS75">
            <v>2116482</v>
          </cell>
          <cell r="BT75">
            <v>1362255</v>
          </cell>
        </row>
        <row r="76">
          <cell r="BG76">
            <v>34851</v>
          </cell>
          <cell r="BH76">
            <v>341207</v>
          </cell>
          <cell r="BI76">
            <v>149556</v>
          </cell>
          <cell r="BJ76">
            <v>455558</v>
          </cell>
          <cell r="BK76">
            <v>91265</v>
          </cell>
          <cell r="BL76">
            <v>45392</v>
          </cell>
          <cell r="BM76">
            <v>29674</v>
          </cell>
          <cell r="BN76">
            <v>37748</v>
          </cell>
          <cell r="BO76">
            <v>21909</v>
          </cell>
          <cell r="BP76">
            <v>1172309</v>
          </cell>
          <cell r="BQ76">
            <v>15922</v>
          </cell>
          <cell r="BR76">
            <v>135617</v>
          </cell>
          <cell r="BS76">
            <v>2121729</v>
          </cell>
          <cell r="BT76">
            <v>1323848</v>
          </cell>
        </row>
        <row r="77">
          <cell r="BG77">
            <v>34881</v>
          </cell>
          <cell r="BH77">
            <v>331655</v>
          </cell>
          <cell r="BI77">
            <v>141723</v>
          </cell>
          <cell r="BJ77">
            <v>481327</v>
          </cell>
          <cell r="BK77">
            <v>84020</v>
          </cell>
          <cell r="BL77">
            <v>44680</v>
          </cell>
          <cell r="BM77">
            <v>28529</v>
          </cell>
          <cell r="BN77">
            <v>35044</v>
          </cell>
          <cell r="BO77">
            <v>25734</v>
          </cell>
          <cell r="BP77">
            <v>1172712</v>
          </cell>
          <cell r="BQ77">
            <v>15739</v>
          </cell>
          <cell r="BR77">
            <v>195338</v>
          </cell>
          <cell r="BS77">
            <v>2126963</v>
          </cell>
          <cell r="BT77">
            <v>1383789</v>
          </cell>
        </row>
        <row r="78">
          <cell r="BG78">
            <v>34912</v>
          </cell>
          <cell r="BH78">
            <v>335142</v>
          </cell>
          <cell r="BI78">
            <v>146686</v>
          </cell>
          <cell r="BJ78">
            <v>519961</v>
          </cell>
          <cell r="BK78">
            <v>83705</v>
          </cell>
          <cell r="BL78">
            <v>45481</v>
          </cell>
          <cell r="BM78">
            <v>27366</v>
          </cell>
          <cell r="BN78">
            <v>35367</v>
          </cell>
          <cell r="BO78">
            <v>25789</v>
          </cell>
          <cell r="BP78">
            <v>1219497</v>
          </cell>
          <cell r="BQ78">
            <v>15325</v>
          </cell>
          <cell r="BR78">
            <v>105756</v>
          </cell>
          <cell r="BS78">
            <v>2132184</v>
          </cell>
          <cell r="BT78">
            <v>1340578</v>
          </cell>
        </row>
        <row r="79">
          <cell r="BG79">
            <v>34943</v>
          </cell>
          <cell r="BH79">
            <v>329262</v>
          </cell>
          <cell r="BI79">
            <v>146457</v>
          </cell>
          <cell r="BJ79">
            <v>448772</v>
          </cell>
          <cell r="BK79">
            <v>87730</v>
          </cell>
          <cell r="BL79">
            <v>46188</v>
          </cell>
          <cell r="BM79">
            <v>26326</v>
          </cell>
          <cell r="BN79">
            <v>36510</v>
          </cell>
          <cell r="BO79">
            <v>24932</v>
          </cell>
          <cell r="BP79">
            <v>1146177</v>
          </cell>
          <cell r="BQ79">
            <v>15585</v>
          </cell>
          <cell r="BR79">
            <v>105756</v>
          </cell>
          <cell r="BS79">
            <v>2137392</v>
          </cell>
          <cell r="BT79">
            <v>1267518</v>
          </cell>
        </row>
        <row r="80">
          <cell r="BG80">
            <v>34973</v>
          </cell>
          <cell r="BH80">
            <v>331752</v>
          </cell>
          <cell r="BI80">
            <v>150725</v>
          </cell>
          <cell r="BJ80">
            <v>440351</v>
          </cell>
          <cell r="BK80">
            <v>89605</v>
          </cell>
          <cell r="BL80">
            <v>46616</v>
          </cell>
          <cell r="BM80">
            <v>27365</v>
          </cell>
          <cell r="BN80">
            <v>36499</v>
          </cell>
          <cell r="BO80">
            <v>25623</v>
          </cell>
          <cell r="BP80">
            <v>1148536</v>
          </cell>
          <cell r="BQ80">
            <v>15693</v>
          </cell>
          <cell r="BR80">
            <v>151791</v>
          </cell>
          <cell r="BS80">
            <v>2142588</v>
          </cell>
          <cell r="BT80">
            <v>1316020</v>
          </cell>
        </row>
        <row r="81">
          <cell r="BG81">
            <v>35004</v>
          </cell>
          <cell r="BH81">
            <v>328005</v>
          </cell>
          <cell r="BI81">
            <v>156007</v>
          </cell>
          <cell r="BJ81">
            <v>404737</v>
          </cell>
          <cell r="BK81">
            <v>94961</v>
          </cell>
          <cell r="BL81">
            <v>46653</v>
          </cell>
          <cell r="BM81">
            <v>25907</v>
          </cell>
          <cell r="BN81">
            <v>38091</v>
          </cell>
          <cell r="BO81">
            <v>24804</v>
          </cell>
          <cell r="BP81">
            <v>1119165</v>
          </cell>
          <cell r="BQ81">
            <v>15533</v>
          </cell>
          <cell r="BR81">
            <v>166721</v>
          </cell>
          <cell r="BS81">
            <v>2147771</v>
          </cell>
          <cell r="BT81">
            <v>1301419</v>
          </cell>
        </row>
        <row r="82">
          <cell r="BG82">
            <v>35034</v>
          </cell>
          <cell r="BH82">
            <v>326160</v>
          </cell>
          <cell r="BI82">
            <v>173094</v>
          </cell>
          <cell r="BJ82">
            <v>476793</v>
          </cell>
          <cell r="BK82">
            <v>120125</v>
          </cell>
          <cell r="BL82">
            <v>46578</v>
          </cell>
          <cell r="BM82">
            <v>27108</v>
          </cell>
          <cell r="BN82">
            <v>35881</v>
          </cell>
          <cell r="BO82">
            <v>25760</v>
          </cell>
          <cell r="BP82">
            <v>1231499</v>
          </cell>
          <cell r="BQ82">
            <v>16331</v>
          </cell>
          <cell r="BR82">
            <v>202802</v>
          </cell>
          <cell r="BS82">
            <v>2152949</v>
          </cell>
          <cell r="BT82">
            <v>1450632</v>
          </cell>
        </row>
        <row r="83">
          <cell r="BF83">
            <v>1996</v>
          </cell>
          <cell r="BG83">
            <v>35065</v>
          </cell>
          <cell r="BH83">
            <v>371857</v>
          </cell>
          <cell r="BI83">
            <v>185560</v>
          </cell>
          <cell r="BJ83">
            <v>440934</v>
          </cell>
          <cell r="BK83">
            <v>213521</v>
          </cell>
          <cell r="BL83">
            <v>45069</v>
          </cell>
          <cell r="BM83">
            <v>28641</v>
          </cell>
          <cell r="BN83">
            <v>42445</v>
          </cell>
          <cell r="BO83">
            <v>25805</v>
          </cell>
          <cell r="BP83">
            <v>1353832</v>
          </cell>
          <cell r="BQ83">
            <v>17250</v>
          </cell>
          <cell r="BR83">
            <v>124801</v>
          </cell>
          <cell r="BS83">
            <v>2152191</v>
          </cell>
          <cell r="BT83">
            <v>1495883</v>
          </cell>
        </row>
        <row r="84">
          <cell r="BG84">
            <v>35096</v>
          </cell>
          <cell r="BH84">
            <v>361061</v>
          </cell>
          <cell r="BI84">
            <v>183068</v>
          </cell>
          <cell r="BJ84">
            <v>491341</v>
          </cell>
          <cell r="BK84">
            <v>209059</v>
          </cell>
          <cell r="BL84">
            <v>42852</v>
          </cell>
          <cell r="BM84">
            <v>27948</v>
          </cell>
          <cell r="BN84">
            <v>40834</v>
          </cell>
          <cell r="BO84">
            <v>24303</v>
          </cell>
          <cell r="BP84">
            <v>1380466</v>
          </cell>
          <cell r="BQ84">
            <v>17250</v>
          </cell>
          <cell r="BR84">
            <v>124801</v>
          </cell>
          <cell r="BS84">
            <v>2157562</v>
          </cell>
          <cell r="BT84">
            <v>1522517</v>
          </cell>
        </row>
        <row r="85">
          <cell r="BG85">
            <v>35125</v>
          </cell>
          <cell r="BH85">
            <v>348223</v>
          </cell>
          <cell r="BI85">
            <v>177636</v>
          </cell>
          <cell r="BJ85">
            <v>486707</v>
          </cell>
          <cell r="BK85">
            <v>189838</v>
          </cell>
          <cell r="BL85">
            <v>43410</v>
          </cell>
          <cell r="BM85">
            <v>28122</v>
          </cell>
          <cell r="BN85">
            <v>39056</v>
          </cell>
          <cell r="BO85">
            <v>25811</v>
          </cell>
          <cell r="BP85">
            <v>1338803</v>
          </cell>
          <cell r="BQ85">
            <v>17250</v>
          </cell>
          <cell r="BR85">
            <v>124801</v>
          </cell>
          <cell r="BS85">
            <v>2162920</v>
          </cell>
          <cell r="BT85">
            <v>1480854</v>
          </cell>
        </row>
        <row r="86">
          <cell r="BG86">
            <v>35156</v>
          </cell>
          <cell r="BH86">
            <v>361077</v>
          </cell>
          <cell r="BI86">
            <v>176051</v>
          </cell>
          <cell r="BJ86">
            <v>545650</v>
          </cell>
          <cell r="BK86">
            <v>141964</v>
          </cell>
          <cell r="BL86">
            <v>46457</v>
          </cell>
          <cell r="BM86">
            <v>28121</v>
          </cell>
          <cell r="BN86">
            <v>39361</v>
          </cell>
          <cell r="BO86">
            <v>25028</v>
          </cell>
          <cell r="BP86">
            <v>1363709</v>
          </cell>
          <cell r="BQ86">
            <v>17250</v>
          </cell>
          <cell r="BR86">
            <v>124801</v>
          </cell>
          <cell r="BS86">
            <v>2168264</v>
          </cell>
          <cell r="BT86">
            <v>1505760</v>
          </cell>
        </row>
        <row r="87">
          <cell r="BG87">
            <v>34820</v>
          </cell>
          <cell r="BH87">
            <v>348238</v>
          </cell>
          <cell r="BI87">
            <v>162592</v>
          </cell>
          <cell r="BJ87">
            <v>535739</v>
          </cell>
          <cell r="BK87">
            <v>103980</v>
          </cell>
          <cell r="BL87">
            <v>44521</v>
          </cell>
          <cell r="BM87">
            <v>28989</v>
          </cell>
          <cell r="BN87">
            <v>37050</v>
          </cell>
          <cell r="BO87">
            <v>25573</v>
          </cell>
          <cell r="BP87">
            <v>1286682</v>
          </cell>
          <cell r="BQ87">
            <v>17250</v>
          </cell>
          <cell r="BR87">
            <v>124801</v>
          </cell>
          <cell r="BS87">
            <v>2173597</v>
          </cell>
          <cell r="BT87">
            <v>1428733</v>
          </cell>
        </row>
        <row r="88">
          <cell r="BG88">
            <v>35217</v>
          </cell>
          <cell r="BH88">
            <v>358978</v>
          </cell>
          <cell r="BI88">
            <v>161903</v>
          </cell>
          <cell r="BJ88">
            <v>563585</v>
          </cell>
          <cell r="BK88">
            <v>93777</v>
          </cell>
          <cell r="BL88">
            <v>47297</v>
          </cell>
          <cell r="BM88">
            <v>28985</v>
          </cell>
          <cell r="BN88">
            <v>38565</v>
          </cell>
          <cell r="BO88">
            <v>24822</v>
          </cell>
          <cell r="BP88">
            <v>1317912</v>
          </cell>
          <cell r="BQ88">
            <v>17250</v>
          </cell>
          <cell r="BR88">
            <v>124801</v>
          </cell>
          <cell r="BS88">
            <v>2178916</v>
          </cell>
          <cell r="BT88">
            <v>1459963</v>
          </cell>
        </row>
        <row r="89">
          <cell r="BG89">
            <v>35247</v>
          </cell>
          <cell r="BH89">
            <v>359418</v>
          </cell>
          <cell r="BI89">
            <v>157884</v>
          </cell>
          <cell r="BJ89">
            <v>553109</v>
          </cell>
          <cell r="BK89">
            <v>89005</v>
          </cell>
          <cell r="BL89">
            <v>48987</v>
          </cell>
          <cell r="BM89">
            <v>29164</v>
          </cell>
          <cell r="BN89">
            <v>36935</v>
          </cell>
          <cell r="BO89">
            <v>25670</v>
          </cell>
          <cell r="BP89">
            <v>1300172</v>
          </cell>
          <cell r="BQ89">
            <v>17250</v>
          </cell>
          <cell r="BR89">
            <v>124801</v>
          </cell>
          <cell r="BS89">
            <v>2184222</v>
          </cell>
          <cell r="BT89">
            <v>1442223</v>
          </cell>
        </row>
        <row r="90">
          <cell r="BG90">
            <v>35278</v>
          </cell>
          <cell r="BH90">
            <v>360240</v>
          </cell>
          <cell r="BI90">
            <v>161678</v>
          </cell>
          <cell r="BJ90">
            <v>548819</v>
          </cell>
          <cell r="BK90">
            <v>87355</v>
          </cell>
          <cell r="BL90">
            <v>47508</v>
          </cell>
          <cell r="BM90">
            <v>29161</v>
          </cell>
          <cell r="BN90">
            <v>37681</v>
          </cell>
          <cell r="BO90">
            <v>25708</v>
          </cell>
          <cell r="BP90">
            <v>1298150</v>
          </cell>
          <cell r="BQ90">
            <v>17250</v>
          </cell>
          <cell r="BR90">
            <v>124801</v>
          </cell>
          <cell r="BS90">
            <v>2189515</v>
          </cell>
          <cell r="BT90">
            <v>1440201</v>
          </cell>
        </row>
        <row r="91">
          <cell r="BG91">
            <v>35309</v>
          </cell>
          <cell r="BH91">
            <v>358608</v>
          </cell>
          <cell r="BI91">
            <v>165232</v>
          </cell>
          <cell r="BJ91">
            <v>539602</v>
          </cell>
          <cell r="BK91">
            <v>87083</v>
          </cell>
          <cell r="BL91">
            <v>47855</v>
          </cell>
          <cell r="BM91">
            <v>29577</v>
          </cell>
          <cell r="BN91">
            <v>38558</v>
          </cell>
          <cell r="BO91">
            <v>24865</v>
          </cell>
          <cell r="BP91">
            <v>1291380</v>
          </cell>
          <cell r="BQ91">
            <v>17250</v>
          </cell>
          <cell r="BR91">
            <v>124801</v>
          </cell>
          <cell r="BS91">
            <v>2194795</v>
          </cell>
          <cell r="BT91">
            <v>1433431</v>
          </cell>
        </row>
        <row r="92">
          <cell r="BG92">
            <v>35339</v>
          </cell>
          <cell r="BH92">
            <v>359823</v>
          </cell>
          <cell r="BI92">
            <v>166069</v>
          </cell>
          <cell r="BJ92">
            <v>532464</v>
          </cell>
          <cell r="BK92">
            <v>95180</v>
          </cell>
          <cell r="BL92">
            <v>47865</v>
          </cell>
          <cell r="BM92">
            <v>29340</v>
          </cell>
          <cell r="BN92">
            <v>38428</v>
          </cell>
          <cell r="BO92">
            <v>25618</v>
          </cell>
          <cell r="BP92">
            <v>1294787</v>
          </cell>
          <cell r="BQ92">
            <v>17250</v>
          </cell>
          <cell r="BR92">
            <v>124801</v>
          </cell>
          <cell r="BS92">
            <v>2200062</v>
          </cell>
          <cell r="BT92">
            <v>1436838</v>
          </cell>
        </row>
        <row r="93">
          <cell r="BG93">
            <v>35370</v>
          </cell>
          <cell r="BH93">
            <v>356745</v>
          </cell>
          <cell r="BI93">
            <v>169354</v>
          </cell>
          <cell r="BJ93">
            <v>529076</v>
          </cell>
          <cell r="BK93">
            <v>101413</v>
          </cell>
          <cell r="BL93">
            <v>46938</v>
          </cell>
          <cell r="BM93">
            <v>29284</v>
          </cell>
          <cell r="BN93">
            <v>39735</v>
          </cell>
          <cell r="BO93">
            <v>24748</v>
          </cell>
          <cell r="BP93">
            <v>1297293</v>
          </cell>
          <cell r="BQ93">
            <v>17251</v>
          </cell>
          <cell r="BR93">
            <v>124801</v>
          </cell>
          <cell r="BS93">
            <v>2205317</v>
          </cell>
          <cell r="BT93">
            <v>1439345</v>
          </cell>
        </row>
        <row r="94">
          <cell r="BG94">
            <v>35400</v>
          </cell>
          <cell r="BH94">
            <v>354613</v>
          </cell>
          <cell r="BI94">
            <v>181905</v>
          </cell>
          <cell r="BJ94">
            <v>515294</v>
          </cell>
          <cell r="BK94">
            <v>154482</v>
          </cell>
          <cell r="BL94">
            <v>47721</v>
          </cell>
          <cell r="BM94">
            <v>29858</v>
          </cell>
          <cell r="BN94">
            <v>38812</v>
          </cell>
          <cell r="BO94">
            <v>25669</v>
          </cell>
          <cell r="BP94">
            <v>1348354</v>
          </cell>
          <cell r="BQ94">
            <v>17251</v>
          </cell>
          <cell r="BR94">
            <v>124801</v>
          </cell>
          <cell r="BS94">
            <v>2210559</v>
          </cell>
          <cell r="BT94">
            <v>1490406</v>
          </cell>
        </row>
        <row r="95">
          <cell r="BF95">
            <v>1997</v>
          </cell>
          <cell r="BG95">
            <v>35431</v>
          </cell>
          <cell r="BP95">
            <v>0</v>
          </cell>
          <cell r="BT95">
            <v>0</v>
          </cell>
        </row>
        <row r="96">
          <cell r="BG96">
            <v>35462</v>
          </cell>
          <cell r="BP96">
            <v>0</v>
          </cell>
          <cell r="BT96">
            <v>0</v>
          </cell>
        </row>
        <row r="97">
          <cell r="BG97">
            <v>35490</v>
          </cell>
          <cell r="BP97">
            <v>0</v>
          </cell>
          <cell r="BT97">
            <v>0</v>
          </cell>
        </row>
        <row r="98">
          <cell r="BG98">
            <v>35521</v>
          </cell>
          <cell r="BP98">
            <v>0</v>
          </cell>
          <cell r="BT98">
            <v>0</v>
          </cell>
        </row>
        <row r="99">
          <cell r="BG99">
            <v>35551</v>
          </cell>
          <cell r="BP99">
            <v>0</v>
          </cell>
          <cell r="BT99">
            <v>0</v>
          </cell>
        </row>
        <row r="100">
          <cell r="BG100">
            <v>35582</v>
          </cell>
          <cell r="BP100">
            <v>0</v>
          </cell>
          <cell r="BT100">
            <v>0</v>
          </cell>
        </row>
        <row r="101">
          <cell r="BG101">
            <v>35612</v>
          </cell>
          <cell r="BP101">
            <v>0</v>
          </cell>
          <cell r="BT101">
            <v>0</v>
          </cell>
        </row>
        <row r="102">
          <cell r="BG102">
            <v>35643</v>
          </cell>
          <cell r="BP102">
            <v>0</v>
          </cell>
          <cell r="BT102">
            <v>0</v>
          </cell>
        </row>
        <row r="103">
          <cell r="BG103">
            <v>35674</v>
          </cell>
          <cell r="BP103">
            <v>0</v>
          </cell>
          <cell r="BT103">
            <v>0</v>
          </cell>
        </row>
        <row r="104">
          <cell r="BG104">
            <v>35704</v>
          </cell>
          <cell r="BP104">
            <v>0</v>
          </cell>
          <cell r="BT104">
            <v>0</v>
          </cell>
        </row>
        <row r="105">
          <cell r="BG105">
            <v>35735</v>
          </cell>
          <cell r="BP105">
            <v>0</v>
          </cell>
          <cell r="BT105">
            <v>0</v>
          </cell>
        </row>
        <row r="106">
          <cell r="BG106">
            <v>35765</v>
          </cell>
          <cell r="BP106">
            <v>0</v>
          </cell>
          <cell r="BT106">
            <v>0</v>
          </cell>
        </row>
        <row r="107">
          <cell r="BF107">
            <v>1998</v>
          </cell>
          <cell r="BG107">
            <v>35796</v>
          </cell>
          <cell r="BP107">
            <v>0</v>
          </cell>
          <cell r="BT107">
            <v>0</v>
          </cell>
        </row>
        <row r="108">
          <cell r="BG108">
            <v>35827</v>
          </cell>
          <cell r="BP108">
            <v>0</v>
          </cell>
          <cell r="BT108">
            <v>0</v>
          </cell>
        </row>
        <row r="109">
          <cell r="BG109">
            <v>35855</v>
          </cell>
          <cell r="BP109">
            <v>0</v>
          </cell>
          <cell r="BT109">
            <v>0</v>
          </cell>
        </row>
        <row r="110">
          <cell r="BG110">
            <v>35886</v>
          </cell>
          <cell r="BP110">
            <v>0</v>
          </cell>
          <cell r="BT110">
            <v>0</v>
          </cell>
        </row>
        <row r="111">
          <cell r="BG111">
            <v>35916</v>
          </cell>
          <cell r="BP111">
            <v>0</v>
          </cell>
          <cell r="BT111">
            <v>0</v>
          </cell>
        </row>
        <row r="112">
          <cell r="BG112">
            <v>35947</v>
          </cell>
          <cell r="BP112">
            <v>0</v>
          </cell>
          <cell r="BT112">
            <v>0</v>
          </cell>
        </row>
        <row r="113">
          <cell r="BG113">
            <v>35977</v>
          </cell>
          <cell r="BP113">
            <v>0</v>
          </cell>
          <cell r="BT113">
            <v>0</v>
          </cell>
        </row>
        <row r="114">
          <cell r="BG114">
            <v>36008</v>
          </cell>
          <cell r="BP114">
            <v>0</v>
          </cell>
          <cell r="BT114">
            <v>0</v>
          </cell>
        </row>
        <row r="115">
          <cell r="BG115">
            <v>36039</v>
          </cell>
          <cell r="BP115">
            <v>0</v>
          </cell>
          <cell r="BT115">
            <v>0</v>
          </cell>
        </row>
        <row r="116">
          <cell r="BG116">
            <v>36069</v>
          </cell>
          <cell r="BP116">
            <v>0</v>
          </cell>
          <cell r="BT116">
            <v>0</v>
          </cell>
        </row>
        <row r="117">
          <cell r="BG117">
            <v>36100</v>
          </cell>
          <cell r="BP117">
            <v>0</v>
          </cell>
          <cell r="BT117">
            <v>0</v>
          </cell>
        </row>
        <row r="118">
          <cell r="BG118">
            <v>36130</v>
          </cell>
          <cell r="BP118">
            <v>0</v>
          </cell>
          <cell r="BT118">
            <v>0</v>
          </cell>
        </row>
        <row r="119">
          <cell r="BF119">
            <v>1999</v>
          </cell>
          <cell r="BG119">
            <v>36161</v>
          </cell>
          <cell r="BP119">
            <v>0</v>
          </cell>
          <cell r="BT119">
            <v>0</v>
          </cell>
        </row>
        <row r="120">
          <cell r="BG120">
            <v>36192</v>
          </cell>
          <cell r="BP120">
            <v>0</v>
          </cell>
          <cell r="BT120">
            <v>0</v>
          </cell>
        </row>
        <row r="121">
          <cell r="BG121">
            <v>36220</v>
          </cell>
          <cell r="BP121">
            <v>0</v>
          </cell>
          <cell r="BT121">
            <v>0</v>
          </cell>
        </row>
        <row r="122">
          <cell r="BG122">
            <v>36251</v>
          </cell>
          <cell r="BP122">
            <v>0</v>
          </cell>
          <cell r="BT122">
            <v>0</v>
          </cell>
        </row>
        <row r="123">
          <cell r="BG123">
            <v>36281</v>
          </cell>
          <cell r="BP123">
            <v>0</v>
          </cell>
          <cell r="BT123">
            <v>0</v>
          </cell>
        </row>
        <row r="124">
          <cell r="BG124">
            <v>36312</v>
          </cell>
          <cell r="BP124">
            <v>0</v>
          </cell>
          <cell r="BT124">
            <v>0</v>
          </cell>
        </row>
        <row r="125">
          <cell r="BG125">
            <v>36342</v>
          </cell>
          <cell r="BP125">
            <v>0</v>
          </cell>
          <cell r="BT125">
            <v>0</v>
          </cell>
        </row>
        <row r="126">
          <cell r="BG126">
            <v>36373</v>
          </cell>
          <cell r="BP126">
            <v>0</v>
          </cell>
          <cell r="BT126">
            <v>0</v>
          </cell>
        </row>
        <row r="127">
          <cell r="BG127">
            <v>36404</v>
          </cell>
          <cell r="BP127">
            <v>0</v>
          </cell>
          <cell r="BT127">
            <v>0</v>
          </cell>
        </row>
        <row r="128">
          <cell r="BG128">
            <v>36434</v>
          </cell>
          <cell r="BP128">
            <v>0</v>
          </cell>
          <cell r="BT128">
            <v>0</v>
          </cell>
        </row>
        <row r="129">
          <cell r="BG129">
            <v>36465</v>
          </cell>
          <cell r="BP129">
            <v>0</v>
          </cell>
          <cell r="BT129">
            <v>0</v>
          </cell>
        </row>
        <row r="130">
          <cell r="BG130">
            <v>36495</v>
          </cell>
          <cell r="BP130">
            <v>0</v>
          </cell>
          <cell r="BT130">
            <v>0</v>
          </cell>
        </row>
        <row r="131">
          <cell r="BF131">
            <v>2000</v>
          </cell>
          <cell r="BG131">
            <v>36526</v>
          </cell>
          <cell r="BP131">
            <v>0</v>
          </cell>
          <cell r="BT131">
            <v>0</v>
          </cell>
        </row>
        <row r="132">
          <cell r="BG132">
            <v>36557</v>
          </cell>
          <cell r="BP132">
            <v>0</v>
          </cell>
          <cell r="BT132">
            <v>0</v>
          </cell>
        </row>
        <row r="133">
          <cell r="BG133">
            <v>36586</v>
          </cell>
          <cell r="BP133">
            <v>0</v>
          </cell>
          <cell r="BT133">
            <v>0</v>
          </cell>
        </row>
        <row r="134">
          <cell r="BG134">
            <v>36617</v>
          </cell>
          <cell r="BP134">
            <v>0</v>
          </cell>
          <cell r="BT134">
            <v>0</v>
          </cell>
        </row>
        <row r="135">
          <cell r="BG135">
            <v>36647</v>
          </cell>
          <cell r="BP135">
            <v>0</v>
          </cell>
          <cell r="BT135">
            <v>0</v>
          </cell>
        </row>
        <row r="136">
          <cell r="BG136">
            <v>36678</v>
          </cell>
          <cell r="BP136">
            <v>0</v>
          </cell>
          <cell r="BT136">
            <v>0</v>
          </cell>
        </row>
        <row r="137">
          <cell r="BG137">
            <v>36708</v>
          </cell>
          <cell r="BP137">
            <v>0</v>
          </cell>
          <cell r="BT137">
            <v>0</v>
          </cell>
        </row>
        <row r="138">
          <cell r="BG138">
            <v>36739</v>
          </cell>
          <cell r="BP138">
            <v>0</v>
          </cell>
          <cell r="BT138">
            <v>0</v>
          </cell>
        </row>
        <row r="139">
          <cell r="BG139">
            <v>36770</v>
          </cell>
          <cell r="BP139">
            <v>0</v>
          </cell>
          <cell r="BT139">
            <v>0</v>
          </cell>
        </row>
        <row r="140">
          <cell r="BG140">
            <v>36800</v>
          </cell>
          <cell r="BP140">
            <v>0</v>
          </cell>
          <cell r="BT140">
            <v>0</v>
          </cell>
        </row>
        <row r="141">
          <cell r="BG141">
            <v>36831</v>
          </cell>
          <cell r="BP141">
            <v>0</v>
          </cell>
          <cell r="BT141">
            <v>0</v>
          </cell>
        </row>
        <row r="142">
          <cell r="BG142">
            <v>36861</v>
          </cell>
          <cell r="BP142">
            <v>0</v>
          </cell>
          <cell r="BT142">
            <v>0</v>
          </cell>
        </row>
      </sheetData>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Geral-JAN01"/>
      <sheetName val="ResGeral-FEV01"/>
      <sheetName val="ResGeral-MAR01"/>
      <sheetName val="ResGeral-ABR01"/>
      <sheetName val="ResGeral-MAI01"/>
      <sheetName val="ResGeral-JUN01"/>
      <sheetName val="ResGeral-JUL01"/>
      <sheetName val="ResGeral-AGO01"/>
      <sheetName val="ResGeral-SET01"/>
      <sheetName val="ResGeral-OUT01"/>
      <sheetName val="ResGeral-NOV01"/>
      <sheetName val="ResGeral-DEZ01"/>
      <sheetName val="Resumo-Mensal-Mercado"/>
      <sheetName val="ResGerencial2001"/>
      <sheetName val="P6"/>
      <sheetName val="Entrada de Dados"/>
      <sheetName val="ResGeral_NOV01"/>
      <sheetName val="CostosVPN"/>
      <sheetName val="Dados"/>
      <sheetName val="Painel"/>
      <sheetName val="Plan1"/>
      <sheetName val="BASE"/>
      <sheetName val="Navegação"/>
      <sheetName val="Resumo Conceito - PROVA"/>
      <sheetName val="Det_Informática - prova"/>
      <sheetName val="Det_Trans_Viaturas - pro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B2" t="str">
            <v>RESUMO  GERENCIAL  DO  MERCADO DE  ENERGIA  ELÉTRICA  DA  ENERSUL  - NOVEMBRO/2001</v>
          </cell>
        </row>
        <row r="4">
          <cell r="B4" t="str">
            <v>DISCRIMINAÇÃO</v>
          </cell>
          <cell r="C4" t="str">
            <v>NO MÊS</v>
          </cell>
          <cell r="E4" t="str">
            <v>VAR %</v>
          </cell>
          <cell r="F4" t="str">
            <v>ATÉ O MÊS</v>
          </cell>
          <cell r="H4" t="str">
            <v>VAR %</v>
          </cell>
          <cell r="I4" t="str">
            <v>ÚLTIMOS 12 MESES</v>
          </cell>
          <cell r="K4" t="str">
            <v>VAR %</v>
          </cell>
          <cell r="L4" t="str">
            <v>PART (%)</v>
          </cell>
        </row>
        <row r="5">
          <cell r="C5" t="str">
            <v>2000</v>
          </cell>
          <cell r="D5" t="str">
            <v>2001</v>
          </cell>
          <cell r="E5" t="str">
            <v>01/00</v>
          </cell>
          <cell r="F5" t="str">
            <v>2000</v>
          </cell>
          <cell r="G5" t="str">
            <v>2001</v>
          </cell>
          <cell r="H5" t="str">
            <v>01/00</v>
          </cell>
          <cell r="I5" t="str">
            <v>2000</v>
          </cell>
          <cell r="J5" t="str">
            <v>2001</v>
          </cell>
          <cell r="K5" t="str">
            <v>01/00</v>
          </cell>
          <cell r="L5" t="str">
            <v>2000</v>
          </cell>
        </row>
        <row r="6">
          <cell r="B6" t="str">
            <v>01 - VENDAS DIRETAS (MWh)</v>
          </cell>
          <cell r="C6">
            <v>252039.56799999997</v>
          </cell>
          <cell r="D6">
            <v>208260.74499999997</v>
          </cell>
          <cell r="E6">
            <v>-17.369821471841284</v>
          </cell>
          <cell r="F6">
            <v>2568005.9909999999</v>
          </cell>
          <cell r="G6">
            <v>2444990.4139999994</v>
          </cell>
          <cell r="H6">
            <v>-4.7903150316287775</v>
          </cell>
          <cell r="I6">
            <v>2797459.0360000003</v>
          </cell>
          <cell r="J6">
            <v>2688011.9009999996</v>
          </cell>
          <cell r="K6">
            <v>-3.9123766815365335</v>
          </cell>
          <cell r="L6">
            <v>99.999999999999986</v>
          </cell>
        </row>
        <row r="7">
          <cell r="B7" t="str">
            <v>- Residencial</v>
          </cell>
          <cell r="C7">
            <v>89053.411999999997</v>
          </cell>
          <cell r="D7">
            <v>63720.902000000002</v>
          </cell>
          <cell r="E7">
            <v>-28.446422692933982</v>
          </cell>
          <cell r="F7">
            <v>892440.72600000002</v>
          </cell>
          <cell r="G7">
            <v>804401.94799999986</v>
          </cell>
          <cell r="H7">
            <v>-9.8649440164612301</v>
          </cell>
          <cell r="I7">
            <v>972668.47699999996</v>
          </cell>
          <cell r="J7">
            <v>889120.75999999989</v>
          </cell>
          <cell r="K7">
            <v>-8.5895368232438365</v>
          </cell>
          <cell r="L7">
            <v>34.769712960329471</v>
          </cell>
        </row>
        <row r="8">
          <cell r="B8" t="str">
            <v>- Industrial</v>
          </cell>
          <cell r="C8">
            <v>52227.37</v>
          </cell>
          <cell r="D8">
            <v>52688.311000000002</v>
          </cell>
          <cell r="E8">
            <v>0.88256598025135968</v>
          </cell>
          <cell r="F8">
            <v>544800.33600000001</v>
          </cell>
          <cell r="G8">
            <v>570241.02100000007</v>
          </cell>
          <cell r="H8">
            <v>4.6697263784360121</v>
          </cell>
          <cell r="I8">
            <v>586043.45600000001</v>
          </cell>
          <cell r="J8">
            <v>618327.07799999998</v>
          </cell>
          <cell r="K8">
            <v>5.5087420001836751</v>
          </cell>
          <cell r="L8">
            <v>20.949134498783057</v>
          </cell>
        </row>
        <row r="9">
          <cell r="B9" t="str">
            <v>- Comercial</v>
          </cell>
          <cell r="C9">
            <v>49364.468000000001</v>
          </cell>
          <cell r="D9">
            <v>39595.741999999998</v>
          </cell>
          <cell r="E9">
            <v>-19.788982634229956</v>
          </cell>
          <cell r="F9">
            <v>508144.462</v>
          </cell>
          <cell r="G9">
            <v>481819.70999999996</v>
          </cell>
          <cell r="H9">
            <v>-5.1805645773228992</v>
          </cell>
          <cell r="I9">
            <v>553467.84299999999</v>
          </cell>
          <cell r="J9">
            <v>531189.10399999993</v>
          </cell>
          <cell r="K9">
            <v>-4.0252996234146243</v>
          </cell>
          <cell r="L9">
            <v>19.784663005875018</v>
          </cell>
        </row>
        <row r="10">
          <cell r="B10" t="str">
            <v>- Rural</v>
          </cell>
          <cell r="C10">
            <v>24759.058000000001</v>
          </cell>
          <cell r="D10">
            <v>21543.687999999998</v>
          </cell>
          <cell r="E10">
            <v>-12.986641091110984</v>
          </cell>
          <cell r="F10">
            <v>241803.7</v>
          </cell>
          <cell r="G10">
            <v>230505.28899999999</v>
          </cell>
          <cell r="H10">
            <v>-4.672555051887139</v>
          </cell>
          <cell r="I10">
            <v>269016.94400000002</v>
          </cell>
          <cell r="J10">
            <v>254541.51299999998</v>
          </cell>
          <cell r="K10">
            <v>-5.3808621809338657</v>
          </cell>
          <cell r="L10">
            <v>9.6164748272653515</v>
          </cell>
        </row>
        <row r="11">
          <cell r="B11" t="str">
            <v>- Poderes Públicos</v>
          </cell>
          <cell r="C11">
            <v>11091.55</v>
          </cell>
          <cell r="D11">
            <v>9176.64</v>
          </cell>
          <cell r="E11">
            <v>-17.264584300661312</v>
          </cell>
          <cell r="F11">
            <v>120285.281</v>
          </cell>
          <cell r="G11">
            <v>107029.89700000001</v>
          </cell>
          <cell r="H11">
            <v>-11.019955134826509</v>
          </cell>
          <cell r="I11">
            <v>131106.753</v>
          </cell>
          <cell r="J11">
            <v>118200.65199999999</v>
          </cell>
          <cell r="K11">
            <v>-9.8439635676127342</v>
          </cell>
          <cell r="L11">
            <v>4.6866370986245247</v>
          </cell>
        </row>
        <row r="12">
          <cell r="B12" t="str">
            <v>- Iluminação Pública</v>
          </cell>
          <cell r="C12">
            <v>12084.496999999999</v>
          </cell>
          <cell r="D12">
            <v>8758.59</v>
          </cell>
          <cell r="E12">
            <v>-27.522097113351094</v>
          </cell>
          <cell r="F12">
            <v>127921.05300000001</v>
          </cell>
          <cell r="G12">
            <v>116502.088</v>
          </cell>
          <cell r="H12">
            <v>-8.926572078796136</v>
          </cell>
          <cell r="I12">
            <v>139710.20500000002</v>
          </cell>
          <cell r="J12">
            <v>128603.186</v>
          </cell>
          <cell r="K12">
            <v>-7.9500413015642035</v>
          </cell>
          <cell r="L12">
            <v>4.9941823348293699</v>
          </cell>
        </row>
        <row r="13">
          <cell r="B13" t="str">
            <v>- Serviços Públicos</v>
          </cell>
          <cell r="C13">
            <v>12849.539000000001</v>
          </cell>
          <cell r="D13">
            <v>12349.743</v>
          </cell>
          <cell r="E13">
            <v>-3.8896025764037168</v>
          </cell>
          <cell r="F13">
            <v>126771.39200000002</v>
          </cell>
          <cell r="G13">
            <v>128516.74600000001</v>
          </cell>
          <cell r="H13">
            <v>1.3767727658934303</v>
          </cell>
          <cell r="I13">
            <v>138889.43800000002</v>
          </cell>
          <cell r="J13">
            <v>141469.60800000001</v>
          </cell>
          <cell r="K13">
            <v>1.8577150553377386</v>
          </cell>
          <cell r="L13">
            <v>4.9648426022564287</v>
          </cell>
        </row>
        <row r="14">
          <cell r="B14" t="str">
            <v>- Próprio</v>
          </cell>
          <cell r="C14">
            <v>609.67399999999998</v>
          </cell>
          <cell r="D14">
            <v>427.12900000000002</v>
          </cell>
          <cell r="E14">
            <v>-29.941411311618992</v>
          </cell>
          <cell r="F14">
            <v>5839.0410000000011</v>
          </cell>
          <cell r="G14">
            <v>5973.7150000000001</v>
          </cell>
          <cell r="H14">
            <v>2.3064403897831598</v>
          </cell>
          <cell r="I14">
            <v>6555.920000000001</v>
          </cell>
          <cell r="J14">
            <v>6560</v>
          </cell>
          <cell r="K14">
            <v>6.2233828356639265E-2</v>
          </cell>
          <cell r="L14">
            <v>0.2343526720367676</v>
          </cell>
        </row>
        <row r="15">
          <cell r="B15" t="str">
            <v>02 - VENDAS EM GROSSO (MWh)</v>
          </cell>
          <cell r="C15">
            <v>2156.3609999999999</v>
          </cell>
          <cell r="D15">
            <v>2062.8069999999998</v>
          </cell>
          <cell r="E15">
            <v>-4.3385128927855838</v>
          </cell>
          <cell r="F15">
            <v>23366.670000000002</v>
          </cell>
          <cell r="G15">
            <v>22815.49</v>
          </cell>
          <cell r="H15">
            <v>-2.3588299060157025</v>
          </cell>
          <cell r="I15">
            <v>26056.201999999997</v>
          </cell>
          <cell r="J15">
            <v>24837.846000000001</v>
          </cell>
          <cell r="K15">
            <v>-4.6758771673630513</v>
          </cell>
          <cell r="L15">
            <v>100</v>
          </cell>
        </row>
        <row r="16">
          <cell r="B16" t="str">
            <v>- CSPP (Bolívia)</v>
          </cell>
          <cell r="C16">
            <v>1069.5999999999999</v>
          </cell>
          <cell r="D16">
            <v>1022</v>
          </cell>
          <cell r="E16">
            <v>-4.4502617801047029</v>
          </cell>
          <cell r="F16">
            <v>12062.400000000001</v>
          </cell>
          <cell r="G16">
            <v>11110.400000000001</v>
          </cell>
          <cell r="H16">
            <v>-7.892293407613737</v>
          </cell>
          <cell r="I16">
            <v>13400.8</v>
          </cell>
          <cell r="J16">
            <v>12154.800000000001</v>
          </cell>
          <cell r="K16">
            <v>-9.2979523610530634</v>
          </cell>
          <cell r="L16">
            <v>51.430365791606924</v>
          </cell>
        </row>
        <row r="17">
          <cell r="B17" t="str">
            <v>- CELG (Goiás)</v>
          </cell>
          <cell r="C17">
            <v>1086</v>
          </cell>
          <cell r="D17">
            <v>1040</v>
          </cell>
          <cell r="E17">
            <v>-4.2357274401473299</v>
          </cell>
          <cell r="F17">
            <v>11258</v>
          </cell>
          <cell r="G17">
            <v>11682</v>
          </cell>
          <cell r="H17">
            <v>3.7662106946171559</v>
          </cell>
          <cell r="I17">
            <v>12608</v>
          </cell>
          <cell r="J17">
            <v>12659</v>
          </cell>
          <cell r="K17">
            <v>0.40450507614213649</v>
          </cell>
          <cell r="L17">
            <v>48.387712069471988</v>
          </cell>
        </row>
        <row r="18">
          <cell r="B18" t="str">
            <v>- ANDE (Paraguai)</v>
          </cell>
          <cell r="C18">
            <v>0.76100000000000001</v>
          </cell>
          <cell r="D18">
            <v>0.80700000000000005</v>
          </cell>
          <cell r="E18" t="str">
            <v>-</v>
          </cell>
          <cell r="F18">
            <v>46.27</v>
          </cell>
          <cell r="G18">
            <v>23.090000000000003</v>
          </cell>
          <cell r="H18" t="str">
            <v>-</v>
          </cell>
          <cell r="I18">
            <v>47.402000000000001</v>
          </cell>
          <cell r="J18">
            <v>24.045999999999999</v>
          </cell>
          <cell r="K18" t="str">
            <v>-</v>
          </cell>
          <cell r="L18">
            <v>0.18192213892109069</v>
          </cell>
        </row>
        <row r="19">
          <cell r="B19" t="str">
            <v>03 - VENDAS TOTAIS  (MWh)</v>
          </cell>
          <cell r="C19">
            <v>254195.92899999997</v>
          </cell>
          <cell r="D19">
            <v>210323.55199999997</v>
          </cell>
          <cell r="E19">
            <v>-17.259276013031666</v>
          </cell>
          <cell r="F19">
            <v>2591372.6609999998</v>
          </cell>
          <cell r="G19">
            <v>2467805.9039999996</v>
          </cell>
          <cell r="H19">
            <v>-4.7683900837449</v>
          </cell>
          <cell r="I19">
            <v>2823515.2380000004</v>
          </cell>
          <cell r="J19">
            <v>2712849.7469999995</v>
          </cell>
          <cell r="K19">
            <v>-3.919422481260959</v>
          </cell>
          <cell r="L19">
            <v>100</v>
          </cell>
        </row>
        <row r="20">
          <cell r="B20" t="str">
            <v>04 - GERAÇÃO PRÓPRIA (MWh)</v>
          </cell>
          <cell r="C20">
            <v>16725.776000000002</v>
          </cell>
          <cell r="D20">
            <v>14310.518999999998</v>
          </cell>
          <cell r="E20">
            <v>-14.440328508524825</v>
          </cell>
          <cell r="F20">
            <v>202861.20999999996</v>
          </cell>
          <cell r="G20">
            <v>220603.38700000002</v>
          </cell>
          <cell r="H20">
            <v>8.7459682410452331</v>
          </cell>
          <cell r="I20">
            <v>218955.14599999992</v>
          </cell>
          <cell r="J20">
            <v>239241.75499999998</v>
          </cell>
          <cell r="K20">
            <v>9.2651894100721712</v>
          </cell>
          <cell r="L20">
            <v>6.5210643779640804</v>
          </cell>
        </row>
        <row r="21">
          <cell r="B21" t="str">
            <v>- Hidráulica</v>
          </cell>
          <cell r="C21">
            <v>15935.920000000002</v>
          </cell>
          <cell r="D21">
            <v>13477.003999999999</v>
          </cell>
          <cell r="E21">
            <v>-15.430022239067487</v>
          </cell>
          <cell r="F21">
            <v>193968.77199999997</v>
          </cell>
          <cell r="G21">
            <v>191719.01500000001</v>
          </cell>
          <cell r="H21">
            <v>-1.1598552575256549</v>
          </cell>
          <cell r="I21">
            <v>209203.26199999993</v>
          </cell>
          <cell r="J21">
            <v>209506.40799999997</v>
          </cell>
          <cell r="K21">
            <v>0.14490500630914838</v>
          </cell>
          <cell r="L21">
            <v>95.546172730738192</v>
          </cell>
        </row>
        <row r="22">
          <cell r="B22" t="str">
            <v>- Térmica</v>
          </cell>
          <cell r="C22">
            <v>789.85599999999999</v>
          </cell>
          <cell r="D22">
            <v>833.51499999999999</v>
          </cell>
          <cell r="E22">
            <v>5.5274632338046414</v>
          </cell>
          <cell r="F22">
            <v>8892.4380000000019</v>
          </cell>
          <cell r="G22">
            <v>28884.371999999999</v>
          </cell>
          <cell r="H22">
            <v>224.81949269705331</v>
          </cell>
          <cell r="I22">
            <v>9751.884</v>
          </cell>
          <cell r="J22">
            <v>29735.346999999998</v>
          </cell>
          <cell r="K22">
            <v>204.91899821613956</v>
          </cell>
          <cell r="L22">
            <v>4.4538272692618071</v>
          </cell>
        </row>
        <row r="23">
          <cell r="B23" t="str">
            <v>05 - COMPRAS (MWh)</v>
          </cell>
          <cell r="C23">
            <v>272450.201</v>
          </cell>
          <cell r="D23">
            <v>225291.75699999998</v>
          </cell>
          <cell r="E23">
            <v>-17.309014207701033</v>
          </cell>
          <cell r="F23">
            <v>2869526.2239999999</v>
          </cell>
          <cell r="G23">
            <v>2597041.0640000002</v>
          </cell>
          <cell r="H23">
            <v>-9.4958240047085756</v>
          </cell>
          <cell r="I23">
            <v>3138704.4830000005</v>
          </cell>
          <cell r="J23">
            <v>2876452.7290000003</v>
          </cell>
          <cell r="K23">
            <v>-8.3554140066521292</v>
          </cell>
          <cell r="L23">
            <v>93.478935622035934</v>
          </cell>
        </row>
        <row r="24">
          <cell r="B24" t="str">
            <v>- Gerasul</v>
          </cell>
          <cell r="C24">
            <v>196433.70699999999</v>
          </cell>
          <cell r="D24">
            <v>150381.64000000001</v>
          </cell>
          <cell r="E24">
            <v>-23.444075715579704</v>
          </cell>
          <cell r="F24">
            <v>1999890.7380000001</v>
          </cell>
          <cell r="G24">
            <v>1745207.8370000003</v>
          </cell>
          <cell r="H24">
            <v>-12.734840767085942</v>
          </cell>
          <cell r="I24">
            <v>2192919.9200000004</v>
          </cell>
          <cell r="J24">
            <v>1947070.7780000004</v>
          </cell>
          <cell r="K24">
            <v>-11.211040574614328</v>
          </cell>
          <cell r="L24">
            <v>69.867040107706757</v>
          </cell>
        </row>
        <row r="25">
          <cell r="B25" t="str">
            <v>- Itaipu</v>
          </cell>
          <cell r="C25">
            <v>57342.807999999997</v>
          </cell>
          <cell r="D25">
            <v>58685</v>
          </cell>
          <cell r="E25">
            <v>2.3406457528204916</v>
          </cell>
          <cell r="F25">
            <v>661935.18499999994</v>
          </cell>
          <cell r="G25">
            <v>652564</v>
          </cell>
          <cell r="H25">
            <v>-1.4157254686499199</v>
          </cell>
          <cell r="I25">
            <v>720329.18900000001</v>
          </cell>
          <cell r="J25">
            <v>710916.81599999999</v>
          </cell>
          <cell r="K25">
            <v>-1.3066766061593071</v>
          </cell>
          <cell r="L25">
            <v>22.949888812453707</v>
          </cell>
        </row>
        <row r="26">
          <cell r="B26" t="str">
            <v>- Cesp 138 kV</v>
          </cell>
          <cell r="C26">
            <v>8835.0400000000009</v>
          </cell>
          <cell r="D26">
            <v>4658.0879999999997</v>
          </cell>
          <cell r="E26">
            <v>-47.277114761223501</v>
          </cell>
          <cell r="F26">
            <v>89179.206000000006</v>
          </cell>
          <cell r="G26">
            <v>79680.342000000004</v>
          </cell>
          <cell r="H26">
            <v>-10.651433698568702</v>
          </cell>
          <cell r="I26">
            <v>95769.054000000004</v>
          </cell>
          <cell r="J26">
            <v>85629.551999999996</v>
          </cell>
          <cell r="K26">
            <v>-10.587451349368038</v>
          </cell>
          <cell r="L26">
            <v>3.051228763928203</v>
          </cell>
        </row>
        <row r="27">
          <cell r="B27" t="str">
            <v>- Costa Rica 138 kV</v>
          </cell>
          <cell r="C27">
            <v>6797.6710000000003</v>
          </cell>
          <cell r="D27">
            <v>8585.9079999999994</v>
          </cell>
          <cell r="E27">
            <v>26.306612956113916</v>
          </cell>
          <cell r="F27">
            <v>85585.004000000001</v>
          </cell>
          <cell r="G27">
            <v>84908.263999999981</v>
          </cell>
          <cell r="H27">
            <v>-0.79072263640954654</v>
          </cell>
          <cell r="I27">
            <v>94103.40400000001</v>
          </cell>
          <cell r="J27">
            <v>94976.876999999979</v>
          </cell>
          <cell r="K27">
            <v>0.92820553016335072</v>
          </cell>
          <cell r="L27">
            <v>2.9981606904914848</v>
          </cell>
        </row>
        <row r="28">
          <cell r="B28" t="str">
            <v>- Caiuá</v>
          </cell>
          <cell r="C28">
            <v>2180.0590000000002</v>
          </cell>
          <cell r="D28">
            <v>2171.9810000000002</v>
          </cell>
          <cell r="E28">
            <v>-0.3705404303278037</v>
          </cell>
          <cell r="F28">
            <v>22397.878000000001</v>
          </cell>
          <cell r="G28">
            <v>25223.590000000004</v>
          </cell>
          <cell r="H28">
            <v>12.615980853186205</v>
          </cell>
          <cell r="I28">
            <v>24281.877999999997</v>
          </cell>
          <cell r="J28">
            <v>27492.018000000004</v>
          </cell>
          <cell r="K28">
            <v>13.220311872088342</v>
          </cell>
          <cell r="L28">
            <v>0.77362740364748106</v>
          </cell>
        </row>
        <row r="29">
          <cell r="B29" t="str">
            <v>- Cemat</v>
          </cell>
          <cell r="C29">
            <v>840.96600000000001</v>
          </cell>
          <cell r="D29">
            <v>790.24</v>
          </cell>
          <cell r="E29">
            <v>-6.0318728700090141</v>
          </cell>
          <cell r="F29">
            <v>10259.438</v>
          </cell>
          <cell r="G29">
            <v>9175.6309999999994</v>
          </cell>
          <cell r="H29">
            <v>-10.563999704467253</v>
          </cell>
          <cell r="I29">
            <v>11002.838</v>
          </cell>
          <cell r="J29">
            <v>10063.762999999997</v>
          </cell>
          <cell r="K29">
            <v>-8.5348434649315301</v>
          </cell>
          <cell r="L29">
            <v>0.35055348662462782</v>
          </cell>
        </row>
        <row r="30">
          <cell r="B30" t="str">
            <v>- Celg</v>
          </cell>
          <cell r="C30">
            <v>19.95</v>
          </cell>
          <cell r="D30">
            <v>18.899999999999999</v>
          </cell>
          <cell r="E30">
            <v>-5.2631578947368478</v>
          </cell>
          <cell r="F30">
            <v>278.77499999999998</v>
          </cell>
          <cell r="G30">
            <v>281.39999999999998</v>
          </cell>
          <cell r="H30">
            <v>0.94161958568739212</v>
          </cell>
          <cell r="I30">
            <v>298.2</v>
          </cell>
          <cell r="J30">
            <v>302.92499999999995</v>
          </cell>
          <cell r="K30">
            <v>1.5845070422535024</v>
          </cell>
          <cell r="L30">
            <v>9.500735147737702E-3</v>
          </cell>
        </row>
        <row r="31">
          <cell r="B31" t="str">
            <v>06 - ENERGIA REQUERIDA (MWh)</v>
          </cell>
          <cell r="C31">
            <v>289175.97700000001</v>
          </cell>
          <cell r="D31">
            <v>239602.27599999998</v>
          </cell>
          <cell r="E31">
            <v>-17.143091038990434</v>
          </cell>
          <cell r="F31">
            <v>3072387.4339999999</v>
          </cell>
          <cell r="G31">
            <v>2817644.4510000004</v>
          </cell>
          <cell r="H31">
            <v>-8.2913691216457313</v>
          </cell>
          <cell r="I31">
            <v>3357659.6290000002</v>
          </cell>
          <cell r="J31">
            <v>3115694.4840000002</v>
          </cell>
          <cell r="K31">
            <v>-7.2063631140617872</v>
          </cell>
          <cell r="L31">
            <v>100.00000000000001</v>
          </cell>
        </row>
        <row r="32">
          <cell r="B32" t="str">
            <v>07 - PERDAS (MWh)</v>
          </cell>
          <cell r="C32">
            <v>34980.048000000039</v>
          </cell>
          <cell r="D32">
            <v>29278.724000000017</v>
          </cell>
          <cell r="E32">
            <v>-16.298788383595173</v>
          </cell>
          <cell r="F32">
            <v>481014.77300000004</v>
          </cell>
          <cell r="G32">
            <v>349838.54700000072</v>
          </cell>
          <cell r="H32">
            <v>-27.270727088458734</v>
          </cell>
          <cell r="I32">
            <v>534144.39099999983</v>
          </cell>
          <cell r="J32">
            <v>402844.73700000066</v>
          </cell>
          <cell r="K32">
            <v>-24.581303522477537</v>
          </cell>
          <cell r="L32">
            <v>15.908235200096268</v>
          </cell>
        </row>
        <row r="33">
          <cell r="B33" t="str">
            <v>08 - REQUISITOS DE PONTA (kW)</v>
          </cell>
        </row>
        <row r="34">
          <cell r="B34" t="str">
            <v>8.1 - Geração Própria (KW)</v>
          </cell>
          <cell r="C34">
            <v>34571</v>
          </cell>
          <cell r="D34">
            <v>35796</v>
          </cell>
          <cell r="E34">
            <v>3.543432356599463</v>
          </cell>
          <cell r="F34">
            <v>38724</v>
          </cell>
          <cell r="G34">
            <v>44724</v>
          </cell>
          <cell r="H34">
            <v>15.494267121165173</v>
          </cell>
          <cell r="I34">
            <v>38724</v>
          </cell>
          <cell r="J34">
            <v>44724</v>
          </cell>
          <cell r="K34">
            <v>15.494267121165173</v>
          </cell>
          <cell r="L34">
            <v>100</v>
          </cell>
        </row>
        <row r="35">
          <cell r="B35" t="str">
            <v xml:space="preserve">        - Hidráulica</v>
          </cell>
          <cell r="C35">
            <v>31400</v>
          </cell>
          <cell r="D35">
            <v>31578</v>
          </cell>
          <cell r="E35">
            <v>0.56687898089171629</v>
          </cell>
          <cell r="F35">
            <v>31400</v>
          </cell>
          <cell r="G35">
            <v>32017</v>
          </cell>
          <cell r="H35">
            <v>1.9649681528662422</v>
          </cell>
          <cell r="I35">
            <v>31400</v>
          </cell>
          <cell r="J35">
            <v>32017</v>
          </cell>
          <cell r="K35">
            <v>1.9649681528662422</v>
          </cell>
          <cell r="L35">
            <v>81.086664600764379</v>
          </cell>
        </row>
        <row r="36">
          <cell r="B36" t="str">
            <v xml:space="preserve">        - Térmica</v>
          </cell>
          <cell r="C36">
            <v>3171</v>
          </cell>
          <cell r="D36">
            <v>4218</v>
          </cell>
          <cell r="E36">
            <v>33.017975402081355</v>
          </cell>
          <cell r="F36">
            <v>7324</v>
          </cell>
          <cell r="G36">
            <v>12707</v>
          </cell>
          <cell r="H36">
            <v>73.498088476242486</v>
          </cell>
          <cell r="I36">
            <v>7324</v>
          </cell>
          <cell r="J36">
            <v>12707</v>
          </cell>
          <cell r="K36">
            <v>73.498088476242486</v>
          </cell>
          <cell r="L36">
            <v>18.913335399235617</v>
          </cell>
        </row>
        <row r="37">
          <cell r="B37" t="str">
            <v>8.2 - Compras (KW)</v>
          </cell>
          <cell r="C37">
            <v>536199.75</v>
          </cell>
          <cell r="D37">
            <v>440577</v>
          </cell>
          <cell r="E37">
            <v>-17.833419355380155</v>
          </cell>
          <cell r="F37">
            <v>596221.75</v>
          </cell>
          <cell r="G37">
            <v>555115</v>
          </cell>
          <cell r="H37">
            <v>-6.8945404960486627</v>
          </cell>
          <cell r="I37">
            <v>596221.75</v>
          </cell>
          <cell r="J37">
            <v>555119.75</v>
          </cell>
          <cell r="K37">
            <v>-6.8937438125999284</v>
          </cell>
          <cell r="L37">
            <v>93.948670474689777</v>
          </cell>
        </row>
        <row r="38">
          <cell r="B38" t="str">
            <v xml:space="preserve">        - Gerasul</v>
          </cell>
          <cell r="C38">
            <v>385894</v>
          </cell>
          <cell r="D38">
            <v>296142</v>
          </cell>
          <cell r="E38">
            <v>-23.258200438462374</v>
          </cell>
          <cell r="F38">
            <v>443169</v>
          </cell>
          <cell r="G38">
            <v>400773</v>
          </cell>
          <cell r="H38">
            <v>-9.5665536172430787</v>
          </cell>
          <cell r="I38">
            <v>443169</v>
          </cell>
          <cell r="J38">
            <v>400773</v>
          </cell>
          <cell r="K38">
            <v>-9.5665536172430787</v>
          </cell>
          <cell r="L38">
            <v>74.329559429859785</v>
          </cell>
        </row>
        <row r="39">
          <cell r="B39" t="str">
            <v xml:space="preserve">        - Itaipu</v>
          </cell>
          <cell r="C39">
            <v>103000</v>
          </cell>
          <cell r="D39">
            <v>102000</v>
          </cell>
          <cell r="E39">
            <v>-0.97087378640776656</v>
          </cell>
          <cell r="F39">
            <v>103000</v>
          </cell>
          <cell r="G39">
            <v>103000</v>
          </cell>
          <cell r="H39">
            <v>0</v>
          </cell>
          <cell r="I39">
            <v>103000</v>
          </cell>
          <cell r="J39">
            <v>103000</v>
          </cell>
          <cell r="K39">
            <v>0</v>
          </cell>
          <cell r="L39">
            <v>17.275451625171339</v>
          </cell>
        </row>
        <row r="40">
          <cell r="B40" t="str">
            <v xml:space="preserve">        - Cesp 138 kV</v>
          </cell>
          <cell r="C40">
            <v>24360</v>
          </cell>
          <cell r="D40">
            <v>19884</v>
          </cell>
          <cell r="E40">
            <v>-18.374384236453199</v>
          </cell>
          <cell r="F40">
            <v>25728</v>
          </cell>
          <cell r="G40">
            <v>26376</v>
          </cell>
          <cell r="H40">
            <v>2.5186567164179108</v>
          </cell>
          <cell r="I40">
            <v>25728</v>
          </cell>
          <cell r="J40">
            <v>26376</v>
          </cell>
          <cell r="K40">
            <v>2.5186567164179108</v>
          </cell>
          <cell r="L40">
            <v>4.3151730040039631</v>
          </cell>
        </row>
        <row r="41">
          <cell r="B41" t="str">
            <v xml:space="preserve">        - Costa Rica 138 kV</v>
          </cell>
          <cell r="C41">
            <v>16600</v>
          </cell>
          <cell r="D41">
            <v>16321</v>
          </cell>
          <cell r="E41">
            <v>-1.6807228915662664</v>
          </cell>
          <cell r="F41">
            <v>16600</v>
          </cell>
          <cell r="G41">
            <v>16600</v>
          </cell>
          <cell r="H41">
            <v>0</v>
          </cell>
          <cell r="I41">
            <v>16600</v>
          </cell>
          <cell r="J41">
            <v>16600</v>
          </cell>
          <cell r="K41">
            <v>0</v>
          </cell>
          <cell r="L41">
            <v>2.7841989997848953</v>
          </cell>
        </row>
        <row r="42">
          <cell r="B42" t="str">
            <v xml:space="preserve">        - Caiuá</v>
          </cell>
          <cell r="C42">
            <v>4075</v>
          </cell>
          <cell r="D42">
            <v>4291</v>
          </cell>
          <cell r="E42">
            <v>5.3006134969325158</v>
          </cell>
          <cell r="F42">
            <v>4800</v>
          </cell>
          <cell r="G42">
            <v>5280</v>
          </cell>
          <cell r="H42">
            <v>10.000000000000009</v>
          </cell>
          <cell r="I42">
            <v>4800</v>
          </cell>
          <cell r="J42">
            <v>5280</v>
          </cell>
          <cell r="K42">
            <v>10.000000000000009</v>
          </cell>
          <cell r="L42">
            <v>0.80506959029924685</v>
          </cell>
        </row>
        <row r="43">
          <cell r="B43" t="str">
            <v xml:space="preserve">        - Cemat</v>
          </cell>
          <cell r="C43">
            <v>1982</v>
          </cell>
          <cell r="D43">
            <v>1766</v>
          </cell>
          <cell r="E43">
            <v>-10.89808274470232</v>
          </cell>
          <cell r="F43">
            <v>2636</v>
          </cell>
          <cell r="G43">
            <v>2907</v>
          </cell>
          <cell r="H43">
            <v>10.280728376327763</v>
          </cell>
          <cell r="I43">
            <v>2636</v>
          </cell>
          <cell r="J43">
            <v>2907</v>
          </cell>
          <cell r="K43">
            <v>10.280728376327763</v>
          </cell>
          <cell r="L43">
            <v>0.44211738333933642</v>
          </cell>
        </row>
        <row r="44">
          <cell r="B44" t="str">
            <v xml:space="preserve">        - Celg</v>
          </cell>
          <cell r="C44">
            <v>288.75</v>
          </cell>
          <cell r="D44">
            <v>173</v>
          </cell>
          <cell r="E44">
            <v>-40.086580086580085</v>
          </cell>
          <cell r="F44">
            <v>288.75</v>
          </cell>
          <cell r="G44">
            <v>179</v>
          </cell>
          <cell r="H44">
            <v>-38.008658008658017</v>
          </cell>
          <cell r="I44">
            <v>288.75</v>
          </cell>
          <cell r="J44">
            <v>183.75</v>
          </cell>
          <cell r="K44">
            <v>-36.363636363636367</v>
          </cell>
          <cell r="L44">
            <v>4.8429967541439072E-2</v>
          </cell>
        </row>
        <row r="45">
          <cell r="B45" t="str">
            <v>8.3 - Vendas em Grosso (KW)</v>
          </cell>
          <cell r="C45">
            <v>6220</v>
          </cell>
          <cell r="D45">
            <v>5230</v>
          </cell>
          <cell r="E45">
            <v>-15.916398713826363</v>
          </cell>
          <cell r="F45">
            <v>6495</v>
          </cell>
          <cell r="G45">
            <v>5786</v>
          </cell>
          <cell r="H45">
            <v>-10.916089299461129</v>
          </cell>
          <cell r="I45">
            <v>6621</v>
          </cell>
          <cell r="J45">
            <v>5786</v>
          </cell>
          <cell r="K45">
            <v>-12.611388007853797</v>
          </cell>
          <cell r="L45">
            <v>1.0432932834350994</v>
          </cell>
        </row>
        <row r="46">
          <cell r="B46" t="str">
            <v xml:space="preserve">        - CSPP (Bolívia)</v>
          </cell>
          <cell r="C46">
            <v>2500</v>
          </cell>
          <cell r="D46">
            <v>2500</v>
          </cell>
          <cell r="E46">
            <v>0</v>
          </cell>
          <cell r="F46">
            <v>2775</v>
          </cell>
          <cell r="G46">
            <v>2666</v>
          </cell>
          <cell r="H46">
            <v>-3.9279279279279322</v>
          </cell>
          <cell r="I46">
            <v>2901</v>
          </cell>
          <cell r="J46">
            <v>2666</v>
          </cell>
          <cell r="K46">
            <v>-8.1006549465701525</v>
          </cell>
          <cell r="L46">
            <v>43.815133665609423</v>
          </cell>
        </row>
        <row r="47">
          <cell r="B47" t="str">
            <v xml:space="preserve">        - CELG (Goiás)</v>
          </cell>
          <cell r="C47">
            <v>3720</v>
          </cell>
          <cell r="D47">
            <v>2730</v>
          </cell>
          <cell r="E47">
            <v>-26.612903225806448</v>
          </cell>
          <cell r="F47">
            <v>3720</v>
          </cell>
          <cell r="G47">
            <v>3120</v>
          </cell>
          <cell r="H47">
            <v>-16.129032258064512</v>
          </cell>
          <cell r="I47">
            <v>3720</v>
          </cell>
          <cell r="J47">
            <v>3120</v>
          </cell>
          <cell r="K47">
            <v>-16.129032258064512</v>
          </cell>
          <cell r="L47">
            <v>56.18486633439057</v>
          </cell>
        </row>
        <row r="48">
          <cell r="B48" t="str">
            <v xml:space="preserve">        - ANDE (Paraguai)</v>
          </cell>
          <cell r="C48">
            <v>0</v>
          </cell>
          <cell r="D48">
            <v>0</v>
          </cell>
          <cell r="E48" t="str">
            <v>-</v>
          </cell>
          <cell r="F48">
            <v>0</v>
          </cell>
          <cell r="G48">
            <v>0</v>
          </cell>
          <cell r="H48" t="str">
            <v>-</v>
          </cell>
          <cell r="I48">
            <v>0</v>
          </cell>
          <cell r="J48">
            <v>0</v>
          </cell>
          <cell r="K48" t="str">
            <v>-</v>
          </cell>
          <cell r="L48">
            <v>0</v>
          </cell>
        </row>
        <row r="49">
          <cell r="B49" t="str">
            <v>8.4 - Sist. Enersul Não Simultâneo</v>
          </cell>
          <cell r="C49">
            <v>570771</v>
          </cell>
          <cell r="D49">
            <v>476373</v>
          </cell>
          <cell r="E49">
            <v>-16.538681888182825</v>
          </cell>
          <cell r="F49">
            <v>634625</v>
          </cell>
          <cell r="G49">
            <v>588525.25</v>
          </cell>
          <cell r="H49">
            <v>-7.2640929682883604</v>
          </cell>
          <cell r="I49">
            <v>634625</v>
          </cell>
          <cell r="J49">
            <v>588525.25</v>
          </cell>
          <cell r="K49">
            <v>-7.2640929682883604</v>
          </cell>
          <cell r="L49">
            <v>100</v>
          </cell>
        </row>
        <row r="50">
          <cell r="B50" t="str">
            <v>8.5 - Sistema Enersul Simultâneo</v>
          </cell>
          <cell r="C50">
            <v>547344</v>
          </cell>
          <cell r="D50">
            <v>441106</v>
          </cell>
          <cell r="E50">
            <v>-19.409731357245175</v>
          </cell>
          <cell r="F50">
            <v>573284</v>
          </cell>
          <cell r="G50">
            <v>578510</v>
          </cell>
          <cell r="H50">
            <v>0.91159006705228141</v>
          </cell>
          <cell r="I50">
            <v>573284</v>
          </cell>
          <cell r="J50">
            <v>578510</v>
          </cell>
          <cell r="K50">
            <v>0.91159006705228141</v>
          </cell>
          <cell r="L50">
            <v>90.334291904668106</v>
          </cell>
        </row>
        <row r="51">
          <cell r="B51" t="str">
            <v>8.6 - Sistema Térmico Isolado</v>
          </cell>
          <cell r="C51">
            <v>1971</v>
          </cell>
          <cell r="D51">
            <v>2118</v>
          </cell>
          <cell r="E51">
            <v>7.4581430745814359</v>
          </cell>
          <cell r="F51">
            <v>2466</v>
          </cell>
          <cell r="G51">
            <v>2408</v>
          </cell>
          <cell r="H51">
            <v>-2.3519870235198748</v>
          </cell>
          <cell r="I51">
            <v>2466</v>
          </cell>
          <cell r="J51">
            <v>2408</v>
          </cell>
          <cell r="K51">
            <v>-2.3519870235198748</v>
          </cell>
          <cell r="L51">
            <v>0.38857593066771712</v>
          </cell>
        </row>
        <row r="52">
          <cell r="B52" t="str">
            <v>09 - CARGA PRÓPRIA ( S. Interligado )</v>
          </cell>
        </row>
        <row r="53">
          <cell r="B53" t="str">
            <v>- Energia (MW-Médio)</v>
          </cell>
          <cell r="C53">
            <v>362.46</v>
          </cell>
          <cell r="D53">
            <v>309.09367222222221</v>
          </cell>
          <cell r="E53">
            <v>-14.723370241620525</v>
          </cell>
          <cell r="F53">
            <v>354.08545454545452</v>
          </cell>
          <cell r="G53">
            <v>325.8464544936694</v>
          </cell>
          <cell r="H53">
            <v>-7.9751934707501633</v>
          </cell>
          <cell r="I53">
            <v>354.44499999999994</v>
          </cell>
          <cell r="J53">
            <v>329.83091661919701</v>
          </cell>
          <cell r="K53">
            <v>-6.944401354456387</v>
          </cell>
          <cell r="L53" t="str">
            <v>-</v>
          </cell>
        </row>
        <row r="54">
          <cell r="B54" t="str">
            <v>- Demanda (MWh/h)</v>
          </cell>
          <cell r="C54">
            <v>505.113</v>
          </cell>
          <cell r="D54">
            <v>407.61</v>
          </cell>
          <cell r="E54">
            <v>-19.303205421361159</v>
          </cell>
          <cell r="F54">
            <v>528.34</v>
          </cell>
          <cell r="G54">
            <v>532.12</v>
          </cell>
          <cell r="H54">
            <v>0.71544838550932077</v>
          </cell>
          <cell r="I54">
            <v>528.34</v>
          </cell>
          <cell r="J54">
            <v>532.12</v>
          </cell>
          <cell r="K54">
            <v>0.71544838550932077</v>
          </cell>
        </row>
        <row r="55">
          <cell r="B55" t="str">
            <v xml:space="preserve">10 - NÚMERO DE CONSUMIDORES </v>
          </cell>
          <cell r="C55">
            <v>538522</v>
          </cell>
          <cell r="D55">
            <v>567362</v>
          </cell>
          <cell r="E55">
            <v>5.3553986652356</v>
          </cell>
          <cell r="F55">
            <v>538522</v>
          </cell>
          <cell r="G55">
            <v>567362</v>
          </cell>
          <cell r="H55">
            <v>5.3553986652356</v>
          </cell>
          <cell r="I55" t="str">
            <v>-</v>
          </cell>
          <cell r="J55" t="str">
            <v>-</v>
          </cell>
          <cell r="K55" t="str">
            <v>-</v>
          </cell>
        </row>
        <row r="56">
          <cell r="B56" t="str">
            <v>- Residencial</v>
          </cell>
          <cell r="C56">
            <v>446784</v>
          </cell>
          <cell r="D56">
            <v>466101</v>
          </cell>
          <cell r="E56">
            <v>4.3235657498925661</v>
          </cell>
          <cell r="F56">
            <v>446784</v>
          </cell>
          <cell r="G56">
            <v>466101</v>
          </cell>
          <cell r="H56">
            <v>4.3235657498925661</v>
          </cell>
          <cell r="I56" t="str">
            <v>-</v>
          </cell>
        </row>
        <row r="57">
          <cell r="B57" t="str">
            <v>- Industrial</v>
          </cell>
          <cell r="C57">
            <v>4778</v>
          </cell>
          <cell r="D57">
            <v>4722</v>
          </cell>
          <cell r="E57">
            <v>-1.1720385098367481</v>
          </cell>
          <cell r="F57">
            <v>4778</v>
          </cell>
          <cell r="G57">
            <v>4722</v>
          </cell>
          <cell r="H57">
            <v>-1.1720385098367481</v>
          </cell>
        </row>
        <row r="58">
          <cell r="B58" t="str">
            <v>- Comercial</v>
          </cell>
          <cell r="C58">
            <v>47183</v>
          </cell>
          <cell r="D58">
            <v>51057</v>
          </cell>
          <cell r="E58">
            <v>8.2105843206239584</v>
          </cell>
          <cell r="F58">
            <v>47183</v>
          </cell>
          <cell r="G58">
            <v>51057</v>
          </cell>
          <cell r="H58">
            <v>8.2105843206239584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media"/>
      <sheetName val="provisões"/>
      <sheetName val="tar. spot"/>
      <sheetName val="bal. energ."/>
      <sheetName val="RECEITAS E RBÁSICA"/>
      <sheetName val="DRE 2001"/>
      <sheetName val="DRE 2002"/>
      <sheetName val="supplies"/>
      <sheetName val="CVA"/>
      <sheetName val="encargos"/>
      <sheetName val="ajustes abertos mensalmente"/>
      <sheetName val="tar_ media"/>
      <sheetName val="1996"/>
      <sheetName val="AES EP Base_Contabilidade"/>
      <sheetName val="AES BR WACC próx RTPs"/>
      <sheetName val="AES Sul Base_Contabilidade"/>
      <sheetName val="IMPRESSÃO"/>
      <sheetName val="Mes e Ano"/>
      <sheetName val="CEEMES"/>
      <sheetName val="Variables"/>
      <sheetName val="Graf_ ano móvel 12 meses"/>
      <sheetName val="Indice"/>
      <sheetName val="Cálculo"/>
      <sheetName val="ENTRADA DE DADOS"/>
      <sheetName val="SIMULADORES"/>
      <sheetName val="DRE e FLUXO CAIXA"/>
      <sheetName val="Projeção"/>
      <sheetName val="INFO"/>
      <sheetName val="INFOS MARIA YOUNG 10.12.01"/>
      <sheetName val="tar__media"/>
      <sheetName val="tar__spot"/>
      <sheetName val="bal__energ_"/>
      <sheetName val="RECEITAS_E_RBÁSICA"/>
      <sheetName val="DRE_2001"/>
      <sheetName val="DRE_2002"/>
      <sheetName val="ajustes_abertos_mensalmente"/>
      <sheetName val="tar__media1"/>
      <sheetName val="AES_EP_Base_Contabilidade"/>
      <sheetName val="AES_BR_WACC_próx_RTPs"/>
      <sheetName val="AES_Sul_Base_Contabilidade"/>
      <sheetName val="Mes_e_Ano"/>
      <sheetName val="Graf__ano_móvel_12_meses"/>
      <sheetName val="INFOS_MARIA_YOUNG_10_12_01"/>
      <sheetName val="ENTRADA_DE_DADOS"/>
      <sheetName val="DRE_e_FLUXO_CAIX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DM Específica"/>
      <sheetName val="Total "/>
      <sheetName val="Parametros"/>
      <sheetName val="Dados"/>
      <sheetName val="Libor "/>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1"/>
      <sheetName val="2"/>
      <sheetName val="3"/>
      <sheetName val="4"/>
      <sheetName val="5"/>
      <sheetName val="Dados"/>
      <sheetName val="Plan1"/>
      <sheetName val="Plan2"/>
      <sheetName val="Plan3"/>
      <sheetName val="ADM Específi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SMES"/>
      <sheetName val="Instruções"/>
      <sheetName val="AESMES (2)"/>
      <sheetName val="Botão 6"/>
    </sheetNames>
    <sheetDataSet>
      <sheetData sheetId="0" refreshError="1">
        <row r="10">
          <cell r="BW10" t="str">
            <v>ANOS</v>
          </cell>
          <cell r="BX10" t="str">
            <v>MES</v>
          </cell>
          <cell r="BY10" t="str">
            <v>RESIDENCIAL</v>
          </cell>
          <cell r="BZ10" t="str">
            <v xml:space="preserve">COMERCIAL </v>
          </cell>
          <cell r="CA10" t="str">
            <v>INDUSTRIAL</v>
          </cell>
          <cell r="CB10" t="str">
            <v>RURAL</v>
          </cell>
          <cell r="CC10" t="str">
            <v>ILUMINAÇÃO P</v>
          </cell>
          <cell r="CD10" t="str">
            <v>PODERES P.</v>
          </cell>
          <cell r="CE10" t="str">
            <v>SERVIÇOS P.</v>
          </cell>
          <cell r="CF10" t="str">
            <v>PRÓPRIO</v>
          </cell>
          <cell r="CG10" t="str">
            <v>C. TOTAL</v>
          </cell>
          <cell r="CH10" t="str">
            <v xml:space="preserve">SUPRIMENTO </v>
          </cell>
          <cell r="CI10" t="str">
            <v>PERDAS</v>
          </cell>
          <cell r="CJ10" t="str">
            <v>NCR</v>
          </cell>
          <cell r="CK10" t="str">
            <v>CARGA P.</v>
          </cell>
        </row>
      </sheetData>
      <sheetData sheetId="1" refreshError="1"/>
      <sheetData sheetId="2" refreshError="1"/>
      <sheetData sheetId="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3"/>
      <sheetName val="comparativo entre versões"/>
      <sheetName val="TOTAL MODULOS"/>
      <sheetName val="Plan1"/>
      <sheetName val="somas"/>
      <sheetName val="Consolidado"/>
      <sheetName val="Receita"/>
      <sheetName val="MG"/>
      <sheetName val="MM"/>
      <sheetName val="EQP"/>
      <sheetName val="LT"/>
      <sheetName val="Contratos"/>
      <sheetName val="IGPM"/>
      <sheetName val="Parâmetros"/>
      <sheetName val="JOA"/>
      <sheetName val="PIS-COFINS"/>
      <sheetName val="REIDI"/>
      <sheetName val="Outras Receitas"/>
      <sheetName val="OR"/>
      <sheetName val="Plan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G10">
            <v>5.0000000000000001E-3</v>
          </cell>
        </row>
        <row r="11">
          <cell r="G11">
            <v>0.01</v>
          </cell>
        </row>
        <row r="15">
          <cell r="G15">
            <v>9.2499999999999999E-2</v>
          </cell>
        </row>
        <row r="16">
          <cell r="G16">
            <v>7.7399999999999997E-2</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xo de Caixa de RITA"/>
      <sheetName val="#REF"/>
      <sheetName val="CVA-ANEEL 5° dia útil anterior"/>
      <sheetName val="_REF"/>
      <sheetName val="Séries IGP-M e IPCA"/>
      <sheetName val="AESMES"/>
      <sheetName val="E2.1-PCLD ANEEL 06-2006"/>
      <sheetName val="SRD - Dados_RU (NOVOS G)"/>
      <sheetName val="Painel de Controle"/>
      <sheetName val="FEV99"/>
      <sheetName val="Var Preços"/>
      <sheetName val="USA NT Detalhe"/>
      <sheetName val="Dados de Entrada - Planejamento"/>
      <sheetName val="balancete"/>
      <sheetName val="tar. med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Dados"/>
      <sheetName val="Dados Macro"/>
      <sheetName val="Prof. Trimestre CTEEP"/>
      <sheetName val="Gráficos"/>
      <sheetName val="ROADSHOW"/>
      <sheetName val="Prof. CTEEP Anual"/>
      <sheetName val="PDV"/>
      <sheetName val="Prof. Anual Res. CTEEP"/>
      <sheetName val="Prof. Anual Res. CTEEP (USD)"/>
      <sheetName val="Investimentos e Depreciação"/>
      <sheetName val="RAP"/>
      <sheetName val="Macros"/>
      <sheetName val="Cenários"/>
      <sheetName val="IRR"/>
      <sheetName val="Macroeconomia"/>
      <sheetName val="CapexOpex"/>
      <sheetName val="PROJEÇOES CTEEP"/>
      <sheetName val="Pessoal"/>
      <sheetName val="Pessoal (pos PDV)"/>
      <sheetName val="PDV (2)"/>
      <sheetName val="RECEITA"/>
      <sheetName val="Hoja 2"/>
      <sheetName val="G_Loans"/>
      <sheetName val="Detalla ppto - 2006"/>
      <sheetName val="Detalla ppto - 2007"/>
      <sheetName val="Caja ppto - 2007"/>
      <sheetName val="Resumen"/>
      <sheetName val="TIR TRI 10 AÑOS BASE "/>
      <sheetName val="TIR  5 AÑOS BASE IGPM+2.85"/>
      <sheetName val="SWAP 5 IGPM + 2.85"/>
      <sheetName val="SWAP 10"/>
      <sheetName val="ISA Cp Anual"/>
      <sheetName val="ISA Capital Trimestre"/>
      <sheetName val="comparativo"/>
      <sheetName val="Cuadros gastos"/>
      <sheetName val="otros cuadros de gastos"/>
      <sheetName val="estados fros"/>
      <sheetName val="estruct financ"/>
      <sheetName val="grafica"/>
      <sheetName val="escenario macro "/>
      <sheetName val="FINANC &amp; LEASING us$"/>
      <sheetName val="TOTAL"/>
      <sheetName val="OMT"/>
      <sheetName val="OP"/>
      <sheetName val="OPO"/>
      <sheetName val="OPT"/>
      <sheetName val="O"/>
      <sheetName val="OC"/>
      <sheetName val="OM"/>
      <sheetName val="OMM"/>
      <sheetName val="OMJ"/>
      <sheetName val="OMB"/>
      <sheetName val="OMC"/>
      <sheetName val="O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GERAL"/>
      <sheetName val="INPUT ER"/>
      <sheetName val="INPUT ANEEL"/>
      <sheetName val="Fluxo de Caixa"/>
      <sheetName val="Demonstracao de Resultados"/>
      <sheetName val="Indice Produtividade"/>
      <sheetName val="Projecao Custos"/>
      <sheetName val="Precos"/>
      <sheetName val="Investimentos"/>
      <sheetName val="Clientes"/>
      <sheetName val="Consumo"/>
      <sheetName val="Vendas-Compras"/>
      <sheetName val="Demanda"/>
      <sheetName val="Projecao Demanda"/>
    </sheetNames>
    <sheetDataSet>
      <sheetData sheetId="0" refreshError="1">
        <row r="41">
          <cell r="E41">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 val="INPUT GERAL"/>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 sheetId="28" refreshError="1"/>
      <sheetData sheetId="2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ECO1"/>
      <sheetName val="tar. media"/>
      <sheetName val="Dados de relacionamento"/>
      <sheetName val="metas_cerj (2)"/>
      <sheetName val="BD"/>
      <sheetName val="Quadro31"/>
      <sheetName val="Quadro32"/>
      <sheetName val="Quadro33"/>
      <sheetName val="Quadro34"/>
      <sheetName val="Quadro36"/>
      <sheetName val="Quadro37"/>
      <sheetName val="GAS CONSUMP"/>
      <sheetName val="INFO"/>
      <sheetName val="Table"/>
      <sheetName val="Setcomer"/>
      <sheetName val="Dados2"/>
      <sheetName val="1B"/>
      <sheetName val="Plan1"/>
      <sheetName val="Carátula"/>
      <sheetName val="1996"/>
      <sheetName val="metas_cerj_(2)"/>
      <sheetName val="tar__media"/>
      <sheetName val="Dados_de_relacionamento"/>
      <sheetName val="GAS_CONSU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tabColor rgb="FF92D050"/>
    <pageSetUpPr fitToPage="1"/>
  </sheetPr>
  <dimension ref="B1:T23"/>
  <sheetViews>
    <sheetView zoomScaleNormal="100" workbookViewId="0">
      <selection activeCell="I2" sqref="I2:I3"/>
    </sheetView>
  </sheetViews>
  <sheetFormatPr defaultColWidth="9.140625" defaultRowHeight="15"/>
  <cols>
    <col min="1" max="1" width="3.7109375" style="366" customWidth="1"/>
    <col min="2" max="2" width="12" style="366" customWidth="1"/>
    <col min="3" max="3" width="13.140625" style="366" customWidth="1"/>
    <col min="4" max="4" width="8.42578125" style="366" customWidth="1"/>
    <col min="5" max="5" width="15.5703125" style="366" customWidth="1"/>
    <col min="6" max="6" width="12.5703125" style="506" hidden="1" customWidth="1"/>
    <col min="7" max="8" width="12.5703125" style="366" customWidth="1"/>
    <col min="9" max="9" width="14.140625" style="366" customWidth="1"/>
    <col min="10" max="10" width="11.28515625" style="366" customWidth="1"/>
    <col min="11" max="11" width="16" style="366" customWidth="1"/>
    <col min="12" max="12" width="14" style="366" customWidth="1"/>
    <col min="13" max="13" width="14.28515625" style="366" bestFit="1" customWidth="1"/>
    <col min="14" max="14" width="10.7109375" style="366" hidden="1" customWidth="1"/>
    <col min="15" max="15" width="12" style="366" hidden="1" customWidth="1"/>
    <col min="16" max="16" width="13.5703125" style="366" hidden="1" customWidth="1"/>
    <col min="17" max="17" width="14.5703125" style="366" hidden="1" customWidth="1"/>
    <col min="18" max="19" width="14.28515625" style="366" bestFit="1" customWidth="1"/>
    <col min="20" max="16384" width="9.140625" style="366"/>
  </cols>
  <sheetData>
    <row r="1" spans="2:20" ht="15.75">
      <c r="B1" s="387"/>
    </row>
    <row r="2" spans="2:20" ht="25.5" customHeight="1">
      <c r="B2" s="652" t="s">
        <v>260</v>
      </c>
      <c r="C2" s="654" t="s">
        <v>261</v>
      </c>
      <c r="D2" s="652" t="s">
        <v>262</v>
      </c>
      <c r="E2" s="652" t="s">
        <v>263</v>
      </c>
      <c r="F2" s="656" t="s">
        <v>290</v>
      </c>
      <c r="G2" s="652" t="s">
        <v>350</v>
      </c>
      <c r="H2" s="652" t="s">
        <v>343</v>
      </c>
      <c r="I2" s="652" t="s">
        <v>501</v>
      </c>
      <c r="J2" s="652" t="s">
        <v>264</v>
      </c>
      <c r="K2" s="652" t="s">
        <v>265</v>
      </c>
      <c r="L2" s="652" t="s">
        <v>352</v>
      </c>
      <c r="M2" s="652" t="s">
        <v>266</v>
      </c>
      <c r="N2" s="652" t="s">
        <v>267</v>
      </c>
      <c r="O2" s="652" t="s">
        <v>268</v>
      </c>
      <c r="P2" s="652" t="s">
        <v>269</v>
      </c>
      <c r="Q2" s="658" t="s">
        <v>270</v>
      </c>
      <c r="R2" s="652" t="s">
        <v>409</v>
      </c>
      <c r="S2" s="652" t="s">
        <v>505</v>
      </c>
    </row>
    <row r="3" spans="2:20" ht="30.75" customHeight="1">
      <c r="B3" s="653"/>
      <c r="C3" s="655"/>
      <c r="D3" s="653"/>
      <c r="E3" s="653"/>
      <c r="F3" s="657"/>
      <c r="G3" s="653"/>
      <c r="H3" s="653"/>
      <c r="I3" s="653"/>
      <c r="J3" s="653"/>
      <c r="K3" s="653"/>
      <c r="L3" s="653"/>
      <c r="M3" s="653"/>
      <c r="N3" s="653"/>
      <c r="O3" s="653"/>
      <c r="P3" s="653"/>
      <c r="Q3" s="659"/>
      <c r="R3" s="653"/>
      <c r="S3" s="653"/>
    </row>
    <row r="4" spans="2:20" ht="39.950000000000003" customHeight="1">
      <c r="B4" s="660" t="s">
        <v>447</v>
      </c>
      <c r="C4" s="367" t="s">
        <v>271</v>
      </c>
      <c r="D4" s="368">
        <v>0.5</v>
      </c>
      <c r="E4" s="369" t="s">
        <v>272</v>
      </c>
      <c r="F4" s="507">
        <v>510</v>
      </c>
      <c r="G4" s="371">
        <f t="shared" ref="G4:G9" si="0">F4*D4</f>
        <v>255</v>
      </c>
      <c r="H4" s="360">
        <v>0</v>
      </c>
      <c r="I4" s="370" t="e">
        <f>#REF!</f>
        <v>#REF!</v>
      </c>
      <c r="J4" s="373">
        <v>42776</v>
      </c>
      <c r="K4" s="373">
        <v>44602</v>
      </c>
      <c r="L4" s="373" t="s">
        <v>353</v>
      </c>
      <c r="M4" s="361" t="s">
        <v>274</v>
      </c>
      <c r="N4" s="315" t="s">
        <v>274</v>
      </c>
      <c r="O4" s="374" t="s">
        <v>273</v>
      </c>
      <c r="P4" s="361" t="s">
        <v>274</v>
      </c>
      <c r="Q4" s="361" t="s">
        <v>274</v>
      </c>
      <c r="R4" s="374" t="s">
        <v>283</v>
      </c>
      <c r="S4" s="374" t="s">
        <v>53</v>
      </c>
    </row>
    <row r="5" spans="2:20" s="375" customFormat="1" ht="39.950000000000003" customHeight="1">
      <c r="B5" s="661"/>
      <c r="C5" s="367" t="s">
        <v>275</v>
      </c>
      <c r="D5" s="368">
        <v>0.5</v>
      </c>
      <c r="E5" s="372" t="s">
        <v>164</v>
      </c>
      <c r="F5" s="507">
        <v>341.1</v>
      </c>
      <c r="G5" s="371">
        <f t="shared" si="0"/>
        <v>170.55</v>
      </c>
      <c r="H5" s="360">
        <v>0</v>
      </c>
      <c r="I5" s="370" t="e">
        <f>#REF!</f>
        <v>#REF!</v>
      </c>
      <c r="J5" s="373">
        <v>42776</v>
      </c>
      <c r="K5" s="373">
        <v>44602</v>
      </c>
      <c r="L5" s="373" t="s">
        <v>353</v>
      </c>
      <c r="M5" s="538" t="s">
        <v>274</v>
      </c>
      <c r="N5" s="315" t="s">
        <v>274</v>
      </c>
      <c r="O5" s="374" t="s">
        <v>273</v>
      </c>
      <c r="P5" s="361" t="s">
        <v>274</v>
      </c>
      <c r="Q5" s="361" t="s">
        <v>274</v>
      </c>
      <c r="R5" s="374" t="s">
        <v>283</v>
      </c>
      <c r="S5" s="374" t="s">
        <v>53</v>
      </c>
    </row>
    <row r="6" spans="2:20" s="375" customFormat="1" ht="39.950000000000003" customHeight="1">
      <c r="B6" s="665"/>
      <c r="C6" s="367" t="s">
        <v>276</v>
      </c>
      <c r="D6" s="368">
        <v>1</v>
      </c>
      <c r="E6" s="372" t="s">
        <v>163</v>
      </c>
      <c r="F6" s="507">
        <v>297.8</v>
      </c>
      <c r="G6" s="371">
        <f t="shared" si="0"/>
        <v>297.8</v>
      </c>
      <c r="H6" s="360">
        <v>0.25140000000000001</v>
      </c>
      <c r="I6" s="370" t="e">
        <f>#REF!</f>
        <v>#REF!</v>
      </c>
      <c r="J6" s="373">
        <v>42776</v>
      </c>
      <c r="K6" s="373">
        <v>44602</v>
      </c>
      <c r="L6" s="373">
        <v>43282</v>
      </c>
      <c r="M6" s="361" t="s">
        <v>274</v>
      </c>
      <c r="N6" s="315" t="s">
        <v>274</v>
      </c>
      <c r="O6" s="374" t="s">
        <v>277</v>
      </c>
      <c r="P6" s="361" t="s">
        <v>274</v>
      </c>
      <c r="Q6" s="361" t="s">
        <v>274</v>
      </c>
      <c r="R6" s="517" t="s">
        <v>277</v>
      </c>
      <c r="S6" s="374" t="s">
        <v>53</v>
      </c>
      <c r="T6" s="540"/>
    </row>
    <row r="7" spans="2:20" s="375" customFormat="1" ht="39.950000000000003" customHeight="1">
      <c r="B7" s="660" t="s">
        <v>278</v>
      </c>
      <c r="C7" s="367" t="s">
        <v>443</v>
      </c>
      <c r="D7" s="368">
        <v>0.5</v>
      </c>
      <c r="E7" s="372" t="s">
        <v>165</v>
      </c>
      <c r="F7" s="507">
        <v>1936.5</v>
      </c>
      <c r="G7" s="371">
        <f t="shared" si="0"/>
        <v>968.25</v>
      </c>
      <c r="H7" s="360">
        <v>0.33239999999999997</v>
      </c>
      <c r="I7" s="370" t="e">
        <f>#REF!</f>
        <v>#REF!</v>
      </c>
      <c r="J7" s="373">
        <v>42958</v>
      </c>
      <c r="K7" s="373">
        <v>44784</v>
      </c>
      <c r="L7" s="372" t="s">
        <v>506</v>
      </c>
      <c r="M7" s="361" t="s">
        <v>274</v>
      </c>
      <c r="N7" s="315" t="s">
        <v>274</v>
      </c>
      <c r="O7" s="374" t="s">
        <v>273</v>
      </c>
      <c r="P7" s="361" t="s">
        <v>274</v>
      </c>
      <c r="Q7" s="361" t="s">
        <v>274</v>
      </c>
      <c r="R7" s="376" t="s">
        <v>508</v>
      </c>
      <c r="S7" s="374" t="s">
        <v>53</v>
      </c>
      <c r="T7" s="540"/>
    </row>
    <row r="8" spans="2:20" s="375" customFormat="1" ht="39.950000000000003" customHeight="1">
      <c r="B8" s="661"/>
      <c r="C8" s="367" t="s">
        <v>279</v>
      </c>
      <c r="D8" s="368">
        <v>1</v>
      </c>
      <c r="E8" s="369" t="s">
        <v>280</v>
      </c>
      <c r="F8" s="507">
        <v>134.6</v>
      </c>
      <c r="G8" s="371">
        <f t="shared" si="0"/>
        <v>134.6</v>
      </c>
      <c r="H8" s="360">
        <v>0.32200000000000001</v>
      </c>
      <c r="I8" s="370" t="e">
        <f>#REF!</f>
        <v>#REF!</v>
      </c>
      <c r="J8" s="373">
        <v>42958</v>
      </c>
      <c r="K8" s="373">
        <v>44419</v>
      </c>
      <c r="L8" s="373">
        <v>42736</v>
      </c>
      <c r="M8" s="361" t="s">
        <v>274</v>
      </c>
      <c r="N8" s="315" t="s">
        <v>274</v>
      </c>
      <c r="O8" s="374" t="s">
        <v>281</v>
      </c>
      <c r="P8" s="361" t="s">
        <v>274</v>
      </c>
      <c r="Q8" s="361" t="s">
        <v>274</v>
      </c>
      <c r="R8" s="517" t="s">
        <v>277</v>
      </c>
      <c r="S8" s="374" t="s">
        <v>53</v>
      </c>
    </row>
    <row r="9" spans="2:20" s="375" customFormat="1" ht="39.950000000000003" customHeight="1">
      <c r="B9" s="661"/>
      <c r="C9" s="367" t="s">
        <v>282</v>
      </c>
      <c r="D9" s="368">
        <v>1</v>
      </c>
      <c r="E9" s="372" t="s">
        <v>162</v>
      </c>
      <c r="F9" s="507">
        <v>397.7</v>
      </c>
      <c r="G9" s="371">
        <f t="shared" si="0"/>
        <v>397.7</v>
      </c>
      <c r="H9" s="360">
        <v>0.4451</v>
      </c>
      <c r="I9" s="370" t="e">
        <f>#REF!</f>
        <v>#REF!</v>
      </c>
      <c r="J9" s="373">
        <v>42958</v>
      </c>
      <c r="K9" s="373">
        <v>44419</v>
      </c>
      <c r="L9" s="373">
        <v>43252</v>
      </c>
      <c r="M9" s="361" t="s">
        <v>274</v>
      </c>
      <c r="N9" s="315" t="s">
        <v>274</v>
      </c>
      <c r="O9" s="374" t="s">
        <v>283</v>
      </c>
      <c r="P9" s="367" t="s">
        <v>284</v>
      </c>
      <c r="Q9" s="361" t="s">
        <v>274</v>
      </c>
      <c r="R9" s="517" t="s">
        <v>277</v>
      </c>
      <c r="S9" s="374" t="s">
        <v>53</v>
      </c>
    </row>
    <row r="10" spans="2:20" s="375" customFormat="1" ht="39.950000000000003" customHeight="1">
      <c r="B10" s="661"/>
      <c r="C10" s="367" t="s">
        <v>286</v>
      </c>
      <c r="D10" s="368">
        <v>1</v>
      </c>
      <c r="E10" s="372" t="s">
        <v>162</v>
      </c>
      <c r="F10" s="507">
        <v>601.9</v>
      </c>
      <c r="G10" s="371">
        <f t="shared" ref="G10:G16" si="1">F10*D10</f>
        <v>601.9</v>
      </c>
      <c r="H10" s="360">
        <v>0.52690000000000003</v>
      </c>
      <c r="I10" s="370" t="e">
        <f>#REF!</f>
        <v>#REF!</v>
      </c>
      <c r="J10" s="373">
        <v>42958</v>
      </c>
      <c r="K10" s="373">
        <v>44419</v>
      </c>
      <c r="L10" s="528" t="s">
        <v>448</v>
      </c>
      <c r="M10" s="361" t="s">
        <v>274</v>
      </c>
      <c r="N10" s="377" t="s">
        <v>284</v>
      </c>
      <c r="O10" s="377" t="s">
        <v>283</v>
      </c>
      <c r="P10" s="362" t="s">
        <v>274</v>
      </c>
      <c r="Q10" s="362" t="s">
        <v>274</v>
      </c>
      <c r="R10" s="376" t="s">
        <v>273</v>
      </c>
      <c r="S10" s="374" t="s">
        <v>53</v>
      </c>
    </row>
    <row r="11" spans="2:20" s="375" customFormat="1" ht="39.950000000000003" customHeight="1">
      <c r="B11" s="661"/>
      <c r="C11" s="367" t="s">
        <v>285</v>
      </c>
      <c r="D11" s="368">
        <v>1</v>
      </c>
      <c r="E11" s="369" t="s">
        <v>410</v>
      </c>
      <c r="F11" s="507">
        <v>125.8</v>
      </c>
      <c r="G11" s="371">
        <f>F11*D11</f>
        <v>125.8</v>
      </c>
      <c r="H11" s="360">
        <v>0.57550000000000001</v>
      </c>
      <c r="I11" s="370" t="e">
        <f>#REF!</f>
        <v>#REF!</v>
      </c>
      <c r="J11" s="373">
        <v>42958</v>
      </c>
      <c r="K11" s="373">
        <v>44238</v>
      </c>
      <c r="L11" s="517" t="s">
        <v>528</v>
      </c>
      <c r="M11" s="361" t="s">
        <v>274</v>
      </c>
      <c r="N11" s="315" t="s">
        <v>274</v>
      </c>
      <c r="O11" s="374" t="s">
        <v>284</v>
      </c>
      <c r="P11" s="361" t="s">
        <v>274</v>
      </c>
      <c r="Q11" s="361" t="s">
        <v>274</v>
      </c>
      <c r="R11" s="373" t="s">
        <v>284</v>
      </c>
      <c r="S11" s="373">
        <v>43678</v>
      </c>
    </row>
    <row r="12" spans="2:20" s="375" customFormat="1" ht="39.950000000000003" customHeight="1">
      <c r="B12" s="661" t="s">
        <v>344</v>
      </c>
      <c r="C12" s="367" t="s">
        <v>407</v>
      </c>
      <c r="D12" s="368">
        <v>1</v>
      </c>
      <c r="E12" s="369" t="s">
        <v>411</v>
      </c>
      <c r="F12" s="508">
        <v>238</v>
      </c>
      <c r="G12" s="371">
        <f>F12*D12</f>
        <v>238</v>
      </c>
      <c r="H12" s="360">
        <v>0.73899999999999999</v>
      </c>
      <c r="I12" s="379" t="e">
        <f>#REF!</f>
        <v>#REF!</v>
      </c>
      <c r="J12" s="373">
        <v>43364</v>
      </c>
      <c r="K12" s="373">
        <v>44825</v>
      </c>
      <c r="L12" s="373">
        <v>43831</v>
      </c>
      <c r="M12" s="361" t="s">
        <v>274</v>
      </c>
      <c r="N12" s="516"/>
      <c r="O12" s="514"/>
      <c r="P12" s="515"/>
      <c r="Q12" s="361"/>
      <c r="R12" s="376" t="s">
        <v>273</v>
      </c>
      <c r="S12" s="374" t="s">
        <v>53</v>
      </c>
    </row>
    <row r="13" spans="2:20" s="375" customFormat="1" ht="39.950000000000003" customHeight="1">
      <c r="B13" s="665"/>
      <c r="C13" s="367" t="s">
        <v>408</v>
      </c>
      <c r="D13" s="368">
        <v>1</v>
      </c>
      <c r="E13" s="378" t="s">
        <v>345</v>
      </c>
      <c r="F13" s="508">
        <v>641</v>
      </c>
      <c r="G13" s="371">
        <f t="shared" si="1"/>
        <v>641</v>
      </c>
      <c r="H13" s="360">
        <v>0.66700000000000004</v>
      </c>
      <c r="I13" s="379" t="e">
        <f>#REF!</f>
        <v>#REF!</v>
      </c>
      <c r="J13" s="373">
        <v>43364</v>
      </c>
      <c r="K13" s="373">
        <v>45190</v>
      </c>
      <c r="L13" s="373">
        <v>44440</v>
      </c>
      <c r="M13" s="376" t="s">
        <v>537</v>
      </c>
      <c r="N13" s="380" t="s">
        <v>346</v>
      </c>
      <c r="O13" s="380" t="s">
        <v>346</v>
      </c>
      <c r="P13" s="380" t="s">
        <v>346</v>
      </c>
      <c r="Q13" s="376" t="s">
        <v>346</v>
      </c>
      <c r="R13" s="376" t="s">
        <v>53</v>
      </c>
      <c r="S13" s="376" t="s">
        <v>53</v>
      </c>
    </row>
    <row r="14" spans="2:20" s="375" customFormat="1" ht="39.950000000000003" customHeight="1">
      <c r="B14" s="666" t="s">
        <v>520</v>
      </c>
      <c r="C14" s="367" t="s">
        <v>538</v>
      </c>
      <c r="D14" s="368">
        <v>1</v>
      </c>
      <c r="E14" s="378" t="s">
        <v>349</v>
      </c>
      <c r="F14" s="508">
        <v>681.6</v>
      </c>
      <c r="G14" s="371">
        <f t="shared" si="1"/>
        <v>681.6</v>
      </c>
      <c r="H14" s="360">
        <v>0.66849999999999998</v>
      </c>
      <c r="I14" s="371" t="e">
        <f>#REF!</f>
        <v>#REF!</v>
      </c>
      <c r="J14" s="550" t="s">
        <v>524</v>
      </c>
      <c r="K14" s="550" t="s">
        <v>522</v>
      </c>
      <c r="L14" s="567" t="s">
        <v>541</v>
      </c>
      <c r="M14" s="551" t="s">
        <v>525</v>
      </c>
      <c r="N14" s="552"/>
      <c r="O14" s="552"/>
      <c r="P14" s="552"/>
      <c r="Q14" s="553"/>
      <c r="R14" s="376" t="s">
        <v>53</v>
      </c>
      <c r="S14" s="376" t="s">
        <v>53</v>
      </c>
    </row>
    <row r="15" spans="2:20" s="375" customFormat="1" ht="39.950000000000003" customHeight="1">
      <c r="B15" s="667"/>
      <c r="C15" s="367" t="s">
        <v>539</v>
      </c>
      <c r="D15" s="368">
        <v>1</v>
      </c>
      <c r="E15" s="378" t="s">
        <v>521</v>
      </c>
      <c r="F15" s="508">
        <v>98.8</v>
      </c>
      <c r="G15" s="371">
        <f t="shared" si="1"/>
        <v>98.8</v>
      </c>
      <c r="H15" s="360">
        <v>0.68120000000000003</v>
      </c>
      <c r="I15" s="371" t="e">
        <f>#REF!</f>
        <v>#REF!</v>
      </c>
      <c r="J15" s="550" t="s">
        <v>524</v>
      </c>
      <c r="K15" s="550" t="s">
        <v>523</v>
      </c>
      <c r="L15" s="567" t="s">
        <v>541</v>
      </c>
      <c r="M15" s="551" t="s">
        <v>526</v>
      </c>
      <c r="N15" s="552"/>
      <c r="O15" s="552"/>
      <c r="P15" s="552"/>
      <c r="Q15" s="553"/>
      <c r="R15" s="376" t="s">
        <v>53</v>
      </c>
      <c r="S15" s="376" t="s">
        <v>53</v>
      </c>
    </row>
    <row r="16" spans="2:20" s="375" customFormat="1" ht="39.950000000000003" customHeight="1">
      <c r="B16" s="668"/>
      <c r="C16" s="367" t="s">
        <v>540</v>
      </c>
      <c r="D16" s="368">
        <v>1</v>
      </c>
      <c r="E16" s="378" t="s">
        <v>164</v>
      </c>
      <c r="F16" s="508">
        <v>553.6</v>
      </c>
      <c r="G16" s="371">
        <f t="shared" si="1"/>
        <v>553.6</v>
      </c>
      <c r="H16" s="360">
        <v>0.65400000000000003</v>
      </c>
      <c r="I16" s="371" t="e">
        <f>#REF!</f>
        <v>#REF!</v>
      </c>
      <c r="J16" s="550" t="s">
        <v>524</v>
      </c>
      <c r="K16" s="550" t="s">
        <v>522</v>
      </c>
      <c r="L16" s="567" t="s">
        <v>541</v>
      </c>
      <c r="M16" s="551" t="s">
        <v>525</v>
      </c>
      <c r="N16" s="552"/>
      <c r="O16" s="552"/>
      <c r="P16" s="552"/>
      <c r="Q16" s="553"/>
      <c r="R16" s="376" t="s">
        <v>53</v>
      </c>
      <c r="S16" s="376" t="s">
        <v>53</v>
      </c>
    </row>
    <row r="17" spans="2:19">
      <c r="B17" s="662" t="s">
        <v>35</v>
      </c>
      <c r="C17" s="663"/>
      <c r="D17" s="663"/>
      <c r="E17" s="664"/>
      <c r="F17" s="509">
        <f>SUM(F4:F16)</f>
        <v>6558.4000000000005</v>
      </c>
      <c r="G17" s="381">
        <f>SUM(G4:G16)</f>
        <v>5164.6000000000004</v>
      </c>
      <c r="H17" s="381"/>
      <c r="I17" s="382" t="e">
        <f>SUM(I4:I16)</f>
        <v>#REF!</v>
      </c>
      <c r="J17" s="381"/>
      <c r="K17" s="381"/>
      <c r="L17" s="381"/>
      <c r="M17" s="381"/>
      <c r="N17" s="383"/>
      <c r="O17" s="383"/>
      <c r="P17" s="383"/>
      <c r="Q17" s="383"/>
      <c r="R17" s="381"/>
      <c r="S17" s="381"/>
    </row>
    <row r="18" spans="2:19" ht="10.5" customHeight="1">
      <c r="B18" s="385" t="s">
        <v>351</v>
      </c>
      <c r="D18" s="384"/>
      <c r="E18" s="384"/>
      <c r="F18" s="510"/>
      <c r="G18" s="384"/>
      <c r="H18" s="384"/>
      <c r="I18" s="384"/>
      <c r="J18" s="384"/>
      <c r="K18" s="384"/>
      <c r="L18" s="384"/>
      <c r="M18" s="384"/>
      <c r="N18" s="384"/>
      <c r="O18" s="384"/>
      <c r="P18" s="384"/>
      <c r="Q18" s="384"/>
      <c r="R18" s="384"/>
      <c r="S18" s="384"/>
    </row>
    <row r="19" spans="2:19" ht="10.5" customHeight="1">
      <c r="B19" s="385" t="s">
        <v>354</v>
      </c>
      <c r="D19" s="384"/>
      <c r="E19" s="384"/>
      <c r="F19" s="510"/>
      <c r="G19" s="384"/>
      <c r="H19" s="384"/>
      <c r="I19" s="384"/>
      <c r="J19" s="384"/>
      <c r="K19" s="384"/>
      <c r="L19" s="384"/>
      <c r="M19" s="384"/>
      <c r="N19" s="384"/>
      <c r="O19" s="384"/>
      <c r="P19" s="384"/>
      <c r="Q19" s="384"/>
      <c r="R19" s="384"/>
      <c r="S19" s="384"/>
    </row>
    <row r="20" spans="2:19" ht="10.5" customHeight="1">
      <c r="B20" s="385" t="s">
        <v>507</v>
      </c>
      <c r="C20" s="385"/>
      <c r="D20" s="385"/>
      <c r="E20" s="385"/>
      <c r="F20" s="385"/>
      <c r="G20" s="385"/>
      <c r="H20" s="385"/>
      <c r="I20" s="385"/>
      <c r="J20" s="385"/>
      <c r="K20" s="385"/>
      <c r="L20" s="385"/>
      <c r="M20" s="385"/>
      <c r="N20" s="385"/>
      <c r="O20" s="385"/>
      <c r="P20" s="385"/>
      <c r="Q20" s="385"/>
      <c r="R20" s="385"/>
      <c r="S20" s="385"/>
    </row>
    <row r="21" spans="2:19">
      <c r="B21" s="385"/>
    </row>
    <row r="22" spans="2:19">
      <c r="H22" s="545"/>
      <c r="I22" s="547"/>
    </row>
    <row r="23" spans="2:19">
      <c r="G23" s="544"/>
      <c r="H23" s="544"/>
      <c r="I23" s="543"/>
    </row>
  </sheetData>
  <mergeCells count="23">
    <mergeCell ref="B7:B11"/>
    <mergeCell ref="B17:E17"/>
    <mergeCell ref="M2:M3"/>
    <mergeCell ref="N2:N3"/>
    <mergeCell ref="B12:B13"/>
    <mergeCell ref="L2:L3"/>
    <mergeCell ref="B4:B6"/>
    <mergeCell ref="H2:H3"/>
    <mergeCell ref="I2:I3"/>
    <mergeCell ref="J2:J3"/>
    <mergeCell ref="K2:K3"/>
    <mergeCell ref="B14:B16"/>
    <mergeCell ref="S2:S3"/>
    <mergeCell ref="G2:G3"/>
    <mergeCell ref="B2:B3"/>
    <mergeCell ref="C2:C3"/>
    <mergeCell ref="D2:D3"/>
    <mergeCell ref="E2:E3"/>
    <mergeCell ref="F2:F3"/>
    <mergeCell ref="R2:R3"/>
    <mergeCell ref="O2:O3"/>
    <mergeCell ref="P2:P3"/>
    <mergeCell ref="Q2:Q3"/>
  </mergeCells>
  <pageMargins left="0.51181102362204722" right="0.51181102362204722" top="0.78740157480314965" bottom="0.78740157480314965" header="0.31496062992125984" footer="0.31496062992125984"/>
  <pageSetup paperSize="9" scale="7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ilha21"/>
  <dimension ref="A1:E80"/>
  <sheetViews>
    <sheetView showGridLines="0" tabSelected="1" zoomScaleNormal="100" workbookViewId="0">
      <selection activeCell="F29" sqref="F29"/>
    </sheetView>
  </sheetViews>
  <sheetFormatPr defaultRowHeight="12.75"/>
  <cols>
    <col min="1" max="1" width="46.42578125" style="340" customWidth="1"/>
    <col min="2" max="3" width="15.7109375" style="340" customWidth="1"/>
    <col min="4" max="241" width="9.140625" style="340"/>
    <col min="242" max="242" width="2.42578125" style="340" customWidth="1"/>
    <col min="243" max="243" width="71" style="340" bestFit="1" customWidth="1"/>
    <col min="244" max="247" width="19.28515625" style="340" bestFit="1" customWidth="1"/>
    <col min="248" max="248" width="0.85546875" style="340" customWidth="1"/>
    <col min="249" max="249" width="13.85546875" style="340" bestFit="1" customWidth="1"/>
    <col min="250" max="250" width="15.28515625" style="340" bestFit="1" customWidth="1"/>
    <col min="251" max="251" width="12.42578125" style="340" bestFit="1" customWidth="1"/>
    <col min="252" max="252" width="9.140625" style="340"/>
    <col min="253" max="253" width="17.5703125" style="340" customWidth="1"/>
    <col min="254" max="497" width="9.140625" style="340"/>
    <col min="498" max="498" width="2.42578125" style="340" customWidth="1"/>
    <col min="499" max="499" width="71" style="340" bestFit="1" customWidth="1"/>
    <col min="500" max="503" width="19.28515625" style="340" bestFit="1" customWidth="1"/>
    <col min="504" max="504" width="0.85546875" style="340" customWidth="1"/>
    <col min="505" max="505" width="13.85546875" style="340" bestFit="1" customWidth="1"/>
    <col min="506" max="506" width="15.28515625" style="340" bestFit="1" customWidth="1"/>
    <col min="507" max="507" width="12.42578125" style="340" bestFit="1" customWidth="1"/>
    <col min="508" max="508" width="9.140625" style="340"/>
    <col min="509" max="509" width="17.5703125" style="340" customWidth="1"/>
    <col min="510" max="753" width="9.140625" style="340"/>
    <col min="754" max="754" width="2.42578125" style="340" customWidth="1"/>
    <col min="755" max="755" width="71" style="340" bestFit="1" customWidth="1"/>
    <col min="756" max="759" width="19.28515625" style="340" bestFit="1" customWidth="1"/>
    <col min="760" max="760" width="0.85546875" style="340" customWidth="1"/>
    <col min="761" max="761" width="13.85546875" style="340" bestFit="1" customWidth="1"/>
    <col min="762" max="762" width="15.28515625" style="340" bestFit="1" customWidth="1"/>
    <col min="763" max="763" width="12.42578125" style="340" bestFit="1" customWidth="1"/>
    <col min="764" max="764" width="9.140625" style="340"/>
    <col min="765" max="765" width="17.5703125" style="340" customWidth="1"/>
    <col min="766" max="1009" width="9.140625" style="340"/>
    <col min="1010" max="1010" width="2.42578125" style="340" customWidth="1"/>
    <col min="1011" max="1011" width="71" style="340" bestFit="1" customWidth="1"/>
    <col min="1012" max="1015" width="19.28515625" style="340" bestFit="1" customWidth="1"/>
    <col min="1016" max="1016" width="0.85546875" style="340" customWidth="1"/>
    <col min="1017" max="1017" width="13.85546875" style="340" bestFit="1" customWidth="1"/>
    <col min="1018" max="1018" width="15.28515625" style="340" bestFit="1" customWidth="1"/>
    <col min="1019" max="1019" width="12.42578125" style="340" bestFit="1" customWidth="1"/>
    <col min="1020" max="1020" width="9.140625" style="340"/>
    <col min="1021" max="1021" width="17.5703125" style="340" customWidth="1"/>
    <col min="1022" max="1265" width="9.140625" style="340"/>
    <col min="1266" max="1266" width="2.42578125" style="340" customWidth="1"/>
    <col min="1267" max="1267" width="71" style="340" bestFit="1" customWidth="1"/>
    <col min="1268" max="1271" width="19.28515625" style="340" bestFit="1" customWidth="1"/>
    <col min="1272" max="1272" width="0.85546875" style="340" customWidth="1"/>
    <col min="1273" max="1273" width="13.85546875" style="340" bestFit="1" customWidth="1"/>
    <col min="1274" max="1274" width="15.28515625" style="340" bestFit="1" customWidth="1"/>
    <col min="1275" max="1275" width="12.42578125" style="340" bestFit="1" customWidth="1"/>
    <col min="1276" max="1276" width="9.140625" style="340"/>
    <col min="1277" max="1277" width="17.5703125" style="340" customWidth="1"/>
    <col min="1278" max="1521" width="9.140625" style="340"/>
    <col min="1522" max="1522" width="2.42578125" style="340" customWidth="1"/>
    <col min="1523" max="1523" width="71" style="340" bestFit="1" customWidth="1"/>
    <col min="1524" max="1527" width="19.28515625" style="340" bestFit="1" customWidth="1"/>
    <col min="1528" max="1528" width="0.85546875" style="340" customWidth="1"/>
    <col min="1529" max="1529" width="13.85546875" style="340" bestFit="1" customWidth="1"/>
    <col min="1530" max="1530" width="15.28515625" style="340" bestFit="1" customWidth="1"/>
    <col min="1531" max="1531" width="12.42578125" style="340" bestFit="1" customWidth="1"/>
    <col min="1532" max="1532" width="9.140625" style="340"/>
    <col min="1533" max="1533" width="17.5703125" style="340" customWidth="1"/>
    <col min="1534" max="1777" width="9.140625" style="340"/>
    <col min="1778" max="1778" width="2.42578125" style="340" customWidth="1"/>
    <col min="1779" max="1779" width="71" style="340" bestFit="1" customWidth="1"/>
    <col min="1780" max="1783" width="19.28515625" style="340" bestFit="1" customWidth="1"/>
    <col min="1784" max="1784" width="0.85546875" style="340" customWidth="1"/>
    <col min="1785" max="1785" width="13.85546875" style="340" bestFit="1" customWidth="1"/>
    <col min="1786" max="1786" width="15.28515625" style="340" bestFit="1" customWidth="1"/>
    <col min="1787" max="1787" width="12.42578125" style="340" bestFit="1" customWidth="1"/>
    <col min="1788" max="1788" width="9.140625" style="340"/>
    <col min="1789" max="1789" width="17.5703125" style="340" customWidth="1"/>
    <col min="1790" max="2033" width="9.140625" style="340"/>
    <col min="2034" max="2034" width="2.42578125" style="340" customWidth="1"/>
    <col min="2035" max="2035" width="71" style="340" bestFit="1" customWidth="1"/>
    <col min="2036" max="2039" width="19.28515625" style="340" bestFit="1" customWidth="1"/>
    <col min="2040" max="2040" width="0.85546875" style="340" customWidth="1"/>
    <col min="2041" max="2041" width="13.85546875" style="340" bestFit="1" customWidth="1"/>
    <col min="2042" max="2042" width="15.28515625" style="340" bestFit="1" customWidth="1"/>
    <col min="2043" max="2043" width="12.42578125" style="340" bestFit="1" customWidth="1"/>
    <col min="2044" max="2044" width="9.140625" style="340"/>
    <col min="2045" max="2045" width="17.5703125" style="340" customWidth="1"/>
    <col min="2046" max="2289" width="9.140625" style="340"/>
    <col min="2290" max="2290" width="2.42578125" style="340" customWidth="1"/>
    <col min="2291" max="2291" width="71" style="340" bestFit="1" customWidth="1"/>
    <col min="2292" max="2295" width="19.28515625" style="340" bestFit="1" customWidth="1"/>
    <col min="2296" max="2296" width="0.85546875" style="340" customWidth="1"/>
    <col min="2297" max="2297" width="13.85546875" style="340" bestFit="1" customWidth="1"/>
    <col min="2298" max="2298" width="15.28515625" style="340" bestFit="1" customWidth="1"/>
    <col min="2299" max="2299" width="12.42578125" style="340" bestFit="1" customWidth="1"/>
    <col min="2300" max="2300" width="9.140625" style="340"/>
    <col min="2301" max="2301" width="17.5703125" style="340" customWidth="1"/>
    <col min="2302" max="2545" width="9.140625" style="340"/>
    <col min="2546" max="2546" width="2.42578125" style="340" customWidth="1"/>
    <col min="2547" max="2547" width="71" style="340" bestFit="1" customWidth="1"/>
    <col min="2548" max="2551" width="19.28515625" style="340" bestFit="1" customWidth="1"/>
    <col min="2552" max="2552" width="0.85546875" style="340" customWidth="1"/>
    <col min="2553" max="2553" width="13.85546875" style="340" bestFit="1" customWidth="1"/>
    <col min="2554" max="2554" width="15.28515625" style="340" bestFit="1" customWidth="1"/>
    <col min="2555" max="2555" width="12.42578125" style="340" bestFit="1" customWidth="1"/>
    <col min="2556" max="2556" width="9.140625" style="340"/>
    <col min="2557" max="2557" width="17.5703125" style="340" customWidth="1"/>
    <col min="2558" max="2801" width="9.140625" style="340"/>
    <col min="2802" max="2802" width="2.42578125" style="340" customWidth="1"/>
    <col min="2803" max="2803" width="71" style="340" bestFit="1" customWidth="1"/>
    <col min="2804" max="2807" width="19.28515625" style="340" bestFit="1" customWidth="1"/>
    <col min="2808" max="2808" width="0.85546875" style="340" customWidth="1"/>
    <col min="2809" max="2809" width="13.85546875" style="340" bestFit="1" customWidth="1"/>
    <col min="2810" max="2810" width="15.28515625" style="340" bestFit="1" customWidth="1"/>
    <col min="2811" max="2811" width="12.42578125" style="340" bestFit="1" customWidth="1"/>
    <col min="2812" max="2812" width="9.140625" style="340"/>
    <col min="2813" max="2813" width="17.5703125" style="340" customWidth="1"/>
    <col min="2814" max="3057" width="9.140625" style="340"/>
    <col min="3058" max="3058" width="2.42578125" style="340" customWidth="1"/>
    <col min="3059" max="3059" width="71" style="340" bestFit="1" customWidth="1"/>
    <col min="3060" max="3063" width="19.28515625" style="340" bestFit="1" customWidth="1"/>
    <col min="3064" max="3064" width="0.85546875" style="340" customWidth="1"/>
    <col min="3065" max="3065" width="13.85546875" style="340" bestFit="1" customWidth="1"/>
    <col min="3066" max="3066" width="15.28515625" style="340" bestFit="1" customWidth="1"/>
    <col min="3067" max="3067" width="12.42578125" style="340" bestFit="1" customWidth="1"/>
    <col min="3068" max="3068" width="9.140625" style="340"/>
    <col min="3069" max="3069" width="17.5703125" style="340" customWidth="1"/>
    <col min="3070" max="3313" width="9.140625" style="340"/>
    <col min="3314" max="3314" width="2.42578125" style="340" customWidth="1"/>
    <col min="3315" max="3315" width="71" style="340" bestFit="1" customWidth="1"/>
    <col min="3316" max="3319" width="19.28515625" style="340" bestFit="1" customWidth="1"/>
    <col min="3320" max="3320" width="0.85546875" style="340" customWidth="1"/>
    <col min="3321" max="3321" width="13.85546875" style="340" bestFit="1" customWidth="1"/>
    <col min="3322" max="3322" width="15.28515625" style="340" bestFit="1" customWidth="1"/>
    <col min="3323" max="3323" width="12.42578125" style="340" bestFit="1" customWidth="1"/>
    <col min="3324" max="3324" width="9.140625" style="340"/>
    <col min="3325" max="3325" width="17.5703125" style="340" customWidth="1"/>
    <col min="3326" max="3569" width="9.140625" style="340"/>
    <col min="3570" max="3570" width="2.42578125" style="340" customWidth="1"/>
    <col min="3571" max="3571" width="71" style="340" bestFit="1" customWidth="1"/>
    <col min="3572" max="3575" width="19.28515625" style="340" bestFit="1" customWidth="1"/>
    <col min="3576" max="3576" width="0.85546875" style="340" customWidth="1"/>
    <col min="3577" max="3577" width="13.85546875" style="340" bestFit="1" customWidth="1"/>
    <col min="3578" max="3578" width="15.28515625" style="340" bestFit="1" customWidth="1"/>
    <col min="3579" max="3579" width="12.42578125" style="340" bestFit="1" customWidth="1"/>
    <col min="3580" max="3580" width="9.140625" style="340"/>
    <col min="3581" max="3581" width="17.5703125" style="340" customWidth="1"/>
    <col min="3582" max="3825" width="9.140625" style="340"/>
    <col min="3826" max="3826" width="2.42578125" style="340" customWidth="1"/>
    <col min="3827" max="3827" width="71" style="340" bestFit="1" customWidth="1"/>
    <col min="3828" max="3831" width="19.28515625" style="340" bestFit="1" customWidth="1"/>
    <col min="3832" max="3832" width="0.85546875" style="340" customWidth="1"/>
    <col min="3833" max="3833" width="13.85546875" style="340" bestFit="1" customWidth="1"/>
    <col min="3834" max="3834" width="15.28515625" style="340" bestFit="1" customWidth="1"/>
    <col min="3835" max="3835" width="12.42578125" style="340" bestFit="1" customWidth="1"/>
    <col min="3836" max="3836" width="9.140625" style="340"/>
    <col min="3837" max="3837" width="17.5703125" style="340" customWidth="1"/>
    <col min="3838" max="4081" width="9.140625" style="340"/>
    <col min="4082" max="4082" width="2.42578125" style="340" customWidth="1"/>
    <col min="4083" max="4083" width="71" style="340" bestFit="1" customWidth="1"/>
    <col min="4084" max="4087" width="19.28515625" style="340" bestFit="1" customWidth="1"/>
    <col min="4088" max="4088" width="0.85546875" style="340" customWidth="1"/>
    <col min="4089" max="4089" width="13.85546875" style="340" bestFit="1" customWidth="1"/>
    <col min="4090" max="4090" width="15.28515625" style="340" bestFit="1" customWidth="1"/>
    <col min="4091" max="4091" width="12.42578125" style="340" bestFit="1" customWidth="1"/>
    <col min="4092" max="4092" width="9.140625" style="340"/>
    <col min="4093" max="4093" width="17.5703125" style="340" customWidth="1"/>
    <col min="4094" max="4337" width="9.140625" style="340"/>
    <col min="4338" max="4338" width="2.42578125" style="340" customWidth="1"/>
    <col min="4339" max="4339" width="71" style="340" bestFit="1" customWidth="1"/>
    <col min="4340" max="4343" width="19.28515625" style="340" bestFit="1" customWidth="1"/>
    <col min="4344" max="4344" width="0.85546875" style="340" customWidth="1"/>
    <col min="4345" max="4345" width="13.85546875" style="340" bestFit="1" customWidth="1"/>
    <col min="4346" max="4346" width="15.28515625" style="340" bestFit="1" customWidth="1"/>
    <col min="4347" max="4347" width="12.42578125" style="340" bestFit="1" customWidth="1"/>
    <col min="4348" max="4348" width="9.140625" style="340"/>
    <col min="4349" max="4349" width="17.5703125" style="340" customWidth="1"/>
    <col min="4350" max="4593" width="9.140625" style="340"/>
    <col min="4594" max="4594" width="2.42578125" style="340" customWidth="1"/>
    <col min="4595" max="4595" width="71" style="340" bestFit="1" customWidth="1"/>
    <col min="4596" max="4599" width="19.28515625" style="340" bestFit="1" customWidth="1"/>
    <col min="4600" max="4600" width="0.85546875" style="340" customWidth="1"/>
    <col min="4601" max="4601" width="13.85546875" style="340" bestFit="1" customWidth="1"/>
    <col min="4602" max="4602" width="15.28515625" style="340" bestFit="1" customWidth="1"/>
    <col min="4603" max="4603" width="12.42578125" style="340" bestFit="1" customWidth="1"/>
    <col min="4604" max="4604" width="9.140625" style="340"/>
    <col min="4605" max="4605" width="17.5703125" style="340" customWidth="1"/>
    <col min="4606" max="4849" width="9.140625" style="340"/>
    <col min="4850" max="4850" width="2.42578125" style="340" customWidth="1"/>
    <col min="4851" max="4851" width="71" style="340" bestFit="1" customWidth="1"/>
    <col min="4852" max="4855" width="19.28515625" style="340" bestFit="1" customWidth="1"/>
    <col min="4856" max="4856" width="0.85546875" style="340" customWidth="1"/>
    <col min="4857" max="4857" width="13.85546875" style="340" bestFit="1" customWidth="1"/>
    <col min="4858" max="4858" width="15.28515625" style="340" bestFit="1" customWidth="1"/>
    <col min="4859" max="4859" width="12.42578125" style="340" bestFit="1" customWidth="1"/>
    <col min="4860" max="4860" width="9.140625" style="340"/>
    <col min="4861" max="4861" width="17.5703125" style="340" customWidth="1"/>
    <col min="4862" max="5105" width="9.140625" style="340"/>
    <col min="5106" max="5106" width="2.42578125" style="340" customWidth="1"/>
    <col min="5107" max="5107" width="71" style="340" bestFit="1" customWidth="1"/>
    <col min="5108" max="5111" width="19.28515625" style="340" bestFit="1" customWidth="1"/>
    <col min="5112" max="5112" width="0.85546875" style="340" customWidth="1"/>
    <col min="5113" max="5113" width="13.85546875" style="340" bestFit="1" customWidth="1"/>
    <col min="5114" max="5114" width="15.28515625" style="340" bestFit="1" customWidth="1"/>
    <col min="5115" max="5115" width="12.42578125" style="340" bestFit="1" customWidth="1"/>
    <col min="5116" max="5116" width="9.140625" style="340"/>
    <col min="5117" max="5117" width="17.5703125" style="340" customWidth="1"/>
    <col min="5118" max="5361" width="9.140625" style="340"/>
    <col min="5362" max="5362" width="2.42578125" style="340" customWidth="1"/>
    <col min="5363" max="5363" width="71" style="340" bestFit="1" customWidth="1"/>
    <col min="5364" max="5367" width="19.28515625" style="340" bestFit="1" customWidth="1"/>
    <col min="5368" max="5368" width="0.85546875" style="340" customWidth="1"/>
    <col min="5369" max="5369" width="13.85546875" style="340" bestFit="1" customWidth="1"/>
    <col min="5370" max="5370" width="15.28515625" style="340" bestFit="1" customWidth="1"/>
    <col min="5371" max="5371" width="12.42578125" style="340" bestFit="1" customWidth="1"/>
    <col min="5372" max="5372" width="9.140625" style="340"/>
    <col min="5373" max="5373" width="17.5703125" style="340" customWidth="1"/>
    <col min="5374" max="5617" width="9.140625" style="340"/>
    <col min="5618" max="5618" width="2.42578125" style="340" customWidth="1"/>
    <col min="5619" max="5619" width="71" style="340" bestFit="1" customWidth="1"/>
    <col min="5620" max="5623" width="19.28515625" style="340" bestFit="1" customWidth="1"/>
    <col min="5624" max="5624" width="0.85546875" style="340" customWidth="1"/>
    <col min="5625" max="5625" width="13.85546875" style="340" bestFit="1" customWidth="1"/>
    <col min="5626" max="5626" width="15.28515625" style="340" bestFit="1" customWidth="1"/>
    <col min="5627" max="5627" width="12.42578125" style="340" bestFit="1" customWidth="1"/>
    <col min="5628" max="5628" width="9.140625" style="340"/>
    <col min="5629" max="5629" width="17.5703125" style="340" customWidth="1"/>
    <col min="5630" max="5873" width="9.140625" style="340"/>
    <col min="5874" max="5874" width="2.42578125" style="340" customWidth="1"/>
    <col min="5875" max="5875" width="71" style="340" bestFit="1" customWidth="1"/>
    <col min="5876" max="5879" width="19.28515625" style="340" bestFit="1" customWidth="1"/>
    <col min="5880" max="5880" width="0.85546875" style="340" customWidth="1"/>
    <col min="5881" max="5881" width="13.85546875" style="340" bestFit="1" customWidth="1"/>
    <col min="5882" max="5882" width="15.28515625" style="340" bestFit="1" customWidth="1"/>
    <col min="5883" max="5883" width="12.42578125" style="340" bestFit="1" customWidth="1"/>
    <col min="5884" max="5884" width="9.140625" style="340"/>
    <col min="5885" max="5885" width="17.5703125" style="340" customWidth="1"/>
    <col min="5886" max="6129" width="9.140625" style="340"/>
    <col min="6130" max="6130" width="2.42578125" style="340" customWidth="1"/>
    <col min="6131" max="6131" width="71" style="340" bestFit="1" customWidth="1"/>
    <col min="6132" max="6135" width="19.28515625" style="340" bestFit="1" customWidth="1"/>
    <col min="6136" max="6136" width="0.85546875" style="340" customWidth="1"/>
    <col min="6137" max="6137" width="13.85546875" style="340" bestFit="1" customWidth="1"/>
    <col min="6138" max="6138" width="15.28515625" style="340" bestFit="1" customWidth="1"/>
    <col min="6139" max="6139" width="12.42578125" style="340" bestFit="1" customWidth="1"/>
    <col min="6140" max="6140" width="9.140625" style="340"/>
    <col min="6141" max="6141" width="17.5703125" style="340" customWidth="1"/>
    <col min="6142" max="6385" width="9.140625" style="340"/>
    <col min="6386" max="6386" width="2.42578125" style="340" customWidth="1"/>
    <col min="6387" max="6387" width="71" style="340" bestFit="1" customWidth="1"/>
    <col min="6388" max="6391" width="19.28515625" style="340" bestFit="1" customWidth="1"/>
    <col min="6392" max="6392" width="0.85546875" style="340" customWidth="1"/>
    <col min="6393" max="6393" width="13.85546875" style="340" bestFit="1" customWidth="1"/>
    <col min="6394" max="6394" width="15.28515625" style="340" bestFit="1" customWidth="1"/>
    <col min="6395" max="6395" width="12.42578125" style="340" bestFit="1" customWidth="1"/>
    <col min="6396" max="6396" width="9.140625" style="340"/>
    <col min="6397" max="6397" width="17.5703125" style="340" customWidth="1"/>
    <col min="6398" max="6641" width="9.140625" style="340"/>
    <col min="6642" max="6642" width="2.42578125" style="340" customWidth="1"/>
    <col min="6643" max="6643" width="71" style="340" bestFit="1" customWidth="1"/>
    <col min="6644" max="6647" width="19.28515625" style="340" bestFit="1" customWidth="1"/>
    <col min="6648" max="6648" width="0.85546875" style="340" customWidth="1"/>
    <col min="6649" max="6649" width="13.85546875" style="340" bestFit="1" customWidth="1"/>
    <col min="6650" max="6650" width="15.28515625" style="340" bestFit="1" customWidth="1"/>
    <col min="6651" max="6651" width="12.42578125" style="340" bestFit="1" customWidth="1"/>
    <col min="6652" max="6652" width="9.140625" style="340"/>
    <col min="6653" max="6653" width="17.5703125" style="340" customWidth="1"/>
    <col min="6654" max="6897" width="9.140625" style="340"/>
    <col min="6898" max="6898" width="2.42578125" style="340" customWidth="1"/>
    <col min="6899" max="6899" width="71" style="340" bestFit="1" customWidth="1"/>
    <col min="6900" max="6903" width="19.28515625" style="340" bestFit="1" customWidth="1"/>
    <col min="6904" max="6904" width="0.85546875" style="340" customWidth="1"/>
    <col min="6905" max="6905" width="13.85546875" style="340" bestFit="1" customWidth="1"/>
    <col min="6906" max="6906" width="15.28515625" style="340" bestFit="1" customWidth="1"/>
    <col min="6907" max="6907" width="12.42578125" style="340" bestFit="1" customWidth="1"/>
    <col min="6908" max="6908" width="9.140625" style="340"/>
    <col min="6909" max="6909" width="17.5703125" style="340" customWidth="1"/>
    <col min="6910" max="7153" width="9.140625" style="340"/>
    <col min="7154" max="7154" width="2.42578125" style="340" customWidth="1"/>
    <col min="7155" max="7155" width="71" style="340" bestFit="1" customWidth="1"/>
    <col min="7156" max="7159" width="19.28515625" style="340" bestFit="1" customWidth="1"/>
    <col min="7160" max="7160" width="0.85546875" style="340" customWidth="1"/>
    <col min="7161" max="7161" width="13.85546875" style="340" bestFit="1" customWidth="1"/>
    <col min="7162" max="7162" width="15.28515625" style="340" bestFit="1" customWidth="1"/>
    <col min="7163" max="7163" width="12.42578125" style="340" bestFit="1" customWidth="1"/>
    <col min="7164" max="7164" width="9.140625" style="340"/>
    <col min="7165" max="7165" width="17.5703125" style="340" customWidth="1"/>
    <col min="7166" max="7409" width="9.140625" style="340"/>
    <col min="7410" max="7410" width="2.42578125" style="340" customWidth="1"/>
    <col min="7411" max="7411" width="71" style="340" bestFit="1" customWidth="1"/>
    <col min="7412" max="7415" width="19.28515625" style="340" bestFit="1" customWidth="1"/>
    <col min="7416" max="7416" width="0.85546875" style="340" customWidth="1"/>
    <col min="7417" max="7417" width="13.85546875" style="340" bestFit="1" customWidth="1"/>
    <col min="7418" max="7418" width="15.28515625" style="340" bestFit="1" customWidth="1"/>
    <col min="7419" max="7419" width="12.42578125" style="340" bestFit="1" customWidth="1"/>
    <col min="7420" max="7420" width="9.140625" style="340"/>
    <col min="7421" max="7421" width="17.5703125" style="340" customWidth="1"/>
    <col min="7422" max="7665" width="9.140625" style="340"/>
    <col min="7666" max="7666" width="2.42578125" style="340" customWidth="1"/>
    <col min="7667" max="7667" width="71" style="340" bestFit="1" customWidth="1"/>
    <col min="7668" max="7671" width="19.28515625" style="340" bestFit="1" customWidth="1"/>
    <col min="7672" max="7672" width="0.85546875" style="340" customWidth="1"/>
    <col min="7673" max="7673" width="13.85546875" style="340" bestFit="1" customWidth="1"/>
    <col min="7674" max="7674" width="15.28515625" style="340" bestFit="1" customWidth="1"/>
    <col min="7675" max="7675" width="12.42578125" style="340" bestFit="1" customWidth="1"/>
    <col min="7676" max="7676" width="9.140625" style="340"/>
    <col min="7677" max="7677" width="17.5703125" style="340" customWidth="1"/>
    <col min="7678" max="7921" width="9.140625" style="340"/>
    <col min="7922" max="7922" width="2.42578125" style="340" customWidth="1"/>
    <col min="7923" max="7923" width="71" style="340" bestFit="1" customWidth="1"/>
    <col min="7924" max="7927" width="19.28515625" style="340" bestFit="1" customWidth="1"/>
    <col min="7928" max="7928" width="0.85546875" style="340" customWidth="1"/>
    <col min="7929" max="7929" width="13.85546875" style="340" bestFit="1" customWidth="1"/>
    <col min="7930" max="7930" width="15.28515625" style="340" bestFit="1" customWidth="1"/>
    <col min="7931" max="7931" width="12.42578125" style="340" bestFit="1" customWidth="1"/>
    <col min="7932" max="7932" width="9.140625" style="340"/>
    <col min="7933" max="7933" width="17.5703125" style="340" customWidth="1"/>
    <col min="7934" max="8177" width="9.140625" style="340"/>
    <col min="8178" max="8178" width="2.42578125" style="340" customWidth="1"/>
    <col min="8179" max="8179" width="71" style="340" bestFit="1" customWidth="1"/>
    <col min="8180" max="8183" width="19.28515625" style="340" bestFit="1" customWidth="1"/>
    <col min="8184" max="8184" width="0.85546875" style="340" customWidth="1"/>
    <col min="8185" max="8185" width="13.85546875" style="340" bestFit="1" customWidth="1"/>
    <col min="8186" max="8186" width="15.28515625" style="340" bestFit="1" customWidth="1"/>
    <col min="8187" max="8187" width="12.42578125" style="340" bestFit="1" customWidth="1"/>
    <col min="8188" max="8188" width="9.140625" style="340"/>
    <col min="8189" max="8189" width="17.5703125" style="340" customWidth="1"/>
    <col min="8190" max="8433" width="9.140625" style="340"/>
    <col min="8434" max="8434" width="2.42578125" style="340" customWidth="1"/>
    <col min="8435" max="8435" width="71" style="340" bestFit="1" customWidth="1"/>
    <col min="8436" max="8439" width="19.28515625" style="340" bestFit="1" customWidth="1"/>
    <col min="8440" max="8440" width="0.85546875" style="340" customWidth="1"/>
    <col min="8441" max="8441" width="13.85546875" style="340" bestFit="1" customWidth="1"/>
    <col min="8442" max="8442" width="15.28515625" style="340" bestFit="1" customWidth="1"/>
    <col min="8443" max="8443" width="12.42578125" style="340" bestFit="1" customWidth="1"/>
    <col min="8444" max="8444" width="9.140625" style="340"/>
    <col min="8445" max="8445" width="17.5703125" style="340" customWidth="1"/>
    <col min="8446" max="8689" width="9.140625" style="340"/>
    <col min="8690" max="8690" width="2.42578125" style="340" customWidth="1"/>
    <col min="8691" max="8691" width="71" style="340" bestFit="1" customWidth="1"/>
    <col min="8692" max="8695" width="19.28515625" style="340" bestFit="1" customWidth="1"/>
    <col min="8696" max="8696" width="0.85546875" style="340" customWidth="1"/>
    <col min="8697" max="8697" width="13.85546875" style="340" bestFit="1" customWidth="1"/>
    <col min="8698" max="8698" width="15.28515625" style="340" bestFit="1" customWidth="1"/>
    <col min="8699" max="8699" width="12.42578125" style="340" bestFit="1" customWidth="1"/>
    <col min="8700" max="8700" width="9.140625" style="340"/>
    <col min="8701" max="8701" width="17.5703125" style="340" customWidth="1"/>
    <col min="8702" max="8945" width="9.140625" style="340"/>
    <col min="8946" max="8946" width="2.42578125" style="340" customWidth="1"/>
    <col min="8947" max="8947" width="71" style="340" bestFit="1" customWidth="1"/>
    <col min="8948" max="8951" width="19.28515625" style="340" bestFit="1" customWidth="1"/>
    <col min="8952" max="8952" width="0.85546875" style="340" customWidth="1"/>
    <col min="8953" max="8953" width="13.85546875" style="340" bestFit="1" customWidth="1"/>
    <col min="8954" max="8954" width="15.28515625" style="340" bestFit="1" customWidth="1"/>
    <col min="8955" max="8955" width="12.42578125" style="340" bestFit="1" customWidth="1"/>
    <col min="8956" max="8956" width="9.140625" style="340"/>
    <col min="8957" max="8957" width="17.5703125" style="340" customWidth="1"/>
    <col min="8958" max="9201" width="9.140625" style="340"/>
    <col min="9202" max="9202" width="2.42578125" style="340" customWidth="1"/>
    <col min="9203" max="9203" width="71" style="340" bestFit="1" customWidth="1"/>
    <col min="9204" max="9207" width="19.28515625" style="340" bestFit="1" customWidth="1"/>
    <col min="9208" max="9208" width="0.85546875" style="340" customWidth="1"/>
    <col min="9209" max="9209" width="13.85546875" style="340" bestFit="1" customWidth="1"/>
    <col min="9210" max="9210" width="15.28515625" style="340" bestFit="1" customWidth="1"/>
    <col min="9211" max="9211" width="12.42578125" style="340" bestFit="1" customWidth="1"/>
    <col min="9212" max="9212" width="9.140625" style="340"/>
    <col min="9213" max="9213" width="17.5703125" style="340" customWidth="1"/>
    <col min="9214" max="9457" width="9.140625" style="340"/>
    <col min="9458" max="9458" width="2.42578125" style="340" customWidth="1"/>
    <col min="9459" max="9459" width="71" style="340" bestFit="1" customWidth="1"/>
    <col min="9460" max="9463" width="19.28515625" style="340" bestFit="1" customWidth="1"/>
    <col min="9464" max="9464" width="0.85546875" style="340" customWidth="1"/>
    <col min="9465" max="9465" width="13.85546875" style="340" bestFit="1" customWidth="1"/>
    <col min="9466" max="9466" width="15.28515625" style="340" bestFit="1" customWidth="1"/>
    <col min="9467" max="9467" width="12.42578125" style="340" bestFit="1" customWidth="1"/>
    <col min="9468" max="9468" width="9.140625" style="340"/>
    <col min="9469" max="9469" width="17.5703125" style="340" customWidth="1"/>
    <col min="9470" max="9713" width="9.140625" style="340"/>
    <col min="9714" max="9714" width="2.42578125" style="340" customWidth="1"/>
    <col min="9715" max="9715" width="71" style="340" bestFit="1" customWidth="1"/>
    <col min="9716" max="9719" width="19.28515625" style="340" bestFit="1" customWidth="1"/>
    <col min="9720" max="9720" width="0.85546875" style="340" customWidth="1"/>
    <col min="9721" max="9721" width="13.85546875" style="340" bestFit="1" customWidth="1"/>
    <col min="9722" max="9722" width="15.28515625" style="340" bestFit="1" customWidth="1"/>
    <col min="9723" max="9723" width="12.42578125" style="340" bestFit="1" customWidth="1"/>
    <col min="9724" max="9724" width="9.140625" style="340"/>
    <col min="9725" max="9725" width="17.5703125" style="340" customWidth="1"/>
    <col min="9726" max="9969" width="9.140625" style="340"/>
    <col min="9970" max="9970" width="2.42578125" style="340" customWidth="1"/>
    <col min="9971" max="9971" width="71" style="340" bestFit="1" customWidth="1"/>
    <col min="9972" max="9975" width="19.28515625" style="340" bestFit="1" customWidth="1"/>
    <col min="9976" max="9976" width="0.85546875" style="340" customWidth="1"/>
    <col min="9977" max="9977" width="13.85546875" style="340" bestFit="1" customWidth="1"/>
    <col min="9978" max="9978" width="15.28515625" style="340" bestFit="1" customWidth="1"/>
    <col min="9979" max="9979" width="12.42578125" style="340" bestFit="1" customWidth="1"/>
    <col min="9980" max="9980" width="9.140625" style="340"/>
    <col min="9981" max="9981" width="17.5703125" style="340" customWidth="1"/>
    <col min="9982" max="10225" width="9.140625" style="340"/>
    <col min="10226" max="10226" width="2.42578125" style="340" customWidth="1"/>
    <col min="10227" max="10227" width="71" style="340" bestFit="1" customWidth="1"/>
    <col min="10228" max="10231" width="19.28515625" style="340" bestFit="1" customWidth="1"/>
    <col min="10232" max="10232" width="0.85546875" style="340" customWidth="1"/>
    <col min="10233" max="10233" width="13.85546875" style="340" bestFit="1" customWidth="1"/>
    <col min="10234" max="10234" width="15.28515625" style="340" bestFit="1" customWidth="1"/>
    <col min="10235" max="10235" width="12.42578125" style="340" bestFit="1" customWidth="1"/>
    <col min="10236" max="10236" width="9.140625" style="340"/>
    <col min="10237" max="10237" width="17.5703125" style="340" customWidth="1"/>
    <col min="10238" max="10481" width="9.140625" style="340"/>
    <col min="10482" max="10482" width="2.42578125" style="340" customWidth="1"/>
    <col min="10483" max="10483" width="71" style="340" bestFit="1" customWidth="1"/>
    <col min="10484" max="10487" width="19.28515625" style="340" bestFit="1" customWidth="1"/>
    <col min="10488" max="10488" width="0.85546875" style="340" customWidth="1"/>
    <col min="10489" max="10489" width="13.85546875" style="340" bestFit="1" customWidth="1"/>
    <col min="10490" max="10490" width="15.28515625" style="340" bestFit="1" customWidth="1"/>
    <col min="10491" max="10491" width="12.42578125" style="340" bestFit="1" customWidth="1"/>
    <col min="10492" max="10492" width="9.140625" style="340"/>
    <col min="10493" max="10493" width="17.5703125" style="340" customWidth="1"/>
    <col min="10494" max="10737" width="9.140625" style="340"/>
    <col min="10738" max="10738" width="2.42578125" style="340" customWidth="1"/>
    <col min="10739" max="10739" width="71" style="340" bestFit="1" customWidth="1"/>
    <col min="10740" max="10743" width="19.28515625" style="340" bestFit="1" customWidth="1"/>
    <col min="10744" max="10744" width="0.85546875" style="340" customWidth="1"/>
    <col min="10745" max="10745" width="13.85546875" style="340" bestFit="1" customWidth="1"/>
    <col min="10746" max="10746" width="15.28515625" style="340" bestFit="1" customWidth="1"/>
    <col min="10747" max="10747" width="12.42578125" style="340" bestFit="1" customWidth="1"/>
    <col min="10748" max="10748" width="9.140625" style="340"/>
    <col min="10749" max="10749" width="17.5703125" style="340" customWidth="1"/>
    <col min="10750" max="10993" width="9.140625" style="340"/>
    <col min="10994" max="10994" width="2.42578125" style="340" customWidth="1"/>
    <col min="10995" max="10995" width="71" style="340" bestFit="1" customWidth="1"/>
    <col min="10996" max="10999" width="19.28515625" style="340" bestFit="1" customWidth="1"/>
    <col min="11000" max="11000" width="0.85546875" style="340" customWidth="1"/>
    <col min="11001" max="11001" width="13.85546875" style="340" bestFit="1" customWidth="1"/>
    <col min="11002" max="11002" width="15.28515625" style="340" bestFit="1" customWidth="1"/>
    <col min="11003" max="11003" width="12.42578125" style="340" bestFit="1" customWidth="1"/>
    <col min="11004" max="11004" width="9.140625" style="340"/>
    <col min="11005" max="11005" width="17.5703125" style="340" customWidth="1"/>
    <col min="11006" max="11249" width="9.140625" style="340"/>
    <col min="11250" max="11250" width="2.42578125" style="340" customWidth="1"/>
    <col min="11251" max="11251" width="71" style="340" bestFit="1" customWidth="1"/>
    <col min="11252" max="11255" width="19.28515625" style="340" bestFit="1" customWidth="1"/>
    <col min="11256" max="11256" width="0.85546875" style="340" customWidth="1"/>
    <col min="11257" max="11257" width="13.85546875" style="340" bestFit="1" customWidth="1"/>
    <col min="11258" max="11258" width="15.28515625" style="340" bestFit="1" customWidth="1"/>
    <col min="11259" max="11259" width="12.42578125" style="340" bestFit="1" customWidth="1"/>
    <col min="11260" max="11260" width="9.140625" style="340"/>
    <col min="11261" max="11261" width="17.5703125" style="340" customWidth="1"/>
    <col min="11262" max="11505" width="9.140625" style="340"/>
    <col min="11506" max="11506" width="2.42578125" style="340" customWidth="1"/>
    <col min="11507" max="11507" width="71" style="340" bestFit="1" customWidth="1"/>
    <col min="11508" max="11511" width="19.28515625" style="340" bestFit="1" customWidth="1"/>
    <col min="11512" max="11512" width="0.85546875" style="340" customWidth="1"/>
    <col min="11513" max="11513" width="13.85546875" style="340" bestFit="1" customWidth="1"/>
    <col min="11514" max="11514" width="15.28515625" style="340" bestFit="1" customWidth="1"/>
    <col min="11515" max="11515" width="12.42578125" style="340" bestFit="1" customWidth="1"/>
    <col min="11516" max="11516" width="9.140625" style="340"/>
    <col min="11517" max="11517" width="17.5703125" style="340" customWidth="1"/>
    <col min="11518" max="11761" width="9.140625" style="340"/>
    <col min="11762" max="11762" width="2.42578125" style="340" customWidth="1"/>
    <col min="11763" max="11763" width="71" style="340" bestFit="1" customWidth="1"/>
    <col min="11764" max="11767" width="19.28515625" style="340" bestFit="1" customWidth="1"/>
    <col min="11768" max="11768" width="0.85546875" style="340" customWidth="1"/>
    <col min="11769" max="11769" width="13.85546875" style="340" bestFit="1" customWidth="1"/>
    <col min="11770" max="11770" width="15.28515625" style="340" bestFit="1" customWidth="1"/>
    <col min="11771" max="11771" width="12.42578125" style="340" bestFit="1" customWidth="1"/>
    <col min="11772" max="11772" width="9.140625" style="340"/>
    <col min="11773" max="11773" width="17.5703125" style="340" customWidth="1"/>
    <col min="11774" max="12017" width="9.140625" style="340"/>
    <col min="12018" max="12018" width="2.42578125" style="340" customWidth="1"/>
    <col min="12019" max="12019" width="71" style="340" bestFit="1" customWidth="1"/>
    <col min="12020" max="12023" width="19.28515625" style="340" bestFit="1" customWidth="1"/>
    <col min="12024" max="12024" width="0.85546875" style="340" customWidth="1"/>
    <col min="12025" max="12025" width="13.85546875" style="340" bestFit="1" customWidth="1"/>
    <col min="12026" max="12026" width="15.28515625" style="340" bestFit="1" customWidth="1"/>
    <col min="12027" max="12027" width="12.42578125" style="340" bestFit="1" customWidth="1"/>
    <col min="12028" max="12028" width="9.140625" style="340"/>
    <col min="12029" max="12029" width="17.5703125" style="340" customWidth="1"/>
    <col min="12030" max="12273" width="9.140625" style="340"/>
    <col min="12274" max="12274" width="2.42578125" style="340" customWidth="1"/>
    <col min="12275" max="12275" width="71" style="340" bestFit="1" customWidth="1"/>
    <col min="12276" max="12279" width="19.28515625" style="340" bestFit="1" customWidth="1"/>
    <col min="12280" max="12280" width="0.85546875" style="340" customWidth="1"/>
    <col min="12281" max="12281" width="13.85546875" style="340" bestFit="1" customWidth="1"/>
    <col min="12282" max="12282" width="15.28515625" style="340" bestFit="1" customWidth="1"/>
    <col min="12283" max="12283" width="12.42578125" style="340" bestFit="1" customWidth="1"/>
    <col min="12284" max="12284" width="9.140625" style="340"/>
    <col min="12285" max="12285" width="17.5703125" style="340" customWidth="1"/>
    <col min="12286" max="12529" width="9.140625" style="340"/>
    <col min="12530" max="12530" width="2.42578125" style="340" customWidth="1"/>
    <col min="12531" max="12531" width="71" style="340" bestFit="1" customWidth="1"/>
    <col min="12532" max="12535" width="19.28515625" style="340" bestFit="1" customWidth="1"/>
    <col min="12536" max="12536" width="0.85546875" style="340" customWidth="1"/>
    <col min="12537" max="12537" width="13.85546875" style="340" bestFit="1" customWidth="1"/>
    <col min="12538" max="12538" width="15.28515625" style="340" bestFit="1" customWidth="1"/>
    <col min="12539" max="12539" width="12.42578125" style="340" bestFit="1" customWidth="1"/>
    <col min="12540" max="12540" width="9.140625" style="340"/>
    <col min="12541" max="12541" width="17.5703125" style="340" customWidth="1"/>
    <col min="12542" max="12785" width="9.140625" style="340"/>
    <col min="12786" max="12786" width="2.42578125" style="340" customWidth="1"/>
    <col min="12787" max="12787" width="71" style="340" bestFit="1" customWidth="1"/>
    <col min="12788" max="12791" width="19.28515625" style="340" bestFit="1" customWidth="1"/>
    <col min="12792" max="12792" width="0.85546875" style="340" customWidth="1"/>
    <col min="12793" max="12793" width="13.85546875" style="340" bestFit="1" customWidth="1"/>
    <col min="12794" max="12794" width="15.28515625" style="340" bestFit="1" customWidth="1"/>
    <col min="12795" max="12795" width="12.42578125" style="340" bestFit="1" customWidth="1"/>
    <col min="12796" max="12796" width="9.140625" style="340"/>
    <col min="12797" max="12797" width="17.5703125" style="340" customWidth="1"/>
    <col min="12798" max="13041" width="9.140625" style="340"/>
    <col min="13042" max="13042" width="2.42578125" style="340" customWidth="1"/>
    <col min="13043" max="13043" width="71" style="340" bestFit="1" customWidth="1"/>
    <col min="13044" max="13047" width="19.28515625" style="340" bestFit="1" customWidth="1"/>
    <col min="13048" max="13048" width="0.85546875" style="340" customWidth="1"/>
    <col min="13049" max="13049" width="13.85546875" style="340" bestFit="1" customWidth="1"/>
    <col min="13050" max="13050" width="15.28515625" style="340" bestFit="1" customWidth="1"/>
    <col min="13051" max="13051" width="12.42578125" style="340" bestFit="1" customWidth="1"/>
    <col min="13052" max="13052" width="9.140625" style="340"/>
    <col min="13053" max="13053" width="17.5703125" style="340" customWidth="1"/>
    <col min="13054" max="13297" width="9.140625" style="340"/>
    <col min="13298" max="13298" width="2.42578125" style="340" customWidth="1"/>
    <col min="13299" max="13299" width="71" style="340" bestFit="1" customWidth="1"/>
    <col min="13300" max="13303" width="19.28515625" style="340" bestFit="1" customWidth="1"/>
    <col min="13304" max="13304" width="0.85546875" style="340" customWidth="1"/>
    <col min="13305" max="13305" width="13.85546875" style="340" bestFit="1" customWidth="1"/>
    <col min="13306" max="13306" width="15.28515625" style="340" bestFit="1" customWidth="1"/>
    <col min="13307" max="13307" width="12.42578125" style="340" bestFit="1" customWidth="1"/>
    <col min="13308" max="13308" width="9.140625" style="340"/>
    <col min="13309" max="13309" width="17.5703125" style="340" customWidth="1"/>
    <col min="13310" max="13553" width="9.140625" style="340"/>
    <col min="13554" max="13554" width="2.42578125" style="340" customWidth="1"/>
    <col min="13555" max="13555" width="71" style="340" bestFit="1" customWidth="1"/>
    <col min="13556" max="13559" width="19.28515625" style="340" bestFit="1" customWidth="1"/>
    <col min="13560" max="13560" width="0.85546875" style="340" customWidth="1"/>
    <col min="13561" max="13561" width="13.85546875" style="340" bestFit="1" customWidth="1"/>
    <col min="13562" max="13562" width="15.28515625" style="340" bestFit="1" customWidth="1"/>
    <col min="13563" max="13563" width="12.42578125" style="340" bestFit="1" customWidth="1"/>
    <col min="13564" max="13564" width="9.140625" style="340"/>
    <col min="13565" max="13565" width="17.5703125" style="340" customWidth="1"/>
    <col min="13566" max="13809" width="9.140625" style="340"/>
    <col min="13810" max="13810" width="2.42578125" style="340" customWidth="1"/>
    <col min="13811" max="13811" width="71" style="340" bestFit="1" customWidth="1"/>
    <col min="13812" max="13815" width="19.28515625" style="340" bestFit="1" customWidth="1"/>
    <col min="13816" max="13816" width="0.85546875" style="340" customWidth="1"/>
    <col min="13817" max="13817" width="13.85546875" style="340" bestFit="1" customWidth="1"/>
    <col min="13818" max="13818" width="15.28515625" style="340" bestFit="1" customWidth="1"/>
    <col min="13819" max="13819" width="12.42578125" style="340" bestFit="1" customWidth="1"/>
    <col min="13820" max="13820" width="9.140625" style="340"/>
    <col min="13821" max="13821" width="17.5703125" style="340" customWidth="1"/>
    <col min="13822" max="14065" width="9.140625" style="340"/>
    <col min="14066" max="14066" width="2.42578125" style="340" customWidth="1"/>
    <col min="14067" max="14067" width="71" style="340" bestFit="1" customWidth="1"/>
    <col min="14068" max="14071" width="19.28515625" style="340" bestFit="1" customWidth="1"/>
    <col min="14072" max="14072" width="0.85546875" style="340" customWidth="1"/>
    <col min="14073" max="14073" width="13.85546875" style="340" bestFit="1" customWidth="1"/>
    <col min="14074" max="14074" width="15.28515625" style="340" bestFit="1" customWidth="1"/>
    <col min="14075" max="14075" width="12.42578125" style="340" bestFit="1" customWidth="1"/>
    <col min="14076" max="14076" width="9.140625" style="340"/>
    <col min="14077" max="14077" width="17.5703125" style="340" customWidth="1"/>
    <col min="14078" max="14321" width="9.140625" style="340"/>
    <col min="14322" max="14322" width="2.42578125" style="340" customWidth="1"/>
    <col min="14323" max="14323" width="71" style="340" bestFit="1" customWidth="1"/>
    <col min="14324" max="14327" width="19.28515625" style="340" bestFit="1" customWidth="1"/>
    <col min="14328" max="14328" width="0.85546875" style="340" customWidth="1"/>
    <col min="14329" max="14329" width="13.85546875" style="340" bestFit="1" customWidth="1"/>
    <col min="14330" max="14330" width="15.28515625" style="340" bestFit="1" customWidth="1"/>
    <col min="14331" max="14331" width="12.42578125" style="340" bestFit="1" customWidth="1"/>
    <col min="14332" max="14332" width="9.140625" style="340"/>
    <col min="14333" max="14333" width="17.5703125" style="340" customWidth="1"/>
    <col min="14334" max="14577" width="9.140625" style="340"/>
    <col min="14578" max="14578" width="2.42578125" style="340" customWidth="1"/>
    <col min="14579" max="14579" width="71" style="340" bestFit="1" customWidth="1"/>
    <col min="14580" max="14583" width="19.28515625" style="340" bestFit="1" customWidth="1"/>
    <col min="14584" max="14584" width="0.85546875" style="340" customWidth="1"/>
    <col min="14585" max="14585" width="13.85546875" style="340" bestFit="1" customWidth="1"/>
    <col min="14586" max="14586" width="15.28515625" style="340" bestFit="1" customWidth="1"/>
    <col min="14587" max="14587" width="12.42578125" style="340" bestFit="1" customWidth="1"/>
    <col min="14588" max="14588" width="9.140625" style="340"/>
    <col min="14589" max="14589" width="17.5703125" style="340" customWidth="1"/>
    <col min="14590" max="14833" width="9.140625" style="340"/>
    <col min="14834" max="14834" width="2.42578125" style="340" customWidth="1"/>
    <col min="14835" max="14835" width="71" style="340" bestFit="1" customWidth="1"/>
    <col min="14836" max="14839" width="19.28515625" style="340" bestFit="1" customWidth="1"/>
    <col min="14840" max="14840" width="0.85546875" style="340" customWidth="1"/>
    <col min="14841" max="14841" width="13.85546875" style="340" bestFit="1" customWidth="1"/>
    <col min="14842" max="14842" width="15.28515625" style="340" bestFit="1" customWidth="1"/>
    <col min="14843" max="14843" width="12.42578125" style="340" bestFit="1" customWidth="1"/>
    <col min="14844" max="14844" width="9.140625" style="340"/>
    <col min="14845" max="14845" width="17.5703125" style="340" customWidth="1"/>
    <col min="14846" max="15089" width="9.140625" style="340"/>
    <col min="15090" max="15090" width="2.42578125" style="340" customWidth="1"/>
    <col min="15091" max="15091" width="71" style="340" bestFit="1" customWidth="1"/>
    <col min="15092" max="15095" width="19.28515625" style="340" bestFit="1" customWidth="1"/>
    <col min="15096" max="15096" width="0.85546875" style="340" customWidth="1"/>
    <col min="15097" max="15097" width="13.85546875" style="340" bestFit="1" customWidth="1"/>
    <col min="15098" max="15098" width="15.28515625" style="340" bestFit="1" customWidth="1"/>
    <col min="15099" max="15099" width="12.42578125" style="340" bestFit="1" customWidth="1"/>
    <col min="15100" max="15100" width="9.140625" style="340"/>
    <col min="15101" max="15101" width="17.5703125" style="340" customWidth="1"/>
    <col min="15102" max="15345" width="9.140625" style="340"/>
    <col min="15346" max="15346" width="2.42578125" style="340" customWidth="1"/>
    <col min="15347" max="15347" width="71" style="340" bestFit="1" customWidth="1"/>
    <col min="15348" max="15351" width="19.28515625" style="340" bestFit="1" customWidth="1"/>
    <col min="15352" max="15352" width="0.85546875" style="340" customWidth="1"/>
    <col min="15353" max="15353" width="13.85546875" style="340" bestFit="1" customWidth="1"/>
    <col min="15354" max="15354" width="15.28515625" style="340" bestFit="1" customWidth="1"/>
    <col min="15355" max="15355" width="12.42578125" style="340" bestFit="1" customWidth="1"/>
    <col min="15356" max="15356" width="9.140625" style="340"/>
    <col min="15357" max="15357" width="17.5703125" style="340" customWidth="1"/>
    <col min="15358" max="15601" width="9.140625" style="340"/>
    <col min="15602" max="15602" width="2.42578125" style="340" customWidth="1"/>
    <col min="15603" max="15603" width="71" style="340" bestFit="1" customWidth="1"/>
    <col min="15604" max="15607" width="19.28515625" style="340" bestFit="1" customWidth="1"/>
    <col min="15608" max="15608" width="0.85546875" style="340" customWidth="1"/>
    <col min="15609" max="15609" width="13.85546875" style="340" bestFit="1" customWidth="1"/>
    <col min="15610" max="15610" width="15.28515625" style="340" bestFit="1" customWidth="1"/>
    <col min="15611" max="15611" width="12.42578125" style="340" bestFit="1" customWidth="1"/>
    <col min="15612" max="15612" width="9.140625" style="340"/>
    <col min="15613" max="15613" width="17.5703125" style="340" customWidth="1"/>
    <col min="15614" max="15857" width="9.140625" style="340"/>
    <col min="15858" max="15858" width="2.42578125" style="340" customWidth="1"/>
    <col min="15859" max="15859" width="71" style="340" bestFit="1" customWidth="1"/>
    <col min="15860" max="15863" width="19.28515625" style="340" bestFit="1" customWidth="1"/>
    <col min="15864" max="15864" width="0.85546875" style="340" customWidth="1"/>
    <col min="15865" max="15865" width="13.85546875" style="340" bestFit="1" customWidth="1"/>
    <col min="15866" max="15866" width="15.28515625" style="340" bestFit="1" customWidth="1"/>
    <col min="15867" max="15867" width="12.42578125" style="340" bestFit="1" customWidth="1"/>
    <col min="15868" max="15868" width="9.140625" style="340"/>
    <col min="15869" max="15869" width="17.5703125" style="340" customWidth="1"/>
    <col min="15870" max="16113" width="9.140625" style="340"/>
    <col min="16114" max="16114" width="2.42578125" style="340" customWidth="1"/>
    <col min="16115" max="16115" width="71" style="340" bestFit="1" customWidth="1"/>
    <col min="16116" max="16119" width="19.28515625" style="340" bestFit="1" customWidth="1"/>
    <col min="16120" max="16120" width="0.85546875" style="340" customWidth="1"/>
    <col min="16121" max="16121" width="13.85546875" style="340" bestFit="1" customWidth="1"/>
    <col min="16122" max="16122" width="15.28515625" style="340" bestFit="1" customWidth="1"/>
    <col min="16123" max="16123" width="12.42578125" style="340" bestFit="1" customWidth="1"/>
    <col min="16124" max="16124" width="9.140625" style="340"/>
    <col min="16125" max="16125" width="17.5703125" style="340" customWidth="1"/>
    <col min="16126" max="16384" width="9.140625" style="340"/>
  </cols>
  <sheetData>
    <row r="1" spans="1:3" s="344" customFormat="1">
      <c r="A1" s="196"/>
    </row>
    <row r="2" spans="1:3" s="341" customFormat="1" ht="15.75" customHeight="1">
      <c r="A2" s="262" t="s">
        <v>297</v>
      </c>
      <c r="B2" s="650" t="s">
        <v>37</v>
      </c>
      <c r="C2" s="650"/>
    </row>
    <row r="3" spans="1:3" s="341" customFormat="1" ht="15.75" customHeight="1">
      <c r="A3" s="262" t="s">
        <v>298</v>
      </c>
      <c r="B3" s="223" t="s">
        <v>598</v>
      </c>
      <c r="C3" s="223" t="s">
        <v>543</v>
      </c>
    </row>
    <row r="4" spans="1:3" s="342" customFormat="1" ht="15.75" customHeight="1">
      <c r="A4" s="683" t="s">
        <v>166</v>
      </c>
      <c r="B4" s="683"/>
      <c r="C4" s="683"/>
    </row>
    <row r="5" spans="1:3" ht="15.75" customHeight="1">
      <c r="A5" s="175" t="s">
        <v>300</v>
      </c>
      <c r="B5" s="531">
        <v>799542</v>
      </c>
      <c r="C5" s="531">
        <v>595971</v>
      </c>
    </row>
    <row r="6" spans="1:3" ht="15.75" customHeight="1">
      <c r="A6" s="326" t="s">
        <v>519</v>
      </c>
      <c r="B6" s="327">
        <v>541218</v>
      </c>
      <c r="C6" s="327">
        <v>2068611</v>
      </c>
    </row>
    <row r="7" spans="1:3" ht="15.75" customHeight="1">
      <c r="A7" s="175" t="s">
        <v>553</v>
      </c>
      <c r="B7" s="531">
        <v>2728926</v>
      </c>
      <c r="C7" s="531">
        <v>2061882</v>
      </c>
    </row>
    <row r="8" spans="1:3" ht="15.75" customHeight="1">
      <c r="A8" s="326" t="s">
        <v>301</v>
      </c>
      <c r="B8" s="327">
        <v>41637</v>
      </c>
      <c r="C8" s="327">
        <v>103818</v>
      </c>
    </row>
    <row r="9" spans="1:3" ht="15.75" customHeight="1">
      <c r="A9" s="175" t="s">
        <v>432</v>
      </c>
      <c r="B9" s="531">
        <v>210886</v>
      </c>
      <c r="C9" s="531">
        <v>32335</v>
      </c>
    </row>
    <row r="10" spans="1:3" ht="15.75" customHeight="1">
      <c r="A10" s="326" t="s">
        <v>419</v>
      </c>
      <c r="B10" s="327">
        <v>14138</v>
      </c>
      <c r="C10" s="327">
        <v>19202</v>
      </c>
    </row>
    <row r="11" spans="1:3" ht="15.75" customHeight="1">
      <c r="A11" s="175" t="s">
        <v>433</v>
      </c>
      <c r="B11" s="531">
        <v>580</v>
      </c>
      <c r="C11" s="531">
        <v>703</v>
      </c>
    </row>
    <row r="12" spans="1:3" ht="15.75" customHeight="1">
      <c r="A12" s="326" t="s">
        <v>132</v>
      </c>
      <c r="B12" s="327">
        <v>15324</v>
      </c>
      <c r="C12" s="327">
        <v>4677</v>
      </c>
    </row>
    <row r="13" spans="1:3" ht="15.75" customHeight="1">
      <c r="A13" s="175" t="s">
        <v>303</v>
      </c>
      <c r="B13" s="531">
        <v>1892</v>
      </c>
      <c r="C13" s="531">
        <v>1876</v>
      </c>
    </row>
    <row r="14" spans="1:3" ht="15.75" customHeight="1">
      <c r="A14" s="326" t="s">
        <v>41</v>
      </c>
      <c r="B14" s="327">
        <v>79333</v>
      </c>
      <c r="C14" s="327">
        <v>44373</v>
      </c>
    </row>
    <row r="15" spans="1:3" s="341" customFormat="1" ht="15.75" customHeight="1">
      <c r="A15" s="343"/>
      <c r="B15" s="318">
        <v>4433476</v>
      </c>
      <c r="C15" s="318">
        <v>4933448</v>
      </c>
    </row>
    <row r="16" spans="1:3" s="342" customFormat="1" ht="15.75" customHeight="1">
      <c r="A16" s="683" t="s">
        <v>167</v>
      </c>
      <c r="B16" s="683"/>
      <c r="C16" s="683"/>
    </row>
    <row r="17" spans="1:3" ht="15.75" customHeight="1">
      <c r="A17" s="175" t="s">
        <v>302</v>
      </c>
      <c r="B17" s="531"/>
      <c r="C17" s="531"/>
    </row>
    <row r="18" spans="1:3" ht="15.75" customHeight="1">
      <c r="A18" s="326" t="s">
        <v>303</v>
      </c>
      <c r="B18" s="327">
        <v>46981</v>
      </c>
      <c r="C18" s="327">
        <v>46515</v>
      </c>
    </row>
    <row r="19" spans="1:3" ht="15.75" customHeight="1">
      <c r="A19" s="175" t="s">
        <v>553</v>
      </c>
      <c r="B19" s="531">
        <v>13254427</v>
      </c>
      <c r="C19" s="531">
        <v>12599151</v>
      </c>
    </row>
    <row r="20" spans="1:3" ht="15.75" customHeight="1">
      <c r="A20" s="326" t="s">
        <v>195</v>
      </c>
      <c r="B20" s="327">
        <v>1724394</v>
      </c>
      <c r="C20" s="327">
        <v>1576332</v>
      </c>
    </row>
    <row r="21" spans="1:3" ht="15.75" customHeight="1">
      <c r="A21" s="175" t="s">
        <v>435</v>
      </c>
      <c r="B21" s="531">
        <v>0</v>
      </c>
      <c r="C21" s="531">
        <v>1144</v>
      </c>
    </row>
    <row r="22" spans="1:3" ht="15.75" customHeight="1">
      <c r="A22" s="326" t="s">
        <v>496</v>
      </c>
      <c r="B22" s="327">
        <v>41575</v>
      </c>
      <c r="C22" s="327">
        <v>52886</v>
      </c>
    </row>
    <row r="23" spans="1:3" ht="15.75" customHeight="1">
      <c r="A23" s="175" t="s">
        <v>301</v>
      </c>
      <c r="B23" s="531">
        <v>11210</v>
      </c>
      <c r="C23" s="531">
        <v>13006</v>
      </c>
    </row>
    <row r="24" spans="1:3" ht="15.75" customHeight="1">
      <c r="A24" s="326" t="s">
        <v>450</v>
      </c>
      <c r="B24" s="327">
        <v>43024</v>
      </c>
      <c r="C24" s="327">
        <v>43024</v>
      </c>
    </row>
    <row r="25" spans="1:3" ht="15.75" customHeight="1">
      <c r="A25" s="175" t="s">
        <v>419</v>
      </c>
      <c r="B25" s="531">
        <v>4056</v>
      </c>
      <c r="C25" s="531">
        <v>0</v>
      </c>
    </row>
    <row r="26" spans="1:3" ht="15.75" customHeight="1">
      <c r="A26" s="326" t="s">
        <v>41</v>
      </c>
      <c r="B26" s="327">
        <v>108905</v>
      </c>
      <c r="C26" s="327">
        <v>24011</v>
      </c>
    </row>
    <row r="27" spans="1:3" s="341" customFormat="1" ht="15.75" customHeight="1">
      <c r="A27" s="343"/>
      <c r="B27" s="318">
        <v>15234572</v>
      </c>
      <c r="C27" s="318">
        <v>14356069</v>
      </c>
    </row>
    <row r="28" spans="1:3" s="342" customFormat="1" ht="15.75" customHeight="1">
      <c r="A28" s="326" t="s">
        <v>135</v>
      </c>
      <c r="B28" s="327">
        <v>2384120</v>
      </c>
      <c r="C28" s="327">
        <v>2198004</v>
      </c>
    </row>
    <row r="29" spans="1:3" ht="15.75" customHeight="1">
      <c r="A29" s="175" t="s">
        <v>420</v>
      </c>
      <c r="B29" s="178">
        <v>91002</v>
      </c>
      <c r="C29" s="178">
        <v>86377</v>
      </c>
    </row>
    <row r="30" spans="1:3" s="342" customFormat="1" ht="15.75" customHeight="1">
      <c r="A30" s="326" t="s">
        <v>258</v>
      </c>
      <c r="B30" s="327">
        <v>25377</v>
      </c>
      <c r="C30" s="327">
        <v>25196</v>
      </c>
    </row>
    <row r="31" spans="1:3" s="341" customFormat="1" ht="15.75" customHeight="1">
      <c r="A31" s="343"/>
      <c r="B31" s="318">
        <v>2500499</v>
      </c>
      <c r="C31" s="318">
        <v>2309577</v>
      </c>
    </row>
    <row r="32" spans="1:3" s="341" customFormat="1" ht="15.75" customHeight="1">
      <c r="A32" s="346"/>
      <c r="B32" s="318">
        <v>17735071</v>
      </c>
      <c r="C32" s="318">
        <v>16665646</v>
      </c>
    </row>
    <row r="33" spans="1:3" s="341" customFormat="1" ht="15.75" customHeight="1">
      <c r="A33" s="346" t="s">
        <v>306</v>
      </c>
      <c r="B33" s="318">
        <v>22168547</v>
      </c>
      <c r="C33" s="318">
        <v>21599094</v>
      </c>
    </row>
    <row r="34" spans="1:3" s="270" customFormat="1" ht="15.75" customHeight="1">
      <c r="A34" s="347"/>
      <c r="B34" s="162"/>
      <c r="C34" s="162"/>
    </row>
    <row r="35" spans="1:3" s="341" customFormat="1" ht="15.75" customHeight="1">
      <c r="A35" s="262" t="s">
        <v>299</v>
      </c>
      <c r="B35" s="650" t="s">
        <v>37</v>
      </c>
      <c r="C35" s="650"/>
    </row>
    <row r="36" spans="1:3" s="341" customFormat="1" ht="15.75" customHeight="1">
      <c r="A36" s="262" t="s">
        <v>298</v>
      </c>
      <c r="B36" s="223" t="s">
        <v>598</v>
      </c>
      <c r="C36" s="223" t="s">
        <v>543</v>
      </c>
    </row>
    <row r="37" spans="1:3" s="342" customFormat="1" ht="15.75" customHeight="1">
      <c r="A37" s="683" t="s">
        <v>166</v>
      </c>
      <c r="B37" s="683"/>
      <c r="C37" s="683"/>
    </row>
    <row r="38" spans="1:3" ht="15.75" customHeight="1">
      <c r="A38" s="175" t="s">
        <v>307</v>
      </c>
      <c r="B38" s="531">
        <v>96334</v>
      </c>
      <c r="C38" s="531">
        <v>709928</v>
      </c>
    </row>
    <row r="39" spans="1:3" ht="15.75" customHeight="1">
      <c r="A39" s="268" t="s">
        <v>196</v>
      </c>
      <c r="B39" s="327">
        <v>542316</v>
      </c>
      <c r="C39" s="327">
        <v>367508</v>
      </c>
    </row>
    <row r="40" spans="1:3" ht="15.75" customHeight="1">
      <c r="A40" s="175" t="s">
        <v>510</v>
      </c>
      <c r="B40" s="531">
        <v>10601</v>
      </c>
      <c r="C40" s="531">
        <v>9948</v>
      </c>
    </row>
    <row r="41" spans="1:3" ht="15.75" customHeight="1">
      <c r="A41" s="175" t="s">
        <v>419</v>
      </c>
      <c r="B41" s="531">
        <v>0</v>
      </c>
      <c r="C41" s="531">
        <v>0</v>
      </c>
    </row>
    <row r="42" spans="1:3" ht="15.75" customHeight="1">
      <c r="A42" s="268" t="s">
        <v>134</v>
      </c>
      <c r="B42" s="327">
        <v>112304</v>
      </c>
      <c r="C42" s="327">
        <v>167774</v>
      </c>
    </row>
    <row r="43" spans="1:3" ht="15.75" customHeight="1">
      <c r="A43" s="175" t="s">
        <v>481</v>
      </c>
      <c r="B43" s="531">
        <v>478040</v>
      </c>
      <c r="C43" s="531">
        <v>92106</v>
      </c>
    </row>
    <row r="44" spans="1:3" ht="15.75" customHeight="1">
      <c r="A44" s="268" t="s">
        <v>482</v>
      </c>
      <c r="B44" s="327">
        <v>52518</v>
      </c>
      <c r="C44" s="327">
        <v>48336</v>
      </c>
    </row>
    <row r="45" spans="1:3" ht="15.75" customHeight="1">
      <c r="A45" s="175" t="s">
        <v>484</v>
      </c>
      <c r="B45" s="531">
        <v>10406</v>
      </c>
      <c r="C45" s="531">
        <v>102079</v>
      </c>
    </row>
    <row r="46" spans="1:3" ht="15.75" customHeight="1">
      <c r="A46" s="268" t="s">
        <v>513</v>
      </c>
      <c r="B46" s="327">
        <v>48833</v>
      </c>
      <c r="C46" s="327">
        <v>33341</v>
      </c>
    </row>
    <row r="47" spans="1:3" ht="15.75" customHeight="1">
      <c r="A47" s="175" t="s">
        <v>308</v>
      </c>
      <c r="B47" s="531">
        <v>868</v>
      </c>
      <c r="C47" s="531">
        <v>2173</v>
      </c>
    </row>
    <row r="48" spans="1:3" ht="15.75" customHeight="1">
      <c r="A48" s="268" t="s">
        <v>421</v>
      </c>
      <c r="B48" s="327">
        <v>2480</v>
      </c>
      <c r="C48" s="327">
        <v>2480</v>
      </c>
    </row>
    <row r="49" spans="1:5" ht="15.75" customHeight="1">
      <c r="A49" s="175" t="s">
        <v>41</v>
      </c>
      <c r="B49" s="531">
        <v>45567</v>
      </c>
      <c r="C49" s="531">
        <v>80152</v>
      </c>
    </row>
    <row r="50" spans="1:5" s="341" customFormat="1" ht="15.75" customHeight="1">
      <c r="A50" s="348"/>
      <c r="B50" s="318">
        <v>1400267</v>
      </c>
      <c r="C50" s="318">
        <v>1615825</v>
      </c>
      <c r="D50" s="349"/>
      <c r="E50" s="349"/>
    </row>
    <row r="51" spans="1:5" s="342" customFormat="1" ht="15.75" customHeight="1">
      <c r="A51" s="683" t="s">
        <v>167</v>
      </c>
      <c r="B51" s="683"/>
      <c r="C51" s="683"/>
      <c r="D51" s="350"/>
      <c r="E51" s="350"/>
    </row>
    <row r="52" spans="1:5" s="342" customFormat="1" ht="15.75" customHeight="1">
      <c r="A52" s="176" t="s">
        <v>309</v>
      </c>
      <c r="B52" s="177"/>
      <c r="C52" s="177"/>
      <c r="D52" s="350"/>
      <c r="E52" s="350"/>
    </row>
    <row r="53" spans="1:5" ht="15.75" customHeight="1">
      <c r="A53" s="268" t="s">
        <v>307</v>
      </c>
      <c r="B53" s="327">
        <v>1228231</v>
      </c>
      <c r="C53" s="327">
        <v>637448</v>
      </c>
      <c r="D53" s="344"/>
      <c r="E53" s="344"/>
    </row>
    <row r="54" spans="1:5" ht="15.75" customHeight="1">
      <c r="A54" s="175" t="s">
        <v>196</v>
      </c>
      <c r="B54" s="531">
        <v>1392099</v>
      </c>
      <c r="C54" s="531">
        <v>1528971</v>
      </c>
      <c r="D54" s="344"/>
      <c r="E54" s="344"/>
    </row>
    <row r="55" spans="1:5" ht="15.75" customHeight="1">
      <c r="A55" s="268" t="s">
        <v>510</v>
      </c>
      <c r="B55" s="327">
        <v>46627</v>
      </c>
      <c r="C55" s="327">
        <v>39948</v>
      </c>
      <c r="D55" s="344"/>
      <c r="E55" s="344"/>
    </row>
    <row r="56" spans="1:5" ht="15.75" customHeight="1">
      <c r="A56" s="175" t="s">
        <v>419</v>
      </c>
      <c r="B56" s="531">
        <v>0</v>
      </c>
      <c r="C56" s="531">
        <v>135</v>
      </c>
      <c r="D56" s="344"/>
      <c r="E56" s="344"/>
    </row>
    <row r="57" spans="1:5" ht="15.75" customHeight="1">
      <c r="A57" s="268" t="s">
        <v>434</v>
      </c>
      <c r="B57" s="327">
        <v>1256820</v>
      </c>
      <c r="C57" s="327">
        <v>1185323</v>
      </c>
      <c r="D57" s="344"/>
      <c r="E57" s="344"/>
    </row>
    <row r="58" spans="1:5" ht="15.75" customHeight="1">
      <c r="A58" s="175" t="s">
        <v>304</v>
      </c>
      <c r="B58" s="531">
        <v>2951233</v>
      </c>
      <c r="C58" s="531">
        <v>2673970</v>
      </c>
      <c r="D58" s="344"/>
      <c r="E58" s="344"/>
    </row>
    <row r="59" spans="1:5" ht="15.75" customHeight="1">
      <c r="A59" s="268" t="s">
        <v>482</v>
      </c>
      <c r="B59" s="327">
        <v>42419</v>
      </c>
      <c r="C59" s="327">
        <v>41236</v>
      </c>
      <c r="D59" s="344"/>
      <c r="E59" s="344"/>
    </row>
    <row r="60" spans="1:5" ht="15.75" customHeight="1">
      <c r="A60" s="175" t="s">
        <v>131</v>
      </c>
      <c r="B60" s="531">
        <v>83168</v>
      </c>
      <c r="C60" s="531">
        <v>62367</v>
      </c>
      <c r="D60" s="344"/>
      <c r="E60" s="344"/>
    </row>
    <row r="61" spans="1:5" ht="15.75" customHeight="1">
      <c r="A61" s="268" t="s">
        <v>455</v>
      </c>
      <c r="B61" s="327">
        <v>14752</v>
      </c>
      <c r="C61" s="327">
        <v>16612</v>
      </c>
      <c r="D61" s="344"/>
      <c r="E61" s="344"/>
    </row>
    <row r="62" spans="1:5" ht="15.75" customHeight="1">
      <c r="A62" s="175" t="s">
        <v>41</v>
      </c>
      <c r="B62" s="531">
        <v>93739</v>
      </c>
      <c r="C62" s="531">
        <v>35652</v>
      </c>
      <c r="D62" s="344"/>
      <c r="E62" s="344"/>
    </row>
    <row r="63" spans="1:5" ht="15.75" customHeight="1">
      <c r="A63" s="346" t="s">
        <v>310</v>
      </c>
      <c r="B63" s="318">
        <v>7109088</v>
      </c>
      <c r="C63" s="318">
        <v>6221662</v>
      </c>
    </row>
    <row r="64" spans="1:5" s="342" customFormat="1" ht="15.75" customHeight="1">
      <c r="A64" s="683" t="s">
        <v>312</v>
      </c>
      <c r="B64" s="683"/>
      <c r="C64" s="683"/>
    </row>
    <row r="65" spans="1:3" ht="15.75" customHeight="1">
      <c r="A65" s="175" t="s">
        <v>198</v>
      </c>
      <c r="B65" s="531">
        <v>3590020</v>
      </c>
      <c r="C65" s="531">
        <v>3590020</v>
      </c>
    </row>
    <row r="66" spans="1:3" ht="15.75" customHeight="1">
      <c r="A66" s="268" t="s">
        <v>313</v>
      </c>
      <c r="B66" s="327">
        <v>666</v>
      </c>
      <c r="C66" s="327">
        <v>666</v>
      </c>
    </row>
    <row r="67" spans="1:3" ht="15.75" customHeight="1">
      <c r="A67" s="175" t="s">
        <v>314</v>
      </c>
      <c r="B67" s="531">
        <v>8172442</v>
      </c>
      <c r="C67" s="531">
        <v>8172442</v>
      </c>
    </row>
    <row r="68" spans="1:3" ht="15.75" customHeight="1">
      <c r="A68" s="268" t="s">
        <v>452</v>
      </c>
      <c r="B68" s="327">
        <v>53225</v>
      </c>
      <c r="C68" s="327">
        <v>31191</v>
      </c>
    </row>
    <row r="69" spans="1:3" ht="15.75" customHeight="1">
      <c r="A69" s="258" t="s">
        <v>485</v>
      </c>
      <c r="B69" s="178">
        <v>1514967</v>
      </c>
      <c r="C69" s="178">
        <v>0</v>
      </c>
    </row>
    <row r="70" spans="1:3" ht="15.75" customHeight="1">
      <c r="A70" s="345"/>
      <c r="B70" s="318">
        <v>13331320</v>
      </c>
      <c r="C70" s="318">
        <v>11794319</v>
      </c>
    </row>
    <row r="71" spans="1:3" s="270" customFormat="1" ht="25.5">
      <c r="A71" s="530" t="s">
        <v>453</v>
      </c>
      <c r="B71" s="327">
        <v>327872</v>
      </c>
      <c r="C71" s="327">
        <v>1967288</v>
      </c>
    </row>
    <row r="72" spans="1:3" ht="15.75" customHeight="1">
      <c r="A72" s="345"/>
      <c r="B72" s="318">
        <v>13659192</v>
      </c>
      <c r="C72" s="318">
        <v>13761607</v>
      </c>
    </row>
    <row r="73" spans="1:3" s="341" customFormat="1" ht="15.75" customHeight="1">
      <c r="A73" s="351" t="s">
        <v>315</v>
      </c>
      <c r="B73" s="318">
        <v>22168547</v>
      </c>
      <c r="C73" s="318">
        <v>21599094</v>
      </c>
    </row>
    <row r="74" spans="1:3" ht="24.75" customHeight="1"/>
    <row r="75" spans="1:3" ht="24.75" customHeight="1"/>
    <row r="76" spans="1:3" ht="24.75" customHeight="1"/>
    <row r="77" spans="1:3" s="339" customFormat="1" ht="24.75" customHeight="1"/>
    <row r="78" spans="1:3" ht="24.75" customHeight="1"/>
    <row r="79" spans="1:3" ht="24.75" customHeight="1"/>
    <row r="80" spans="1:3" ht="24.75" customHeight="1"/>
  </sheetData>
  <mergeCells count="7">
    <mergeCell ref="A64:C64"/>
    <mergeCell ref="B35:C35"/>
    <mergeCell ref="A37:C37"/>
    <mergeCell ref="A51:C51"/>
    <mergeCell ref="B2:C2"/>
    <mergeCell ref="A4:C4"/>
    <mergeCell ref="A16:C16"/>
  </mergeCells>
  <pageMargins left="0.78740157499999996" right="0.78740157499999996" top="0.984251969" bottom="0.984251969" header="0.49212598499999999" footer="0.49212598499999999"/>
  <pageSetup paperSize="9" scale="6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1">
    <pageSetUpPr fitToPage="1"/>
  </sheetPr>
  <dimension ref="A1:XEP37"/>
  <sheetViews>
    <sheetView zoomScale="90" zoomScaleNormal="90" workbookViewId="0">
      <pane xSplit="2" ySplit="3" topLeftCell="C4" activePane="bottomRight" state="frozenSplit"/>
      <selection activeCell="F4" sqref="B4:H8"/>
      <selection pane="topRight" activeCell="F4" sqref="B4:H8"/>
      <selection pane="bottomLeft" activeCell="F4" sqref="B4:H8"/>
      <selection pane="bottomRight" activeCell="C4" sqref="C4"/>
    </sheetView>
  </sheetViews>
  <sheetFormatPr defaultRowHeight="16.5"/>
  <cols>
    <col min="1" max="1" width="2.85546875" style="4" customWidth="1"/>
    <col min="2" max="2" width="59" style="4" customWidth="1"/>
    <col min="3" max="8" width="13.7109375" style="4" customWidth="1"/>
    <col min="9" max="9" width="9.140625" style="4"/>
    <col min="10" max="10" width="11.42578125" style="4" bestFit="1" customWidth="1"/>
    <col min="11" max="242" width="9.140625" style="4"/>
    <col min="243" max="243" width="2.85546875" style="4" customWidth="1"/>
    <col min="244" max="244" width="85.28515625" style="4" customWidth="1"/>
    <col min="245" max="246" width="17.28515625" style="4" customWidth="1"/>
    <col min="247" max="247" width="16.85546875" style="4" customWidth="1"/>
    <col min="248" max="249" width="17.7109375" style="4" bestFit="1" customWidth="1"/>
    <col min="250" max="250" width="16.5703125" style="4" customWidth="1"/>
    <col min="251" max="251" width="9.140625" style="4"/>
    <col min="252" max="252" width="14.28515625" style="4" bestFit="1" customWidth="1"/>
    <col min="253" max="253" width="12.7109375" style="4" bestFit="1" customWidth="1"/>
    <col min="254" max="498" width="9.140625" style="4"/>
    <col min="499" max="499" width="2.85546875" style="4" customWidth="1"/>
    <col min="500" max="500" width="85.28515625" style="4" customWidth="1"/>
    <col min="501" max="502" width="17.28515625" style="4" customWidth="1"/>
    <col min="503" max="503" width="16.85546875" style="4" customWidth="1"/>
    <col min="504" max="505" width="17.7109375" style="4" bestFit="1" customWidth="1"/>
    <col min="506" max="506" width="16.5703125" style="4" customWidth="1"/>
    <col min="507" max="507" width="9.140625" style="4"/>
    <col min="508" max="508" width="14.28515625" style="4" bestFit="1" customWidth="1"/>
    <col min="509" max="509" width="12.7109375" style="4" bestFit="1" customWidth="1"/>
    <col min="510" max="754" width="9.140625" style="4"/>
    <col min="755" max="755" width="2.85546875" style="4" customWidth="1"/>
    <col min="756" max="756" width="85.28515625" style="4" customWidth="1"/>
    <col min="757" max="758" width="17.28515625" style="4" customWidth="1"/>
    <col min="759" max="759" width="16.85546875" style="4" customWidth="1"/>
    <col min="760" max="761" width="17.7109375" style="4" bestFit="1" customWidth="1"/>
    <col min="762" max="762" width="16.5703125" style="4" customWidth="1"/>
    <col min="763" max="763" width="9.140625" style="4"/>
    <col min="764" max="764" width="14.28515625" style="4" bestFit="1" customWidth="1"/>
    <col min="765" max="765" width="12.7109375" style="4" bestFit="1" customWidth="1"/>
    <col min="766" max="1010" width="9.140625" style="4"/>
    <col min="1011" max="1011" width="2.85546875" style="4" customWidth="1"/>
    <col min="1012" max="1012" width="85.28515625" style="4" customWidth="1"/>
    <col min="1013" max="1014" width="17.28515625" style="4" customWidth="1"/>
    <col min="1015" max="1015" width="16.85546875" style="4" customWidth="1"/>
    <col min="1016" max="1017" width="17.7109375" style="4" bestFit="1" customWidth="1"/>
    <col min="1018" max="1018" width="16.5703125" style="4" customWidth="1"/>
    <col min="1019" max="1019" width="9.140625" style="4"/>
    <col min="1020" max="1020" width="14.28515625" style="4" bestFit="1" customWidth="1"/>
    <col min="1021" max="1021" width="12.7109375" style="4" bestFit="1" customWidth="1"/>
    <col min="1022" max="1266" width="9.140625" style="4"/>
    <col min="1267" max="1267" width="2.85546875" style="4" customWidth="1"/>
    <col min="1268" max="1268" width="85.28515625" style="4" customWidth="1"/>
    <col min="1269" max="1270" width="17.28515625" style="4" customWidth="1"/>
    <col min="1271" max="1271" width="16.85546875" style="4" customWidth="1"/>
    <col min="1272" max="1273" width="17.7109375" style="4" bestFit="1" customWidth="1"/>
    <col min="1274" max="1274" width="16.5703125" style="4" customWidth="1"/>
    <col min="1275" max="1275" width="9.140625" style="4"/>
    <col min="1276" max="1276" width="14.28515625" style="4" bestFit="1" customWidth="1"/>
    <col min="1277" max="1277" width="12.7109375" style="4" bestFit="1" customWidth="1"/>
    <col min="1278" max="1522" width="9.140625" style="4"/>
    <col min="1523" max="1523" width="2.85546875" style="4" customWidth="1"/>
    <col min="1524" max="1524" width="85.28515625" style="4" customWidth="1"/>
    <col min="1525" max="1526" width="17.28515625" style="4" customWidth="1"/>
    <col min="1527" max="1527" width="16.85546875" style="4" customWidth="1"/>
    <col min="1528" max="1529" width="17.7109375" style="4" bestFit="1" customWidth="1"/>
    <col min="1530" max="1530" width="16.5703125" style="4" customWidth="1"/>
    <col min="1531" max="1531" width="9.140625" style="4"/>
    <col min="1532" max="1532" width="14.28515625" style="4" bestFit="1" customWidth="1"/>
    <col min="1533" max="1533" width="12.7109375" style="4" bestFit="1" customWidth="1"/>
    <col min="1534" max="1778" width="9.140625" style="4"/>
    <col min="1779" max="1779" width="2.85546875" style="4" customWidth="1"/>
    <col min="1780" max="1780" width="85.28515625" style="4" customWidth="1"/>
    <col min="1781" max="1782" width="17.28515625" style="4" customWidth="1"/>
    <col min="1783" max="1783" width="16.85546875" style="4" customWidth="1"/>
    <col min="1784" max="1785" width="17.7109375" style="4" bestFit="1" customWidth="1"/>
    <col min="1786" max="1786" width="16.5703125" style="4" customWidth="1"/>
    <col min="1787" max="1787" width="9.140625" style="4"/>
    <col min="1788" max="1788" width="14.28515625" style="4" bestFit="1" customWidth="1"/>
    <col min="1789" max="1789" width="12.7109375" style="4" bestFit="1" customWidth="1"/>
    <col min="1790" max="2034" width="9.140625" style="4"/>
    <col min="2035" max="2035" width="2.85546875" style="4" customWidth="1"/>
    <col min="2036" max="2036" width="85.28515625" style="4" customWidth="1"/>
    <col min="2037" max="2038" width="17.28515625" style="4" customWidth="1"/>
    <col min="2039" max="2039" width="16.85546875" style="4" customWidth="1"/>
    <col min="2040" max="2041" width="17.7109375" style="4" bestFit="1" customWidth="1"/>
    <col min="2042" max="2042" width="16.5703125" style="4" customWidth="1"/>
    <col min="2043" max="2043" width="9.140625" style="4"/>
    <col min="2044" max="2044" width="14.28515625" style="4" bestFit="1" customWidth="1"/>
    <col min="2045" max="2045" width="12.7109375" style="4" bestFit="1" customWidth="1"/>
    <col min="2046" max="2290" width="9.140625" style="4"/>
    <col min="2291" max="2291" width="2.85546875" style="4" customWidth="1"/>
    <col min="2292" max="2292" width="85.28515625" style="4" customWidth="1"/>
    <col min="2293" max="2294" width="17.28515625" style="4" customWidth="1"/>
    <col min="2295" max="2295" width="16.85546875" style="4" customWidth="1"/>
    <col min="2296" max="2297" width="17.7109375" style="4" bestFit="1" customWidth="1"/>
    <col min="2298" max="2298" width="16.5703125" style="4" customWidth="1"/>
    <col min="2299" max="2299" width="9.140625" style="4"/>
    <col min="2300" max="2300" width="14.28515625" style="4" bestFit="1" customWidth="1"/>
    <col min="2301" max="2301" width="12.7109375" style="4" bestFit="1" customWidth="1"/>
    <col min="2302" max="2546" width="9.140625" style="4"/>
    <col min="2547" max="2547" width="2.85546875" style="4" customWidth="1"/>
    <col min="2548" max="2548" width="85.28515625" style="4" customWidth="1"/>
    <col min="2549" max="2550" width="17.28515625" style="4" customWidth="1"/>
    <col min="2551" max="2551" width="16.85546875" style="4" customWidth="1"/>
    <col min="2552" max="2553" width="17.7109375" style="4" bestFit="1" customWidth="1"/>
    <col min="2554" max="2554" width="16.5703125" style="4" customWidth="1"/>
    <col min="2555" max="2555" width="9.140625" style="4"/>
    <col min="2556" max="2556" width="14.28515625" style="4" bestFit="1" customWidth="1"/>
    <col min="2557" max="2557" width="12.7109375" style="4" bestFit="1" customWidth="1"/>
    <col min="2558" max="2802" width="9.140625" style="4"/>
    <col min="2803" max="2803" width="2.85546875" style="4" customWidth="1"/>
    <col min="2804" max="2804" width="85.28515625" style="4" customWidth="1"/>
    <col min="2805" max="2806" width="17.28515625" style="4" customWidth="1"/>
    <col min="2807" max="2807" width="16.85546875" style="4" customWidth="1"/>
    <col min="2808" max="2809" width="17.7109375" style="4" bestFit="1" customWidth="1"/>
    <col min="2810" max="2810" width="16.5703125" style="4" customWidth="1"/>
    <col min="2811" max="2811" width="9.140625" style="4"/>
    <col min="2812" max="2812" width="14.28515625" style="4" bestFit="1" customWidth="1"/>
    <col min="2813" max="2813" width="12.7109375" style="4" bestFit="1" customWidth="1"/>
    <col min="2814" max="3058" width="9.140625" style="4"/>
    <col min="3059" max="3059" width="2.85546875" style="4" customWidth="1"/>
    <col min="3060" max="3060" width="85.28515625" style="4" customWidth="1"/>
    <col min="3061" max="3062" width="17.28515625" style="4" customWidth="1"/>
    <col min="3063" max="3063" width="16.85546875" style="4" customWidth="1"/>
    <col min="3064" max="3065" width="17.7109375" style="4" bestFit="1" customWidth="1"/>
    <col min="3066" max="3066" width="16.5703125" style="4" customWidth="1"/>
    <col min="3067" max="3067" width="9.140625" style="4"/>
    <col min="3068" max="3068" width="14.28515625" style="4" bestFit="1" customWidth="1"/>
    <col min="3069" max="3069" width="12.7109375" style="4" bestFit="1" customWidth="1"/>
    <col min="3070" max="3314" width="9.140625" style="4"/>
    <col min="3315" max="3315" width="2.85546875" style="4" customWidth="1"/>
    <col min="3316" max="3316" width="85.28515625" style="4" customWidth="1"/>
    <col min="3317" max="3318" width="17.28515625" style="4" customWidth="1"/>
    <col min="3319" max="3319" width="16.85546875" style="4" customWidth="1"/>
    <col min="3320" max="3321" width="17.7109375" style="4" bestFit="1" customWidth="1"/>
    <col min="3322" max="3322" width="16.5703125" style="4" customWidth="1"/>
    <col min="3323" max="3323" width="9.140625" style="4"/>
    <col min="3324" max="3324" width="14.28515625" style="4" bestFit="1" customWidth="1"/>
    <col min="3325" max="3325" width="12.7109375" style="4" bestFit="1" customWidth="1"/>
    <col min="3326" max="3570" width="9.140625" style="4"/>
    <col min="3571" max="3571" width="2.85546875" style="4" customWidth="1"/>
    <col min="3572" max="3572" width="85.28515625" style="4" customWidth="1"/>
    <col min="3573" max="3574" width="17.28515625" style="4" customWidth="1"/>
    <col min="3575" max="3575" width="16.85546875" style="4" customWidth="1"/>
    <col min="3576" max="3577" width="17.7109375" style="4" bestFit="1" customWidth="1"/>
    <col min="3578" max="3578" width="16.5703125" style="4" customWidth="1"/>
    <col min="3579" max="3579" width="9.140625" style="4"/>
    <col min="3580" max="3580" width="14.28515625" style="4" bestFit="1" customWidth="1"/>
    <col min="3581" max="3581" width="12.7109375" style="4" bestFit="1" customWidth="1"/>
    <col min="3582" max="3826" width="9.140625" style="4"/>
    <col min="3827" max="3827" width="2.85546875" style="4" customWidth="1"/>
    <col min="3828" max="3828" width="85.28515625" style="4" customWidth="1"/>
    <col min="3829" max="3830" width="17.28515625" style="4" customWidth="1"/>
    <col min="3831" max="3831" width="16.85546875" style="4" customWidth="1"/>
    <col min="3832" max="3833" width="17.7109375" style="4" bestFit="1" customWidth="1"/>
    <col min="3834" max="3834" width="16.5703125" style="4" customWidth="1"/>
    <col min="3835" max="3835" width="9.140625" style="4"/>
    <col min="3836" max="3836" width="14.28515625" style="4" bestFit="1" customWidth="1"/>
    <col min="3837" max="3837" width="12.7109375" style="4" bestFit="1" customWidth="1"/>
    <col min="3838" max="4082" width="9.140625" style="4"/>
    <col min="4083" max="4083" width="2.85546875" style="4" customWidth="1"/>
    <col min="4084" max="4084" width="85.28515625" style="4" customWidth="1"/>
    <col min="4085" max="4086" width="17.28515625" style="4" customWidth="1"/>
    <col min="4087" max="4087" width="16.85546875" style="4" customWidth="1"/>
    <col min="4088" max="4089" width="17.7109375" style="4" bestFit="1" customWidth="1"/>
    <col min="4090" max="4090" width="16.5703125" style="4" customWidth="1"/>
    <col min="4091" max="4091" width="9.140625" style="4"/>
    <col min="4092" max="4092" width="14.28515625" style="4" bestFit="1" customWidth="1"/>
    <col min="4093" max="4093" width="12.7109375" style="4" bestFit="1" customWidth="1"/>
    <col min="4094" max="4338" width="9.140625" style="4"/>
    <col min="4339" max="4339" width="2.85546875" style="4" customWidth="1"/>
    <col min="4340" max="4340" width="85.28515625" style="4" customWidth="1"/>
    <col min="4341" max="4342" width="17.28515625" style="4" customWidth="1"/>
    <col min="4343" max="4343" width="16.85546875" style="4" customWidth="1"/>
    <col min="4344" max="4345" width="17.7109375" style="4" bestFit="1" customWidth="1"/>
    <col min="4346" max="4346" width="16.5703125" style="4" customWidth="1"/>
    <col min="4347" max="4347" width="9.140625" style="4"/>
    <col min="4348" max="4348" width="14.28515625" style="4" bestFit="1" customWidth="1"/>
    <col min="4349" max="4349" width="12.7109375" style="4" bestFit="1" customWidth="1"/>
    <col min="4350" max="4594" width="9.140625" style="4"/>
    <col min="4595" max="4595" width="2.85546875" style="4" customWidth="1"/>
    <col min="4596" max="4596" width="85.28515625" style="4" customWidth="1"/>
    <col min="4597" max="4598" width="17.28515625" style="4" customWidth="1"/>
    <col min="4599" max="4599" width="16.85546875" style="4" customWidth="1"/>
    <col min="4600" max="4601" width="17.7109375" style="4" bestFit="1" customWidth="1"/>
    <col min="4602" max="4602" width="16.5703125" style="4" customWidth="1"/>
    <col min="4603" max="4603" width="9.140625" style="4"/>
    <col min="4604" max="4604" width="14.28515625" style="4" bestFit="1" customWidth="1"/>
    <col min="4605" max="4605" width="12.7109375" style="4" bestFit="1" customWidth="1"/>
    <col min="4606" max="4850" width="9.140625" style="4"/>
    <col min="4851" max="4851" width="2.85546875" style="4" customWidth="1"/>
    <col min="4852" max="4852" width="85.28515625" style="4" customWidth="1"/>
    <col min="4853" max="4854" width="17.28515625" style="4" customWidth="1"/>
    <col min="4855" max="4855" width="16.85546875" style="4" customWidth="1"/>
    <col min="4856" max="4857" width="17.7109375" style="4" bestFit="1" customWidth="1"/>
    <col min="4858" max="4858" width="16.5703125" style="4" customWidth="1"/>
    <col min="4859" max="4859" width="9.140625" style="4"/>
    <col min="4860" max="4860" width="14.28515625" style="4" bestFit="1" customWidth="1"/>
    <col min="4861" max="4861" width="12.7109375" style="4" bestFit="1" customWidth="1"/>
    <col min="4862" max="5106" width="9.140625" style="4"/>
    <col min="5107" max="5107" width="2.85546875" style="4" customWidth="1"/>
    <col min="5108" max="5108" width="85.28515625" style="4" customWidth="1"/>
    <col min="5109" max="5110" width="17.28515625" style="4" customWidth="1"/>
    <col min="5111" max="5111" width="16.85546875" style="4" customWidth="1"/>
    <col min="5112" max="5113" width="17.7109375" style="4" bestFit="1" customWidth="1"/>
    <col min="5114" max="5114" width="16.5703125" style="4" customWidth="1"/>
    <col min="5115" max="5115" width="9.140625" style="4"/>
    <col min="5116" max="5116" width="14.28515625" style="4" bestFit="1" customWidth="1"/>
    <col min="5117" max="5117" width="12.7109375" style="4" bestFit="1" customWidth="1"/>
    <col min="5118" max="5362" width="9.140625" style="4"/>
    <col min="5363" max="5363" width="2.85546875" style="4" customWidth="1"/>
    <col min="5364" max="5364" width="85.28515625" style="4" customWidth="1"/>
    <col min="5365" max="5366" width="17.28515625" style="4" customWidth="1"/>
    <col min="5367" max="5367" width="16.85546875" style="4" customWidth="1"/>
    <col min="5368" max="5369" width="17.7109375" style="4" bestFit="1" customWidth="1"/>
    <col min="5370" max="5370" width="16.5703125" style="4" customWidth="1"/>
    <col min="5371" max="5371" width="9.140625" style="4"/>
    <col min="5372" max="5372" width="14.28515625" style="4" bestFit="1" customWidth="1"/>
    <col min="5373" max="5373" width="12.7109375" style="4" bestFit="1" customWidth="1"/>
    <col min="5374" max="5618" width="9.140625" style="4"/>
    <col min="5619" max="5619" width="2.85546875" style="4" customWidth="1"/>
    <col min="5620" max="5620" width="85.28515625" style="4" customWidth="1"/>
    <col min="5621" max="5622" width="17.28515625" style="4" customWidth="1"/>
    <col min="5623" max="5623" width="16.85546875" style="4" customWidth="1"/>
    <col min="5624" max="5625" width="17.7109375" style="4" bestFit="1" customWidth="1"/>
    <col min="5626" max="5626" width="16.5703125" style="4" customWidth="1"/>
    <col min="5627" max="5627" width="9.140625" style="4"/>
    <col min="5628" max="5628" width="14.28515625" style="4" bestFit="1" customWidth="1"/>
    <col min="5629" max="5629" width="12.7109375" style="4" bestFit="1" customWidth="1"/>
    <col min="5630" max="5874" width="9.140625" style="4"/>
    <col min="5875" max="5875" width="2.85546875" style="4" customWidth="1"/>
    <col min="5876" max="5876" width="85.28515625" style="4" customWidth="1"/>
    <col min="5877" max="5878" width="17.28515625" style="4" customWidth="1"/>
    <col min="5879" max="5879" width="16.85546875" style="4" customWidth="1"/>
    <col min="5880" max="5881" width="17.7109375" style="4" bestFit="1" customWidth="1"/>
    <col min="5882" max="5882" width="16.5703125" style="4" customWidth="1"/>
    <col min="5883" max="5883" width="9.140625" style="4"/>
    <col min="5884" max="5884" width="14.28515625" style="4" bestFit="1" customWidth="1"/>
    <col min="5885" max="5885" width="12.7109375" style="4" bestFit="1" customWidth="1"/>
    <col min="5886" max="6130" width="9.140625" style="4"/>
    <col min="6131" max="6131" width="2.85546875" style="4" customWidth="1"/>
    <col min="6132" max="6132" width="85.28515625" style="4" customWidth="1"/>
    <col min="6133" max="6134" width="17.28515625" style="4" customWidth="1"/>
    <col min="6135" max="6135" width="16.85546875" style="4" customWidth="1"/>
    <col min="6136" max="6137" width="17.7109375" style="4" bestFit="1" customWidth="1"/>
    <col min="6138" max="6138" width="16.5703125" style="4" customWidth="1"/>
    <col min="6139" max="6139" width="9.140625" style="4"/>
    <col min="6140" max="6140" width="14.28515625" style="4" bestFit="1" customWidth="1"/>
    <col min="6141" max="6141" width="12.7109375" style="4" bestFit="1" customWidth="1"/>
    <col min="6142" max="6386" width="9.140625" style="4"/>
    <col min="6387" max="6387" width="2.85546875" style="4" customWidth="1"/>
    <col min="6388" max="6388" width="85.28515625" style="4" customWidth="1"/>
    <col min="6389" max="6390" width="17.28515625" style="4" customWidth="1"/>
    <col min="6391" max="6391" width="16.85546875" style="4" customWidth="1"/>
    <col min="6392" max="6393" width="17.7109375" style="4" bestFit="1" customWidth="1"/>
    <col min="6394" max="6394" width="16.5703125" style="4" customWidth="1"/>
    <col min="6395" max="6395" width="9.140625" style="4"/>
    <col min="6396" max="6396" width="14.28515625" style="4" bestFit="1" customWidth="1"/>
    <col min="6397" max="6397" width="12.7109375" style="4" bestFit="1" customWidth="1"/>
    <col min="6398" max="6642" width="9.140625" style="4"/>
    <col min="6643" max="6643" width="2.85546875" style="4" customWidth="1"/>
    <col min="6644" max="6644" width="85.28515625" style="4" customWidth="1"/>
    <col min="6645" max="6646" width="17.28515625" style="4" customWidth="1"/>
    <col min="6647" max="6647" width="16.85546875" style="4" customWidth="1"/>
    <col min="6648" max="6649" width="17.7109375" style="4" bestFit="1" customWidth="1"/>
    <col min="6650" max="6650" width="16.5703125" style="4" customWidth="1"/>
    <col min="6651" max="6651" width="9.140625" style="4"/>
    <col min="6652" max="6652" width="14.28515625" style="4" bestFit="1" customWidth="1"/>
    <col min="6653" max="6653" width="12.7109375" style="4" bestFit="1" customWidth="1"/>
    <col min="6654" max="6898" width="9.140625" style="4"/>
    <col min="6899" max="6899" width="2.85546875" style="4" customWidth="1"/>
    <col min="6900" max="6900" width="85.28515625" style="4" customWidth="1"/>
    <col min="6901" max="6902" width="17.28515625" style="4" customWidth="1"/>
    <col min="6903" max="6903" width="16.85546875" style="4" customWidth="1"/>
    <col min="6904" max="6905" width="17.7109375" style="4" bestFit="1" customWidth="1"/>
    <col min="6906" max="6906" width="16.5703125" style="4" customWidth="1"/>
    <col min="6907" max="6907" width="9.140625" style="4"/>
    <col min="6908" max="6908" width="14.28515625" style="4" bestFit="1" customWidth="1"/>
    <col min="6909" max="6909" width="12.7109375" style="4" bestFit="1" customWidth="1"/>
    <col min="6910" max="7154" width="9.140625" style="4"/>
    <col min="7155" max="7155" width="2.85546875" style="4" customWidth="1"/>
    <col min="7156" max="7156" width="85.28515625" style="4" customWidth="1"/>
    <col min="7157" max="7158" width="17.28515625" style="4" customWidth="1"/>
    <col min="7159" max="7159" width="16.85546875" style="4" customWidth="1"/>
    <col min="7160" max="7161" width="17.7109375" style="4" bestFit="1" customWidth="1"/>
    <col min="7162" max="7162" width="16.5703125" style="4" customWidth="1"/>
    <col min="7163" max="7163" width="9.140625" style="4"/>
    <col min="7164" max="7164" width="14.28515625" style="4" bestFit="1" customWidth="1"/>
    <col min="7165" max="7165" width="12.7109375" style="4" bestFit="1" customWidth="1"/>
    <col min="7166" max="7410" width="9.140625" style="4"/>
    <col min="7411" max="7411" width="2.85546875" style="4" customWidth="1"/>
    <col min="7412" max="7412" width="85.28515625" style="4" customWidth="1"/>
    <col min="7413" max="7414" width="17.28515625" style="4" customWidth="1"/>
    <col min="7415" max="7415" width="16.85546875" style="4" customWidth="1"/>
    <col min="7416" max="7417" width="17.7109375" style="4" bestFit="1" customWidth="1"/>
    <col min="7418" max="7418" width="16.5703125" style="4" customWidth="1"/>
    <col min="7419" max="7419" width="9.140625" style="4"/>
    <col min="7420" max="7420" width="14.28515625" style="4" bestFit="1" customWidth="1"/>
    <col min="7421" max="7421" width="12.7109375" style="4" bestFit="1" customWidth="1"/>
    <col min="7422" max="7666" width="9.140625" style="4"/>
    <col min="7667" max="7667" width="2.85546875" style="4" customWidth="1"/>
    <col min="7668" max="7668" width="85.28515625" style="4" customWidth="1"/>
    <col min="7669" max="7670" width="17.28515625" style="4" customWidth="1"/>
    <col min="7671" max="7671" width="16.85546875" style="4" customWidth="1"/>
    <col min="7672" max="7673" width="17.7109375" style="4" bestFit="1" customWidth="1"/>
    <col min="7674" max="7674" width="16.5703125" style="4" customWidth="1"/>
    <col min="7675" max="7675" width="9.140625" style="4"/>
    <col min="7676" max="7676" width="14.28515625" style="4" bestFit="1" customWidth="1"/>
    <col min="7677" max="7677" width="12.7109375" style="4" bestFit="1" customWidth="1"/>
    <col min="7678" max="7922" width="9.140625" style="4"/>
    <col min="7923" max="7923" width="2.85546875" style="4" customWidth="1"/>
    <col min="7924" max="7924" width="85.28515625" style="4" customWidth="1"/>
    <col min="7925" max="7926" width="17.28515625" style="4" customWidth="1"/>
    <col min="7927" max="7927" width="16.85546875" style="4" customWidth="1"/>
    <col min="7928" max="7929" width="17.7109375" style="4" bestFit="1" customWidth="1"/>
    <col min="7930" max="7930" width="16.5703125" style="4" customWidth="1"/>
    <col min="7931" max="7931" width="9.140625" style="4"/>
    <col min="7932" max="7932" width="14.28515625" style="4" bestFit="1" customWidth="1"/>
    <col min="7933" max="7933" width="12.7109375" style="4" bestFit="1" customWidth="1"/>
    <col min="7934" max="8178" width="9.140625" style="4"/>
    <col min="8179" max="8179" width="2.85546875" style="4" customWidth="1"/>
    <col min="8180" max="8180" width="85.28515625" style="4" customWidth="1"/>
    <col min="8181" max="8182" width="17.28515625" style="4" customWidth="1"/>
    <col min="8183" max="8183" width="16.85546875" style="4" customWidth="1"/>
    <col min="8184" max="8185" width="17.7109375" style="4" bestFit="1" customWidth="1"/>
    <col min="8186" max="8186" width="16.5703125" style="4" customWidth="1"/>
    <col min="8187" max="8187" width="9.140625" style="4"/>
    <col min="8188" max="8188" width="14.28515625" style="4" bestFit="1" customWidth="1"/>
    <col min="8189" max="8189" width="12.7109375" style="4" bestFit="1" customWidth="1"/>
    <col min="8190" max="8434" width="9.140625" style="4"/>
    <col min="8435" max="8435" width="2.85546875" style="4" customWidth="1"/>
    <col min="8436" max="8436" width="85.28515625" style="4" customWidth="1"/>
    <col min="8437" max="8438" width="17.28515625" style="4" customWidth="1"/>
    <col min="8439" max="8439" width="16.85546875" style="4" customWidth="1"/>
    <col min="8440" max="8441" width="17.7109375" style="4" bestFit="1" customWidth="1"/>
    <col min="8442" max="8442" width="16.5703125" style="4" customWidth="1"/>
    <col min="8443" max="8443" width="9.140625" style="4"/>
    <col min="8444" max="8444" width="14.28515625" style="4" bestFit="1" customWidth="1"/>
    <col min="8445" max="8445" width="12.7109375" style="4" bestFit="1" customWidth="1"/>
    <col min="8446" max="8690" width="9.140625" style="4"/>
    <col min="8691" max="8691" width="2.85546875" style="4" customWidth="1"/>
    <col min="8692" max="8692" width="85.28515625" style="4" customWidth="1"/>
    <col min="8693" max="8694" width="17.28515625" style="4" customWidth="1"/>
    <col min="8695" max="8695" width="16.85546875" style="4" customWidth="1"/>
    <col min="8696" max="8697" width="17.7109375" style="4" bestFit="1" customWidth="1"/>
    <col min="8698" max="8698" width="16.5703125" style="4" customWidth="1"/>
    <col min="8699" max="8699" width="9.140625" style="4"/>
    <col min="8700" max="8700" width="14.28515625" style="4" bestFit="1" customWidth="1"/>
    <col min="8701" max="8701" width="12.7109375" style="4" bestFit="1" customWidth="1"/>
    <col min="8702" max="8946" width="9.140625" style="4"/>
    <col min="8947" max="8947" width="2.85546875" style="4" customWidth="1"/>
    <col min="8948" max="8948" width="85.28515625" style="4" customWidth="1"/>
    <col min="8949" max="8950" width="17.28515625" style="4" customWidth="1"/>
    <col min="8951" max="8951" width="16.85546875" style="4" customWidth="1"/>
    <col min="8952" max="8953" width="17.7109375" style="4" bestFit="1" customWidth="1"/>
    <col min="8954" max="8954" width="16.5703125" style="4" customWidth="1"/>
    <col min="8955" max="8955" width="9.140625" style="4"/>
    <col min="8956" max="8956" width="14.28515625" style="4" bestFit="1" customWidth="1"/>
    <col min="8957" max="8957" width="12.7109375" style="4" bestFit="1" customWidth="1"/>
    <col min="8958" max="9202" width="9.140625" style="4"/>
    <col min="9203" max="9203" width="2.85546875" style="4" customWidth="1"/>
    <col min="9204" max="9204" width="85.28515625" style="4" customWidth="1"/>
    <col min="9205" max="9206" width="17.28515625" style="4" customWidth="1"/>
    <col min="9207" max="9207" width="16.85546875" style="4" customWidth="1"/>
    <col min="9208" max="9209" width="17.7109375" style="4" bestFit="1" customWidth="1"/>
    <col min="9210" max="9210" width="16.5703125" style="4" customWidth="1"/>
    <col min="9211" max="9211" width="9.140625" style="4"/>
    <col min="9212" max="9212" width="14.28515625" style="4" bestFit="1" customWidth="1"/>
    <col min="9213" max="9213" width="12.7109375" style="4" bestFit="1" customWidth="1"/>
    <col min="9214" max="9458" width="9.140625" style="4"/>
    <col min="9459" max="9459" width="2.85546875" style="4" customWidth="1"/>
    <col min="9460" max="9460" width="85.28515625" style="4" customWidth="1"/>
    <col min="9461" max="9462" width="17.28515625" style="4" customWidth="1"/>
    <col min="9463" max="9463" width="16.85546875" style="4" customWidth="1"/>
    <col min="9464" max="9465" width="17.7109375" style="4" bestFit="1" customWidth="1"/>
    <col min="9466" max="9466" width="16.5703125" style="4" customWidth="1"/>
    <col min="9467" max="9467" width="9.140625" style="4"/>
    <col min="9468" max="9468" width="14.28515625" style="4" bestFit="1" customWidth="1"/>
    <col min="9469" max="9469" width="12.7109375" style="4" bestFit="1" customWidth="1"/>
    <col min="9470" max="9714" width="9.140625" style="4"/>
    <col min="9715" max="9715" width="2.85546875" style="4" customWidth="1"/>
    <col min="9716" max="9716" width="85.28515625" style="4" customWidth="1"/>
    <col min="9717" max="9718" width="17.28515625" style="4" customWidth="1"/>
    <col min="9719" max="9719" width="16.85546875" style="4" customWidth="1"/>
    <col min="9720" max="9721" width="17.7109375" style="4" bestFit="1" customWidth="1"/>
    <col min="9722" max="9722" width="16.5703125" style="4" customWidth="1"/>
    <col min="9723" max="9723" width="9.140625" style="4"/>
    <col min="9724" max="9724" width="14.28515625" style="4" bestFit="1" customWidth="1"/>
    <col min="9725" max="9725" width="12.7109375" style="4" bestFit="1" customWidth="1"/>
    <col min="9726" max="9970" width="9.140625" style="4"/>
    <col min="9971" max="9971" width="2.85546875" style="4" customWidth="1"/>
    <col min="9972" max="9972" width="85.28515625" style="4" customWidth="1"/>
    <col min="9973" max="9974" width="17.28515625" style="4" customWidth="1"/>
    <col min="9975" max="9975" width="16.85546875" style="4" customWidth="1"/>
    <col min="9976" max="9977" width="17.7109375" style="4" bestFit="1" customWidth="1"/>
    <col min="9978" max="9978" width="16.5703125" style="4" customWidth="1"/>
    <col min="9979" max="9979" width="9.140625" style="4"/>
    <col min="9980" max="9980" width="14.28515625" style="4" bestFit="1" customWidth="1"/>
    <col min="9981" max="9981" width="12.7109375" style="4" bestFit="1" customWidth="1"/>
    <col min="9982" max="10226" width="9.140625" style="4"/>
    <col min="10227" max="10227" width="2.85546875" style="4" customWidth="1"/>
    <col min="10228" max="10228" width="85.28515625" style="4" customWidth="1"/>
    <col min="10229" max="10230" width="17.28515625" style="4" customWidth="1"/>
    <col min="10231" max="10231" width="16.85546875" style="4" customWidth="1"/>
    <col min="10232" max="10233" width="17.7109375" style="4" bestFit="1" customWidth="1"/>
    <col min="10234" max="10234" width="16.5703125" style="4" customWidth="1"/>
    <col min="10235" max="10235" width="9.140625" style="4"/>
    <col min="10236" max="10236" width="14.28515625" style="4" bestFit="1" customWidth="1"/>
    <col min="10237" max="10237" width="12.7109375" style="4" bestFit="1" customWidth="1"/>
    <col min="10238" max="10482" width="9.140625" style="4"/>
    <col min="10483" max="10483" width="2.85546875" style="4" customWidth="1"/>
    <col min="10484" max="10484" width="85.28515625" style="4" customWidth="1"/>
    <col min="10485" max="10486" width="17.28515625" style="4" customWidth="1"/>
    <col min="10487" max="10487" width="16.85546875" style="4" customWidth="1"/>
    <col min="10488" max="10489" width="17.7109375" style="4" bestFit="1" customWidth="1"/>
    <col min="10490" max="10490" width="16.5703125" style="4" customWidth="1"/>
    <col min="10491" max="10491" width="9.140625" style="4"/>
    <col min="10492" max="10492" width="14.28515625" style="4" bestFit="1" customWidth="1"/>
    <col min="10493" max="10493" width="12.7109375" style="4" bestFit="1" customWidth="1"/>
    <col min="10494" max="10738" width="9.140625" style="4"/>
    <col min="10739" max="10739" width="2.85546875" style="4" customWidth="1"/>
    <col min="10740" max="10740" width="85.28515625" style="4" customWidth="1"/>
    <col min="10741" max="10742" width="17.28515625" style="4" customWidth="1"/>
    <col min="10743" max="10743" width="16.85546875" style="4" customWidth="1"/>
    <col min="10744" max="10745" width="17.7109375" style="4" bestFit="1" customWidth="1"/>
    <col min="10746" max="10746" width="16.5703125" style="4" customWidth="1"/>
    <col min="10747" max="10747" width="9.140625" style="4"/>
    <col min="10748" max="10748" width="14.28515625" style="4" bestFit="1" customWidth="1"/>
    <col min="10749" max="10749" width="12.7109375" style="4" bestFit="1" customWidth="1"/>
    <col min="10750" max="10994" width="9.140625" style="4"/>
    <col min="10995" max="10995" width="2.85546875" style="4" customWidth="1"/>
    <col min="10996" max="10996" width="85.28515625" style="4" customWidth="1"/>
    <col min="10997" max="10998" width="17.28515625" style="4" customWidth="1"/>
    <col min="10999" max="10999" width="16.85546875" style="4" customWidth="1"/>
    <col min="11000" max="11001" width="17.7109375" style="4" bestFit="1" customWidth="1"/>
    <col min="11002" max="11002" width="16.5703125" style="4" customWidth="1"/>
    <col min="11003" max="11003" width="9.140625" style="4"/>
    <col min="11004" max="11004" width="14.28515625" style="4" bestFit="1" customWidth="1"/>
    <col min="11005" max="11005" width="12.7109375" style="4" bestFit="1" customWidth="1"/>
    <col min="11006" max="11250" width="9.140625" style="4"/>
    <col min="11251" max="11251" width="2.85546875" style="4" customWidth="1"/>
    <col min="11252" max="11252" width="85.28515625" style="4" customWidth="1"/>
    <col min="11253" max="11254" width="17.28515625" style="4" customWidth="1"/>
    <col min="11255" max="11255" width="16.85546875" style="4" customWidth="1"/>
    <col min="11256" max="11257" width="17.7109375" style="4" bestFit="1" customWidth="1"/>
    <col min="11258" max="11258" width="16.5703125" style="4" customWidth="1"/>
    <col min="11259" max="11259" width="9.140625" style="4"/>
    <col min="11260" max="11260" width="14.28515625" style="4" bestFit="1" customWidth="1"/>
    <col min="11261" max="11261" width="12.7109375" style="4" bestFit="1" customWidth="1"/>
    <col min="11262" max="11506" width="9.140625" style="4"/>
    <col min="11507" max="11507" width="2.85546875" style="4" customWidth="1"/>
    <col min="11508" max="11508" width="85.28515625" style="4" customWidth="1"/>
    <col min="11509" max="11510" width="17.28515625" style="4" customWidth="1"/>
    <col min="11511" max="11511" width="16.85546875" style="4" customWidth="1"/>
    <col min="11512" max="11513" width="17.7109375" style="4" bestFit="1" customWidth="1"/>
    <col min="11514" max="11514" width="16.5703125" style="4" customWidth="1"/>
    <col min="11515" max="11515" width="9.140625" style="4"/>
    <col min="11516" max="11516" width="14.28515625" style="4" bestFit="1" customWidth="1"/>
    <col min="11517" max="11517" width="12.7109375" style="4" bestFit="1" customWidth="1"/>
    <col min="11518" max="11762" width="9.140625" style="4"/>
    <col min="11763" max="11763" width="2.85546875" style="4" customWidth="1"/>
    <col min="11764" max="11764" width="85.28515625" style="4" customWidth="1"/>
    <col min="11765" max="11766" width="17.28515625" style="4" customWidth="1"/>
    <col min="11767" max="11767" width="16.85546875" style="4" customWidth="1"/>
    <col min="11768" max="11769" width="17.7109375" style="4" bestFit="1" customWidth="1"/>
    <col min="11770" max="11770" width="16.5703125" style="4" customWidth="1"/>
    <col min="11771" max="11771" width="9.140625" style="4"/>
    <col min="11772" max="11772" width="14.28515625" style="4" bestFit="1" customWidth="1"/>
    <col min="11773" max="11773" width="12.7109375" style="4" bestFit="1" customWidth="1"/>
    <col min="11774" max="12018" width="9.140625" style="4"/>
    <col min="12019" max="12019" width="2.85546875" style="4" customWidth="1"/>
    <col min="12020" max="12020" width="85.28515625" style="4" customWidth="1"/>
    <col min="12021" max="12022" width="17.28515625" style="4" customWidth="1"/>
    <col min="12023" max="12023" width="16.85546875" style="4" customWidth="1"/>
    <col min="12024" max="12025" width="17.7109375" style="4" bestFit="1" customWidth="1"/>
    <col min="12026" max="12026" width="16.5703125" style="4" customWidth="1"/>
    <col min="12027" max="12027" width="9.140625" style="4"/>
    <col min="12028" max="12028" width="14.28515625" style="4" bestFit="1" customWidth="1"/>
    <col min="12029" max="12029" width="12.7109375" style="4" bestFit="1" customWidth="1"/>
    <col min="12030" max="12274" width="9.140625" style="4"/>
    <col min="12275" max="12275" width="2.85546875" style="4" customWidth="1"/>
    <col min="12276" max="12276" width="85.28515625" style="4" customWidth="1"/>
    <col min="12277" max="12278" width="17.28515625" style="4" customWidth="1"/>
    <col min="12279" max="12279" width="16.85546875" style="4" customWidth="1"/>
    <col min="12280" max="12281" width="17.7109375" style="4" bestFit="1" customWidth="1"/>
    <col min="12282" max="12282" width="16.5703125" style="4" customWidth="1"/>
    <col min="12283" max="12283" width="9.140625" style="4"/>
    <col min="12284" max="12284" width="14.28515625" style="4" bestFit="1" customWidth="1"/>
    <col min="12285" max="12285" width="12.7109375" style="4" bestFit="1" customWidth="1"/>
    <col min="12286" max="12530" width="9.140625" style="4"/>
    <col min="12531" max="12531" width="2.85546875" style="4" customWidth="1"/>
    <col min="12532" max="12532" width="85.28515625" style="4" customWidth="1"/>
    <col min="12533" max="12534" width="17.28515625" style="4" customWidth="1"/>
    <col min="12535" max="12535" width="16.85546875" style="4" customWidth="1"/>
    <col min="12536" max="12537" width="17.7109375" style="4" bestFit="1" customWidth="1"/>
    <col min="12538" max="12538" width="16.5703125" style="4" customWidth="1"/>
    <col min="12539" max="12539" width="9.140625" style="4"/>
    <col min="12540" max="12540" width="14.28515625" style="4" bestFit="1" customWidth="1"/>
    <col min="12541" max="12541" width="12.7109375" style="4" bestFit="1" customWidth="1"/>
    <col min="12542" max="12786" width="9.140625" style="4"/>
    <col min="12787" max="12787" width="2.85546875" style="4" customWidth="1"/>
    <col min="12788" max="12788" width="85.28515625" style="4" customWidth="1"/>
    <col min="12789" max="12790" width="17.28515625" style="4" customWidth="1"/>
    <col min="12791" max="12791" width="16.85546875" style="4" customWidth="1"/>
    <col min="12792" max="12793" width="17.7109375" style="4" bestFit="1" customWidth="1"/>
    <col min="12794" max="12794" width="16.5703125" style="4" customWidth="1"/>
    <col min="12795" max="12795" width="9.140625" style="4"/>
    <col min="12796" max="12796" width="14.28515625" style="4" bestFit="1" customWidth="1"/>
    <col min="12797" max="12797" width="12.7109375" style="4" bestFit="1" customWidth="1"/>
    <col min="12798" max="13042" width="9.140625" style="4"/>
    <col min="13043" max="13043" width="2.85546875" style="4" customWidth="1"/>
    <col min="13044" max="13044" width="85.28515625" style="4" customWidth="1"/>
    <col min="13045" max="13046" width="17.28515625" style="4" customWidth="1"/>
    <col min="13047" max="13047" width="16.85546875" style="4" customWidth="1"/>
    <col min="13048" max="13049" width="17.7109375" style="4" bestFit="1" customWidth="1"/>
    <col min="13050" max="13050" width="16.5703125" style="4" customWidth="1"/>
    <col min="13051" max="13051" width="9.140625" style="4"/>
    <col min="13052" max="13052" width="14.28515625" style="4" bestFit="1" customWidth="1"/>
    <col min="13053" max="13053" width="12.7109375" style="4" bestFit="1" customWidth="1"/>
    <col min="13054" max="13298" width="9.140625" style="4"/>
    <col min="13299" max="13299" width="2.85546875" style="4" customWidth="1"/>
    <col min="13300" max="13300" width="85.28515625" style="4" customWidth="1"/>
    <col min="13301" max="13302" width="17.28515625" style="4" customWidth="1"/>
    <col min="13303" max="13303" width="16.85546875" style="4" customWidth="1"/>
    <col min="13304" max="13305" width="17.7109375" style="4" bestFit="1" customWidth="1"/>
    <col min="13306" max="13306" width="16.5703125" style="4" customWidth="1"/>
    <col min="13307" max="13307" width="9.140625" style="4"/>
    <col min="13308" max="13308" width="14.28515625" style="4" bestFit="1" customWidth="1"/>
    <col min="13309" max="13309" width="12.7109375" style="4" bestFit="1" customWidth="1"/>
    <col min="13310" max="13554" width="9.140625" style="4"/>
    <col min="13555" max="13555" width="2.85546875" style="4" customWidth="1"/>
    <col min="13556" max="13556" width="85.28515625" style="4" customWidth="1"/>
    <col min="13557" max="13558" width="17.28515625" style="4" customWidth="1"/>
    <col min="13559" max="13559" width="16.85546875" style="4" customWidth="1"/>
    <col min="13560" max="13561" width="17.7109375" style="4" bestFit="1" customWidth="1"/>
    <col min="13562" max="13562" width="16.5703125" style="4" customWidth="1"/>
    <col min="13563" max="13563" width="9.140625" style="4"/>
    <col min="13564" max="13564" width="14.28515625" style="4" bestFit="1" customWidth="1"/>
    <col min="13565" max="13565" width="12.7109375" style="4" bestFit="1" customWidth="1"/>
    <col min="13566" max="13810" width="9.140625" style="4"/>
    <col min="13811" max="13811" width="2.85546875" style="4" customWidth="1"/>
    <col min="13812" max="13812" width="85.28515625" style="4" customWidth="1"/>
    <col min="13813" max="13814" width="17.28515625" style="4" customWidth="1"/>
    <col min="13815" max="13815" width="16.85546875" style="4" customWidth="1"/>
    <col min="13816" max="13817" width="17.7109375" style="4" bestFit="1" customWidth="1"/>
    <col min="13818" max="13818" width="16.5703125" style="4" customWidth="1"/>
    <col min="13819" max="13819" width="9.140625" style="4"/>
    <col min="13820" max="13820" width="14.28515625" style="4" bestFit="1" customWidth="1"/>
    <col min="13821" max="13821" width="12.7109375" style="4" bestFit="1" customWidth="1"/>
    <col min="13822" max="14066" width="9.140625" style="4"/>
    <col min="14067" max="14067" width="2.85546875" style="4" customWidth="1"/>
    <col min="14068" max="14068" width="85.28515625" style="4" customWidth="1"/>
    <col min="14069" max="14070" width="17.28515625" style="4" customWidth="1"/>
    <col min="14071" max="14071" width="16.85546875" style="4" customWidth="1"/>
    <col min="14072" max="14073" width="17.7109375" style="4" bestFit="1" customWidth="1"/>
    <col min="14074" max="14074" width="16.5703125" style="4" customWidth="1"/>
    <col min="14075" max="14075" width="9.140625" style="4"/>
    <col min="14076" max="14076" width="14.28515625" style="4" bestFit="1" customWidth="1"/>
    <col min="14077" max="14077" width="12.7109375" style="4" bestFit="1" customWidth="1"/>
    <col min="14078" max="14322" width="9.140625" style="4"/>
    <col min="14323" max="14323" width="2.85546875" style="4" customWidth="1"/>
    <col min="14324" max="14324" width="85.28515625" style="4" customWidth="1"/>
    <col min="14325" max="14326" width="17.28515625" style="4" customWidth="1"/>
    <col min="14327" max="14327" width="16.85546875" style="4" customWidth="1"/>
    <col min="14328" max="14329" width="17.7109375" style="4" bestFit="1" customWidth="1"/>
    <col min="14330" max="14330" width="16.5703125" style="4" customWidth="1"/>
    <col min="14331" max="14331" width="9.140625" style="4"/>
    <col min="14332" max="14332" width="14.28515625" style="4" bestFit="1" customWidth="1"/>
    <col min="14333" max="14333" width="12.7109375" style="4" bestFit="1" customWidth="1"/>
    <col min="14334" max="14578" width="9.140625" style="4"/>
    <col min="14579" max="14579" width="2.85546875" style="4" customWidth="1"/>
    <col min="14580" max="14580" width="85.28515625" style="4" customWidth="1"/>
    <col min="14581" max="14582" width="17.28515625" style="4" customWidth="1"/>
    <col min="14583" max="14583" width="16.85546875" style="4" customWidth="1"/>
    <col min="14584" max="14585" width="17.7109375" style="4" bestFit="1" customWidth="1"/>
    <col min="14586" max="14586" width="16.5703125" style="4" customWidth="1"/>
    <col min="14587" max="14587" width="9.140625" style="4"/>
    <col min="14588" max="14588" width="14.28515625" style="4" bestFit="1" customWidth="1"/>
    <col min="14589" max="14589" width="12.7109375" style="4" bestFit="1" customWidth="1"/>
    <col min="14590" max="14834" width="9.140625" style="4"/>
    <col min="14835" max="14835" width="2.85546875" style="4" customWidth="1"/>
    <col min="14836" max="14836" width="85.28515625" style="4" customWidth="1"/>
    <col min="14837" max="14838" width="17.28515625" style="4" customWidth="1"/>
    <col min="14839" max="14839" width="16.85546875" style="4" customWidth="1"/>
    <col min="14840" max="14841" width="17.7109375" style="4" bestFit="1" customWidth="1"/>
    <col min="14842" max="14842" width="16.5703125" style="4" customWidth="1"/>
    <col min="14843" max="14843" width="9.140625" style="4"/>
    <col min="14844" max="14844" width="14.28515625" style="4" bestFit="1" customWidth="1"/>
    <col min="14845" max="14845" width="12.7109375" style="4" bestFit="1" customWidth="1"/>
    <col min="14846" max="15090" width="9.140625" style="4"/>
    <col min="15091" max="15091" width="2.85546875" style="4" customWidth="1"/>
    <col min="15092" max="15092" width="85.28515625" style="4" customWidth="1"/>
    <col min="15093" max="15094" width="17.28515625" style="4" customWidth="1"/>
    <col min="15095" max="15095" width="16.85546875" style="4" customWidth="1"/>
    <col min="15096" max="15097" width="17.7109375" style="4" bestFit="1" customWidth="1"/>
    <col min="15098" max="15098" width="16.5703125" style="4" customWidth="1"/>
    <col min="15099" max="15099" width="9.140625" style="4"/>
    <col min="15100" max="15100" width="14.28515625" style="4" bestFit="1" customWidth="1"/>
    <col min="15101" max="15101" width="12.7109375" style="4" bestFit="1" customWidth="1"/>
    <col min="15102" max="15346" width="9.140625" style="4"/>
    <col min="15347" max="15347" width="2.85546875" style="4" customWidth="1"/>
    <col min="15348" max="15348" width="85.28515625" style="4" customWidth="1"/>
    <col min="15349" max="15350" width="17.28515625" style="4" customWidth="1"/>
    <col min="15351" max="15351" width="16.85546875" style="4" customWidth="1"/>
    <col min="15352" max="15353" width="17.7109375" style="4" bestFit="1" customWidth="1"/>
    <col min="15354" max="15354" width="16.5703125" style="4" customWidth="1"/>
    <col min="15355" max="15355" width="9.140625" style="4"/>
    <col min="15356" max="15356" width="14.28515625" style="4" bestFit="1" customWidth="1"/>
    <col min="15357" max="15357" width="12.7109375" style="4" bestFit="1" customWidth="1"/>
    <col min="15358" max="15602" width="9.140625" style="4"/>
    <col min="15603" max="15603" width="2.85546875" style="4" customWidth="1"/>
    <col min="15604" max="15604" width="85.28515625" style="4" customWidth="1"/>
    <col min="15605" max="15606" width="17.28515625" style="4" customWidth="1"/>
    <col min="15607" max="15607" width="16.85546875" style="4" customWidth="1"/>
    <col min="15608" max="15609" width="17.7109375" style="4" bestFit="1" customWidth="1"/>
    <col min="15610" max="15610" width="16.5703125" style="4" customWidth="1"/>
    <col min="15611" max="15611" width="9.140625" style="4"/>
    <col min="15612" max="15612" width="14.28515625" style="4" bestFit="1" customWidth="1"/>
    <col min="15613" max="15613" width="12.7109375" style="4" bestFit="1" customWidth="1"/>
    <col min="15614" max="15858" width="9.140625" style="4"/>
    <col min="15859" max="15859" width="2.85546875" style="4" customWidth="1"/>
    <col min="15860" max="15860" width="85.28515625" style="4" customWidth="1"/>
    <col min="15861" max="15862" width="17.28515625" style="4" customWidth="1"/>
    <col min="15863" max="15863" width="16.85546875" style="4" customWidth="1"/>
    <col min="15864" max="15865" width="17.7109375" style="4" bestFit="1" customWidth="1"/>
    <col min="15866" max="15866" width="16.5703125" style="4" customWidth="1"/>
    <col min="15867" max="15867" width="9.140625" style="4"/>
    <col min="15868" max="15868" width="14.28515625" style="4" bestFit="1" customWidth="1"/>
    <col min="15869" max="15869" width="12.7109375" style="4" bestFit="1" customWidth="1"/>
    <col min="15870" max="16114" width="9.140625" style="4"/>
    <col min="16115" max="16115" width="2.85546875" style="4" customWidth="1"/>
    <col min="16116" max="16116" width="85.28515625" style="4" customWidth="1"/>
    <col min="16117" max="16118" width="17.28515625" style="4" customWidth="1"/>
    <col min="16119" max="16119" width="16.85546875" style="4" customWidth="1"/>
    <col min="16120" max="16121" width="17.7109375" style="4" bestFit="1" customWidth="1"/>
    <col min="16122" max="16122" width="16.5703125" style="4" customWidth="1"/>
    <col min="16123" max="16123" width="9.140625" style="4"/>
    <col min="16124" max="16124" width="14.28515625" style="4" bestFit="1" customWidth="1"/>
    <col min="16125" max="16125" width="12.7109375" style="4" bestFit="1" customWidth="1"/>
    <col min="16126" max="16384" width="9.140625" style="4"/>
  </cols>
  <sheetData>
    <row r="1" spans="1:10" s="3" customFormat="1">
      <c r="A1" s="1"/>
      <c r="B1" s="2"/>
      <c r="C1" s="684"/>
      <c r="D1" s="685"/>
      <c r="E1" s="686"/>
      <c r="F1" s="687"/>
      <c r="G1" s="687"/>
      <c r="H1" s="688"/>
    </row>
    <row r="2" spans="1:10">
      <c r="B2" s="689" t="s">
        <v>79</v>
      </c>
      <c r="C2" s="690" t="s">
        <v>0</v>
      </c>
      <c r="D2" s="691"/>
      <c r="E2" s="691"/>
      <c r="F2" s="692" t="s">
        <v>1</v>
      </c>
      <c r="G2" s="693"/>
      <c r="H2" s="693"/>
    </row>
    <row r="3" spans="1:10" s="5" customFormat="1">
      <c r="B3" s="689"/>
      <c r="C3" s="131" t="s">
        <v>95</v>
      </c>
      <c r="D3" s="132" t="s">
        <v>96</v>
      </c>
      <c r="E3" s="133" t="s">
        <v>43</v>
      </c>
      <c r="F3" s="128" t="str">
        <f>+C3</f>
        <v>1T16</v>
      </c>
      <c r="G3" s="129" t="str">
        <f>+D3</f>
        <v>1T15</v>
      </c>
      <c r="H3" s="130" t="str">
        <f>+E3</f>
        <v>Δ%</v>
      </c>
    </row>
    <row r="4" spans="1:10" s="31" customFormat="1" ht="24.95" customHeight="1">
      <c r="A4" s="30"/>
      <c r="B4" s="90" t="s">
        <v>6</v>
      </c>
      <c r="C4" s="110" t="e">
        <f>+'Income Statement Reg'!#REF!/1000</f>
        <v>#REF!</v>
      </c>
      <c r="D4" s="110" t="e">
        <f>+'Income Statement Reg'!#REF!/1000</f>
        <v>#REF!</v>
      </c>
      <c r="E4" s="91" t="e">
        <f t="shared" ref="E4:E33" si="0">+C4/D4-1</f>
        <v>#REF!</v>
      </c>
      <c r="F4" s="110" t="e">
        <f>+'Income Statement Reg'!#REF!/1000</f>
        <v>#REF!</v>
      </c>
      <c r="G4" s="110" t="e">
        <f>+'Income Statement Reg'!#REF!/1000</f>
        <v>#REF!</v>
      </c>
      <c r="H4" s="92" t="e">
        <f>+F4/G4-1</f>
        <v>#REF!</v>
      </c>
    </row>
    <row r="5" spans="1:10" s="31" customFormat="1" ht="24.95" hidden="1" customHeight="1">
      <c r="A5" s="30"/>
      <c r="B5" s="93" t="e">
        <f>+'Income Statement Reg'!#REF!</f>
        <v>#REF!</v>
      </c>
      <c r="C5" s="111"/>
      <c r="D5" s="111">
        <v>173.53</v>
      </c>
      <c r="E5" s="95">
        <f t="shared" si="0"/>
        <v>-1</v>
      </c>
      <c r="F5" s="111"/>
      <c r="G5" s="111"/>
      <c r="H5" s="96" t="e">
        <f>+F5/G5-1</f>
        <v>#DIV/0!</v>
      </c>
      <c r="J5" s="31">
        <v>1000</v>
      </c>
    </row>
    <row r="6" spans="1:10" s="31" customFormat="1" ht="24.95" hidden="1" customHeight="1">
      <c r="A6" s="30"/>
      <c r="B6" s="93" t="s">
        <v>7</v>
      </c>
      <c r="C6" s="111"/>
      <c r="D6" s="111">
        <v>5.782</v>
      </c>
      <c r="E6" s="95">
        <f t="shared" si="0"/>
        <v>-1</v>
      </c>
      <c r="F6" s="111"/>
      <c r="G6" s="111"/>
      <c r="H6" s="96" t="e">
        <f>+F6/G6-1</f>
        <v>#DIV/0!</v>
      </c>
    </row>
    <row r="7" spans="1:10" s="37" customFormat="1" ht="24.95" customHeight="1">
      <c r="A7" s="36"/>
      <c r="B7" s="97" t="s">
        <v>8</v>
      </c>
      <c r="C7" s="112" t="e">
        <f>+'Income Statement Reg'!#REF!/1000</f>
        <v>#REF!</v>
      </c>
      <c r="D7" s="112" t="e">
        <f>+'Income Statement Reg'!#REF!/1000</f>
        <v>#REF!</v>
      </c>
      <c r="E7" s="95" t="e">
        <f t="shared" si="0"/>
        <v>#REF!</v>
      </c>
      <c r="F7" s="112" t="e">
        <f>+'Income Statement Reg'!#REF!/1000</f>
        <v>#REF!</v>
      </c>
      <c r="G7" s="112" t="e">
        <f>+'Income Statement Reg'!#REF!/1000</f>
        <v>#REF!</v>
      </c>
      <c r="H7" s="96" t="e">
        <f>+F7/G7-1</f>
        <v>#REF!</v>
      </c>
    </row>
    <row r="8" spans="1:10" s="33" customFormat="1" ht="24.95" customHeight="1">
      <c r="A8" s="32"/>
      <c r="B8" s="99" t="s">
        <v>9</v>
      </c>
      <c r="C8" s="110" t="e">
        <f>+C4+C7</f>
        <v>#REF!</v>
      </c>
      <c r="D8" s="110" t="e">
        <f>+D4+D7</f>
        <v>#REF!</v>
      </c>
      <c r="E8" s="103" t="e">
        <f>+C8/D8-1</f>
        <v>#REF!</v>
      </c>
      <c r="F8" s="110" t="e">
        <f>+F4+F7</f>
        <v>#REF!</v>
      </c>
      <c r="G8" s="110" t="e">
        <f>+G4+G7</f>
        <v>#REF!</v>
      </c>
      <c r="H8" s="100" t="e">
        <f>((F8/G8)-1)</f>
        <v>#REF!</v>
      </c>
    </row>
    <row r="9" spans="1:10" s="35" customFormat="1" ht="24.95" customHeight="1">
      <c r="A9" s="34"/>
      <c r="B9" s="97" t="s">
        <v>10</v>
      </c>
      <c r="C9" s="112" t="e">
        <f>+'Income Statement Reg'!#REF!/1000</f>
        <v>#REF!</v>
      </c>
      <c r="D9" s="112" t="e">
        <f>+'Income Statement Reg'!#REF!/1000</f>
        <v>#REF!</v>
      </c>
      <c r="E9" s="95" t="e">
        <f t="shared" si="0"/>
        <v>#REF!</v>
      </c>
      <c r="F9" s="112" t="e">
        <f>+'Income Statement Reg'!#REF!/1000</f>
        <v>#REF!</v>
      </c>
      <c r="G9" s="112" t="e">
        <f>+'Income Statement Reg'!#REF!/1000</f>
        <v>#REF!</v>
      </c>
      <c r="H9" s="96" t="e">
        <f>((F9/G9)-1)</f>
        <v>#REF!</v>
      </c>
    </row>
    <row r="10" spans="1:10" s="35" customFormat="1" ht="24.95" hidden="1" customHeight="1">
      <c r="A10" s="34"/>
      <c r="B10" s="93" t="s">
        <v>11</v>
      </c>
      <c r="C10" s="111">
        <v>-56.029000000000003</v>
      </c>
      <c r="D10" s="111">
        <v>-56.012</v>
      </c>
      <c r="E10" s="95">
        <f t="shared" si="0"/>
        <v>3.0350639148757352E-4</v>
      </c>
      <c r="F10" s="111">
        <v>-58.55</v>
      </c>
      <c r="G10" s="111">
        <v>-58.341999999999999</v>
      </c>
      <c r="H10" s="96">
        <f>+F10/G10-1</f>
        <v>3.5651846011448551E-3</v>
      </c>
    </row>
    <row r="11" spans="1:10" s="35" customFormat="1" ht="24.95" hidden="1" customHeight="1">
      <c r="A11" s="34"/>
      <c r="B11" s="93" t="s">
        <v>12</v>
      </c>
      <c r="C11" s="111">
        <v>-2.1589999999999998</v>
      </c>
      <c r="D11" s="111">
        <v>-2.1480000000000001</v>
      </c>
      <c r="E11" s="95">
        <f t="shared" si="0"/>
        <v>5.1210428305399347E-3</v>
      </c>
      <c r="F11" s="111">
        <v>-2.294</v>
      </c>
      <c r="G11" s="111">
        <v>-2.198</v>
      </c>
      <c r="H11" s="96">
        <f>+F11/G11-1</f>
        <v>4.3676069153776309E-2</v>
      </c>
    </row>
    <row r="12" spans="1:10" s="35" customFormat="1" ht="24.95" hidden="1" customHeight="1">
      <c r="A12" s="34"/>
      <c r="B12" s="93" t="s">
        <v>13</v>
      </c>
      <c r="C12" s="111">
        <v>-21.553999999999998</v>
      </c>
      <c r="D12" s="111">
        <v>-23.212</v>
      </c>
      <c r="E12" s="95">
        <f t="shared" si="0"/>
        <v>-7.1428571428571508E-2</v>
      </c>
      <c r="F12" s="111">
        <v>-23.056999999999999</v>
      </c>
      <c r="G12" s="111">
        <v>-25.209</v>
      </c>
      <c r="H12" s="96">
        <f>+F12/G12-1</f>
        <v>-8.5366337419175764E-2</v>
      </c>
    </row>
    <row r="13" spans="1:10" s="35" customFormat="1" ht="24.95" hidden="1" customHeight="1">
      <c r="A13" s="34"/>
      <c r="B13" s="93" t="s">
        <v>14</v>
      </c>
      <c r="C13" s="111">
        <v>-39.332999999999998</v>
      </c>
      <c r="D13" s="111">
        <v>-20.199000000000002</v>
      </c>
      <c r="E13" s="95">
        <f t="shared" si="0"/>
        <v>0.94727461755532438</v>
      </c>
      <c r="F13" s="111">
        <v>-46.222000000000001</v>
      </c>
      <c r="G13" s="111">
        <v>-26.713999999999999</v>
      </c>
      <c r="H13" s="96">
        <f>+F13/G13-1</f>
        <v>0.7302537995058771</v>
      </c>
    </row>
    <row r="14" spans="1:10" s="82" customFormat="1" ht="24.95" customHeight="1">
      <c r="A14" s="81"/>
      <c r="B14" s="107" t="s">
        <v>15</v>
      </c>
      <c r="C14" s="113" t="e">
        <f>C8+C9</f>
        <v>#REF!</v>
      </c>
      <c r="D14" s="113" t="e">
        <f>D8+D9</f>
        <v>#REF!</v>
      </c>
      <c r="E14" s="102" t="e">
        <f t="shared" si="0"/>
        <v>#REF!</v>
      </c>
      <c r="F14" s="114" t="e">
        <f>F8+F9</f>
        <v>#REF!</v>
      </c>
      <c r="G14" s="114" t="e">
        <f>G8+G9</f>
        <v>#REF!</v>
      </c>
      <c r="H14" s="109" t="e">
        <f>((F14/G14)-1)</f>
        <v>#REF!</v>
      </c>
    </row>
    <row r="15" spans="1:10" s="37" customFormat="1" ht="24.95" customHeight="1">
      <c r="A15" s="36"/>
      <c r="B15" s="97" t="s">
        <v>16</v>
      </c>
      <c r="C15" s="111" t="e">
        <f>+'Income Statement Reg'!#REF!/1000</f>
        <v>#REF!</v>
      </c>
      <c r="D15" s="111" t="e">
        <f>+'Income Statement Reg'!#REF!/1000</f>
        <v>#REF!</v>
      </c>
      <c r="E15" s="95" t="e">
        <f t="shared" si="0"/>
        <v>#REF!</v>
      </c>
      <c r="F15" s="111" t="e">
        <f>+'Income Statement Reg'!#REF!/1000</f>
        <v>#REF!</v>
      </c>
      <c r="G15" s="111" t="e">
        <f>+'Income Statement Reg'!#REF!/1000</f>
        <v>#REF!</v>
      </c>
      <c r="H15" s="96" t="e">
        <f>+F15/G15-1</f>
        <v>#REF!</v>
      </c>
    </row>
    <row r="16" spans="1:10" s="37" customFormat="1" ht="24.95" customHeight="1">
      <c r="A16" s="36"/>
      <c r="B16" s="97" t="s">
        <v>17</v>
      </c>
      <c r="C16" s="111" t="e">
        <f>+'Income Statement Reg'!#REF!/1000</f>
        <v>#REF!</v>
      </c>
      <c r="D16" s="111" t="e">
        <f>+'Income Statement Reg'!#REF!/1000</f>
        <v>#REF!</v>
      </c>
      <c r="E16" s="95" t="e">
        <f t="shared" si="0"/>
        <v>#REF!</v>
      </c>
      <c r="F16" s="111" t="e">
        <f>+'Income Statement Reg'!#REF!/1000</f>
        <v>#REF!</v>
      </c>
      <c r="G16" s="111" t="e">
        <f>+'Income Statement Reg'!#REF!/1000</f>
        <v>#REF!</v>
      </c>
      <c r="H16" s="96" t="e">
        <f>+F16/G16-1</f>
        <v>#REF!</v>
      </c>
    </row>
    <row r="17" spans="1:16370" s="33" customFormat="1" ht="31.5">
      <c r="A17" s="32"/>
      <c r="B17" s="115" t="s">
        <v>18</v>
      </c>
      <c r="C17" s="116" t="e">
        <f>SUM(C14:C16)</f>
        <v>#REF!</v>
      </c>
      <c r="D17" s="116" t="e">
        <f>SUM(D14:D16)</f>
        <v>#REF!</v>
      </c>
      <c r="E17" s="91" t="e">
        <f t="shared" si="0"/>
        <v>#REF!</v>
      </c>
      <c r="F17" s="116" t="e">
        <f>SUM(F14:F16)</f>
        <v>#REF!</v>
      </c>
      <c r="G17" s="116" t="e">
        <f>SUM(G14:G16)</f>
        <v>#REF!</v>
      </c>
      <c r="H17" s="92" t="e">
        <f>((F17/G17)-1)</f>
        <v>#REF!</v>
      </c>
    </row>
    <row r="18" spans="1:16370" s="31" customFormat="1" ht="24.95" customHeight="1">
      <c r="A18" s="30"/>
      <c r="B18" s="90" t="s">
        <v>19</v>
      </c>
      <c r="C18" s="116" t="e">
        <f>+'Income Statement Reg'!#REF!/1000</f>
        <v>#REF!</v>
      </c>
      <c r="D18" s="116" t="e">
        <f>+'Income Statement Reg'!#REF!/1000</f>
        <v>#REF!</v>
      </c>
      <c r="E18" s="91" t="e">
        <f t="shared" si="0"/>
        <v>#REF!</v>
      </c>
      <c r="F18" s="116" t="e">
        <f>+'Income Statement Reg'!#REF!/1000</f>
        <v>#REF!</v>
      </c>
      <c r="G18" s="116" t="e">
        <f>+'Income Statement Reg'!#REF!/1000</f>
        <v>#REF!</v>
      </c>
      <c r="H18" s="92" t="e">
        <f>((F18/G18)-1)</f>
        <v>#REF!</v>
      </c>
    </row>
    <row r="19" spans="1:16370" s="35" customFormat="1" ht="15" hidden="1">
      <c r="A19" s="34"/>
      <c r="B19" s="104" t="s">
        <v>20</v>
      </c>
      <c r="C19" s="111">
        <v>17.861000000000001</v>
      </c>
      <c r="D19" s="111">
        <v>23.196000000000002</v>
      </c>
      <c r="E19" s="95">
        <f t="shared" si="0"/>
        <v>-0.22999655112950512</v>
      </c>
      <c r="F19" s="111">
        <v>22.259</v>
      </c>
      <c r="G19" s="111">
        <v>23.823</v>
      </c>
      <c r="H19" s="96">
        <f t="shared" ref="H19:H24" si="1">+F19/G19-1</f>
        <v>-6.5650841623640988E-2</v>
      </c>
    </row>
    <row r="20" spans="1:16370" s="31" customFormat="1" ht="24.95" hidden="1" customHeight="1">
      <c r="A20" s="30"/>
      <c r="B20" s="93" t="s">
        <v>21</v>
      </c>
      <c r="C20" s="111">
        <v>9.7799999999999994</v>
      </c>
      <c r="D20" s="111">
        <v>18.597999999999999</v>
      </c>
      <c r="E20" s="95">
        <f t="shared" si="0"/>
        <v>-0.47413700397892244</v>
      </c>
      <c r="F20" s="111">
        <v>9.7550000000000008</v>
      </c>
      <c r="G20" s="111">
        <v>18.571999999999999</v>
      </c>
      <c r="H20" s="96">
        <f t="shared" si="1"/>
        <v>-0.47474693086366571</v>
      </c>
    </row>
    <row r="21" spans="1:16370" s="31" customFormat="1" ht="24.95" hidden="1" customHeight="1">
      <c r="A21" s="30"/>
      <c r="B21" s="93" t="s">
        <v>22</v>
      </c>
      <c r="C21" s="111">
        <v>0</v>
      </c>
      <c r="D21" s="111">
        <v>0</v>
      </c>
      <c r="E21" s="95" t="str">
        <f>IF(ISERR(C21/D21-1),"-",C21/D21-1)</f>
        <v>-</v>
      </c>
      <c r="F21" s="111">
        <v>0</v>
      </c>
      <c r="G21" s="111">
        <v>0</v>
      </c>
      <c r="H21" s="95" t="str">
        <f>IF(ISERR(F21/G21-1),"-",F21/G21-1)</f>
        <v>-</v>
      </c>
    </row>
    <row r="22" spans="1:16370" s="31" customFormat="1" ht="24.95" hidden="1" customHeight="1">
      <c r="A22" s="30"/>
      <c r="B22" s="93" t="s">
        <v>23</v>
      </c>
      <c r="C22" s="111">
        <v>0</v>
      </c>
      <c r="D22" s="111">
        <v>0</v>
      </c>
      <c r="E22" s="95" t="str">
        <f>IF(ISERR(C22/D22-1),"-",C22/D22-1)</f>
        <v>-</v>
      </c>
      <c r="F22" s="111">
        <v>0</v>
      </c>
      <c r="G22" s="111">
        <v>0</v>
      </c>
      <c r="H22" s="95" t="str">
        <f>IF(ISERR(F22/G22-1),"-",F22/G22-1)</f>
        <v>-</v>
      </c>
    </row>
    <row r="23" spans="1:16370" s="31" customFormat="1" ht="24.95" hidden="1" customHeight="1">
      <c r="A23" s="30"/>
      <c r="B23" s="93" t="s">
        <v>24</v>
      </c>
      <c r="C23" s="111">
        <v>-31.667999999999999</v>
      </c>
      <c r="D23" s="111">
        <v>-30.414000000000001</v>
      </c>
      <c r="E23" s="95">
        <f t="shared" si="0"/>
        <v>4.1231012033931647E-2</v>
      </c>
      <c r="F23" s="111">
        <v>-36.087000000000003</v>
      </c>
      <c r="G23" s="111">
        <v>-35.432000000000002</v>
      </c>
      <c r="H23" s="96">
        <f t="shared" si="1"/>
        <v>1.8486114247008301E-2</v>
      </c>
    </row>
    <row r="24" spans="1:16370" s="35" customFormat="1" ht="24.95" hidden="1" customHeight="1">
      <c r="A24" s="34"/>
      <c r="B24" s="93" t="s">
        <v>7</v>
      </c>
      <c r="C24" s="111">
        <v>-7.0999999999999994E-2</v>
      </c>
      <c r="D24" s="111">
        <v>-8.5000000000000006E-2</v>
      </c>
      <c r="E24" s="95">
        <f t="shared" si="0"/>
        <v>-0.16470588235294126</v>
      </c>
      <c r="F24" s="111">
        <v>-4.0000000000000001E-3</v>
      </c>
      <c r="G24" s="111">
        <v>-0.3</v>
      </c>
      <c r="H24" s="96">
        <f t="shared" si="1"/>
        <v>-0.98666666666666669</v>
      </c>
    </row>
    <row r="25" spans="1:16370" s="69" customFormat="1" ht="24.95" customHeight="1">
      <c r="A25" s="68"/>
      <c r="B25" s="101" t="s">
        <v>25</v>
      </c>
      <c r="C25" s="113" t="e">
        <f>C17+C18</f>
        <v>#REF!</v>
      </c>
      <c r="D25" s="113" t="e">
        <f>D17+D18</f>
        <v>#REF!</v>
      </c>
      <c r="E25" s="102" t="e">
        <f t="shared" si="0"/>
        <v>#REF!</v>
      </c>
      <c r="F25" s="114" t="e">
        <f>F17+F18</f>
        <v>#REF!</v>
      </c>
      <c r="G25" s="114" t="e">
        <f>G17+G18</f>
        <v>#REF!</v>
      </c>
      <c r="H25" s="109" t="e">
        <f>((F25/G25)-1)</f>
        <v>#REF!</v>
      </c>
    </row>
    <row r="26" spans="1:16370" s="31" customFormat="1" ht="31.5">
      <c r="A26" s="30"/>
      <c r="B26" s="105" t="s">
        <v>26</v>
      </c>
      <c r="C26" s="110" t="e">
        <f>+'Income Statement Reg'!#REF!/1000</f>
        <v>#REF!</v>
      </c>
      <c r="D26" s="110" t="e">
        <f>+'Income Statement Reg'!#REF!/1000</f>
        <v>#REF!</v>
      </c>
      <c r="E26" s="91" t="e">
        <f t="shared" si="0"/>
        <v>#REF!</v>
      </c>
      <c r="F26" s="116" t="e">
        <f>+'Income Statement Reg'!#REF!/1000</f>
        <v>#REF!</v>
      </c>
      <c r="G26" s="116" t="e">
        <f>+'Income Statement Reg'!#REF!/1000</f>
        <v>#REF!</v>
      </c>
      <c r="H26" s="92" t="e">
        <f>((F26/G26)-1)</f>
        <v>#REF!</v>
      </c>
    </row>
    <row r="27" spans="1:16370" s="35" customFormat="1" ht="24.95" hidden="1" customHeight="1">
      <c r="A27" s="34"/>
      <c r="B27" s="106" t="s">
        <v>27</v>
      </c>
      <c r="C27" s="111">
        <v>-20.277000000000001</v>
      </c>
      <c r="D27" s="111">
        <v>-12.427</v>
      </c>
      <c r="E27" s="95">
        <f t="shared" si="0"/>
        <v>0.63168906413454584</v>
      </c>
      <c r="F27" s="111">
        <v>-21.608000000000001</v>
      </c>
      <c r="G27" s="111">
        <v>-13.352</v>
      </c>
      <c r="H27" s="96">
        <f>((F27/G27)-1)</f>
        <v>0.61833433193529053</v>
      </c>
    </row>
    <row r="28" spans="1:16370" s="35" customFormat="1" ht="24.95" hidden="1" customHeight="1">
      <c r="A28" s="34"/>
      <c r="B28" s="106" t="s">
        <v>28</v>
      </c>
      <c r="C28" s="111">
        <v>2.6389999999999998</v>
      </c>
      <c r="D28" s="111">
        <v>-1.4810000000000001</v>
      </c>
      <c r="E28" s="95">
        <f t="shared" si="0"/>
        <v>-2.7819041188386224</v>
      </c>
      <c r="F28" s="111">
        <v>2.6389999999999998</v>
      </c>
      <c r="G28" s="111">
        <v>-1.4810000000000001</v>
      </c>
      <c r="H28" s="96">
        <f>((F28/G28)-1)</f>
        <v>-2.7819041188386224</v>
      </c>
    </row>
    <row r="29" spans="1:16370" s="69" customFormat="1" ht="38.25" customHeight="1">
      <c r="A29" s="68"/>
      <c r="B29" s="84" t="s">
        <v>29</v>
      </c>
      <c r="C29" s="113" t="e">
        <f>+C25+C26</f>
        <v>#REF!</v>
      </c>
      <c r="D29" s="113" t="e">
        <f>+D25+D26</f>
        <v>#REF!</v>
      </c>
      <c r="E29" s="102" t="e">
        <f t="shared" si="0"/>
        <v>#REF!</v>
      </c>
      <c r="F29" s="114" t="e">
        <f>+F25+F26</f>
        <v>#REF!</v>
      </c>
      <c r="G29" s="114" t="e">
        <f>+G25+G26</f>
        <v>#REF!</v>
      </c>
      <c r="H29" s="109" t="e">
        <f>((F29/G29)-1)</f>
        <v>#REF!</v>
      </c>
    </row>
    <row r="30" spans="1:16370" s="31" customFormat="1" ht="24.95" customHeight="1">
      <c r="A30" s="30"/>
      <c r="B30" s="106" t="s">
        <v>30</v>
      </c>
      <c r="C30" s="98">
        <v>0</v>
      </c>
      <c r="D30" s="98">
        <v>0</v>
      </c>
      <c r="E30" s="98">
        <v>0</v>
      </c>
      <c r="F30" s="111" t="e">
        <f>+'Income Statement Reg'!#REF!/1000</f>
        <v>#REF!</v>
      </c>
      <c r="G30" s="111" t="e">
        <f>+'Income Statement Reg'!#REF!/1000</f>
        <v>#REF!</v>
      </c>
      <c r="H30" s="96">
        <v>1</v>
      </c>
    </row>
    <row r="31" spans="1:16370" s="71" customFormat="1" ht="24.95" customHeight="1">
      <c r="A31" s="68"/>
      <c r="B31" s="101" t="s">
        <v>31</v>
      </c>
      <c r="C31" s="117" t="e">
        <f>C29+C30</f>
        <v>#REF!</v>
      </c>
      <c r="D31" s="117" t="e">
        <f>D29+D30</f>
        <v>#REF!</v>
      </c>
      <c r="E31" s="102" t="e">
        <f t="shared" si="0"/>
        <v>#REF!</v>
      </c>
      <c r="F31" s="118" t="e">
        <f>F29+F30</f>
        <v>#REF!</v>
      </c>
      <c r="G31" s="118" t="e">
        <f>G29+G30</f>
        <v>#REF!</v>
      </c>
      <c r="H31" s="108" t="e">
        <f>+F31/G31-1</f>
        <v>#REF!</v>
      </c>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c r="IH31" s="70"/>
      <c r="II31" s="70"/>
      <c r="IJ31" s="70"/>
      <c r="IK31" s="70"/>
      <c r="IL31" s="70"/>
      <c r="IM31" s="70"/>
      <c r="IN31" s="70"/>
      <c r="IO31" s="70"/>
      <c r="IP31" s="70"/>
      <c r="IQ31" s="70"/>
      <c r="IR31" s="70"/>
      <c r="IS31" s="70"/>
      <c r="IT31" s="70"/>
      <c r="IU31" s="70"/>
      <c r="IV31" s="70"/>
      <c r="IW31" s="70"/>
      <c r="IX31" s="70"/>
      <c r="IY31" s="70"/>
      <c r="IZ31" s="70"/>
      <c r="JA31" s="70"/>
      <c r="JB31" s="70"/>
      <c r="JC31" s="70"/>
      <c r="JD31" s="70"/>
      <c r="JE31" s="70"/>
      <c r="JF31" s="70"/>
      <c r="JG31" s="70"/>
      <c r="JH31" s="70"/>
      <c r="JI31" s="70"/>
      <c r="JJ31" s="70"/>
      <c r="JK31" s="70"/>
      <c r="JL31" s="70"/>
      <c r="JM31" s="70"/>
      <c r="JN31" s="70"/>
      <c r="JO31" s="70"/>
      <c r="JP31" s="70"/>
      <c r="JQ31" s="70"/>
      <c r="JR31" s="70"/>
      <c r="JS31" s="70"/>
      <c r="JT31" s="70"/>
      <c r="JU31" s="70"/>
      <c r="JV31" s="70"/>
      <c r="JW31" s="70"/>
      <c r="JX31" s="70"/>
      <c r="JY31" s="70"/>
      <c r="JZ31" s="70"/>
      <c r="KA31" s="70"/>
      <c r="KB31" s="70"/>
      <c r="KC31" s="70"/>
      <c r="KD31" s="70"/>
      <c r="KE31" s="70"/>
      <c r="KF31" s="70"/>
      <c r="KG31" s="70"/>
      <c r="KH31" s="70"/>
      <c r="KI31" s="70"/>
      <c r="KJ31" s="70"/>
      <c r="KK31" s="70"/>
      <c r="KL31" s="70"/>
      <c r="KM31" s="70"/>
      <c r="KN31" s="70"/>
      <c r="KO31" s="70"/>
      <c r="KP31" s="70"/>
      <c r="KQ31" s="70"/>
      <c r="KR31" s="70"/>
      <c r="KS31" s="70"/>
      <c r="KT31" s="70"/>
      <c r="KU31" s="70"/>
      <c r="KV31" s="70"/>
      <c r="KW31" s="70"/>
      <c r="KX31" s="70"/>
      <c r="KY31" s="70"/>
      <c r="KZ31" s="70"/>
      <c r="LA31" s="70"/>
      <c r="LB31" s="70"/>
      <c r="LC31" s="70"/>
      <c r="LD31" s="70"/>
      <c r="LE31" s="70"/>
      <c r="LF31" s="70"/>
      <c r="LG31" s="70"/>
      <c r="LH31" s="70"/>
      <c r="LI31" s="70"/>
      <c r="LJ31" s="70"/>
      <c r="LK31" s="70"/>
      <c r="LL31" s="70"/>
      <c r="LM31" s="70"/>
      <c r="LN31" s="70"/>
      <c r="LO31" s="70"/>
      <c r="LP31" s="70"/>
      <c r="LQ31" s="70"/>
      <c r="LR31" s="70"/>
      <c r="LS31" s="70"/>
      <c r="LT31" s="70"/>
      <c r="LU31" s="70"/>
      <c r="LV31" s="70"/>
      <c r="LW31" s="70"/>
      <c r="LX31" s="70"/>
      <c r="LY31" s="70"/>
      <c r="LZ31" s="70"/>
      <c r="MA31" s="70"/>
      <c r="MB31" s="70"/>
      <c r="MC31" s="70"/>
      <c r="MD31" s="70"/>
      <c r="ME31" s="70"/>
      <c r="MF31" s="70"/>
      <c r="MG31" s="70"/>
      <c r="MH31" s="70"/>
      <c r="MI31" s="70"/>
      <c r="MJ31" s="70"/>
      <c r="MK31" s="70"/>
      <c r="ML31" s="70"/>
      <c r="MM31" s="70"/>
      <c r="MN31" s="70"/>
      <c r="MO31" s="70"/>
      <c r="MP31" s="70"/>
      <c r="MQ31" s="70"/>
      <c r="MR31" s="70"/>
      <c r="MS31" s="70"/>
      <c r="MT31" s="70"/>
      <c r="MU31" s="70"/>
      <c r="MV31" s="70"/>
      <c r="MW31" s="70"/>
      <c r="MX31" s="70"/>
      <c r="MY31" s="70"/>
      <c r="MZ31" s="70"/>
      <c r="NA31" s="70"/>
      <c r="NB31" s="70"/>
      <c r="NC31" s="70"/>
      <c r="ND31" s="70"/>
      <c r="NE31" s="70"/>
      <c r="NF31" s="70"/>
      <c r="NG31" s="70"/>
      <c r="NH31" s="70"/>
      <c r="NI31" s="70"/>
      <c r="NJ31" s="70"/>
      <c r="NK31" s="70"/>
      <c r="NL31" s="70"/>
      <c r="NM31" s="70"/>
      <c r="NN31" s="70"/>
      <c r="NO31" s="70"/>
      <c r="NP31" s="70"/>
      <c r="NQ31" s="70"/>
      <c r="NR31" s="70"/>
      <c r="NS31" s="70"/>
      <c r="NT31" s="70"/>
      <c r="NU31" s="70"/>
      <c r="NV31" s="70"/>
      <c r="NW31" s="70"/>
      <c r="NX31" s="70"/>
      <c r="NY31" s="70"/>
      <c r="NZ31" s="70"/>
      <c r="OA31" s="70"/>
      <c r="OB31" s="70"/>
      <c r="OC31" s="70"/>
      <c r="OD31" s="70"/>
      <c r="OE31" s="70"/>
      <c r="OF31" s="70"/>
      <c r="OG31" s="70"/>
      <c r="OH31" s="70"/>
      <c r="OI31" s="70"/>
      <c r="OJ31" s="70"/>
      <c r="OK31" s="70"/>
      <c r="OL31" s="70"/>
      <c r="OM31" s="70"/>
      <c r="ON31" s="70"/>
      <c r="OO31" s="70"/>
      <c r="OP31" s="70"/>
      <c r="OQ31" s="70"/>
      <c r="OR31" s="70"/>
      <c r="OS31" s="70"/>
      <c r="OT31" s="70"/>
      <c r="OU31" s="70"/>
      <c r="OV31" s="70"/>
      <c r="OW31" s="70"/>
      <c r="OX31" s="70"/>
      <c r="OY31" s="70"/>
      <c r="OZ31" s="70"/>
      <c r="PA31" s="70"/>
      <c r="PB31" s="70"/>
      <c r="PC31" s="70"/>
      <c r="PD31" s="70"/>
      <c r="PE31" s="70"/>
      <c r="PF31" s="70"/>
      <c r="PG31" s="70"/>
      <c r="PH31" s="70"/>
      <c r="PI31" s="70"/>
      <c r="PJ31" s="70"/>
      <c r="PK31" s="70"/>
      <c r="PL31" s="70"/>
      <c r="PM31" s="70"/>
      <c r="PN31" s="70"/>
      <c r="PO31" s="70"/>
      <c r="PP31" s="70"/>
      <c r="PQ31" s="70"/>
      <c r="PR31" s="70"/>
      <c r="PS31" s="70"/>
      <c r="PT31" s="70"/>
      <c r="PU31" s="70"/>
      <c r="PV31" s="70"/>
      <c r="PW31" s="70"/>
      <c r="PX31" s="70"/>
      <c r="PY31" s="70"/>
      <c r="PZ31" s="70"/>
      <c r="QA31" s="70"/>
      <c r="QB31" s="70"/>
      <c r="QC31" s="70"/>
      <c r="QD31" s="70"/>
      <c r="QE31" s="70"/>
      <c r="QF31" s="70"/>
      <c r="QG31" s="70"/>
      <c r="QH31" s="70"/>
      <c r="QI31" s="70"/>
      <c r="QJ31" s="70"/>
      <c r="QK31" s="70"/>
      <c r="QL31" s="70"/>
      <c r="QM31" s="70"/>
      <c r="QN31" s="70"/>
      <c r="QO31" s="70"/>
      <c r="QP31" s="70"/>
      <c r="QQ31" s="70"/>
      <c r="QR31" s="70"/>
      <c r="QS31" s="70"/>
      <c r="QT31" s="70"/>
      <c r="QU31" s="70"/>
      <c r="QV31" s="70"/>
      <c r="QW31" s="70"/>
      <c r="QX31" s="70"/>
      <c r="QY31" s="70"/>
      <c r="QZ31" s="70"/>
      <c r="RA31" s="70"/>
      <c r="RB31" s="70"/>
      <c r="RC31" s="70"/>
      <c r="RD31" s="70"/>
      <c r="RE31" s="70"/>
      <c r="RF31" s="70"/>
      <c r="RG31" s="70"/>
      <c r="RH31" s="70"/>
      <c r="RI31" s="70"/>
      <c r="RJ31" s="70"/>
      <c r="RK31" s="70"/>
      <c r="RL31" s="70"/>
      <c r="RM31" s="70"/>
      <c r="RN31" s="70"/>
      <c r="RO31" s="70"/>
      <c r="RP31" s="70"/>
      <c r="RQ31" s="70"/>
      <c r="RR31" s="70"/>
      <c r="RS31" s="70"/>
      <c r="RT31" s="70"/>
      <c r="RU31" s="70"/>
      <c r="RV31" s="70"/>
      <c r="RW31" s="70"/>
      <c r="RX31" s="70"/>
      <c r="RY31" s="70"/>
      <c r="RZ31" s="70"/>
      <c r="SA31" s="70"/>
      <c r="SB31" s="70"/>
      <c r="SC31" s="70"/>
      <c r="SD31" s="70"/>
      <c r="SE31" s="70"/>
      <c r="SF31" s="70"/>
      <c r="SG31" s="70"/>
      <c r="SH31" s="70"/>
      <c r="SI31" s="70"/>
      <c r="SJ31" s="70"/>
      <c r="SK31" s="70"/>
      <c r="SL31" s="70"/>
      <c r="SM31" s="70"/>
      <c r="SN31" s="70"/>
      <c r="SO31" s="70"/>
      <c r="SP31" s="70"/>
      <c r="SQ31" s="70"/>
      <c r="SR31" s="70"/>
      <c r="SS31" s="70"/>
      <c r="ST31" s="70"/>
      <c r="SU31" s="70"/>
      <c r="SV31" s="70"/>
      <c r="SW31" s="70"/>
      <c r="SX31" s="70"/>
      <c r="SY31" s="70"/>
      <c r="SZ31" s="70"/>
      <c r="TA31" s="70"/>
      <c r="TB31" s="70"/>
      <c r="TC31" s="70"/>
      <c r="TD31" s="70"/>
      <c r="TE31" s="70"/>
      <c r="TF31" s="70"/>
      <c r="TG31" s="70"/>
      <c r="TH31" s="70"/>
      <c r="TI31" s="70"/>
      <c r="TJ31" s="70"/>
      <c r="TK31" s="70"/>
      <c r="TL31" s="70"/>
      <c r="TM31" s="70"/>
      <c r="TN31" s="70"/>
      <c r="TO31" s="70"/>
      <c r="TP31" s="70"/>
      <c r="TQ31" s="70"/>
      <c r="TR31" s="70"/>
      <c r="TS31" s="70"/>
      <c r="TT31" s="70"/>
      <c r="TU31" s="70"/>
      <c r="TV31" s="70"/>
      <c r="TW31" s="70"/>
      <c r="TX31" s="70"/>
      <c r="TY31" s="70"/>
      <c r="TZ31" s="70"/>
      <c r="UA31" s="70"/>
      <c r="UB31" s="70"/>
      <c r="UC31" s="70"/>
      <c r="UD31" s="70"/>
      <c r="UE31" s="70"/>
      <c r="UF31" s="70"/>
      <c r="UG31" s="70"/>
      <c r="UH31" s="70"/>
      <c r="UI31" s="70"/>
      <c r="UJ31" s="70"/>
      <c r="UK31" s="70"/>
      <c r="UL31" s="70"/>
      <c r="UM31" s="70"/>
      <c r="UN31" s="70"/>
      <c r="UO31" s="70"/>
      <c r="UP31" s="70"/>
      <c r="UQ31" s="70"/>
      <c r="UR31" s="70"/>
      <c r="US31" s="70"/>
      <c r="UT31" s="70"/>
      <c r="UU31" s="70"/>
      <c r="UV31" s="70"/>
      <c r="UW31" s="70"/>
      <c r="UX31" s="70"/>
      <c r="UY31" s="70"/>
      <c r="UZ31" s="70"/>
      <c r="VA31" s="70"/>
      <c r="VB31" s="70"/>
      <c r="VC31" s="70"/>
      <c r="VD31" s="70"/>
      <c r="VE31" s="70"/>
      <c r="VF31" s="70"/>
      <c r="VG31" s="70"/>
      <c r="VH31" s="70"/>
      <c r="VI31" s="70"/>
      <c r="VJ31" s="70"/>
      <c r="VK31" s="70"/>
      <c r="VL31" s="70"/>
      <c r="VM31" s="70"/>
      <c r="VN31" s="70"/>
      <c r="VO31" s="70"/>
      <c r="VP31" s="70"/>
      <c r="VQ31" s="70"/>
      <c r="VR31" s="70"/>
      <c r="VS31" s="70"/>
      <c r="VT31" s="70"/>
      <c r="VU31" s="70"/>
      <c r="VV31" s="70"/>
      <c r="VW31" s="70"/>
      <c r="VX31" s="70"/>
      <c r="VY31" s="70"/>
      <c r="VZ31" s="70"/>
      <c r="WA31" s="70"/>
      <c r="WB31" s="70"/>
      <c r="WC31" s="70"/>
      <c r="WD31" s="70"/>
      <c r="WE31" s="70"/>
      <c r="WF31" s="70"/>
      <c r="WG31" s="70"/>
      <c r="WH31" s="70"/>
      <c r="WI31" s="70"/>
      <c r="WJ31" s="70"/>
      <c r="WK31" s="70"/>
      <c r="WL31" s="70"/>
      <c r="WM31" s="70"/>
      <c r="WN31" s="70"/>
      <c r="WO31" s="70"/>
      <c r="WP31" s="70"/>
      <c r="WQ31" s="70"/>
      <c r="WR31" s="70"/>
      <c r="WS31" s="70"/>
      <c r="WT31" s="70"/>
      <c r="WU31" s="70"/>
      <c r="WV31" s="70"/>
      <c r="WW31" s="70"/>
      <c r="WX31" s="70"/>
      <c r="WY31" s="70"/>
      <c r="WZ31" s="70"/>
      <c r="XA31" s="70"/>
      <c r="XB31" s="70"/>
      <c r="XC31" s="70"/>
      <c r="XD31" s="70"/>
      <c r="XE31" s="70"/>
      <c r="XF31" s="70"/>
      <c r="XG31" s="70"/>
      <c r="XH31" s="70"/>
      <c r="XI31" s="70"/>
      <c r="XJ31" s="70"/>
      <c r="XK31" s="70"/>
      <c r="XL31" s="70"/>
      <c r="XM31" s="70"/>
      <c r="XN31" s="70"/>
      <c r="XO31" s="70"/>
      <c r="XP31" s="70"/>
      <c r="XQ31" s="70"/>
      <c r="XR31" s="70"/>
      <c r="XS31" s="70"/>
      <c r="XT31" s="70"/>
      <c r="XU31" s="70"/>
      <c r="XV31" s="70"/>
      <c r="XW31" s="70"/>
      <c r="XX31" s="70"/>
      <c r="XY31" s="70"/>
      <c r="XZ31" s="70"/>
      <c r="YA31" s="70"/>
      <c r="YB31" s="70"/>
      <c r="YC31" s="70"/>
      <c r="YD31" s="70"/>
      <c r="YE31" s="70"/>
      <c r="YF31" s="70"/>
      <c r="YG31" s="70"/>
      <c r="YH31" s="70"/>
      <c r="YI31" s="70"/>
      <c r="YJ31" s="70"/>
      <c r="YK31" s="70"/>
      <c r="YL31" s="70"/>
      <c r="YM31" s="70"/>
      <c r="YN31" s="70"/>
      <c r="YO31" s="70"/>
      <c r="YP31" s="70"/>
      <c r="YQ31" s="70"/>
      <c r="YR31" s="70"/>
      <c r="YS31" s="70"/>
      <c r="YT31" s="70"/>
      <c r="YU31" s="70"/>
      <c r="YV31" s="70"/>
      <c r="YW31" s="70"/>
      <c r="YX31" s="70"/>
      <c r="YY31" s="70"/>
      <c r="YZ31" s="70"/>
      <c r="ZA31" s="70"/>
      <c r="ZB31" s="70"/>
      <c r="ZC31" s="70"/>
      <c r="ZD31" s="70"/>
      <c r="ZE31" s="70"/>
      <c r="ZF31" s="70"/>
      <c r="ZG31" s="70"/>
      <c r="ZH31" s="70"/>
      <c r="ZI31" s="70"/>
      <c r="ZJ31" s="70"/>
      <c r="ZK31" s="70"/>
      <c r="ZL31" s="70"/>
      <c r="ZM31" s="70"/>
      <c r="ZN31" s="70"/>
      <c r="ZO31" s="70"/>
      <c r="ZP31" s="70"/>
      <c r="ZQ31" s="70"/>
      <c r="ZR31" s="70"/>
      <c r="ZS31" s="70"/>
      <c r="ZT31" s="70"/>
      <c r="ZU31" s="70"/>
      <c r="ZV31" s="70"/>
      <c r="ZW31" s="70"/>
      <c r="ZX31" s="70"/>
      <c r="ZY31" s="70"/>
      <c r="ZZ31" s="70"/>
      <c r="AAA31" s="70"/>
      <c r="AAB31" s="70"/>
      <c r="AAC31" s="70"/>
      <c r="AAD31" s="70"/>
      <c r="AAE31" s="70"/>
      <c r="AAF31" s="70"/>
      <c r="AAG31" s="70"/>
      <c r="AAH31" s="70"/>
      <c r="AAI31" s="70"/>
      <c r="AAJ31" s="70"/>
      <c r="AAK31" s="70"/>
      <c r="AAL31" s="70"/>
      <c r="AAM31" s="70"/>
      <c r="AAN31" s="70"/>
      <c r="AAO31" s="70"/>
      <c r="AAP31" s="70"/>
      <c r="AAQ31" s="70"/>
      <c r="AAR31" s="70"/>
      <c r="AAS31" s="70"/>
      <c r="AAT31" s="70"/>
      <c r="AAU31" s="70"/>
      <c r="AAV31" s="70"/>
      <c r="AAW31" s="70"/>
      <c r="AAX31" s="70"/>
      <c r="AAY31" s="70"/>
      <c r="AAZ31" s="70"/>
      <c r="ABA31" s="70"/>
      <c r="ABB31" s="70"/>
      <c r="ABC31" s="70"/>
      <c r="ABD31" s="70"/>
      <c r="ABE31" s="70"/>
      <c r="ABF31" s="70"/>
      <c r="ABG31" s="70"/>
      <c r="ABH31" s="70"/>
      <c r="ABI31" s="70"/>
      <c r="ABJ31" s="70"/>
      <c r="ABK31" s="70"/>
      <c r="ABL31" s="70"/>
      <c r="ABM31" s="70"/>
      <c r="ABN31" s="70"/>
      <c r="ABO31" s="70"/>
      <c r="ABP31" s="70"/>
      <c r="ABQ31" s="70"/>
      <c r="ABR31" s="70"/>
      <c r="ABS31" s="70"/>
      <c r="ABT31" s="70"/>
      <c r="ABU31" s="70"/>
      <c r="ABV31" s="70"/>
      <c r="ABW31" s="70"/>
      <c r="ABX31" s="70"/>
      <c r="ABY31" s="70"/>
      <c r="ABZ31" s="70"/>
      <c r="ACA31" s="70"/>
      <c r="ACB31" s="70"/>
      <c r="ACC31" s="70"/>
      <c r="ACD31" s="70"/>
      <c r="ACE31" s="70"/>
      <c r="ACF31" s="70"/>
      <c r="ACG31" s="70"/>
      <c r="ACH31" s="70"/>
      <c r="ACI31" s="70"/>
      <c r="ACJ31" s="70"/>
      <c r="ACK31" s="70"/>
      <c r="ACL31" s="70"/>
      <c r="ACM31" s="70"/>
      <c r="ACN31" s="70"/>
      <c r="ACO31" s="70"/>
      <c r="ACP31" s="70"/>
      <c r="ACQ31" s="70"/>
      <c r="ACR31" s="70"/>
      <c r="ACS31" s="70"/>
      <c r="ACT31" s="70"/>
      <c r="ACU31" s="70"/>
      <c r="ACV31" s="70"/>
      <c r="ACW31" s="70"/>
      <c r="ACX31" s="70"/>
      <c r="ACY31" s="70"/>
      <c r="ACZ31" s="70"/>
      <c r="ADA31" s="70"/>
      <c r="ADB31" s="70"/>
      <c r="ADC31" s="70"/>
      <c r="ADD31" s="70"/>
      <c r="ADE31" s="70"/>
      <c r="ADF31" s="70"/>
      <c r="ADG31" s="70"/>
      <c r="ADH31" s="70"/>
      <c r="ADI31" s="70"/>
      <c r="ADJ31" s="70"/>
      <c r="ADK31" s="70"/>
      <c r="ADL31" s="70"/>
      <c r="ADM31" s="70"/>
      <c r="ADN31" s="70"/>
      <c r="ADO31" s="70"/>
      <c r="ADP31" s="70"/>
      <c r="ADQ31" s="70"/>
      <c r="ADR31" s="70"/>
      <c r="ADS31" s="70"/>
      <c r="ADT31" s="70"/>
      <c r="ADU31" s="70"/>
      <c r="ADV31" s="70"/>
      <c r="ADW31" s="70"/>
      <c r="ADX31" s="70"/>
      <c r="ADY31" s="70"/>
      <c r="ADZ31" s="70"/>
      <c r="AEA31" s="70"/>
      <c r="AEB31" s="70"/>
      <c r="AEC31" s="70"/>
      <c r="AED31" s="70"/>
      <c r="AEE31" s="70"/>
      <c r="AEF31" s="70"/>
      <c r="AEG31" s="70"/>
      <c r="AEH31" s="70"/>
      <c r="AEI31" s="70"/>
      <c r="AEJ31" s="70"/>
      <c r="AEK31" s="70"/>
      <c r="AEL31" s="70"/>
      <c r="AEM31" s="70"/>
      <c r="AEN31" s="70"/>
      <c r="AEO31" s="70"/>
      <c r="AEP31" s="70"/>
      <c r="AEQ31" s="70"/>
      <c r="AER31" s="70"/>
      <c r="AES31" s="70"/>
      <c r="AET31" s="70"/>
      <c r="AEU31" s="70"/>
      <c r="AEV31" s="70"/>
      <c r="AEW31" s="70"/>
      <c r="AEX31" s="70"/>
      <c r="AEY31" s="70"/>
      <c r="AEZ31" s="70"/>
      <c r="AFA31" s="70"/>
      <c r="AFB31" s="70"/>
      <c r="AFC31" s="70"/>
      <c r="AFD31" s="70"/>
      <c r="AFE31" s="70"/>
      <c r="AFF31" s="70"/>
      <c r="AFG31" s="70"/>
      <c r="AFH31" s="70"/>
      <c r="AFI31" s="70"/>
      <c r="AFJ31" s="70"/>
      <c r="AFK31" s="70"/>
      <c r="AFL31" s="70"/>
      <c r="AFM31" s="70"/>
      <c r="AFN31" s="70"/>
      <c r="AFO31" s="70"/>
      <c r="AFP31" s="70"/>
      <c r="AFQ31" s="70"/>
      <c r="AFR31" s="70"/>
      <c r="AFS31" s="70"/>
      <c r="AFT31" s="70"/>
      <c r="AFU31" s="70"/>
      <c r="AFV31" s="70"/>
      <c r="AFW31" s="70"/>
      <c r="AFX31" s="70"/>
      <c r="AFY31" s="70"/>
      <c r="AFZ31" s="70"/>
      <c r="AGA31" s="70"/>
      <c r="AGB31" s="70"/>
      <c r="AGC31" s="70"/>
      <c r="AGD31" s="70"/>
      <c r="AGE31" s="70"/>
      <c r="AGF31" s="70"/>
      <c r="AGG31" s="70"/>
      <c r="AGH31" s="70"/>
      <c r="AGI31" s="70"/>
      <c r="AGJ31" s="70"/>
      <c r="AGK31" s="70"/>
      <c r="AGL31" s="70"/>
      <c r="AGM31" s="70"/>
      <c r="AGN31" s="70"/>
      <c r="AGO31" s="70"/>
      <c r="AGP31" s="70"/>
      <c r="AGQ31" s="70"/>
      <c r="AGR31" s="70"/>
      <c r="AGS31" s="70"/>
      <c r="AGT31" s="70"/>
      <c r="AGU31" s="70"/>
      <c r="AGV31" s="70"/>
      <c r="AGW31" s="70"/>
      <c r="AGX31" s="70"/>
      <c r="AGY31" s="70"/>
      <c r="AGZ31" s="70"/>
      <c r="AHA31" s="70"/>
      <c r="AHB31" s="70"/>
      <c r="AHC31" s="70"/>
      <c r="AHD31" s="70"/>
      <c r="AHE31" s="70"/>
      <c r="AHF31" s="70"/>
      <c r="AHG31" s="70"/>
      <c r="AHH31" s="70"/>
      <c r="AHI31" s="70"/>
      <c r="AHJ31" s="70"/>
      <c r="AHK31" s="70"/>
      <c r="AHL31" s="70"/>
      <c r="AHM31" s="70"/>
      <c r="AHN31" s="70"/>
      <c r="AHO31" s="70"/>
      <c r="AHP31" s="70"/>
      <c r="AHQ31" s="70"/>
      <c r="AHR31" s="70"/>
      <c r="AHS31" s="70"/>
      <c r="AHT31" s="70"/>
      <c r="AHU31" s="70"/>
      <c r="AHV31" s="70"/>
      <c r="AHW31" s="70"/>
      <c r="AHX31" s="70"/>
      <c r="AHY31" s="70"/>
      <c r="AHZ31" s="70"/>
      <c r="AIA31" s="70"/>
      <c r="AIB31" s="70"/>
      <c r="AIC31" s="70"/>
      <c r="AID31" s="70"/>
      <c r="AIE31" s="70"/>
      <c r="AIF31" s="70"/>
      <c r="AIG31" s="70"/>
      <c r="AIH31" s="70"/>
      <c r="AII31" s="70"/>
      <c r="AIJ31" s="70"/>
      <c r="AIK31" s="70"/>
      <c r="AIL31" s="70"/>
      <c r="AIM31" s="70"/>
      <c r="AIN31" s="70"/>
      <c r="AIO31" s="70"/>
      <c r="AIP31" s="70"/>
      <c r="AIQ31" s="70"/>
      <c r="AIR31" s="70"/>
      <c r="AIS31" s="70"/>
      <c r="AIT31" s="70"/>
      <c r="AIU31" s="70"/>
      <c r="AIV31" s="70"/>
      <c r="AIW31" s="70"/>
      <c r="AIX31" s="70"/>
      <c r="AIY31" s="70"/>
      <c r="AIZ31" s="70"/>
      <c r="AJA31" s="70"/>
      <c r="AJB31" s="70"/>
      <c r="AJC31" s="70"/>
      <c r="AJD31" s="70"/>
      <c r="AJE31" s="70"/>
      <c r="AJF31" s="70"/>
      <c r="AJG31" s="70"/>
      <c r="AJH31" s="70"/>
      <c r="AJI31" s="70"/>
      <c r="AJJ31" s="70"/>
      <c r="AJK31" s="70"/>
      <c r="AJL31" s="70"/>
      <c r="AJM31" s="70"/>
      <c r="AJN31" s="70"/>
      <c r="AJO31" s="70"/>
      <c r="AJP31" s="70"/>
      <c r="AJQ31" s="70"/>
      <c r="AJR31" s="70"/>
      <c r="AJS31" s="70"/>
      <c r="AJT31" s="70"/>
      <c r="AJU31" s="70"/>
      <c r="AJV31" s="70"/>
      <c r="AJW31" s="70"/>
      <c r="AJX31" s="70"/>
      <c r="AJY31" s="70"/>
      <c r="AJZ31" s="70"/>
      <c r="AKA31" s="70"/>
      <c r="AKB31" s="70"/>
      <c r="AKC31" s="70"/>
      <c r="AKD31" s="70"/>
      <c r="AKE31" s="70"/>
      <c r="AKF31" s="70"/>
      <c r="AKG31" s="70"/>
      <c r="AKH31" s="70"/>
      <c r="AKI31" s="70"/>
      <c r="AKJ31" s="70"/>
      <c r="AKK31" s="70"/>
      <c r="AKL31" s="70"/>
      <c r="AKM31" s="70"/>
      <c r="AKN31" s="70"/>
      <c r="AKO31" s="70"/>
      <c r="AKP31" s="70"/>
      <c r="AKQ31" s="70"/>
      <c r="AKR31" s="70"/>
      <c r="AKS31" s="70"/>
      <c r="AKT31" s="70"/>
      <c r="AKU31" s="70"/>
      <c r="AKV31" s="70"/>
      <c r="AKW31" s="70"/>
      <c r="AKX31" s="70"/>
      <c r="AKY31" s="70"/>
      <c r="AKZ31" s="70"/>
      <c r="ALA31" s="70"/>
      <c r="ALB31" s="70"/>
      <c r="ALC31" s="70"/>
      <c r="ALD31" s="70"/>
      <c r="ALE31" s="70"/>
      <c r="ALF31" s="70"/>
      <c r="ALG31" s="70"/>
      <c r="ALH31" s="70"/>
      <c r="ALI31" s="70"/>
      <c r="ALJ31" s="70"/>
      <c r="ALK31" s="70"/>
      <c r="ALL31" s="70"/>
      <c r="ALM31" s="70"/>
      <c r="ALN31" s="70"/>
      <c r="ALO31" s="70"/>
      <c r="ALP31" s="70"/>
      <c r="ALQ31" s="70"/>
      <c r="ALR31" s="70"/>
      <c r="ALS31" s="70"/>
      <c r="ALT31" s="70"/>
      <c r="ALU31" s="70"/>
      <c r="ALV31" s="70"/>
      <c r="ALW31" s="70"/>
      <c r="ALX31" s="70"/>
      <c r="ALY31" s="70"/>
      <c r="ALZ31" s="70"/>
      <c r="AMA31" s="70"/>
      <c r="AMB31" s="70"/>
      <c r="AMC31" s="70"/>
      <c r="AMD31" s="70"/>
      <c r="AME31" s="70"/>
      <c r="AMF31" s="70"/>
      <c r="AMG31" s="70"/>
      <c r="AMH31" s="70"/>
      <c r="AMI31" s="70"/>
      <c r="AMJ31" s="70"/>
      <c r="AMK31" s="70"/>
      <c r="AML31" s="70"/>
      <c r="AMM31" s="70"/>
      <c r="AMN31" s="70"/>
      <c r="AMO31" s="70"/>
      <c r="AMP31" s="70"/>
      <c r="AMQ31" s="70"/>
      <c r="AMR31" s="70"/>
      <c r="AMS31" s="70"/>
      <c r="AMT31" s="70"/>
      <c r="AMU31" s="70"/>
      <c r="AMV31" s="70"/>
      <c r="AMW31" s="70"/>
      <c r="AMX31" s="70"/>
      <c r="AMY31" s="70"/>
      <c r="AMZ31" s="70"/>
      <c r="ANA31" s="70"/>
      <c r="ANB31" s="70"/>
      <c r="ANC31" s="70"/>
      <c r="AND31" s="70"/>
      <c r="ANE31" s="70"/>
      <c r="ANF31" s="70"/>
      <c r="ANG31" s="70"/>
      <c r="ANH31" s="70"/>
      <c r="ANI31" s="70"/>
      <c r="ANJ31" s="70"/>
      <c r="ANK31" s="70"/>
      <c r="ANL31" s="70"/>
      <c r="ANM31" s="70"/>
      <c r="ANN31" s="70"/>
      <c r="ANO31" s="70"/>
      <c r="ANP31" s="70"/>
      <c r="ANQ31" s="70"/>
      <c r="ANR31" s="70"/>
      <c r="ANS31" s="70"/>
      <c r="ANT31" s="70"/>
      <c r="ANU31" s="70"/>
      <c r="ANV31" s="70"/>
      <c r="ANW31" s="70"/>
      <c r="ANX31" s="70"/>
      <c r="ANY31" s="70"/>
      <c r="ANZ31" s="70"/>
      <c r="AOA31" s="70"/>
      <c r="AOB31" s="70"/>
      <c r="AOC31" s="70"/>
      <c r="AOD31" s="70"/>
      <c r="AOE31" s="70"/>
      <c r="AOF31" s="70"/>
      <c r="AOG31" s="70"/>
      <c r="AOH31" s="70"/>
      <c r="AOI31" s="70"/>
      <c r="AOJ31" s="70"/>
      <c r="AOK31" s="70"/>
      <c r="AOL31" s="70"/>
      <c r="AOM31" s="70"/>
      <c r="AON31" s="70"/>
      <c r="AOO31" s="70"/>
      <c r="AOP31" s="70"/>
      <c r="AOQ31" s="70"/>
      <c r="AOR31" s="70"/>
      <c r="AOS31" s="70"/>
      <c r="AOT31" s="70"/>
      <c r="AOU31" s="70"/>
      <c r="AOV31" s="70"/>
      <c r="AOW31" s="70"/>
      <c r="AOX31" s="70"/>
      <c r="AOY31" s="70"/>
      <c r="AOZ31" s="70"/>
      <c r="APA31" s="70"/>
      <c r="APB31" s="70"/>
      <c r="APC31" s="70"/>
      <c r="APD31" s="70"/>
      <c r="APE31" s="70"/>
      <c r="APF31" s="70"/>
      <c r="APG31" s="70"/>
      <c r="APH31" s="70"/>
      <c r="API31" s="70"/>
      <c r="APJ31" s="70"/>
      <c r="APK31" s="70"/>
      <c r="APL31" s="70"/>
      <c r="APM31" s="70"/>
      <c r="APN31" s="70"/>
      <c r="APO31" s="70"/>
      <c r="APP31" s="70"/>
      <c r="APQ31" s="70"/>
      <c r="APR31" s="70"/>
      <c r="APS31" s="70"/>
      <c r="APT31" s="70"/>
      <c r="APU31" s="70"/>
      <c r="APV31" s="70"/>
      <c r="APW31" s="70"/>
      <c r="APX31" s="70"/>
      <c r="APY31" s="70"/>
      <c r="APZ31" s="70"/>
      <c r="AQA31" s="70"/>
      <c r="AQB31" s="70"/>
      <c r="AQC31" s="70"/>
      <c r="AQD31" s="70"/>
      <c r="AQE31" s="70"/>
      <c r="AQF31" s="70"/>
      <c r="AQG31" s="70"/>
      <c r="AQH31" s="70"/>
      <c r="AQI31" s="70"/>
      <c r="AQJ31" s="70"/>
      <c r="AQK31" s="70"/>
      <c r="AQL31" s="70"/>
      <c r="AQM31" s="70"/>
      <c r="AQN31" s="70"/>
      <c r="AQO31" s="70"/>
      <c r="AQP31" s="70"/>
      <c r="AQQ31" s="70"/>
      <c r="AQR31" s="70"/>
      <c r="AQS31" s="70"/>
      <c r="AQT31" s="70"/>
      <c r="AQU31" s="70"/>
      <c r="AQV31" s="70"/>
      <c r="AQW31" s="70"/>
      <c r="AQX31" s="70"/>
      <c r="AQY31" s="70"/>
      <c r="AQZ31" s="70"/>
      <c r="ARA31" s="70"/>
      <c r="ARB31" s="70"/>
      <c r="ARC31" s="70"/>
      <c r="ARD31" s="70"/>
      <c r="ARE31" s="70"/>
      <c r="ARF31" s="70"/>
      <c r="ARG31" s="70"/>
      <c r="ARH31" s="70"/>
      <c r="ARI31" s="70"/>
      <c r="ARJ31" s="70"/>
      <c r="ARK31" s="70"/>
      <c r="ARL31" s="70"/>
      <c r="ARM31" s="70"/>
      <c r="ARN31" s="70"/>
      <c r="ARO31" s="70"/>
      <c r="ARP31" s="70"/>
      <c r="ARQ31" s="70"/>
      <c r="ARR31" s="70"/>
      <c r="ARS31" s="70"/>
      <c r="ART31" s="70"/>
      <c r="ARU31" s="70"/>
      <c r="ARV31" s="70"/>
      <c r="ARW31" s="70"/>
      <c r="ARX31" s="70"/>
      <c r="ARY31" s="70"/>
      <c r="ARZ31" s="70"/>
      <c r="ASA31" s="70"/>
      <c r="ASB31" s="70"/>
      <c r="ASC31" s="70"/>
      <c r="ASD31" s="70"/>
      <c r="ASE31" s="70"/>
      <c r="ASF31" s="70"/>
      <c r="ASG31" s="70"/>
      <c r="ASH31" s="70"/>
      <c r="ASI31" s="70"/>
      <c r="ASJ31" s="70"/>
      <c r="ASK31" s="70"/>
      <c r="ASL31" s="70"/>
      <c r="ASM31" s="70"/>
      <c r="ASN31" s="70"/>
      <c r="ASO31" s="70"/>
      <c r="ASP31" s="70"/>
      <c r="ASQ31" s="70"/>
      <c r="ASR31" s="70"/>
      <c r="ASS31" s="70"/>
      <c r="AST31" s="70"/>
      <c r="ASU31" s="70"/>
      <c r="ASV31" s="70"/>
      <c r="ASW31" s="70"/>
      <c r="ASX31" s="70"/>
      <c r="ASY31" s="70"/>
      <c r="ASZ31" s="70"/>
      <c r="ATA31" s="70"/>
      <c r="ATB31" s="70"/>
      <c r="ATC31" s="70"/>
      <c r="ATD31" s="70"/>
      <c r="ATE31" s="70"/>
      <c r="ATF31" s="70"/>
      <c r="ATG31" s="70"/>
      <c r="ATH31" s="70"/>
      <c r="ATI31" s="70"/>
      <c r="ATJ31" s="70"/>
      <c r="ATK31" s="70"/>
      <c r="ATL31" s="70"/>
      <c r="ATM31" s="70"/>
      <c r="ATN31" s="70"/>
      <c r="ATO31" s="70"/>
      <c r="ATP31" s="70"/>
      <c r="ATQ31" s="70"/>
      <c r="ATR31" s="70"/>
      <c r="ATS31" s="70"/>
      <c r="ATT31" s="70"/>
      <c r="ATU31" s="70"/>
      <c r="ATV31" s="70"/>
      <c r="ATW31" s="70"/>
      <c r="ATX31" s="70"/>
      <c r="ATY31" s="70"/>
      <c r="ATZ31" s="70"/>
      <c r="AUA31" s="70"/>
      <c r="AUB31" s="70"/>
      <c r="AUC31" s="70"/>
      <c r="AUD31" s="70"/>
      <c r="AUE31" s="70"/>
      <c r="AUF31" s="70"/>
      <c r="AUG31" s="70"/>
      <c r="AUH31" s="70"/>
      <c r="AUI31" s="70"/>
      <c r="AUJ31" s="70"/>
      <c r="AUK31" s="70"/>
      <c r="AUL31" s="70"/>
      <c r="AUM31" s="70"/>
      <c r="AUN31" s="70"/>
      <c r="AUO31" s="70"/>
      <c r="AUP31" s="70"/>
      <c r="AUQ31" s="70"/>
      <c r="AUR31" s="70"/>
      <c r="AUS31" s="70"/>
      <c r="AUT31" s="70"/>
      <c r="AUU31" s="70"/>
      <c r="AUV31" s="70"/>
      <c r="AUW31" s="70"/>
      <c r="AUX31" s="70"/>
      <c r="AUY31" s="70"/>
      <c r="AUZ31" s="70"/>
      <c r="AVA31" s="70"/>
      <c r="AVB31" s="70"/>
      <c r="AVC31" s="70"/>
      <c r="AVD31" s="70"/>
      <c r="AVE31" s="70"/>
      <c r="AVF31" s="70"/>
      <c r="AVG31" s="70"/>
      <c r="AVH31" s="70"/>
      <c r="AVI31" s="70"/>
      <c r="AVJ31" s="70"/>
      <c r="AVK31" s="70"/>
      <c r="AVL31" s="70"/>
      <c r="AVM31" s="70"/>
      <c r="AVN31" s="70"/>
      <c r="AVO31" s="70"/>
      <c r="AVP31" s="70"/>
      <c r="AVQ31" s="70"/>
      <c r="AVR31" s="70"/>
      <c r="AVS31" s="70"/>
      <c r="AVT31" s="70"/>
      <c r="AVU31" s="70"/>
      <c r="AVV31" s="70"/>
      <c r="AVW31" s="70"/>
      <c r="AVX31" s="70"/>
      <c r="AVY31" s="70"/>
      <c r="AVZ31" s="70"/>
      <c r="AWA31" s="70"/>
      <c r="AWB31" s="70"/>
      <c r="AWC31" s="70"/>
      <c r="AWD31" s="70"/>
      <c r="AWE31" s="70"/>
      <c r="AWF31" s="70"/>
      <c r="AWG31" s="70"/>
      <c r="AWH31" s="70"/>
      <c r="AWI31" s="70"/>
      <c r="AWJ31" s="70"/>
      <c r="AWK31" s="70"/>
      <c r="AWL31" s="70"/>
      <c r="AWM31" s="70"/>
      <c r="AWN31" s="70"/>
      <c r="AWO31" s="70"/>
      <c r="AWP31" s="70"/>
      <c r="AWQ31" s="70"/>
      <c r="AWR31" s="70"/>
      <c r="AWS31" s="70"/>
      <c r="AWT31" s="70"/>
      <c r="AWU31" s="70"/>
      <c r="AWV31" s="70"/>
      <c r="AWW31" s="70"/>
      <c r="AWX31" s="70"/>
      <c r="AWY31" s="70"/>
      <c r="AWZ31" s="70"/>
      <c r="AXA31" s="70"/>
      <c r="AXB31" s="70"/>
      <c r="AXC31" s="70"/>
      <c r="AXD31" s="70"/>
      <c r="AXE31" s="70"/>
      <c r="AXF31" s="70"/>
      <c r="AXG31" s="70"/>
      <c r="AXH31" s="70"/>
      <c r="AXI31" s="70"/>
      <c r="AXJ31" s="70"/>
      <c r="AXK31" s="70"/>
      <c r="AXL31" s="70"/>
      <c r="AXM31" s="70"/>
      <c r="AXN31" s="70"/>
      <c r="AXO31" s="70"/>
      <c r="AXP31" s="70"/>
      <c r="AXQ31" s="70"/>
      <c r="AXR31" s="70"/>
      <c r="AXS31" s="70"/>
      <c r="AXT31" s="70"/>
      <c r="AXU31" s="70"/>
      <c r="AXV31" s="70"/>
      <c r="AXW31" s="70"/>
      <c r="AXX31" s="70"/>
      <c r="AXY31" s="70"/>
      <c r="AXZ31" s="70"/>
      <c r="AYA31" s="70"/>
      <c r="AYB31" s="70"/>
      <c r="AYC31" s="70"/>
      <c r="AYD31" s="70"/>
      <c r="AYE31" s="70"/>
      <c r="AYF31" s="70"/>
      <c r="AYG31" s="70"/>
      <c r="AYH31" s="70"/>
      <c r="AYI31" s="70"/>
      <c r="AYJ31" s="70"/>
      <c r="AYK31" s="70"/>
      <c r="AYL31" s="70"/>
      <c r="AYM31" s="70"/>
      <c r="AYN31" s="70"/>
      <c r="AYO31" s="70"/>
      <c r="AYP31" s="70"/>
      <c r="AYQ31" s="70"/>
      <c r="AYR31" s="70"/>
      <c r="AYS31" s="70"/>
      <c r="AYT31" s="70"/>
      <c r="AYU31" s="70"/>
      <c r="AYV31" s="70"/>
      <c r="AYW31" s="70"/>
      <c r="AYX31" s="70"/>
      <c r="AYY31" s="70"/>
      <c r="AYZ31" s="70"/>
      <c r="AZA31" s="70"/>
      <c r="AZB31" s="70"/>
      <c r="AZC31" s="70"/>
      <c r="AZD31" s="70"/>
      <c r="AZE31" s="70"/>
      <c r="AZF31" s="70"/>
      <c r="AZG31" s="70"/>
      <c r="AZH31" s="70"/>
      <c r="AZI31" s="70"/>
      <c r="AZJ31" s="70"/>
      <c r="AZK31" s="70"/>
      <c r="AZL31" s="70"/>
      <c r="AZM31" s="70"/>
      <c r="AZN31" s="70"/>
      <c r="AZO31" s="70"/>
      <c r="AZP31" s="70"/>
      <c r="AZQ31" s="70"/>
      <c r="AZR31" s="70"/>
      <c r="AZS31" s="70"/>
      <c r="AZT31" s="70"/>
      <c r="AZU31" s="70"/>
      <c r="AZV31" s="70"/>
      <c r="AZW31" s="70"/>
      <c r="AZX31" s="70"/>
      <c r="AZY31" s="70"/>
      <c r="AZZ31" s="70"/>
      <c r="BAA31" s="70"/>
      <c r="BAB31" s="70"/>
      <c r="BAC31" s="70"/>
      <c r="BAD31" s="70"/>
      <c r="BAE31" s="70"/>
      <c r="BAF31" s="70"/>
      <c r="BAG31" s="70"/>
      <c r="BAH31" s="70"/>
      <c r="BAI31" s="70"/>
      <c r="BAJ31" s="70"/>
      <c r="BAK31" s="70"/>
      <c r="BAL31" s="70"/>
      <c r="BAM31" s="70"/>
      <c r="BAN31" s="70"/>
      <c r="BAO31" s="70"/>
      <c r="BAP31" s="70"/>
      <c r="BAQ31" s="70"/>
      <c r="BAR31" s="70"/>
      <c r="BAS31" s="70"/>
      <c r="BAT31" s="70"/>
      <c r="BAU31" s="70"/>
      <c r="BAV31" s="70"/>
      <c r="BAW31" s="70"/>
      <c r="BAX31" s="70"/>
      <c r="BAY31" s="70"/>
      <c r="BAZ31" s="70"/>
      <c r="BBA31" s="70"/>
      <c r="BBB31" s="70"/>
      <c r="BBC31" s="70"/>
      <c r="BBD31" s="70"/>
      <c r="BBE31" s="70"/>
      <c r="BBF31" s="70"/>
      <c r="BBG31" s="70"/>
      <c r="BBH31" s="70"/>
      <c r="BBI31" s="70"/>
      <c r="BBJ31" s="70"/>
      <c r="BBK31" s="70"/>
      <c r="BBL31" s="70"/>
      <c r="BBM31" s="70"/>
      <c r="BBN31" s="70"/>
      <c r="BBO31" s="70"/>
      <c r="BBP31" s="70"/>
      <c r="BBQ31" s="70"/>
      <c r="BBR31" s="70"/>
      <c r="BBS31" s="70"/>
      <c r="BBT31" s="70"/>
      <c r="BBU31" s="70"/>
      <c r="BBV31" s="70"/>
      <c r="BBW31" s="70"/>
      <c r="BBX31" s="70"/>
      <c r="BBY31" s="70"/>
      <c r="BBZ31" s="70"/>
      <c r="BCA31" s="70"/>
      <c r="BCB31" s="70"/>
      <c r="BCC31" s="70"/>
      <c r="BCD31" s="70"/>
      <c r="BCE31" s="70"/>
      <c r="BCF31" s="70"/>
      <c r="BCG31" s="70"/>
      <c r="BCH31" s="70"/>
      <c r="BCI31" s="70"/>
      <c r="BCJ31" s="70"/>
      <c r="BCK31" s="70"/>
      <c r="BCL31" s="70"/>
      <c r="BCM31" s="70"/>
      <c r="BCN31" s="70"/>
      <c r="BCO31" s="70"/>
      <c r="BCP31" s="70"/>
      <c r="BCQ31" s="70"/>
      <c r="BCR31" s="70"/>
      <c r="BCS31" s="70"/>
      <c r="BCT31" s="70"/>
      <c r="BCU31" s="70"/>
      <c r="BCV31" s="70"/>
      <c r="BCW31" s="70"/>
      <c r="BCX31" s="70"/>
      <c r="BCY31" s="70"/>
      <c r="BCZ31" s="70"/>
      <c r="BDA31" s="70"/>
      <c r="BDB31" s="70"/>
      <c r="BDC31" s="70"/>
      <c r="BDD31" s="70"/>
      <c r="BDE31" s="70"/>
      <c r="BDF31" s="70"/>
      <c r="BDG31" s="70"/>
      <c r="BDH31" s="70"/>
      <c r="BDI31" s="70"/>
      <c r="BDJ31" s="70"/>
      <c r="BDK31" s="70"/>
      <c r="BDL31" s="70"/>
      <c r="BDM31" s="70"/>
      <c r="BDN31" s="70"/>
      <c r="BDO31" s="70"/>
      <c r="BDP31" s="70"/>
      <c r="BDQ31" s="70"/>
      <c r="BDR31" s="70"/>
      <c r="BDS31" s="70"/>
      <c r="BDT31" s="70"/>
      <c r="BDU31" s="70"/>
      <c r="BDV31" s="70"/>
      <c r="BDW31" s="70"/>
      <c r="BDX31" s="70"/>
      <c r="BDY31" s="70"/>
      <c r="BDZ31" s="70"/>
      <c r="BEA31" s="70"/>
      <c r="BEB31" s="70"/>
      <c r="BEC31" s="70"/>
      <c r="BED31" s="70"/>
      <c r="BEE31" s="70"/>
      <c r="BEF31" s="70"/>
      <c r="BEG31" s="70"/>
      <c r="BEH31" s="70"/>
      <c r="BEI31" s="70"/>
      <c r="BEJ31" s="70"/>
      <c r="BEK31" s="70"/>
      <c r="BEL31" s="70"/>
      <c r="BEM31" s="70"/>
      <c r="BEN31" s="70"/>
      <c r="BEO31" s="70"/>
      <c r="BEP31" s="70"/>
      <c r="BEQ31" s="70"/>
      <c r="BER31" s="70"/>
      <c r="BES31" s="70"/>
      <c r="BET31" s="70"/>
      <c r="BEU31" s="70"/>
      <c r="BEV31" s="70"/>
      <c r="BEW31" s="70"/>
      <c r="BEX31" s="70"/>
      <c r="BEY31" s="70"/>
      <c r="BEZ31" s="70"/>
      <c r="BFA31" s="70"/>
      <c r="BFB31" s="70"/>
      <c r="BFC31" s="70"/>
      <c r="BFD31" s="70"/>
      <c r="BFE31" s="70"/>
      <c r="BFF31" s="70"/>
      <c r="BFG31" s="70"/>
      <c r="BFH31" s="70"/>
      <c r="BFI31" s="70"/>
      <c r="BFJ31" s="70"/>
      <c r="BFK31" s="70"/>
      <c r="BFL31" s="70"/>
      <c r="BFM31" s="70"/>
      <c r="BFN31" s="70"/>
      <c r="BFO31" s="70"/>
      <c r="BFP31" s="70"/>
      <c r="BFQ31" s="70"/>
      <c r="BFR31" s="70"/>
      <c r="BFS31" s="70"/>
      <c r="BFT31" s="70"/>
      <c r="BFU31" s="70"/>
      <c r="BFV31" s="70"/>
      <c r="BFW31" s="70"/>
      <c r="BFX31" s="70"/>
      <c r="BFY31" s="70"/>
      <c r="BFZ31" s="70"/>
      <c r="BGA31" s="70"/>
      <c r="BGB31" s="70"/>
      <c r="BGC31" s="70"/>
      <c r="BGD31" s="70"/>
      <c r="BGE31" s="70"/>
      <c r="BGF31" s="70"/>
      <c r="BGG31" s="70"/>
      <c r="BGH31" s="70"/>
      <c r="BGI31" s="70"/>
      <c r="BGJ31" s="70"/>
      <c r="BGK31" s="70"/>
      <c r="BGL31" s="70"/>
      <c r="BGM31" s="70"/>
      <c r="BGN31" s="70"/>
      <c r="BGO31" s="70"/>
      <c r="BGP31" s="70"/>
      <c r="BGQ31" s="70"/>
      <c r="BGR31" s="70"/>
      <c r="BGS31" s="70"/>
      <c r="BGT31" s="70"/>
      <c r="BGU31" s="70"/>
      <c r="BGV31" s="70"/>
      <c r="BGW31" s="70"/>
      <c r="BGX31" s="70"/>
      <c r="BGY31" s="70"/>
      <c r="BGZ31" s="70"/>
      <c r="BHA31" s="70"/>
      <c r="BHB31" s="70"/>
      <c r="BHC31" s="70"/>
      <c r="BHD31" s="70"/>
      <c r="BHE31" s="70"/>
      <c r="BHF31" s="70"/>
      <c r="BHG31" s="70"/>
      <c r="BHH31" s="70"/>
      <c r="BHI31" s="70"/>
      <c r="BHJ31" s="70"/>
      <c r="BHK31" s="70"/>
      <c r="BHL31" s="70"/>
      <c r="BHM31" s="70"/>
      <c r="BHN31" s="70"/>
      <c r="BHO31" s="70"/>
      <c r="BHP31" s="70"/>
      <c r="BHQ31" s="70"/>
      <c r="BHR31" s="70"/>
      <c r="BHS31" s="70"/>
      <c r="BHT31" s="70"/>
      <c r="BHU31" s="70"/>
      <c r="BHV31" s="70"/>
      <c r="BHW31" s="70"/>
      <c r="BHX31" s="70"/>
      <c r="BHY31" s="70"/>
      <c r="BHZ31" s="70"/>
      <c r="BIA31" s="70"/>
      <c r="BIB31" s="70"/>
      <c r="BIC31" s="70"/>
      <c r="BID31" s="70"/>
      <c r="BIE31" s="70"/>
      <c r="BIF31" s="70"/>
      <c r="BIG31" s="70"/>
      <c r="BIH31" s="70"/>
      <c r="BII31" s="70"/>
      <c r="BIJ31" s="70"/>
      <c r="BIK31" s="70"/>
      <c r="BIL31" s="70"/>
      <c r="BIM31" s="70"/>
      <c r="BIN31" s="70"/>
      <c r="BIO31" s="70"/>
      <c r="BIP31" s="70"/>
      <c r="BIQ31" s="70"/>
      <c r="BIR31" s="70"/>
      <c r="BIS31" s="70"/>
      <c r="BIT31" s="70"/>
      <c r="BIU31" s="70"/>
      <c r="BIV31" s="70"/>
      <c r="BIW31" s="70"/>
      <c r="BIX31" s="70"/>
      <c r="BIY31" s="70"/>
      <c r="BIZ31" s="70"/>
      <c r="BJA31" s="70"/>
      <c r="BJB31" s="70"/>
      <c r="BJC31" s="70"/>
      <c r="BJD31" s="70"/>
      <c r="BJE31" s="70"/>
      <c r="BJF31" s="70"/>
      <c r="BJG31" s="70"/>
      <c r="BJH31" s="70"/>
      <c r="BJI31" s="70"/>
      <c r="BJJ31" s="70"/>
      <c r="BJK31" s="70"/>
      <c r="BJL31" s="70"/>
      <c r="BJM31" s="70"/>
      <c r="BJN31" s="70"/>
      <c r="BJO31" s="70"/>
      <c r="BJP31" s="70"/>
      <c r="BJQ31" s="70"/>
      <c r="BJR31" s="70"/>
      <c r="BJS31" s="70"/>
      <c r="BJT31" s="70"/>
      <c r="BJU31" s="70"/>
      <c r="BJV31" s="70"/>
      <c r="BJW31" s="70"/>
      <c r="BJX31" s="70"/>
      <c r="BJY31" s="70"/>
      <c r="BJZ31" s="70"/>
      <c r="BKA31" s="70"/>
      <c r="BKB31" s="70"/>
      <c r="BKC31" s="70"/>
      <c r="BKD31" s="70"/>
      <c r="BKE31" s="70"/>
      <c r="BKF31" s="70"/>
      <c r="BKG31" s="70"/>
      <c r="BKH31" s="70"/>
      <c r="BKI31" s="70"/>
      <c r="BKJ31" s="70"/>
      <c r="BKK31" s="70"/>
      <c r="BKL31" s="70"/>
      <c r="BKM31" s="70"/>
      <c r="BKN31" s="70"/>
      <c r="BKO31" s="70"/>
      <c r="BKP31" s="70"/>
      <c r="BKQ31" s="70"/>
      <c r="BKR31" s="70"/>
      <c r="BKS31" s="70"/>
      <c r="BKT31" s="70"/>
      <c r="BKU31" s="70"/>
      <c r="BKV31" s="70"/>
      <c r="BKW31" s="70"/>
      <c r="BKX31" s="70"/>
      <c r="BKY31" s="70"/>
      <c r="BKZ31" s="70"/>
      <c r="BLA31" s="70"/>
      <c r="BLB31" s="70"/>
      <c r="BLC31" s="70"/>
      <c r="BLD31" s="70"/>
      <c r="BLE31" s="70"/>
      <c r="BLF31" s="70"/>
      <c r="BLG31" s="70"/>
      <c r="BLH31" s="70"/>
      <c r="BLI31" s="70"/>
      <c r="BLJ31" s="70"/>
      <c r="BLK31" s="70"/>
      <c r="BLL31" s="70"/>
      <c r="BLM31" s="70"/>
      <c r="BLN31" s="70"/>
      <c r="BLO31" s="70"/>
      <c r="BLP31" s="70"/>
      <c r="BLQ31" s="70"/>
      <c r="BLR31" s="70"/>
      <c r="BLS31" s="70"/>
      <c r="BLT31" s="70"/>
      <c r="BLU31" s="70"/>
      <c r="BLV31" s="70"/>
      <c r="BLW31" s="70"/>
      <c r="BLX31" s="70"/>
      <c r="BLY31" s="70"/>
      <c r="BLZ31" s="70"/>
      <c r="BMA31" s="70"/>
      <c r="BMB31" s="70"/>
      <c r="BMC31" s="70"/>
      <c r="BMD31" s="70"/>
      <c r="BME31" s="70"/>
      <c r="BMF31" s="70"/>
      <c r="BMG31" s="70"/>
      <c r="BMH31" s="70"/>
      <c r="BMI31" s="70"/>
      <c r="BMJ31" s="70"/>
      <c r="BMK31" s="70"/>
      <c r="BML31" s="70"/>
      <c r="BMM31" s="70"/>
      <c r="BMN31" s="70"/>
      <c r="BMO31" s="70"/>
      <c r="BMP31" s="70"/>
      <c r="BMQ31" s="70"/>
      <c r="BMR31" s="70"/>
      <c r="BMS31" s="70"/>
      <c r="BMT31" s="70"/>
      <c r="BMU31" s="70"/>
      <c r="BMV31" s="70"/>
      <c r="BMW31" s="70"/>
      <c r="BMX31" s="70"/>
      <c r="BMY31" s="70"/>
      <c r="BMZ31" s="70"/>
      <c r="BNA31" s="70"/>
      <c r="BNB31" s="70"/>
      <c r="BNC31" s="70"/>
      <c r="BND31" s="70"/>
      <c r="BNE31" s="70"/>
      <c r="BNF31" s="70"/>
      <c r="BNG31" s="70"/>
      <c r="BNH31" s="70"/>
      <c r="BNI31" s="70"/>
      <c r="BNJ31" s="70"/>
      <c r="BNK31" s="70"/>
      <c r="BNL31" s="70"/>
      <c r="BNM31" s="70"/>
      <c r="BNN31" s="70"/>
      <c r="BNO31" s="70"/>
      <c r="BNP31" s="70"/>
      <c r="BNQ31" s="70"/>
      <c r="BNR31" s="70"/>
      <c r="BNS31" s="70"/>
      <c r="BNT31" s="70"/>
      <c r="BNU31" s="70"/>
      <c r="BNV31" s="70"/>
      <c r="BNW31" s="70"/>
      <c r="BNX31" s="70"/>
      <c r="BNY31" s="70"/>
      <c r="BNZ31" s="70"/>
      <c r="BOA31" s="70"/>
      <c r="BOB31" s="70"/>
      <c r="BOC31" s="70"/>
      <c r="BOD31" s="70"/>
      <c r="BOE31" s="70"/>
      <c r="BOF31" s="70"/>
      <c r="BOG31" s="70"/>
      <c r="BOH31" s="70"/>
      <c r="BOI31" s="70"/>
      <c r="BOJ31" s="70"/>
      <c r="BOK31" s="70"/>
      <c r="BOL31" s="70"/>
      <c r="BOM31" s="70"/>
      <c r="BON31" s="70"/>
      <c r="BOO31" s="70"/>
      <c r="BOP31" s="70"/>
      <c r="BOQ31" s="70"/>
      <c r="BOR31" s="70"/>
      <c r="BOS31" s="70"/>
      <c r="BOT31" s="70"/>
      <c r="BOU31" s="70"/>
      <c r="BOV31" s="70"/>
      <c r="BOW31" s="70"/>
      <c r="BOX31" s="70"/>
      <c r="BOY31" s="70"/>
      <c r="BOZ31" s="70"/>
      <c r="BPA31" s="70"/>
      <c r="BPB31" s="70"/>
      <c r="BPC31" s="70"/>
      <c r="BPD31" s="70"/>
      <c r="BPE31" s="70"/>
      <c r="BPF31" s="70"/>
      <c r="BPG31" s="70"/>
      <c r="BPH31" s="70"/>
      <c r="BPI31" s="70"/>
      <c r="BPJ31" s="70"/>
      <c r="BPK31" s="70"/>
      <c r="BPL31" s="70"/>
      <c r="BPM31" s="70"/>
      <c r="BPN31" s="70"/>
      <c r="BPO31" s="70"/>
      <c r="BPP31" s="70"/>
      <c r="BPQ31" s="70"/>
      <c r="BPR31" s="70"/>
      <c r="BPS31" s="70"/>
      <c r="BPT31" s="70"/>
      <c r="BPU31" s="70"/>
      <c r="BPV31" s="70"/>
      <c r="BPW31" s="70"/>
      <c r="BPX31" s="70"/>
      <c r="BPY31" s="70"/>
      <c r="BPZ31" s="70"/>
      <c r="BQA31" s="70"/>
      <c r="BQB31" s="70"/>
      <c r="BQC31" s="70"/>
      <c r="BQD31" s="70"/>
      <c r="BQE31" s="70"/>
      <c r="BQF31" s="70"/>
      <c r="BQG31" s="70"/>
      <c r="BQH31" s="70"/>
      <c r="BQI31" s="70"/>
      <c r="BQJ31" s="70"/>
      <c r="BQK31" s="70"/>
      <c r="BQL31" s="70"/>
      <c r="BQM31" s="70"/>
      <c r="BQN31" s="70"/>
      <c r="BQO31" s="70"/>
      <c r="BQP31" s="70"/>
      <c r="BQQ31" s="70"/>
      <c r="BQR31" s="70"/>
      <c r="BQS31" s="70"/>
      <c r="BQT31" s="70"/>
      <c r="BQU31" s="70"/>
      <c r="BQV31" s="70"/>
      <c r="BQW31" s="70"/>
      <c r="BQX31" s="70"/>
      <c r="BQY31" s="70"/>
      <c r="BQZ31" s="70"/>
      <c r="BRA31" s="70"/>
      <c r="BRB31" s="70"/>
      <c r="BRC31" s="70"/>
      <c r="BRD31" s="70"/>
      <c r="BRE31" s="70"/>
      <c r="BRF31" s="70"/>
      <c r="BRG31" s="70"/>
      <c r="BRH31" s="70"/>
      <c r="BRI31" s="70"/>
      <c r="BRJ31" s="70"/>
      <c r="BRK31" s="70"/>
      <c r="BRL31" s="70"/>
      <c r="BRM31" s="70"/>
      <c r="BRN31" s="70"/>
      <c r="BRO31" s="70"/>
      <c r="BRP31" s="70"/>
      <c r="BRQ31" s="70"/>
      <c r="BRR31" s="70"/>
      <c r="BRS31" s="70"/>
      <c r="BRT31" s="70"/>
      <c r="BRU31" s="70"/>
      <c r="BRV31" s="70"/>
      <c r="BRW31" s="70"/>
      <c r="BRX31" s="70"/>
      <c r="BRY31" s="70"/>
      <c r="BRZ31" s="70"/>
      <c r="BSA31" s="70"/>
      <c r="BSB31" s="70"/>
      <c r="BSC31" s="70"/>
      <c r="BSD31" s="70"/>
      <c r="BSE31" s="70"/>
      <c r="BSF31" s="70"/>
      <c r="BSG31" s="70"/>
      <c r="BSH31" s="70"/>
      <c r="BSI31" s="70"/>
      <c r="BSJ31" s="70"/>
      <c r="BSK31" s="70"/>
      <c r="BSL31" s="70"/>
      <c r="BSM31" s="70"/>
      <c r="BSN31" s="70"/>
      <c r="BSO31" s="70"/>
      <c r="BSP31" s="70"/>
      <c r="BSQ31" s="70"/>
      <c r="BSR31" s="70"/>
      <c r="BSS31" s="70"/>
      <c r="BST31" s="70"/>
      <c r="BSU31" s="70"/>
      <c r="BSV31" s="70"/>
      <c r="BSW31" s="70"/>
      <c r="BSX31" s="70"/>
      <c r="BSY31" s="70"/>
      <c r="BSZ31" s="70"/>
      <c r="BTA31" s="70"/>
      <c r="BTB31" s="70"/>
      <c r="BTC31" s="70"/>
      <c r="BTD31" s="70"/>
      <c r="BTE31" s="70"/>
      <c r="BTF31" s="70"/>
      <c r="BTG31" s="70"/>
      <c r="BTH31" s="70"/>
      <c r="BTI31" s="70"/>
      <c r="BTJ31" s="70"/>
      <c r="BTK31" s="70"/>
      <c r="BTL31" s="70"/>
      <c r="BTM31" s="70"/>
      <c r="BTN31" s="70"/>
      <c r="BTO31" s="70"/>
      <c r="BTP31" s="70"/>
      <c r="BTQ31" s="70"/>
      <c r="BTR31" s="70"/>
      <c r="BTS31" s="70"/>
      <c r="BTT31" s="70"/>
      <c r="BTU31" s="70"/>
      <c r="BTV31" s="70"/>
      <c r="BTW31" s="70"/>
      <c r="BTX31" s="70"/>
      <c r="BTY31" s="70"/>
      <c r="BTZ31" s="70"/>
      <c r="BUA31" s="70"/>
      <c r="BUB31" s="70"/>
      <c r="BUC31" s="70"/>
      <c r="BUD31" s="70"/>
      <c r="BUE31" s="70"/>
      <c r="BUF31" s="70"/>
      <c r="BUG31" s="70"/>
      <c r="BUH31" s="70"/>
      <c r="BUI31" s="70"/>
      <c r="BUJ31" s="70"/>
      <c r="BUK31" s="70"/>
      <c r="BUL31" s="70"/>
      <c r="BUM31" s="70"/>
      <c r="BUN31" s="70"/>
      <c r="BUO31" s="70"/>
      <c r="BUP31" s="70"/>
      <c r="BUQ31" s="70"/>
      <c r="BUR31" s="70"/>
      <c r="BUS31" s="70"/>
      <c r="BUT31" s="70"/>
      <c r="BUU31" s="70"/>
      <c r="BUV31" s="70"/>
      <c r="BUW31" s="70"/>
      <c r="BUX31" s="70"/>
      <c r="BUY31" s="70"/>
      <c r="BUZ31" s="70"/>
      <c r="BVA31" s="70"/>
      <c r="BVB31" s="70"/>
      <c r="BVC31" s="70"/>
      <c r="BVD31" s="70"/>
      <c r="BVE31" s="70"/>
      <c r="BVF31" s="70"/>
      <c r="BVG31" s="70"/>
      <c r="BVH31" s="70"/>
      <c r="BVI31" s="70"/>
      <c r="BVJ31" s="70"/>
      <c r="BVK31" s="70"/>
      <c r="BVL31" s="70"/>
      <c r="BVM31" s="70"/>
      <c r="BVN31" s="70"/>
      <c r="BVO31" s="70"/>
      <c r="BVP31" s="70"/>
      <c r="BVQ31" s="70"/>
      <c r="BVR31" s="70"/>
      <c r="BVS31" s="70"/>
      <c r="BVT31" s="70"/>
      <c r="BVU31" s="70"/>
      <c r="BVV31" s="70"/>
      <c r="BVW31" s="70"/>
      <c r="BVX31" s="70"/>
      <c r="BVY31" s="70"/>
      <c r="BVZ31" s="70"/>
      <c r="BWA31" s="70"/>
      <c r="BWB31" s="70"/>
      <c r="BWC31" s="70"/>
      <c r="BWD31" s="70"/>
      <c r="BWE31" s="70"/>
      <c r="BWF31" s="70"/>
      <c r="BWG31" s="70"/>
      <c r="BWH31" s="70"/>
      <c r="BWI31" s="70"/>
      <c r="BWJ31" s="70"/>
      <c r="BWK31" s="70"/>
      <c r="BWL31" s="70"/>
      <c r="BWM31" s="70"/>
      <c r="BWN31" s="70"/>
      <c r="BWO31" s="70"/>
      <c r="BWP31" s="70"/>
      <c r="BWQ31" s="70"/>
      <c r="BWR31" s="70"/>
      <c r="BWS31" s="70"/>
      <c r="BWT31" s="70"/>
      <c r="BWU31" s="70"/>
      <c r="BWV31" s="70"/>
      <c r="BWW31" s="70"/>
      <c r="BWX31" s="70"/>
      <c r="BWY31" s="70"/>
      <c r="BWZ31" s="70"/>
      <c r="BXA31" s="70"/>
      <c r="BXB31" s="70"/>
      <c r="BXC31" s="70"/>
      <c r="BXD31" s="70"/>
      <c r="BXE31" s="70"/>
      <c r="BXF31" s="70"/>
      <c r="BXG31" s="70"/>
      <c r="BXH31" s="70"/>
      <c r="BXI31" s="70"/>
      <c r="BXJ31" s="70"/>
      <c r="BXK31" s="70"/>
      <c r="BXL31" s="70"/>
      <c r="BXM31" s="70"/>
      <c r="BXN31" s="70"/>
      <c r="BXO31" s="70"/>
      <c r="BXP31" s="70"/>
      <c r="BXQ31" s="70"/>
      <c r="BXR31" s="70"/>
      <c r="BXS31" s="70"/>
      <c r="BXT31" s="70"/>
      <c r="BXU31" s="70"/>
      <c r="BXV31" s="70"/>
      <c r="BXW31" s="70"/>
      <c r="BXX31" s="70"/>
      <c r="BXY31" s="70"/>
      <c r="BXZ31" s="70"/>
      <c r="BYA31" s="70"/>
      <c r="BYB31" s="70"/>
      <c r="BYC31" s="70"/>
      <c r="BYD31" s="70"/>
      <c r="BYE31" s="70"/>
      <c r="BYF31" s="70"/>
      <c r="BYG31" s="70"/>
      <c r="BYH31" s="70"/>
      <c r="BYI31" s="70"/>
      <c r="BYJ31" s="70"/>
      <c r="BYK31" s="70"/>
      <c r="BYL31" s="70"/>
      <c r="BYM31" s="70"/>
      <c r="BYN31" s="70"/>
      <c r="BYO31" s="70"/>
      <c r="BYP31" s="70"/>
      <c r="BYQ31" s="70"/>
      <c r="BYR31" s="70"/>
      <c r="BYS31" s="70"/>
      <c r="BYT31" s="70"/>
      <c r="BYU31" s="70"/>
      <c r="BYV31" s="70"/>
      <c r="BYW31" s="70"/>
      <c r="BYX31" s="70"/>
      <c r="BYY31" s="70"/>
      <c r="BYZ31" s="70"/>
      <c r="BZA31" s="70"/>
      <c r="BZB31" s="70"/>
      <c r="BZC31" s="70"/>
      <c r="BZD31" s="70"/>
      <c r="BZE31" s="70"/>
      <c r="BZF31" s="70"/>
      <c r="BZG31" s="70"/>
      <c r="BZH31" s="70"/>
      <c r="BZI31" s="70"/>
      <c r="BZJ31" s="70"/>
      <c r="BZK31" s="70"/>
      <c r="BZL31" s="70"/>
      <c r="BZM31" s="70"/>
      <c r="BZN31" s="70"/>
      <c r="BZO31" s="70"/>
      <c r="BZP31" s="70"/>
      <c r="BZQ31" s="70"/>
      <c r="BZR31" s="70"/>
      <c r="BZS31" s="70"/>
      <c r="BZT31" s="70"/>
      <c r="BZU31" s="70"/>
      <c r="BZV31" s="70"/>
      <c r="BZW31" s="70"/>
      <c r="BZX31" s="70"/>
      <c r="BZY31" s="70"/>
      <c r="BZZ31" s="70"/>
      <c r="CAA31" s="70"/>
      <c r="CAB31" s="70"/>
      <c r="CAC31" s="70"/>
      <c r="CAD31" s="70"/>
      <c r="CAE31" s="70"/>
      <c r="CAF31" s="70"/>
      <c r="CAG31" s="70"/>
      <c r="CAH31" s="70"/>
      <c r="CAI31" s="70"/>
      <c r="CAJ31" s="70"/>
      <c r="CAK31" s="70"/>
      <c r="CAL31" s="70"/>
      <c r="CAM31" s="70"/>
      <c r="CAN31" s="70"/>
      <c r="CAO31" s="70"/>
      <c r="CAP31" s="70"/>
      <c r="CAQ31" s="70"/>
      <c r="CAR31" s="70"/>
      <c r="CAS31" s="70"/>
      <c r="CAT31" s="70"/>
      <c r="CAU31" s="70"/>
      <c r="CAV31" s="70"/>
      <c r="CAW31" s="70"/>
      <c r="CAX31" s="70"/>
      <c r="CAY31" s="70"/>
      <c r="CAZ31" s="70"/>
      <c r="CBA31" s="70"/>
      <c r="CBB31" s="70"/>
      <c r="CBC31" s="70"/>
      <c r="CBD31" s="70"/>
      <c r="CBE31" s="70"/>
      <c r="CBF31" s="70"/>
      <c r="CBG31" s="70"/>
      <c r="CBH31" s="70"/>
      <c r="CBI31" s="70"/>
      <c r="CBJ31" s="70"/>
      <c r="CBK31" s="70"/>
      <c r="CBL31" s="70"/>
      <c r="CBM31" s="70"/>
      <c r="CBN31" s="70"/>
      <c r="CBO31" s="70"/>
      <c r="CBP31" s="70"/>
      <c r="CBQ31" s="70"/>
      <c r="CBR31" s="70"/>
      <c r="CBS31" s="70"/>
      <c r="CBT31" s="70"/>
      <c r="CBU31" s="70"/>
      <c r="CBV31" s="70"/>
      <c r="CBW31" s="70"/>
      <c r="CBX31" s="70"/>
      <c r="CBY31" s="70"/>
      <c r="CBZ31" s="70"/>
      <c r="CCA31" s="70"/>
      <c r="CCB31" s="70"/>
      <c r="CCC31" s="70"/>
      <c r="CCD31" s="70"/>
      <c r="CCE31" s="70"/>
      <c r="CCF31" s="70"/>
      <c r="CCG31" s="70"/>
      <c r="CCH31" s="70"/>
      <c r="CCI31" s="70"/>
      <c r="CCJ31" s="70"/>
      <c r="CCK31" s="70"/>
      <c r="CCL31" s="70"/>
      <c r="CCM31" s="70"/>
      <c r="CCN31" s="70"/>
      <c r="CCO31" s="70"/>
      <c r="CCP31" s="70"/>
      <c r="CCQ31" s="70"/>
      <c r="CCR31" s="70"/>
      <c r="CCS31" s="70"/>
      <c r="CCT31" s="70"/>
      <c r="CCU31" s="70"/>
      <c r="CCV31" s="70"/>
      <c r="CCW31" s="70"/>
      <c r="CCX31" s="70"/>
      <c r="CCY31" s="70"/>
      <c r="CCZ31" s="70"/>
      <c r="CDA31" s="70"/>
      <c r="CDB31" s="70"/>
      <c r="CDC31" s="70"/>
      <c r="CDD31" s="70"/>
      <c r="CDE31" s="70"/>
      <c r="CDF31" s="70"/>
      <c r="CDG31" s="70"/>
      <c r="CDH31" s="70"/>
      <c r="CDI31" s="70"/>
      <c r="CDJ31" s="70"/>
      <c r="CDK31" s="70"/>
      <c r="CDL31" s="70"/>
      <c r="CDM31" s="70"/>
      <c r="CDN31" s="70"/>
      <c r="CDO31" s="70"/>
      <c r="CDP31" s="70"/>
      <c r="CDQ31" s="70"/>
      <c r="CDR31" s="70"/>
      <c r="CDS31" s="70"/>
      <c r="CDT31" s="70"/>
      <c r="CDU31" s="70"/>
      <c r="CDV31" s="70"/>
      <c r="CDW31" s="70"/>
      <c r="CDX31" s="70"/>
      <c r="CDY31" s="70"/>
      <c r="CDZ31" s="70"/>
      <c r="CEA31" s="70"/>
      <c r="CEB31" s="70"/>
      <c r="CEC31" s="70"/>
      <c r="CED31" s="70"/>
      <c r="CEE31" s="70"/>
      <c r="CEF31" s="70"/>
      <c r="CEG31" s="70"/>
      <c r="CEH31" s="70"/>
      <c r="CEI31" s="70"/>
      <c r="CEJ31" s="70"/>
      <c r="CEK31" s="70"/>
      <c r="CEL31" s="70"/>
      <c r="CEM31" s="70"/>
      <c r="CEN31" s="70"/>
      <c r="CEO31" s="70"/>
      <c r="CEP31" s="70"/>
      <c r="CEQ31" s="70"/>
      <c r="CER31" s="70"/>
      <c r="CES31" s="70"/>
      <c r="CET31" s="70"/>
      <c r="CEU31" s="70"/>
      <c r="CEV31" s="70"/>
      <c r="CEW31" s="70"/>
      <c r="CEX31" s="70"/>
      <c r="CEY31" s="70"/>
      <c r="CEZ31" s="70"/>
      <c r="CFA31" s="70"/>
      <c r="CFB31" s="70"/>
      <c r="CFC31" s="70"/>
      <c r="CFD31" s="70"/>
      <c r="CFE31" s="70"/>
      <c r="CFF31" s="70"/>
      <c r="CFG31" s="70"/>
      <c r="CFH31" s="70"/>
      <c r="CFI31" s="70"/>
      <c r="CFJ31" s="70"/>
      <c r="CFK31" s="70"/>
      <c r="CFL31" s="70"/>
      <c r="CFM31" s="70"/>
      <c r="CFN31" s="70"/>
      <c r="CFO31" s="70"/>
      <c r="CFP31" s="70"/>
      <c r="CFQ31" s="70"/>
      <c r="CFR31" s="70"/>
      <c r="CFS31" s="70"/>
      <c r="CFT31" s="70"/>
      <c r="CFU31" s="70"/>
      <c r="CFV31" s="70"/>
      <c r="CFW31" s="70"/>
      <c r="CFX31" s="70"/>
      <c r="CFY31" s="70"/>
      <c r="CFZ31" s="70"/>
      <c r="CGA31" s="70"/>
      <c r="CGB31" s="70"/>
      <c r="CGC31" s="70"/>
      <c r="CGD31" s="70"/>
      <c r="CGE31" s="70"/>
      <c r="CGF31" s="70"/>
      <c r="CGG31" s="70"/>
      <c r="CGH31" s="70"/>
      <c r="CGI31" s="70"/>
      <c r="CGJ31" s="70"/>
      <c r="CGK31" s="70"/>
      <c r="CGL31" s="70"/>
      <c r="CGM31" s="70"/>
      <c r="CGN31" s="70"/>
      <c r="CGO31" s="70"/>
      <c r="CGP31" s="70"/>
      <c r="CGQ31" s="70"/>
      <c r="CGR31" s="70"/>
      <c r="CGS31" s="70"/>
      <c r="CGT31" s="70"/>
      <c r="CGU31" s="70"/>
      <c r="CGV31" s="70"/>
      <c r="CGW31" s="70"/>
      <c r="CGX31" s="70"/>
      <c r="CGY31" s="70"/>
      <c r="CGZ31" s="70"/>
      <c r="CHA31" s="70"/>
      <c r="CHB31" s="70"/>
      <c r="CHC31" s="70"/>
      <c r="CHD31" s="70"/>
      <c r="CHE31" s="70"/>
      <c r="CHF31" s="70"/>
      <c r="CHG31" s="70"/>
      <c r="CHH31" s="70"/>
      <c r="CHI31" s="70"/>
      <c r="CHJ31" s="70"/>
      <c r="CHK31" s="70"/>
      <c r="CHL31" s="70"/>
      <c r="CHM31" s="70"/>
      <c r="CHN31" s="70"/>
      <c r="CHO31" s="70"/>
      <c r="CHP31" s="70"/>
      <c r="CHQ31" s="70"/>
      <c r="CHR31" s="70"/>
      <c r="CHS31" s="70"/>
      <c r="CHT31" s="70"/>
      <c r="CHU31" s="70"/>
      <c r="CHV31" s="70"/>
      <c r="CHW31" s="70"/>
      <c r="CHX31" s="70"/>
      <c r="CHY31" s="70"/>
      <c r="CHZ31" s="70"/>
      <c r="CIA31" s="70"/>
      <c r="CIB31" s="70"/>
      <c r="CIC31" s="70"/>
      <c r="CID31" s="70"/>
      <c r="CIE31" s="70"/>
      <c r="CIF31" s="70"/>
      <c r="CIG31" s="70"/>
      <c r="CIH31" s="70"/>
      <c r="CII31" s="70"/>
      <c r="CIJ31" s="70"/>
      <c r="CIK31" s="70"/>
      <c r="CIL31" s="70"/>
      <c r="CIM31" s="70"/>
      <c r="CIN31" s="70"/>
      <c r="CIO31" s="70"/>
      <c r="CIP31" s="70"/>
      <c r="CIQ31" s="70"/>
      <c r="CIR31" s="70"/>
      <c r="CIS31" s="70"/>
      <c r="CIT31" s="70"/>
      <c r="CIU31" s="70"/>
      <c r="CIV31" s="70"/>
      <c r="CIW31" s="70"/>
      <c r="CIX31" s="70"/>
      <c r="CIY31" s="70"/>
      <c r="CIZ31" s="70"/>
      <c r="CJA31" s="70"/>
      <c r="CJB31" s="70"/>
      <c r="CJC31" s="70"/>
      <c r="CJD31" s="70"/>
      <c r="CJE31" s="70"/>
      <c r="CJF31" s="70"/>
      <c r="CJG31" s="70"/>
      <c r="CJH31" s="70"/>
      <c r="CJI31" s="70"/>
      <c r="CJJ31" s="70"/>
      <c r="CJK31" s="70"/>
      <c r="CJL31" s="70"/>
      <c r="CJM31" s="70"/>
      <c r="CJN31" s="70"/>
      <c r="CJO31" s="70"/>
      <c r="CJP31" s="70"/>
      <c r="CJQ31" s="70"/>
      <c r="CJR31" s="70"/>
      <c r="CJS31" s="70"/>
      <c r="CJT31" s="70"/>
      <c r="CJU31" s="70"/>
      <c r="CJV31" s="70"/>
      <c r="CJW31" s="70"/>
      <c r="CJX31" s="70"/>
      <c r="CJY31" s="70"/>
      <c r="CJZ31" s="70"/>
      <c r="CKA31" s="70"/>
      <c r="CKB31" s="70"/>
      <c r="CKC31" s="70"/>
      <c r="CKD31" s="70"/>
      <c r="CKE31" s="70"/>
      <c r="CKF31" s="70"/>
      <c r="CKG31" s="70"/>
      <c r="CKH31" s="70"/>
      <c r="CKI31" s="70"/>
      <c r="CKJ31" s="70"/>
      <c r="CKK31" s="70"/>
      <c r="CKL31" s="70"/>
      <c r="CKM31" s="70"/>
      <c r="CKN31" s="70"/>
      <c r="CKO31" s="70"/>
      <c r="CKP31" s="70"/>
      <c r="CKQ31" s="70"/>
      <c r="CKR31" s="70"/>
      <c r="CKS31" s="70"/>
      <c r="CKT31" s="70"/>
      <c r="CKU31" s="70"/>
      <c r="CKV31" s="70"/>
      <c r="CKW31" s="70"/>
      <c r="CKX31" s="70"/>
      <c r="CKY31" s="70"/>
      <c r="CKZ31" s="70"/>
      <c r="CLA31" s="70"/>
      <c r="CLB31" s="70"/>
      <c r="CLC31" s="70"/>
      <c r="CLD31" s="70"/>
      <c r="CLE31" s="70"/>
      <c r="CLF31" s="70"/>
      <c r="CLG31" s="70"/>
      <c r="CLH31" s="70"/>
      <c r="CLI31" s="70"/>
      <c r="CLJ31" s="70"/>
      <c r="CLK31" s="70"/>
      <c r="CLL31" s="70"/>
      <c r="CLM31" s="70"/>
      <c r="CLN31" s="70"/>
      <c r="CLO31" s="70"/>
      <c r="CLP31" s="70"/>
      <c r="CLQ31" s="70"/>
      <c r="CLR31" s="70"/>
      <c r="CLS31" s="70"/>
      <c r="CLT31" s="70"/>
      <c r="CLU31" s="70"/>
      <c r="CLV31" s="70"/>
      <c r="CLW31" s="70"/>
      <c r="CLX31" s="70"/>
      <c r="CLY31" s="70"/>
      <c r="CLZ31" s="70"/>
      <c r="CMA31" s="70"/>
      <c r="CMB31" s="70"/>
      <c r="CMC31" s="70"/>
      <c r="CMD31" s="70"/>
      <c r="CME31" s="70"/>
      <c r="CMF31" s="70"/>
      <c r="CMG31" s="70"/>
      <c r="CMH31" s="70"/>
      <c r="CMI31" s="70"/>
      <c r="CMJ31" s="70"/>
      <c r="CMK31" s="70"/>
      <c r="CML31" s="70"/>
      <c r="CMM31" s="70"/>
      <c r="CMN31" s="70"/>
      <c r="CMO31" s="70"/>
      <c r="CMP31" s="70"/>
      <c r="CMQ31" s="70"/>
      <c r="CMR31" s="70"/>
      <c r="CMS31" s="70"/>
      <c r="CMT31" s="70"/>
      <c r="CMU31" s="70"/>
      <c r="CMV31" s="70"/>
      <c r="CMW31" s="70"/>
      <c r="CMX31" s="70"/>
      <c r="CMY31" s="70"/>
      <c r="CMZ31" s="70"/>
      <c r="CNA31" s="70"/>
      <c r="CNB31" s="70"/>
      <c r="CNC31" s="70"/>
      <c r="CND31" s="70"/>
      <c r="CNE31" s="70"/>
      <c r="CNF31" s="70"/>
      <c r="CNG31" s="70"/>
      <c r="CNH31" s="70"/>
      <c r="CNI31" s="70"/>
      <c r="CNJ31" s="70"/>
      <c r="CNK31" s="70"/>
      <c r="CNL31" s="70"/>
      <c r="CNM31" s="70"/>
      <c r="CNN31" s="70"/>
      <c r="CNO31" s="70"/>
      <c r="CNP31" s="70"/>
      <c r="CNQ31" s="70"/>
      <c r="CNR31" s="70"/>
      <c r="CNS31" s="70"/>
      <c r="CNT31" s="70"/>
      <c r="CNU31" s="70"/>
      <c r="CNV31" s="70"/>
      <c r="CNW31" s="70"/>
      <c r="CNX31" s="70"/>
      <c r="CNY31" s="70"/>
      <c r="CNZ31" s="70"/>
      <c r="COA31" s="70"/>
      <c r="COB31" s="70"/>
      <c r="COC31" s="70"/>
      <c r="COD31" s="70"/>
      <c r="COE31" s="70"/>
      <c r="COF31" s="70"/>
      <c r="COG31" s="70"/>
      <c r="COH31" s="70"/>
      <c r="COI31" s="70"/>
      <c r="COJ31" s="70"/>
      <c r="COK31" s="70"/>
      <c r="COL31" s="70"/>
      <c r="COM31" s="70"/>
      <c r="CON31" s="70"/>
      <c r="COO31" s="70"/>
      <c r="COP31" s="70"/>
      <c r="COQ31" s="70"/>
      <c r="COR31" s="70"/>
      <c r="COS31" s="70"/>
      <c r="COT31" s="70"/>
      <c r="COU31" s="70"/>
      <c r="COV31" s="70"/>
      <c r="COW31" s="70"/>
      <c r="COX31" s="70"/>
      <c r="COY31" s="70"/>
      <c r="COZ31" s="70"/>
      <c r="CPA31" s="70"/>
      <c r="CPB31" s="70"/>
      <c r="CPC31" s="70"/>
      <c r="CPD31" s="70"/>
      <c r="CPE31" s="70"/>
      <c r="CPF31" s="70"/>
      <c r="CPG31" s="70"/>
      <c r="CPH31" s="70"/>
      <c r="CPI31" s="70"/>
      <c r="CPJ31" s="70"/>
      <c r="CPK31" s="70"/>
      <c r="CPL31" s="70"/>
      <c r="CPM31" s="70"/>
      <c r="CPN31" s="70"/>
      <c r="CPO31" s="70"/>
      <c r="CPP31" s="70"/>
      <c r="CPQ31" s="70"/>
      <c r="CPR31" s="70"/>
      <c r="CPS31" s="70"/>
      <c r="CPT31" s="70"/>
      <c r="CPU31" s="70"/>
      <c r="CPV31" s="70"/>
      <c r="CPW31" s="70"/>
      <c r="CPX31" s="70"/>
      <c r="CPY31" s="70"/>
      <c r="CPZ31" s="70"/>
      <c r="CQA31" s="70"/>
      <c r="CQB31" s="70"/>
      <c r="CQC31" s="70"/>
      <c r="CQD31" s="70"/>
      <c r="CQE31" s="70"/>
      <c r="CQF31" s="70"/>
      <c r="CQG31" s="70"/>
      <c r="CQH31" s="70"/>
      <c r="CQI31" s="70"/>
      <c r="CQJ31" s="70"/>
      <c r="CQK31" s="70"/>
      <c r="CQL31" s="70"/>
      <c r="CQM31" s="70"/>
      <c r="CQN31" s="70"/>
      <c r="CQO31" s="70"/>
      <c r="CQP31" s="70"/>
      <c r="CQQ31" s="70"/>
      <c r="CQR31" s="70"/>
      <c r="CQS31" s="70"/>
      <c r="CQT31" s="70"/>
      <c r="CQU31" s="70"/>
      <c r="CQV31" s="70"/>
      <c r="CQW31" s="70"/>
      <c r="CQX31" s="70"/>
      <c r="CQY31" s="70"/>
      <c r="CQZ31" s="70"/>
      <c r="CRA31" s="70"/>
      <c r="CRB31" s="70"/>
      <c r="CRC31" s="70"/>
      <c r="CRD31" s="70"/>
      <c r="CRE31" s="70"/>
      <c r="CRF31" s="70"/>
      <c r="CRG31" s="70"/>
      <c r="CRH31" s="70"/>
      <c r="CRI31" s="70"/>
      <c r="CRJ31" s="70"/>
      <c r="CRK31" s="70"/>
      <c r="CRL31" s="70"/>
      <c r="CRM31" s="70"/>
      <c r="CRN31" s="70"/>
      <c r="CRO31" s="70"/>
      <c r="CRP31" s="70"/>
      <c r="CRQ31" s="70"/>
      <c r="CRR31" s="70"/>
      <c r="CRS31" s="70"/>
      <c r="CRT31" s="70"/>
      <c r="CRU31" s="70"/>
      <c r="CRV31" s="70"/>
      <c r="CRW31" s="70"/>
      <c r="CRX31" s="70"/>
      <c r="CRY31" s="70"/>
      <c r="CRZ31" s="70"/>
      <c r="CSA31" s="70"/>
      <c r="CSB31" s="70"/>
      <c r="CSC31" s="70"/>
      <c r="CSD31" s="70"/>
      <c r="CSE31" s="70"/>
      <c r="CSF31" s="70"/>
      <c r="CSG31" s="70"/>
      <c r="CSH31" s="70"/>
      <c r="CSI31" s="70"/>
      <c r="CSJ31" s="70"/>
      <c r="CSK31" s="70"/>
      <c r="CSL31" s="70"/>
      <c r="CSM31" s="70"/>
      <c r="CSN31" s="70"/>
      <c r="CSO31" s="70"/>
      <c r="CSP31" s="70"/>
      <c r="CSQ31" s="70"/>
      <c r="CSR31" s="70"/>
      <c r="CSS31" s="70"/>
      <c r="CST31" s="70"/>
      <c r="CSU31" s="70"/>
      <c r="CSV31" s="70"/>
      <c r="CSW31" s="70"/>
      <c r="CSX31" s="70"/>
      <c r="CSY31" s="70"/>
      <c r="CSZ31" s="70"/>
      <c r="CTA31" s="70"/>
      <c r="CTB31" s="70"/>
      <c r="CTC31" s="70"/>
      <c r="CTD31" s="70"/>
      <c r="CTE31" s="70"/>
      <c r="CTF31" s="70"/>
      <c r="CTG31" s="70"/>
      <c r="CTH31" s="70"/>
      <c r="CTI31" s="70"/>
      <c r="CTJ31" s="70"/>
      <c r="CTK31" s="70"/>
      <c r="CTL31" s="70"/>
      <c r="CTM31" s="70"/>
      <c r="CTN31" s="70"/>
      <c r="CTO31" s="70"/>
      <c r="CTP31" s="70"/>
      <c r="CTQ31" s="70"/>
      <c r="CTR31" s="70"/>
      <c r="CTS31" s="70"/>
      <c r="CTT31" s="70"/>
      <c r="CTU31" s="70"/>
      <c r="CTV31" s="70"/>
      <c r="CTW31" s="70"/>
      <c r="CTX31" s="70"/>
      <c r="CTY31" s="70"/>
      <c r="CTZ31" s="70"/>
      <c r="CUA31" s="70"/>
      <c r="CUB31" s="70"/>
      <c r="CUC31" s="70"/>
      <c r="CUD31" s="70"/>
      <c r="CUE31" s="70"/>
      <c r="CUF31" s="70"/>
      <c r="CUG31" s="70"/>
      <c r="CUH31" s="70"/>
      <c r="CUI31" s="70"/>
      <c r="CUJ31" s="70"/>
      <c r="CUK31" s="70"/>
      <c r="CUL31" s="70"/>
      <c r="CUM31" s="70"/>
      <c r="CUN31" s="70"/>
      <c r="CUO31" s="70"/>
      <c r="CUP31" s="70"/>
      <c r="CUQ31" s="70"/>
      <c r="CUR31" s="70"/>
      <c r="CUS31" s="70"/>
      <c r="CUT31" s="70"/>
      <c r="CUU31" s="70"/>
      <c r="CUV31" s="70"/>
      <c r="CUW31" s="70"/>
      <c r="CUX31" s="70"/>
      <c r="CUY31" s="70"/>
      <c r="CUZ31" s="70"/>
      <c r="CVA31" s="70"/>
      <c r="CVB31" s="70"/>
      <c r="CVC31" s="70"/>
      <c r="CVD31" s="70"/>
      <c r="CVE31" s="70"/>
      <c r="CVF31" s="70"/>
      <c r="CVG31" s="70"/>
      <c r="CVH31" s="70"/>
      <c r="CVI31" s="70"/>
      <c r="CVJ31" s="70"/>
      <c r="CVK31" s="70"/>
      <c r="CVL31" s="70"/>
      <c r="CVM31" s="70"/>
      <c r="CVN31" s="70"/>
      <c r="CVO31" s="70"/>
      <c r="CVP31" s="70"/>
      <c r="CVQ31" s="70"/>
      <c r="CVR31" s="70"/>
      <c r="CVS31" s="70"/>
      <c r="CVT31" s="70"/>
      <c r="CVU31" s="70"/>
      <c r="CVV31" s="70"/>
      <c r="CVW31" s="70"/>
      <c r="CVX31" s="70"/>
      <c r="CVY31" s="70"/>
      <c r="CVZ31" s="70"/>
      <c r="CWA31" s="70"/>
      <c r="CWB31" s="70"/>
      <c r="CWC31" s="70"/>
      <c r="CWD31" s="70"/>
      <c r="CWE31" s="70"/>
      <c r="CWF31" s="70"/>
      <c r="CWG31" s="70"/>
      <c r="CWH31" s="70"/>
      <c r="CWI31" s="70"/>
      <c r="CWJ31" s="70"/>
      <c r="CWK31" s="70"/>
      <c r="CWL31" s="70"/>
      <c r="CWM31" s="70"/>
      <c r="CWN31" s="70"/>
      <c r="CWO31" s="70"/>
      <c r="CWP31" s="70"/>
      <c r="CWQ31" s="70"/>
      <c r="CWR31" s="70"/>
      <c r="CWS31" s="70"/>
      <c r="CWT31" s="70"/>
      <c r="CWU31" s="70"/>
      <c r="CWV31" s="70"/>
      <c r="CWW31" s="70"/>
      <c r="CWX31" s="70"/>
      <c r="CWY31" s="70"/>
      <c r="CWZ31" s="70"/>
      <c r="CXA31" s="70"/>
      <c r="CXB31" s="70"/>
      <c r="CXC31" s="70"/>
      <c r="CXD31" s="70"/>
      <c r="CXE31" s="70"/>
      <c r="CXF31" s="70"/>
      <c r="CXG31" s="70"/>
      <c r="CXH31" s="70"/>
      <c r="CXI31" s="70"/>
      <c r="CXJ31" s="70"/>
      <c r="CXK31" s="70"/>
      <c r="CXL31" s="70"/>
      <c r="CXM31" s="70"/>
      <c r="CXN31" s="70"/>
      <c r="CXO31" s="70"/>
      <c r="CXP31" s="70"/>
      <c r="CXQ31" s="70"/>
      <c r="CXR31" s="70"/>
      <c r="CXS31" s="70"/>
      <c r="CXT31" s="70"/>
      <c r="CXU31" s="70"/>
      <c r="CXV31" s="70"/>
      <c r="CXW31" s="70"/>
      <c r="CXX31" s="70"/>
      <c r="CXY31" s="70"/>
      <c r="CXZ31" s="70"/>
      <c r="CYA31" s="70"/>
      <c r="CYB31" s="70"/>
      <c r="CYC31" s="70"/>
      <c r="CYD31" s="70"/>
      <c r="CYE31" s="70"/>
      <c r="CYF31" s="70"/>
      <c r="CYG31" s="70"/>
      <c r="CYH31" s="70"/>
      <c r="CYI31" s="70"/>
      <c r="CYJ31" s="70"/>
      <c r="CYK31" s="70"/>
      <c r="CYL31" s="70"/>
      <c r="CYM31" s="70"/>
      <c r="CYN31" s="70"/>
      <c r="CYO31" s="70"/>
      <c r="CYP31" s="70"/>
      <c r="CYQ31" s="70"/>
      <c r="CYR31" s="70"/>
      <c r="CYS31" s="70"/>
      <c r="CYT31" s="70"/>
      <c r="CYU31" s="70"/>
      <c r="CYV31" s="70"/>
      <c r="CYW31" s="70"/>
      <c r="CYX31" s="70"/>
      <c r="CYY31" s="70"/>
      <c r="CYZ31" s="70"/>
      <c r="CZA31" s="70"/>
      <c r="CZB31" s="70"/>
      <c r="CZC31" s="70"/>
      <c r="CZD31" s="70"/>
      <c r="CZE31" s="70"/>
      <c r="CZF31" s="70"/>
      <c r="CZG31" s="70"/>
      <c r="CZH31" s="70"/>
      <c r="CZI31" s="70"/>
      <c r="CZJ31" s="70"/>
      <c r="CZK31" s="70"/>
      <c r="CZL31" s="70"/>
      <c r="CZM31" s="70"/>
      <c r="CZN31" s="70"/>
      <c r="CZO31" s="70"/>
      <c r="CZP31" s="70"/>
      <c r="CZQ31" s="70"/>
      <c r="CZR31" s="70"/>
      <c r="CZS31" s="70"/>
      <c r="CZT31" s="70"/>
      <c r="CZU31" s="70"/>
      <c r="CZV31" s="70"/>
      <c r="CZW31" s="70"/>
      <c r="CZX31" s="70"/>
      <c r="CZY31" s="70"/>
      <c r="CZZ31" s="70"/>
      <c r="DAA31" s="70"/>
      <c r="DAB31" s="70"/>
      <c r="DAC31" s="70"/>
      <c r="DAD31" s="70"/>
      <c r="DAE31" s="70"/>
      <c r="DAF31" s="70"/>
      <c r="DAG31" s="70"/>
      <c r="DAH31" s="70"/>
      <c r="DAI31" s="70"/>
      <c r="DAJ31" s="70"/>
      <c r="DAK31" s="70"/>
      <c r="DAL31" s="70"/>
      <c r="DAM31" s="70"/>
      <c r="DAN31" s="70"/>
      <c r="DAO31" s="70"/>
      <c r="DAP31" s="70"/>
      <c r="DAQ31" s="70"/>
      <c r="DAR31" s="70"/>
      <c r="DAS31" s="70"/>
      <c r="DAT31" s="70"/>
      <c r="DAU31" s="70"/>
      <c r="DAV31" s="70"/>
      <c r="DAW31" s="70"/>
      <c r="DAX31" s="70"/>
      <c r="DAY31" s="70"/>
      <c r="DAZ31" s="70"/>
      <c r="DBA31" s="70"/>
      <c r="DBB31" s="70"/>
      <c r="DBC31" s="70"/>
      <c r="DBD31" s="70"/>
      <c r="DBE31" s="70"/>
      <c r="DBF31" s="70"/>
      <c r="DBG31" s="70"/>
      <c r="DBH31" s="70"/>
      <c r="DBI31" s="70"/>
      <c r="DBJ31" s="70"/>
      <c r="DBK31" s="70"/>
      <c r="DBL31" s="70"/>
      <c r="DBM31" s="70"/>
      <c r="DBN31" s="70"/>
      <c r="DBO31" s="70"/>
      <c r="DBP31" s="70"/>
      <c r="DBQ31" s="70"/>
      <c r="DBR31" s="70"/>
      <c r="DBS31" s="70"/>
      <c r="DBT31" s="70"/>
      <c r="DBU31" s="70"/>
      <c r="DBV31" s="70"/>
      <c r="DBW31" s="70"/>
      <c r="DBX31" s="70"/>
      <c r="DBY31" s="70"/>
      <c r="DBZ31" s="70"/>
      <c r="DCA31" s="70"/>
      <c r="DCB31" s="70"/>
      <c r="DCC31" s="70"/>
      <c r="DCD31" s="70"/>
      <c r="DCE31" s="70"/>
      <c r="DCF31" s="70"/>
      <c r="DCG31" s="70"/>
      <c r="DCH31" s="70"/>
      <c r="DCI31" s="70"/>
      <c r="DCJ31" s="70"/>
      <c r="DCK31" s="70"/>
      <c r="DCL31" s="70"/>
      <c r="DCM31" s="70"/>
      <c r="DCN31" s="70"/>
      <c r="DCO31" s="70"/>
      <c r="DCP31" s="70"/>
      <c r="DCQ31" s="70"/>
      <c r="DCR31" s="70"/>
      <c r="DCS31" s="70"/>
      <c r="DCT31" s="70"/>
      <c r="DCU31" s="70"/>
      <c r="DCV31" s="70"/>
      <c r="DCW31" s="70"/>
      <c r="DCX31" s="70"/>
      <c r="DCY31" s="70"/>
      <c r="DCZ31" s="70"/>
      <c r="DDA31" s="70"/>
      <c r="DDB31" s="70"/>
      <c r="DDC31" s="70"/>
      <c r="DDD31" s="70"/>
      <c r="DDE31" s="70"/>
      <c r="DDF31" s="70"/>
      <c r="DDG31" s="70"/>
      <c r="DDH31" s="70"/>
      <c r="DDI31" s="70"/>
      <c r="DDJ31" s="70"/>
      <c r="DDK31" s="70"/>
      <c r="DDL31" s="70"/>
      <c r="DDM31" s="70"/>
      <c r="DDN31" s="70"/>
      <c r="DDO31" s="70"/>
      <c r="DDP31" s="70"/>
      <c r="DDQ31" s="70"/>
      <c r="DDR31" s="70"/>
      <c r="DDS31" s="70"/>
      <c r="DDT31" s="70"/>
      <c r="DDU31" s="70"/>
      <c r="DDV31" s="70"/>
      <c r="DDW31" s="70"/>
      <c r="DDX31" s="70"/>
      <c r="DDY31" s="70"/>
      <c r="DDZ31" s="70"/>
      <c r="DEA31" s="70"/>
      <c r="DEB31" s="70"/>
      <c r="DEC31" s="70"/>
      <c r="DED31" s="70"/>
      <c r="DEE31" s="70"/>
      <c r="DEF31" s="70"/>
      <c r="DEG31" s="70"/>
      <c r="DEH31" s="70"/>
      <c r="DEI31" s="70"/>
      <c r="DEJ31" s="70"/>
      <c r="DEK31" s="70"/>
      <c r="DEL31" s="70"/>
      <c r="DEM31" s="70"/>
      <c r="DEN31" s="70"/>
      <c r="DEO31" s="70"/>
      <c r="DEP31" s="70"/>
      <c r="DEQ31" s="70"/>
      <c r="DER31" s="70"/>
      <c r="DES31" s="70"/>
      <c r="DET31" s="70"/>
      <c r="DEU31" s="70"/>
      <c r="DEV31" s="70"/>
      <c r="DEW31" s="70"/>
      <c r="DEX31" s="70"/>
      <c r="DEY31" s="70"/>
      <c r="DEZ31" s="70"/>
      <c r="DFA31" s="70"/>
      <c r="DFB31" s="70"/>
      <c r="DFC31" s="70"/>
      <c r="DFD31" s="70"/>
      <c r="DFE31" s="70"/>
      <c r="DFF31" s="70"/>
      <c r="DFG31" s="70"/>
      <c r="DFH31" s="70"/>
      <c r="DFI31" s="70"/>
      <c r="DFJ31" s="70"/>
      <c r="DFK31" s="70"/>
      <c r="DFL31" s="70"/>
      <c r="DFM31" s="70"/>
      <c r="DFN31" s="70"/>
      <c r="DFO31" s="70"/>
      <c r="DFP31" s="70"/>
      <c r="DFQ31" s="70"/>
      <c r="DFR31" s="70"/>
      <c r="DFS31" s="70"/>
      <c r="DFT31" s="70"/>
      <c r="DFU31" s="70"/>
      <c r="DFV31" s="70"/>
      <c r="DFW31" s="70"/>
      <c r="DFX31" s="70"/>
      <c r="DFY31" s="70"/>
      <c r="DFZ31" s="70"/>
      <c r="DGA31" s="70"/>
      <c r="DGB31" s="70"/>
      <c r="DGC31" s="70"/>
      <c r="DGD31" s="70"/>
      <c r="DGE31" s="70"/>
      <c r="DGF31" s="70"/>
      <c r="DGG31" s="70"/>
      <c r="DGH31" s="70"/>
      <c r="DGI31" s="70"/>
      <c r="DGJ31" s="70"/>
      <c r="DGK31" s="70"/>
      <c r="DGL31" s="70"/>
      <c r="DGM31" s="70"/>
      <c r="DGN31" s="70"/>
      <c r="DGO31" s="70"/>
      <c r="DGP31" s="70"/>
      <c r="DGQ31" s="70"/>
      <c r="DGR31" s="70"/>
      <c r="DGS31" s="70"/>
      <c r="DGT31" s="70"/>
      <c r="DGU31" s="70"/>
      <c r="DGV31" s="70"/>
      <c r="DGW31" s="70"/>
      <c r="DGX31" s="70"/>
      <c r="DGY31" s="70"/>
      <c r="DGZ31" s="70"/>
      <c r="DHA31" s="70"/>
      <c r="DHB31" s="70"/>
      <c r="DHC31" s="70"/>
      <c r="DHD31" s="70"/>
      <c r="DHE31" s="70"/>
      <c r="DHF31" s="70"/>
      <c r="DHG31" s="70"/>
      <c r="DHH31" s="70"/>
      <c r="DHI31" s="70"/>
      <c r="DHJ31" s="70"/>
      <c r="DHK31" s="70"/>
      <c r="DHL31" s="70"/>
      <c r="DHM31" s="70"/>
      <c r="DHN31" s="70"/>
      <c r="DHO31" s="70"/>
      <c r="DHP31" s="70"/>
      <c r="DHQ31" s="70"/>
      <c r="DHR31" s="70"/>
      <c r="DHS31" s="70"/>
      <c r="DHT31" s="70"/>
      <c r="DHU31" s="70"/>
      <c r="DHV31" s="70"/>
      <c r="DHW31" s="70"/>
      <c r="DHX31" s="70"/>
      <c r="DHY31" s="70"/>
      <c r="DHZ31" s="70"/>
      <c r="DIA31" s="70"/>
      <c r="DIB31" s="70"/>
      <c r="DIC31" s="70"/>
      <c r="DID31" s="70"/>
      <c r="DIE31" s="70"/>
      <c r="DIF31" s="70"/>
      <c r="DIG31" s="70"/>
      <c r="DIH31" s="70"/>
      <c r="DII31" s="70"/>
      <c r="DIJ31" s="70"/>
      <c r="DIK31" s="70"/>
      <c r="DIL31" s="70"/>
      <c r="DIM31" s="70"/>
      <c r="DIN31" s="70"/>
      <c r="DIO31" s="70"/>
      <c r="DIP31" s="70"/>
      <c r="DIQ31" s="70"/>
      <c r="DIR31" s="70"/>
      <c r="DIS31" s="70"/>
      <c r="DIT31" s="70"/>
      <c r="DIU31" s="70"/>
      <c r="DIV31" s="70"/>
      <c r="DIW31" s="70"/>
      <c r="DIX31" s="70"/>
      <c r="DIY31" s="70"/>
      <c r="DIZ31" s="70"/>
      <c r="DJA31" s="70"/>
      <c r="DJB31" s="70"/>
      <c r="DJC31" s="70"/>
      <c r="DJD31" s="70"/>
      <c r="DJE31" s="70"/>
      <c r="DJF31" s="70"/>
      <c r="DJG31" s="70"/>
      <c r="DJH31" s="70"/>
      <c r="DJI31" s="70"/>
      <c r="DJJ31" s="70"/>
      <c r="DJK31" s="70"/>
      <c r="DJL31" s="70"/>
      <c r="DJM31" s="70"/>
      <c r="DJN31" s="70"/>
      <c r="DJO31" s="70"/>
      <c r="DJP31" s="70"/>
      <c r="DJQ31" s="70"/>
      <c r="DJR31" s="70"/>
      <c r="DJS31" s="70"/>
      <c r="DJT31" s="70"/>
      <c r="DJU31" s="70"/>
      <c r="DJV31" s="70"/>
      <c r="DJW31" s="70"/>
      <c r="DJX31" s="70"/>
      <c r="DJY31" s="70"/>
      <c r="DJZ31" s="70"/>
      <c r="DKA31" s="70"/>
      <c r="DKB31" s="70"/>
      <c r="DKC31" s="70"/>
      <c r="DKD31" s="70"/>
      <c r="DKE31" s="70"/>
      <c r="DKF31" s="70"/>
      <c r="DKG31" s="70"/>
      <c r="DKH31" s="70"/>
      <c r="DKI31" s="70"/>
      <c r="DKJ31" s="70"/>
      <c r="DKK31" s="70"/>
      <c r="DKL31" s="70"/>
      <c r="DKM31" s="70"/>
      <c r="DKN31" s="70"/>
      <c r="DKO31" s="70"/>
      <c r="DKP31" s="70"/>
      <c r="DKQ31" s="70"/>
      <c r="DKR31" s="70"/>
      <c r="DKS31" s="70"/>
      <c r="DKT31" s="70"/>
      <c r="DKU31" s="70"/>
      <c r="DKV31" s="70"/>
      <c r="DKW31" s="70"/>
      <c r="DKX31" s="70"/>
      <c r="DKY31" s="70"/>
      <c r="DKZ31" s="70"/>
      <c r="DLA31" s="70"/>
      <c r="DLB31" s="70"/>
      <c r="DLC31" s="70"/>
      <c r="DLD31" s="70"/>
      <c r="DLE31" s="70"/>
      <c r="DLF31" s="70"/>
      <c r="DLG31" s="70"/>
      <c r="DLH31" s="70"/>
      <c r="DLI31" s="70"/>
      <c r="DLJ31" s="70"/>
      <c r="DLK31" s="70"/>
      <c r="DLL31" s="70"/>
      <c r="DLM31" s="70"/>
      <c r="DLN31" s="70"/>
      <c r="DLO31" s="70"/>
      <c r="DLP31" s="70"/>
      <c r="DLQ31" s="70"/>
      <c r="DLR31" s="70"/>
      <c r="DLS31" s="70"/>
      <c r="DLT31" s="70"/>
      <c r="DLU31" s="70"/>
      <c r="DLV31" s="70"/>
      <c r="DLW31" s="70"/>
      <c r="DLX31" s="70"/>
      <c r="DLY31" s="70"/>
      <c r="DLZ31" s="70"/>
      <c r="DMA31" s="70"/>
      <c r="DMB31" s="70"/>
      <c r="DMC31" s="70"/>
      <c r="DMD31" s="70"/>
      <c r="DME31" s="70"/>
      <c r="DMF31" s="70"/>
      <c r="DMG31" s="70"/>
      <c r="DMH31" s="70"/>
      <c r="DMI31" s="70"/>
      <c r="DMJ31" s="70"/>
      <c r="DMK31" s="70"/>
      <c r="DML31" s="70"/>
      <c r="DMM31" s="70"/>
      <c r="DMN31" s="70"/>
      <c r="DMO31" s="70"/>
      <c r="DMP31" s="70"/>
      <c r="DMQ31" s="70"/>
      <c r="DMR31" s="70"/>
      <c r="DMS31" s="70"/>
      <c r="DMT31" s="70"/>
      <c r="DMU31" s="70"/>
      <c r="DMV31" s="70"/>
      <c r="DMW31" s="70"/>
      <c r="DMX31" s="70"/>
      <c r="DMY31" s="70"/>
      <c r="DMZ31" s="70"/>
      <c r="DNA31" s="70"/>
      <c r="DNB31" s="70"/>
      <c r="DNC31" s="70"/>
      <c r="DND31" s="70"/>
      <c r="DNE31" s="70"/>
      <c r="DNF31" s="70"/>
      <c r="DNG31" s="70"/>
      <c r="DNH31" s="70"/>
      <c r="DNI31" s="70"/>
      <c r="DNJ31" s="70"/>
      <c r="DNK31" s="70"/>
      <c r="DNL31" s="70"/>
      <c r="DNM31" s="70"/>
      <c r="DNN31" s="70"/>
      <c r="DNO31" s="70"/>
      <c r="DNP31" s="70"/>
      <c r="DNQ31" s="70"/>
      <c r="DNR31" s="70"/>
      <c r="DNS31" s="70"/>
      <c r="DNT31" s="70"/>
      <c r="DNU31" s="70"/>
      <c r="DNV31" s="70"/>
      <c r="DNW31" s="70"/>
      <c r="DNX31" s="70"/>
      <c r="DNY31" s="70"/>
      <c r="DNZ31" s="70"/>
      <c r="DOA31" s="70"/>
      <c r="DOB31" s="70"/>
      <c r="DOC31" s="70"/>
      <c r="DOD31" s="70"/>
      <c r="DOE31" s="70"/>
      <c r="DOF31" s="70"/>
      <c r="DOG31" s="70"/>
      <c r="DOH31" s="70"/>
      <c r="DOI31" s="70"/>
      <c r="DOJ31" s="70"/>
      <c r="DOK31" s="70"/>
      <c r="DOL31" s="70"/>
      <c r="DOM31" s="70"/>
      <c r="DON31" s="70"/>
      <c r="DOO31" s="70"/>
      <c r="DOP31" s="70"/>
      <c r="DOQ31" s="70"/>
      <c r="DOR31" s="70"/>
      <c r="DOS31" s="70"/>
      <c r="DOT31" s="70"/>
      <c r="DOU31" s="70"/>
      <c r="DOV31" s="70"/>
      <c r="DOW31" s="70"/>
      <c r="DOX31" s="70"/>
      <c r="DOY31" s="70"/>
      <c r="DOZ31" s="70"/>
      <c r="DPA31" s="70"/>
      <c r="DPB31" s="70"/>
      <c r="DPC31" s="70"/>
      <c r="DPD31" s="70"/>
      <c r="DPE31" s="70"/>
      <c r="DPF31" s="70"/>
      <c r="DPG31" s="70"/>
      <c r="DPH31" s="70"/>
      <c r="DPI31" s="70"/>
      <c r="DPJ31" s="70"/>
      <c r="DPK31" s="70"/>
      <c r="DPL31" s="70"/>
      <c r="DPM31" s="70"/>
      <c r="DPN31" s="70"/>
      <c r="DPO31" s="70"/>
      <c r="DPP31" s="70"/>
      <c r="DPQ31" s="70"/>
      <c r="DPR31" s="70"/>
      <c r="DPS31" s="70"/>
      <c r="DPT31" s="70"/>
      <c r="DPU31" s="70"/>
      <c r="DPV31" s="70"/>
      <c r="DPW31" s="70"/>
      <c r="DPX31" s="70"/>
      <c r="DPY31" s="70"/>
      <c r="DPZ31" s="70"/>
      <c r="DQA31" s="70"/>
      <c r="DQB31" s="70"/>
      <c r="DQC31" s="70"/>
      <c r="DQD31" s="70"/>
      <c r="DQE31" s="70"/>
      <c r="DQF31" s="70"/>
      <c r="DQG31" s="70"/>
      <c r="DQH31" s="70"/>
      <c r="DQI31" s="70"/>
      <c r="DQJ31" s="70"/>
      <c r="DQK31" s="70"/>
      <c r="DQL31" s="70"/>
      <c r="DQM31" s="70"/>
      <c r="DQN31" s="70"/>
      <c r="DQO31" s="70"/>
      <c r="DQP31" s="70"/>
      <c r="DQQ31" s="70"/>
      <c r="DQR31" s="70"/>
      <c r="DQS31" s="70"/>
      <c r="DQT31" s="70"/>
      <c r="DQU31" s="70"/>
      <c r="DQV31" s="70"/>
      <c r="DQW31" s="70"/>
      <c r="DQX31" s="70"/>
      <c r="DQY31" s="70"/>
      <c r="DQZ31" s="70"/>
      <c r="DRA31" s="70"/>
      <c r="DRB31" s="70"/>
      <c r="DRC31" s="70"/>
      <c r="DRD31" s="70"/>
      <c r="DRE31" s="70"/>
      <c r="DRF31" s="70"/>
      <c r="DRG31" s="70"/>
      <c r="DRH31" s="70"/>
      <c r="DRI31" s="70"/>
      <c r="DRJ31" s="70"/>
      <c r="DRK31" s="70"/>
      <c r="DRL31" s="70"/>
      <c r="DRM31" s="70"/>
      <c r="DRN31" s="70"/>
      <c r="DRO31" s="70"/>
      <c r="DRP31" s="70"/>
      <c r="DRQ31" s="70"/>
      <c r="DRR31" s="70"/>
      <c r="DRS31" s="70"/>
      <c r="DRT31" s="70"/>
      <c r="DRU31" s="70"/>
      <c r="DRV31" s="70"/>
      <c r="DRW31" s="70"/>
      <c r="DRX31" s="70"/>
      <c r="DRY31" s="70"/>
      <c r="DRZ31" s="70"/>
      <c r="DSA31" s="70"/>
      <c r="DSB31" s="70"/>
      <c r="DSC31" s="70"/>
      <c r="DSD31" s="70"/>
      <c r="DSE31" s="70"/>
      <c r="DSF31" s="70"/>
      <c r="DSG31" s="70"/>
      <c r="DSH31" s="70"/>
      <c r="DSI31" s="70"/>
      <c r="DSJ31" s="70"/>
      <c r="DSK31" s="70"/>
      <c r="DSL31" s="70"/>
      <c r="DSM31" s="70"/>
      <c r="DSN31" s="70"/>
      <c r="DSO31" s="70"/>
      <c r="DSP31" s="70"/>
      <c r="DSQ31" s="70"/>
      <c r="DSR31" s="70"/>
      <c r="DSS31" s="70"/>
      <c r="DST31" s="70"/>
      <c r="DSU31" s="70"/>
      <c r="DSV31" s="70"/>
      <c r="DSW31" s="70"/>
      <c r="DSX31" s="70"/>
      <c r="DSY31" s="70"/>
      <c r="DSZ31" s="70"/>
      <c r="DTA31" s="70"/>
      <c r="DTB31" s="70"/>
      <c r="DTC31" s="70"/>
      <c r="DTD31" s="70"/>
      <c r="DTE31" s="70"/>
      <c r="DTF31" s="70"/>
      <c r="DTG31" s="70"/>
      <c r="DTH31" s="70"/>
      <c r="DTI31" s="70"/>
      <c r="DTJ31" s="70"/>
      <c r="DTK31" s="70"/>
      <c r="DTL31" s="70"/>
      <c r="DTM31" s="70"/>
      <c r="DTN31" s="70"/>
      <c r="DTO31" s="70"/>
      <c r="DTP31" s="70"/>
      <c r="DTQ31" s="70"/>
      <c r="DTR31" s="70"/>
      <c r="DTS31" s="70"/>
      <c r="DTT31" s="70"/>
      <c r="DTU31" s="70"/>
      <c r="DTV31" s="70"/>
      <c r="DTW31" s="70"/>
      <c r="DTX31" s="70"/>
      <c r="DTY31" s="70"/>
      <c r="DTZ31" s="70"/>
      <c r="DUA31" s="70"/>
      <c r="DUB31" s="70"/>
      <c r="DUC31" s="70"/>
      <c r="DUD31" s="70"/>
      <c r="DUE31" s="70"/>
      <c r="DUF31" s="70"/>
      <c r="DUG31" s="70"/>
      <c r="DUH31" s="70"/>
      <c r="DUI31" s="70"/>
      <c r="DUJ31" s="70"/>
      <c r="DUK31" s="70"/>
      <c r="DUL31" s="70"/>
      <c r="DUM31" s="70"/>
      <c r="DUN31" s="70"/>
      <c r="DUO31" s="70"/>
      <c r="DUP31" s="70"/>
      <c r="DUQ31" s="70"/>
      <c r="DUR31" s="70"/>
      <c r="DUS31" s="70"/>
      <c r="DUT31" s="70"/>
      <c r="DUU31" s="70"/>
      <c r="DUV31" s="70"/>
      <c r="DUW31" s="70"/>
      <c r="DUX31" s="70"/>
      <c r="DUY31" s="70"/>
      <c r="DUZ31" s="70"/>
      <c r="DVA31" s="70"/>
      <c r="DVB31" s="70"/>
      <c r="DVC31" s="70"/>
      <c r="DVD31" s="70"/>
      <c r="DVE31" s="70"/>
      <c r="DVF31" s="70"/>
      <c r="DVG31" s="70"/>
      <c r="DVH31" s="70"/>
      <c r="DVI31" s="70"/>
      <c r="DVJ31" s="70"/>
      <c r="DVK31" s="70"/>
      <c r="DVL31" s="70"/>
      <c r="DVM31" s="70"/>
      <c r="DVN31" s="70"/>
      <c r="DVO31" s="70"/>
      <c r="DVP31" s="70"/>
      <c r="DVQ31" s="70"/>
      <c r="DVR31" s="70"/>
      <c r="DVS31" s="70"/>
      <c r="DVT31" s="70"/>
      <c r="DVU31" s="70"/>
      <c r="DVV31" s="70"/>
      <c r="DVW31" s="70"/>
      <c r="DVX31" s="70"/>
      <c r="DVY31" s="70"/>
      <c r="DVZ31" s="70"/>
      <c r="DWA31" s="70"/>
      <c r="DWB31" s="70"/>
      <c r="DWC31" s="70"/>
      <c r="DWD31" s="70"/>
      <c r="DWE31" s="70"/>
      <c r="DWF31" s="70"/>
      <c r="DWG31" s="70"/>
      <c r="DWH31" s="70"/>
      <c r="DWI31" s="70"/>
      <c r="DWJ31" s="70"/>
      <c r="DWK31" s="70"/>
      <c r="DWL31" s="70"/>
      <c r="DWM31" s="70"/>
      <c r="DWN31" s="70"/>
      <c r="DWO31" s="70"/>
      <c r="DWP31" s="70"/>
      <c r="DWQ31" s="70"/>
      <c r="DWR31" s="70"/>
      <c r="DWS31" s="70"/>
      <c r="DWT31" s="70"/>
      <c r="DWU31" s="70"/>
      <c r="DWV31" s="70"/>
      <c r="DWW31" s="70"/>
      <c r="DWX31" s="70"/>
      <c r="DWY31" s="70"/>
      <c r="DWZ31" s="70"/>
      <c r="DXA31" s="70"/>
      <c r="DXB31" s="70"/>
      <c r="DXC31" s="70"/>
      <c r="DXD31" s="70"/>
      <c r="DXE31" s="70"/>
      <c r="DXF31" s="70"/>
      <c r="DXG31" s="70"/>
      <c r="DXH31" s="70"/>
      <c r="DXI31" s="70"/>
      <c r="DXJ31" s="70"/>
      <c r="DXK31" s="70"/>
      <c r="DXL31" s="70"/>
      <c r="DXM31" s="70"/>
      <c r="DXN31" s="70"/>
      <c r="DXO31" s="70"/>
      <c r="DXP31" s="70"/>
      <c r="DXQ31" s="70"/>
      <c r="DXR31" s="70"/>
      <c r="DXS31" s="70"/>
      <c r="DXT31" s="70"/>
      <c r="DXU31" s="70"/>
      <c r="DXV31" s="70"/>
      <c r="DXW31" s="70"/>
      <c r="DXX31" s="70"/>
      <c r="DXY31" s="70"/>
      <c r="DXZ31" s="70"/>
      <c r="DYA31" s="70"/>
      <c r="DYB31" s="70"/>
      <c r="DYC31" s="70"/>
      <c r="DYD31" s="70"/>
      <c r="DYE31" s="70"/>
      <c r="DYF31" s="70"/>
      <c r="DYG31" s="70"/>
      <c r="DYH31" s="70"/>
      <c r="DYI31" s="70"/>
      <c r="DYJ31" s="70"/>
      <c r="DYK31" s="70"/>
      <c r="DYL31" s="70"/>
      <c r="DYM31" s="70"/>
      <c r="DYN31" s="70"/>
      <c r="DYO31" s="70"/>
      <c r="DYP31" s="70"/>
      <c r="DYQ31" s="70"/>
      <c r="DYR31" s="70"/>
      <c r="DYS31" s="70"/>
      <c r="DYT31" s="70"/>
      <c r="DYU31" s="70"/>
      <c r="DYV31" s="70"/>
      <c r="DYW31" s="70"/>
      <c r="DYX31" s="70"/>
      <c r="DYY31" s="70"/>
      <c r="DYZ31" s="70"/>
      <c r="DZA31" s="70"/>
      <c r="DZB31" s="70"/>
      <c r="DZC31" s="70"/>
      <c r="DZD31" s="70"/>
      <c r="DZE31" s="70"/>
      <c r="DZF31" s="70"/>
      <c r="DZG31" s="70"/>
      <c r="DZH31" s="70"/>
      <c r="DZI31" s="70"/>
      <c r="DZJ31" s="70"/>
      <c r="DZK31" s="70"/>
      <c r="DZL31" s="70"/>
      <c r="DZM31" s="70"/>
      <c r="DZN31" s="70"/>
      <c r="DZO31" s="70"/>
      <c r="DZP31" s="70"/>
      <c r="DZQ31" s="70"/>
      <c r="DZR31" s="70"/>
      <c r="DZS31" s="70"/>
      <c r="DZT31" s="70"/>
      <c r="DZU31" s="70"/>
      <c r="DZV31" s="70"/>
      <c r="DZW31" s="70"/>
      <c r="DZX31" s="70"/>
      <c r="DZY31" s="70"/>
      <c r="DZZ31" s="70"/>
      <c r="EAA31" s="70"/>
      <c r="EAB31" s="70"/>
      <c r="EAC31" s="70"/>
      <c r="EAD31" s="70"/>
      <c r="EAE31" s="70"/>
      <c r="EAF31" s="70"/>
      <c r="EAG31" s="70"/>
      <c r="EAH31" s="70"/>
      <c r="EAI31" s="70"/>
      <c r="EAJ31" s="70"/>
      <c r="EAK31" s="70"/>
      <c r="EAL31" s="70"/>
      <c r="EAM31" s="70"/>
      <c r="EAN31" s="70"/>
      <c r="EAO31" s="70"/>
      <c r="EAP31" s="70"/>
      <c r="EAQ31" s="70"/>
      <c r="EAR31" s="70"/>
      <c r="EAS31" s="70"/>
      <c r="EAT31" s="70"/>
      <c r="EAU31" s="70"/>
      <c r="EAV31" s="70"/>
      <c r="EAW31" s="70"/>
      <c r="EAX31" s="70"/>
      <c r="EAY31" s="70"/>
      <c r="EAZ31" s="70"/>
      <c r="EBA31" s="70"/>
      <c r="EBB31" s="70"/>
      <c r="EBC31" s="70"/>
      <c r="EBD31" s="70"/>
      <c r="EBE31" s="70"/>
      <c r="EBF31" s="70"/>
      <c r="EBG31" s="70"/>
      <c r="EBH31" s="70"/>
      <c r="EBI31" s="70"/>
      <c r="EBJ31" s="70"/>
      <c r="EBK31" s="70"/>
      <c r="EBL31" s="70"/>
      <c r="EBM31" s="70"/>
      <c r="EBN31" s="70"/>
      <c r="EBO31" s="70"/>
      <c r="EBP31" s="70"/>
      <c r="EBQ31" s="70"/>
      <c r="EBR31" s="70"/>
      <c r="EBS31" s="70"/>
      <c r="EBT31" s="70"/>
      <c r="EBU31" s="70"/>
      <c r="EBV31" s="70"/>
      <c r="EBW31" s="70"/>
      <c r="EBX31" s="70"/>
      <c r="EBY31" s="70"/>
      <c r="EBZ31" s="70"/>
      <c r="ECA31" s="70"/>
      <c r="ECB31" s="70"/>
      <c r="ECC31" s="70"/>
      <c r="ECD31" s="70"/>
      <c r="ECE31" s="70"/>
      <c r="ECF31" s="70"/>
      <c r="ECG31" s="70"/>
      <c r="ECH31" s="70"/>
      <c r="ECI31" s="70"/>
      <c r="ECJ31" s="70"/>
      <c r="ECK31" s="70"/>
      <c r="ECL31" s="70"/>
      <c r="ECM31" s="70"/>
      <c r="ECN31" s="70"/>
      <c r="ECO31" s="70"/>
      <c r="ECP31" s="70"/>
      <c r="ECQ31" s="70"/>
      <c r="ECR31" s="70"/>
      <c r="ECS31" s="70"/>
      <c r="ECT31" s="70"/>
      <c r="ECU31" s="70"/>
      <c r="ECV31" s="70"/>
      <c r="ECW31" s="70"/>
      <c r="ECX31" s="70"/>
      <c r="ECY31" s="70"/>
      <c r="ECZ31" s="70"/>
      <c r="EDA31" s="70"/>
      <c r="EDB31" s="70"/>
      <c r="EDC31" s="70"/>
      <c r="EDD31" s="70"/>
      <c r="EDE31" s="70"/>
      <c r="EDF31" s="70"/>
      <c r="EDG31" s="70"/>
      <c r="EDH31" s="70"/>
      <c r="EDI31" s="70"/>
      <c r="EDJ31" s="70"/>
      <c r="EDK31" s="70"/>
      <c r="EDL31" s="70"/>
      <c r="EDM31" s="70"/>
      <c r="EDN31" s="70"/>
      <c r="EDO31" s="70"/>
      <c r="EDP31" s="70"/>
      <c r="EDQ31" s="70"/>
      <c r="EDR31" s="70"/>
      <c r="EDS31" s="70"/>
      <c r="EDT31" s="70"/>
      <c r="EDU31" s="70"/>
      <c r="EDV31" s="70"/>
      <c r="EDW31" s="70"/>
      <c r="EDX31" s="70"/>
      <c r="EDY31" s="70"/>
      <c r="EDZ31" s="70"/>
      <c r="EEA31" s="70"/>
      <c r="EEB31" s="70"/>
      <c r="EEC31" s="70"/>
      <c r="EED31" s="70"/>
      <c r="EEE31" s="70"/>
      <c r="EEF31" s="70"/>
      <c r="EEG31" s="70"/>
      <c r="EEH31" s="70"/>
      <c r="EEI31" s="70"/>
      <c r="EEJ31" s="70"/>
      <c r="EEK31" s="70"/>
      <c r="EEL31" s="70"/>
      <c r="EEM31" s="70"/>
      <c r="EEN31" s="70"/>
      <c r="EEO31" s="70"/>
      <c r="EEP31" s="70"/>
      <c r="EEQ31" s="70"/>
      <c r="EER31" s="70"/>
      <c r="EES31" s="70"/>
      <c r="EET31" s="70"/>
      <c r="EEU31" s="70"/>
      <c r="EEV31" s="70"/>
      <c r="EEW31" s="70"/>
      <c r="EEX31" s="70"/>
      <c r="EEY31" s="70"/>
      <c r="EEZ31" s="70"/>
      <c r="EFA31" s="70"/>
      <c r="EFB31" s="70"/>
      <c r="EFC31" s="70"/>
      <c r="EFD31" s="70"/>
      <c r="EFE31" s="70"/>
      <c r="EFF31" s="70"/>
      <c r="EFG31" s="70"/>
      <c r="EFH31" s="70"/>
      <c r="EFI31" s="70"/>
      <c r="EFJ31" s="70"/>
      <c r="EFK31" s="70"/>
      <c r="EFL31" s="70"/>
      <c r="EFM31" s="70"/>
      <c r="EFN31" s="70"/>
      <c r="EFO31" s="70"/>
      <c r="EFP31" s="70"/>
      <c r="EFQ31" s="70"/>
      <c r="EFR31" s="70"/>
      <c r="EFS31" s="70"/>
      <c r="EFT31" s="70"/>
      <c r="EFU31" s="70"/>
      <c r="EFV31" s="70"/>
      <c r="EFW31" s="70"/>
      <c r="EFX31" s="70"/>
      <c r="EFY31" s="70"/>
      <c r="EFZ31" s="70"/>
      <c r="EGA31" s="70"/>
      <c r="EGB31" s="70"/>
      <c r="EGC31" s="70"/>
      <c r="EGD31" s="70"/>
      <c r="EGE31" s="70"/>
      <c r="EGF31" s="70"/>
      <c r="EGG31" s="70"/>
      <c r="EGH31" s="70"/>
      <c r="EGI31" s="70"/>
      <c r="EGJ31" s="70"/>
      <c r="EGK31" s="70"/>
      <c r="EGL31" s="70"/>
      <c r="EGM31" s="70"/>
      <c r="EGN31" s="70"/>
      <c r="EGO31" s="70"/>
      <c r="EGP31" s="70"/>
      <c r="EGQ31" s="70"/>
      <c r="EGR31" s="70"/>
      <c r="EGS31" s="70"/>
      <c r="EGT31" s="70"/>
      <c r="EGU31" s="70"/>
      <c r="EGV31" s="70"/>
      <c r="EGW31" s="70"/>
      <c r="EGX31" s="70"/>
      <c r="EGY31" s="70"/>
      <c r="EGZ31" s="70"/>
      <c r="EHA31" s="70"/>
      <c r="EHB31" s="70"/>
      <c r="EHC31" s="70"/>
      <c r="EHD31" s="70"/>
      <c r="EHE31" s="70"/>
      <c r="EHF31" s="70"/>
      <c r="EHG31" s="70"/>
      <c r="EHH31" s="70"/>
      <c r="EHI31" s="70"/>
      <c r="EHJ31" s="70"/>
      <c r="EHK31" s="70"/>
      <c r="EHL31" s="70"/>
      <c r="EHM31" s="70"/>
      <c r="EHN31" s="70"/>
      <c r="EHO31" s="70"/>
      <c r="EHP31" s="70"/>
      <c r="EHQ31" s="70"/>
      <c r="EHR31" s="70"/>
      <c r="EHS31" s="70"/>
      <c r="EHT31" s="70"/>
      <c r="EHU31" s="70"/>
      <c r="EHV31" s="70"/>
      <c r="EHW31" s="70"/>
      <c r="EHX31" s="70"/>
      <c r="EHY31" s="70"/>
      <c r="EHZ31" s="70"/>
      <c r="EIA31" s="70"/>
      <c r="EIB31" s="70"/>
      <c r="EIC31" s="70"/>
      <c r="EID31" s="70"/>
      <c r="EIE31" s="70"/>
      <c r="EIF31" s="70"/>
      <c r="EIG31" s="70"/>
      <c r="EIH31" s="70"/>
      <c r="EII31" s="70"/>
      <c r="EIJ31" s="70"/>
      <c r="EIK31" s="70"/>
      <c r="EIL31" s="70"/>
      <c r="EIM31" s="70"/>
      <c r="EIN31" s="70"/>
      <c r="EIO31" s="70"/>
      <c r="EIP31" s="70"/>
      <c r="EIQ31" s="70"/>
      <c r="EIR31" s="70"/>
      <c r="EIS31" s="70"/>
      <c r="EIT31" s="70"/>
      <c r="EIU31" s="70"/>
      <c r="EIV31" s="70"/>
      <c r="EIW31" s="70"/>
      <c r="EIX31" s="70"/>
      <c r="EIY31" s="70"/>
      <c r="EIZ31" s="70"/>
      <c r="EJA31" s="70"/>
      <c r="EJB31" s="70"/>
      <c r="EJC31" s="70"/>
      <c r="EJD31" s="70"/>
      <c r="EJE31" s="70"/>
      <c r="EJF31" s="70"/>
      <c r="EJG31" s="70"/>
      <c r="EJH31" s="70"/>
      <c r="EJI31" s="70"/>
      <c r="EJJ31" s="70"/>
      <c r="EJK31" s="70"/>
      <c r="EJL31" s="70"/>
      <c r="EJM31" s="70"/>
      <c r="EJN31" s="70"/>
      <c r="EJO31" s="70"/>
      <c r="EJP31" s="70"/>
      <c r="EJQ31" s="70"/>
      <c r="EJR31" s="70"/>
      <c r="EJS31" s="70"/>
      <c r="EJT31" s="70"/>
      <c r="EJU31" s="70"/>
      <c r="EJV31" s="70"/>
      <c r="EJW31" s="70"/>
      <c r="EJX31" s="70"/>
      <c r="EJY31" s="70"/>
      <c r="EJZ31" s="70"/>
      <c r="EKA31" s="70"/>
      <c r="EKB31" s="70"/>
      <c r="EKC31" s="70"/>
      <c r="EKD31" s="70"/>
      <c r="EKE31" s="70"/>
      <c r="EKF31" s="70"/>
      <c r="EKG31" s="70"/>
      <c r="EKH31" s="70"/>
      <c r="EKI31" s="70"/>
      <c r="EKJ31" s="70"/>
      <c r="EKK31" s="70"/>
      <c r="EKL31" s="70"/>
      <c r="EKM31" s="70"/>
      <c r="EKN31" s="70"/>
      <c r="EKO31" s="70"/>
      <c r="EKP31" s="70"/>
      <c r="EKQ31" s="70"/>
      <c r="EKR31" s="70"/>
      <c r="EKS31" s="70"/>
      <c r="EKT31" s="70"/>
      <c r="EKU31" s="70"/>
      <c r="EKV31" s="70"/>
      <c r="EKW31" s="70"/>
      <c r="EKX31" s="70"/>
      <c r="EKY31" s="70"/>
      <c r="EKZ31" s="70"/>
      <c r="ELA31" s="70"/>
      <c r="ELB31" s="70"/>
      <c r="ELC31" s="70"/>
      <c r="ELD31" s="70"/>
      <c r="ELE31" s="70"/>
      <c r="ELF31" s="70"/>
      <c r="ELG31" s="70"/>
      <c r="ELH31" s="70"/>
      <c r="ELI31" s="70"/>
      <c r="ELJ31" s="70"/>
      <c r="ELK31" s="70"/>
      <c r="ELL31" s="70"/>
      <c r="ELM31" s="70"/>
      <c r="ELN31" s="70"/>
      <c r="ELO31" s="70"/>
      <c r="ELP31" s="70"/>
      <c r="ELQ31" s="70"/>
      <c r="ELR31" s="70"/>
      <c r="ELS31" s="70"/>
      <c r="ELT31" s="70"/>
      <c r="ELU31" s="70"/>
      <c r="ELV31" s="70"/>
      <c r="ELW31" s="70"/>
      <c r="ELX31" s="70"/>
      <c r="ELY31" s="70"/>
      <c r="ELZ31" s="70"/>
      <c r="EMA31" s="70"/>
      <c r="EMB31" s="70"/>
      <c r="EMC31" s="70"/>
      <c r="EMD31" s="70"/>
      <c r="EME31" s="70"/>
      <c r="EMF31" s="70"/>
      <c r="EMG31" s="70"/>
      <c r="EMH31" s="70"/>
      <c r="EMI31" s="70"/>
      <c r="EMJ31" s="70"/>
      <c r="EMK31" s="70"/>
      <c r="EML31" s="70"/>
      <c r="EMM31" s="70"/>
      <c r="EMN31" s="70"/>
      <c r="EMO31" s="70"/>
      <c r="EMP31" s="70"/>
      <c r="EMQ31" s="70"/>
      <c r="EMR31" s="70"/>
      <c r="EMS31" s="70"/>
      <c r="EMT31" s="70"/>
      <c r="EMU31" s="70"/>
      <c r="EMV31" s="70"/>
      <c r="EMW31" s="70"/>
      <c r="EMX31" s="70"/>
      <c r="EMY31" s="70"/>
      <c r="EMZ31" s="70"/>
      <c r="ENA31" s="70"/>
      <c r="ENB31" s="70"/>
      <c r="ENC31" s="70"/>
      <c r="END31" s="70"/>
      <c r="ENE31" s="70"/>
      <c r="ENF31" s="70"/>
      <c r="ENG31" s="70"/>
      <c r="ENH31" s="70"/>
      <c r="ENI31" s="70"/>
      <c r="ENJ31" s="70"/>
      <c r="ENK31" s="70"/>
      <c r="ENL31" s="70"/>
      <c r="ENM31" s="70"/>
      <c r="ENN31" s="70"/>
      <c r="ENO31" s="70"/>
      <c r="ENP31" s="70"/>
      <c r="ENQ31" s="70"/>
      <c r="ENR31" s="70"/>
      <c r="ENS31" s="70"/>
      <c r="ENT31" s="70"/>
      <c r="ENU31" s="70"/>
      <c r="ENV31" s="70"/>
      <c r="ENW31" s="70"/>
      <c r="ENX31" s="70"/>
      <c r="ENY31" s="70"/>
      <c r="ENZ31" s="70"/>
      <c r="EOA31" s="70"/>
      <c r="EOB31" s="70"/>
      <c r="EOC31" s="70"/>
      <c r="EOD31" s="70"/>
      <c r="EOE31" s="70"/>
      <c r="EOF31" s="70"/>
      <c r="EOG31" s="70"/>
      <c r="EOH31" s="70"/>
      <c r="EOI31" s="70"/>
      <c r="EOJ31" s="70"/>
      <c r="EOK31" s="70"/>
      <c r="EOL31" s="70"/>
      <c r="EOM31" s="70"/>
      <c r="EON31" s="70"/>
      <c r="EOO31" s="70"/>
      <c r="EOP31" s="70"/>
      <c r="EOQ31" s="70"/>
      <c r="EOR31" s="70"/>
      <c r="EOS31" s="70"/>
      <c r="EOT31" s="70"/>
      <c r="EOU31" s="70"/>
      <c r="EOV31" s="70"/>
      <c r="EOW31" s="70"/>
      <c r="EOX31" s="70"/>
      <c r="EOY31" s="70"/>
      <c r="EOZ31" s="70"/>
      <c r="EPA31" s="70"/>
      <c r="EPB31" s="70"/>
      <c r="EPC31" s="70"/>
      <c r="EPD31" s="70"/>
      <c r="EPE31" s="70"/>
      <c r="EPF31" s="70"/>
      <c r="EPG31" s="70"/>
      <c r="EPH31" s="70"/>
      <c r="EPI31" s="70"/>
      <c r="EPJ31" s="70"/>
      <c r="EPK31" s="70"/>
      <c r="EPL31" s="70"/>
      <c r="EPM31" s="70"/>
      <c r="EPN31" s="70"/>
      <c r="EPO31" s="70"/>
      <c r="EPP31" s="70"/>
      <c r="EPQ31" s="70"/>
      <c r="EPR31" s="70"/>
      <c r="EPS31" s="70"/>
      <c r="EPT31" s="70"/>
      <c r="EPU31" s="70"/>
      <c r="EPV31" s="70"/>
      <c r="EPW31" s="70"/>
      <c r="EPX31" s="70"/>
      <c r="EPY31" s="70"/>
      <c r="EPZ31" s="70"/>
      <c r="EQA31" s="70"/>
      <c r="EQB31" s="70"/>
      <c r="EQC31" s="70"/>
      <c r="EQD31" s="70"/>
      <c r="EQE31" s="70"/>
      <c r="EQF31" s="70"/>
      <c r="EQG31" s="70"/>
      <c r="EQH31" s="70"/>
      <c r="EQI31" s="70"/>
      <c r="EQJ31" s="70"/>
      <c r="EQK31" s="70"/>
      <c r="EQL31" s="70"/>
      <c r="EQM31" s="70"/>
      <c r="EQN31" s="70"/>
      <c r="EQO31" s="70"/>
      <c r="EQP31" s="70"/>
      <c r="EQQ31" s="70"/>
      <c r="EQR31" s="70"/>
      <c r="EQS31" s="70"/>
      <c r="EQT31" s="70"/>
      <c r="EQU31" s="70"/>
      <c r="EQV31" s="70"/>
      <c r="EQW31" s="70"/>
      <c r="EQX31" s="70"/>
      <c r="EQY31" s="70"/>
      <c r="EQZ31" s="70"/>
      <c r="ERA31" s="70"/>
      <c r="ERB31" s="70"/>
      <c r="ERC31" s="70"/>
      <c r="ERD31" s="70"/>
      <c r="ERE31" s="70"/>
      <c r="ERF31" s="70"/>
      <c r="ERG31" s="70"/>
      <c r="ERH31" s="70"/>
      <c r="ERI31" s="70"/>
      <c r="ERJ31" s="70"/>
      <c r="ERK31" s="70"/>
      <c r="ERL31" s="70"/>
      <c r="ERM31" s="70"/>
      <c r="ERN31" s="70"/>
      <c r="ERO31" s="70"/>
      <c r="ERP31" s="70"/>
      <c r="ERQ31" s="70"/>
      <c r="ERR31" s="70"/>
      <c r="ERS31" s="70"/>
      <c r="ERT31" s="70"/>
      <c r="ERU31" s="70"/>
      <c r="ERV31" s="70"/>
      <c r="ERW31" s="70"/>
      <c r="ERX31" s="70"/>
      <c r="ERY31" s="70"/>
      <c r="ERZ31" s="70"/>
      <c r="ESA31" s="70"/>
      <c r="ESB31" s="70"/>
      <c r="ESC31" s="70"/>
      <c r="ESD31" s="70"/>
      <c r="ESE31" s="70"/>
      <c r="ESF31" s="70"/>
      <c r="ESG31" s="70"/>
      <c r="ESH31" s="70"/>
      <c r="ESI31" s="70"/>
      <c r="ESJ31" s="70"/>
      <c r="ESK31" s="70"/>
      <c r="ESL31" s="70"/>
      <c r="ESM31" s="70"/>
      <c r="ESN31" s="70"/>
      <c r="ESO31" s="70"/>
      <c r="ESP31" s="70"/>
      <c r="ESQ31" s="70"/>
      <c r="ESR31" s="70"/>
      <c r="ESS31" s="70"/>
      <c r="EST31" s="70"/>
      <c r="ESU31" s="70"/>
      <c r="ESV31" s="70"/>
      <c r="ESW31" s="70"/>
      <c r="ESX31" s="70"/>
      <c r="ESY31" s="70"/>
      <c r="ESZ31" s="70"/>
      <c r="ETA31" s="70"/>
      <c r="ETB31" s="70"/>
      <c r="ETC31" s="70"/>
      <c r="ETD31" s="70"/>
      <c r="ETE31" s="70"/>
      <c r="ETF31" s="70"/>
      <c r="ETG31" s="70"/>
      <c r="ETH31" s="70"/>
      <c r="ETI31" s="70"/>
      <c r="ETJ31" s="70"/>
      <c r="ETK31" s="70"/>
      <c r="ETL31" s="70"/>
      <c r="ETM31" s="70"/>
      <c r="ETN31" s="70"/>
      <c r="ETO31" s="70"/>
      <c r="ETP31" s="70"/>
      <c r="ETQ31" s="70"/>
      <c r="ETR31" s="70"/>
      <c r="ETS31" s="70"/>
      <c r="ETT31" s="70"/>
      <c r="ETU31" s="70"/>
      <c r="ETV31" s="70"/>
      <c r="ETW31" s="70"/>
      <c r="ETX31" s="70"/>
      <c r="ETY31" s="70"/>
      <c r="ETZ31" s="70"/>
      <c r="EUA31" s="70"/>
      <c r="EUB31" s="70"/>
      <c r="EUC31" s="70"/>
      <c r="EUD31" s="70"/>
      <c r="EUE31" s="70"/>
      <c r="EUF31" s="70"/>
      <c r="EUG31" s="70"/>
      <c r="EUH31" s="70"/>
      <c r="EUI31" s="70"/>
      <c r="EUJ31" s="70"/>
      <c r="EUK31" s="70"/>
      <c r="EUL31" s="70"/>
      <c r="EUM31" s="70"/>
      <c r="EUN31" s="70"/>
      <c r="EUO31" s="70"/>
      <c r="EUP31" s="70"/>
      <c r="EUQ31" s="70"/>
      <c r="EUR31" s="70"/>
      <c r="EUS31" s="70"/>
      <c r="EUT31" s="70"/>
      <c r="EUU31" s="70"/>
      <c r="EUV31" s="70"/>
      <c r="EUW31" s="70"/>
      <c r="EUX31" s="70"/>
      <c r="EUY31" s="70"/>
      <c r="EUZ31" s="70"/>
      <c r="EVA31" s="70"/>
      <c r="EVB31" s="70"/>
      <c r="EVC31" s="70"/>
      <c r="EVD31" s="70"/>
      <c r="EVE31" s="70"/>
      <c r="EVF31" s="70"/>
      <c r="EVG31" s="70"/>
      <c r="EVH31" s="70"/>
      <c r="EVI31" s="70"/>
      <c r="EVJ31" s="70"/>
      <c r="EVK31" s="70"/>
      <c r="EVL31" s="70"/>
      <c r="EVM31" s="70"/>
      <c r="EVN31" s="70"/>
      <c r="EVO31" s="70"/>
      <c r="EVP31" s="70"/>
      <c r="EVQ31" s="70"/>
      <c r="EVR31" s="70"/>
      <c r="EVS31" s="70"/>
      <c r="EVT31" s="70"/>
      <c r="EVU31" s="70"/>
      <c r="EVV31" s="70"/>
      <c r="EVW31" s="70"/>
      <c r="EVX31" s="70"/>
      <c r="EVY31" s="70"/>
      <c r="EVZ31" s="70"/>
      <c r="EWA31" s="70"/>
      <c r="EWB31" s="70"/>
      <c r="EWC31" s="70"/>
      <c r="EWD31" s="70"/>
      <c r="EWE31" s="70"/>
      <c r="EWF31" s="70"/>
      <c r="EWG31" s="70"/>
      <c r="EWH31" s="70"/>
      <c r="EWI31" s="70"/>
      <c r="EWJ31" s="70"/>
      <c r="EWK31" s="70"/>
      <c r="EWL31" s="70"/>
      <c r="EWM31" s="70"/>
      <c r="EWN31" s="70"/>
      <c r="EWO31" s="70"/>
      <c r="EWP31" s="70"/>
      <c r="EWQ31" s="70"/>
      <c r="EWR31" s="70"/>
      <c r="EWS31" s="70"/>
      <c r="EWT31" s="70"/>
      <c r="EWU31" s="70"/>
      <c r="EWV31" s="70"/>
      <c r="EWW31" s="70"/>
      <c r="EWX31" s="70"/>
      <c r="EWY31" s="70"/>
      <c r="EWZ31" s="70"/>
      <c r="EXA31" s="70"/>
      <c r="EXB31" s="70"/>
      <c r="EXC31" s="70"/>
      <c r="EXD31" s="70"/>
      <c r="EXE31" s="70"/>
      <c r="EXF31" s="70"/>
      <c r="EXG31" s="70"/>
      <c r="EXH31" s="70"/>
      <c r="EXI31" s="70"/>
      <c r="EXJ31" s="70"/>
      <c r="EXK31" s="70"/>
      <c r="EXL31" s="70"/>
      <c r="EXM31" s="70"/>
      <c r="EXN31" s="70"/>
      <c r="EXO31" s="70"/>
      <c r="EXP31" s="70"/>
      <c r="EXQ31" s="70"/>
      <c r="EXR31" s="70"/>
      <c r="EXS31" s="70"/>
      <c r="EXT31" s="70"/>
      <c r="EXU31" s="70"/>
      <c r="EXV31" s="70"/>
      <c r="EXW31" s="70"/>
      <c r="EXX31" s="70"/>
      <c r="EXY31" s="70"/>
      <c r="EXZ31" s="70"/>
      <c r="EYA31" s="70"/>
      <c r="EYB31" s="70"/>
      <c r="EYC31" s="70"/>
      <c r="EYD31" s="70"/>
      <c r="EYE31" s="70"/>
      <c r="EYF31" s="70"/>
      <c r="EYG31" s="70"/>
      <c r="EYH31" s="70"/>
      <c r="EYI31" s="70"/>
      <c r="EYJ31" s="70"/>
      <c r="EYK31" s="70"/>
      <c r="EYL31" s="70"/>
      <c r="EYM31" s="70"/>
      <c r="EYN31" s="70"/>
      <c r="EYO31" s="70"/>
      <c r="EYP31" s="70"/>
      <c r="EYQ31" s="70"/>
      <c r="EYR31" s="70"/>
      <c r="EYS31" s="70"/>
      <c r="EYT31" s="70"/>
      <c r="EYU31" s="70"/>
      <c r="EYV31" s="70"/>
      <c r="EYW31" s="70"/>
      <c r="EYX31" s="70"/>
      <c r="EYY31" s="70"/>
      <c r="EYZ31" s="70"/>
      <c r="EZA31" s="70"/>
      <c r="EZB31" s="70"/>
      <c r="EZC31" s="70"/>
      <c r="EZD31" s="70"/>
      <c r="EZE31" s="70"/>
      <c r="EZF31" s="70"/>
      <c r="EZG31" s="70"/>
      <c r="EZH31" s="70"/>
      <c r="EZI31" s="70"/>
      <c r="EZJ31" s="70"/>
      <c r="EZK31" s="70"/>
      <c r="EZL31" s="70"/>
      <c r="EZM31" s="70"/>
      <c r="EZN31" s="70"/>
      <c r="EZO31" s="70"/>
      <c r="EZP31" s="70"/>
      <c r="EZQ31" s="70"/>
      <c r="EZR31" s="70"/>
      <c r="EZS31" s="70"/>
      <c r="EZT31" s="70"/>
      <c r="EZU31" s="70"/>
      <c r="EZV31" s="70"/>
      <c r="EZW31" s="70"/>
      <c r="EZX31" s="70"/>
      <c r="EZY31" s="70"/>
      <c r="EZZ31" s="70"/>
      <c r="FAA31" s="70"/>
      <c r="FAB31" s="70"/>
      <c r="FAC31" s="70"/>
      <c r="FAD31" s="70"/>
      <c r="FAE31" s="70"/>
      <c r="FAF31" s="70"/>
      <c r="FAG31" s="70"/>
      <c r="FAH31" s="70"/>
      <c r="FAI31" s="70"/>
      <c r="FAJ31" s="70"/>
      <c r="FAK31" s="70"/>
      <c r="FAL31" s="70"/>
      <c r="FAM31" s="70"/>
      <c r="FAN31" s="70"/>
      <c r="FAO31" s="70"/>
      <c r="FAP31" s="70"/>
      <c r="FAQ31" s="70"/>
      <c r="FAR31" s="70"/>
      <c r="FAS31" s="70"/>
      <c r="FAT31" s="70"/>
      <c r="FAU31" s="70"/>
      <c r="FAV31" s="70"/>
      <c r="FAW31" s="70"/>
      <c r="FAX31" s="70"/>
      <c r="FAY31" s="70"/>
      <c r="FAZ31" s="70"/>
      <c r="FBA31" s="70"/>
      <c r="FBB31" s="70"/>
      <c r="FBC31" s="70"/>
      <c r="FBD31" s="70"/>
      <c r="FBE31" s="70"/>
      <c r="FBF31" s="70"/>
      <c r="FBG31" s="70"/>
      <c r="FBH31" s="70"/>
      <c r="FBI31" s="70"/>
      <c r="FBJ31" s="70"/>
      <c r="FBK31" s="70"/>
      <c r="FBL31" s="70"/>
      <c r="FBM31" s="70"/>
      <c r="FBN31" s="70"/>
      <c r="FBO31" s="70"/>
      <c r="FBP31" s="70"/>
      <c r="FBQ31" s="70"/>
      <c r="FBR31" s="70"/>
      <c r="FBS31" s="70"/>
      <c r="FBT31" s="70"/>
      <c r="FBU31" s="70"/>
      <c r="FBV31" s="70"/>
      <c r="FBW31" s="70"/>
      <c r="FBX31" s="70"/>
      <c r="FBY31" s="70"/>
      <c r="FBZ31" s="70"/>
      <c r="FCA31" s="70"/>
      <c r="FCB31" s="70"/>
      <c r="FCC31" s="70"/>
      <c r="FCD31" s="70"/>
      <c r="FCE31" s="70"/>
      <c r="FCF31" s="70"/>
      <c r="FCG31" s="70"/>
      <c r="FCH31" s="70"/>
      <c r="FCI31" s="70"/>
      <c r="FCJ31" s="70"/>
      <c r="FCK31" s="70"/>
      <c r="FCL31" s="70"/>
      <c r="FCM31" s="70"/>
      <c r="FCN31" s="70"/>
      <c r="FCO31" s="70"/>
      <c r="FCP31" s="70"/>
      <c r="FCQ31" s="70"/>
      <c r="FCR31" s="70"/>
      <c r="FCS31" s="70"/>
      <c r="FCT31" s="70"/>
      <c r="FCU31" s="70"/>
      <c r="FCV31" s="70"/>
      <c r="FCW31" s="70"/>
      <c r="FCX31" s="70"/>
      <c r="FCY31" s="70"/>
      <c r="FCZ31" s="70"/>
      <c r="FDA31" s="70"/>
      <c r="FDB31" s="70"/>
      <c r="FDC31" s="70"/>
      <c r="FDD31" s="70"/>
      <c r="FDE31" s="70"/>
      <c r="FDF31" s="70"/>
      <c r="FDG31" s="70"/>
      <c r="FDH31" s="70"/>
      <c r="FDI31" s="70"/>
      <c r="FDJ31" s="70"/>
      <c r="FDK31" s="70"/>
      <c r="FDL31" s="70"/>
      <c r="FDM31" s="70"/>
      <c r="FDN31" s="70"/>
      <c r="FDO31" s="70"/>
      <c r="FDP31" s="70"/>
      <c r="FDQ31" s="70"/>
      <c r="FDR31" s="70"/>
      <c r="FDS31" s="70"/>
      <c r="FDT31" s="70"/>
      <c r="FDU31" s="70"/>
      <c r="FDV31" s="70"/>
      <c r="FDW31" s="70"/>
      <c r="FDX31" s="70"/>
      <c r="FDY31" s="70"/>
      <c r="FDZ31" s="70"/>
      <c r="FEA31" s="70"/>
      <c r="FEB31" s="70"/>
      <c r="FEC31" s="70"/>
      <c r="FED31" s="70"/>
      <c r="FEE31" s="70"/>
      <c r="FEF31" s="70"/>
      <c r="FEG31" s="70"/>
      <c r="FEH31" s="70"/>
      <c r="FEI31" s="70"/>
      <c r="FEJ31" s="70"/>
      <c r="FEK31" s="70"/>
      <c r="FEL31" s="70"/>
      <c r="FEM31" s="70"/>
      <c r="FEN31" s="70"/>
      <c r="FEO31" s="70"/>
      <c r="FEP31" s="70"/>
      <c r="FEQ31" s="70"/>
      <c r="FER31" s="70"/>
      <c r="FES31" s="70"/>
      <c r="FET31" s="70"/>
      <c r="FEU31" s="70"/>
      <c r="FEV31" s="70"/>
      <c r="FEW31" s="70"/>
      <c r="FEX31" s="70"/>
      <c r="FEY31" s="70"/>
      <c r="FEZ31" s="70"/>
      <c r="FFA31" s="70"/>
      <c r="FFB31" s="70"/>
      <c r="FFC31" s="70"/>
      <c r="FFD31" s="70"/>
      <c r="FFE31" s="70"/>
      <c r="FFF31" s="70"/>
      <c r="FFG31" s="70"/>
      <c r="FFH31" s="70"/>
      <c r="FFI31" s="70"/>
      <c r="FFJ31" s="70"/>
      <c r="FFK31" s="70"/>
      <c r="FFL31" s="70"/>
      <c r="FFM31" s="70"/>
      <c r="FFN31" s="70"/>
      <c r="FFO31" s="70"/>
      <c r="FFP31" s="70"/>
      <c r="FFQ31" s="70"/>
      <c r="FFR31" s="70"/>
      <c r="FFS31" s="70"/>
      <c r="FFT31" s="70"/>
      <c r="FFU31" s="70"/>
      <c r="FFV31" s="70"/>
      <c r="FFW31" s="70"/>
      <c r="FFX31" s="70"/>
      <c r="FFY31" s="70"/>
      <c r="FFZ31" s="70"/>
      <c r="FGA31" s="70"/>
      <c r="FGB31" s="70"/>
      <c r="FGC31" s="70"/>
      <c r="FGD31" s="70"/>
      <c r="FGE31" s="70"/>
      <c r="FGF31" s="70"/>
      <c r="FGG31" s="70"/>
      <c r="FGH31" s="70"/>
      <c r="FGI31" s="70"/>
      <c r="FGJ31" s="70"/>
      <c r="FGK31" s="70"/>
      <c r="FGL31" s="70"/>
      <c r="FGM31" s="70"/>
      <c r="FGN31" s="70"/>
      <c r="FGO31" s="70"/>
      <c r="FGP31" s="70"/>
      <c r="FGQ31" s="70"/>
      <c r="FGR31" s="70"/>
      <c r="FGS31" s="70"/>
      <c r="FGT31" s="70"/>
      <c r="FGU31" s="70"/>
      <c r="FGV31" s="70"/>
      <c r="FGW31" s="70"/>
      <c r="FGX31" s="70"/>
      <c r="FGY31" s="70"/>
      <c r="FGZ31" s="70"/>
      <c r="FHA31" s="70"/>
      <c r="FHB31" s="70"/>
      <c r="FHC31" s="70"/>
      <c r="FHD31" s="70"/>
      <c r="FHE31" s="70"/>
      <c r="FHF31" s="70"/>
      <c r="FHG31" s="70"/>
      <c r="FHH31" s="70"/>
      <c r="FHI31" s="70"/>
      <c r="FHJ31" s="70"/>
      <c r="FHK31" s="70"/>
      <c r="FHL31" s="70"/>
      <c r="FHM31" s="70"/>
      <c r="FHN31" s="70"/>
      <c r="FHO31" s="70"/>
      <c r="FHP31" s="70"/>
      <c r="FHQ31" s="70"/>
      <c r="FHR31" s="70"/>
      <c r="FHS31" s="70"/>
      <c r="FHT31" s="70"/>
      <c r="FHU31" s="70"/>
      <c r="FHV31" s="70"/>
      <c r="FHW31" s="70"/>
      <c r="FHX31" s="70"/>
      <c r="FHY31" s="70"/>
      <c r="FHZ31" s="70"/>
      <c r="FIA31" s="70"/>
      <c r="FIB31" s="70"/>
      <c r="FIC31" s="70"/>
      <c r="FID31" s="70"/>
      <c r="FIE31" s="70"/>
      <c r="FIF31" s="70"/>
      <c r="FIG31" s="70"/>
      <c r="FIH31" s="70"/>
      <c r="FII31" s="70"/>
      <c r="FIJ31" s="70"/>
      <c r="FIK31" s="70"/>
      <c r="FIL31" s="70"/>
      <c r="FIM31" s="70"/>
      <c r="FIN31" s="70"/>
      <c r="FIO31" s="70"/>
      <c r="FIP31" s="70"/>
      <c r="FIQ31" s="70"/>
      <c r="FIR31" s="70"/>
      <c r="FIS31" s="70"/>
      <c r="FIT31" s="70"/>
      <c r="FIU31" s="70"/>
      <c r="FIV31" s="70"/>
      <c r="FIW31" s="70"/>
      <c r="FIX31" s="70"/>
      <c r="FIY31" s="70"/>
      <c r="FIZ31" s="70"/>
      <c r="FJA31" s="70"/>
      <c r="FJB31" s="70"/>
      <c r="FJC31" s="70"/>
      <c r="FJD31" s="70"/>
      <c r="FJE31" s="70"/>
      <c r="FJF31" s="70"/>
      <c r="FJG31" s="70"/>
      <c r="FJH31" s="70"/>
      <c r="FJI31" s="70"/>
      <c r="FJJ31" s="70"/>
      <c r="FJK31" s="70"/>
      <c r="FJL31" s="70"/>
      <c r="FJM31" s="70"/>
      <c r="FJN31" s="70"/>
      <c r="FJO31" s="70"/>
      <c r="FJP31" s="70"/>
      <c r="FJQ31" s="70"/>
      <c r="FJR31" s="70"/>
      <c r="FJS31" s="70"/>
      <c r="FJT31" s="70"/>
      <c r="FJU31" s="70"/>
      <c r="FJV31" s="70"/>
      <c r="FJW31" s="70"/>
      <c r="FJX31" s="70"/>
      <c r="FJY31" s="70"/>
      <c r="FJZ31" s="70"/>
      <c r="FKA31" s="70"/>
      <c r="FKB31" s="70"/>
      <c r="FKC31" s="70"/>
      <c r="FKD31" s="70"/>
      <c r="FKE31" s="70"/>
      <c r="FKF31" s="70"/>
      <c r="FKG31" s="70"/>
      <c r="FKH31" s="70"/>
      <c r="FKI31" s="70"/>
      <c r="FKJ31" s="70"/>
      <c r="FKK31" s="70"/>
      <c r="FKL31" s="70"/>
      <c r="FKM31" s="70"/>
      <c r="FKN31" s="70"/>
      <c r="FKO31" s="70"/>
      <c r="FKP31" s="70"/>
      <c r="FKQ31" s="70"/>
      <c r="FKR31" s="70"/>
      <c r="FKS31" s="70"/>
      <c r="FKT31" s="70"/>
      <c r="FKU31" s="70"/>
      <c r="FKV31" s="70"/>
      <c r="FKW31" s="70"/>
      <c r="FKX31" s="70"/>
      <c r="FKY31" s="70"/>
      <c r="FKZ31" s="70"/>
      <c r="FLA31" s="70"/>
      <c r="FLB31" s="70"/>
      <c r="FLC31" s="70"/>
      <c r="FLD31" s="70"/>
      <c r="FLE31" s="70"/>
      <c r="FLF31" s="70"/>
      <c r="FLG31" s="70"/>
      <c r="FLH31" s="70"/>
      <c r="FLI31" s="70"/>
      <c r="FLJ31" s="70"/>
      <c r="FLK31" s="70"/>
      <c r="FLL31" s="70"/>
      <c r="FLM31" s="70"/>
      <c r="FLN31" s="70"/>
      <c r="FLO31" s="70"/>
      <c r="FLP31" s="70"/>
      <c r="FLQ31" s="70"/>
      <c r="FLR31" s="70"/>
      <c r="FLS31" s="70"/>
      <c r="FLT31" s="70"/>
      <c r="FLU31" s="70"/>
      <c r="FLV31" s="70"/>
      <c r="FLW31" s="70"/>
      <c r="FLX31" s="70"/>
      <c r="FLY31" s="70"/>
      <c r="FLZ31" s="70"/>
      <c r="FMA31" s="70"/>
      <c r="FMB31" s="70"/>
      <c r="FMC31" s="70"/>
      <c r="FMD31" s="70"/>
      <c r="FME31" s="70"/>
      <c r="FMF31" s="70"/>
      <c r="FMG31" s="70"/>
      <c r="FMH31" s="70"/>
      <c r="FMI31" s="70"/>
      <c r="FMJ31" s="70"/>
      <c r="FMK31" s="70"/>
      <c r="FML31" s="70"/>
      <c r="FMM31" s="70"/>
      <c r="FMN31" s="70"/>
      <c r="FMO31" s="70"/>
      <c r="FMP31" s="70"/>
      <c r="FMQ31" s="70"/>
      <c r="FMR31" s="70"/>
      <c r="FMS31" s="70"/>
      <c r="FMT31" s="70"/>
      <c r="FMU31" s="70"/>
      <c r="FMV31" s="70"/>
      <c r="FMW31" s="70"/>
      <c r="FMX31" s="70"/>
      <c r="FMY31" s="70"/>
      <c r="FMZ31" s="70"/>
      <c r="FNA31" s="70"/>
      <c r="FNB31" s="70"/>
      <c r="FNC31" s="70"/>
      <c r="FND31" s="70"/>
      <c r="FNE31" s="70"/>
      <c r="FNF31" s="70"/>
      <c r="FNG31" s="70"/>
      <c r="FNH31" s="70"/>
      <c r="FNI31" s="70"/>
      <c r="FNJ31" s="70"/>
      <c r="FNK31" s="70"/>
      <c r="FNL31" s="70"/>
      <c r="FNM31" s="70"/>
      <c r="FNN31" s="70"/>
      <c r="FNO31" s="70"/>
      <c r="FNP31" s="70"/>
      <c r="FNQ31" s="70"/>
      <c r="FNR31" s="70"/>
      <c r="FNS31" s="70"/>
      <c r="FNT31" s="70"/>
      <c r="FNU31" s="70"/>
      <c r="FNV31" s="70"/>
      <c r="FNW31" s="70"/>
      <c r="FNX31" s="70"/>
      <c r="FNY31" s="70"/>
      <c r="FNZ31" s="70"/>
      <c r="FOA31" s="70"/>
      <c r="FOB31" s="70"/>
      <c r="FOC31" s="70"/>
      <c r="FOD31" s="70"/>
      <c r="FOE31" s="70"/>
      <c r="FOF31" s="70"/>
      <c r="FOG31" s="70"/>
      <c r="FOH31" s="70"/>
      <c r="FOI31" s="70"/>
      <c r="FOJ31" s="70"/>
      <c r="FOK31" s="70"/>
      <c r="FOL31" s="70"/>
      <c r="FOM31" s="70"/>
      <c r="FON31" s="70"/>
      <c r="FOO31" s="70"/>
      <c r="FOP31" s="70"/>
      <c r="FOQ31" s="70"/>
      <c r="FOR31" s="70"/>
      <c r="FOS31" s="70"/>
      <c r="FOT31" s="70"/>
      <c r="FOU31" s="70"/>
      <c r="FOV31" s="70"/>
      <c r="FOW31" s="70"/>
      <c r="FOX31" s="70"/>
      <c r="FOY31" s="70"/>
      <c r="FOZ31" s="70"/>
      <c r="FPA31" s="70"/>
      <c r="FPB31" s="70"/>
      <c r="FPC31" s="70"/>
      <c r="FPD31" s="70"/>
      <c r="FPE31" s="70"/>
      <c r="FPF31" s="70"/>
      <c r="FPG31" s="70"/>
      <c r="FPH31" s="70"/>
      <c r="FPI31" s="70"/>
      <c r="FPJ31" s="70"/>
      <c r="FPK31" s="70"/>
      <c r="FPL31" s="70"/>
      <c r="FPM31" s="70"/>
      <c r="FPN31" s="70"/>
      <c r="FPO31" s="70"/>
      <c r="FPP31" s="70"/>
      <c r="FPQ31" s="70"/>
      <c r="FPR31" s="70"/>
      <c r="FPS31" s="70"/>
      <c r="FPT31" s="70"/>
      <c r="FPU31" s="70"/>
      <c r="FPV31" s="70"/>
      <c r="FPW31" s="70"/>
      <c r="FPX31" s="70"/>
      <c r="FPY31" s="70"/>
      <c r="FPZ31" s="70"/>
      <c r="FQA31" s="70"/>
      <c r="FQB31" s="70"/>
      <c r="FQC31" s="70"/>
      <c r="FQD31" s="70"/>
      <c r="FQE31" s="70"/>
      <c r="FQF31" s="70"/>
      <c r="FQG31" s="70"/>
      <c r="FQH31" s="70"/>
      <c r="FQI31" s="70"/>
      <c r="FQJ31" s="70"/>
      <c r="FQK31" s="70"/>
      <c r="FQL31" s="70"/>
      <c r="FQM31" s="70"/>
      <c r="FQN31" s="70"/>
      <c r="FQO31" s="70"/>
      <c r="FQP31" s="70"/>
      <c r="FQQ31" s="70"/>
      <c r="FQR31" s="70"/>
      <c r="FQS31" s="70"/>
      <c r="FQT31" s="70"/>
      <c r="FQU31" s="70"/>
      <c r="FQV31" s="70"/>
      <c r="FQW31" s="70"/>
      <c r="FQX31" s="70"/>
      <c r="FQY31" s="70"/>
      <c r="FQZ31" s="70"/>
      <c r="FRA31" s="70"/>
      <c r="FRB31" s="70"/>
      <c r="FRC31" s="70"/>
      <c r="FRD31" s="70"/>
      <c r="FRE31" s="70"/>
      <c r="FRF31" s="70"/>
      <c r="FRG31" s="70"/>
      <c r="FRH31" s="70"/>
      <c r="FRI31" s="70"/>
      <c r="FRJ31" s="70"/>
      <c r="FRK31" s="70"/>
      <c r="FRL31" s="70"/>
      <c r="FRM31" s="70"/>
      <c r="FRN31" s="70"/>
      <c r="FRO31" s="70"/>
      <c r="FRP31" s="70"/>
      <c r="FRQ31" s="70"/>
      <c r="FRR31" s="70"/>
      <c r="FRS31" s="70"/>
      <c r="FRT31" s="70"/>
      <c r="FRU31" s="70"/>
      <c r="FRV31" s="70"/>
      <c r="FRW31" s="70"/>
      <c r="FRX31" s="70"/>
      <c r="FRY31" s="70"/>
      <c r="FRZ31" s="70"/>
      <c r="FSA31" s="70"/>
      <c r="FSB31" s="70"/>
      <c r="FSC31" s="70"/>
      <c r="FSD31" s="70"/>
      <c r="FSE31" s="70"/>
      <c r="FSF31" s="70"/>
      <c r="FSG31" s="70"/>
      <c r="FSH31" s="70"/>
      <c r="FSI31" s="70"/>
      <c r="FSJ31" s="70"/>
      <c r="FSK31" s="70"/>
      <c r="FSL31" s="70"/>
      <c r="FSM31" s="70"/>
      <c r="FSN31" s="70"/>
      <c r="FSO31" s="70"/>
      <c r="FSP31" s="70"/>
      <c r="FSQ31" s="70"/>
      <c r="FSR31" s="70"/>
      <c r="FSS31" s="70"/>
      <c r="FST31" s="70"/>
      <c r="FSU31" s="70"/>
      <c r="FSV31" s="70"/>
      <c r="FSW31" s="70"/>
      <c r="FSX31" s="70"/>
      <c r="FSY31" s="70"/>
      <c r="FSZ31" s="70"/>
      <c r="FTA31" s="70"/>
      <c r="FTB31" s="70"/>
      <c r="FTC31" s="70"/>
      <c r="FTD31" s="70"/>
      <c r="FTE31" s="70"/>
      <c r="FTF31" s="70"/>
      <c r="FTG31" s="70"/>
      <c r="FTH31" s="70"/>
      <c r="FTI31" s="70"/>
      <c r="FTJ31" s="70"/>
      <c r="FTK31" s="70"/>
      <c r="FTL31" s="70"/>
      <c r="FTM31" s="70"/>
      <c r="FTN31" s="70"/>
      <c r="FTO31" s="70"/>
      <c r="FTP31" s="70"/>
      <c r="FTQ31" s="70"/>
      <c r="FTR31" s="70"/>
      <c r="FTS31" s="70"/>
      <c r="FTT31" s="70"/>
      <c r="FTU31" s="70"/>
      <c r="FTV31" s="70"/>
      <c r="FTW31" s="70"/>
      <c r="FTX31" s="70"/>
      <c r="FTY31" s="70"/>
      <c r="FTZ31" s="70"/>
      <c r="FUA31" s="70"/>
      <c r="FUB31" s="70"/>
      <c r="FUC31" s="70"/>
      <c r="FUD31" s="70"/>
      <c r="FUE31" s="70"/>
      <c r="FUF31" s="70"/>
      <c r="FUG31" s="70"/>
      <c r="FUH31" s="70"/>
      <c r="FUI31" s="70"/>
      <c r="FUJ31" s="70"/>
      <c r="FUK31" s="70"/>
      <c r="FUL31" s="70"/>
      <c r="FUM31" s="70"/>
      <c r="FUN31" s="70"/>
      <c r="FUO31" s="70"/>
      <c r="FUP31" s="70"/>
      <c r="FUQ31" s="70"/>
      <c r="FUR31" s="70"/>
      <c r="FUS31" s="70"/>
      <c r="FUT31" s="70"/>
      <c r="FUU31" s="70"/>
      <c r="FUV31" s="70"/>
      <c r="FUW31" s="70"/>
      <c r="FUX31" s="70"/>
      <c r="FUY31" s="70"/>
      <c r="FUZ31" s="70"/>
      <c r="FVA31" s="70"/>
      <c r="FVB31" s="70"/>
      <c r="FVC31" s="70"/>
      <c r="FVD31" s="70"/>
      <c r="FVE31" s="70"/>
      <c r="FVF31" s="70"/>
      <c r="FVG31" s="70"/>
      <c r="FVH31" s="70"/>
      <c r="FVI31" s="70"/>
      <c r="FVJ31" s="70"/>
      <c r="FVK31" s="70"/>
      <c r="FVL31" s="70"/>
      <c r="FVM31" s="70"/>
      <c r="FVN31" s="70"/>
      <c r="FVO31" s="70"/>
      <c r="FVP31" s="70"/>
      <c r="FVQ31" s="70"/>
      <c r="FVR31" s="70"/>
      <c r="FVS31" s="70"/>
      <c r="FVT31" s="70"/>
      <c r="FVU31" s="70"/>
      <c r="FVV31" s="70"/>
      <c r="FVW31" s="70"/>
      <c r="FVX31" s="70"/>
      <c r="FVY31" s="70"/>
      <c r="FVZ31" s="70"/>
      <c r="FWA31" s="70"/>
      <c r="FWB31" s="70"/>
      <c r="FWC31" s="70"/>
      <c r="FWD31" s="70"/>
      <c r="FWE31" s="70"/>
      <c r="FWF31" s="70"/>
      <c r="FWG31" s="70"/>
      <c r="FWH31" s="70"/>
      <c r="FWI31" s="70"/>
      <c r="FWJ31" s="70"/>
      <c r="FWK31" s="70"/>
      <c r="FWL31" s="70"/>
      <c r="FWM31" s="70"/>
      <c r="FWN31" s="70"/>
      <c r="FWO31" s="70"/>
      <c r="FWP31" s="70"/>
      <c r="FWQ31" s="70"/>
      <c r="FWR31" s="70"/>
      <c r="FWS31" s="70"/>
      <c r="FWT31" s="70"/>
      <c r="FWU31" s="70"/>
      <c r="FWV31" s="70"/>
      <c r="FWW31" s="70"/>
      <c r="FWX31" s="70"/>
      <c r="FWY31" s="70"/>
      <c r="FWZ31" s="70"/>
      <c r="FXA31" s="70"/>
      <c r="FXB31" s="70"/>
      <c r="FXC31" s="70"/>
      <c r="FXD31" s="70"/>
      <c r="FXE31" s="70"/>
      <c r="FXF31" s="70"/>
      <c r="FXG31" s="70"/>
      <c r="FXH31" s="70"/>
      <c r="FXI31" s="70"/>
      <c r="FXJ31" s="70"/>
      <c r="FXK31" s="70"/>
      <c r="FXL31" s="70"/>
      <c r="FXM31" s="70"/>
      <c r="FXN31" s="70"/>
      <c r="FXO31" s="70"/>
      <c r="FXP31" s="70"/>
      <c r="FXQ31" s="70"/>
      <c r="FXR31" s="70"/>
      <c r="FXS31" s="70"/>
      <c r="FXT31" s="70"/>
      <c r="FXU31" s="70"/>
      <c r="FXV31" s="70"/>
      <c r="FXW31" s="70"/>
      <c r="FXX31" s="70"/>
      <c r="FXY31" s="70"/>
      <c r="FXZ31" s="70"/>
      <c r="FYA31" s="70"/>
      <c r="FYB31" s="70"/>
      <c r="FYC31" s="70"/>
      <c r="FYD31" s="70"/>
      <c r="FYE31" s="70"/>
      <c r="FYF31" s="70"/>
      <c r="FYG31" s="70"/>
      <c r="FYH31" s="70"/>
      <c r="FYI31" s="70"/>
      <c r="FYJ31" s="70"/>
      <c r="FYK31" s="70"/>
      <c r="FYL31" s="70"/>
      <c r="FYM31" s="70"/>
      <c r="FYN31" s="70"/>
      <c r="FYO31" s="70"/>
      <c r="FYP31" s="70"/>
      <c r="FYQ31" s="70"/>
      <c r="FYR31" s="70"/>
      <c r="FYS31" s="70"/>
      <c r="FYT31" s="70"/>
      <c r="FYU31" s="70"/>
      <c r="FYV31" s="70"/>
      <c r="FYW31" s="70"/>
      <c r="FYX31" s="70"/>
      <c r="FYY31" s="70"/>
      <c r="FYZ31" s="70"/>
      <c r="FZA31" s="70"/>
      <c r="FZB31" s="70"/>
      <c r="FZC31" s="70"/>
      <c r="FZD31" s="70"/>
      <c r="FZE31" s="70"/>
      <c r="FZF31" s="70"/>
      <c r="FZG31" s="70"/>
      <c r="FZH31" s="70"/>
      <c r="FZI31" s="70"/>
      <c r="FZJ31" s="70"/>
      <c r="FZK31" s="70"/>
      <c r="FZL31" s="70"/>
      <c r="FZM31" s="70"/>
      <c r="FZN31" s="70"/>
      <c r="FZO31" s="70"/>
      <c r="FZP31" s="70"/>
      <c r="FZQ31" s="70"/>
      <c r="FZR31" s="70"/>
      <c r="FZS31" s="70"/>
      <c r="FZT31" s="70"/>
      <c r="FZU31" s="70"/>
      <c r="FZV31" s="70"/>
      <c r="FZW31" s="70"/>
      <c r="FZX31" s="70"/>
      <c r="FZY31" s="70"/>
      <c r="FZZ31" s="70"/>
      <c r="GAA31" s="70"/>
      <c r="GAB31" s="70"/>
      <c r="GAC31" s="70"/>
      <c r="GAD31" s="70"/>
      <c r="GAE31" s="70"/>
      <c r="GAF31" s="70"/>
      <c r="GAG31" s="70"/>
      <c r="GAH31" s="70"/>
      <c r="GAI31" s="70"/>
      <c r="GAJ31" s="70"/>
      <c r="GAK31" s="70"/>
      <c r="GAL31" s="70"/>
      <c r="GAM31" s="70"/>
      <c r="GAN31" s="70"/>
      <c r="GAO31" s="70"/>
      <c r="GAP31" s="70"/>
      <c r="GAQ31" s="70"/>
      <c r="GAR31" s="70"/>
      <c r="GAS31" s="70"/>
      <c r="GAT31" s="70"/>
      <c r="GAU31" s="70"/>
      <c r="GAV31" s="70"/>
      <c r="GAW31" s="70"/>
      <c r="GAX31" s="70"/>
      <c r="GAY31" s="70"/>
      <c r="GAZ31" s="70"/>
      <c r="GBA31" s="70"/>
      <c r="GBB31" s="70"/>
      <c r="GBC31" s="70"/>
      <c r="GBD31" s="70"/>
      <c r="GBE31" s="70"/>
      <c r="GBF31" s="70"/>
      <c r="GBG31" s="70"/>
      <c r="GBH31" s="70"/>
      <c r="GBI31" s="70"/>
      <c r="GBJ31" s="70"/>
      <c r="GBK31" s="70"/>
      <c r="GBL31" s="70"/>
      <c r="GBM31" s="70"/>
      <c r="GBN31" s="70"/>
      <c r="GBO31" s="70"/>
      <c r="GBP31" s="70"/>
      <c r="GBQ31" s="70"/>
      <c r="GBR31" s="70"/>
      <c r="GBS31" s="70"/>
      <c r="GBT31" s="70"/>
      <c r="GBU31" s="70"/>
      <c r="GBV31" s="70"/>
      <c r="GBW31" s="70"/>
      <c r="GBX31" s="70"/>
      <c r="GBY31" s="70"/>
      <c r="GBZ31" s="70"/>
      <c r="GCA31" s="70"/>
      <c r="GCB31" s="70"/>
      <c r="GCC31" s="70"/>
      <c r="GCD31" s="70"/>
      <c r="GCE31" s="70"/>
      <c r="GCF31" s="70"/>
      <c r="GCG31" s="70"/>
      <c r="GCH31" s="70"/>
      <c r="GCI31" s="70"/>
      <c r="GCJ31" s="70"/>
      <c r="GCK31" s="70"/>
      <c r="GCL31" s="70"/>
      <c r="GCM31" s="70"/>
      <c r="GCN31" s="70"/>
      <c r="GCO31" s="70"/>
      <c r="GCP31" s="70"/>
      <c r="GCQ31" s="70"/>
      <c r="GCR31" s="70"/>
      <c r="GCS31" s="70"/>
      <c r="GCT31" s="70"/>
      <c r="GCU31" s="70"/>
      <c r="GCV31" s="70"/>
      <c r="GCW31" s="70"/>
      <c r="GCX31" s="70"/>
      <c r="GCY31" s="70"/>
      <c r="GCZ31" s="70"/>
      <c r="GDA31" s="70"/>
      <c r="GDB31" s="70"/>
      <c r="GDC31" s="70"/>
      <c r="GDD31" s="70"/>
      <c r="GDE31" s="70"/>
      <c r="GDF31" s="70"/>
      <c r="GDG31" s="70"/>
      <c r="GDH31" s="70"/>
      <c r="GDI31" s="70"/>
      <c r="GDJ31" s="70"/>
      <c r="GDK31" s="70"/>
      <c r="GDL31" s="70"/>
      <c r="GDM31" s="70"/>
      <c r="GDN31" s="70"/>
      <c r="GDO31" s="70"/>
      <c r="GDP31" s="70"/>
      <c r="GDQ31" s="70"/>
      <c r="GDR31" s="70"/>
      <c r="GDS31" s="70"/>
      <c r="GDT31" s="70"/>
      <c r="GDU31" s="70"/>
      <c r="GDV31" s="70"/>
      <c r="GDW31" s="70"/>
      <c r="GDX31" s="70"/>
      <c r="GDY31" s="70"/>
      <c r="GDZ31" s="70"/>
      <c r="GEA31" s="70"/>
      <c r="GEB31" s="70"/>
      <c r="GEC31" s="70"/>
      <c r="GED31" s="70"/>
      <c r="GEE31" s="70"/>
      <c r="GEF31" s="70"/>
      <c r="GEG31" s="70"/>
      <c r="GEH31" s="70"/>
      <c r="GEI31" s="70"/>
      <c r="GEJ31" s="70"/>
      <c r="GEK31" s="70"/>
      <c r="GEL31" s="70"/>
      <c r="GEM31" s="70"/>
      <c r="GEN31" s="70"/>
      <c r="GEO31" s="70"/>
      <c r="GEP31" s="70"/>
      <c r="GEQ31" s="70"/>
      <c r="GER31" s="70"/>
      <c r="GES31" s="70"/>
      <c r="GET31" s="70"/>
      <c r="GEU31" s="70"/>
      <c r="GEV31" s="70"/>
      <c r="GEW31" s="70"/>
      <c r="GEX31" s="70"/>
      <c r="GEY31" s="70"/>
      <c r="GEZ31" s="70"/>
      <c r="GFA31" s="70"/>
      <c r="GFB31" s="70"/>
      <c r="GFC31" s="70"/>
      <c r="GFD31" s="70"/>
      <c r="GFE31" s="70"/>
      <c r="GFF31" s="70"/>
      <c r="GFG31" s="70"/>
      <c r="GFH31" s="70"/>
      <c r="GFI31" s="70"/>
      <c r="GFJ31" s="70"/>
      <c r="GFK31" s="70"/>
      <c r="GFL31" s="70"/>
      <c r="GFM31" s="70"/>
      <c r="GFN31" s="70"/>
      <c r="GFO31" s="70"/>
      <c r="GFP31" s="70"/>
      <c r="GFQ31" s="70"/>
      <c r="GFR31" s="70"/>
      <c r="GFS31" s="70"/>
      <c r="GFT31" s="70"/>
      <c r="GFU31" s="70"/>
      <c r="GFV31" s="70"/>
      <c r="GFW31" s="70"/>
      <c r="GFX31" s="70"/>
      <c r="GFY31" s="70"/>
      <c r="GFZ31" s="70"/>
      <c r="GGA31" s="70"/>
      <c r="GGB31" s="70"/>
      <c r="GGC31" s="70"/>
      <c r="GGD31" s="70"/>
      <c r="GGE31" s="70"/>
      <c r="GGF31" s="70"/>
      <c r="GGG31" s="70"/>
      <c r="GGH31" s="70"/>
      <c r="GGI31" s="70"/>
      <c r="GGJ31" s="70"/>
      <c r="GGK31" s="70"/>
      <c r="GGL31" s="70"/>
      <c r="GGM31" s="70"/>
      <c r="GGN31" s="70"/>
      <c r="GGO31" s="70"/>
      <c r="GGP31" s="70"/>
      <c r="GGQ31" s="70"/>
      <c r="GGR31" s="70"/>
      <c r="GGS31" s="70"/>
      <c r="GGT31" s="70"/>
      <c r="GGU31" s="70"/>
      <c r="GGV31" s="70"/>
      <c r="GGW31" s="70"/>
      <c r="GGX31" s="70"/>
      <c r="GGY31" s="70"/>
      <c r="GGZ31" s="70"/>
      <c r="GHA31" s="70"/>
      <c r="GHB31" s="70"/>
      <c r="GHC31" s="70"/>
      <c r="GHD31" s="70"/>
      <c r="GHE31" s="70"/>
      <c r="GHF31" s="70"/>
      <c r="GHG31" s="70"/>
      <c r="GHH31" s="70"/>
      <c r="GHI31" s="70"/>
      <c r="GHJ31" s="70"/>
      <c r="GHK31" s="70"/>
      <c r="GHL31" s="70"/>
      <c r="GHM31" s="70"/>
      <c r="GHN31" s="70"/>
      <c r="GHO31" s="70"/>
      <c r="GHP31" s="70"/>
      <c r="GHQ31" s="70"/>
      <c r="GHR31" s="70"/>
      <c r="GHS31" s="70"/>
      <c r="GHT31" s="70"/>
      <c r="GHU31" s="70"/>
      <c r="GHV31" s="70"/>
      <c r="GHW31" s="70"/>
      <c r="GHX31" s="70"/>
      <c r="GHY31" s="70"/>
      <c r="GHZ31" s="70"/>
      <c r="GIA31" s="70"/>
      <c r="GIB31" s="70"/>
      <c r="GIC31" s="70"/>
      <c r="GID31" s="70"/>
      <c r="GIE31" s="70"/>
      <c r="GIF31" s="70"/>
      <c r="GIG31" s="70"/>
      <c r="GIH31" s="70"/>
      <c r="GII31" s="70"/>
      <c r="GIJ31" s="70"/>
      <c r="GIK31" s="70"/>
      <c r="GIL31" s="70"/>
      <c r="GIM31" s="70"/>
      <c r="GIN31" s="70"/>
      <c r="GIO31" s="70"/>
      <c r="GIP31" s="70"/>
      <c r="GIQ31" s="70"/>
      <c r="GIR31" s="70"/>
      <c r="GIS31" s="70"/>
      <c r="GIT31" s="70"/>
      <c r="GIU31" s="70"/>
      <c r="GIV31" s="70"/>
      <c r="GIW31" s="70"/>
      <c r="GIX31" s="70"/>
      <c r="GIY31" s="70"/>
      <c r="GIZ31" s="70"/>
      <c r="GJA31" s="70"/>
      <c r="GJB31" s="70"/>
      <c r="GJC31" s="70"/>
      <c r="GJD31" s="70"/>
      <c r="GJE31" s="70"/>
      <c r="GJF31" s="70"/>
      <c r="GJG31" s="70"/>
      <c r="GJH31" s="70"/>
      <c r="GJI31" s="70"/>
      <c r="GJJ31" s="70"/>
      <c r="GJK31" s="70"/>
      <c r="GJL31" s="70"/>
      <c r="GJM31" s="70"/>
      <c r="GJN31" s="70"/>
      <c r="GJO31" s="70"/>
      <c r="GJP31" s="70"/>
      <c r="GJQ31" s="70"/>
      <c r="GJR31" s="70"/>
      <c r="GJS31" s="70"/>
      <c r="GJT31" s="70"/>
      <c r="GJU31" s="70"/>
      <c r="GJV31" s="70"/>
      <c r="GJW31" s="70"/>
      <c r="GJX31" s="70"/>
      <c r="GJY31" s="70"/>
      <c r="GJZ31" s="70"/>
      <c r="GKA31" s="70"/>
      <c r="GKB31" s="70"/>
      <c r="GKC31" s="70"/>
      <c r="GKD31" s="70"/>
      <c r="GKE31" s="70"/>
      <c r="GKF31" s="70"/>
      <c r="GKG31" s="70"/>
      <c r="GKH31" s="70"/>
      <c r="GKI31" s="70"/>
      <c r="GKJ31" s="70"/>
      <c r="GKK31" s="70"/>
      <c r="GKL31" s="70"/>
      <c r="GKM31" s="70"/>
      <c r="GKN31" s="70"/>
      <c r="GKO31" s="70"/>
      <c r="GKP31" s="70"/>
      <c r="GKQ31" s="70"/>
      <c r="GKR31" s="70"/>
      <c r="GKS31" s="70"/>
      <c r="GKT31" s="70"/>
      <c r="GKU31" s="70"/>
      <c r="GKV31" s="70"/>
      <c r="GKW31" s="70"/>
      <c r="GKX31" s="70"/>
      <c r="GKY31" s="70"/>
      <c r="GKZ31" s="70"/>
      <c r="GLA31" s="70"/>
      <c r="GLB31" s="70"/>
      <c r="GLC31" s="70"/>
      <c r="GLD31" s="70"/>
      <c r="GLE31" s="70"/>
      <c r="GLF31" s="70"/>
      <c r="GLG31" s="70"/>
      <c r="GLH31" s="70"/>
      <c r="GLI31" s="70"/>
      <c r="GLJ31" s="70"/>
      <c r="GLK31" s="70"/>
      <c r="GLL31" s="70"/>
      <c r="GLM31" s="70"/>
      <c r="GLN31" s="70"/>
      <c r="GLO31" s="70"/>
      <c r="GLP31" s="70"/>
      <c r="GLQ31" s="70"/>
      <c r="GLR31" s="70"/>
      <c r="GLS31" s="70"/>
      <c r="GLT31" s="70"/>
      <c r="GLU31" s="70"/>
      <c r="GLV31" s="70"/>
      <c r="GLW31" s="70"/>
      <c r="GLX31" s="70"/>
      <c r="GLY31" s="70"/>
      <c r="GLZ31" s="70"/>
      <c r="GMA31" s="70"/>
      <c r="GMB31" s="70"/>
      <c r="GMC31" s="70"/>
      <c r="GMD31" s="70"/>
      <c r="GME31" s="70"/>
      <c r="GMF31" s="70"/>
      <c r="GMG31" s="70"/>
      <c r="GMH31" s="70"/>
      <c r="GMI31" s="70"/>
      <c r="GMJ31" s="70"/>
      <c r="GMK31" s="70"/>
      <c r="GML31" s="70"/>
      <c r="GMM31" s="70"/>
      <c r="GMN31" s="70"/>
      <c r="GMO31" s="70"/>
      <c r="GMP31" s="70"/>
      <c r="GMQ31" s="70"/>
      <c r="GMR31" s="70"/>
      <c r="GMS31" s="70"/>
      <c r="GMT31" s="70"/>
      <c r="GMU31" s="70"/>
      <c r="GMV31" s="70"/>
      <c r="GMW31" s="70"/>
      <c r="GMX31" s="70"/>
      <c r="GMY31" s="70"/>
      <c r="GMZ31" s="70"/>
      <c r="GNA31" s="70"/>
      <c r="GNB31" s="70"/>
      <c r="GNC31" s="70"/>
      <c r="GND31" s="70"/>
      <c r="GNE31" s="70"/>
      <c r="GNF31" s="70"/>
      <c r="GNG31" s="70"/>
      <c r="GNH31" s="70"/>
      <c r="GNI31" s="70"/>
      <c r="GNJ31" s="70"/>
      <c r="GNK31" s="70"/>
      <c r="GNL31" s="70"/>
      <c r="GNM31" s="70"/>
      <c r="GNN31" s="70"/>
      <c r="GNO31" s="70"/>
      <c r="GNP31" s="70"/>
      <c r="GNQ31" s="70"/>
      <c r="GNR31" s="70"/>
      <c r="GNS31" s="70"/>
      <c r="GNT31" s="70"/>
      <c r="GNU31" s="70"/>
      <c r="GNV31" s="70"/>
      <c r="GNW31" s="70"/>
      <c r="GNX31" s="70"/>
      <c r="GNY31" s="70"/>
      <c r="GNZ31" s="70"/>
      <c r="GOA31" s="70"/>
      <c r="GOB31" s="70"/>
      <c r="GOC31" s="70"/>
      <c r="GOD31" s="70"/>
      <c r="GOE31" s="70"/>
      <c r="GOF31" s="70"/>
      <c r="GOG31" s="70"/>
      <c r="GOH31" s="70"/>
      <c r="GOI31" s="70"/>
      <c r="GOJ31" s="70"/>
      <c r="GOK31" s="70"/>
      <c r="GOL31" s="70"/>
      <c r="GOM31" s="70"/>
      <c r="GON31" s="70"/>
      <c r="GOO31" s="70"/>
      <c r="GOP31" s="70"/>
      <c r="GOQ31" s="70"/>
      <c r="GOR31" s="70"/>
      <c r="GOS31" s="70"/>
      <c r="GOT31" s="70"/>
      <c r="GOU31" s="70"/>
      <c r="GOV31" s="70"/>
      <c r="GOW31" s="70"/>
      <c r="GOX31" s="70"/>
      <c r="GOY31" s="70"/>
      <c r="GOZ31" s="70"/>
      <c r="GPA31" s="70"/>
      <c r="GPB31" s="70"/>
      <c r="GPC31" s="70"/>
      <c r="GPD31" s="70"/>
      <c r="GPE31" s="70"/>
      <c r="GPF31" s="70"/>
      <c r="GPG31" s="70"/>
      <c r="GPH31" s="70"/>
      <c r="GPI31" s="70"/>
      <c r="GPJ31" s="70"/>
      <c r="GPK31" s="70"/>
      <c r="GPL31" s="70"/>
      <c r="GPM31" s="70"/>
      <c r="GPN31" s="70"/>
      <c r="GPO31" s="70"/>
      <c r="GPP31" s="70"/>
      <c r="GPQ31" s="70"/>
      <c r="GPR31" s="70"/>
      <c r="GPS31" s="70"/>
      <c r="GPT31" s="70"/>
      <c r="GPU31" s="70"/>
      <c r="GPV31" s="70"/>
      <c r="GPW31" s="70"/>
      <c r="GPX31" s="70"/>
      <c r="GPY31" s="70"/>
      <c r="GPZ31" s="70"/>
      <c r="GQA31" s="70"/>
      <c r="GQB31" s="70"/>
      <c r="GQC31" s="70"/>
      <c r="GQD31" s="70"/>
      <c r="GQE31" s="70"/>
      <c r="GQF31" s="70"/>
      <c r="GQG31" s="70"/>
      <c r="GQH31" s="70"/>
      <c r="GQI31" s="70"/>
      <c r="GQJ31" s="70"/>
      <c r="GQK31" s="70"/>
      <c r="GQL31" s="70"/>
      <c r="GQM31" s="70"/>
      <c r="GQN31" s="70"/>
      <c r="GQO31" s="70"/>
      <c r="GQP31" s="70"/>
      <c r="GQQ31" s="70"/>
      <c r="GQR31" s="70"/>
      <c r="GQS31" s="70"/>
      <c r="GQT31" s="70"/>
      <c r="GQU31" s="70"/>
      <c r="GQV31" s="70"/>
      <c r="GQW31" s="70"/>
      <c r="GQX31" s="70"/>
      <c r="GQY31" s="70"/>
      <c r="GQZ31" s="70"/>
      <c r="GRA31" s="70"/>
      <c r="GRB31" s="70"/>
      <c r="GRC31" s="70"/>
      <c r="GRD31" s="70"/>
      <c r="GRE31" s="70"/>
      <c r="GRF31" s="70"/>
      <c r="GRG31" s="70"/>
      <c r="GRH31" s="70"/>
      <c r="GRI31" s="70"/>
      <c r="GRJ31" s="70"/>
      <c r="GRK31" s="70"/>
      <c r="GRL31" s="70"/>
      <c r="GRM31" s="70"/>
      <c r="GRN31" s="70"/>
      <c r="GRO31" s="70"/>
      <c r="GRP31" s="70"/>
      <c r="GRQ31" s="70"/>
      <c r="GRR31" s="70"/>
      <c r="GRS31" s="70"/>
      <c r="GRT31" s="70"/>
      <c r="GRU31" s="70"/>
      <c r="GRV31" s="70"/>
      <c r="GRW31" s="70"/>
      <c r="GRX31" s="70"/>
      <c r="GRY31" s="70"/>
      <c r="GRZ31" s="70"/>
      <c r="GSA31" s="70"/>
      <c r="GSB31" s="70"/>
      <c r="GSC31" s="70"/>
      <c r="GSD31" s="70"/>
      <c r="GSE31" s="70"/>
      <c r="GSF31" s="70"/>
      <c r="GSG31" s="70"/>
      <c r="GSH31" s="70"/>
      <c r="GSI31" s="70"/>
      <c r="GSJ31" s="70"/>
      <c r="GSK31" s="70"/>
      <c r="GSL31" s="70"/>
      <c r="GSM31" s="70"/>
      <c r="GSN31" s="70"/>
      <c r="GSO31" s="70"/>
      <c r="GSP31" s="70"/>
      <c r="GSQ31" s="70"/>
      <c r="GSR31" s="70"/>
      <c r="GSS31" s="70"/>
      <c r="GST31" s="70"/>
      <c r="GSU31" s="70"/>
      <c r="GSV31" s="70"/>
      <c r="GSW31" s="70"/>
      <c r="GSX31" s="70"/>
      <c r="GSY31" s="70"/>
      <c r="GSZ31" s="70"/>
      <c r="GTA31" s="70"/>
      <c r="GTB31" s="70"/>
      <c r="GTC31" s="70"/>
      <c r="GTD31" s="70"/>
      <c r="GTE31" s="70"/>
      <c r="GTF31" s="70"/>
      <c r="GTG31" s="70"/>
      <c r="GTH31" s="70"/>
      <c r="GTI31" s="70"/>
      <c r="GTJ31" s="70"/>
      <c r="GTK31" s="70"/>
      <c r="GTL31" s="70"/>
      <c r="GTM31" s="70"/>
      <c r="GTN31" s="70"/>
      <c r="GTO31" s="70"/>
      <c r="GTP31" s="70"/>
      <c r="GTQ31" s="70"/>
      <c r="GTR31" s="70"/>
      <c r="GTS31" s="70"/>
      <c r="GTT31" s="70"/>
      <c r="GTU31" s="70"/>
      <c r="GTV31" s="70"/>
      <c r="GTW31" s="70"/>
      <c r="GTX31" s="70"/>
      <c r="GTY31" s="70"/>
      <c r="GTZ31" s="70"/>
      <c r="GUA31" s="70"/>
      <c r="GUB31" s="70"/>
      <c r="GUC31" s="70"/>
      <c r="GUD31" s="70"/>
      <c r="GUE31" s="70"/>
      <c r="GUF31" s="70"/>
      <c r="GUG31" s="70"/>
      <c r="GUH31" s="70"/>
      <c r="GUI31" s="70"/>
      <c r="GUJ31" s="70"/>
      <c r="GUK31" s="70"/>
      <c r="GUL31" s="70"/>
      <c r="GUM31" s="70"/>
      <c r="GUN31" s="70"/>
      <c r="GUO31" s="70"/>
      <c r="GUP31" s="70"/>
      <c r="GUQ31" s="70"/>
      <c r="GUR31" s="70"/>
      <c r="GUS31" s="70"/>
      <c r="GUT31" s="70"/>
      <c r="GUU31" s="70"/>
      <c r="GUV31" s="70"/>
      <c r="GUW31" s="70"/>
      <c r="GUX31" s="70"/>
      <c r="GUY31" s="70"/>
      <c r="GUZ31" s="70"/>
      <c r="GVA31" s="70"/>
      <c r="GVB31" s="70"/>
      <c r="GVC31" s="70"/>
      <c r="GVD31" s="70"/>
      <c r="GVE31" s="70"/>
      <c r="GVF31" s="70"/>
      <c r="GVG31" s="70"/>
      <c r="GVH31" s="70"/>
      <c r="GVI31" s="70"/>
      <c r="GVJ31" s="70"/>
      <c r="GVK31" s="70"/>
      <c r="GVL31" s="70"/>
      <c r="GVM31" s="70"/>
      <c r="GVN31" s="70"/>
      <c r="GVO31" s="70"/>
      <c r="GVP31" s="70"/>
      <c r="GVQ31" s="70"/>
      <c r="GVR31" s="70"/>
      <c r="GVS31" s="70"/>
      <c r="GVT31" s="70"/>
      <c r="GVU31" s="70"/>
      <c r="GVV31" s="70"/>
      <c r="GVW31" s="70"/>
      <c r="GVX31" s="70"/>
      <c r="GVY31" s="70"/>
      <c r="GVZ31" s="70"/>
      <c r="GWA31" s="70"/>
      <c r="GWB31" s="70"/>
      <c r="GWC31" s="70"/>
      <c r="GWD31" s="70"/>
      <c r="GWE31" s="70"/>
      <c r="GWF31" s="70"/>
      <c r="GWG31" s="70"/>
      <c r="GWH31" s="70"/>
      <c r="GWI31" s="70"/>
      <c r="GWJ31" s="70"/>
      <c r="GWK31" s="70"/>
      <c r="GWL31" s="70"/>
      <c r="GWM31" s="70"/>
      <c r="GWN31" s="70"/>
      <c r="GWO31" s="70"/>
      <c r="GWP31" s="70"/>
      <c r="GWQ31" s="70"/>
      <c r="GWR31" s="70"/>
      <c r="GWS31" s="70"/>
      <c r="GWT31" s="70"/>
      <c r="GWU31" s="70"/>
      <c r="GWV31" s="70"/>
      <c r="GWW31" s="70"/>
      <c r="GWX31" s="70"/>
      <c r="GWY31" s="70"/>
      <c r="GWZ31" s="70"/>
      <c r="GXA31" s="70"/>
      <c r="GXB31" s="70"/>
      <c r="GXC31" s="70"/>
      <c r="GXD31" s="70"/>
      <c r="GXE31" s="70"/>
      <c r="GXF31" s="70"/>
      <c r="GXG31" s="70"/>
      <c r="GXH31" s="70"/>
      <c r="GXI31" s="70"/>
      <c r="GXJ31" s="70"/>
      <c r="GXK31" s="70"/>
      <c r="GXL31" s="70"/>
      <c r="GXM31" s="70"/>
      <c r="GXN31" s="70"/>
      <c r="GXO31" s="70"/>
      <c r="GXP31" s="70"/>
      <c r="GXQ31" s="70"/>
      <c r="GXR31" s="70"/>
      <c r="GXS31" s="70"/>
      <c r="GXT31" s="70"/>
      <c r="GXU31" s="70"/>
      <c r="GXV31" s="70"/>
      <c r="GXW31" s="70"/>
      <c r="GXX31" s="70"/>
      <c r="GXY31" s="70"/>
      <c r="GXZ31" s="70"/>
      <c r="GYA31" s="70"/>
      <c r="GYB31" s="70"/>
      <c r="GYC31" s="70"/>
      <c r="GYD31" s="70"/>
      <c r="GYE31" s="70"/>
      <c r="GYF31" s="70"/>
      <c r="GYG31" s="70"/>
      <c r="GYH31" s="70"/>
      <c r="GYI31" s="70"/>
      <c r="GYJ31" s="70"/>
      <c r="GYK31" s="70"/>
      <c r="GYL31" s="70"/>
      <c r="GYM31" s="70"/>
      <c r="GYN31" s="70"/>
      <c r="GYO31" s="70"/>
      <c r="GYP31" s="70"/>
      <c r="GYQ31" s="70"/>
      <c r="GYR31" s="70"/>
      <c r="GYS31" s="70"/>
      <c r="GYT31" s="70"/>
      <c r="GYU31" s="70"/>
      <c r="GYV31" s="70"/>
      <c r="GYW31" s="70"/>
      <c r="GYX31" s="70"/>
      <c r="GYY31" s="70"/>
      <c r="GYZ31" s="70"/>
      <c r="GZA31" s="70"/>
      <c r="GZB31" s="70"/>
      <c r="GZC31" s="70"/>
      <c r="GZD31" s="70"/>
      <c r="GZE31" s="70"/>
      <c r="GZF31" s="70"/>
      <c r="GZG31" s="70"/>
      <c r="GZH31" s="70"/>
      <c r="GZI31" s="70"/>
      <c r="GZJ31" s="70"/>
      <c r="GZK31" s="70"/>
      <c r="GZL31" s="70"/>
      <c r="GZM31" s="70"/>
      <c r="GZN31" s="70"/>
      <c r="GZO31" s="70"/>
      <c r="GZP31" s="70"/>
      <c r="GZQ31" s="70"/>
      <c r="GZR31" s="70"/>
      <c r="GZS31" s="70"/>
      <c r="GZT31" s="70"/>
      <c r="GZU31" s="70"/>
      <c r="GZV31" s="70"/>
      <c r="GZW31" s="70"/>
      <c r="GZX31" s="70"/>
      <c r="GZY31" s="70"/>
      <c r="GZZ31" s="70"/>
      <c r="HAA31" s="70"/>
      <c r="HAB31" s="70"/>
      <c r="HAC31" s="70"/>
      <c r="HAD31" s="70"/>
      <c r="HAE31" s="70"/>
      <c r="HAF31" s="70"/>
      <c r="HAG31" s="70"/>
      <c r="HAH31" s="70"/>
      <c r="HAI31" s="70"/>
      <c r="HAJ31" s="70"/>
      <c r="HAK31" s="70"/>
      <c r="HAL31" s="70"/>
      <c r="HAM31" s="70"/>
      <c r="HAN31" s="70"/>
      <c r="HAO31" s="70"/>
      <c r="HAP31" s="70"/>
      <c r="HAQ31" s="70"/>
      <c r="HAR31" s="70"/>
      <c r="HAS31" s="70"/>
      <c r="HAT31" s="70"/>
      <c r="HAU31" s="70"/>
      <c r="HAV31" s="70"/>
      <c r="HAW31" s="70"/>
      <c r="HAX31" s="70"/>
      <c r="HAY31" s="70"/>
      <c r="HAZ31" s="70"/>
      <c r="HBA31" s="70"/>
      <c r="HBB31" s="70"/>
      <c r="HBC31" s="70"/>
      <c r="HBD31" s="70"/>
      <c r="HBE31" s="70"/>
      <c r="HBF31" s="70"/>
      <c r="HBG31" s="70"/>
      <c r="HBH31" s="70"/>
      <c r="HBI31" s="70"/>
      <c r="HBJ31" s="70"/>
      <c r="HBK31" s="70"/>
      <c r="HBL31" s="70"/>
      <c r="HBM31" s="70"/>
      <c r="HBN31" s="70"/>
      <c r="HBO31" s="70"/>
      <c r="HBP31" s="70"/>
      <c r="HBQ31" s="70"/>
      <c r="HBR31" s="70"/>
      <c r="HBS31" s="70"/>
      <c r="HBT31" s="70"/>
      <c r="HBU31" s="70"/>
      <c r="HBV31" s="70"/>
      <c r="HBW31" s="70"/>
      <c r="HBX31" s="70"/>
      <c r="HBY31" s="70"/>
      <c r="HBZ31" s="70"/>
      <c r="HCA31" s="70"/>
      <c r="HCB31" s="70"/>
      <c r="HCC31" s="70"/>
      <c r="HCD31" s="70"/>
      <c r="HCE31" s="70"/>
      <c r="HCF31" s="70"/>
      <c r="HCG31" s="70"/>
      <c r="HCH31" s="70"/>
      <c r="HCI31" s="70"/>
      <c r="HCJ31" s="70"/>
      <c r="HCK31" s="70"/>
      <c r="HCL31" s="70"/>
      <c r="HCM31" s="70"/>
      <c r="HCN31" s="70"/>
      <c r="HCO31" s="70"/>
      <c r="HCP31" s="70"/>
      <c r="HCQ31" s="70"/>
      <c r="HCR31" s="70"/>
      <c r="HCS31" s="70"/>
      <c r="HCT31" s="70"/>
      <c r="HCU31" s="70"/>
      <c r="HCV31" s="70"/>
      <c r="HCW31" s="70"/>
      <c r="HCX31" s="70"/>
      <c r="HCY31" s="70"/>
      <c r="HCZ31" s="70"/>
      <c r="HDA31" s="70"/>
      <c r="HDB31" s="70"/>
      <c r="HDC31" s="70"/>
      <c r="HDD31" s="70"/>
      <c r="HDE31" s="70"/>
      <c r="HDF31" s="70"/>
      <c r="HDG31" s="70"/>
      <c r="HDH31" s="70"/>
      <c r="HDI31" s="70"/>
      <c r="HDJ31" s="70"/>
      <c r="HDK31" s="70"/>
      <c r="HDL31" s="70"/>
      <c r="HDM31" s="70"/>
      <c r="HDN31" s="70"/>
      <c r="HDO31" s="70"/>
      <c r="HDP31" s="70"/>
      <c r="HDQ31" s="70"/>
      <c r="HDR31" s="70"/>
      <c r="HDS31" s="70"/>
      <c r="HDT31" s="70"/>
      <c r="HDU31" s="70"/>
      <c r="HDV31" s="70"/>
      <c r="HDW31" s="70"/>
      <c r="HDX31" s="70"/>
      <c r="HDY31" s="70"/>
      <c r="HDZ31" s="70"/>
      <c r="HEA31" s="70"/>
      <c r="HEB31" s="70"/>
      <c r="HEC31" s="70"/>
      <c r="HED31" s="70"/>
      <c r="HEE31" s="70"/>
      <c r="HEF31" s="70"/>
      <c r="HEG31" s="70"/>
      <c r="HEH31" s="70"/>
      <c r="HEI31" s="70"/>
      <c r="HEJ31" s="70"/>
      <c r="HEK31" s="70"/>
      <c r="HEL31" s="70"/>
      <c r="HEM31" s="70"/>
      <c r="HEN31" s="70"/>
      <c r="HEO31" s="70"/>
      <c r="HEP31" s="70"/>
      <c r="HEQ31" s="70"/>
      <c r="HER31" s="70"/>
      <c r="HES31" s="70"/>
      <c r="HET31" s="70"/>
      <c r="HEU31" s="70"/>
      <c r="HEV31" s="70"/>
      <c r="HEW31" s="70"/>
      <c r="HEX31" s="70"/>
      <c r="HEY31" s="70"/>
      <c r="HEZ31" s="70"/>
      <c r="HFA31" s="70"/>
      <c r="HFB31" s="70"/>
      <c r="HFC31" s="70"/>
      <c r="HFD31" s="70"/>
      <c r="HFE31" s="70"/>
      <c r="HFF31" s="70"/>
      <c r="HFG31" s="70"/>
      <c r="HFH31" s="70"/>
      <c r="HFI31" s="70"/>
      <c r="HFJ31" s="70"/>
      <c r="HFK31" s="70"/>
      <c r="HFL31" s="70"/>
      <c r="HFM31" s="70"/>
      <c r="HFN31" s="70"/>
      <c r="HFO31" s="70"/>
      <c r="HFP31" s="70"/>
      <c r="HFQ31" s="70"/>
      <c r="HFR31" s="70"/>
      <c r="HFS31" s="70"/>
      <c r="HFT31" s="70"/>
      <c r="HFU31" s="70"/>
      <c r="HFV31" s="70"/>
      <c r="HFW31" s="70"/>
      <c r="HFX31" s="70"/>
      <c r="HFY31" s="70"/>
      <c r="HFZ31" s="70"/>
      <c r="HGA31" s="70"/>
      <c r="HGB31" s="70"/>
      <c r="HGC31" s="70"/>
      <c r="HGD31" s="70"/>
      <c r="HGE31" s="70"/>
      <c r="HGF31" s="70"/>
      <c r="HGG31" s="70"/>
      <c r="HGH31" s="70"/>
      <c r="HGI31" s="70"/>
      <c r="HGJ31" s="70"/>
      <c r="HGK31" s="70"/>
      <c r="HGL31" s="70"/>
      <c r="HGM31" s="70"/>
      <c r="HGN31" s="70"/>
      <c r="HGO31" s="70"/>
      <c r="HGP31" s="70"/>
      <c r="HGQ31" s="70"/>
      <c r="HGR31" s="70"/>
      <c r="HGS31" s="70"/>
      <c r="HGT31" s="70"/>
      <c r="HGU31" s="70"/>
      <c r="HGV31" s="70"/>
      <c r="HGW31" s="70"/>
      <c r="HGX31" s="70"/>
      <c r="HGY31" s="70"/>
      <c r="HGZ31" s="70"/>
      <c r="HHA31" s="70"/>
      <c r="HHB31" s="70"/>
      <c r="HHC31" s="70"/>
      <c r="HHD31" s="70"/>
      <c r="HHE31" s="70"/>
      <c r="HHF31" s="70"/>
      <c r="HHG31" s="70"/>
      <c r="HHH31" s="70"/>
      <c r="HHI31" s="70"/>
      <c r="HHJ31" s="70"/>
      <c r="HHK31" s="70"/>
      <c r="HHL31" s="70"/>
      <c r="HHM31" s="70"/>
      <c r="HHN31" s="70"/>
      <c r="HHO31" s="70"/>
      <c r="HHP31" s="70"/>
      <c r="HHQ31" s="70"/>
      <c r="HHR31" s="70"/>
      <c r="HHS31" s="70"/>
      <c r="HHT31" s="70"/>
      <c r="HHU31" s="70"/>
      <c r="HHV31" s="70"/>
      <c r="HHW31" s="70"/>
      <c r="HHX31" s="70"/>
      <c r="HHY31" s="70"/>
      <c r="HHZ31" s="70"/>
      <c r="HIA31" s="70"/>
      <c r="HIB31" s="70"/>
      <c r="HIC31" s="70"/>
      <c r="HID31" s="70"/>
      <c r="HIE31" s="70"/>
      <c r="HIF31" s="70"/>
      <c r="HIG31" s="70"/>
      <c r="HIH31" s="70"/>
      <c r="HII31" s="70"/>
      <c r="HIJ31" s="70"/>
      <c r="HIK31" s="70"/>
      <c r="HIL31" s="70"/>
      <c r="HIM31" s="70"/>
      <c r="HIN31" s="70"/>
      <c r="HIO31" s="70"/>
      <c r="HIP31" s="70"/>
      <c r="HIQ31" s="70"/>
      <c r="HIR31" s="70"/>
      <c r="HIS31" s="70"/>
      <c r="HIT31" s="70"/>
      <c r="HIU31" s="70"/>
      <c r="HIV31" s="70"/>
      <c r="HIW31" s="70"/>
      <c r="HIX31" s="70"/>
      <c r="HIY31" s="70"/>
      <c r="HIZ31" s="70"/>
      <c r="HJA31" s="70"/>
      <c r="HJB31" s="70"/>
      <c r="HJC31" s="70"/>
      <c r="HJD31" s="70"/>
      <c r="HJE31" s="70"/>
      <c r="HJF31" s="70"/>
      <c r="HJG31" s="70"/>
      <c r="HJH31" s="70"/>
      <c r="HJI31" s="70"/>
      <c r="HJJ31" s="70"/>
      <c r="HJK31" s="70"/>
      <c r="HJL31" s="70"/>
      <c r="HJM31" s="70"/>
      <c r="HJN31" s="70"/>
      <c r="HJO31" s="70"/>
      <c r="HJP31" s="70"/>
      <c r="HJQ31" s="70"/>
      <c r="HJR31" s="70"/>
      <c r="HJS31" s="70"/>
      <c r="HJT31" s="70"/>
      <c r="HJU31" s="70"/>
      <c r="HJV31" s="70"/>
      <c r="HJW31" s="70"/>
      <c r="HJX31" s="70"/>
      <c r="HJY31" s="70"/>
      <c r="HJZ31" s="70"/>
      <c r="HKA31" s="70"/>
      <c r="HKB31" s="70"/>
      <c r="HKC31" s="70"/>
      <c r="HKD31" s="70"/>
      <c r="HKE31" s="70"/>
      <c r="HKF31" s="70"/>
      <c r="HKG31" s="70"/>
      <c r="HKH31" s="70"/>
      <c r="HKI31" s="70"/>
      <c r="HKJ31" s="70"/>
      <c r="HKK31" s="70"/>
      <c r="HKL31" s="70"/>
      <c r="HKM31" s="70"/>
      <c r="HKN31" s="70"/>
      <c r="HKO31" s="70"/>
      <c r="HKP31" s="70"/>
      <c r="HKQ31" s="70"/>
      <c r="HKR31" s="70"/>
      <c r="HKS31" s="70"/>
      <c r="HKT31" s="70"/>
      <c r="HKU31" s="70"/>
      <c r="HKV31" s="70"/>
      <c r="HKW31" s="70"/>
      <c r="HKX31" s="70"/>
      <c r="HKY31" s="70"/>
      <c r="HKZ31" s="70"/>
      <c r="HLA31" s="70"/>
      <c r="HLB31" s="70"/>
      <c r="HLC31" s="70"/>
      <c r="HLD31" s="70"/>
      <c r="HLE31" s="70"/>
      <c r="HLF31" s="70"/>
      <c r="HLG31" s="70"/>
      <c r="HLH31" s="70"/>
      <c r="HLI31" s="70"/>
      <c r="HLJ31" s="70"/>
      <c r="HLK31" s="70"/>
      <c r="HLL31" s="70"/>
      <c r="HLM31" s="70"/>
      <c r="HLN31" s="70"/>
      <c r="HLO31" s="70"/>
      <c r="HLP31" s="70"/>
      <c r="HLQ31" s="70"/>
      <c r="HLR31" s="70"/>
      <c r="HLS31" s="70"/>
      <c r="HLT31" s="70"/>
      <c r="HLU31" s="70"/>
      <c r="HLV31" s="70"/>
      <c r="HLW31" s="70"/>
      <c r="HLX31" s="70"/>
      <c r="HLY31" s="70"/>
      <c r="HLZ31" s="70"/>
      <c r="HMA31" s="70"/>
      <c r="HMB31" s="70"/>
      <c r="HMC31" s="70"/>
      <c r="HMD31" s="70"/>
      <c r="HME31" s="70"/>
      <c r="HMF31" s="70"/>
      <c r="HMG31" s="70"/>
      <c r="HMH31" s="70"/>
      <c r="HMI31" s="70"/>
      <c r="HMJ31" s="70"/>
      <c r="HMK31" s="70"/>
      <c r="HML31" s="70"/>
      <c r="HMM31" s="70"/>
      <c r="HMN31" s="70"/>
      <c r="HMO31" s="70"/>
      <c r="HMP31" s="70"/>
      <c r="HMQ31" s="70"/>
      <c r="HMR31" s="70"/>
      <c r="HMS31" s="70"/>
      <c r="HMT31" s="70"/>
      <c r="HMU31" s="70"/>
      <c r="HMV31" s="70"/>
      <c r="HMW31" s="70"/>
      <c r="HMX31" s="70"/>
      <c r="HMY31" s="70"/>
      <c r="HMZ31" s="70"/>
      <c r="HNA31" s="70"/>
      <c r="HNB31" s="70"/>
      <c r="HNC31" s="70"/>
      <c r="HND31" s="70"/>
      <c r="HNE31" s="70"/>
      <c r="HNF31" s="70"/>
      <c r="HNG31" s="70"/>
      <c r="HNH31" s="70"/>
      <c r="HNI31" s="70"/>
      <c r="HNJ31" s="70"/>
      <c r="HNK31" s="70"/>
      <c r="HNL31" s="70"/>
      <c r="HNM31" s="70"/>
      <c r="HNN31" s="70"/>
      <c r="HNO31" s="70"/>
      <c r="HNP31" s="70"/>
      <c r="HNQ31" s="70"/>
      <c r="HNR31" s="70"/>
      <c r="HNS31" s="70"/>
      <c r="HNT31" s="70"/>
      <c r="HNU31" s="70"/>
      <c r="HNV31" s="70"/>
      <c r="HNW31" s="70"/>
      <c r="HNX31" s="70"/>
      <c r="HNY31" s="70"/>
      <c r="HNZ31" s="70"/>
      <c r="HOA31" s="70"/>
      <c r="HOB31" s="70"/>
      <c r="HOC31" s="70"/>
      <c r="HOD31" s="70"/>
      <c r="HOE31" s="70"/>
      <c r="HOF31" s="70"/>
      <c r="HOG31" s="70"/>
      <c r="HOH31" s="70"/>
      <c r="HOI31" s="70"/>
      <c r="HOJ31" s="70"/>
      <c r="HOK31" s="70"/>
      <c r="HOL31" s="70"/>
      <c r="HOM31" s="70"/>
      <c r="HON31" s="70"/>
      <c r="HOO31" s="70"/>
      <c r="HOP31" s="70"/>
      <c r="HOQ31" s="70"/>
      <c r="HOR31" s="70"/>
      <c r="HOS31" s="70"/>
      <c r="HOT31" s="70"/>
      <c r="HOU31" s="70"/>
      <c r="HOV31" s="70"/>
      <c r="HOW31" s="70"/>
      <c r="HOX31" s="70"/>
      <c r="HOY31" s="70"/>
      <c r="HOZ31" s="70"/>
      <c r="HPA31" s="70"/>
      <c r="HPB31" s="70"/>
      <c r="HPC31" s="70"/>
      <c r="HPD31" s="70"/>
      <c r="HPE31" s="70"/>
      <c r="HPF31" s="70"/>
      <c r="HPG31" s="70"/>
      <c r="HPH31" s="70"/>
      <c r="HPI31" s="70"/>
      <c r="HPJ31" s="70"/>
      <c r="HPK31" s="70"/>
      <c r="HPL31" s="70"/>
      <c r="HPM31" s="70"/>
      <c r="HPN31" s="70"/>
      <c r="HPO31" s="70"/>
      <c r="HPP31" s="70"/>
      <c r="HPQ31" s="70"/>
      <c r="HPR31" s="70"/>
      <c r="HPS31" s="70"/>
      <c r="HPT31" s="70"/>
      <c r="HPU31" s="70"/>
      <c r="HPV31" s="70"/>
      <c r="HPW31" s="70"/>
      <c r="HPX31" s="70"/>
      <c r="HPY31" s="70"/>
      <c r="HPZ31" s="70"/>
      <c r="HQA31" s="70"/>
      <c r="HQB31" s="70"/>
      <c r="HQC31" s="70"/>
      <c r="HQD31" s="70"/>
      <c r="HQE31" s="70"/>
      <c r="HQF31" s="70"/>
      <c r="HQG31" s="70"/>
      <c r="HQH31" s="70"/>
      <c r="HQI31" s="70"/>
      <c r="HQJ31" s="70"/>
      <c r="HQK31" s="70"/>
      <c r="HQL31" s="70"/>
      <c r="HQM31" s="70"/>
      <c r="HQN31" s="70"/>
      <c r="HQO31" s="70"/>
      <c r="HQP31" s="70"/>
      <c r="HQQ31" s="70"/>
      <c r="HQR31" s="70"/>
      <c r="HQS31" s="70"/>
      <c r="HQT31" s="70"/>
      <c r="HQU31" s="70"/>
      <c r="HQV31" s="70"/>
      <c r="HQW31" s="70"/>
      <c r="HQX31" s="70"/>
      <c r="HQY31" s="70"/>
      <c r="HQZ31" s="70"/>
      <c r="HRA31" s="70"/>
      <c r="HRB31" s="70"/>
      <c r="HRC31" s="70"/>
      <c r="HRD31" s="70"/>
      <c r="HRE31" s="70"/>
      <c r="HRF31" s="70"/>
      <c r="HRG31" s="70"/>
      <c r="HRH31" s="70"/>
      <c r="HRI31" s="70"/>
      <c r="HRJ31" s="70"/>
      <c r="HRK31" s="70"/>
      <c r="HRL31" s="70"/>
      <c r="HRM31" s="70"/>
      <c r="HRN31" s="70"/>
      <c r="HRO31" s="70"/>
      <c r="HRP31" s="70"/>
      <c r="HRQ31" s="70"/>
      <c r="HRR31" s="70"/>
      <c r="HRS31" s="70"/>
      <c r="HRT31" s="70"/>
      <c r="HRU31" s="70"/>
      <c r="HRV31" s="70"/>
      <c r="HRW31" s="70"/>
      <c r="HRX31" s="70"/>
      <c r="HRY31" s="70"/>
      <c r="HRZ31" s="70"/>
      <c r="HSA31" s="70"/>
      <c r="HSB31" s="70"/>
      <c r="HSC31" s="70"/>
      <c r="HSD31" s="70"/>
      <c r="HSE31" s="70"/>
      <c r="HSF31" s="70"/>
      <c r="HSG31" s="70"/>
      <c r="HSH31" s="70"/>
      <c r="HSI31" s="70"/>
      <c r="HSJ31" s="70"/>
      <c r="HSK31" s="70"/>
      <c r="HSL31" s="70"/>
      <c r="HSM31" s="70"/>
      <c r="HSN31" s="70"/>
      <c r="HSO31" s="70"/>
      <c r="HSP31" s="70"/>
      <c r="HSQ31" s="70"/>
      <c r="HSR31" s="70"/>
      <c r="HSS31" s="70"/>
      <c r="HST31" s="70"/>
      <c r="HSU31" s="70"/>
      <c r="HSV31" s="70"/>
      <c r="HSW31" s="70"/>
      <c r="HSX31" s="70"/>
      <c r="HSY31" s="70"/>
      <c r="HSZ31" s="70"/>
      <c r="HTA31" s="70"/>
      <c r="HTB31" s="70"/>
      <c r="HTC31" s="70"/>
      <c r="HTD31" s="70"/>
      <c r="HTE31" s="70"/>
      <c r="HTF31" s="70"/>
      <c r="HTG31" s="70"/>
      <c r="HTH31" s="70"/>
      <c r="HTI31" s="70"/>
      <c r="HTJ31" s="70"/>
      <c r="HTK31" s="70"/>
      <c r="HTL31" s="70"/>
      <c r="HTM31" s="70"/>
      <c r="HTN31" s="70"/>
      <c r="HTO31" s="70"/>
      <c r="HTP31" s="70"/>
      <c r="HTQ31" s="70"/>
      <c r="HTR31" s="70"/>
      <c r="HTS31" s="70"/>
      <c r="HTT31" s="70"/>
      <c r="HTU31" s="70"/>
      <c r="HTV31" s="70"/>
      <c r="HTW31" s="70"/>
      <c r="HTX31" s="70"/>
      <c r="HTY31" s="70"/>
      <c r="HTZ31" s="70"/>
      <c r="HUA31" s="70"/>
      <c r="HUB31" s="70"/>
      <c r="HUC31" s="70"/>
      <c r="HUD31" s="70"/>
      <c r="HUE31" s="70"/>
      <c r="HUF31" s="70"/>
      <c r="HUG31" s="70"/>
      <c r="HUH31" s="70"/>
      <c r="HUI31" s="70"/>
      <c r="HUJ31" s="70"/>
      <c r="HUK31" s="70"/>
      <c r="HUL31" s="70"/>
      <c r="HUM31" s="70"/>
      <c r="HUN31" s="70"/>
      <c r="HUO31" s="70"/>
      <c r="HUP31" s="70"/>
      <c r="HUQ31" s="70"/>
      <c r="HUR31" s="70"/>
      <c r="HUS31" s="70"/>
      <c r="HUT31" s="70"/>
      <c r="HUU31" s="70"/>
      <c r="HUV31" s="70"/>
      <c r="HUW31" s="70"/>
      <c r="HUX31" s="70"/>
      <c r="HUY31" s="70"/>
      <c r="HUZ31" s="70"/>
      <c r="HVA31" s="70"/>
      <c r="HVB31" s="70"/>
      <c r="HVC31" s="70"/>
      <c r="HVD31" s="70"/>
      <c r="HVE31" s="70"/>
      <c r="HVF31" s="70"/>
      <c r="HVG31" s="70"/>
      <c r="HVH31" s="70"/>
      <c r="HVI31" s="70"/>
      <c r="HVJ31" s="70"/>
      <c r="HVK31" s="70"/>
      <c r="HVL31" s="70"/>
      <c r="HVM31" s="70"/>
      <c r="HVN31" s="70"/>
      <c r="HVO31" s="70"/>
      <c r="HVP31" s="70"/>
      <c r="HVQ31" s="70"/>
      <c r="HVR31" s="70"/>
      <c r="HVS31" s="70"/>
      <c r="HVT31" s="70"/>
      <c r="HVU31" s="70"/>
      <c r="HVV31" s="70"/>
      <c r="HVW31" s="70"/>
      <c r="HVX31" s="70"/>
      <c r="HVY31" s="70"/>
      <c r="HVZ31" s="70"/>
      <c r="HWA31" s="70"/>
      <c r="HWB31" s="70"/>
      <c r="HWC31" s="70"/>
      <c r="HWD31" s="70"/>
      <c r="HWE31" s="70"/>
      <c r="HWF31" s="70"/>
      <c r="HWG31" s="70"/>
      <c r="HWH31" s="70"/>
      <c r="HWI31" s="70"/>
      <c r="HWJ31" s="70"/>
      <c r="HWK31" s="70"/>
      <c r="HWL31" s="70"/>
      <c r="HWM31" s="70"/>
      <c r="HWN31" s="70"/>
      <c r="HWO31" s="70"/>
      <c r="HWP31" s="70"/>
      <c r="HWQ31" s="70"/>
      <c r="HWR31" s="70"/>
      <c r="HWS31" s="70"/>
      <c r="HWT31" s="70"/>
      <c r="HWU31" s="70"/>
      <c r="HWV31" s="70"/>
      <c r="HWW31" s="70"/>
      <c r="HWX31" s="70"/>
      <c r="HWY31" s="70"/>
      <c r="HWZ31" s="70"/>
      <c r="HXA31" s="70"/>
      <c r="HXB31" s="70"/>
      <c r="HXC31" s="70"/>
      <c r="HXD31" s="70"/>
      <c r="HXE31" s="70"/>
      <c r="HXF31" s="70"/>
      <c r="HXG31" s="70"/>
      <c r="HXH31" s="70"/>
      <c r="HXI31" s="70"/>
      <c r="HXJ31" s="70"/>
      <c r="HXK31" s="70"/>
      <c r="HXL31" s="70"/>
      <c r="HXM31" s="70"/>
      <c r="HXN31" s="70"/>
      <c r="HXO31" s="70"/>
      <c r="HXP31" s="70"/>
      <c r="HXQ31" s="70"/>
      <c r="HXR31" s="70"/>
      <c r="HXS31" s="70"/>
      <c r="HXT31" s="70"/>
      <c r="HXU31" s="70"/>
      <c r="HXV31" s="70"/>
      <c r="HXW31" s="70"/>
      <c r="HXX31" s="70"/>
      <c r="HXY31" s="70"/>
      <c r="HXZ31" s="70"/>
      <c r="HYA31" s="70"/>
      <c r="HYB31" s="70"/>
      <c r="HYC31" s="70"/>
      <c r="HYD31" s="70"/>
      <c r="HYE31" s="70"/>
      <c r="HYF31" s="70"/>
      <c r="HYG31" s="70"/>
      <c r="HYH31" s="70"/>
      <c r="HYI31" s="70"/>
      <c r="HYJ31" s="70"/>
      <c r="HYK31" s="70"/>
      <c r="HYL31" s="70"/>
      <c r="HYM31" s="70"/>
      <c r="HYN31" s="70"/>
      <c r="HYO31" s="70"/>
      <c r="HYP31" s="70"/>
      <c r="HYQ31" s="70"/>
      <c r="HYR31" s="70"/>
      <c r="HYS31" s="70"/>
      <c r="HYT31" s="70"/>
      <c r="HYU31" s="70"/>
      <c r="HYV31" s="70"/>
      <c r="HYW31" s="70"/>
      <c r="HYX31" s="70"/>
      <c r="HYY31" s="70"/>
      <c r="HYZ31" s="70"/>
      <c r="HZA31" s="70"/>
      <c r="HZB31" s="70"/>
      <c r="HZC31" s="70"/>
      <c r="HZD31" s="70"/>
      <c r="HZE31" s="70"/>
      <c r="HZF31" s="70"/>
      <c r="HZG31" s="70"/>
      <c r="HZH31" s="70"/>
      <c r="HZI31" s="70"/>
      <c r="HZJ31" s="70"/>
      <c r="HZK31" s="70"/>
      <c r="HZL31" s="70"/>
      <c r="HZM31" s="70"/>
      <c r="HZN31" s="70"/>
      <c r="HZO31" s="70"/>
      <c r="HZP31" s="70"/>
      <c r="HZQ31" s="70"/>
      <c r="HZR31" s="70"/>
      <c r="HZS31" s="70"/>
      <c r="HZT31" s="70"/>
      <c r="HZU31" s="70"/>
      <c r="HZV31" s="70"/>
      <c r="HZW31" s="70"/>
      <c r="HZX31" s="70"/>
      <c r="HZY31" s="70"/>
      <c r="HZZ31" s="70"/>
      <c r="IAA31" s="70"/>
      <c r="IAB31" s="70"/>
      <c r="IAC31" s="70"/>
      <c r="IAD31" s="70"/>
      <c r="IAE31" s="70"/>
      <c r="IAF31" s="70"/>
      <c r="IAG31" s="70"/>
      <c r="IAH31" s="70"/>
      <c r="IAI31" s="70"/>
      <c r="IAJ31" s="70"/>
      <c r="IAK31" s="70"/>
      <c r="IAL31" s="70"/>
      <c r="IAM31" s="70"/>
      <c r="IAN31" s="70"/>
      <c r="IAO31" s="70"/>
      <c r="IAP31" s="70"/>
      <c r="IAQ31" s="70"/>
      <c r="IAR31" s="70"/>
      <c r="IAS31" s="70"/>
      <c r="IAT31" s="70"/>
      <c r="IAU31" s="70"/>
      <c r="IAV31" s="70"/>
      <c r="IAW31" s="70"/>
      <c r="IAX31" s="70"/>
      <c r="IAY31" s="70"/>
      <c r="IAZ31" s="70"/>
      <c r="IBA31" s="70"/>
      <c r="IBB31" s="70"/>
      <c r="IBC31" s="70"/>
      <c r="IBD31" s="70"/>
      <c r="IBE31" s="70"/>
      <c r="IBF31" s="70"/>
      <c r="IBG31" s="70"/>
      <c r="IBH31" s="70"/>
      <c r="IBI31" s="70"/>
      <c r="IBJ31" s="70"/>
      <c r="IBK31" s="70"/>
      <c r="IBL31" s="70"/>
      <c r="IBM31" s="70"/>
      <c r="IBN31" s="70"/>
      <c r="IBO31" s="70"/>
      <c r="IBP31" s="70"/>
      <c r="IBQ31" s="70"/>
      <c r="IBR31" s="70"/>
      <c r="IBS31" s="70"/>
      <c r="IBT31" s="70"/>
      <c r="IBU31" s="70"/>
      <c r="IBV31" s="70"/>
      <c r="IBW31" s="70"/>
      <c r="IBX31" s="70"/>
      <c r="IBY31" s="70"/>
      <c r="IBZ31" s="70"/>
      <c r="ICA31" s="70"/>
      <c r="ICB31" s="70"/>
      <c r="ICC31" s="70"/>
      <c r="ICD31" s="70"/>
      <c r="ICE31" s="70"/>
      <c r="ICF31" s="70"/>
      <c r="ICG31" s="70"/>
      <c r="ICH31" s="70"/>
      <c r="ICI31" s="70"/>
      <c r="ICJ31" s="70"/>
      <c r="ICK31" s="70"/>
      <c r="ICL31" s="70"/>
      <c r="ICM31" s="70"/>
      <c r="ICN31" s="70"/>
      <c r="ICO31" s="70"/>
      <c r="ICP31" s="70"/>
      <c r="ICQ31" s="70"/>
      <c r="ICR31" s="70"/>
      <c r="ICS31" s="70"/>
      <c r="ICT31" s="70"/>
      <c r="ICU31" s="70"/>
      <c r="ICV31" s="70"/>
      <c r="ICW31" s="70"/>
      <c r="ICX31" s="70"/>
      <c r="ICY31" s="70"/>
      <c r="ICZ31" s="70"/>
      <c r="IDA31" s="70"/>
      <c r="IDB31" s="70"/>
      <c r="IDC31" s="70"/>
      <c r="IDD31" s="70"/>
      <c r="IDE31" s="70"/>
      <c r="IDF31" s="70"/>
      <c r="IDG31" s="70"/>
      <c r="IDH31" s="70"/>
      <c r="IDI31" s="70"/>
      <c r="IDJ31" s="70"/>
      <c r="IDK31" s="70"/>
      <c r="IDL31" s="70"/>
      <c r="IDM31" s="70"/>
      <c r="IDN31" s="70"/>
      <c r="IDO31" s="70"/>
      <c r="IDP31" s="70"/>
      <c r="IDQ31" s="70"/>
      <c r="IDR31" s="70"/>
      <c r="IDS31" s="70"/>
      <c r="IDT31" s="70"/>
      <c r="IDU31" s="70"/>
      <c r="IDV31" s="70"/>
      <c r="IDW31" s="70"/>
      <c r="IDX31" s="70"/>
      <c r="IDY31" s="70"/>
      <c r="IDZ31" s="70"/>
      <c r="IEA31" s="70"/>
      <c r="IEB31" s="70"/>
      <c r="IEC31" s="70"/>
      <c r="IED31" s="70"/>
      <c r="IEE31" s="70"/>
      <c r="IEF31" s="70"/>
      <c r="IEG31" s="70"/>
      <c r="IEH31" s="70"/>
      <c r="IEI31" s="70"/>
      <c r="IEJ31" s="70"/>
      <c r="IEK31" s="70"/>
      <c r="IEL31" s="70"/>
      <c r="IEM31" s="70"/>
      <c r="IEN31" s="70"/>
      <c r="IEO31" s="70"/>
      <c r="IEP31" s="70"/>
      <c r="IEQ31" s="70"/>
      <c r="IER31" s="70"/>
      <c r="IES31" s="70"/>
      <c r="IET31" s="70"/>
      <c r="IEU31" s="70"/>
      <c r="IEV31" s="70"/>
      <c r="IEW31" s="70"/>
      <c r="IEX31" s="70"/>
      <c r="IEY31" s="70"/>
      <c r="IEZ31" s="70"/>
      <c r="IFA31" s="70"/>
      <c r="IFB31" s="70"/>
      <c r="IFC31" s="70"/>
      <c r="IFD31" s="70"/>
      <c r="IFE31" s="70"/>
      <c r="IFF31" s="70"/>
      <c r="IFG31" s="70"/>
      <c r="IFH31" s="70"/>
      <c r="IFI31" s="70"/>
      <c r="IFJ31" s="70"/>
      <c r="IFK31" s="70"/>
      <c r="IFL31" s="70"/>
      <c r="IFM31" s="70"/>
      <c r="IFN31" s="70"/>
      <c r="IFO31" s="70"/>
      <c r="IFP31" s="70"/>
      <c r="IFQ31" s="70"/>
      <c r="IFR31" s="70"/>
      <c r="IFS31" s="70"/>
      <c r="IFT31" s="70"/>
      <c r="IFU31" s="70"/>
      <c r="IFV31" s="70"/>
      <c r="IFW31" s="70"/>
      <c r="IFX31" s="70"/>
      <c r="IFY31" s="70"/>
      <c r="IFZ31" s="70"/>
      <c r="IGA31" s="70"/>
      <c r="IGB31" s="70"/>
      <c r="IGC31" s="70"/>
      <c r="IGD31" s="70"/>
      <c r="IGE31" s="70"/>
      <c r="IGF31" s="70"/>
      <c r="IGG31" s="70"/>
      <c r="IGH31" s="70"/>
      <c r="IGI31" s="70"/>
      <c r="IGJ31" s="70"/>
      <c r="IGK31" s="70"/>
      <c r="IGL31" s="70"/>
      <c r="IGM31" s="70"/>
      <c r="IGN31" s="70"/>
      <c r="IGO31" s="70"/>
      <c r="IGP31" s="70"/>
      <c r="IGQ31" s="70"/>
      <c r="IGR31" s="70"/>
      <c r="IGS31" s="70"/>
      <c r="IGT31" s="70"/>
      <c r="IGU31" s="70"/>
      <c r="IGV31" s="70"/>
      <c r="IGW31" s="70"/>
      <c r="IGX31" s="70"/>
      <c r="IGY31" s="70"/>
      <c r="IGZ31" s="70"/>
      <c r="IHA31" s="70"/>
      <c r="IHB31" s="70"/>
      <c r="IHC31" s="70"/>
      <c r="IHD31" s="70"/>
      <c r="IHE31" s="70"/>
      <c r="IHF31" s="70"/>
      <c r="IHG31" s="70"/>
      <c r="IHH31" s="70"/>
      <c r="IHI31" s="70"/>
      <c r="IHJ31" s="70"/>
      <c r="IHK31" s="70"/>
      <c r="IHL31" s="70"/>
      <c r="IHM31" s="70"/>
      <c r="IHN31" s="70"/>
      <c r="IHO31" s="70"/>
      <c r="IHP31" s="70"/>
      <c r="IHQ31" s="70"/>
      <c r="IHR31" s="70"/>
      <c r="IHS31" s="70"/>
      <c r="IHT31" s="70"/>
      <c r="IHU31" s="70"/>
      <c r="IHV31" s="70"/>
      <c r="IHW31" s="70"/>
      <c r="IHX31" s="70"/>
      <c r="IHY31" s="70"/>
      <c r="IHZ31" s="70"/>
      <c r="IIA31" s="70"/>
      <c r="IIB31" s="70"/>
      <c r="IIC31" s="70"/>
      <c r="IID31" s="70"/>
      <c r="IIE31" s="70"/>
      <c r="IIF31" s="70"/>
      <c r="IIG31" s="70"/>
      <c r="IIH31" s="70"/>
      <c r="III31" s="70"/>
      <c r="IIJ31" s="70"/>
      <c r="IIK31" s="70"/>
      <c r="IIL31" s="70"/>
      <c r="IIM31" s="70"/>
      <c r="IIN31" s="70"/>
      <c r="IIO31" s="70"/>
      <c r="IIP31" s="70"/>
      <c r="IIQ31" s="70"/>
      <c r="IIR31" s="70"/>
      <c r="IIS31" s="70"/>
      <c r="IIT31" s="70"/>
      <c r="IIU31" s="70"/>
      <c r="IIV31" s="70"/>
      <c r="IIW31" s="70"/>
      <c r="IIX31" s="70"/>
      <c r="IIY31" s="70"/>
      <c r="IIZ31" s="70"/>
      <c r="IJA31" s="70"/>
      <c r="IJB31" s="70"/>
      <c r="IJC31" s="70"/>
      <c r="IJD31" s="70"/>
      <c r="IJE31" s="70"/>
      <c r="IJF31" s="70"/>
      <c r="IJG31" s="70"/>
      <c r="IJH31" s="70"/>
      <c r="IJI31" s="70"/>
      <c r="IJJ31" s="70"/>
      <c r="IJK31" s="70"/>
      <c r="IJL31" s="70"/>
      <c r="IJM31" s="70"/>
      <c r="IJN31" s="70"/>
      <c r="IJO31" s="70"/>
      <c r="IJP31" s="70"/>
      <c r="IJQ31" s="70"/>
      <c r="IJR31" s="70"/>
      <c r="IJS31" s="70"/>
      <c r="IJT31" s="70"/>
      <c r="IJU31" s="70"/>
      <c r="IJV31" s="70"/>
      <c r="IJW31" s="70"/>
      <c r="IJX31" s="70"/>
      <c r="IJY31" s="70"/>
      <c r="IJZ31" s="70"/>
      <c r="IKA31" s="70"/>
      <c r="IKB31" s="70"/>
      <c r="IKC31" s="70"/>
      <c r="IKD31" s="70"/>
      <c r="IKE31" s="70"/>
      <c r="IKF31" s="70"/>
      <c r="IKG31" s="70"/>
      <c r="IKH31" s="70"/>
      <c r="IKI31" s="70"/>
      <c r="IKJ31" s="70"/>
      <c r="IKK31" s="70"/>
      <c r="IKL31" s="70"/>
      <c r="IKM31" s="70"/>
      <c r="IKN31" s="70"/>
      <c r="IKO31" s="70"/>
      <c r="IKP31" s="70"/>
      <c r="IKQ31" s="70"/>
      <c r="IKR31" s="70"/>
      <c r="IKS31" s="70"/>
      <c r="IKT31" s="70"/>
      <c r="IKU31" s="70"/>
      <c r="IKV31" s="70"/>
      <c r="IKW31" s="70"/>
      <c r="IKX31" s="70"/>
      <c r="IKY31" s="70"/>
      <c r="IKZ31" s="70"/>
      <c r="ILA31" s="70"/>
      <c r="ILB31" s="70"/>
      <c r="ILC31" s="70"/>
      <c r="ILD31" s="70"/>
      <c r="ILE31" s="70"/>
      <c r="ILF31" s="70"/>
      <c r="ILG31" s="70"/>
      <c r="ILH31" s="70"/>
      <c r="ILI31" s="70"/>
      <c r="ILJ31" s="70"/>
      <c r="ILK31" s="70"/>
      <c r="ILL31" s="70"/>
      <c r="ILM31" s="70"/>
      <c r="ILN31" s="70"/>
      <c r="ILO31" s="70"/>
      <c r="ILP31" s="70"/>
      <c r="ILQ31" s="70"/>
      <c r="ILR31" s="70"/>
      <c r="ILS31" s="70"/>
      <c r="ILT31" s="70"/>
      <c r="ILU31" s="70"/>
      <c r="ILV31" s="70"/>
      <c r="ILW31" s="70"/>
      <c r="ILX31" s="70"/>
      <c r="ILY31" s="70"/>
      <c r="ILZ31" s="70"/>
      <c r="IMA31" s="70"/>
      <c r="IMB31" s="70"/>
      <c r="IMC31" s="70"/>
      <c r="IMD31" s="70"/>
      <c r="IME31" s="70"/>
      <c r="IMF31" s="70"/>
      <c r="IMG31" s="70"/>
      <c r="IMH31" s="70"/>
      <c r="IMI31" s="70"/>
      <c r="IMJ31" s="70"/>
      <c r="IMK31" s="70"/>
      <c r="IML31" s="70"/>
      <c r="IMM31" s="70"/>
      <c r="IMN31" s="70"/>
      <c r="IMO31" s="70"/>
      <c r="IMP31" s="70"/>
      <c r="IMQ31" s="70"/>
      <c r="IMR31" s="70"/>
      <c r="IMS31" s="70"/>
      <c r="IMT31" s="70"/>
      <c r="IMU31" s="70"/>
      <c r="IMV31" s="70"/>
      <c r="IMW31" s="70"/>
      <c r="IMX31" s="70"/>
      <c r="IMY31" s="70"/>
      <c r="IMZ31" s="70"/>
      <c r="INA31" s="70"/>
      <c r="INB31" s="70"/>
      <c r="INC31" s="70"/>
      <c r="IND31" s="70"/>
      <c r="INE31" s="70"/>
      <c r="INF31" s="70"/>
      <c r="ING31" s="70"/>
      <c r="INH31" s="70"/>
      <c r="INI31" s="70"/>
      <c r="INJ31" s="70"/>
      <c r="INK31" s="70"/>
      <c r="INL31" s="70"/>
      <c r="INM31" s="70"/>
      <c r="INN31" s="70"/>
      <c r="INO31" s="70"/>
      <c r="INP31" s="70"/>
      <c r="INQ31" s="70"/>
      <c r="INR31" s="70"/>
      <c r="INS31" s="70"/>
      <c r="INT31" s="70"/>
      <c r="INU31" s="70"/>
      <c r="INV31" s="70"/>
      <c r="INW31" s="70"/>
      <c r="INX31" s="70"/>
      <c r="INY31" s="70"/>
      <c r="INZ31" s="70"/>
      <c r="IOA31" s="70"/>
      <c r="IOB31" s="70"/>
      <c r="IOC31" s="70"/>
      <c r="IOD31" s="70"/>
      <c r="IOE31" s="70"/>
      <c r="IOF31" s="70"/>
      <c r="IOG31" s="70"/>
      <c r="IOH31" s="70"/>
      <c r="IOI31" s="70"/>
      <c r="IOJ31" s="70"/>
      <c r="IOK31" s="70"/>
      <c r="IOL31" s="70"/>
      <c r="IOM31" s="70"/>
      <c r="ION31" s="70"/>
      <c r="IOO31" s="70"/>
      <c r="IOP31" s="70"/>
      <c r="IOQ31" s="70"/>
      <c r="IOR31" s="70"/>
      <c r="IOS31" s="70"/>
      <c r="IOT31" s="70"/>
      <c r="IOU31" s="70"/>
      <c r="IOV31" s="70"/>
      <c r="IOW31" s="70"/>
      <c r="IOX31" s="70"/>
      <c r="IOY31" s="70"/>
      <c r="IOZ31" s="70"/>
      <c r="IPA31" s="70"/>
      <c r="IPB31" s="70"/>
      <c r="IPC31" s="70"/>
      <c r="IPD31" s="70"/>
      <c r="IPE31" s="70"/>
      <c r="IPF31" s="70"/>
      <c r="IPG31" s="70"/>
      <c r="IPH31" s="70"/>
      <c r="IPI31" s="70"/>
      <c r="IPJ31" s="70"/>
      <c r="IPK31" s="70"/>
      <c r="IPL31" s="70"/>
      <c r="IPM31" s="70"/>
      <c r="IPN31" s="70"/>
      <c r="IPO31" s="70"/>
      <c r="IPP31" s="70"/>
      <c r="IPQ31" s="70"/>
      <c r="IPR31" s="70"/>
      <c r="IPS31" s="70"/>
      <c r="IPT31" s="70"/>
      <c r="IPU31" s="70"/>
      <c r="IPV31" s="70"/>
      <c r="IPW31" s="70"/>
      <c r="IPX31" s="70"/>
      <c r="IPY31" s="70"/>
      <c r="IPZ31" s="70"/>
      <c r="IQA31" s="70"/>
      <c r="IQB31" s="70"/>
      <c r="IQC31" s="70"/>
      <c r="IQD31" s="70"/>
      <c r="IQE31" s="70"/>
      <c r="IQF31" s="70"/>
      <c r="IQG31" s="70"/>
      <c r="IQH31" s="70"/>
      <c r="IQI31" s="70"/>
      <c r="IQJ31" s="70"/>
      <c r="IQK31" s="70"/>
      <c r="IQL31" s="70"/>
      <c r="IQM31" s="70"/>
      <c r="IQN31" s="70"/>
      <c r="IQO31" s="70"/>
      <c r="IQP31" s="70"/>
      <c r="IQQ31" s="70"/>
      <c r="IQR31" s="70"/>
      <c r="IQS31" s="70"/>
      <c r="IQT31" s="70"/>
      <c r="IQU31" s="70"/>
      <c r="IQV31" s="70"/>
      <c r="IQW31" s="70"/>
      <c r="IQX31" s="70"/>
      <c r="IQY31" s="70"/>
      <c r="IQZ31" s="70"/>
      <c r="IRA31" s="70"/>
      <c r="IRB31" s="70"/>
      <c r="IRC31" s="70"/>
      <c r="IRD31" s="70"/>
      <c r="IRE31" s="70"/>
      <c r="IRF31" s="70"/>
      <c r="IRG31" s="70"/>
      <c r="IRH31" s="70"/>
      <c r="IRI31" s="70"/>
      <c r="IRJ31" s="70"/>
      <c r="IRK31" s="70"/>
      <c r="IRL31" s="70"/>
      <c r="IRM31" s="70"/>
      <c r="IRN31" s="70"/>
      <c r="IRO31" s="70"/>
      <c r="IRP31" s="70"/>
      <c r="IRQ31" s="70"/>
      <c r="IRR31" s="70"/>
      <c r="IRS31" s="70"/>
      <c r="IRT31" s="70"/>
      <c r="IRU31" s="70"/>
      <c r="IRV31" s="70"/>
      <c r="IRW31" s="70"/>
      <c r="IRX31" s="70"/>
      <c r="IRY31" s="70"/>
      <c r="IRZ31" s="70"/>
      <c r="ISA31" s="70"/>
      <c r="ISB31" s="70"/>
      <c r="ISC31" s="70"/>
      <c r="ISD31" s="70"/>
      <c r="ISE31" s="70"/>
      <c r="ISF31" s="70"/>
      <c r="ISG31" s="70"/>
      <c r="ISH31" s="70"/>
      <c r="ISI31" s="70"/>
      <c r="ISJ31" s="70"/>
      <c r="ISK31" s="70"/>
      <c r="ISL31" s="70"/>
      <c r="ISM31" s="70"/>
      <c r="ISN31" s="70"/>
      <c r="ISO31" s="70"/>
      <c r="ISP31" s="70"/>
      <c r="ISQ31" s="70"/>
      <c r="ISR31" s="70"/>
      <c r="ISS31" s="70"/>
      <c r="IST31" s="70"/>
      <c r="ISU31" s="70"/>
      <c r="ISV31" s="70"/>
      <c r="ISW31" s="70"/>
      <c r="ISX31" s="70"/>
      <c r="ISY31" s="70"/>
      <c r="ISZ31" s="70"/>
      <c r="ITA31" s="70"/>
      <c r="ITB31" s="70"/>
      <c r="ITC31" s="70"/>
      <c r="ITD31" s="70"/>
      <c r="ITE31" s="70"/>
      <c r="ITF31" s="70"/>
      <c r="ITG31" s="70"/>
      <c r="ITH31" s="70"/>
      <c r="ITI31" s="70"/>
      <c r="ITJ31" s="70"/>
      <c r="ITK31" s="70"/>
      <c r="ITL31" s="70"/>
      <c r="ITM31" s="70"/>
      <c r="ITN31" s="70"/>
      <c r="ITO31" s="70"/>
      <c r="ITP31" s="70"/>
      <c r="ITQ31" s="70"/>
      <c r="ITR31" s="70"/>
      <c r="ITS31" s="70"/>
      <c r="ITT31" s="70"/>
      <c r="ITU31" s="70"/>
      <c r="ITV31" s="70"/>
      <c r="ITW31" s="70"/>
      <c r="ITX31" s="70"/>
      <c r="ITY31" s="70"/>
      <c r="ITZ31" s="70"/>
      <c r="IUA31" s="70"/>
      <c r="IUB31" s="70"/>
      <c r="IUC31" s="70"/>
      <c r="IUD31" s="70"/>
      <c r="IUE31" s="70"/>
      <c r="IUF31" s="70"/>
      <c r="IUG31" s="70"/>
      <c r="IUH31" s="70"/>
      <c r="IUI31" s="70"/>
      <c r="IUJ31" s="70"/>
      <c r="IUK31" s="70"/>
      <c r="IUL31" s="70"/>
      <c r="IUM31" s="70"/>
      <c r="IUN31" s="70"/>
      <c r="IUO31" s="70"/>
      <c r="IUP31" s="70"/>
      <c r="IUQ31" s="70"/>
      <c r="IUR31" s="70"/>
      <c r="IUS31" s="70"/>
      <c r="IUT31" s="70"/>
      <c r="IUU31" s="70"/>
      <c r="IUV31" s="70"/>
      <c r="IUW31" s="70"/>
      <c r="IUX31" s="70"/>
      <c r="IUY31" s="70"/>
      <c r="IUZ31" s="70"/>
      <c r="IVA31" s="70"/>
      <c r="IVB31" s="70"/>
      <c r="IVC31" s="70"/>
      <c r="IVD31" s="70"/>
      <c r="IVE31" s="70"/>
      <c r="IVF31" s="70"/>
      <c r="IVG31" s="70"/>
      <c r="IVH31" s="70"/>
      <c r="IVI31" s="70"/>
      <c r="IVJ31" s="70"/>
      <c r="IVK31" s="70"/>
      <c r="IVL31" s="70"/>
      <c r="IVM31" s="70"/>
      <c r="IVN31" s="70"/>
      <c r="IVO31" s="70"/>
      <c r="IVP31" s="70"/>
      <c r="IVQ31" s="70"/>
      <c r="IVR31" s="70"/>
      <c r="IVS31" s="70"/>
      <c r="IVT31" s="70"/>
      <c r="IVU31" s="70"/>
      <c r="IVV31" s="70"/>
      <c r="IVW31" s="70"/>
      <c r="IVX31" s="70"/>
      <c r="IVY31" s="70"/>
      <c r="IVZ31" s="70"/>
      <c r="IWA31" s="70"/>
      <c r="IWB31" s="70"/>
      <c r="IWC31" s="70"/>
      <c r="IWD31" s="70"/>
      <c r="IWE31" s="70"/>
      <c r="IWF31" s="70"/>
      <c r="IWG31" s="70"/>
      <c r="IWH31" s="70"/>
      <c r="IWI31" s="70"/>
      <c r="IWJ31" s="70"/>
      <c r="IWK31" s="70"/>
      <c r="IWL31" s="70"/>
      <c r="IWM31" s="70"/>
      <c r="IWN31" s="70"/>
      <c r="IWO31" s="70"/>
      <c r="IWP31" s="70"/>
      <c r="IWQ31" s="70"/>
      <c r="IWR31" s="70"/>
      <c r="IWS31" s="70"/>
      <c r="IWT31" s="70"/>
      <c r="IWU31" s="70"/>
      <c r="IWV31" s="70"/>
      <c r="IWW31" s="70"/>
      <c r="IWX31" s="70"/>
      <c r="IWY31" s="70"/>
      <c r="IWZ31" s="70"/>
      <c r="IXA31" s="70"/>
      <c r="IXB31" s="70"/>
      <c r="IXC31" s="70"/>
      <c r="IXD31" s="70"/>
      <c r="IXE31" s="70"/>
      <c r="IXF31" s="70"/>
      <c r="IXG31" s="70"/>
      <c r="IXH31" s="70"/>
      <c r="IXI31" s="70"/>
      <c r="IXJ31" s="70"/>
      <c r="IXK31" s="70"/>
      <c r="IXL31" s="70"/>
      <c r="IXM31" s="70"/>
      <c r="IXN31" s="70"/>
      <c r="IXO31" s="70"/>
      <c r="IXP31" s="70"/>
      <c r="IXQ31" s="70"/>
      <c r="IXR31" s="70"/>
      <c r="IXS31" s="70"/>
      <c r="IXT31" s="70"/>
      <c r="IXU31" s="70"/>
      <c r="IXV31" s="70"/>
      <c r="IXW31" s="70"/>
      <c r="IXX31" s="70"/>
      <c r="IXY31" s="70"/>
      <c r="IXZ31" s="70"/>
      <c r="IYA31" s="70"/>
      <c r="IYB31" s="70"/>
      <c r="IYC31" s="70"/>
      <c r="IYD31" s="70"/>
      <c r="IYE31" s="70"/>
      <c r="IYF31" s="70"/>
      <c r="IYG31" s="70"/>
      <c r="IYH31" s="70"/>
      <c r="IYI31" s="70"/>
      <c r="IYJ31" s="70"/>
      <c r="IYK31" s="70"/>
      <c r="IYL31" s="70"/>
      <c r="IYM31" s="70"/>
      <c r="IYN31" s="70"/>
      <c r="IYO31" s="70"/>
      <c r="IYP31" s="70"/>
      <c r="IYQ31" s="70"/>
      <c r="IYR31" s="70"/>
      <c r="IYS31" s="70"/>
      <c r="IYT31" s="70"/>
      <c r="IYU31" s="70"/>
      <c r="IYV31" s="70"/>
      <c r="IYW31" s="70"/>
      <c r="IYX31" s="70"/>
      <c r="IYY31" s="70"/>
      <c r="IYZ31" s="70"/>
      <c r="IZA31" s="70"/>
      <c r="IZB31" s="70"/>
      <c r="IZC31" s="70"/>
      <c r="IZD31" s="70"/>
      <c r="IZE31" s="70"/>
      <c r="IZF31" s="70"/>
      <c r="IZG31" s="70"/>
      <c r="IZH31" s="70"/>
      <c r="IZI31" s="70"/>
      <c r="IZJ31" s="70"/>
      <c r="IZK31" s="70"/>
      <c r="IZL31" s="70"/>
      <c r="IZM31" s="70"/>
      <c r="IZN31" s="70"/>
      <c r="IZO31" s="70"/>
      <c r="IZP31" s="70"/>
      <c r="IZQ31" s="70"/>
      <c r="IZR31" s="70"/>
      <c r="IZS31" s="70"/>
      <c r="IZT31" s="70"/>
      <c r="IZU31" s="70"/>
      <c r="IZV31" s="70"/>
      <c r="IZW31" s="70"/>
      <c r="IZX31" s="70"/>
      <c r="IZY31" s="70"/>
      <c r="IZZ31" s="70"/>
      <c r="JAA31" s="70"/>
      <c r="JAB31" s="70"/>
      <c r="JAC31" s="70"/>
      <c r="JAD31" s="70"/>
      <c r="JAE31" s="70"/>
      <c r="JAF31" s="70"/>
      <c r="JAG31" s="70"/>
      <c r="JAH31" s="70"/>
      <c r="JAI31" s="70"/>
      <c r="JAJ31" s="70"/>
      <c r="JAK31" s="70"/>
      <c r="JAL31" s="70"/>
      <c r="JAM31" s="70"/>
      <c r="JAN31" s="70"/>
      <c r="JAO31" s="70"/>
      <c r="JAP31" s="70"/>
      <c r="JAQ31" s="70"/>
      <c r="JAR31" s="70"/>
      <c r="JAS31" s="70"/>
      <c r="JAT31" s="70"/>
      <c r="JAU31" s="70"/>
      <c r="JAV31" s="70"/>
      <c r="JAW31" s="70"/>
      <c r="JAX31" s="70"/>
      <c r="JAY31" s="70"/>
      <c r="JAZ31" s="70"/>
      <c r="JBA31" s="70"/>
      <c r="JBB31" s="70"/>
      <c r="JBC31" s="70"/>
      <c r="JBD31" s="70"/>
      <c r="JBE31" s="70"/>
      <c r="JBF31" s="70"/>
      <c r="JBG31" s="70"/>
      <c r="JBH31" s="70"/>
      <c r="JBI31" s="70"/>
      <c r="JBJ31" s="70"/>
      <c r="JBK31" s="70"/>
      <c r="JBL31" s="70"/>
      <c r="JBM31" s="70"/>
      <c r="JBN31" s="70"/>
      <c r="JBO31" s="70"/>
      <c r="JBP31" s="70"/>
      <c r="JBQ31" s="70"/>
      <c r="JBR31" s="70"/>
      <c r="JBS31" s="70"/>
      <c r="JBT31" s="70"/>
      <c r="JBU31" s="70"/>
      <c r="JBV31" s="70"/>
      <c r="JBW31" s="70"/>
      <c r="JBX31" s="70"/>
      <c r="JBY31" s="70"/>
      <c r="JBZ31" s="70"/>
      <c r="JCA31" s="70"/>
      <c r="JCB31" s="70"/>
      <c r="JCC31" s="70"/>
      <c r="JCD31" s="70"/>
      <c r="JCE31" s="70"/>
      <c r="JCF31" s="70"/>
      <c r="JCG31" s="70"/>
      <c r="JCH31" s="70"/>
      <c r="JCI31" s="70"/>
      <c r="JCJ31" s="70"/>
      <c r="JCK31" s="70"/>
      <c r="JCL31" s="70"/>
      <c r="JCM31" s="70"/>
      <c r="JCN31" s="70"/>
      <c r="JCO31" s="70"/>
      <c r="JCP31" s="70"/>
      <c r="JCQ31" s="70"/>
      <c r="JCR31" s="70"/>
      <c r="JCS31" s="70"/>
      <c r="JCT31" s="70"/>
      <c r="JCU31" s="70"/>
      <c r="JCV31" s="70"/>
      <c r="JCW31" s="70"/>
      <c r="JCX31" s="70"/>
      <c r="JCY31" s="70"/>
      <c r="JCZ31" s="70"/>
      <c r="JDA31" s="70"/>
      <c r="JDB31" s="70"/>
      <c r="JDC31" s="70"/>
      <c r="JDD31" s="70"/>
      <c r="JDE31" s="70"/>
      <c r="JDF31" s="70"/>
      <c r="JDG31" s="70"/>
      <c r="JDH31" s="70"/>
      <c r="JDI31" s="70"/>
      <c r="JDJ31" s="70"/>
      <c r="JDK31" s="70"/>
      <c r="JDL31" s="70"/>
      <c r="JDM31" s="70"/>
      <c r="JDN31" s="70"/>
      <c r="JDO31" s="70"/>
      <c r="JDP31" s="70"/>
      <c r="JDQ31" s="70"/>
      <c r="JDR31" s="70"/>
      <c r="JDS31" s="70"/>
      <c r="JDT31" s="70"/>
      <c r="JDU31" s="70"/>
      <c r="JDV31" s="70"/>
      <c r="JDW31" s="70"/>
      <c r="JDX31" s="70"/>
      <c r="JDY31" s="70"/>
      <c r="JDZ31" s="70"/>
      <c r="JEA31" s="70"/>
      <c r="JEB31" s="70"/>
      <c r="JEC31" s="70"/>
      <c r="JED31" s="70"/>
      <c r="JEE31" s="70"/>
      <c r="JEF31" s="70"/>
      <c r="JEG31" s="70"/>
      <c r="JEH31" s="70"/>
      <c r="JEI31" s="70"/>
      <c r="JEJ31" s="70"/>
      <c r="JEK31" s="70"/>
      <c r="JEL31" s="70"/>
      <c r="JEM31" s="70"/>
      <c r="JEN31" s="70"/>
      <c r="JEO31" s="70"/>
      <c r="JEP31" s="70"/>
      <c r="JEQ31" s="70"/>
      <c r="JER31" s="70"/>
      <c r="JES31" s="70"/>
      <c r="JET31" s="70"/>
      <c r="JEU31" s="70"/>
      <c r="JEV31" s="70"/>
      <c r="JEW31" s="70"/>
      <c r="JEX31" s="70"/>
      <c r="JEY31" s="70"/>
      <c r="JEZ31" s="70"/>
      <c r="JFA31" s="70"/>
      <c r="JFB31" s="70"/>
      <c r="JFC31" s="70"/>
      <c r="JFD31" s="70"/>
      <c r="JFE31" s="70"/>
      <c r="JFF31" s="70"/>
      <c r="JFG31" s="70"/>
      <c r="JFH31" s="70"/>
      <c r="JFI31" s="70"/>
      <c r="JFJ31" s="70"/>
      <c r="JFK31" s="70"/>
      <c r="JFL31" s="70"/>
      <c r="JFM31" s="70"/>
      <c r="JFN31" s="70"/>
      <c r="JFO31" s="70"/>
      <c r="JFP31" s="70"/>
      <c r="JFQ31" s="70"/>
      <c r="JFR31" s="70"/>
      <c r="JFS31" s="70"/>
      <c r="JFT31" s="70"/>
      <c r="JFU31" s="70"/>
      <c r="JFV31" s="70"/>
      <c r="JFW31" s="70"/>
      <c r="JFX31" s="70"/>
      <c r="JFY31" s="70"/>
      <c r="JFZ31" s="70"/>
      <c r="JGA31" s="70"/>
      <c r="JGB31" s="70"/>
      <c r="JGC31" s="70"/>
      <c r="JGD31" s="70"/>
      <c r="JGE31" s="70"/>
      <c r="JGF31" s="70"/>
      <c r="JGG31" s="70"/>
      <c r="JGH31" s="70"/>
      <c r="JGI31" s="70"/>
      <c r="JGJ31" s="70"/>
      <c r="JGK31" s="70"/>
      <c r="JGL31" s="70"/>
      <c r="JGM31" s="70"/>
      <c r="JGN31" s="70"/>
      <c r="JGO31" s="70"/>
      <c r="JGP31" s="70"/>
      <c r="JGQ31" s="70"/>
      <c r="JGR31" s="70"/>
      <c r="JGS31" s="70"/>
      <c r="JGT31" s="70"/>
      <c r="JGU31" s="70"/>
      <c r="JGV31" s="70"/>
      <c r="JGW31" s="70"/>
      <c r="JGX31" s="70"/>
      <c r="JGY31" s="70"/>
      <c r="JGZ31" s="70"/>
      <c r="JHA31" s="70"/>
      <c r="JHB31" s="70"/>
      <c r="JHC31" s="70"/>
      <c r="JHD31" s="70"/>
      <c r="JHE31" s="70"/>
      <c r="JHF31" s="70"/>
      <c r="JHG31" s="70"/>
      <c r="JHH31" s="70"/>
      <c r="JHI31" s="70"/>
      <c r="JHJ31" s="70"/>
      <c r="JHK31" s="70"/>
      <c r="JHL31" s="70"/>
      <c r="JHM31" s="70"/>
      <c r="JHN31" s="70"/>
      <c r="JHO31" s="70"/>
      <c r="JHP31" s="70"/>
      <c r="JHQ31" s="70"/>
      <c r="JHR31" s="70"/>
      <c r="JHS31" s="70"/>
      <c r="JHT31" s="70"/>
      <c r="JHU31" s="70"/>
      <c r="JHV31" s="70"/>
      <c r="JHW31" s="70"/>
      <c r="JHX31" s="70"/>
      <c r="JHY31" s="70"/>
      <c r="JHZ31" s="70"/>
      <c r="JIA31" s="70"/>
      <c r="JIB31" s="70"/>
      <c r="JIC31" s="70"/>
      <c r="JID31" s="70"/>
      <c r="JIE31" s="70"/>
      <c r="JIF31" s="70"/>
      <c r="JIG31" s="70"/>
      <c r="JIH31" s="70"/>
      <c r="JII31" s="70"/>
      <c r="JIJ31" s="70"/>
      <c r="JIK31" s="70"/>
      <c r="JIL31" s="70"/>
      <c r="JIM31" s="70"/>
      <c r="JIN31" s="70"/>
      <c r="JIO31" s="70"/>
      <c r="JIP31" s="70"/>
      <c r="JIQ31" s="70"/>
      <c r="JIR31" s="70"/>
      <c r="JIS31" s="70"/>
      <c r="JIT31" s="70"/>
      <c r="JIU31" s="70"/>
      <c r="JIV31" s="70"/>
      <c r="JIW31" s="70"/>
      <c r="JIX31" s="70"/>
      <c r="JIY31" s="70"/>
      <c r="JIZ31" s="70"/>
      <c r="JJA31" s="70"/>
      <c r="JJB31" s="70"/>
      <c r="JJC31" s="70"/>
      <c r="JJD31" s="70"/>
      <c r="JJE31" s="70"/>
      <c r="JJF31" s="70"/>
      <c r="JJG31" s="70"/>
      <c r="JJH31" s="70"/>
      <c r="JJI31" s="70"/>
      <c r="JJJ31" s="70"/>
      <c r="JJK31" s="70"/>
      <c r="JJL31" s="70"/>
      <c r="JJM31" s="70"/>
      <c r="JJN31" s="70"/>
      <c r="JJO31" s="70"/>
      <c r="JJP31" s="70"/>
      <c r="JJQ31" s="70"/>
      <c r="JJR31" s="70"/>
      <c r="JJS31" s="70"/>
      <c r="JJT31" s="70"/>
      <c r="JJU31" s="70"/>
      <c r="JJV31" s="70"/>
      <c r="JJW31" s="70"/>
      <c r="JJX31" s="70"/>
      <c r="JJY31" s="70"/>
      <c r="JJZ31" s="70"/>
      <c r="JKA31" s="70"/>
      <c r="JKB31" s="70"/>
      <c r="JKC31" s="70"/>
      <c r="JKD31" s="70"/>
      <c r="JKE31" s="70"/>
      <c r="JKF31" s="70"/>
      <c r="JKG31" s="70"/>
      <c r="JKH31" s="70"/>
      <c r="JKI31" s="70"/>
      <c r="JKJ31" s="70"/>
      <c r="JKK31" s="70"/>
      <c r="JKL31" s="70"/>
      <c r="JKM31" s="70"/>
      <c r="JKN31" s="70"/>
      <c r="JKO31" s="70"/>
      <c r="JKP31" s="70"/>
      <c r="JKQ31" s="70"/>
      <c r="JKR31" s="70"/>
      <c r="JKS31" s="70"/>
      <c r="JKT31" s="70"/>
      <c r="JKU31" s="70"/>
      <c r="JKV31" s="70"/>
      <c r="JKW31" s="70"/>
      <c r="JKX31" s="70"/>
      <c r="JKY31" s="70"/>
      <c r="JKZ31" s="70"/>
      <c r="JLA31" s="70"/>
      <c r="JLB31" s="70"/>
      <c r="JLC31" s="70"/>
      <c r="JLD31" s="70"/>
      <c r="JLE31" s="70"/>
      <c r="JLF31" s="70"/>
      <c r="JLG31" s="70"/>
      <c r="JLH31" s="70"/>
      <c r="JLI31" s="70"/>
      <c r="JLJ31" s="70"/>
      <c r="JLK31" s="70"/>
      <c r="JLL31" s="70"/>
      <c r="JLM31" s="70"/>
      <c r="JLN31" s="70"/>
      <c r="JLO31" s="70"/>
      <c r="JLP31" s="70"/>
      <c r="JLQ31" s="70"/>
      <c r="JLR31" s="70"/>
      <c r="JLS31" s="70"/>
      <c r="JLT31" s="70"/>
      <c r="JLU31" s="70"/>
      <c r="JLV31" s="70"/>
      <c r="JLW31" s="70"/>
      <c r="JLX31" s="70"/>
      <c r="JLY31" s="70"/>
      <c r="JLZ31" s="70"/>
      <c r="JMA31" s="70"/>
      <c r="JMB31" s="70"/>
      <c r="JMC31" s="70"/>
      <c r="JMD31" s="70"/>
      <c r="JME31" s="70"/>
      <c r="JMF31" s="70"/>
      <c r="JMG31" s="70"/>
      <c r="JMH31" s="70"/>
      <c r="JMI31" s="70"/>
      <c r="JMJ31" s="70"/>
      <c r="JMK31" s="70"/>
      <c r="JML31" s="70"/>
      <c r="JMM31" s="70"/>
      <c r="JMN31" s="70"/>
      <c r="JMO31" s="70"/>
      <c r="JMP31" s="70"/>
      <c r="JMQ31" s="70"/>
      <c r="JMR31" s="70"/>
      <c r="JMS31" s="70"/>
      <c r="JMT31" s="70"/>
      <c r="JMU31" s="70"/>
      <c r="JMV31" s="70"/>
      <c r="JMW31" s="70"/>
      <c r="JMX31" s="70"/>
      <c r="JMY31" s="70"/>
      <c r="JMZ31" s="70"/>
      <c r="JNA31" s="70"/>
      <c r="JNB31" s="70"/>
      <c r="JNC31" s="70"/>
      <c r="JND31" s="70"/>
      <c r="JNE31" s="70"/>
      <c r="JNF31" s="70"/>
      <c r="JNG31" s="70"/>
      <c r="JNH31" s="70"/>
      <c r="JNI31" s="70"/>
      <c r="JNJ31" s="70"/>
      <c r="JNK31" s="70"/>
      <c r="JNL31" s="70"/>
      <c r="JNM31" s="70"/>
      <c r="JNN31" s="70"/>
      <c r="JNO31" s="70"/>
      <c r="JNP31" s="70"/>
      <c r="JNQ31" s="70"/>
      <c r="JNR31" s="70"/>
      <c r="JNS31" s="70"/>
      <c r="JNT31" s="70"/>
      <c r="JNU31" s="70"/>
      <c r="JNV31" s="70"/>
      <c r="JNW31" s="70"/>
      <c r="JNX31" s="70"/>
      <c r="JNY31" s="70"/>
      <c r="JNZ31" s="70"/>
      <c r="JOA31" s="70"/>
      <c r="JOB31" s="70"/>
      <c r="JOC31" s="70"/>
      <c r="JOD31" s="70"/>
      <c r="JOE31" s="70"/>
      <c r="JOF31" s="70"/>
      <c r="JOG31" s="70"/>
      <c r="JOH31" s="70"/>
      <c r="JOI31" s="70"/>
      <c r="JOJ31" s="70"/>
      <c r="JOK31" s="70"/>
      <c r="JOL31" s="70"/>
      <c r="JOM31" s="70"/>
      <c r="JON31" s="70"/>
      <c r="JOO31" s="70"/>
      <c r="JOP31" s="70"/>
      <c r="JOQ31" s="70"/>
      <c r="JOR31" s="70"/>
      <c r="JOS31" s="70"/>
      <c r="JOT31" s="70"/>
      <c r="JOU31" s="70"/>
      <c r="JOV31" s="70"/>
      <c r="JOW31" s="70"/>
      <c r="JOX31" s="70"/>
      <c r="JOY31" s="70"/>
      <c r="JOZ31" s="70"/>
      <c r="JPA31" s="70"/>
      <c r="JPB31" s="70"/>
      <c r="JPC31" s="70"/>
      <c r="JPD31" s="70"/>
      <c r="JPE31" s="70"/>
      <c r="JPF31" s="70"/>
      <c r="JPG31" s="70"/>
      <c r="JPH31" s="70"/>
      <c r="JPI31" s="70"/>
      <c r="JPJ31" s="70"/>
      <c r="JPK31" s="70"/>
      <c r="JPL31" s="70"/>
      <c r="JPM31" s="70"/>
      <c r="JPN31" s="70"/>
      <c r="JPO31" s="70"/>
      <c r="JPP31" s="70"/>
      <c r="JPQ31" s="70"/>
      <c r="JPR31" s="70"/>
      <c r="JPS31" s="70"/>
      <c r="JPT31" s="70"/>
      <c r="JPU31" s="70"/>
      <c r="JPV31" s="70"/>
      <c r="JPW31" s="70"/>
      <c r="JPX31" s="70"/>
      <c r="JPY31" s="70"/>
      <c r="JPZ31" s="70"/>
      <c r="JQA31" s="70"/>
      <c r="JQB31" s="70"/>
      <c r="JQC31" s="70"/>
      <c r="JQD31" s="70"/>
      <c r="JQE31" s="70"/>
      <c r="JQF31" s="70"/>
      <c r="JQG31" s="70"/>
      <c r="JQH31" s="70"/>
      <c r="JQI31" s="70"/>
      <c r="JQJ31" s="70"/>
      <c r="JQK31" s="70"/>
      <c r="JQL31" s="70"/>
      <c r="JQM31" s="70"/>
      <c r="JQN31" s="70"/>
      <c r="JQO31" s="70"/>
      <c r="JQP31" s="70"/>
      <c r="JQQ31" s="70"/>
      <c r="JQR31" s="70"/>
      <c r="JQS31" s="70"/>
      <c r="JQT31" s="70"/>
      <c r="JQU31" s="70"/>
      <c r="JQV31" s="70"/>
      <c r="JQW31" s="70"/>
      <c r="JQX31" s="70"/>
      <c r="JQY31" s="70"/>
      <c r="JQZ31" s="70"/>
      <c r="JRA31" s="70"/>
      <c r="JRB31" s="70"/>
      <c r="JRC31" s="70"/>
      <c r="JRD31" s="70"/>
      <c r="JRE31" s="70"/>
      <c r="JRF31" s="70"/>
      <c r="JRG31" s="70"/>
      <c r="JRH31" s="70"/>
      <c r="JRI31" s="70"/>
      <c r="JRJ31" s="70"/>
      <c r="JRK31" s="70"/>
      <c r="JRL31" s="70"/>
      <c r="JRM31" s="70"/>
      <c r="JRN31" s="70"/>
      <c r="JRO31" s="70"/>
      <c r="JRP31" s="70"/>
      <c r="JRQ31" s="70"/>
      <c r="JRR31" s="70"/>
      <c r="JRS31" s="70"/>
      <c r="JRT31" s="70"/>
      <c r="JRU31" s="70"/>
      <c r="JRV31" s="70"/>
      <c r="JRW31" s="70"/>
      <c r="JRX31" s="70"/>
      <c r="JRY31" s="70"/>
      <c r="JRZ31" s="70"/>
      <c r="JSA31" s="70"/>
      <c r="JSB31" s="70"/>
      <c r="JSC31" s="70"/>
      <c r="JSD31" s="70"/>
      <c r="JSE31" s="70"/>
      <c r="JSF31" s="70"/>
      <c r="JSG31" s="70"/>
      <c r="JSH31" s="70"/>
      <c r="JSI31" s="70"/>
      <c r="JSJ31" s="70"/>
      <c r="JSK31" s="70"/>
      <c r="JSL31" s="70"/>
      <c r="JSM31" s="70"/>
      <c r="JSN31" s="70"/>
      <c r="JSO31" s="70"/>
      <c r="JSP31" s="70"/>
      <c r="JSQ31" s="70"/>
      <c r="JSR31" s="70"/>
      <c r="JSS31" s="70"/>
      <c r="JST31" s="70"/>
      <c r="JSU31" s="70"/>
      <c r="JSV31" s="70"/>
      <c r="JSW31" s="70"/>
      <c r="JSX31" s="70"/>
      <c r="JSY31" s="70"/>
      <c r="JSZ31" s="70"/>
      <c r="JTA31" s="70"/>
      <c r="JTB31" s="70"/>
      <c r="JTC31" s="70"/>
      <c r="JTD31" s="70"/>
      <c r="JTE31" s="70"/>
      <c r="JTF31" s="70"/>
      <c r="JTG31" s="70"/>
      <c r="JTH31" s="70"/>
      <c r="JTI31" s="70"/>
      <c r="JTJ31" s="70"/>
      <c r="JTK31" s="70"/>
      <c r="JTL31" s="70"/>
      <c r="JTM31" s="70"/>
      <c r="JTN31" s="70"/>
      <c r="JTO31" s="70"/>
      <c r="JTP31" s="70"/>
      <c r="JTQ31" s="70"/>
      <c r="JTR31" s="70"/>
      <c r="JTS31" s="70"/>
      <c r="JTT31" s="70"/>
      <c r="JTU31" s="70"/>
      <c r="JTV31" s="70"/>
      <c r="JTW31" s="70"/>
      <c r="JTX31" s="70"/>
      <c r="JTY31" s="70"/>
      <c r="JTZ31" s="70"/>
      <c r="JUA31" s="70"/>
      <c r="JUB31" s="70"/>
      <c r="JUC31" s="70"/>
      <c r="JUD31" s="70"/>
      <c r="JUE31" s="70"/>
      <c r="JUF31" s="70"/>
      <c r="JUG31" s="70"/>
      <c r="JUH31" s="70"/>
      <c r="JUI31" s="70"/>
      <c r="JUJ31" s="70"/>
      <c r="JUK31" s="70"/>
      <c r="JUL31" s="70"/>
      <c r="JUM31" s="70"/>
      <c r="JUN31" s="70"/>
      <c r="JUO31" s="70"/>
      <c r="JUP31" s="70"/>
      <c r="JUQ31" s="70"/>
      <c r="JUR31" s="70"/>
      <c r="JUS31" s="70"/>
      <c r="JUT31" s="70"/>
      <c r="JUU31" s="70"/>
      <c r="JUV31" s="70"/>
      <c r="JUW31" s="70"/>
      <c r="JUX31" s="70"/>
      <c r="JUY31" s="70"/>
      <c r="JUZ31" s="70"/>
      <c r="JVA31" s="70"/>
      <c r="JVB31" s="70"/>
      <c r="JVC31" s="70"/>
      <c r="JVD31" s="70"/>
      <c r="JVE31" s="70"/>
      <c r="JVF31" s="70"/>
      <c r="JVG31" s="70"/>
      <c r="JVH31" s="70"/>
      <c r="JVI31" s="70"/>
      <c r="JVJ31" s="70"/>
      <c r="JVK31" s="70"/>
      <c r="JVL31" s="70"/>
      <c r="JVM31" s="70"/>
      <c r="JVN31" s="70"/>
      <c r="JVO31" s="70"/>
      <c r="JVP31" s="70"/>
      <c r="JVQ31" s="70"/>
      <c r="JVR31" s="70"/>
      <c r="JVS31" s="70"/>
      <c r="JVT31" s="70"/>
      <c r="JVU31" s="70"/>
      <c r="JVV31" s="70"/>
      <c r="JVW31" s="70"/>
      <c r="JVX31" s="70"/>
      <c r="JVY31" s="70"/>
      <c r="JVZ31" s="70"/>
      <c r="JWA31" s="70"/>
      <c r="JWB31" s="70"/>
      <c r="JWC31" s="70"/>
      <c r="JWD31" s="70"/>
      <c r="JWE31" s="70"/>
      <c r="JWF31" s="70"/>
      <c r="JWG31" s="70"/>
      <c r="JWH31" s="70"/>
      <c r="JWI31" s="70"/>
      <c r="JWJ31" s="70"/>
      <c r="JWK31" s="70"/>
      <c r="JWL31" s="70"/>
      <c r="JWM31" s="70"/>
      <c r="JWN31" s="70"/>
      <c r="JWO31" s="70"/>
      <c r="JWP31" s="70"/>
      <c r="JWQ31" s="70"/>
      <c r="JWR31" s="70"/>
      <c r="JWS31" s="70"/>
      <c r="JWT31" s="70"/>
      <c r="JWU31" s="70"/>
      <c r="JWV31" s="70"/>
      <c r="JWW31" s="70"/>
      <c r="JWX31" s="70"/>
      <c r="JWY31" s="70"/>
      <c r="JWZ31" s="70"/>
      <c r="JXA31" s="70"/>
      <c r="JXB31" s="70"/>
      <c r="JXC31" s="70"/>
      <c r="JXD31" s="70"/>
      <c r="JXE31" s="70"/>
      <c r="JXF31" s="70"/>
      <c r="JXG31" s="70"/>
      <c r="JXH31" s="70"/>
      <c r="JXI31" s="70"/>
      <c r="JXJ31" s="70"/>
      <c r="JXK31" s="70"/>
      <c r="JXL31" s="70"/>
      <c r="JXM31" s="70"/>
      <c r="JXN31" s="70"/>
      <c r="JXO31" s="70"/>
      <c r="JXP31" s="70"/>
      <c r="JXQ31" s="70"/>
      <c r="JXR31" s="70"/>
      <c r="JXS31" s="70"/>
      <c r="JXT31" s="70"/>
      <c r="JXU31" s="70"/>
      <c r="JXV31" s="70"/>
      <c r="JXW31" s="70"/>
      <c r="JXX31" s="70"/>
      <c r="JXY31" s="70"/>
      <c r="JXZ31" s="70"/>
      <c r="JYA31" s="70"/>
      <c r="JYB31" s="70"/>
      <c r="JYC31" s="70"/>
      <c r="JYD31" s="70"/>
      <c r="JYE31" s="70"/>
      <c r="JYF31" s="70"/>
      <c r="JYG31" s="70"/>
      <c r="JYH31" s="70"/>
      <c r="JYI31" s="70"/>
      <c r="JYJ31" s="70"/>
      <c r="JYK31" s="70"/>
      <c r="JYL31" s="70"/>
      <c r="JYM31" s="70"/>
      <c r="JYN31" s="70"/>
      <c r="JYO31" s="70"/>
      <c r="JYP31" s="70"/>
      <c r="JYQ31" s="70"/>
      <c r="JYR31" s="70"/>
      <c r="JYS31" s="70"/>
      <c r="JYT31" s="70"/>
      <c r="JYU31" s="70"/>
      <c r="JYV31" s="70"/>
      <c r="JYW31" s="70"/>
      <c r="JYX31" s="70"/>
      <c r="JYY31" s="70"/>
      <c r="JYZ31" s="70"/>
      <c r="JZA31" s="70"/>
      <c r="JZB31" s="70"/>
      <c r="JZC31" s="70"/>
      <c r="JZD31" s="70"/>
      <c r="JZE31" s="70"/>
      <c r="JZF31" s="70"/>
      <c r="JZG31" s="70"/>
      <c r="JZH31" s="70"/>
      <c r="JZI31" s="70"/>
      <c r="JZJ31" s="70"/>
      <c r="JZK31" s="70"/>
      <c r="JZL31" s="70"/>
      <c r="JZM31" s="70"/>
      <c r="JZN31" s="70"/>
      <c r="JZO31" s="70"/>
      <c r="JZP31" s="70"/>
      <c r="JZQ31" s="70"/>
      <c r="JZR31" s="70"/>
      <c r="JZS31" s="70"/>
      <c r="JZT31" s="70"/>
      <c r="JZU31" s="70"/>
      <c r="JZV31" s="70"/>
      <c r="JZW31" s="70"/>
      <c r="JZX31" s="70"/>
      <c r="JZY31" s="70"/>
      <c r="JZZ31" s="70"/>
      <c r="KAA31" s="70"/>
      <c r="KAB31" s="70"/>
      <c r="KAC31" s="70"/>
      <c r="KAD31" s="70"/>
      <c r="KAE31" s="70"/>
      <c r="KAF31" s="70"/>
      <c r="KAG31" s="70"/>
      <c r="KAH31" s="70"/>
      <c r="KAI31" s="70"/>
      <c r="KAJ31" s="70"/>
      <c r="KAK31" s="70"/>
      <c r="KAL31" s="70"/>
      <c r="KAM31" s="70"/>
      <c r="KAN31" s="70"/>
      <c r="KAO31" s="70"/>
      <c r="KAP31" s="70"/>
      <c r="KAQ31" s="70"/>
      <c r="KAR31" s="70"/>
      <c r="KAS31" s="70"/>
      <c r="KAT31" s="70"/>
      <c r="KAU31" s="70"/>
      <c r="KAV31" s="70"/>
      <c r="KAW31" s="70"/>
      <c r="KAX31" s="70"/>
      <c r="KAY31" s="70"/>
      <c r="KAZ31" s="70"/>
      <c r="KBA31" s="70"/>
      <c r="KBB31" s="70"/>
      <c r="KBC31" s="70"/>
      <c r="KBD31" s="70"/>
      <c r="KBE31" s="70"/>
      <c r="KBF31" s="70"/>
      <c r="KBG31" s="70"/>
      <c r="KBH31" s="70"/>
      <c r="KBI31" s="70"/>
      <c r="KBJ31" s="70"/>
      <c r="KBK31" s="70"/>
      <c r="KBL31" s="70"/>
      <c r="KBM31" s="70"/>
      <c r="KBN31" s="70"/>
      <c r="KBO31" s="70"/>
      <c r="KBP31" s="70"/>
      <c r="KBQ31" s="70"/>
      <c r="KBR31" s="70"/>
      <c r="KBS31" s="70"/>
      <c r="KBT31" s="70"/>
      <c r="KBU31" s="70"/>
      <c r="KBV31" s="70"/>
      <c r="KBW31" s="70"/>
      <c r="KBX31" s="70"/>
      <c r="KBY31" s="70"/>
      <c r="KBZ31" s="70"/>
      <c r="KCA31" s="70"/>
      <c r="KCB31" s="70"/>
      <c r="KCC31" s="70"/>
      <c r="KCD31" s="70"/>
      <c r="KCE31" s="70"/>
      <c r="KCF31" s="70"/>
      <c r="KCG31" s="70"/>
      <c r="KCH31" s="70"/>
      <c r="KCI31" s="70"/>
      <c r="KCJ31" s="70"/>
      <c r="KCK31" s="70"/>
      <c r="KCL31" s="70"/>
      <c r="KCM31" s="70"/>
      <c r="KCN31" s="70"/>
      <c r="KCO31" s="70"/>
      <c r="KCP31" s="70"/>
      <c r="KCQ31" s="70"/>
      <c r="KCR31" s="70"/>
      <c r="KCS31" s="70"/>
      <c r="KCT31" s="70"/>
      <c r="KCU31" s="70"/>
      <c r="KCV31" s="70"/>
      <c r="KCW31" s="70"/>
      <c r="KCX31" s="70"/>
      <c r="KCY31" s="70"/>
      <c r="KCZ31" s="70"/>
      <c r="KDA31" s="70"/>
      <c r="KDB31" s="70"/>
      <c r="KDC31" s="70"/>
      <c r="KDD31" s="70"/>
      <c r="KDE31" s="70"/>
      <c r="KDF31" s="70"/>
      <c r="KDG31" s="70"/>
      <c r="KDH31" s="70"/>
      <c r="KDI31" s="70"/>
      <c r="KDJ31" s="70"/>
      <c r="KDK31" s="70"/>
      <c r="KDL31" s="70"/>
      <c r="KDM31" s="70"/>
      <c r="KDN31" s="70"/>
      <c r="KDO31" s="70"/>
      <c r="KDP31" s="70"/>
      <c r="KDQ31" s="70"/>
      <c r="KDR31" s="70"/>
      <c r="KDS31" s="70"/>
      <c r="KDT31" s="70"/>
      <c r="KDU31" s="70"/>
      <c r="KDV31" s="70"/>
      <c r="KDW31" s="70"/>
      <c r="KDX31" s="70"/>
      <c r="KDY31" s="70"/>
      <c r="KDZ31" s="70"/>
      <c r="KEA31" s="70"/>
      <c r="KEB31" s="70"/>
      <c r="KEC31" s="70"/>
      <c r="KED31" s="70"/>
      <c r="KEE31" s="70"/>
      <c r="KEF31" s="70"/>
      <c r="KEG31" s="70"/>
      <c r="KEH31" s="70"/>
      <c r="KEI31" s="70"/>
      <c r="KEJ31" s="70"/>
      <c r="KEK31" s="70"/>
      <c r="KEL31" s="70"/>
      <c r="KEM31" s="70"/>
      <c r="KEN31" s="70"/>
      <c r="KEO31" s="70"/>
      <c r="KEP31" s="70"/>
      <c r="KEQ31" s="70"/>
      <c r="KER31" s="70"/>
      <c r="KES31" s="70"/>
      <c r="KET31" s="70"/>
      <c r="KEU31" s="70"/>
      <c r="KEV31" s="70"/>
      <c r="KEW31" s="70"/>
      <c r="KEX31" s="70"/>
      <c r="KEY31" s="70"/>
      <c r="KEZ31" s="70"/>
      <c r="KFA31" s="70"/>
      <c r="KFB31" s="70"/>
      <c r="KFC31" s="70"/>
      <c r="KFD31" s="70"/>
      <c r="KFE31" s="70"/>
      <c r="KFF31" s="70"/>
      <c r="KFG31" s="70"/>
      <c r="KFH31" s="70"/>
      <c r="KFI31" s="70"/>
      <c r="KFJ31" s="70"/>
      <c r="KFK31" s="70"/>
      <c r="KFL31" s="70"/>
      <c r="KFM31" s="70"/>
      <c r="KFN31" s="70"/>
      <c r="KFO31" s="70"/>
      <c r="KFP31" s="70"/>
      <c r="KFQ31" s="70"/>
      <c r="KFR31" s="70"/>
      <c r="KFS31" s="70"/>
      <c r="KFT31" s="70"/>
      <c r="KFU31" s="70"/>
      <c r="KFV31" s="70"/>
      <c r="KFW31" s="70"/>
      <c r="KFX31" s="70"/>
      <c r="KFY31" s="70"/>
      <c r="KFZ31" s="70"/>
      <c r="KGA31" s="70"/>
      <c r="KGB31" s="70"/>
      <c r="KGC31" s="70"/>
      <c r="KGD31" s="70"/>
      <c r="KGE31" s="70"/>
      <c r="KGF31" s="70"/>
      <c r="KGG31" s="70"/>
      <c r="KGH31" s="70"/>
      <c r="KGI31" s="70"/>
      <c r="KGJ31" s="70"/>
      <c r="KGK31" s="70"/>
      <c r="KGL31" s="70"/>
      <c r="KGM31" s="70"/>
      <c r="KGN31" s="70"/>
      <c r="KGO31" s="70"/>
      <c r="KGP31" s="70"/>
      <c r="KGQ31" s="70"/>
      <c r="KGR31" s="70"/>
      <c r="KGS31" s="70"/>
      <c r="KGT31" s="70"/>
      <c r="KGU31" s="70"/>
      <c r="KGV31" s="70"/>
      <c r="KGW31" s="70"/>
      <c r="KGX31" s="70"/>
      <c r="KGY31" s="70"/>
      <c r="KGZ31" s="70"/>
      <c r="KHA31" s="70"/>
      <c r="KHB31" s="70"/>
      <c r="KHC31" s="70"/>
      <c r="KHD31" s="70"/>
      <c r="KHE31" s="70"/>
      <c r="KHF31" s="70"/>
      <c r="KHG31" s="70"/>
      <c r="KHH31" s="70"/>
      <c r="KHI31" s="70"/>
      <c r="KHJ31" s="70"/>
      <c r="KHK31" s="70"/>
      <c r="KHL31" s="70"/>
      <c r="KHM31" s="70"/>
      <c r="KHN31" s="70"/>
      <c r="KHO31" s="70"/>
      <c r="KHP31" s="70"/>
      <c r="KHQ31" s="70"/>
      <c r="KHR31" s="70"/>
      <c r="KHS31" s="70"/>
      <c r="KHT31" s="70"/>
      <c r="KHU31" s="70"/>
      <c r="KHV31" s="70"/>
      <c r="KHW31" s="70"/>
      <c r="KHX31" s="70"/>
      <c r="KHY31" s="70"/>
      <c r="KHZ31" s="70"/>
      <c r="KIA31" s="70"/>
      <c r="KIB31" s="70"/>
      <c r="KIC31" s="70"/>
      <c r="KID31" s="70"/>
      <c r="KIE31" s="70"/>
      <c r="KIF31" s="70"/>
      <c r="KIG31" s="70"/>
      <c r="KIH31" s="70"/>
      <c r="KII31" s="70"/>
      <c r="KIJ31" s="70"/>
      <c r="KIK31" s="70"/>
      <c r="KIL31" s="70"/>
      <c r="KIM31" s="70"/>
      <c r="KIN31" s="70"/>
      <c r="KIO31" s="70"/>
      <c r="KIP31" s="70"/>
      <c r="KIQ31" s="70"/>
      <c r="KIR31" s="70"/>
      <c r="KIS31" s="70"/>
      <c r="KIT31" s="70"/>
      <c r="KIU31" s="70"/>
      <c r="KIV31" s="70"/>
      <c r="KIW31" s="70"/>
      <c r="KIX31" s="70"/>
      <c r="KIY31" s="70"/>
      <c r="KIZ31" s="70"/>
      <c r="KJA31" s="70"/>
      <c r="KJB31" s="70"/>
      <c r="KJC31" s="70"/>
      <c r="KJD31" s="70"/>
      <c r="KJE31" s="70"/>
      <c r="KJF31" s="70"/>
      <c r="KJG31" s="70"/>
      <c r="KJH31" s="70"/>
      <c r="KJI31" s="70"/>
      <c r="KJJ31" s="70"/>
      <c r="KJK31" s="70"/>
      <c r="KJL31" s="70"/>
      <c r="KJM31" s="70"/>
      <c r="KJN31" s="70"/>
      <c r="KJO31" s="70"/>
      <c r="KJP31" s="70"/>
      <c r="KJQ31" s="70"/>
      <c r="KJR31" s="70"/>
      <c r="KJS31" s="70"/>
      <c r="KJT31" s="70"/>
      <c r="KJU31" s="70"/>
      <c r="KJV31" s="70"/>
      <c r="KJW31" s="70"/>
      <c r="KJX31" s="70"/>
      <c r="KJY31" s="70"/>
      <c r="KJZ31" s="70"/>
      <c r="KKA31" s="70"/>
      <c r="KKB31" s="70"/>
      <c r="KKC31" s="70"/>
      <c r="KKD31" s="70"/>
      <c r="KKE31" s="70"/>
      <c r="KKF31" s="70"/>
      <c r="KKG31" s="70"/>
      <c r="KKH31" s="70"/>
      <c r="KKI31" s="70"/>
      <c r="KKJ31" s="70"/>
      <c r="KKK31" s="70"/>
      <c r="KKL31" s="70"/>
      <c r="KKM31" s="70"/>
      <c r="KKN31" s="70"/>
      <c r="KKO31" s="70"/>
      <c r="KKP31" s="70"/>
      <c r="KKQ31" s="70"/>
      <c r="KKR31" s="70"/>
      <c r="KKS31" s="70"/>
      <c r="KKT31" s="70"/>
      <c r="KKU31" s="70"/>
      <c r="KKV31" s="70"/>
      <c r="KKW31" s="70"/>
      <c r="KKX31" s="70"/>
      <c r="KKY31" s="70"/>
      <c r="KKZ31" s="70"/>
      <c r="KLA31" s="70"/>
      <c r="KLB31" s="70"/>
      <c r="KLC31" s="70"/>
      <c r="KLD31" s="70"/>
      <c r="KLE31" s="70"/>
      <c r="KLF31" s="70"/>
      <c r="KLG31" s="70"/>
      <c r="KLH31" s="70"/>
      <c r="KLI31" s="70"/>
      <c r="KLJ31" s="70"/>
      <c r="KLK31" s="70"/>
      <c r="KLL31" s="70"/>
      <c r="KLM31" s="70"/>
      <c r="KLN31" s="70"/>
      <c r="KLO31" s="70"/>
      <c r="KLP31" s="70"/>
      <c r="KLQ31" s="70"/>
      <c r="KLR31" s="70"/>
      <c r="KLS31" s="70"/>
      <c r="KLT31" s="70"/>
      <c r="KLU31" s="70"/>
      <c r="KLV31" s="70"/>
      <c r="KLW31" s="70"/>
      <c r="KLX31" s="70"/>
      <c r="KLY31" s="70"/>
      <c r="KLZ31" s="70"/>
      <c r="KMA31" s="70"/>
      <c r="KMB31" s="70"/>
      <c r="KMC31" s="70"/>
      <c r="KMD31" s="70"/>
      <c r="KME31" s="70"/>
      <c r="KMF31" s="70"/>
      <c r="KMG31" s="70"/>
      <c r="KMH31" s="70"/>
      <c r="KMI31" s="70"/>
      <c r="KMJ31" s="70"/>
      <c r="KMK31" s="70"/>
      <c r="KML31" s="70"/>
      <c r="KMM31" s="70"/>
      <c r="KMN31" s="70"/>
      <c r="KMO31" s="70"/>
      <c r="KMP31" s="70"/>
      <c r="KMQ31" s="70"/>
      <c r="KMR31" s="70"/>
      <c r="KMS31" s="70"/>
      <c r="KMT31" s="70"/>
      <c r="KMU31" s="70"/>
      <c r="KMV31" s="70"/>
      <c r="KMW31" s="70"/>
      <c r="KMX31" s="70"/>
      <c r="KMY31" s="70"/>
      <c r="KMZ31" s="70"/>
      <c r="KNA31" s="70"/>
      <c r="KNB31" s="70"/>
      <c r="KNC31" s="70"/>
      <c r="KND31" s="70"/>
      <c r="KNE31" s="70"/>
      <c r="KNF31" s="70"/>
      <c r="KNG31" s="70"/>
      <c r="KNH31" s="70"/>
      <c r="KNI31" s="70"/>
      <c r="KNJ31" s="70"/>
      <c r="KNK31" s="70"/>
      <c r="KNL31" s="70"/>
      <c r="KNM31" s="70"/>
      <c r="KNN31" s="70"/>
      <c r="KNO31" s="70"/>
      <c r="KNP31" s="70"/>
      <c r="KNQ31" s="70"/>
      <c r="KNR31" s="70"/>
      <c r="KNS31" s="70"/>
      <c r="KNT31" s="70"/>
      <c r="KNU31" s="70"/>
      <c r="KNV31" s="70"/>
      <c r="KNW31" s="70"/>
      <c r="KNX31" s="70"/>
      <c r="KNY31" s="70"/>
      <c r="KNZ31" s="70"/>
      <c r="KOA31" s="70"/>
      <c r="KOB31" s="70"/>
      <c r="KOC31" s="70"/>
      <c r="KOD31" s="70"/>
      <c r="KOE31" s="70"/>
      <c r="KOF31" s="70"/>
      <c r="KOG31" s="70"/>
      <c r="KOH31" s="70"/>
      <c r="KOI31" s="70"/>
      <c r="KOJ31" s="70"/>
      <c r="KOK31" s="70"/>
      <c r="KOL31" s="70"/>
      <c r="KOM31" s="70"/>
      <c r="KON31" s="70"/>
      <c r="KOO31" s="70"/>
      <c r="KOP31" s="70"/>
      <c r="KOQ31" s="70"/>
      <c r="KOR31" s="70"/>
      <c r="KOS31" s="70"/>
      <c r="KOT31" s="70"/>
      <c r="KOU31" s="70"/>
      <c r="KOV31" s="70"/>
      <c r="KOW31" s="70"/>
      <c r="KOX31" s="70"/>
      <c r="KOY31" s="70"/>
      <c r="KOZ31" s="70"/>
      <c r="KPA31" s="70"/>
      <c r="KPB31" s="70"/>
      <c r="KPC31" s="70"/>
      <c r="KPD31" s="70"/>
      <c r="KPE31" s="70"/>
      <c r="KPF31" s="70"/>
      <c r="KPG31" s="70"/>
      <c r="KPH31" s="70"/>
      <c r="KPI31" s="70"/>
      <c r="KPJ31" s="70"/>
      <c r="KPK31" s="70"/>
      <c r="KPL31" s="70"/>
      <c r="KPM31" s="70"/>
      <c r="KPN31" s="70"/>
      <c r="KPO31" s="70"/>
      <c r="KPP31" s="70"/>
      <c r="KPQ31" s="70"/>
      <c r="KPR31" s="70"/>
      <c r="KPS31" s="70"/>
      <c r="KPT31" s="70"/>
      <c r="KPU31" s="70"/>
      <c r="KPV31" s="70"/>
      <c r="KPW31" s="70"/>
      <c r="KPX31" s="70"/>
      <c r="KPY31" s="70"/>
      <c r="KPZ31" s="70"/>
      <c r="KQA31" s="70"/>
      <c r="KQB31" s="70"/>
      <c r="KQC31" s="70"/>
      <c r="KQD31" s="70"/>
      <c r="KQE31" s="70"/>
      <c r="KQF31" s="70"/>
      <c r="KQG31" s="70"/>
      <c r="KQH31" s="70"/>
      <c r="KQI31" s="70"/>
      <c r="KQJ31" s="70"/>
      <c r="KQK31" s="70"/>
      <c r="KQL31" s="70"/>
      <c r="KQM31" s="70"/>
      <c r="KQN31" s="70"/>
      <c r="KQO31" s="70"/>
      <c r="KQP31" s="70"/>
      <c r="KQQ31" s="70"/>
      <c r="KQR31" s="70"/>
      <c r="KQS31" s="70"/>
      <c r="KQT31" s="70"/>
      <c r="KQU31" s="70"/>
      <c r="KQV31" s="70"/>
      <c r="KQW31" s="70"/>
      <c r="KQX31" s="70"/>
      <c r="KQY31" s="70"/>
      <c r="KQZ31" s="70"/>
      <c r="KRA31" s="70"/>
      <c r="KRB31" s="70"/>
      <c r="KRC31" s="70"/>
      <c r="KRD31" s="70"/>
      <c r="KRE31" s="70"/>
      <c r="KRF31" s="70"/>
      <c r="KRG31" s="70"/>
      <c r="KRH31" s="70"/>
      <c r="KRI31" s="70"/>
      <c r="KRJ31" s="70"/>
      <c r="KRK31" s="70"/>
      <c r="KRL31" s="70"/>
      <c r="KRM31" s="70"/>
      <c r="KRN31" s="70"/>
      <c r="KRO31" s="70"/>
      <c r="KRP31" s="70"/>
      <c r="KRQ31" s="70"/>
      <c r="KRR31" s="70"/>
      <c r="KRS31" s="70"/>
      <c r="KRT31" s="70"/>
      <c r="KRU31" s="70"/>
      <c r="KRV31" s="70"/>
      <c r="KRW31" s="70"/>
      <c r="KRX31" s="70"/>
      <c r="KRY31" s="70"/>
      <c r="KRZ31" s="70"/>
      <c r="KSA31" s="70"/>
      <c r="KSB31" s="70"/>
      <c r="KSC31" s="70"/>
      <c r="KSD31" s="70"/>
      <c r="KSE31" s="70"/>
      <c r="KSF31" s="70"/>
      <c r="KSG31" s="70"/>
      <c r="KSH31" s="70"/>
      <c r="KSI31" s="70"/>
      <c r="KSJ31" s="70"/>
      <c r="KSK31" s="70"/>
      <c r="KSL31" s="70"/>
      <c r="KSM31" s="70"/>
      <c r="KSN31" s="70"/>
      <c r="KSO31" s="70"/>
      <c r="KSP31" s="70"/>
      <c r="KSQ31" s="70"/>
      <c r="KSR31" s="70"/>
      <c r="KSS31" s="70"/>
      <c r="KST31" s="70"/>
      <c r="KSU31" s="70"/>
      <c r="KSV31" s="70"/>
      <c r="KSW31" s="70"/>
      <c r="KSX31" s="70"/>
      <c r="KSY31" s="70"/>
      <c r="KSZ31" s="70"/>
      <c r="KTA31" s="70"/>
      <c r="KTB31" s="70"/>
      <c r="KTC31" s="70"/>
      <c r="KTD31" s="70"/>
      <c r="KTE31" s="70"/>
      <c r="KTF31" s="70"/>
      <c r="KTG31" s="70"/>
      <c r="KTH31" s="70"/>
      <c r="KTI31" s="70"/>
      <c r="KTJ31" s="70"/>
      <c r="KTK31" s="70"/>
      <c r="KTL31" s="70"/>
      <c r="KTM31" s="70"/>
      <c r="KTN31" s="70"/>
      <c r="KTO31" s="70"/>
      <c r="KTP31" s="70"/>
      <c r="KTQ31" s="70"/>
      <c r="KTR31" s="70"/>
      <c r="KTS31" s="70"/>
      <c r="KTT31" s="70"/>
      <c r="KTU31" s="70"/>
      <c r="KTV31" s="70"/>
      <c r="KTW31" s="70"/>
      <c r="KTX31" s="70"/>
      <c r="KTY31" s="70"/>
      <c r="KTZ31" s="70"/>
      <c r="KUA31" s="70"/>
      <c r="KUB31" s="70"/>
      <c r="KUC31" s="70"/>
      <c r="KUD31" s="70"/>
      <c r="KUE31" s="70"/>
      <c r="KUF31" s="70"/>
      <c r="KUG31" s="70"/>
      <c r="KUH31" s="70"/>
      <c r="KUI31" s="70"/>
      <c r="KUJ31" s="70"/>
      <c r="KUK31" s="70"/>
      <c r="KUL31" s="70"/>
      <c r="KUM31" s="70"/>
      <c r="KUN31" s="70"/>
      <c r="KUO31" s="70"/>
      <c r="KUP31" s="70"/>
      <c r="KUQ31" s="70"/>
      <c r="KUR31" s="70"/>
      <c r="KUS31" s="70"/>
      <c r="KUT31" s="70"/>
      <c r="KUU31" s="70"/>
      <c r="KUV31" s="70"/>
      <c r="KUW31" s="70"/>
      <c r="KUX31" s="70"/>
      <c r="KUY31" s="70"/>
      <c r="KUZ31" s="70"/>
      <c r="KVA31" s="70"/>
      <c r="KVB31" s="70"/>
      <c r="KVC31" s="70"/>
      <c r="KVD31" s="70"/>
      <c r="KVE31" s="70"/>
      <c r="KVF31" s="70"/>
      <c r="KVG31" s="70"/>
      <c r="KVH31" s="70"/>
      <c r="KVI31" s="70"/>
      <c r="KVJ31" s="70"/>
      <c r="KVK31" s="70"/>
      <c r="KVL31" s="70"/>
      <c r="KVM31" s="70"/>
      <c r="KVN31" s="70"/>
      <c r="KVO31" s="70"/>
      <c r="KVP31" s="70"/>
      <c r="KVQ31" s="70"/>
      <c r="KVR31" s="70"/>
      <c r="KVS31" s="70"/>
      <c r="KVT31" s="70"/>
      <c r="KVU31" s="70"/>
      <c r="KVV31" s="70"/>
      <c r="KVW31" s="70"/>
      <c r="KVX31" s="70"/>
      <c r="KVY31" s="70"/>
      <c r="KVZ31" s="70"/>
      <c r="KWA31" s="70"/>
      <c r="KWB31" s="70"/>
      <c r="KWC31" s="70"/>
      <c r="KWD31" s="70"/>
      <c r="KWE31" s="70"/>
      <c r="KWF31" s="70"/>
      <c r="KWG31" s="70"/>
      <c r="KWH31" s="70"/>
      <c r="KWI31" s="70"/>
      <c r="KWJ31" s="70"/>
      <c r="KWK31" s="70"/>
      <c r="KWL31" s="70"/>
      <c r="KWM31" s="70"/>
      <c r="KWN31" s="70"/>
      <c r="KWO31" s="70"/>
      <c r="KWP31" s="70"/>
      <c r="KWQ31" s="70"/>
      <c r="KWR31" s="70"/>
      <c r="KWS31" s="70"/>
      <c r="KWT31" s="70"/>
      <c r="KWU31" s="70"/>
      <c r="KWV31" s="70"/>
      <c r="KWW31" s="70"/>
      <c r="KWX31" s="70"/>
      <c r="KWY31" s="70"/>
      <c r="KWZ31" s="70"/>
      <c r="KXA31" s="70"/>
      <c r="KXB31" s="70"/>
      <c r="KXC31" s="70"/>
      <c r="KXD31" s="70"/>
      <c r="KXE31" s="70"/>
      <c r="KXF31" s="70"/>
      <c r="KXG31" s="70"/>
      <c r="KXH31" s="70"/>
      <c r="KXI31" s="70"/>
      <c r="KXJ31" s="70"/>
      <c r="KXK31" s="70"/>
      <c r="KXL31" s="70"/>
      <c r="KXM31" s="70"/>
      <c r="KXN31" s="70"/>
      <c r="KXO31" s="70"/>
      <c r="KXP31" s="70"/>
      <c r="KXQ31" s="70"/>
      <c r="KXR31" s="70"/>
      <c r="KXS31" s="70"/>
      <c r="KXT31" s="70"/>
      <c r="KXU31" s="70"/>
      <c r="KXV31" s="70"/>
      <c r="KXW31" s="70"/>
      <c r="KXX31" s="70"/>
      <c r="KXY31" s="70"/>
      <c r="KXZ31" s="70"/>
      <c r="KYA31" s="70"/>
      <c r="KYB31" s="70"/>
      <c r="KYC31" s="70"/>
      <c r="KYD31" s="70"/>
      <c r="KYE31" s="70"/>
      <c r="KYF31" s="70"/>
      <c r="KYG31" s="70"/>
      <c r="KYH31" s="70"/>
      <c r="KYI31" s="70"/>
      <c r="KYJ31" s="70"/>
      <c r="KYK31" s="70"/>
      <c r="KYL31" s="70"/>
      <c r="KYM31" s="70"/>
      <c r="KYN31" s="70"/>
      <c r="KYO31" s="70"/>
      <c r="KYP31" s="70"/>
      <c r="KYQ31" s="70"/>
      <c r="KYR31" s="70"/>
      <c r="KYS31" s="70"/>
      <c r="KYT31" s="70"/>
      <c r="KYU31" s="70"/>
      <c r="KYV31" s="70"/>
      <c r="KYW31" s="70"/>
      <c r="KYX31" s="70"/>
      <c r="KYY31" s="70"/>
      <c r="KYZ31" s="70"/>
      <c r="KZA31" s="70"/>
      <c r="KZB31" s="70"/>
      <c r="KZC31" s="70"/>
      <c r="KZD31" s="70"/>
      <c r="KZE31" s="70"/>
      <c r="KZF31" s="70"/>
      <c r="KZG31" s="70"/>
      <c r="KZH31" s="70"/>
      <c r="KZI31" s="70"/>
      <c r="KZJ31" s="70"/>
      <c r="KZK31" s="70"/>
      <c r="KZL31" s="70"/>
      <c r="KZM31" s="70"/>
      <c r="KZN31" s="70"/>
      <c r="KZO31" s="70"/>
      <c r="KZP31" s="70"/>
      <c r="KZQ31" s="70"/>
      <c r="KZR31" s="70"/>
      <c r="KZS31" s="70"/>
      <c r="KZT31" s="70"/>
      <c r="KZU31" s="70"/>
      <c r="KZV31" s="70"/>
      <c r="KZW31" s="70"/>
      <c r="KZX31" s="70"/>
      <c r="KZY31" s="70"/>
      <c r="KZZ31" s="70"/>
      <c r="LAA31" s="70"/>
      <c r="LAB31" s="70"/>
      <c r="LAC31" s="70"/>
      <c r="LAD31" s="70"/>
      <c r="LAE31" s="70"/>
      <c r="LAF31" s="70"/>
      <c r="LAG31" s="70"/>
      <c r="LAH31" s="70"/>
      <c r="LAI31" s="70"/>
      <c r="LAJ31" s="70"/>
      <c r="LAK31" s="70"/>
      <c r="LAL31" s="70"/>
      <c r="LAM31" s="70"/>
      <c r="LAN31" s="70"/>
      <c r="LAO31" s="70"/>
      <c r="LAP31" s="70"/>
      <c r="LAQ31" s="70"/>
      <c r="LAR31" s="70"/>
      <c r="LAS31" s="70"/>
      <c r="LAT31" s="70"/>
      <c r="LAU31" s="70"/>
      <c r="LAV31" s="70"/>
      <c r="LAW31" s="70"/>
      <c r="LAX31" s="70"/>
      <c r="LAY31" s="70"/>
      <c r="LAZ31" s="70"/>
      <c r="LBA31" s="70"/>
      <c r="LBB31" s="70"/>
      <c r="LBC31" s="70"/>
      <c r="LBD31" s="70"/>
      <c r="LBE31" s="70"/>
      <c r="LBF31" s="70"/>
      <c r="LBG31" s="70"/>
      <c r="LBH31" s="70"/>
      <c r="LBI31" s="70"/>
      <c r="LBJ31" s="70"/>
      <c r="LBK31" s="70"/>
      <c r="LBL31" s="70"/>
      <c r="LBM31" s="70"/>
      <c r="LBN31" s="70"/>
      <c r="LBO31" s="70"/>
      <c r="LBP31" s="70"/>
      <c r="LBQ31" s="70"/>
      <c r="LBR31" s="70"/>
      <c r="LBS31" s="70"/>
      <c r="LBT31" s="70"/>
      <c r="LBU31" s="70"/>
      <c r="LBV31" s="70"/>
      <c r="LBW31" s="70"/>
      <c r="LBX31" s="70"/>
      <c r="LBY31" s="70"/>
      <c r="LBZ31" s="70"/>
      <c r="LCA31" s="70"/>
      <c r="LCB31" s="70"/>
      <c r="LCC31" s="70"/>
      <c r="LCD31" s="70"/>
      <c r="LCE31" s="70"/>
      <c r="LCF31" s="70"/>
      <c r="LCG31" s="70"/>
      <c r="LCH31" s="70"/>
      <c r="LCI31" s="70"/>
      <c r="LCJ31" s="70"/>
      <c r="LCK31" s="70"/>
      <c r="LCL31" s="70"/>
      <c r="LCM31" s="70"/>
      <c r="LCN31" s="70"/>
      <c r="LCO31" s="70"/>
      <c r="LCP31" s="70"/>
      <c r="LCQ31" s="70"/>
      <c r="LCR31" s="70"/>
      <c r="LCS31" s="70"/>
      <c r="LCT31" s="70"/>
      <c r="LCU31" s="70"/>
      <c r="LCV31" s="70"/>
      <c r="LCW31" s="70"/>
      <c r="LCX31" s="70"/>
      <c r="LCY31" s="70"/>
      <c r="LCZ31" s="70"/>
      <c r="LDA31" s="70"/>
      <c r="LDB31" s="70"/>
      <c r="LDC31" s="70"/>
      <c r="LDD31" s="70"/>
      <c r="LDE31" s="70"/>
      <c r="LDF31" s="70"/>
      <c r="LDG31" s="70"/>
      <c r="LDH31" s="70"/>
      <c r="LDI31" s="70"/>
      <c r="LDJ31" s="70"/>
      <c r="LDK31" s="70"/>
      <c r="LDL31" s="70"/>
      <c r="LDM31" s="70"/>
      <c r="LDN31" s="70"/>
      <c r="LDO31" s="70"/>
      <c r="LDP31" s="70"/>
      <c r="LDQ31" s="70"/>
      <c r="LDR31" s="70"/>
      <c r="LDS31" s="70"/>
      <c r="LDT31" s="70"/>
      <c r="LDU31" s="70"/>
      <c r="LDV31" s="70"/>
      <c r="LDW31" s="70"/>
      <c r="LDX31" s="70"/>
      <c r="LDY31" s="70"/>
      <c r="LDZ31" s="70"/>
      <c r="LEA31" s="70"/>
      <c r="LEB31" s="70"/>
      <c r="LEC31" s="70"/>
      <c r="LED31" s="70"/>
      <c r="LEE31" s="70"/>
      <c r="LEF31" s="70"/>
      <c r="LEG31" s="70"/>
      <c r="LEH31" s="70"/>
      <c r="LEI31" s="70"/>
      <c r="LEJ31" s="70"/>
      <c r="LEK31" s="70"/>
      <c r="LEL31" s="70"/>
      <c r="LEM31" s="70"/>
      <c r="LEN31" s="70"/>
      <c r="LEO31" s="70"/>
      <c r="LEP31" s="70"/>
      <c r="LEQ31" s="70"/>
      <c r="LER31" s="70"/>
      <c r="LES31" s="70"/>
      <c r="LET31" s="70"/>
      <c r="LEU31" s="70"/>
      <c r="LEV31" s="70"/>
      <c r="LEW31" s="70"/>
      <c r="LEX31" s="70"/>
      <c r="LEY31" s="70"/>
      <c r="LEZ31" s="70"/>
      <c r="LFA31" s="70"/>
      <c r="LFB31" s="70"/>
      <c r="LFC31" s="70"/>
      <c r="LFD31" s="70"/>
      <c r="LFE31" s="70"/>
      <c r="LFF31" s="70"/>
      <c r="LFG31" s="70"/>
      <c r="LFH31" s="70"/>
      <c r="LFI31" s="70"/>
      <c r="LFJ31" s="70"/>
      <c r="LFK31" s="70"/>
      <c r="LFL31" s="70"/>
      <c r="LFM31" s="70"/>
      <c r="LFN31" s="70"/>
      <c r="LFO31" s="70"/>
      <c r="LFP31" s="70"/>
      <c r="LFQ31" s="70"/>
      <c r="LFR31" s="70"/>
      <c r="LFS31" s="70"/>
      <c r="LFT31" s="70"/>
      <c r="LFU31" s="70"/>
      <c r="LFV31" s="70"/>
      <c r="LFW31" s="70"/>
      <c r="LFX31" s="70"/>
      <c r="LFY31" s="70"/>
      <c r="LFZ31" s="70"/>
      <c r="LGA31" s="70"/>
      <c r="LGB31" s="70"/>
      <c r="LGC31" s="70"/>
      <c r="LGD31" s="70"/>
      <c r="LGE31" s="70"/>
      <c r="LGF31" s="70"/>
      <c r="LGG31" s="70"/>
      <c r="LGH31" s="70"/>
      <c r="LGI31" s="70"/>
      <c r="LGJ31" s="70"/>
      <c r="LGK31" s="70"/>
      <c r="LGL31" s="70"/>
      <c r="LGM31" s="70"/>
      <c r="LGN31" s="70"/>
      <c r="LGO31" s="70"/>
      <c r="LGP31" s="70"/>
      <c r="LGQ31" s="70"/>
      <c r="LGR31" s="70"/>
      <c r="LGS31" s="70"/>
      <c r="LGT31" s="70"/>
      <c r="LGU31" s="70"/>
      <c r="LGV31" s="70"/>
      <c r="LGW31" s="70"/>
      <c r="LGX31" s="70"/>
      <c r="LGY31" s="70"/>
      <c r="LGZ31" s="70"/>
      <c r="LHA31" s="70"/>
      <c r="LHB31" s="70"/>
      <c r="LHC31" s="70"/>
      <c r="LHD31" s="70"/>
      <c r="LHE31" s="70"/>
      <c r="LHF31" s="70"/>
      <c r="LHG31" s="70"/>
      <c r="LHH31" s="70"/>
      <c r="LHI31" s="70"/>
      <c r="LHJ31" s="70"/>
      <c r="LHK31" s="70"/>
      <c r="LHL31" s="70"/>
      <c r="LHM31" s="70"/>
      <c r="LHN31" s="70"/>
      <c r="LHO31" s="70"/>
      <c r="LHP31" s="70"/>
      <c r="LHQ31" s="70"/>
      <c r="LHR31" s="70"/>
      <c r="LHS31" s="70"/>
      <c r="LHT31" s="70"/>
      <c r="LHU31" s="70"/>
      <c r="LHV31" s="70"/>
      <c r="LHW31" s="70"/>
      <c r="LHX31" s="70"/>
      <c r="LHY31" s="70"/>
      <c r="LHZ31" s="70"/>
      <c r="LIA31" s="70"/>
      <c r="LIB31" s="70"/>
      <c r="LIC31" s="70"/>
      <c r="LID31" s="70"/>
      <c r="LIE31" s="70"/>
      <c r="LIF31" s="70"/>
      <c r="LIG31" s="70"/>
      <c r="LIH31" s="70"/>
      <c r="LII31" s="70"/>
      <c r="LIJ31" s="70"/>
      <c r="LIK31" s="70"/>
      <c r="LIL31" s="70"/>
      <c r="LIM31" s="70"/>
      <c r="LIN31" s="70"/>
      <c r="LIO31" s="70"/>
      <c r="LIP31" s="70"/>
      <c r="LIQ31" s="70"/>
      <c r="LIR31" s="70"/>
      <c r="LIS31" s="70"/>
      <c r="LIT31" s="70"/>
      <c r="LIU31" s="70"/>
      <c r="LIV31" s="70"/>
      <c r="LIW31" s="70"/>
      <c r="LIX31" s="70"/>
      <c r="LIY31" s="70"/>
      <c r="LIZ31" s="70"/>
      <c r="LJA31" s="70"/>
      <c r="LJB31" s="70"/>
      <c r="LJC31" s="70"/>
      <c r="LJD31" s="70"/>
      <c r="LJE31" s="70"/>
      <c r="LJF31" s="70"/>
      <c r="LJG31" s="70"/>
      <c r="LJH31" s="70"/>
      <c r="LJI31" s="70"/>
      <c r="LJJ31" s="70"/>
      <c r="LJK31" s="70"/>
      <c r="LJL31" s="70"/>
      <c r="LJM31" s="70"/>
      <c r="LJN31" s="70"/>
      <c r="LJO31" s="70"/>
      <c r="LJP31" s="70"/>
      <c r="LJQ31" s="70"/>
      <c r="LJR31" s="70"/>
      <c r="LJS31" s="70"/>
      <c r="LJT31" s="70"/>
      <c r="LJU31" s="70"/>
      <c r="LJV31" s="70"/>
      <c r="LJW31" s="70"/>
      <c r="LJX31" s="70"/>
      <c r="LJY31" s="70"/>
      <c r="LJZ31" s="70"/>
      <c r="LKA31" s="70"/>
      <c r="LKB31" s="70"/>
      <c r="LKC31" s="70"/>
      <c r="LKD31" s="70"/>
      <c r="LKE31" s="70"/>
      <c r="LKF31" s="70"/>
      <c r="LKG31" s="70"/>
      <c r="LKH31" s="70"/>
      <c r="LKI31" s="70"/>
      <c r="LKJ31" s="70"/>
      <c r="LKK31" s="70"/>
      <c r="LKL31" s="70"/>
      <c r="LKM31" s="70"/>
      <c r="LKN31" s="70"/>
      <c r="LKO31" s="70"/>
      <c r="LKP31" s="70"/>
      <c r="LKQ31" s="70"/>
      <c r="LKR31" s="70"/>
      <c r="LKS31" s="70"/>
      <c r="LKT31" s="70"/>
      <c r="LKU31" s="70"/>
      <c r="LKV31" s="70"/>
      <c r="LKW31" s="70"/>
      <c r="LKX31" s="70"/>
      <c r="LKY31" s="70"/>
      <c r="LKZ31" s="70"/>
      <c r="LLA31" s="70"/>
      <c r="LLB31" s="70"/>
      <c r="LLC31" s="70"/>
      <c r="LLD31" s="70"/>
      <c r="LLE31" s="70"/>
      <c r="LLF31" s="70"/>
      <c r="LLG31" s="70"/>
      <c r="LLH31" s="70"/>
      <c r="LLI31" s="70"/>
      <c r="LLJ31" s="70"/>
      <c r="LLK31" s="70"/>
      <c r="LLL31" s="70"/>
      <c r="LLM31" s="70"/>
      <c r="LLN31" s="70"/>
      <c r="LLO31" s="70"/>
      <c r="LLP31" s="70"/>
      <c r="LLQ31" s="70"/>
      <c r="LLR31" s="70"/>
      <c r="LLS31" s="70"/>
      <c r="LLT31" s="70"/>
      <c r="LLU31" s="70"/>
      <c r="LLV31" s="70"/>
      <c r="LLW31" s="70"/>
      <c r="LLX31" s="70"/>
      <c r="LLY31" s="70"/>
      <c r="LLZ31" s="70"/>
      <c r="LMA31" s="70"/>
      <c r="LMB31" s="70"/>
      <c r="LMC31" s="70"/>
      <c r="LMD31" s="70"/>
      <c r="LME31" s="70"/>
      <c r="LMF31" s="70"/>
      <c r="LMG31" s="70"/>
      <c r="LMH31" s="70"/>
      <c r="LMI31" s="70"/>
      <c r="LMJ31" s="70"/>
      <c r="LMK31" s="70"/>
      <c r="LML31" s="70"/>
      <c r="LMM31" s="70"/>
      <c r="LMN31" s="70"/>
      <c r="LMO31" s="70"/>
      <c r="LMP31" s="70"/>
      <c r="LMQ31" s="70"/>
      <c r="LMR31" s="70"/>
      <c r="LMS31" s="70"/>
      <c r="LMT31" s="70"/>
      <c r="LMU31" s="70"/>
      <c r="LMV31" s="70"/>
      <c r="LMW31" s="70"/>
      <c r="LMX31" s="70"/>
      <c r="LMY31" s="70"/>
      <c r="LMZ31" s="70"/>
      <c r="LNA31" s="70"/>
      <c r="LNB31" s="70"/>
      <c r="LNC31" s="70"/>
      <c r="LND31" s="70"/>
      <c r="LNE31" s="70"/>
      <c r="LNF31" s="70"/>
      <c r="LNG31" s="70"/>
      <c r="LNH31" s="70"/>
      <c r="LNI31" s="70"/>
      <c r="LNJ31" s="70"/>
      <c r="LNK31" s="70"/>
      <c r="LNL31" s="70"/>
      <c r="LNM31" s="70"/>
      <c r="LNN31" s="70"/>
      <c r="LNO31" s="70"/>
      <c r="LNP31" s="70"/>
      <c r="LNQ31" s="70"/>
      <c r="LNR31" s="70"/>
      <c r="LNS31" s="70"/>
      <c r="LNT31" s="70"/>
      <c r="LNU31" s="70"/>
      <c r="LNV31" s="70"/>
      <c r="LNW31" s="70"/>
      <c r="LNX31" s="70"/>
      <c r="LNY31" s="70"/>
      <c r="LNZ31" s="70"/>
      <c r="LOA31" s="70"/>
      <c r="LOB31" s="70"/>
      <c r="LOC31" s="70"/>
      <c r="LOD31" s="70"/>
      <c r="LOE31" s="70"/>
      <c r="LOF31" s="70"/>
      <c r="LOG31" s="70"/>
      <c r="LOH31" s="70"/>
      <c r="LOI31" s="70"/>
      <c r="LOJ31" s="70"/>
      <c r="LOK31" s="70"/>
      <c r="LOL31" s="70"/>
      <c r="LOM31" s="70"/>
      <c r="LON31" s="70"/>
      <c r="LOO31" s="70"/>
      <c r="LOP31" s="70"/>
      <c r="LOQ31" s="70"/>
      <c r="LOR31" s="70"/>
      <c r="LOS31" s="70"/>
      <c r="LOT31" s="70"/>
      <c r="LOU31" s="70"/>
      <c r="LOV31" s="70"/>
      <c r="LOW31" s="70"/>
      <c r="LOX31" s="70"/>
      <c r="LOY31" s="70"/>
      <c r="LOZ31" s="70"/>
      <c r="LPA31" s="70"/>
      <c r="LPB31" s="70"/>
      <c r="LPC31" s="70"/>
      <c r="LPD31" s="70"/>
      <c r="LPE31" s="70"/>
      <c r="LPF31" s="70"/>
      <c r="LPG31" s="70"/>
      <c r="LPH31" s="70"/>
      <c r="LPI31" s="70"/>
      <c r="LPJ31" s="70"/>
      <c r="LPK31" s="70"/>
      <c r="LPL31" s="70"/>
      <c r="LPM31" s="70"/>
      <c r="LPN31" s="70"/>
      <c r="LPO31" s="70"/>
      <c r="LPP31" s="70"/>
      <c r="LPQ31" s="70"/>
      <c r="LPR31" s="70"/>
      <c r="LPS31" s="70"/>
      <c r="LPT31" s="70"/>
      <c r="LPU31" s="70"/>
      <c r="LPV31" s="70"/>
      <c r="LPW31" s="70"/>
      <c r="LPX31" s="70"/>
      <c r="LPY31" s="70"/>
      <c r="LPZ31" s="70"/>
      <c r="LQA31" s="70"/>
      <c r="LQB31" s="70"/>
      <c r="LQC31" s="70"/>
      <c r="LQD31" s="70"/>
      <c r="LQE31" s="70"/>
      <c r="LQF31" s="70"/>
      <c r="LQG31" s="70"/>
      <c r="LQH31" s="70"/>
      <c r="LQI31" s="70"/>
      <c r="LQJ31" s="70"/>
      <c r="LQK31" s="70"/>
      <c r="LQL31" s="70"/>
      <c r="LQM31" s="70"/>
      <c r="LQN31" s="70"/>
      <c r="LQO31" s="70"/>
      <c r="LQP31" s="70"/>
      <c r="LQQ31" s="70"/>
      <c r="LQR31" s="70"/>
      <c r="LQS31" s="70"/>
      <c r="LQT31" s="70"/>
      <c r="LQU31" s="70"/>
      <c r="LQV31" s="70"/>
      <c r="LQW31" s="70"/>
      <c r="LQX31" s="70"/>
      <c r="LQY31" s="70"/>
      <c r="LQZ31" s="70"/>
      <c r="LRA31" s="70"/>
      <c r="LRB31" s="70"/>
      <c r="LRC31" s="70"/>
      <c r="LRD31" s="70"/>
      <c r="LRE31" s="70"/>
      <c r="LRF31" s="70"/>
      <c r="LRG31" s="70"/>
      <c r="LRH31" s="70"/>
      <c r="LRI31" s="70"/>
      <c r="LRJ31" s="70"/>
      <c r="LRK31" s="70"/>
      <c r="LRL31" s="70"/>
      <c r="LRM31" s="70"/>
      <c r="LRN31" s="70"/>
      <c r="LRO31" s="70"/>
      <c r="LRP31" s="70"/>
      <c r="LRQ31" s="70"/>
      <c r="LRR31" s="70"/>
      <c r="LRS31" s="70"/>
      <c r="LRT31" s="70"/>
      <c r="LRU31" s="70"/>
      <c r="LRV31" s="70"/>
      <c r="LRW31" s="70"/>
      <c r="LRX31" s="70"/>
      <c r="LRY31" s="70"/>
      <c r="LRZ31" s="70"/>
      <c r="LSA31" s="70"/>
      <c r="LSB31" s="70"/>
      <c r="LSC31" s="70"/>
      <c r="LSD31" s="70"/>
      <c r="LSE31" s="70"/>
      <c r="LSF31" s="70"/>
      <c r="LSG31" s="70"/>
      <c r="LSH31" s="70"/>
      <c r="LSI31" s="70"/>
      <c r="LSJ31" s="70"/>
      <c r="LSK31" s="70"/>
      <c r="LSL31" s="70"/>
      <c r="LSM31" s="70"/>
      <c r="LSN31" s="70"/>
      <c r="LSO31" s="70"/>
      <c r="LSP31" s="70"/>
      <c r="LSQ31" s="70"/>
      <c r="LSR31" s="70"/>
      <c r="LSS31" s="70"/>
      <c r="LST31" s="70"/>
      <c r="LSU31" s="70"/>
      <c r="LSV31" s="70"/>
      <c r="LSW31" s="70"/>
      <c r="LSX31" s="70"/>
      <c r="LSY31" s="70"/>
      <c r="LSZ31" s="70"/>
      <c r="LTA31" s="70"/>
      <c r="LTB31" s="70"/>
      <c r="LTC31" s="70"/>
      <c r="LTD31" s="70"/>
      <c r="LTE31" s="70"/>
      <c r="LTF31" s="70"/>
      <c r="LTG31" s="70"/>
      <c r="LTH31" s="70"/>
      <c r="LTI31" s="70"/>
      <c r="LTJ31" s="70"/>
      <c r="LTK31" s="70"/>
      <c r="LTL31" s="70"/>
      <c r="LTM31" s="70"/>
      <c r="LTN31" s="70"/>
      <c r="LTO31" s="70"/>
      <c r="LTP31" s="70"/>
      <c r="LTQ31" s="70"/>
      <c r="LTR31" s="70"/>
      <c r="LTS31" s="70"/>
      <c r="LTT31" s="70"/>
      <c r="LTU31" s="70"/>
      <c r="LTV31" s="70"/>
      <c r="LTW31" s="70"/>
      <c r="LTX31" s="70"/>
      <c r="LTY31" s="70"/>
      <c r="LTZ31" s="70"/>
      <c r="LUA31" s="70"/>
      <c r="LUB31" s="70"/>
      <c r="LUC31" s="70"/>
      <c r="LUD31" s="70"/>
      <c r="LUE31" s="70"/>
      <c r="LUF31" s="70"/>
      <c r="LUG31" s="70"/>
      <c r="LUH31" s="70"/>
      <c r="LUI31" s="70"/>
      <c r="LUJ31" s="70"/>
      <c r="LUK31" s="70"/>
      <c r="LUL31" s="70"/>
      <c r="LUM31" s="70"/>
      <c r="LUN31" s="70"/>
      <c r="LUO31" s="70"/>
      <c r="LUP31" s="70"/>
      <c r="LUQ31" s="70"/>
      <c r="LUR31" s="70"/>
      <c r="LUS31" s="70"/>
      <c r="LUT31" s="70"/>
      <c r="LUU31" s="70"/>
      <c r="LUV31" s="70"/>
      <c r="LUW31" s="70"/>
      <c r="LUX31" s="70"/>
      <c r="LUY31" s="70"/>
      <c r="LUZ31" s="70"/>
      <c r="LVA31" s="70"/>
      <c r="LVB31" s="70"/>
      <c r="LVC31" s="70"/>
      <c r="LVD31" s="70"/>
      <c r="LVE31" s="70"/>
      <c r="LVF31" s="70"/>
      <c r="LVG31" s="70"/>
      <c r="LVH31" s="70"/>
      <c r="LVI31" s="70"/>
      <c r="LVJ31" s="70"/>
      <c r="LVK31" s="70"/>
      <c r="LVL31" s="70"/>
      <c r="LVM31" s="70"/>
      <c r="LVN31" s="70"/>
      <c r="LVO31" s="70"/>
      <c r="LVP31" s="70"/>
      <c r="LVQ31" s="70"/>
      <c r="LVR31" s="70"/>
      <c r="LVS31" s="70"/>
      <c r="LVT31" s="70"/>
      <c r="LVU31" s="70"/>
      <c r="LVV31" s="70"/>
      <c r="LVW31" s="70"/>
      <c r="LVX31" s="70"/>
      <c r="LVY31" s="70"/>
      <c r="LVZ31" s="70"/>
      <c r="LWA31" s="70"/>
      <c r="LWB31" s="70"/>
      <c r="LWC31" s="70"/>
      <c r="LWD31" s="70"/>
      <c r="LWE31" s="70"/>
      <c r="LWF31" s="70"/>
      <c r="LWG31" s="70"/>
      <c r="LWH31" s="70"/>
      <c r="LWI31" s="70"/>
      <c r="LWJ31" s="70"/>
      <c r="LWK31" s="70"/>
      <c r="LWL31" s="70"/>
      <c r="LWM31" s="70"/>
      <c r="LWN31" s="70"/>
      <c r="LWO31" s="70"/>
      <c r="LWP31" s="70"/>
      <c r="LWQ31" s="70"/>
      <c r="LWR31" s="70"/>
      <c r="LWS31" s="70"/>
      <c r="LWT31" s="70"/>
      <c r="LWU31" s="70"/>
      <c r="LWV31" s="70"/>
      <c r="LWW31" s="70"/>
      <c r="LWX31" s="70"/>
      <c r="LWY31" s="70"/>
      <c r="LWZ31" s="70"/>
      <c r="LXA31" s="70"/>
      <c r="LXB31" s="70"/>
      <c r="LXC31" s="70"/>
      <c r="LXD31" s="70"/>
      <c r="LXE31" s="70"/>
      <c r="LXF31" s="70"/>
      <c r="LXG31" s="70"/>
      <c r="LXH31" s="70"/>
      <c r="LXI31" s="70"/>
      <c r="LXJ31" s="70"/>
      <c r="LXK31" s="70"/>
      <c r="LXL31" s="70"/>
      <c r="LXM31" s="70"/>
      <c r="LXN31" s="70"/>
      <c r="LXO31" s="70"/>
      <c r="LXP31" s="70"/>
      <c r="LXQ31" s="70"/>
      <c r="LXR31" s="70"/>
      <c r="LXS31" s="70"/>
      <c r="LXT31" s="70"/>
      <c r="LXU31" s="70"/>
      <c r="LXV31" s="70"/>
      <c r="LXW31" s="70"/>
      <c r="LXX31" s="70"/>
      <c r="LXY31" s="70"/>
      <c r="LXZ31" s="70"/>
      <c r="LYA31" s="70"/>
      <c r="LYB31" s="70"/>
      <c r="LYC31" s="70"/>
      <c r="LYD31" s="70"/>
      <c r="LYE31" s="70"/>
      <c r="LYF31" s="70"/>
      <c r="LYG31" s="70"/>
      <c r="LYH31" s="70"/>
      <c r="LYI31" s="70"/>
      <c r="LYJ31" s="70"/>
      <c r="LYK31" s="70"/>
      <c r="LYL31" s="70"/>
      <c r="LYM31" s="70"/>
      <c r="LYN31" s="70"/>
      <c r="LYO31" s="70"/>
      <c r="LYP31" s="70"/>
      <c r="LYQ31" s="70"/>
      <c r="LYR31" s="70"/>
      <c r="LYS31" s="70"/>
      <c r="LYT31" s="70"/>
      <c r="LYU31" s="70"/>
      <c r="LYV31" s="70"/>
      <c r="LYW31" s="70"/>
      <c r="LYX31" s="70"/>
      <c r="LYY31" s="70"/>
      <c r="LYZ31" s="70"/>
      <c r="LZA31" s="70"/>
      <c r="LZB31" s="70"/>
      <c r="LZC31" s="70"/>
      <c r="LZD31" s="70"/>
      <c r="LZE31" s="70"/>
      <c r="LZF31" s="70"/>
      <c r="LZG31" s="70"/>
      <c r="LZH31" s="70"/>
      <c r="LZI31" s="70"/>
      <c r="LZJ31" s="70"/>
      <c r="LZK31" s="70"/>
      <c r="LZL31" s="70"/>
      <c r="LZM31" s="70"/>
      <c r="LZN31" s="70"/>
      <c r="LZO31" s="70"/>
      <c r="LZP31" s="70"/>
      <c r="LZQ31" s="70"/>
      <c r="LZR31" s="70"/>
      <c r="LZS31" s="70"/>
      <c r="LZT31" s="70"/>
      <c r="LZU31" s="70"/>
      <c r="LZV31" s="70"/>
      <c r="LZW31" s="70"/>
      <c r="LZX31" s="70"/>
      <c r="LZY31" s="70"/>
      <c r="LZZ31" s="70"/>
      <c r="MAA31" s="70"/>
      <c r="MAB31" s="70"/>
      <c r="MAC31" s="70"/>
      <c r="MAD31" s="70"/>
      <c r="MAE31" s="70"/>
      <c r="MAF31" s="70"/>
      <c r="MAG31" s="70"/>
      <c r="MAH31" s="70"/>
      <c r="MAI31" s="70"/>
      <c r="MAJ31" s="70"/>
      <c r="MAK31" s="70"/>
      <c r="MAL31" s="70"/>
      <c r="MAM31" s="70"/>
      <c r="MAN31" s="70"/>
      <c r="MAO31" s="70"/>
      <c r="MAP31" s="70"/>
      <c r="MAQ31" s="70"/>
      <c r="MAR31" s="70"/>
      <c r="MAS31" s="70"/>
      <c r="MAT31" s="70"/>
      <c r="MAU31" s="70"/>
      <c r="MAV31" s="70"/>
      <c r="MAW31" s="70"/>
      <c r="MAX31" s="70"/>
      <c r="MAY31" s="70"/>
      <c r="MAZ31" s="70"/>
      <c r="MBA31" s="70"/>
      <c r="MBB31" s="70"/>
      <c r="MBC31" s="70"/>
      <c r="MBD31" s="70"/>
      <c r="MBE31" s="70"/>
      <c r="MBF31" s="70"/>
      <c r="MBG31" s="70"/>
      <c r="MBH31" s="70"/>
      <c r="MBI31" s="70"/>
      <c r="MBJ31" s="70"/>
      <c r="MBK31" s="70"/>
      <c r="MBL31" s="70"/>
      <c r="MBM31" s="70"/>
      <c r="MBN31" s="70"/>
      <c r="MBO31" s="70"/>
      <c r="MBP31" s="70"/>
      <c r="MBQ31" s="70"/>
      <c r="MBR31" s="70"/>
      <c r="MBS31" s="70"/>
      <c r="MBT31" s="70"/>
      <c r="MBU31" s="70"/>
      <c r="MBV31" s="70"/>
      <c r="MBW31" s="70"/>
      <c r="MBX31" s="70"/>
      <c r="MBY31" s="70"/>
      <c r="MBZ31" s="70"/>
      <c r="MCA31" s="70"/>
      <c r="MCB31" s="70"/>
      <c r="MCC31" s="70"/>
      <c r="MCD31" s="70"/>
      <c r="MCE31" s="70"/>
      <c r="MCF31" s="70"/>
      <c r="MCG31" s="70"/>
      <c r="MCH31" s="70"/>
      <c r="MCI31" s="70"/>
      <c r="MCJ31" s="70"/>
      <c r="MCK31" s="70"/>
      <c r="MCL31" s="70"/>
      <c r="MCM31" s="70"/>
      <c r="MCN31" s="70"/>
      <c r="MCO31" s="70"/>
      <c r="MCP31" s="70"/>
      <c r="MCQ31" s="70"/>
      <c r="MCR31" s="70"/>
      <c r="MCS31" s="70"/>
      <c r="MCT31" s="70"/>
      <c r="MCU31" s="70"/>
      <c r="MCV31" s="70"/>
      <c r="MCW31" s="70"/>
      <c r="MCX31" s="70"/>
      <c r="MCY31" s="70"/>
      <c r="MCZ31" s="70"/>
      <c r="MDA31" s="70"/>
      <c r="MDB31" s="70"/>
      <c r="MDC31" s="70"/>
      <c r="MDD31" s="70"/>
      <c r="MDE31" s="70"/>
      <c r="MDF31" s="70"/>
      <c r="MDG31" s="70"/>
      <c r="MDH31" s="70"/>
      <c r="MDI31" s="70"/>
      <c r="MDJ31" s="70"/>
      <c r="MDK31" s="70"/>
      <c r="MDL31" s="70"/>
      <c r="MDM31" s="70"/>
      <c r="MDN31" s="70"/>
      <c r="MDO31" s="70"/>
      <c r="MDP31" s="70"/>
      <c r="MDQ31" s="70"/>
      <c r="MDR31" s="70"/>
      <c r="MDS31" s="70"/>
      <c r="MDT31" s="70"/>
      <c r="MDU31" s="70"/>
      <c r="MDV31" s="70"/>
      <c r="MDW31" s="70"/>
      <c r="MDX31" s="70"/>
      <c r="MDY31" s="70"/>
      <c r="MDZ31" s="70"/>
      <c r="MEA31" s="70"/>
      <c r="MEB31" s="70"/>
      <c r="MEC31" s="70"/>
      <c r="MED31" s="70"/>
      <c r="MEE31" s="70"/>
      <c r="MEF31" s="70"/>
      <c r="MEG31" s="70"/>
      <c r="MEH31" s="70"/>
      <c r="MEI31" s="70"/>
      <c r="MEJ31" s="70"/>
      <c r="MEK31" s="70"/>
      <c r="MEL31" s="70"/>
      <c r="MEM31" s="70"/>
      <c r="MEN31" s="70"/>
      <c r="MEO31" s="70"/>
      <c r="MEP31" s="70"/>
      <c r="MEQ31" s="70"/>
      <c r="MER31" s="70"/>
      <c r="MES31" s="70"/>
      <c r="MET31" s="70"/>
      <c r="MEU31" s="70"/>
      <c r="MEV31" s="70"/>
      <c r="MEW31" s="70"/>
      <c r="MEX31" s="70"/>
      <c r="MEY31" s="70"/>
      <c r="MEZ31" s="70"/>
      <c r="MFA31" s="70"/>
      <c r="MFB31" s="70"/>
      <c r="MFC31" s="70"/>
      <c r="MFD31" s="70"/>
      <c r="MFE31" s="70"/>
      <c r="MFF31" s="70"/>
      <c r="MFG31" s="70"/>
      <c r="MFH31" s="70"/>
      <c r="MFI31" s="70"/>
      <c r="MFJ31" s="70"/>
      <c r="MFK31" s="70"/>
      <c r="MFL31" s="70"/>
      <c r="MFM31" s="70"/>
      <c r="MFN31" s="70"/>
      <c r="MFO31" s="70"/>
      <c r="MFP31" s="70"/>
      <c r="MFQ31" s="70"/>
      <c r="MFR31" s="70"/>
      <c r="MFS31" s="70"/>
      <c r="MFT31" s="70"/>
      <c r="MFU31" s="70"/>
      <c r="MFV31" s="70"/>
      <c r="MFW31" s="70"/>
      <c r="MFX31" s="70"/>
      <c r="MFY31" s="70"/>
      <c r="MFZ31" s="70"/>
      <c r="MGA31" s="70"/>
      <c r="MGB31" s="70"/>
      <c r="MGC31" s="70"/>
      <c r="MGD31" s="70"/>
      <c r="MGE31" s="70"/>
      <c r="MGF31" s="70"/>
      <c r="MGG31" s="70"/>
      <c r="MGH31" s="70"/>
      <c r="MGI31" s="70"/>
      <c r="MGJ31" s="70"/>
      <c r="MGK31" s="70"/>
      <c r="MGL31" s="70"/>
      <c r="MGM31" s="70"/>
      <c r="MGN31" s="70"/>
      <c r="MGO31" s="70"/>
      <c r="MGP31" s="70"/>
      <c r="MGQ31" s="70"/>
      <c r="MGR31" s="70"/>
      <c r="MGS31" s="70"/>
      <c r="MGT31" s="70"/>
      <c r="MGU31" s="70"/>
      <c r="MGV31" s="70"/>
      <c r="MGW31" s="70"/>
      <c r="MGX31" s="70"/>
      <c r="MGY31" s="70"/>
      <c r="MGZ31" s="70"/>
      <c r="MHA31" s="70"/>
      <c r="MHB31" s="70"/>
      <c r="MHC31" s="70"/>
      <c r="MHD31" s="70"/>
      <c r="MHE31" s="70"/>
      <c r="MHF31" s="70"/>
      <c r="MHG31" s="70"/>
      <c r="MHH31" s="70"/>
      <c r="MHI31" s="70"/>
      <c r="MHJ31" s="70"/>
      <c r="MHK31" s="70"/>
      <c r="MHL31" s="70"/>
      <c r="MHM31" s="70"/>
      <c r="MHN31" s="70"/>
      <c r="MHO31" s="70"/>
      <c r="MHP31" s="70"/>
      <c r="MHQ31" s="70"/>
      <c r="MHR31" s="70"/>
      <c r="MHS31" s="70"/>
      <c r="MHT31" s="70"/>
      <c r="MHU31" s="70"/>
      <c r="MHV31" s="70"/>
      <c r="MHW31" s="70"/>
      <c r="MHX31" s="70"/>
      <c r="MHY31" s="70"/>
      <c r="MHZ31" s="70"/>
      <c r="MIA31" s="70"/>
      <c r="MIB31" s="70"/>
      <c r="MIC31" s="70"/>
      <c r="MID31" s="70"/>
      <c r="MIE31" s="70"/>
      <c r="MIF31" s="70"/>
      <c r="MIG31" s="70"/>
      <c r="MIH31" s="70"/>
      <c r="MII31" s="70"/>
      <c r="MIJ31" s="70"/>
      <c r="MIK31" s="70"/>
      <c r="MIL31" s="70"/>
      <c r="MIM31" s="70"/>
      <c r="MIN31" s="70"/>
      <c r="MIO31" s="70"/>
      <c r="MIP31" s="70"/>
      <c r="MIQ31" s="70"/>
      <c r="MIR31" s="70"/>
      <c r="MIS31" s="70"/>
      <c r="MIT31" s="70"/>
      <c r="MIU31" s="70"/>
      <c r="MIV31" s="70"/>
      <c r="MIW31" s="70"/>
      <c r="MIX31" s="70"/>
      <c r="MIY31" s="70"/>
      <c r="MIZ31" s="70"/>
      <c r="MJA31" s="70"/>
      <c r="MJB31" s="70"/>
      <c r="MJC31" s="70"/>
      <c r="MJD31" s="70"/>
      <c r="MJE31" s="70"/>
      <c r="MJF31" s="70"/>
      <c r="MJG31" s="70"/>
      <c r="MJH31" s="70"/>
      <c r="MJI31" s="70"/>
      <c r="MJJ31" s="70"/>
      <c r="MJK31" s="70"/>
      <c r="MJL31" s="70"/>
      <c r="MJM31" s="70"/>
      <c r="MJN31" s="70"/>
      <c r="MJO31" s="70"/>
      <c r="MJP31" s="70"/>
      <c r="MJQ31" s="70"/>
      <c r="MJR31" s="70"/>
      <c r="MJS31" s="70"/>
      <c r="MJT31" s="70"/>
      <c r="MJU31" s="70"/>
      <c r="MJV31" s="70"/>
      <c r="MJW31" s="70"/>
      <c r="MJX31" s="70"/>
      <c r="MJY31" s="70"/>
      <c r="MJZ31" s="70"/>
      <c r="MKA31" s="70"/>
      <c r="MKB31" s="70"/>
      <c r="MKC31" s="70"/>
      <c r="MKD31" s="70"/>
      <c r="MKE31" s="70"/>
      <c r="MKF31" s="70"/>
      <c r="MKG31" s="70"/>
      <c r="MKH31" s="70"/>
      <c r="MKI31" s="70"/>
      <c r="MKJ31" s="70"/>
      <c r="MKK31" s="70"/>
      <c r="MKL31" s="70"/>
      <c r="MKM31" s="70"/>
      <c r="MKN31" s="70"/>
      <c r="MKO31" s="70"/>
      <c r="MKP31" s="70"/>
      <c r="MKQ31" s="70"/>
      <c r="MKR31" s="70"/>
      <c r="MKS31" s="70"/>
      <c r="MKT31" s="70"/>
      <c r="MKU31" s="70"/>
      <c r="MKV31" s="70"/>
      <c r="MKW31" s="70"/>
      <c r="MKX31" s="70"/>
      <c r="MKY31" s="70"/>
      <c r="MKZ31" s="70"/>
      <c r="MLA31" s="70"/>
      <c r="MLB31" s="70"/>
      <c r="MLC31" s="70"/>
      <c r="MLD31" s="70"/>
      <c r="MLE31" s="70"/>
      <c r="MLF31" s="70"/>
      <c r="MLG31" s="70"/>
      <c r="MLH31" s="70"/>
      <c r="MLI31" s="70"/>
      <c r="MLJ31" s="70"/>
      <c r="MLK31" s="70"/>
      <c r="MLL31" s="70"/>
      <c r="MLM31" s="70"/>
      <c r="MLN31" s="70"/>
      <c r="MLO31" s="70"/>
      <c r="MLP31" s="70"/>
      <c r="MLQ31" s="70"/>
      <c r="MLR31" s="70"/>
      <c r="MLS31" s="70"/>
      <c r="MLT31" s="70"/>
      <c r="MLU31" s="70"/>
      <c r="MLV31" s="70"/>
      <c r="MLW31" s="70"/>
      <c r="MLX31" s="70"/>
      <c r="MLY31" s="70"/>
      <c r="MLZ31" s="70"/>
      <c r="MMA31" s="70"/>
      <c r="MMB31" s="70"/>
      <c r="MMC31" s="70"/>
      <c r="MMD31" s="70"/>
      <c r="MME31" s="70"/>
      <c r="MMF31" s="70"/>
      <c r="MMG31" s="70"/>
      <c r="MMH31" s="70"/>
      <c r="MMI31" s="70"/>
      <c r="MMJ31" s="70"/>
      <c r="MMK31" s="70"/>
      <c r="MML31" s="70"/>
      <c r="MMM31" s="70"/>
      <c r="MMN31" s="70"/>
      <c r="MMO31" s="70"/>
      <c r="MMP31" s="70"/>
      <c r="MMQ31" s="70"/>
      <c r="MMR31" s="70"/>
      <c r="MMS31" s="70"/>
      <c r="MMT31" s="70"/>
      <c r="MMU31" s="70"/>
      <c r="MMV31" s="70"/>
      <c r="MMW31" s="70"/>
      <c r="MMX31" s="70"/>
      <c r="MMY31" s="70"/>
      <c r="MMZ31" s="70"/>
      <c r="MNA31" s="70"/>
      <c r="MNB31" s="70"/>
      <c r="MNC31" s="70"/>
      <c r="MND31" s="70"/>
      <c r="MNE31" s="70"/>
      <c r="MNF31" s="70"/>
      <c r="MNG31" s="70"/>
      <c r="MNH31" s="70"/>
      <c r="MNI31" s="70"/>
      <c r="MNJ31" s="70"/>
      <c r="MNK31" s="70"/>
      <c r="MNL31" s="70"/>
      <c r="MNM31" s="70"/>
      <c r="MNN31" s="70"/>
      <c r="MNO31" s="70"/>
      <c r="MNP31" s="70"/>
      <c r="MNQ31" s="70"/>
      <c r="MNR31" s="70"/>
      <c r="MNS31" s="70"/>
      <c r="MNT31" s="70"/>
      <c r="MNU31" s="70"/>
      <c r="MNV31" s="70"/>
      <c r="MNW31" s="70"/>
      <c r="MNX31" s="70"/>
      <c r="MNY31" s="70"/>
      <c r="MNZ31" s="70"/>
      <c r="MOA31" s="70"/>
      <c r="MOB31" s="70"/>
      <c r="MOC31" s="70"/>
      <c r="MOD31" s="70"/>
      <c r="MOE31" s="70"/>
      <c r="MOF31" s="70"/>
      <c r="MOG31" s="70"/>
      <c r="MOH31" s="70"/>
      <c r="MOI31" s="70"/>
      <c r="MOJ31" s="70"/>
      <c r="MOK31" s="70"/>
      <c r="MOL31" s="70"/>
      <c r="MOM31" s="70"/>
      <c r="MON31" s="70"/>
      <c r="MOO31" s="70"/>
      <c r="MOP31" s="70"/>
      <c r="MOQ31" s="70"/>
      <c r="MOR31" s="70"/>
      <c r="MOS31" s="70"/>
      <c r="MOT31" s="70"/>
      <c r="MOU31" s="70"/>
      <c r="MOV31" s="70"/>
      <c r="MOW31" s="70"/>
      <c r="MOX31" s="70"/>
      <c r="MOY31" s="70"/>
      <c r="MOZ31" s="70"/>
      <c r="MPA31" s="70"/>
      <c r="MPB31" s="70"/>
      <c r="MPC31" s="70"/>
      <c r="MPD31" s="70"/>
      <c r="MPE31" s="70"/>
      <c r="MPF31" s="70"/>
      <c r="MPG31" s="70"/>
      <c r="MPH31" s="70"/>
      <c r="MPI31" s="70"/>
      <c r="MPJ31" s="70"/>
      <c r="MPK31" s="70"/>
      <c r="MPL31" s="70"/>
      <c r="MPM31" s="70"/>
      <c r="MPN31" s="70"/>
      <c r="MPO31" s="70"/>
      <c r="MPP31" s="70"/>
      <c r="MPQ31" s="70"/>
      <c r="MPR31" s="70"/>
      <c r="MPS31" s="70"/>
      <c r="MPT31" s="70"/>
      <c r="MPU31" s="70"/>
      <c r="MPV31" s="70"/>
      <c r="MPW31" s="70"/>
      <c r="MPX31" s="70"/>
      <c r="MPY31" s="70"/>
      <c r="MPZ31" s="70"/>
      <c r="MQA31" s="70"/>
      <c r="MQB31" s="70"/>
      <c r="MQC31" s="70"/>
      <c r="MQD31" s="70"/>
      <c r="MQE31" s="70"/>
      <c r="MQF31" s="70"/>
      <c r="MQG31" s="70"/>
      <c r="MQH31" s="70"/>
      <c r="MQI31" s="70"/>
      <c r="MQJ31" s="70"/>
      <c r="MQK31" s="70"/>
      <c r="MQL31" s="70"/>
      <c r="MQM31" s="70"/>
      <c r="MQN31" s="70"/>
      <c r="MQO31" s="70"/>
      <c r="MQP31" s="70"/>
      <c r="MQQ31" s="70"/>
      <c r="MQR31" s="70"/>
      <c r="MQS31" s="70"/>
      <c r="MQT31" s="70"/>
      <c r="MQU31" s="70"/>
      <c r="MQV31" s="70"/>
      <c r="MQW31" s="70"/>
      <c r="MQX31" s="70"/>
      <c r="MQY31" s="70"/>
      <c r="MQZ31" s="70"/>
      <c r="MRA31" s="70"/>
      <c r="MRB31" s="70"/>
      <c r="MRC31" s="70"/>
      <c r="MRD31" s="70"/>
      <c r="MRE31" s="70"/>
      <c r="MRF31" s="70"/>
      <c r="MRG31" s="70"/>
      <c r="MRH31" s="70"/>
      <c r="MRI31" s="70"/>
      <c r="MRJ31" s="70"/>
      <c r="MRK31" s="70"/>
      <c r="MRL31" s="70"/>
      <c r="MRM31" s="70"/>
      <c r="MRN31" s="70"/>
      <c r="MRO31" s="70"/>
      <c r="MRP31" s="70"/>
      <c r="MRQ31" s="70"/>
      <c r="MRR31" s="70"/>
      <c r="MRS31" s="70"/>
      <c r="MRT31" s="70"/>
      <c r="MRU31" s="70"/>
      <c r="MRV31" s="70"/>
      <c r="MRW31" s="70"/>
      <c r="MRX31" s="70"/>
      <c r="MRY31" s="70"/>
      <c r="MRZ31" s="70"/>
      <c r="MSA31" s="70"/>
      <c r="MSB31" s="70"/>
      <c r="MSC31" s="70"/>
      <c r="MSD31" s="70"/>
      <c r="MSE31" s="70"/>
      <c r="MSF31" s="70"/>
      <c r="MSG31" s="70"/>
      <c r="MSH31" s="70"/>
      <c r="MSI31" s="70"/>
      <c r="MSJ31" s="70"/>
      <c r="MSK31" s="70"/>
      <c r="MSL31" s="70"/>
      <c r="MSM31" s="70"/>
      <c r="MSN31" s="70"/>
      <c r="MSO31" s="70"/>
      <c r="MSP31" s="70"/>
      <c r="MSQ31" s="70"/>
      <c r="MSR31" s="70"/>
      <c r="MSS31" s="70"/>
      <c r="MST31" s="70"/>
      <c r="MSU31" s="70"/>
      <c r="MSV31" s="70"/>
      <c r="MSW31" s="70"/>
      <c r="MSX31" s="70"/>
      <c r="MSY31" s="70"/>
      <c r="MSZ31" s="70"/>
      <c r="MTA31" s="70"/>
      <c r="MTB31" s="70"/>
      <c r="MTC31" s="70"/>
      <c r="MTD31" s="70"/>
      <c r="MTE31" s="70"/>
      <c r="MTF31" s="70"/>
      <c r="MTG31" s="70"/>
      <c r="MTH31" s="70"/>
      <c r="MTI31" s="70"/>
      <c r="MTJ31" s="70"/>
      <c r="MTK31" s="70"/>
      <c r="MTL31" s="70"/>
      <c r="MTM31" s="70"/>
      <c r="MTN31" s="70"/>
      <c r="MTO31" s="70"/>
      <c r="MTP31" s="70"/>
      <c r="MTQ31" s="70"/>
      <c r="MTR31" s="70"/>
      <c r="MTS31" s="70"/>
      <c r="MTT31" s="70"/>
      <c r="MTU31" s="70"/>
      <c r="MTV31" s="70"/>
      <c r="MTW31" s="70"/>
      <c r="MTX31" s="70"/>
      <c r="MTY31" s="70"/>
      <c r="MTZ31" s="70"/>
      <c r="MUA31" s="70"/>
      <c r="MUB31" s="70"/>
      <c r="MUC31" s="70"/>
      <c r="MUD31" s="70"/>
      <c r="MUE31" s="70"/>
      <c r="MUF31" s="70"/>
      <c r="MUG31" s="70"/>
      <c r="MUH31" s="70"/>
      <c r="MUI31" s="70"/>
      <c r="MUJ31" s="70"/>
      <c r="MUK31" s="70"/>
      <c r="MUL31" s="70"/>
      <c r="MUM31" s="70"/>
      <c r="MUN31" s="70"/>
      <c r="MUO31" s="70"/>
      <c r="MUP31" s="70"/>
      <c r="MUQ31" s="70"/>
      <c r="MUR31" s="70"/>
      <c r="MUS31" s="70"/>
      <c r="MUT31" s="70"/>
      <c r="MUU31" s="70"/>
      <c r="MUV31" s="70"/>
      <c r="MUW31" s="70"/>
      <c r="MUX31" s="70"/>
      <c r="MUY31" s="70"/>
      <c r="MUZ31" s="70"/>
      <c r="MVA31" s="70"/>
      <c r="MVB31" s="70"/>
      <c r="MVC31" s="70"/>
      <c r="MVD31" s="70"/>
      <c r="MVE31" s="70"/>
      <c r="MVF31" s="70"/>
      <c r="MVG31" s="70"/>
      <c r="MVH31" s="70"/>
      <c r="MVI31" s="70"/>
      <c r="MVJ31" s="70"/>
      <c r="MVK31" s="70"/>
      <c r="MVL31" s="70"/>
      <c r="MVM31" s="70"/>
      <c r="MVN31" s="70"/>
      <c r="MVO31" s="70"/>
      <c r="MVP31" s="70"/>
      <c r="MVQ31" s="70"/>
      <c r="MVR31" s="70"/>
      <c r="MVS31" s="70"/>
      <c r="MVT31" s="70"/>
      <c r="MVU31" s="70"/>
      <c r="MVV31" s="70"/>
      <c r="MVW31" s="70"/>
      <c r="MVX31" s="70"/>
      <c r="MVY31" s="70"/>
      <c r="MVZ31" s="70"/>
      <c r="MWA31" s="70"/>
      <c r="MWB31" s="70"/>
      <c r="MWC31" s="70"/>
      <c r="MWD31" s="70"/>
      <c r="MWE31" s="70"/>
      <c r="MWF31" s="70"/>
      <c r="MWG31" s="70"/>
      <c r="MWH31" s="70"/>
      <c r="MWI31" s="70"/>
      <c r="MWJ31" s="70"/>
      <c r="MWK31" s="70"/>
      <c r="MWL31" s="70"/>
      <c r="MWM31" s="70"/>
      <c r="MWN31" s="70"/>
      <c r="MWO31" s="70"/>
      <c r="MWP31" s="70"/>
      <c r="MWQ31" s="70"/>
      <c r="MWR31" s="70"/>
      <c r="MWS31" s="70"/>
      <c r="MWT31" s="70"/>
      <c r="MWU31" s="70"/>
      <c r="MWV31" s="70"/>
      <c r="MWW31" s="70"/>
      <c r="MWX31" s="70"/>
      <c r="MWY31" s="70"/>
      <c r="MWZ31" s="70"/>
      <c r="MXA31" s="70"/>
      <c r="MXB31" s="70"/>
      <c r="MXC31" s="70"/>
      <c r="MXD31" s="70"/>
      <c r="MXE31" s="70"/>
      <c r="MXF31" s="70"/>
      <c r="MXG31" s="70"/>
      <c r="MXH31" s="70"/>
      <c r="MXI31" s="70"/>
      <c r="MXJ31" s="70"/>
      <c r="MXK31" s="70"/>
      <c r="MXL31" s="70"/>
      <c r="MXM31" s="70"/>
      <c r="MXN31" s="70"/>
      <c r="MXO31" s="70"/>
      <c r="MXP31" s="70"/>
      <c r="MXQ31" s="70"/>
      <c r="MXR31" s="70"/>
      <c r="MXS31" s="70"/>
      <c r="MXT31" s="70"/>
      <c r="MXU31" s="70"/>
      <c r="MXV31" s="70"/>
      <c r="MXW31" s="70"/>
      <c r="MXX31" s="70"/>
      <c r="MXY31" s="70"/>
      <c r="MXZ31" s="70"/>
      <c r="MYA31" s="70"/>
      <c r="MYB31" s="70"/>
      <c r="MYC31" s="70"/>
      <c r="MYD31" s="70"/>
      <c r="MYE31" s="70"/>
      <c r="MYF31" s="70"/>
      <c r="MYG31" s="70"/>
      <c r="MYH31" s="70"/>
      <c r="MYI31" s="70"/>
      <c r="MYJ31" s="70"/>
      <c r="MYK31" s="70"/>
      <c r="MYL31" s="70"/>
      <c r="MYM31" s="70"/>
      <c r="MYN31" s="70"/>
      <c r="MYO31" s="70"/>
      <c r="MYP31" s="70"/>
      <c r="MYQ31" s="70"/>
      <c r="MYR31" s="70"/>
      <c r="MYS31" s="70"/>
      <c r="MYT31" s="70"/>
      <c r="MYU31" s="70"/>
      <c r="MYV31" s="70"/>
      <c r="MYW31" s="70"/>
      <c r="MYX31" s="70"/>
      <c r="MYY31" s="70"/>
      <c r="MYZ31" s="70"/>
      <c r="MZA31" s="70"/>
      <c r="MZB31" s="70"/>
      <c r="MZC31" s="70"/>
      <c r="MZD31" s="70"/>
      <c r="MZE31" s="70"/>
      <c r="MZF31" s="70"/>
      <c r="MZG31" s="70"/>
      <c r="MZH31" s="70"/>
      <c r="MZI31" s="70"/>
      <c r="MZJ31" s="70"/>
      <c r="MZK31" s="70"/>
      <c r="MZL31" s="70"/>
      <c r="MZM31" s="70"/>
      <c r="MZN31" s="70"/>
      <c r="MZO31" s="70"/>
      <c r="MZP31" s="70"/>
      <c r="MZQ31" s="70"/>
      <c r="MZR31" s="70"/>
      <c r="MZS31" s="70"/>
      <c r="MZT31" s="70"/>
      <c r="MZU31" s="70"/>
      <c r="MZV31" s="70"/>
      <c r="MZW31" s="70"/>
      <c r="MZX31" s="70"/>
      <c r="MZY31" s="70"/>
      <c r="MZZ31" s="70"/>
      <c r="NAA31" s="70"/>
      <c r="NAB31" s="70"/>
      <c r="NAC31" s="70"/>
      <c r="NAD31" s="70"/>
      <c r="NAE31" s="70"/>
      <c r="NAF31" s="70"/>
      <c r="NAG31" s="70"/>
      <c r="NAH31" s="70"/>
      <c r="NAI31" s="70"/>
      <c r="NAJ31" s="70"/>
      <c r="NAK31" s="70"/>
      <c r="NAL31" s="70"/>
      <c r="NAM31" s="70"/>
      <c r="NAN31" s="70"/>
      <c r="NAO31" s="70"/>
      <c r="NAP31" s="70"/>
      <c r="NAQ31" s="70"/>
      <c r="NAR31" s="70"/>
      <c r="NAS31" s="70"/>
      <c r="NAT31" s="70"/>
      <c r="NAU31" s="70"/>
      <c r="NAV31" s="70"/>
      <c r="NAW31" s="70"/>
      <c r="NAX31" s="70"/>
      <c r="NAY31" s="70"/>
      <c r="NAZ31" s="70"/>
      <c r="NBA31" s="70"/>
      <c r="NBB31" s="70"/>
      <c r="NBC31" s="70"/>
      <c r="NBD31" s="70"/>
      <c r="NBE31" s="70"/>
      <c r="NBF31" s="70"/>
      <c r="NBG31" s="70"/>
      <c r="NBH31" s="70"/>
      <c r="NBI31" s="70"/>
      <c r="NBJ31" s="70"/>
      <c r="NBK31" s="70"/>
      <c r="NBL31" s="70"/>
      <c r="NBM31" s="70"/>
      <c r="NBN31" s="70"/>
      <c r="NBO31" s="70"/>
      <c r="NBP31" s="70"/>
      <c r="NBQ31" s="70"/>
      <c r="NBR31" s="70"/>
      <c r="NBS31" s="70"/>
      <c r="NBT31" s="70"/>
      <c r="NBU31" s="70"/>
      <c r="NBV31" s="70"/>
      <c r="NBW31" s="70"/>
      <c r="NBX31" s="70"/>
      <c r="NBY31" s="70"/>
      <c r="NBZ31" s="70"/>
      <c r="NCA31" s="70"/>
      <c r="NCB31" s="70"/>
      <c r="NCC31" s="70"/>
      <c r="NCD31" s="70"/>
      <c r="NCE31" s="70"/>
      <c r="NCF31" s="70"/>
      <c r="NCG31" s="70"/>
      <c r="NCH31" s="70"/>
      <c r="NCI31" s="70"/>
      <c r="NCJ31" s="70"/>
      <c r="NCK31" s="70"/>
      <c r="NCL31" s="70"/>
      <c r="NCM31" s="70"/>
      <c r="NCN31" s="70"/>
      <c r="NCO31" s="70"/>
      <c r="NCP31" s="70"/>
      <c r="NCQ31" s="70"/>
      <c r="NCR31" s="70"/>
      <c r="NCS31" s="70"/>
      <c r="NCT31" s="70"/>
      <c r="NCU31" s="70"/>
      <c r="NCV31" s="70"/>
      <c r="NCW31" s="70"/>
      <c r="NCX31" s="70"/>
      <c r="NCY31" s="70"/>
      <c r="NCZ31" s="70"/>
      <c r="NDA31" s="70"/>
      <c r="NDB31" s="70"/>
      <c r="NDC31" s="70"/>
      <c r="NDD31" s="70"/>
      <c r="NDE31" s="70"/>
      <c r="NDF31" s="70"/>
      <c r="NDG31" s="70"/>
      <c r="NDH31" s="70"/>
      <c r="NDI31" s="70"/>
      <c r="NDJ31" s="70"/>
      <c r="NDK31" s="70"/>
      <c r="NDL31" s="70"/>
      <c r="NDM31" s="70"/>
      <c r="NDN31" s="70"/>
      <c r="NDO31" s="70"/>
      <c r="NDP31" s="70"/>
      <c r="NDQ31" s="70"/>
      <c r="NDR31" s="70"/>
      <c r="NDS31" s="70"/>
      <c r="NDT31" s="70"/>
      <c r="NDU31" s="70"/>
      <c r="NDV31" s="70"/>
      <c r="NDW31" s="70"/>
      <c r="NDX31" s="70"/>
      <c r="NDY31" s="70"/>
      <c r="NDZ31" s="70"/>
      <c r="NEA31" s="70"/>
      <c r="NEB31" s="70"/>
      <c r="NEC31" s="70"/>
      <c r="NED31" s="70"/>
      <c r="NEE31" s="70"/>
      <c r="NEF31" s="70"/>
      <c r="NEG31" s="70"/>
      <c r="NEH31" s="70"/>
      <c r="NEI31" s="70"/>
      <c r="NEJ31" s="70"/>
      <c r="NEK31" s="70"/>
      <c r="NEL31" s="70"/>
      <c r="NEM31" s="70"/>
      <c r="NEN31" s="70"/>
      <c r="NEO31" s="70"/>
      <c r="NEP31" s="70"/>
      <c r="NEQ31" s="70"/>
      <c r="NER31" s="70"/>
      <c r="NES31" s="70"/>
      <c r="NET31" s="70"/>
      <c r="NEU31" s="70"/>
      <c r="NEV31" s="70"/>
      <c r="NEW31" s="70"/>
      <c r="NEX31" s="70"/>
      <c r="NEY31" s="70"/>
      <c r="NEZ31" s="70"/>
      <c r="NFA31" s="70"/>
      <c r="NFB31" s="70"/>
      <c r="NFC31" s="70"/>
      <c r="NFD31" s="70"/>
      <c r="NFE31" s="70"/>
      <c r="NFF31" s="70"/>
      <c r="NFG31" s="70"/>
      <c r="NFH31" s="70"/>
      <c r="NFI31" s="70"/>
      <c r="NFJ31" s="70"/>
      <c r="NFK31" s="70"/>
      <c r="NFL31" s="70"/>
      <c r="NFM31" s="70"/>
      <c r="NFN31" s="70"/>
      <c r="NFO31" s="70"/>
      <c r="NFP31" s="70"/>
      <c r="NFQ31" s="70"/>
      <c r="NFR31" s="70"/>
      <c r="NFS31" s="70"/>
      <c r="NFT31" s="70"/>
      <c r="NFU31" s="70"/>
      <c r="NFV31" s="70"/>
      <c r="NFW31" s="70"/>
      <c r="NFX31" s="70"/>
      <c r="NFY31" s="70"/>
      <c r="NFZ31" s="70"/>
      <c r="NGA31" s="70"/>
      <c r="NGB31" s="70"/>
      <c r="NGC31" s="70"/>
      <c r="NGD31" s="70"/>
      <c r="NGE31" s="70"/>
      <c r="NGF31" s="70"/>
      <c r="NGG31" s="70"/>
      <c r="NGH31" s="70"/>
      <c r="NGI31" s="70"/>
      <c r="NGJ31" s="70"/>
      <c r="NGK31" s="70"/>
      <c r="NGL31" s="70"/>
      <c r="NGM31" s="70"/>
      <c r="NGN31" s="70"/>
      <c r="NGO31" s="70"/>
      <c r="NGP31" s="70"/>
      <c r="NGQ31" s="70"/>
      <c r="NGR31" s="70"/>
      <c r="NGS31" s="70"/>
      <c r="NGT31" s="70"/>
      <c r="NGU31" s="70"/>
      <c r="NGV31" s="70"/>
      <c r="NGW31" s="70"/>
      <c r="NGX31" s="70"/>
      <c r="NGY31" s="70"/>
      <c r="NGZ31" s="70"/>
      <c r="NHA31" s="70"/>
      <c r="NHB31" s="70"/>
      <c r="NHC31" s="70"/>
      <c r="NHD31" s="70"/>
      <c r="NHE31" s="70"/>
      <c r="NHF31" s="70"/>
      <c r="NHG31" s="70"/>
      <c r="NHH31" s="70"/>
      <c r="NHI31" s="70"/>
      <c r="NHJ31" s="70"/>
      <c r="NHK31" s="70"/>
      <c r="NHL31" s="70"/>
      <c r="NHM31" s="70"/>
      <c r="NHN31" s="70"/>
      <c r="NHO31" s="70"/>
      <c r="NHP31" s="70"/>
      <c r="NHQ31" s="70"/>
      <c r="NHR31" s="70"/>
      <c r="NHS31" s="70"/>
      <c r="NHT31" s="70"/>
      <c r="NHU31" s="70"/>
      <c r="NHV31" s="70"/>
      <c r="NHW31" s="70"/>
      <c r="NHX31" s="70"/>
      <c r="NHY31" s="70"/>
      <c r="NHZ31" s="70"/>
      <c r="NIA31" s="70"/>
      <c r="NIB31" s="70"/>
      <c r="NIC31" s="70"/>
      <c r="NID31" s="70"/>
      <c r="NIE31" s="70"/>
      <c r="NIF31" s="70"/>
      <c r="NIG31" s="70"/>
      <c r="NIH31" s="70"/>
      <c r="NII31" s="70"/>
      <c r="NIJ31" s="70"/>
      <c r="NIK31" s="70"/>
      <c r="NIL31" s="70"/>
      <c r="NIM31" s="70"/>
      <c r="NIN31" s="70"/>
      <c r="NIO31" s="70"/>
      <c r="NIP31" s="70"/>
      <c r="NIQ31" s="70"/>
      <c r="NIR31" s="70"/>
      <c r="NIS31" s="70"/>
      <c r="NIT31" s="70"/>
      <c r="NIU31" s="70"/>
      <c r="NIV31" s="70"/>
      <c r="NIW31" s="70"/>
      <c r="NIX31" s="70"/>
      <c r="NIY31" s="70"/>
      <c r="NIZ31" s="70"/>
      <c r="NJA31" s="70"/>
      <c r="NJB31" s="70"/>
      <c r="NJC31" s="70"/>
      <c r="NJD31" s="70"/>
      <c r="NJE31" s="70"/>
      <c r="NJF31" s="70"/>
      <c r="NJG31" s="70"/>
      <c r="NJH31" s="70"/>
      <c r="NJI31" s="70"/>
      <c r="NJJ31" s="70"/>
      <c r="NJK31" s="70"/>
      <c r="NJL31" s="70"/>
      <c r="NJM31" s="70"/>
      <c r="NJN31" s="70"/>
      <c r="NJO31" s="70"/>
      <c r="NJP31" s="70"/>
      <c r="NJQ31" s="70"/>
      <c r="NJR31" s="70"/>
      <c r="NJS31" s="70"/>
      <c r="NJT31" s="70"/>
      <c r="NJU31" s="70"/>
      <c r="NJV31" s="70"/>
      <c r="NJW31" s="70"/>
      <c r="NJX31" s="70"/>
      <c r="NJY31" s="70"/>
      <c r="NJZ31" s="70"/>
      <c r="NKA31" s="70"/>
      <c r="NKB31" s="70"/>
      <c r="NKC31" s="70"/>
      <c r="NKD31" s="70"/>
      <c r="NKE31" s="70"/>
      <c r="NKF31" s="70"/>
      <c r="NKG31" s="70"/>
      <c r="NKH31" s="70"/>
      <c r="NKI31" s="70"/>
      <c r="NKJ31" s="70"/>
      <c r="NKK31" s="70"/>
      <c r="NKL31" s="70"/>
      <c r="NKM31" s="70"/>
      <c r="NKN31" s="70"/>
      <c r="NKO31" s="70"/>
      <c r="NKP31" s="70"/>
      <c r="NKQ31" s="70"/>
      <c r="NKR31" s="70"/>
      <c r="NKS31" s="70"/>
      <c r="NKT31" s="70"/>
      <c r="NKU31" s="70"/>
      <c r="NKV31" s="70"/>
      <c r="NKW31" s="70"/>
      <c r="NKX31" s="70"/>
      <c r="NKY31" s="70"/>
      <c r="NKZ31" s="70"/>
      <c r="NLA31" s="70"/>
      <c r="NLB31" s="70"/>
      <c r="NLC31" s="70"/>
      <c r="NLD31" s="70"/>
      <c r="NLE31" s="70"/>
      <c r="NLF31" s="70"/>
      <c r="NLG31" s="70"/>
      <c r="NLH31" s="70"/>
      <c r="NLI31" s="70"/>
      <c r="NLJ31" s="70"/>
      <c r="NLK31" s="70"/>
      <c r="NLL31" s="70"/>
      <c r="NLM31" s="70"/>
      <c r="NLN31" s="70"/>
      <c r="NLO31" s="70"/>
      <c r="NLP31" s="70"/>
      <c r="NLQ31" s="70"/>
      <c r="NLR31" s="70"/>
      <c r="NLS31" s="70"/>
      <c r="NLT31" s="70"/>
      <c r="NLU31" s="70"/>
      <c r="NLV31" s="70"/>
      <c r="NLW31" s="70"/>
      <c r="NLX31" s="70"/>
      <c r="NLY31" s="70"/>
      <c r="NLZ31" s="70"/>
      <c r="NMA31" s="70"/>
      <c r="NMB31" s="70"/>
      <c r="NMC31" s="70"/>
      <c r="NMD31" s="70"/>
      <c r="NME31" s="70"/>
      <c r="NMF31" s="70"/>
      <c r="NMG31" s="70"/>
      <c r="NMH31" s="70"/>
      <c r="NMI31" s="70"/>
      <c r="NMJ31" s="70"/>
      <c r="NMK31" s="70"/>
      <c r="NML31" s="70"/>
      <c r="NMM31" s="70"/>
      <c r="NMN31" s="70"/>
      <c r="NMO31" s="70"/>
      <c r="NMP31" s="70"/>
      <c r="NMQ31" s="70"/>
      <c r="NMR31" s="70"/>
      <c r="NMS31" s="70"/>
      <c r="NMT31" s="70"/>
      <c r="NMU31" s="70"/>
      <c r="NMV31" s="70"/>
      <c r="NMW31" s="70"/>
      <c r="NMX31" s="70"/>
      <c r="NMY31" s="70"/>
      <c r="NMZ31" s="70"/>
      <c r="NNA31" s="70"/>
      <c r="NNB31" s="70"/>
      <c r="NNC31" s="70"/>
      <c r="NND31" s="70"/>
      <c r="NNE31" s="70"/>
      <c r="NNF31" s="70"/>
      <c r="NNG31" s="70"/>
      <c r="NNH31" s="70"/>
      <c r="NNI31" s="70"/>
      <c r="NNJ31" s="70"/>
      <c r="NNK31" s="70"/>
      <c r="NNL31" s="70"/>
      <c r="NNM31" s="70"/>
      <c r="NNN31" s="70"/>
      <c r="NNO31" s="70"/>
      <c r="NNP31" s="70"/>
      <c r="NNQ31" s="70"/>
      <c r="NNR31" s="70"/>
      <c r="NNS31" s="70"/>
      <c r="NNT31" s="70"/>
      <c r="NNU31" s="70"/>
      <c r="NNV31" s="70"/>
      <c r="NNW31" s="70"/>
      <c r="NNX31" s="70"/>
      <c r="NNY31" s="70"/>
      <c r="NNZ31" s="70"/>
      <c r="NOA31" s="70"/>
      <c r="NOB31" s="70"/>
      <c r="NOC31" s="70"/>
      <c r="NOD31" s="70"/>
      <c r="NOE31" s="70"/>
      <c r="NOF31" s="70"/>
      <c r="NOG31" s="70"/>
      <c r="NOH31" s="70"/>
      <c r="NOI31" s="70"/>
      <c r="NOJ31" s="70"/>
      <c r="NOK31" s="70"/>
      <c r="NOL31" s="70"/>
      <c r="NOM31" s="70"/>
      <c r="NON31" s="70"/>
      <c r="NOO31" s="70"/>
      <c r="NOP31" s="70"/>
      <c r="NOQ31" s="70"/>
      <c r="NOR31" s="70"/>
      <c r="NOS31" s="70"/>
      <c r="NOT31" s="70"/>
      <c r="NOU31" s="70"/>
      <c r="NOV31" s="70"/>
      <c r="NOW31" s="70"/>
      <c r="NOX31" s="70"/>
      <c r="NOY31" s="70"/>
      <c r="NOZ31" s="70"/>
      <c r="NPA31" s="70"/>
      <c r="NPB31" s="70"/>
      <c r="NPC31" s="70"/>
      <c r="NPD31" s="70"/>
      <c r="NPE31" s="70"/>
      <c r="NPF31" s="70"/>
      <c r="NPG31" s="70"/>
      <c r="NPH31" s="70"/>
      <c r="NPI31" s="70"/>
      <c r="NPJ31" s="70"/>
      <c r="NPK31" s="70"/>
      <c r="NPL31" s="70"/>
      <c r="NPM31" s="70"/>
      <c r="NPN31" s="70"/>
      <c r="NPO31" s="70"/>
      <c r="NPP31" s="70"/>
      <c r="NPQ31" s="70"/>
      <c r="NPR31" s="70"/>
      <c r="NPS31" s="70"/>
      <c r="NPT31" s="70"/>
      <c r="NPU31" s="70"/>
      <c r="NPV31" s="70"/>
      <c r="NPW31" s="70"/>
      <c r="NPX31" s="70"/>
      <c r="NPY31" s="70"/>
      <c r="NPZ31" s="70"/>
      <c r="NQA31" s="70"/>
      <c r="NQB31" s="70"/>
      <c r="NQC31" s="70"/>
      <c r="NQD31" s="70"/>
      <c r="NQE31" s="70"/>
      <c r="NQF31" s="70"/>
      <c r="NQG31" s="70"/>
      <c r="NQH31" s="70"/>
      <c r="NQI31" s="70"/>
      <c r="NQJ31" s="70"/>
      <c r="NQK31" s="70"/>
      <c r="NQL31" s="70"/>
      <c r="NQM31" s="70"/>
      <c r="NQN31" s="70"/>
      <c r="NQO31" s="70"/>
      <c r="NQP31" s="70"/>
      <c r="NQQ31" s="70"/>
      <c r="NQR31" s="70"/>
      <c r="NQS31" s="70"/>
      <c r="NQT31" s="70"/>
      <c r="NQU31" s="70"/>
      <c r="NQV31" s="70"/>
      <c r="NQW31" s="70"/>
      <c r="NQX31" s="70"/>
      <c r="NQY31" s="70"/>
      <c r="NQZ31" s="70"/>
      <c r="NRA31" s="70"/>
      <c r="NRB31" s="70"/>
      <c r="NRC31" s="70"/>
      <c r="NRD31" s="70"/>
      <c r="NRE31" s="70"/>
      <c r="NRF31" s="70"/>
      <c r="NRG31" s="70"/>
      <c r="NRH31" s="70"/>
      <c r="NRI31" s="70"/>
      <c r="NRJ31" s="70"/>
      <c r="NRK31" s="70"/>
      <c r="NRL31" s="70"/>
      <c r="NRM31" s="70"/>
      <c r="NRN31" s="70"/>
      <c r="NRO31" s="70"/>
      <c r="NRP31" s="70"/>
      <c r="NRQ31" s="70"/>
      <c r="NRR31" s="70"/>
      <c r="NRS31" s="70"/>
      <c r="NRT31" s="70"/>
      <c r="NRU31" s="70"/>
      <c r="NRV31" s="70"/>
      <c r="NRW31" s="70"/>
      <c r="NRX31" s="70"/>
      <c r="NRY31" s="70"/>
      <c r="NRZ31" s="70"/>
      <c r="NSA31" s="70"/>
      <c r="NSB31" s="70"/>
      <c r="NSC31" s="70"/>
      <c r="NSD31" s="70"/>
      <c r="NSE31" s="70"/>
      <c r="NSF31" s="70"/>
      <c r="NSG31" s="70"/>
      <c r="NSH31" s="70"/>
      <c r="NSI31" s="70"/>
      <c r="NSJ31" s="70"/>
      <c r="NSK31" s="70"/>
      <c r="NSL31" s="70"/>
      <c r="NSM31" s="70"/>
      <c r="NSN31" s="70"/>
      <c r="NSO31" s="70"/>
      <c r="NSP31" s="70"/>
      <c r="NSQ31" s="70"/>
      <c r="NSR31" s="70"/>
      <c r="NSS31" s="70"/>
      <c r="NST31" s="70"/>
      <c r="NSU31" s="70"/>
      <c r="NSV31" s="70"/>
      <c r="NSW31" s="70"/>
      <c r="NSX31" s="70"/>
      <c r="NSY31" s="70"/>
      <c r="NSZ31" s="70"/>
      <c r="NTA31" s="70"/>
      <c r="NTB31" s="70"/>
      <c r="NTC31" s="70"/>
      <c r="NTD31" s="70"/>
      <c r="NTE31" s="70"/>
      <c r="NTF31" s="70"/>
      <c r="NTG31" s="70"/>
      <c r="NTH31" s="70"/>
      <c r="NTI31" s="70"/>
      <c r="NTJ31" s="70"/>
      <c r="NTK31" s="70"/>
      <c r="NTL31" s="70"/>
      <c r="NTM31" s="70"/>
      <c r="NTN31" s="70"/>
      <c r="NTO31" s="70"/>
      <c r="NTP31" s="70"/>
      <c r="NTQ31" s="70"/>
      <c r="NTR31" s="70"/>
      <c r="NTS31" s="70"/>
      <c r="NTT31" s="70"/>
      <c r="NTU31" s="70"/>
      <c r="NTV31" s="70"/>
      <c r="NTW31" s="70"/>
      <c r="NTX31" s="70"/>
      <c r="NTY31" s="70"/>
      <c r="NTZ31" s="70"/>
      <c r="NUA31" s="70"/>
      <c r="NUB31" s="70"/>
      <c r="NUC31" s="70"/>
      <c r="NUD31" s="70"/>
      <c r="NUE31" s="70"/>
      <c r="NUF31" s="70"/>
      <c r="NUG31" s="70"/>
      <c r="NUH31" s="70"/>
      <c r="NUI31" s="70"/>
      <c r="NUJ31" s="70"/>
      <c r="NUK31" s="70"/>
      <c r="NUL31" s="70"/>
      <c r="NUM31" s="70"/>
      <c r="NUN31" s="70"/>
      <c r="NUO31" s="70"/>
      <c r="NUP31" s="70"/>
      <c r="NUQ31" s="70"/>
      <c r="NUR31" s="70"/>
      <c r="NUS31" s="70"/>
      <c r="NUT31" s="70"/>
      <c r="NUU31" s="70"/>
      <c r="NUV31" s="70"/>
      <c r="NUW31" s="70"/>
      <c r="NUX31" s="70"/>
      <c r="NUY31" s="70"/>
      <c r="NUZ31" s="70"/>
      <c r="NVA31" s="70"/>
      <c r="NVB31" s="70"/>
      <c r="NVC31" s="70"/>
      <c r="NVD31" s="70"/>
      <c r="NVE31" s="70"/>
      <c r="NVF31" s="70"/>
      <c r="NVG31" s="70"/>
      <c r="NVH31" s="70"/>
      <c r="NVI31" s="70"/>
      <c r="NVJ31" s="70"/>
      <c r="NVK31" s="70"/>
      <c r="NVL31" s="70"/>
      <c r="NVM31" s="70"/>
      <c r="NVN31" s="70"/>
      <c r="NVO31" s="70"/>
      <c r="NVP31" s="70"/>
      <c r="NVQ31" s="70"/>
      <c r="NVR31" s="70"/>
      <c r="NVS31" s="70"/>
      <c r="NVT31" s="70"/>
      <c r="NVU31" s="70"/>
      <c r="NVV31" s="70"/>
      <c r="NVW31" s="70"/>
      <c r="NVX31" s="70"/>
      <c r="NVY31" s="70"/>
      <c r="NVZ31" s="70"/>
      <c r="NWA31" s="70"/>
      <c r="NWB31" s="70"/>
      <c r="NWC31" s="70"/>
      <c r="NWD31" s="70"/>
      <c r="NWE31" s="70"/>
      <c r="NWF31" s="70"/>
      <c r="NWG31" s="70"/>
      <c r="NWH31" s="70"/>
      <c r="NWI31" s="70"/>
      <c r="NWJ31" s="70"/>
      <c r="NWK31" s="70"/>
      <c r="NWL31" s="70"/>
      <c r="NWM31" s="70"/>
      <c r="NWN31" s="70"/>
      <c r="NWO31" s="70"/>
      <c r="NWP31" s="70"/>
      <c r="NWQ31" s="70"/>
      <c r="NWR31" s="70"/>
      <c r="NWS31" s="70"/>
      <c r="NWT31" s="70"/>
      <c r="NWU31" s="70"/>
      <c r="NWV31" s="70"/>
      <c r="NWW31" s="70"/>
      <c r="NWX31" s="70"/>
      <c r="NWY31" s="70"/>
      <c r="NWZ31" s="70"/>
      <c r="NXA31" s="70"/>
      <c r="NXB31" s="70"/>
      <c r="NXC31" s="70"/>
      <c r="NXD31" s="70"/>
      <c r="NXE31" s="70"/>
      <c r="NXF31" s="70"/>
      <c r="NXG31" s="70"/>
      <c r="NXH31" s="70"/>
      <c r="NXI31" s="70"/>
      <c r="NXJ31" s="70"/>
      <c r="NXK31" s="70"/>
      <c r="NXL31" s="70"/>
      <c r="NXM31" s="70"/>
      <c r="NXN31" s="70"/>
      <c r="NXO31" s="70"/>
      <c r="NXP31" s="70"/>
      <c r="NXQ31" s="70"/>
      <c r="NXR31" s="70"/>
      <c r="NXS31" s="70"/>
      <c r="NXT31" s="70"/>
      <c r="NXU31" s="70"/>
      <c r="NXV31" s="70"/>
      <c r="NXW31" s="70"/>
      <c r="NXX31" s="70"/>
      <c r="NXY31" s="70"/>
      <c r="NXZ31" s="70"/>
      <c r="NYA31" s="70"/>
      <c r="NYB31" s="70"/>
      <c r="NYC31" s="70"/>
      <c r="NYD31" s="70"/>
      <c r="NYE31" s="70"/>
      <c r="NYF31" s="70"/>
      <c r="NYG31" s="70"/>
      <c r="NYH31" s="70"/>
      <c r="NYI31" s="70"/>
      <c r="NYJ31" s="70"/>
      <c r="NYK31" s="70"/>
      <c r="NYL31" s="70"/>
      <c r="NYM31" s="70"/>
      <c r="NYN31" s="70"/>
      <c r="NYO31" s="70"/>
      <c r="NYP31" s="70"/>
      <c r="NYQ31" s="70"/>
      <c r="NYR31" s="70"/>
      <c r="NYS31" s="70"/>
      <c r="NYT31" s="70"/>
      <c r="NYU31" s="70"/>
      <c r="NYV31" s="70"/>
      <c r="NYW31" s="70"/>
      <c r="NYX31" s="70"/>
      <c r="NYY31" s="70"/>
      <c r="NYZ31" s="70"/>
      <c r="NZA31" s="70"/>
      <c r="NZB31" s="70"/>
      <c r="NZC31" s="70"/>
      <c r="NZD31" s="70"/>
      <c r="NZE31" s="70"/>
      <c r="NZF31" s="70"/>
      <c r="NZG31" s="70"/>
      <c r="NZH31" s="70"/>
      <c r="NZI31" s="70"/>
      <c r="NZJ31" s="70"/>
      <c r="NZK31" s="70"/>
      <c r="NZL31" s="70"/>
      <c r="NZM31" s="70"/>
      <c r="NZN31" s="70"/>
      <c r="NZO31" s="70"/>
      <c r="NZP31" s="70"/>
      <c r="NZQ31" s="70"/>
      <c r="NZR31" s="70"/>
      <c r="NZS31" s="70"/>
      <c r="NZT31" s="70"/>
      <c r="NZU31" s="70"/>
      <c r="NZV31" s="70"/>
      <c r="NZW31" s="70"/>
      <c r="NZX31" s="70"/>
      <c r="NZY31" s="70"/>
      <c r="NZZ31" s="70"/>
      <c r="OAA31" s="70"/>
      <c r="OAB31" s="70"/>
      <c r="OAC31" s="70"/>
      <c r="OAD31" s="70"/>
      <c r="OAE31" s="70"/>
      <c r="OAF31" s="70"/>
      <c r="OAG31" s="70"/>
      <c r="OAH31" s="70"/>
      <c r="OAI31" s="70"/>
      <c r="OAJ31" s="70"/>
      <c r="OAK31" s="70"/>
      <c r="OAL31" s="70"/>
      <c r="OAM31" s="70"/>
      <c r="OAN31" s="70"/>
      <c r="OAO31" s="70"/>
      <c r="OAP31" s="70"/>
      <c r="OAQ31" s="70"/>
      <c r="OAR31" s="70"/>
      <c r="OAS31" s="70"/>
      <c r="OAT31" s="70"/>
      <c r="OAU31" s="70"/>
      <c r="OAV31" s="70"/>
      <c r="OAW31" s="70"/>
      <c r="OAX31" s="70"/>
      <c r="OAY31" s="70"/>
      <c r="OAZ31" s="70"/>
      <c r="OBA31" s="70"/>
      <c r="OBB31" s="70"/>
      <c r="OBC31" s="70"/>
      <c r="OBD31" s="70"/>
      <c r="OBE31" s="70"/>
      <c r="OBF31" s="70"/>
      <c r="OBG31" s="70"/>
      <c r="OBH31" s="70"/>
      <c r="OBI31" s="70"/>
      <c r="OBJ31" s="70"/>
      <c r="OBK31" s="70"/>
      <c r="OBL31" s="70"/>
      <c r="OBM31" s="70"/>
      <c r="OBN31" s="70"/>
      <c r="OBO31" s="70"/>
      <c r="OBP31" s="70"/>
      <c r="OBQ31" s="70"/>
      <c r="OBR31" s="70"/>
      <c r="OBS31" s="70"/>
      <c r="OBT31" s="70"/>
      <c r="OBU31" s="70"/>
      <c r="OBV31" s="70"/>
      <c r="OBW31" s="70"/>
      <c r="OBX31" s="70"/>
      <c r="OBY31" s="70"/>
      <c r="OBZ31" s="70"/>
      <c r="OCA31" s="70"/>
      <c r="OCB31" s="70"/>
      <c r="OCC31" s="70"/>
      <c r="OCD31" s="70"/>
      <c r="OCE31" s="70"/>
      <c r="OCF31" s="70"/>
      <c r="OCG31" s="70"/>
      <c r="OCH31" s="70"/>
      <c r="OCI31" s="70"/>
      <c r="OCJ31" s="70"/>
      <c r="OCK31" s="70"/>
      <c r="OCL31" s="70"/>
      <c r="OCM31" s="70"/>
      <c r="OCN31" s="70"/>
      <c r="OCO31" s="70"/>
      <c r="OCP31" s="70"/>
      <c r="OCQ31" s="70"/>
      <c r="OCR31" s="70"/>
      <c r="OCS31" s="70"/>
      <c r="OCT31" s="70"/>
      <c r="OCU31" s="70"/>
      <c r="OCV31" s="70"/>
      <c r="OCW31" s="70"/>
      <c r="OCX31" s="70"/>
      <c r="OCY31" s="70"/>
      <c r="OCZ31" s="70"/>
      <c r="ODA31" s="70"/>
      <c r="ODB31" s="70"/>
      <c r="ODC31" s="70"/>
      <c r="ODD31" s="70"/>
      <c r="ODE31" s="70"/>
      <c r="ODF31" s="70"/>
      <c r="ODG31" s="70"/>
      <c r="ODH31" s="70"/>
      <c r="ODI31" s="70"/>
      <c r="ODJ31" s="70"/>
      <c r="ODK31" s="70"/>
      <c r="ODL31" s="70"/>
      <c r="ODM31" s="70"/>
      <c r="ODN31" s="70"/>
      <c r="ODO31" s="70"/>
      <c r="ODP31" s="70"/>
      <c r="ODQ31" s="70"/>
      <c r="ODR31" s="70"/>
      <c r="ODS31" s="70"/>
      <c r="ODT31" s="70"/>
      <c r="ODU31" s="70"/>
      <c r="ODV31" s="70"/>
      <c r="ODW31" s="70"/>
      <c r="ODX31" s="70"/>
      <c r="ODY31" s="70"/>
      <c r="ODZ31" s="70"/>
      <c r="OEA31" s="70"/>
      <c r="OEB31" s="70"/>
      <c r="OEC31" s="70"/>
      <c r="OED31" s="70"/>
      <c r="OEE31" s="70"/>
      <c r="OEF31" s="70"/>
      <c r="OEG31" s="70"/>
      <c r="OEH31" s="70"/>
      <c r="OEI31" s="70"/>
      <c r="OEJ31" s="70"/>
      <c r="OEK31" s="70"/>
      <c r="OEL31" s="70"/>
      <c r="OEM31" s="70"/>
      <c r="OEN31" s="70"/>
      <c r="OEO31" s="70"/>
      <c r="OEP31" s="70"/>
      <c r="OEQ31" s="70"/>
      <c r="OER31" s="70"/>
      <c r="OES31" s="70"/>
      <c r="OET31" s="70"/>
      <c r="OEU31" s="70"/>
      <c r="OEV31" s="70"/>
      <c r="OEW31" s="70"/>
      <c r="OEX31" s="70"/>
      <c r="OEY31" s="70"/>
      <c r="OEZ31" s="70"/>
      <c r="OFA31" s="70"/>
      <c r="OFB31" s="70"/>
      <c r="OFC31" s="70"/>
      <c r="OFD31" s="70"/>
      <c r="OFE31" s="70"/>
      <c r="OFF31" s="70"/>
      <c r="OFG31" s="70"/>
      <c r="OFH31" s="70"/>
      <c r="OFI31" s="70"/>
      <c r="OFJ31" s="70"/>
      <c r="OFK31" s="70"/>
      <c r="OFL31" s="70"/>
      <c r="OFM31" s="70"/>
      <c r="OFN31" s="70"/>
      <c r="OFO31" s="70"/>
      <c r="OFP31" s="70"/>
      <c r="OFQ31" s="70"/>
      <c r="OFR31" s="70"/>
      <c r="OFS31" s="70"/>
      <c r="OFT31" s="70"/>
      <c r="OFU31" s="70"/>
      <c r="OFV31" s="70"/>
      <c r="OFW31" s="70"/>
      <c r="OFX31" s="70"/>
      <c r="OFY31" s="70"/>
      <c r="OFZ31" s="70"/>
      <c r="OGA31" s="70"/>
      <c r="OGB31" s="70"/>
      <c r="OGC31" s="70"/>
      <c r="OGD31" s="70"/>
      <c r="OGE31" s="70"/>
      <c r="OGF31" s="70"/>
      <c r="OGG31" s="70"/>
      <c r="OGH31" s="70"/>
      <c r="OGI31" s="70"/>
      <c r="OGJ31" s="70"/>
      <c r="OGK31" s="70"/>
      <c r="OGL31" s="70"/>
      <c r="OGM31" s="70"/>
      <c r="OGN31" s="70"/>
      <c r="OGO31" s="70"/>
      <c r="OGP31" s="70"/>
      <c r="OGQ31" s="70"/>
      <c r="OGR31" s="70"/>
      <c r="OGS31" s="70"/>
      <c r="OGT31" s="70"/>
      <c r="OGU31" s="70"/>
      <c r="OGV31" s="70"/>
      <c r="OGW31" s="70"/>
      <c r="OGX31" s="70"/>
      <c r="OGY31" s="70"/>
      <c r="OGZ31" s="70"/>
      <c r="OHA31" s="70"/>
      <c r="OHB31" s="70"/>
      <c r="OHC31" s="70"/>
      <c r="OHD31" s="70"/>
      <c r="OHE31" s="70"/>
      <c r="OHF31" s="70"/>
      <c r="OHG31" s="70"/>
      <c r="OHH31" s="70"/>
      <c r="OHI31" s="70"/>
      <c r="OHJ31" s="70"/>
      <c r="OHK31" s="70"/>
      <c r="OHL31" s="70"/>
      <c r="OHM31" s="70"/>
      <c r="OHN31" s="70"/>
      <c r="OHO31" s="70"/>
      <c r="OHP31" s="70"/>
      <c r="OHQ31" s="70"/>
      <c r="OHR31" s="70"/>
      <c r="OHS31" s="70"/>
      <c r="OHT31" s="70"/>
      <c r="OHU31" s="70"/>
      <c r="OHV31" s="70"/>
      <c r="OHW31" s="70"/>
      <c r="OHX31" s="70"/>
      <c r="OHY31" s="70"/>
      <c r="OHZ31" s="70"/>
      <c r="OIA31" s="70"/>
      <c r="OIB31" s="70"/>
      <c r="OIC31" s="70"/>
      <c r="OID31" s="70"/>
      <c r="OIE31" s="70"/>
      <c r="OIF31" s="70"/>
      <c r="OIG31" s="70"/>
      <c r="OIH31" s="70"/>
      <c r="OII31" s="70"/>
      <c r="OIJ31" s="70"/>
      <c r="OIK31" s="70"/>
      <c r="OIL31" s="70"/>
      <c r="OIM31" s="70"/>
      <c r="OIN31" s="70"/>
      <c r="OIO31" s="70"/>
      <c r="OIP31" s="70"/>
      <c r="OIQ31" s="70"/>
      <c r="OIR31" s="70"/>
      <c r="OIS31" s="70"/>
      <c r="OIT31" s="70"/>
      <c r="OIU31" s="70"/>
      <c r="OIV31" s="70"/>
      <c r="OIW31" s="70"/>
      <c r="OIX31" s="70"/>
      <c r="OIY31" s="70"/>
      <c r="OIZ31" s="70"/>
      <c r="OJA31" s="70"/>
      <c r="OJB31" s="70"/>
      <c r="OJC31" s="70"/>
      <c r="OJD31" s="70"/>
      <c r="OJE31" s="70"/>
      <c r="OJF31" s="70"/>
      <c r="OJG31" s="70"/>
      <c r="OJH31" s="70"/>
      <c r="OJI31" s="70"/>
      <c r="OJJ31" s="70"/>
      <c r="OJK31" s="70"/>
      <c r="OJL31" s="70"/>
      <c r="OJM31" s="70"/>
      <c r="OJN31" s="70"/>
      <c r="OJO31" s="70"/>
      <c r="OJP31" s="70"/>
      <c r="OJQ31" s="70"/>
      <c r="OJR31" s="70"/>
      <c r="OJS31" s="70"/>
      <c r="OJT31" s="70"/>
      <c r="OJU31" s="70"/>
      <c r="OJV31" s="70"/>
      <c r="OJW31" s="70"/>
      <c r="OJX31" s="70"/>
      <c r="OJY31" s="70"/>
      <c r="OJZ31" s="70"/>
      <c r="OKA31" s="70"/>
      <c r="OKB31" s="70"/>
      <c r="OKC31" s="70"/>
      <c r="OKD31" s="70"/>
      <c r="OKE31" s="70"/>
      <c r="OKF31" s="70"/>
      <c r="OKG31" s="70"/>
      <c r="OKH31" s="70"/>
      <c r="OKI31" s="70"/>
      <c r="OKJ31" s="70"/>
      <c r="OKK31" s="70"/>
      <c r="OKL31" s="70"/>
      <c r="OKM31" s="70"/>
      <c r="OKN31" s="70"/>
      <c r="OKO31" s="70"/>
      <c r="OKP31" s="70"/>
      <c r="OKQ31" s="70"/>
      <c r="OKR31" s="70"/>
      <c r="OKS31" s="70"/>
      <c r="OKT31" s="70"/>
      <c r="OKU31" s="70"/>
      <c r="OKV31" s="70"/>
      <c r="OKW31" s="70"/>
      <c r="OKX31" s="70"/>
      <c r="OKY31" s="70"/>
      <c r="OKZ31" s="70"/>
      <c r="OLA31" s="70"/>
      <c r="OLB31" s="70"/>
      <c r="OLC31" s="70"/>
      <c r="OLD31" s="70"/>
      <c r="OLE31" s="70"/>
      <c r="OLF31" s="70"/>
      <c r="OLG31" s="70"/>
      <c r="OLH31" s="70"/>
      <c r="OLI31" s="70"/>
      <c r="OLJ31" s="70"/>
      <c r="OLK31" s="70"/>
      <c r="OLL31" s="70"/>
      <c r="OLM31" s="70"/>
      <c r="OLN31" s="70"/>
      <c r="OLO31" s="70"/>
      <c r="OLP31" s="70"/>
      <c r="OLQ31" s="70"/>
      <c r="OLR31" s="70"/>
      <c r="OLS31" s="70"/>
      <c r="OLT31" s="70"/>
      <c r="OLU31" s="70"/>
      <c r="OLV31" s="70"/>
      <c r="OLW31" s="70"/>
      <c r="OLX31" s="70"/>
      <c r="OLY31" s="70"/>
      <c r="OLZ31" s="70"/>
      <c r="OMA31" s="70"/>
      <c r="OMB31" s="70"/>
      <c r="OMC31" s="70"/>
      <c r="OMD31" s="70"/>
      <c r="OME31" s="70"/>
      <c r="OMF31" s="70"/>
      <c r="OMG31" s="70"/>
      <c r="OMH31" s="70"/>
      <c r="OMI31" s="70"/>
      <c r="OMJ31" s="70"/>
      <c r="OMK31" s="70"/>
      <c r="OML31" s="70"/>
      <c r="OMM31" s="70"/>
      <c r="OMN31" s="70"/>
      <c r="OMO31" s="70"/>
      <c r="OMP31" s="70"/>
      <c r="OMQ31" s="70"/>
      <c r="OMR31" s="70"/>
      <c r="OMS31" s="70"/>
      <c r="OMT31" s="70"/>
      <c r="OMU31" s="70"/>
      <c r="OMV31" s="70"/>
      <c r="OMW31" s="70"/>
      <c r="OMX31" s="70"/>
      <c r="OMY31" s="70"/>
      <c r="OMZ31" s="70"/>
      <c r="ONA31" s="70"/>
      <c r="ONB31" s="70"/>
      <c r="ONC31" s="70"/>
      <c r="OND31" s="70"/>
      <c r="ONE31" s="70"/>
      <c r="ONF31" s="70"/>
      <c r="ONG31" s="70"/>
      <c r="ONH31" s="70"/>
      <c r="ONI31" s="70"/>
      <c r="ONJ31" s="70"/>
      <c r="ONK31" s="70"/>
      <c r="ONL31" s="70"/>
      <c r="ONM31" s="70"/>
      <c r="ONN31" s="70"/>
      <c r="ONO31" s="70"/>
      <c r="ONP31" s="70"/>
      <c r="ONQ31" s="70"/>
      <c r="ONR31" s="70"/>
      <c r="ONS31" s="70"/>
      <c r="ONT31" s="70"/>
      <c r="ONU31" s="70"/>
      <c r="ONV31" s="70"/>
      <c r="ONW31" s="70"/>
      <c r="ONX31" s="70"/>
      <c r="ONY31" s="70"/>
      <c r="ONZ31" s="70"/>
      <c r="OOA31" s="70"/>
      <c r="OOB31" s="70"/>
      <c r="OOC31" s="70"/>
      <c r="OOD31" s="70"/>
      <c r="OOE31" s="70"/>
      <c r="OOF31" s="70"/>
      <c r="OOG31" s="70"/>
      <c r="OOH31" s="70"/>
      <c r="OOI31" s="70"/>
      <c r="OOJ31" s="70"/>
      <c r="OOK31" s="70"/>
      <c r="OOL31" s="70"/>
      <c r="OOM31" s="70"/>
      <c r="OON31" s="70"/>
      <c r="OOO31" s="70"/>
      <c r="OOP31" s="70"/>
      <c r="OOQ31" s="70"/>
      <c r="OOR31" s="70"/>
      <c r="OOS31" s="70"/>
      <c r="OOT31" s="70"/>
      <c r="OOU31" s="70"/>
      <c r="OOV31" s="70"/>
      <c r="OOW31" s="70"/>
      <c r="OOX31" s="70"/>
      <c r="OOY31" s="70"/>
      <c r="OOZ31" s="70"/>
      <c r="OPA31" s="70"/>
      <c r="OPB31" s="70"/>
      <c r="OPC31" s="70"/>
      <c r="OPD31" s="70"/>
      <c r="OPE31" s="70"/>
      <c r="OPF31" s="70"/>
      <c r="OPG31" s="70"/>
      <c r="OPH31" s="70"/>
      <c r="OPI31" s="70"/>
      <c r="OPJ31" s="70"/>
      <c r="OPK31" s="70"/>
      <c r="OPL31" s="70"/>
      <c r="OPM31" s="70"/>
      <c r="OPN31" s="70"/>
      <c r="OPO31" s="70"/>
      <c r="OPP31" s="70"/>
      <c r="OPQ31" s="70"/>
      <c r="OPR31" s="70"/>
      <c r="OPS31" s="70"/>
      <c r="OPT31" s="70"/>
      <c r="OPU31" s="70"/>
      <c r="OPV31" s="70"/>
      <c r="OPW31" s="70"/>
      <c r="OPX31" s="70"/>
      <c r="OPY31" s="70"/>
      <c r="OPZ31" s="70"/>
      <c r="OQA31" s="70"/>
      <c r="OQB31" s="70"/>
      <c r="OQC31" s="70"/>
      <c r="OQD31" s="70"/>
      <c r="OQE31" s="70"/>
      <c r="OQF31" s="70"/>
      <c r="OQG31" s="70"/>
      <c r="OQH31" s="70"/>
      <c r="OQI31" s="70"/>
      <c r="OQJ31" s="70"/>
      <c r="OQK31" s="70"/>
      <c r="OQL31" s="70"/>
      <c r="OQM31" s="70"/>
      <c r="OQN31" s="70"/>
      <c r="OQO31" s="70"/>
      <c r="OQP31" s="70"/>
      <c r="OQQ31" s="70"/>
      <c r="OQR31" s="70"/>
      <c r="OQS31" s="70"/>
      <c r="OQT31" s="70"/>
      <c r="OQU31" s="70"/>
      <c r="OQV31" s="70"/>
      <c r="OQW31" s="70"/>
      <c r="OQX31" s="70"/>
      <c r="OQY31" s="70"/>
      <c r="OQZ31" s="70"/>
      <c r="ORA31" s="70"/>
      <c r="ORB31" s="70"/>
      <c r="ORC31" s="70"/>
      <c r="ORD31" s="70"/>
      <c r="ORE31" s="70"/>
      <c r="ORF31" s="70"/>
      <c r="ORG31" s="70"/>
      <c r="ORH31" s="70"/>
      <c r="ORI31" s="70"/>
      <c r="ORJ31" s="70"/>
      <c r="ORK31" s="70"/>
      <c r="ORL31" s="70"/>
      <c r="ORM31" s="70"/>
      <c r="ORN31" s="70"/>
      <c r="ORO31" s="70"/>
      <c r="ORP31" s="70"/>
      <c r="ORQ31" s="70"/>
      <c r="ORR31" s="70"/>
      <c r="ORS31" s="70"/>
      <c r="ORT31" s="70"/>
      <c r="ORU31" s="70"/>
      <c r="ORV31" s="70"/>
      <c r="ORW31" s="70"/>
      <c r="ORX31" s="70"/>
      <c r="ORY31" s="70"/>
      <c r="ORZ31" s="70"/>
      <c r="OSA31" s="70"/>
      <c r="OSB31" s="70"/>
      <c r="OSC31" s="70"/>
      <c r="OSD31" s="70"/>
      <c r="OSE31" s="70"/>
      <c r="OSF31" s="70"/>
      <c r="OSG31" s="70"/>
      <c r="OSH31" s="70"/>
      <c r="OSI31" s="70"/>
      <c r="OSJ31" s="70"/>
      <c r="OSK31" s="70"/>
      <c r="OSL31" s="70"/>
      <c r="OSM31" s="70"/>
      <c r="OSN31" s="70"/>
      <c r="OSO31" s="70"/>
      <c r="OSP31" s="70"/>
      <c r="OSQ31" s="70"/>
      <c r="OSR31" s="70"/>
      <c r="OSS31" s="70"/>
      <c r="OST31" s="70"/>
      <c r="OSU31" s="70"/>
      <c r="OSV31" s="70"/>
      <c r="OSW31" s="70"/>
      <c r="OSX31" s="70"/>
      <c r="OSY31" s="70"/>
      <c r="OSZ31" s="70"/>
      <c r="OTA31" s="70"/>
      <c r="OTB31" s="70"/>
      <c r="OTC31" s="70"/>
      <c r="OTD31" s="70"/>
      <c r="OTE31" s="70"/>
      <c r="OTF31" s="70"/>
      <c r="OTG31" s="70"/>
      <c r="OTH31" s="70"/>
      <c r="OTI31" s="70"/>
      <c r="OTJ31" s="70"/>
      <c r="OTK31" s="70"/>
      <c r="OTL31" s="70"/>
      <c r="OTM31" s="70"/>
      <c r="OTN31" s="70"/>
      <c r="OTO31" s="70"/>
      <c r="OTP31" s="70"/>
      <c r="OTQ31" s="70"/>
      <c r="OTR31" s="70"/>
      <c r="OTS31" s="70"/>
      <c r="OTT31" s="70"/>
      <c r="OTU31" s="70"/>
      <c r="OTV31" s="70"/>
      <c r="OTW31" s="70"/>
      <c r="OTX31" s="70"/>
      <c r="OTY31" s="70"/>
      <c r="OTZ31" s="70"/>
      <c r="OUA31" s="70"/>
      <c r="OUB31" s="70"/>
      <c r="OUC31" s="70"/>
      <c r="OUD31" s="70"/>
      <c r="OUE31" s="70"/>
      <c r="OUF31" s="70"/>
      <c r="OUG31" s="70"/>
      <c r="OUH31" s="70"/>
      <c r="OUI31" s="70"/>
      <c r="OUJ31" s="70"/>
      <c r="OUK31" s="70"/>
      <c r="OUL31" s="70"/>
      <c r="OUM31" s="70"/>
      <c r="OUN31" s="70"/>
      <c r="OUO31" s="70"/>
      <c r="OUP31" s="70"/>
      <c r="OUQ31" s="70"/>
      <c r="OUR31" s="70"/>
      <c r="OUS31" s="70"/>
      <c r="OUT31" s="70"/>
      <c r="OUU31" s="70"/>
      <c r="OUV31" s="70"/>
      <c r="OUW31" s="70"/>
      <c r="OUX31" s="70"/>
      <c r="OUY31" s="70"/>
      <c r="OUZ31" s="70"/>
      <c r="OVA31" s="70"/>
      <c r="OVB31" s="70"/>
      <c r="OVC31" s="70"/>
      <c r="OVD31" s="70"/>
      <c r="OVE31" s="70"/>
      <c r="OVF31" s="70"/>
      <c r="OVG31" s="70"/>
      <c r="OVH31" s="70"/>
      <c r="OVI31" s="70"/>
      <c r="OVJ31" s="70"/>
      <c r="OVK31" s="70"/>
      <c r="OVL31" s="70"/>
      <c r="OVM31" s="70"/>
      <c r="OVN31" s="70"/>
      <c r="OVO31" s="70"/>
      <c r="OVP31" s="70"/>
      <c r="OVQ31" s="70"/>
      <c r="OVR31" s="70"/>
      <c r="OVS31" s="70"/>
      <c r="OVT31" s="70"/>
      <c r="OVU31" s="70"/>
      <c r="OVV31" s="70"/>
      <c r="OVW31" s="70"/>
      <c r="OVX31" s="70"/>
      <c r="OVY31" s="70"/>
      <c r="OVZ31" s="70"/>
      <c r="OWA31" s="70"/>
      <c r="OWB31" s="70"/>
      <c r="OWC31" s="70"/>
      <c r="OWD31" s="70"/>
      <c r="OWE31" s="70"/>
      <c r="OWF31" s="70"/>
      <c r="OWG31" s="70"/>
      <c r="OWH31" s="70"/>
      <c r="OWI31" s="70"/>
      <c r="OWJ31" s="70"/>
      <c r="OWK31" s="70"/>
      <c r="OWL31" s="70"/>
      <c r="OWM31" s="70"/>
      <c r="OWN31" s="70"/>
      <c r="OWO31" s="70"/>
      <c r="OWP31" s="70"/>
      <c r="OWQ31" s="70"/>
      <c r="OWR31" s="70"/>
      <c r="OWS31" s="70"/>
      <c r="OWT31" s="70"/>
      <c r="OWU31" s="70"/>
      <c r="OWV31" s="70"/>
      <c r="OWW31" s="70"/>
      <c r="OWX31" s="70"/>
      <c r="OWY31" s="70"/>
      <c r="OWZ31" s="70"/>
      <c r="OXA31" s="70"/>
      <c r="OXB31" s="70"/>
      <c r="OXC31" s="70"/>
      <c r="OXD31" s="70"/>
      <c r="OXE31" s="70"/>
      <c r="OXF31" s="70"/>
      <c r="OXG31" s="70"/>
      <c r="OXH31" s="70"/>
      <c r="OXI31" s="70"/>
      <c r="OXJ31" s="70"/>
      <c r="OXK31" s="70"/>
      <c r="OXL31" s="70"/>
      <c r="OXM31" s="70"/>
      <c r="OXN31" s="70"/>
      <c r="OXO31" s="70"/>
      <c r="OXP31" s="70"/>
      <c r="OXQ31" s="70"/>
      <c r="OXR31" s="70"/>
      <c r="OXS31" s="70"/>
      <c r="OXT31" s="70"/>
      <c r="OXU31" s="70"/>
      <c r="OXV31" s="70"/>
      <c r="OXW31" s="70"/>
      <c r="OXX31" s="70"/>
      <c r="OXY31" s="70"/>
      <c r="OXZ31" s="70"/>
      <c r="OYA31" s="70"/>
      <c r="OYB31" s="70"/>
      <c r="OYC31" s="70"/>
      <c r="OYD31" s="70"/>
      <c r="OYE31" s="70"/>
      <c r="OYF31" s="70"/>
      <c r="OYG31" s="70"/>
      <c r="OYH31" s="70"/>
      <c r="OYI31" s="70"/>
      <c r="OYJ31" s="70"/>
      <c r="OYK31" s="70"/>
      <c r="OYL31" s="70"/>
      <c r="OYM31" s="70"/>
      <c r="OYN31" s="70"/>
      <c r="OYO31" s="70"/>
      <c r="OYP31" s="70"/>
      <c r="OYQ31" s="70"/>
      <c r="OYR31" s="70"/>
      <c r="OYS31" s="70"/>
      <c r="OYT31" s="70"/>
      <c r="OYU31" s="70"/>
      <c r="OYV31" s="70"/>
      <c r="OYW31" s="70"/>
      <c r="OYX31" s="70"/>
      <c r="OYY31" s="70"/>
      <c r="OYZ31" s="70"/>
      <c r="OZA31" s="70"/>
      <c r="OZB31" s="70"/>
      <c r="OZC31" s="70"/>
      <c r="OZD31" s="70"/>
      <c r="OZE31" s="70"/>
      <c r="OZF31" s="70"/>
      <c r="OZG31" s="70"/>
      <c r="OZH31" s="70"/>
      <c r="OZI31" s="70"/>
      <c r="OZJ31" s="70"/>
      <c r="OZK31" s="70"/>
      <c r="OZL31" s="70"/>
      <c r="OZM31" s="70"/>
      <c r="OZN31" s="70"/>
      <c r="OZO31" s="70"/>
      <c r="OZP31" s="70"/>
      <c r="OZQ31" s="70"/>
      <c r="OZR31" s="70"/>
      <c r="OZS31" s="70"/>
      <c r="OZT31" s="70"/>
      <c r="OZU31" s="70"/>
      <c r="OZV31" s="70"/>
      <c r="OZW31" s="70"/>
      <c r="OZX31" s="70"/>
      <c r="OZY31" s="70"/>
      <c r="OZZ31" s="70"/>
      <c r="PAA31" s="70"/>
      <c r="PAB31" s="70"/>
      <c r="PAC31" s="70"/>
      <c r="PAD31" s="70"/>
      <c r="PAE31" s="70"/>
      <c r="PAF31" s="70"/>
      <c r="PAG31" s="70"/>
      <c r="PAH31" s="70"/>
      <c r="PAI31" s="70"/>
      <c r="PAJ31" s="70"/>
      <c r="PAK31" s="70"/>
      <c r="PAL31" s="70"/>
      <c r="PAM31" s="70"/>
      <c r="PAN31" s="70"/>
      <c r="PAO31" s="70"/>
      <c r="PAP31" s="70"/>
      <c r="PAQ31" s="70"/>
      <c r="PAR31" s="70"/>
      <c r="PAS31" s="70"/>
      <c r="PAT31" s="70"/>
      <c r="PAU31" s="70"/>
      <c r="PAV31" s="70"/>
      <c r="PAW31" s="70"/>
      <c r="PAX31" s="70"/>
      <c r="PAY31" s="70"/>
      <c r="PAZ31" s="70"/>
      <c r="PBA31" s="70"/>
      <c r="PBB31" s="70"/>
      <c r="PBC31" s="70"/>
      <c r="PBD31" s="70"/>
      <c r="PBE31" s="70"/>
      <c r="PBF31" s="70"/>
      <c r="PBG31" s="70"/>
      <c r="PBH31" s="70"/>
      <c r="PBI31" s="70"/>
      <c r="PBJ31" s="70"/>
      <c r="PBK31" s="70"/>
      <c r="PBL31" s="70"/>
      <c r="PBM31" s="70"/>
      <c r="PBN31" s="70"/>
      <c r="PBO31" s="70"/>
      <c r="PBP31" s="70"/>
      <c r="PBQ31" s="70"/>
      <c r="PBR31" s="70"/>
      <c r="PBS31" s="70"/>
      <c r="PBT31" s="70"/>
      <c r="PBU31" s="70"/>
      <c r="PBV31" s="70"/>
      <c r="PBW31" s="70"/>
      <c r="PBX31" s="70"/>
      <c r="PBY31" s="70"/>
      <c r="PBZ31" s="70"/>
      <c r="PCA31" s="70"/>
      <c r="PCB31" s="70"/>
      <c r="PCC31" s="70"/>
      <c r="PCD31" s="70"/>
      <c r="PCE31" s="70"/>
      <c r="PCF31" s="70"/>
      <c r="PCG31" s="70"/>
      <c r="PCH31" s="70"/>
      <c r="PCI31" s="70"/>
      <c r="PCJ31" s="70"/>
      <c r="PCK31" s="70"/>
      <c r="PCL31" s="70"/>
      <c r="PCM31" s="70"/>
      <c r="PCN31" s="70"/>
      <c r="PCO31" s="70"/>
      <c r="PCP31" s="70"/>
      <c r="PCQ31" s="70"/>
      <c r="PCR31" s="70"/>
      <c r="PCS31" s="70"/>
      <c r="PCT31" s="70"/>
      <c r="PCU31" s="70"/>
      <c r="PCV31" s="70"/>
      <c r="PCW31" s="70"/>
      <c r="PCX31" s="70"/>
      <c r="PCY31" s="70"/>
      <c r="PCZ31" s="70"/>
      <c r="PDA31" s="70"/>
      <c r="PDB31" s="70"/>
      <c r="PDC31" s="70"/>
      <c r="PDD31" s="70"/>
      <c r="PDE31" s="70"/>
      <c r="PDF31" s="70"/>
      <c r="PDG31" s="70"/>
      <c r="PDH31" s="70"/>
      <c r="PDI31" s="70"/>
      <c r="PDJ31" s="70"/>
      <c r="PDK31" s="70"/>
      <c r="PDL31" s="70"/>
      <c r="PDM31" s="70"/>
      <c r="PDN31" s="70"/>
      <c r="PDO31" s="70"/>
      <c r="PDP31" s="70"/>
      <c r="PDQ31" s="70"/>
      <c r="PDR31" s="70"/>
      <c r="PDS31" s="70"/>
      <c r="PDT31" s="70"/>
      <c r="PDU31" s="70"/>
      <c r="PDV31" s="70"/>
      <c r="PDW31" s="70"/>
      <c r="PDX31" s="70"/>
      <c r="PDY31" s="70"/>
      <c r="PDZ31" s="70"/>
      <c r="PEA31" s="70"/>
      <c r="PEB31" s="70"/>
      <c r="PEC31" s="70"/>
      <c r="PED31" s="70"/>
      <c r="PEE31" s="70"/>
      <c r="PEF31" s="70"/>
      <c r="PEG31" s="70"/>
      <c r="PEH31" s="70"/>
      <c r="PEI31" s="70"/>
      <c r="PEJ31" s="70"/>
      <c r="PEK31" s="70"/>
      <c r="PEL31" s="70"/>
      <c r="PEM31" s="70"/>
      <c r="PEN31" s="70"/>
      <c r="PEO31" s="70"/>
      <c r="PEP31" s="70"/>
      <c r="PEQ31" s="70"/>
      <c r="PER31" s="70"/>
      <c r="PES31" s="70"/>
      <c r="PET31" s="70"/>
      <c r="PEU31" s="70"/>
      <c r="PEV31" s="70"/>
      <c r="PEW31" s="70"/>
      <c r="PEX31" s="70"/>
      <c r="PEY31" s="70"/>
      <c r="PEZ31" s="70"/>
      <c r="PFA31" s="70"/>
      <c r="PFB31" s="70"/>
      <c r="PFC31" s="70"/>
      <c r="PFD31" s="70"/>
      <c r="PFE31" s="70"/>
      <c r="PFF31" s="70"/>
      <c r="PFG31" s="70"/>
      <c r="PFH31" s="70"/>
      <c r="PFI31" s="70"/>
      <c r="PFJ31" s="70"/>
      <c r="PFK31" s="70"/>
      <c r="PFL31" s="70"/>
      <c r="PFM31" s="70"/>
      <c r="PFN31" s="70"/>
      <c r="PFO31" s="70"/>
      <c r="PFP31" s="70"/>
      <c r="PFQ31" s="70"/>
      <c r="PFR31" s="70"/>
      <c r="PFS31" s="70"/>
      <c r="PFT31" s="70"/>
      <c r="PFU31" s="70"/>
      <c r="PFV31" s="70"/>
      <c r="PFW31" s="70"/>
      <c r="PFX31" s="70"/>
      <c r="PFY31" s="70"/>
      <c r="PFZ31" s="70"/>
      <c r="PGA31" s="70"/>
      <c r="PGB31" s="70"/>
      <c r="PGC31" s="70"/>
      <c r="PGD31" s="70"/>
      <c r="PGE31" s="70"/>
      <c r="PGF31" s="70"/>
      <c r="PGG31" s="70"/>
      <c r="PGH31" s="70"/>
      <c r="PGI31" s="70"/>
      <c r="PGJ31" s="70"/>
      <c r="PGK31" s="70"/>
      <c r="PGL31" s="70"/>
      <c r="PGM31" s="70"/>
      <c r="PGN31" s="70"/>
      <c r="PGO31" s="70"/>
      <c r="PGP31" s="70"/>
      <c r="PGQ31" s="70"/>
      <c r="PGR31" s="70"/>
      <c r="PGS31" s="70"/>
      <c r="PGT31" s="70"/>
      <c r="PGU31" s="70"/>
      <c r="PGV31" s="70"/>
      <c r="PGW31" s="70"/>
      <c r="PGX31" s="70"/>
      <c r="PGY31" s="70"/>
      <c r="PGZ31" s="70"/>
      <c r="PHA31" s="70"/>
      <c r="PHB31" s="70"/>
      <c r="PHC31" s="70"/>
      <c r="PHD31" s="70"/>
      <c r="PHE31" s="70"/>
      <c r="PHF31" s="70"/>
      <c r="PHG31" s="70"/>
      <c r="PHH31" s="70"/>
      <c r="PHI31" s="70"/>
      <c r="PHJ31" s="70"/>
      <c r="PHK31" s="70"/>
      <c r="PHL31" s="70"/>
      <c r="PHM31" s="70"/>
      <c r="PHN31" s="70"/>
      <c r="PHO31" s="70"/>
      <c r="PHP31" s="70"/>
      <c r="PHQ31" s="70"/>
      <c r="PHR31" s="70"/>
      <c r="PHS31" s="70"/>
      <c r="PHT31" s="70"/>
      <c r="PHU31" s="70"/>
      <c r="PHV31" s="70"/>
      <c r="PHW31" s="70"/>
      <c r="PHX31" s="70"/>
      <c r="PHY31" s="70"/>
      <c r="PHZ31" s="70"/>
      <c r="PIA31" s="70"/>
      <c r="PIB31" s="70"/>
      <c r="PIC31" s="70"/>
      <c r="PID31" s="70"/>
      <c r="PIE31" s="70"/>
      <c r="PIF31" s="70"/>
      <c r="PIG31" s="70"/>
      <c r="PIH31" s="70"/>
      <c r="PII31" s="70"/>
      <c r="PIJ31" s="70"/>
      <c r="PIK31" s="70"/>
      <c r="PIL31" s="70"/>
      <c r="PIM31" s="70"/>
      <c r="PIN31" s="70"/>
      <c r="PIO31" s="70"/>
      <c r="PIP31" s="70"/>
      <c r="PIQ31" s="70"/>
      <c r="PIR31" s="70"/>
      <c r="PIS31" s="70"/>
      <c r="PIT31" s="70"/>
      <c r="PIU31" s="70"/>
      <c r="PIV31" s="70"/>
      <c r="PIW31" s="70"/>
      <c r="PIX31" s="70"/>
      <c r="PIY31" s="70"/>
      <c r="PIZ31" s="70"/>
      <c r="PJA31" s="70"/>
      <c r="PJB31" s="70"/>
      <c r="PJC31" s="70"/>
      <c r="PJD31" s="70"/>
      <c r="PJE31" s="70"/>
      <c r="PJF31" s="70"/>
      <c r="PJG31" s="70"/>
      <c r="PJH31" s="70"/>
      <c r="PJI31" s="70"/>
      <c r="PJJ31" s="70"/>
      <c r="PJK31" s="70"/>
      <c r="PJL31" s="70"/>
      <c r="PJM31" s="70"/>
      <c r="PJN31" s="70"/>
      <c r="PJO31" s="70"/>
      <c r="PJP31" s="70"/>
      <c r="PJQ31" s="70"/>
      <c r="PJR31" s="70"/>
      <c r="PJS31" s="70"/>
      <c r="PJT31" s="70"/>
      <c r="PJU31" s="70"/>
      <c r="PJV31" s="70"/>
      <c r="PJW31" s="70"/>
      <c r="PJX31" s="70"/>
      <c r="PJY31" s="70"/>
      <c r="PJZ31" s="70"/>
      <c r="PKA31" s="70"/>
      <c r="PKB31" s="70"/>
      <c r="PKC31" s="70"/>
      <c r="PKD31" s="70"/>
      <c r="PKE31" s="70"/>
      <c r="PKF31" s="70"/>
      <c r="PKG31" s="70"/>
      <c r="PKH31" s="70"/>
      <c r="PKI31" s="70"/>
      <c r="PKJ31" s="70"/>
      <c r="PKK31" s="70"/>
      <c r="PKL31" s="70"/>
      <c r="PKM31" s="70"/>
      <c r="PKN31" s="70"/>
      <c r="PKO31" s="70"/>
      <c r="PKP31" s="70"/>
      <c r="PKQ31" s="70"/>
      <c r="PKR31" s="70"/>
      <c r="PKS31" s="70"/>
      <c r="PKT31" s="70"/>
      <c r="PKU31" s="70"/>
      <c r="PKV31" s="70"/>
      <c r="PKW31" s="70"/>
      <c r="PKX31" s="70"/>
      <c r="PKY31" s="70"/>
      <c r="PKZ31" s="70"/>
      <c r="PLA31" s="70"/>
      <c r="PLB31" s="70"/>
      <c r="PLC31" s="70"/>
      <c r="PLD31" s="70"/>
      <c r="PLE31" s="70"/>
      <c r="PLF31" s="70"/>
      <c r="PLG31" s="70"/>
      <c r="PLH31" s="70"/>
      <c r="PLI31" s="70"/>
      <c r="PLJ31" s="70"/>
      <c r="PLK31" s="70"/>
      <c r="PLL31" s="70"/>
      <c r="PLM31" s="70"/>
      <c r="PLN31" s="70"/>
      <c r="PLO31" s="70"/>
      <c r="PLP31" s="70"/>
      <c r="PLQ31" s="70"/>
      <c r="PLR31" s="70"/>
      <c r="PLS31" s="70"/>
      <c r="PLT31" s="70"/>
      <c r="PLU31" s="70"/>
      <c r="PLV31" s="70"/>
      <c r="PLW31" s="70"/>
      <c r="PLX31" s="70"/>
      <c r="PLY31" s="70"/>
      <c r="PLZ31" s="70"/>
      <c r="PMA31" s="70"/>
      <c r="PMB31" s="70"/>
      <c r="PMC31" s="70"/>
      <c r="PMD31" s="70"/>
      <c r="PME31" s="70"/>
      <c r="PMF31" s="70"/>
      <c r="PMG31" s="70"/>
      <c r="PMH31" s="70"/>
      <c r="PMI31" s="70"/>
      <c r="PMJ31" s="70"/>
      <c r="PMK31" s="70"/>
      <c r="PML31" s="70"/>
      <c r="PMM31" s="70"/>
      <c r="PMN31" s="70"/>
      <c r="PMO31" s="70"/>
      <c r="PMP31" s="70"/>
      <c r="PMQ31" s="70"/>
      <c r="PMR31" s="70"/>
      <c r="PMS31" s="70"/>
      <c r="PMT31" s="70"/>
      <c r="PMU31" s="70"/>
      <c r="PMV31" s="70"/>
      <c r="PMW31" s="70"/>
      <c r="PMX31" s="70"/>
      <c r="PMY31" s="70"/>
      <c r="PMZ31" s="70"/>
      <c r="PNA31" s="70"/>
      <c r="PNB31" s="70"/>
      <c r="PNC31" s="70"/>
      <c r="PND31" s="70"/>
      <c r="PNE31" s="70"/>
      <c r="PNF31" s="70"/>
      <c r="PNG31" s="70"/>
      <c r="PNH31" s="70"/>
      <c r="PNI31" s="70"/>
      <c r="PNJ31" s="70"/>
      <c r="PNK31" s="70"/>
      <c r="PNL31" s="70"/>
      <c r="PNM31" s="70"/>
      <c r="PNN31" s="70"/>
      <c r="PNO31" s="70"/>
      <c r="PNP31" s="70"/>
      <c r="PNQ31" s="70"/>
      <c r="PNR31" s="70"/>
      <c r="PNS31" s="70"/>
      <c r="PNT31" s="70"/>
      <c r="PNU31" s="70"/>
      <c r="PNV31" s="70"/>
      <c r="PNW31" s="70"/>
      <c r="PNX31" s="70"/>
      <c r="PNY31" s="70"/>
      <c r="PNZ31" s="70"/>
      <c r="POA31" s="70"/>
      <c r="POB31" s="70"/>
      <c r="POC31" s="70"/>
      <c r="POD31" s="70"/>
      <c r="POE31" s="70"/>
      <c r="POF31" s="70"/>
      <c r="POG31" s="70"/>
      <c r="POH31" s="70"/>
      <c r="POI31" s="70"/>
      <c r="POJ31" s="70"/>
      <c r="POK31" s="70"/>
      <c r="POL31" s="70"/>
      <c r="POM31" s="70"/>
      <c r="PON31" s="70"/>
      <c r="POO31" s="70"/>
      <c r="POP31" s="70"/>
      <c r="POQ31" s="70"/>
      <c r="POR31" s="70"/>
      <c r="POS31" s="70"/>
      <c r="POT31" s="70"/>
      <c r="POU31" s="70"/>
      <c r="POV31" s="70"/>
      <c r="POW31" s="70"/>
      <c r="POX31" s="70"/>
      <c r="POY31" s="70"/>
      <c r="POZ31" s="70"/>
      <c r="PPA31" s="70"/>
      <c r="PPB31" s="70"/>
      <c r="PPC31" s="70"/>
      <c r="PPD31" s="70"/>
      <c r="PPE31" s="70"/>
      <c r="PPF31" s="70"/>
      <c r="PPG31" s="70"/>
      <c r="PPH31" s="70"/>
      <c r="PPI31" s="70"/>
      <c r="PPJ31" s="70"/>
      <c r="PPK31" s="70"/>
      <c r="PPL31" s="70"/>
      <c r="PPM31" s="70"/>
      <c r="PPN31" s="70"/>
      <c r="PPO31" s="70"/>
      <c r="PPP31" s="70"/>
      <c r="PPQ31" s="70"/>
      <c r="PPR31" s="70"/>
      <c r="PPS31" s="70"/>
      <c r="PPT31" s="70"/>
      <c r="PPU31" s="70"/>
      <c r="PPV31" s="70"/>
      <c r="PPW31" s="70"/>
      <c r="PPX31" s="70"/>
      <c r="PPY31" s="70"/>
      <c r="PPZ31" s="70"/>
      <c r="PQA31" s="70"/>
      <c r="PQB31" s="70"/>
      <c r="PQC31" s="70"/>
      <c r="PQD31" s="70"/>
      <c r="PQE31" s="70"/>
      <c r="PQF31" s="70"/>
      <c r="PQG31" s="70"/>
      <c r="PQH31" s="70"/>
      <c r="PQI31" s="70"/>
      <c r="PQJ31" s="70"/>
      <c r="PQK31" s="70"/>
      <c r="PQL31" s="70"/>
      <c r="PQM31" s="70"/>
      <c r="PQN31" s="70"/>
      <c r="PQO31" s="70"/>
      <c r="PQP31" s="70"/>
      <c r="PQQ31" s="70"/>
      <c r="PQR31" s="70"/>
      <c r="PQS31" s="70"/>
      <c r="PQT31" s="70"/>
      <c r="PQU31" s="70"/>
      <c r="PQV31" s="70"/>
      <c r="PQW31" s="70"/>
      <c r="PQX31" s="70"/>
      <c r="PQY31" s="70"/>
      <c r="PQZ31" s="70"/>
      <c r="PRA31" s="70"/>
      <c r="PRB31" s="70"/>
      <c r="PRC31" s="70"/>
      <c r="PRD31" s="70"/>
      <c r="PRE31" s="70"/>
      <c r="PRF31" s="70"/>
      <c r="PRG31" s="70"/>
      <c r="PRH31" s="70"/>
      <c r="PRI31" s="70"/>
      <c r="PRJ31" s="70"/>
      <c r="PRK31" s="70"/>
      <c r="PRL31" s="70"/>
      <c r="PRM31" s="70"/>
      <c r="PRN31" s="70"/>
      <c r="PRO31" s="70"/>
      <c r="PRP31" s="70"/>
      <c r="PRQ31" s="70"/>
      <c r="PRR31" s="70"/>
      <c r="PRS31" s="70"/>
      <c r="PRT31" s="70"/>
      <c r="PRU31" s="70"/>
      <c r="PRV31" s="70"/>
      <c r="PRW31" s="70"/>
      <c r="PRX31" s="70"/>
      <c r="PRY31" s="70"/>
      <c r="PRZ31" s="70"/>
      <c r="PSA31" s="70"/>
      <c r="PSB31" s="70"/>
      <c r="PSC31" s="70"/>
      <c r="PSD31" s="70"/>
      <c r="PSE31" s="70"/>
      <c r="PSF31" s="70"/>
      <c r="PSG31" s="70"/>
      <c r="PSH31" s="70"/>
      <c r="PSI31" s="70"/>
      <c r="PSJ31" s="70"/>
      <c r="PSK31" s="70"/>
      <c r="PSL31" s="70"/>
      <c r="PSM31" s="70"/>
      <c r="PSN31" s="70"/>
      <c r="PSO31" s="70"/>
      <c r="PSP31" s="70"/>
      <c r="PSQ31" s="70"/>
      <c r="PSR31" s="70"/>
      <c r="PSS31" s="70"/>
      <c r="PST31" s="70"/>
      <c r="PSU31" s="70"/>
      <c r="PSV31" s="70"/>
      <c r="PSW31" s="70"/>
      <c r="PSX31" s="70"/>
      <c r="PSY31" s="70"/>
      <c r="PSZ31" s="70"/>
      <c r="PTA31" s="70"/>
      <c r="PTB31" s="70"/>
      <c r="PTC31" s="70"/>
      <c r="PTD31" s="70"/>
      <c r="PTE31" s="70"/>
      <c r="PTF31" s="70"/>
      <c r="PTG31" s="70"/>
      <c r="PTH31" s="70"/>
      <c r="PTI31" s="70"/>
      <c r="PTJ31" s="70"/>
      <c r="PTK31" s="70"/>
      <c r="PTL31" s="70"/>
      <c r="PTM31" s="70"/>
      <c r="PTN31" s="70"/>
      <c r="PTO31" s="70"/>
      <c r="PTP31" s="70"/>
      <c r="PTQ31" s="70"/>
      <c r="PTR31" s="70"/>
      <c r="PTS31" s="70"/>
      <c r="PTT31" s="70"/>
      <c r="PTU31" s="70"/>
      <c r="PTV31" s="70"/>
      <c r="PTW31" s="70"/>
      <c r="PTX31" s="70"/>
      <c r="PTY31" s="70"/>
      <c r="PTZ31" s="70"/>
      <c r="PUA31" s="70"/>
      <c r="PUB31" s="70"/>
      <c r="PUC31" s="70"/>
      <c r="PUD31" s="70"/>
      <c r="PUE31" s="70"/>
      <c r="PUF31" s="70"/>
      <c r="PUG31" s="70"/>
      <c r="PUH31" s="70"/>
      <c r="PUI31" s="70"/>
      <c r="PUJ31" s="70"/>
      <c r="PUK31" s="70"/>
      <c r="PUL31" s="70"/>
      <c r="PUM31" s="70"/>
      <c r="PUN31" s="70"/>
      <c r="PUO31" s="70"/>
      <c r="PUP31" s="70"/>
      <c r="PUQ31" s="70"/>
      <c r="PUR31" s="70"/>
      <c r="PUS31" s="70"/>
      <c r="PUT31" s="70"/>
      <c r="PUU31" s="70"/>
      <c r="PUV31" s="70"/>
      <c r="PUW31" s="70"/>
      <c r="PUX31" s="70"/>
      <c r="PUY31" s="70"/>
      <c r="PUZ31" s="70"/>
      <c r="PVA31" s="70"/>
      <c r="PVB31" s="70"/>
      <c r="PVC31" s="70"/>
      <c r="PVD31" s="70"/>
      <c r="PVE31" s="70"/>
      <c r="PVF31" s="70"/>
      <c r="PVG31" s="70"/>
      <c r="PVH31" s="70"/>
      <c r="PVI31" s="70"/>
      <c r="PVJ31" s="70"/>
      <c r="PVK31" s="70"/>
      <c r="PVL31" s="70"/>
      <c r="PVM31" s="70"/>
      <c r="PVN31" s="70"/>
      <c r="PVO31" s="70"/>
      <c r="PVP31" s="70"/>
      <c r="PVQ31" s="70"/>
      <c r="PVR31" s="70"/>
      <c r="PVS31" s="70"/>
      <c r="PVT31" s="70"/>
      <c r="PVU31" s="70"/>
      <c r="PVV31" s="70"/>
      <c r="PVW31" s="70"/>
      <c r="PVX31" s="70"/>
      <c r="PVY31" s="70"/>
      <c r="PVZ31" s="70"/>
      <c r="PWA31" s="70"/>
      <c r="PWB31" s="70"/>
      <c r="PWC31" s="70"/>
      <c r="PWD31" s="70"/>
      <c r="PWE31" s="70"/>
      <c r="PWF31" s="70"/>
      <c r="PWG31" s="70"/>
      <c r="PWH31" s="70"/>
      <c r="PWI31" s="70"/>
      <c r="PWJ31" s="70"/>
      <c r="PWK31" s="70"/>
      <c r="PWL31" s="70"/>
      <c r="PWM31" s="70"/>
      <c r="PWN31" s="70"/>
      <c r="PWO31" s="70"/>
      <c r="PWP31" s="70"/>
      <c r="PWQ31" s="70"/>
      <c r="PWR31" s="70"/>
      <c r="PWS31" s="70"/>
      <c r="PWT31" s="70"/>
      <c r="PWU31" s="70"/>
      <c r="PWV31" s="70"/>
      <c r="PWW31" s="70"/>
      <c r="PWX31" s="70"/>
      <c r="PWY31" s="70"/>
      <c r="PWZ31" s="70"/>
      <c r="PXA31" s="70"/>
      <c r="PXB31" s="70"/>
      <c r="PXC31" s="70"/>
      <c r="PXD31" s="70"/>
      <c r="PXE31" s="70"/>
      <c r="PXF31" s="70"/>
      <c r="PXG31" s="70"/>
      <c r="PXH31" s="70"/>
      <c r="PXI31" s="70"/>
      <c r="PXJ31" s="70"/>
      <c r="PXK31" s="70"/>
      <c r="PXL31" s="70"/>
      <c r="PXM31" s="70"/>
      <c r="PXN31" s="70"/>
      <c r="PXO31" s="70"/>
      <c r="PXP31" s="70"/>
      <c r="PXQ31" s="70"/>
      <c r="PXR31" s="70"/>
      <c r="PXS31" s="70"/>
      <c r="PXT31" s="70"/>
      <c r="PXU31" s="70"/>
      <c r="PXV31" s="70"/>
      <c r="PXW31" s="70"/>
      <c r="PXX31" s="70"/>
      <c r="PXY31" s="70"/>
      <c r="PXZ31" s="70"/>
      <c r="PYA31" s="70"/>
      <c r="PYB31" s="70"/>
      <c r="PYC31" s="70"/>
      <c r="PYD31" s="70"/>
      <c r="PYE31" s="70"/>
      <c r="PYF31" s="70"/>
      <c r="PYG31" s="70"/>
      <c r="PYH31" s="70"/>
      <c r="PYI31" s="70"/>
      <c r="PYJ31" s="70"/>
      <c r="PYK31" s="70"/>
      <c r="PYL31" s="70"/>
      <c r="PYM31" s="70"/>
      <c r="PYN31" s="70"/>
      <c r="PYO31" s="70"/>
      <c r="PYP31" s="70"/>
      <c r="PYQ31" s="70"/>
      <c r="PYR31" s="70"/>
      <c r="PYS31" s="70"/>
      <c r="PYT31" s="70"/>
      <c r="PYU31" s="70"/>
      <c r="PYV31" s="70"/>
      <c r="PYW31" s="70"/>
      <c r="PYX31" s="70"/>
      <c r="PYY31" s="70"/>
      <c r="PYZ31" s="70"/>
      <c r="PZA31" s="70"/>
      <c r="PZB31" s="70"/>
      <c r="PZC31" s="70"/>
      <c r="PZD31" s="70"/>
      <c r="PZE31" s="70"/>
      <c r="PZF31" s="70"/>
      <c r="PZG31" s="70"/>
      <c r="PZH31" s="70"/>
      <c r="PZI31" s="70"/>
      <c r="PZJ31" s="70"/>
      <c r="PZK31" s="70"/>
      <c r="PZL31" s="70"/>
      <c r="PZM31" s="70"/>
      <c r="PZN31" s="70"/>
      <c r="PZO31" s="70"/>
      <c r="PZP31" s="70"/>
      <c r="PZQ31" s="70"/>
      <c r="PZR31" s="70"/>
      <c r="PZS31" s="70"/>
      <c r="PZT31" s="70"/>
      <c r="PZU31" s="70"/>
      <c r="PZV31" s="70"/>
      <c r="PZW31" s="70"/>
      <c r="PZX31" s="70"/>
      <c r="PZY31" s="70"/>
      <c r="PZZ31" s="70"/>
      <c r="QAA31" s="70"/>
      <c r="QAB31" s="70"/>
      <c r="QAC31" s="70"/>
      <c r="QAD31" s="70"/>
      <c r="QAE31" s="70"/>
      <c r="QAF31" s="70"/>
      <c r="QAG31" s="70"/>
      <c r="QAH31" s="70"/>
      <c r="QAI31" s="70"/>
      <c r="QAJ31" s="70"/>
      <c r="QAK31" s="70"/>
      <c r="QAL31" s="70"/>
      <c r="QAM31" s="70"/>
      <c r="QAN31" s="70"/>
      <c r="QAO31" s="70"/>
      <c r="QAP31" s="70"/>
      <c r="QAQ31" s="70"/>
      <c r="QAR31" s="70"/>
      <c r="QAS31" s="70"/>
      <c r="QAT31" s="70"/>
      <c r="QAU31" s="70"/>
      <c r="QAV31" s="70"/>
      <c r="QAW31" s="70"/>
      <c r="QAX31" s="70"/>
      <c r="QAY31" s="70"/>
      <c r="QAZ31" s="70"/>
      <c r="QBA31" s="70"/>
      <c r="QBB31" s="70"/>
      <c r="QBC31" s="70"/>
      <c r="QBD31" s="70"/>
      <c r="QBE31" s="70"/>
      <c r="QBF31" s="70"/>
      <c r="QBG31" s="70"/>
      <c r="QBH31" s="70"/>
      <c r="QBI31" s="70"/>
      <c r="QBJ31" s="70"/>
      <c r="QBK31" s="70"/>
      <c r="QBL31" s="70"/>
      <c r="QBM31" s="70"/>
      <c r="QBN31" s="70"/>
      <c r="QBO31" s="70"/>
      <c r="QBP31" s="70"/>
      <c r="QBQ31" s="70"/>
      <c r="QBR31" s="70"/>
      <c r="QBS31" s="70"/>
      <c r="QBT31" s="70"/>
      <c r="QBU31" s="70"/>
      <c r="QBV31" s="70"/>
      <c r="QBW31" s="70"/>
      <c r="QBX31" s="70"/>
      <c r="QBY31" s="70"/>
      <c r="QBZ31" s="70"/>
      <c r="QCA31" s="70"/>
      <c r="QCB31" s="70"/>
      <c r="QCC31" s="70"/>
      <c r="QCD31" s="70"/>
      <c r="QCE31" s="70"/>
      <c r="QCF31" s="70"/>
      <c r="QCG31" s="70"/>
      <c r="QCH31" s="70"/>
      <c r="QCI31" s="70"/>
      <c r="QCJ31" s="70"/>
      <c r="QCK31" s="70"/>
      <c r="QCL31" s="70"/>
      <c r="QCM31" s="70"/>
      <c r="QCN31" s="70"/>
      <c r="QCO31" s="70"/>
      <c r="QCP31" s="70"/>
      <c r="QCQ31" s="70"/>
      <c r="QCR31" s="70"/>
      <c r="QCS31" s="70"/>
      <c r="QCT31" s="70"/>
      <c r="QCU31" s="70"/>
      <c r="QCV31" s="70"/>
      <c r="QCW31" s="70"/>
      <c r="QCX31" s="70"/>
      <c r="QCY31" s="70"/>
      <c r="QCZ31" s="70"/>
      <c r="QDA31" s="70"/>
      <c r="QDB31" s="70"/>
      <c r="QDC31" s="70"/>
      <c r="QDD31" s="70"/>
      <c r="QDE31" s="70"/>
      <c r="QDF31" s="70"/>
      <c r="QDG31" s="70"/>
      <c r="QDH31" s="70"/>
      <c r="QDI31" s="70"/>
      <c r="QDJ31" s="70"/>
      <c r="QDK31" s="70"/>
      <c r="QDL31" s="70"/>
      <c r="QDM31" s="70"/>
      <c r="QDN31" s="70"/>
      <c r="QDO31" s="70"/>
      <c r="QDP31" s="70"/>
      <c r="QDQ31" s="70"/>
      <c r="QDR31" s="70"/>
      <c r="QDS31" s="70"/>
      <c r="QDT31" s="70"/>
      <c r="QDU31" s="70"/>
      <c r="QDV31" s="70"/>
      <c r="QDW31" s="70"/>
      <c r="QDX31" s="70"/>
      <c r="QDY31" s="70"/>
      <c r="QDZ31" s="70"/>
      <c r="QEA31" s="70"/>
      <c r="QEB31" s="70"/>
      <c r="QEC31" s="70"/>
      <c r="QED31" s="70"/>
      <c r="QEE31" s="70"/>
      <c r="QEF31" s="70"/>
      <c r="QEG31" s="70"/>
      <c r="QEH31" s="70"/>
      <c r="QEI31" s="70"/>
      <c r="QEJ31" s="70"/>
      <c r="QEK31" s="70"/>
      <c r="QEL31" s="70"/>
      <c r="QEM31" s="70"/>
      <c r="QEN31" s="70"/>
      <c r="QEO31" s="70"/>
      <c r="QEP31" s="70"/>
      <c r="QEQ31" s="70"/>
      <c r="QER31" s="70"/>
      <c r="QES31" s="70"/>
      <c r="QET31" s="70"/>
      <c r="QEU31" s="70"/>
      <c r="QEV31" s="70"/>
      <c r="QEW31" s="70"/>
      <c r="QEX31" s="70"/>
      <c r="QEY31" s="70"/>
      <c r="QEZ31" s="70"/>
      <c r="QFA31" s="70"/>
      <c r="QFB31" s="70"/>
      <c r="QFC31" s="70"/>
      <c r="QFD31" s="70"/>
      <c r="QFE31" s="70"/>
      <c r="QFF31" s="70"/>
      <c r="QFG31" s="70"/>
      <c r="QFH31" s="70"/>
      <c r="QFI31" s="70"/>
      <c r="QFJ31" s="70"/>
      <c r="QFK31" s="70"/>
      <c r="QFL31" s="70"/>
      <c r="QFM31" s="70"/>
      <c r="QFN31" s="70"/>
      <c r="QFO31" s="70"/>
      <c r="QFP31" s="70"/>
      <c r="QFQ31" s="70"/>
      <c r="QFR31" s="70"/>
      <c r="QFS31" s="70"/>
      <c r="QFT31" s="70"/>
      <c r="QFU31" s="70"/>
      <c r="QFV31" s="70"/>
      <c r="QFW31" s="70"/>
      <c r="QFX31" s="70"/>
      <c r="QFY31" s="70"/>
      <c r="QFZ31" s="70"/>
      <c r="QGA31" s="70"/>
      <c r="QGB31" s="70"/>
      <c r="QGC31" s="70"/>
      <c r="QGD31" s="70"/>
      <c r="QGE31" s="70"/>
      <c r="QGF31" s="70"/>
      <c r="QGG31" s="70"/>
      <c r="QGH31" s="70"/>
      <c r="QGI31" s="70"/>
      <c r="QGJ31" s="70"/>
      <c r="QGK31" s="70"/>
      <c r="QGL31" s="70"/>
      <c r="QGM31" s="70"/>
      <c r="QGN31" s="70"/>
      <c r="QGO31" s="70"/>
      <c r="QGP31" s="70"/>
      <c r="QGQ31" s="70"/>
      <c r="QGR31" s="70"/>
      <c r="QGS31" s="70"/>
      <c r="QGT31" s="70"/>
      <c r="QGU31" s="70"/>
      <c r="QGV31" s="70"/>
      <c r="QGW31" s="70"/>
      <c r="QGX31" s="70"/>
      <c r="QGY31" s="70"/>
      <c r="QGZ31" s="70"/>
      <c r="QHA31" s="70"/>
      <c r="QHB31" s="70"/>
      <c r="QHC31" s="70"/>
      <c r="QHD31" s="70"/>
      <c r="QHE31" s="70"/>
      <c r="QHF31" s="70"/>
      <c r="QHG31" s="70"/>
      <c r="QHH31" s="70"/>
      <c r="QHI31" s="70"/>
      <c r="QHJ31" s="70"/>
      <c r="QHK31" s="70"/>
      <c r="QHL31" s="70"/>
      <c r="QHM31" s="70"/>
      <c r="QHN31" s="70"/>
      <c r="QHO31" s="70"/>
      <c r="QHP31" s="70"/>
      <c r="QHQ31" s="70"/>
      <c r="QHR31" s="70"/>
      <c r="QHS31" s="70"/>
      <c r="QHT31" s="70"/>
      <c r="QHU31" s="70"/>
      <c r="QHV31" s="70"/>
      <c r="QHW31" s="70"/>
      <c r="QHX31" s="70"/>
      <c r="QHY31" s="70"/>
      <c r="QHZ31" s="70"/>
      <c r="QIA31" s="70"/>
      <c r="QIB31" s="70"/>
      <c r="QIC31" s="70"/>
      <c r="QID31" s="70"/>
      <c r="QIE31" s="70"/>
      <c r="QIF31" s="70"/>
      <c r="QIG31" s="70"/>
      <c r="QIH31" s="70"/>
      <c r="QII31" s="70"/>
      <c r="QIJ31" s="70"/>
      <c r="QIK31" s="70"/>
      <c r="QIL31" s="70"/>
      <c r="QIM31" s="70"/>
      <c r="QIN31" s="70"/>
      <c r="QIO31" s="70"/>
      <c r="QIP31" s="70"/>
      <c r="QIQ31" s="70"/>
      <c r="QIR31" s="70"/>
      <c r="QIS31" s="70"/>
      <c r="QIT31" s="70"/>
      <c r="QIU31" s="70"/>
      <c r="QIV31" s="70"/>
      <c r="QIW31" s="70"/>
      <c r="QIX31" s="70"/>
      <c r="QIY31" s="70"/>
      <c r="QIZ31" s="70"/>
      <c r="QJA31" s="70"/>
      <c r="QJB31" s="70"/>
      <c r="QJC31" s="70"/>
      <c r="QJD31" s="70"/>
      <c r="QJE31" s="70"/>
      <c r="QJF31" s="70"/>
      <c r="QJG31" s="70"/>
      <c r="QJH31" s="70"/>
      <c r="QJI31" s="70"/>
      <c r="QJJ31" s="70"/>
      <c r="QJK31" s="70"/>
      <c r="QJL31" s="70"/>
      <c r="QJM31" s="70"/>
      <c r="QJN31" s="70"/>
      <c r="QJO31" s="70"/>
      <c r="QJP31" s="70"/>
      <c r="QJQ31" s="70"/>
      <c r="QJR31" s="70"/>
      <c r="QJS31" s="70"/>
      <c r="QJT31" s="70"/>
      <c r="QJU31" s="70"/>
      <c r="QJV31" s="70"/>
      <c r="QJW31" s="70"/>
      <c r="QJX31" s="70"/>
      <c r="QJY31" s="70"/>
      <c r="QJZ31" s="70"/>
      <c r="QKA31" s="70"/>
      <c r="QKB31" s="70"/>
      <c r="QKC31" s="70"/>
      <c r="QKD31" s="70"/>
      <c r="QKE31" s="70"/>
      <c r="QKF31" s="70"/>
      <c r="QKG31" s="70"/>
      <c r="QKH31" s="70"/>
      <c r="QKI31" s="70"/>
      <c r="QKJ31" s="70"/>
      <c r="QKK31" s="70"/>
      <c r="QKL31" s="70"/>
      <c r="QKM31" s="70"/>
      <c r="QKN31" s="70"/>
      <c r="QKO31" s="70"/>
      <c r="QKP31" s="70"/>
      <c r="QKQ31" s="70"/>
      <c r="QKR31" s="70"/>
      <c r="QKS31" s="70"/>
      <c r="QKT31" s="70"/>
      <c r="QKU31" s="70"/>
      <c r="QKV31" s="70"/>
      <c r="QKW31" s="70"/>
      <c r="QKX31" s="70"/>
      <c r="QKY31" s="70"/>
      <c r="QKZ31" s="70"/>
      <c r="QLA31" s="70"/>
      <c r="QLB31" s="70"/>
      <c r="QLC31" s="70"/>
      <c r="QLD31" s="70"/>
      <c r="QLE31" s="70"/>
      <c r="QLF31" s="70"/>
      <c r="QLG31" s="70"/>
      <c r="QLH31" s="70"/>
      <c r="QLI31" s="70"/>
      <c r="QLJ31" s="70"/>
      <c r="QLK31" s="70"/>
      <c r="QLL31" s="70"/>
      <c r="QLM31" s="70"/>
      <c r="QLN31" s="70"/>
      <c r="QLO31" s="70"/>
      <c r="QLP31" s="70"/>
      <c r="QLQ31" s="70"/>
      <c r="QLR31" s="70"/>
      <c r="QLS31" s="70"/>
      <c r="QLT31" s="70"/>
      <c r="QLU31" s="70"/>
      <c r="QLV31" s="70"/>
      <c r="QLW31" s="70"/>
      <c r="QLX31" s="70"/>
      <c r="QLY31" s="70"/>
      <c r="QLZ31" s="70"/>
      <c r="QMA31" s="70"/>
      <c r="QMB31" s="70"/>
      <c r="QMC31" s="70"/>
      <c r="QMD31" s="70"/>
      <c r="QME31" s="70"/>
      <c r="QMF31" s="70"/>
      <c r="QMG31" s="70"/>
      <c r="QMH31" s="70"/>
      <c r="QMI31" s="70"/>
      <c r="QMJ31" s="70"/>
      <c r="QMK31" s="70"/>
      <c r="QML31" s="70"/>
      <c r="QMM31" s="70"/>
      <c r="QMN31" s="70"/>
      <c r="QMO31" s="70"/>
      <c r="QMP31" s="70"/>
      <c r="QMQ31" s="70"/>
      <c r="QMR31" s="70"/>
      <c r="QMS31" s="70"/>
      <c r="QMT31" s="70"/>
      <c r="QMU31" s="70"/>
      <c r="QMV31" s="70"/>
      <c r="QMW31" s="70"/>
      <c r="QMX31" s="70"/>
      <c r="QMY31" s="70"/>
      <c r="QMZ31" s="70"/>
      <c r="QNA31" s="70"/>
      <c r="QNB31" s="70"/>
      <c r="QNC31" s="70"/>
      <c r="QND31" s="70"/>
      <c r="QNE31" s="70"/>
      <c r="QNF31" s="70"/>
      <c r="QNG31" s="70"/>
      <c r="QNH31" s="70"/>
      <c r="QNI31" s="70"/>
      <c r="QNJ31" s="70"/>
      <c r="QNK31" s="70"/>
      <c r="QNL31" s="70"/>
      <c r="QNM31" s="70"/>
      <c r="QNN31" s="70"/>
      <c r="QNO31" s="70"/>
      <c r="QNP31" s="70"/>
      <c r="QNQ31" s="70"/>
      <c r="QNR31" s="70"/>
      <c r="QNS31" s="70"/>
      <c r="QNT31" s="70"/>
      <c r="QNU31" s="70"/>
      <c r="QNV31" s="70"/>
      <c r="QNW31" s="70"/>
      <c r="QNX31" s="70"/>
      <c r="QNY31" s="70"/>
      <c r="QNZ31" s="70"/>
      <c r="QOA31" s="70"/>
      <c r="QOB31" s="70"/>
      <c r="QOC31" s="70"/>
      <c r="QOD31" s="70"/>
      <c r="QOE31" s="70"/>
      <c r="QOF31" s="70"/>
      <c r="QOG31" s="70"/>
      <c r="QOH31" s="70"/>
      <c r="QOI31" s="70"/>
      <c r="QOJ31" s="70"/>
      <c r="QOK31" s="70"/>
      <c r="QOL31" s="70"/>
      <c r="QOM31" s="70"/>
      <c r="QON31" s="70"/>
      <c r="QOO31" s="70"/>
      <c r="QOP31" s="70"/>
      <c r="QOQ31" s="70"/>
      <c r="QOR31" s="70"/>
      <c r="QOS31" s="70"/>
      <c r="QOT31" s="70"/>
      <c r="QOU31" s="70"/>
      <c r="QOV31" s="70"/>
      <c r="QOW31" s="70"/>
      <c r="QOX31" s="70"/>
      <c r="QOY31" s="70"/>
      <c r="QOZ31" s="70"/>
      <c r="QPA31" s="70"/>
      <c r="QPB31" s="70"/>
      <c r="QPC31" s="70"/>
      <c r="QPD31" s="70"/>
      <c r="QPE31" s="70"/>
      <c r="QPF31" s="70"/>
      <c r="QPG31" s="70"/>
      <c r="QPH31" s="70"/>
      <c r="QPI31" s="70"/>
      <c r="QPJ31" s="70"/>
      <c r="QPK31" s="70"/>
      <c r="QPL31" s="70"/>
      <c r="QPM31" s="70"/>
      <c r="QPN31" s="70"/>
      <c r="QPO31" s="70"/>
      <c r="QPP31" s="70"/>
      <c r="QPQ31" s="70"/>
      <c r="QPR31" s="70"/>
      <c r="QPS31" s="70"/>
      <c r="QPT31" s="70"/>
      <c r="QPU31" s="70"/>
      <c r="QPV31" s="70"/>
      <c r="QPW31" s="70"/>
      <c r="QPX31" s="70"/>
      <c r="QPY31" s="70"/>
      <c r="QPZ31" s="70"/>
      <c r="QQA31" s="70"/>
      <c r="QQB31" s="70"/>
      <c r="QQC31" s="70"/>
      <c r="QQD31" s="70"/>
      <c r="QQE31" s="70"/>
      <c r="QQF31" s="70"/>
      <c r="QQG31" s="70"/>
      <c r="QQH31" s="70"/>
      <c r="QQI31" s="70"/>
      <c r="QQJ31" s="70"/>
      <c r="QQK31" s="70"/>
      <c r="QQL31" s="70"/>
      <c r="QQM31" s="70"/>
      <c r="QQN31" s="70"/>
      <c r="QQO31" s="70"/>
      <c r="QQP31" s="70"/>
      <c r="QQQ31" s="70"/>
      <c r="QQR31" s="70"/>
      <c r="QQS31" s="70"/>
      <c r="QQT31" s="70"/>
      <c r="QQU31" s="70"/>
      <c r="QQV31" s="70"/>
      <c r="QQW31" s="70"/>
      <c r="QQX31" s="70"/>
      <c r="QQY31" s="70"/>
      <c r="QQZ31" s="70"/>
      <c r="QRA31" s="70"/>
      <c r="QRB31" s="70"/>
      <c r="QRC31" s="70"/>
      <c r="QRD31" s="70"/>
      <c r="QRE31" s="70"/>
      <c r="QRF31" s="70"/>
      <c r="QRG31" s="70"/>
      <c r="QRH31" s="70"/>
      <c r="QRI31" s="70"/>
      <c r="QRJ31" s="70"/>
      <c r="QRK31" s="70"/>
      <c r="QRL31" s="70"/>
      <c r="QRM31" s="70"/>
      <c r="QRN31" s="70"/>
      <c r="QRO31" s="70"/>
      <c r="QRP31" s="70"/>
      <c r="QRQ31" s="70"/>
      <c r="QRR31" s="70"/>
      <c r="QRS31" s="70"/>
      <c r="QRT31" s="70"/>
      <c r="QRU31" s="70"/>
      <c r="QRV31" s="70"/>
      <c r="QRW31" s="70"/>
      <c r="QRX31" s="70"/>
      <c r="QRY31" s="70"/>
      <c r="QRZ31" s="70"/>
      <c r="QSA31" s="70"/>
      <c r="QSB31" s="70"/>
      <c r="QSC31" s="70"/>
      <c r="QSD31" s="70"/>
      <c r="QSE31" s="70"/>
      <c r="QSF31" s="70"/>
      <c r="QSG31" s="70"/>
      <c r="QSH31" s="70"/>
      <c r="QSI31" s="70"/>
      <c r="QSJ31" s="70"/>
      <c r="QSK31" s="70"/>
      <c r="QSL31" s="70"/>
      <c r="QSM31" s="70"/>
      <c r="QSN31" s="70"/>
      <c r="QSO31" s="70"/>
      <c r="QSP31" s="70"/>
      <c r="QSQ31" s="70"/>
      <c r="QSR31" s="70"/>
      <c r="QSS31" s="70"/>
      <c r="QST31" s="70"/>
      <c r="QSU31" s="70"/>
      <c r="QSV31" s="70"/>
      <c r="QSW31" s="70"/>
      <c r="QSX31" s="70"/>
      <c r="QSY31" s="70"/>
      <c r="QSZ31" s="70"/>
      <c r="QTA31" s="70"/>
      <c r="QTB31" s="70"/>
      <c r="QTC31" s="70"/>
      <c r="QTD31" s="70"/>
      <c r="QTE31" s="70"/>
      <c r="QTF31" s="70"/>
      <c r="QTG31" s="70"/>
      <c r="QTH31" s="70"/>
      <c r="QTI31" s="70"/>
      <c r="QTJ31" s="70"/>
      <c r="QTK31" s="70"/>
      <c r="QTL31" s="70"/>
      <c r="QTM31" s="70"/>
      <c r="QTN31" s="70"/>
      <c r="QTO31" s="70"/>
      <c r="QTP31" s="70"/>
      <c r="QTQ31" s="70"/>
      <c r="QTR31" s="70"/>
      <c r="QTS31" s="70"/>
      <c r="QTT31" s="70"/>
      <c r="QTU31" s="70"/>
      <c r="QTV31" s="70"/>
      <c r="QTW31" s="70"/>
      <c r="QTX31" s="70"/>
      <c r="QTY31" s="70"/>
      <c r="QTZ31" s="70"/>
      <c r="QUA31" s="70"/>
      <c r="QUB31" s="70"/>
      <c r="QUC31" s="70"/>
      <c r="QUD31" s="70"/>
      <c r="QUE31" s="70"/>
      <c r="QUF31" s="70"/>
      <c r="QUG31" s="70"/>
      <c r="QUH31" s="70"/>
      <c r="QUI31" s="70"/>
      <c r="QUJ31" s="70"/>
      <c r="QUK31" s="70"/>
      <c r="QUL31" s="70"/>
      <c r="QUM31" s="70"/>
      <c r="QUN31" s="70"/>
      <c r="QUO31" s="70"/>
      <c r="QUP31" s="70"/>
      <c r="QUQ31" s="70"/>
      <c r="QUR31" s="70"/>
      <c r="QUS31" s="70"/>
      <c r="QUT31" s="70"/>
      <c r="QUU31" s="70"/>
      <c r="QUV31" s="70"/>
      <c r="QUW31" s="70"/>
      <c r="QUX31" s="70"/>
      <c r="QUY31" s="70"/>
      <c r="QUZ31" s="70"/>
      <c r="QVA31" s="70"/>
      <c r="QVB31" s="70"/>
      <c r="QVC31" s="70"/>
      <c r="QVD31" s="70"/>
      <c r="QVE31" s="70"/>
      <c r="QVF31" s="70"/>
      <c r="QVG31" s="70"/>
      <c r="QVH31" s="70"/>
      <c r="QVI31" s="70"/>
      <c r="QVJ31" s="70"/>
      <c r="QVK31" s="70"/>
      <c r="QVL31" s="70"/>
      <c r="QVM31" s="70"/>
      <c r="QVN31" s="70"/>
      <c r="QVO31" s="70"/>
      <c r="QVP31" s="70"/>
      <c r="QVQ31" s="70"/>
      <c r="QVR31" s="70"/>
      <c r="QVS31" s="70"/>
      <c r="QVT31" s="70"/>
      <c r="QVU31" s="70"/>
      <c r="QVV31" s="70"/>
      <c r="QVW31" s="70"/>
      <c r="QVX31" s="70"/>
      <c r="QVY31" s="70"/>
      <c r="QVZ31" s="70"/>
      <c r="QWA31" s="70"/>
      <c r="QWB31" s="70"/>
      <c r="QWC31" s="70"/>
      <c r="QWD31" s="70"/>
      <c r="QWE31" s="70"/>
      <c r="QWF31" s="70"/>
      <c r="QWG31" s="70"/>
      <c r="QWH31" s="70"/>
      <c r="QWI31" s="70"/>
      <c r="QWJ31" s="70"/>
      <c r="QWK31" s="70"/>
      <c r="QWL31" s="70"/>
      <c r="QWM31" s="70"/>
      <c r="QWN31" s="70"/>
      <c r="QWO31" s="70"/>
      <c r="QWP31" s="70"/>
      <c r="QWQ31" s="70"/>
      <c r="QWR31" s="70"/>
      <c r="QWS31" s="70"/>
      <c r="QWT31" s="70"/>
      <c r="QWU31" s="70"/>
      <c r="QWV31" s="70"/>
      <c r="QWW31" s="70"/>
      <c r="QWX31" s="70"/>
      <c r="QWY31" s="70"/>
      <c r="QWZ31" s="70"/>
      <c r="QXA31" s="70"/>
      <c r="QXB31" s="70"/>
      <c r="QXC31" s="70"/>
      <c r="QXD31" s="70"/>
      <c r="QXE31" s="70"/>
      <c r="QXF31" s="70"/>
      <c r="QXG31" s="70"/>
      <c r="QXH31" s="70"/>
      <c r="QXI31" s="70"/>
      <c r="QXJ31" s="70"/>
      <c r="QXK31" s="70"/>
      <c r="QXL31" s="70"/>
      <c r="QXM31" s="70"/>
      <c r="QXN31" s="70"/>
      <c r="QXO31" s="70"/>
      <c r="QXP31" s="70"/>
      <c r="QXQ31" s="70"/>
      <c r="QXR31" s="70"/>
      <c r="QXS31" s="70"/>
      <c r="QXT31" s="70"/>
      <c r="QXU31" s="70"/>
      <c r="QXV31" s="70"/>
      <c r="QXW31" s="70"/>
      <c r="QXX31" s="70"/>
      <c r="QXY31" s="70"/>
      <c r="QXZ31" s="70"/>
      <c r="QYA31" s="70"/>
      <c r="QYB31" s="70"/>
      <c r="QYC31" s="70"/>
      <c r="QYD31" s="70"/>
      <c r="QYE31" s="70"/>
      <c r="QYF31" s="70"/>
      <c r="QYG31" s="70"/>
      <c r="QYH31" s="70"/>
      <c r="QYI31" s="70"/>
      <c r="QYJ31" s="70"/>
      <c r="QYK31" s="70"/>
      <c r="QYL31" s="70"/>
      <c r="QYM31" s="70"/>
      <c r="QYN31" s="70"/>
      <c r="QYO31" s="70"/>
      <c r="QYP31" s="70"/>
      <c r="QYQ31" s="70"/>
      <c r="QYR31" s="70"/>
      <c r="QYS31" s="70"/>
      <c r="QYT31" s="70"/>
      <c r="QYU31" s="70"/>
      <c r="QYV31" s="70"/>
      <c r="QYW31" s="70"/>
      <c r="QYX31" s="70"/>
      <c r="QYY31" s="70"/>
      <c r="QYZ31" s="70"/>
      <c r="QZA31" s="70"/>
      <c r="QZB31" s="70"/>
      <c r="QZC31" s="70"/>
      <c r="QZD31" s="70"/>
      <c r="QZE31" s="70"/>
      <c r="QZF31" s="70"/>
      <c r="QZG31" s="70"/>
      <c r="QZH31" s="70"/>
      <c r="QZI31" s="70"/>
      <c r="QZJ31" s="70"/>
      <c r="QZK31" s="70"/>
      <c r="QZL31" s="70"/>
      <c r="QZM31" s="70"/>
      <c r="QZN31" s="70"/>
      <c r="QZO31" s="70"/>
      <c r="QZP31" s="70"/>
      <c r="QZQ31" s="70"/>
      <c r="QZR31" s="70"/>
      <c r="QZS31" s="70"/>
      <c r="QZT31" s="70"/>
      <c r="QZU31" s="70"/>
      <c r="QZV31" s="70"/>
      <c r="QZW31" s="70"/>
      <c r="QZX31" s="70"/>
      <c r="QZY31" s="70"/>
      <c r="QZZ31" s="70"/>
      <c r="RAA31" s="70"/>
      <c r="RAB31" s="70"/>
      <c r="RAC31" s="70"/>
      <c r="RAD31" s="70"/>
      <c r="RAE31" s="70"/>
      <c r="RAF31" s="70"/>
      <c r="RAG31" s="70"/>
      <c r="RAH31" s="70"/>
      <c r="RAI31" s="70"/>
      <c r="RAJ31" s="70"/>
      <c r="RAK31" s="70"/>
      <c r="RAL31" s="70"/>
      <c r="RAM31" s="70"/>
      <c r="RAN31" s="70"/>
      <c r="RAO31" s="70"/>
      <c r="RAP31" s="70"/>
      <c r="RAQ31" s="70"/>
      <c r="RAR31" s="70"/>
      <c r="RAS31" s="70"/>
      <c r="RAT31" s="70"/>
      <c r="RAU31" s="70"/>
      <c r="RAV31" s="70"/>
      <c r="RAW31" s="70"/>
      <c r="RAX31" s="70"/>
      <c r="RAY31" s="70"/>
      <c r="RAZ31" s="70"/>
      <c r="RBA31" s="70"/>
      <c r="RBB31" s="70"/>
      <c r="RBC31" s="70"/>
      <c r="RBD31" s="70"/>
      <c r="RBE31" s="70"/>
      <c r="RBF31" s="70"/>
      <c r="RBG31" s="70"/>
      <c r="RBH31" s="70"/>
      <c r="RBI31" s="70"/>
      <c r="RBJ31" s="70"/>
      <c r="RBK31" s="70"/>
      <c r="RBL31" s="70"/>
      <c r="RBM31" s="70"/>
      <c r="RBN31" s="70"/>
      <c r="RBO31" s="70"/>
      <c r="RBP31" s="70"/>
      <c r="RBQ31" s="70"/>
      <c r="RBR31" s="70"/>
      <c r="RBS31" s="70"/>
      <c r="RBT31" s="70"/>
      <c r="RBU31" s="70"/>
      <c r="RBV31" s="70"/>
      <c r="RBW31" s="70"/>
      <c r="RBX31" s="70"/>
      <c r="RBY31" s="70"/>
      <c r="RBZ31" s="70"/>
      <c r="RCA31" s="70"/>
      <c r="RCB31" s="70"/>
      <c r="RCC31" s="70"/>
      <c r="RCD31" s="70"/>
      <c r="RCE31" s="70"/>
      <c r="RCF31" s="70"/>
      <c r="RCG31" s="70"/>
      <c r="RCH31" s="70"/>
      <c r="RCI31" s="70"/>
      <c r="RCJ31" s="70"/>
      <c r="RCK31" s="70"/>
      <c r="RCL31" s="70"/>
      <c r="RCM31" s="70"/>
      <c r="RCN31" s="70"/>
      <c r="RCO31" s="70"/>
      <c r="RCP31" s="70"/>
      <c r="RCQ31" s="70"/>
      <c r="RCR31" s="70"/>
      <c r="RCS31" s="70"/>
      <c r="RCT31" s="70"/>
      <c r="RCU31" s="70"/>
      <c r="RCV31" s="70"/>
      <c r="RCW31" s="70"/>
      <c r="RCX31" s="70"/>
      <c r="RCY31" s="70"/>
      <c r="RCZ31" s="70"/>
      <c r="RDA31" s="70"/>
      <c r="RDB31" s="70"/>
      <c r="RDC31" s="70"/>
      <c r="RDD31" s="70"/>
      <c r="RDE31" s="70"/>
      <c r="RDF31" s="70"/>
      <c r="RDG31" s="70"/>
      <c r="RDH31" s="70"/>
      <c r="RDI31" s="70"/>
      <c r="RDJ31" s="70"/>
      <c r="RDK31" s="70"/>
      <c r="RDL31" s="70"/>
      <c r="RDM31" s="70"/>
      <c r="RDN31" s="70"/>
      <c r="RDO31" s="70"/>
      <c r="RDP31" s="70"/>
      <c r="RDQ31" s="70"/>
      <c r="RDR31" s="70"/>
      <c r="RDS31" s="70"/>
      <c r="RDT31" s="70"/>
      <c r="RDU31" s="70"/>
      <c r="RDV31" s="70"/>
      <c r="RDW31" s="70"/>
      <c r="RDX31" s="70"/>
      <c r="RDY31" s="70"/>
      <c r="RDZ31" s="70"/>
      <c r="REA31" s="70"/>
      <c r="REB31" s="70"/>
      <c r="REC31" s="70"/>
      <c r="RED31" s="70"/>
      <c r="REE31" s="70"/>
      <c r="REF31" s="70"/>
      <c r="REG31" s="70"/>
      <c r="REH31" s="70"/>
      <c r="REI31" s="70"/>
      <c r="REJ31" s="70"/>
      <c r="REK31" s="70"/>
      <c r="REL31" s="70"/>
      <c r="REM31" s="70"/>
      <c r="REN31" s="70"/>
      <c r="REO31" s="70"/>
      <c r="REP31" s="70"/>
      <c r="REQ31" s="70"/>
      <c r="RER31" s="70"/>
      <c r="RES31" s="70"/>
      <c r="RET31" s="70"/>
      <c r="REU31" s="70"/>
      <c r="REV31" s="70"/>
      <c r="REW31" s="70"/>
      <c r="REX31" s="70"/>
      <c r="REY31" s="70"/>
      <c r="REZ31" s="70"/>
      <c r="RFA31" s="70"/>
      <c r="RFB31" s="70"/>
      <c r="RFC31" s="70"/>
      <c r="RFD31" s="70"/>
      <c r="RFE31" s="70"/>
      <c r="RFF31" s="70"/>
      <c r="RFG31" s="70"/>
      <c r="RFH31" s="70"/>
      <c r="RFI31" s="70"/>
      <c r="RFJ31" s="70"/>
      <c r="RFK31" s="70"/>
      <c r="RFL31" s="70"/>
      <c r="RFM31" s="70"/>
      <c r="RFN31" s="70"/>
      <c r="RFO31" s="70"/>
      <c r="RFP31" s="70"/>
      <c r="RFQ31" s="70"/>
      <c r="RFR31" s="70"/>
      <c r="RFS31" s="70"/>
      <c r="RFT31" s="70"/>
      <c r="RFU31" s="70"/>
      <c r="RFV31" s="70"/>
      <c r="RFW31" s="70"/>
      <c r="RFX31" s="70"/>
      <c r="RFY31" s="70"/>
      <c r="RFZ31" s="70"/>
      <c r="RGA31" s="70"/>
      <c r="RGB31" s="70"/>
      <c r="RGC31" s="70"/>
      <c r="RGD31" s="70"/>
      <c r="RGE31" s="70"/>
      <c r="RGF31" s="70"/>
      <c r="RGG31" s="70"/>
      <c r="RGH31" s="70"/>
      <c r="RGI31" s="70"/>
      <c r="RGJ31" s="70"/>
      <c r="RGK31" s="70"/>
      <c r="RGL31" s="70"/>
      <c r="RGM31" s="70"/>
      <c r="RGN31" s="70"/>
      <c r="RGO31" s="70"/>
      <c r="RGP31" s="70"/>
      <c r="RGQ31" s="70"/>
      <c r="RGR31" s="70"/>
      <c r="RGS31" s="70"/>
      <c r="RGT31" s="70"/>
      <c r="RGU31" s="70"/>
      <c r="RGV31" s="70"/>
      <c r="RGW31" s="70"/>
      <c r="RGX31" s="70"/>
      <c r="RGY31" s="70"/>
      <c r="RGZ31" s="70"/>
      <c r="RHA31" s="70"/>
      <c r="RHB31" s="70"/>
      <c r="RHC31" s="70"/>
      <c r="RHD31" s="70"/>
      <c r="RHE31" s="70"/>
      <c r="RHF31" s="70"/>
      <c r="RHG31" s="70"/>
      <c r="RHH31" s="70"/>
      <c r="RHI31" s="70"/>
      <c r="RHJ31" s="70"/>
      <c r="RHK31" s="70"/>
      <c r="RHL31" s="70"/>
      <c r="RHM31" s="70"/>
      <c r="RHN31" s="70"/>
      <c r="RHO31" s="70"/>
      <c r="RHP31" s="70"/>
      <c r="RHQ31" s="70"/>
      <c r="RHR31" s="70"/>
      <c r="RHS31" s="70"/>
      <c r="RHT31" s="70"/>
      <c r="RHU31" s="70"/>
      <c r="RHV31" s="70"/>
      <c r="RHW31" s="70"/>
      <c r="RHX31" s="70"/>
      <c r="RHY31" s="70"/>
      <c r="RHZ31" s="70"/>
      <c r="RIA31" s="70"/>
      <c r="RIB31" s="70"/>
      <c r="RIC31" s="70"/>
      <c r="RID31" s="70"/>
      <c r="RIE31" s="70"/>
      <c r="RIF31" s="70"/>
      <c r="RIG31" s="70"/>
      <c r="RIH31" s="70"/>
      <c r="RII31" s="70"/>
      <c r="RIJ31" s="70"/>
      <c r="RIK31" s="70"/>
      <c r="RIL31" s="70"/>
      <c r="RIM31" s="70"/>
      <c r="RIN31" s="70"/>
      <c r="RIO31" s="70"/>
      <c r="RIP31" s="70"/>
      <c r="RIQ31" s="70"/>
      <c r="RIR31" s="70"/>
      <c r="RIS31" s="70"/>
      <c r="RIT31" s="70"/>
      <c r="RIU31" s="70"/>
      <c r="RIV31" s="70"/>
      <c r="RIW31" s="70"/>
      <c r="RIX31" s="70"/>
      <c r="RIY31" s="70"/>
      <c r="RIZ31" s="70"/>
      <c r="RJA31" s="70"/>
      <c r="RJB31" s="70"/>
      <c r="RJC31" s="70"/>
      <c r="RJD31" s="70"/>
      <c r="RJE31" s="70"/>
      <c r="RJF31" s="70"/>
      <c r="RJG31" s="70"/>
      <c r="RJH31" s="70"/>
      <c r="RJI31" s="70"/>
      <c r="RJJ31" s="70"/>
      <c r="RJK31" s="70"/>
      <c r="RJL31" s="70"/>
      <c r="RJM31" s="70"/>
      <c r="RJN31" s="70"/>
      <c r="RJO31" s="70"/>
      <c r="RJP31" s="70"/>
      <c r="RJQ31" s="70"/>
      <c r="RJR31" s="70"/>
      <c r="RJS31" s="70"/>
      <c r="RJT31" s="70"/>
      <c r="RJU31" s="70"/>
      <c r="RJV31" s="70"/>
      <c r="RJW31" s="70"/>
      <c r="RJX31" s="70"/>
      <c r="RJY31" s="70"/>
      <c r="RJZ31" s="70"/>
      <c r="RKA31" s="70"/>
      <c r="RKB31" s="70"/>
      <c r="RKC31" s="70"/>
      <c r="RKD31" s="70"/>
      <c r="RKE31" s="70"/>
      <c r="RKF31" s="70"/>
      <c r="RKG31" s="70"/>
      <c r="RKH31" s="70"/>
      <c r="RKI31" s="70"/>
      <c r="RKJ31" s="70"/>
      <c r="RKK31" s="70"/>
      <c r="RKL31" s="70"/>
      <c r="RKM31" s="70"/>
      <c r="RKN31" s="70"/>
      <c r="RKO31" s="70"/>
      <c r="RKP31" s="70"/>
      <c r="RKQ31" s="70"/>
      <c r="RKR31" s="70"/>
      <c r="RKS31" s="70"/>
      <c r="RKT31" s="70"/>
      <c r="RKU31" s="70"/>
      <c r="RKV31" s="70"/>
      <c r="RKW31" s="70"/>
      <c r="RKX31" s="70"/>
      <c r="RKY31" s="70"/>
      <c r="RKZ31" s="70"/>
      <c r="RLA31" s="70"/>
      <c r="RLB31" s="70"/>
      <c r="RLC31" s="70"/>
      <c r="RLD31" s="70"/>
      <c r="RLE31" s="70"/>
      <c r="RLF31" s="70"/>
      <c r="RLG31" s="70"/>
      <c r="RLH31" s="70"/>
      <c r="RLI31" s="70"/>
      <c r="RLJ31" s="70"/>
      <c r="RLK31" s="70"/>
      <c r="RLL31" s="70"/>
      <c r="RLM31" s="70"/>
      <c r="RLN31" s="70"/>
      <c r="RLO31" s="70"/>
      <c r="RLP31" s="70"/>
      <c r="RLQ31" s="70"/>
      <c r="RLR31" s="70"/>
      <c r="RLS31" s="70"/>
      <c r="RLT31" s="70"/>
      <c r="RLU31" s="70"/>
      <c r="RLV31" s="70"/>
      <c r="RLW31" s="70"/>
      <c r="RLX31" s="70"/>
      <c r="RLY31" s="70"/>
      <c r="RLZ31" s="70"/>
      <c r="RMA31" s="70"/>
      <c r="RMB31" s="70"/>
      <c r="RMC31" s="70"/>
      <c r="RMD31" s="70"/>
      <c r="RME31" s="70"/>
      <c r="RMF31" s="70"/>
      <c r="RMG31" s="70"/>
      <c r="RMH31" s="70"/>
      <c r="RMI31" s="70"/>
      <c r="RMJ31" s="70"/>
      <c r="RMK31" s="70"/>
      <c r="RML31" s="70"/>
      <c r="RMM31" s="70"/>
      <c r="RMN31" s="70"/>
      <c r="RMO31" s="70"/>
      <c r="RMP31" s="70"/>
      <c r="RMQ31" s="70"/>
      <c r="RMR31" s="70"/>
      <c r="RMS31" s="70"/>
      <c r="RMT31" s="70"/>
      <c r="RMU31" s="70"/>
      <c r="RMV31" s="70"/>
      <c r="RMW31" s="70"/>
      <c r="RMX31" s="70"/>
      <c r="RMY31" s="70"/>
      <c r="RMZ31" s="70"/>
      <c r="RNA31" s="70"/>
      <c r="RNB31" s="70"/>
      <c r="RNC31" s="70"/>
      <c r="RND31" s="70"/>
      <c r="RNE31" s="70"/>
      <c r="RNF31" s="70"/>
      <c r="RNG31" s="70"/>
      <c r="RNH31" s="70"/>
      <c r="RNI31" s="70"/>
      <c r="RNJ31" s="70"/>
      <c r="RNK31" s="70"/>
      <c r="RNL31" s="70"/>
      <c r="RNM31" s="70"/>
      <c r="RNN31" s="70"/>
      <c r="RNO31" s="70"/>
      <c r="RNP31" s="70"/>
      <c r="RNQ31" s="70"/>
      <c r="RNR31" s="70"/>
      <c r="RNS31" s="70"/>
      <c r="RNT31" s="70"/>
      <c r="RNU31" s="70"/>
      <c r="RNV31" s="70"/>
      <c r="RNW31" s="70"/>
      <c r="RNX31" s="70"/>
      <c r="RNY31" s="70"/>
      <c r="RNZ31" s="70"/>
      <c r="ROA31" s="70"/>
      <c r="ROB31" s="70"/>
      <c r="ROC31" s="70"/>
      <c r="ROD31" s="70"/>
      <c r="ROE31" s="70"/>
      <c r="ROF31" s="70"/>
      <c r="ROG31" s="70"/>
      <c r="ROH31" s="70"/>
      <c r="ROI31" s="70"/>
      <c r="ROJ31" s="70"/>
      <c r="ROK31" s="70"/>
      <c r="ROL31" s="70"/>
      <c r="ROM31" s="70"/>
      <c r="RON31" s="70"/>
      <c r="ROO31" s="70"/>
      <c r="ROP31" s="70"/>
      <c r="ROQ31" s="70"/>
      <c r="ROR31" s="70"/>
      <c r="ROS31" s="70"/>
      <c r="ROT31" s="70"/>
      <c r="ROU31" s="70"/>
      <c r="ROV31" s="70"/>
      <c r="ROW31" s="70"/>
      <c r="ROX31" s="70"/>
      <c r="ROY31" s="70"/>
      <c r="ROZ31" s="70"/>
      <c r="RPA31" s="70"/>
      <c r="RPB31" s="70"/>
      <c r="RPC31" s="70"/>
      <c r="RPD31" s="70"/>
      <c r="RPE31" s="70"/>
      <c r="RPF31" s="70"/>
      <c r="RPG31" s="70"/>
      <c r="RPH31" s="70"/>
      <c r="RPI31" s="70"/>
      <c r="RPJ31" s="70"/>
      <c r="RPK31" s="70"/>
      <c r="RPL31" s="70"/>
      <c r="RPM31" s="70"/>
      <c r="RPN31" s="70"/>
      <c r="RPO31" s="70"/>
      <c r="RPP31" s="70"/>
      <c r="RPQ31" s="70"/>
      <c r="RPR31" s="70"/>
      <c r="RPS31" s="70"/>
      <c r="RPT31" s="70"/>
      <c r="RPU31" s="70"/>
      <c r="RPV31" s="70"/>
      <c r="RPW31" s="70"/>
      <c r="RPX31" s="70"/>
      <c r="RPY31" s="70"/>
      <c r="RPZ31" s="70"/>
      <c r="RQA31" s="70"/>
      <c r="RQB31" s="70"/>
      <c r="RQC31" s="70"/>
      <c r="RQD31" s="70"/>
      <c r="RQE31" s="70"/>
      <c r="RQF31" s="70"/>
      <c r="RQG31" s="70"/>
      <c r="RQH31" s="70"/>
      <c r="RQI31" s="70"/>
      <c r="RQJ31" s="70"/>
      <c r="RQK31" s="70"/>
      <c r="RQL31" s="70"/>
      <c r="RQM31" s="70"/>
      <c r="RQN31" s="70"/>
      <c r="RQO31" s="70"/>
      <c r="RQP31" s="70"/>
      <c r="RQQ31" s="70"/>
      <c r="RQR31" s="70"/>
      <c r="RQS31" s="70"/>
      <c r="RQT31" s="70"/>
      <c r="RQU31" s="70"/>
      <c r="RQV31" s="70"/>
      <c r="RQW31" s="70"/>
      <c r="RQX31" s="70"/>
      <c r="RQY31" s="70"/>
      <c r="RQZ31" s="70"/>
      <c r="RRA31" s="70"/>
      <c r="RRB31" s="70"/>
      <c r="RRC31" s="70"/>
      <c r="RRD31" s="70"/>
      <c r="RRE31" s="70"/>
      <c r="RRF31" s="70"/>
      <c r="RRG31" s="70"/>
      <c r="RRH31" s="70"/>
      <c r="RRI31" s="70"/>
      <c r="RRJ31" s="70"/>
      <c r="RRK31" s="70"/>
      <c r="RRL31" s="70"/>
      <c r="RRM31" s="70"/>
      <c r="RRN31" s="70"/>
      <c r="RRO31" s="70"/>
      <c r="RRP31" s="70"/>
      <c r="RRQ31" s="70"/>
      <c r="RRR31" s="70"/>
      <c r="RRS31" s="70"/>
      <c r="RRT31" s="70"/>
      <c r="RRU31" s="70"/>
      <c r="RRV31" s="70"/>
      <c r="RRW31" s="70"/>
      <c r="RRX31" s="70"/>
      <c r="RRY31" s="70"/>
      <c r="RRZ31" s="70"/>
      <c r="RSA31" s="70"/>
      <c r="RSB31" s="70"/>
      <c r="RSC31" s="70"/>
      <c r="RSD31" s="70"/>
      <c r="RSE31" s="70"/>
      <c r="RSF31" s="70"/>
      <c r="RSG31" s="70"/>
      <c r="RSH31" s="70"/>
      <c r="RSI31" s="70"/>
      <c r="RSJ31" s="70"/>
      <c r="RSK31" s="70"/>
      <c r="RSL31" s="70"/>
      <c r="RSM31" s="70"/>
      <c r="RSN31" s="70"/>
      <c r="RSO31" s="70"/>
      <c r="RSP31" s="70"/>
      <c r="RSQ31" s="70"/>
      <c r="RSR31" s="70"/>
      <c r="RSS31" s="70"/>
      <c r="RST31" s="70"/>
      <c r="RSU31" s="70"/>
      <c r="RSV31" s="70"/>
      <c r="RSW31" s="70"/>
      <c r="RSX31" s="70"/>
      <c r="RSY31" s="70"/>
      <c r="RSZ31" s="70"/>
      <c r="RTA31" s="70"/>
      <c r="RTB31" s="70"/>
      <c r="RTC31" s="70"/>
      <c r="RTD31" s="70"/>
      <c r="RTE31" s="70"/>
      <c r="RTF31" s="70"/>
      <c r="RTG31" s="70"/>
      <c r="RTH31" s="70"/>
      <c r="RTI31" s="70"/>
      <c r="RTJ31" s="70"/>
      <c r="RTK31" s="70"/>
      <c r="RTL31" s="70"/>
      <c r="RTM31" s="70"/>
      <c r="RTN31" s="70"/>
      <c r="RTO31" s="70"/>
      <c r="RTP31" s="70"/>
      <c r="RTQ31" s="70"/>
      <c r="RTR31" s="70"/>
      <c r="RTS31" s="70"/>
      <c r="RTT31" s="70"/>
      <c r="RTU31" s="70"/>
      <c r="RTV31" s="70"/>
      <c r="RTW31" s="70"/>
      <c r="RTX31" s="70"/>
      <c r="RTY31" s="70"/>
      <c r="RTZ31" s="70"/>
      <c r="RUA31" s="70"/>
      <c r="RUB31" s="70"/>
      <c r="RUC31" s="70"/>
      <c r="RUD31" s="70"/>
      <c r="RUE31" s="70"/>
      <c r="RUF31" s="70"/>
      <c r="RUG31" s="70"/>
      <c r="RUH31" s="70"/>
      <c r="RUI31" s="70"/>
      <c r="RUJ31" s="70"/>
      <c r="RUK31" s="70"/>
      <c r="RUL31" s="70"/>
      <c r="RUM31" s="70"/>
      <c r="RUN31" s="70"/>
      <c r="RUO31" s="70"/>
      <c r="RUP31" s="70"/>
      <c r="RUQ31" s="70"/>
      <c r="RUR31" s="70"/>
      <c r="RUS31" s="70"/>
      <c r="RUT31" s="70"/>
      <c r="RUU31" s="70"/>
      <c r="RUV31" s="70"/>
      <c r="RUW31" s="70"/>
      <c r="RUX31" s="70"/>
      <c r="RUY31" s="70"/>
      <c r="RUZ31" s="70"/>
      <c r="RVA31" s="70"/>
      <c r="RVB31" s="70"/>
      <c r="RVC31" s="70"/>
      <c r="RVD31" s="70"/>
      <c r="RVE31" s="70"/>
      <c r="RVF31" s="70"/>
      <c r="RVG31" s="70"/>
      <c r="RVH31" s="70"/>
      <c r="RVI31" s="70"/>
      <c r="RVJ31" s="70"/>
      <c r="RVK31" s="70"/>
      <c r="RVL31" s="70"/>
      <c r="RVM31" s="70"/>
      <c r="RVN31" s="70"/>
      <c r="RVO31" s="70"/>
      <c r="RVP31" s="70"/>
      <c r="RVQ31" s="70"/>
      <c r="RVR31" s="70"/>
      <c r="RVS31" s="70"/>
      <c r="RVT31" s="70"/>
      <c r="RVU31" s="70"/>
      <c r="RVV31" s="70"/>
      <c r="RVW31" s="70"/>
      <c r="RVX31" s="70"/>
      <c r="RVY31" s="70"/>
      <c r="RVZ31" s="70"/>
      <c r="RWA31" s="70"/>
      <c r="RWB31" s="70"/>
      <c r="RWC31" s="70"/>
      <c r="RWD31" s="70"/>
      <c r="RWE31" s="70"/>
      <c r="RWF31" s="70"/>
      <c r="RWG31" s="70"/>
      <c r="RWH31" s="70"/>
      <c r="RWI31" s="70"/>
      <c r="RWJ31" s="70"/>
      <c r="RWK31" s="70"/>
      <c r="RWL31" s="70"/>
      <c r="RWM31" s="70"/>
      <c r="RWN31" s="70"/>
      <c r="RWO31" s="70"/>
      <c r="RWP31" s="70"/>
      <c r="RWQ31" s="70"/>
      <c r="RWR31" s="70"/>
      <c r="RWS31" s="70"/>
      <c r="RWT31" s="70"/>
      <c r="RWU31" s="70"/>
      <c r="RWV31" s="70"/>
      <c r="RWW31" s="70"/>
      <c r="RWX31" s="70"/>
      <c r="RWY31" s="70"/>
      <c r="RWZ31" s="70"/>
      <c r="RXA31" s="70"/>
      <c r="RXB31" s="70"/>
      <c r="RXC31" s="70"/>
      <c r="RXD31" s="70"/>
      <c r="RXE31" s="70"/>
      <c r="RXF31" s="70"/>
      <c r="RXG31" s="70"/>
      <c r="RXH31" s="70"/>
      <c r="RXI31" s="70"/>
      <c r="RXJ31" s="70"/>
      <c r="RXK31" s="70"/>
      <c r="RXL31" s="70"/>
      <c r="RXM31" s="70"/>
      <c r="RXN31" s="70"/>
      <c r="RXO31" s="70"/>
      <c r="RXP31" s="70"/>
      <c r="RXQ31" s="70"/>
      <c r="RXR31" s="70"/>
      <c r="RXS31" s="70"/>
      <c r="RXT31" s="70"/>
      <c r="RXU31" s="70"/>
      <c r="RXV31" s="70"/>
      <c r="RXW31" s="70"/>
      <c r="RXX31" s="70"/>
      <c r="RXY31" s="70"/>
      <c r="RXZ31" s="70"/>
      <c r="RYA31" s="70"/>
      <c r="RYB31" s="70"/>
      <c r="RYC31" s="70"/>
      <c r="RYD31" s="70"/>
      <c r="RYE31" s="70"/>
      <c r="RYF31" s="70"/>
      <c r="RYG31" s="70"/>
      <c r="RYH31" s="70"/>
      <c r="RYI31" s="70"/>
      <c r="RYJ31" s="70"/>
      <c r="RYK31" s="70"/>
      <c r="RYL31" s="70"/>
      <c r="RYM31" s="70"/>
      <c r="RYN31" s="70"/>
      <c r="RYO31" s="70"/>
      <c r="RYP31" s="70"/>
      <c r="RYQ31" s="70"/>
      <c r="RYR31" s="70"/>
      <c r="RYS31" s="70"/>
      <c r="RYT31" s="70"/>
      <c r="RYU31" s="70"/>
      <c r="RYV31" s="70"/>
      <c r="RYW31" s="70"/>
      <c r="RYX31" s="70"/>
      <c r="RYY31" s="70"/>
      <c r="RYZ31" s="70"/>
      <c r="RZA31" s="70"/>
      <c r="RZB31" s="70"/>
      <c r="RZC31" s="70"/>
      <c r="RZD31" s="70"/>
      <c r="RZE31" s="70"/>
      <c r="RZF31" s="70"/>
      <c r="RZG31" s="70"/>
      <c r="RZH31" s="70"/>
      <c r="RZI31" s="70"/>
      <c r="RZJ31" s="70"/>
      <c r="RZK31" s="70"/>
      <c r="RZL31" s="70"/>
      <c r="RZM31" s="70"/>
      <c r="RZN31" s="70"/>
      <c r="RZO31" s="70"/>
      <c r="RZP31" s="70"/>
      <c r="RZQ31" s="70"/>
      <c r="RZR31" s="70"/>
      <c r="RZS31" s="70"/>
      <c r="RZT31" s="70"/>
      <c r="RZU31" s="70"/>
      <c r="RZV31" s="70"/>
      <c r="RZW31" s="70"/>
      <c r="RZX31" s="70"/>
      <c r="RZY31" s="70"/>
      <c r="RZZ31" s="70"/>
      <c r="SAA31" s="70"/>
      <c r="SAB31" s="70"/>
      <c r="SAC31" s="70"/>
      <c r="SAD31" s="70"/>
      <c r="SAE31" s="70"/>
      <c r="SAF31" s="70"/>
      <c r="SAG31" s="70"/>
      <c r="SAH31" s="70"/>
      <c r="SAI31" s="70"/>
      <c r="SAJ31" s="70"/>
      <c r="SAK31" s="70"/>
      <c r="SAL31" s="70"/>
      <c r="SAM31" s="70"/>
      <c r="SAN31" s="70"/>
      <c r="SAO31" s="70"/>
      <c r="SAP31" s="70"/>
      <c r="SAQ31" s="70"/>
      <c r="SAR31" s="70"/>
      <c r="SAS31" s="70"/>
      <c r="SAT31" s="70"/>
      <c r="SAU31" s="70"/>
      <c r="SAV31" s="70"/>
      <c r="SAW31" s="70"/>
      <c r="SAX31" s="70"/>
      <c r="SAY31" s="70"/>
      <c r="SAZ31" s="70"/>
      <c r="SBA31" s="70"/>
      <c r="SBB31" s="70"/>
      <c r="SBC31" s="70"/>
      <c r="SBD31" s="70"/>
      <c r="SBE31" s="70"/>
      <c r="SBF31" s="70"/>
      <c r="SBG31" s="70"/>
      <c r="SBH31" s="70"/>
      <c r="SBI31" s="70"/>
      <c r="SBJ31" s="70"/>
      <c r="SBK31" s="70"/>
      <c r="SBL31" s="70"/>
      <c r="SBM31" s="70"/>
      <c r="SBN31" s="70"/>
      <c r="SBO31" s="70"/>
      <c r="SBP31" s="70"/>
      <c r="SBQ31" s="70"/>
      <c r="SBR31" s="70"/>
      <c r="SBS31" s="70"/>
      <c r="SBT31" s="70"/>
      <c r="SBU31" s="70"/>
      <c r="SBV31" s="70"/>
      <c r="SBW31" s="70"/>
      <c r="SBX31" s="70"/>
      <c r="SBY31" s="70"/>
      <c r="SBZ31" s="70"/>
      <c r="SCA31" s="70"/>
      <c r="SCB31" s="70"/>
      <c r="SCC31" s="70"/>
      <c r="SCD31" s="70"/>
      <c r="SCE31" s="70"/>
      <c r="SCF31" s="70"/>
      <c r="SCG31" s="70"/>
      <c r="SCH31" s="70"/>
      <c r="SCI31" s="70"/>
      <c r="SCJ31" s="70"/>
      <c r="SCK31" s="70"/>
      <c r="SCL31" s="70"/>
      <c r="SCM31" s="70"/>
      <c r="SCN31" s="70"/>
      <c r="SCO31" s="70"/>
      <c r="SCP31" s="70"/>
      <c r="SCQ31" s="70"/>
      <c r="SCR31" s="70"/>
      <c r="SCS31" s="70"/>
      <c r="SCT31" s="70"/>
      <c r="SCU31" s="70"/>
      <c r="SCV31" s="70"/>
      <c r="SCW31" s="70"/>
      <c r="SCX31" s="70"/>
      <c r="SCY31" s="70"/>
      <c r="SCZ31" s="70"/>
      <c r="SDA31" s="70"/>
      <c r="SDB31" s="70"/>
      <c r="SDC31" s="70"/>
      <c r="SDD31" s="70"/>
      <c r="SDE31" s="70"/>
      <c r="SDF31" s="70"/>
      <c r="SDG31" s="70"/>
      <c r="SDH31" s="70"/>
      <c r="SDI31" s="70"/>
      <c r="SDJ31" s="70"/>
      <c r="SDK31" s="70"/>
      <c r="SDL31" s="70"/>
      <c r="SDM31" s="70"/>
      <c r="SDN31" s="70"/>
      <c r="SDO31" s="70"/>
      <c r="SDP31" s="70"/>
      <c r="SDQ31" s="70"/>
      <c r="SDR31" s="70"/>
      <c r="SDS31" s="70"/>
      <c r="SDT31" s="70"/>
      <c r="SDU31" s="70"/>
      <c r="SDV31" s="70"/>
      <c r="SDW31" s="70"/>
      <c r="SDX31" s="70"/>
      <c r="SDY31" s="70"/>
      <c r="SDZ31" s="70"/>
      <c r="SEA31" s="70"/>
      <c r="SEB31" s="70"/>
      <c r="SEC31" s="70"/>
      <c r="SED31" s="70"/>
      <c r="SEE31" s="70"/>
      <c r="SEF31" s="70"/>
      <c r="SEG31" s="70"/>
      <c r="SEH31" s="70"/>
      <c r="SEI31" s="70"/>
      <c r="SEJ31" s="70"/>
      <c r="SEK31" s="70"/>
      <c r="SEL31" s="70"/>
      <c r="SEM31" s="70"/>
      <c r="SEN31" s="70"/>
      <c r="SEO31" s="70"/>
      <c r="SEP31" s="70"/>
      <c r="SEQ31" s="70"/>
      <c r="SER31" s="70"/>
      <c r="SES31" s="70"/>
      <c r="SET31" s="70"/>
      <c r="SEU31" s="70"/>
      <c r="SEV31" s="70"/>
      <c r="SEW31" s="70"/>
      <c r="SEX31" s="70"/>
      <c r="SEY31" s="70"/>
      <c r="SEZ31" s="70"/>
      <c r="SFA31" s="70"/>
      <c r="SFB31" s="70"/>
      <c r="SFC31" s="70"/>
      <c r="SFD31" s="70"/>
      <c r="SFE31" s="70"/>
      <c r="SFF31" s="70"/>
      <c r="SFG31" s="70"/>
      <c r="SFH31" s="70"/>
      <c r="SFI31" s="70"/>
      <c r="SFJ31" s="70"/>
      <c r="SFK31" s="70"/>
      <c r="SFL31" s="70"/>
      <c r="SFM31" s="70"/>
      <c r="SFN31" s="70"/>
      <c r="SFO31" s="70"/>
      <c r="SFP31" s="70"/>
      <c r="SFQ31" s="70"/>
      <c r="SFR31" s="70"/>
      <c r="SFS31" s="70"/>
      <c r="SFT31" s="70"/>
      <c r="SFU31" s="70"/>
      <c r="SFV31" s="70"/>
      <c r="SFW31" s="70"/>
      <c r="SFX31" s="70"/>
      <c r="SFY31" s="70"/>
      <c r="SFZ31" s="70"/>
      <c r="SGA31" s="70"/>
      <c r="SGB31" s="70"/>
      <c r="SGC31" s="70"/>
      <c r="SGD31" s="70"/>
      <c r="SGE31" s="70"/>
      <c r="SGF31" s="70"/>
      <c r="SGG31" s="70"/>
      <c r="SGH31" s="70"/>
      <c r="SGI31" s="70"/>
      <c r="SGJ31" s="70"/>
      <c r="SGK31" s="70"/>
      <c r="SGL31" s="70"/>
      <c r="SGM31" s="70"/>
      <c r="SGN31" s="70"/>
      <c r="SGO31" s="70"/>
      <c r="SGP31" s="70"/>
      <c r="SGQ31" s="70"/>
      <c r="SGR31" s="70"/>
      <c r="SGS31" s="70"/>
      <c r="SGT31" s="70"/>
      <c r="SGU31" s="70"/>
      <c r="SGV31" s="70"/>
      <c r="SGW31" s="70"/>
      <c r="SGX31" s="70"/>
      <c r="SGY31" s="70"/>
      <c r="SGZ31" s="70"/>
      <c r="SHA31" s="70"/>
      <c r="SHB31" s="70"/>
      <c r="SHC31" s="70"/>
      <c r="SHD31" s="70"/>
      <c r="SHE31" s="70"/>
      <c r="SHF31" s="70"/>
      <c r="SHG31" s="70"/>
      <c r="SHH31" s="70"/>
      <c r="SHI31" s="70"/>
      <c r="SHJ31" s="70"/>
      <c r="SHK31" s="70"/>
      <c r="SHL31" s="70"/>
      <c r="SHM31" s="70"/>
      <c r="SHN31" s="70"/>
      <c r="SHO31" s="70"/>
      <c r="SHP31" s="70"/>
      <c r="SHQ31" s="70"/>
      <c r="SHR31" s="70"/>
      <c r="SHS31" s="70"/>
      <c r="SHT31" s="70"/>
      <c r="SHU31" s="70"/>
      <c r="SHV31" s="70"/>
      <c r="SHW31" s="70"/>
      <c r="SHX31" s="70"/>
      <c r="SHY31" s="70"/>
      <c r="SHZ31" s="70"/>
      <c r="SIA31" s="70"/>
      <c r="SIB31" s="70"/>
      <c r="SIC31" s="70"/>
      <c r="SID31" s="70"/>
      <c r="SIE31" s="70"/>
      <c r="SIF31" s="70"/>
      <c r="SIG31" s="70"/>
      <c r="SIH31" s="70"/>
      <c r="SII31" s="70"/>
      <c r="SIJ31" s="70"/>
      <c r="SIK31" s="70"/>
      <c r="SIL31" s="70"/>
      <c r="SIM31" s="70"/>
      <c r="SIN31" s="70"/>
      <c r="SIO31" s="70"/>
      <c r="SIP31" s="70"/>
      <c r="SIQ31" s="70"/>
      <c r="SIR31" s="70"/>
      <c r="SIS31" s="70"/>
      <c r="SIT31" s="70"/>
      <c r="SIU31" s="70"/>
      <c r="SIV31" s="70"/>
      <c r="SIW31" s="70"/>
      <c r="SIX31" s="70"/>
      <c r="SIY31" s="70"/>
      <c r="SIZ31" s="70"/>
      <c r="SJA31" s="70"/>
      <c r="SJB31" s="70"/>
      <c r="SJC31" s="70"/>
      <c r="SJD31" s="70"/>
      <c r="SJE31" s="70"/>
      <c r="SJF31" s="70"/>
      <c r="SJG31" s="70"/>
      <c r="SJH31" s="70"/>
      <c r="SJI31" s="70"/>
      <c r="SJJ31" s="70"/>
      <c r="SJK31" s="70"/>
      <c r="SJL31" s="70"/>
      <c r="SJM31" s="70"/>
      <c r="SJN31" s="70"/>
      <c r="SJO31" s="70"/>
      <c r="SJP31" s="70"/>
      <c r="SJQ31" s="70"/>
      <c r="SJR31" s="70"/>
      <c r="SJS31" s="70"/>
      <c r="SJT31" s="70"/>
      <c r="SJU31" s="70"/>
      <c r="SJV31" s="70"/>
      <c r="SJW31" s="70"/>
      <c r="SJX31" s="70"/>
      <c r="SJY31" s="70"/>
      <c r="SJZ31" s="70"/>
      <c r="SKA31" s="70"/>
      <c r="SKB31" s="70"/>
      <c r="SKC31" s="70"/>
      <c r="SKD31" s="70"/>
      <c r="SKE31" s="70"/>
      <c r="SKF31" s="70"/>
      <c r="SKG31" s="70"/>
      <c r="SKH31" s="70"/>
      <c r="SKI31" s="70"/>
      <c r="SKJ31" s="70"/>
      <c r="SKK31" s="70"/>
      <c r="SKL31" s="70"/>
      <c r="SKM31" s="70"/>
      <c r="SKN31" s="70"/>
      <c r="SKO31" s="70"/>
      <c r="SKP31" s="70"/>
      <c r="SKQ31" s="70"/>
      <c r="SKR31" s="70"/>
      <c r="SKS31" s="70"/>
      <c r="SKT31" s="70"/>
      <c r="SKU31" s="70"/>
      <c r="SKV31" s="70"/>
      <c r="SKW31" s="70"/>
      <c r="SKX31" s="70"/>
      <c r="SKY31" s="70"/>
      <c r="SKZ31" s="70"/>
      <c r="SLA31" s="70"/>
      <c r="SLB31" s="70"/>
      <c r="SLC31" s="70"/>
      <c r="SLD31" s="70"/>
      <c r="SLE31" s="70"/>
      <c r="SLF31" s="70"/>
      <c r="SLG31" s="70"/>
      <c r="SLH31" s="70"/>
      <c r="SLI31" s="70"/>
      <c r="SLJ31" s="70"/>
      <c r="SLK31" s="70"/>
      <c r="SLL31" s="70"/>
      <c r="SLM31" s="70"/>
      <c r="SLN31" s="70"/>
      <c r="SLO31" s="70"/>
      <c r="SLP31" s="70"/>
      <c r="SLQ31" s="70"/>
      <c r="SLR31" s="70"/>
      <c r="SLS31" s="70"/>
      <c r="SLT31" s="70"/>
      <c r="SLU31" s="70"/>
      <c r="SLV31" s="70"/>
      <c r="SLW31" s="70"/>
      <c r="SLX31" s="70"/>
      <c r="SLY31" s="70"/>
      <c r="SLZ31" s="70"/>
      <c r="SMA31" s="70"/>
      <c r="SMB31" s="70"/>
      <c r="SMC31" s="70"/>
      <c r="SMD31" s="70"/>
      <c r="SME31" s="70"/>
      <c r="SMF31" s="70"/>
      <c r="SMG31" s="70"/>
      <c r="SMH31" s="70"/>
      <c r="SMI31" s="70"/>
      <c r="SMJ31" s="70"/>
      <c r="SMK31" s="70"/>
      <c r="SML31" s="70"/>
      <c r="SMM31" s="70"/>
      <c r="SMN31" s="70"/>
      <c r="SMO31" s="70"/>
      <c r="SMP31" s="70"/>
      <c r="SMQ31" s="70"/>
      <c r="SMR31" s="70"/>
      <c r="SMS31" s="70"/>
      <c r="SMT31" s="70"/>
      <c r="SMU31" s="70"/>
      <c r="SMV31" s="70"/>
      <c r="SMW31" s="70"/>
      <c r="SMX31" s="70"/>
      <c r="SMY31" s="70"/>
      <c r="SMZ31" s="70"/>
      <c r="SNA31" s="70"/>
      <c r="SNB31" s="70"/>
      <c r="SNC31" s="70"/>
      <c r="SND31" s="70"/>
      <c r="SNE31" s="70"/>
      <c r="SNF31" s="70"/>
      <c r="SNG31" s="70"/>
      <c r="SNH31" s="70"/>
      <c r="SNI31" s="70"/>
      <c r="SNJ31" s="70"/>
      <c r="SNK31" s="70"/>
      <c r="SNL31" s="70"/>
      <c r="SNM31" s="70"/>
      <c r="SNN31" s="70"/>
      <c r="SNO31" s="70"/>
      <c r="SNP31" s="70"/>
      <c r="SNQ31" s="70"/>
      <c r="SNR31" s="70"/>
      <c r="SNS31" s="70"/>
      <c r="SNT31" s="70"/>
      <c r="SNU31" s="70"/>
      <c r="SNV31" s="70"/>
      <c r="SNW31" s="70"/>
      <c r="SNX31" s="70"/>
      <c r="SNY31" s="70"/>
      <c r="SNZ31" s="70"/>
      <c r="SOA31" s="70"/>
      <c r="SOB31" s="70"/>
      <c r="SOC31" s="70"/>
      <c r="SOD31" s="70"/>
      <c r="SOE31" s="70"/>
      <c r="SOF31" s="70"/>
      <c r="SOG31" s="70"/>
      <c r="SOH31" s="70"/>
      <c r="SOI31" s="70"/>
      <c r="SOJ31" s="70"/>
      <c r="SOK31" s="70"/>
      <c r="SOL31" s="70"/>
      <c r="SOM31" s="70"/>
      <c r="SON31" s="70"/>
      <c r="SOO31" s="70"/>
      <c r="SOP31" s="70"/>
      <c r="SOQ31" s="70"/>
      <c r="SOR31" s="70"/>
      <c r="SOS31" s="70"/>
      <c r="SOT31" s="70"/>
      <c r="SOU31" s="70"/>
      <c r="SOV31" s="70"/>
      <c r="SOW31" s="70"/>
      <c r="SOX31" s="70"/>
      <c r="SOY31" s="70"/>
      <c r="SOZ31" s="70"/>
      <c r="SPA31" s="70"/>
      <c r="SPB31" s="70"/>
      <c r="SPC31" s="70"/>
      <c r="SPD31" s="70"/>
      <c r="SPE31" s="70"/>
      <c r="SPF31" s="70"/>
      <c r="SPG31" s="70"/>
      <c r="SPH31" s="70"/>
      <c r="SPI31" s="70"/>
      <c r="SPJ31" s="70"/>
      <c r="SPK31" s="70"/>
      <c r="SPL31" s="70"/>
      <c r="SPM31" s="70"/>
      <c r="SPN31" s="70"/>
      <c r="SPO31" s="70"/>
      <c r="SPP31" s="70"/>
      <c r="SPQ31" s="70"/>
      <c r="SPR31" s="70"/>
      <c r="SPS31" s="70"/>
      <c r="SPT31" s="70"/>
      <c r="SPU31" s="70"/>
      <c r="SPV31" s="70"/>
      <c r="SPW31" s="70"/>
      <c r="SPX31" s="70"/>
      <c r="SPY31" s="70"/>
      <c r="SPZ31" s="70"/>
      <c r="SQA31" s="70"/>
      <c r="SQB31" s="70"/>
      <c r="SQC31" s="70"/>
      <c r="SQD31" s="70"/>
      <c r="SQE31" s="70"/>
      <c r="SQF31" s="70"/>
      <c r="SQG31" s="70"/>
      <c r="SQH31" s="70"/>
      <c r="SQI31" s="70"/>
      <c r="SQJ31" s="70"/>
      <c r="SQK31" s="70"/>
      <c r="SQL31" s="70"/>
      <c r="SQM31" s="70"/>
      <c r="SQN31" s="70"/>
      <c r="SQO31" s="70"/>
      <c r="SQP31" s="70"/>
      <c r="SQQ31" s="70"/>
      <c r="SQR31" s="70"/>
      <c r="SQS31" s="70"/>
      <c r="SQT31" s="70"/>
      <c r="SQU31" s="70"/>
      <c r="SQV31" s="70"/>
      <c r="SQW31" s="70"/>
      <c r="SQX31" s="70"/>
      <c r="SQY31" s="70"/>
      <c r="SQZ31" s="70"/>
      <c r="SRA31" s="70"/>
      <c r="SRB31" s="70"/>
      <c r="SRC31" s="70"/>
      <c r="SRD31" s="70"/>
      <c r="SRE31" s="70"/>
      <c r="SRF31" s="70"/>
      <c r="SRG31" s="70"/>
      <c r="SRH31" s="70"/>
      <c r="SRI31" s="70"/>
      <c r="SRJ31" s="70"/>
      <c r="SRK31" s="70"/>
      <c r="SRL31" s="70"/>
      <c r="SRM31" s="70"/>
      <c r="SRN31" s="70"/>
      <c r="SRO31" s="70"/>
      <c r="SRP31" s="70"/>
      <c r="SRQ31" s="70"/>
      <c r="SRR31" s="70"/>
      <c r="SRS31" s="70"/>
      <c r="SRT31" s="70"/>
      <c r="SRU31" s="70"/>
      <c r="SRV31" s="70"/>
      <c r="SRW31" s="70"/>
      <c r="SRX31" s="70"/>
      <c r="SRY31" s="70"/>
      <c r="SRZ31" s="70"/>
      <c r="SSA31" s="70"/>
      <c r="SSB31" s="70"/>
      <c r="SSC31" s="70"/>
      <c r="SSD31" s="70"/>
      <c r="SSE31" s="70"/>
      <c r="SSF31" s="70"/>
      <c r="SSG31" s="70"/>
      <c r="SSH31" s="70"/>
      <c r="SSI31" s="70"/>
      <c r="SSJ31" s="70"/>
      <c r="SSK31" s="70"/>
      <c r="SSL31" s="70"/>
      <c r="SSM31" s="70"/>
      <c r="SSN31" s="70"/>
      <c r="SSO31" s="70"/>
      <c r="SSP31" s="70"/>
      <c r="SSQ31" s="70"/>
      <c r="SSR31" s="70"/>
      <c r="SSS31" s="70"/>
      <c r="SST31" s="70"/>
      <c r="SSU31" s="70"/>
      <c r="SSV31" s="70"/>
      <c r="SSW31" s="70"/>
      <c r="SSX31" s="70"/>
      <c r="SSY31" s="70"/>
      <c r="SSZ31" s="70"/>
      <c r="STA31" s="70"/>
      <c r="STB31" s="70"/>
      <c r="STC31" s="70"/>
      <c r="STD31" s="70"/>
      <c r="STE31" s="70"/>
      <c r="STF31" s="70"/>
      <c r="STG31" s="70"/>
      <c r="STH31" s="70"/>
      <c r="STI31" s="70"/>
      <c r="STJ31" s="70"/>
      <c r="STK31" s="70"/>
      <c r="STL31" s="70"/>
      <c r="STM31" s="70"/>
      <c r="STN31" s="70"/>
      <c r="STO31" s="70"/>
      <c r="STP31" s="70"/>
      <c r="STQ31" s="70"/>
      <c r="STR31" s="70"/>
      <c r="STS31" s="70"/>
      <c r="STT31" s="70"/>
      <c r="STU31" s="70"/>
      <c r="STV31" s="70"/>
      <c r="STW31" s="70"/>
      <c r="STX31" s="70"/>
      <c r="STY31" s="70"/>
      <c r="STZ31" s="70"/>
      <c r="SUA31" s="70"/>
      <c r="SUB31" s="70"/>
      <c r="SUC31" s="70"/>
      <c r="SUD31" s="70"/>
      <c r="SUE31" s="70"/>
      <c r="SUF31" s="70"/>
      <c r="SUG31" s="70"/>
      <c r="SUH31" s="70"/>
      <c r="SUI31" s="70"/>
      <c r="SUJ31" s="70"/>
      <c r="SUK31" s="70"/>
      <c r="SUL31" s="70"/>
      <c r="SUM31" s="70"/>
      <c r="SUN31" s="70"/>
      <c r="SUO31" s="70"/>
      <c r="SUP31" s="70"/>
      <c r="SUQ31" s="70"/>
      <c r="SUR31" s="70"/>
      <c r="SUS31" s="70"/>
      <c r="SUT31" s="70"/>
      <c r="SUU31" s="70"/>
      <c r="SUV31" s="70"/>
      <c r="SUW31" s="70"/>
      <c r="SUX31" s="70"/>
      <c r="SUY31" s="70"/>
      <c r="SUZ31" s="70"/>
      <c r="SVA31" s="70"/>
      <c r="SVB31" s="70"/>
      <c r="SVC31" s="70"/>
      <c r="SVD31" s="70"/>
      <c r="SVE31" s="70"/>
      <c r="SVF31" s="70"/>
      <c r="SVG31" s="70"/>
      <c r="SVH31" s="70"/>
      <c r="SVI31" s="70"/>
      <c r="SVJ31" s="70"/>
      <c r="SVK31" s="70"/>
      <c r="SVL31" s="70"/>
      <c r="SVM31" s="70"/>
      <c r="SVN31" s="70"/>
      <c r="SVO31" s="70"/>
      <c r="SVP31" s="70"/>
      <c r="SVQ31" s="70"/>
      <c r="SVR31" s="70"/>
      <c r="SVS31" s="70"/>
      <c r="SVT31" s="70"/>
      <c r="SVU31" s="70"/>
      <c r="SVV31" s="70"/>
      <c r="SVW31" s="70"/>
      <c r="SVX31" s="70"/>
      <c r="SVY31" s="70"/>
      <c r="SVZ31" s="70"/>
      <c r="SWA31" s="70"/>
      <c r="SWB31" s="70"/>
      <c r="SWC31" s="70"/>
      <c r="SWD31" s="70"/>
      <c r="SWE31" s="70"/>
      <c r="SWF31" s="70"/>
      <c r="SWG31" s="70"/>
      <c r="SWH31" s="70"/>
      <c r="SWI31" s="70"/>
      <c r="SWJ31" s="70"/>
      <c r="SWK31" s="70"/>
      <c r="SWL31" s="70"/>
      <c r="SWM31" s="70"/>
      <c r="SWN31" s="70"/>
      <c r="SWO31" s="70"/>
      <c r="SWP31" s="70"/>
      <c r="SWQ31" s="70"/>
      <c r="SWR31" s="70"/>
      <c r="SWS31" s="70"/>
      <c r="SWT31" s="70"/>
      <c r="SWU31" s="70"/>
      <c r="SWV31" s="70"/>
      <c r="SWW31" s="70"/>
      <c r="SWX31" s="70"/>
      <c r="SWY31" s="70"/>
      <c r="SWZ31" s="70"/>
      <c r="SXA31" s="70"/>
      <c r="SXB31" s="70"/>
      <c r="SXC31" s="70"/>
      <c r="SXD31" s="70"/>
      <c r="SXE31" s="70"/>
      <c r="SXF31" s="70"/>
      <c r="SXG31" s="70"/>
      <c r="SXH31" s="70"/>
      <c r="SXI31" s="70"/>
      <c r="SXJ31" s="70"/>
      <c r="SXK31" s="70"/>
      <c r="SXL31" s="70"/>
      <c r="SXM31" s="70"/>
      <c r="SXN31" s="70"/>
      <c r="SXO31" s="70"/>
      <c r="SXP31" s="70"/>
      <c r="SXQ31" s="70"/>
      <c r="SXR31" s="70"/>
      <c r="SXS31" s="70"/>
      <c r="SXT31" s="70"/>
      <c r="SXU31" s="70"/>
      <c r="SXV31" s="70"/>
      <c r="SXW31" s="70"/>
      <c r="SXX31" s="70"/>
      <c r="SXY31" s="70"/>
      <c r="SXZ31" s="70"/>
      <c r="SYA31" s="70"/>
      <c r="SYB31" s="70"/>
      <c r="SYC31" s="70"/>
      <c r="SYD31" s="70"/>
      <c r="SYE31" s="70"/>
      <c r="SYF31" s="70"/>
      <c r="SYG31" s="70"/>
      <c r="SYH31" s="70"/>
      <c r="SYI31" s="70"/>
      <c r="SYJ31" s="70"/>
      <c r="SYK31" s="70"/>
      <c r="SYL31" s="70"/>
      <c r="SYM31" s="70"/>
      <c r="SYN31" s="70"/>
      <c r="SYO31" s="70"/>
      <c r="SYP31" s="70"/>
      <c r="SYQ31" s="70"/>
      <c r="SYR31" s="70"/>
      <c r="SYS31" s="70"/>
      <c r="SYT31" s="70"/>
      <c r="SYU31" s="70"/>
      <c r="SYV31" s="70"/>
      <c r="SYW31" s="70"/>
      <c r="SYX31" s="70"/>
      <c r="SYY31" s="70"/>
      <c r="SYZ31" s="70"/>
      <c r="SZA31" s="70"/>
      <c r="SZB31" s="70"/>
      <c r="SZC31" s="70"/>
      <c r="SZD31" s="70"/>
      <c r="SZE31" s="70"/>
      <c r="SZF31" s="70"/>
      <c r="SZG31" s="70"/>
      <c r="SZH31" s="70"/>
      <c r="SZI31" s="70"/>
      <c r="SZJ31" s="70"/>
      <c r="SZK31" s="70"/>
      <c r="SZL31" s="70"/>
      <c r="SZM31" s="70"/>
      <c r="SZN31" s="70"/>
      <c r="SZO31" s="70"/>
      <c r="SZP31" s="70"/>
      <c r="SZQ31" s="70"/>
      <c r="SZR31" s="70"/>
      <c r="SZS31" s="70"/>
      <c r="SZT31" s="70"/>
      <c r="SZU31" s="70"/>
      <c r="SZV31" s="70"/>
      <c r="SZW31" s="70"/>
      <c r="SZX31" s="70"/>
      <c r="SZY31" s="70"/>
      <c r="SZZ31" s="70"/>
      <c r="TAA31" s="70"/>
      <c r="TAB31" s="70"/>
      <c r="TAC31" s="70"/>
      <c r="TAD31" s="70"/>
      <c r="TAE31" s="70"/>
      <c r="TAF31" s="70"/>
      <c r="TAG31" s="70"/>
      <c r="TAH31" s="70"/>
      <c r="TAI31" s="70"/>
      <c r="TAJ31" s="70"/>
      <c r="TAK31" s="70"/>
      <c r="TAL31" s="70"/>
      <c r="TAM31" s="70"/>
      <c r="TAN31" s="70"/>
      <c r="TAO31" s="70"/>
      <c r="TAP31" s="70"/>
      <c r="TAQ31" s="70"/>
      <c r="TAR31" s="70"/>
      <c r="TAS31" s="70"/>
      <c r="TAT31" s="70"/>
      <c r="TAU31" s="70"/>
      <c r="TAV31" s="70"/>
      <c r="TAW31" s="70"/>
      <c r="TAX31" s="70"/>
      <c r="TAY31" s="70"/>
      <c r="TAZ31" s="70"/>
      <c r="TBA31" s="70"/>
      <c r="TBB31" s="70"/>
      <c r="TBC31" s="70"/>
      <c r="TBD31" s="70"/>
      <c r="TBE31" s="70"/>
      <c r="TBF31" s="70"/>
      <c r="TBG31" s="70"/>
      <c r="TBH31" s="70"/>
      <c r="TBI31" s="70"/>
      <c r="TBJ31" s="70"/>
      <c r="TBK31" s="70"/>
      <c r="TBL31" s="70"/>
      <c r="TBM31" s="70"/>
      <c r="TBN31" s="70"/>
      <c r="TBO31" s="70"/>
      <c r="TBP31" s="70"/>
      <c r="TBQ31" s="70"/>
      <c r="TBR31" s="70"/>
      <c r="TBS31" s="70"/>
      <c r="TBT31" s="70"/>
      <c r="TBU31" s="70"/>
      <c r="TBV31" s="70"/>
      <c r="TBW31" s="70"/>
      <c r="TBX31" s="70"/>
      <c r="TBY31" s="70"/>
      <c r="TBZ31" s="70"/>
      <c r="TCA31" s="70"/>
      <c r="TCB31" s="70"/>
      <c r="TCC31" s="70"/>
      <c r="TCD31" s="70"/>
      <c r="TCE31" s="70"/>
      <c r="TCF31" s="70"/>
      <c r="TCG31" s="70"/>
      <c r="TCH31" s="70"/>
      <c r="TCI31" s="70"/>
      <c r="TCJ31" s="70"/>
      <c r="TCK31" s="70"/>
      <c r="TCL31" s="70"/>
      <c r="TCM31" s="70"/>
      <c r="TCN31" s="70"/>
      <c r="TCO31" s="70"/>
      <c r="TCP31" s="70"/>
      <c r="TCQ31" s="70"/>
      <c r="TCR31" s="70"/>
      <c r="TCS31" s="70"/>
      <c r="TCT31" s="70"/>
      <c r="TCU31" s="70"/>
      <c r="TCV31" s="70"/>
      <c r="TCW31" s="70"/>
      <c r="TCX31" s="70"/>
      <c r="TCY31" s="70"/>
      <c r="TCZ31" s="70"/>
      <c r="TDA31" s="70"/>
      <c r="TDB31" s="70"/>
      <c r="TDC31" s="70"/>
      <c r="TDD31" s="70"/>
      <c r="TDE31" s="70"/>
      <c r="TDF31" s="70"/>
      <c r="TDG31" s="70"/>
      <c r="TDH31" s="70"/>
      <c r="TDI31" s="70"/>
      <c r="TDJ31" s="70"/>
      <c r="TDK31" s="70"/>
      <c r="TDL31" s="70"/>
      <c r="TDM31" s="70"/>
      <c r="TDN31" s="70"/>
      <c r="TDO31" s="70"/>
      <c r="TDP31" s="70"/>
      <c r="TDQ31" s="70"/>
      <c r="TDR31" s="70"/>
      <c r="TDS31" s="70"/>
      <c r="TDT31" s="70"/>
      <c r="TDU31" s="70"/>
      <c r="TDV31" s="70"/>
      <c r="TDW31" s="70"/>
      <c r="TDX31" s="70"/>
      <c r="TDY31" s="70"/>
      <c r="TDZ31" s="70"/>
      <c r="TEA31" s="70"/>
      <c r="TEB31" s="70"/>
      <c r="TEC31" s="70"/>
      <c r="TED31" s="70"/>
      <c r="TEE31" s="70"/>
      <c r="TEF31" s="70"/>
      <c r="TEG31" s="70"/>
      <c r="TEH31" s="70"/>
      <c r="TEI31" s="70"/>
      <c r="TEJ31" s="70"/>
      <c r="TEK31" s="70"/>
      <c r="TEL31" s="70"/>
      <c r="TEM31" s="70"/>
      <c r="TEN31" s="70"/>
      <c r="TEO31" s="70"/>
      <c r="TEP31" s="70"/>
      <c r="TEQ31" s="70"/>
      <c r="TER31" s="70"/>
      <c r="TES31" s="70"/>
      <c r="TET31" s="70"/>
      <c r="TEU31" s="70"/>
      <c r="TEV31" s="70"/>
      <c r="TEW31" s="70"/>
      <c r="TEX31" s="70"/>
      <c r="TEY31" s="70"/>
      <c r="TEZ31" s="70"/>
      <c r="TFA31" s="70"/>
      <c r="TFB31" s="70"/>
      <c r="TFC31" s="70"/>
      <c r="TFD31" s="70"/>
      <c r="TFE31" s="70"/>
      <c r="TFF31" s="70"/>
      <c r="TFG31" s="70"/>
      <c r="TFH31" s="70"/>
      <c r="TFI31" s="70"/>
      <c r="TFJ31" s="70"/>
      <c r="TFK31" s="70"/>
      <c r="TFL31" s="70"/>
      <c r="TFM31" s="70"/>
      <c r="TFN31" s="70"/>
      <c r="TFO31" s="70"/>
      <c r="TFP31" s="70"/>
      <c r="TFQ31" s="70"/>
      <c r="TFR31" s="70"/>
      <c r="TFS31" s="70"/>
      <c r="TFT31" s="70"/>
      <c r="TFU31" s="70"/>
      <c r="TFV31" s="70"/>
      <c r="TFW31" s="70"/>
      <c r="TFX31" s="70"/>
      <c r="TFY31" s="70"/>
      <c r="TFZ31" s="70"/>
      <c r="TGA31" s="70"/>
      <c r="TGB31" s="70"/>
      <c r="TGC31" s="70"/>
      <c r="TGD31" s="70"/>
      <c r="TGE31" s="70"/>
      <c r="TGF31" s="70"/>
      <c r="TGG31" s="70"/>
      <c r="TGH31" s="70"/>
      <c r="TGI31" s="70"/>
      <c r="TGJ31" s="70"/>
      <c r="TGK31" s="70"/>
      <c r="TGL31" s="70"/>
      <c r="TGM31" s="70"/>
      <c r="TGN31" s="70"/>
      <c r="TGO31" s="70"/>
      <c r="TGP31" s="70"/>
      <c r="TGQ31" s="70"/>
      <c r="TGR31" s="70"/>
      <c r="TGS31" s="70"/>
      <c r="TGT31" s="70"/>
      <c r="TGU31" s="70"/>
      <c r="TGV31" s="70"/>
      <c r="TGW31" s="70"/>
      <c r="TGX31" s="70"/>
      <c r="TGY31" s="70"/>
      <c r="TGZ31" s="70"/>
      <c r="THA31" s="70"/>
      <c r="THB31" s="70"/>
      <c r="THC31" s="70"/>
      <c r="THD31" s="70"/>
      <c r="THE31" s="70"/>
      <c r="THF31" s="70"/>
      <c r="THG31" s="70"/>
      <c r="THH31" s="70"/>
      <c r="THI31" s="70"/>
      <c r="THJ31" s="70"/>
      <c r="THK31" s="70"/>
      <c r="THL31" s="70"/>
      <c r="THM31" s="70"/>
      <c r="THN31" s="70"/>
      <c r="THO31" s="70"/>
      <c r="THP31" s="70"/>
      <c r="THQ31" s="70"/>
      <c r="THR31" s="70"/>
      <c r="THS31" s="70"/>
      <c r="THT31" s="70"/>
      <c r="THU31" s="70"/>
      <c r="THV31" s="70"/>
      <c r="THW31" s="70"/>
      <c r="THX31" s="70"/>
      <c r="THY31" s="70"/>
      <c r="THZ31" s="70"/>
      <c r="TIA31" s="70"/>
      <c r="TIB31" s="70"/>
      <c r="TIC31" s="70"/>
      <c r="TID31" s="70"/>
      <c r="TIE31" s="70"/>
      <c r="TIF31" s="70"/>
      <c r="TIG31" s="70"/>
      <c r="TIH31" s="70"/>
      <c r="TII31" s="70"/>
      <c r="TIJ31" s="70"/>
      <c r="TIK31" s="70"/>
      <c r="TIL31" s="70"/>
      <c r="TIM31" s="70"/>
      <c r="TIN31" s="70"/>
      <c r="TIO31" s="70"/>
      <c r="TIP31" s="70"/>
      <c r="TIQ31" s="70"/>
      <c r="TIR31" s="70"/>
      <c r="TIS31" s="70"/>
      <c r="TIT31" s="70"/>
      <c r="TIU31" s="70"/>
      <c r="TIV31" s="70"/>
      <c r="TIW31" s="70"/>
      <c r="TIX31" s="70"/>
      <c r="TIY31" s="70"/>
      <c r="TIZ31" s="70"/>
      <c r="TJA31" s="70"/>
      <c r="TJB31" s="70"/>
      <c r="TJC31" s="70"/>
      <c r="TJD31" s="70"/>
      <c r="TJE31" s="70"/>
      <c r="TJF31" s="70"/>
      <c r="TJG31" s="70"/>
      <c r="TJH31" s="70"/>
      <c r="TJI31" s="70"/>
      <c r="TJJ31" s="70"/>
      <c r="TJK31" s="70"/>
      <c r="TJL31" s="70"/>
      <c r="TJM31" s="70"/>
      <c r="TJN31" s="70"/>
      <c r="TJO31" s="70"/>
      <c r="TJP31" s="70"/>
      <c r="TJQ31" s="70"/>
      <c r="TJR31" s="70"/>
      <c r="TJS31" s="70"/>
      <c r="TJT31" s="70"/>
      <c r="TJU31" s="70"/>
      <c r="TJV31" s="70"/>
      <c r="TJW31" s="70"/>
      <c r="TJX31" s="70"/>
      <c r="TJY31" s="70"/>
      <c r="TJZ31" s="70"/>
      <c r="TKA31" s="70"/>
      <c r="TKB31" s="70"/>
      <c r="TKC31" s="70"/>
      <c r="TKD31" s="70"/>
      <c r="TKE31" s="70"/>
      <c r="TKF31" s="70"/>
      <c r="TKG31" s="70"/>
      <c r="TKH31" s="70"/>
      <c r="TKI31" s="70"/>
      <c r="TKJ31" s="70"/>
      <c r="TKK31" s="70"/>
      <c r="TKL31" s="70"/>
      <c r="TKM31" s="70"/>
      <c r="TKN31" s="70"/>
      <c r="TKO31" s="70"/>
      <c r="TKP31" s="70"/>
      <c r="TKQ31" s="70"/>
      <c r="TKR31" s="70"/>
      <c r="TKS31" s="70"/>
      <c r="TKT31" s="70"/>
      <c r="TKU31" s="70"/>
      <c r="TKV31" s="70"/>
      <c r="TKW31" s="70"/>
      <c r="TKX31" s="70"/>
      <c r="TKY31" s="70"/>
      <c r="TKZ31" s="70"/>
      <c r="TLA31" s="70"/>
      <c r="TLB31" s="70"/>
      <c r="TLC31" s="70"/>
      <c r="TLD31" s="70"/>
      <c r="TLE31" s="70"/>
      <c r="TLF31" s="70"/>
      <c r="TLG31" s="70"/>
      <c r="TLH31" s="70"/>
      <c r="TLI31" s="70"/>
      <c r="TLJ31" s="70"/>
      <c r="TLK31" s="70"/>
      <c r="TLL31" s="70"/>
      <c r="TLM31" s="70"/>
      <c r="TLN31" s="70"/>
      <c r="TLO31" s="70"/>
      <c r="TLP31" s="70"/>
      <c r="TLQ31" s="70"/>
      <c r="TLR31" s="70"/>
      <c r="TLS31" s="70"/>
      <c r="TLT31" s="70"/>
      <c r="TLU31" s="70"/>
      <c r="TLV31" s="70"/>
      <c r="TLW31" s="70"/>
      <c r="TLX31" s="70"/>
      <c r="TLY31" s="70"/>
      <c r="TLZ31" s="70"/>
      <c r="TMA31" s="70"/>
      <c r="TMB31" s="70"/>
      <c r="TMC31" s="70"/>
      <c r="TMD31" s="70"/>
      <c r="TME31" s="70"/>
      <c r="TMF31" s="70"/>
      <c r="TMG31" s="70"/>
      <c r="TMH31" s="70"/>
      <c r="TMI31" s="70"/>
      <c r="TMJ31" s="70"/>
      <c r="TMK31" s="70"/>
      <c r="TML31" s="70"/>
      <c r="TMM31" s="70"/>
      <c r="TMN31" s="70"/>
      <c r="TMO31" s="70"/>
      <c r="TMP31" s="70"/>
      <c r="TMQ31" s="70"/>
      <c r="TMR31" s="70"/>
      <c r="TMS31" s="70"/>
      <c r="TMT31" s="70"/>
      <c r="TMU31" s="70"/>
      <c r="TMV31" s="70"/>
      <c r="TMW31" s="70"/>
      <c r="TMX31" s="70"/>
      <c r="TMY31" s="70"/>
      <c r="TMZ31" s="70"/>
      <c r="TNA31" s="70"/>
      <c r="TNB31" s="70"/>
      <c r="TNC31" s="70"/>
      <c r="TND31" s="70"/>
      <c r="TNE31" s="70"/>
      <c r="TNF31" s="70"/>
      <c r="TNG31" s="70"/>
      <c r="TNH31" s="70"/>
      <c r="TNI31" s="70"/>
      <c r="TNJ31" s="70"/>
      <c r="TNK31" s="70"/>
      <c r="TNL31" s="70"/>
      <c r="TNM31" s="70"/>
      <c r="TNN31" s="70"/>
      <c r="TNO31" s="70"/>
      <c r="TNP31" s="70"/>
      <c r="TNQ31" s="70"/>
      <c r="TNR31" s="70"/>
      <c r="TNS31" s="70"/>
      <c r="TNT31" s="70"/>
      <c r="TNU31" s="70"/>
      <c r="TNV31" s="70"/>
      <c r="TNW31" s="70"/>
      <c r="TNX31" s="70"/>
      <c r="TNY31" s="70"/>
      <c r="TNZ31" s="70"/>
      <c r="TOA31" s="70"/>
      <c r="TOB31" s="70"/>
      <c r="TOC31" s="70"/>
      <c r="TOD31" s="70"/>
      <c r="TOE31" s="70"/>
      <c r="TOF31" s="70"/>
      <c r="TOG31" s="70"/>
      <c r="TOH31" s="70"/>
      <c r="TOI31" s="70"/>
      <c r="TOJ31" s="70"/>
      <c r="TOK31" s="70"/>
      <c r="TOL31" s="70"/>
      <c r="TOM31" s="70"/>
      <c r="TON31" s="70"/>
      <c r="TOO31" s="70"/>
      <c r="TOP31" s="70"/>
      <c r="TOQ31" s="70"/>
      <c r="TOR31" s="70"/>
      <c r="TOS31" s="70"/>
      <c r="TOT31" s="70"/>
      <c r="TOU31" s="70"/>
      <c r="TOV31" s="70"/>
      <c r="TOW31" s="70"/>
      <c r="TOX31" s="70"/>
      <c r="TOY31" s="70"/>
      <c r="TOZ31" s="70"/>
      <c r="TPA31" s="70"/>
      <c r="TPB31" s="70"/>
      <c r="TPC31" s="70"/>
      <c r="TPD31" s="70"/>
      <c r="TPE31" s="70"/>
      <c r="TPF31" s="70"/>
      <c r="TPG31" s="70"/>
      <c r="TPH31" s="70"/>
      <c r="TPI31" s="70"/>
      <c r="TPJ31" s="70"/>
      <c r="TPK31" s="70"/>
      <c r="TPL31" s="70"/>
      <c r="TPM31" s="70"/>
      <c r="TPN31" s="70"/>
      <c r="TPO31" s="70"/>
      <c r="TPP31" s="70"/>
      <c r="TPQ31" s="70"/>
      <c r="TPR31" s="70"/>
      <c r="TPS31" s="70"/>
      <c r="TPT31" s="70"/>
      <c r="TPU31" s="70"/>
      <c r="TPV31" s="70"/>
      <c r="TPW31" s="70"/>
      <c r="TPX31" s="70"/>
      <c r="TPY31" s="70"/>
      <c r="TPZ31" s="70"/>
      <c r="TQA31" s="70"/>
      <c r="TQB31" s="70"/>
      <c r="TQC31" s="70"/>
      <c r="TQD31" s="70"/>
      <c r="TQE31" s="70"/>
      <c r="TQF31" s="70"/>
      <c r="TQG31" s="70"/>
      <c r="TQH31" s="70"/>
      <c r="TQI31" s="70"/>
      <c r="TQJ31" s="70"/>
      <c r="TQK31" s="70"/>
      <c r="TQL31" s="70"/>
      <c r="TQM31" s="70"/>
      <c r="TQN31" s="70"/>
      <c r="TQO31" s="70"/>
      <c r="TQP31" s="70"/>
      <c r="TQQ31" s="70"/>
      <c r="TQR31" s="70"/>
      <c r="TQS31" s="70"/>
      <c r="TQT31" s="70"/>
      <c r="TQU31" s="70"/>
      <c r="TQV31" s="70"/>
      <c r="TQW31" s="70"/>
      <c r="TQX31" s="70"/>
      <c r="TQY31" s="70"/>
      <c r="TQZ31" s="70"/>
      <c r="TRA31" s="70"/>
      <c r="TRB31" s="70"/>
      <c r="TRC31" s="70"/>
      <c r="TRD31" s="70"/>
      <c r="TRE31" s="70"/>
      <c r="TRF31" s="70"/>
      <c r="TRG31" s="70"/>
      <c r="TRH31" s="70"/>
      <c r="TRI31" s="70"/>
      <c r="TRJ31" s="70"/>
      <c r="TRK31" s="70"/>
      <c r="TRL31" s="70"/>
      <c r="TRM31" s="70"/>
      <c r="TRN31" s="70"/>
      <c r="TRO31" s="70"/>
      <c r="TRP31" s="70"/>
      <c r="TRQ31" s="70"/>
      <c r="TRR31" s="70"/>
      <c r="TRS31" s="70"/>
      <c r="TRT31" s="70"/>
      <c r="TRU31" s="70"/>
      <c r="TRV31" s="70"/>
      <c r="TRW31" s="70"/>
      <c r="TRX31" s="70"/>
      <c r="TRY31" s="70"/>
      <c r="TRZ31" s="70"/>
      <c r="TSA31" s="70"/>
      <c r="TSB31" s="70"/>
      <c r="TSC31" s="70"/>
      <c r="TSD31" s="70"/>
      <c r="TSE31" s="70"/>
      <c r="TSF31" s="70"/>
      <c r="TSG31" s="70"/>
      <c r="TSH31" s="70"/>
      <c r="TSI31" s="70"/>
      <c r="TSJ31" s="70"/>
      <c r="TSK31" s="70"/>
      <c r="TSL31" s="70"/>
      <c r="TSM31" s="70"/>
      <c r="TSN31" s="70"/>
      <c r="TSO31" s="70"/>
      <c r="TSP31" s="70"/>
      <c r="TSQ31" s="70"/>
      <c r="TSR31" s="70"/>
      <c r="TSS31" s="70"/>
      <c r="TST31" s="70"/>
      <c r="TSU31" s="70"/>
      <c r="TSV31" s="70"/>
      <c r="TSW31" s="70"/>
      <c r="TSX31" s="70"/>
      <c r="TSY31" s="70"/>
      <c r="TSZ31" s="70"/>
      <c r="TTA31" s="70"/>
      <c r="TTB31" s="70"/>
      <c r="TTC31" s="70"/>
      <c r="TTD31" s="70"/>
      <c r="TTE31" s="70"/>
      <c r="TTF31" s="70"/>
      <c r="TTG31" s="70"/>
      <c r="TTH31" s="70"/>
      <c r="TTI31" s="70"/>
      <c r="TTJ31" s="70"/>
      <c r="TTK31" s="70"/>
      <c r="TTL31" s="70"/>
      <c r="TTM31" s="70"/>
      <c r="TTN31" s="70"/>
      <c r="TTO31" s="70"/>
      <c r="TTP31" s="70"/>
      <c r="TTQ31" s="70"/>
      <c r="TTR31" s="70"/>
      <c r="TTS31" s="70"/>
      <c r="TTT31" s="70"/>
      <c r="TTU31" s="70"/>
      <c r="TTV31" s="70"/>
      <c r="TTW31" s="70"/>
      <c r="TTX31" s="70"/>
      <c r="TTY31" s="70"/>
      <c r="TTZ31" s="70"/>
      <c r="TUA31" s="70"/>
      <c r="TUB31" s="70"/>
      <c r="TUC31" s="70"/>
      <c r="TUD31" s="70"/>
      <c r="TUE31" s="70"/>
      <c r="TUF31" s="70"/>
      <c r="TUG31" s="70"/>
      <c r="TUH31" s="70"/>
      <c r="TUI31" s="70"/>
      <c r="TUJ31" s="70"/>
      <c r="TUK31" s="70"/>
      <c r="TUL31" s="70"/>
      <c r="TUM31" s="70"/>
      <c r="TUN31" s="70"/>
      <c r="TUO31" s="70"/>
      <c r="TUP31" s="70"/>
      <c r="TUQ31" s="70"/>
      <c r="TUR31" s="70"/>
      <c r="TUS31" s="70"/>
      <c r="TUT31" s="70"/>
      <c r="TUU31" s="70"/>
      <c r="TUV31" s="70"/>
      <c r="TUW31" s="70"/>
      <c r="TUX31" s="70"/>
      <c r="TUY31" s="70"/>
      <c r="TUZ31" s="70"/>
      <c r="TVA31" s="70"/>
      <c r="TVB31" s="70"/>
      <c r="TVC31" s="70"/>
      <c r="TVD31" s="70"/>
      <c r="TVE31" s="70"/>
      <c r="TVF31" s="70"/>
      <c r="TVG31" s="70"/>
      <c r="TVH31" s="70"/>
      <c r="TVI31" s="70"/>
      <c r="TVJ31" s="70"/>
      <c r="TVK31" s="70"/>
      <c r="TVL31" s="70"/>
      <c r="TVM31" s="70"/>
      <c r="TVN31" s="70"/>
      <c r="TVO31" s="70"/>
      <c r="TVP31" s="70"/>
      <c r="TVQ31" s="70"/>
      <c r="TVR31" s="70"/>
      <c r="TVS31" s="70"/>
      <c r="TVT31" s="70"/>
      <c r="TVU31" s="70"/>
      <c r="TVV31" s="70"/>
      <c r="TVW31" s="70"/>
      <c r="TVX31" s="70"/>
      <c r="TVY31" s="70"/>
      <c r="TVZ31" s="70"/>
      <c r="TWA31" s="70"/>
      <c r="TWB31" s="70"/>
      <c r="TWC31" s="70"/>
      <c r="TWD31" s="70"/>
      <c r="TWE31" s="70"/>
      <c r="TWF31" s="70"/>
      <c r="TWG31" s="70"/>
      <c r="TWH31" s="70"/>
      <c r="TWI31" s="70"/>
      <c r="TWJ31" s="70"/>
      <c r="TWK31" s="70"/>
      <c r="TWL31" s="70"/>
      <c r="TWM31" s="70"/>
      <c r="TWN31" s="70"/>
      <c r="TWO31" s="70"/>
      <c r="TWP31" s="70"/>
      <c r="TWQ31" s="70"/>
      <c r="TWR31" s="70"/>
      <c r="TWS31" s="70"/>
      <c r="TWT31" s="70"/>
      <c r="TWU31" s="70"/>
      <c r="TWV31" s="70"/>
      <c r="TWW31" s="70"/>
      <c r="TWX31" s="70"/>
      <c r="TWY31" s="70"/>
      <c r="TWZ31" s="70"/>
      <c r="TXA31" s="70"/>
      <c r="TXB31" s="70"/>
      <c r="TXC31" s="70"/>
      <c r="TXD31" s="70"/>
      <c r="TXE31" s="70"/>
      <c r="TXF31" s="70"/>
      <c r="TXG31" s="70"/>
      <c r="TXH31" s="70"/>
      <c r="TXI31" s="70"/>
      <c r="TXJ31" s="70"/>
      <c r="TXK31" s="70"/>
      <c r="TXL31" s="70"/>
      <c r="TXM31" s="70"/>
      <c r="TXN31" s="70"/>
      <c r="TXO31" s="70"/>
      <c r="TXP31" s="70"/>
      <c r="TXQ31" s="70"/>
      <c r="TXR31" s="70"/>
      <c r="TXS31" s="70"/>
      <c r="TXT31" s="70"/>
      <c r="TXU31" s="70"/>
      <c r="TXV31" s="70"/>
      <c r="TXW31" s="70"/>
      <c r="TXX31" s="70"/>
      <c r="TXY31" s="70"/>
      <c r="TXZ31" s="70"/>
      <c r="TYA31" s="70"/>
      <c r="TYB31" s="70"/>
      <c r="TYC31" s="70"/>
      <c r="TYD31" s="70"/>
      <c r="TYE31" s="70"/>
      <c r="TYF31" s="70"/>
      <c r="TYG31" s="70"/>
      <c r="TYH31" s="70"/>
      <c r="TYI31" s="70"/>
      <c r="TYJ31" s="70"/>
      <c r="TYK31" s="70"/>
      <c r="TYL31" s="70"/>
      <c r="TYM31" s="70"/>
      <c r="TYN31" s="70"/>
      <c r="TYO31" s="70"/>
      <c r="TYP31" s="70"/>
      <c r="TYQ31" s="70"/>
      <c r="TYR31" s="70"/>
      <c r="TYS31" s="70"/>
      <c r="TYT31" s="70"/>
      <c r="TYU31" s="70"/>
      <c r="TYV31" s="70"/>
      <c r="TYW31" s="70"/>
      <c r="TYX31" s="70"/>
      <c r="TYY31" s="70"/>
      <c r="TYZ31" s="70"/>
      <c r="TZA31" s="70"/>
      <c r="TZB31" s="70"/>
      <c r="TZC31" s="70"/>
      <c r="TZD31" s="70"/>
      <c r="TZE31" s="70"/>
      <c r="TZF31" s="70"/>
      <c r="TZG31" s="70"/>
      <c r="TZH31" s="70"/>
      <c r="TZI31" s="70"/>
      <c r="TZJ31" s="70"/>
      <c r="TZK31" s="70"/>
      <c r="TZL31" s="70"/>
      <c r="TZM31" s="70"/>
      <c r="TZN31" s="70"/>
      <c r="TZO31" s="70"/>
      <c r="TZP31" s="70"/>
      <c r="TZQ31" s="70"/>
      <c r="TZR31" s="70"/>
      <c r="TZS31" s="70"/>
      <c r="TZT31" s="70"/>
      <c r="TZU31" s="70"/>
      <c r="TZV31" s="70"/>
      <c r="TZW31" s="70"/>
      <c r="TZX31" s="70"/>
      <c r="TZY31" s="70"/>
      <c r="TZZ31" s="70"/>
      <c r="UAA31" s="70"/>
      <c r="UAB31" s="70"/>
      <c r="UAC31" s="70"/>
      <c r="UAD31" s="70"/>
      <c r="UAE31" s="70"/>
      <c r="UAF31" s="70"/>
      <c r="UAG31" s="70"/>
      <c r="UAH31" s="70"/>
      <c r="UAI31" s="70"/>
      <c r="UAJ31" s="70"/>
      <c r="UAK31" s="70"/>
      <c r="UAL31" s="70"/>
      <c r="UAM31" s="70"/>
      <c r="UAN31" s="70"/>
      <c r="UAO31" s="70"/>
      <c r="UAP31" s="70"/>
      <c r="UAQ31" s="70"/>
      <c r="UAR31" s="70"/>
      <c r="UAS31" s="70"/>
      <c r="UAT31" s="70"/>
      <c r="UAU31" s="70"/>
      <c r="UAV31" s="70"/>
      <c r="UAW31" s="70"/>
      <c r="UAX31" s="70"/>
      <c r="UAY31" s="70"/>
      <c r="UAZ31" s="70"/>
      <c r="UBA31" s="70"/>
      <c r="UBB31" s="70"/>
      <c r="UBC31" s="70"/>
      <c r="UBD31" s="70"/>
      <c r="UBE31" s="70"/>
      <c r="UBF31" s="70"/>
      <c r="UBG31" s="70"/>
      <c r="UBH31" s="70"/>
      <c r="UBI31" s="70"/>
      <c r="UBJ31" s="70"/>
      <c r="UBK31" s="70"/>
      <c r="UBL31" s="70"/>
      <c r="UBM31" s="70"/>
      <c r="UBN31" s="70"/>
      <c r="UBO31" s="70"/>
      <c r="UBP31" s="70"/>
      <c r="UBQ31" s="70"/>
      <c r="UBR31" s="70"/>
      <c r="UBS31" s="70"/>
      <c r="UBT31" s="70"/>
      <c r="UBU31" s="70"/>
      <c r="UBV31" s="70"/>
      <c r="UBW31" s="70"/>
      <c r="UBX31" s="70"/>
      <c r="UBY31" s="70"/>
      <c r="UBZ31" s="70"/>
      <c r="UCA31" s="70"/>
      <c r="UCB31" s="70"/>
      <c r="UCC31" s="70"/>
      <c r="UCD31" s="70"/>
      <c r="UCE31" s="70"/>
      <c r="UCF31" s="70"/>
      <c r="UCG31" s="70"/>
      <c r="UCH31" s="70"/>
      <c r="UCI31" s="70"/>
      <c r="UCJ31" s="70"/>
      <c r="UCK31" s="70"/>
      <c r="UCL31" s="70"/>
      <c r="UCM31" s="70"/>
      <c r="UCN31" s="70"/>
      <c r="UCO31" s="70"/>
      <c r="UCP31" s="70"/>
      <c r="UCQ31" s="70"/>
      <c r="UCR31" s="70"/>
      <c r="UCS31" s="70"/>
      <c r="UCT31" s="70"/>
      <c r="UCU31" s="70"/>
      <c r="UCV31" s="70"/>
      <c r="UCW31" s="70"/>
      <c r="UCX31" s="70"/>
      <c r="UCY31" s="70"/>
      <c r="UCZ31" s="70"/>
      <c r="UDA31" s="70"/>
      <c r="UDB31" s="70"/>
      <c r="UDC31" s="70"/>
      <c r="UDD31" s="70"/>
      <c r="UDE31" s="70"/>
      <c r="UDF31" s="70"/>
      <c r="UDG31" s="70"/>
      <c r="UDH31" s="70"/>
      <c r="UDI31" s="70"/>
      <c r="UDJ31" s="70"/>
      <c r="UDK31" s="70"/>
      <c r="UDL31" s="70"/>
      <c r="UDM31" s="70"/>
      <c r="UDN31" s="70"/>
      <c r="UDO31" s="70"/>
      <c r="UDP31" s="70"/>
      <c r="UDQ31" s="70"/>
      <c r="UDR31" s="70"/>
      <c r="UDS31" s="70"/>
      <c r="UDT31" s="70"/>
      <c r="UDU31" s="70"/>
      <c r="UDV31" s="70"/>
      <c r="UDW31" s="70"/>
      <c r="UDX31" s="70"/>
      <c r="UDY31" s="70"/>
      <c r="UDZ31" s="70"/>
      <c r="UEA31" s="70"/>
      <c r="UEB31" s="70"/>
      <c r="UEC31" s="70"/>
      <c r="UED31" s="70"/>
      <c r="UEE31" s="70"/>
      <c r="UEF31" s="70"/>
      <c r="UEG31" s="70"/>
      <c r="UEH31" s="70"/>
      <c r="UEI31" s="70"/>
      <c r="UEJ31" s="70"/>
      <c r="UEK31" s="70"/>
      <c r="UEL31" s="70"/>
      <c r="UEM31" s="70"/>
      <c r="UEN31" s="70"/>
      <c r="UEO31" s="70"/>
      <c r="UEP31" s="70"/>
      <c r="UEQ31" s="70"/>
      <c r="UER31" s="70"/>
      <c r="UES31" s="70"/>
      <c r="UET31" s="70"/>
      <c r="UEU31" s="70"/>
      <c r="UEV31" s="70"/>
      <c r="UEW31" s="70"/>
      <c r="UEX31" s="70"/>
      <c r="UEY31" s="70"/>
      <c r="UEZ31" s="70"/>
      <c r="UFA31" s="70"/>
      <c r="UFB31" s="70"/>
      <c r="UFC31" s="70"/>
      <c r="UFD31" s="70"/>
      <c r="UFE31" s="70"/>
      <c r="UFF31" s="70"/>
      <c r="UFG31" s="70"/>
      <c r="UFH31" s="70"/>
      <c r="UFI31" s="70"/>
      <c r="UFJ31" s="70"/>
      <c r="UFK31" s="70"/>
      <c r="UFL31" s="70"/>
      <c r="UFM31" s="70"/>
      <c r="UFN31" s="70"/>
      <c r="UFO31" s="70"/>
      <c r="UFP31" s="70"/>
      <c r="UFQ31" s="70"/>
      <c r="UFR31" s="70"/>
      <c r="UFS31" s="70"/>
      <c r="UFT31" s="70"/>
      <c r="UFU31" s="70"/>
      <c r="UFV31" s="70"/>
      <c r="UFW31" s="70"/>
      <c r="UFX31" s="70"/>
      <c r="UFY31" s="70"/>
      <c r="UFZ31" s="70"/>
      <c r="UGA31" s="70"/>
      <c r="UGB31" s="70"/>
      <c r="UGC31" s="70"/>
      <c r="UGD31" s="70"/>
      <c r="UGE31" s="70"/>
      <c r="UGF31" s="70"/>
      <c r="UGG31" s="70"/>
      <c r="UGH31" s="70"/>
      <c r="UGI31" s="70"/>
      <c r="UGJ31" s="70"/>
      <c r="UGK31" s="70"/>
      <c r="UGL31" s="70"/>
      <c r="UGM31" s="70"/>
      <c r="UGN31" s="70"/>
      <c r="UGO31" s="70"/>
      <c r="UGP31" s="70"/>
      <c r="UGQ31" s="70"/>
      <c r="UGR31" s="70"/>
      <c r="UGS31" s="70"/>
      <c r="UGT31" s="70"/>
      <c r="UGU31" s="70"/>
      <c r="UGV31" s="70"/>
      <c r="UGW31" s="70"/>
      <c r="UGX31" s="70"/>
      <c r="UGY31" s="70"/>
      <c r="UGZ31" s="70"/>
      <c r="UHA31" s="70"/>
      <c r="UHB31" s="70"/>
      <c r="UHC31" s="70"/>
      <c r="UHD31" s="70"/>
      <c r="UHE31" s="70"/>
      <c r="UHF31" s="70"/>
      <c r="UHG31" s="70"/>
      <c r="UHH31" s="70"/>
      <c r="UHI31" s="70"/>
      <c r="UHJ31" s="70"/>
      <c r="UHK31" s="70"/>
      <c r="UHL31" s="70"/>
      <c r="UHM31" s="70"/>
      <c r="UHN31" s="70"/>
      <c r="UHO31" s="70"/>
      <c r="UHP31" s="70"/>
      <c r="UHQ31" s="70"/>
      <c r="UHR31" s="70"/>
      <c r="UHS31" s="70"/>
      <c r="UHT31" s="70"/>
      <c r="UHU31" s="70"/>
      <c r="UHV31" s="70"/>
      <c r="UHW31" s="70"/>
      <c r="UHX31" s="70"/>
      <c r="UHY31" s="70"/>
      <c r="UHZ31" s="70"/>
      <c r="UIA31" s="70"/>
      <c r="UIB31" s="70"/>
      <c r="UIC31" s="70"/>
      <c r="UID31" s="70"/>
      <c r="UIE31" s="70"/>
      <c r="UIF31" s="70"/>
      <c r="UIG31" s="70"/>
      <c r="UIH31" s="70"/>
      <c r="UII31" s="70"/>
      <c r="UIJ31" s="70"/>
      <c r="UIK31" s="70"/>
      <c r="UIL31" s="70"/>
      <c r="UIM31" s="70"/>
      <c r="UIN31" s="70"/>
      <c r="UIO31" s="70"/>
      <c r="UIP31" s="70"/>
      <c r="UIQ31" s="70"/>
      <c r="UIR31" s="70"/>
      <c r="UIS31" s="70"/>
      <c r="UIT31" s="70"/>
      <c r="UIU31" s="70"/>
      <c r="UIV31" s="70"/>
      <c r="UIW31" s="70"/>
      <c r="UIX31" s="70"/>
      <c r="UIY31" s="70"/>
      <c r="UIZ31" s="70"/>
      <c r="UJA31" s="70"/>
      <c r="UJB31" s="70"/>
      <c r="UJC31" s="70"/>
      <c r="UJD31" s="70"/>
      <c r="UJE31" s="70"/>
      <c r="UJF31" s="70"/>
      <c r="UJG31" s="70"/>
      <c r="UJH31" s="70"/>
      <c r="UJI31" s="70"/>
      <c r="UJJ31" s="70"/>
      <c r="UJK31" s="70"/>
      <c r="UJL31" s="70"/>
      <c r="UJM31" s="70"/>
      <c r="UJN31" s="70"/>
      <c r="UJO31" s="70"/>
      <c r="UJP31" s="70"/>
      <c r="UJQ31" s="70"/>
      <c r="UJR31" s="70"/>
      <c r="UJS31" s="70"/>
      <c r="UJT31" s="70"/>
      <c r="UJU31" s="70"/>
      <c r="UJV31" s="70"/>
      <c r="UJW31" s="70"/>
      <c r="UJX31" s="70"/>
      <c r="UJY31" s="70"/>
      <c r="UJZ31" s="70"/>
      <c r="UKA31" s="70"/>
      <c r="UKB31" s="70"/>
      <c r="UKC31" s="70"/>
      <c r="UKD31" s="70"/>
      <c r="UKE31" s="70"/>
      <c r="UKF31" s="70"/>
      <c r="UKG31" s="70"/>
      <c r="UKH31" s="70"/>
      <c r="UKI31" s="70"/>
      <c r="UKJ31" s="70"/>
      <c r="UKK31" s="70"/>
      <c r="UKL31" s="70"/>
      <c r="UKM31" s="70"/>
      <c r="UKN31" s="70"/>
      <c r="UKO31" s="70"/>
      <c r="UKP31" s="70"/>
      <c r="UKQ31" s="70"/>
      <c r="UKR31" s="70"/>
      <c r="UKS31" s="70"/>
      <c r="UKT31" s="70"/>
      <c r="UKU31" s="70"/>
      <c r="UKV31" s="70"/>
      <c r="UKW31" s="70"/>
      <c r="UKX31" s="70"/>
      <c r="UKY31" s="70"/>
      <c r="UKZ31" s="70"/>
      <c r="ULA31" s="70"/>
      <c r="ULB31" s="70"/>
      <c r="ULC31" s="70"/>
      <c r="ULD31" s="70"/>
      <c r="ULE31" s="70"/>
      <c r="ULF31" s="70"/>
      <c r="ULG31" s="70"/>
      <c r="ULH31" s="70"/>
      <c r="ULI31" s="70"/>
      <c r="ULJ31" s="70"/>
      <c r="ULK31" s="70"/>
      <c r="ULL31" s="70"/>
      <c r="ULM31" s="70"/>
      <c r="ULN31" s="70"/>
      <c r="ULO31" s="70"/>
      <c r="ULP31" s="70"/>
      <c r="ULQ31" s="70"/>
      <c r="ULR31" s="70"/>
      <c r="ULS31" s="70"/>
      <c r="ULT31" s="70"/>
      <c r="ULU31" s="70"/>
      <c r="ULV31" s="70"/>
      <c r="ULW31" s="70"/>
      <c r="ULX31" s="70"/>
      <c r="ULY31" s="70"/>
      <c r="ULZ31" s="70"/>
      <c r="UMA31" s="70"/>
      <c r="UMB31" s="70"/>
      <c r="UMC31" s="70"/>
      <c r="UMD31" s="70"/>
      <c r="UME31" s="70"/>
      <c r="UMF31" s="70"/>
      <c r="UMG31" s="70"/>
      <c r="UMH31" s="70"/>
      <c r="UMI31" s="70"/>
      <c r="UMJ31" s="70"/>
      <c r="UMK31" s="70"/>
      <c r="UML31" s="70"/>
      <c r="UMM31" s="70"/>
      <c r="UMN31" s="70"/>
      <c r="UMO31" s="70"/>
      <c r="UMP31" s="70"/>
      <c r="UMQ31" s="70"/>
      <c r="UMR31" s="70"/>
      <c r="UMS31" s="70"/>
      <c r="UMT31" s="70"/>
      <c r="UMU31" s="70"/>
      <c r="UMV31" s="70"/>
      <c r="UMW31" s="70"/>
      <c r="UMX31" s="70"/>
      <c r="UMY31" s="70"/>
      <c r="UMZ31" s="70"/>
      <c r="UNA31" s="70"/>
      <c r="UNB31" s="70"/>
      <c r="UNC31" s="70"/>
      <c r="UND31" s="70"/>
      <c r="UNE31" s="70"/>
      <c r="UNF31" s="70"/>
      <c r="UNG31" s="70"/>
      <c r="UNH31" s="70"/>
      <c r="UNI31" s="70"/>
      <c r="UNJ31" s="70"/>
      <c r="UNK31" s="70"/>
      <c r="UNL31" s="70"/>
      <c r="UNM31" s="70"/>
      <c r="UNN31" s="70"/>
      <c r="UNO31" s="70"/>
      <c r="UNP31" s="70"/>
      <c r="UNQ31" s="70"/>
      <c r="UNR31" s="70"/>
      <c r="UNS31" s="70"/>
      <c r="UNT31" s="70"/>
      <c r="UNU31" s="70"/>
      <c r="UNV31" s="70"/>
      <c r="UNW31" s="70"/>
      <c r="UNX31" s="70"/>
      <c r="UNY31" s="70"/>
      <c r="UNZ31" s="70"/>
      <c r="UOA31" s="70"/>
      <c r="UOB31" s="70"/>
      <c r="UOC31" s="70"/>
      <c r="UOD31" s="70"/>
      <c r="UOE31" s="70"/>
      <c r="UOF31" s="70"/>
      <c r="UOG31" s="70"/>
      <c r="UOH31" s="70"/>
      <c r="UOI31" s="70"/>
      <c r="UOJ31" s="70"/>
      <c r="UOK31" s="70"/>
      <c r="UOL31" s="70"/>
      <c r="UOM31" s="70"/>
      <c r="UON31" s="70"/>
      <c r="UOO31" s="70"/>
      <c r="UOP31" s="70"/>
      <c r="UOQ31" s="70"/>
      <c r="UOR31" s="70"/>
      <c r="UOS31" s="70"/>
      <c r="UOT31" s="70"/>
      <c r="UOU31" s="70"/>
      <c r="UOV31" s="70"/>
      <c r="UOW31" s="70"/>
      <c r="UOX31" s="70"/>
      <c r="UOY31" s="70"/>
      <c r="UOZ31" s="70"/>
      <c r="UPA31" s="70"/>
      <c r="UPB31" s="70"/>
      <c r="UPC31" s="70"/>
      <c r="UPD31" s="70"/>
      <c r="UPE31" s="70"/>
      <c r="UPF31" s="70"/>
      <c r="UPG31" s="70"/>
      <c r="UPH31" s="70"/>
      <c r="UPI31" s="70"/>
      <c r="UPJ31" s="70"/>
      <c r="UPK31" s="70"/>
      <c r="UPL31" s="70"/>
      <c r="UPM31" s="70"/>
      <c r="UPN31" s="70"/>
      <c r="UPO31" s="70"/>
      <c r="UPP31" s="70"/>
      <c r="UPQ31" s="70"/>
      <c r="UPR31" s="70"/>
      <c r="UPS31" s="70"/>
      <c r="UPT31" s="70"/>
      <c r="UPU31" s="70"/>
      <c r="UPV31" s="70"/>
      <c r="UPW31" s="70"/>
      <c r="UPX31" s="70"/>
      <c r="UPY31" s="70"/>
      <c r="UPZ31" s="70"/>
      <c r="UQA31" s="70"/>
      <c r="UQB31" s="70"/>
      <c r="UQC31" s="70"/>
      <c r="UQD31" s="70"/>
      <c r="UQE31" s="70"/>
      <c r="UQF31" s="70"/>
      <c r="UQG31" s="70"/>
      <c r="UQH31" s="70"/>
      <c r="UQI31" s="70"/>
      <c r="UQJ31" s="70"/>
      <c r="UQK31" s="70"/>
      <c r="UQL31" s="70"/>
      <c r="UQM31" s="70"/>
      <c r="UQN31" s="70"/>
      <c r="UQO31" s="70"/>
      <c r="UQP31" s="70"/>
      <c r="UQQ31" s="70"/>
      <c r="UQR31" s="70"/>
      <c r="UQS31" s="70"/>
      <c r="UQT31" s="70"/>
      <c r="UQU31" s="70"/>
      <c r="UQV31" s="70"/>
      <c r="UQW31" s="70"/>
      <c r="UQX31" s="70"/>
      <c r="UQY31" s="70"/>
      <c r="UQZ31" s="70"/>
      <c r="URA31" s="70"/>
      <c r="URB31" s="70"/>
      <c r="URC31" s="70"/>
      <c r="URD31" s="70"/>
      <c r="URE31" s="70"/>
      <c r="URF31" s="70"/>
      <c r="URG31" s="70"/>
      <c r="URH31" s="70"/>
      <c r="URI31" s="70"/>
      <c r="URJ31" s="70"/>
      <c r="URK31" s="70"/>
      <c r="URL31" s="70"/>
      <c r="URM31" s="70"/>
      <c r="URN31" s="70"/>
      <c r="URO31" s="70"/>
      <c r="URP31" s="70"/>
      <c r="URQ31" s="70"/>
      <c r="URR31" s="70"/>
      <c r="URS31" s="70"/>
      <c r="URT31" s="70"/>
      <c r="URU31" s="70"/>
      <c r="URV31" s="70"/>
      <c r="URW31" s="70"/>
      <c r="URX31" s="70"/>
      <c r="URY31" s="70"/>
      <c r="URZ31" s="70"/>
      <c r="USA31" s="70"/>
      <c r="USB31" s="70"/>
      <c r="USC31" s="70"/>
      <c r="USD31" s="70"/>
      <c r="USE31" s="70"/>
      <c r="USF31" s="70"/>
      <c r="USG31" s="70"/>
      <c r="USH31" s="70"/>
      <c r="USI31" s="70"/>
      <c r="USJ31" s="70"/>
      <c r="USK31" s="70"/>
      <c r="USL31" s="70"/>
      <c r="USM31" s="70"/>
      <c r="USN31" s="70"/>
      <c r="USO31" s="70"/>
      <c r="USP31" s="70"/>
      <c r="USQ31" s="70"/>
      <c r="USR31" s="70"/>
      <c r="USS31" s="70"/>
      <c r="UST31" s="70"/>
      <c r="USU31" s="70"/>
      <c r="USV31" s="70"/>
      <c r="USW31" s="70"/>
      <c r="USX31" s="70"/>
      <c r="USY31" s="70"/>
      <c r="USZ31" s="70"/>
      <c r="UTA31" s="70"/>
      <c r="UTB31" s="70"/>
      <c r="UTC31" s="70"/>
      <c r="UTD31" s="70"/>
      <c r="UTE31" s="70"/>
      <c r="UTF31" s="70"/>
      <c r="UTG31" s="70"/>
      <c r="UTH31" s="70"/>
      <c r="UTI31" s="70"/>
      <c r="UTJ31" s="70"/>
      <c r="UTK31" s="70"/>
      <c r="UTL31" s="70"/>
      <c r="UTM31" s="70"/>
      <c r="UTN31" s="70"/>
      <c r="UTO31" s="70"/>
      <c r="UTP31" s="70"/>
      <c r="UTQ31" s="70"/>
      <c r="UTR31" s="70"/>
      <c r="UTS31" s="70"/>
      <c r="UTT31" s="70"/>
      <c r="UTU31" s="70"/>
      <c r="UTV31" s="70"/>
      <c r="UTW31" s="70"/>
      <c r="UTX31" s="70"/>
      <c r="UTY31" s="70"/>
      <c r="UTZ31" s="70"/>
      <c r="UUA31" s="70"/>
      <c r="UUB31" s="70"/>
      <c r="UUC31" s="70"/>
      <c r="UUD31" s="70"/>
      <c r="UUE31" s="70"/>
      <c r="UUF31" s="70"/>
      <c r="UUG31" s="70"/>
      <c r="UUH31" s="70"/>
      <c r="UUI31" s="70"/>
      <c r="UUJ31" s="70"/>
      <c r="UUK31" s="70"/>
      <c r="UUL31" s="70"/>
      <c r="UUM31" s="70"/>
      <c r="UUN31" s="70"/>
      <c r="UUO31" s="70"/>
      <c r="UUP31" s="70"/>
      <c r="UUQ31" s="70"/>
      <c r="UUR31" s="70"/>
      <c r="UUS31" s="70"/>
      <c r="UUT31" s="70"/>
      <c r="UUU31" s="70"/>
      <c r="UUV31" s="70"/>
      <c r="UUW31" s="70"/>
      <c r="UUX31" s="70"/>
      <c r="UUY31" s="70"/>
      <c r="UUZ31" s="70"/>
      <c r="UVA31" s="70"/>
      <c r="UVB31" s="70"/>
      <c r="UVC31" s="70"/>
      <c r="UVD31" s="70"/>
      <c r="UVE31" s="70"/>
      <c r="UVF31" s="70"/>
      <c r="UVG31" s="70"/>
      <c r="UVH31" s="70"/>
      <c r="UVI31" s="70"/>
      <c r="UVJ31" s="70"/>
      <c r="UVK31" s="70"/>
      <c r="UVL31" s="70"/>
      <c r="UVM31" s="70"/>
      <c r="UVN31" s="70"/>
      <c r="UVO31" s="70"/>
      <c r="UVP31" s="70"/>
      <c r="UVQ31" s="70"/>
      <c r="UVR31" s="70"/>
      <c r="UVS31" s="70"/>
      <c r="UVT31" s="70"/>
      <c r="UVU31" s="70"/>
      <c r="UVV31" s="70"/>
      <c r="UVW31" s="70"/>
      <c r="UVX31" s="70"/>
      <c r="UVY31" s="70"/>
      <c r="UVZ31" s="70"/>
      <c r="UWA31" s="70"/>
      <c r="UWB31" s="70"/>
      <c r="UWC31" s="70"/>
      <c r="UWD31" s="70"/>
      <c r="UWE31" s="70"/>
      <c r="UWF31" s="70"/>
      <c r="UWG31" s="70"/>
      <c r="UWH31" s="70"/>
      <c r="UWI31" s="70"/>
      <c r="UWJ31" s="70"/>
      <c r="UWK31" s="70"/>
      <c r="UWL31" s="70"/>
      <c r="UWM31" s="70"/>
      <c r="UWN31" s="70"/>
      <c r="UWO31" s="70"/>
      <c r="UWP31" s="70"/>
      <c r="UWQ31" s="70"/>
      <c r="UWR31" s="70"/>
      <c r="UWS31" s="70"/>
      <c r="UWT31" s="70"/>
      <c r="UWU31" s="70"/>
      <c r="UWV31" s="70"/>
      <c r="UWW31" s="70"/>
      <c r="UWX31" s="70"/>
      <c r="UWY31" s="70"/>
      <c r="UWZ31" s="70"/>
      <c r="UXA31" s="70"/>
      <c r="UXB31" s="70"/>
      <c r="UXC31" s="70"/>
      <c r="UXD31" s="70"/>
      <c r="UXE31" s="70"/>
      <c r="UXF31" s="70"/>
      <c r="UXG31" s="70"/>
      <c r="UXH31" s="70"/>
      <c r="UXI31" s="70"/>
      <c r="UXJ31" s="70"/>
      <c r="UXK31" s="70"/>
      <c r="UXL31" s="70"/>
      <c r="UXM31" s="70"/>
      <c r="UXN31" s="70"/>
      <c r="UXO31" s="70"/>
      <c r="UXP31" s="70"/>
      <c r="UXQ31" s="70"/>
      <c r="UXR31" s="70"/>
      <c r="UXS31" s="70"/>
      <c r="UXT31" s="70"/>
      <c r="UXU31" s="70"/>
      <c r="UXV31" s="70"/>
      <c r="UXW31" s="70"/>
      <c r="UXX31" s="70"/>
      <c r="UXY31" s="70"/>
      <c r="UXZ31" s="70"/>
      <c r="UYA31" s="70"/>
      <c r="UYB31" s="70"/>
      <c r="UYC31" s="70"/>
      <c r="UYD31" s="70"/>
      <c r="UYE31" s="70"/>
      <c r="UYF31" s="70"/>
      <c r="UYG31" s="70"/>
      <c r="UYH31" s="70"/>
      <c r="UYI31" s="70"/>
      <c r="UYJ31" s="70"/>
      <c r="UYK31" s="70"/>
      <c r="UYL31" s="70"/>
      <c r="UYM31" s="70"/>
      <c r="UYN31" s="70"/>
      <c r="UYO31" s="70"/>
      <c r="UYP31" s="70"/>
      <c r="UYQ31" s="70"/>
      <c r="UYR31" s="70"/>
      <c r="UYS31" s="70"/>
      <c r="UYT31" s="70"/>
      <c r="UYU31" s="70"/>
      <c r="UYV31" s="70"/>
      <c r="UYW31" s="70"/>
      <c r="UYX31" s="70"/>
      <c r="UYY31" s="70"/>
      <c r="UYZ31" s="70"/>
      <c r="UZA31" s="70"/>
      <c r="UZB31" s="70"/>
      <c r="UZC31" s="70"/>
      <c r="UZD31" s="70"/>
      <c r="UZE31" s="70"/>
      <c r="UZF31" s="70"/>
      <c r="UZG31" s="70"/>
      <c r="UZH31" s="70"/>
      <c r="UZI31" s="70"/>
      <c r="UZJ31" s="70"/>
      <c r="UZK31" s="70"/>
      <c r="UZL31" s="70"/>
      <c r="UZM31" s="70"/>
      <c r="UZN31" s="70"/>
      <c r="UZO31" s="70"/>
      <c r="UZP31" s="70"/>
      <c r="UZQ31" s="70"/>
      <c r="UZR31" s="70"/>
      <c r="UZS31" s="70"/>
      <c r="UZT31" s="70"/>
      <c r="UZU31" s="70"/>
      <c r="UZV31" s="70"/>
      <c r="UZW31" s="70"/>
      <c r="UZX31" s="70"/>
      <c r="UZY31" s="70"/>
      <c r="UZZ31" s="70"/>
      <c r="VAA31" s="70"/>
      <c r="VAB31" s="70"/>
      <c r="VAC31" s="70"/>
      <c r="VAD31" s="70"/>
      <c r="VAE31" s="70"/>
      <c r="VAF31" s="70"/>
      <c r="VAG31" s="70"/>
      <c r="VAH31" s="70"/>
      <c r="VAI31" s="70"/>
      <c r="VAJ31" s="70"/>
      <c r="VAK31" s="70"/>
      <c r="VAL31" s="70"/>
      <c r="VAM31" s="70"/>
      <c r="VAN31" s="70"/>
      <c r="VAO31" s="70"/>
      <c r="VAP31" s="70"/>
      <c r="VAQ31" s="70"/>
      <c r="VAR31" s="70"/>
      <c r="VAS31" s="70"/>
      <c r="VAT31" s="70"/>
      <c r="VAU31" s="70"/>
      <c r="VAV31" s="70"/>
      <c r="VAW31" s="70"/>
      <c r="VAX31" s="70"/>
      <c r="VAY31" s="70"/>
      <c r="VAZ31" s="70"/>
      <c r="VBA31" s="70"/>
      <c r="VBB31" s="70"/>
      <c r="VBC31" s="70"/>
      <c r="VBD31" s="70"/>
      <c r="VBE31" s="70"/>
      <c r="VBF31" s="70"/>
      <c r="VBG31" s="70"/>
      <c r="VBH31" s="70"/>
      <c r="VBI31" s="70"/>
      <c r="VBJ31" s="70"/>
      <c r="VBK31" s="70"/>
      <c r="VBL31" s="70"/>
      <c r="VBM31" s="70"/>
      <c r="VBN31" s="70"/>
      <c r="VBO31" s="70"/>
      <c r="VBP31" s="70"/>
      <c r="VBQ31" s="70"/>
      <c r="VBR31" s="70"/>
      <c r="VBS31" s="70"/>
      <c r="VBT31" s="70"/>
      <c r="VBU31" s="70"/>
      <c r="VBV31" s="70"/>
      <c r="VBW31" s="70"/>
      <c r="VBX31" s="70"/>
      <c r="VBY31" s="70"/>
      <c r="VBZ31" s="70"/>
      <c r="VCA31" s="70"/>
      <c r="VCB31" s="70"/>
      <c r="VCC31" s="70"/>
      <c r="VCD31" s="70"/>
      <c r="VCE31" s="70"/>
      <c r="VCF31" s="70"/>
      <c r="VCG31" s="70"/>
      <c r="VCH31" s="70"/>
      <c r="VCI31" s="70"/>
      <c r="VCJ31" s="70"/>
      <c r="VCK31" s="70"/>
      <c r="VCL31" s="70"/>
      <c r="VCM31" s="70"/>
      <c r="VCN31" s="70"/>
      <c r="VCO31" s="70"/>
      <c r="VCP31" s="70"/>
      <c r="VCQ31" s="70"/>
      <c r="VCR31" s="70"/>
      <c r="VCS31" s="70"/>
      <c r="VCT31" s="70"/>
      <c r="VCU31" s="70"/>
      <c r="VCV31" s="70"/>
      <c r="VCW31" s="70"/>
      <c r="VCX31" s="70"/>
      <c r="VCY31" s="70"/>
      <c r="VCZ31" s="70"/>
      <c r="VDA31" s="70"/>
      <c r="VDB31" s="70"/>
      <c r="VDC31" s="70"/>
      <c r="VDD31" s="70"/>
      <c r="VDE31" s="70"/>
      <c r="VDF31" s="70"/>
      <c r="VDG31" s="70"/>
      <c r="VDH31" s="70"/>
      <c r="VDI31" s="70"/>
      <c r="VDJ31" s="70"/>
      <c r="VDK31" s="70"/>
      <c r="VDL31" s="70"/>
      <c r="VDM31" s="70"/>
      <c r="VDN31" s="70"/>
      <c r="VDO31" s="70"/>
      <c r="VDP31" s="70"/>
      <c r="VDQ31" s="70"/>
      <c r="VDR31" s="70"/>
      <c r="VDS31" s="70"/>
      <c r="VDT31" s="70"/>
      <c r="VDU31" s="70"/>
      <c r="VDV31" s="70"/>
      <c r="VDW31" s="70"/>
      <c r="VDX31" s="70"/>
      <c r="VDY31" s="70"/>
      <c r="VDZ31" s="70"/>
      <c r="VEA31" s="70"/>
      <c r="VEB31" s="70"/>
      <c r="VEC31" s="70"/>
      <c r="VED31" s="70"/>
      <c r="VEE31" s="70"/>
      <c r="VEF31" s="70"/>
      <c r="VEG31" s="70"/>
      <c r="VEH31" s="70"/>
      <c r="VEI31" s="70"/>
      <c r="VEJ31" s="70"/>
      <c r="VEK31" s="70"/>
      <c r="VEL31" s="70"/>
      <c r="VEM31" s="70"/>
      <c r="VEN31" s="70"/>
      <c r="VEO31" s="70"/>
      <c r="VEP31" s="70"/>
      <c r="VEQ31" s="70"/>
      <c r="VER31" s="70"/>
      <c r="VES31" s="70"/>
      <c r="VET31" s="70"/>
      <c r="VEU31" s="70"/>
      <c r="VEV31" s="70"/>
      <c r="VEW31" s="70"/>
      <c r="VEX31" s="70"/>
      <c r="VEY31" s="70"/>
      <c r="VEZ31" s="70"/>
      <c r="VFA31" s="70"/>
      <c r="VFB31" s="70"/>
      <c r="VFC31" s="70"/>
      <c r="VFD31" s="70"/>
      <c r="VFE31" s="70"/>
      <c r="VFF31" s="70"/>
      <c r="VFG31" s="70"/>
      <c r="VFH31" s="70"/>
      <c r="VFI31" s="70"/>
      <c r="VFJ31" s="70"/>
      <c r="VFK31" s="70"/>
      <c r="VFL31" s="70"/>
      <c r="VFM31" s="70"/>
      <c r="VFN31" s="70"/>
      <c r="VFO31" s="70"/>
      <c r="VFP31" s="70"/>
      <c r="VFQ31" s="70"/>
      <c r="VFR31" s="70"/>
      <c r="VFS31" s="70"/>
      <c r="VFT31" s="70"/>
      <c r="VFU31" s="70"/>
      <c r="VFV31" s="70"/>
      <c r="VFW31" s="70"/>
      <c r="VFX31" s="70"/>
      <c r="VFY31" s="70"/>
      <c r="VFZ31" s="70"/>
      <c r="VGA31" s="70"/>
      <c r="VGB31" s="70"/>
      <c r="VGC31" s="70"/>
      <c r="VGD31" s="70"/>
      <c r="VGE31" s="70"/>
      <c r="VGF31" s="70"/>
      <c r="VGG31" s="70"/>
      <c r="VGH31" s="70"/>
      <c r="VGI31" s="70"/>
      <c r="VGJ31" s="70"/>
      <c r="VGK31" s="70"/>
      <c r="VGL31" s="70"/>
      <c r="VGM31" s="70"/>
      <c r="VGN31" s="70"/>
      <c r="VGO31" s="70"/>
      <c r="VGP31" s="70"/>
      <c r="VGQ31" s="70"/>
      <c r="VGR31" s="70"/>
      <c r="VGS31" s="70"/>
      <c r="VGT31" s="70"/>
      <c r="VGU31" s="70"/>
      <c r="VGV31" s="70"/>
      <c r="VGW31" s="70"/>
      <c r="VGX31" s="70"/>
      <c r="VGY31" s="70"/>
      <c r="VGZ31" s="70"/>
      <c r="VHA31" s="70"/>
      <c r="VHB31" s="70"/>
      <c r="VHC31" s="70"/>
      <c r="VHD31" s="70"/>
      <c r="VHE31" s="70"/>
      <c r="VHF31" s="70"/>
      <c r="VHG31" s="70"/>
      <c r="VHH31" s="70"/>
      <c r="VHI31" s="70"/>
      <c r="VHJ31" s="70"/>
      <c r="VHK31" s="70"/>
      <c r="VHL31" s="70"/>
      <c r="VHM31" s="70"/>
      <c r="VHN31" s="70"/>
      <c r="VHO31" s="70"/>
      <c r="VHP31" s="70"/>
      <c r="VHQ31" s="70"/>
      <c r="VHR31" s="70"/>
      <c r="VHS31" s="70"/>
      <c r="VHT31" s="70"/>
      <c r="VHU31" s="70"/>
      <c r="VHV31" s="70"/>
      <c r="VHW31" s="70"/>
      <c r="VHX31" s="70"/>
      <c r="VHY31" s="70"/>
      <c r="VHZ31" s="70"/>
      <c r="VIA31" s="70"/>
      <c r="VIB31" s="70"/>
      <c r="VIC31" s="70"/>
      <c r="VID31" s="70"/>
      <c r="VIE31" s="70"/>
      <c r="VIF31" s="70"/>
      <c r="VIG31" s="70"/>
      <c r="VIH31" s="70"/>
      <c r="VII31" s="70"/>
      <c r="VIJ31" s="70"/>
      <c r="VIK31" s="70"/>
      <c r="VIL31" s="70"/>
      <c r="VIM31" s="70"/>
      <c r="VIN31" s="70"/>
      <c r="VIO31" s="70"/>
      <c r="VIP31" s="70"/>
      <c r="VIQ31" s="70"/>
      <c r="VIR31" s="70"/>
      <c r="VIS31" s="70"/>
      <c r="VIT31" s="70"/>
      <c r="VIU31" s="70"/>
      <c r="VIV31" s="70"/>
      <c r="VIW31" s="70"/>
      <c r="VIX31" s="70"/>
      <c r="VIY31" s="70"/>
      <c r="VIZ31" s="70"/>
      <c r="VJA31" s="70"/>
      <c r="VJB31" s="70"/>
      <c r="VJC31" s="70"/>
      <c r="VJD31" s="70"/>
      <c r="VJE31" s="70"/>
      <c r="VJF31" s="70"/>
      <c r="VJG31" s="70"/>
      <c r="VJH31" s="70"/>
      <c r="VJI31" s="70"/>
      <c r="VJJ31" s="70"/>
      <c r="VJK31" s="70"/>
      <c r="VJL31" s="70"/>
      <c r="VJM31" s="70"/>
      <c r="VJN31" s="70"/>
      <c r="VJO31" s="70"/>
      <c r="VJP31" s="70"/>
      <c r="VJQ31" s="70"/>
      <c r="VJR31" s="70"/>
      <c r="VJS31" s="70"/>
      <c r="VJT31" s="70"/>
      <c r="VJU31" s="70"/>
      <c r="VJV31" s="70"/>
      <c r="VJW31" s="70"/>
      <c r="VJX31" s="70"/>
      <c r="VJY31" s="70"/>
      <c r="VJZ31" s="70"/>
      <c r="VKA31" s="70"/>
      <c r="VKB31" s="70"/>
      <c r="VKC31" s="70"/>
      <c r="VKD31" s="70"/>
      <c r="VKE31" s="70"/>
      <c r="VKF31" s="70"/>
      <c r="VKG31" s="70"/>
      <c r="VKH31" s="70"/>
      <c r="VKI31" s="70"/>
      <c r="VKJ31" s="70"/>
      <c r="VKK31" s="70"/>
      <c r="VKL31" s="70"/>
      <c r="VKM31" s="70"/>
      <c r="VKN31" s="70"/>
      <c r="VKO31" s="70"/>
      <c r="VKP31" s="70"/>
      <c r="VKQ31" s="70"/>
      <c r="VKR31" s="70"/>
      <c r="VKS31" s="70"/>
      <c r="VKT31" s="70"/>
      <c r="VKU31" s="70"/>
      <c r="VKV31" s="70"/>
      <c r="VKW31" s="70"/>
      <c r="VKX31" s="70"/>
      <c r="VKY31" s="70"/>
      <c r="VKZ31" s="70"/>
      <c r="VLA31" s="70"/>
      <c r="VLB31" s="70"/>
      <c r="VLC31" s="70"/>
      <c r="VLD31" s="70"/>
      <c r="VLE31" s="70"/>
      <c r="VLF31" s="70"/>
      <c r="VLG31" s="70"/>
      <c r="VLH31" s="70"/>
      <c r="VLI31" s="70"/>
      <c r="VLJ31" s="70"/>
      <c r="VLK31" s="70"/>
      <c r="VLL31" s="70"/>
      <c r="VLM31" s="70"/>
      <c r="VLN31" s="70"/>
      <c r="VLO31" s="70"/>
      <c r="VLP31" s="70"/>
      <c r="VLQ31" s="70"/>
      <c r="VLR31" s="70"/>
      <c r="VLS31" s="70"/>
      <c r="VLT31" s="70"/>
      <c r="VLU31" s="70"/>
      <c r="VLV31" s="70"/>
      <c r="VLW31" s="70"/>
      <c r="VLX31" s="70"/>
      <c r="VLY31" s="70"/>
      <c r="VLZ31" s="70"/>
      <c r="VMA31" s="70"/>
      <c r="VMB31" s="70"/>
      <c r="VMC31" s="70"/>
      <c r="VMD31" s="70"/>
      <c r="VME31" s="70"/>
      <c r="VMF31" s="70"/>
      <c r="VMG31" s="70"/>
      <c r="VMH31" s="70"/>
      <c r="VMI31" s="70"/>
      <c r="VMJ31" s="70"/>
      <c r="VMK31" s="70"/>
      <c r="VML31" s="70"/>
      <c r="VMM31" s="70"/>
      <c r="VMN31" s="70"/>
      <c r="VMO31" s="70"/>
      <c r="VMP31" s="70"/>
      <c r="VMQ31" s="70"/>
      <c r="VMR31" s="70"/>
      <c r="VMS31" s="70"/>
      <c r="VMT31" s="70"/>
      <c r="VMU31" s="70"/>
      <c r="VMV31" s="70"/>
      <c r="VMW31" s="70"/>
      <c r="VMX31" s="70"/>
      <c r="VMY31" s="70"/>
      <c r="VMZ31" s="70"/>
      <c r="VNA31" s="70"/>
      <c r="VNB31" s="70"/>
      <c r="VNC31" s="70"/>
      <c r="VND31" s="70"/>
      <c r="VNE31" s="70"/>
      <c r="VNF31" s="70"/>
      <c r="VNG31" s="70"/>
      <c r="VNH31" s="70"/>
      <c r="VNI31" s="70"/>
      <c r="VNJ31" s="70"/>
      <c r="VNK31" s="70"/>
      <c r="VNL31" s="70"/>
      <c r="VNM31" s="70"/>
      <c r="VNN31" s="70"/>
      <c r="VNO31" s="70"/>
      <c r="VNP31" s="70"/>
      <c r="VNQ31" s="70"/>
      <c r="VNR31" s="70"/>
      <c r="VNS31" s="70"/>
      <c r="VNT31" s="70"/>
      <c r="VNU31" s="70"/>
      <c r="VNV31" s="70"/>
      <c r="VNW31" s="70"/>
      <c r="VNX31" s="70"/>
      <c r="VNY31" s="70"/>
      <c r="VNZ31" s="70"/>
      <c r="VOA31" s="70"/>
      <c r="VOB31" s="70"/>
      <c r="VOC31" s="70"/>
      <c r="VOD31" s="70"/>
      <c r="VOE31" s="70"/>
      <c r="VOF31" s="70"/>
      <c r="VOG31" s="70"/>
      <c r="VOH31" s="70"/>
      <c r="VOI31" s="70"/>
      <c r="VOJ31" s="70"/>
      <c r="VOK31" s="70"/>
      <c r="VOL31" s="70"/>
      <c r="VOM31" s="70"/>
      <c r="VON31" s="70"/>
      <c r="VOO31" s="70"/>
      <c r="VOP31" s="70"/>
      <c r="VOQ31" s="70"/>
      <c r="VOR31" s="70"/>
      <c r="VOS31" s="70"/>
      <c r="VOT31" s="70"/>
      <c r="VOU31" s="70"/>
      <c r="VOV31" s="70"/>
      <c r="VOW31" s="70"/>
      <c r="VOX31" s="70"/>
      <c r="VOY31" s="70"/>
      <c r="VOZ31" s="70"/>
      <c r="VPA31" s="70"/>
      <c r="VPB31" s="70"/>
      <c r="VPC31" s="70"/>
      <c r="VPD31" s="70"/>
      <c r="VPE31" s="70"/>
      <c r="VPF31" s="70"/>
      <c r="VPG31" s="70"/>
      <c r="VPH31" s="70"/>
      <c r="VPI31" s="70"/>
      <c r="VPJ31" s="70"/>
      <c r="VPK31" s="70"/>
      <c r="VPL31" s="70"/>
      <c r="VPM31" s="70"/>
      <c r="VPN31" s="70"/>
      <c r="VPO31" s="70"/>
      <c r="VPP31" s="70"/>
      <c r="VPQ31" s="70"/>
      <c r="VPR31" s="70"/>
      <c r="VPS31" s="70"/>
      <c r="VPT31" s="70"/>
      <c r="VPU31" s="70"/>
      <c r="VPV31" s="70"/>
      <c r="VPW31" s="70"/>
      <c r="VPX31" s="70"/>
      <c r="VPY31" s="70"/>
      <c r="VPZ31" s="70"/>
      <c r="VQA31" s="70"/>
      <c r="VQB31" s="70"/>
      <c r="VQC31" s="70"/>
      <c r="VQD31" s="70"/>
      <c r="VQE31" s="70"/>
      <c r="VQF31" s="70"/>
      <c r="VQG31" s="70"/>
      <c r="VQH31" s="70"/>
      <c r="VQI31" s="70"/>
      <c r="VQJ31" s="70"/>
      <c r="VQK31" s="70"/>
      <c r="VQL31" s="70"/>
      <c r="VQM31" s="70"/>
      <c r="VQN31" s="70"/>
      <c r="VQO31" s="70"/>
      <c r="VQP31" s="70"/>
      <c r="VQQ31" s="70"/>
      <c r="VQR31" s="70"/>
      <c r="VQS31" s="70"/>
      <c r="VQT31" s="70"/>
      <c r="VQU31" s="70"/>
      <c r="VQV31" s="70"/>
      <c r="VQW31" s="70"/>
      <c r="VQX31" s="70"/>
      <c r="VQY31" s="70"/>
      <c r="VQZ31" s="70"/>
      <c r="VRA31" s="70"/>
      <c r="VRB31" s="70"/>
      <c r="VRC31" s="70"/>
      <c r="VRD31" s="70"/>
      <c r="VRE31" s="70"/>
      <c r="VRF31" s="70"/>
      <c r="VRG31" s="70"/>
      <c r="VRH31" s="70"/>
      <c r="VRI31" s="70"/>
      <c r="VRJ31" s="70"/>
      <c r="VRK31" s="70"/>
      <c r="VRL31" s="70"/>
      <c r="VRM31" s="70"/>
      <c r="VRN31" s="70"/>
      <c r="VRO31" s="70"/>
      <c r="VRP31" s="70"/>
      <c r="VRQ31" s="70"/>
      <c r="VRR31" s="70"/>
      <c r="VRS31" s="70"/>
      <c r="VRT31" s="70"/>
      <c r="VRU31" s="70"/>
      <c r="VRV31" s="70"/>
      <c r="VRW31" s="70"/>
      <c r="VRX31" s="70"/>
      <c r="VRY31" s="70"/>
      <c r="VRZ31" s="70"/>
      <c r="VSA31" s="70"/>
      <c r="VSB31" s="70"/>
      <c r="VSC31" s="70"/>
      <c r="VSD31" s="70"/>
      <c r="VSE31" s="70"/>
      <c r="VSF31" s="70"/>
      <c r="VSG31" s="70"/>
      <c r="VSH31" s="70"/>
      <c r="VSI31" s="70"/>
      <c r="VSJ31" s="70"/>
      <c r="VSK31" s="70"/>
      <c r="VSL31" s="70"/>
      <c r="VSM31" s="70"/>
      <c r="VSN31" s="70"/>
      <c r="VSO31" s="70"/>
      <c r="VSP31" s="70"/>
      <c r="VSQ31" s="70"/>
      <c r="VSR31" s="70"/>
      <c r="VSS31" s="70"/>
      <c r="VST31" s="70"/>
      <c r="VSU31" s="70"/>
      <c r="VSV31" s="70"/>
      <c r="VSW31" s="70"/>
      <c r="VSX31" s="70"/>
      <c r="VSY31" s="70"/>
      <c r="VSZ31" s="70"/>
      <c r="VTA31" s="70"/>
      <c r="VTB31" s="70"/>
      <c r="VTC31" s="70"/>
      <c r="VTD31" s="70"/>
      <c r="VTE31" s="70"/>
      <c r="VTF31" s="70"/>
      <c r="VTG31" s="70"/>
      <c r="VTH31" s="70"/>
      <c r="VTI31" s="70"/>
      <c r="VTJ31" s="70"/>
      <c r="VTK31" s="70"/>
      <c r="VTL31" s="70"/>
      <c r="VTM31" s="70"/>
      <c r="VTN31" s="70"/>
      <c r="VTO31" s="70"/>
      <c r="VTP31" s="70"/>
      <c r="VTQ31" s="70"/>
      <c r="VTR31" s="70"/>
      <c r="VTS31" s="70"/>
      <c r="VTT31" s="70"/>
      <c r="VTU31" s="70"/>
      <c r="VTV31" s="70"/>
      <c r="VTW31" s="70"/>
      <c r="VTX31" s="70"/>
      <c r="VTY31" s="70"/>
      <c r="VTZ31" s="70"/>
      <c r="VUA31" s="70"/>
      <c r="VUB31" s="70"/>
      <c r="VUC31" s="70"/>
      <c r="VUD31" s="70"/>
      <c r="VUE31" s="70"/>
      <c r="VUF31" s="70"/>
      <c r="VUG31" s="70"/>
      <c r="VUH31" s="70"/>
      <c r="VUI31" s="70"/>
      <c r="VUJ31" s="70"/>
      <c r="VUK31" s="70"/>
      <c r="VUL31" s="70"/>
      <c r="VUM31" s="70"/>
      <c r="VUN31" s="70"/>
      <c r="VUO31" s="70"/>
      <c r="VUP31" s="70"/>
      <c r="VUQ31" s="70"/>
      <c r="VUR31" s="70"/>
      <c r="VUS31" s="70"/>
      <c r="VUT31" s="70"/>
      <c r="VUU31" s="70"/>
      <c r="VUV31" s="70"/>
      <c r="VUW31" s="70"/>
      <c r="VUX31" s="70"/>
      <c r="VUY31" s="70"/>
      <c r="VUZ31" s="70"/>
      <c r="VVA31" s="70"/>
      <c r="VVB31" s="70"/>
      <c r="VVC31" s="70"/>
      <c r="VVD31" s="70"/>
      <c r="VVE31" s="70"/>
      <c r="VVF31" s="70"/>
      <c r="VVG31" s="70"/>
      <c r="VVH31" s="70"/>
      <c r="VVI31" s="70"/>
      <c r="VVJ31" s="70"/>
      <c r="VVK31" s="70"/>
      <c r="VVL31" s="70"/>
      <c r="VVM31" s="70"/>
      <c r="VVN31" s="70"/>
      <c r="VVO31" s="70"/>
      <c r="VVP31" s="70"/>
      <c r="VVQ31" s="70"/>
      <c r="VVR31" s="70"/>
      <c r="VVS31" s="70"/>
      <c r="VVT31" s="70"/>
      <c r="VVU31" s="70"/>
      <c r="VVV31" s="70"/>
      <c r="VVW31" s="70"/>
      <c r="VVX31" s="70"/>
      <c r="VVY31" s="70"/>
      <c r="VVZ31" s="70"/>
      <c r="VWA31" s="70"/>
      <c r="VWB31" s="70"/>
      <c r="VWC31" s="70"/>
      <c r="VWD31" s="70"/>
      <c r="VWE31" s="70"/>
      <c r="VWF31" s="70"/>
      <c r="VWG31" s="70"/>
      <c r="VWH31" s="70"/>
      <c r="VWI31" s="70"/>
      <c r="VWJ31" s="70"/>
      <c r="VWK31" s="70"/>
      <c r="VWL31" s="70"/>
      <c r="VWM31" s="70"/>
      <c r="VWN31" s="70"/>
      <c r="VWO31" s="70"/>
      <c r="VWP31" s="70"/>
      <c r="VWQ31" s="70"/>
      <c r="VWR31" s="70"/>
      <c r="VWS31" s="70"/>
      <c r="VWT31" s="70"/>
      <c r="VWU31" s="70"/>
      <c r="VWV31" s="70"/>
      <c r="VWW31" s="70"/>
      <c r="VWX31" s="70"/>
      <c r="VWY31" s="70"/>
      <c r="VWZ31" s="70"/>
      <c r="VXA31" s="70"/>
      <c r="VXB31" s="70"/>
      <c r="VXC31" s="70"/>
      <c r="VXD31" s="70"/>
      <c r="VXE31" s="70"/>
      <c r="VXF31" s="70"/>
      <c r="VXG31" s="70"/>
      <c r="VXH31" s="70"/>
      <c r="VXI31" s="70"/>
      <c r="VXJ31" s="70"/>
      <c r="VXK31" s="70"/>
      <c r="VXL31" s="70"/>
      <c r="VXM31" s="70"/>
      <c r="VXN31" s="70"/>
      <c r="VXO31" s="70"/>
      <c r="VXP31" s="70"/>
      <c r="VXQ31" s="70"/>
      <c r="VXR31" s="70"/>
      <c r="VXS31" s="70"/>
      <c r="VXT31" s="70"/>
      <c r="VXU31" s="70"/>
      <c r="VXV31" s="70"/>
      <c r="VXW31" s="70"/>
      <c r="VXX31" s="70"/>
      <c r="VXY31" s="70"/>
      <c r="VXZ31" s="70"/>
      <c r="VYA31" s="70"/>
      <c r="VYB31" s="70"/>
      <c r="VYC31" s="70"/>
      <c r="VYD31" s="70"/>
      <c r="VYE31" s="70"/>
      <c r="VYF31" s="70"/>
      <c r="VYG31" s="70"/>
      <c r="VYH31" s="70"/>
      <c r="VYI31" s="70"/>
      <c r="VYJ31" s="70"/>
      <c r="VYK31" s="70"/>
      <c r="VYL31" s="70"/>
      <c r="VYM31" s="70"/>
      <c r="VYN31" s="70"/>
      <c r="VYO31" s="70"/>
      <c r="VYP31" s="70"/>
      <c r="VYQ31" s="70"/>
      <c r="VYR31" s="70"/>
      <c r="VYS31" s="70"/>
      <c r="VYT31" s="70"/>
      <c r="VYU31" s="70"/>
      <c r="VYV31" s="70"/>
      <c r="VYW31" s="70"/>
      <c r="VYX31" s="70"/>
      <c r="VYY31" s="70"/>
      <c r="VYZ31" s="70"/>
      <c r="VZA31" s="70"/>
      <c r="VZB31" s="70"/>
      <c r="VZC31" s="70"/>
      <c r="VZD31" s="70"/>
      <c r="VZE31" s="70"/>
      <c r="VZF31" s="70"/>
      <c r="VZG31" s="70"/>
      <c r="VZH31" s="70"/>
      <c r="VZI31" s="70"/>
      <c r="VZJ31" s="70"/>
      <c r="VZK31" s="70"/>
      <c r="VZL31" s="70"/>
      <c r="VZM31" s="70"/>
      <c r="VZN31" s="70"/>
      <c r="VZO31" s="70"/>
      <c r="VZP31" s="70"/>
      <c r="VZQ31" s="70"/>
      <c r="VZR31" s="70"/>
      <c r="VZS31" s="70"/>
      <c r="VZT31" s="70"/>
      <c r="VZU31" s="70"/>
      <c r="VZV31" s="70"/>
      <c r="VZW31" s="70"/>
      <c r="VZX31" s="70"/>
      <c r="VZY31" s="70"/>
      <c r="VZZ31" s="70"/>
      <c r="WAA31" s="70"/>
      <c r="WAB31" s="70"/>
      <c r="WAC31" s="70"/>
      <c r="WAD31" s="70"/>
      <c r="WAE31" s="70"/>
      <c r="WAF31" s="70"/>
      <c r="WAG31" s="70"/>
      <c r="WAH31" s="70"/>
      <c r="WAI31" s="70"/>
      <c r="WAJ31" s="70"/>
      <c r="WAK31" s="70"/>
      <c r="WAL31" s="70"/>
      <c r="WAM31" s="70"/>
      <c r="WAN31" s="70"/>
      <c r="WAO31" s="70"/>
      <c r="WAP31" s="70"/>
      <c r="WAQ31" s="70"/>
      <c r="WAR31" s="70"/>
      <c r="WAS31" s="70"/>
      <c r="WAT31" s="70"/>
      <c r="WAU31" s="70"/>
      <c r="WAV31" s="70"/>
      <c r="WAW31" s="70"/>
      <c r="WAX31" s="70"/>
      <c r="WAY31" s="70"/>
      <c r="WAZ31" s="70"/>
      <c r="WBA31" s="70"/>
      <c r="WBB31" s="70"/>
      <c r="WBC31" s="70"/>
      <c r="WBD31" s="70"/>
      <c r="WBE31" s="70"/>
      <c r="WBF31" s="70"/>
      <c r="WBG31" s="70"/>
      <c r="WBH31" s="70"/>
      <c r="WBI31" s="70"/>
      <c r="WBJ31" s="70"/>
      <c r="WBK31" s="70"/>
      <c r="WBL31" s="70"/>
      <c r="WBM31" s="70"/>
      <c r="WBN31" s="70"/>
      <c r="WBO31" s="70"/>
      <c r="WBP31" s="70"/>
      <c r="WBQ31" s="70"/>
      <c r="WBR31" s="70"/>
      <c r="WBS31" s="70"/>
      <c r="WBT31" s="70"/>
      <c r="WBU31" s="70"/>
      <c r="WBV31" s="70"/>
      <c r="WBW31" s="70"/>
      <c r="WBX31" s="70"/>
      <c r="WBY31" s="70"/>
      <c r="WBZ31" s="70"/>
      <c r="WCA31" s="70"/>
      <c r="WCB31" s="70"/>
      <c r="WCC31" s="70"/>
      <c r="WCD31" s="70"/>
      <c r="WCE31" s="70"/>
      <c r="WCF31" s="70"/>
      <c r="WCG31" s="70"/>
      <c r="WCH31" s="70"/>
      <c r="WCI31" s="70"/>
      <c r="WCJ31" s="70"/>
      <c r="WCK31" s="70"/>
      <c r="WCL31" s="70"/>
      <c r="WCM31" s="70"/>
      <c r="WCN31" s="70"/>
      <c r="WCO31" s="70"/>
      <c r="WCP31" s="70"/>
      <c r="WCQ31" s="70"/>
      <c r="WCR31" s="70"/>
      <c r="WCS31" s="70"/>
      <c r="WCT31" s="70"/>
      <c r="WCU31" s="70"/>
      <c r="WCV31" s="70"/>
      <c r="WCW31" s="70"/>
      <c r="WCX31" s="70"/>
      <c r="WCY31" s="70"/>
      <c r="WCZ31" s="70"/>
      <c r="WDA31" s="70"/>
      <c r="WDB31" s="70"/>
      <c r="WDC31" s="70"/>
      <c r="WDD31" s="70"/>
      <c r="WDE31" s="70"/>
      <c r="WDF31" s="70"/>
      <c r="WDG31" s="70"/>
      <c r="WDH31" s="70"/>
      <c r="WDI31" s="70"/>
      <c r="WDJ31" s="70"/>
      <c r="WDK31" s="70"/>
      <c r="WDL31" s="70"/>
      <c r="WDM31" s="70"/>
      <c r="WDN31" s="70"/>
      <c r="WDO31" s="70"/>
      <c r="WDP31" s="70"/>
      <c r="WDQ31" s="70"/>
      <c r="WDR31" s="70"/>
      <c r="WDS31" s="70"/>
      <c r="WDT31" s="70"/>
      <c r="WDU31" s="70"/>
      <c r="WDV31" s="70"/>
      <c r="WDW31" s="70"/>
      <c r="WDX31" s="70"/>
      <c r="WDY31" s="70"/>
      <c r="WDZ31" s="70"/>
      <c r="WEA31" s="70"/>
      <c r="WEB31" s="70"/>
      <c r="WEC31" s="70"/>
      <c r="WED31" s="70"/>
      <c r="WEE31" s="70"/>
      <c r="WEF31" s="70"/>
      <c r="WEG31" s="70"/>
      <c r="WEH31" s="70"/>
      <c r="WEI31" s="70"/>
      <c r="WEJ31" s="70"/>
      <c r="WEK31" s="70"/>
      <c r="WEL31" s="70"/>
      <c r="WEM31" s="70"/>
      <c r="WEN31" s="70"/>
      <c r="WEO31" s="70"/>
      <c r="WEP31" s="70"/>
      <c r="WEQ31" s="70"/>
      <c r="WER31" s="70"/>
      <c r="WES31" s="70"/>
      <c r="WET31" s="70"/>
      <c r="WEU31" s="70"/>
      <c r="WEV31" s="70"/>
      <c r="WEW31" s="70"/>
      <c r="WEX31" s="70"/>
      <c r="WEY31" s="70"/>
      <c r="WEZ31" s="70"/>
      <c r="WFA31" s="70"/>
      <c r="WFB31" s="70"/>
      <c r="WFC31" s="70"/>
      <c r="WFD31" s="70"/>
      <c r="WFE31" s="70"/>
      <c r="WFF31" s="70"/>
      <c r="WFG31" s="70"/>
      <c r="WFH31" s="70"/>
      <c r="WFI31" s="70"/>
      <c r="WFJ31" s="70"/>
      <c r="WFK31" s="70"/>
      <c r="WFL31" s="70"/>
      <c r="WFM31" s="70"/>
      <c r="WFN31" s="70"/>
      <c r="WFO31" s="70"/>
      <c r="WFP31" s="70"/>
      <c r="WFQ31" s="70"/>
      <c r="WFR31" s="70"/>
      <c r="WFS31" s="70"/>
      <c r="WFT31" s="70"/>
      <c r="WFU31" s="70"/>
      <c r="WFV31" s="70"/>
      <c r="WFW31" s="70"/>
      <c r="WFX31" s="70"/>
      <c r="WFY31" s="70"/>
      <c r="WFZ31" s="70"/>
      <c r="WGA31" s="70"/>
      <c r="WGB31" s="70"/>
      <c r="WGC31" s="70"/>
      <c r="WGD31" s="70"/>
      <c r="WGE31" s="70"/>
      <c r="WGF31" s="70"/>
      <c r="WGG31" s="70"/>
      <c r="WGH31" s="70"/>
      <c r="WGI31" s="70"/>
      <c r="WGJ31" s="70"/>
      <c r="WGK31" s="70"/>
      <c r="WGL31" s="70"/>
      <c r="WGM31" s="70"/>
      <c r="WGN31" s="70"/>
      <c r="WGO31" s="70"/>
      <c r="WGP31" s="70"/>
      <c r="WGQ31" s="70"/>
      <c r="WGR31" s="70"/>
      <c r="WGS31" s="70"/>
      <c r="WGT31" s="70"/>
      <c r="WGU31" s="70"/>
      <c r="WGV31" s="70"/>
      <c r="WGW31" s="70"/>
      <c r="WGX31" s="70"/>
      <c r="WGY31" s="70"/>
      <c r="WGZ31" s="70"/>
      <c r="WHA31" s="70"/>
      <c r="WHB31" s="70"/>
      <c r="WHC31" s="70"/>
      <c r="WHD31" s="70"/>
      <c r="WHE31" s="70"/>
      <c r="WHF31" s="70"/>
      <c r="WHG31" s="70"/>
      <c r="WHH31" s="70"/>
      <c r="WHI31" s="70"/>
      <c r="WHJ31" s="70"/>
      <c r="WHK31" s="70"/>
      <c r="WHL31" s="70"/>
      <c r="WHM31" s="70"/>
      <c r="WHN31" s="70"/>
      <c r="WHO31" s="70"/>
      <c r="WHP31" s="70"/>
      <c r="WHQ31" s="70"/>
      <c r="WHR31" s="70"/>
      <c r="WHS31" s="70"/>
      <c r="WHT31" s="70"/>
      <c r="WHU31" s="70"/>
      <c r="WHV31" s="70"/>
      <c r="WHW31" s="70"/>
      <c r="WHX31" s="70"/>
      <c r="WHY31" s="70"/>
      <c r="WHZ31" s="70"/>
      <c r="WIA31" s="70"/>
      <c r="WIB31" s="70"/>
      <c r="WIC31" s="70"/>
      <c r="WID31" s="70"/>
      <c r="WIE31" s="70"/>
      <c r="WIF31" s="70"/>
      <c r="WIG31" s="70"/>
      <c r="WIH31" s="70"/>
      <c r="WII31" s="70"/>
      <c r="WIJ31" s="70"/>
      <c r="WIK31" s="70"/>
      <c r="WIL31" s="70"/>
      <c r="WIM31" s="70"/>
      <c r="WIN31" s="70"/>
      <c r="WIO31" s="70"/>
      <c r="WIP31" s="70"/>
      <c r="WIQ31" s="70"/>
      <c r="WIR31" s="70"/>
      <c r="WIS31" s="70"/>
      <c r="WIT31" s="70"/>
      <c r="WIU31" s="70"/>
      <c r="WIV31" s="70"/>
      <c r="WIW31" s="70"/>
      <c r="WIX31" s="70"/>
      <c r="WIY31" s="70"/>
      <c r="WIZ31" s="70"/>
      <c r="WJA31" s="70"/>
      <c r="WJB31" s="70"/>
      <c r="WJC31" s="70"/>
      <c r="WJD31" s="70"/>
      <c r="WJE31" s="70"/>
      <c r="WJF31" s="70"/>
      <c r="WJG31" s="70"/>
      <c r="WJH31" s="70"/>
      <c r="WJI31" s="70"/>
      <c r="WJJ31" s="70"/>
      <c r="WJK31" s="70"/>
      <c r="WJL31" s="70"/>
      <c r="WJM31" s="70"/>
      <c r="WJN31" s="70"/>
      <c r="WJO31" s="70"/>
      <c r="WJP31" s="70"/>
      <c r="WJQ31" s="70"/>
      <c r="WJR31" s="70"/>
      <c r="WJS31" s="70"/>
      <c r="WJT31" s="70"/>
      <c r="WJU31" s="70"/>
      <c r="WJV31" s="70"/>
      <c r="WJW31" s="70"/>
      <c r="WJX31" s="70"/>
      <c r="WJY31" s="70"/>
      <c r="WJZ31" s="70"/>
      <c r="WKA31" s="70"/>
      <c r="WKB31" s="70"/>
      <c r="WKC31" s="70"/>
      <c r="WKD31" s="70"/>
      <c r="WKE31" s="70"/>
      <c r="WKF31" s="70"/>
      <c r="WKG31" s="70"/>
      <c r="WKH31" s="70"/>
      <c r="WKI31" s="70"/>
      <c r="WKJ31" s="70"/>
      <c r="WKK31" s="70"/>
      <c r="WKL31" s="70"/>
      <c r="WKM31" s="70"/>
      <c r="WKN31" s="70"/>
      <c r="WKO31" s="70"/>
      <c r="WKP31" s="70"/>
      <c r="WKQ31" s="70"/>
      <c r="WKR31" s="70"/>
      <c r="WKS31" s="70"/>
      <c r="WKT31" s="70"/>
      <c r="WKU31" s="70"/>
      <c r="WKV31" s="70"/>
      <c r="WKW31" s="70"/>
      <c r="WKX31" s="70"/>
      <c r="WKY31" s="70"/>
      <c r="WKZ31" s="70"/>
      <c r="WLA31" s="70"/>
      <c r="WLB31" s="70"/>
      <c r="WLC31" s="70"/>
      <c r="WLD31" s="70"/>
      <c r="WLE31" s="70"/>
      <c r="WLF31" s="70"/>
      <c r="WLG31" s="70"/>
      <c r="WLH31" s="70"/>
      <c r="WLI31" s="70"/>
      <c r="WLJ31" s="70"/>
      <c r="WLK31" s="70"/>
      <c r="WLL31" s="70"/>
      <c r="WLM31" s="70"/>
      <c r="WLN31" s="70"/>
      <c r="WLO31" s="70"/>
      <c r="WLP31" s="70"/>
      <c r="WLQ31" s="70"/>
      <c r="WLR31" s="70"/>
      <c r="WLS31" s="70"/>
      <c r="WLT31" s="70"/>
      <c r="WLU31" s="70"/>
      <c r="WLV31" s="70"/>
      <c r="WLW31" s="70"/>
      <c r="WLX31" s="70"/>
      <c r="WLY31" s="70"/>
      <c r="WLZ31" s="70"/>
      <c r="WMA31" s="70"/>
      <c r="WMB31" s="70"/>
      <c r="WMC31" s="70"/>
      <c r="WMD31" s="70"/>
      <c r="WME31" s="70"/>
      <c r="WMF31" s="70"/>
      <c r="WMG31" s="70"/>
      <c r="WMH31" s="70"/>
      <c r="WMI31" s="70"/>
      <c r="WMJ31" s="70"/>
      <c r="WMK31" s="70"/>
      <c r="WML31" s="70"/>
      <c r="WMM31" s="70"/>
      <c r="WMN31" s="70"/>
      <c r="WMO31" s="70"/>
      <c r="WMP31" s="70"/>
      <c r="WMQ31" s="70"/>
      <c r="WMR31" s="70"/>
      <c r="WMS31" s="70"/>
      <c r="WMT31" s="70"/>
      <c r="WMU31" s="70"/>
      <c r="WMV31" s="70"/>
      <c r="WMW31" s="70"/>
      <c r="WMX31" s="70"/>
      <c r="WMY31" s="70"/>
      <c r="WMZ31" s="70"/>
      <c r="WNA31" s="70"/>
      <c r="WNB31" s="70"/>
      <c r="WNC31" s="70"/>
      <c r="WND31" s="70"/>
      <c r="WNE31" s="70"/>
      <c r="WNF31" s="70"/>
      <c r="WNG31" s="70"/>
      <c r="WNH31" s="70"/>
      <c r="WNI31" s="70"/>
      <c r="WNJ31" s="70"/>
      <c r="WNK31" s="70"/>
      <c r="WNL31" s="70"/>
      <c r="WNM31" s="70"/>
      <c r="WNN31" s="70"/>
      <c r="WNO31" s="70"/>
      <c r="WNP31" s="70"/>
      <c r="WNQ31" s="70"/>
      <c r="WNR31" s="70"/>
      <c r="WNS31" s="70"/>
      <c r="WNT31" s="70"/>
      <c r="WNU31" s="70"/>
      <c r="WNV31" s="70"/>
      <c r="WNW31" s="70"/>
      <c r="WNX31" s="70"/>
      <c r="WNY31" s="70"/>
      <c r="WNZ31" s="70"/>
      <c r="WOA31" s="70"/>
      <c r="WOB31" s="70"/>
      <c r="WOC31" s="70"/>
      <c r="WOD31" s="70"/>
      <c r="WOE31" s="70"/>
      <c r="WOF31" s="70"/>
      <c r="WOG31" s="70"/>
      <c r="WOH31" s="70"/>
      <c r="WOI31" s="70"/>
      <c r="WOJ31" s="70"/>
      <c r="WOK31" s="70"/>
      <c r="WOL31" s="70"/>
      <c r="WOM31" s="70"/>
      <c r="WON31" s="70"/>
      <c r="WOO31" s="70"/>
      <c r="WOP31" s="70"/>
      <c r="WOQ31" s="70"/>
      <c r="WOR31" s="70"/>
      <c r="WOS31" s="70"/>
      <c r="WOT31" s="70"/>
      <c r="WOU31" s="70"/>
      <c r="WOV31" s="70"/>
      <c r="WOW31" s="70"/>
      <c r="WOX31" s="70"/>
      <c r="WOY31" s="70"/>
      <c r="WOZ31" s="70"/>
      <c r="WPA31" s="70"/>
      <c r="WPB31" s="70"/>
      <c r="WPC31" s="70"/>
      <c r="WPD31" s="70"/>
      <c r="WPE31" s="70"/>
      <c r="WPF31" s="70"/>
      <c r="WPG31" s="70"/>
      <c r="WPH31" s="70"/>
      <c r="WPI31" s="70"/>
      <c r="WPJ31" s="70"/>
      <c r="WPK31" s="70"/>
      <c r="WPL31" s="70"/>
      <c r="WPM31" s="70"/>
      <c r="WPN31" s="70"/>
      <c r="WPO31" s="70"/>
      <c r="WPP31" s="70"/>
      <c r="WPQ31" s="70"/>
      <c r="WPR31" s="70"/>
      <c r="WPS31" s="70"/>
      <c r="WPT31" s="70"/>
      <c r="WPU31" s="70"/>
      <c r="WPV31" s="70"/>
      <c r="WPW31" s="70"/>
      <c r="WPX31" s="70"/>
      <c r="WPY31" s="70"/>
      <c r="WPZ31" s="70"/>
      <c r="WQA31" s="70"/>
      <c r="WQB31" s="70"/>
      <c r="WQC31" s="70"/>
      <c r="WQD31" s="70"/>
      <c r="WQE31" s="70"/>
      <c r="WQF31" s="70"/>
      <c r="WQG31" s="70"/>
      <c r="WQH31" s="70"/>
      <c r="WQI31" s="70"/>
      <c r="WQJ31" s="70"/>
      <c r="WQK31" s="70"/>
      <c r="WQL31" s="70"/>
      <c r="WQM31" s="70"/>
      <c r="WQN31" s="70"/>
      <c r="WQO31" s="70"/>
      <c r="WQP31" s="70"/>
      <c r="WQQ31" s="70"/>
      <c r="WQR31" s="70"/>
      <c r="WQS31" s="70"/>
      <c r="WQT31" s="70"/>
      <c r="WQU31" s="70"/>
      <c r="WQV31" s="70"/>
      <c r="WQW31" s="70"/>
      <c r="WQX31" s="70"/>
      <c r="WQY31" s="70"/>
      <c r="WQZ31" s="70"/>
      <c r="WRA31" s="70"/>
      <c r="WRB31" s="70"/>
      <c r="WRC31" s="70"/>
      <c r="WRD31" s="70"/>
      <c r="WRE31" s="70"/>
      <c r="WRF31" s="70"/>
      <c r="WRG31" s="70"/>
      <c r="WRH31" s="70"/>
      <c r="WRI31" s="70"/>
      <c r="WRJ31" s="70"/>
      <c r="WRK31" s="70"/>
      <c r="WRL31" s="70"/>
      <c r="WRM31" s="70"/>
      <c r="WRN31" s="70"/>
      <c r="WRO31" s="70"/>
      <c r="WRP31" s="70"/>
      <c r="WRQ31" s="70"/>
      <c r="WRR31" s="70"/>
      <c r="WRS31" s="70"/>
      <c r="WRT31" s="70"/>
      <c r="WRU31" s="70"/>
      <c r="WRV31" s="70"/>
      <c r="WRW31" s="70"/>
      <c r="WRX31" s="70"/>
      <c r="WRY31" s="70"/>
      <c r="WRZ31" s="70"/>
      <c r="WSA31" s="70"/>
      <c r="WSB31" s="70"/>
      <c r="WSC31" s="70"/>
      <c r="WSD31" s="70"/>
      <c r="WSE31" s="70"/>
      <c r="WSF31" s="70"/>
      <c r="WSG31" s="70"/>
      <c r="WSH31" s="70"/>
      <c r="WSI31" s="70"/>
      <c r="WSJ31" s="70"/>
      <c r="WSK31" s="70"/>
      <c r="WSL31" s="70"/>
      <c r="WSM31" s="70"/>
      <c r="WSN31" s="70"/>
      <c r="WSO31" s="70"/>
      <c r="WSP31" s="70"/>
      <c r="WSQ31" s="70"/>
      <c r="WSR31" s="70"/>
      <c r="WSS31" s="70"/>
      <c r="WST31" s="70"/>
      <c r="WSU31" s="70"/>
      <c r="WSV31" s="70"/>
      <c r="WSW31" s="70"/>
      <c r="WSX31" s="70"/>
      <c r="WSY31" s="70"/>
      <c r="WSZ31" s="70"/>
      <c r="WTA31" s="70"/>
      <c r="WTB31" s="70"/>
      <c r="WTC31" s="70"/>
      <c r="WTD31" s="70"/>
      <c r="WTE31" s="70"/>
      <c r="WTF31" s="70"/>
      <c r="WTG31" s="70"/>
      <c r="WTH31" s="70"/>
      <c r="WTI31" s="70"/>
      <c r="WTJ31" s="70"/>
      <c r="WTK31" s="70"/>
      <c r="WTL31" s="70"/>
      <c r="WTM31" s="70"/>
      <c r="WTN31" s="70"/>
      <c r="WTO31" s="70"/>
      <c r="WTP31" s="70"/>
      <c r="WTQ31" s="70"/>
      <c r="WTR31" s="70"/>
      <c r="WTS31" s="70"/>
      <c r="WTT31" s="70"/>
      <c r="WTU31" s="70"/>
      <c r="WTV31" s="70"/>
      <c r="WTW31" s="70"/>
      <c r="WTX31" s="70"/>
      <c r="WTY31" s="70"/>
      <c r="WTZ31" s="70"/>
      <c r="WUA31" s="70"/>
      <c r="WUB31" s="70"/>
      <c r="WUC31" s="70"/>
      <c r="WUD31" s="70"/>
      <c r="WUE31" s="70"/>
      <c r="WUF31" s="70"/>
      <c r="WUG31" s="70"/>
      <c r="WUH31" s="70"/>
      <c r="WUI31" s="70"/>
      <c r="WUJ31" s="70"/>
      <c r="WUK31" s="70"/>
      <c r="WUL31" s="70"/>
      <c r="WUM31" s="70"/>
      <c r="WUN31" s="70"/>
      <c r="WUO31" s="70"/>
      <c r="WUP31" s="70"/>
      <c r="WUQ31" s="70"/>
      <c r="WUR31" s="70"/>
      <c r="WUS31" s="70"/>
      <c r="WUT31" s="70"/>
      <c r="WUU31" s="70"/>
      <c r="WUV31" s="70"/>
      <c r="WUW31" s="70"/>
      <c r="WUX31" s="70"/>
      <c r="WUY31" s="70"/>
      <c r="WUZ31" s="70"/>
      <c r="WVA31" s="70"/>
      <c r="WVB31" s="70"/>
      <c r="WVC31" s="70"/>
      <c r="WVD31" s="70"/>
      <c r="WVE31" s="70"/>
      <c r="WVF31" s="70"/>
      <c r="WVG31" s="70"/>
      <c r="WVH31" s="70"/>
      <c r="WVI31" s="70"/>
      <c r="WVJ31" s="70"/>
      <c r="WVK31" s="70"/>
      <c r="WVL31" s="70"/>
      <c r="WVM31" s="70"/>
      <c r="WVN31" s="70"/>
      <c r="WVO31" s="70"/>
      <c r="WVP31" s="70"/>
      <c r="WVQ31" s="70"/>
      <c r="WVR31" s="70"/>
      <c r="WVS31" s="70"/>
      <c r="WVT31" s="70"/>
      <c r="WVU31" s="70"/>
      <c r="WVV31" s="70"/>
      <c r="WVW31" s="70"/>
      <c r="WVX31" s="70"/>
      <c r="WVY31" s="70"/>
      <c r="WVZ31" s="70"/>
      <c r="WWA31" s="70"/>
      <c r="WWB31" s="70"/>
      <c r="WWC31" s="70"/>
      <c r="WWD31" s="70"/>
      <c r="WWE31" s="70"/>
      <c r="WWF31" s="70"/>
      <c r="WWG31" s="70"/>
      <c r="WWH31" s="70"/>
      <c r="WWI31" s="70"/>
      <c r="WWJ31" s="70"/>
      <c r="WWK31" s="70"/>
      <c r="WWL31" s="70"/>
      <c r="WWM31" s="70"/>
      <c r="WWN31" s="70"/>
      <c r="WWO31" s="70"/>
      <c r="WWP31" s="70"/>
      <c r="WWQ31" s="70"/>
      <c r="WWR31" s="70"/>
      <c r="WWS31" s="70"/>
      <c r="WWT31" s="70"/>
      <c r="WWU31" s="70"/>
      <c r="WWV31" s="70"/>
      <c r="WWW31" s="70"/>
      <c r="WWX31" s="70"/>
      <c r="WWY31" s="70"/>
      <c r="WWZ31" s="70"/>
      <c r="WXA31" s="70"/>
      <c r="WXB31" s="70"/>
      <c r="WXC31" s="70"/>
      <c r="WXD31" s="70"/>
      <c r="WXE31" s="70"/>
      <c r="WXF31" s="70"/>
      <c r="WXG31" s="70"/>
      <c r="WXH31" s="70"/>
      <c r="WXI31" s="70"/>
      <c r="WXJ31" s="70"/>
      <c r="WXK31" s="70"/>
      <c r="WXL31" s="70"/>
      <c r="WXM31" s="70"/>
      <c r="WXN31" s="70"/>
      <c r="WXO31" s="70"/>
      <c r="WXP31" s="70"/>
      <c r="WXQ31" s="70"/>
      <c r="WXR31" s="70"/>
      <c r="WXS31" s="70"/>
      <c r="WXT31" s="70"/>
      <c r="WXU31" s="70"/>
      <c r="WXV31" s="70"/>
      <c r="WXW31" s="70"/>
      <c r="WXX31" s="70"/>
      <c r="WXY31" s="70"/>
      <c r="WXZ31" s="70"/>
      <c r="WYA31" s="70"/>
      <c r="WYB31" s="70"/>
      <c r="WYC31" s="70"/>
      <c r="WYD31" s="70"/>
      <c r="WYE31" s="70"/>
      <c r="WYF31" s="70"/>
      <c r="WYG31" s="70"/>
      <c r="WYH31" s="70"/>
      <c r="WYI31" s="70"/>
      <c r="WYJ31" s="70"/>
      <c r="WYK31" s="70"/>
      <c r="WYL31" s="70"/>
      <c r="WYM31" s="70"/>
      <c r="WYN31" s="70"/>
      <c r="WYO31" s="70"/>
      <c r="WYP31" s="70"/>
      <c r="WYQ31" s="70"/>
      <c r="WYR31" s="70"/>
      <c r="WYS31" s="70"/>
      <c r="WYT31" s="70"/>
      <c r="WYU31" s="70"/>
      <c r="WYV31" s="70"/>
      <c r="WYW31" s="70"/>
      <c r="WYX31" s="70"/>
      <c r="WYY31" s="70"/>
      <c r="WYZ31" s="70"/>
      <c r="WZA31" s="70"/>
      <c r="WZB31" s="70"/>
      <c r="WZC31" s="70"/>
      <c r="WZD31" s="70"/>
      <c r="WZE31" s="70"/>
      <c r="WZF31" s="70"/>
      <c r="WZG31" s="70"/>
      <c r="WZH31" s="70"/>
      <c r="WZI31" s="70"/>
      <c r="WZJ31" s="70"/>
      <c r="WZK31" s="70"/>
      <c r="WZL31" s="70"/>
      <c r="WZM31" s="70"/>
      <c r="WZN31" s="70"/>
      <c r="WZO31" s="70"/>
      <c r="WZP31" s="70"/>
      <c r="WZQ31" s="70"/>
      <c r="WZR31" s="70"/>
      <c r="WZS31" s="70"/>
      <c r="WZT31" s="70"/>
      <c r="WZU31" s="70"/>
      <c r="WZV31" s="70"/>
      <c r="WZW31" s="70"/>
      <c r="WZX31" s="70"/>
      <c r="WZY31" s="70"/>
      <c r="WZZ31" s="70"/>
      <c r="XAA31" s="70"/>
      <c r="XAB31" s="70"/>
      <c r="XAC31" s="70"/>
      <c r="XAD31" s="70"/>
      <c r="XAE31" s="70"/>
      <c r="XAF31" s="70"/>
      <c r="XAG31" s="70"/>
      <c r="XAH31" s="70"/>
      <c r="XAI31" s="70"/>
      <c r="XAJ31" s="70"/>
      <c r="XAK31" s="70"/>
      <c r="XAL31" s="70"/>
      <c r="XAM31" s="70"/>
      <c r="XAN31" s="70"/>
      <c r="XAO31" s="70"/>
      <c r="XAP31" s="70"/>
      <c r="XAQ31" s="70"/>
      <c r="XAR31" s="70"/>
      <c r="XAS31" s="70"/>
      <c r="XAT31" s="70"/>
      <c r="XAU31" s="70"/>
      <c r="XAV31" s="70"/>
      <c r="XAW31" s="70"/>
      <c r="XAX31" s="70"/>
      <c r="XAY31" s="70"/>
      <c r="XAZ31" s="70"/>
      <c r="XBA31" s="70"/>
      <c r="XBB31" s="70"/>
      <c r="XBC31" s="70"/>
      <c r="XBD31" s="70"/>
      <c r="XBE31" s="70"/>
      <c r="XBF31" s="70"/>
      <c r="XBG31" s="70"/>
      <c r="XBH31" s="70"/>
      <c r="XBI31" s="70"/>
      <c r="XBJ31" s="70"/>
      <c r="XBK31" s="70"/>
      <c r="XBL31" s="70"/>
      <c r="XBM31" s="70"/>
      <c r="XBN31" s="70"/>
      <c r="XBO31" s="70"/>
      <c r="XBP31" s="70"/>
      <c r="XBQ31" s="70"/>
      <c r="XBR31" s="70"/>
      <c r="XBS31" s="70"/>
      <c r="XBT31" s="70"/>
      <c r="XBU31" s="70"/>
      <c r="XBV31" s="70"/>
      <c r="XBW31" s="70"/>
      <c r="XBX31" s="70"/>
      <c r="XBY31" s="70"/>
      <c r="XBZ31" s="70"/>
      <c r="XCA31" s="70"/>
      <c r="XCB31" s="70"/>
      <c r="XCC31" s="70"/>
      <c r="XCD31" s="70"/>
      <c r="XCE31" s="70"/>
      <c r="XCF31" s="70"/>
      <c r="XCG31" s="70"/>
      <c r="XCH31" s="70"/>
      <c r="XCI31" s="70"/>
      <c r="XCJ31" s="70"/>
      <c r="XCK31" s="70"/>
      <c r="XCL31" s="70"/>
      <c r="XCM31" s="70"/>
      <c r="XCN31" s="70"/>
      <c r="XCO31" s="70"/>
      <c r="XCP31" s="70"/>
      <c r="XCQ31" s="70"/>
      <c r="XCR31" s="70"/>
      <c r="XCS31" s="70"/>
      <c r="XCT31" s="70"/>
      <c r="XCU31" s="70"/>
      <c r="XCV31" s="70"/>
      <c r="XCW31" s="70"/>
      <c r="XCX31" s="70"/>
      <c r="XCY31" s="70"/>
      <c r="XCZ31" s="70"/>
      <c r="XDA31" s="70"/>
      <c r="XDB31" s="70"/>
      <c r="XDC31" s="70"/>
      <c r="XDD31" s="70"/>
      <c r="XDE31" s="70"/>
      <c r="XDF31" s="70"/>
      <c r="XDG31" s="70"/>
      <c r="XDH31" s="70"/>
      <c r="XDI31" s="70"/>
      <c r="XDJ31" s="70"/>
      <c r="XDK31" s="70"/>
      <c r="XDL31" s="70"/>
      <c r="XDM31" s="70"/>
      <c r="XDN31" s="70"/>
      <c r="XDO31" s="70"/>
      <c r="XDP31" s="70"/>
      <c r="XDQ31" s="70"/>
      <c r="XDR31" s="70"/>
      <c r="XDS31" s="70"/>
      <c r="XDT31" s="70"/>
      <c r="XDU31" s="70"/>
      <c r="XDV31" s="70"/>
      <c r="XDW31" s="70"/>
      <c r="XDX31" s="70"/>
      <c r="XDY31" s="70"/>
      <c r="XDZ31" s="70"/>
      <c r="XEA31" s="70"/>
      <c r="XEB31" s="70"/>
      <c r="XEC31" s="70"/>
      <c r="XED31" s="70"/>
      <c r="XEE31" s="70"/>
      <c r="XEF31" s="70"/>
      <c r="XEG31" s="70"/>
      <c r="XEH31" s="70"/>
      <c r="XEI31" s="70"/>
      <c r="XEJ31" s="70"/>
      <c r="XEK31" s="70"/>
      <c r="XEL31" s="70"/>
      <c r="XEM31" s="70"/>
      <c r="XEN31" s="70"/>
      <c r="XEO31" s="70"/>
      <c r="XEP31" s="70"/>
    </row>
    <row r="32" spans="1:16370" s="11" customFormat="1" ht="24.95" customHeight="1">
      <c r="A32" s="10"/>
      <c r="B32" s="12"/>
      <c r="C32" s="13"/>
      <c r="D32" s="14"/>
      <c r="E32" s="7"/>
      <c r="F32" s="14"/>
      <c r="G32" s="13"/>
      <c r="H32" s="7"/>
    </row>
    <row r="33" spans="1:8" s="9" customFormat="1" ht="24.95" customHeight="1">
      <c r="A33" s="8"/>
      <c r="B33" s="15" t="s">
        <v>32</v>
      </c>
      <c r="C33" s="16" t="e">
        <f>C31/C34</f>
        <v>#REF!</v>
      </c>
      <c r="D33" s="16" t="e">
        <f>D31/D34</f>
        <v>#REF!</v>
      </c>
      <c r="E33" s="17" t="e">
        <f t="shared" si="0"/>
        <v>#REF!</v>
      </c>
      <c r="F33" s="16" t="e">
        <f>F31/F34</f>
        <v>#REF!</v>
      </c>
      <c r="G33" s="16" t="e">
        <f>G31/G34</f>
        <v>#REF!</v>
      </c>
      <c r="H33" s="17" t="e">
        <f>+F33/G33-1</f>
        <v>#REF!</v>
      </c>
    </row>
    <row r="34" spans="1:8" s="9" customFormat="1" ht="24.95" customHeight="1">
      <c r="A34" s="8"/>
      <c r="B34" s="18" t="s">
        <v>33</v>
      </c>
      <c r="C34" s="6">
        <v>161259</v>
      </c>
      <c r="D34" s="6">
        <v>152661.565</v>
      </c>
      <c r="E34" s="6"/>
      <c r="F34" s="6">
        <v>161259</v>
      </c>
      <c r="G34" s="6">
        <v>152661.565</v>
      </c>
      <c r="H34" s="6"/>
    </row>
    <row r="37" spans="1:8">
      <c r="F37" s="86"/>
    </row>
  </sheetData>
  <mergeCells count="5">
    <mergeCell ref="C1:E1"/>
    <mergeCell ref="F1:H1"/>
    <mergeCell ref="B2:B3"/>
    <mergeCell ref="C2:E2"/>
    <mergeCell ref="F2:H2"/>
  </mergeCells>
  <pageMargins left="0.47244094488188981" right="0.27559055118110237" top="0.6692913385826772" bottom="0.31496062992125984" header="0.15748031496062992" footer="0.23622047244094491"/>
  <pageSetup paperSize="9" scale="64"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18">
    <pageSetUpPr fitToPage="1"/>
  </sheetPr>
  <dimension ref="A1:XEP34"/>
  <sheetViews>
    <sheetView zoomScale="90" zoomScaleNormal="90" workbookViewId="0">
      <pane xSplit="2" ySplit="3" topLeftCell="C4" activePane="bottomRight" state="frozenSplit"/>
      <selection activeCell="F4" sqref="B4:H8"/>
      <selection pane="topRight" activeCell="F4" sqref="B4:H8"/>
      <selection pane="bottomLeft" activeCell="F4" sqref="B4:H8"/>
      <selection pane="bottomRight" activeCell="F4" sqref="B4:H8"/>
    </sheetView>
  </sheetViews>
  <sheetFormatPr defaultRowHeight="16.5"/>
  <cols>
    <col min="1" max="1" width="2.85546875" style="4" customWidth="1"/>
    <col min="2" max="2" width="54.85546875" style="4" customWidth="1"/>
    <col min="3" max="8" width="13.7109375" style="4" customWidth="1"/>
    <col min="9" max="9" width="9.140625" style="4"/>
    <col min="10" max="10" width="11" style="4" customWidth="1"/>
    <col min="11" max="242" width="9.140625" style="4"/>
    <col min="243" max="243" width="2.85546875" style="4" customWidth="1"/>
    <col min="244" max="244" width="85.28515625" style="4" customWidth="1"/>
    <col min="245" max="246" width="17.28515625" style="4" customWidth="1"/>
    <col min="247" max="247" width="16.85546875" style="4" customWidth="1"/>
    <col min="248" max="249" width="17.7109375" style="4" bestFit="1" customWidth="1"/>
    <col min="250" max="250" width="16.5703125" style="4" customWidth="1"/>
    <col min="251" max="251" width="9.140625" style="4"/>
    <col min="252" max="252" width="14.28515625" style="4" bestFit="1" customWidth="1"/>
    <col min="253" max="253" width="12.7109375" style="4" bestFit="1" customWidth="1"/>
    <col min="254" max="498" width="9.140625" style="4"/>
    <col min="499" max="499" width="2.85546875" style="4" customWidth="1"/>
    <col min="500" max="500" width="85.28515625" style="4" customWidth="1"/>
    <col min="501" max="502" width="17.28515625" style="4" customWidth="1"/>
    <col min="503" max="503" width="16.85546875" style="4" customWidth="1"/>
    <col min="504" max="505" width="17.7109375" style="4" bestFit="1" customWidth="1"/>
    <col min="506" max="506" width="16.5703125" style="4" customWidth="1"/>
    <col min="507" max="507" width="9.140625" style="4"/>
    <col min="508" max="508" width="14.28515625" style="4" bestFit="1" customWidth="1"/>
    <col min="509" max="509" width="12.7109375" style="4" bestFit="1" customWidth="1"/>
    <col min="510" max="754" width="9.140625" style="4"/>
    <col min="755" max="755" width="2.85546875" style="4" customWidth="1"/>
    <col min="756" max="756" width="85.28515625" style="4" customWidth="1"/>
    <col min="757" max="758" width="17.28515625" style="4" customWidth="1"/>
    <col min="759" max="759" width="16.85546875" style="4" customWidth="1"/>
    <col min="760" max="761" width="17.7109375" style="4" bestFit="1" customWidth="1"/>
    <col min="762" max="762" width="16.5703125" style="4" customWidth="1"/>
    <col min="763" max="763" width="9.140625" style="4"/>
    <col min="764" max="764" width="14.28515625" style="4" bestFit="1" customWidth="1"/>
    <col min="765" max="765" width="12.7109375" style="4" bestFit="1" customWidth="1"/>
    <col min="766" max="1010" width="9.140625" style="4"/>
    <col min="1011" max="1011" width="2.85546875" style="4" customWidth="1"/>
    <col min="1012" max="1012" width="85.28515625" style="4" customWidth="1"/>
    <col min="1013" max="1014" width="17.28515625" style="4" customWidth="1"/>
    <col min="1015" max="1015" width="16.85546875" style="4" customWidth="1"/>
    <col min="1016" max="1017" width="17.7109375" style="4" bestFit="1" customWidth="1"/>
    <col min="1018" max="1018" width="16.5703125" style="4" customWidth="1"/>
    <col min="1019" max="1019" width="9.140625" style="4"/>
    <col min="1020" max="1020" width="14.28515625" style="4" bestFit="1" customWidth="1"/>
    <col min="1021" max="1021" width="12.7109375" style="4" bestFit="1" customWidth="1"/>
    <col min="1022" max="1266" width="9.140625" style="4"/>
    <col min="1267" max="1267" width="2.85546875" style="4" customWidth="1"/>
    <col min="1268" max="1268" width="85.28515625" style="4" customWidth="1"/>
    <col min="1269" max="1270" width="17.28515625" style="4" customWidth="1"/>
    <col min="1271" max="1271" width="16.85546875" style="4" customWidth="1"/>
    <col min="1272" max="1273" width="17.7109375" style="4" bestFit="1" customWidth="1"/>
    <col min="1274" max="1274" width="16.5703125" style="4" customWidth="1"/>
    <col min="1275" max="1275" width="9.140625" style="4"/>
    <col min="1276" max="1276" width="14.28515625" style="4" bestFit="1" customWidth="1"/>
    <col min="1277" max="1277" width="12.7109375" style="4" bestFit="1" customWidth="1"/>
    <col min="1278" max="1522" width="9.140625" style="4"/>
    <col min="1523" max="1523" width="2.85546875" style="4" customWidth="1"/>
    <col min="1524" max="1524" width="85.28515625" style="4" customWidth="1"/>
    <col min="1525" max="1526" width="17.28515625" style="4" customWidth="1"/>
    <col min="1527" max="1527" width="16.85546875" style="4" customWidth="1"/>
    <col min="1528" max="1529" width="17.7109375" style="4" bestFit="1" customWidth="1"/>
    <col min="1530" max="1530" width="16.5703125" style="4" customWidth="1"/>
    <col min="1531" max="1531" width="9.140625" style="4"/>
    <col min="1532" max="1532" width="14.28515625" style="4" bestFit="1" customWidth="1"/>
    <col min="1533" max="1533" width="12.7109375" style="4" bestFit="1" customWidth="1"/>
    <col min="1534" max="1778" width="9.140625" style="4"/>
    <col min="1779" max="1779" width="2.85546875" style="4" customWidth="1"/>
    <col min="1780" max="1780" width="85.28515625" style="4" customWidth="1"/>
    <col min="1781" max="1782" width="17.28515625" style="4" customWidth="1"/>
    <col min="1783" max="1783" width="16.85546875" style="4" customWidth="1"/>
    <col min="1784" max="1785" width="17.7109375" style="4" bestFit="1" customWidth="1"/>
    <col min="1786" max="1786" width="16.5703125" style="4" customWidth="1"/>
    <col min="1787" max="1787" width="9.140625" style="4"/>
    <col min="1788" max="1788" width="14.28515625" style="4" bestFit="1" customWidth="1"/>
    <col min="1789" max="1789" width="12.7109375" style="4" bestFit="1" customWidth="1"/>
    <col min="1790" max="2034" width="9.140625" style="4"/>
    <col min="2035" max="2035" width="2.85546875" style="4" customWidth="1"/>
    <col min="2036" max="2036" width="85.28515625" style="4" customWidth="1"/>
    <col min="2037" max="2038" width="17.28515625" style="4" customWidth="1"/>
    <col min="2039" max="2039" width="16.85546875" style="4" customWidth="1"/>
    <col min="2040" max="2041" width="17.7109375" style="4" bestFit="1" customWidth="1"/>
    <col min="2042" max="2042" width="16.5703125" style="4" customWidth="1"/>
    <col min="2043" max="2043" width="9.140625" style="4"/>
    <col min="2044" max="2044" width="14.28515625" style="4" bestFit="1" customWidth="1"/>
    <col min="2045" max="2045" width="12.7109375" style="4" bestFit="1" customWidth="1"/>
    <col min="2046" max="2290" width="9.140625" style="4"/>
    <col min="2291" max="2291" width="2.85546875" style="4" customWidth="1"/>
    <col min="2292" max="2292" width="85.28515625" style="4" customWidth="1"/>
    <col min="2293" max="2294" width="17.28515625" style="4" customWidth="1"/>
    <col min="2295" max="2295" width="16.85546875" style="4" customWidth="1"/>
    <col min="2296" max="2297" width="17.7109375" style="4" bestFit="1" customWidth="1"/>
    <col min="2298" max="2298" width="16.5703125" style="4" customWidth="1"/>
    <col min="2299" max="2299" width="9.140625" style="4"/>
    <col min="2300" max="2300" width="14.28515625" style="4" bestFit="1" customWidth="1"/>
    <col min="2301" max="2301" width="12.7109375" style="4" bestFit="1" customWidth="1"/>
    <col min="2302" max="2546" width="9.140625" style="4"/>
    <col min="2547" max="2547" width="2.85546875" style="4" customWidth="1"/>
    <col min="2548" max="2548" width="85.28515625" style="4" customWidth="1"/>
    <col min="2549" max="2550" width="17.28515625" style="4" customWidth="1"/>
    <col min="2551" max="2551" width="16.85546875" style="4" customWidth="1"/>
    <col min="2552" max="2553" width="17.7109375" style="4" bestFit="1" customWidth="1"/>
    <col min="2554" max="2554" width="16.5703125" style="4" customWidth="1"/>
    <col min="2555" max="2555" width="9.140625" style="4"/>
    <col min="2556" max="2556" width="14.28515625" style="4" bestFit="1" customWidth="1"/>
    <col min="2557" max="2557" width="12.7109375" style="4" bestFit="1" customWidth="1"/>
    <col min="2558" max="2802" width="9.140625" style="4"/>
    <col min="2803" max="2803" width="2.85546875" style="4" customWidth="1"/>
    <col min="2804" max="2804" width="85.28515625" style="4" customWidth="1"/>
    <col min="2805" max="2806" width="17.28515625" style="4" customWidth="1"/>
    <col min="2807" max="2807" width="16.85546875" style="4" customWidth="1"/>
    <col min="2808" max="2809" width="17.7109375" style="4" bestFit="1" customWidth="1"/>
    <col min="2810" max="2810" width="16.5703125" style="4" customWidth="1"/>
    <col min="2811" max="2811" width="9.140625" style="4"/>
    <col min="2812" max="2812" width="14.28515625" style="4" bestFit="1" customWidth="1"/>
    <col min="2813" max="2813" width="12.7109375" style="4" bestFit="1" customWidth="1"/>
    <col min="2814" max="3058" width="9.140625" style="4"/>
    <col min="3059" max="3059" width="2.85546875" style="4" customWidth="1"/>
    <col min="3060" max="3060" width="85.28515625" style="4" customWidth="1"/>
    <col min="3061" max="3062" width="17.28515625" style="4" customWidth="1"/>
    <col min="3063" max="3063" width="16.85546875" style="4" customWidth="1"/>
    <col min="3064" max="3065" width="17.7109375" style="4" bestFit="1" customWidth="1"/>
    <col min="3066" max="3066" width="16.5703125" style="4" customWidth="1"/>
    <col min="3067" max="3067" width="9.140625" style="4"/>
    <col min="3068" max="3068" width="14.28515625" style="4" bestFit="1" customWidth="1"/>
    <col min="3069" max="3069" width="12.7109375" style="4" bestFit="1" customWidth="1"/>
    <col min="3070" max="3314" width="9.140625" style="4"/>
    <col min="3315" max="3315" width="2.85546875" style="4" customWidth="1"/>
    <col min="3316" max="3316" width="85.28515625" style="4" customWidth="1"/>
    <col min="3317" max="3318" width="17.28515625" style="4" customWidth="1"/>
    <col min="3319" max="3319" width="16.85546875" style="4" customWidth="1"/>
    <col min="3320" max="3321" width="17.7109375" style="4" bestFit="1" customWidth="1"/>
    <col min="3322" max="3322" width="16.5703125" style="4" customWidth="1"/>
    <col min="3323" max="3323" width="9.140625" style="4"/>
    <col min="3324" max="3324" width="14.28515625" style="4" bestFit="1" customWidth="1"/>
    <col min="3325" max="3325" width="12.7109375" style="4" bestFit="1" customWidth="1"/>
    <col min="3326" max="3570" width="9.140625" style="4"/>
    <col min="3571" max="3571" width="2.85546875" style="4" customWidth="1"/>
    <col min="3572" max="3572" width="85.28515625" style="4" customWidth="1"/>
    <col min="3573" max="3574" width="17.28515625" style="4" customWidth="1"/>
    <col min="3575" max="3575" width="16.85546875" style="4" customWidth="1"/>
    <col min="3576" max="3577" width="17.7109375" style="4" bestFit="1" customWidth="1"/>
    <col min="3578" max="3578" width="16.5703125" style="4" customWidth="1"/>
    <col min="3579" max="3579" width="9.140625" style="4"/>
    <col min="3580" max="3580" width="14.28515625" style="4" bestFit="1" customWidth="1"/>
    <col min="3581" max="3581" width="12.7109375" style="4" bestFit="1" customWidth="1"/>
    <col min="3582" max="3826" width="9.140625" style="4"/>
    <col min="3827" max="3827" width="2.85546875" style="4" customWidth="1"/>
    <col min="3828" max="3828" width="85.28515625" style="4" customWidth="1"/>
    <col min="3829" max="3830" width="17.28515625" style="4" customWidth="1"/>
    <col min="3831" max="3831" width="16.85546875" style="4" customWidth="1"/>
    <col min="3832" max="3833" width="17.7109375" style="4" bestFit="1" customWidth="1"/>
    <col min="3834" max="3834" width="16.5703125" style="4" customWidth="1"/>
    <col min="3835" max="3835" width="9.140625" style="4"/>
    <col min="3836" max="3836" width="14.28515625" style="4" bestFit="1" customWidth="1"/>
    <col min="3837" max="3837" width="12.7109375" style="4" bestFit="1" customWidth="1"/>
    <col min="3838" max="4082" width="9.140625" style="4"/>
    <col min="4083" max="4083" width="2.85546875" style="4" customWidth="1"/>
    <col min="4084" max="4084" width="85.28515625" style="4" customWidth="1"/>
    <col min="4085" max="4086" width="17.28515625" style="4" customWidth="1"/>
    <col min="4087" max="4087" width="16.85546875" style="4" customWidth="1"/>
    <col min="4088" max="4089" width="17.7109375" style="4" bestFit="1" customWidth="1"/>
    <col min="4090" max="4090" width="16.5703125" style="4" customWidth="1"/>
    <col min="4091" max="4091" width="9.140625" style="4"/>
    <col min="4092" max="4092" width="14.28515625" style="4" bestFit="1" customWidth="1"/>
    <col min="4093" max="4093" width="12.7109375" style="4" bestFit="1" customWidth="1"/>
    <col min="4094" max="4338" width="9.140625" style="4"/>
    <col min="4339" max="4339" width="2.85546875" style="4" customWidth="1"/>
    <col min="4340" max="4340" width="85.28515625" style="4" customWidth="1"/>
    <col min="4341" max="4342" width="17.28515625" style="4" customWidth="1"/>
    <col min="4343" max="4343" width="16.85546875" style="4" customWidth="1"/>
    <col min="4344" max="4345" width="17.7109375" style="4" bestFit="1" customWidth="1"/>
    <col min="4346" max="4346" width="16.5703125" style="4" customWidth="1"/>
    <col min="4347" max="4347" width="9.140625" style="4"/>
    <col min="4348" max="4348" width="14.28515625" style="4" bestFit="1" customWidth="1"/>
    <col min="4349" max="4349" width="12.7109375" style="4" bestFit="1" customWidth="1"/>
    <col min="4350" max="4594" width="9.140625" style="4"/>
    <col min="4595" max="4595" width="2.85546875" style="4" customWidth="1"/>
    <col min="4596" max="4596" width="85.28515625" style="4" customWidth="1"/>
    <col min="4597" max="4598" width="17.28515625" style="4" customWidth="1"/>
    <col min="4599" max="4599" width="16.85546875" style="4" customWidth="1"/>
    <col min="4600" max="4601" width="17.7109375" style="4" bestFit="1" customWidth="1"/>
    <col min="4602" max="4602" width="16.5703125" style="4" customWidth="1"/>
    <col min="4603" max="4603" width="9.140625" style="4"/>
    <col min="4604" max="4604" width="14.28515625" style="4" bestFit="1" customWidth="1"/>
    <col min="4605" max="4605" width="12.7109375" style="4" bestFit="1" customWidth="1"/>
    <col min="4606" max="4850" width="9.140625" style="4"/>
    <col min="4851" max="4851" width="2.85546875" style="4" customWidth="1"/>
    <col min="4852" max="4852" width="85.28515625" style="4" customWidth="1"/>
    <col min="4853" max="4854" width="17.28515625" style="4" customWidth="1"/>
    <col min="4855" max="4855" width="16.85546875" style="4" customWidth="1"/>
    <col min="4856" max="4857" width="17.7109375" style="4" bestFit="1" customWidth="1"/>
    <col min="4858" max="4858" width="16.5703125" style="4" customWidth="1"/>
    <col min="4859" max="4859" width="9.140625" style="4"/>
    <col min="4860" max="4860" width="14.28515625" style="4" bestFit="1" customWidth="1"/>
    <col min="4861" max="4861" width="12.7109375" style="4" bestFit="1" customWidth="1"/>
    <col min="4862" max="5106" width="9.140625" style="4"/>
    <col min="5107" max="5107" width="2.85546875" style="4" customWidth="1"/>
    <col min="5108" max="5108" width="85.28515625" style="4" customWidth="1"/>
    <col min="5109" max="5110" width="17.28515625" style="4" customWidth="1"/>
    <col min="5111" max="5111" width="16.85546875" style="4" customWidth="1"/>
    <col min="5112" max="5113" width="17.7109375" style="4" bestFit="1" customWidth="1"/>
    <col min="5114" max="5114" width="16.5703125" style="4" customWidth="1"/>
    <col min="5115" max="5115" width="9.140625" style="4"/>
    <col min="5116" max="5116" width="14.28515625" style="4" bestFit="1" customWidth="1"/>
    <col min="5117" max="5117" width="12.7109375" style="4" bestFit="1" customWidth="1"/>
    <col min="5118" max="5362" width="9.140625" style="4"/>
    <col min="5363" max="5363" width="2.85546875" style="4" customWidth="1"/>
    <col min="5364" max="5364" width="85.28515625" style="4" customWidth="1"/>
    <col min="5365" max="5366" width="17.28515625" style="4" customWidth="1"/>
    <col min="5367" max="5367" width="16.85546875" style="4" customWidth="1"/>
    <col min="5368" max="5369" width="17.7109375" style="4" bestFit="1" customWidth="1"/>
    <col min="5370" max="5370" width="16.5703125" style="4" customWidth="1"/>
    <col min="5371" max="5371" width="9.140625" style="4"/>
    <col min="5372" max="5372" width="14.28515625" style="4" bestFit="1" customWidth="1"/>
    <col min="5373" max="5373" width="12.7109375" style="4" bestFit="1" customWidth="1"/>
    <col min="5374" max="5618" width="9.140625" style="4"/>
    <col min="5619" max="5619" width="2.85546875" style="4" customWidth="1"/>
    <col min="5620" max="5620" width="85.28515625" style="4" customWidth="1"/>
    <col min="5621" max="5622" width="17.28515625" style="4" customWidth="1"/>
    <col min="5623" max="5623" width="16.85546875" style="4" customWidth="1"/>
    <col min="5624" max="5625" width="17.7109375" style="4" bestFit="1" customWidth="1"/>
    <col min="5626" max="5626" width="16.5703125" style="4" customWidth="1"/>
    <col min="5627" max="5627" width="9.140625" style="4"/>
    <col min="5628" max="5628" width="14.28515625" style="4" bestFit="1" customWidth="1"/>
    <col min="5629" max="5629" width="12.7109375" style="4" bestFit="1" customWidth="1"/>
    <col min="5630" max="5874" width="9.140625" style="4"/>
    <col min="5875" max="5875" width="2.85546875" style="4" customWidth="1"/>
    <col min="5876" max="5876" width="85.28515625" style="4" customWidth="1"/>
    <col min="5877" max="5878" width="17.28515625" style="4" customWidth="1"/>
    <col min="5879" max="5879" width="16.85546875" style="4" customWidth="1"/>
    <col min="5880" max="5881" width="17.7109375" style="4" bestFit="1" customWidth="1"/>
    <col min="5882" max="5882" width="16.5703125" style="4" customWidth="1"/>
    <col min="5883" max="5883" width="9.140625" style="4"/>
    <col min="5884" max="5884" width="14.28515625" style="4" bestFit="1" customWidth="1"/>
    <col min="5885" max="5885" width="12.7109375" style="4" bestFit="1" customWidth="1"/>
    <col min="5886" max="6130" width="9.140625" style="4"/>
    <col min="6131" max="6131" width="2.85546875" style="4" customWidth="1"/>
    <col min="6132" max="6132" width="85.28515625" style="4" customWidth="1"/>
    <col min="6133" max="6134" width="17.28515625" style="4" customWidth="1"/>
    <col min="6135" max="6135" width="16.85546875" style="4" customWidth="1"/>
    <col min="6136" max="6137" width="17.7109375" style="4" bestFit="1" customWidth="1"/>
    <col min="6138" max="6138" width="16.5703125" style="4" customWidth="1"/>
    <col min="6139" max="6139" width="9.140625" style="4"/>
    <col min="6140" max="6140" width="14.28515625" style="4" bestFit="1" customWidth="1"/>
    <col min="6141" max="6141" width="12.7109375" style="4" bestFit="1" customWidth="1"/>
    <col min="6142" max="6386" width="9.140625" style="4"/>
    <col min="6387" max="6387" width="2.85546875" style="4" customWidth="1"/>
    <col min="6388" max="6388" width="85.28515625" style="4" customWidth="1"/>
    <col min="6389" max="6390" width="17.28515625" style="4" customWidth="1"/>
    <col min="6391" max="6391" width="16.85546875" style="4" customWidth="1"/>
    <col min="6392" max="6393" width="17.7109375" style="4" bestFit="1" customWidth="1"/>
    <col min="6394" max="6394" width="16.5703125" style="4" customWidth="1"/>
    <col min="6395" max="6395" width="9.140625" style="4"/>
    <col min="6396" max="6396" width="14.28515625" style="4" bestFit="1" customWidth="1"/>
    <col min="6397" max="6397" width="12.7109375" style="4" bestFit="1" customWidth="1"/>
    <col min="6398" max="6642" width="9.140625" style="4"/>
    <col min="6643" max="6643" width="2.85546875" style="4" customWidth="1"/>
    <col min="6644" max="6644" width="85.28515625" style="4" customWidth="1"/>
    <col min="6645" max="6646" width="17.28515625" style="4" customWidth="1"/>
    <col min="6647" max="6647" width="16.85546875" style="4" customWidth="1"/>
    <col min="6648" max="6649" width="17.7109375" style="4" bestFit="1" customWidth="1"/>
    <col min="6650" max="6650" width="16.5703125" style="4" customWidth="1"/>
    <col min="6651" max="6651" width="9.140625" style="4"/>
    <col min="6652" max="6652" width="14.28515625" style="4" bestFit="1" customWidth="1"/>
    <col min="6653" max="6653" width="12.7109375" style="4" bestFit="1" customWidth="1"/>
    <col min="6654" max="6898" width="9.140625" style="4"/>
    <col min="6899" max="6899" width="2.85546875" style="4" customWidth="1"/>
    <col min="6900" max="6900" width="85.28515625" style="4" customWidth="1"/>
    <col min="6901" max="6902" width="17.28515625" style="4" customWidth="1"/>
    <col min="6903" max="6903" width="16.85546875" style="4" customWidth="1"/>
    <col min="6904" max="6905" width="17.7109375" style="4" bestFit="1" customWidth="1"/>
    <col min="6906" max="6906" width="16.5703125" style="4" customWidth="1"/>
    <col min="6907" max="6907" width="9.140625" style="4"/>
    <col min="6908" max="6908" width="14.28515625" style="4" bestFit="1" customWidth="1"/>
    <col min="6909" max="6909" width="12.7109375" style="4" bestFit="1" customWidth="1"/>
    <col min="6910" max="7154" width="9.140625" style="4"/>
    <col min="7155" max="7155" width="2.85546875" style="4" customWidth="1"/>
    <col min="7156" max="7156" width="85.28515625" style="4" customWidth="1"/>
    <col min="7157" max="7158" width="17.28515625" style="4" customWidth="1"/>
    <col min="7159" max="7159" width="16.85546875" style="4" customWidth="1"/>
    <col min="7160" max="7161" width="17.7109375" style="4" bestFit="1" customWidth="1"/>
    <col min="7162" max="7162" width="16.5703125" style="4" customWidth="1"/>
    <col min="7163" max="7163" width="9.140625" style="4"/>
    <col min="7164" max="7164" width="14.28515625" style="4" bestFit="1" customWidth="1"/>
    <col min="7165" max="7165" width="12.7109375" style="4" bestFit="1" customWidth="1"/>
    <col min="7166" max="7410" width="9.140625" style="4"/>
    <col min="7411" max="7411" width="2.85546875" style="4" customWidth="1"/>
    <col min="7412" max="7412" width="85.28515625" style="4" customWidth="1"/>
    <col min="7413" max="7414" width="17.28515625" style="4" customWidth="1"/>
    <col min="7415" max="7415" width="16.85546875" style="4" customWidth="1"/>
    <col min="7416" max="7417" width="17.7109375" style="4" bestFit="1" customWidth="1"/>
    <col min="7418" max="7418" width="16.5703125" style="4" customWidth="1"/>
    <col min="7419" max="7419" width="9.140625" style="4"/>
    <col min="7420" max="7420" width="14.28515625" style="4" bestFit="1" customWidth="1"/>
    <col min="7421" max="7421" width="12.7109375" style="4" bestFit="1" customWidth="1"/>
    <col min="7422" max="7666" width="9.140625" style="4"/>
    <col min="7667" max="7667" width="2.85546875" style="4" customWidth="1"/>
    <col min="7668" max="7668" width="85.28515625" style="4" customWidth="1"/>
    <col min="7669" max="7670" width="17.28515625" style="4" customWidth="1"/>
    <col min="7671" max="7671" width="16.85546875" style="4" customWidth="1"/>
    <col min="7672" max="7673" width="17.7109375" style="4" bestFit="1" customWidth="1"/>
    <col min="7674" max="7674" width="16.5703125" style="4" customWidth="1"/>
    <col min="7675" max="7675" width="9.140625" style="4"/>
    <col min="7676" max="7676" width="14.28515625" style="4" bestFit="1" customWidth="1"/>
    <col min="7677" max="7677" width="12.7109375" style="4" bestFit="1" customWidth="1"/>
    <col min="7678" max="7922" width="9.140625" style="4"/>
    <col min="7923" max="7923" width="2.85546875" style="4" customWidth="1"/>
    <col min="7924" max="7924" width="85.28515625" style="4" customWidth="1"/>
    <col min="7925" max="7926" width="17.28515625" style="4" customWidth="1"/>
    <col min="7927" max="7927" width="16.85546875" style="4" customWidth="1"/>
    <col min="7928" max="7929" width="17.7109375" style="4" bestFit="1" customWidth="1"/>
    <col min="7930" max="7930" width="16.5703125" style="4" customWidth="1"/>
    <col min="7931" max="7931" width="9.140625" style="4"/>
    <col min="7932" max="7932" width="14.28515625" style="4" bestFit="1" customWidth="1"/>
    <col min="7933" max="7933" width="12.7109375" style="4" bestFit="1" customWidth="1"/>
    <col min="7934" max="8178" width="9.140625" style="4"/>
    <col min="8179" max="8179" width="2.85546875" style="4" customWidth="1"/>
    <col min="8180" max="8180" width="85.28515625" style="4" customWidth="1"/>
    <col min="8181" max="8182" width="17.28515625" style="4" customWidth="1"/>
    <col min="8183" max="8183" width="16.85546875" style="4" customWidth="1"/>
    <col min="8184" max="8185" width="17.7109375" style="4" bestFit="1" customWidth="1"/>
    <col min="8186" max="8186" width="16.5703125" style="4" customWidth="1"/>
    <col min="8187" max="8187" width="9.140625" style="4"/>
    <col min="8188" max="8188" width="14.28515625" style="4" bestFit="1" customWidth="1"/>
    <col min="8189" max="8189" width="12.7109375" style="4" bestFit="1" customWidth="1"/>
    <col min="8190" max="8434" width="9.140625" style="4"/>
    <col min="8435" max="8435" width="2.85546875" style="4" customWidth="1"/>
    <col min="8436" max="8436" width="85.28515625" style="4" customWidth="1"/>
    <col min="8437" max="8438" width="17.28515625" style="4" customWidth="1"/>
    <col min="8439" max="8439" width="16.85546875" style="4" customWidth="1"/>
    <col min="8440" max="8441" width="17.7109375" style="4" bestFit="1" customWidth="1"/>
    <col min="8442" max="8442" width="16.5703125" style="4" customWidth="1"/>
    <col min="8443" max="8443" width="9.140625" style="4"/>
    <col min="8444" max="8444" width="14.28515625" style="4" bestFit="1" customWidth="1"/>
    <col min="8445" max="8445" width="12.7109375" style="4" bestFit="1" customWidth="1"/>
    <col min="8446" max="8690" width="9.140625" style="4"/>
    <col min="8691" max="8691" width="2.85546875" style="4" customWidth="1"/>
    <col min="8692" max="8692" width="85.28515625" style="4" customWidth="1"/>
    <col min="8693" max="8694" width="17.28515625" style="4" customWidth="1"/>
    <col min="8695" max="8695" width="16.85546875" style="4" customWidth="1"/>
    <col min="8696" max="8697" width="17.7109375" style="4" bestFit="1" customWidth="1"/>
    <col min="8698" max="8698" width="16.5703125" style="4" customWidth="1"/>
    <col min="8699" max="8699" width="9.140625" style="4"/>
    <col min="8700" max="8700" width="14.28515625" style="4" bestFit="1" customWidth="1"/>
    <col min="8701" max="8701" width="12.7109375" style="4" bestFit="1" customWidth="1"/>
    <col min="8702" max="8946" width="9.140625" style="4"/>
    <col min="8947" max="8947" width="2.85546875" style="4" customWidth="1"/>
    <col min="8948" max="8948" width="85.28515625" style="4" customWidth="1"/>
    <col min="8949" max="8950" width="17.28515625" style="4" customWidth="1"/>
    <col min="8951" max="8951" width="16.85546875" style="4" customWidth="1"/>
    <col min="8952" max="8953" width="17.7109375" style="4" bestFit="1" customWidth="1"/>
    <col min="8954" max="8954" width="16.5703125" style="4" customWidth="1"/>
    <col min="8955" max="8955" width="9.140625" style="4"/>
    <col min="8956" max="8956" width="14.28515625" style="4" bestFit="1" customWidth="1"/>
    <col min="8957" max="8957" width="12.7109375" style="4" bestFit="1" customWidth="1"/>
    <col min="8958" max="9202" width="9.140625" style="4"/>
    <col min="9203" max="9203" width="2.85546875" style="4" customWidth="1"/>
    <col min="9204" max="9204" width="85.28515625" style="4" customWidth="1"/>
    <col min="9205" max="9206" width="17.28515625" style="4" customWidth="1"/>
    <col min="9207" max="9207" width="16.85546875" style="4" customWidth="1"/>
    <col min="9208" max="9209" width="17.7109375" style="4" bestFit="1" customWidth="1"/>
    <col min="9210" max="9210" width="16.5703125" style="4" customWidth="1"/>
    <col min="9211" max="9211" width="9.140625" style="4"/>
    <col min="9212" max="9212" width="14.28515625" style="4" bestFit="1" customWidth="1"/>
    <col min="9213" max="9213" width="12.7109375" style="4" bestFit="1" customWidth="1"/>
    <col min="9214" max="9458" width="9.140625" style="4"/>
    <col min="9459" max="9459" width="2.85546875" style="4" customWidth="1"/>
    <col min="9460" max="9460" width="85.28515625" style="4" customWidth="1"/>
    <col min="9461" max="9462" width="17.28515625" style="4" customWidth="1"/>
    <col min="9463" max="9463" width="16.85546875" style="4" customWidth="1"/>
    <col min="9464" max="9465" width="17.7109375" style="4" bestFit="1" customWidth="1"/>
    <col min="9466" max="9466" width="16.5703125" style="4" customWidth="1"/>
    <col min="9467" max="9467" width="9.140625" style="4"/>
    <col min="9468" max="9468" width="14.28515625" style="4" bestFit="1" customWidth="1"/>
    <col min="9469" max="9469" width="12.7109375" style="4" bestFit="1" customWidth="1"/>
    <col min="9470" max="9714" width="9.140625" style="4"/>
    <col min="9715" max="9715" width="2.85546875" style="4" customWidth="1"/>
    <col min="9716" max="9716" width="85.28515625" style="4" customWidth="1"/>
    <col min="9717" max="9718" width="17.28515625" style="4" customWidth="1"/>
    <col min="9719" max="9719" width="16.85546875" style="4" customWidth="1"/>
    <col min="9720" max="9721" width="17.7109375" style="4" bestFit="1" customWidth="1"/>
    <col min="9722" max="9722" width="16.5703125" style="4" customWidth="1"/>
    <col min="9723" max="9723" width="9.140625" style="4"/>
    <col min="9724" max="9724" width="14.28515625" style="4" bestFit="1" customWidth="1"/>
    <col min="9725" max="9725" width="12.7109375" style="4" bestFit="1" customWidth="1"/>
    <col min="9726" max="9970" width="9.140625" style="4"/>
    <col min="9971" max="9971" width="2.85546875" style="4" customWidth="1"/>
    <col min="9972" max="9972" width="85.28515625" style="4" customWidth="1"/>
    <col min="9973" max="9974" width="17.28515625" style="4" customWidth="1"/>
    <col min="9975" max="9975" width="16.85546875" style="4" customWidth="1"/>
    <col min="9976" max="9977" width="17.7109375" style="4" bestFit="1" customWidth="1"/>
    <col min="9978" max="9978" width="16.5703125" style="4" customWidth="1"/>
    <col min="9979" max="9979" width="9.140625" style="4"/>
    <col min="9980" max="9980" width="14.28515625" style="4" bestFit="1" customWidth="1"/>
    <col min="9981" max="9981" width="12.7109375" style="4" bestFit="1" customWidth="1"/>
    <col min="9982" max="10226" width="9.140625" style="4"/>
    <col min="10227" max="10227" width="2.85546875" style="4" customWidth="1"/>
    <col min="10228" max="10228" width="85.28515625" style="4" customWidth="1"/>
    <col min="10229" max="10230" width="17.28515625" style="4" customWidth="1"/>
    <col min="10231" max="10231" width="16.85546875" style="4" customWidth="1"/>
    <col min="10232" max="10233" width="17.7109375" style="4" bestFit="1" customWidth="1"/>
    <col min="10234" max="10234" width="16.5703125" style="4" customWidth="1"/>
    <col min="10235" max="10235" width="9.140625" style="4"/>
    <col min="10236" max="10236" width="14.28515625" style="4" bestFit="1" customWidth="1"/>
    <col min="10237" max="10237" width="12.7109375" style="4" bestFit="1" customWidth="1"/>
    <col min="10238" max="10482" width="9.140625" style="4"/>
    <col min="10483" max="10483" width="2.85546875" style="4" customWidth="1"/>
    <col min="10484" max="10484" width="85.28515625" style="4" customWidth="1"/>
    <col min="10485" max="10486" width="17.28515625" style="4" customWidth="1"/>
    <col min="10487" max="10487" width="16.85546875" style="4" customWidth="1"/>
    <col min="10488" max="10489" width="17.7109375" style="4" bestFit="1" customWidth="1"/>
    <col min="10490" max="10490" width="16.5703125" style="4" customWidth="1"/>
    <col min="10491" max="10491" width="9.140625" style="4"/>
    <col min="10492" max="10492" width="14.28515625" style="4" bestFit="1" customWidth="1"/>
    <col min="10493" max="10493" width="12.7109375" style="4" bestFit="1" customWidth="1"/>
    <col min="10494" max="10738" width="9.140625" style="4"/>
    <col min="10739" max="10739" width="2.85546875" style="4" customWidth="1"/>
    <col min="10740" max="10740" width="85.28515625" style="4" customWidth="1"/>
    <col min="10741" max="10742" width="17.28515625" style="4" customWidth="1"/>
    <col min="10743" max="10743" width="16.85546875" style="4" customWidth="1"/>
    <col min="10744" max="10745" width="17.7109375" style="4" bestFit="1" customWidth="1"/>
    <col min="10746" max="10746" width="16.5703125" style="4" customWidth="1"/>
    <col min="10747" max="10747" width="9.140625" style="4"/>
    <col min="10748" max="10748" width="14.28515625" style="4" bestFit="1" customWidth="1"/>
    <col min="10749" max="10749" width="12.7109375" style="4" bestFit="1" customWidth="1"/>
    <col min="10750" max="10994" width="9.140625" style="4"/>
    <col min="10995" max="10995" width="2.85546875" style="4" customWidth="1"/>
    <col min="10996" max="10996" width="85.28515625" style="4" customWidth="1"/>
    <col min="10997" max="10998" width="17.28515625" style="4" customWidth="1"/>
    <col min="10999" max="10999" width="16.85546875" style="4" customWidth="1"/>
    <col min="11000" max="11001" width="17.7109375" style="4" bestFit="1" customWidth="1"/>
    <col min="11002" max="11002" width="16.5703125" style="4" customWidth="1"/>
    <col min="11003" max="11003" width="9.140625" style="4"/>
    <col min="11004" max="11004" width="14.28515625" style="4" bestFit="1" customWidth="1"/>
    <col min="11005" max="11005" width="12.7109375" style="4" bestFit="1" customWidth="1"/>
    <col min="11006" max="11250" width="9.140625" style="4"/>
    <col min="11251" max="11251" width="2.85546875" style="4" customWidth="1"/>
    <col min="11252" max="11252" width="85.28515625" style="4" customWidth="1"/>
    <col min="11253" max="11254" width="17.28515625" style="4" customWidth="1"/>
    <col min="11255" max="11255" width="16.85546875" style="4" customWidth="1"/>
    <col min="11256" max="11257" width="17.7109375" style="4" bestFit="1" customWidth="1"/>
    <col min="11258" max="11258" width="16.5703125" style="4" customWidth="1"/>
    <col min="11259" max="11259" width="9.140625" style="4"/>
    <col min="11260" max="11260" width="14.28515625" style="4" bestFit="1" customWidth="1"/>
    <col min="11261" max="11261" width="12.7109375" style="4" bestFit="1" customWidth="1"/>
    <col min="11262" max="11506" width="9.140625" style="4"/>
    <col min="11507" max="11507" width="2.85546875" style="4" customWidth="1"/>
    <col min="11508" max="11508" width="85.28515625" style="4" customWidth="1"/>
    <col min="11509" max="11510" width="17.28515625" style="4" customWidth="1"/>
    <col min="11511" max="11511" width="16.85546875" style="4" customWidth="1"/>
    <col min="11512" max="11513" width="17.7109375" style="4" bestFit="1" customWidth="1"/>
    <col min="11514" max="11514" width="16.5703125" style="4" customWidth="1"/>
    <col min="11515" max="11515" width="9.140625" style="4"/>
    <col min="11516" max="11516" width="14.28515625" style="4" bestFit="1" customWidth="1"/>
    <col min="11517" max="11517" width="12.7109375" style="4" bestFit="1" customWidth="1"/>
    <col min="11518" max="11762" width="9.140625" style="4"/>
    <col min="11763" max="11763" width="2.85546875" style="4" customWidth="1"/>
    <col min="11764" max="11764" width="85.28515625" style="4" customWidth="1"/>
    <col min="11765" max="11766" width="17.28515625" style="4" customWidth="1"/>
    <col min="11767" max="11767" width="16.85546875" style="4" customWidth="1"/>
    <col min="11768" max="11769" width="17.7109375" style="4" bestFit="1" customWidth="1"/>
    <col min="11770" max="11770" width="16.5703125" style="4" customWidth="1"/>
    <col min="11771" max="11771" width="9.140625" style="4"/>
    <col min="11772" max="11772" width="14.28515625" style="4" bestFit="1" customWidth="1"/>
    <col min="11773" max="11773" width="12.7109375" style="4" bestFit="1" customWidth="1"/>
    <col min="11774" max="12018" width="9.140625" style="4"/>
    <col min="12019" max="12019" width="2.85546875" style="4" customWidth="1"/>
    <col min="12020" max="12020" width="85.28515625" style="4" customWidth="1"/>
    <col min="12021" max="12022" width="17.28515625" style="4" customWidth="1"/>
    <col min="12023" max="12023" width="16.85546875" style="4" customWidth="1"/>
    <col min="12024" max="12025" width="17.7109375" style="4" bestFit="1" customWidth="1"/>
    <col min="12026" max="12026" width="16.5703125" style="4" customWidth="1"/>
    <col min="12027" max="12027" width="9.140625" style="4"/>
    <col min="12028" max="12028" width="14.28515625" style="4" bestFit="1" customWidth="1"/>
    <col min="12029" max="12029" width="12.7109375" style="4" bestFit="1" customWidth="1"/>
    <col min="12030" max="12274" width="9.140625" style="4"/>
    <col min="12275" max="12275" width="2.85546875" style="4" customWidth="1"/>
    <col min="12276" max="12276" width="85.28515625" style="4" customWidth="1"/>
    <col min="12277" max="12278" width="17.28515625" style="4" customWidth="1"/>
    <col min="12279" max="12279" width="16.85546875" style="4" customWidth="1"/>
    <col min="12280" max="12281" width="17.7109375" style="4" bestFit="1" customWidth="1"/>
    <col min="12282" max="12282" width="16.5703125" style="4" customWidth="1"/>
    <col min="12283" max="12283" width="9.140625" style="4"/>
    <col min="12284" max="12284" width="14.28515625" style="4" bestFit="1" customWidth="1"/>
    <col min="12285" max="12285" width="12.7109375" style="4" bestFit="1" customWidth="1"/>
    <col min="12286" max="12530" width="9.140625" style="4"/>
    <col min="12531" max="12531" width="2.85546875" style="4" customWidth="1"/>
    <col min="12532" max="12532" width="85.28515625" style="4" customWidth="1"/>
    <col min="12533" max="12534" width="17.28515625" style="4" customWidth="1"/>
    <col min="12535" max="12535" width="16.85546875" style="4" customWidth="1"/>
    <col min="12536" max="12537" width="17.7109375" style="4" bestFit="1" customWidth="1"/>
    <col min="12538" max="12538" width="16.5703125" style="4" customWidth="1"/>
    <col min="12539" max="12539" width="9.140625" style="4"/>
    <col min="12540" max="12540" width="14.28515625" style="4" bestFit="1" customWidth="1"/>
    <col min="12541" max="12541" width="12.7109375" style="4" bestFit="1" customWidth="1"/>
    <col min="12542" max="12786" width="9.140625" style="4"/>
    <col min="12787" max="12787" width="2.85546875" style="4" customWidth="1"/>
    <col min="12788" max="12788" width="85.28515625" style="4" customWidth="1"/>
    <col min="12789" max="12790" width="17.28515625" style="4" customWidth="1"/>
    <col min="12791" max="12791" width="16.85546875" style="4" customWidth="1"/>
    <col min="12792" max="12793" width="17.7109375" style="4" bestFit="1" customWidth="1"/>
    <col min="12794" max="12794" width="16.5703125" style="4" customWidth="1"/>
    <col min="12795" max="12795" width="9.140625" style="4"/>
    <col min="12796" max="12796" width="14.28515625" style="4" bestFit="1" customWidth="1"/>
    <col min="12797" max="12797" width="12.7109375" style="4" bestFit="1" customWidth="1"/>
    <col min="12798" max="13042" width="9.140625" style="4"/>
    <col min="13043" max="13043" width="2.85546875" style="4" customWidth="1"/>
    <col min="13044" max="13044" width="85.28515625" style="4" customWidth="1"/>
    <col min="13045" max="13046" width="17.28515625" style="4" customWidth="1"/>
    <col min="13047" max="13047" width="16.85546875" style="4" customWidth="1"/>
    <col min="13048" max="13049" width="17.7109375" style="4" bestFit="1" customWidth="1"/>
    <col min="13050" max="13050" width="16.5703125" style="4" customWidth="1"/>
    <col min="13051" max="13051" width="9.140625" style="4"/>
    <col min="13052" max="13052" width="14.28515625" style="4" bestFit="1" customWidth="1"/>
    <col min="13053" max="13053" width="12.7109375" style="4" bestFit="1" customWidth="1"/>
    <col min="13054" max="13298" width="9.140625" style="4"/>
    <col min="13299" max="13299" width="2.85546875" style="4" customWidth="1"/>
    <col min="13300" max="13300" width="85.28515625" style="4" customWidth="1"/>
    <col min="13301" max="13302" width="17.28515625" style="4" customWidth="1"/>
    <col min="13303" max="13303" width="16.85546875" style="4" customWidth="1"/>
    <col min="13304" max="13305" width="17.7109375" style="4" bestFit="1" customWidth="1"/>
    <col min="13306" max="13306" width="16.5703125" style="4" customWidth="1"/>
    <col min="13307" max="13307" width="9.140625" style="4"/>
    <col min="13308" max="13308" width="14.28515625" style="4" bestFit="1" customWidth="1"/>
    <col min="13309" max="13309" width="12.7109375" style="4" bestFit="1" customWidth="1"/>
    <col min="13310" max="13554" width="9.140625" style="4"/>
    <col min="13555" max="13555" width="2.85546875" style="4" customWidth="1"/>
    <col min="13556" max="13556" width="85.28515625" style="4" customWidth="1"/>
    <col min="13557" max="13558" width="17.28515625" style="4" customWidth="1"/>
    <col min="13559" max="13559" width="16.85546875" style="4" customWidth="1"/>
    <col min="13560" max="13561" width="17.7109375" style="4" bestFit="1" customWidth="1"/>
    <col min="13562" max="13562" width="16.5703125" style="4" customWidth="1"/>
    <col min="13563" max="13563" width="9.140625" style="4"/>
    <col min="13564" max="13564" width="14.28515625" style="4" bestFit="1" customWidth="1"/>
    <col min="13565" max="13565" width="12.7109375" style="4" bestFit="1" customWidth="1"/>
    <col min="13566" max="13810" width="9.140625" style="4"/>
    <col min="13811" max="13811" width="2.85546875" style="4" customWidth="1"/>
    <col min="13812" max="13812" width="85.28515625" style="4" customWidth="1"/>
    <col min="13813" max="13814" width="17.28515625" style="4" customWidth="1"/>
    <col min="13815" max="13815" width="16.85546875" style="4" customWidth="1"/>
    <col min="13816" max="13817" width="17.7109375" style="4" bestFit="1" customWidth="1"/>
    <col min="13818" max="13818" width="16.5703125" style="4" customWidth="1"/>
    <col min="13819" max="13819" width="9.140625" style="4"/>
    <col min="13820" max="13820" width="14.28515625" style="4" bestFit="1" customWidth="1"/>
    <col min="13821" max="13821" width="12.7109375" style="4" bestFit="1" customWidth="1"/>
    <col min="13822" max="14066" width="9.140625" style="4"/>
    <col min="14067" max="14067" width="2.85546875" style="4" customWidth="1"/>
    <col min="14068" max="14068" width="85.28515625" style="4" customWidth="1"/>
    <col min="14069" max="14070" width="17.28515625" style="4" customWidth="1"/>
    <col min="14071" max="14071" width="16.85546875" style="4" customWidth="1"/>
    <col min="14072" max="14073" width="17.7109375" style="4" bestFit="1" customWidth="1"/>
    <col min="14074" max="14074" width="16.5703125" style="4" customWidth="1"/>
    <col min="14075" max="14075" width="9.140625" style="4"/>
    <col min="14076" max="14076" width="14.28515625" style="4" bestFit="1" customWidth="1"/>
    <col min="14077" max="14077" width="12.7109375" style="4" bestFit="1" customWidth="1"/>
    <col min="14078" max="14322" width="9.140625" style="4"/>
    <col min="14323" max="14323" width="2.85546875" style="4" customWidth="1"/>
    <col min="14324" max="14324" width="85.28515625" style="4" customWidth="1"/>
    <col min="14325" max="14326" width="17.28515625" style="4" customWidth="1"/>
    <col min="14327" max="14327" width="16.85546875" style="4" customWidth="1"/>
    <col min="14328" max="14329" width="17.7109375" style="4" bestFit="1" customWidth="1"/>
    <col min="14330" max="14330" width="16.5703125" style="4" customWidth="1"/>
    <col min="14331" max="14331" width="9.140625" style="4"/>
    <col min="14332" max="14332" width="14.28515625" style="4" bestFit="1" customWidth="1"/>
    <col min="14333" max="14333" width="12.7109375" style="4" bestFit="1" customWidth="1"/>
    <col min="14334" max="14578" width="9.140625" style="4"/>
    <col min="14579" max="14579" width="2.85546875" style="4" customWidth="1"/>
    <col min="14580" max="14580" width="85.28515625" style="4" customWidth="1"/>
    <col min="14581" max="14582" width="17.28515625" style="4" customWidth="1"/>
    <col min="14583" max="14583" width="16.85546875" style="4" customWidth="1"/>
    <col min="14584" max="14585" width="17.7109375" style="4" bestFit="1" customWidth="1"/>
    <col min="14586" max="14586" width="16.5703125" style="4" customWidth="1"/>
    <col min="14587" max="14587" width="9.140625" style="4"/>
    <col min="14588" max="14588" width="14.28515625" style="4" bestFit="1" customWidth="1"/>
    <col min="14589" max="14589" width="12.7109375" style="4" bestFit="1" customWidth="1"/>
    <col min="14590" max="14834" width="9.140625" style="4"/>
    <col min="14835" max="14835" width="2.85546875" style="4" customWidth="1"/>
    <col min="14836" max="14836" width="85.28515625" style="4" customWidth="1"/>
    <col min="14837" max="14838" width="17.28515625" style="4" customWidth="1"/>
    <col min="14839" max="14839" width="16.85546875" style="4" customWidth="1"/>
    <col min="14840" max="14841" width="17.7109375" style="4" bestFit="1" customWidth="1"/>
    <col min="14842" max="14842" width="16.5703125" style="4" customWidth="1"/>
    <col min="14843" max="14843" width="9.140625" style="4"/>
    <col min="14844" max="14844" width="14.28515625" style="4" bestFit="1" customWidth="1"/>
    <col min="14845" max="14845" width="12.7109375" style="4" bestFit="1" customWidth="1"/>
    <col min="14846" max="15090" width="9.140625" style="4"/>
    <col min="15091" max="15091" width="2.85546875" style="4" customWidth="1"/>
    <col min="15092" max="15092" width="85.28515625" style="4" customWidth="1"/>
    <col min="15093" max="15094" width="17.28515625" style="4" customWidth="1"/>
    <col min="15095" max="15095" width="16.85546875" style="4" customWidth="1"/>
    <col min="15096" max="15097" width="17.7109375" style="4" bestFit="1" customWidth="1"/>
    <col min="15098" max="15098" width="16.5703125" style="4" customWidth="1"/>
    <col min="15099" max="15099" width="9.140625" style="4"/>
    <col min="15100" max="15100" width="14.28515625" style="4" bestFit="1" customWidth="1"/>
    <col min="15101" max="15101" width="12.7109375" style="4" bestFit="1" customWidth="1"/>
    <col min="15102" max="15346" width="9.140625" style="4"/>
    <col min="15347" max="15347" width="2.85546875" style="4" customWidth="1"/>
    <col min="15348" max="15348" width="85.28515625" style="4" customWidth="1"/>
    <col min="15349" max="15350" width="17.28515625" style="4" customWidth="1"/>
    <col min="15351" max="15351" width="16.85546875" style="4" customWidth="1"/>
    <col min="15352" max="15353" width="17.7109375" style="4" bestFit="1" customWidth="1"/>
    <col min="15354" max="15354" width="16.5703125" style="4" customWidth="1"/>
    <col min="15355" max="15355" width="9.140625" style="4"/>
    <col min="15356" max="15356" width="14.28515625" style="4" bestFit="1" customWidth="1"/>
    <col min="15357" max="15357" width="12.7109375" style="4" bestFit="1" customWidth="1"/>
    <col min="15358" max="15602" width="9.140625" style="4"/>
    <col min="15603" max="15603" width="2.85546875" style="4" customWidth="1"/>
    <col min="15604" max="15604" width="85.28515625" style="4" customWidth="1"/>
    <col min="15605" max="15606" width="17.28515625" style="4" customWidth="1"/>
    <col min="15607" max="15607" width="16.85546875" style="4" customWidth="1"/>
    <col min="15608" max="15609" width="17.7109375" style="4" bestFit="1" customWidth="1"/>
    <col min="15610" max="15610" width="16.5703125" style="4" customWidth="1"/>
    <col min="15611" max="15611" width="9.140625" style="4"/>
    <col min="15612" max="15612" width="14.28515625" style="4" bestFit="1" customWidth="1"/>
    <col min="15613" max="15613" width="12.7109375" style="4" bestFit="1" customWidth="1"/>
    <col min="15614" max="15858" width="9.140625" style="4"/>
    <col min="15859" max="15859" width="2.85546875" style="4" customWidth="1"/>
    <col min="15860" max="15860" width="85.28515625" style="4" customWidth="1"/>
    <col min="15861" max="15862" width="17.28515625" style="4" customWidth="1"/>
    <col min="15863" max="15863" width="16.85546875" style="4" customWidth="1"/>
    <col min="15864" max="15865" width="17.7109375" style="4" bestFit="1" customWidth="1"/>
    <col min="15866" max="15866" width="16.5703125" style="4" customWidth="1"/>
    <col min="15867" max="15867" width="9.140625" style="4"/>
    <col min="15868" max="15868" width="14.28515625" style="4" bestFit="1" customWidth="1"/>
    <col min="15869" max="15869" width="12.7109375" style="4" bestFit="1" customWidth="1"/>
    <col min="15870" max="16114" width="9.140625" style="4"/>
    <col min="16115" max="16115" width="2.85546875" style="4" customWidth="1"/>
    <col min="16116" max="16116" width="85.28515625" style="4" customWidth="1"/>
    <col min="16117" max="16118" width="17.28515625" style="4" customWidth="1"/>
    <col min="16119" max="16119" width="16.85546875" style="4" customWidth="1"/>
    <col min="16120" max="16121" width="17.7109375" style="4" bestFit="1" customWidth="1"/>
    <col min="16122" max="16122" width="16.5703125" style="4" customWidth="1"/>
    <col min="16123" max="16123" width="9.140625" style="4"/>
    <col min="16124" max="16124" width="14.28515625" style="4" bestFit="1" customWidth="1"/>
    <col min="16125" max="16125" width="12.7109375" style="4" bestFit="1" customWidth="1"/>
    <col min="16126" max="16384" width="9.140625" style="4"/>
  </cols>
  <sheetData>
    <row r="1" spans="1:8" s="3" customFormat="1">
      <c r="A1" s="1"/>
      <c r="B1" s="2"/>
      <c r="C1" s="83"/>
      <c r="D1" s="83"/>
      <c r="E1" s="83"/>
      <c r="F1" s="687"/>
      <c r="G1" s="687"/>
      <c r="H1" s="688"/>
    </row>
    <row r="2" spans="1:8">
      <c r="B2" s="689" t="s">
        <v>80</v>
      </c>
      <c r="C2" s="691" t="s">
        <v>36</v>
      </c>
      <c r="D2" s="691"/>
      <c r="E2" s="694"/>
      <c r="F2" s="693" t="s">
        <v>37</v>
      </c>
      <c r="G2" s="693"/>
      <c r="H2" s="695"/>
    </row>
    <row r="3" spans="1:8" s="5" customFormat="1" ht="18" customHeight="1">
      <c r="B3" s="689"/>
      <c r="C3" s="126" t="s">
        <v>95</v>
      </c>
      <c r="D3" s="126" t="s">
        <v>96</v>
      </c>
      <c r="E3" s="127" t="str">
        <f>+H3</f>
        <v>Δ%</v>
      </c>
      <c r="F3" s="134" t="str">
        <f>+C3</f>
        <v>1T16</v>
      </c>
      <c r="G3" s="134" t="str">
        <f>+D3</f>
        <v>1T15</v>
      </c>
      <c r="H3" s="135" t="str">
        <f>+DRE!H3</f>
        <v>Δ%</v>
      </c>
    </row>
    <row r="4" spans="1:8" s="31" customFormat="1" ht="24.95" customHeight="1">
      <c r="A4" s="30"/>
      <c r="B4" s="90" t="s">
        <v>581</v>
      </c>
      <c r="C4" s="110" t="e">
        <f>+DRE!C4</f>
        <v>#REF!</v>
      </c>
      <c r="D4" s="110" t="e">
        <f>+DRE!D4</f>
        <v>#REF!</v>
      </c>
      <c r="E4" s="91" t="e">
        <f>+DRE!E4</f>
        <v>#REF!</v>
      </c>
      <c r="F4" s="110" t="e">
        <f>+DRE!F4</f>
        <v>#REF!</v>
      </c>
      <c r="G4" s="110" t="e">
        <f>+DRE!G4</f>
        <v>#REF!</v>
      </c>
      <c r="H4" s="92" t="e">
        <f>+DRE!H4</f>
        <v>#REF!</v>
      </c>
    </row>
    <row r="5" spans="1:8" s="31" customFormat="1" ht="33" hidden="1" customHeight="1">
      <c r="A5" s="30"/>
      <c r="B5" s="93" t="s">
        <v>34</v>
      </c>
      <c r="C5" s="111">
        <v>395.90199999999999</v>
      </c>
      <c r="D5" s="111">
        <v>349.29700000000003</v>
      </c>
      <c r="E5" s="95">
        <f>+C5/D5-1</f>
        <v>0.13342513677472168</v>
      </c>
      <c r="F5" s="111">
        <v>454.26799999999997</v>
      </c>
      <c r="G5" s="111">
        <v>396.00400000000002</v>
      </c>
      <c r="H5" s="96">
        <f>+F5/G5-1</f>
        <v>0.1471298269714445</v>
      </c>
    </row>
    <row r="6" spans="1:8" s="31" customFormat="1" ht="24.95" hidden="1" customHeight="1">
      <c r="A6" s="30"/>
      <c r="B6" s="93" t="s">
        <v>41</v>
      </c>
      <c r="C6" s="111">
        <v>11.811</v>
      </c>
      <c r="D6" s="111">
        <v>11.856999999999999</v>
      </c>
      <c r="E6" s="95">
        <f>+C6/D6-1</f>
        <v>-3.8795648140338423E-3</v>
      </c>
      <c r="F6" s="111">
        <v>10.763</v>
      </c>
      <c r="G6" s="111">
        <v>10.595000000000001</v>
      </c>
      <c r="H6" s="96">
        <f>+F6/G6-1</f>
        <v>1.5856536101934715E-2</v>
      </c>
    </row>
    <row r="7" spans="1:8" s="37" customFormat="1" ht="24.95" customHeight="1">
      <c r="A7" s="36"/>
      <c r="B7" s="97" t="s">
        <v>582</v>
      </c>
      <c r="C7" s="111" t="e">
        <f>+DRE!C7</f>
        <v>#REF!</v>
      </c>
      <c r="D7" s="111" t="e">
        <f>+DRE!D7</f>
        <v>#REF!</v>
      </c>
      <c r="E7" s="95" t="e">
        <f>+DRE!E7</f>
        <v>#REF!</v>
      </c>
      <c r="F7" s="111" t="e">
        <f>+DRE!F7</f>
        <v>#REF!</v>
      </c>
      <c r="G7" s="111" t="e">
        <f>+DRE!G7</f>
        <v>#REF!</v>
      </c>
      <c r="H7" s="96" t="e">
        <f>+DRE!H7</f>
        <v>#REF!</v>
      </c>
    </row>
    <row r="8" spans="1:8" s="33" customFormat="1" ht="24.95" customHeight="1">
      <c r="A8" s="32"/>
      <c r="B8" s="99" t="s">
        <v>583</v>
      </c>
      <c r="C8" s="110" t="e">
        <f>+DRE!C8</f>
        <v>#REF!</v>
      </c>
      <c r="D8" s="110" t="e">
        <f>+DRE!D8</f>
        <v>#REF!</v>
      </c>
      <c r="E8" s="91" t="e">
        <f>+DRE!E8</f>
        <v>#REF!</v>
      </c>
      <c r="F8" s="110" t="e">
        <f>+DRE!F8</f>
        <v>#REF!</v>
      </c>
      <c r="G8" s="110" t="e">
        <f>+DRE!G8</f>
        <v>#REF!</v>
      </c>
      <c r="H8" s="100" t="e">
        <f>+DRE!H8</f>
        <v>#REF!</v>
      </c>
    </row>
    <row r="9" spans="1:8" s="35" customFormat="1" ht="24.95" customHeight="1">
      <c r="A9" s="34"/>
      <c r="B9" s="97" t="s">
        <v>584</v>
      </c>
      <c r="C9" s="111" t="e">
        <f>+DRE!C9</f>
        <v>#REF!</v>
      </c>
      <c r="D9" s="111" t="e">
        <f>+DRE!D9</f>
        <v>#REF!</v>
      </c>
      <c r="E9" s="95" t="e">
        <f>+DRE!E9</f>
        <v>#REF!</v>
      </c>
      <c r="F9" s="111" t="e">
        <f>+DRE!F9</f>
        <v>#REF!</v>
      </c>
      <c r="G9" s="111" t="e">
        <f>+DRE!G9</f>
        <v>#REF!</v>
      </c>
      <c r="H9" s="96" t="e">
        <f>+DRE!H9</f>
        <v>#REF!</v>
      </c>
    </row>
    <row r="10" spans="1:8" s="35" customFormat="1" ht="24.95" hidden="1" customHeight="1">
      <c r="A10" s="34"/>
      <c r="B10" s="93" t="s">
        <v>81</v>
      </c>
      <c r="C10" s="111">
        <f>+DRE!C10</f>
        <v>-56.029000000000003</v>
      </c>
      <c r="D10" s="111">
        <f>+DRE!D10</f>
        <v>-56.012</v>
      </c>
      <c r="E10" s="95">
        <f>+DRE!E10</f>
        <v>3.0350639148757352E-4</v>
      </c>
      <c r="F10" s="111">
        <f>+DRE!F10</f>
        <v>-58.55</v>
      </c>
      <c r="G10" s="111">
        <f>+DRE!G10</f>
        <v>-58.341999999999999</v>
      </c>
      <c r="H10" s="96">
        <f>+DRE!H10</f>
        <v>3.5651846011448551E-3</v>
      </c>
    </row>
    <row r="11" spans="1:8" s="35" customFormat="1" ht="24.95" hidden="1" customHeight="1">
      <c r="A11" s="34"/>
      <c r="B11" s="93" t="s">
        <v>12</v>
      </c>
      <c r="C11" s="111">
        <f>+DRE!C11</f>
        <v>-2.1589999999999998</v>
      </c>
      <c r="D11" s="111">
        <f>+DRE!D11</f>
        <v>-2.1480000000000001</v>
      </c>
      <c r="E11" s="95">
        <f>+DRE!E11</f>
        <v>5.1210428305399347E-3</v>
      </c>
      <c r="F11" s="111">
        <f>+DRE!F11</f>
        <v>-2.294</v>
      </c>
      <c r="G11" s="111">
        <f>+DRE!G11</f>
        <v>-2.198</v>
      </c>
      <c r="H11" s="96">
        <f>+DRE!H11</f>
        <v>4.3676069153776309E-2</v>
      </c>
    </row>
    <row r="12" spans="1:8" s="35" customFormat="1" ht="24.95" hidden="1" customHeight="1">
      <c r="A12" s="34"/>
      <c r="B12" s="93" t="s">
        <v>82</v>
      </c>
      <c r="C12" s="111">
        <f>+DRE!C12</f>
        <v>-21.553999999999998</v>
      </c>
      <c r="D12" s="111">
        <f>+DRE!D12</f>
        <v>-23.212</v>
      </c>
      <c r="E12" s="95">
        <f>+DRE!E12</f>
        <v>-7.1428571428571508E-2</v>
      </c>
      <c r="F12" s="111">
        <f>+DRE!F12</f>
        <v>-23.056999999999999</v>
      </c>
      <c r="G12" s="111">
        <f>+DRE!G12</f>
        <v>-25.209</v>
      </c>
      <c r="H12" s="96">
        <f>+DRE!H12</f>
        <v>-8.5366337419175764E-2</v>
      </c>
    </row>
    <row r="13" spans="1:8" s="35" customFormat="1" ht="24.95" hidden="1" customHeight="1">
      <c r="A13" s="34"/>
      <c r="B13" s="93" t="s">
        <v>41</v>
      </c>
      <c r="C13" s="111">
        <f>+DRE!C13</f>
        <v>-39.332999999999998</v>
      </c>
      <c r="D13" s="111">
        <f>+DRE!D13</f>
        <v>-20.199000000000002</v>
      </c>
      <c r="E13" s="95">
        <f>+DRE!E13</f>
        <v>0.94727461755532438</v>
      </c>
      <c r="F13" s="111">
        <f>+DRE!F13</f>
        <v>-46.222000000000001</v>
      </c>
      <c r="G13" s="111">
        <f>+DRE!G13</f>
        <v>-26.713999999999999</v>
      </c>
      <c r="H13" s="96">
        <f>+DRE!H13</f>
        <v>0.7302537995058771</v>
      </c>
    </row>
    <row r="14" spans="1:8" s="35" customFormat="1" ht="15.75">
      <c r="A14" s="34"/>
      <c r="B14" s="107" t="s">
        <v>99</v>
      </c>
      <c r="C14" s="113" t="e">
        <f>+DRE!C14</f>
        <v>#REF!</v>
      </c>
      <c r="D14" s="113" t="e">
        <f>+DRE!D14</f>
        <v>#REF!</v>
      </c>
      <c r="E14" s="102" t="e">
        <f>+DRE!E14</f>
        <v>#REF!</v>
      </c>
      <c r="F14" s="114" t="e">
        <f>+DRE!F14</f>
        <v>#REF!</v>
      </c>
      <c r="G14" s="114" t="e">
        <f>+DRE!G14</f>
        <v>#REF!</v>
      </c>
      <c r="H14" s="109" t="e">
        <f>+DRE!H14</f>
        <v>#REF!</v>
      </c>
    </row>
    <row r="15" spans="1:8" s="37" customFormat="1" ht="24.95" customHeight="1">
      <c r="A15" s="36"/>
      <c r="B15" s="97" t="s">
        <v>585</v>
      </c>
      <c r="C15" s="111" t="e">
        <f>+DRE!C15</f>
        <v>#REF!</v>
      </c>
      <c r="D15" s="111" t="e">
        <f>+DRE!D15</f>
        <v>#REF!</v>
      </c>
      <c r="E15" s="95" t="e">
        <f>+DRE!E15</f>
        <v>#REF!</v>
      </c>
      <c r="F15" s="111" t="e">
        <f>+DRE!F15</f>
        <v>#REF!</v>
      </c>
      <c r="G15" s="111" t="e">
        <f>+DRE!G15</f>
        <v>#REF!</v>
      </c>
      <c r="H15" s="96" t="e">
        <f>+DRE!H15</f>
        <v>#REF!</v>
      </c>
    </row>
    <row r="16" spans="1:8" s="37" customFormat="1" ht="24.95" customHeight="1">
      <c r="A16" s="36"/>
      <c r="B16" s="97" t="s">
        <v>586</v>
      </c>
      <c r="C16" s="111" t="e">
        <f>+DRE!C16</f>
        <v>#REF!</v>
      </c>
      <c r="D16" s="111" t="e">
        <f>+DRE!D16</f>
        <v>#REF!</v>
      </c>
      <c r="E16" s="95" t="e">
        <f>+DRE!E16</f>
        <v>#REF!</v>
      </c>
      <c r="F16" s="111" t="e">
        <f>+DRE!F16</f>
        <v>#REF!</v>
      </c>
      <c r="G16" s="111" t="e">
        <f>+DRE!G16</f>
        <v>#REF!</v>
      </c>
      <c r="H16" s="96" t="e">
        <f>+DRE!H16</f>
        <v>#REF!</v>
      </c>
    </row>
    <row r="17" spans="1:16370" s="31" customFormat="1" ht="15.75">
      <c r="A17" s="30"/>
      <c r="B17" s="84" t="s">
        <v>587</v>
      </c>
      <c r="C17" s="113" t="e">
        <f>+DRE!C17</f>
        <v>#REF!</v>
      </c>
      <c r="D17" s="113" t="e">
        <f>+DRE!D17</f>
        <v>#REF!</v>
      </c>
      <c r="E17" s="102" t="e">
        <f>+DRE!E17</f>
        <v>#REF!</v>
      </c>
      <c r="F17" s="114" t="e">
        <f>+DRE!F17</f>
        <v>#REF!</v>
      </c>
      <c r="G17" s="114" t="e">
        <f>+DRE!G17</f>
        <v>#REF!</v>
      </c>
      <c r="H17" s="109" t="e">
        <f>+DRE!H17</f>
        <v>#REF!</v>
      </c>
    </row>
    <row r="18" spans="1:16370" s="31" customFormat="1" ht="24.75" customHeight="1">
      <c r="A18" s="30"/>
      <c r="B18" s="90" t="s">
        <v>56</v>
      </c>
      <c r="C18" s="110" t="e">
        <f>+DRE!C18</f>
        <v>#REF!</v>
      </c>
      <c r="D18" s="110" t="e">
        <f>+DRE!D18</f>
        <v>#REF!</v>
      </c>
      <c r="E18" s="91" t="e">
        <f>+DRE!E18</f>
        <v>#REF!</v>
      </c>
      <c r="F18" s="110" t="e">
        <f>+DRE!F18</f>
        <v>#REF!</v>
      </c>
      <c r="G18" s="110" t="e">
        <f>+DRE!G18</f>
        <v>#REF!</v>
      </c>
      <c r="H18" s="92" t="e">
        <f>+DRE!H18</f>
        <v>#REF!</v>
      </c>
    </row>
    <row r="19" spans="1:16370" s="35" customFormat="1" ht="15" hidden="1">
      <c r="A19" s="34"/>
      <c r="B19" s="104" t="s">
        <v>588</v>
      </c>
      <c r="C19" s="111">
        <f>+DRE!C19</f>
        <v>17.861000000000001</v>
      </c>
      <c r="D19" s="111">
        <f>+DRE!D19</f>
        <v>23.196000000000002</v>
      </c>
      <c r="E19" s="95">
        <f>+DRE!E19</f>
        <v>-0.22999655112950512</v>
      </c>
      <c r="F19" s="111">
        <f>+DRE!F19</f>
        <v>22.259</v>
      </c>
      <c r="G19" s="111">
        <f>+DRE!G19</f>
        <v>23.823</v>
      </c>
      <c r="H19" s="96">
        <f>+DRE!H19</f>
        <v>-6.5650841623640988E-2</v>
      </c>
    </row>
    <row r="20" spans="1:16370" s="31" customFormat="1" ht="24.95" hidden="1" customHeight="1">
      <c r="A20" s="30"/>
      <c r="B20" s="93" t="s">
        <v>589</v>
      </c>
      <c r="C20" s="111">
        <f>+DRE!C20</f>
        <v>9.7799999999999994</v>
      </c>
      <c r="D20" s="111">
        <f>+DRE!D20</f>
        <v>18.597999999999999</v>
      </c>
      <c r="E20" s="95">
        <f>+DRE!E20</f>
        <v>-0.47413700397892244</v>
      </c>
      <c r="F20" s="111">
        <f>+DRE!F20</f>
        <v>9.7550000000000008</v>
      </c>
      <c r="G20" s="111">
        <f>+DRE!G20</f>
        <v>18.571999999999999</v>
      </c>
      <c r="H20" s="96">
        <f>+DRE!H20</f>
        <v>-0.47474693086366571</v>
      </c>
    </row>
    <row r="21" spans="1:16370" s="31" customFormat="1" ht="24.95" hidden="1" customHeight="1">
      <c r="A21" s="30"/>
      <c r="B21" s="93" t="s">
        <v>22</v>
      </c>
      <c r="C21" s="111">
        <f>+DRE!C21</f>
        <v>0</v>
      </c>
      <c r="D21" s="111">
        <f>+DRE!D21</f>
        <v>0</v>
      </c>
      <c r="E21" s="95" t="str">
        <f>+DRE!E21</f>
        <v>-</v>
      </c>
      <c r="F21" s="111">
        <f>+DRE!F21</f>
        <v>0</v>
      </c>
      <c r="G21" s="111">
        <f>+DRE!G21</f>
        <v>0</v>
      </c>
      <c r="H21" s="95" t="str">
        <f>+DRE!H21</f>
        <v>-</v>
      </c>
    </row>
    <row r="22" spans="1:16370" s="31" customFormat="1" ht="24.95" hidden="1" customHeight="1">
      <c r="A22" s="30"/>
      <c r="B22" s="93" t="s">
        <v>23</v>
      </c>
      <c r="C22" s="111">
        <f>+DRE!C22</f>
        <v>0</v>
      </c>
      <c r="D22" s="111">
        <f>+DRE!D22</f>
        <v>0</v>
      </c>
      <c r="E22" s="95" t="str">
        <f>+DRE!E22</f>
        <v>-</v>
      </c>
      <c r="F22" s="111">
        <f>+DRE!F22</f>
        <v>0</v>
      </c>
      <c r="G22" s="111">
        <f>+DRE!G22</f>
        <v>0</v>
      </c>
      <c r="H22" s="95" t="str">
        <f>+DRE!H22</f>
        <v>-</v>
      </c>
    </row>
    <row r="23" spans="1:16370" s="31" customFormat="1" ht="24.95" hidden="1" customHeight="1">
      <c r="A23" s="30"/>
      <c r="B23" s="93" t="s">
        <v>590</v>
      </c>
      <c r="C23" s="111">
        <f>+DRE!C23</f>
        <v>-31.667999999999999</v>
      </c>
      <c r="D23" s="111">
        <f>+DRE!D23</f>
        <v>-30.414000000000001</v>
      </c>
      <c r="E23" s="95">
        <f>+DRE!E23</f>
        <v>4.1231012033931647E-2</v>
      </c>
      <c r="F23" s="111">
        <f>+DRE!F23</f>
        <v>-36.087000000000003</v>
      </c>
      <c r="G23" s="111">
        <f>+DRE!G23</f>
        <v>-35.432000000000002</v>
      </c>
      <c r="H23" s="96">
        <f>+DRE!H23</f>
        <v>1.8486114247008301E-2</v>
      </c>
    </row>
    <row r="24" spans="1:16370" s="35" customFormat="1" ht="24.95" hidden="1" customHeight="1">
      <c r="A24" s="34"/>
      <c r="B24" s="93" t="s">
        <v>41</v>
      </c>
      <c r="C24" s="111">
        <f>+DRE!C24</f>
        <v>-7.0999999999999994E-2</v>
      </c>
      <c r="D24" s="111">
        <f>+DRE!D24</f>
        <v>-8.5000000000000006E-2</v>
      </c>
      <c r="E24" s="95">
        <f>+DRE!E24</f>
        <v>-0.16470588235294126</v>
      </c>
      <c r="F24" s="111">
        <f>+DRE!F24</f>
        <v>-4.0000000000000001E-3</v>
      </c>
      <c r="G24" s="111">
        <f>+DRE!G24</f>
        <v>-0.3</v>
      </c>
      <c r="H24" s="96">
        <f>+DRE!H24</f>
        <v>-0.98666666666666669</v>
      </c>
    </row>
    <row r="25" spans="1:16370" s="69" customFormat="1" ht="24.95" customHeight="1">
      <c r="A25" s="68"/>
      <c r="B25" s="101" t="s">
        <v>591</v>
      </c>
      <c r="C25" s="113" t="e">
        <f>+DRE!C25</f>
        <v>#REF!</v>
      </c>
      <c r="D25" s="113" t="e">
        <f>+DRE!D25</f>
        <v>#REF!</v>
      </c>
      <c r="E25" s="102" t="e">
        <f>+DRE!E25</f>
        <v>#REF!</v>
      </c>
      <c r="F25" s="114" t="e">
        <f>+DRE!F25</f>
        <v>#REF!</v>
      </c>
      <c r="G25" s="114" t="e">
        <f>+DRE!G25</f>
        <v>#REF!</v>
      </c>
      <c r="H25" s="109" t="e">
        <f>+DRE!H25</f>
        <v>#REF!</v>
      </c>
    </row>
    <row r="26" spans="1:16370" s="31" customFormat="1" ht="15.75">
      <c r="A26" s="30"/>
      <c r="B26" s="105" t="s">
        <v>592</v>
      </c>
      <c r="C26" s="110" t="e">
        <f>+DRE!C26</f>
        <v>#REF!</v>
      </c>
      <c r="D26" s="110" t="e">
        <f>+DRE!D26</f>
        <v>#REF!</v>
      </c>
      <c r="E26" s="91" t="e">
        <f>+DRE!E26</f>
        <v>#REF!</v>
      </c>
      <c r="F26" s="110" t="e">
        <f>+DRE!F26</f>
        <v>#REF!</v>
      </c>
      <c r="G26" s="110" t="e">
        <f>+DRE!G26</f>
        <v>#REF!</v>
      </c>
      <c r="H26" s="92" t="e">
        <f>+DRE!H26</f>
        <v>#REF!</v>
      </c>
    </row>
    <row r="27" spans="1:16370" s="35" customFormat="1" ht="24.95" hidden="1" customHeight="1">
      <c r="A27" s="34"/>
      <c r="B27" s="106" t="s">
        <v>322</v>
      </c>
      <c r="C27" s="111">
        <f>+DRE!C27</f>
        <v>-20.277000000000001</v>
      </c>
      <c r="D27" s="111">
        <f>+DRE!D27</f>
        <v>-12.427</v>
      </c>
      <c r="E27" s="95">
        <f>+DRE!E27</f>
        <v>0.63168906413454584</v>
      </c>
      <c r="F27" s="111">
        <f>+DRE!F27</f>
        <v>-21.608000000000001</v>
      </c>
      <c r="G27" s="111">
        <f>+DRE!G27</f>
        <v>-13.352</v>
      </c>
      <c r="H27" s="96">
        <f>+DRE!H27</f>
        <v>0.61833433193529053</v>
      </c>
    </row>
    <row r="28" spans="1:16370" s="35" customFormat="1" ht="24.95" hidden="1" customHeight="1">
      <c r="A28" s="34"/>
      <c r="B28" s="106" t="s">
        <v>323</v>
      </c>
      <c r="C28" s="111">
        <f>+DRE!C28</f>
        <v>2.6389999999999998</v>
      </c>
      <c r="D28" s="111">
        <f>+DRE!D28</f>
        <v>-1.4810000000000001</v>
      </c>
      <c r="E28" s="95">
        <f>+DRE!E28</f>
        <v>-2.7819041188386224</v>
      </c>
      <c r="F28" s="111">
        <f>+DRE!F28</f>
        <v>2.6389999999999998</v>
      </c>
      <c r="G28" s="111">
        <f>+DRE!G28</f>
        <v>-1.4810000000000001</v>
      </c>
      <c r="H28" s="96">
        <f>+DRE!H28</f>
        <v>-2.7819041188386224</v>
      </c>
    </row>
    <row r="29" spans="1:16370" s="69" customFormat="1" ht="15.75">
      <c r="A29" s="68"/>
      <c r="B29" s="84" t="s">
        <v>593</v>
      </c>
      <c r="C29" s="113" t="e">
        <f>+DRE!C29</f>
        <v>#REF!</v>
      </c>
      <c r="D29" s="113" t="e">
        <f>+DRE!D29</f>
        <v>#REF!</v>
      </c>
      <c r="E29" s="102" t="e">
        <f>+DRE!E29</f>
        <v>#REF!</v>
      </c>
      <c r="F29" s="114" t="e">
        <f>+DRE!F29</f>
        <v>#REF!</v>
      </c>
      <c r="G29" s="114" t="e">
        <f>+DRE!G29</f>
        <v>#REF!</v>
      </c>
      <c r="H29" s="109" t="e">
        <f>+DRE!H29</f>
        <v>#REF!</v>
      </c>
    </row>
    <row r="30" spans="1:16370" s="31" customFormat="1" ht="24.95" customHeight="1">
      <c r="A30" s="30"/>
      <c r="B30" s="106" t="s">
        <v>594</v>
      </c>
      <c r="C30" s="98">
        <f>+DRE!C30</f>
        <v>0</v>
      </c>
      <c r="D30" s="94">
        <f>+DRE!D30</f>
        <v>0</v>
      </c>
      <c r="E30" s="98">
        <f>+DRE!E30</f>
        <v>0</v>
      </c>
      <c r="F30" s="111" t="e">
        <f>+DRE!F30</f>
        <v>#REF!</v>
      </c>
      <c r="G30" s="111" t="e">
        <f>+DRE!G30</f>
        <v>#REF!</v>
      </c>
      <c r="H30" s="96">
        <f>+DRE!H30</f>
        <v>1</v>
      </c>
    </row>
    <row r="31" spans="1:16370" s="71" customFormat="1" ht="18">
      <c r="A31" s="68"/>
      <c r="B31" s="101" t="s">
        <v>55</v>
      </c>
      <c r="C31" s="117" t="e">
        <f>+DRE!C31</f>
        <v>#REF!</v>
      </c>
      <c r="D31" s="117" t="e">
        <f>+DRE!D31</f>
        <v>#REF!</v>
      </c>
      <c r="E31" s="102" t="e">
        <f>+DRE!E31</f>
        <v>#REF!</v>
      </c>
      <c r="F31" s="118" t="e">
        <f>+DRE!F31</f>
        <v>#REF!</v>
      </c>
      <c r="G31" s="118" t="e">
        <f>+DRE!G31</f>
        <v>#REF!</v>
      </c>
      <c r="H31" s="108" t="e">
        <f>+DRE!H31</f>
        <v>#REF!</v>
      </c>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c r="IH31" s="70"/>
      <c r="II31" s="70"/>
      <c r="IJ31" s="70"/>
      <c r="IK31" s="70"/>
      <c r="IL31" s="70"/>
      <c r="IM31" s="70"/>
      <c r="IN31" s="70"/>
      <c r="IO31" s="70"/>
      <c r="IP31" s="70"/>
      <c r="IQ31" s="70"/>
      <c r="IR31" s="70"/>
      <c r="IS31" s="70"/>
      <c r="IT31" s="70"/>
      <c r="IU31" s="70"/>
      <c r="IV31" s="70"/>
      <c r="IW31" s="70"/>
      <c r="IX31" s="70"/>
      <c r="IY31" s="70"/>
      <c r="IZ31" s="70"/>
      <c r="JA31" s="70"/>
      <c r="JB31" s="70"/>
      <c r="JC31" s="70"/>
      <c r="JD31" s="70"/>
      <c r="JE31" s="70"/>
      <c r="JF31" s="70"/>
      <c r="JG31" s="70"/>
      <c r="JH31" s="70"/>
      <c r="JI31" s="70"/>
      <c r="JJ31" s="70"/>
      <c r="JK31" s="70"/>
      <c r="JL31" s="70"/>
      <c r="JM31" s="70"/>
      <c r="JN31" s="70"/>
      <c r="JO31" s="70"/>
      <c r="JP31" s="70"/>
      <c r="JQ31" s="70"/>
      <c r="JR31" s="70"/>
      <c r="JS31" s="70"/>
      <c r="JT31" s="70"/>
      <c r="JU31" s="70"/>
      <c r="JV31" s="70"/>
      <c r="JW31" s="70"/>
      <c r="JX31" s="70"/>
      <c r="JY31" s="70"/>
      <c r="JZ31" s="70"/>
      <c r="KA31" s="70"/>
      <c r="KB31" s="70"/>
      <c r="KC31" s="70"/>
      <c r="KD31" s="70"/>
      <c r="KE31" s="70"/>
      <c r="KF31" s="70"/>
      <c r="KG31" s="70"/>
      <c r="KH31" s="70"/>
      <c r="KI31" s="70"/>
      <c r="KJ31" s="70"/>
      <c r="KK31" s="70"/>
      <c r="KL31" s="70"/>
      <c r="KM31" s="70"/>
      <c r="KN31" s="70"/>
      <c r="KO31" s="70"/>
      <c r="KP31" s="70"/>
      <c r="KQ31" s="70"/>
      <c r="KR31" s="70"/>
      <c r="KS31" s="70"/>
      <c r="KT31" s="70"/>
      <c r="KU31" s="70"/>
      <c r="KV31" s="70"/>
      <c r="KW31" s="70"/>
      <c r="KX31" s="70"/>
      <c r="KY31" s="70"/>
      <c r="KZ31" s="70"/>
      <c r="LA31" s="70"/>
      <c r="LB31" s="70"/>
      <c r="LC31" s="70"/>
      <c r="LD31" s="70"/>
      <c r="LE31" s="70"/>
      <c r="LF31" s="70"/>
      <c r="LG31" s="70"/>
      <c r="LH31" s="70"/>
      <c r="LI31" s="70"/>
      <c r="LJ31" s="70"/>
      <c r="LK31" s="70"/>
      <c r="LL31" s="70"/>
      <c r="LM31" s="70"/>
      <c r="LN31" s="70"/>
      <c r="LO31" s="70"/>
      <c r="LP31" s="70"/>
      <c r="LQ31" s="70"/>
      <c r="LR31" s="70"/>
      <c r="LS31" s="70"/>
      <c r="LT31" s="70"/>
      <c r="LU31" s="70"/>
      <c r="LV31" s="70"/>
      <c r="LW31" s="70"/>
      <c r="LX31" s="70"/>
      <c r="LY31" s="70"/>
      <c r="LZ31" s="70"/>
      <c r="MA31" s="70"/>
      <c r="MB31" s="70"/>
      <c r="MC31" s="70"/>
      <c r="MD31" s="70"/>
      <c r="ME31" s="70"/>
      <c r="MF31" s="70"/>
      <c r="MG31" s="70"/>
      <c r="MH31" s="70"/>
      <c r="MI31" s="70"/>
      <c r="MJ31" s="70"/>
      <c r="MK31" s="70"/>
      <c r="ML31" s="70"/>
      <c r="MM31" s="70"/>
      <c r="MN31" s="70"/>
      <c r="MO31" s="70"/>
      <c r="MP31" s="70"/>
      <c r="MQ31" s="70"/>
      <c r="MR31" s="70"/>
      <c r="MS31" s="70"/>
      <c r="MT31" s="70"/>
      <c r="MU31" s="70"/>
      <c r="MV31" s="70"/>
      <c r="MW31" s="70"/>
      <c r="MX31" s="70"/>
      <c r="MY31" s="70"/>
      <c r="MZ31" s="70"/>
      <c r="NA31" s="70"/>
      <c r="NB31" s="70"/>
      <c r="NC31" s="70"/>
      <c r="ND31" s="70"/>
      <c r="NE31" s="70"/>
      <c r="NF31" s="70"/>
      <c r="NG31" s="70"/>
      <c r="NH31" s="70"/>
      <c r="NI31" s="70"/>
      <c r="NJ31" s="70"/>
      <c r="NK31" s="70"/>
      <c r="NL31" s="70"/>
      <c r="NM31" s="70"/>
      <c r="NN31" s="70"/>
      <c r="NO31" s="70"/>
      <c r="NP31" s="70"/>
      <c r="NQ31" s="70"/>
      <c r="NR31" s="70"/>
      <c r="NS31" s="70"/>
      <c r="NT31" s="70"/>
      <c r="NU31" s="70"/>
      <c r="NV31" s="70"/>
      <c r="NW31" s="70"/>
      <c r="NX31" s="70"/>
      <c r="NY31" s="70"/>
      <c r="NZ31" s="70"/>
      <c r="OA31" s="70"/>
      <c r="OB31" s="70"/>
      <c r="OC31" s="70"/>
      <c r="OD31" s="70"/>
      <c r="OE31" s="70"/>
      <c r="OF31" s="70"/>
      <c r="OG31" s="70"/>
      <c r="OH31" s="70"/>
      <c r="OI31" s="70"/>
      <c r="OJ31" s="70"/>
      <c r="OK31" s="70"/>
      <c r="OL31" s="70"/>
      <c r="OM31" s="70"/>
      <c r="ON31" s="70"/>
      <c r="OO31" s="70"/>
      <c r="OP31" s="70"/>
      <c r="OQ31" s="70"/>
      <c r="OR31" s="70"/>
      <c r="OS31" s="70"/>
      <c r="OT31" s="70"/>
      <c r="OU31" s="70"/>
      <c r="OV31" s="70"/>
      <c r="OW31" s="70"/>
      <c r="OX31" s="70"/>
      <c r="OY31" s="70"/>
      <c r="OZ31" s="70"/>
      <c r="PA31" s="70"/>
      <c r="PB31" s="70"/>
      <c r="PC31" s="70"/>
      <c r="PD31" s="70"/>
      <c r="PE31" s="70"/>
      <c r="PF31" s="70"/>
      <c r="PG31" s="70"/>
      <c r="PH31" s="70"/>
      <c r="PI31" s="70"/>
      <c r="PJ31" s="70"/>
      <c r="PK31" s="70"/>
      <c r="PL31" s="70"/>
      <c r="PM31" s="70"/>
      <c r="PN31" s="70"/>
      <c r="PO31" s="70"/>
      <c r="PP31" s="70"/>
      <c r="PQ31" s="70"/>
      <c r="PR31" s="70"/>
      <c r="PS31" s="70"/>
      <c r="PT31" s="70"/>
      <c r="PU31" s="70"/>
      <c r="PV31" s="70"/>
      <c r="PW31" s="70"/>
      <c r="PX31" s="70"/>
      <c r="PY31" s="70"/>
      <c r="PZ31" s="70"/>
      <c r="QA31" s="70"/>
      <c r="QB31" s="70"/>
      <c r="QC31" s="70"/>
      <c r="QD31" s="70"/>
      <c r="QE31" s="70"/>
      <c r="QF31" s="70"/>
      <c r="QG31" s="70"/>
      <c r="QH31" s="70"/>
      <c r="QI31" s="70"/>
      <c r="QJ31" s="70"/>
      <c r="QK31" s="70"/>
      <c r="QL31" s="70"/>
      <c r="QM31" s="70"/>
      <c r="QN31" s="70"/>
      <c r="QO31" s="70"/>
      <c r="QP31" s="70"/>
      <c r="QQ31" s="70"/>
      <c r="QR31" s="70"/>
      <c r="QS31" s="70"/>
      <c r="QT31" s="70"/>
      <c r="QU31" s="70"/>
      <c r="QV31" s="70"/>
      <c r="QW31" s="70"/>
      <c r="QX31" s="70"/>
      <c r="QY31" s="70"/>
      <c r="QZ31" s="70"/>
      <c r="RA31" s="70"/>
      <c r="RB31" s="70"/>
      <c r="RC31" s="70"/>
      <c r="RD31" s="70"/>
      <c r="RE31" s="70"/>
      <c r="RF31" s="70"/>
      <c r="RG31" s="70"/>
      <c r="RH31" s="70"/>
      <c r="RI31" s="70"/>
      <c r="RJ31" s="70"/>
      <c r="RK31" s="70"/>
      <c r="RL31" s="70"/>
      <c r="RM31" s="70"/>
      <c r="RN31" s="70"/>
      <c r="RO31" s="70"/>
      <c r="RP31" s="70"/>
      <c r="RQ31" s="70"/>
      <c r="RR31" s="70"/>
      <c r="RS31" s="70"/>
      <c r="RT31" s="70"/>
      <c r="RU31" s="70"/>
      <c r="RV31" s="70"/>
      <c r="RW31" s="70"/>
      <c r="RX31" s="70"/>
      <c r="RY31" s="70"/>
      <c r="RZ31" s="70"/>
      <c r="SA31" s="70"/>
      <c r="SB31" s="70"/>
      <c r="SC31" s="70"/>
      <c r="SD31" s="70"/>
      <c r="SE31" s="70"/>
      <c r="SF31" s="70"/>
      <c r="SG31" s="70"/>
      <c r="SH31" s="70"/>
      <c r="SI31" s="70"/>
      <c r="SJ31" s="70"/>
      <c r="SK31" s="70"/>
      <c r="SL31" s="70"/>
      <c r="SM31" s="70"/>
      <c r="SN31" s="70"/>
      <c r="SO31" s="70"/>
      <c r="SP31" s="70"/>
      <c r="SQ31" s="70"/>
      <c r="SR31" s="70"/>
      <c r="SS31" s="70"/>
      <c r="ST31" s="70"/>
      <c r="SU31" s="70"/>
      <c r="SV31" s="70"/>
      <c r="SW31" s="70"/>
      <c r="SX31" s="70"/>
      <c r="SY31" s="70"/>
      <c r="SZ31" s="70"/>
      <c r="TA31" s="70"/>
      <c r="TB31" s="70"/>
      <c r="TC31" s="70"/>
      <c r="TD31" s="70"/>
      <c r="TE31" s="70"/>
      <c r="TF31" s="70"/>
      <c r="TG31" s="70"/>
      <c r="TH31" s="70"/>
      <c r="TI31" s="70"/>
      <c r="TJ31" s="70"/>
      <c r="TK31" s="70"/>
      <c r="TL31" s="70"/>
      <c r="TM31" s="70"/>
      <c r="TN31" s="70"/>
      <c r="TO31" s="70"/>
      <c r="TP31" s="70"/>
      <c r="TQ31" s="70"/>
      <c r="TR31" s="70"/>
      <c r="TS31" s="70"/>
      <c r="TT31" s="70"/>
      <c r="TU31" s="70"/>
      <c r="TV31" s="70"/>
      <c r="TW31" s="70"/>
      <c r="TX31" s="70"/>
      <c r="TY31" s="70"/>
      <c r="TZ31" s="70"/>
      <c r="UA31" s="70"/>
      <c r="UB31" s="70"/>
      <c r="UC31" s="70"/>
      <c r="UD31" s="70"/>
      <c r="UE31" s="70"/>
      <c r="UF31" s="70"/>
      <c r="UG31" s="70"/>
      <c r="UH31" s="70"/>
      <c r="UI31" s="70"/>
      <c r="UJ31" s="70"/>
      <c r="UK31" s="70"/>
      <c r="UL31" s="70"/>
      <c r="UM31" s="70"/>
      <c r="UN31" s="70"/>
      <c r="UO31" s="70"/>
      <c r="UP31" s="70"/>
      <c r="UQ31" s="70"/>
      <c r="UR31" s="70"/>
      <c r="US31" s="70"/>
      <c r="UT31" s="70"/>
      <c r="UU31" s="70"/>
      <c r="UV31" s="70"/>
      <c r="UW31" s="70"/>
      <c r="UX31" s="70"/>
      <c r="UY31" s="70"/>
      <c r="UZ31" s="70"/>
      <c r="VA31" s="70"/>
      <c r="VB31" s="70"/>
      <c r="VC31" s="70"/>
      <c r="VD31" s="70"/>
      <c r="VE31" s="70"/>
      <c r="VF31" s="70"/>
      <c r="VG31" s="70"/>
      <c r="VH31" s="70"/>
      <c r="VI31" s="70"/>
      <c r="VJ31" s="70"/>
      <c r="VK31" s="70"/>
      <c r="VL31" s="70"/>
      <c r="VM31" s="70"/>
      <c r="VN31" s="70"/>
      <c r="VO31" s="70"/>
      <c r="VP31" s="70"/>
      <c r="VQ31" s="70"/>
      <c r="VR31" s="70"/>
      <c r="VS31" s="70"/>
      <c r="VT31" s="70"/>
      <c r="VU31" s="70"/>
      <c r="VV31" s="70"/>
      <c r="VW31" s="70"/>
      <c r="VX31" s="70"/>
      <c r="VY31" s="70"/>
      <c r="VZ31" s="70"/>
      <c r="WA31" s="70"/>
      <c r="WB31" s="70"/>
      <c r="WC31" s="70"/>
      <c r="WD31" s="70"/>
      <c r="WE31" s="70"/>
      <c r="WF31" s="70"/>
      <c r="WG31" s="70"/>
      <c r="WH31" s="70"/>
      <c r="WI31" s="70"/>
      <c r="WJ31" s="70"/>
      <c r="WK31" s="70"/>
      <c r="WL31" s="70"/>
      <c r="WM31" s="70"/>
      <c r="WN31" s="70"/>
      <c r="WO31" s="70"/>
      <c r="WP31" s="70"/>
      <c r="WQ31" s="70"/>
      <c r="WR31" s="70"/>
      <c r="WS31" s="70"/>
      <c r="WT31" s="70"/>
      <c r="WU31" s="70"/>
      <c r="WV31" s="70"/>
      <c r="WW31" s="70"/>
      <c r="WX31" s="70"/>
      <c r="WY31" s="70"/>
      <c r="WZ31" s="70"/>
      <c r="XA31" s="70"/>
      <c r="XB31" s="70"/>
      <c r="XC31" s="70"/>
      <c r="XD31" s="70"/>
      <c r="XE31" s="70"/>
      <c r="XF31" s="70"/>
      <c r="XG31" s="70"/>
      <c r="XH31" s="70"/>
      <c r="XI31" s="70"/>
      <c r="XJ31" s="70"/>
      <c r="XK31" s="70"/>
      <c r="XL31" s="70"/>
      <c r="XM31" s="70"/>
      <c r="XN31" s="70"/>
      <c r="XO31" s="70"/>
      <c r="XP31" s="70"/>
      <c r="XQ31" s="70"/>
      <c r="XR31" s="70"/>
      <c r="XS31" s="70"/>
      <c r="XT31" s="70"/>
      <c r="XU31" s="70"/>
      <c r="XV31" s="70"/>
      <c r="XW31" s="70"/>
      <c r="XX31" s="70"/>
      <c r="XY31" s="70"/>
      <c r="XZ31" s="70"/>
      <c r="YA31" s="70"/>
      <c r="YB31" s="70"/>
      <c r="YC31" s="70"/>
      <c r="YD31" s="70"/>
      <c r="YE31" s="70"/>
      <c r="YF31" s="70"/>
      <c r="YG31" s="70"/>
      <c r="YH31" s="70"/>
      <c r="YI31" s="70"/>
      <c r="YJ31" s="70"/>
      <c r="YK31" s="70"/>
      <c r="YL31" s="70"/>
      <c r="YM31" s="70"/>
      <c r="YN31" s="70"/>
      <c r="YO31" s="70"/>
      <c r="YP31" s="70"/>
      <c r="YQ31" s="70"/>
      <c r="YR31" s="70"/>
      <c r="YS31" s="70"/>
      <c r="YT31" s="70"/>
      <c r="YU31" s="70"/>
      <c r="YV31" s="70"/>
      <c r="YW31" s="70"/>
      <c r="YX31" s="70"/>
      <c r="YY31" s="70"/>
      <c r="YZ31" s="70"/>
      <c r="ZA31" s="70"/>
      <c r="ZB31" s="70"/>
      <c r="ZC31" s="70"/>
      <c r="ZD31" s="70"/>
      <c r="ZE31" s="70"/>
      <c r="ZF31" s="70"/>
      <c r="ZG31" s="70"/>
      <c r="ZH31" s="70"/>
      <c r="ZI31" s="70"/>
      <c r="ZJ31" s="70"/>
      <c r="ZK31" s="70"/>
      <c r="ZL31" s="70"/>
      <c r="ZM31" s="70"/>
      <c r="ZN31" s="70"/>
      <c r="ZO31" s="70"/>
      <c r="ZP31" s="70"/>
      <c r="ZQ31" s="70"/>
      <c r="ZR31" s="70"/>
      <c r="ZS31" s="70"/>
      <c r="ZT31" s="70"/>
      <c r="ZU31" s="70"/>
      <c r="ZV31" s="70"/>
      <c r="ZW31" s="70"/>
      <c r="ZX31" s="70"/>
      <c r="ZY31" s="70"/>
      <c r="ZZ31" s="70"/>
      <c r="AAA31" s="70"/>
      <c r="AAB31" s="70"/>
      <c r="AAC31" s="70"/>
      <c r="AAD31" s="70"/>
      <c r="AAE31" s="70"/>
      <c r="AAF31" s="70"/>
      <c r="AAG31" s="70"/>
      <c r="AAH31" s="70"/>
      <c r="AAI31" s="70"/>
      <c r="AAJ31" s="70"/>
      <c r="AAK31" s="70"/>
      <c r="AAL31" s="70"/>
      <c r="AAM31" s="70"/>
      <c r="AAN31" s="70"/>
      <c r="AAO31" s="70"/>
      <c r="AAP31" s="70"/>
      <c r="AAQ31" s="70"/>
      <c r="AAR31" s="70"/>
      <c r="AAS31" s="70"/>
      <c r="AAT31" s="70"/>
      <c r="AAU31" s="70"/>
      <c r="AAV31" s="70"/>
      <c r="AAW31" s="70"/>
      <c r="AAX31" s="70"/>
      <c r="AAY31" s="70"/>
      <c r="AAZ31" s="70"/>
      <c r="ABA31" s="70"/>
      <c r="ABB31" s="70"/>
      <c r="ABC31" s="70"/>
      <c r="ABD31" s="70"/>
      <c r="ABE31" s="70"/>
      <c r="ABF31" s="70"/>
      <c r="ABG31" s="70"/>
      <c r="ABH31" s="70"/>
      <c r="ABI31" s="70"/>
      <c r="ABJ31" s="70"/>
      <c r="ABK31" s="70"/>
      <c r="ABL31" s="70"/>
      <c r="ABM31" s="70"/>
      <c r="ABN31" s="70"/>
      <c r="ABO31" s="70"/>
      <c r="ABP31" s="70"/>
      <c r="ABQ31" s="70"/>
      <c r="ABR31" s="70"/>
      <c r="ABS31" s="70"/>
      <c r="ABT31" s="70"/>
      <c r="ABU31" s="70"/>
      <c r="ABV31" s="70"/>
      <c r="ABW31" s="70"/>
      <c r="ABX31" s="70"/>
      <c r="ABY31" s="70"/>
      <c r="ABZ31" s="70"/>
      <c r="ACA31" s="70"/>
      <c r="ACB31" s="70"/>
      <c r="ACC31" s="70"/>
      <c r="ACD31" s="70"/>
      <c r="ACE31" s="70"/>
      <c r="ACF31" s="70"/>
      <c r="ACG31" s="70"/>
      <c r="ACH31" s="70"/>
      <c r="ACI31" s="70"/>
      <c r="ACJ31" s="70"/>
      <c r="ACK31" s="70"/>
      <c r="ACL31" s="70"/>
      <c r="ACM31" s="70"/>
      <c r="ACN31" s="70"/>
      <c r="ACO31" s="70"/>
      <c r="ACP31" s="70"/>
      <c r="ACQ31" s="70"/>
      <c r="ACR31" s="70"/>
      <c r="ACS31" s="70"/>
      <c r="ACT31" s="70"/>
      <c r="ACU31" s="70"/>
      <c r="ACV31" s="70"/>
      <c r="ACW31" s="70"/>
      <c r="ACX31" s="70"/>
      <c r="ACY31" s="70"/>
      <c r="ACZ31" s="70"/>
      <c r="ADA31" s="70"/>
      <c r="ADB31" s="70"/>
      <c r="ADC31" s="70"/>
      <c r="ADD31" s="70"/>
      <c r="ADE31" s="70"/>
      <c r="ADF31" s="70"/>
      <c r="ADG31" s="70"/>
      <c r="ADH31" s="70"/>
      <c r="ADI31" s="70"/>
      <c r="ADJ31" s="70"/>
      <c r="ADK31" s="70"/>
      <c r="ADL31" s="70"/>
      <c r="ADM31" s="70"/>
      <c r="ADN31" s="70"/>
      <c r="ADO31" s="70"/>
      <c r="ADP31" s="70"/>
      <c r="ADQ31" s="70"/>
      <c r="ADR31" s="70"/>
      <c r="ADS31" s="70"/>
      <c r="ADT31" s="70"/>
      <c r="ADU31" s="70"/>
      <c r="ADV31" s="70"/>
      <c r="ADW31" s="70"/>
      <c r="ADX31" s="70"/>
      <c r="ADY31" s="70"/>
      <c r="ADZ31" s="70"/>
      <c r="AEA31" s="70"/>
      <c r="AEB31" s="70"/>
      <c r="AEC31" s="70"/>
      <c r="AED31" s="70"/>
      <c r="AEE31" s="70"/>
      <c r="AEF31" s="70"/>
      <c r="AEG31" s="70"/>
      <c r="AEH31" s="70"/>
      <c r="AEI31" s="70"/>
      <c r="AEJ31" s="70"/>
      <c r="AEK31" s="70"/>
      <c r="AEL31" s="70"/>
      <c r="AEM31" s="70"/>
      <c r="AEN31" s="70"/>
      <c r="AEO31" s="70"/>
      <c r="AEP31" s="70"/>
      <c r="AEQ31" s="70"/>
      <c r="AER31" s="70"/>
      <c r="AES31" s="70"/>
      <c r="AET31" s="70"/>
      <c r="AEU31" s="70"/>
      <c r="AEV31" s="70"/>
      <c r="AEW31" s="70"/>
      <c r="AEX31" s="70"/>
      <c r="AEY31" s="70"/>
      <c r="AEZ31" s="70"/>
      <c r="AFA31" s="70"/>
      <c r="AFB31" s="70"/>
      <c r="AFC31" s="70"/>
      <c r="AFD31" s="70"/>
      <c r="AFE31" s="70"/>
      <c r="AFF31" s="70"/>
      <c r="AFG31" s="70"/>
      <c r="AFH31" s="70"/>
      <c r="AFI31" s="70"/>
      <c r="AFJ31" s="70"/>
      <c r="AFK31" s="70"/>
      <c r="AFL31" s="70"/>
      <c r="AFM31" s="70"/>
      <c r="AFN31" s="70"/>
      <c r="AFO31" s="70"/>
      <c r="AFP31" s="70"/>
      <c r="AFQ31" s="70"/>
      <c r="AFR31" s="70"/>
      <c r="AFS31" s="70"/>
      <c r="AFT31" s="70"/>
      <c r="AFU31" s="70"/>
      <c r="AFV31" s="70"/>
      <c r="AFW31" s="70"/>
      <c r="AFX31" s="70"/>
      <c r="AFY31" s="70"/>
      <c r="AFZ31" s="70"/>
      <c r="AGA31" s="70"/>
      <c r="AGB31" s="70"/>
      <c r="AGC31" s="70"/>
      <c r="AGD31" s="70"/>
      <c r="AGE31" s="70"/>
      <c r="AGF31" s="70"/>
      <c r="AGG31" s="70"/>
      <c r="AGH31" s="70"/>
      <c r="AGI31" s="70"/>
      <c r="AGJ31" s="70"/>
      <c r="AGK31" s="70"/>
      <c r="AGL31" s="70"/>
      <c r="AGM31" s="70"/>
      <c r="AGN31" s="70"/>
      <c r="AGO31" s="70"/>
      <c r="AGP31" s="70"/>
      <c r="AGQ31" s="70"/>
      <c r="AGR31" s="70"/>
      <c r="AGS31" s="70"/>
      <c r="AGT31" s="70"/>
      <c r="AGU31" s="70"/>
      <c r="AGV31" s="70"/>
      <c r="AGW31" s="70"/>
      <c r="AGX31" s="70"/>
      <c r="AGY31" s="70"/>
      <c r="AGZ31" s="70"/>
      <c r="AHA31" s="70"/>
      <c r="AHB31" s="70"/>
      <c r="AHC31" s="70"/>
      <c r="AHD31" s="70"/>
      <c r="AHE31" s="70"/>
      <c r="AHF31" s="70"/>
      <c r="AHG31" s="70"/>
      <c r="AHH31" s="70"/>
      <c r="AHI31" s="70"/>
      <c r="AHJ31" s="70"/>
      <c r="AHK31" s="70"/>
      <c r="AHL31" s="70"/>
      <c r="AHM31" s="70"/>
      <c r="AHN31" s="70"/>
      <c r="AHO31" s="70"/>
      <c r="AHP31" s="70"/>
      <c r="AHQ31" s="70"/>
      <c r="AHR31" s="70"/>
      <c r="AHS31" s="70"/>
      <c r="AHT31" s="70"/>
      <c r="AHU31" s="70"/>
      <c r="AHV31" s="70"/>
      <c r="AHW31" s="70"/>
      <c r="AHX31" s="70"/>
      <c r="AHY31" s="70"/>
      <c r="AHZ31" s="70"/>
      <c r="AIA31" s="70"/>
      <c r="AIB31" s="70"/>
      <c r="AIC31" s="70"/>
      <c r="AID31" s="70"/>
      <c r="AIE31" s="70"/>
      <c r="AIF31" s="70"/>
      <c r="AIG31" s="70"/>
      <c r="AIH31" s="70"/>
      <c r="AII31" s="70"/>
      <c r="AIJ31" s="70"/>
      <c r="AIK31" s="70"/>
      <c r="AIL31" s="70"/>
      <c r="AIM31" s="70"/>
      <c r="AIN31" s="70"/>
      <c r="AIO31" s="70"/>
      <c r="AIP31" s="70"/>
      <c r="AIQ31" s="70"/>
      <c r="AIR31" s="70"/>
      <c r="AIS31" s="70"/>
      <c r="AIT31" s="70"/>
      <c r="AIU31" s="70"/>
      <c r="AIV31" s="70"/>
      <c r="AIW31" s="70"/>
      <c r="AIX31" s="70"/>
      <c r="AIY31" s="70"/>
      <c r="AIZ31" s="70"/>
      <c r="AJA31" s="70"/>
      <c r="AJB31" s="70"/>
      <c r="AJC31" s="70"/>
      <c r="AJD31" s="70"/>
      <c r="AJE31" s="70"/>
      <c r="AJF31" s="70"/>
      <c r="AJG31" s="70"/>
      <c r="AJH31" s="70"/>
      <c r="AJI31" s="70"/>
      <c r="AJJ31" s="70"/>
      <c r="AJK31" s="70"/>
      <c r="AJL31" s="70"/>
      <c r="AJM31" s="70"/>
      <c r="AJN31" s="70"/>
      <c r="AJO31" s="70"/>
      <c r="AJP31" s="70"/>
      <c r="AJQ31" s="70"/>
      <c r="AJR31" s="70"/>
      <c r="AJS31" s="70"/>
      <c r="AJT31" s="70"/>
      <c r="AJU31" s="70"/>
      <c r="AJV31" s="70"/>
      <c r="AJW31" s="70"/>
      <c r="AJX31" s="70"/>
      <c r="AJY31" s="70"/>
      <c r="AJZ31" s="70"/>
      <c r="AKA31" s="70"/>
      <c r="AKB31" s="70"/>
      <c r="AKC31" s="70"/>
      <c r="AKD31" s="70"/>
      <c r="AKE31" s="70"/>
      <c r="AKF31" s="70"/>
      <c r="AKG31" s="70"/>
      <c r="AKH31" s="70"/>
      <c r="AKI31" s="70"/>
      <c r="AKJ31" s="70"/>
      <c r="AKK31" s="70"/>
      <c r="AKL31" s="70"/>
      <c r="AKM31" s="70"/>
      <c r="AKN31" s="70"/>
      <c r="AKO31" s="70"/>
      <c r="AKP31" s="70"/>
      <c r="AKQ31" s="70"/>
      <c r="AKR31" s="70"/>
      <c r="AKS31" s="70"/>
      <c r="AKT31" s="70"/>
      <c r="AKU31" s="70"/>
      <c r="AKV31" s="70"/>
      <c r="AKW31" s="70"/>
      <c r="AKX31" s="70"/>
      <c r="AKY31" s="70"/>
      <c r="AKZ31" s="70"/>
      <c r="ALA31" s="70"/>
      <c r="ALB31" s="70"/>
      <c r="ALC31" s="70"/>
      <c r="ALD31" s="70"/>
      <c r="ALE31" s="70"/>
      <c r="ALF31" s="70"/>
      <c r="ALG31" s="70"/>
      <c r="ALH31" s="70"/>
      <c r="ALI31" s="70"/>
      <c r="ALJ31" s="70"/>
      <c r="ALK31" s="70"/>
      <c r="ALL31" s="70"/>
      <c r="ALM31" s="70"/>
      <c r="ALN31" s="70"/>
      <c r="ALO31" s="70"/>
      <c r="ALP31" s="70"/>
      <c r="ALQ31" s="70"/>
      <c r="ALR31" s="70"/>
      <c r="ALS31" s="70"/>
      <c r="ALT31" s="70"/>
      <c r="ALU31" s="70"/>
      <c r="ALV31" s="70"/>
      <c r="ALW31" s="70"/>
      <c r="ALX31" s="70"/>
      <c r="ALY31" s="70"/>
      <c r="ALZ31" s="70"/>
      <c r="AMA31" s="70"/>
      <c r="AMB31" s="70"/>
      <c r="AMC31" s="70"/>
      <c r="AMD31" s="70"/>
      <c r="AME31" s="70"/>
      <c r="AMF31" s="70"/>
      <c r="AMG31" s="70"/>
      <c r="AMH31" s="70"/>
      <c r="AMI31" s="70"/>
      <c r="AMJ31" s="70"/>
      <c r="AMK31" s="70"/>
      <c r="AML31" s="70"/>
      <c r="AMM31" s="70"/>
      <c r="AMN31" s="70"/>
      <c r="AMO31" s="70"/>
      <c r="AMP31" s="70"/>
      <c r="AMQ31" s="70"/>
      <c r="AMR31" s="70"/>
      <c r="AMS31" s="70"/>
      <c r="AMT31" s="70"/>
      <c r="AMU31" s="70"/>
      <c r="AMV31" s="70"/>
      <c r="AMW31" s="70"/>
      <c r="AMX31" s="70"/>
      <c r="AMY31" s="70"/>
      <c r="AMZ31" s="70"/>
      <c r="ANA31" s="70"/>
      <c r="ANB31" s="70"/>
      <c r="ANC31" s="70"/>
      <c r="AND31" s="70"/>
      <c r="ANE31" s="70"/>
      <c r="ANF31" s="70"/>
      <c r="ANG31" s="70"/>
      <c r="ANH31" s="70"/>
      <c r="ANI31" s="70"/>
      <c r="ANJ31" s="70"/>
      <c r="ANK31" s="70"/>
      <c r="ANL31" s="70"/>
      <c r="ANM31" s="70"/>
      <c r="ANN31" s="70"/>
      <c r="ANO31" s="70"/>
      <c r="ANP31" s="70"/>
      <c r="ANQ31" s="70"/>
      <c r="ANR31" s="70"/>
      <c r="ANS31" s="70"/>
      <c r="ANT31" s="70"/>
      <c r="ANU31" s="70"/>
      <c r="ANV31" s="70"/>
      <c r="ANW31" s="70"/>
      <c r="ANX31" s="70"/>
      <c r="ANY31" s="70"/>
      <c r="ANZ31" s="70"/>
      <c r="AOA31" s="70"/>
      <c r="AOB31" s="70"/>
      <c r="AOC31" s="70"/>
      <c r="AOD31" s="70"/>
      <c r="AOE31" s="70"/>
      <c r="AOF31" s="70"/>
      <c r="AOG31" s="70"/>
      <c r="AOH31" s="70"/>
      <c r="AOI31" s="70"/>
      <c r="AOJ31" s="70"/>
      <c r="AOK31" s="70"/>
      <c r="AOL31" s="70"/>
      <c r="AOM31" s="70"/>
      <c r="AON31" s="70"/>
      <c r="AOO31" s="70"/>
      <c r="AOP31" s="70"/>
      <c r="AOQ31" s="70"/>
      <c r="AOR31" s="70"/>
      <c r="AOS31" s="70"/>
      <c r="AOT31" s="70"/>
      <c r="AOU31" s="70"/>
      <c r="AOV31" s="70"/>
      <c r="AOW31" s="70"/>
      <c r="AOX31" s="70"/>
      <c r="AOY31" s="70"/>
      <c r="AOZ31" s="70"/>
      <c r="APA31" s="70"/>
      <c r="APB31" s="70"/>
      <c r="APC31" s="70"/>
      <c r="APD31" s="70"/>
      <c r="APE31" s="70"/>
      <c r="APF31" s="70"/>
      <c r="APG31" s="70"/>
      <c r="APH31" s="70"/>
      <c r="API31" s="70"/>
      <c r="APJ31" s="70"/>
      <c r="APK31" s="70"/>
      <c r="APL31" s="70"/>
      <c r="APM31" s="70"/>
      <c r="APN31" s="70"/>
      <c r="APO31" s="70"/>
      <c r="APP31" s="70"/>
      <c r="APQ31" s="70"/>
      <c r="APR31" s="70"/>
      <c r="APS31" s="70"/>
      <c r="APT31" s="70"/>
      <c r="APU31" s="70"/>
      <c r="APV31" s="70"/>
      <c r="APW31" s="70"/>
      <c r="APX31" s="70"/>
      <c r="APY31" s="70"/>
      <c r="APZ31" s="70"/>
      <c r="AQA31" s="70"/>
      <c r="AQB31" s="70"/>
      <c r="AQC31" s="70"/>
      <c r="AQD31" s="70"/>
      <c r="AQE31" s="70"/>
      <c r="AQF31" s="70"/>
      <c r="AQG31" s="70"/>
      <c r="AQH31" s="70"/>
      <c r="AQI31" s="70"/>
      <c r="AQJ31" s="70"/>
      <c r="AQK31" s="70"/>
      <c r="AQL31" s="70"/>
      <c r="AQM31" s="70"/>
      <c r="AQN31" s="70"/>
      <c r="AQO31" s="70"/>
      <c r="AQP31" s="70"/>
      <c r="AQQ31" s="70"/>
      <c r="AQR31" s="70"/>
      <c r="AQS31" s="70"/>
      <c r="AQT31" s="70"/>
      <c r="AQU31" s="70"/>
      <c r="AQV31" s="70"/>
      <c r="AQW31" s="70"/>
      <c r="AQX31" s="70"/>
      <c r="AQY31" s="70"/>
      <c r="AQZ31" s="70"/>
      <c r="ARA31" s="70"/>
      <c r="ARB31" s="70"/>
      <c r="ARC31" s="70"/>
      <c r="ARD31" s="70"/>
      <c r="ARE31" s="70"/>
      <c r="ARF31" s="70"/>
      <c r="ARG31" s="70"/>
      <c r="ARH31" s="70"/>
      <c r="ARI31" s="70"/>
      <c r="ARJ31" s="70"/>
      <c r="ARK31" s="70"/>
      <c r="ARL31" s="70"/>
      <c r="ARM31" s="70"/>
      <c r="ARN31" s="70"/>
      <c r="ARO31" s="70"/>
      <c r="ARP31" s="70"/>
      <c r="ARQ31" s="70"/>
      <c r="ARR31" s="70"/>
      <c r="ARS31" s="70"/>
      <c r="ART31" s="70"/>
      <c r="ARU31" s="70"/>
      <c r="ARV31" s="70"/>
      <c r="ARW31" s="70"/>
      <c r="ARX31" s="70"/>
      <c r="ARY31" s="70"/>
      <c r="ARZ31" s="70"/>
      <c r="ASA31" s="70"/>
      <c r="ASB31" s="70"/>
      <c r="ASC31" s="70"/>
      <c r="ASD31" s="70"/>
      <c r="ASE31" s="70"/>
      <c r="ASF31" s="70"/>
      <c r="ASG31" s="70"/>
      <c r="ASH31" s="70"/>
      <c r="ASI31" s="70"/>
      <c r="ASJ31" s="70"/>
      <c r="ASK31" s="70"/>
      <c r="ASL31" s="70"/>
      <c r="ASM31" s="70"/>
      <c r="ASN31" s="70"/>
      <c r="ASO31" s="70"/>
      <c r="ASP31" s="70"/>
      <c r="ASQ31" s="70"/>
      <c r="ASR31" s="70"/>
      <c r="ASS31" s="70"/>
      <c r="AST31" s="70"/>
      <c r="ASU31" s="70"/>
      <c r="ASV31" s="70"/>
      <c r="ASW31" s="70"/>
      <c r="ASX31" s="70"/>
      <c r="ASY31" s="70"/>
      <c r="ASZ31" s="70"/>
      <c r="ATA31" s="70"/>
      <c r="ATB31" s="70"/>
      <c r="ATC31" s="70"/>
      <c r="ATD31" s="70"/>
      <c r="ATE31" s="70"/>
      <c r="ATF31" s="70"/>
      <c r="ATG31" s="70"/>
      <c r="ATH31" s="70"/>
      <c r="ATI31" s="70"/>
      <c r="ATJ31" s="70"/>
      <c r="ATK31" s="70"/>
      <c r="ATL31" s="70"/>
      <c r="ATM31" s="70"/>
      <c r="ATN31" s="70"/>
      <c r="ATO31" s="70"/>
      <c r="ATP31" s="70"/>
      <c r="ATQ31" s="70"/>
      <c r="ATR31" s="70"/>
      <c r="ATS31" s="70"/>
      <c r="ATT31" s="70"/>
      <c r="ATU31" s="70"/>
      <c r="ATV31" s="70"/>
      <c r="ATW31" s="70"/>
      <c r="ATX31" s="70"/>
      <c r="ATY31" s="70"/>
      <c r="ATZ31" s="70"/>
      <c r="AUA31" s="70"/>
      <c r="AUB31" s="70"/>
      <c r="AUC31" s="70"/>
      <c r="AUD31" s="70"/>
      <c r="AUE31" s="70"/>
      <c r="AUF31" s="70"/>
      <c r="AUG31" s="70"/>
      <c r="AUH31" s="70"/>
      <c r="AUI31" s="70"/>
      <c r="AUJ31" s="70"/>
      <c r="AUK31" s="70"/>
      <c r="AUL31" s="70"/>
      <c r="AUM31" s="70"/>
      <c r="AUN31" s="70"/>
      <c r="AUO31" s="70"/>
      <c r="AUP31" s="70"/>
      <c r="AUQ31" s="70"/>
      <c r="AUR31" s="70"/>
      <c r="AUS31" s="70"/>
      <c r="AUT31" s="70"/>
      <c r="AUU31" s="70"/>
      <c r="AUV31" s="70"/>
      <c r="AUW31" s="70"/>
      <c r="AUX31" s="70"/>
      <c r="AUY31" s="70"/>
      <c r="AUZ31" s="70"/>
      <c r="AVA31" s="70"/>
      <c r="AVB31" s="70"/>
      <c r="AVC31" s="70"/>
      <c r="AVD31" s="70"/>
      <c r="AVE31" s="70"/>
      <c r="AVF31" s="70"/>
      <c r="AVG31" s="70"/>
      <c r="AVH31" s="70"/>
      <c r="AVI31" s="70"/>
      <c r="AVJ31" s="70"/>
      <c r="AVK31" s="70"/>
      <c r="AVL31" s="70"/>
      <c r="AVM31" s="70"/>
      <c r="AVN31" s="70"/>
      <c r="AVO31" s="70"/>
      <c r="AVP31" s="70"/>
      <c r="AVQ31" s="70"/>
      <c r="AVR31" s="70"/>
      <c r="AVS31" s="70"/>
      <c r="AVT31" s="70"/>
      <c r="AVU31" s="70"/>
      <c r="AVV31" s="70"/>
      <c r="AVW31" s="70"/>
      <c r="AVX31" s="70"/>
      <c r="AVY31" s="70"/>
      <c r="AVZ31" s="70"/>
      <c r="AWA31" s="70"/>
      <c r="AWB31" s="70"/>
      <c r="AWC31" s="70"/>
      <c r="AWD31" s="70"/>
      <c r="AWE31" s="70"/>
      <c r="AWF31" s="70"/>
      <c r="AWG31" s="70"/>
      <c r="AWH31" s="70"/>
      <c r="AWI31" s="70"/>
      <c r="AWJ31" s="70"/>
      <c r="AWK31" s="70"/>
      <c r="AWL31" s="70"/>
      <c r="AWM31" s="70"/>
      <c r="AWN31" s="70"/>
      <c r="AWO31" s="70"/>
      <c r="AWP31" s="70"/>
      <c r="AWQ31" s="70"/>
      <c r="AWR31" s="70"/>
      <c r="AWS31" s="70"/>
      <c r="AWT31" s="70"/>
      <c r="AWU31" s="70"/>
      <c r="AWV31" s="70"/>
      <c r="AWW31" s="70"/>
      <c r="AWX31" s="70"/>
      <c r="AWY31" s="70"/>
      <c r="AWZ31" s="70"/>
      <c r="AXA31" s="70"/>
      <c r="AXB31" s="70"/>
      <c r="AXC31" s="70"/>
      <c r="AXD31" s="70"/>
      <c r="AXE31" s="70"/>
      <c r="AXF31" s="70"/>
      <c r="AXG31" s="70"/>
      <c r="AXH31" s="70"/>
      <c r="AXI31" s="70"/>
      <c r="AXJ31" s="70"/>
      <c r="AXK31" s="70"/>
      <c r="AXL31" s="70"/>
      <c r="AXM31" s="70"/>
      <c r="AXN31" s="70"/>
      <c r="AXO31" s="70"/>
      <c r="AXP31" s="70"/>
      <c r="AXQ31" s="70"/>
      <c r="AXR31" s="70"/>
      <c r="AXS31" s="70"/>
      <c r="AXT31" s="70"/>
      <c r="AXU31" s="70"/>
      <c r="AXV31" s="70"/>
      <c r="AXW31" s="70"/>
      <c r="AXX31" s="70"/>
      <c r="AXY31" s="70"/>
      <c r="AXZ31" s="70"/>
      <c r="AYA31" s="70"/>
      <c r="AYB31" s="70"/>
      <c r="AYC31" s="70"/>
      <c r="AYD31" s="70"/>
      <c r="AYE31" s="70"/>
      <c r="AYF31" s="70"/>
      <c r="AYG31" s="70"/>
      <c r="AYH31" s="70"/>
      <c r="AYI31" s="70"/>
      <c r="AYJ31" s="70"/>
      <c r="AYK31" s="70"/>
      <c r="AYL31" s="70"/>
      <c r="AYM31" s="70"/>
      <c r="AYN31" s="70"/>
      <c r="AYO31" s="70"/>
      <c r="AYP31" s="70"/>
      <c r="AYQ31" s="70"/>
      <c r="AYR31" s="70"/>
      <c r="AYS31" s="70"/>
      <c r="AYT31" s="70"/>
      <c r="AYU31" s="70"/>
      <c r="AYV31" s="70"/>
      <c r="AYW31" s="70"/>
      <c r="AYX31" s="70"/>
      <c r="AYY31" s="70"/>
      <c r="AYZ31" s="70"/>
      <c r="AZA31" s="70"/>
      <c r="AZB31" s="70"/>
      <c r="AZC31" s="70"/>
      <c r="AZD31" s="70"/>
      <c r="AZE31" s="70"/>
      <c r="AZF31" s="70"/>
      <c r="AZG31" s="70"/>
      <c r="AZH31" s="70"/>
      <c r="AZI31" s="70"/>
      <c r="AZJ31" s="70"/>
      <c r="AZK31" s="70"/>
      <c r="AZL31" s="70"/>
      <c r="AZM31" s="70"/>
      <c r="AZN31" s="70"/>
      <c r="AZO31" s="70"/>
      <c r="AZP31" s="70"/>
      <c r="AZQ31" s="70"/>
      <c r="AZR31" s="70"/>
      <c r="AZS31" s="70"/>
      <c r="AZT31" s="70"/>
      <c r="AZU31" s="70"/>
      <c r="AZV31" s="70"/>
      <c r="AZW31" s="70"/>
      <c r="AZX31" s="70"/>
      <c r="AZY31" s="70"/>
      <c r="AZZ31" s="70"/>
      <c r="BAA31" s="70"/>
      <c r="BAB31" s="70"/>
      <c r="BAC31" s="70"/>
      <c r="BAD31" s="70"/>
      <c r="BAE31" s="70"/>
      <c r="BAF31" s="70"/>
      <c r="BAG31" s="70"/>
      <c r="BAH31" s="70"/>
      <c r="BAI31" s="70"/>
      <c r="BAJ31" s="70"/>
      <c r="BAK31" s="70"/>
      <c r="BAL31" s="70"/>
      <c r="BAM31" s="70"/>
      <c r="BAN31" s="70"/>
      <c r="BAO31" s="70"/>
      <c r="BAP31" s="70"/>
      <c r="BAQ31" s="70"/>
      <c r="BAR31" s="70"/>
      <c r="BAS31" s="70"/>
      <c r="BAT31" s="70"/>
      <c r="BAU31" s="70"/>
      <c r="BAV31" s="70"/>
      <c r="BAW31" s="70"/>
      <c r="BAX31" s="70"/>
      <c r="BAY31" s="70"/>
      <c r="BAZ31" s="70"/>
      <c r="BBA31" s="70"/>
      <c r="BBB31" s="70"/>
      <c r="BBC31" s="70"/>
      <c r="BBD31" s="70"/>
      <c r="BBE31" s="70"/>
      <c r="BBF31" s="70"/>
      <c r="BBG31" s="70"/>
      <c r="BBH31" s="70"/>
      <c r="BBI31" s="70"/>
      <c r="BBJ31" s="70"/>
      <c r="BBK31" s="70"/>
      <c r="BBL31" s="70"/>
      <c r="BBM31" s="70"/>
      <c r="BBN31" s="70"/>
      <c r="BBO31" s="70"/>
      <c r="BBP31" s="70"/>
      <c r="BBQ31" s="70"/>
      <c r="BBR31" s="70"/>
      <c r="BBS31" s="70"/>
      <c r="BBT31" s="70"/>
      <c r="BBU31" s="70"/>
      <c r="BBV31" s="70"/>
      <c r="BBW31" s="70"/>
      <c r="BBX31" s="70"/>
      <c r="BBY31" s="70"/>
      <c r="BBZ31" s="70"/>
      <c r="BCA31" s="70"/>
      <c r="BCB31" s="70"/>
      <c r="BCC31" s="70"/>
      <c r="BCD31" s="70"/>
      <c r="BCE31" s="70"/>
      <c r="BCF31" s="70"/>
      <c r="BCG31" s="70"/>
      <c r="BCH31" s="70"/>
      <c r="BCI31" s="70"/>
      <c r="BCJ31" s="70"/>
      <c r="BCK31" s="70"/>
      <c r="BCL31" s="70"/>
      <c r="BCM31" s="70"/>
      <c r="BCN31" s="70"/>
      <c r="BCO31" s="70"/>
      <c r="BCP31" s="70"/>
      <c r="BCQ31" s="70"/>
      <c r="BCR31" s="70"/>
      <c r="BCS31" s="70"/>
      <c r="BCT31" s="70"/>
      <c r="BCU31" s="70"/>
      <c r="BCV31" s="70"/>
      <c r="BCW31" s="70"/>
      <c r="BCX31" s="70"/>
      <c r="BCY31" s="70"/>
      <c r="BCZ31" s="70"/>
      <c r="BDA31" s="70"/>
      <c r="BDB31" s="70"/>
      <c r="BDC31" s="70"/>
      <c r="BDD31" s="70"/>
      <c r="BDE31" s="70"/>
      <c r="BDF31" s="70"/>
      <c r="BDG31" s="70"/>
      <c r="BDH31" s="70"/>
      <c r="BDI31" s="70"/>
      <c r="BDJ31" s="70"/>
      <c r="BDK31" s="70"/>
      <c r="BDL31" s="70"/>
      <c r="BDM31" s="70"/>
      <c r="BDN31" s="70"/>
      <c r="BDO31" s="70"/>
      <c r="BDP31" s="70"/>
      <c r="BDQ31" s="70"/>
      <c r="BDR31" s="70"/>
      <c r="BDS31" s="70"/>
      <c r="BDT31" s="70"/>
      <c r="BDU31" s="70"/>
      <c r="BDV31" s="70"/>
      <c r="BDW31" s="70"/>
      <c r="BDX31" s="70"/>
      <c r="BDY31" s="70"/>
      <c r="BDZ31" s="70"/>
      <c r="BEA31" s="70"/>
      <c r="BEB31" s="70"/>
      <c r="BEC31" s="70"/>
      <c r="BED31" s="70"/>
      <c r="BEE31" s="70"/>
      <c r="BEF31" s="70"/>
      <c r="BEG31" s="70"/>
      <c r="BEH31" s="70"/>
      <c r="BEI31" s="70"/>
      <c r="BEJ31" s="70"/>
      <c r="BEK31" s="70"/>
      <c r="BEL31" s="70"/>
      <c r="BEM31" s="70"/>
      <c r="BEN31" s="70"/>
      <c r="BEO31" s="70"/>
      <c r="BEP31" s="70"/>
      <c r="BEQ31" s="70"/>
      <c r="BER31" s="70"/>
      <c r="BES31" s="70"/>
      <c r="BET31" s="70"/>
      <c r="BEU31" s="70"/>
      <c r="BEV31" s="70"/>
      <c r="BEW31" s="70"/>
      <c r="BEX31" s="70"/>
      <c r="BEY31" s="70"/>
      <c r="BEZ31" s="70"/>
      <c r="BFA31" s="70"/>
      <c r="BFB31" s="70"/>
      <c r="BFC31" s="70"/>
      <c r="BFD31" s="70"/>
      <c r="BFE31" s="70"/>
      <c r="BFF31" s="70"/>
      <c r="BFG31" s="70"/>
      <c r="BFH31" s="70"/>
      <c r="BFI31" s="70"/>
      <c r="BFJ31" s="70"/>
      <c r="BFK31" s="70"/>
      <c r="BFL31" s="70"/>
      <c r="BFM31" s="70"/>
      <c r="BFN31" s="70"/>
      <c r="BFO31" s="70"/>
      <c r="BFP31" s="70"/>
      <c r="BFQ31" s="70"/>
      <c r="BFR31" s="70"/>
      <c r="BFS31" s="70"/>
      <c r="BFT31" s="70"/>
      <c r="BFU31" s="70"/>
      <c r="BFV31" s="70"/>
      <c r="BFW31" s="70"/>
      <c r="BFX31" s="70"/>
      <c r="BFY31" s="70"/>
      <c r="BFZ31" s="70"/>
      <c r="BGA31" s="70"/>
      <c r="BGB31" s="70"/>
      <c r="BGC31" s="70"/>
      <c r="BGD31" s="70"/>
      <c r="BGE31" s="70"/>
      <c r="BGF31" s="70"/>
      <c r="BGG31" s="70"/>
      <c r="BGH31" s="70"/>
      <c r="BGI31" s="70"/>
      <c r="BGJ31" s="70"/>
      <c r="BGK31" s="70"/>
      <c r="BGL31" s="70"/>
      <c r="BGM31" s="70"/>
      <c r="BGN31" s="70"/>
      <c r="BGO31" s="70"/>
      <c r="BGP31" s="70"/>
      <c r="BGQ31" s="70"/>
      <c r="BGR31" s="70"/>
      <c r="BGS31" s="70"/>
      <c r="BGT31" s="70"/>
      <c r="BGU31" s="70"/>
      <c r="BGV31" s="70"/>
      <c r="BGW31" s="70"/>
      <c r="BGX31" s="70"/>
      <c r="BGY31" s="70"/>
      <c r="BGZ31" s="70"/>
      <c r="BHA31" s="70"/>
      <c r="BHB31" s="70"/>
      <c r="BHC31" s="70"/>
      <c r="BHD31" s="70"/>
      <c r="BHE31" s="70"/>
      <c r="BHF31" s="70"/>
      <c r="BHG31" s="70"/>
      <c r="BHH31" s="70"/>
      <c r="BHI31" s="70"/>
      <c r="BHJ31" s="70"/>
      <c r="BHK31" s="70"/>
      <c r="BHL31" s="70"/>
      <c r="BHM31" s="70"/>
      <c r="BHN31" s="70"/>
      <c r="BHO31" s="70"/>
      <c r="BHP31" s="70"/>
      <c r="BHQ31" s="70"/>
      <c r="BHR31" s="70"/>
      <c r="BHS31" s="70"/>
      <c r="BHT31" s="70"/>
      <c r="BHU31" s="70"/>
      <c r="BHV31" s="70"/>
      <c r="BHW31" s="70"/>
      <c r="BHX31" s="70"/>
      <c r="BHY31" s="70"/>
      <c r="BHZ31" s="70"/>
      <c r="BIA31" s="70"/>
      <c r="BIB31" s="70"/>
      <c r="BIC31" s="70"/>
      <c r="BID31" s="70"/>
      <c r="BIE31" s="70"/>
      <c r="BIF31" s="70"/>
      <c r="BIG31" s="70"/>
      <c r="BIH31" s="70"/>
      <c r="BII31" s="70"/>
      <c r="BIJ31" s="70"/>
      <c r="BIK31" s="70"/>
      <c r="BIL31" s="70"/>
      <c r="BIM31" s="70"/>
      <c r="BIN31" s="70"/>
      <c r="BIO31" s="70"/>
      <c r="BIP31" s="70"/>
      <c r="BIQ31" s="70"/>
      <c r="BIR31" s="70"/>
      <c r="BIS31" s="70"/>
      <c r="BIT31" s="70"/>
      <c r="BIU31" s="70"/>
      <c r="BIV31" s="70"/>
      <c r="BIW31" s="70"/>
      <c r="BIX31" s="70"/>
      <c r="BIY31" s="70"/>
      <c r="BIZ31" s="70"/>
      <c r="BJA31" s="70"/>
      <c r="BJB31" s="70"/>
      <c r="BJC31" s="70"/>
      <c r="BJD31" s="70"/>
      <c r="BJE31" s="70"/>
      <c r="BJF31" s="70"/>
      <c r="BJG31" s="70"/>
      <c r="BJH31" s="70"/>
      <c r="BJI31" s="70"/>
      <c r="BJJ31" s="70"/>
      <c r="BJK31" s="70"/>
      <c r="BJL31" s="70"/>
      <c r="BJM31" s="70"/>
      <c r="BJN31" s="70"/>
      <c r="BJO31" s="70"/>
      <c r="BJP31" s="70"/>
      <c r="BJQ31" s="70"/>
      <c r="BJR31" s="70"/>
      <c r="BJS31" s="70"/>
      <c r="BJT31" s="70"/>
      <c r="BJU31" s="70"/>
      <c r="BJV31" s="70"/>
      <c r="BJW31" s="70"/>
      <c r="BJX31" s="70"/>
      <c r="BJY31" s="70"/>
      <c r="BJZ31" s="70"/>
      <c r="BKA31" s="70"/>
      <c r="BKB31" s="70"/>
      <c r="BKC31" s="70"/>
      <c r="BKD31" s="70"/>
      <c r="BKE31" s="70"/>
      <c r="BKF31" s="70"/>
      <c r="BKG31" s="70"/>
      <c r="BKH31" s="70"/>
      <c r="BKI31" s="70"/>
      <c r="BKJ31" s="70"/>
      <c r="BKK31" s="70"/>
      <c r="BKL31" s="70"/>
      <c r="BKM31" s="70"/>
      <c r="BKN31" s="70"/>
      <c r="BKO31" s="70"/>
      <c r="BKP31" s="70"/>
      <c r="BKQ31" s="70"/>
      <c r="BKR31" s="70"/>
      <c r="BKS31" s="70"/>
      <c r="BKT31" s="70"/>
      <c r="BKU31" s="70"/>
      <c r="BKV31" s="70"/>
      <c r="BKW31" s="70"/>
      <c r="BKX31" s="70"/>
      <c r="BKY31" s="70"/>
      <c r="BKZ31" s="70"/>
      <c r="BLA31" s="70"/>
      <c r="BLB31" s="70"/>
      <c r="BLC31" s="70"/>
      <c r="BLD31" s="70"/>
      <c r="BLE31" s="70"/>
      <c r="BLF31" s="70"/>
      <c r="BLG31" s="70"/>
      <c r="BLH31" s="70"/>
      <c r="BLI31" s="70"/>
      <c r="BLJ31" s="70"/>
      <c r="BLK31" s="70"/>
      <c r="BLL31" s="70"/>
      <c r="BLM31" s="70"/>
      <c r="BLN31" s="70"/>
      <c r="BLO31" s="70"/>
      <c r="BLP31" s="70"/>
      <c r="BLQ31" s="70"/>
      <c r="BLR31" s="70"/>
      <c r="BLS31" s="70"/>
      <c r="BLT31" s="70"/>
      <c r="BLU31" s="70"/>
      <c r="BLV31" s="70"/>
      <c r="BLW31" s="70"/>
      <c r="BLX31" s="70"/>
      <c r="BLY31" s="70"/>
      <c r="BLZ31" s="70"/>
      <c r="BMA31" s="70"/>
      <c r="BMB31" s="70"/>
      <c r="BMC31" s="70"/>
      <c r="BMD31" s="70"/>
      <c r="BME31" s="70"/>
      <c r="BMF31" s="70"/>
      <c r="BMG31" s="70"/>
      <c r="BMH31" s="70"/>
      <c r="BMI31" s="70"/>
      <c r="BMJ31" s="70"/>
      <c r="BMK31" s="70"/>
      <c r="BML31" s="70"/>
      <c r="BMM31" s="70"/>
      <c r="BMN31" s="70"/>
      <c r="BMO31" s="70"/>
      <c r="BMP31" s="70"/>
      <c r="BMQ31" s="70"/>
      <c r="BMR31" s="70"/>
      <c r="BMS31" s="70"/>
      <c r="BMT31" s="70"/>
      <c r="BMU31" s="70"/>
      <c r="BMV31" s="70"/>
      <c r="BMW31" s="70"/>
      <c r="BMX31" s="70"/>
      <c r="BMY31" s="70"/>
      <c r="BMZ31" s="70"/>
      <c r="BNA31" s="70"/>
      <c r="BNB31" s="70"/>
      <c r="BNC31" s="70"/>
      <c r="BND31" s="70"/>
      <c r="BNE31" s="70"/>
      <c r="BNF31" s="70"/>
      <c r="BNG31" s="70"/>
      <c r="BNH31" s="70"/>
      <c r="BNI31" s="70"/>
      <c r="BNJ31" s="70"/>
      <c r="BNK31" s="70"/>
      <c r="BNL31" s="70"/>
      <c r="BNM31" s="70"/>
      <c r="BNN31" s="70"/>
      <c r="BNO31" s="70"/>
      <c r="BNP31" s="70"/>
      <c r="BNQ31" s="70"/>
      <c r="BNR31" s="70"/>
      <c r="BNS31" s="70"/>
      <c r="BNT31" s="70"/>
      <c r="BNU31" s="70"/>
      <c r="BNV31" s="70"/>
      <c r="BNW31" s="70"/>
      <c r="BNX31" s="70"/>
      <c r="BNY31" s="70"/>
      <c r="BNZ31" s="70"/>
      <c r="BOA31" s="70"/>
      <c r="BOB31" s="70"/>
      <c r="BOC31" s="70"/>
      <c r="BOD31" s="70"/>
      <c r="BOE31" s="70"/>
      <c r="BOF31" s="70"/>
      <c r="BOG31" s="70"/>
      <c r="BOH31" s="70"/>
      <c r="BOI31" s="70"/>
      <c r="BOJ31" s="70"/>
      <c r="BOK31" s="70"/>
      <c r="BOL31" s="70"/>
      <c r="BOM31" s="70"/>
      <c r="BON31" s="70"/>
      <c r="BOO31" s="70"/>
      <c r="BOP31" s="70"/>
      <c r="BOQ31" s="70"/>
      <c r="BOR31" s="70"/>
      <c r="BOS31" s="70"/>
      <c r="BOT31" s="70"/>
      <c r="BOU31" s="70"/>
      <c r="BOV31" s="70"/>
      <c r="BOW31" s="70"/>
      <c r="BOX31" s="70"/>
      <c r="BOY31" s="70"/>
      <c r="BOZ31" s="70"/>
      <c r="BPA31" s="70"/>
      <c r="BPB31" s="70"/>
      <c r="BPC31" s="70"/>
      <c r="BPD31" s="70"/>
      <c r="BPE31" s="70"/>
      <c r="BPF31" s="70"/>
      <c r="BPG31" s="70"/>
      <c r="BPH31" s="70"/>
      <c r="BPI31" s="70"/>
      <c r="BPJ31" s="70"/>
      <c r="BPK31" s="70"/>
      <c r="BPL31" s="70"/>
      <c r="BPM31" s="70"/>
      <c r="BPN31" s="70"/>
      <c r="BPO31" s="70"/>
      <c r="BPP31" s="70"/>
      <c r="BPQ31" s="70"/>
      <c r="BPR31" s="70"/>
      <c r="BPS31" s="70"/>
      <c r="BPT31" s="70"/>
      <c r="BPU31" s="70"/>
      <c r="BPV31" s="70"/>
      <c r="BPW31" s="70"/>
      <c r="BPX31" s="70"/>
      <c r="BPY31" s="70"/>
      <c r="BPZ31" s="70"/>
      <c r="BQA31" s="70"/>
      <c r="BQB31" s="70"/>
      <c r="BQC31" s="70"/>
      <c r="BQD31" s="70"/>
      <c r="BQE31" s="70"/>
      <c r="BQF31" s="70"/>
      <c r="BQG31" s="70"/>
      <c r="BQH31" s="70"/>
      <c r="BQI31" s="70"/>
      <c r="BQJ31" s="70"/>
      <c r="BQK31" s="70"/>
      <c r="BQL31" s="70"/>
      <c r="BQM31" s="70"/>
      <c r="BQN31" s="70"/>
      <c r="BQO31" s="70"/>
      <c r="BQP31" s="70"/>
      <c r="BQQ31" s="70"/>
      <c r="BQR31" s="70"/>
      <c r="BQS31" s="70"/>
      <c r="BQT31" s="70"/>
      <c r="BQU31" s="70"/>
      <c r="BQV31" s="70"/>
      <c r="BQW31" s="70"/>
      <c r="BQX31" s="70"/>
      <c r="BQY31" s="70"/>
      <c r="BQZ31" s="70"/>
      <c r="BRA31" s="70"/>
      <c r="BRB31" s="70"/>
      <c r="BRC31" s="70"/>
      <c r="BRD31" s="70"/>
      <c r="BRE31" s="70"/>
      <c r="BRF31" s="70"/>
      <c r="BRG31" s="70"/>
      <c r="BRH31" s="70"/>
      <c r="BRI31" s="70"/>
      <c r="BRJ31" s="70"/>
      <c r="BRK31" s="70"/>
      <c r="BRL31" s="70"/>
      <c r="BRM31" s="70"/>
      <c r="BRN31" s="70"/>
      <c r="BRO31" s="70"/>
      <c r="BRP31" s="70"/>
      <c r="BRQ31" s="70"/>
      <c r="BRR31" s="70"/>
      <c r="BRS31" s="70"/>
      <c r="BRT31" s="70"/>
      <c r="BRU31" s="70"/>
      <c r="BRV31" s="70"/>
      <c r="BRW31" s="70"/>
      <c r="BRX31" s="70"/>
      <c r="BRY31" s="70"/>
      <c r="BRZ31" s="70"/>
      <c r="BSA31" s="70"/>
      <c r="BSB31" s="70"/>
      <c r="BSC31" s="70"/>
      <c r="BSD31" s="70"/>
      <c r="BSE31" s="70"/>
      <c r="BSF31" s="70"/>
      <c r="BSG31" s="70"/>
      <c r="BSH31" s="70"/>
      <c r="BSI31" s="70"/>
      <c r="BSJ31" s="70"/>
      <c r="BSK31" s="70"/>
      <c r="BSL31" s="70"/>
      <c r="BSM31" s="70"/>
      <c r="BSN31" s="70"/>
      <c r="BSO31" s="70"/>
      <c r="BSP31" s="70"/>
      <c r="BSQ31" s="70"/>
      <c r="BSR31" s="70"/>
      <c r="BSS31" s="70"/>
      <c r="BST31" s="70"/>
      <c r="BSU31" s="70"/>
      <c r="BSV31" s="70"/>
      <c r="BSW31" s="70"/>
      <c r="BSX31" s="70"/>
      <c r="BSY31" s="70"/>
      <c r="BSZ31" s="70"/>
      <c r="BTA31" s="70"/>
      <c r="BTB31" s="70"/>
      <c r="BTC31" s="70"/>
      <c r="BTD31" s="70"/>
      <c r="BTE31" s="70"/>
      <c r="BTF31" s="70"/>
      <c r="BTG31" s="70"/>
      <c r="BTH31" s="70"/>
      <c r="BTI31" s="70"/>
      <c r="BTJ31" s="70"/>
      <c r="BTK31" s="70"/>
      <c r="BTL31" s="70"/>
      <c r="BTM31" s="70"/>
      <c r="BTN31" s="70"/>
      <c r="BTO31" s="70"/>
      <c r="BTP31" s="70"/>
      <c r="BTQ31" s="70"/>
      <c r="BTR31" s="70"/>
      <c r="BTS31" s="70"/>
      <c r="BTT31" s="70"/>
      <c r="BTU31" s="70"/>
      <c r="BTV31" s="70"/>
      <c r="BTW31" s="70"/>
      <c r="BTX31" s="70"/>
      <c r="BTY31" s="70"/>
      <c r="BTZ31" s="70"/>
      <c r="BUA31" s="70"/>
      <c r="BUB31" s="70"/>
      <c r="BUC31" s="70"/>
      <c r="BUD31" s="70"/>
      <c r="BUE31" s="70"/>
      <c r="BUF31" s="70"/>
      <c r="BUG31" s="70"/>
      <c r="BUH31" s="70"/>
      <c r="BUI31" s="70"/>
      <c r="BUJ31" s="70"/>
      <c r="BUK31" s="70"/>
      <c r="BUL31" s="70"/>
      <c r="BUM31" s="70"/>
      <c r="BUN31" s="70"/>
      <c r="BUO31" s="70"/>
      <c r="BUP31" s="70"/>
      <c r="BUQ31" s="70"/>
      <c r="BUR31" s="70"/>
      <c r="BUS31" s="70"/>
      <c r="BUT31" s="70"/>
      <c r="BUU31" s="70"/>
      <c r="BUV31" s="70"/>
      <c r="BUW31" s="70"/>
      <c r="BUX31" s="70"/>
      <c r="BUY31" s="70"/>
      <c r="BUZ31" s="70"/>
      <c r="BVA31" s="70"/>
      <c r="BVB31" s="70"/>
      <c r="BVC31" s="70"/>
      <c r="BVD31" s="70"/>
      <c r="BVE31" s="70"/>
      <c r="BVF31" s="70"/>
      <c r="BVG31" s="70"/>
      <c r="BVH31" s="70"/>
      <c r="BVI31" s="70"/>
      <c r="BVJ31" s="70"/>
      <c r="BVK31" s="70"/>
      <c r="BVL31" s="70"/>
      <c r="BVM31" s="70"/>
      <c r="BVN31" s="70"/>
      <c r="BVO31" s="70"/>
      <c r="BVP31" s="70"/>
      <c r="BVQ31" s="70"/>
      <c r="BVR31" s="70"/>
      <c r="BVS31" s="70"/>
      <c r="BVT31" s="70"/>
      <c r="BVU31" s="70"/>
      <c r="BVV31" s="70"/>
      <c r="BVW31" s="70"/>
      <c r="BVX31" s="70"/>
      <c r="BVY31" s="70"/>
      <c r="BVZ31" s="70"/>
      <c r="BWA31" s="70"/>
      <c r="BWB31" s="70"/>
      <c r="BWC31" s="70"/>
      <c r="BWD31" s="70"/>
      <c r="BWE31" s="70"/>
      <c r="BWF31" s="70"/>
      <c r="BWG31" s="70"/>
      <c r="BWH31" s="70"/>
      <c r="BWI31" s="70"/>
      <c r="BWJ31" s="70"/>
      <c r="BWK31" s="70"/>
      <c r="BWL31" s="70"/>
      <c r="BWM31" s="70"/>
      <c r="BWN31" s="70"/>
      <c r="BWO31" s="70"/>
      <c r="BWP31" s="70"/>
      <c r="BWQ31" s="70"/>
      <c r="BWR31" s="70"/>
      <c r="BWS31" s="70"/>
      <c r="BWT31" s="70"/>
      <c r="BWU31" s="70"/>
      <c r="BWV31" s="70"/>
      <c r="BWW31" s="70"/>
      <c r="BWX31" s="70"/>
      <c r="BWY31" s="70"/>
      <c r="BWZ31" s="70"/>
      <c r="BXA31" s="70"/>
      <c r="BXB31" s="70"/>
      <c r="BXC31" s="70"/>
      <c r="BXD31" s="70"/>
      <c r="BXE31" s="70"/>
      <c r="BXF31" s="70"/>
      <c r="BXG31" s="70"/>
      <c r="BXH31" s="70"/>
      <c r="BXI31" s="70"/>
      <c r="BXJ31" s="70"/>
      <c r="BXK31" s="70"/>
      <c r="BXL31" s="70"/>
      <c r="BXM31" s="70"/>
      <c r="BXN31" s="70"/>
      <c r="BXO31" s="70"/>
      <c r="BXP31" s="70"/>
      <c r="BXQ31" s="70"/>
      <c r="BXR31" s="70"/>
      <c r="BXS31" s="70"/>
      <c r="BXT31" s="70"/>
      <c r="BXU31" s="70"/>
      <c r="BXV31" s="70"/>
      <c r="BXW31" s="70"/>
      <c r="BXX31" s="70"/>
      <c r="BXY31" s="70"/>
      <c r="BXZ31" s="70"/>
      <c r="BYA31" s="70"/>
      <c r="BYB31" s="70"/>
      <c r="BYC31" s="70"/>
      <c r="BYD31" s="70"/>
      <c r="BYE31" s="70"/>
      <c r="BYF31" s="70"/>
      <c r="BYG31" s="70"/>
      <c r="BYH31" s="70"/>
      <c r="BYI31" s="70"/>
      <c r="BYJ31" s="70"/>
      <c r="BYK31" s="70"/>
      <c r="BYL31" s="70"/>
      <c r="BYM31" s="70"/>
      <c r="BYN31" s="70"/>
      <c r="BYO31" s="70"/>
      <c r="BYP31" s="70"/>
      <c r="BYQ31" s="70"/>
      <c r="BYR31" s="70"/>
      <c r="BYS31" s="70"/>
      <c r="BYT31" s="70"/>
      <c r="BYU31" s="70"/>
      <c r="BYV31" s="70"/>
      <c r="BYW31" s="70"/>
      <c r="BYX31" s="70"/>
      <c r="BYY31" s="70"/>
      <c r="BYZ31" s="70"/>
      <c r="BZA31" s="70"/>
      <c r="BZB31" s="70"/>
      <c r="BZC31" s="70"/>
      <c r="BZD31" s="70"/>
      <c r="BZE31" s="70"/>
      <c r="BZF31" s="70"/>
      <c r="BZG31" s="70"/>
      <c r="BZH31" s="70"/>
      <c r="BZI31" s="70"/>
      <c r="BZJ31" s="70"/>
      <c r="BZK31" s="70"/>
      <c r="BZL31" s="70"/>
      <c r="BZM31" s="70"/>
      <c r="BZN31" s="70"/>
      <c r="BZO31" s="70"/>
      <c r="BZP31" s="70"/>
      <c r="BZQ31" s="70"/>
      <c r="BZR31" s="70"/>
      <c r="BZS31" s="70"/>
      <c r="BZT31" s="70"/>
      <c r="BZU31" s="70"/>
      <c r="BZV31" s="70"/>
      <c r="BZW31" s="70"/>
      <c r="BZX31" s="70"/>
      <c r="BZY31" s="70"/>
      <c r="BZZ31" s="70"/>
      <c r="CAA31" s="70"/>
      <c r="CAB31" s="70"/>
      <c r="CAC31" s="70"/>
      <c r="CAD31" s="70"/>
      <c r="CAE31" s="70"/>
      <c r="CAF31" s="70"/>
      <c r="CAG31" s="70"/>
      <c r="CAH31" s="70"/>
      <c r="CAI31" s="70"/>
      <c r="CAJ31" s="70"/>
      <c r="CAK31" s="70"/>
      <c r="CAL31" s="70"/>
      <c r="CAM31" s="70"/>
      <c r="CAN31" s="70"/>
      <c r="CAO31" s="70"/>
      <c r="CAP31" s="70"/>
      <c r="CAQ31" s="70"/>
      <c r="CAR31" s="70"/>
      <c r="CAS31" s="70"/>
      <c r="CAT31" s="70"/>
      <c r="CAU31" s="70"/>
      <c r="CAV31" s="70"/>
      <c r="CAW31" s="70"/>
      <c r="CAX31" s="70"/>
      <c r="CAY31" s="70"/>
      <c r="CAZ31" s="70"/>
      <c r="CBA31" s="70"/>
      <c r="CBB31" s="70"/>
      <c r="CBC31" s="70"/>
      <c r="CBD31" s="70"/>
      <c r="CBE31" s="70"/>
      <c r="CBF31" s="70"/>
      <c r="CBG31" s="70"/>
      <c r="CBH31" s="70"/>
      <c r="CBI31" s="70"/>
      <c r="CBJ31" s="70"/>
      <c r="CBK31" s="70"/>
      <c r="CBL31" s="70"/>
      <c r="CBM31" s="70"/>
      <c r="CBN31" s="70"/>
      <c r="CBO31" s="70"/>
      <c r="CBP31" s="70"/>
      <c r="CBQ31" s="70"/>
      <c r="CBR31" s="70"/>
      <c r="CBS31" s="70"/>
      <c r="CBT31" s="70"/>
      <c r="CBU31" s="70"/>
      <c r="CBV31" s="70"/>
      <c r="CBW31" s="70"/>
      <c r="CBX31" s="70"/>
      <c r="CBY31" s="70"/>
      <c r="CBZ31" s="70"/>
      <c r="CCA31" s="70"/>
      <c r="CCB31" s="70"/>
      <c r="CCC31" s="70"/>
      <c r="CCD31" s="70"/>
      <c r="CCE31" s="70"/>
      <c r="CCF31" s="70"/>
      <c r="CCG31" s="70"/>
      <c r="CCH31" s="70"/>
      <c r="CCI31" s="70"/>
      <c r="CCJ31" s="70"/>
      <c r="CCK31" s="70"/>
      <c r="CCL31" s="70"/>
      <c r="CCM31" s="70"/>
      <c r="CCN31" s="70"/>
      <c r="CCO31" s="70"/>
      <c r="CCP31" s="70"/>
      <c r="CCQ31" s="70"/>
      <c r="CCR31" s="70"/>
      <c r="CCS31" s="70"/>
      <c r="CCT31" s="70"/>
      <c r="CCU31" s="70"/>
      <c r="CCV31" s="70"/>
      <c r="CCW31" s="70"/>
      <c r="CCX31" s="70"/>
      <c r="CCY31" s="70"/>
      <c r="CCZ31" s="70"/>
      <c r="CDA31" s="70"/>
      <c r="CDB31" s="70"/>
      <c r="CDC31" s="70"/>
      <c r="CDD31" s="70"/>
      <c r="CDE31" s="70"/>
      <c r="CDF31" s="70"/>
      <c r="CDG31" s="70"/>
      <c r="CDH31" s="70"/>
      <c r="CDI31" s="70"/>
      <c r="CDJ31" s="70"/>
      <c r="CDK31" s="70"/>
      <c r="CDL31" s="70"/>
      <c r="CDM31" s="70"/>
      <c r="CDN31" s="70"/>
      <c r="CDO31" s="70"/>
      <c r="CDP31" s="70"/>
      <c r="CDQ31" s="70"/>
      <c r="CDR31" s="70"/>
      <c r="CDS31" s="70"/>
      <c r="CDT31" s="70"/>
      <c r="CDU31" s="70"/>
      <c r="CDV31" s="70"/>
      <c r="CDW31" s="70"/>
      <c r="CDX31" s="70"/>
      <c r="CDY31" s="70"/>
      <c r="CDZ31" s="70"/>
      <c r="CEA31" s="70"/>
      <c r="CEB31" s="70"/>
      <c r="CEC31" s="70"/>
      <c r="CED31" s="70"/>
      <c r="CEE31" s="70"/>
      <c r="CEF31" s="70"/>
      <c r="CEG31" s="70"/>
      <c r="CEH31" s="70"/>
      <c r="CEI31" s="70"/>
      <c r="CEJ31" s="70"/>
      <c r="CEK31" s="70"/>
      <c r="CEL31" s="70"/>
      <c r="CEM31" s="70"/>
      <c r="CEN31" s="70"/>
      <c r="CEO31" s="70"/>
      <c r="CEP31" s="70"/>
      <c r="CEQ31" s="70"/>
      <c r="CER31" s="70"/>
      <c r="CES31" s="70"/>
      <c r="CET31" s="70"/>
      <c r="CEU31" s="70"/>
      <c r="CEV31" s="70"/>
      <c r="CEW31" s="70"/>
      <c r="CEX31" s="70"/>
      <c r="CEY31" s="70"/>
      <c r="CEZ31" s="70"/>
      <c r="CFA31" s="70"/>
      <c r="CFB31" s="70"/>
      <c r="CFC31" s="70"/>
      <c r="CFD31" s="70"/>
      <c r="CFE31" s="70"/>
      <c r="CFF31" s="70"/>
      <c r="CFG31" s="70"/>
      <c r="CFH31" s="70"/>
      <c r="CFI31" s="70"/>
      <c r="CFJ31" s="70"/>
      <c r="CFK31" s="70"/>
      <c r="CFL31" s="70"/>
      <c r="CFM31" s="70"/>
      <c r="CFN31" s="70"/>
      <c r="CFO31" s="70"/>
      <c r="CFP31" s="70"/>
      <c r="CFQ31" s="70"/>
      <c r="CFR31" s="70"/>
      <c r="CFS31" s="70"/>
      <c r="CFT31" s="70"/>
      <c r="CFU31" s="70"/>
      <c r="CFV31" s="70"/>
      <c r="CFW31" s="70"/>
      <c r="CFX31" s="70"/>
      <c r="CFY31" s="70"/>
      <c r="CFZ31" s="70"/>
      <c r="CGA31" s="70"/>
      <c r="CGB31" s="70"/>
      <c r="CGC31" s="70"/>
      <c r="CGD31" s="70"/>
      <c r="CGE31" s="70"/>
      <c r="CGF31" s="70"/>
      <c r="CGG31" s="70"/>
      <c r="CGH31" s="70"/>
      <c r="CGI31" s="70"/>
      <c r="CGJ31" s="70"/>
      <c r="CGK31" s="70"/>
      <c r="CGL31" s="70"/>
      <c r="CGM31" s="70"/>
      <c r="CGN31" s="70"/>
      <c r="CGO31" s="70"/>
      <c r="CGP31" s="70"/>
      <c r="CGQ31" s="70"/>
      <c r="CGR31" s="70"/>
      <c r="CGS31" s="70"/>
      <c r="CGT31" s="70"/>
      <c r="CGU31" s="70"/>
      <c r="CGV31" s="70"/>
      <c r="CGW31" s="70"/>
      <c r="CGX31" s="70"/>
      <c r="CGY31" s="70"/>
      <c r="CGZ31" s="70"/>
      <c r="CHA31" s="70"/>
      <c r="CHB31" s="70"/>
      <c r="CHC31" s="70"/>
      <c r="CHD31" s="70"/>
      <c r="CHE31" s="70"/>
      <c r="CHF31" s="70"/>
      <c r="CHG31" s="70"/>
      <c r="CHH31" s="70"/>
      <c r="CHI31" s="70"/>
      <c r="CHJ31" s="70"/>
      <c r="CHK31" s="70"/>
      <c r="CHL31" s="70"/>
      <c r="CHM31" s="70"/>
      <c r="CHN31" s="70"/>
      <c r="CHO31" s="70"/>
      <c r="CHP31" s="70"/>
      <c r="CHQ31" s="70"/>
      <c r="CHR31" s="70"/>
      <c r="CHS31" s="70"/>
      <c r="CHT31" s="70"/>
      <c r="CHU31" s="70"/>
      <c r="CHV31" s="70"/>
      <c r="CHW31" s="70"/>
      <c r="CHX31" s="70"/>
      <c r="CHY31" s="70"/>
      <c r="CHZ31" s="70"/>
      <c r="CIA31" s="70"/>
      <c r="CIB31" s="70"/>
      <c r="CIC31" s="70"/>
      <c r="CID31" s="70"/>
      <c r="CIE31" s="70"/>
      <c r="CIF31" s="70"/>
      <c r="CIG31" s="70"/>
      <c r="CIH31" s="70"/>
      <c r="CII31" s="70"/>
      <c r="CIJ31" s="70"/>
      <c r="CIK31" s="70"/>
      <c r="CIL31" s="70"/>
      <c r="CIM31" s="70"/>
      <c r="CIN31" s="70"/>
      <c r="CIO31" s="70"/>
      <c r="CIP31" s="70"/>
      <c r="CIQ31" s="70"/>
      <c r="CIR31" s="70"/>
      <c r="CIS31" s="70"/>
      <c r="CIT31" s="70"/>
      <c r="CIU31" s="70"/>
      <c r="CIV31" s="70"/>
      <c r="CIW31" s="70"/>
      <c r="CIX31" s="70"/>
      <c r="CIY31" s="70"/>
      <c r="CIZ31" s="70"/>
      <c r="CJA31" s="70"/>
      <c r="CJB31" s="70"/>
      <c r="CJC31" s="70"/>
      <c r="CJD31" s="70"/>
      <c r="CJE31" s="70"/>
      <c r="CJF31" s="70"/>
      <c r="CJG31" s="70"/>
      <c r="CJH31" s="70"/>
      <c r="CJI31" s="70"/>
      <c r="CJJ31" s="70"/>
      <c r="CJK31" s="70"/>
      <c r="CJL31" s="70"/>
      <c r="CJM31" s="70"/>
      <c r="CJN31" s="70"/>
      <c r="CJO31" s="70"/>
      <c r="CJP31" s="70"/>
      <c r="CJQ31" s="70"/>
      <c r="CJR31" s="70"/>
      <c r="CJS31" s="70"/>
      <c r="CJT31" s="70"/>
      <c r="CJU31" s="70"/>
      <c r="CJV31" s="70"/>
      <c r="CJW31" s="70"/>
      <c r="CJX31" s="70"/>
      <c r="CJY31" s="70"/>
      <c r="CJZ31" s="70"/>
      <c r="CKA31" s="70"/>
      <c r="CKB31" s="70"/>
      <c r="CKC31" s="70"/>
      <c r="CKD31" s="70"/>
      <c r="CKE31" s="70"/>
      <c r="CKF31" s="70"/>
      <c r="CKG31" s="70"/>
      <c r="CKH31" s="70"/>
      <c r="CKI31" s="70"/>
      <c r="CKJ31" s="70"/>
      <c r="CKK31" s="70"/>
      <c r="CKL31" s="70"/>
      <c r="CKM31" s="70"/>
      <c r="CKN31" s="70"/>
      <c r="CKO31" s="70"/>
      <c r="CKP31" s="70"/>
      <c r="CKQ31" s="70"/>
      <c r="CKR31" s="70"/>
      <c r="CKS31" s="70"/>
      <c r="CKT31" s="70"/>
      <c r="CKU31" s="70"/>
      <c r="CKV31" s="70"/>
      <c r="CKW31" s="70"/>
      <c r="CKX31" s="70"/>
      <c r="CKY31" s="70"/>
      <c r="CKZ31" s="70"/>
      <c r="CLA31" s="70"/>
      <c r="CLB31" s="70"/>
      <c r="CLC31" s="70"/>
      <c r="CLD31" s="70"/>
      <c r="CLE31" s="70"/>
      <c r="CLF31" s="70"/>
      <c r="CLG31" s="70"/>
      <c r="CLH31" s="70"/>
      <c r="CLI31" s="70"/>
      <c r="CLJ31" s="70"/>
      <c r="CLK31" s="70"/>
      <c r="CLL31" s="70"/>
      <c r="CLM31" s="70"/>
      <c r="CLN31" s="70"/>
      <c r="CLO31" s="70"/>
      <c r="CLP31" s="70"/>
      <c r="CLQ31" s="70"/>
      <c r="CLR31" s="70"/>
      <c r="CLS31" s="70"/>
      <c r="CLT31" s="70"/>
      <c r="CLU31" s="70"/>
      <c r="CLV31" s="70"/>
      <c r="CLW31" s="70"/>
      <c r="CLX31" s="70"/>
      <c r="CLY31" s="70"/>
      <c r="CLZ31" s="70"/>
      <c r="CMA31" s="70"/>
      <c r="CMB31" s="70"/>
      <c r="CMC31" s="70"/>
      <c r="CMD31" s="70"/>
      <c r="CME31" s="70"/>
      <c r="CMF31" s="70"/>
      <c r="CMG31" s="70"/>
      <c r="CMH31" s="70"/>
      <c r="CMI31" s="70"/>
      <c r="CMJ31" s="70"/>
      <c r="CMK31" s="70"/>
      <c r="CML31" s="70"/>
      <c r="CMM31" s="70"/>
      <c r="CMN31" s="70"/>
      <c r="CMO31" s="70"/>
      <c r="CMP31" s="70"/>
      <c r="CMQ31" s="70"/>
      <c r="CMR31" s="70"/>
      <c r="CMS31" s="70"/>
      <c r="CMT31" s="70"/>
      <c r="CMU31" s="70"/>
      <c r="CMV31" s="70"/>
      <c r="CMW31" s="70"/>
      <c r="CMX31" s="70"/>
      <c r="CMY31" s="70"/>
      <c r="CMZ31" s="70"/>
      <c r="CNA31" s="70"/>
      <c r="CNB31" s="70"/>
      <c r="CNC31" s="70"/>
      <c r="CND31" s="70"/>
      <c r="CNE31" s="70"/>
      <c r="CNF31" s="70"/>
      <c r="CNG31" s="70"/>
      <c r="CNH31" s="70"/>
      <c r="CNI31" s="70"/>
      <c r="CNJ31" s="70"/>
      <c r="CNK31" s="70"/>
      <c r="CNL31" s="70"/>
      <c r="CNM31" s="70"/>
      <c r="CNN31" s="70"/>
      <c r="CNO31" s="70"/>
      <c r="CNP31" s="70"/>
      <c r="CNQ31" s="70"/>
      <c r="CNR31" s="70"/>
      <c r="CNS31" s="70"/>
      <c r="CNT31" s="70"/>
      <c r="CNU31" s="70"/>
      <c r="CNV31" s="70"/>
      <c r="CNW31" s="70"/>
      <c r="CNX31" s="70"/>
      <c r="CNY31" s="70"/>
      <c r="CNZ31" s="70"/>
      <c r="COA31" s="70"/>
      <c r="COB31" s="70"/>
      <c r="COC31" s="70"/>
      <c r="COD31" s="70"/>
      <c r="COE31" s="70"/>
      <c r="COF31" s="70"/>
      <c r="COG31" s="70"/>
      <c r="COH31" s="70"/>
      <c r="COI31" s="70"/>
      <c r="COJ31" s="70"/>
      <c r="COK31" s="70"/>
      <c r="COL31" s="70"/>
      <c r="COM31" s="70"/>
      <c r="CON31" s="70"/>
      <c r="COO31" s="70"/>
      <c r="COP31" s="70"/>
      <c r="COQ31" s="70"/>
      <c r="COR31" s="70"/>
      <c r="COS31" s="70"/>
      <c r="COT31" s="70"/>
      <c r="COU31" s="70"/>
      <c r="COV31" s="70"/>
      <c r="COW31" s="70"/>
      <c r="COX31" s="70"/>
      <c r="COY31" s="70"/>
      <c r="COZ31" s="70"/>
      <c r="CPA31" s="70"/>
      <c r="CPB31" s="70"/>
      <c r="CPC31" s="70"/>
      <c r="CPD31" s="70"/>
      <c r="CPE31" s="70"/>
      <c r="CPF31" s="70"/>
      <c r="CPG31" s="70"/>
      <c r="CPH31" s="70"/>
      <c r="CPI31" s="70"/>
      <c r="CPJ31" s="70"/>
      <c r="CPK31" s="70"/>
      <c r="CPL31" s="70"/>
      <c r="CPM31" s="70"/>
      <c r="CPN31" s="70"/>
      <c r="CPO31" s="70"/>
      <c r="CPP31" s="70"/>
      <c r="CPQ31" s="70"/>
      <c r="CPR31" s="70"/>
      <c r="CPS31" s="70"/>
      <c r="CPT31" s="70"/>
      <c r="CPU31" s="70"/>
      <c r="CPV31" s="70"/>
      <c r="CPW31" s="70"/>
      <c r="CPX31" s="70"/>
      <c r="CPY31" s="70"/>
      <c r="CPZ31" s="70"/>
      <c r="CQA31" s="70"/>
      <c r="CQB31" s="70"/>
      <c r="CQC31" s="70"/>
      <c r="CQD31" s="70"/>
      <c r="CQE31" s="70"/>
      <c r="CQF31" s="70"/>
      <c r="CQG31" s="70"/>
      <c r="CQH31" s="70"/>
      <c r="CQI31" s="70"/>
      <c r="CQJ31" s="70"/>
      <c r="CQK31" s="70"/>
      <c r="CQL31" s="70"/>
      <c r="CQM31" s="70"/>
      <c r="CQN31" s="70"/>
      <c r="CQO31" s="70"/>
      <c r="CQP31" s="70"/>
      <c r="CQQ31" s="70"/>
      <c r="CQR31" s="70"/>
      <c r="CQS31" s="70"/>
      <c r="CQT31" s="70"/>
      <c r="CQU31" s="70"/>
      <c r="CQV31" s="70"/>
      <c r="CQW31" s="70"/>
      <c r="CQX31" s="70"/>
      <c r="CQY31" s="70"/>
      <c r="CQZ31" s="70"/>
      <c r="CRA31" s="70"/>
      <c r="CRB31" s="70"/>
      <c r="CRC31" s="70"/>
      <c r="CRD31" s="70"/>
      <c r="CRE31" s="70"/>
      <c r="CRF31" s="70"/>
      <c r="CRG31" s="70"/>
      <c r="CRH31" s="70"/>
      <c r="CRI31" s="70"/>
      <c r="CRJ31" s="70"/>
      <c r="CRK31" s="70"/>
      <c r="CRL31" s="70"/>
      <c r="CRM31" s="70"/>
      <c r="CRN31" s="70"/>
      <c r="CRO31" s="70"/>
      <c r="CRP31" s="70"/>
      <c r="CRQ31" s="70"/>
      <c r="CRR31" s="70"/>
      <c r="CRS31" s="70"/>
      <c r="CRT31" s="70"/>
      <c r="CRU31" s="70"/>
      <c r="CRV31" s="70"/>
      <c r="CRW31" s="70"/>
      <c r="CRX31" s="70"/>
      <c r="CRY31" s="70"/>
      <c r="CRZ31" s="70"/>
      <c r="CSA31" s="70"/>
      <c r="CSB31" s="70"/>
      <c r="CSC31" s="70"/>
      <c r="CSD31" s="70"/>
      <c r="CSE31" s="70"/>
      <c r="CSF31" s="70"/>
      <c r="CSG31" s="70"/>
      <c r="CSH31" s="70"/>
      <c r="CSI31" s="70"/>
      <c r="CSJ31" s="70"/>
      <c r="CSK31" s="70"/>
      <c r="CSL31" s="70"/>
      <c r="CSM31" s="70"/>
      <c r="CSN31" s="70"/>
      <c r="CSO31" s="70"/>
      <c r="CSP31" s="70"/>
      <c r="CSQ31" s="70"/>
      <c r="CSR31" s="70"/>
      <c r="CSS31" s="70"/>
      <c r="CST31" s="70"/>
      <c r="CSU31" s="70"/>
      <c r="CSV31" s="70"/>
      <c r="CSW31" s="70"/>
      <c r="CSX31" s="70"/>
      <c r="CSY31" s="70"/>
      <c r="CSZ31" s="70"/>
      <c r="CTA31" s="70"/>
      <c r="CTB31" s="70"/>
      <c r="CTC31" s="70"/>
      <c r="CTD31" s="70"/>
      <c r="CTE31" s="70"/>
      <c r="CTF31" s="70"/>
      <c r="CTG31" s="70"/>
      <c r="CTH31" s="70"/>
      <c r="CTI31" s="70"/>
      <c r="CTJ31" s="70"/>
      <c r="CTK31" s="70"/>
      <c r="CTL31" s="70"/>
      <c r="CTM31" s="70"/>
      <c r="CTN31" s="70"/>
      <c r="CTO31" s="70"/>
      <c r="CTP31" s="70"/>
      <c r="CTQ31" s="70"/>
      <c r="CTR31" s="70"/>
      <c r="CTS31" s="70"/>
      <c r="CTT31" s="70"/>
      <c r="CTU31" s="70"/>
      <c r="CTV31" s="70"/>
      <c r="CTW31" s="70"/>
      <c r="CTX31" s="70"/>
      <c r="CTY31" s="70"/>
      <c r="CTZ31" s="70"/>
      <c r="CUA31" s="70"/>
      <c r="CUB31" s="70"/>
      <c r="CUC31" s="70"/>
      <c r="CUD31" s="70"/>
      <c r="CUE31" s="70"/>
      <c r="CUF31" s="70"/>
      <c r="CUG31" s="70"/>
      <c r="CUH31" s="70"/>
      <c r="CUI31" s="70"/>
      <c r="CUJ31" s="70"/>
      <c r="CUK31" s="70"/>
      <c r="CUL31" s="70"/>
      <c r="CUM31" s="70"/>
      <c r="CUN31" s="70"/>
      <c r="CUO31" s="70"/>
      <c r="CUP31" s="70"/>
      <c r="CUQ31" s="70"/>
      <c r="CUR31" s="70"/>
      <c r="CUS31" s="70"/>
      <c r="CUT31" s="70"/>
      <c r="CUU31" s="70"/>
      <c r="CUV31" s="70"/>
      <c r="CUW31" s="70"/>
      <c r="CUX31" s="70"/>
      <c r="CUY31" s="70"/>
      <c r="CUZ31" s="70"/>
      <c r="CVA31" s="70"/>
      <c r="CVB31" s="70"/>
      <c r="CVC31" s="70"/>
      <c r="CVD31" s="70"/>
      <c r="CVE31" s="70"/>
      <c r="CVF31" s="70"/>
      <c r="CVG31" s="70"/>
      <c r="CVH31" s="70"/>
      <c r="CVI31" s="70"/>
      <c r="CVJ31" s="70"/>
      <c r="CVK31" s="70"/>
      <c r="CVL31" s="70"/>
      <c r="CVM31" s="70"/>
      <c r="CVN31" s="70"/>
      <c r="CVO31" s="70"/>
      <c r="CVP31" s="70"/>
      <c r="CVQ31" s="70"/>
      <c r="CVR31" s="70"/>
      <c r="CVS31" s="70"/>
      <c r="CVT31" s="70"/>
      <c r="CVU31" s="70"/>
      <c r="CVV31" s="70"/>
      <c r="CVW31" s="70"/>
      <c r="CVX31" s="70"/>
      <c r="CVY31" s="70"/>
      <c r="CVZ31" s="70"/>
      <c r="CWA31" s="70"/>
      <c r="CWB31" s="70"/>
      <c r="CWC31" s="70"/>
      <c r="CWD31" s="70"/>
      <c r="CWE31" s="70"/>
      <c r="CWF31" s="70"/>
      <c r="CWG31" s="70"/>
      <c r="CWH31" s="70"/>
      <c r="CWI31" s="70"/>
      <c r="CWJ31" s="70"/>
      <c r="CWK31" s="70"/>
      <c r="CWL31" s="70"/>
      <c r="CWM31" s="70"/>
      <c r="CWN31" s="70"/>
      <c r="CWO31" s="70"/>
      <c r="CWP31" s="70"/>
      <c r="CWQ31" s="70"/>
      <c r="CWR31" s="70"/>
      <c r="CWS31" s="70"/>
      <c r="CWT31" s="70"/>
      <c r="CWU31" s="70"/>
      <c r="CWV31" s="70"/>
      <c r="CWW31" s="70"/>
      <c r="CWX31" s="70"/>
      <c r="CWY31" s="70"/>
      <c r="CWZ31" s="70"/>
      <c r="CXA31" s="70"/>
      <c r="CXB31" s="70"/>
      <c r="CXC31" s="70"/>
      <c r="CXD31" s="70"/>
      <c r="CXE31" s="70"/>
      <c r="CXF31" s="70"/>
      <c r="CXG31" s="70"/>
      <c r="CXH31" s="70"/>
      <c r="CXI31" s="70"/>
      <c r="CXJ31" s="70"/>
      <c r="CXK31" s="70"/>
      <c r="CXL31" s="70"/>
      <c r="CXM31" s="70"/>
      <c r="CXN31" s="70"/>
      <c r="CXO31" s="70"/>
      <c r="CXP31" s="70"/>
      <c r="CXQ31" s="70"/>
      <c r="CXR31" s="70"/>
      <c r="CXS31" s="70"/>
      <c r="CXT31" s="70"/>
      <c r="CXU31" s="70"/>
      <c r="CXV31" s="70"/>
      <c r="CXW31" s="70"/>
      <c r="CXX31" s="70"/>
      <c r="CXY31" s="70"/>
      <c r="CXZ31" s="70"/>
      <c r="CYA31" s="70"/>
      <c r="CYB31" s="70"/>
      <c r="CYC31" s="70"/>
      <c r="CYD31" s="70"/>
      <c r="CYE31" s="70"/>
      <c r="CYF31" s="70"/>
      <c r="CYG31" s="70"/>
      <c r="CYH31" s="70"/>
      <c r="CYI31" s="70"/>
      <c r="CYJ31" s="70"/>
      <c r="CYK31" s="70"/>
      <c r="CYL31" s="70"/>
      <c r="CYM31" s="70"/>
      <c r="CYN31" s="70"/>
      <c r="CYO31" s="70"/>
      <c r="CYP31" s="70"/>
      <c r="CYQ31" s="70"/>
      <c r="CYR31" s="70"/>
      <c r="CYS31" s="70"/>
      <c r="CYT31" s="70"/>
      <c r="CYU31" s="70"/>
      <c r="CYV31" s="70"/>
      <c r="CYW31" s="70"/>
      <c r="CYX31" s="70"/>
      <c r="CYY31" s="70"/>
      <c r="CYZ31" s="70"/>
      <c r="CZA31" s="70"/>
      <c r="CZB31" s="70"/>
      <c r="CZC31" s="70"/>
      <c r="CZD31" s="70"/>
      <c r="CZE31" s="70"/>
      <c r="CZF31" s="70"/>
      <c r="CZG31" s="70"/>
      <c r="CZH31" s="70"/>
      <c r="CZI31" s="70"/>
      <c r="CZJ31" s="70"/>
      <c r="CZK31" s="70"/>
      <c r="CZL31" s="70"/>
      <c r="CZM31" s="70"/>
      <c r="CZN31" s="70"/>
      <c r="CZO31" s="70"/>
      <c r="CZP31" s="70"/>
      <c r="CZQ31" s="70"/>
      <c r="CZR31" s="70"/>
      <c r="CZS31" s="70"/>
      <c r="CZT31" s="70"/>
      <c r="CZU31" s="70"/>
      <c r="CZV31" s="70"/>
      <c r="CZW31" s="70"/>
      <c r="CZX31" s="70"/>
      <c r="CZY31" s="70"/>
      <c r="CZZ31" s="70"/>
      <c r="DAA31" s="70"/>
      <c r="DAB31" s="70"/>
      <c r="DAC31" s="70"/>
      <c r="DAD31" s="70"/>
      <c r="DAE31" s="70"/>
      <c r="DAF31" s="70"/>
      <c r="DAG31" s="70"/>
      <c r="DAH31" s="70"/>
      <c r="DAI31" s="70"/>
      <c r="DAJ31" s="70"/>
      <c r="DAK31" s="70"/>
      <c r="DAL31" s="70"/>
      <c r="DAM31" s="70"/>
      <c r="DAN31" s="70"/>
      <c r="DAO31" s="70"/>
      <c r="DAP31" s="70"/>
      <c r="DAQ31" s="70"/>
      <c r="DAR31" s="70"/>
      <c r="DAS31" s="70"/>
      <c r="DAT31" s="70"/>
      <c r="DAU31" s="70"/>
      <c r="DAV31" s="70"/>
      <c r="DAW31" s="70"/>
      <c r="DAX31" s="70"/>
      <c r="DAY31" s="70"/>
      <c r="DAZ31" s="70"/>
      <c r="DBA31" s="70"/>
      <c r="DBB31" s="70"/>
      <c r="DBC31" s="70"/>
      <c r="DBD31" s="70"/>
      <c r="DBE31" s="70"/>
      <c r="DBF31" s="70"/>
      <c r="DBG31" s="70"/>
      <c r="DBH31" s="70"/>
      <c r="DBI31" s="70"/>
      <c r="DBJ31" s="70"/>
      <c r="DBK31" s="70"/>
      <c r="DBL31" s="70"/>
      <c r="DBM31" s="70"/>
      <c r="DBN31" s="70"/>
      <c r="DBO31" s="70"/>
      <c r="DBP31" s="70"/>
      <c r="DBQ31" s="70"/>
      <c r="DBR31" s="70"/>
      <c r="DBS31" s="70"/>
      <c r="DBT31" s="70"/>
      <c r="DBU31" s="70"/>
      <c r="DBV31" s="70"/>
      <c r="DBW31" s="70"/>
      <c r="DBX31" s="70"/>
      <c r="DBY31" s="70"/>
      <c r="DBZ31" s="70"/>
      <c r="DCA31" s="70"/>
      <c r="DCB31" s="70"/>
      <c r="DCC31" s="70"/>
      <c r="DCD31" s="70"/>
      <c r="DCE31" s="70"/>
      <c r="DCF31" s="70"/>
      <c r="DCG31" s="70"/>
      <c r="DCH31" s="70"/>
      <c r="DCI31" s="70"/>
      <c r="DCJ31" s="70"/>
      <c r="DCK31" s="70"/>
      <c r="DCL31" s="70"/>
      <c r="DCM31" s="70"/>
      <c r="DCN31" s="70"/>
      <c r="DCO31" s="70"/>
      <c r="DCP31" s="70"/>
      <c r="DCQ31" s="70"/>
      <c r="DCR31" s="70"/>
      <c r="DCS31" s="70"/>
      <c r="DCT31" s="70"/>
      <c r="DCU31" s="70"/>
      <c r="DCV31" s="70"/>
      <c r="DCW31" s="70"/>
      <c r="DCX31" s="70"/>
      <c r="DCY31" s="70"/>
      <c r="DCZ31" s="70"/>
      <c r="DDA31" s="70"/>
      <c r="DDB31" s="70"/>
      <c r="DDC31" s="70"/>
      <c r="DDD31" s="70"/>
      <c r="DDE31" s="70"/>
      <c r="DDF31" s="70"/>
      <c r="DDG31" s="70"/>
      <c r="DDH31" s="70"/>
      <c r="DDI31" s="70"/>
      <c r="DDJ31" s="70"/>
      <c r="DDK31" s="70"/>
      <c r="DDL31" s="70"/>
      <c r="DDM31" s="70"/>
      <c r="DDN31" s="70"/>
      <c r="DDO31" s="70"/>
      <c r="DDP31" s="70"/>
      <c r="DDQ31" s="70"/>
      <c r="DDR31" s="70"/>
      <c r="DDS31" s="70"/>
      <c r="DDT31" s="70"/>
      <c r="DDU31" s="70"/>
      <c r="DDV31" s="70"/>
      <c r="DDW31" s="70"/>
      <c r="DDX31" s="70"/>
      <c r="DDY31" s="70"/>
      <c r="DDZ31" s="70"/>
      <c r="DEA31" s="70"/>
      <c r="DEB31" s="70"/>
      <c r="DEC31" s="70"/>
      <c r="DED31" s="70"/>
      <c r="DEE31" s="70"/>
      <c r="DEF31" s="70"/>
      <c r="DEG31" s="70"/>
      <c r="DEH31" s="70"/>
      <c r="DEI31" s="70"/>
      <c r="DEJ31" s="70"/>
      <c r="DEK31" s="70"/>
      <c r="DEL31" s="70"/>
      <c r="DEM31" s="70"/>
      <c r="DEN31" s="70"/>
      <c r="DEO31" s="70"/>
      <c r="DEP31" s="70"/>
      <c r="DEQ31" s="70"/>
      <c r="DER31" s="70"/>
      <c r="DES31" s="70"/>
      <c r="DET31" s="70"/>
      <c r="DEU31" s="70"/>
      <c r="DEV31" s="70"/>
      <c r="DEW31" s="70"/>
      <c r="DEX31" s="70"/>
      <c r="DEY31" s="70"/>
      <c r="DEZ31" s="70"/>
      <c r="DFA31" s="70"/>
      <c r="DFB31" s="70"/>
      <c r="DFC31" s="70"/>
      <c r="DFD31" s="70"/>
      <c r="DFE31" s="70"/>
      <c r="DFF31" s="70"/>
      <c r="DFG31" s="70"/>
      <c r="DFH31" s="70"/>
      <c r="DFI31" s="70"/>
      <c r="DFJ31" s="70"/>
      <c r="DFK31" s="70"/>
      <c r="DFL31" s="70"/>
      <c r="DFM31" s="70"/>
      <c r="DFN31" s="70"/>
      <c r="DFO31" s="70"/>
      <c r="DFP31" s="70"/>
      <c r="DFQ31" s="70"/>
      <c r="DFR31" s="70"/>
      <c r="DFS31" s="70"/>
      <c r="DFT31" s="70"/>
      <c r="DFU31" s="70"/>
      <c r="DFV31" s="70"/>
      <c r="DFW31" s="70"/>
      <c r="DFX31" s="70"/>
      <c r="DFY31" s="70"/>
      <c r="DFZ31" s="70"/>
      <c r="DGA31" s="70"/>
      <c r="DGB31" s="70"/>
      <c r="DGC31" s="70"/>
      <c r="DGD31" s="70"/>
      <c r="DGE31" s="70"/>
      <c r="DGF31" s="70"/>
      <c r="DGG31" s="70"/>
      <c r="DGH31" s="70"/>
      <c r="DGI31" s="70"/>
      <c r="DGJ31" s="70"/>
      <c r="DGK31" s="70"/>
      <c r="DGL31" s="70"/>
      <c r="DGM31" s="70"/>
      <c r="DGN31" s="70"/>
      <c r="DGO31" s="70"/>
      <c r="DGP31" s="70"/>
      <c r="DGQ31" s="70"/>
      <c r="DGR31" s="70"/>
      <c r="DGS31" s="70"/>
      <c r="DGT31" s="70"/>
      <c r="DGU31" s="70"/>
      <c r="DGV31" s="70"/>
      <c r="DGW31" s="70"/>
      <c r="DGX31" s="70"/>
      <c r="DGY31" s="70"/>
      <c r="DGZ31" s="70"/>
      <c r="DHA31" s="70"/>
      <c r="DHB31" s="70"/>
      <c r="DHC31" s="70"/>
      <c r="DHD31" s="70"/>
      <c r="DHE31" s="70"/>
      <c r="DHF31" s="70"/>
      <c r="DHG31" s="70"/>
      <c r="DHH31" s="70"/>
      <c r="DHI31" s="70"/>
      <c r="DHJ31" s="70"/>
      <c r="DHK31" s="70"/>
      <c r="DHL31" s="70"/>
      <c r="DHM31" s="70"/>
      <c r="DHN31" s="70"/>
      <c r="DHO31" s="70"/>
      <c r="DHP31" s="70"/>
      <c r="DHQ31" s="70"/>
      <c r="DHR31" s="70"/>
      <c r="DHS31" s="70"/>
      <c r="DHT31" s="70"/>
      <c r="DHU31" s="70"/>
      <c r="DHV31" s="70"/>
      <c r="DHW31" s="70"/>
      <c r="DHX31" s="70"/>
      <c r="DHY31" s="70"/>
      <c r="DHZ31" s="70"/>
      <c r="DIA31" s="70"/>
      <c r="DIB31" s="70"/>
      <c r="DIC31" s="70"/>
      <c r="DID31" s="70"/>
      <c r="DIE31" s="70"/>
      <c r="DIF31" s="70"/>
      <c r="DIG31" s="70"/>
      <c r="DIH31" s="70"/>
      <c r="DII31" s="70"/>
      <c r="DIJ31" s="70"/>
      <c r="DIK31" s="70"/>
      <c r="DIL31" s="70"/>
      <c r="DIM31" s="70"/>
      <c r="DIN31" s="70"/>
      <c r="DIO31" s="70"/>
      <c r="DIP31" s="70"/>
      <c r="DIQ31" s="70"/>
      <c r="DIR31" s="70"/>
      <c r="DIS31" s="70"/>
      <c r="DIT31" s="70"/>
      <c r="DIU31" s="70"/>
      <c r="DIV31" s="70"/>
      <c r="DIW31" s="70"/>
      <c r="DIX31" s="70"/>
      <c r="DIY31" s="70"/>
      <c r="DIZ31" s="70"/>
      <c r="DJA31" s="70"/>
      <c r="DJB31" s="70"/>
      <c r="DJC31" s="70"/>
      <c r="DJD31" s="70"/>
      <c r="DJE31" s="70"/>
      <c r="DJF31" s="70"/>
      <c r="DJG31" s="70"/>
      <c r="DJH31" s="70"/>
      <c r="DJI31" s="70"/>
      <c r="DJJ31" s="70"/>
      <c r="DJK31" s="70"/>
      <c r="DJL31" s="70"/>
      <c r="DJM31" s="70"/>
      <c r="DJN31" s="70"/>
      <c r="DJO31" s="70"/>
      <c r="DJP31" s="70"/>
      <c r="DJQ31" s="70"/>
      <c r="DJR31" s="70"/>
      <c r="DJS31" s="70"/>
      <c r="DJT31" s="70"/>
      <c r="DJU31" s="70"/>
      <c r="DJV31" s="70"/>
      <c r="DJW31" s="70"/>
      <c r="DJX31" s="70"/>
      <c r="DJY31" s="70"/>
      <c r="DJZ31" s="70"/>
      <c r="DKA31" s="70"/>
      <c r="DKB31" s="70"/>
      <c r="DKC31" s="70"/>
      <c r="DKD31" s="70"/>
      <c r="DKE31" s="70"/>
      <c r="DKF31" s="70"/>
      <c r="DKG31" s="70"/>
      <c r="DKH31" s="70"/>
      <c r="DKI31" s="70"/>
      <c r="DKJ31" s="70"/>
      <c r="DKK31" s="70"/>
      <c r="DKL31" s="70"/>
      <c r="DKM31" s="70"/>
      <c r="DKN31" s="70"/>
      <c r="DKO31" s="70"/>
      <c r="DKP31" s="70"/>
      <c r="DKQ31" s="70"/>
      <c r="DKR31" s="70"/>
      <c r="DKS31" s="70"/>
      <c r="DKT31" s="70"/>
      <c r="DKU31" s="70"/>
      <c r="DKV31" s="70"/>
      <c r="DKW31" s="70"/>
      <c r="DKX31" s="70"/>
      <c r="DKY31" s="70"/>
      <c r="DKZ31" s="70"/>
      <c r="DLA31" s="70"/>
      <c r="DLB31" s="70"/>
      <c r="DLC31" s="70"/>
      <c r="DLD31" s="70"/>
      <c r="DLE31" s="70"/>
      <c r="DLF31" s="70"/>
      <c r="DLG31" s="70"/>
      <c r="DLH31" s="70"/>
      <c r="DLI31" s="70"/>
      <c r="DLJ31" s="70"/>
      <c r="DLK31" s="70"/>
      <c r="DLL31" s="70"/>
      <c r="DLM31" s="70"/>
      <c r="DLN31" s="70"/>
      <c r="DLO31" s="70"/>
      <c r="DLP31" s="70"/>
      <c r="DLQ31" s="70"/>
      <c r="DLR31" s="70"/>
      <c r="DLS31" s="70"/>
      <c r="DLT31" s="70"/>
      <c r="DLU31" s="70"/>
      <c r="DLV31" s="70"/>
      <c r="DLW31" s="70"/>
      <c r="DLX31" s="70"/>
      <c r="DLY31" s="70"/>
      <c r="DLZ31" s="70"/>
      <c r="DMA31" s="70"/>
      <c r="DMB31" s="70"/>
      <c r="DMC31" s="70"/>
      <c r="DMD31" s="70"/>
      <c r="DME31" s="70"/>
      <c r="DMF31" s="70"/>
      <c r="DMG31" s="70"/>
      <c r="DMH31" s="70"/>
      <c r="DMI31" s="70"/>
      <c r="DMJ31" s="70"/>
      <c r="DMK31" s="70"/>
      <c r="DML31" s="70"/>
      <c r="DMM31" s="70"/>
      <c r="DMN31" s="70"/>
      <c r="DMO31" s="70"/>
      <c r="DMP31" s="70"/>
      <c r="DMQ31" s="70"/>
      <c r="DMR31" s="70"/>
      <c r="DMS31" s="70"/>
      <c r="DMT31" s="70"/>
      <c r="DMU31" s="70"/>
      <c r="DMV31" s="70"/>
      <c r="DMW31" s="70"/>
      <c r="DMX31" s="70"/>
      <c r="DMY31" s="70"/>
      <c r="DMZ31" s="70"/>
      <c r="DNA31" s="70"/>
      <c r="DNB31" s="70"/>
      <c r="DNC31" s="70"/>
      <c r="DND31" s="70"/>
      <c r="DNE31" s="70"/>
      <c r="DNF31" s="70"/>
      <c r="DNG31" s="70"/>
      <c r="DNH31" s="70"/>
      <c r="DNI31" s="70"/>
      <c r="DNJ31" s="70"/>
      <c r="DNK31" s="70"/>
      <c r="DNL31" s="70"/>
      <c r="DNM31" s="70"/>
      <c r="DNN31" s="70"/>
      <c r="DNO31" s="70"/>
      <c r="DNP31" s="70"/>
      <c r="DNQ31" s="70"/>
      <c r="DNR31" s="70"/>
      <c r="DNS31" s="70"/>
      <c r="DNT31" s="70"/>
      <c r="DNU31" s="70"/>
      <c r="DNV31" s="70"/>
      <c r="DNW31" s="70"/>
      <c r="DNX31" s="70"/>
      <c r="DNY31" s="70"/>
      <c r="DNZ31" s="70"/>
      <c r="DOA31" s="70"/>
      <c r="DOB31" s="70"/>
      <c r="DOC31" s="70"/>
      <c r="DOD31" s="70"/>
      <c r="DOE31" s="70"/>
      <c r="DOF31" s="70"/>
      <c r="DOG31" s="70"/>
      <c r="DOH31" s="70"/>
      <c r="DOI31" s="70"/>
      <c r="DOJ31" s="70"/>
      <c r="DOK31" s="70"/>
      <c r="DOL31" s="70"/>
      <c r="DOM31" s="70"/>
      <c r="DON31" s="70"/>
      <c r="DOO31" s="70"/>
      <c r="DOP31" s="70"/>
      <c r="DOQ31" s="70"/>
      <c r="DOR31" s="70"/>
      <c r="DOS31" s="70"/>
      <c r="DOT31" s="70"/>
      <c r="DOU31" s="70"/>
      <c r="DOV31" s="70"/>
      <c r="DOW31" s="70"/>
      <c r="DOX31" s="70"/>
      <c r="DOY31" s="70"/>
      <c r="DOZ31" s="70"/>
      <c r="DPA31" s="70"/>
      <c r="DPB31" s="70"/>
      <c r="DPC31" s="70"/>
      <c r="DPD31" s="70"/>
      <c r="DPE31" s="70"/>
      <c r="DPF31" s="70"/>
      <c r="DPG31" s="70"/>
      <c r="DPH31" s="70"/>
      <c r="DPI31" s="70"/>
      <c r="DPJ31" s="70"/>
      <c r="DPK31" s="70"/>
      <c r="DPL31" s="70"/>
      <c r="DPM31" s="70"/>
      <c r="DPN31" s="70"/>
      <c r="DPO31" s="70"/>
      <c r="DPP31" s="70"/>
      <c r="DPQ31" s="70"/>
      <c r="DPR31" s="70"/>
      <c r="DPS31" s="70"/>
      <c r="DPT31" s="70"/>
      <c r="DPU31" s="70"/>
      <c r="DPV31" s="70"/>
      <c r="DPW31" s="70"/>
      <c r="DPX31" s="70"/>
      <c r="DPY31" s="70"/>
      <c r="DPZ31" s="70"/>
      <c r="DQA31" s="70"/>
      <c r="DQB31" s="70"/>
      <c r="DQC31" s="70"/>
      <c r="DQD31" s="70"/>
      <c r="DQE31" s="70"/>
      <c r="DQF31" s="70"/>
      <c r="DQG31" s="70"/>
      <c r="DQH31" s="70"/>
      <c r="DQI31" s="70"/>
      <c r="DQJ31" s="70"/>
      <c r="DQK31" s="70"/>
      <c r="DQL31" s="70"/>
      <c r="DQM31" s="70"/>
      <c r="DQN31" s="70"/>
      <c r="DQO31" s="70"/>
      <c r="DQP31" s="70"/>
      <c r="DQQ31" s="70"/>
      <c r="DQR31" s="70"/>
      <c r="DQS31" s="70"/>
      <c r="DQT31" s="70"/>
      <c r="DQU31" s="70"/>
      <c r="DQV31" s="70"/>
      <c r="DQW31" s="70"/>
      <c r="DQX31" s="70"/>
      <c r="DQY31" s="70"/>
      <c r="DQZ31" s="70"/>
      <c r="DRA31" s="70"/>
      <c r="DRB31" s="70"/>
      <c r="DRC31" s="70"/>
      <c r="DRD31" s="70"/>
      <c r="DRE31" s="70"/>
      <c r="DRF31" s="70"/>
      <c r="DRG31" s="70"/>
      <c r="DRH31" s="70"/>
      <c r="DRI31" s="70"/>
      <c r="DRJ31" s="70"/>
      <c r="DRK31" s="70"/>
      <c r="DRL31" s="70"/>
      <c r="DRM31" s="70"/>
      <c r="DRN31" s="70"/>
      <c r="DRO31" s="70"/>
      <c r="DRP31" s="70"/>
      <c r="DRQ31" s="70"/>
      <c r="DRR31" s="70"/>
      <c r="DRS31" s="70"/>
      <c r="DRT31" s="70"/>
      <c r="DRU31" s="70"/>
      <c r="DRV31" s="70"/>
      <c r="DRW31" s="70"/>
      <c r="DRX31" s="70"/>
      <c r="DRY31" s="70"/>
      <c r="DRZ31" s="70"/>
      <c r="DSA31" s="70"/>
      <c r="DSB31" s="70"/>
      <c r="DSC31" s="70"/>
      <c r="DSD31" s="70"/>
      <c r="DSE31" s="70"/>
      <c r="DSF31" s="70"/>
      <c r="DSG31" s="70"/>
      <c r="DSH31" s="70"/>
      <c r="DSI31" s="70"/>
      <c r="DSJ31" s="70"/>
      <c r="DSK31" s="70"/>
      <c r="DSL31" s="70"/>
      <c r="DSM31" s="70"/>
      <c r="DSN31" s="70"/>
      <c r="DSO31" s="70"/>
      <c r="DSP31" s="70"/>
      <c r="DSQ31" s="70"/>
      <c r="DSR31" s="70"/>
      <c r="DSS31" s="70"/>
      <c r="DST31" s="70"/>
      <c r="DSU31" s="70"/>
      <c r="DSV31" s="70"/>
      <c r="DSW31" s="70"/>
      <c r="DSX31" s="70"/>
      <c r="DSY31" s="70"/>
      <c r="DSZ31" s="70"/>
      <c r="DTA31" s="70"/>
      <c r="DTB31" s="70"/>
      <c r="DTC31" s="70"/>
      <c r="DTD31" s="70"/>
      <c r="DTE31" s="70"/>
      <c r="DTF31" s="70"/>
      <c r="DTG31" s="70"/>
      <c r="DTH31" s="70"/>
      <c r="DTI31" s="70"/>
      <c r="DTJ31" s="70"/>
      <c r="DTK31" s="70"/>
      <c r="DTL31" s="70"/>
      <c r="DTM31" s="70"/>
      <c r="DTN31" s="70"/>
      <c r="DTO31" s="70"/>
      <c r="DTP31" s="70"/>
      <c r="DTQ31" s="70"/>
      <c r="DTR31" s="70"/>
      <c r="DTS31" s="70"/>
      <c r="DTT31" s="70"/>
      <c r="DTU31" s="70"/>
      <c r="DTV31" s="70"/>
      <c r="DTW31" s="70"/>
      <c r="DTX31" s="70"/>
      <c r="DTY31" s="70"/>
      <c r="DTZ31" s="70"/>
      <c r="DUA31" s="70"/>
      <c r="DUB31" s="70"/>
      <c r="DUC31" s="70"/>
      <c r="DUD31" s="70"/>
      <c r="DUE31" s="70"/>
      <c r="DUF31" s="70"/>
      <c r="DUG31" s="70"/>
      <c r="DUH31" s="70"/>
      <c r="DUI31" s="70"/>
      <c r="DUJ31" s="70"/>
      <c r="DUK31" s="70"/>
      <c r="DUL31" s="70"/>
      <c r="DUM31" s="70"/>
      <c r="DUN31" s="70"/>
      <c r="DUO31" s="70"/>
      <c r="DUP31" s="70"/>
      <c r="DUQ31" s="70"/>
      <c r="DUR31" s="70"/>
      <c r="DUS31" s="70"/>
      <c r="DUT31" s="70"/>
      <c r="DUU31" s="70"/>
      <c r="DUV31" s="70"/>
      <c r="DUW31" s="70"/>
      <c r="DUX31" s="70"/>
      <c r="DUY31" s="70"/>
      <c r="DUZ31" s="70"/>
      <c r="DVA31" s="70"/>
      <c r="DVB31" s="70"/>
      <c r="DVC31" s="70"/>
      <c r="DVD31" s="70"/>
      <c r="DVE31" s="70"/>
      <c r="DVF31" s="70"/>
      <c r="DVG31" s="70"/>
      <c r="DVH31" s="70"/>
      <c r="DVI31" s="70"/>
      <c r="DVJ31" s="70"/>
      <c r="DVK31" s="70"/>
      <c r="DVL31" s="70"/>
      <c r="DVM31" s="70"/>
      <c r="DVN31" s="70"/>
      <c r="DVO31" s="70"/>
      <c r="DVP31" s="70"/>
      <c r="DVQ31" s="70"/>
      <c r="DVR31" s="70"/>
      <c r="DVS31" s="70"/>
      <c r="DVT31" s="70"/>
      <c r="DVU31" s="70"/>
      <c r="DVV31" s="70"/>
      <c r="DVW31" s="70"/>
      <c r="DVX31" s="70"/>
      <c r="DVY31" s="70"/>
      <c r="DVZ31" s="70"/>
      <c r="DWA31" s="70"/>
      <c r="DWB31" s="70"/>
      <c r="DWC31" s="70"/>
      <c r="DWD31" s="70"/>
      <c r="DWE31" s="70"/>
      <c r="DWF31" s="70"/>
      <c r="DWG31" s="70"/>
      <c r="DWH31" s="70"/>
      <c r="DWI31" s="70"/>
      <c r="DWJ31" s="70"/>
      <c r="DWK31" s="70"/>
      <c r="DWL31" s="70"/>
      <c r="DWM31" s="70"/>
      <c r="DWN31" s="70"/>
      <c r="DWO31" s="70"/>
      <c r="DWP31" s="70"/>
      <c r="DWQ31" s="70"/>
      <c r="DWR31" s="70"/>
      <c r="DWS31" s="70"/>
      <c r="DWT31" s="70"/>
      <c r="DWU31" s="70"/>
      <c r="DWV31" s="70"/>
      <c r="DWW31" s="70"/>
      <c r="DWX31" s="70"/>
      <c r="DWY31" s="70"/>
      <c r="DWZ31" s="70"/>
      <c r="DXA31" s="70"/>
      <c r="DXB31" s="70"/>
      <c r="DXC31" s="70"/>
      <c r="DXD31" s="70"/>
      <c r="DXE31" s="70"/>
      <c r="DXF31" s="70"/>
      <c r="DXG31" s="70"/>
      <c r="DXH31" s="70"/>
      <c r="DXI31" s="70"/>
      <c r="DXJ31" s="70"/>
      <c r="DXK31" s="70"/>
      <c r="DXL31" s="70"/>
      <c r="DXM31" s="70"/>
      <c r="DXN31" s="70"/>
      <c r="DXO31" s="70"/>
      <c r="DXP31" s="70"/>
      <c r="DXQ31" s="70"/>
      <c r="DXR31" s="70"/>
      <c r="DXS31" s="70"/>
      <c r="DXT31" s="70"/>
      <c r="DXU31" s="70"/>
      <c r="DXV31" s="70"/>
      <c r="DXW31" s="70"/>
      <c r="DXX31" s="70"/>
      <c r="DXY31" s="70"/>
      <c r="DXZ31" s="70"/>
      <c r="DYA31" s="70"/>
      <c r="DYB31" s="70"/>
      <c r="DYC31" s="70"/>
      <c r="DYD31" s="70"/>
      <c r="DYE31" s="70"/>
      <c r="DYF31" s="70"/>
      <c r="DYG31" s="70"/>
      <c r="DYH31" s="70"/>
      <c r="DYI31" s="70"/>
      <c r="DYJ31" s="70"/>
      <c r="DYK31" s="70"/>
      <c r="DYL31" s="70"/>
      <c r="DYM31" s="70"/>
      <c r="DYN31" s="70"/>
      <c r="DYO31" s="70"/>
      <c r="DYP31" s="70"/>
      <c r="DYQ31" s="70"/>
      <c r="DYR31" s="70"/>
      <c r="DYS31" s="70"/>
      <c r="DYT31" s="70"/>
      <c r="DYU31" s="70"/>
      <c r="DYV31" s="70"/>
      <c r="DYW31" s="70"/>
      <c r="DYX31" s="70"/>
      <c r="DYY31" s="70"/>
      <c r="DYZ31" s="70"/>
      <c r="DZA31" s="70"/>
      <c r="DZB31" s="70"/>
      <c r="DZC31" s="70"/>
      <c r="DZD31" s="70"/>
      <c r="DZE31" s="70"/>
      <c r="DZF31" s="70"/>
      <c r="DZG31" s="70"/>
      <c r="DZH31" s="70"/>
      <c r="DZI31" s="70"/>
      <c r="DZJ31" s="70"/>
      <c r="DZK31" s="70"/>
      <c r="DZL31" s="70"/>
      <c r="DZM31" s="70"/>
      <c r="DZN31" s="70"/>
      <c r="DZO31" s="70"/>
      <c r="DZP31" s="70"/>
      <c r="DZQ31" s="70"/>
      <c r="DZR31" s="70"/>
      <c r="DZS31" s="70"/>
      <c r="DZT31" s="70"/>
      <c r="DZU31" s="70"/>
      <c r="DZV31" s="70"/>
      <c r="DZW31" s="70"/>
      <c r="DZX31" s="70"/>
      <c r="DZY31" s="70"/>
      <c r="DZZ31" s="70"/>
      <c r="EAA31" s="70"/>
      <c r="EAB31" s="70"/>
      <c r="EAC31" s="70"/>
      <c r="EAD31" s="70"/>
      <c r="EAE31" s="70"/>
      <c r="EAF31" s="70"/>
      <c r="EAG31" s="70"/>
      <c r="EAH31" s="70"/>
      <c r="EAI31" s="70"/>
      <c r="EAJ31" s="70"/>
      <c r="EAK31" s="70"/>
      <c r="EAL31" s="70"/>
      <c r="EAM31" s="70"/>
      <c r="EAN31" s="70"/>
      <c r="EAO31" s="70"/>
      <c r="EAP31" s="70"/>
      <c r="EAQ31" s="70"/>
      <c r="EAR31" s="70"/>
      <c r="EAS31" s="70"/>
      <c r="EAT31" s="70"/>
      <c r="EAU31" s="70"/>
      <c r="EAV31" s="70"/>
      <c r="EAW31" s="70"/>
      <c r="EAX31" s="70"/>
      <c r="EAY31" s="70"/>
      <c r="EAZ31" s="70"/>
      <c r="EBA31" s="70"/>
      <c r="EBB31" s="70"/>
      <c r="EBC31" s="70"/>
      <c r="EBD31" s="70"/>
      <c r="EBE31" s="70"/>
      <c r="EBF31" s="70"/>
      <c r="EBG31" s="70"/>
      <c r="EBH31" s="70"/>
      <c r="EBI31" s="70"/>
      <c r="EBJ31" s="70"/>
      <c r="EBK31" s="70"/>
      <c r="EBL31" s="70"/>
      <c r="EBM31" s="70"/>
      <c r="EBN31" s="70"/>
      <c r="EBO31" s="70"/>
      <c r="EBP31" s="70"/>
      <c r="EBQ31" s="70"/>
      <c r="EBR31" s="70"/>
      <c r="EBS31" s="70"/>
      <c r="EBT31" s="70"/>
      <c r="EBU31" s="70"/>
      <c r="EBV31" s="70"/>
      <c r="EBW31" s="70"/>
      <c r="EBX31" s="70"/>
      <c r="EBY31" s="70"/>
      <c r="EBZ31" s="70"/>
      <c r="ECA31" s="70"/>
      <c r="ECB31" s="70"/>
      <c r="ECC31" s="70"/>
      <c r="ECD31" s="70"/>
      <c r="ECE31" s="70"/>
      <c r="ECF31" s="70"/>
      <c r="ECG31" s="70"/>
      <c r="ECH31" s="70"/>
      <c r="ECI31" s="70"/>
      <c r="ECJ31" s="70"/>
      <c r="ECK31" s="70"/>
      <c r="ECL31" s="70"/>
      <c r="ECM31" s="70"/>
      <c r="ECN31" s="70"/>
      <c r="ECO31" s="70"/>
      <c r="ECP31" s="70"/>
      <c r="ECQ31" s="70"/>
      <c r="ECR31" s="70"/>
      <c r="ECS31" s="70"/>
      <c r="ECT31" s="70"/>
      <c r="ECU31" s="70"/>
      <c r="ECV31" s="70"/>
      <c r="ECW31" s="70"/>
      <c r="ECX31" s="70"/>
      <c r="ECY31" s="70"/>
      <c r="ECZ31" s="70"/>
      <c r="EDA31" s="70"/>
      <c r="EDB31" s="70"/>
      <c r="EDC31" s="70"/>
      <c r="EDD31" s="70"/>
      <c r="EDE31" s="70"/>
      <c r="EDF31" s="70"/>
      <c r="EDG31" s="70"/>
      <c r="EDH31" s="70"/>
      <c r="EDI31" s="70"/>
      <c r="EDJ31" s="70"/>
      <c r="EDK31" s="70"/>
      <c r="EDL31" s="70"/>
      <c r="EDM31" s="70"/>
      <c r="EDN31" s="70"/>
      <c r="EDO31" s="70"/>
      <c r="EDP31" s="70"/>
      <c r="EDQ31" s="70"/>
      <c r="EDR31" s="70"/>
      <c r="EDS31" s="70"/>
      <c r="EDT31" s="70"/>
      <c r="EDU31" s="70"/>
      <c r="EDV31" s="70"/>
      <c r="EDW31" s="70"/>
      <c r="EDX31" s="70"/>
      <c r="EDY31" s="70"/>
      <c r="EDZ31" s="70"/>
      <c r="EEA31" s="70"/>
      <c r="EEB31" s="70"/>
      <c r="EEC31" s="70"/>
      <c r="EED31" s="70"/>
      <c r="EEE31" s="70"/>
      <c r="EEF31" s="70"/>
      <c r="EEG31" s="70"/>
      <c r="EEH31" s="70"/>
      <c r="EEI31" s="70"/>
      <c r="EEJ31" s="70"/>
      <c r="EEK31" s="70"/>
      <c r="EEL31" s="70"/>
      <c r="EEM31" s="70"/>
      <c r="EEN31" s="70"/>
      <c r="EEO31" s="70"/>
      <c r="EEP31" s="70"/>
      <c r="EEQ31" s="70"/>
      <c r="EER31" s="70"/>
      <c r="EES31" s="70"/>
      <c r="EET31" s="70"/>
      <c r="EEU31" s="70"/>
      <c r="EEV31" s="70"/>
      <c r="EEW31" s="70"/>
      <c r="EEX31" s="70"/>
      <c r="EEY31" s="70"/>
      <c r="EEZ31" s="70"/>
      <c r="EFA31" s="70"/>
      <c r="EFB31" s="70"/>
      <c r="EFC31" s="70"/>
      <c r="EFD31" s="70"/>
      <c r="EFE31" s="70"/>
      <c r="EFF31" s="70"/>
      <c r="EFG31" s="70"/>
      <c r="EFH31" s="70"/>
      <c r="EFI31" s="70"/>
      <c r="EFJ31" s="70"/>
      <c r="EFK31" s="70"/>
      <c r="EFL31" s="70"/>
      <c r="EFM31" s="70"/>
      <c r="EFN31" s="70"/>
      <c r="EFO31" s="70"/>
      <c r="EFP31" s="70"/>
      <c r="EFQ31" s="70"/>
      <c r="EFR31" s="70"/>
      <c r="EFS31" s="70"/>
      <c r="EFT31" s="70"/>
      <c r="EFU31" s="70"/>
      <c r="EFV31" s="70"/>
      <c r="EFW31" s="70"/>
      <c r="EFX31" s="70"/>
      <c r="EFY31" s="70"/>
      <c r="EFZ31" s="70"/>
      <c r="EGA31" s="70"/>
      <c r="EGB31" s="70"/>
      <c r="EGC31" s="70"/>
      <c r="EGD31" s="70"/>
      <c r="EGE31" s="70"/>
      <c r="EGF31" s="70"/>
      <c r="EGG31" s="70"/>
      <c r="EGH31" s="70"/>
      <c r="EGI31" s="70"/>
      <c r="EGJ31" s="70"/>
      <c r="EGK31" s="70"/>
      <c r="EGL31" s="70"/>
      <c r="EGM31" s="70"/>
      <c r="EGN31" s="70"/>
      <c r="EGO31" s="70"/>
      <c r="EGP31" s="70"/>
      <c r="EGQ31" s="70"/>
      <c r="EGR31" s="70"/>
      <c r="EGS31" s="70"/>
      <c r="EGT31" s="70"/>
      <c r="EGU31" s="70"/>
      <c r="EGV31" s="70"/>
      <c r="EGW31" s="70"/>
      <c r="EGX31" s="70"/>
      <c r="EGY31" s="70"/>
      <c r="EGZ31" s="70"/>
      <c r="EHA31" s="70"/>
      <c r="EHB31" s="70"/>
      <c r="EHC31" s="70"/>
      <c r="EHD31" s="70"/>
      <c r="EHE31" s="70"/>
      <c r="EHF31" s="70"/>
      <c r="EHG31" s="70"/>
      <c r="EHH31" s="70"/>
      <c r="EHI31" s="70"/>
      <c r="EHJ31" s="70"/>
      <c r="EHK31" s="70"/>
      <c r="EHL31" s="70"/>
      <c r="EHM31" s="70"/>
      <c r="EHN31" s="70"/>
      <c r="EHO31" s="70"/>
      <c r="EHP31" s="70"/>
      <c r="EHQ31" s="70"/>
      <c r="EHR31" s="70"/>
      <c r="EHS31" s="70"/>
      <c r="EHT31" s="70"/>
      <c r="EHU31" s="70"/>
      <c r="EHV31" s="70"/>
      <c r="EHW31" s="70"/>
      <c r="EHX31" s="70"/>
      <c r="EHY31" s="70"/>
      <c r="EHZ31" s="70"/>
      <c r="EIA31" s="70"/>
      <c r="EIB31" s="70"/>
      <c r="EIC31" s="70"/>
      <c r="EID31" s="70"/>
      <c r="EIE31" s="70"/>
      <c r="EIF31" s="70"/>
      <c r="EIG31" s="70"/>
      <c r="EIH31" s="70"/>
      <c r="EII31" s="70"/>
      <c r="EIJ31" s="70"/>
      <c r="EIK31" s="70"/>
      <c r="EIL31" s="70"/>
      <c r="EIM31" s="70"/>
      <c r="EIN31" s="70"/>
      <c r="EIO31" s="70"/>
      <c r="EIP31" s="70"/>
      <c r="EIQ31" s="70"/>
      <c r="EIR31" s="70"/>
      <c r="EIS31" s="70"/>
      <c r="EIT31" s="70"/>
      <c r="EIU31" s="70"/>
      <c r="EIV31" s="70"/>
      <c r="EIW31" s="70"/>
      <c r="EIX31" s="70"/>
      <c r="EIY31" s="70"/>
      <c r="EIZ31" s="70"/>
      <c r="EJA31" s="70"/>
      <c r="EJB31" s="70"/>
      <c r="EJC31" s="70"/>
      <c r="EJD31" s="70"/>
      <c r="EJE31" s="70"/>
      <c r="EJF31" s="70"/>
      <c r="EJG31" s="70"/>
      <c r="EJH31" s="70"/>
      <c r="EJI31" s="70"/>
      <c r="EJJ31" s="70"/>
      <c r="EJK31" s="70"/>
      <c r="EJL31" s="70"/>
      <c r="EJM31" s="70"/>
      <c r="EJN31" s="70"/>
      <c r="EJO31" s="70"/>
      <c r="EJP31" s="70"/>
      <c r="EJQ31" s="70"/>
      <c r="EJR31" s="70"/>
      <c r="EJS31" s="70"/>
      <c r="EJT31" s="70"/>
      <c r="EJU31" s="70"/>
      <c r="EJV31" s="70"/>
      <c r="EJW31" s="70"/>
      <c r="EJX31" s="70"/>
      <c r="EJY31" s="70"/>
      <c r="EJZ31" s="70"/>
      <c r="EKA31" s="70"/>
      <c r="EKB31" s="70"/>
      <c r="EKC31" s="70"/>
      <c r="EKD31" s="70"/>
      <c r="EKE31" s="70"/>
      <c r="EKF31" s="70"/>
      <c r="EKG31" s="70"/>
      <c r="EKH31" s="70"/>
      <c r="EKI31" s="70"/>
      <c r="EKJ31" s="70"/>
      <c r="EKK31" s="70"/>
      <c r="EKL31" s="70"/>
      <c r="EKM31" s="70"/>
      <c r="EKN31" s="70"/>
      <c r="EKO31" s="70"/>
      <c r="EKP31" s="70"/>
      <c r="EKQ31" s="70"/>
      <c r="EKR31" s="70"/>
      <c r="EKS31" s="70"/>
      <c r="EKT31" s="70"/>
      <c r="EKU31" s="70"/>
      <c r="EKV31" s="70"/>
      <c r="EKW31" s="70"/>
      <c r="EKX31" s="70"/>
      <c r="EKY31" s="70"/>
      <c r="EKZ31" s="70"/>
      <c r="ELA31" s="70"/>
      <c r="ELB31" s="70"/>
      <c r="ELC31" s="70"/>
      <c r="ELD31" s="70"/>
      <c r="ELE31" s="70"/>
      <c r="ELF31" s="70"/>
      <c r="ELG31" s="70"/>
      <c r="ELH31" s="70"/>
      <c r="ELI31" s="70"/>
      <c r="ELJ31" s="70"/>
      <c r="ELK31" s="70"/>
      <c r="ELL31" s="70"/>
      <c r="ELM31" s="70"/>
      <c r="ELN31" s="70"/>
      <c r="ELO31" s="70"/>
      <c r="ELP31" s="70"/>
      <c r="ELQ31" s="70"/>
      <c r="ELR31" s="70"/>
      <c r="ELS31" s="70"/>
      <c r="ELT31" s="70"/>
      <c r="ELU31" s="70"/>
      <c r="ELV31" s="70"/>
      <c r="ELW31" s="70"/>
      <c r="ELX31" s="70"/>
      <c r="ELY31" s="70"/>
      <c r="ELZ31" s="70"/>
      <c r="EMA31" s="70"/>
      <c r="EMB31" s="70"/>
      <c r="EMC31" s="70"/>
      <c r="EMD31" s="70"/>
      <c r="EME31" s="70"/>
      <c r="EMF31" s="70"/>
      <c r="EMG31" s="70"/>
      <c r="EMH31" s="70"/>
      <c r="EMI31" s="70"/>
      <c r="EMJ31" s="70"/>
      <c r="EMK31" s="70"/>
      <c r="EML31" s="70"/>
      <c r="EMM31" s="70"/>
      <c r="EMN31" s="70"/>
      <c r="EMO31" s="70"/>
      <c r="EMP31" s="70"/>
      <c r="EMQ31" s="70"/>
      <c r="EMR31" s="70"/>
      <c r="EMS31" s="70"/>
      <c r="EMT31" s="70"/>
      <c r="EMU31" s="70"/>
      <c r="EMV31" s="70"/>
      <c r="EMW31" s="70"/>
      <c r="EMX31" s="70"/>
      <c r="EMY31" s="70"/>
      <c r="EMZ31" s="70"/>
      <c r="ENA31" s="70"/>
      <c r="ENB31" s="70"/>
      <c r="ENC31" s="70"/>
      <c r="END31" s="70"/>
      <c r="ENE31" s="70"/>
      <c r="ENF31" s="70"/>
      <c r="ENG31" s="70"/>
      <c r="ENH31" s="70"/>
      <c r="ENI31" s="70"/>
      <c r="ENJ31" s="70"/>
      <c r="ENK31" s="70"/>
      <c r="ENL31" s="70"/>
      <c r="ENM31" s="70"/>
      <c r="ENN31" s="70"/>
      <c r="ENO31" s="70"/>
      <c r="ENP31" s="70"/>
      <c r="ENQ31" s="70"/>
      <c r="ENR31" s="70"/>
      <c r="ENS31" s="70"/>
      <c r="ENT31" s="70"/>
      <c r="ENU31" s="70"/>
      <c r="ENV31" s="70"/>
      <c r="ENW31" s="70"/>
      <c r="ENX31" s="70"/>
      <c r="ENY31" s="70"/>
      <c r="ENZ31" s="70"/>
      <c r="EOA31" s="70"/>
      <c r="EOB31" s="70"/>
      <c r="EOC31" s="70"/>
      <c r="EOD31" s="70"/>
      <c r="EOE31" s="70"/>
      <c r="EOF31" s="70"/>
      <c r="EOG31" s="70"/>
      <c r="EOH31" s="70"/>
      <c r="EOI31" s="70"/>
      <c r="EOJ31" s="70"/>
      <c r="EOK31" s="70"/>
      <c r="EOL31" s="70"/>
      <c r="EOM31" s="70"/>
      <c r="EON31" s="70"/>
      <c r="EOO31" s="70"/>
      <c r="EOP31" s="70"/>
      <c r="EOQ31" s="70"/>
      <c r="EOR31" s="70"/>
      <c r="EOS31" s="70"/>
      <c r="EOT31" s="70"/>
      <c r="EOU31" s="70"/>
      <c r="EOV31" s="70"/>
      <c r="EOW31" s="70"/>
      <c r="EOX31" s="70"/>
      <c r="EOY31" s="70"/>
      <c r="EOZ31" s="70"/>
      <c r="EPA31" s="70"/>
      <c r="EPB31" s="70"/>
      <c r="EPC31" s="70"/>
      <c r="EPD31" s="70"/>
      <c r="EPE31" s="70"/>
      <c r="EPF31" s="70"/>
      <c r="EPG31" s="70"/>
      <c r="EPH31" s="70"/>
      <c r="EPI31" s="70"/>
      <c r="EPJ31" s="70"/>
      <c r="EPK31" s="70"/>
      <c r="EPL31" s="70"/>
      <c r="EPM31" s="70"/>
      <c r="EPN31" s="70"/>
      <c r="EPO31" s="70"/>
      <c r="EPP31" s="70"/>
      <c r="EPQ31" s="70"/>
      <c r="EPR31" s="70"/>
      <c r="EPS31" s="70"/>
      <c r="EPT31" s="70"/>
      <c r="EPU31" s="70"/>
      <c r="EPV31" s="70"/>
      <c r="EPW31" s="70"/>
      <c r="EPX31" s="70"/>
      <c r="EPY31" s="70"/>
      <c r="EPZ31" s="70"/>
      <c r="EQA31" s="70"/>
      <c r="EQB31" s="70"/>
      <c r="EQC31" s="70"/>
      <c r="EQD31" s="70"/>
      <c r="EQE31" s="70"/>
      <c r="EQF31" s="70"/>
      <c r="EQG31" s="70"/>
      <c r="EQH31" s="70"/>
      <c r="EQI31" s="70"/>
      <c r="EQJ31" s="70"/>
      <c r="EQK31" s="70"/>
      <c r="EQL31" s="70"/>
      <c r="EQM31" s="70"/>
      <c r="EQN31" s="70"/>
      <c r="EQO31" s="70"/>
      <c r="EQP31" s="70"/>
      <c r="EQQ31" s="70"/>
      <c r="EQR31" s="70"/>
      <c r="EQS31" s="70"/>
      <c r="EQT31" s="70"/>
      <c r="EQU31" s="70"/>
      <c r="EQV31" s="70"/>
      <c r="EQW31" s="70"/>
      <c r="EQX31" s="70"/>
      <c r="EQY31" s="70"/>
      <c r="EQZ31" s="70"/>
      <c r="ERA31" s="70"/>
      <c r="ERB31" s="70"/>
      <c r="ERC31" s="70"/>
      <c r="ERD31" s="70"/>
      <c r="ERE31" s="70"/>
      <c r="ERF31" s="70"/>
      <c r="ERG31" s="70"/>
      <c r="ERH31" s="70"/>
      <c r="ERI31" s="70"/>
      <c r="ERJ31" s="70"/>
      <c r="ERK31" s="70"/>
      <c r="ERL31" s="70"/>
      <c r="ERM31" s="70"/>
      <c r="ERN31" s="70"/>
      <c r="ERO31" s="70"/>
      <c r="ERP31" s="70"/>
      <c r="ERQ31" s="70"/>
      <c r="ERR31" s="70"/>
      <c r="ERS31" s="70"/>
      <c r="ERT31" s="70"/>
      <c r="ERU31" s="70"/>
      <c r="ERV31" s="70"/>
      <c r="ERW31" s="70"/>
      <c r="ERX31" s="70"/>
      <c r="ERY31" s="70"/>
      <c r="ERZ31" s="70"/>
      <c r="ESA31" s="70"/>
      <c r="ESB31" s="70"/>
      <c r="ESC31" s="70"/>
      <c r="ESD31" s="70"/>
      <c r="ESE31" s="70"/>
      <c r="ESF31" s="70"/>
      <c r="ESG31" s="70"/>
      <c r="ESH31" s="70"/>
      <c r="ESI31" s="70"/>
      <c r="ESJ31" s="70"/>
      <c r="ESK31" s="70"/>
      <c r="ESL31" s="70"/>
      <c r="ESM31" s="70"/>
      <c r="ESN31" s="70"/>
      <c r="ESO31" s="70"/>
      <c r="ESP31" s="70"/>
      <c r="ESQ31" s="70"/>
      <c r="ESR31" s="70"/>
      <c r="ESS31" s="70"/>
      <c r="EST31" s="70"/>
      <c r="ESU31" s="70"/>
      <c r="ESV31" s="70"/>
      <c r="ESW31" s="70"/>
      <c r="ESX31" s="70"/>
      <c r="ESY31" s="70"/>
      <c r="ESZ31" s="70"/>
      <c r="ETA31" s="70"/>
      <c r="ETB31" s="70"/>
      <c r="ETC31" s="70"/>
      <c r="ETD31" s="70"/>
      <c r="ETE31" s="70"/>
      <c r="ETF31" s="70"/>
      <c r="ETG31" s="70"/>
      <c r="ETH31" s="70"/>
      <c r="ETI31" s="70"/>
      <c r="ETJ31" s="70"/>
      <c r="ETK31" s="70"/>
      <c r="ETL31" s="70"/>
      <c r="ETM31" s="70"/>
      <c r="ETN31" s="70"/>
      <c r="ETO31" s="70"/>
      <c r="ETP31" s="70"/>
      <c r="ETQ31" s="70"/>
      <c r="ETR31" s="70"/>
      <c r="ETS31" s="70"/>
      <c r="ETT31" s="70"/>
      <c r="ETU31" s="70"/>
      <c r="ETV31" s="70"/>
      <c r="ETW31" s="70"/>
      <c r="ETX31" s="70"/>
      <c r="ETY31" s="70"/>
      <c r="ETZ31" s="70"/>
      <c r="EUA31" s="70"/>
      <c r="EUB31" s="70"/>
      <c r="EUC31" s="70"/>
      <c r="EUD31" s="70"/>
      <c r="EUE31" s="70"/>
      <c r="EUF31" s="70"/>
      <c r="EUG31" s="70"/>
      <c r="EUH31" s="70"/>
      <c r="EUI31" s="70"/>
      <c r="EUJ31" s="70"/>
      <c r="EUK31" s="70"/>
      <c r="EUL31" s="70"/>
      <c r="EUM31" s="70"/>
      <c r="EUN31" s="70"/>
      <c r="EUO31" s="70"/>
      <c r="EUP31" s="70"/>
      <c r="EUQ31" s="70"/>
      <c r="EUR31" s="70"/>
      <c r="EUS31" s="70"/>
      <c r="EUT31" s="70"/>
      <c r="EUU31" s="70"/>
      <c r="EUV31" s="70"/>
      <c r="EUW31" s="70"/>
      <c r="EUX31" s="70"/>
      <c r="EUY31" s="70"/>
      <c r="EUZ31" s="70"/>
      <c r="EVA31" s="70"/>
      <c r="EVB31" s="70"/>
      <c r="EVC31" s="70"/>
      <c r="EVD31" s="70"/>
      <c r="EVE31" s="70"/>
      <c r="EVF31" s="70"/>
      <c r="EVG31" s="70"/>
      <c r="EVH31" s="70"/>
      <c r="EVI31" s="70"/>
      <c r="EVJ31" s="70"/>
      <c r="EVK31" s="70"/>
      <c r="EVL31" s="70"/>
      <c r="EVM31" s="70"/>
      <c r="EVN31" s="70"/>
      <c r="EVO31" s="70"/>
      <c r="EVP31" s="70"/>
      <c r="EVQ31" s="70"/>
      <c r="EVR31" s="70"/>
      <c r="EVS31" s="70"/>
      <c r="EVT31" s="70"/>
      <c r="EVU31" s="70"/>
      <c r="EVV31" s="70"/>
      <c r="EVW31" s="70"/>
      <c r="EVX31" s="70"/>
      <c r="EVY31" s="70"/>
      <c r="EVZ31" s="70"/>
      <c r="EWA31" s="70"/>
      <c r="EWB31" s="70"/>
      <c r="EWC31" s="70"/>
      <c r="EWD31" s="70"/>
      <c r="EWE31" s="70"/>
      <c r="EWF31" s="70"/>
      <c r="EWG31" s="70"/>
      <c r="EWH31" s="70"/>
      <c r="EWI31" s="70"/>
      <c r="EWJ31" s="70"/>
      <c r="EWK31" s="70"/>
      <c r="EWL31" s="70"/>
      <c r="EWM31" s="70"/>
      <c r="EWN31" s="70"/>
      <c r="EWO31" s="70"/>
      <c r="EWP31" s="70"/>
      <c r="EWQ31" s="70"/>
      <c r="EWR31" s="70"/>
      <c r="EWS31" s="70"/>
      <c r="EWT31" s="70"/>
      <c r="EWU31" s="70"/>
      <c r="EWV31" s="70"/>
      <c r="EWW31" s="70"/>
      <c r="EWX31" s="70"/>
      <c r="EWY31" s="70"/>
      <c r="EWZ31" s="70"/>
      <c r="EXA31" s="70"/>
      <c r="EXB31" s="70"/>
      <c r="EXC31" s="70"/>
      <c r="EXD31" s="70"/>
      <c r="EXE31" s="70"/>
      <c r="EXF31" s="70"/>
      <c r="EXG31" s="70"/>
      <c r="EXH31" s="70"/>
      <c r="EXI31" s="70"/>
      <c r="EXJ31" s="70"/>
      <c r="EXK31" s="70"/>
      <c r="EXL31" s="70"/>
      <c r="EXM31" s="70"/>
      <c r="EXN31" s="70"/>
      <c r="EXO31" s="70"/>
      <c r="EXP31" s="70"/>
      <c r="EXQ31" s="70"/>
      <c r="EXR31" s="70"/>
      <c r="EXS31" s="70"/>
      <c r="EXT31" s="70"/>
      <c r="EXU31" s="70"/>
      <c r="EXV31" s="70"/>
      <c r="EXW31" s="70"/>
      <c r="EXX31" s="70"/>
      <c r="EXY31" s="70"/>
      <c r="EXZ31" s="70"/>
      <c r="EYA31" s="70"/>
      <c r="EYB31" s="70"/>
      <c r="EYC31" s="70"/>
      <c r="EYD31" s="70"/>
      <c r="EYE31" s="70"/>
      <c r="EYF31" s="70"/>
      <c r="EYG31" s="70"/>
      <c r="EYH31" s="70"/>
      <c r="EYI31" s="70"/>
      <c r="EYJ31" s="70"/>
      <c r="EYK31" s="70"/>
      <c r="EYL31" s="70"/>
      <c r="EYM31" s="70"/>
      <c r="EYN31" s="70"/>
      <c r="EYO31" s="70"/>
      <c r="EYP31" s="70"/>
      <c r="EYQ31" s="70"/>
      <c r="EYR31" s="70"/>
      <c r="EYS31" s="70"/>
      <c r="EYT31" s="70"/>
      <c r="EYU31" s="70"/>
      <c r="EYV31" s="70"/>
      <c r="EYW31" s="70"/>
      <c r="EYX31" s="70"/>
      <c r="EYY31" s="70"/>
      <c r="EYZ31" s="70"/>
      <c r="EZA31" s="70"/>
      <c r="EZB31" s="70"/>
      <c r="EZC31" s="70"/>
      <c r="EZD31" s="70"/>
      <c r="EZE31" s="70"/>
      <c r="EZF31" s="70"/>
      <c r="EZG31" s="70"/>
      <c r="EZH31" s="70"/>
      <c r="EZI31" s="70"/>
      <c r="EZJ31" s="70"/>
      <c r="EZK31" s="70"/>
      <c r="EZL31" s="70"/>
      <c r="EZM31" s="70"/>
      <c r="EZN31" s="70"/>
      <c r="EZO31" s="70"/>
      <c r="EZP31" s="70"/>
      <c r="EZQ31" s="70"/>
      <c r="EZR31" s="70"/>
      <c r="EZS31" s="70"/>
      <c r="EZT31" s="70"/>
      <c r="EZU31" s="70"/>
      <c r="EZV31" s="70"/>
      <c r="EZW31" s="70"/>
      <c r="EZX31" s="70"/>
      <c r="EZY31" s="70"/>
      <c r="EZZ31" s="70"/>
      <c r="FAA31" s="70"/>
      <c r="FAB31" s="70"/>
      <c r="FAC31" s="70"/>
      <c r="FAD31" s="70"/>
      <c r="FAE31" s="70"/>
      <c r="FAF31" s="70"/>
      <c r="FAG31" s="70"/>
      <c r="FAH31" s="70"/>
      <c r="FAI31" s="70"/>
      <c r="FAJ31" s="70"/>
      <c r="FAK31" s="70"/>
      <c r="FAL31" s="70"/>
      <c r="FAM31" s="70"/>
      <c r="FAN31" s="70"/>
      <c r="FAO31" s="70"/>
      <c r="FAP31" s="70"/>
      <c r="FAQ31" s="70"/>
      <c r="FAR31" s="70"/>
      <c r="FAS31" s="70"/>
      <c r="FAT31" s="70"/>
      <c r="FAU31" s="70"/>
      <c r="FAV31" s="70"/>
      <c r="FAW31" s="70"/>
      <c r="FAX31" s="70"/>
      <c r="FAY31" s="70"/>
      <c r="FAZ31" s="70"/>
      <c r="FBA31" s="70"/>
      <c r="FBB31" s="70"/>
      <c r="FBC31" s="70"/>
      <c r="FBD31" s="70"/>
      <c r="FBE31" s="70"/>
      <c r="FBF31" s="70"/>
      <c r="FBG31" s="70"/>
      <c r="FBH31" s="70"/>
      <c r="FBI31" s="70"/>
      <c r="FBJ31" s="70"/>
      <c r="FBK31" s="70"/>
      <c r="FBL31" s="70"/>
      <c r="FBM31" s="70"/>
      <c r="FBN31" s="70"/>
      <c r="FBO31" s="70"/>
      <c r="FBP31" s="70"/>
      <c r="FBQ31" s="70"/>
      <c r="FBR31" s="70"/>
      <c r="FBS31" s="70"/>
      <c r="FBT31" s="70"/>
      <c r="FBU31" s="70"/>
      <c r="FBV31" s="70"/>
      <c r="FBW31" s="70"/>
      <c r="FBX31" s="70"/>
      <c r="FBY31" s="70"/>
      <c r="FBZ31" s="70"/>
      <c r="FCA31" s="70"/>
      <c r="FCB31" s="70"/>
      <c r="FCC31" s="70"/>
      <c r="FCD31" s="70"/>
      <c r="FCE31" s="70"/>
      <c r="FCF31" s="70"/>
      <c r="FCG31" s="70"/>
      <c r="FCH31" s="70"/>
      <c r="FCI31" s="70"/>
      <c r="FCJ31" s="70"/>
      <c r="FCK31" s="70"/>
      <c r="FCL31" s="70"/>
      <c r="FCM31" s="70"/>
      <c r="FCN31" s="70"/>
      <c r="FCO31" s="70"/>
      <c r="FCP31" s="70"/>
      <c r="FCQ31" s="70"/>
      <c r="FCR31" s="70"/>
      <c r="FCS31" s="70"/>
      <c r="FCT31" s="70"/>
      <c r="FCU31" s="70"/>
      <c r="FCV31" s="70"/>
      <c r="FCW31" s="70"/>
      <c r="FCX31" s="70"/>
      <c r="FCY31" s="70"/>
      <c r="FCZ31" s="70"/>
      <c r="FDA31" s="70"/>
      <c r="FDB31" s="70"/>
      <c r="FDC31" s="70"/>
      <c r="FDD31" s="70"/>
      <c r="FDE31" s="70"/>
      <c r="FDF31" s="70"/>
      <c r="FDG31" s="70"/>
      <c r="FDH31" s="70"/>
      <c r="FDI31" s="70"/>
      <c r="FDJ31" s="70"/>
      <c r="FDK31" s="70"/>
      <c r="FDL31" s="70"/>
      <c r="FDM31" s="70"/>
      <c r="FDN31" s="70"/>
      <c r="FDO31" s="70"/>
      <c r="FDP31" s="70"/>
      <c r="FDQ31" s="70"/>
      <c r="FDR31" s="70"/>
      <c r="FDS31" s="70"/>
      <c r="FDT31" s="70"/>
      <c r="FDU31" s="70"/>
      <c r="FDV31" s="70"/>
      <c r="FDW31" s="70"/>
      <c r="FDX31" s="70"/>
      <c r="FDY31" s="70"/>
      <c r="FDZ31" s="70"/>
      <c r="FEA31" s="70"/>
      <c r="FEB31" s="70"/>
      <c r="FEC31" s="70"/>
      <c r="FED31" s="70"/>
      <c r="FEE31" s="70"/>
      <c r="FEF31" s="70"/>
      <c r="FEG31" s="70"/>
      <c r="FEH31" s="70"/>
      <c r="FEI31" s="70"/>
      <c r="FEJ31" s="70"/>
      <c r="FEK31" s="70"/>
      <c r="FEL31" s="70"/>
      <c r="FEM31" s="70"/>
      <c r="FEN31" s="70"/>
      <c r="FEO31" s="70"/>
      <c r="FEP31" s="70"/>
      <c r="FEQ31" s="70"/>
      <c r="FER31" s="70"/>
      <c r="FES31" s="70"/>
      <c r="FET31" s="70"/>
      <c r="FEU31" s="70"/>
      <c r="FEV31" s="70"/>
      <c r="FEW31" s="70"/>
      <c r="FEX31" s="70"/>
      <c r="FEY31" s="70"/>
      <c r="FEZ31" s="70"/>
      <c r="FFA31" s="70"/>
      <c r="FFB31" s="70"/>
      <c r="FFC31" s="70"/>
      <c r="FFD31" s="70"/>
      <c r="FFE31" s="70"/>
      <c r="FFF31" s="70"/>
      <c r="FFG31" s="70"/>
      <c r="FFH31" s="70"/>
      <c r="FFI31" s="70"/>
      <c r="FFJ31" s="70"/>
      <c r="FFK31" s="70"/>
      <c r="FFL31" s="70"/>
      <c r="FFM31" s="70"/>
      <c r="FFN31" s="70"/>
      <c r="FFO31" s="70"/>
      <c r="FFP31" s="70"/>
      <c r="FFQ31" s="70"/>
      <c r="FFR31" s="70"/>
      <c r="FFS31" s="70"/>
      <c r="FFT31" s="70"/>
      <c r="FFU31" s="70"/>
      <c r="FFV31" s="70"/>
      <c r="FFW31" s="70"/>
      <c r="FFX31" s="70"/>
      <c r="FFY31" s="70"/>
      <c r="FFZ31" s="70"/>
      <c r="FGA31" s="70"/>
      <c r="FGB31" s="70"/>
      <c r="FGC31" s="70"/>
      <c r="FGD31" s="70"/>
      <c r="FGE31" s="70"/>
      <c r="FGF31" s="70"/>
      <c r="FGG31" s="70"/>
      <c r="FGH31" s="70"/>
      <c r="FGI31" s="70"/>
      <c r="FGJ31" s="70"/>
      <c r="FGK31" s="70"/>
      <c r="FGL31" s="70"/>
      <c r="FGM31" s="70"/>
      <c r="FGN31" s="70"/>
      <c r="FGO31" s="70"/>
      <c r="FGP31" s="70"/>
      <c r="FGQ31" s="70"/>
      <c r="FGR31" s="70"/>
      <c r="FGS31" s="70"/>
      <c r="FGT31" s="70"/>
      <c r="FGU31" s="70"/>
      <c r="FGV31" s="70"/>
      <c r="FGW31" s="70"/>
      <c r="FGX31" s="70"/>
      <c r="FGY31" s="70"/>
      <c r="FGZ31" s="70"/>
      <c r="FHA31" s="70"/>
      <c r="FHB31" s="70"/>
      <c r="FHC31" s="70"/>
      <c r="FHD31" s="70"/>
      <c r="FHE31" s="70"/>
      <c r="FHF31" s="70"/>
      <c r="FHG31" s="70"/>
      <c r="FHH31" s="70"/>
      <c r="FHI31" s="70"/>
      <c r="FHJ31" s="70"/>
      <c r="FHK31" s="70"/>
      <c r="FHL31" s="70"/>
      <c r="FHM31" s="70"/>
      <c r="FHN31" s="70"/>
      <c r="FHO31" s="70"/>
      <c r="FHP31" s="70"/>
      <c r="FHQ31" s="70"/>
      <c r="FHR31" s="70"/>
      <c r="FHS31" s="70"/>
      <c r="FHT31" s="70"/>
      <c r="FHU31" s="70"/>
      <c r="FHV31" s="70"/>
      <c r="FHW31" s="70"/>
      <c r="FHX31" s="70"/>
      <c r="FHY31" s="70"/>
      <c r="FHZ31" s="70"/>
      <c r="FIA31" s="70"/>
      <c r="FIB31" s="70"/>
      <c r="FIC31" s="70"/>
      <c r="FID31" s="70"/>
      <c r="FIE31" s="70"/>
      <c r="FIF31" s="70"/>
      <c r="FIG31" s="70"/>
      <c r="FIH31" s="70"/>
      <c r="FII31" s="70"/>
      <c r="FIJ31" s="70"/>
      <c r="FIK31" s="70"/>
      <c r="FIL31" s="70"/>
      <c r="FIM31" s="70"/>
      <c r="FIN31" s="70"/>
      <c r="FIO31" s="70"/>
      <c r="FIP31" s="70"/>
      <c r="FIQ31" s="70"/>
      <c r="FIR31" s="70"/>
      <c r="FIS31" s="70"/>
      <c r="FIT31" s="70"/>
      <c r="FIU31" s="70"/>
      <c r="FIV31" s="70"/>
      <c r="FIW31" s="70"/>
      <c r="FIX31" s="70"/>
      <c r="FIY31" s="70"/>
      <c r="FIZ31" s="70"/>
      <c r="FJA31" s="70"/>
      <c r="FJB31" s="70"/>
      <c r="FJC31" s="70"/>
      <c r="FJD31" s="70"/>
      <c r="FJE31" s="70"/>
      <c r="FJF31" s="70"/>
      <c r="FJG31" s="70"/>
      <c r="FJH31" s="70"/>
      <c r="FJI31" s="70"/>
      <c r="FJJ31" s="70"/>
      <c r="FJK31" s="70"/>
      <c r="FJL31" s="70"/>
      <c r="FJM31" s="70"/>
      <c r="FJN31" s="70"/>
      <c r="FJO31" s="70"/>
      <c r="FJP31" s="70"/>
      <c r="FJQ31" s="70"/>
      <c r="FJR31" s="70"/>
      <c r="FJS31" s="70"/>
      <c r="FJT31" s="70"/>
      <c r="FJU31" s="70"/>
      <c r="FJV31" s="70"/>
      <c r="FJW31" s="70"/>
      <c r="FJX31" s="70"/>
      <c r="FJY31" s="70"/>
      <c r="FJZ31" s="70"/>
      <c r="FKA31" s="70"/>
      <c r="FKB31" s="70"/>
      <c r="FKC31" s="70"/>
      <c r="FKD31" s="70"/>
      <c r="FKE31" s="70"/>
      <c r="FKF31" s="70"/>
      <c r="FKG31" s="70"/>
      <c r="FKH31" s="70"/>
      <c r="FKI31" s="70"/>
      <c r="FKJ31" s="70"/>
      <c r="FKK31" s="70"/>
      <c r="FKL31" s="70"/>
      <c r="FKM31" s="70"/>
      <c r="FKN31" s="70"/>
      <c r="FKO31" s="70"/>
      <c r="FKP31" s="70"/>
      <c r="FKQ31" s="70"/>
      <c r="FKR31" s="70"/>
      <c r="FKS31" s="70"/>
      <c r="FKT31" s="70"/>
      <c r="FKU31" s="70"/>
      <c r="FKV31" s="70"/>
      <c r="FKW31" s="70"/>
      <c r="FKX31" s="70"/>
      <c r="FKY31" s="70"/>
      <c r="FKZ31" s="70"/>
      <c r="FLA31" s="70"/>
      <c r="FLB31" s="70"/>
      <c r="FLC31" s="70"/>
      <c r="FLD31" s="70"/>
      <c r="FLE31" s="70"/>
      <c r="FLF31" s="70"/>
      <c r="FLG31" s="70"/>
      <c r="FLH31" s="70"/>
      <c r="FLI31" s="70"/>
      <c r="FLJ31" s="70"/>
      <c r="FLK31" s="70"/>
      <c r="FLL31" s="70"/>
      <c r="FLM31" s="70"/>
      <c r="FLN31" s="70"/>
      <c r="FLO31" s="70"/>
      <c r="FLP31" s="70"/>
      <c r="FLQ31" s="70"/>
      <c r="FLR31" s="70"/>
      <c r="FLS31" s="70"/>
      <c r="FLT31" s="70"/>
      <c r="FLU31" s="70"/>
      <c r="FLV31" s="70"/>
      <c r="FLW31" s="70"/>
      <c r="FLX31" s="70"/>
      <c r="FLY31" s="70"/>
      <c r="FLZ31" s="70"/>
      <c r="FMA31" s="70"/>
      <c r="FMB31" s="70"/>
      <c r="FMC31" s="70"/>
      <c r="FMD31" s="70"/>
      <c r="FME31" s="70"/>
      <c r="FMF31" s="70"/>
      <c r="FMG31" s="70"/>
      <c r="FMH31" s="70"/>
      <c r="FMI31" s="70"/>
      <c r="FMJ31" s="70"/>
      <c r="FMK31" s="70"/>
      <c r="FML31" s="70"/>
      <c r="FMM31" s="70"/>
      <c r="FMN31" s="70"/>
      <c r="FMO31" s="70"/>
      <c r="FMP31" s="70"/>
      <c r="FMQ31" s="70"/>
      <c r="FMR31" s="70"/>
      <c r="FMS31" s="70"/>
      <c r="FMT31" s="70"/>
      <c r="FMU31" s="70"/>
      <c r="FMV31" s="70"/>
      <c r="FMW31" s="70"/>
      <c r="FMX31" s="70"/>
      <c r="FMY31" s="70"/>
      <c r="FMZ31" s="70"/>
      <c r="FNA31" s="70"/>
      <c r="FNB31" s="70"/>
      <c r="FNC31" s="70"/>
      <c r="FND31" s="70"/>
      <c r="FNE31" s="70"/>
      <c r="FNF31" s="70"/>
      <c r="FNG31" s="70"/>
      <c r="FNH31" s="70"/>
      <c r="FNI31" s="70"/>
      <c r="FNJ31" s="70"/>
      <c r="FNK31" s="70"/>
      <c r="FNL31" s="70"/>
      <c r="FNM31" s="70"/>
      <c r="FNN31" s="70"/>
      <c r="FNO31" s="70"/>
      <c r="FNP31" s="70"/>
      <c r="FNQ31" s="70"/>
      <c r="FNR31" s="70"/>
      <c r="FNS31" s="70"/>
      <c r="FNT31" s="70"/>
      <c r="FNU31" s="70"/>
      <c r="FNV31" s="70"/>
      <c r="FNW31" s="70"/>
      <c r="FNX31" s="70"/>
      <c r="FNY31" s="70"/>
      <c r="FNZ31" s="70"/>
      <c r="FOA31" s="70"/>
      <c r="FOB31" s="70"/>
      <c r="FOC31" s="70"/>
      <c r="FOD31" s="70"/>
      <c r="FOE31" s="70"/>
      <c r="FOF31" s="70"/>
      <c r="FOG31" s="70"/>
      <c r="FOH31" s="70"/>
      <c r="FOI31" s="70"/>
      <c r="FOJ31" s="70"/>
      <c r="FOK31" s="70"/>
      <c r="FOL31" s="70"/>
      <c r="FOM31" s="70"/>
      <c r="FON31" s="70"/>
      <c r="FOO31" s="70"/>
      <c r="FOP31" s="70"/>
      <c r="FOQ31" s="70"/>
      <c r="FOR31" s="70"/>
      <c r="FOS31" s="70"/>
      <c r="FOT31" s="70"/>
      <c r="FOU31" s="70"/>
      <c r="FOV31" s="70"/>
      <c r="FOW31" s="70"/>
      <c r="FOX31" s="70"/>
      <c r="FOY31" s="70"/>
      <c r="FOZ31" s="70"/>
      <c r="FPA31" s="70"/>
      <c r="FPB31" s="70"/>
      <c r="FPC31" s="70"/>
      <c r="FPD31" s="70"/>
      <c r="FPE31" s="70"/>
      <c r="FPF31" s="70"/>
      <c r="FPG31" s="70"/>
      <c r="FPH31" s="70"/>
      <c r="FPI31" s="70"/>
      <c r="FPJ31" s="70"/>
      <c r="FPK31" s="70"/>
      <c r="FPL31" s="70"/>
      <c r="FPM31" s="70"/>
      <c r="FPN31" s="70"/>
      <c r="FPO31" s="70"/>
      <c r="FPP31" s="70"/>
      <c r="FPQ31" s="70"/>
      <c r="FPR31" s="70"/>
      <c r="FPS31" s="70"/>
      <c r="FPT31" s="70"/>
      <c r="FPU31" s="70"/>
      <c r="FPV31" s="70"/>
      <c r="FPW31" s="70"/>
      <c r="FPX31" s="70"/>
      <c r="FPY31" s="70"/>
      <c r="FPZ31" s="70"/>
      <c r="FQA31" s="70"/>
      <c r="FQB31" s="70"/>
      <c r="FQC31" s="70"/>
      <c r="FQD31" s="70"/>
      <c r="FQE31" s="70"/>
      <c r="FQF31" s="70"/>
      <c r="FQG31" s="70"/>
      <c r="FQH31" s="70"/>
      <c r="FQI31" s="70"/>
      <c r="FQJ31" s="70"/>
      <c r="FQK31" s="70"/>
      <c r="FQL31" s="70"/>
      <c r="FQM31" s="70"/>
      <c r="FQN31" s="70"/>
      <c r="FQO31" s="70"/>
      <c r="FQP31" s="70"/>
      <c r="FQQ31" s="70"/>
      <c r="FQR31" s="70"/>
      <c r="FQS31" s="70"/>
      <c r="FQT31" s="70"/>
      <c r="FQU31" s="70"/>
      <c r="FQV31" s="70"/>
      <c r="FQW31" s="70"/>
      <c r="FQX31" s="70"/>
      <c r="FQY31" s="70"/>
      <c r="FQZ31" s="70"/>
      <c r="FRA31" s="70"/>
      <c r="FRB31" s="70"/>
      <c r="FRC31" s="70"/>
      <c r="FRD31" s="70"/>
      <c r="FRE31" s="70"/>
      <c r="FRF31" s="70"/>
      <c r="FRG31" s="70"/>
      <c r="FRH31" s="70"/>
      <c r="FRI31" s="70"/>
      <c r="FRJ31" s="70"/>
      <c r="FRK31" s="70"/>
      <c r="FRL31" s="70"/>
      <c r="FRM31" s="70"/>
      <c r="FRN31" s="70"/>
      <c r="FRO31" s="70"/>
      <c r="FRP31" s="70"/>
      <c r="FRQ31" s="70"/>
      <c r="FRR31" s="70"/>
      <c r="FRS31" s="70"/>
      <c r="FRT31" s="70"/>
      <c r="FRU31" s="70"/>
      <c r="FRV31" s="70"/>
      <c r="FRW31" s="70"/>
      <c r="FRX31" s="70"/>
      <c r="FRY31" s="70"/>
      <c r="FRZ31" s="70"/>
      <c r="FSA31" s="70"/>
      <c r="FSB31" s="70"/>
      <c r="FSC31" s="70"/>
      <c r="FSD31" s="70"/>
      <c r="FSE31" s="70"/>
      <c r="FSF31" s="70"/>
      <c r="FSG31" s="70"/>
      <c r="FSH31" s="70"/>
      <c r="FSI31" s="70"/>
      <c r="FSJ31" s="70"/>
      <c r="FSK31" s="70"/>
      <c r="FSL31" s="70"/>
      <c r="FSM31" s="70"/>
      <c r="FSN31" s="70"/>
      <c r="FSO31" s="70"/>
      <c r="FSP31" s="70"/>
      <c r="FSQ31" s="70"/>
      <c r="FSR31" s="70"/>
      <c r="FSS31" s="70"/>
      <c r="FST31" s="70"/>
      <c r="FSU31" s="70"/>
      <c r="FSV31" s="70"/>
      <c r="FSW31" s="70"/>
      <c r="FSX31" s="70"/>
      <c r="FSY31" s="70"/>
      <c r="FSZ31" s="70"/>
      <c r="FTA31" s="70"/>
      <c r="FTB31" s="70"/>
      <c r="FTC31" s="70"/>
      <c r="FTD31" s="70"/>
      <c r="FTE31" s="70"/>
      <c r="FTF31" s="70"/>
      <c r="FTG31" s="70"/>
      <c r="FTH31" s="70"/>
      <c r="FTI31" s="70"/>
      <c r="FTJ31" s="70"/>
      <c r="FTK31" s="70"/>
      <c r="FTL31" s="70"/>
      <c r="FTM31" s="70"/>
      <c r="FTN31" s="70"/>
      <c r="FTO31" s="70"/>
      <c r="FTP31" s="70"/>
      <c r="FTQ31" s="70"/>
      <c r="FTR31" s="70"/>
      <c r="FTS31" s="70"/>
      <c r="FTT31" s="70"/>
      <c r="FTU31" s="70"/>
      <c r="FTV31" s="70"/>
      <c r="FTW31" s="70"/>
      <c r="FTX31" s="70"/>
      <c r="FTY31" s="70"/>
      <c r="FTZ31" s="70"/>
      <c r="FUA31" s="70"/>
      <c r="FUB31" s="70"/>
      <c r="FUC31" s="70"/>
      <c r="FUD31" s="70"/>
      <c r="FUE31" s="70"/>
      <c r="FUF31" s="70"/>
      <c r="FUG31" s="70"/>
      <c r="FUH31" s="70"/>
      <c r="FUI31" s="70"/>
      <c r="FUJ31" s="70"/>
      <c r="FUK31" s="70"/>
      <c r="FUL31" s="70"/>
      <c r="FUM31" s="70"/>
      <c r="FUN31" s="70"/>
      <c r="FUO31" s="70"/>
      <c r="FUP31" s="70"/>
      <c r="FUQ31" s="70"/>
      <c r="FUR31" s="70"/>
      <c r="FUS31" s="70"/>
      <c r="FUT31" s="70"/>
      <c r="FUU31" s="70"/>
      <c r="FUV31" s="70"/>
      <c r="FUW31" s="70"/>
      <c r="FUX31" s="70"/>
      <c r="FUY31" s="70"/>
      <c r="FUZ31" s="70"/>
      <c r="FVA31" s="70"/>
      <c r="FVB31" s="70"/>
      <c r="FVC31" s="70"/>
      <c r="FVD31" s="70"/>
      <c r="FVE31" s="70"/>
      <c r="FVF31" s="70"/>
      <c r="FVG31" s="70"/>
      <c r="FVH31" s="70"/>
      <c r="FVI31" s="70"/>
      <c r="FVJ31" s="70"/>
      <c r="FVK31" s="70"/>
      <c r="FVL31" s="70"/>
      <c r="FVM31" s="70"/>
      <c r="FVN31" s="70"/>
      <c r="FVO31" s="70"/>
      <c r="FVP31" s="70"/>
      <c r="FVQ31" s="70"/>
      <c r="FVR31" s="70"/>
      <c r="FVS31" s="70"/>
      <c r="FVT31" s="70"/>
      <c r="FVU31" s="70"/>
      <c r="FVV31" s="70"/>
      <c r="FVW31" s="70"/>
      <c r="FVX31" s="70"/>
      <c r="FVY31" s="70"/>
      <c r="FVZ31" s="70"/>
      <c r="FWA31" s="70"/>
      <c r="FWB31" s="70"/>
      <c r="FWC31" s="70"/>
      <c r="FWD31" s="70"/>
      <c r="FWE31" s="70"/>
      <c r="FWF31" s="70"/>
      <c r="FWG31" s="70"/>
      <c r="FWH31" s="70"/>
      <c r="FWI31" s="70"/>
      <c r="FWJ31" s="70"/>
      <c r="FWK31" s="70"/>
      <c r="FWL31" s="70"/>
      <c r="FWM31" s="70"/>
      <c r="FWN31" s="70"/>
      <c r="FWO31" s="70"/>
      <c r="FWP31" s="70"/>
      <c r="FWQ31" s="70"/>
      <c r="FWR31" s="70"/>
      <c r="FWS31" s="70"/>
      <c r="FWT31" s="70"/>
      <c r="FWU31" s="70"/>
      <c r="FWV31" s="70"/>
      <c r="FWW31" s="70"/>
      <c r="FWX31" s="70"/>
      <c r="FWY31" s="70"/>
      <c r="FWZ31" s="70"/>
      <c r="FXA31" s="70"/>
      <c r="FXB31" s="70"/>
      <c r="FXC31" s="70"/>
      <c r="FXD31" s="70"/>
      <c r="FXE31" s="70"/>
      <c r="FXF31" s="70"/>
      <c r="FXG31" s="70"/>
      <c r="FXH31" s="70"/>
      <c r="FXI31" s="70"/>
      <c r="FXJ31" s="70"/>
      <c r="FXK31" s="70"/>
      <c r="FXL31" s="70"/>
      <c r="FXM31" s="70"/>
      <c r="FXN31" s="70"/>
      <c r="FXO31" s="70"/>
      <c r="FXP31" s="70"/>
      <c r="FXQ31" s="70"/>
      <c r="FXR31" s="70"/>
      <c r="FXS31" s="70"/>
      <c r="FXT31" s="70"/>
      <c r="FXU31" s="70"/>
      <c r="FXV31" s="70"/>
      <c r="FXW31" s="70"/>
      <c r="FXX31" s="70"/>
      <c r="FXY31" s="70"/>
      <c r="FXZ31" s="70"/>
      <c r="FYA31" s="70"/>
      <c r="FYB31" s="70"/>
      <c r="FYC31" s="70"/>
      <c r="FYD31" s="70"/>
      <c r="FYE31" s="70"/>
      <c r="FYF31" s="70"/>
      <c r="FYG31" s="70"/>
      <c r="FYH31" s="70"/>
      <c r="FYI31" s="70"/>
      <c r="FYJ31" s="70"/>
      <c r="FYK31" s="70"/>
      <c r="FYL31" s="70"/>
      <c r="FYM31" s="70"/>
      <c r="FYN31" s="70"/>
      <c r="FYO31" s="70"/>
      <c r="FYP31" s="70"/>
      <c r="FYQ31" s="70"/>
      <c r="FYR31" s="70"/>
      <c r="FYS31" s="70"/>
      <c r="FYT31" s="70"/>
      <c r="FYU31" s="70"/>
      <c r="FYV31" s="70"/>
      <c r="FYW31" s="70"/>
      <c r="FYX31" s="70"/>
      <c r="FYY31" s="70"/>
      <c r="FYZ31" s="70"/>
      <c r="FZA31" s="70"/>
      <c r="FZB31" s="70"/>
      <c r="FZC31" s="70"/>
      <c r="FZD31" s="70"/>
      <c r="FZE31" s="70"/>
      <c r="FZF31" s="70"/>
      <c r="FZG31" s="70"/>
      <c r="FZH31" s="70"/>
      <c r="FZI31" s="70"/>
      <c r="FZJ31" s="70"/>
      <c r="FZK31" s="70"/>
      <c r="FZL31" s="70"/>
      <c r="FZM31" s="70"/>
      <c r="FZN31" s="70"/>
      <c r="FZO31" s="70"/>
      <c r="FZP31" s="70"/>
      <c r="FZQ31" s="70"/>
      <c r="FZR31" s="70"/>
      <c r="FZS31" s="70"/>
      <c r="FZT31" s="70"/>
      <c r="FZU31" s="70"/>
      <c r="FZV31" s="70"/>
      <c r="FZW31" s="70"/>
      <c r="FZX31" s="70"/>
      <c r="FZY31" s="70"/>
      <c r="FZZ31" s="70"/>
      <c r="GAA31" s="70"/>
      <c r="GAB31" s="70"/>
      <c r="GAC31" s="70"/>
      <c r="GAD31" s="70"/>
      <c r="GAE31" s="70"/>
      <c r="GAF31" s="70"/>
      <c r="GAG31" s="70"/>
      <c r="GAH31" s="70"/>
      <c r="GAI31" s="70"/>
      <c r="GAJ31" s="70"/>
      <c r="GAK31" s="70"/>
      <c r="GAL31" s="70"/>
      <c r="GAM31" s="70"/>
      <c r="GAN31" s="70"/>
      <c r="GAO31" s="70"/>
      <c r="GAP31" s="70"/>
      <c r="GAQ31" s="70"/>
      <c r="GAR31" s="70"/>
      <c r="GAS31" s="70"/>
      <c r="GAT31" s="70"/>
      <c r="GAU31" s="70"/>
      <c r="GAV31" s="70"/>
      <c r="GAW31" s="70"/>
      <c r="GAX31" s="70"/>
      <c r="GAY31" s="70"/>
      <c r="GAZ31" s="70"/>
      <c r="GBA31" s="70"/>
      <c r="GBB31" s="70"/>
      <c r="GBC31" s="70"/>
      <c r="GBD31" s="70"/>
      <c r="GBE31" s="70"/>
      <c r="GBF31" s="70"/>
      <c r="GBG31" s="70"/>
      <c r="GBH31" s="70"/>
      <c r="GBI31" s="70"/>
      <c r="GBJ31" s="70"/>
      <c r="GBK31" s="70"/>
      <c r="GBL31" s="70"/>
      <c r="GBM31" s="70"/>
      <c r="GBN31" s="70"/>
      <c r="GBO31" s="70"/>
      <c r="GBP31" s="70"/>
      <c r="GBQ31" s="70"/>
      <c r="GBR31" s="70"/>
      <c r="GBS31" s="70"/>
      <c r="GBT31" s="70"/>
      <c r="GBU31" s="70"/>
      <c r="GBV31" s="70"/>
      <c r="GBW31" s="70"/>
      <c r="GBX31" s="70"/>
      <c r="GBY31" s="70"/>
      <c r="GBZ31" s="70"/>
      <c r="GCA31" s="70"/>
      <c r="GCB31" s="70"/>
      <c r="GCC31" s="70"/>
      <c r="GCD31" s="70"/>
      <c r="GCE31" s="70"/>
      <c r="GCF31" s="70"/>
      <c r="GCG31" s="70"/>
      <c r="GCH31" s="70"/>
      <c r="GCI31" s="70"/>
      <c r="GCJ31" s="70"/>
      <c r="GCK31" s="70"/>
      <c r="GCL31" s="70"/>
      <c r="GCM31" s="70"/>
      <c r="GCN31" s="70"/>
      <c r="GCO31" s="70"/>
      <c r="GCP31" s="70"/>
      <c r="GCQ31" s="70"/>
      <c r="GCR31" s="70"/>
      <c r="GCS31" s="70"/>
      <c r="GCT31" s="70"/>
      <c r="GCU31" s="70"/>
      <c r="GCV31" s="70"/>
      <c r="GCW31" s="70"/>
      <c r="GCX31" s="70"/>
      <c r="GCY31" s="70"/>
      <c r="GCZ31" s="70"/>
      <c r="GDA31" s="70"/>
      <c r="GDB31" s="70"/>
      <c r="GDC31" s="70"/>
      <c r="GDD31" s="70"/>
      <c r="GDE31" s="70"/>
      <c r="GDF31" s="70"/>
      <c r="GDG31" s="70"/>
      <c r="GDH31" s="70"/>
      <c r="GDI31" s="70"/>
      <c r="GDJ31" s="70"/>
      <c r="GDK31" s="70"/>
      <c r="GDL31" s="70"/>
      <c r="GDM31" s="70"/>
      <c r="GDN31" s="70"/>
      <c r="GDO31" s="70"/>
      <c r="GDP31" s="70"/>
      <c r="GDQ31" s="70"/>
      <c r="GDR31" s="70"/>
      <c r="GDS31" s="70"/>
      <c r="GDT31" s="70"/>
      <c r="GDU31" s="70"/>
      <c r="GDV31" s="70"/>
      <c r="GDW31" s="70"/>
      <c r="GDX31" s="70"/>
      <c r="GDY31" s="70"/>
      <c r="GDZ31" s="70"/>
      <c r="GEA31" s="70"/>
      <c r="GEB31" s="70"/>
      <c r="GEC31" s="70"/>
      <c r="GED31" s="70"/>
      <c r="GEE31" s="70"/>
      <c r="GEF31" s="70"/>
      <c r="GEG31" s="70"/>
      <c r="GEH31" s="70"/>
      <c r="GEI31" s="70"/>
      <c r="GEJ31" s="70"/>
      <c r="GEK31" s="70"/>
      <c r="GEL31" s="70"/>
      <c r="GEM31" s="70"/>
      <c r="GEN31" s="70"/>
      <c r="GEO31" s="70"/>
      <c r="GEP31" s="70"/>
      <c r="GEQ31" s="70"/>
      <c r="GER31" s="70"/>
      <c r="GES31" s="70"/>
      <c r="GET31" s="70"/>
      <c r="GEU31" s="70"/>
      <c r="GEV31" s="70"/>
      <c r="GEW31" s="70"/>
      <c r="GEX31" s="70"/>
      <c r="GEY31" s="70"/>
      <c r="GEZ31" s="70"/>
      <c r="GFA31" s="70"/>
      <c r="GFB31" s="70"/>
      <c r="GFC31" s="70"/>
      <c r="GFD31" s="70"/>
      <c r="GFE31" s="70"/>
      <c r="GFF31" s="70"/>
      <c r="GFG31" s="70"/>
      <c r="GFH31" s="70"/>
      <c r="GFI31" s="70"/>
      <c r="GFJ31" s="70"/>
      <c r="GFK31" s="70"/>
      <c r="GFL31" s="70"/>
      <c r="GFM31" s="70"/>
      <c r="GFN31" s="70"/>
      <c r="GFO31" s="70"/>
      <c r="GFP31" s="70"/>
      <c r="GFQ31" s="70"/>
      <c r="GFR31" s="70"/>
      <c r="GFS31" s="70"/>
      <c r="GFT31" s="70"/>
      <c r="GFU31" s="70"/>
      <c r="GFV31" s="70"/>
      <c r="GFW31" s="70"/>
      <c r="GFX31" s="70"/>
      <c r="GFY31" s="70"/>
      <c r="GFZ31" s="70"/>
      <c r="GGA31" s="70"/>
      <c r="GGB31" s="70"/>
      <c r="GGC31" s="70"/>
      <c r="GGD31" s="70"/>
      <c r="GGE31" s="70"/>
      <c r="GGF31" s="70"/>
      <c r="GGG31" s="70"/>
      <c r="GGH31" s="70"/>
      <c r="GGI31" s="70"/>
      <c r="GGJ31" s="70"/>
      <c r="GGK31" s="70"/>
      <c r="GGL31" s="70"/>
      <c r="GGM31" s="70"/>
      <c r="GGN31" s="70"/>
      <c r="GGO31" s="70"/>
      <c r="GGP31" s="70"/>
      <c r="GGQ31" s="70"/>
      <c r="GGR31" s="70"/>
      <c r="GGS31" s="70"/>
      <c r="GGT31" s="70"/>
      <c r="GGU31" s="70"/>
      <c r="GGV31" s="70"/>
      <c r="GGW31" s="70"/>
      <c r="GGX31" s="70"/>
      <c r="GGY31" s="70"/>
      <c r="GGZ31" s="70"/>
      <c r="GHA31" s="70"/>
      <c r="GHB31" s="70"/>
      <c r="GHC31" s="70"/>
      <c r="GHD31" s="70"/>
      <c r="GHE31" s="70"/>
      <c r="GHF31" s="70"/>
      <c r="GHG31" s="70"/>
      <c r="GHH31" s="70"/>
      <c r="GHI31" s="70"/>
      <c r="GHJ31" s="70"/>
      <c r="GHK31" s="70"/>
      <c r="GHL31" s="70"/>
      <c r="GHM31" s="70"/>
      <c r="GHN31" s="70"/>
      <c r="GHO31" s="70"/>
      <c r="GHP31" s="70"/>
      <c r="GHQ31" s="70"/>
      <c r="GHR31" s="70"/>
      <c r="GHS31" s="70"/>
      <c r="GHT31" s="70"/>
      <c r="GHU31" s="70"/>
      <c r="GHV31" s="70"/>
      <c r="GHW31" s="70"/>
      <c r="GHX31" s="70"/>
      <c r="GHY31" s="70"/>
      <c r="GHZ31" s="70"/>
      <c r="GIA31" s="70"/>
      <c r="GIB31" s="70"/>
      <c r="GIC31" s="70"/>
      <c r="GID31" s="70"/>
      <c r="GIE31" s="70"/>
      <c r="GIF31" s="70"/>
      <c r="GIG31" s="70"/>
      <c r="GIH31" s="70"/>
      <c r="GII31" s="70"/>
      <c r="GIJ31" s="70"/>
      <c r="GIK31" s="70"/>
      <c r="GIL31" s="70"/>
      <c r="GIM31" s="70"/>
      <c r="GIN31" s="70"/>
      <c r="GIO31" s="70"/>
      <c r="GIP31" s="70"/>
      <c r="GIQ31" s="70"/>
      <c r="GIR31" s="70"/>
      <c r="GIS31" s="70"/>
      <c r="GIT31" s="70"/>
      <c r="GIU31" s="70"/>
      <c r="GIV31" s="70"/>
      <c r="GIW31" s="70"/>
      <c r="GIX31" s="70"/>
      <c r="GIY31" s="70"/>
      <c r="GIZ31" s="70"/>
      <c r="GJA31" s="70"/>
      <c r="GJB31" s="70"/>
      <c r="GJC31" s="70"/>
      <c r="GJD31" s="70"/>
      <c r="GJE31" s="70"/>
      <c r="GJF31" s="70"/>
      <c r="GJG31" s="70"/>
      <c r="GJH31" s="70"/>
      <c r="GJI31" s="70"/>
      <c r="GJJ31" s="70"/>
      <c r="GJK31" s="70"/>
      <c r="GJL31" s="70"/>
      <c r="GJM31" s="70"/>
      <c r="GJN31" s="70"/>
      <c r="GJO31" s="70"/>
      <c r="GJP31" s="70"/>
      <c r="GJQ31" s="70"/>
      <c r="GJR31" s="70"/>
      <c r="GJS31" s="70"/>
      <c r="GJT31" s="70"/>
      <c r="GJU31" s="70"/>
      <c r="GJV31" s="70"/>
      <c r="GJW31" s="70"/>
      <c r="GJX31" s="70"/>
      <c r="GJY31" s="70"/>
      <c r="GJZ31" s="70"/>
      <c r="GKA31" s="70"/>
      <c r="GKB31" s="70"/>
      <c r="GKC31" s="70"/>
      <c r="GKD31" s="70"/>
      <c r="GKE31" s="70"/>
      <c r="GKF31" s="70"/>
      <c r="GKG31" s="70"/>
      <c r="GKH31" s="70"/>
      <c r="GKI31" s="70"/>
      <c r="GKJ31" s="70"/>
      <c r="GKK31" s="70"/>
      <c r="GKL31" s="70"/>
      <c r="GKM31" s="70"/>
      <c r="GKN31" s="70"/>
      <c r="GKO31" s="70"/>
      <c r="GKP31" s="70"/>
      <c r="GKQ31" s="70"/>
      <c r="GKR31" s="70"/>
      <c r="GKS31" s="70"/>
      <c r="GKT31" s="70"/>
      <c r="GKU31" s="70"/>
      <c r="GKV31" s="70"/>
      <c r="GKW31" s="70"/>
      <c r="GKX31" s="70"/>
      <c r="GKY31" s="70"/>
      <c r="GKZ31" s="70"/>
      <c r="GLA31" s="70"/>
      <c r="GLB31" s="70"/>
      <c r="GLC31" s="70"/>
      <c r="GLD31" s="70"/>
      <c r="GLE31" s="70"/>
      <c r="GLF31" s="70"/>
      <c r="GLG31" s="70"/>
      <c r="GLH31" s="70"/>
      <c r="GLI31" s="70"/>
      <c r="GLJ31" s="70"/>
      <c r="GLK31" s="70"/>
      <c r="GLL31" s="70"/>
      <c r="GLM31" s="70"/>
      <c r="GLN31" s="70"/>
      <c r="GLO31" s="70"/>
      <c r="GLP31" s="70"/>
      <c r="GLQ31" s="70"/>
      <c r="GLR31" s="70"/>
      <c r="GLS31" s="70"/>
      <c r="GLT31" s="70"/>
      <c r="GLU31" s="70"/>
      <c r="GLV31" s="70"/>
      <c r="GLW31" s="70"/>
      <c r="GLX31" s="70"/>
      <c r="GLY31" s="70"/>
      <c r="GLZ31" s="70"/>
      <c r="GMA31" s="70"/>
      <c r="GMB31" s="70"/>
      <c r="GMC31" s="70"/>
      <c r="GMD31" s="70"/>
      <c r="GME31" s="70"/>
      <c r="GMF31" s="70"/>
      <c r="GMG31" s="70"/>
      <c r="GMH31" s="70"/>
      <c r="GMI31" s="70"/>
      <c r="GMJ31" s="70"/>
      <c r="GMK31" s="70"/>
      <c r="GML31" s="70"/>
      <c r="GMM31" s="70"/>
      <c r="GMN31" s="70"/>
      <c r="GMO31" s="70"/>
      <c r="GMP31" s="70"/>
      <c r="GMQ31" s="70"/>
      <c r="GMR31" s="70"/>
      <c r="GMS31" s="70"/>
      <c r="GMT31" s="70"/>
      <c r="GMU31" s="70"/>
      <c r="GMV31" s="70"/>
      <c r="GMW31" s="70"/>
      <c r="GMX31" s="70"/>
      <c r="GMY31" s="70"/>
      <c r="GMZ31" s="70"/>
      <c r="GNA31" s="70"/>
      <c r="GNB31" s="70"/>
      <c r="GNC31" s="70"/>
      <c r="GND31" s="70"/>
      <c r="GNE31" s="70"/>
      <c r="GNF31" s="70"/>
      <c r="GNG31" s="70"/>
      <c r="GNH31" s="70"/>
      <c r="GNI31" s="70"/>
      <c r="GNJ31" s="70"/>
      <c r="GNK31" s="70"/>
      <c r="GNL31" s="70"/>
      <c r="GNM31" s="70"/>
      <c r="GNN31" s="70"/>
      <c r="GNO31" s="70"/>
      <c r="GNP31" s="70"/>
      <c r="GNQ31" s="70"/>
      <c r="GNR31" s="70"/>
      <c r="GNS31" s="70"/>
      <c r="GNT31" s="70"/>
      <c r="GNU31" s="70"/>
      <c r="GNV31" s="70"/>
      <c r="GNW31" s="70"/>
      <c r="GNX31" s="70"/>
      <c r="GNY31" s="70"/>
      <c r="GNZ31" s="70"/>
      <c r="GOA31" s="70"/>
      <c r="GOB31" s="70"/>
      <c r="GOC31" s="70"/>
      <c r="GOD31" s="70"/>
      <c r="GOE31" s="70"/>
      <c r="GOF31" s="70"/>
      <c r="GOG31" s="70"/>
      <c r="GOH31" s="70"/>
      <c r="GOI31" s="70"/>
      <c r="GOJ31" s="70"/>
      <c r="GOK31" s="70"/>
      <c r="GOL31" s="70"/>
      <c r="GOM31" s="70"/>
      <c r="GON31" s="70"/>
      <c r="GOO31" s="70"/>
      <c r="GOP31" s="70"/>
      <c r="GOQ31" s="70"/>
      <c r="GOR31" s="70"/>
      <c r="GOS31" s="70"/>
      <c r="GOT31" s="70"/>
      <c r="GOU31" s="70"/>
      <c r="GOV31" s="70"/>
      <c r="GOW31" s="70"/>
      <c r="GOX31" s="70"/>
      <c r="GOY31" s="70"/>
      <c r="GOZ31" s="70"/>
      <c r="GPA31" s="70"/>
      <c r="GPB31" s="70"/>
      <c r="GPC31" s="70"/>
      <c r="GPD31" s="70"/>
      <c r="GPE31" s="70"/>
      <c r="GPF31" s="70"/>
      <c r="GPG31" s="70"/>
      <c r="GPH31" s="70"/>
      <c r="GPI31" s="70"/>
      <c r="GPJ31" s="70"/>
      <c r="GPK31" s="70"/>
      <c r="GPL31" s="70"/>
      <c r="GPM31" s="70"/>
      <c r="GPN31" s="70"/>
      <c r="GPO31" s="70"/>
      <c r="GPP31" s="70"/>
      <c r="GPQ31" s="70"/>
      <c r="GPR31" s="70"/>
      <c r="GPS31" s="70"/>
      <c r="GPT31" s="70"/>
      <c r="GPU31" s="70"/>
      <c r="GPV31" s="70"/>
      <c r="GPW31" s="70"/>
      <c r="GPX31" s="70"/>
      <c r="GPY31" s="70"/>
      <c r="GPZ31" s="70"/>
      <c r="GQA31" s="70"/>
      <c r="GQB31" s="70"/>
      <c r="GQC31" s="70"/>
      <c r="GQD31" s="70"/>
      <c r="GQE31" s="70"/>
      <c r="GQF31" s="70"/>
      <c r="GQG31" s="70"/>
      <c r="GQH31" s="70"/>
      <c r="GQI31" s="70"/>
      <c r="GQJ31" s="70"/>
      <c r="GQK31" s="70"/>
      <c r="GQL31" s="70"/>
      <c r="GQM31" s="70"/>
      <c r="GQN31" s="70"/>
      <c r="GQO31" s="70"/>
      <c r="GQP31" s="70"/>
      <c r="GQQ31" s="70"/>
      <c r="GQR31" s="70"/>
      <c r="GQS31" s="70"/>
      <c r="GQT31" s="70"/>
      <c r="GQU31" s="70"/>
      <c r="GQV31" s="70"/>
      <c r="GQW31" s="70"/>
      <c r="GQX31" s="70"/>
      <c r="GQY31" s="70"/>
      <c r="GQZ31" s="70"/>
      <c r="GRA31" s="70"/>
      <c r="GRB31" s="70"/>
      <c r="GRC31" s="70"/>
      <c r="GRD31" s="70"/>
      <c r="GRE31" s="70"/>
      <c r="GRF31" s="70"/>
      <c r="GRG31" s="70"/>
      <c r="GRH31" s="70"/>
      <c r="GRI31" s="70"/>
      <c r="GRJ31" s="70"/>
      <c r="GRK31" s="70"/>
      <c r="GRL31" s="70"/>
      <c r="GRM31" s="70"/>
      <c r="GRN31" s="70"/>
      <c r="GRO31" s="70"/>
      <c r="GRP31" s="70"/>
      <c r="GRQ31" s="70"/>
      <c r="GRR31" s="70"/>
      <c r="GRS31" s="70"/>
      <c r="GRT31" s="70"/>
      <c r="GRU31" s="70"/>
      <c r="GRV31" s="70"/>
      <c r="GRW31" s="70"/>
      <c r="GRX31" s="70"/>
      <c r="GRY31" s="70"/>
      <c r="GRZ31" s="70"/>
      <c r="GSA31" s="70"/>
      <c r="GSB31" s="70"/>
      <c r="GSC31" s="70"/>
      <c r="GSD31" s="70"/>
      <c r="GSE31" s="70"/>
      <c r="GSF31" s="70"/>
      <c r="GSG31" s="70"/>
      <c r="GSH31" s="70"/>
      <c r="GSI31" s="70"/>
      <c r="GSJ31" s="70"/>
      <c r="GSK31" s="70"/>
      <c r="GSL31" s="70"/>
      <c r="GSM31" s="70"/>
      <c r="GSN31" s="70"/>
      <c r="GSO31" s="70"/>
      <c r="GSP31" s="70"/>
      <c r="GSQ31" s="70"/>
      <c r="GSR31" s="70"/>
      <c r="GSS31" s="70"/>
      <c r="GST31" s="70"/>
      <c r="GSU31" s="70"/>
      <c r="GSV31" s="70"/>
      <c r="GSW31" s="70"/>
      <c r="GSX31" s="70"/>
      <c r="GSY31" s="70"/>
      <c r="GSZ31" s="70"/>
      <c r="GTA31" s="70"/>
      <c r="GTB31" s="70"/>
      <c r="GTC31" s="70"/>
      <c r="GTD31" s="70"/>
      <c r="GTE31" s="70"/>
      <c r="GTF31" s="70"/>
      <c r="GTG31" s="70"/>
      <c r="GTH31" s="70"/>
      <c r="GTI31" s="70"/>
      <c r="GTJ31" s="70"/>
      <c r="GTK31" s="70"/>
      <c r="GTL31" s="70"/>
      <c r="GTM31" s="70"/>
      <c r="GTN31" s="70"/>
      <c r="GTO31" s="70"/>
      <c r="GTP31" s="70"/>
      <c r="GTQ31" s="70"/>
      <c r="GTR31" s="70"/>
      <c r="GTS31" s="70"/>
      <c r="GTT31" s="70"/>
      <c r="GTU31" s="70"/>
      <c r="GTV31" s="70"/>
      <c r="GTW31" s="70"/>
      <c r="GTX31" s="70"/>
      <c r="GTY31" s="70"/>
      <c r="GTZ31" s="70"/>
      <c r="GUA31" s="70"/>
      <c r="GUB31" s="70"/>
      <c r="GUC31" s="70"/>
      <c r="GUD31" s="70"/>
      <c r="GUE31" s="70"/>
      <c r="GUF31" s="70"/>
      <c r="GUG31" s="70"/>
      <c r="GUH31" s="70"/>
      <c r="GUI31" s="70"/>
      <c r="GUJ31" s="70"/>
      <c r="GUK31" s="70"/>
      <c r="GUL31" s="70"/>
      <c r="GUM31" s="70"/>
      <c r="GUN31" s="70"/>
      <c r="GUO31" s="70"/>
      <c r="GUP31" s="70"/>
      <c r="GUQ31" s="70"/>
      <c r="GUR31" s="70"/>
      <c r="GUS31" s="70"/>
      <c r="GUT31" s="70"/>
      <c r="GUU31" s="70"/>
      <c r="GUV31" s="70"/>
      <c r="GUW31" s="70"/>
      <c r="GUX31" s="70"/>
      <c r="GUY31" s="70"/>
      <c r="GUZ31" s="70"/>
      <c r="GVA31" s="70"/>
      <c r="GVB31" s="70"/>
      <c r="GVC31" s="70"/>
      <c r="GVD31" s="70"/>
      <c r="GVE31" s="70"/>
      <c r="GVF31" s="70"/>
      <c r="GVG31" s="70"/>
      <c r="GVH31" s="70"/>
      <c r="GVI31" s="70"/>
      <c r="GVJ31" s="70"/>
      <c r="GVK31" s="70"/>
      <c r="GVL31" s="70"/>
      <c r="GVM31" s="70"/>
      <c r="GVN31" s="70"/>
      <c r="GVO31" s="70"/>
      <c r="GVP31" s="70"/>
      <c r="GVQ31" s="70"/>
      <c r="GVR31" s="70"/>
      <c r="GVS31" s="70"/>
      <c r="GVT31" s="70"/>
      <c r="GVU31" s="70"/>
      <c r="GVV31" s="70"/>
      <c r="GVW31" s="70"/>
      <c r="GVX31" s="70"/>
      <c r="GVY31" s="70"/>
      <c r="GVZ31" s="70"/>
      <c r="GWA31" s="70"/>
      <c r="GWB31" s="70"/>
      <c r="GWC31" s="70"/>
      <c r="GWD31" s="70"/>
      <c r="GWE31" s="70"/>
      <c r="GWF31" s="70"/>
      <c r="GWG31" s="70"/>
      <c r="GWH31" s="70"/>
      <c r="GWI31" s="70"/>
      <c r="GWJ31" s="70"/>
      <c r="GWK31" s="70"/>
      <c r="GWL31" s="70"/>
      <c r="GWM31" s="70"/>
      <c r="GWN31" s="70"/>
      <c r="GWO31" s="70"/>
      <c r="GWP31" s="70"/>
      <c r="GWQ31" s="70"/>
      <c r="GWR31" s="70"/>
      <c r="GWS31" s="70"/>
      <c r="GWT31" s="70"/>
      <c r="GWU31" s="70"/>
      <c r="GWV31" s="70"/>
      <c r="GWW31" s="70"/>
      <c r="GWX31" s="70"/>
      <c r="GWY31" s="70"/>
      <c r="GWZ31" s="70"/>
      <c r="GXA31" s="70"/>
      <c r="GXB31" s="70"/>
      <c r="GXC31" s="70"/>
      <c r="GXD31" s="70"/>
      <c r="GXE31" s="70"/>
      <c r="GXF31" s="70"/>
      <c r="GXG31" s="70"/>
      <c r="GXH31" s="70"/>
      <c r="GXI31" s="70"/>
      <c r="GXJ31" s="70"/>
      <c r="GXK31" s="70"/>
      <c r="GXL31" s="70"/>
      <c r="GXM31" s="70"/>
      <c r="GXN31" s="70"/>
      <c r="GXO31" s="70"/>
      <c r="GXP31" s="70"/>
      <c r="GXQ31" s="70"/>
      <c r="GXR31" s="70"/>
      <c r="GXS31" s="70"/>
      <c r="GXT31" s="70"/>
      <c r="GXU31" s="70"/>
      <c r="GXV31" s="70"/>
      <c r="GXW31" s="70"/>
      <c r="GXX31" s="70"/>
      <c r="GXY31" s="70"/>
      <c r="GXZ31" s="70"/>
      <c r="GYA31" s="70"/>
      <c r="GYB31" s="70"/>
      <c r="GYC31" s="70"/>
      <c r="GYD31" s="70"/>
      <c r="GYE31" s="70"/>
      <c r="GYF31" s="70"/>
      <c r="GYG31" s="70"/>
      <c r="GYH31" s="70"/>
      <c r="GYI31" s="70"/>
      <c r="GYJ31" s="70"/>
      <c r="GYK31" s="70"/>
      <c r="GYL31" s="70"/>
      <c r="GYM31" s="70"/>
      <c r="GYN31" s="70"/>
      <c r="GYO31" s="70"/>
      <c r="GYP31" s="70"/>
      <c r="GYQ31" s="70"/>
      <c r="GYR31" s="70"/>
      <c r="GYS31" s="70"/>
      <c r="GYT31" s="70"/>
      <c r="GYU31" s="70"/>
      <c r="GYV31" s="70"/>
      <c r="GYW31" s="70"/>
      <c r="GYX31" s="70"/>
      <c r="GYY31" s="70"/>
      <c r="GYZ31" s="70"/>
      <c r="GZA31" s="70"/>
      <c r="GZB31" s="70"/>
      <c r="GZC31" s="70"/>
      <c r="GZD31" s="70"/>
      <c r="GZE31" s="70"/>
      <c r="GZF31" s="70"/>
      <c r="GZG31" s="70"/>
      <c r="GZH31" s="70"/>
      <c r="GZI31" s="70"/>
      <c r="GZJ31" s="70"/>
      <c r="GZK31" s="70"/>
      <c r="GZL31" s="70"/>
      <c r="GZM31" s="70"/>
      <c r="GZN31" s="70"/>
      <c r="GZO31" s="70"/>
      <c r="GZP31" s="70"/>
      <c r="GZQ31" s="70"/>
      <c r="GZR31" s="70"/>
      <c r="GZS31" s="70"/>
      <c r="GZT31" s="70"/>
      <c r="GZU31" s="70"/>
      <c r="GZV31" s="70"/>
      <c r="GZW31" s="70"/>
      <c r="GZX31" s="70"/>
      <c r="GZY31" s="70"/>
      <c r="GZZ31" s="70"/>
      <c r="HAA31" s="70"/>
      <c r="HAB31" s="70"/>
      <c r="HAC31" s="70"/>
      <c r="HAD31" s="70"/>
      <c r="HAE31" s="70"/>
      <c r="HAF31" s="70"/>
      <c r="HAG31" s="70"/>
      <c r="HAH31" s="70"/>
      <c r="HAI31" s="70"/>
      <c r="HAJ31" s="70"/>
      <c r="HAK31" s="70"/>
      <c r="HAL31" s="70"/>
      <c r="HAM31" s="70"/>
      <c r="HAN31" s="70"/>
      <c r="HAO31" s="70"/>
      <c r="HAP31" s="70"/>
      <c r="HAQ31" s="70"/>
      <c r="HAR31" s="70"/>
      <c r="HAS31" s="70"/>
      <c r="HAT31" s="70"/>
      <c r="HAU31" s="70"/>
      <c r="HAV31" s="70"/>
      <c r="HAW31" s="70"/>
      <c r="HAX31" s="70"/>
      <c r="HAY31" s="70"/>
      <c r="HAZ31" s="70"/>
      <c r="HBA31" s="70"/>
      <c r="HBB31" s="70"/>
      <c r="HBC31" s="70"/>
      <c r="HBD31" s="70"/>
      <c r="HBE31" s="70"/>
      <c r="HBF31" s="70"/>
      <c r="HBG31" s="70"/>
      <c r="HBH31" s="70"/>
      <c r="HBI31" s="70"/>
      <c r="HBJ31" s="70"/>
      <c r="HBK31" s="70"/>
      <c r="HBL31" s="70"/>
      <c r="HBM31" s="70"/>
      <c r="HBN31" s="70"/>
      <c r="HBO31" s="70"/>
      <c r="HBP31" s="70"/>
      <c r="HBQ31" s="70"/>
      <c r="HBR31" s="70"/>
      <c r="HBS31" s="70"/>
      <c r="HBT31" s="70"/>
      <c r="HBU31" s="70"/>
      <c r="HBV31" s="70"/>
      <c r="HBW31" s="70"/>
      <c r="HBX31" s="70"/>
      <c r="HBY31" s="70"/>
      <c r="HBZ31" s="70"/>
      <c r="HCA31" s="70"/>
      <c r="HCB31" s="70"/>
      <c r="HCC31" s="70"/>
      <c r="HCD31" s="70"/>
      <c r="HCE31" s="70"/>
      <c r="HCF31" s="70"/>
      <c r="HCG31" s="70"/>
      <c r="HCH31" s="70"/>
      <c r="HCI31" s="70"/>
      <c r="HCJ31" s="70"/>
      <c r="HCK31" s="70"/>
      <c r="HCL31" s="70"/>
      <c r="HCM31" s="70"/>
      <c r="HCN31" s="70"/>
      <c r="HCO31" s="70"/>
      <c r="HCP31" s="70"/>
      <c r="HCQ31" s="70"/>
      <c r="HCR31" s="70"/>
      <c r="HCS31" s="70"/>
      <c r="HCT31" s="70"/>
      <c r="HCU31" s="70"/>
      <c r="HCV31" s="70"/>
      <c r="HCW31" s="70"/>
      <c r="HCX31" s="70"/>
      <c r="HCY31" s="70"/>
      <c r="HCZ31" s="70"/>
      <c r="HDA31" s="70"/>
      <c r="HDB31" s="70"/>
      <c r="HDC31" s="70"/>
      <c r="HDD31" s="70"/>
      <c r="HDE31" s="70"/>
      <c r="HDF31" s="70"/>
      <c r="HDG31" s="70"/>
      <c r="HDH31" s="70"/>
      <c r="HDI31" s="70"/>
      <c r="HDJ31" s="70"/>
      <c r="HDK31" s="70"/>
      <c r="HDL31" s="70"/>
      <c r="HDM31" s="70"/>
      <c r="HDN31" s="70"/>
      <c r="HDO31" s="70"/>
      <c r="HDP31" s="70"/>
      <c r="HDQ31" s="70"/>
      <c r="HDR31" s="70"/>
      <c r="HDS31" s="70"/>
      <c r="HDT31" s="70"/>
      <c r="HDU31" s="70"/>
      <c r="HDV31" s="70"/>
      <c r="HDW31" s="70"/>
      <c r="HDX31" s="70"/>
      <c r="HDY31" s="70"/>
      <c r="HDZ31" s="70"/>
      <c r="HEA31" s="70"/>
      <c r="HEB31" s="70"/>
      <c r="HEC31" s="70"/>
      <c r="HED31" s="70"/>
      <c r="HEE31" s="70"/>
      <c r="HEF31" s="70"/>
      <c r="HEG31" s="70"/>
      <c r="HEH31" s="70"/>
      <c r="HEI31" s="70"/>
      <c r="HEJ31" s="70"/>
      <c r="HEK31" s="70"/>
      <c r="HEL31" s="70"/>
      <c r="HEM31" s="70"/>
      <c r="HEN31" s="70"/>
      <c r="HEO31" s="70"/>
      <c r="HEP31" s="70"/>
      <c r="HEQ31" s="70"/>
      <c r="HER31" s="70"/>
      <c r="HES31" s="70"/>
      <c r="HET31" s="70"/>
      <c r="HEU31" s="70"/>
      <c r="HEV31" s="70"/>
      <c r="HEW31" s="70"/>
      <c r="HEX31" s="70"/>
      <c r="HEY31" s="70"/>
      <c r="HEZ31" s="70"/>
      <c r="HFA31" s="70"/>
      <c r="HFB31" s="70"/>
      <c r="HFC31" s="70"/>
      <c r="HFD31" s="70"/>
      <c r="HFE31" s="70"/>
      <c r="HFF31" s="70"/>
      <c r="HFG31" s="70"/>
      <c r="HFH31" s="70"/>
      <c r="HFI31" s="70"/>
      <c r="HFJ31" s="70"/>
      <c r="HFK31" s="70"/>
      <c r="HFL31" s="70"/>
      <c r="HFM31" s="70"/>
      <c r="HFN31" s="70"/>
      <c r="HFO31" s="70"/>
      <c r="HFP31" s="70"/>
      <c r="HFQ31" s="70"/>
      <c r="HFR31" s="70"/>
      <c r="HFS31" s="70"/>
      <c r="HFT31" s="70"/>
      <c r="HFU31" s="70"/>
      <c r="HFV31" s="70"/>
      <c r="HFW31" s="70"/>
      <c r="HFX31" s="70"/>
      <c r="HFY31" s="70"/>
      <c r="HFZ31" s="70"/>
      <c r="HGA31" s="70"/>
      <c r="HGB31" s="70"/>
      <c r="HGC31" s="70"/>
      <c r="HGD31" s="70"/>
      <c r="HGE31" s="70"/>
      <c r="HGF31" s="70"/>
      <c r="HGG31" s="70"/>
      <c r="HGH31" s="70"/>
      <c r="HGI31" s="70"/>
      <c r="HGJ31" s="70"/>
      <c r="HGK31" s="70"/>
      <c r="HGL31" s="70"/>
      <c r="HGM31" s="70"/>
      <c r="HGN31" s="70"/>
      <c r="HGO31" s="70"/>
      <c r="HGP31" s="70"/>
      <c r="HGQ31" s="70"/>
      <c r="HGR31" s="70"/>
      <c r="HGS31" s="70"/>
      <c r="HGT31" s="70"/>
      <c r="HGU31" s="70"/>
      <c r="HGV31" s="70"/>
      <c r="HGW31" s="70"/>
      <c r="HGX31" s="70"/>
      <c r="HGY31" s="70"/>
      <c r="HGZ31" s="70"/>
      <c r="HHA31" s="70"/>
      <c r="HHB31" s="70"/>
      <c r="HHC31" s="70"/>
      <c r="HHD31" s="70"/>
      <c r="HHE31" s="70"/>
      <c r="HHF31" s="70"/>
      <c r="HHG31" s="70"/>
      <c r="HHH31" s="70"/>
      <c r="HHI31" s="70"/>
      <c r="HHJ31" s="70"/>
      <c r="HHK31" s="70"/>
      <c r="HHL31" s="70"/>
      <c r="HHM31" s="70"/>
      <c r="HHN31" s="70"/>
      <c r="HHO31" s="70"/>
      <c r="HHP31" s="70"/>
      <c r="HHQ31" s="70"/>
      <c r="HHR31" s="70"/>
      <c r="HHS31" s="70"/>
      <c r="HHT31" s="70"/>
      <c r="HHU31" s="70"/>
      <c r="HHV31" s="70"/>
      <c r="HHW31" s="70"/>
      <c r="HHX31" s="70"/>
      <c r="HHY31" s="70"/>
      <c r="HHZ31" s="70"/>
      <c r="HIA31" s="70"/>
      <c r="HIB31" s="70"/>
      <c r="HIC31" s="70"/>
      <c r="HID31" s="70"/>
      <c r="HIE31" s="70"/>
      <c r="HIF31" s="70"/>
      <c r="HIG31" s="70"/>
      <c r="HIH31" s="70"/>
      <c r="HII31" s="70"/>
      <c r="HIJ31" s="70"/>
      <c r="HIK31" s="70"/>
      <c r="HIL31" s="70"/>
      <c r="HIM31" s="70"/>
      <c r="HIN31" s="70"/>
      <c r="HIO31" s="70"/>
      <c r="HIP31" s="70"/>
      <c r="HIQ31" s="70"/>
      <c r="HIR31" s="70"/>
      <c r="HIS31" s="70"/>
      <c r="HIT31" s="70"/>
      <c r="HIU31" s="70"/>
      <c r="HIV31" s="70"/>
      <c r="HIW31" s="70"/>
      <c r="HIX31" s="70"/>
      <c r="HIY31" s="70"/>
      <c r="HIZ31" s="70"/>
      <c r="HJA31" s="70"/>
      <c r="HJB31" s="70"/>
      <c r="HJC31" s="70"/>
      <c r="HJD31" s="70"/>
      <c r="HJE31" s="70"/>
      <c r="HJF31" s="70"/>
      <c r="HJG31" s="70"/>
      <c r="HJH31" s="70"/>
      <c r="HJI31" s="70"/>
      <c r="HJJ31" s="70"/>
      <c r="HJK31" s="70"/>
      <c r="HJL31" s="70"/>
      <c r="HJM31" s="70"/>
      <c r="HJN31" s="70"/>
      <c r="HJO31" s="70"/>
      <c r="HJP31" s="70"/>
      <c r="HJQ31" s="70"/>
      <c r="HJR31" s="70"/>
      <c r="HJS31" s="70"/>
      <c r="HJT31" s="70"/>
      <c r="HJU31" s="70"/>
      <c r="HJV31" s="70"/>
      <c r="HJW31" s="70"/>
      <c r="HJX31" s="70"/>
      <c r="HJY31" s="70"/>
      <c r="HJZ31" s="70"/>
      <c r="HKA31" s="70"/>
      <c r="HKB31" s="70"/>
      <c r="HKC31" s="70"/>
      <c r="HKD31" s="70"/>
      <c r="HKE31" s="70"/>
      <c r="HKF31" s="70"/>
      <c r="HKG31" s="70"/>
      <c r="HKH31" s="70"/>
      <c r="HKI31" s="70"/>
      <c r="HKJ31" s="70"/>
      <c r="HKK31" s="70"/>
      <c r="HKL31" s="70"/>
      <c r="HKM31" s="70"/>
      <c r="HKN31" s="70"/>
      <c r="HKO31" s="70"/>
      <c r="HKP31" s="70"/>
      <c r="HKQ31" s="70"/>
      <c r="HKR31" s="70"/>
      <c r="HKS31" s="70"/>
      <c r="HKT31" s="70"/>
      <c r="HKU31" s="70"/>
      <c r="HKV31" s="70"/>
      <c r="HKW31" s="70"/>
      <c r="HKX31" s="70"/>
      <c r="HKY31" s="70"/>
      <c r="HKZ31" s="70"/>
      <c r="HLA31" s="70"/>
      <c r="HLB31" s="70"/>
      <c r="HLC31" s="70"/>
      <c r="HLD31" s="70"/>
      <c r="HLE31" s="70"/>
      <c r="HLF31" s="70"/>
      <c r="HLG31" s="70"/>
      <c r="HLH31" s="70"/>
      <c r="HLI31" s="70"/>
      <c r="HLJ31" s="70"/>
      <c r="HLK31" s="70"/>
      <c r="HLL31" s="70"/>
      <c r="HLM31" s="70"/>
      <c r="HLN31" s="70"/>
      <c r="HLO31" s="70"/>
      <c r="HLP31" s="70"/>
      <c r="HLQ31" s="70"/>
      <c r="HLR31" s="70"/>
      <c r="HLS31" s="70"/>
      <c r="HLT31" s="70"/>
      <c r="HLU31" s="70"/>
      <c r="HLV31" s="70"/>
      <c r="HLW31" s="70"/>
      <c r="HLX31" s="70"/>
      <c r="HLY31" s="70"/>
      <c r="HLZ31" s="70"/>
      <c r="HMA31" s="70"/>
      <c r="HMB31" s="70"/>
      <c r="HMC31" s="70"/>
      <c r="HMD31" s="70"/>
      <c r="HME31" s="70"/>
      <c r="HMF31" s="70"/>
      <c r="HMG31" s="70"/>
      <c r="HMH31" s="70"/>
      <c r="HMI31" s="70"/>
      <c r="HMJ31" s="70"/>
      <c r="HMK31" s="70"/>
      <c r="HML31" s="70"/>
      <c r="HMM31" s="70"/>
      <c r="HMN31" s="70"/>
      <c r="HMO31" s="70"/>
      <c r="HMP31" s="70"/>
      <c r="HMQ31" s="70"/>
      <c r="HMR31" s="70"/>
      <c r="HMS31" s="70"/>
      <c r="HMT31" s="70"/>
      <c r="HMU31" s="70"/>
      <c r="HMV31" s="70"/>
      <c r="HMW31" s="70"/>
      <c r="HMX31" s="70"/>
      <c r="HMY31" s="70"/>
      <c r="HMZ31" s="70"/>
      <c r="HNA31" s="70"/>
      <c r="HNB31" s="70"/>
      <c r="HNC31" s="70"/>
      <c r="HND31" s="70"/>
      <c r="HNE31" s="70"/>
      <c r="HNF31" s="70"/>
      <c r="HNG31" s="70"/>
      <c r="HNH31" s="70"/>
      <c r="HNI31" s="70"/>
      <c r="HNJ31" s="70"/>
      <c r="HNK31" s="70"/>
      <c r="HNL31" s="70"/>
      <c r="HNM31" s="70"/>
      <c r="HNN31" s="70"/>
      <c r="HNO31" s="70"/>
      <c r="HNP31" s="70"/>
      <c r="HNQ31" s="70"/>
      <c r="HNR31" s="70"/>
      <c r="HNS31" s="70"/>
      <c r="HNT31" s="70"/>
      <c r="HNU31" s="70"/>
      <c r="HNV31" s="70"/>
      <c r="HNW31" s="70"/>
      <c r="HNX31" s="70"/>
      <c r="HNY31" s="70"/>
      <c r="HNZ31" s="70"/>
      <c r="HOA31" s="70"/>
      <c r="HOB31" s="70"/>
      <c r="HOC31" s="70"/>
      <c r="HOD31" s="70"/>
      <c r="HOE31" s="70"/>
      <c r="HOF31" s="70"/>
      <c r="HOG31" s="70"/>
      <c r="HOH31" s="70"/>
      <c r="HOI31" s="70"/>
      <c r="HOJ31" s="70"/>
      <c r="HOK31" s="70"/>
      <c r="HOL31" s="70"/>
      <c r="HOM31" s="70"/>
      <c r="HON31" s="70"/>
      <c r="HOO31" s="70"/>
      <c r="HOP31" s="70"/>
      <c r="HOQ31" s="70"/>
      <c r="HOR31" s="70"/>
      <c r="HOS31" s="70"/>
      <c r="HOT31" s="70"/>
      <c r="HOU31" s="70"/>
      <c r="HOV31" s="70"/>
      <c r="HOW31" s="70"/>
      <c r="HOX31" s="70"/>
      <c r="HOY31" s="70"/>
      <c r="HOZ31" s="70"/>
      <c r="HPA31" s="70"/>
      <c r="HPB31" s="70"/>
      <c r="HPC31" s="70"/>
      <c r="HPD31" s="70"/>
      <c r="HPE31" s="70"/>
      <c r="HPF31" s="70"/>
      <c r="HPG31" s="70"/>
      <c r="HPH31" s="70"/>
      <c r="HPI31" s="70"/>
      <c r="HPJ31" s="70"/>
      <c r="HPK31" s="70"/>
      <c r="HPL31" s="70"/>
      <c r="HPM31" s="70"/>
      <c r="HPN31" s="70"/>
      <c r="HPO31" s="70"/>
      <c r="HPP31" s="70"/>
      <c r="HPQ31" s="70"/>
      <c r="HPR31" s="70"/>
      <c r="HPS31" s="70"/>
      <c r="HPT31" s="70"/>
      <c r="HPU31" s="70"/>
      <c r="HPV31" s="70"/>
      <c r="HPW31" s="70"/>
      <c r="HPX31" s="70"/>
      <c r="HPY31" s="70"/>
      <c r="HPZ31" s="70"/>
      <c r="HQA31" s="70"/>
      <c r="HQB31" s="70"/>
      <c r="HQC31" s="70"/>
      <c r="HQD31" s="70"/>
      <c r="HQE31" s="70"/>
      <c r="HQF31" s="70"/>
      <c r="HQG31" s="70"/>
      <c r="HQH31" s="70"/>
      <c r="HQI31" s="70"/>
      <c r="HQJ31" s="70"/>
      <c r="HQK31" s="70"/>
      <c r="HQL31" s="70"/>
      <c r="HQM31" s="70"/>
      <c r="HQN31" s="70"/>
      <c r="HQO31" s="70"/>
      <c r="HQP31" s="70"/>
      <c r="HQQ31" s="70"/>
      <c r="HQR31" s="70"/>
      <c r="HQS31" s="70"/>
      <c r="HQT31" s="70"/>
      <c r="HQU31" s="70"/>
      <c r="HQV31" s="70"/>
      <c r="HQW31" s="70"/>
      <c r="HQX31" s="70"/>
      <c r="HQY31" s="70"/>
      <c r="HQZ31" s="70"/>
      <c r="HRA31" s="70"/>
      <c r="HRB31" s="70"/>
      <c r="HRC31" s="70"/>
      <c r="HRD31" s="70"/>
      <c r="HRE31" s="70"/>
      <c r="HRF31" s="70"/>
      <c r="HRG31" s="70"/>
      <c r="HRH31" s="70"/>
      <c r="HRI31" s="70"/>
      <c r="HRJ31" s="70"/>
      <c r="HRK31" s="70"/>
      <c r="HRL31" s="70"/>
      <c r="HRM31" s="70"/>
      <c r="HRN31" s="70"/>
      <c r="HRO31" s="70"/>
      <c r="HRP31" s="70"/>
      <c r="HRQ31" s="70"/>
      <c r="HRR31" s="70"/>
      <c r="HRS31" s="70"/>
      <c r="HRT31" s="70"/>
      <c r="HRU31" s="70"/>
      <c r="HRV31" s="70"/>
      <c r="HRW31" s="70"/>
      <c r="HRX31" s="70"/>
      <c r="HRY31" s="70"/>
      <c r="HRZ31" s="70"/>
      <c r="HSA31" s="70"/>
      <c r="HSB31" s="70"/>
      <c r="HSC31" s="70"/>
      <c r="HSD31" s="70"/>
      <c r="HSE31" s="70"/>
      <c r="HSF31" s="70"/>
      <c r="HSG31" s="70"/>
      <c r="HSH31" s="70"/>
      <c r="HSI31" s="70"/>
      <c r="HSJ31" s="70"/>
      <c r="HSK31" s="70"/>
      <c r="HSL31" s="70"/>
      <c r="HSM31" s="70"/>
      <c r="HSN31" s="70"/>
      <c r="HSO31" s="70"/>
      <c r="HSP31" s="70"/>
      <c r="HSQ31" s="70"/>
      <c r="HSR31" s="70"/>
      <c r="HSS31" s="70"/>
      <c r="HST31" s="70"/>
      <c r="HSU31" s="70"/>
      <c r="HSV31" s="70"/>
      <c r="HSW31" s="70"/>
      <c r="HSX31" s="70"/>
      <c r="HSY31" s="70"/>
      <c r="HSZ31" s="70"/>
      <c r="HTA31" s="70"/>
      <c r="HTB31" s="70"/>
      <c r="HTC31" s="70"/>
      <c r="HTD31" s="70"/>
      <c r="HTE31" s="70"/>
      <c r="HTF31" s="70"/>
      <c r="HTG31" s="70"/>
      <c r="HTH31" s="70"/>
      <c r="HTI31" s="70"/>
      <c r="HTJ31" s="70"/>
      <c r="HTK31" s="70"/>
      <c r="HTL31" s="70"/>
      <c r="HTM31" s="70"/>
      <c r="HTN31" s="70"/>
      <c r="HTO31" s="70"/>
      <c r="HTP31" s="70"/>
      <c r="HTQ31" s="70"/>
      <c r="HTR31" s="70"/>
      <c r="HTS31" s="70"/>
      <c r="HTT31" s="70"/>
      <c r="HTU31" s="70"/>
      <c r="HTV31" s="70"/>
      <c r="HTW31" s="70"/>
      <c r="HTX31" s="70"/>
      <c r="HTY31" s="70"/>
      <c r="HTZ31" s="70"/>
      <c r="HUA31" s="70"/>
      <c r="HUB31" s="70"/>
      <c r="HUC31" s="70"/>
      <c r="HUD31" s="70"/>
      <c r="HUE31" s="70"/>
      <c r="HUF31" s="70"/>
      <c r="HUG31" s="70"/>
      <c r="HUH31" s="70"/>
      <c r="HUI31" s="70"/>
      <c r="HUJ31" s="70"/>
      <c r="HUK31" s="70"/>
      <c r="HUL31" s="70"/>
      <c r="HUM31" s="70"/>
      <c r="HUN31" s="70"/>
      <c r="HUO31" s="70"/>
      <c r="HUP31" s="70"/>
      <c r="HUQ31" s="70"/>
      <c r="HUR31" s="70"/>
      <c r="HUS31" s="70"/>
      <c r="HUT31" s="70"/>
      <c r="HUU31" s="70"/>
      <c r="HUV31" s="70"/>
      <c r="HUW31" s="70"/>
      <c r="HUX31" s="70"/>
      <c r="HUY31" s="70"/>
      <c r="HUZ31" s="70"/>
      <c r="HVA31" s="70"/>
      <c r="HVB31" s="70"/>
      <c r="HVC31" s="70"/>
      <c r="HVD31" s="70"/>
      <c r="HVE31" s="70"/>
      <c r="HVF31" s="70"/>
      <c r="HVG31" s="70"/>
      <c r="HVH31" s="70"/>
      <c r="HVI31" s="70"/>
      <c r="HVJ31" s="70"/>
      <c r="HVK31" s="70"/>
      <c r="HVL31" s="70"/>
      <c r="HVM31" s="70"/>
      <c r="HVN31" s="70"/>
      <c r="HVO31" s="70"/>
      <c r="HVP31" s="70"/>
      <c r="HVQ31" s="70"/>
      <c r="HVR31" s="70"/>
      <c r="HVS31" s="70"/>
      <c r="HVT31" s="70"/>
      <c r="HVU31" s="70"/>
      <c r="HVV31" s="70"/>
      <c r="HVW31" s="70"/>
      <c r="HVX31" s="70"/>
      <c r="HVY31" s="70"/>
      <c r="HVZ31" s="70"/>
      <c r="HWA31" s="70"/>
      <c r="HWB31" s="70"/>
      <c r="HWC31" s="70"/>
      <c r="HWD31" s="70"/>
      <c r="HWE31" s="70"/>
      <c r="HWF31" s="70"/>
      <c r="HWG31" s="70"/>
      <c r="HWH31" s="70"/>
      <c r="HWI31" s="70"/>
      <c r="HWJ31" s="70"/>
      <c r="HWK31" s="70"/>
      <c r="HWL31" s="70"/>
      <c r="HWM31" s="70"/>
      <c r="HWN31" s="70"/>
      <c r="HWO31" s="70"/>
      <c r="HWP31" s="70"/>
      <c r="HWQ31" s="70"/>
      <c r="HWR31" s="70"/>
      <c r="HWS31" s="70"/>
      <c r="HWT31" s="70"/>
      <c r="HWU31" s="70"/>
      <c r="HWV31" s="70"/>
      <c r="HWW31" s="70"/>
      <c r="HWX31" s="70"/>
      <c r="HWY31" s="70"/>
      <c r="HWZ31" s="70"/>
      <c r="HXA31" s="70"/>
      <c r="HXB31" s="70"/>
      <c r="HXC31" s="70"/>
      <c r="HXD31" s="70"/>
      <c r="HXE31" s="70"/>
      <c r="HXF31" s="70"/>
      <c r="HXG31" s="70"/>
      <c r="HXH31" s="70"/>
      <c r="HXI31" s="70"/>
      <c r="HXJ31" s="70"/>
      <c r="HXK31" s="70"/>
      <c r="HXL31" s="70"/>
      <c r="HXM31" s="70"/>
      <c r="HXN31" s="70"/>
      <c r="HXO31" s="70"/>
      <c r="HXP31" s="70"/>
      <c r="HXQ31" s="70"/>
      <c r="HXR31" s="70"/>
      <c r="HXS31" s="70"/>
      <c r="HXT31" s="70"/>
      <c r="HXU31" s="70"/>
      <c r="HXV31" s="70"/>
      <c r="HXW31" s="70"/>
      <c r="HXX31" s="70"/>
      <c r="HXY31" s="70"/>
      <c r="HXZ31" s="70"/>
      <c r="HYA31" s="70"/>
      <c r="HYB31" s="70"/>
      <c r="HYC31" s="70"/>
      <c r="HYD31" s="70"/>
      <c r="HYE31" s="70"/>
      <c r="HYF31" s="70"/>
      <c r="HYG31" s="70"/>
      <c r="HYH31" s="70"/>
      <c r="HYI31" s="70"/>
      <c r="HYJ31" s="70"/>
      <c r="HYK31" s="70"/>
      <c r="HYL31" s="70"/>
      <c r="HYM31" s="70"/>
      <c r="HYN31" s="70"/>
      <c r="HYO31" s="70"/>
      <c r="HYP31" s="70"/>
      <c r="HYQ31" s="70"/>
      <c r="HYR31" s="70"/>
      <c r="HYS31" s="70"/>
      <c r="HYT31" s="70"/>
      <c r="HYU31" s="70"/>
      <c r="HYV31" s="70"/>
      <c r="HYW31" s="70"/>
      <c r="HYX31" s="70"/>
      <c r="HYY31" s="70"/>
      <c r="HYZ31" s="70"/>
      <c r="HZA31" s="70"/>
      <c r="HZB31" s="70"/>
      <c r="HZC31" s="70"/>
      <c r="HZD31" s="70"/>
      <c r="HZE31" s="70"/>
      <c r="HZF31" s="70"/>
      <c r="HZG31" s="70"/>
      <c r="HZH31" s="70"/>
      <c r="HZI31" s="70"/>
      <c r="HZJ31" s="70"/>
      <c r="HZK31" s="70"/>
      <c r="HZL31" s="70"/>
      <c r="HZM31" s="70"/>
      <c r="HZN31" s="70"/>
      <c r="HZO31" s="70"/>
      <c r="HZP31" s="70"/>
      <c r="HZQ31" s="70"/>
      <c r="HZR31" s="70"/>
      <c r="HZS31" s="70"/>
      <c r="HZT31" s="70"/>
      <c r="HZU31" s="70"/>
      <c r="HZV31" s="70"/>
      <c r="HZW31" s="70"/>
      <c r="HZX31" s="70"/>
      <c r="HZY31" s="70"/>
      <c r="HZZ31" s="70"/>
      <c r="IAA31" s="70"/>
      <c r="IAB31" s="70"/>
      <c r="IAC31" s="70"/>
      <c r="IAD31" s="70"/>
      <c r="IAE31" s="70"/>
      <c r="IAF31" s="70"/>
      <c r="IAG31" s="70"/>
      <c r="IAH31" s="70"/>
      <c r="IAI31" s="70"/>
      <c r="IAJ31" s="70"/>
      <c r="IAK31" s="70"/>
      <c r="IAL31" s="70"/>
      <c r="IAM31" s="70"/>
      <c r="IAN31" s="70"/>
      <c r="IAO31" s="70"/>
      <c r="IAP31" s="70"/>
      <c r="IAQ31" s="70"/>
      <c r="IAR31" s="70"/>
      <c r="IAS31" s="70"/>
      <c r="IAT31" s="70"/>
      <c r="IAU31" s="70"/>
      <c r="IAV31" s="70"/>
      <c r="IAW31" s="70"/>
      <c r="IAX31" s="70"/>
      <c r="IAY31" s="70"/>
      <c r="IAZ31" s="70"/>
      <c r="IBA31" s="70"/>
      <c r="IBB31" s="70"/>
      <c r="IBC31" s="70"/>
      <c r="IBD31" s="70"/>
      <c r="IBE31" s="70"/>
      <c r="IBF31" s="70"/>
      <c r="IBG31" s="70"/>
      <c r="IBH31" s="70"/>
      <c r="IBI31" s="70"/>
      <c r="IBJ31" s="70"/>
      <c r="IBK31" s="70"/>
      <c r="IBL31" s="70"/>
      <c r="IBM31" s="70"/>
      <c r="IBN31" s="70"/>
      <c r="IBO31" s="70"/>
      <c r="IBP31" s="70"/>
      <c r="IBQ31" s="70"/>
      <c r="IBR31" s="70"/>
      <c r="IBS31" s="70"/>
      <c r="IBT31" s="70"/>
      <c r="IBU31" s="70"/>
      <c r="IBV31" s="70"/>
      <c r="IBW31" s="70"/>
      <c r="IBX31" s="70"/>
      <c r="IBY31" s="70"/>
      <c r="IBZ31" s="70"/>
      <c r="ICA31" s="70"/>
      <c r="ICB31" s="70"/>
      <c r="ICC31" s="70"/>
      <c r="ICD31" s="70"/>
      <c r="ICE31" s="70"/>
      <c r="ICF31" s="70"/>
      <c r="ICG31" s="70"/>
      <c r="ICH31" s="70"/>
      <c r="ICI31" s="70"/>
      <c r="ICJ31" s="70"/>
      <c r="ICK31" s="70"/>
      <c r="ICL31" s="70"/>
      <c r="ICM31" s="70"/>
      <c r="ICN31" s="70"/>
      <c r="ICO31" s="70"/>
      <c r="ICP31" s="70"/>
      <c r="ICQ31" s="70"/>
      <c r="ICR31" s="70"/>
      <c r="ICS31" s="70"/>
      <c r="ICT31" s="70"/>
      <c r="ICU31" s="70"/>
      <c r="ICV31" s="70"/>
      <c r="ICW31" s="70"/>
      <c r="ICX31" s="70"/>
      <c r="ICY31" s="70"/>
      <c r="ICZ31" s="70"/>
      <c r="IDA31" s="70"/>
      <c r="IDB31" s="70"/>
      <c r="IDC31" s="70"/>
      <c r="IDD31" s="70"/>
      <c r="IDE31" s="70"/>
      <c r="IDF31" s="70"/>
      <c r="IDG31" s="70"/>
      <c r="IDH31" s="70"/>
      <c r="IDI31" s="70"/>
      <c r="IDJ31" s="70"/>
      <c r="IDK31" s="70"/>
      <c r="IDL31" s="70"/>
      <c r="IDM31" s="70"/>
      <c r="IDN31" s="70"/>
      <c r="IDO31" s="70"/>
      <c r="IDP31" s="70"/>
      <c r="IDQ31" s="70"/>
      <c r="IDR31" s="70"/>
      <c r="IDS31" s="70"/>
      <c r="IDT31" s="70"/>
      <c r="IDU31" s="70"/>
      <c r="IDV31" s="70"/>
      <c r="IDW31" s="70"/>
      <c r="IDX31" s="70"/>
      <c r="IDY31" s="70"/>
      <c r="IDZ31" s="70"/>
      <c r="IEA31" s="70"/>
      <c r="IEB31" s="70"/>
      <c r="IEC31" s="70"/>
      <c r="IED31" s="70"/>
      <c r="IEE31" s="70"/>
      <c r="IEF31" s="70"/>
      <c r="IEG31" s="70"/>
      <c r="IEH31" s="70"/>
      <c r="IEI31" s="70"/>
      <c r="IEJ31" s="70"/>
      <c r="IEK31" s="70"/>
      <c r="IEL31" s="70"/>
      <c r="IEM31" s="70"/>
      <c r="IEN31" s="70"/>
      <c r="IEO31" s="70"/>
      <c r="IEP31" s="70"/>
      <c r="IEQ31" s="70"/>
      <c r="IER31" s="70"/>
      <c r="IES31" s="70"/>
      <c r="IET31" s="70"/>
      <c r="IEU31" s="70"/>
      <c r="IEV31" s="70"/>
      <c r="IEW31" s="70"/>
      <c r="IEX31" s="70"/>
      <c r="IEY31" s="70"/>
      <c r="IEZ31" s="70"/>
      <c r="IFA31" s="70"/>
      <c r="IFB31" s="70"/>
      <c r="IFC31" s="70"/>
      <c r="IFD31" s="70"/>
      <c r="IFE31" s="70"/>
      <c r="IFF31" s="70"/>
      <c r="IFG31" s="70"/>
      <c r="IFH31" s="70"/>
      <c r="IFI31" s="70"/>
      <c r="IFJ31" s="70"/>
      <c r="IFK31" s="70"/>
      <c r="IFL31" s="70"/>
      <c r="IFM31" s="70"/>
      <c r="IFN31" s="70"/>
      <c r="IFO31" s="70"/>
      <c r="IFP31" s="70"/>
      <c r="IFQ31" s="70"/>
      <c r="IFR31" s="70"/>
      <c r="IFS31" s="70"/>
      <c r="IFT31" s="70"/>
      <c r="IFU31" s="70"/>
      <c r="IFV31" s="70"/>
      <c r="IFW31" s="70"/>
      <c r="IFX31" s="70"/>
      <c r="IFY31" s="70"/>
      <c r="IFZ31" s="70"/>
      <c r="IGA31" s="70"/>
      <c r="IGB31" s="70"/>
      <c r="IGC31" s="70"/>
      <c r="IGD31" s="70"/>
      <c r="IGE31" s="70"/>
      <c r="IGF31" s="70"/>
      <c r="IGG31" s="70"/>
      <c r="IGH31" s="70"/>
      <c r="IGI31" s="70"/>
      <c r="IGJ31" s="70"/>
      <c r="IGK31" s="70"/>
      <c r="IGL31" s="70"/>
      <c r="IGM31" s="70"/>
      <c r="IGN31" s="70"/>
      <c r="IGO31" s="70"/>
      <c r="IGP31" s="70"/>
      <c r="IGQ31" s="70"/>
      <c r="IGR31" s="70"/>
      <c r="IGS31" s="70"/>
      <c r="IGT31" s="70"/>
      <c r="IGU31" s="70"/>
      <c r="IGV31" s="70"/>
      <c r="IGW31" s="70"/>
      <c r="IGX31" s="70"/>
      <c r="IGY31" s="70"/>
      <c r="IGZ31" s="70"/>
      <c r="IHA31" s="70"/>
      <c r="IHB31" s="70"/>
      <c r="IHC31" s="70"/>
      <c r="IHD31" s="70"/>
      <c r="IHE31" s="70"/>
      <c r="IHF31" s="70"/>
      <c r="IHG31" s="70"/>
      <c r="IHH31" s="70"/>
      <c r="IHI31" s="70"/>
      <c r="IHJ31" s="70"/>
      <c r="IHK31" s="70"/>
      <c r="IHL31" s="70"/>
      <c r="IHM31" s="70"/>
      <c r="IHN31" s="70"/>
      <c r="IHO31" s="70"/>
      <c r="IHP31" s="70"/>
      <c r="IHQ31" s="70"/>
      <c r="IHR31" s="70"/>
      <c r="IHS31" s="70"/>
      <c r="IHT31" s="70"/>
      <c r="IHU31" s="70"/>
      <c r="IHV31" s="70"/>
      <c r="IHW31" s="70"/>
      <c r="IHX31" s="70"/>
      <c r="IHY31" s="70"/>
      <c r="IHZ31" s="70"/>
      <c r="IIA31" s="70"/>
      <c r="IIB31" s="70"/>
      <c r="IIC31" s="70"/>
      <c r="IID31" s="70"/>
      <c r="IIE31" s="70"/>
      <c r="IIF31" s="70"/>
      <c r="IIG31" s="70"/>
      <c r="IIH31" s="70"/>
      <c r="III31" s="70"/>
      <c r="IIJ31" s="70"/>
      <c r="IIK31" s="70"/>
      <c r="IIL31" s="70"/>
      <c r="IIM31" s="70"/>
      <c r="IIN31" s="70"/>
      <c r="IIO31" s="70"/>
      <c r="IIP31" s="70"/>
      <c r="IIQ31" s="70"/>
      <c r="IIR31" s="70"/>
      <c r="IIS31" s="70"/>
      <c r="IIT31" s="70"/>
      <c r="IIU31" s="70"/>
      <c r="IIV31" s="70"/>
      <c r="IIW31" s="70"/>
      <c r="IIX31" s="70"/>
      <c r="IIY31" s="70"/>
      <c r="IIZ31" s="70"/>
      <c r="IJA31" s="70"/>
      <c r="IJB31" s="70"/>
      <c r="IJC31" s="70"/>
      <c r="IJD31" s="70"/>
      <c r="IJE31" s="70"/>
      <c r="IJF31" s="70"/>
      <c r="IJG31" s="70"/>
      <c r="IJH31" s="70"/>
      <c r="IJI31" s="70"/>
      <c r="IJJ31" s="70"/>
      <c r="IJK31" s="70"/>
      <c r="IJL31" s="70"/>
      <c r="IJM31" s="70"/>
      <c r="IJN31" s="70"/>
      <c r="IJO31" s="70"/>
      <c r="IJP31" s="70"/>
      <c r="IJQ31" s="70"/>
      <c r="IJR31" s="70"/>
      <c r="IJS31" s="70"/>
      <c r="IJT31" s="70"/>
      <c r="IJU31" s="70"/>
      <c r="IJV31" s="70"/>
      <c r="IJW31" s="70"/>
      <c r="IJX31" s="70"/>
      <c r="IJY31" s="70"/>
      <c r="IJZ31" s="70"/>
      <c r="IKA31" s="70"/>
      <c r="IKB31" s="70"/>
      <c r="IKC31" s="70"/>
      <c r="IKD31" s="70"/>
      <c r="IKE31" s="70"/>
      <c r="IKF31" s="70"/>
      <c r="IKG31" s="70"/>
      <c r="IKH31" s="70"/>
      <c r="IKI31" s="70"/>
      <c r="IKJ31" s="70"/>
      <c r="IKK31" s="70"/>
      <c r="IKL31" s="70"/>
      <c r="IKM31" s="70"/>
      <c r="IKN31" s="70"/>
      <c r="IKO31" s="70"/>
      <c r="IKP31" s="70"/>
      <c r="IKQ31" s="70"/>
      <c r="IKR31" s="70"/>
      <c r="IKS31" s="70"/>
      <c r="IKT31" s="70"/>
      <c r="IKU31" s="70"/>
      <c r="IKV31" s="70"/>
      <c r="IKW31" s="70"/>
      <c r="IKX31" s="70"/>
      <c r="IKY31" s="70"/>
      <c r="IKZ31" s="70"/>
      <c r="ILA31" s="70"/>
      <c r="ILB31" s="70"/>
      <c r="ILC31" s="70"/>
      <c r="ILD31" s="70"/>
      <c r="ILE31" s="70"/>
      <c r="ILF31" s="70"/>
      <c r="ILG31" s="70"/>
      <c r="ILH31" s="70"/>
      <c r="ILI31" s="70"/>
      <c r="ILJ31" s="70"/>
      <c r="ILK31" s="70"/>
      <c r="ILL31" s="70"/>
      <c r="ILM31" s="70"/>
      <c r="ILN31" s="70"/>
      <c r="ILO31" s="70"/>
      <c r="ILP31" s="70"/>
      <c r="ILQ31" s="70"/>
      <c r="ILR31" s="70"/>
      <c r="ILS31" s="70"/>
      <c r="ILT31" s="70"/>
      <c r="ILU31" s="70"/>
      <c r="ILV31" s="70"/>
      <c r="ILW31" s="70"/>
      <c r="ILX31" s="70"/>
      <c r="ILY31" s="70"/>
      <c r="ILZ31" s="70"/>
      <c r="IMA31" s="70"/>
      <c r="IMB31" s="70"/>
      <c r="IMC31" s="70"/>
      <c r="IMD31" s="70"/>
      <c r="IME31" s="70"/>
      <c r="IMF31" s="70"/>
      <c r="IMG31" s="70"/>
      <c r="IMH31" s="70"/>
      <c r="IMI31" s="70"/>
      <c r="IMJ31" s="70"/>
      <c r="IMK31" s="70"/>
      <c r="IML31" s="70"/>
      <c r="IMM31" s="70"/>
      <c r="IMN31" s="70"/>
      <c r="IMO31" s="70"/>
      <c r="IMP31" s="70"/>
      <c r="IMQ31" s="70"/>
      <c r="IMR31" s="70"/>
      <c r="IMS31" s="70"/>
      <c r="IMT31" s="70"/>
      <c r="IMU31" s="70"/>
      <c r="IMV31" s="70"/>
      <c r="IMW31" s="70"/>
      <c r="IMX31" s="70"/>
      <c r="IMY31" s="70"/>
      <c r="IMZ31" s="70"/>
      <c r="INA31" s="70"/>
      <c r="INB31" s="70"/>
      <c r="INC31" s="70"/>
      <c r="IND31" s="70"/>
      <c r="INE31" s="70"/>
      <c r="INF31" s="70"/>
      <c r="ING31" s="70"/>
      <c r="INH31" s="70"/>
      <c r="INI31" s="70"/>
      <c r="INJ31" s="70"/>
      <c r="INK31" s="70"/>
      <c r="INL31" s="70"/>
      <c r="INM31" s="70"/>
      <c r="INN31" s="70"/>
      <c r="INO31" s="70"/>
      <c r="INP31" s="70"/>
      <c r="INQ31" s="70"/>
      <c r="INR31" s="70"/>
      <c r="INS31" s="70"/>
      <c r="INT31" s="70"/>
      <c r="INU31" s="70"/>
      <c r="INV31" s="70"/>
      <c r="INW31" s="70"/>
      <c r="INX31" s="70"/>
      <c r="INY31" s="70"/>
      <c r="INZ31" s="70"/>
      <c r="IOA31" s="70"/>
      <c r="IOB31" s="70"/>
      <c r="IOC31" s="70"/>
      <c r="IOD31" s="70"/>
      <c r="IOE31" s="70"/>
      <c r="IOF31" s="70"/>
      <c r="IOG31" s="70"/>
      <c r="IOH31" s="70"/>
      <c r="IOI31" s="70"/>
      <c r="IOJ31" s="70"/>
      <c r="IOK31" s="70"/>
      <c r="IOL31" s="70"/>
      <c r="IOM31" s="70"/>
      <c r="ION31" s="70"/>
      <c r="IOO31" s="70"/>
      <c r="IOP31" s="70"/>
      <c r="IOQ31" s="70"/>
      <c r="IOR31" s="70"/>
      <c r="IOS31" s="70"/>
      <c r="IOT31" s="70"/>
      <c r="IOU31" s="70"/>
      <c r="IOV31" s="70"/>
      <c r="IOW31" s="70"/>
      <c r="IOX31" s="70"/>
      <c r="IOY31" s="70"/>
      <c r="IOZ31" s="70"/>
      <c r="IPA31" s="70"/>
      <c r="IPB31" s="70"/>
      <c r="IPC31" s="70"/>
      <c r="IPD31" s="70"/>
      <c r="IPE31" s="70"/>
      <c r="IPF31" s="70"/>
      <c r="IPG31" s="70"/>
      <c r="IPH31" s="70"/>
      <c r="IPI31" s="70"/>
      <c r="IPJ31" s="70"/>
      <c r="IPK31" s="70"/>
      <c r="IPL31" s="70"/>
      <c r="IPM31" s="70"/>
      <c r="IPN31" s="70"/>
      <c r="IPO31" s="70"/>
      <c r="IPP31" s="70"/>
      <c r="IPQ31" s="70"/>
      <c r="IPR31" s="70"/>
      <c r="IPS31" s="70"/>
      <c r="IPT31" s="70"/>
      <c r="IPU31" s="70"/>
      <c r="IPV31" s="70"/>
      <c r="IPW31" s="70"/>
      <c r="IPX31" s="70"/>
      <c r="IPY31" s="70"/>
      <c r="IPZ31" s="70"/>
      <c r="IQA31" s="70"/>
      <c r="IQB31" s="70"/>
      <c r="IQC31" s="70"/>
      <c r="IQD31" s="70"/>
      <c r="IQE31" s="70"/>
      <c r="IQF31" s="70"/>
      <c r="IQG31" s="70"/>
      <c r="IQH31" s="70"/>
      <c r="IQI31" s="70"/>
      <c r="IQJ31" s="70"/>
      <c r="IQK31" s="70"/>
      <c r="IQL31" s="70"/>
      <c r="IQM31" s="70"/>
      <c r="IQN31" s="70"/>
      <c r="IQO31" s="70"/>
      <c r="IQP31" s="70"/>
      <c r="IQQ31" s="70"/>
      <c r="IQR31" s="70"/>
      <c r="IQS31" s="70"/>
      <c r="IQT31" s="70"/>
      <c r="IQU31" s="70"/>
      <c r="IQV31" s="70"/>
      <c r="IQW31" s="70"/>
      <c r="IQX31" s="70"/>
      <c r="IQY31" s="70"/>
      <c r="IQZ31" s="70"/>
      <c r="IRA31" s="70"/>
      <c r="IRB31" s="70"/>
      <c r="IRC31" s="70"/>
      <c r="IRD31" s="70"/>
      <c r="IRE31" s="70"/>
      <c r="IRF31" s="70"/>
      <c r="IRG31" s="70"/>
      <c r="IRH31" s="70"/>
      <c r="IRI31" s="70"/>
      <c r="IRJ31" s="70"/>
      <c r="IRK31" s="70"/>
      <c r="IRL31" s="70"/>
      <c r="IRM31" s="70"/>
      <c r="IRN31" s="70"/>
      <c r="IRO31" s="70"/>
      <c r="IRP31" s="70"/>
      <c r="IRQ31" s="70"/>
      <c r="IRR31" s="70"/>
      <c r="IRS31" s="70"/>
      <c r="IRT31" s="70"/>
      <c r="IRU31" s="70"/>
      <c r="IRV31" s="70"/>
      <c r="IRW31" s="70"/>
      <c r="IRX31" s="70"/>
      <c r="IRY31" s="70"/>
      <c r="IRZ31" s="70"/>
      <c r="ISA31" s="70"/>
      <c r="ISB31" s="70"/>
      <c r="ISC31" s="70"/>
      <c r="ISD31" s="70"/>
      <c r="ISE31" s="70"/>
      <c r="ISF31" s="70"/>
      <c r="ISG31" s="70"/>
      <c r="ISH31" s="70"/>
      <c r="ISI31" s="70"/>
      <c r="ISJ31" s="70"/>
      <c r="ISK31" s="70"/>
      <c r="ISL31" s="70"/>
      <c r="ISM31" s="70"/>
      <c r="ISN31" s="70"/>
      <c r="ISO31" s="70"/>
      <c r="ISP31" s="70"/>
      <c r="ISQ31" s="70"/>
      <c r="ISR31" s="70"/>
      <c r="ISS31" s="70"/>
      <c r="IST31" s="70"/>
      <c r="ISU31" s="70"/>
      <c r="ISV31" s="70"/>
      <c r="ISW31" s="70"/>
      <c r="ISX31" s="70"/>
      <c r="ISY31" s="70"/>
      <c r="ISZ31" s="70"/>
      <c r="ITA31" s="70"/>
      <c r="ITB31" s="70"/>
      <c r="ITC31" s="70"/>
      <c r="ITD31" s="70"/>
      <c r="ITE31" s="70"/>
      <c r="ITF31" s="70"/>
      <c r="ITG31" s="70"/>
      <c r="ITH31" s="70"/>
      <c r="ITI31" s="70"/>
      <c r="ITJ31" s="70"/>
      <c r="ITK31" s="70"/>
      <c r="ITL31" s="70"/>
      <c r="ITM31" s="70"/>
      <c r="ITN31" s="70"/>
      <c r="ITO31" s="70"/>
      <c r="ITP31" s="70"/>
      <c r="ITQ31" s="70"/>
      <c r="ITR31" s="70"/>
      <c r="ITS31" s="70"/>
      <c r="ITT31" s="70"/>
      <c r="ITU31" s="70"/>
      <c r="ITV31" s="70"/>
      <c r="ITW31" s="70"/>
      <c r="ITX31" s="70"/>
      <c r="ITY31" s="70"/>
      <c r="ITZ31" s="70"/>
      <c r="IUA31" s="70"/>
      <c r="IUB31" s="70"/>
      <c r="IUC31" s="70"/>
      <c r="IUD31" s="70"/>
      <c r="IUE31" s="70"/>
      <c r="IUF31" s="70"/>
      <c r="IUG31" s="70"/>
      <c r="IUH31" s="70"/>
      <c r="IUI31" s="70"/>
      <c r="IUJ31" s="70"/>
      <c r="IUK31" s="70"/>
      <c r="IUL31" s="70"/>
      <c r="IUM31" s="70"/>
      <c r="IUN31" s="70"/>
      <c r="IUO31" s="70"/>
      <c r="IUP31" s="70"/>
      <c r="IUQ31" s="70"/>
      <c r="IUR31" s="70"/>
      <c r="IUS31" s="70"/>
      <c r="IUT31" s="70"/>
      <c r="IUU31" s="70"/>
      <c r="IUV31" s="70"/>
      <c r="IUW31" s="70"/>
      <c r="IUX31" s="70"/>
      <c r="IUY31" s="70"/>
      <c r="IUZ31" s="70"/>
      <c r="IVA31" s="70"/>
      <c r="IVB31" s="70"/>
      <c r="IVC31" s="70"/>
      <c r="IVD31" s="70"/>
      <c r="IVE31" s="70"/>
      <c r="IVF31" s="70"/>
      <c r="IVG31" s="70"/>
      <c r="IVH31" s="70"/>
      <c r="IVI31" s="70"/>
      <c r="IVJ31" s="70"/>
      <c r="IVK31" s="70"/>
      <c r="IVL31" s="70"/>
      <c r="IVM31" s="70"/>
      <c r="IVN31" s="70"/>
      <c r="IVO31" s="70"/>
      <c r="IVP31" s="70"/>
      <c r="IVQ31" s="70"/>
      <c r="IVR31" s="70"/>
      <c r="IVS31" s="70"/>
      <c r="IVT31" s="70"/>
      <c r="IVU31" s="70"/>
      <c r="IVV31" s="70"/>
      <c r="IVW31" s="70"/>
      <c r="IVX31" s="70"/>
      <c r="IVY31" s="70"/>
      <c r="IVZ31" s="70"/>
      <c r="IWA31" s="70"/>
      <c r="IWB31" s="70"/>
      <c r="IWC31" s="70"/>
      <c r="IWD31" s="70"/>
      <c r="IWE31" s="70"/>
      <c r="IWF31" s="70"/>
      <c r="IWG31" s="70"/>
      <c r="IWH31" s="70"/>
      <c r="IWI31" s="70"/>
      <c r="IWJ31" s="70"/>
      <c r="IWK31" s="70"/>
      <c r="IWL31" s="70"/>
      <c r="IWM31" s="70"/>
      <c r="IWN31" s="70"/>
      <c r="IWO31" s="70"/>
      <c r="IWP31" s="70"/>
      <c r="IWQ31" s="70"/>
      <c r="IWR31" s="70"/>
      <c r="IWS31" s="70"/>
      <c r="IWT31" s="70"/>
      <c r="IWU31" s="70"/>
      <c r="IWV31" s="70"/>
      <c r="IWW31" s="70"/>
      <c r="IWX31" s="70"/>
      <c r="IWY31" s="70"/>
      <c r="IWZ31" s="70"/>
      <c r="IXA31" s="70"/>
      <c r="IXB31" s="70"/>
      <c r="IXC31" s="70"/>
      <c r="IXD31" s="70"/>
      <c r="IXE31" s="70"/>
      <c r="IXF31" s="70"/>
      <c r="IXG31" s="70"/>
      <c r="IXH31" s="70"/>
      <c r="IXI31" s="70"/>
      <c r="IXJ31" s="70"/>
      <c r="IXK31" s="70"/>
      <c r="IXL31" s="70"/>
      <c r="IXM31" s="70"/>
      <c r="IXN31" s="70"/>
      <c r="IXO31" s="70"/>
      <c r="IXP31" s="70"/>
      <c r="IXQ31" s="70"/>
      <c r="IXR31" s="70"/>
      <c r="IXS31" s="70"/>
      <c r="IXT31" s="70"/>
      <c r="IXU31" s="70"/>
      <c r="IXV31" s="70"/>
      <c r="IXW31" s="70"/>
      <c r="IXX31" s="70"/>
      <c r="IXY31" s="70"/>
      <c r="IXZ31" s="70"/>
      <c r="IYA31" s="70"/>
      <c r="IYB31" s="70"/>
      <c r="IYC31" s="70"/>
      <c r="IYD31" s="70"/>
      <c r="IYE31" s="70"/>
      <c r="IYF31" s="70"/>
      <c r="IYG31" s="70"/>
      <c r="IYH31" s="70"/>
      <c r="IYI31" s="70"/>
      <c r="IYJ31" s="70"/>
      <c r="IYK31" s="70"/>
      <c r="IYL31" s="70"/>
      <c r="IYM31" s="70"/>
      <c r="IYN31" s="70"/>
      <c r="IYO31" s="70"/>
      <c r="IYP31" s="70"/>
      <c r="IYQ31" s="70"/>
      <c r="IYR31" s="70"/>
      <c r="IYS31" s="70"/>
      <c r="IYT31" s="70"/>
      <c r="IYU31" s="70"/>
      <c r="IYV31" s="70"/>
      <c r="IYW31" s="70"/>
      <c r="IYX31" s="70"/>
      <c r="IYY31" s="70"/>
      <c r="IYZ31" s="70"/>
      <c r="IZA31" s="70"/>
      <c r="IZB31" s="70"/>
      <c r="IZC31" s="70"/>
      <c r="IZD31" s="70"/>
      <c r="IZE31" s="70"/>
      <c r="IZF31" s="70"/>
      <c r="IZG31" s="70"/>
      <c r="IZH31" s="70"/>
      <c r="IZI31" s="70"/>
      <c r="IZJ31" s="70"/>
      <c r="IZK31" s="70"/>
      <c r="IZL31" s="70"/>
      <c r="IZM31" s="70"/>
      <c r="IZN31" s="70"/>
      <c r="IZO31" s="70"/>
      <c r="IZP31" s="70"/>
      <c r="IZQ31" s="70"/>
      <c r="IZR31" s="70"/>
      <c r="IZS31" s="70"/>
      <c r="IZT31" s="70"/>
      <c r="IZU31" s="70"/>
      <c r="IZV31" s="70"/>
      <c r="IZW31" s="70"/>
      <c r="IZX31" s="70"/>
      <c r="IZY31" s="70"/>
      <c r="IZZ31" s="70"/>
      <c r="JAA31" s="70"/>
      <c r="JAB31" s="70"/>
      <c r="JAC31" s="70"/>
      <c r="JAD31" s="70"/>
      <c r="JAE31" s="70"/>
      <c r="JAF31" s="70"/>
      <c r="JAG31" s="70"/>
      <c r="JAH31" s="70"/>
      <c r="JAI31" s="70"/>
      <c r="JAJ31" s="70"/>
      <c r="JAK31" s="70"/>
      <c r="JAL31" s="70"/>
      <c r="JAM31" s="70"/>
      <c r="JAN31" s="70"/>
      <c r="JAO31" s="70"/>
      <c r="JAP31" s="70"/>
      <c r="JAQ31" s="70"/>
      <c r="JAR31" s="70"/>
      <c r="JAS31" s="70"/>
      <c r="JAT31" s="70"/>
      <c r="JAU31" s="70"/>
      <c r="JAV31" s="70"/>
      <c r="JAW31" s="70"/>
      <c r="JAX31" s="70"/>
      <c r="JAY31" s="70"/>
      <c r="JAZ31" s="70"/>
      <c r="JBA31" s="70"/>
      <c r="JBB31" s="70"/>
      <c r="JBC31" s="70"/>
      <c r="JBD31" s="70"/>
      <c r="JBE31" s="70"/>
      <c r="JBF31" s="70"/>
      <c r="JBG31" s="70"/>
      <c r="JBH31" s="70"/>
      <c r="JBI31" s="70"/>
      <c r="JBJ31" s="70"/>
      <c r="JBK31" s="70"/>
      <c r="JBL31" s="70"/>
      <c r="JBM31" s="70"/>
      <c r="JBN31" s="70"/>
      <c r="JBO31" s="70"/>
      <c r="JBP31" s="70"/>
      <c r="JBQ31" s="70"/>
      <c r="JBR31" s="70"/>
      <c r="JBS31" s="70"/>
      <c r="JBT31" s="70"/>
      <c r="JBU31" s="70"/>
      <c r="JBV31" s="70"/>
      <c r="JBW31" s="70"/>
      <c r="JBX31" s="70"/>
      <c r="JBY31" s="70"/>
      <c r="JBZ31" s="70"/>
      <c r="JCA31" s="70"/>
      <c r="JCB31" s="70"/>
      <c r="JCC31" s="70"/>
      <c r="JCD31" s="70"/>
      <c r="JCE31" s="70"/>
      <c r="JCF31" s="70"/>
      <c r="JCG31" s="70"/>
      <c r="JCH31" s="70"/>
      <c r="JCI31" s="70"/>
      <c r="JCJ31" s="70"/>
      <c r="JCK31" s="70"/>
      <c r="JCL31" s="70"/>
      <c r="JCM31" s="70"/>
      <c r="JCN31" s="70"/>
      <c r="JCO31" s="70"/>
      <c r="JCP31" s="70"/>
      <c r="JCQ31" s="70"/>
      <c r="JCR31" s="70"/>
      <c r="JCS31" s="70"/>
      <c r="JCT31" s="70"/>
      <c r="JCU31" s="70"/>
      <c r="JCV31" s="70"/>
      <c r="JCW31" s="70"/>
      <c r="JCX31" s="70"/>
      <c r="JCY31" s="70"/>
      <c r="JCZ31" s="70"/>
      <c r="JDA31" s="70"/>
      <c r="JDB31" s="70"/>
      <c r="JDC31" s="70"/>
      <c r="JDD31" s="70"/>
      <c r="JDE31" s="70"/>
      <c r="JDF31" s="70"/>
      <c r="JDG31" s="70"/>
      <c r="JDH31" s="70"/>
      <c r="JDI31" s="70"/>
      <c r="JDJ31" s="70"/>
      <c r="JDK31" s="70"/>
      <c r="JDL31" s="70"/>
      <c r="JDM31" s="70"/>
      <c r="JDN31" s="70"/>
      <c r="JDO31" s="70"/>
      <c r="JDP31" s="70"/>
      <c r="JDQ31" s="70"/>
      <c r="JDR31" s="70"/>
      <c r="JDS31" s="70"/>
      <c r="JDT31" s="70"/>
      <c r="JDU31" s="70"/>
      <c r="JDV31" s="70"/>
      <c r="JDW31" s="70"/>
      <c r="JDX31" s="70"/>
      <c r="JDY31" s="70"/>
      <c r="JDZ31" s="70"/>
      <c r="JEA31" s="70"/>
      <c r="JEB31" s="70"/>
      <c r="JEC31" s="70"/>
      <c r="JED31" s="70"/>
      <c r="JEE31" s="70"/>
      <c r="JEF31" s="70"/>
      <c r="JEG31" s="70"/>
      <c r="JEH31" s="70"/>
      <c r="JEI31" s="70"/>
      <c r="JEJ31" s="70"/>
      <c r="JEK31" s="70"/>
      <c r="JEL31" s="70"/>
      <c r="JEM31" s="70"/>
      <c r="JEN31" s="70"/>
      <c r="JEO31" s="70"/>
      <c r="JEP31" s="70"/>
      <c r="JEQ31" s="70"/>
      <c r="JER31" s="70"/>
      <c r="JES31" s="70"/>
      <c r="JET31" s="70"/>
      <c r="JEU31" s="70"/>
      <c r="JEV31" s="70"/>
      <c r="JEW31" s="70"/>
      <c r="JEX31" s="70"/>
      <c r="JEY31" s="70"/>
      <c r="JEZ31" s="70"/>
      <c r="JFA31" s="70"/>
      <c r="JFB31" s="70"/>
      <c r="JFC31" s="70"/>
      <c r="JFD31" s="70"/>
      <c r="JFE31" s="70"/>
      <c r="JFF31" s="70"/>
      <c r="JFG31" s="70"/>
      <c r="JFH31" s="70"/>
      <c r="JFI31" s="70"/>
      <c r="JFJ31" s="70"/>
      <c r="JFK31" s="70"/>
      <c r="JFL31" s="70"/>
      <c r="JFM31" s="70"/>
      <c r="JFN31" s="70"/>
      <c r="JFO31" s="70"/>
      <c r="JFP31" s="70"/>
      <c r="JFQ31" s="70"/>
      <c r="JFR31" s="70"/>
      <c r="JFS31" s="70"/>
      <c r="JFT31" s="70"/>
      <c r="JFU31" s="70"/>
      <c r="JFV31" s="70"/>
      <c r="JFW31" s="70"/>
      <c r="JFX31" s="70"/>
      <c r="JFY31" s="70"/>
      <c r="JFZ31" s="70"/>
      <c r="JGA31" s="70"/>
      <c r="JGB31" s="70"/>
      <c r="JGC31" s="70"/>
      <c r="JGD31" s="70"/>
      <c r="JGE31" s="70"/>
      <c r="JGF31" s="70"/>
      <c r="JGG31" s="70"/>
      <c r="JGH31" s="70"/>
      <c r="JGI31" s="70"/>
      <c r="JGJ31" s="70"/>
      <c r="JGK31" s="70"/>
      <c r="JGL31" s="70"/>
      <c r="JGM31" s="70"/>
      <c r="JGN31" s="70"/>
      <c r="JGO31" s="70"/>
      <c r="JGP31" s="70"/>
      <c r="JGQ31" s="70"/>
      <c r="JGR31" s="70"/>
      <c r="JGS31" s="70"/>
      <c r="JGT31" s="70"/>
      <c r="JGU31" s="70"/>
      <c r="JGV31" s="70"/>
      <c r="JGW31" s="70"/>
      <c r="JGX31" s="70"/>
      <c r="JGY31" s="70"/>
      <c r="JGZ31" s="70"/>
      <c r="JHA31" s="70"/>
      <c r="JHB31" s="70"/>
      <c r="JHC31" s="70"/>
      <c r="JHD31" s="70"/>
      <c r="JHE31" s="70"/>
      <c r="JHF31" s="70"/>
      <c r="JHG31" s="70"/>
      <c r="JHH31" s="70"/>
      <c r="JHI31" s="70"/>
      <c r="JHJ31" s="70"/>
      <c r="JHK31" s="70"/>
      <c r="JHL31" s="70"/>
      <c r="JHM31" s="70"/>
      <c r="JHN31" s="70"/>
      <c r="JHO31" s="70"/>
      <c r="JHP31" s="70"/>
      <c r="JHQ31" s="70"/>
      <c r="JHR31" s="70"/>
      <c r="JHS31" s="70"/>
      <c r="JHT31" s="70"/>
      <c r="JHU31" s="70"/>
      <c r="JHV31" s="70"/>
      <c r="JHW31" s="70"/>
      <c r="JHX31" s="70"/>
      <c r="JHY31" s="70"/>
      <c r="JHZ31" s="70"/>
      <c r="JIA31" s="70"/>
      <c r="JIB31" s="70"/>
      <c r="JIC31" s="70"/>
      <c r="JID31" s="70"/>
      <c r="JIE31" s="70"/>
      <c r="JIF31" s="70"/>
      <c r="JIG31" s="70"/>
      <c r="JIH31" s="70"/>
      <c r="JII31" s="70"/>
      <c r="JIJ31" s="70"/>
      <c r="JIK31" s="70"/>
      <c r="JIL31" s="70"/>
      <c r="JIM31" s="70"/>
      <c r="JIN31" s="70"/>
      <c r="JIO31" s="70"/>
      <c r="JIP31" s="70"/>
      <c r="JIQ31" s="70"/>
      <c r="JIR31" s="70"/>
      <c r="JIS31" s="70"/>
      <c r="JIT31" s="70"/>
      <c r="JIU31" s="70"/>
      <c r="JIV31" s="70"/>
      <c r="JIW31" s="70"/>
      <c r="JIX31" s="70"/>
      <c r="JIY31" s="70"/>
      <c r="JIZ31" s="70"/>
      <c r="JJA31" s="70"/>
      <c r="JJB31" s="70"/>
      <c r="JJC31" s="70"/>
      <c r="JJD31" s="70"/>
      <c r="JJE31" s="70"/>
      <c r="JJF31" s="70"/>
      <c r="JJG31" s="70"/>
      <c r="JJH31" s="70"/>
      <c r="JJI31" s="70"/>
      <c r="JJJ31" s="70"/>
      <c r="JJK31" s="70"/>
      <c r="JJL31" s="70"/>
      <c r="JJM31" s="70"/>
      <c r="JJN31" s="70"/>
      <c r="JJO31" s="70"/>
      <c r="JJP31" s="70"/>
      <c r="JJQ31" s="70"/>
      <c r="JJR31" s="70"/>
      <c r="JJS31" s="70"/>
      <c r="JJT31" s="70"/>
      <c r="JJU31" s="70"/>
      <c r="JJV31" s="70"/>
      <c r="JJW31" s="70"/>
      <c r="JJX31" s="70"/>
      <c r="JJY31" s="70"/>
      <c r="JJZ31" s="70"/>
      <c r="JKA31" s="70"/>
      <c r="JKB31" s="70"/>
      <c r="JKC31" s="70"/>
      <c r="JKD31" s="70"/>
      <c r="JKE31" s="70"/>
      <c r="JKF31" s="70"/>
      <c r="JKG31" s="70"/>
      <c r="JKH31" s="70"/>
      <c r="JKI31" s="70"/>
      <c r="JKJ31" s="70"/>
      <c r="JKK31" s="70"/>
      <c r="JKL31" s="70"/>
      <c r="JKM31" s="70"/>
      <c r="JKN31" s="70"/>
      <c r="JKO31" s="70"/>
      <c r="JKP31" s="70"/>
      <c r="JKQ31" s="70"/>
      <c r="JKR31" s="70"/>
      <c r="JKS31" s="70"/>
      <c r="JKT31" s="70"/>
      <c r="JKU31" s="70"/>
      <c r="JKV31" s="70"/>
      <c r="JKW31" s="70"/>
      <c r="JKX31" s="70"/>
      <c r="JKY31" s="70"/>
      <c r="JKZ31" s="70"/>
      <c r="JLA31" s="70"/>
      <c r="JLB31" s="70"/>
      <c r="JLC31" s="70"/>
      <c r="JLD31" s="70"/>
      <c r="JLE31" s="70"/>
      <c r="JLF31" s="70"/>
      <c r="JLG31" s="70"/>
      <c r="JLH31" s="70"/>
      <c r="JLI31" s="70"/>
      <c r="JLJ31" s="70"/>
      <c r="JLK31" s="70"/>
      <c r="JLL31" s="70"/>
      <c r="JLM31" s="70"/>
      <c r="JLN31" s="70"/>
      <c r="JLO31" s="70"/>
      <c r="JLP31" s="70"/>
      <c r="JLQ31" s="70"/>
      <c r="JLR31" s="70"/>
      <c r="JLS31" s="70"/>
      <c r="JLT31" s="70"/>
      <c r="JLU31" s="70"/>
      <c r="JLV31" s="70"/>
      <c r="JLW31" s="70"/>
      <c r="JLX31" s="70"/>
      <c r="JLY31" s="70"/>
      <c r="JLZ31" s="70"/>
      <c r="JMA31" s="70"/>
      <c r="JMB31" s="70"/>
      <c r="JMC31" s="70"/>
      <c r="JMD31" s="70"/>
      <c r="JME31" s="70"/>
      <c r="JMF31" s="70"/>
      <c r="JMG31" s="70"/>
      <c r="JMH31" s="70"/>
      <c r="JMI31" s="70"/>
      <c r="JMJ31" s="70"/>
      <c r="JMK31" s="70"/>
      <c r="JML31" s="70"/>
      <c r="JMM31" s="70"/>
      <c r="JMN31" s="70"/>
      <c r="JMO31" s="70"/>
      <c r="JMP31" s="70"/>
      <c r="JMQ31" s="70"/>
      <c r="JMR31" s="70"/>
      <c r="JMS31" s="70"/>
      <c r="JMT31" s="70"/>
      <c r="JMU31" s="70"/>
      <c r="JMV31" s="70"/>
      <c r="JMW31" s="70"/>
      <c r="JMX31" s="70"/>
      <c r="JMY31" s="70"/>
      <c r="JMZ31" s="70"/>
      <c r="JNA31" s="70"/>
      <c r="JNB31" s="70"/>
      <c r="JNC31" s="70"/>
      <c r="JND31" s="70"/>
      <c r="JNE31" s="70"/>
      <c r="JNF31" s="70"/>
      <c r="JNG31" s="70"/>
      <c r="JNH31" s="70"/>
      <c r="JNI31" s="70"/>
      <c r="JNJ31" s="70"/>
      <c r="JNK31" s="70"/>
      <c r="JNL31" s="70"/>
      <c r="JNM31" s="70"/>
      <c r="JNN31" s="70"/>
      <c r="JNO31" s="70"/>
      <c r="JNP31" s="70"/>
      <c r="JNQ31" s="70"/>
      <c r="JNR31" s="70"/>
      <c r="JNS31" s="70"/>
      <c r="JNT31" s="70"/>
      <c r="JNU31" s="70"/>
      <c r="JNV31" s="70"/>
      <c r="JNW31" s="70"/>
      <c r="JNX31" s="70"/>
      <c r="JNY31" s="70"/>
      <c r="JNZ31" s="70"/>
      <c r="JOA31" s="70"/>
      <c r="JOB31" s="70"/>
      <c r="JOC31" s="70"/>
      <c r="JOD31" s="70"/>
      <c r="JOE31" s="70"/>
      <c r="JOF31" s="70"/>
      <c r="JOG31" s="70"/>
      <c r="JOH31" s="70"/>
      <c r="JOI31" s="70"/>
      <c r="JOJ31" s="70"/>
      <c r="JOK31" s="70"/>
      <c r="JOL31" s="70"/>
      <c r="JOM31" s="70"/>
      <c r="JON31" s="70"/>
      <c r="JOO31" s="70"/>
      <c r="JOP31" s="70"/>
      <c r="JOQ31" s="70"/>
      <c r="JOR31" s="70"/>
      <c r="JOS31" s="70"/>
      <c r="JOT31" s="70"/>
      <c r="JOU31" s="70"/>
      <c r="JOV31" s="70"/>
      <c r="JOW31" s="70"/>
      <c r="JOX31" s="70"/>
      <c r="JOY31" s="70"/>
      <c r="JOZ31" s="70"/>
      <c r="JPA31" s="70"/>
      <c r="JPB31" s="70"/>
      <c r="JPC31" s="70"/>
      <c r="JPD31" s="70"/>
      <c r="JPE31" s="70"/>
      <c r="JPF31" s="70"/>
      <c r="JPG31" s="70"/>
      <c r="JPH31" s="70"/>
      <c r="JPI31" s="70"/>
      <c r="JPJ31" s="70"/>
      <c r="JPK31" s="70"/>
      <c r="JPL31" s="70"/>
      <c r="JPM31" s="70"/>
      <c r="JPN31" s="70"/>
      <c r="JPO31" s="70"/>
      <c r="JPP31" s="70"/>
      <c r="JPQ31" s="70"/>
      <c r="JPR31" s="70"/>
      <c r="JPS31" s="70"/>
      <c r="JPT31" s="70"/>
      <c r="JPU31" s="70"/>
      <c r="JPV31" s="70"/>
      <c r="JPW31" s="70"/>
      <c r="JPX31" s="70"/>
      <c r="JPY31" s="70"/>
      <c r="JPZ31" s="70"/>
      <c r="JQA31" s="70"/>
      <c r="JQB31" s="70"/>
      <c r="JQC31" s="70"/>
      <c r="JQD31" s="70"/>
      <c r="JQE31" s="70"/>
      <c r="JQF31" s="70"/>
      <c r="JQG31" s="70"/>
      <c r="JQH31" s="70"/>
      <c r="JQI31" s="70"/>
      <c r="JQJ31" s="70"/>
      <c r="JQK31" s="70"/>
      <c r="JQL31" s="70"/>
      <c r="JQM31" s="70"/>
      <c r="JQN31" s="70"/>
      <c r="JQO31" s="70"/>
      <c r="JQP31" s="70"/>
      <c r="JQQ31" s="70"/>
      <c r="JQR31" s="70"/>
      <c r="JQS31" s="70"/>
      <c r="JQT31" s="70"/>
      <c r="JQU31" s="70"/>
      <c r="JQV31" s="70"/>
      <c r="JQW31" s="70"/>
      <c r="JQX31" s="70"/>
      <c r="JQY31" s="70"/>
      <c r="JQZ31" s="70"/>
      <c r="JRA31" s="70"/>
      <c r="JRB31" s="70"/>
      <c r="JRC31" s="70"/>
      <c r="JRD31" s="70"/>
      <c r="JRE31" s="70"/>
      <c r="JRF31" s="70"/>
      <c r="JRG31" s="70"/>
      <c r="JRH31" s="70"/>
      <c r="JRI31" s="70"/>
      <c r="JRJ31" s="70"/>
      <c r="JRK31" s="70"/>
      <c r="JRL31" s="70"/>
      <c r="JRM31" s="70"/>
      <c r="JRN31" s="70"/>
      <c r="JRO31" s="70"/>
      <c r="JRP31" s="70"/>
      <c r="JRQ31" s="70"/>
      <c r="JRR31" s="70"/>
      <c r="JRS31" s="70"/>
      <c r="JRT31" s="70"/>
      <c r="JRU31" s="70"/>
      <c r="JRV31" s="70"/>
      <c r="JRW31" s="70"/>
      <c r="JRX31" s="70"/>
      <c r="JRY31" s="70"/>
      <c r="JRZ31" s="70"/>
      <c r="JSA31" s="70"/>
      <c r="JSB31" s="70"/>
      <c r="JSC31" s="70"/>
      <c r="JSD31" s="70"/>
      <c r="JSE31" s="70"/>
      <c r="JSF31" s="70"/>
      <c r="JSG31" s="70"/>
      <c r="JSH31" s="70"/>
      <c r="JSI31" s="70"/>
      <c r="JSJ31" s="70"/>
      <c r="JSK31" s="70"/>
      <c r="JSL31" s="70"/>
      <c r="JSM31" s="70"/>
      <c r="JSN31" s="70"/>
      <c r="JSO31" s="70"/>
      <c r="JSP31" s="70"/>
      <c r="JSQ31" s="70"/>
      <c r="JSR31" s="70"/>
      <c r="JSS31" s="70"/>
      <c r="JST31" s="70"/>
      <c r="JSU31" s="70"/>
      <c r="JSV31" s="70"/>
      <c r="JSW31" s="70"/>
      <c r="JSX31" s="70"/>
      <c r="JSY31" s="70"/>
      <c r="JSZ31" s="70"/>
      <c r="JTA31" s="70"/>
      <c r="JTB31" s="70"/>
      <c r="JTC31" s="70"/>
      <c r="JTD31" s="70"/>
      <c r="JTE31" s="70"/>
      <c r="JTF31" s="70"/>
      <c r="JTG31" s="70"/>
      <c r="JTH31" s="70"/>
      <c r="JTI31" s="70"/>
      <c r="JTJ31" s="70"/>
      <c r="JTK31" s="70"/>
      <c r="JTL31" s="70"/>
      <c r="JTM31" s="70"/>
      <c r="JTN31" s="70"/>
      <c r="JTO31" s="70"/>
      <c r="JTP31" s="70"/>
      <c r="JTQ31" s="70"/>
      <c r="JTR31" s="70"/>
      <c r="JTS31" s="70"/>
      <c r="JTT31" s="70"/>
      <c r="JTU31" s="70"/>
      <c r="JTV31" s="70"/>
      <c r="JTW31" s="70"/>
      <c r="JTX31" s="70"/>
      <c r="JTY31" s="70"/>
      <c r="JTZ31" s="70"/>
      <c r="JUA31" s="70"/>
      <c r="JUB31" s="70"/>
      <c r="JUC31" s="70"/>
      <c r="JUD31" s="70"/>
      <c r="JUE31" s="70"/>
      <c r="JUF31" s="70"/>
      <c r="JUG31" s="70"/>
      <c r="JUH31" s="70"/>
      <c r="JUI31" s="70"/>
      <c r="JUJ31" s="70"/>
      <c r="JUK31" s="70"/>
      <c r="JUL31" s="70"/>
      <c r="JUM31" s="70"/>
      <c r="JUN31" s="70"/>
      <c r="JUO31" s="70"/>
      <c r="JUP31" s="70"/>
      <c r="JUQ31" s="70"/>
      <c r="JUR31" s="70"/>
      <c r="JUS31" s="70"/>
      <c r="JUT31" s="70"/>
      <c r="JUU31" s="70"/>
      <c r="JUV31" s="70"/>
      <c r="JUW31" s="70"/>
      <c r="JUX31" s="70"/>
      <c r="JUY31" s="70"/>
      <c r="JUZ31" s="70"/>
      <c r="JVA31" s="70"/>
      <c r="JVB31" s="70"/>
      <c r="JVC31" s="70"/>
      <c r="JVD31" s="70"/>
      <c r="JVE31" s="70"/>
      <c r="JVF31" s="70"/>
      <c r="JVG31" s="70"/>
      <c r="JVH31" s="70"/>
      <c r="JVI31" s="70"/>
      <c r="JVJ31" s="70"/>
      <c r="JVK31" s="70"/>
      <c r="JVL31" s="70"/>
      <c r="JVM31" s="70"/>
      <c r="JVN31" s="70"/>
      <c r="JVO31" s="70"/>
      <c r="JVP31" s="70"/>
      <c r="JVQ31" s="70"/>
      <c r="JVR31" s="70"/>
      <c r="JVS31" s="70"/>
      <c r="JVT31" s="70"/>
      <c r="JVU31" s="70"/>
      <c r="JVV31" s="70"/>
      <c r="JVW31" s="70"/>
      <c r="JVX31" s="70"/>
      <c r="JVY31" s="70"/>
      <c r="JVZ31" s="70"/>
      <c r="JWA31" s="70"/>
      <c r="JWB31" s="70"/>
      <c r="JWC31" s="70"/>
      <c r="JWD31" s="70"/>
      <c r="JWE31" s="70"/>
      <c r="JWF31" s="70"/>
      <c r="JWG31" s="70"/>
      <c r="JWH31" s="70"/>
      <c r="JWI31" s="70"/>
      <c r="JWJ31" s="70"/>
      <c r="JWK31" s="70"/>
      <c r="JWL31" s="70"/>
      <c r="JWM31" s="70"/>
      <c r="JWN31" s="70"/>
      <c r="JWO31" s="70"/>
      <c r="JWP31" s="70"/>
      <c r="JWQ31" s="70"/>
      <c r="JWR31" s="70"/>
      <c r="JWS31" s="70"/>
      <c r="JWT31" s="70"/>
      <c r="JWU31" s="70"/>
      <c r="JWV31" s="70"/>
      <c r="JWW31" s="70"/>
      <c r="JWX31" s="70"/>
      <c r="JWY31" s="70"/>
      <c r="JWZ31" s="70"/>
      <c r="JXA31" s="70"/>
      <c r="JXB31" s="70"/>
      <c r="JXC31" s="70"/>
      <c r="JXD31" s="70"/>
      <c r="JXE31" s="70"/>
      <c r="JXF31" s="70"/>
      <c r="JXG31" s="70"/>
      <c r="JXH31" s="70"/>
      <c r="JXI31" s="70"/>
      <c r="JXJ31" s="70"/>
      <c r="JXK31" s="70"/>
      <c r="JXL31" s="70"/>
      <c r="JXM31" s="70"/>
      <c r="JXN31" s="70"/>
      <c r="JXO31" s="70"/>
      <c r="JXP31" s="70"/>
      <c r="JXQ31" s="70"/>
      <c r="JXR31" s="70"/>
      <c r="JXS31" s="70"/>
      <c r="JXT31" s="70"/>
      <c r="JXU31" s="70"/>
      <c r="JXV31" s="70"/>
      <c r="JXW31" s="70"/>
      <c r="JXX31" s="70"/>
      <c r="JXY31" s="70"/>
      <c r="JXZ31" s="70"/>
      <c r="JYA31" s="70"/>
      <c r="JYB31" s="70"/>
      <c r="JYC31" s="70"/>
      <c r="JYD31" s="70"/>
      <c r="JYE31" s="70"/>
      <c r="JYF31" s="70"/>
      <c r="JYG31" s="70"/>
      <c r="JYH31" s="70"/>
      <c r="JYI31" s="70"/>
      <c r="JYJ31" s="70"/>
      <c r="JYK31" s="70"/>
      <c r="JYL31" s="70"/>
      <c r="JYM31" s="70"/>
      <c r="JYN31" s="70"/>
      <c r="JYO31" s="70"/>
      <c r="JYP31" s="70"/>
      <c r="JYQ31" s="70"/>
      <c r="JYR31" s="70"/>
      <c r="JYS31" s="70"/>
      <c r="JYT31" s="70"/>
      <c r="JYU31" s="70"/>
      <c r="JYV31" s="70"/>
      <c r="JYW31" s="70"/>
      <c r="JYX31" s="70"/>
      <c r="JYY31" s="70"/>
      <c r="JYZ31" s="70"/>
      <c r="JZA31" s="70"/>
      <c r="JZB31" s="70"/>
      <c r="JZC31" s="70"/>
      <c r="JZD31" s="70"/>
      <c r="JZE31" s="70"/>
      <c r="JZF31" s="70"/>
      <c r="JZG31" s="70"/>
      <c r="JZH31" s="70"/>
      <c r="JZI31" s="70"/>
      <c r="JZJ31" s="70"/>
      <c r="JZK31" s="70"/>
      <c r="JZL31" s="70"/>
      <c r="JZM31" s="70"/>
      <c r="JZN31" s="70"/>
      <c r="JZO31" s="70"/>
      <c r="JZP31" s="70"/>
      <c r="JZQ31" s="70"/>
      <c r="JZR31" s="70"/>
      <c r="JZS31" s="70"/>
      <c r="JZT31" s="70"/>
      <c r="JZU31" s="70"/>
      <c r="JZV31" s="70"/>
      <c r="JZW31" s="70"/>
      <c r="JZX31" s="70"/>
      <c r="JZY31" s="70"/>
      <c r="JZZ31" s="70"/>
      <c r="KAA31" s="70"/>
      <c r="KAB31" s="70"/>
      <c r="KAC31" s="70"/>
      <c r="KAD31" s="70"/>
      <c r="KAE31" s="70"/>
      <c r="KAF31" s="70"/>
      <c r="KAG31" s="70"/>
      <c r="KAH31" s="70"/>
      <c r="KAI31" s="70"/>
      <c r="KAJ31" s="70"/>
      <c r="KAK31" s="70"/>
      <c r="KAL31" s="70"/>
      <c r="KAM31" s="70"/>
      <c r="KAN31" s="70"/>
      <c r="KAO31" s="70"/>
      <c r="KAP31" s="70"/>
      <c r="KAQ31" s="70"/>
      <c r="KAR31" s="70"/>
      <c r="KAS31" s="70"/>
      <c r="KAT31" s="70"/>
      <c r="KAU31" s="70"/>
      <c r="KAV31" s="70"/>
      <c r="KAW31" s="70"/>
      <c r="KAX31" s="70"/>
      <c r="KAY31" s="70"/>
      <c r="KAZ31" s="70"/>
      <c r="KBA31" s="70"/>
      <c r="KBB31" s="70"/>
      <c r="KBC31" s="70"/>
      <c r="KBD31" s="70"/>
      <c r="KBE31" s="70"/>
      <c r="KBF31" s="70"/>
      <c r="KBG31" s="70"/>
      <c r="KBH31" s="70"/>
      <c r="KBI31" s="70"/>
      <c r="KBJ31" s="70"/>
      <c r="KBK31" s="70"/>
      <c r="KBL31" s="70"/>
      <c r="KBM31" s="70"/>
      <c r="KBN31" s="70"/>
      <c r="KBO31" s="70"/>
      <c r="KBP31" s="70"/>
      <c r="KBQ31" s="70"/>
      <c r="KBR31" s="70"/>
      <c r="KBS31" s="70"/>
      <c r="KBT31" s="70"/>
      <c r="KBU31" s="70"/>
      <c r="KBV31" s="70"/>
      <c r="KBW31" s="70"/>
      <c r="KBX31" s="70"/>
      <c r="KBY31" s="70"/>
      <c r="KBZ31" s="70"/>
      <c r="KCA31" s="70"/>
      <c r="KCB31" s="70"/>
      <c r="KCC31" s="70"/>
      <c r="KCD31" s="70"/>
      <c r="KCE31" s="70"/>
      <c r="KCF31" s="70"/>
      <c r="KCG31" s="70"/>
      <c r="KCH31" s="70"/>
      <c r="KCI31" s="70"/>
      <c r="KCJ31" s="70"/>
      <c r="KCK31" s="70"/>
      <c r="KCL31" s="70"/>
      <c r="KCM31" s="70"/>
      <c r="KCN31" s="70"/>
      <c r="KCO31" s="70"/>
      <c r="KCP31" s="70"/>
      <c r="KCQ31" s="70"/>
      <c r="KCR31" s="70"/>
      <c r="KCS31" s="70"/>
      <c r="KCT31" s="70"/>
      <c r="KCU31" s="70"/>
      <c r="KCV31" s="70"/>
      <c r="KCW31" s="70"/>
      <c r="KCX31" s="70"/>
      <c r="KCY31" s="70"/>
      <c r="KCZ31" s="70"/>
      <c r="KDA31" s="70"/>
      <c r="KDB31" s="70"/>
      <c r="KDC31" s="70"/>
      <c r="KDD31" s="70"/>
      <c r="KDE31" s="70"/>
      <c r="KDF31" s="70"/>
      <c r="KDG31" s="70"/>
      <c r="KDH31" s="70"/>
      <c r="KDI31" s="70"/>
      <c r="KDJ31" s="70"/>
      <c r="KDK31" s="70"/>
      <c r="KDL31" s="70"/>
      <c r="KDM31" s="70"/>
      <c r="KDN31" s="70"/>
      <c r="KDO31" s="70"/>
      <c r="KDP31" s="70"/>
      <c r="KDQ31" s="70"/>
      <c r="KDR31" s="70"/>
      <c r="KDS31" s="70"/>
      <c r="KDT31" s="70"/>
      <c r="KDU31" s="70"/>
      <c r="KDV31" s="70"/>
      <c r="KDW31" s="70"/>
      <c r="KDX31" s="70"/>
      <c r="KDY31" s="70"/>
      <c r="KDZ31" s="70"/>
      <c r="KEA31" s="70"/>
      <c r="KEB31" s="70"/>
      <c r="KEC31" s="70"/>
      <c r="KED31" s="70"/>
      <c r="KEE31" s="70"/>
      <c r="KEF31" s="70"/>
      <c r="KEG31" s="70"/>
      <c r="KEH31" s="70"/>
      <c r="KEI31" s="70"/>
      <c r="KEJ31" s="70"/>
      <c r="KEK31" s="70"/>
      <c r="KEL31" s="70"/>
      <c r="KEM31" s="70"/>
      <c r="KEN31" s="70"/>
      <c r="KEO31" s="70"/>
      <c r="KEP31" s="70"/>
      <c r="KEQ31" s="70"/>
      <c r="KER31" s="70"/>
      <c r="KES31" s="70"/>
      <c r="KET31" s="70"/>
      <c r="KEU31" s="70"/>
      <c r="KEV31" s="70"/>
      <c r="KEW31" s="70"/>
      <c r="KEX31" s="70"/>
      <c r="KEY31" s="70"/>
      <c r="KEZ31" s="70"/>
      <c r="KFA31" s="70"/>
      <c r="KFB31" s="70"/>
      <c r="KFC31" s="70"/>
      <c r="KFD31" s="70"/>
      <c r="KFE31" s="70"/>
      <c r="KFF31" s="70"/>
      <c r="KFG31" s="70"/>
      <c r="KFH31" s="70"/>
      <c r="KFI31" s="70"/>
      <c r="KFJ31" s="70"/>
      <c r="KFK31" s="70"/>
      <c r="KFL31" s="70"/>
      <c r="KFM31" s="70"/>
      <c r="KFN31" s="70"/>
      <c r="KFO31" s="70"/>
      <c r="KFP31" s="70"/>
      <c r="KFQ31" s="70"/>
      <c r="KFR31" s="70"/>
      <c r="KFS31" s="70"/>
      <c r="KFT31" s="70"/>
      <c r="KFU31" s="70"/>
      <c r="KFV31" s="70"/>
      <c r="KFW31" s="70"/>
      <c r="KFX31" s="70"/>
      <c r="KFY31" s="70"/>
      <c r="KFZ31" s="70"/>
      <c r="KGA31" s="70"/>
      <c r="KGB31" s="70"/>
      <c r="KGC31" s="70"/>
      <c r="KGD31" s="70"/>
      <c r="KGE31" s="70"/>
      <c r="KGF31" s="70"/>
      <c r="KGG31" s="70"/>
      <c r="KGH31" s="70"/>
      <c r="KGI31" s="70"/>
      <c r="KGJ31" s="70"/>
      <c r="KGK31" s="70"/>
      <c r="KGL31" s="70"/>
      <c r="KGM31" s="70"/>
      <c r="KGN31" s="70"/>
      <c r="KGO31" s="70"/>
      <c r="KGP31" s="70"/>
      <c r="KGQ31" s="70"/>
      <c r="KGR31" s="70"/>
      <c r="KGS31" s="70"/>
      <c r="KGT31" s="70"/>
      <c r="KGU31" s="70"/>
      <c r="KGV31" s="70"/>
      <c r="KGW31" s="70"/>
      <c r="KGX31" s="70"/>
      <c r="KGY31" s="70"/>
      <c r="KGZ31" s="70"/>
      <c r="KHA31" s="70"/>
      <c r="KHB31" s="70"/>
      <c r="KHC31" s="70"/>
      <c r="KHD31" s="70"/>
      <c r="KHE31" s="70"/>
      <c r="KHF31" s="70"/>
      <c r="KHG31" s="70"/>
      <c r="KHH31" s="70"/>
      <c r="KHI31" s="70"/>
      <c r="KHJ31" s="70"/>
      <c r="KHK31" s="70"/>
      <c r="KHL31" s="70"/>
      <c r="KHM31" s="70"/>
      <c r="KHN31" s="70"/>
      <c r="KHO31" s="70"/>
      <c r="KHP31" s="70"/>
      <c r="KHQ31" s="70"/>
      <c r="KHR31" s="70"/>
      <c r="KHS31" s="70"/>
      <c r="KHT31" s="70"/>
      <c r="KHU31" s="70"/>
      <c r="KHV31" s="70"/>
      <c r="KHW31" s="70"/>
      <c r="KHX31" s="70"/>
      <c r="KHY31" s="70"/>
      <c r="KHZ31" s="70"/>
      <c r="KIA31" s="70"/>
      <c r="KIB31" s="70"/>
      <c r="KIC31" s="70"/>
      <c r="KID31" s="70"/>
      <c r="KIE31" s="70"/>
      <c r="KIF31" s="70"/>
      <c r="KIG31" s="70"/>
      <c r="KIH31" s="70"/>
      <c r="KII31" s="70"/>
      <c r="KIJ31" s="70"/>
      <c r="KIK31" s="70"/>
      <c r="KIL31" s="70"/>
      <c r="KIM31" s="70"/>
      <c r="KIN31" s="70"/>
      <c r="KIO31" s="70"/>
      <c r="KIP31" s="70"/>
      <c r="KIQ31" s="70"/>
      <c r="KIR31" s="70"/>
      <c r="KIS31" s="70"/>
      <c r="KIT31" s="70"/>
      <c r="KIU31" s="70"/>
      <c r="KIV31" s="70"/>
      <c r="KIW31" s="70"/>
      <c r="KIX31" s="70"/>
      <c r="KIY31" s="70"/>
      <c r="KIZ31" s="70"/>
      <c r="KJA31" s="70"/>
      <c r="KJB31" s="70"/>
      <c r="KJC31" s="70"/>
      <c r="KJD31" s="70"/>
      <c r="KJE31" s="70"/>
      <c r="KJF31" s="70"/>
      <c r="KJG31" s="70"/>
      <c r="KJH31" s="70"/>
      <c r="KJI31" s="70"/>
      <c r="KJJ31" s="70"/>
      <c r="KJK31" s="70"/>
      <c r="KJL31" s="70"/>
      <c r="KJM31" s="70"/>
      <c r="KJN31" s="70"/>
      <c r="KJO31" s="70"/>
      <c r="KJP31" s="70"/>
      <c r="KJQ31" s="70"/>
      <c r="KJR31" s="70"/>
      <c r="KJS31" s="70"/>
      <c r="KJT31" s="70"/>
      <c r="KJU31" s="70"/>
      <c r="KJV31" s="70"/>
      <c r="KJW31" s="70"/>
      <c r="KJX31" s="70"/>
      <c r="KJY31" s="70"/>
      <c r="KJZ31" s="70"/>
      <c r="KKA31" s="70"/>
      <c r="KKB31" s="70"/>
      <c r="KKC31" s="70"/>
      <c r="KKD31" s="70"/>
      <c r="KKE31" s="70"/>
      <c r="KKF31" s="70"/>
      <c r="KKG31" s="70"/>
      <c r="KKH31" s="70"/>
      <c r="KKI31" s="70"/>
      <c r="KKJ31" s="70"/>
      <c r="KKK31" s="70"/>
      <c r="KKL31" s="70"/>
      <c r="KKM31" s="70"/>
      <c r="KKN31" s="70"/>
      <c r="KKO31" s="70"/>
      <c r="KKP31" s="70"/>
      <c r="KKQ31" s="70"/>
      <c r="KKR31" s="70"/>
      <c r="KKS31" s="70"/>
      <c r="KKT31" s="70"/>
      <c r="KKU31" s="70"/>
      <c r="KKV31" s="70"/>
      <c r="KKW31" s="70"/>
      <c r="KKX31" s="70"/>
      <c r="KKY31" s="70"/>
      <c r="KKZ31" s="70"/>
      <c r="KLA31" s="70"/>
      <c r="KLB31" s="70"/>
      <c r="KLC31" s="70"/>
      <c r="KLD31" s="70"/>
      <c r="KLE31" s="70"/>
      <c r="KLF31" s="70"/>
      <c r="KLG31" s="70"/>
      <c r="KLH31" s="70"/>
      <c r="KLI31" s="70"/>
      <c r="KLJ31" s="70"/>
      <c r="KLK31" s="70"/>
      <c r="KLL31" s="70"/>
      <c r="KLM31" s="70"/>
      <c r="KLN31" s="70"/>
      <c r="KLO31" s="70"/>
      <c r="KLP31" s="70"/>
      <c r="KLQ31" s="70"/>
      <c r="KLR31" s="70"/>
      <c r="KLS31" s="70"/>
      <c r="KLT31" s="70"/>
      <c r="KLU31" s="70"/>
      <c r="KLV31" s="70"/>
      <c r="KLW31" s="70"/>
      <c r="KLX31" s="70"/>
      <c r="KLY31" s="70"/>
      <c r="KLZ31" s="70"/>
      <c r="KMA31" s="70"/>
      <c r="KMB31" s="70"/>
      <c r="KMC31" s="70"/>
      <c r="KMD31" s="70"/>
      <c r="KME31" s="70"/>
      <c r="KMF31" s="70"/>
      <c r="KMG31" s="70"/>
      <c r="KMH31" s="70"/>
      <c r="KMI31" s="70"/>
      <c r="KMJ31" s="70"/>
      <c r="KMK31" s="70"/>
      <c r="KML31" s="70"/>
      <c r="KMM31" s="70"/>
      <c r="KMN31" s="70"/>
      <c r="KMO31" s="70"/>
      <c r="KMP31" s="70"/>
      <c r="KMQ31" s="70"/>
      <c r="KMR31" s="70"/>
      <c r="KMS31" s="70"/>
      <c r="KMT31" s="70"/>
      <c r="KMU31" s="70"/>
      <c r="KMV31" s="70"/>
      <c r="KMW31" s="70"/>
      <c r="KMX31" s="70"/>
      <c r="KMY31" s="70"/>
      <c r="KMZ31" s="70"/>
      <c r="KNA31" s="70"/>
      <c r="KNB31" s="70"/>
      <c r="KNC31" s="70"/>
      <c r="KND31" s="70"/>
      <c r="KNE31" s="70"/>
      <c r="KNF31" s="70"/>
      <c r="KNG31" s="70"/>
      <c r="KNH31" s="70"/>
      <c r="KNI31" s="70"/>
      <c r="KNJ31" s="70"/>
      <c r="KNK31" s="70"/>
      <c r="KNL31" s="70"/>
      <c r="KNM31" s="70"/>
      <c r="KNN31" s="70"/>
      <c r="KNO31" s="70"/>
      <c r="KNP31" s="70"/>
      <c r="KNQ31" s="70"/>
      <c r="KNR31" s="70"/>
      <c r="KNS31" s="70"/>
      <c r="KNT31" s="70"/>
      <c r="KNU31" s="70"/>
      <c r="KNV31" s="70"/>
      <c r="KNW31" s="70"/>
      <c r="KNX31" s="70"/>
      <c r="KNY31" s="70"/>
      <c r="KNZ31" s="70"/>
      <c r="KOA31" s="70"/>
      <c r="KOB31" s="70"/>
      <c r="KOC31" s="70"/>
      <c r="KOD31" s="70"/>
      <c r="KOE31" s="70"/>
      <c r="KOF31" s="70"/>
      <c r="KOG31" s="70"/>
      <c r="KOH31" s="70"/>
      <c r="KOI31" s="70"/>
      <c r="KOJ31" s="70"/>
      <c r="KOK31" s="70"/>
      <c r="KOL31" s="70"/>
      <c r="KOM31" s="70"/>
      <c r="KON31" s="70"/>
      <c r="KOO31" s="70"/>
      <c r="KOP31" s="70"/>
      <c r="KOQ31" s="70"/>
      <c r="KOR31" s="70"/>
      <c r="KOS31" s="70"/>
      <c r="KOT31" s="70"/>
      <c r="KOU31" s="70"/>
      <c r="KOV31" s="70"/>
      <c r="KOW31" s="70"/>
      <c r="KOX31" s="70"/>
      <c r="KOY31" s="70"/>
      <c r="KOZ31" s="70"/>
      <c r="KPA31" s="70"/>
      <c r="KPB31" s="70"/>
      <c r="KPC31" s="70"/>
      <c r="KPD31" s="70"/>
      <c r="KPE31" s="70"/>
      <c r="KPF31" s="70"/>
      <c r="KPG31" s="70"/>
      <c r="KPH31" s="70"/>
      <c r="KPI31" s="70"/>
      <c r="KPJ31" s="70"/>
      <c r="KPK31" s="70"/>
      <c r="KPL31" s="70"/>
      <c r="KPM31" s="70"/>
      <c r="KPN31" s="70"/>
      <c r="KPO31" s="70"/>
      <c r="KPP31" s="70"/>
      <c r="KPQ31" s="70"/>
      <c r="KPR31" s="70"/>
      <c r="KPS31" s="70"/>
      <c r="KPT31" s="70"/>
      <c r="KPU31" s="70"/>
      <c r="KPV31" s="70"/>
      <c r="KPW31" s="70"/>
      <c r="KPX31" s="70"/>
      <c r="KPY31" s="70"/>
      <c r="KPZ31" s="70"/>
      <c r="KQA31" s="70"/>
      <c r="KQB31" s="70"/>
      <c r="KQC31" s="70"/>
      <c r="KQD31" s="70"/>
      <c r="KQE31" s="70"/>
      <c r="KQF31" s="70"/>
      <c r="KQG31" s="70"/>
      <c r="KQH31" s="70"/>
      <c r="KQI31" s="70"/>
      <c r="KQJ31" s="70"/>
      <c r="KQK31" s="70"/>
      <c r="KQL31" s="70"/>
      <c r="KQM31" s="70"/>
      <c r="KQN31" s="70"/>
      <c r="KQO31" s="70"/>
      <c r="KQP31" s="70"/>
      <c r="KQQ31" s="70"/>
      <c r="KQR31" s="70"/>
      <c r="KQS31" s="70"/>
      <c r="KQT31" s="70"/>
      <c r="KQU31" s="70"/>
      <c r="KQV31" s="70"/>
      <c r="KQW31" s="70"/>
      <c r="KQX31" s="70"/>
      <c r="KQY31" s="70"/>
      <c r="KQZ31" s="70"/>
      <c r="KRA31" s="70"/>
      <c r="KRB31" s="70"/>
      <c r="KRC31" s="70"/>
      <c r="KRD31" s="70"/>
      <c r="KRE31" s="70"/>
      <c r="KRF31" s="70"/>
      <c r="KRG31" s="70"/>
      <c r="KRH31" s="70"/>
      <c r="KRI31" s="70"/>
      <c r="KRJ31" s="70"/>
      <c r="KRK31" s="70"/>
      <c r="KRL31" s="70"/>
      <c r="KRM31" s="70"/>
      <c r="KRN31" s="70"/>
      <c r="KRO31" s="70"/>
      <c r="KRP31" s="70"/>
      <c r="KRQ31" s="70"/>
      <c r="KRR31" s="70"/>
      <c r="KRS31" s="70"/>
      <c r="KRT31" s="70"/>
      <c r="KRU31" s="70"/>
      <c r="KRV31" s="70"/>
      <c r="KRW31" s="70"/>
      <c r="KRX31" s="70"/>
      <c r="KRY31" s="70"/>
      <c r="KRZ31" s="70"/>
      <c r="KSA31" s="70"/>
      <c r="KSB31" s="70"/>
      <c r="KSC31" s="70"/>
      <c r="KSD31" s="70"/>
      <c r="KSE31" s="70"/>
      <c r="KSF31" s="70"/>
      <c r="KSG31" s="70"/>
      <c r="KSH31" s="70"/>
      <c r="KSI31" s="70"/>
      <c r="KSJ31" s="70"/>
      <c r="KSK31" s="70"/>
      <c r="KSL31" s="70"/>
      <c r="KSM31" s="70"/>
      <c r="KSN31" s="70"/>
      <c r="KSO31" s="70"/>
      <c r="KSP31" s="70"/>
      <c r="KSQ31" s="70"/>
      <c r="KSR31" s="70"/>
      <c r="KSS31" s="70"/>
      <c r="KST31" s="70"/>
      <c r="KSU31" s="70"/>
      <c r="KSV31" s="70"/>
      <c r="KSW31" s="70"/>
      <c r="KSX31" s="70"/>
      <c r="KSY31" s="70"/>
      <c r="KSZ31" s="70"/>
      <c r="KTA31" s="70"/>
      <c r="KTB31" s="70"/>
      <c r="KTC31" s="70"/>
      <c r="KTD31" s="70"/>
      <c r="KTE31" s="70"/>
      <c r="KTF31" s="70"/>
      <c r="KTG31" s="70"/>
      <c r="KTH31" s="70"/>
      <c r="KTI31" s="70"/>
      <c r="KTJ31" s="70"/>
      <c r="KTK31" s="70"/>
      <c r="KTL31" s="70"/>
      <c r="KTM31" s="70"/>
      <c r="KTN31" s="70"/>
      <c r="KTO31" s="70"/>
      <c r="KTP31" s="70"/>
      <c r="KTQ31" s="70"/>
      <c r="KTR31" s="70"/>
      <c r="KTS31" s="70"/>
      <c r="KTT31" s="70"/>
      <c r="KTU31" s="70"/>
      <c r="KTV31" s="70"/>
      <c r="KTW31" s="70"/>
      <c r="KTX31" s="70"/>
      <c r="KTY31" s="70"/>
      <c r="KTZ31" s="70"/>
      <c r="KUA31" s="70"/>
      <c r="KUB31" s="70"/>
      <c r="KUC31" s="70"/>
      <c r="KUD31" s="70"/>
      <c r="KUE31" s="70"/>
      <c r="KUF31" s="70"/>
      <c r="KUG31" s="70"/>
      <c r="KUH31" s="70"/>
      <c r="KUI31" s="70"/>
      <c r="KUJ31" s="70"/>
      <c r="KUK31" s="70"/>
      <c r="KUL31" s="70"/>
      <c r="KUM31" s="70"/>
      <c r="KUN31" s="70"/>
      <c r="KUO31" s="70"/>
      <c r="KUP31" s="70"/>
      <c r="KUQ31" s="70"/>
      <c r="KUR31" s="70"/>
      <c r="KUS31" s="70"/>
      <c r="KUT31" s="70"/>
      <c r="KUU31" s="70"/>
      <c r="KUV31" s="70"/>
      <c r="KUW31" s="70"/>
      <c r="KUX31" s="70"/>
      <c r="KUY31" s="70"/>
      <c r="KUZ31" s="70"/>
      <c r="KVA31" s="70"/>
      <c r="KVB31" s="70"/>
      <c r="KVC31" s="70"/>
      <c r="KVD31" s="70"/>
      <c r="KVE31" s="70"/>
      <c r="KVF31" s="70"/>
      <c r="KVG31" s="70"/>
      <c r="KVH31" s="70"/>
      <c r="KVI31" s="70"/>
      <c r="KVJ31" s="70"/>
      <c r="KVK31" s="70"/>
      <c r="KVL31" s="70"/>
      <c r="KVM31" s="70"/>
      <c r="KVN31" s="70"/>
      <c r="KVO31" s="70"/>
      <c r="KVP31" s="70"/>
      <c r="KVQ31" s="70"/>
      <c r="KVR31" s="70"/>
      <c r="KVS31" s="70"/>
      <c r="KVT31" s="70"/>
      <c r="KVU31" s="70"/>
      <c r="KVV31" s="70"/>
      <c r="KVW31" s="70"/>
      <c r="KVX31" s="70"/>
      <c r="KVY31" s="70"/>
      <c r="KVZ31" s="70"/>
      <c r="KWA31" s="70"/>
      <c r="KWB31" s="70"/>
      <c r="KWC31" s="70"/>
      <c r="KWD31" s="70"/>
      <c r="KWE31" s="70"/>
      <c r="KWF31" s="70"/>
      <c r="KWG31" s="70"/>
      <c r="KWH31" s="70"/>
      <c r="KWI31" s="70"/>
      <c r="KWJ31" s="70"/>
      <c r="KWK31" s="70"/>
      <c r="KWL31" s="70"/>
      <c r="KWM31" s="70"/>
      <c r="KWN31" s="70"/>
      <c r="KWO31" s="70"/>
      <c r="KWP31" s="70"/>
      <c r="KWQ31" s="70"/>
      <c r="KWR31" s="70"/>
      <c r="KWS31" s="70"/>
      <c r="KWT31" s="70"/>
      <c r="KWU31" s="70"/>
      <c r="KWV31" s="70"/>
      <c r="KWW31" s="70"/>
      <c r="KWX31" s="70"/>
      <c r="KWY31" s="70"/>
      <c r="KWZ31" s="70"/>
      <c r="KXA31" s="70"/>
      <c r="KXB31" s="70"/>
      <c r="KXC31" s="70"/>
      <c r="KXD31" s="70"/>
      <c r="KXE31" s="70"/>
      <c r="KXF31" s="70"/>
      <c r="KXG31" s="70"/>
      <c r="KXH31" s="70"/>
      <c r="KXI31" s="70"/>
      <c r="KXJ31" s="70"/>
      <c r="KXK31" s="70"/>
      <c r="KXL31" s="70"/>
      <c r="KXM31" s="70"/>
      <c r="KXN31" s="70"/>
      <c r="KXO31" s="70"/>
      <c r="KXP31" s="70"/>
      <c r="KXQ31" s="70"/>
      <c r="KXR31" s="70"/>
      <c r="KXS31" s="70"/>
      <c r="KXT31" s="70"/>
      <c r="KXU31" s="70"/>
      <c r="KXV31" s="70"/>
      <c r="KXW31" s="70"/>
      <c r="KXX31" s="70"/>
      <c r="KXY31" s="70"/>
      <c r="KXZ31" s="70"/>
      <c r="KYA31" s="70"/>
      <c r="KYB31" s="70"/>
      <c r="KYC31" s="70"/>
      <c r="KYD31" s="70"/>
      <c r="KYE31" s="70"/>
      <c r="KYF31" s="70"/>
      <c r="KYG31" s="70"/>
      <c r="KYH31" s="70"/>
      <c r="KYI31" s="70"/>
      <c r="KYJ31" s="70"/>
      <c r="KYK31" s="70"/>
      <c r="KYL31" s="70"/>
      <c r="KYM31" s="70"/>
      <c r="KYN31" s="70"/>
      <c r="KYO31" s="70"/>
      <c r="KYP31" s="70"/>
      <c r="KYQ31" s="70"/>
      <c r="KYR31" s="70"/>
      <c r="KYS31" s="70"/>
      <c r="KYT31" s="70"/>
      <c r="KYU31" s="70"/>
      <c r="KYV31" s="70"/>
      <c r="KYW31" s="70"/>
      <c r="KYX31" s="70"/>
      <c r="KYY31" s="70"/>
      <c r="KYZ31" s="70"/>
      <c r="KZA31" s="70"/>
      <c r="KZB31" s="70"/>
      <c r="KZC31" s="70"/>
      <c r="KZD31" s="70"/>
      <c r="KZE31" s="70"/>
      <c r="KZF31" s="70"/>
      <c r="KZG31" s="70"/>
      <c r="KZH31" s="70"/>
      <c r="KZI31" s="70"/>
      <c r="KZJ31" s="70"/>
      <c r="KZK31" s="70"/>
      <c r="KZL31" s="70"/>
      <c r="KZM31" s="70"/>
      <c r="KZN31" s="70"/>
      <c r="KZO31" s="70"/>
      <c r="KZP31" s="70"/>
      <c r="KZQ31" s="70"/>
      <c r="KZR31" s="70"/>
      <c r="KZS31" s="70"/>
      <c r="KZT31" s="70"/>
      <c r="KZU31" s="70"/>
      <c r="KZV31" s="70"/>
      <c r="KZW31" s="70"/>
      <c r="KZX31" s="70"/>
      <c r="KZY31" s="70"/>
      <c r="KZZ31" s="70"/>
      <c r="LAA31" s="70"/>
      <c r="LAB31" s="70"/>
      <c r="LAC31" s="70"/>
      <c r="LAD31" s="70"/>
      <c r="LAE31" s="70"/>
      <c r="LAF31" s="70"/>
      <c r="LAG31" s="70"/>
      <c r="LAH31" s="70"/>
      <c r="LAI31" s="70"/>
      <c r="LAJ31" s="70"/>
      <c r="LAK31" s="70"/>
      <c r="LAL31" s="70"/>
      <c r="LAM31" s="70"/>
      <c r="LAN31" s="70"/>
      <c r="LAO31" s="70"/>
      <c r="LAP31" s="70"/>
      <c r="LAQ31" s="70"/>
      <c r="LAR31" s="70"/>
      <c r="LAS31" s="70"/>
      <c r="LAT31" s="70"/>
      <c r="LAU31" s="70"/>
      <c r="LAV31" s="70"/>
      <c r="LAW31" s="70"/>
      <c r="LAX31" s="70"/>
      <c r="LAY31" s="70"/>
      <c r="LAZ31" s="70"/>
      <c r="LBA31" s="70"/>
      <c r="LBB31" s="70"/>
      <c r="LBC31" s="70"/>
      <c r="LBD31" s="70"/>
      <c r="LBE31" s="70"/>
      <c r="LBF31" s="70"/>
      <c r="LBG31" s="70"/>
      <c r="LBH31" s="70"/>
      <c r="LBI31" s="70"/>
      <c r="LBJ31" s="70"/>
      <c r="LBK31" s="70"/>
      <c r="LBL31" s="70"/>
      <c r="LBM31" s="70"/>
      <c r="LBN31" s="70"/>
      <c r="LBO31" s="70"/>
      <c r="LBP31" s="70"/>
      <c r="LBQ31" s="70"/>
      <c r="LBR31" s="70"/>
      <c r="LBS31" s="70"/>
      <c r="LBT31" s="70"/>
      <c r="LBU31" s="70"/>
      <c r="LBV31" s="70"/>
      <c r="LBW31" s="70"/>
      <c r="LBX31" s="70"/>
      <c r="LBY31" s="70"/>
      <c r="LBZ31" s="70"/>
      <c r="LCA31" s="70"/>
      <c r="LCB31" s="70"/>
      <c r="LCC31" s="70"/>
      <c r="LCD31" s="70"/>
      <c r="LCE31" s="70"/>
      <c r="LCF31" s="70"/>
      <c r="LCG31" s="70"/>
      <c r="LCH31" s="70"/>
      <c r="LCI31" s="70"/>
      <c r="LCJ31" s="70"/>
      <c r="LCK31" s="70"/>
      <c r="LCL31" s="70"/>
      <c r="LCM31" s="70"/>
      <c r="LCN31" s="70"/>
      <c r="LCO31" s="70"/>
      <c r="LCP31" s="70"/>
      <c r="LCQ31" s="70"/>
      <c r="LCR31" s="70"/>
      <c r="LCS31" s="70"/>
      <c r="LCT31" s="70"/>
      <c r="LCU31" s="70"/>
      <c r="LCV31" s="70"/>
      <c r="LCW31" s="70"/>
      <c r="LCX31" s="70"/>
      <c r="LCY31" s="70"/>
      <c r="LCZ31" s="70"/>
      <c r="LDA31" s="70"/>
      <c r="LDB31" s="70"/>
      <c r="LDC31" s="70"/>
      <c r="LDD31" s="70"/>
      <c r="LDE31" s="70"/>
      <c r="LDF31" s="70"/>
      <c r="LDG31" s="70"/>
      <c r="LDH31" s="70"/>
      <c r="LDI31" s="70"/>
      <c r="LDJ31" s="70"/>
      <c r="LDK31" s="70"/>
      <c r="LDL31" s="70"/>
      <c r="LDM31" s="70"/>
      <c r="LDN31" s="70"/>
      <c r="LDO31" s="70"/>
      <c r="LDP31" s="70"/>
      <c r="LDQ31" s="70"/>
      <c r="LDR31" s="70"/>
      <c r="LDS31" s="70"/>
      <c r="LDT31" s="70"/>
      <c r="LDU31" s="70"/>
      <c r="LDV31" s="70"/>
      <c r="LDW31" s="70"/>
      <c r="LDX31" s="70"/>
      <c r="LDY31" s="70"/>
      <c r="LDZ31" s="70"/>
      <c r="LEA31" s="70"/>
      <c r="LEB31" s="70"/>
      <c r="LEC31" s="70"/>
      <c r="LED31" s="70"/>
      <c r="LEE31" s="70"/>
      <c r="LEF31" s="70"/>
      <c r="LEG31" s="70"/>
      <c r="LEH31" s="70"/>
      <c r="LEI31" s="70"/>
      <c r="LEJ31" s="70"/>
      <c r="LEK31" s="70"/>
      <c r="LEL31" s="70"/>
      <c r="LEM31" s="70"/>
      <c r="LEN31" s="70"/>
      <c r="LEO31" s="70"/>
      <c r="LEP31" s="70"/>
      <c r="LEQ31" s="70"/>
      <c r="LER31" s="70"/>
      <c r="LES31" s="70"/>
      <c r="LET31" s="70"/>
      <c r="LEU31" s="70"/>
      <c r="LEV31" s="70"/>
      <c r="LEW31" s="70"/>
      <c r="LEX31" s="70"/>
      <c r="LEY31" s="70"/>
      <c r="LEZ31" s="70"/>
      <c r="LFA31" s="70"/>
      <c r="LFB31" s="70"/>
      <c r="LFC31" s="70"/>
      <c r="LFD31" s="70"/>
      <c r="LFE31" s="70"/>
      <c r="LFF31" s="70"/>
      <c r="LFG31" s="70"/>
      <c r="LFH31" s="70"/>
      <c r="LFI31" s="70"/>
      <c r="LFJ31" s="70"/>
      <c r="LFK31" s="70"/>
      <c r="LFL31" s="70"/>
      <c r="LFM31" s="70"/>
      <c r="LFN31" s="70"/>
      <c r="LFO31" s="70"/>
      <c r="LFP31" s="70"/>
      <c r="LFQ31" s="70"/>
      <c r="LFR31" s="70"/>
      <c r="LFS31" s="70"/>
      <c r="LFT31" s="70"/>
      <c r="LFU31" s="70"/>
      <c r="LFV31" s="70"/>
      <c r="LFW31" s="70"/>
      <c r="LFX31" s="70"/>
      <c r="LFY31" s="70"/>
      <c r="LFZ31" s="70"/>
      <c r="LGA31" s="70"/>
      <c r="LGB31" s="70"/>
      <c r="LGC31" s="70"/>
      <c r="LGD31" s="70"/>
      <c r="LGE31" s="70"/>
      <c r="LGF31" s="70"/>
      <c r="LGG31" s="70"/>
      <c r="LGH31" s="70"/>
      <c r="LGI31" s="70"/>
      <c r="LGJ31" s="70"/>
      <c r="LGK31" s="70"/>
      <c r="LGL31" s="70"/>
      <c r="LGM31" s="70"/>
      <c r="LGN31" s="70"/>
      <c r="LGO31" s="70"/>
      <c r="LGP31" s="70"/>
      <c r="LGQ31" s="70"/>
      <c r="LGR31" s="70"/>
      <c r="LGS31" s="70"/>
      <c r="LGT31" s="70"/>
      <c r="LGU31" s="70"/>
      <c r="LGV31" s="70"/>
      <c r="LGW31" s="70"/>
      <c r="LGX31" s="70"/>
      <c r="LGY31" s="70"/>
      <c r="LGZ31" s="70"/>
      <c r="LHA31" s="70"/>
      <c r="LHB31" s="70"/>
      <c r="LHC31" s="70"/>
      <c r="LHD31" s="70"/>
      <c r="LHE31" s="70"/>
      <c r="LHF31" s="70"/>
      <c r="LHG31" s="70"/>
      <c r="LHH31" s="70"/>
      <c r="LHI31" s="70"/>
      <c r="LHJ31" s="70"/>
      <c r="LHK31" s="70"/>
      <c r="LHL31" s="70"/>
      <c r="LHM31" s="70"/>
      <c r="LHN31" s="70"/>
      <c r="LHO31" s="70"/>
      <c r="LHP31" s="70"/>
      <c r="LHQ31" s="70"/>
      <c r="LHR31" s="70"/>
      <c r="LHS31" s="70"/>
      <c r="LHT31" s="70"/>
      <c r="LHU31" s="70"/>
      <c r="LHV31" s="70"/>
      <c r="LHW31" s="70"/>
      <c r="LHX31" s="70"/>
      <c r="LHY31" s="70"/>
      <c r="LHZ31" s="70"/>
      <c r="LIA31" s="70"/>
      <c r="LIB31" s="70"/>
      <c r="LIC31" s="70"/>
      <c r="LID31" s="70"/>
      <c r="LIE31" s="70"/>
      <c r="LIF31" s="70"/>
      <c r="LIG31" s="70"/>
      <c r="LIH31" s="70"/>
      <c r="LII31" s="70"/>
      <c r="LIJ31" s="70"/>
      <c r="LIK31" s="70"/>
      <c r="LIL31" s="70"/>
      <c r="LIM31" s="70"/>
      <c r="LIN31" s="70"/>
      <c r="LIO31" s="70"/>
      <c r="LIP31" s="70"/>
      <c r="LIQ31" s="70"/>
      <c r="LIR31" s="70"/>
      <c r="LIS31" s="70"/>
      <c r="LIT31" s="70"/>
      <c r="LIU31" s="70"/>
      <c r="LIV31" s="70"/>
      <c r="LIW31" s="70"/>
      <c r="LIX31" s="70"/>
      <c r="LIY31" s="70"/>
      <c r="LIZ31" s="70"/>
      <c r="LJA31" s="70"/>
      <c r="LJB31" s="70"/>
      <c r="LJC31" s="70"/>
      <c r="LJD31" s="70"/>
      <c r="LJE31" s="70"/>
      <c r="LJF31" s="70"/>
      <c r="LJG31" s="70"/>
      <c r="LJH31" s="70"/>
      <c r="LJI31" s="70"/>
      <c r="LJJ31" s="70"/>
      <c r="LJK31" s="70"/>
      <c r="LJL31" s="70"/>
      <c r="LJM31" s="70"/>
      <c r="LJN31" s="70"/>
      <c r="LJO31" s="70"/>
      <c r="LJP31" s="70"/>
      <c r="LJQ31" s="70"/>
      <c r="LJR31" s="70"/>
      <c r="LJS31" s="70"/>
      <c r="LJT31" s="70"/>
      <c r="LJU31" s="70"/>
      <c r="LJV31" s="70"/>
      <c r="LJW31" s="70"/>
      <c r="LJX31" s="70"/>
      <c r="LJY31" s="70"/>
      <c r="LJZ31" s="70"/>
      <c r="LKA31" s="70"/>
      <c r="LKB31" s="70"/>
      <c r="LKC31" s="70"/>
      <c r="LKD31" s="70"/>
      <c r="LKE31" s="70"/>
      <c r="LKF31" s="70"/>
      <c r="LKG31" s="70"/>
      <c r="LKH31" s="70"/>
      <c r="LKI31" s="70"/>
      <c r="LKJ31" s="70"/>
      <c r="LKK31" s="70"/>
      <c r="LKL31" s="70"/>
      <c r="LKM31" s="70"/>
      <c r="LKN31" s="70"/>
      <c r="LKO31" s="70"/>
      <c r="LKP31" s="70"/>
      <c r="LKQ31" s="70"/>
      <c r="LKR31" s="70"/>
      <c r="LKS31" s="70"/>
      <c r="LKT31" s="70"/>
      <c r="LKU31" s="70"/>
      <c r="LKV31" s="70"/>
      <c r="LKW31" s="70"/>
      <c r="LKX31" s="70"/>
      <c r="LKY31" s="70"/>
      <c r="LKZ31" s="70"/>
      <c r="LLA31" s="70"/>
      <c r="LLB31" s="70"/>
      <c r="LLC31" s="70"/>
      <c r="LLD31" s="70"/>
      <c r="LLE31" s="70"/>
      <c r="LLF31" s="70"/>
      <c r="LLG31" s="70"/>
      <c r="LLH31" s="70"/>
      <c r="LLI31" s="70"/>
      <c r="LLJ31" s="70"/>
      <c r="LLK31" s="70"/>
      <c r="LLL31" s="70"/>
      <c r="LLM31" s="70"/>
      <c r="LLN31" s="70"/>
      <c r="LLO31" s="70"/>
      <c r="LLP31" s="70"/>
      <c r="LLQ31" s="70"/>
      <c r="LLR31" s="70"/>
      <c r="LLS31" s="70"/>
      <c r="LLT31" s="70"/>
      <c r="LLU31" s="70"/>
      <c r="LLV31" s="70"/>
      <c r="LLW31" s="70"/>
      <c r="LLX31" s="70"/>
      <c r="LLY31" s="70"/>
      <c r="LLZ31" s="70"/>
      <c r="LMA31" s="70"/>
      <c r="LMB31" s="70"/>
      <c r="LMC31" s="70"/>
      <c r="LMD31" s="70"/>
      <c r="LME31" s="70"/>
      <c r="LMF31" s="70"/>
      <c r="LMG31" s="70"/>
      <c r="LMH31" s="70"/>
      <c r="LMI31" s="70"/>
      <c r="LMJ31" s="70"/>
      <c r="LMK31" s="70"/>
      <c r="LML31" s="70"/>
      <c r="LMM31" s="70"/>
      <c r="LMN31" s="70"/>
      <c r="LMO31" s="70"/>
      <c r="LMP31" s="70"/>
      <c r="LMQ31" s="70"/>
      <c r="LMR31" s="70"/>
      <c r="LMS31" s="70"/>
      <c r="LMT31" s="70"/>
      <c r="LMU31" s="70"/>
      <c r="LMV31" s="70"/>
      <c r="LMW31" s="70"/>
      <c r="LMX31" s="70"/>
      <c r="LMY31" s="70"/>
      <c r="LMZ31" s="70"/>
      <c r="LNA31" s="70"/>
      <c r="LNB31" s="70"/>
      <c r="LNC31" s="70"/>
      <c r="LND31" s="70"/>
      <c r="LNE31" s="70"/>
      <c r="LNF31" s="70"/>
      <c r="LNG31" s="70"/>
      <c r="LNH31" s="70"/>
      <c r="LNI31" s="70"/>
      <c r="LNJ31" s="70"/>
      <c r="LNK31" s="70"/>
      <c r="LNL31" s="70"/>
      <c r="LNM31" s="70"/>
      <c r="LNN31" s="70"/>
      <c r="LNO31" s="70"/>
      <c r="LNP31" s="70"/>
      <c r="LNQ31" s="70"/>
      <c r="LNR31" s="70"/>
      <c r="LNS31" s="70"/>
      <c r="LNT31" s="70"/>
      <c r="LNU31" s="70"/>
      <c r="LNV31" s="70"/>
      <c r="LNW31" s="70"/>
      <c r="LNX31" s="70"/>
      <c r="LNY31" s="70"/>
      <c r="LNZ31" s="70"/>
      <c r="LOA31" s="70"/>
      <c r="LOB31" s="70"/>
      <c r="LOC31" s="70"/>
      <c r="LOD31" s="70"/>
      <c r="LOE31" s="70"/>
      <c r="LOF31" s="70"/>
      <c r="LOG31" s="70"/>
      <c r="LOH31" s="70"/>
      <c r="LOI31" s="70"/>
      <c r="LOJ31" s="70"/>
      <c r="LOK31" s="70"/>
      <c r="LOL31" s="70"/>
      <c r="LOM31" s="70"/>
      <c r="LON31" s="70"/>
      <c r="LOO31" s="70"/>
      <c r="LOP31" s="70"/>
      <c r="LOQ31" s="70"/>
      <c r="LOR31" s="70"/>
      <c r="LOS31" s="70"/>
      <c r="LOT31" s="70"/>
      <c r="LOU31" s="70"/>
      <c r="LOV31" s="70"/>
      <c r="LOW31" s="70"/>
      <c r="LOX31" s="70"/>
      <c r="LOY31" s="70"/>
      <c r="LOZ31" s="70"/>
      <c r="LPA31" s="70"/>
      <c r="LPB31" s="70"/>
      <c r="LPC31" s="70"/>
      <c r="LPD31" s="70"/>
      <c r="LPE31" s="70"/>
      <c r="LPF31" s="70"/>
      <c r="LPG31" s="70"/>
      <c r="LPH31" s="70"/>
      <c r="LPI31" s="70"/>
      <c r="LPJ31" s="70"/>
      <c r="LPK31" s="70"/>
      <c r="LPL31" s="70"/>
      <c r="LPM31" s="70"/>
      <c r="LPN31" s="70"/>
      <c r="LPO31" s="70"/>
      <c r="LPP31" s="70"/>
      <c r="LPQ31" s="70"/>
      <c r="LPR31" s="70"/>
      <c r="LPS31" s="70"/>
      <c r="LPT31" s="70"/>
      <c r="LPU31" s="70"/>
      <c r="LPV31" s="70"/>
      <c r="LPW31" s="70"/>
      <c r="LPX31" s="70"/>
      <c r="LPY31" s="70"/>
      <c r="LPZ31" s="70"/>
      <c r="LQA31" s="70"/>
      <c r="LQB31" s="70"/>
      <c r="LQC31" s="70"/>
      <c r="LQD31" s="70"/>
      <c r="LQE31" s="70"/>
      <c r="LQF31" s="70"/>
      <c r="LQG31" s="70"/>
      <c r="LQH31" s="70"/>
      <c r="LQI31" s="70"/>
      <c r="LQJ31" s="70"/>
      <c r="LQK31" s="70"/>
      <c r="LQL31" s="70"/>
      <c r="LQM31" s="70"/>
      <c r="LQN31" s="70"/>
      <c r="LQO31" s="70"/>
      <c r="LQP31" s="70"/>
      <c r="LQQ31" s="70"/>
      <c r="LQR31" s="70"/>
      <c r="LQS31" s="70"/>
      <c r="LQT31" s="70"/>
      <c r="LQU31" s="70"/>
      <c r="LQV31" s="70"/>
      <c r="LQW31" s="70"/>
      <c r="LQX31" s="70"/>
      <c r="LQY31" s="70"/>
      <c r="LQZ31" s="70"/>
      <c r="LRA31" s="70"/>
      <c r="LRB31" s="70"/>
      <c r="LRC31" s="70"/>
      <c r="LRD31" s="70"/>
      <c r="LRE31" s="70"/>
      <c r="LRF31" s="70"/>
      <c r="LRG31" s="70"/>
      <c r="LRH31" s="70"/>
      <c r="LRI31" s="70"/>
      <c r="LRJ31" s="70"/>
      <c r="LRK31" s="70"/>
      <c r="LRL31" s="70"/>
      <c r="LRM31" s="70"/>
      <c r="LRN31" s="70"/>
      <c r="LRO31" s="70"/>
      <c r="LRP31" s="70"/>
      <c r="LRQ31" s="70"/>
      <c r="LRR31" s="70"/>
      <c r="LRS31" s="70"/>
      <c r="LRT31" s="70"/>
      <c r="LRU31" s="70"/>
      <c r="LRV31" s="70"/>
      <c r="LRW31" s="70"/>
      <c r="LRX31" s="70"/>
      <c r="LRY31" s="70"/>
      <c r="LRZ31" s="70"/>
      <c r="LSA31" s="70"/>
      <c r="LSB31" s="70"/>
      <c r="LSC31" s="70"/>
      <c r="LSD31" s="70"/>
      <c r="LSE31" s="70"/>
      <c r="LSF31" s="70"/>
      <c r="LSG31" s="70"/>
      <c r="LSH31" s="70"/>
      <c r="LSI31" s="70"/>
      <c r="LSJ31" s="70"/>
      <c r="LSK31" s="70"/>
      <c r="LSL31" s="70"/>
      <c r="LSM31" s="70"/>
      <c r="LSN31" s="70"/>
      <c r="LSO31" s="70"/>
      <c r="LSP31" s="70"/>
      <c r="LSQ31" s="70"/>
      <c r="LSR31" s="70"/>
      <c r="LSS31" s="70"/>
      <c r="LST31" s="70"/>
      <c r="LSU31" s="70"/>
      <c r="LSV31" s="70"/>
      <c r="LSW31" s="70"/>
      <c r="LSX31" s="70"/>
      <c r="LSY31" s="70"/>
      <c r="LSZ31" s="70"/>
      <c r="LTA31" s="70"/>
      <c r="LTB31" s="70"/>
      <c r="LTC31" s="70"/>
      <c r="LTD31" s="70"/>
      <c r="LTE31" s="70"/>
      <c r="LTF31" s="70"/>
      <c r="LTG31" s="70"/>
      <c r="LTH31" s="70"/>
      <c r="LTI31" s="70"/>
      <c r="LTJ31" s="70"/>
      <c r="LTK31" s="70"/>
      <c r="LTL31" s="70"/>
      <c r="LTM31" s="70"/>
      <c r="LTN31" s="70"/>
      <c r="LTO31" s="70"/>
      <c r="LTP31" s="70"/>
      <c r="LTQ31" s="70"/>
      <c r="LTR31" s="70"/>
      <c r="LTS31" s="70"/>
      <c r="LTT31" s="70"/>
      <c r="LTU31" s="70"/>
      <c r="LTV31" s="70"/>
      <c r="LTW31" s="70"/>
      <c r="LTX31" s="70"/>
      <c r="LTY31" s="70"/>
      <c r="LTZ31" s="70"/>
      <c r="LUA31" s="70"/>
      <c r="LUB31" s="70"/>
      <c r="LUC31" s="70"/>
      <c r="LUD31" s="70"/>
      <c r="LUE31" s="70"/>
      <c r="LUF31" s="70"/>
      <c r="LUG31" s="70"/>
      <c r="LUH31" s="70"/>
      <c r="LUI31" s="70"/>
      <c r="LUJ31" s="70"/>
      <c r="LUK31" s="70"/>
      <c r="LUL31" s="70"/>
      <c r="LUM31" s="70"/>
      <c r="LUN31" s="70"/>
      <c r="LUO31" s="70"/>
      <c r="LUP31" s="70"/>
      <c r="LUQ31" s="70"/>
      <c r="LUR31" s="70"/>
      <c r="LUS31" s="70"/>
      <c r="LUT31" s="70"/>
      <c r="LUU31" s="70"/>
      <c r="LUV31" s="70"/>
      <c r="LUW31" s="70"/>
      <c r="LUX31" s="70"/>
      <c r="LUY31" s="70"/>
      <c r="LUZ31" s="70"/>
      <c r="LVA31" s="70"/>
      <c r="LVB31" s="70"/>
      <c r="LVC31" s="70"/>
      <c r="LVD31" s="70"/>
      <c r="LVE31" s="70"/>
      <c r="LVF31" s="70"/>
      <c r="LVG31" s="70"/>
      <c r="LVH31" s="70"/>
      <c r="LVI31" s="70"/>
      <c r="LVJ31" s="70"/>
      <c r="LVK31" s="70"/>
      <c r="LVL31" s="70"/>
      <c r="LVM31" s="70"/>
      <c r="LVN31" s="70"/>
      <c r="LVO31" s="70"/>
      <c r="LVP31" s="70"/>
      <c r="LVQ31" s="70"/>
      <c r="LVR31" s="70"/>
      <c r="LVS31" s="70"/>
      <c r="LVT31" s="70"/>
      <c r="LVU31" s="70"/>
      <c r="LVV31" s="70"/>
      <c r="LVW31" s="70"/>
      <c r="LVX31" s="70"/>
      <c r="LVY31" s="70"/>
      <c r="LVZ31" s="70"/>
      <c r="LWA31" s="70"/>
      <c r="LWB31" s="70"/>
      <c r="LWC31" s="70"/>
      <c r="LWD31" s="70"/>
      <c r="LWE31" s="70"/>
      <c r="LWF31" s="70"/>
      <c r="LWG31" s="70"/>
      <c r="LWH31" s="70"/>
      <c r="LWI31" s="70"/>
      <c r="LWJ31" s="70"/>
      <c r="LWK31" s="70"/>
      <c r="LWL31" s="70"/>
      <c r="LWM31" s="70"/>
      <c r="LWN31" s="70"/>
      <c r="LWO31" s="70"/>
      <c r="LWP31" s="70"/>
      <c r="LWQ31" s="70"/>
      <c r="LWR31" s="70"/>
      <c r="LWS31" s="70"/>
      <c r="LWT31" s="70"/>
      <c r="LWU31" s="70"/>
      <c r="LWV31" s="70"/>
      <c r="LWW31" s="70"/>
      <c r="LWX31" s="70"/>
      <c r="LWY31" s="70"/>
      <c r="LWZ31" s="70"/>
      <c r="LXA31" s="70"/>
      <c r="LXB31" s="70"/>
      <c r="LXC31" s="70"/>
      <c r="LXD31" s="70"/>
      <c r="LXE31" s="70"/>
      <c r="LXF31" s="70"/>
      <c r="LXG31" s="70"/>
      <c r="LXH31" s="70"/>
      <c r="LXI31" s="70"/>
      <c r="LXJ31" s="70"/>
      <c r="LXK31" s="70"/>
      <c r="LXL31" s="70"/>
      <c r="LXM31" s="70"/>
      <c r="LXN31" s="70"/>
      <c r="LXO31" s="70"/>
      <c r="LXP31" s="70"/>
      <c r="LXQ31" s="70"/>
      <c r="LXR31" s="70"/>
      <c r="LXS31" s="70"/>
      <c r="LXT31" s="70"/>
      <c r="LXU31" s="70"/>
      <c r="LXV31" s="70"/>
      <c r="LXW31" s="70"/>
      <c r="LXX31" s="70"/>
      <c r="LXY31" s="70"/>
      <c r="LXZ31" s="70"/>
      <c r="LYA31" s="70"/>
      <c r="LYB31" s="70"/>
      <c r="LYC31" s="70"/>
      <c r="LYD31" s="70"/>
      <c r="LYE31" s="70"/>
      <c r="LYF31" s="70"/>
      <c r="LYG31" s="70"/>
      <c r="LYH31" s="70"/>
      <c r="LYI31" s="70"/>
      <c r="LYJ31" s="70"/>
      <c r="LYK31" s="70"/>
      <c r="LYL31" s="70"/>
      <c r="LYM31" s="70"/>
      <c r="LYN31" s="70"/>
      <c r="LYO31" s="70"/>
      <c r="LYP31" s="70"/>
      <c r="LYQ31" s="70"/>
      <c r="LYR31" s="70"/>
      <c r="LYS31" s="70"/>
      <c r="LYT31" s="70"/>
      <c r="LYU31" s="70"/>
      <c r="LYV31" s="70"/>
      <c r="LYW31" s="70"/>
      <c r="LYX31" s="70"/>
      <c r="LYY31" s="70"/>
      <c r="LYZ31" s="70"/>
      <c r="LZA31" s="70"/>
      <c r="LZB31" s="70"/>
      <c r="LZC31" s="70"/>
      <c r="LZD31" s="70"/>
      <c r="LZE31" s="70"/>
      <c r="LZF31" s="70"/>
      <c r="LZG31" s="70"/>
      <c r="LZH31" s="70"/>
      <c r="LZI31" s="70"/>
      <c r="LZJ31" s="70"/>
      <c r="LZK31" s="70"/>
      <c r="LZL31" s="70"/>
      <c r="LZM31" s="70"/>
      <c r="LZN31" s="70"/>
      <c r="LZO31" s="70"/>
      <c r="LZP31" s="70"/>
      <c r="LZQ31" s="70"/>
      <c r="LZR31" s="70"/>
      <c r="LZS31" s="70"/>
      <c r="LZT31" s="70"/>
      <c r="LZU31" s="70"/>
      <c r="LZV31" s="70"/>
      <c r="LZW31" s="70"/>
      <c r="LZX31" s="70"/>
      <c r="LZY31" s="70"/>
      <c r="LZZ31" s="70"/>
      <c r="MAA31" s="70"/>
      <c r="MAB31" s="70"/>
      <c r="MAC31" s="70"/>
      <c r="MAD31" s="70"/>
      <c r="MAE31" s="70"/>
      <c r="MAF31" s="70"/>
      <c r="MAG31" s="70"/>
      <c r="MAH31" s="70"/>
      <c r="MAI31" s="70"/>
      <c r="MAJ31" s="70"/>
      <c r="MAK31" s="70"/>
      <c r="MAL31" s="70"/>
      <c r="MAM31" s="70"/>
      <c r="MAN31" s="70"/>
      <c r="MAO31" s="70"/>
      <c r="MAP31" s="70"/>
      <c r="MAQ31" s="70"/>
      <c r="MAR31" s="70"/>
      <c r="MAS31" s="70"/>
      <c r="MAT31" s="70"/>
      <c r="MAU31" s="70"/>
      <c r="MAV31" s="70"/>
      <c r="MAW31" s="70"/>
      <c r="MAX31" s="70"/>
      <c r="MAY31" s="70"/>
      <c r="MAZ31" s="70"/>
      <c r="MBA31" s="70"/>
      <c r="MBB31" s="70"/>
      <c r="MBC31" s="70"/>
      <c r="MBD31" s="70"/>
      <c r="MBE31" s="70"/>
      <c r="MBF31" s="70"/>
      <c r="MBG31" s="70"/>
      <c r="MBH31" s="70"/>
      <c r="MBI31" s="70"/>
      <c r="MBJ31" s="70"/>
      <c r="MBK31" s="70"/>
      <c r="MBL31" s="70"/>
      <c r="MBM31" s="70"/>
      <c r="MBN31" s="70"/>
      <c r="MBO31" s="70"/>
      <c r="MBP31" s="70"/>
      <c r="MBQ31" s="70"/>
      <c r="MBR31" s="70"/>
      <c r="MBS31" s="70"/>
      <c r="MBT31" s="70"/>
      <c r="MBU31" s="70"/>
      <c r="MBV31" s="70"/>
      <c r="MBW31" s="70"/>
      <c r="MBX31" s="70"/>
      <c r="MBY31" s="70"/>
      <c r="MBZ31" s="70"/>
      <c r="MCA31" s="70"/>
      <c r="MCB31" s="70"/>
      <c r="MCC31" s="70"/>
      <c r="MCD31" s="70"/>
      <c r="MCE31" s="70"/>
      <c r="MCF31" s="70"/>
      <c r="MCG31" s="70"/>
      <c r="MCH31" s="70"/>
      <c r="MCI31" s="70"/>
      <c r="MCJ31" s="70"/>
      <c r="MCK31" s="70"/>
      <c r="MCL31" s="70"/>
      <c r="MCM31" s="70"/>
      <c r="MCN31" s="70"/>
      <c r="MCO31" s="70"/>
      <c r="MCP31" s="70"/>
      <c r="MCQ31" s="70"/>
      <c r="MCR31" s="70"/>
      <c r="MCS31" s="70"/>
      <c r="MCT31" s="70"/>
      <c r="MCU31" s="70"/>
      <c r="MCV31" s="70"/>
      <c r="MCW31" s="70"/>
      <c r="MCX31" s="70"/>
      <c r="MCY31" s="70"/>
      <c r="MCZ31" s="70"/>
      <c r="MDA31" s="70"/>
      <c r="MDB31" s="70"/>
      <c r="MDC31" s="70"/>
      <c r="MDD31" s="70"/>
      <c r="MDE31" s="70"/>
      <c r="MDF31" s="70"/>
      <c r="MDG31" s="70"/>
      <c r="MDH31" s="70"/>
      <c r="MDI31" s="70"/>
      <c r="MDJ31" s="70"/>
      <c r="MDK31" s="70"/>
      <c r="MDL31" s="70"/>
      <c r="MDM31" s="70"/>
      <c r="MDN31" s="70"/>
      <c r="MDO31" s="70"/>
      <c r="MDP31" s="70"/>
      <c r="MDQ31" s="70"/>
      <c r="MDR31" s="70"/>
      <c r="MDS31" s="70"/>
      <c r="MDT31" s="70"/>
      <c r="MDU31" s="70"/>
      <c r="MDV31" s="70"/>
      <c r="MDW31" s="70"/>
      <c r="MDX31" s="70"/>
      <c r="MDY31" s="70"/>
      <c r="MDZ31" s="70"/>
      <c r="MEA31" s="70"/>
      <c r="MEB31" s="70"/>
      <c r="MEC31" s="70"/>
      <c r="MED31" s="70"/>
      <c r="MEE31" s="70"/>
      <c r="MEF31" s="70"/>
      <c r="MEG31" s="70"/>
      <c r="MEH31" s="70"/>
      <c r="MEI31" s="70"/>
      <c r="MEJ31" s="70"/>
      <c r="MEK31" s="70"/>
      <c r="MEL31" s="70"/>
      <c r="MEM31" s="70"/>
      <c r="MEN31" s="70"/>
      <c r="MEO31" s="70"/>
      <c r="MEP31" s="70"/>
      <c r="MEQ31" s="70"/>
      <c r="MER31" s="70"/>
      <c r="MES31" s="70"/>
      <c r="MET31" s="70"/>
      <c r="MEU31" s="70"/>
      <c r="MEV31" s="70"/>
      <c r="MEW31" s="70"/>
      <c r="MEX31" s="70"/>
      <c r="MEY31" s="70"/>
      <c r="MEZ31" s="70"/>
      <c r="MFA31" s="70"/>
      <c r="MFB31" s="70"/>
      <c r="MFC31" s="70"/>
      <c r="MFD31" s="70"/>
      <c r="MFE31" s="70"/>
      <c r="MFF31" s="70"/>
      <c r="MFG31" s="70"/>
      <c r="MFH31" s="70"/>
      <c r="MFI31" s="70"/>
      <c r="MFJ31" s="70"/>
      <c r="MFK31" s="70"/>
      <c r="MFL31" s="70"/>
      <c r="MFM31" s="70"/>
      <c r="MFN31" s="70"/>
      <c r="MFO31" s="70"/>
      <c r="MFP31" s="70"/>
      <c r="MFQ31" s="70"/>
      <c r="MFR31" s="70"/>
      <c r="MFS31" s="70"/>
      <c r="MFT31" s="70"/>
      <c r="MFU31" s="70"/>
      <c r="MFV31" s="70"/>
      <c r="MFW31" s="70"/>
      <c r="MFX31" s="70"/>
      <c r="MFY31" s="70"/>
      <c r="MFZ31" s="70"/>
      <c r="MGA31" s="70"/>
      <c r="MGB31" s="70"/>
      <c r="MGC31" s="70"/>
      <c r="MGD31" s="70"/>
      <c r="MGE31" s="70"/>
      <c r="MGF31" s="70"/>
      <c r="MGG31" s="70"/>
      <c r="MGH31" s="70"/>
      <c r="MGI31" s="70"/>
      <c r="MGJ31" s="70"/>
      <c r="MGK31" s="70"/>
      <c r="MGL31" s="70"/>
      <c r="MGM31" s="70"/>
      <c r="MGN31" s="70"/>
      <c r="MGO31" s="70"/>
      <c r="MGP31" s="70"/>
      <c r="MGQ31" s="70"/>
      <c r="MGR31" s="70"/>
      <c r="MGS31" s="70"/>
      <c r="MGT31" s="70"/>
      <c r="MGU31" s="70"/>
      <c r="MGV31" s="70"/>
      <c r="MGW31" s="70"/>
      <c r="MGX31" s="70"/>
      <c r="MGY31" s="70"/>
      <c r="MGZ31" s="70"/>
      <c r="MHA31" s="70"/>
      <c r="MHB31" s="70"/>
      <c r="MHC31" s="70"/>
      <c r="MHD31" s="70"/>
      <c r="MHE31" s="70"/>
      <c r="MHF31" s="70"/>
      <c r="MHG31" s="70"/>
      <c r="MHH31" s="70"/>
      <c r="MHI31" s="70"/>
      <c r="MHJ31" s="70"/>
      <c r="MHK31" s="70"/>
      <c r="MHL31" s="70"/>
      <c r="MHM31" s="70"/>
      <c r="MHN31" s="70"/>
      <c r="MHO31" s="70"/>
      <c r="MHP31" s="70"/>
      <c r="MHQ31" s="70"/>
      <c r="MHR31" s="70"/>
      <c r="MHS31" s="70"/>
      <c r="MHT31" s="70"/>
      <c r="MHU31" s="70"/>
      <c r="MHV31" s="70"/>
      <c r="MHW31" s="70"/>
      <c r="MHX31" s="70"/>
      <c r="MHY31" s="70"/>
      <c r="MHZ31" s="70"/>
      <c r="MIA31" s="70"/>
      <c r="MIB31" s="70"/>
      <c r="MIC31" s="70"/>
      <c r="MID31" s="70"/>
      <c r="MIE31" s="70"/>
      <c r="MIF31" s="70"/>
      <c r="MIG31" s="70"/>
      <c r="MIH31" s="70"/>
      <c r="MII31" s="70"/>
      <c r="MIJ31" s="70"/>
      <c r="MIK31" s="70"/>
      <c r="MIL31" s="70"/>
      <c r="MIM31" s="70"/>
      <c r="MIN31" s="70"/>
      <c r="MIO31" s="70"/>
      <c r="MIP31" s="70"/>
      <c r="MIQ31" s="70"/>
      <c r="MIR31" s="70"/>
      <c r="MIS31" s="70"/>
      <c r="MIT31" s="70"/>
      <c r="MIU31" s="70"/>
      <c r="MIV31" s="70"/>
      <c r="MIW31" s="70"/>
      <c r="MIX31" s="70"/>
      <c r="MIY31" s="70"/>
      <c r="MIZ31" s="70"/>
      <c r="MJA31" s="70"/>
      <c r="MJB31" s="70"/>
      <c r="MJC31" s="70"/>
      <c r="MJD31" s="70"/>
      <c r="MJE31" s="70"/>
      <c r="MJF31" s="70"/>
      <c r="MJG31" s="70"/>
      <c r="MJH31" s="70"/>
      <c r="MJI31" s="70"/>
      <c r="MJJ31" s="70"/>
      <c r="MJK31" s="70"/>
      <c r="MJL31" s="70"/>
      <c r="MJM31" s="70"/>
      <c r="MJN31" s="70"/>
      <c r="MJO31" s="70"/>
      <c r="MJP31" s="70"/>
      <c r="MJQ31" s="70"/>
      <c r="MJR31" s="70"/>
      <c r="MJS31" s="70"/>
      <c r="MJT31" s="70"/>
      <c r="MJU31" s="70"/>
      <c r="MJV31" s="70"/>
      <c r="MJW31" s="70"/>
      <c r="MJX31" s="70"/>
      <c r="MJY31" s="70"/>
      <c r="MJZ31" s="70"/>
      <c r="MKA31" s="70"/>
      <c r="MKB31" s="70"/>
      <c r="MKC31" s="70"/>
      <c r="MKD31" s="70"/>
      <c r="MKE31" s="70"/>
      <c r="MKF31" s="70"/>
      <c r="MKG31" s="70"/>
      <c r="MKH31" s="70"/>
      <c r="MKI31" s="70"/>
      <c r="MKJ31" s="70"/>
      <c r="MKK31" s="70"/>
      <c r="MKL31" s="70"/>
      <c r="MKM31" s="70"/>
      <c r="MKN31" s="70"/>
      <c r="MKO31" s="70"/>
      <c r="MKP31" s="70"/>
      <c r="MKQ31" s="70"/>
      <c r="MKR31" s="70"/>
      <c r="MKS31" s="70"/>
      <c r="MKT31" s="70"/>
      <c r="MKU31" s="70"/>
      <c r="MKV31" s="70"/>
      <c r="MKW31" s="70"/>
      <c r="MKX31" s="70"/>
      <c r="MKY31" s="70"/>
      <c r="MKZ31" s="70"/>
      <c r="MLA31" s="70"/>
      <c r="MLB31" s="70"/>
      <c r="MLC31" s="70"/>
      <c r="MLD31" s="70"/>
      <c r="MLE31" s="70"/>
      <c r="MLF31" s="70"/>
      <c r="MLG31" s="70"/>
      <c r="MLH31" s="70"/>
      <c r="MLI31" s="70"/>
      <c r="MLJ31" s="70"/>
      <c r="MLK31" s="70"/>
      <c r="MLL31" s="70"/>
      <c r="MLM31" s="70"/>
      <c r="MLN31" s="70"/>
      <c r="MLO31" s="70"/>
      <c r="MLP31" s="70"/>
      <c r="MLQ31" s="70"/>
      <c r="MLR31" s="70"/>
      <c r="MLS31" s="70"/>
      <c r="MLT31" s="70"/>
      <c r="MLU31" s="70"/>
      <c r="MLV31" s="70"/>
      <c r="MLW31" s="70"/>
      <c r="MLX31" s="70"/>
      <c r="MLY31" s="70"/>
      <c r="MLZ31" s="70"/>
      <c r="MMA31" s="70"/>
      <c r="MMB31" s="70"/>
      <c r="MMC31" s="70"/>
      <c r="MMD31" s="70"/>
      <c r="MME31" s="70"/>
      <c r="MMF31" s="70"/>
      <c r="MMG31" s="70"/>
      <c r="MMH31" s="70"/>
      <c r="MMI31" s="70"/>
      <c r="MMJ31" s="70"/>
      <c r="MMK31" s="70"/>
      <c r="MML31" s="70"/>
      <c r="MMM31" s="70"/>
      <c r="MMN31" s="70"/>
      <c r="MMO31" s="70"/>
      <c r="MMP31" s="70"/>
      <c r="MMQ31" s="70"/>
      <c r="MMR31" s="70"/>
      <c r="MMS31" s="70"/>
      <c r="MMT31" s="70"/>
      <c r="MMU31" s="70"/>
      <c r="MMV31" s="70"/>
      <c r="MMW31" s="70"/>
      <c r="MMX31" s="70"/>
      <c r="MMY31" s="70"/>
      <c r="MMZ31" s="70"/>
      <c r="MNA31" s="70"/>
      <c r="MNB31" s="70"/>
      <c r="MNC31" s="70"/>
      <c r="MND31" s="70"/>
      <c r="MNE31" s="70"/>
      <c r="MNF31" s="70"/>
      <c r="MNG31" s="70"/>
      <c r="MNH31" s="70"/>
      <c r="MNI31" s="70"/>
      <c r="MNJ31" s="70"/>
      <c r="MNK31" s="70"/>
      <c r="MNL31" s="70"/>
      <c r="MNM31" s="70"/>
      <c r="MNN31" s="70"/>
      <c r="MNO31" s="70"/>
      <c r="MNP31" s="70"/>
      <c r="MNQ31" s="70"/>
      <c r="MNR31" s="70"/>
      <c r="MNS31" s="70"/>
      <c r="MNT31" s="70"/>
      <c r="MNU31" s="70"/>
      <c r="MNV31" s="70"/>
      <c r="MNW31" s="70"/>
      <c r="MNX31" s="70"/>
      <c r="MNY31" s="70"/>
      <c r="MNZ31" s="70"/>
      <c r="MOA31" s="70"/>
      <c r="MOB31" s="70"/>
      <c r="MOC31" s="70"/>
      <c r="MOD31" s="70"/>
      <c r="MOE31" s="70"/>
      <c r="MOF31" s="70"/>
      <c r="MOG31" s="70"/>
      <c r="MOH31" s="70"/>
      <c r="MOI31" s="70"/>
      <c r="MOJ31" s="70"/>
      <c r="MOK31" s="70"/>
      <c r="MOL31" s="70"/>
      <c r="MOM31" s="70"/>
      <c r="MON31" s="70"/>
      <c r="MOO31" s="70"/>
      <c r="MOP31" s="70"/>
      <c r="MOQ31" s="70"/>
      <c r="MOR31" s="70"/>
      <c r="MOS31" s="70"/>
      <c r="MOT31" s="70"/>
      <c r="MOU31" s="70"/>
      <c r="MOV31" s="70"/>
      <c r="MOW31" s="70"/>
      <c r="MOX31" s="70"/>
      <c r="MOY31" s="70"/>
      <c r="MOZ31" s="70"/>
      <c r="MPA31" s="70"/>
      <c r="MPB31" s="70"/>
      <c r="MPC31" s="70"/>
      <c r="MPD31" s="70"/>
      <c r="MPE31" s="70"/>
      <c r="MPF31" s="70"/>
      <c r="MPG31" s="70"/>
      <c r="MPH31" s="70"/>
      <c r="MPI31" s="70"/>
      <c r="MPJ31" s="70"/>
      <c r="MPK31" s="70"/>
      <c r="MPL31" s="70"/>
      <c r="MPM31" s="70"/>
      <c r="MPN31" s="70"/>
      <c r="MPO31" s="70"/>
      <c r="MPP31" s="70"/>
      <c r="MPQ31" s="70"/>
      <c r="MPR31" s="70"/>
      <c r="MPS31" s="70"/>
      <c r="MPT31" s="70"/>
      <c r="MPU31" s="70"/>
      <c r="MPV31" s="70"/>
      <c r="MPW31" s="70"/>
      <c r="MPX31" s="70"/>
      <c r="MPY31" s="70"/>
      <c r="MPZ31" s="70"/>
      <c r="MQA31" s="70"/>
      <c r="MQB31" s="70"/>
      <c r="MQC31" s="70"/>
      <c r="MQD31" s="70"/>
      <c r="MQE31" s="70"/>
      <c r="MQF31" s="70"/>
      <c r="MQG31" s="70"/>
      <c r="MQH31" s="70"/>
      <c r="MQI31" s="70"/>
      <c r="MQJ31" s="70"/>
      <c r="MQK31" s="70"/>
      <c r="MQL31" s="70"/>
      <c r="MQM31" s="70"/>
      <c r="MQN31" s="70"/>
      <c r="MQO31" s="70"/>
      <c r="MQP31" s="70"/>
      <c r="MQQ31" s="70"/>
      <c r="MQR31" s="70"/>
      <c r="MQS31" s="70"/>
      <c r="MQT31" s="70"/>
      <c r="MQU31" s="70"/>
      <c r="MQV31" s="70"/>
      <c r="MQW31" s="70"/>
      <c r="MQX31" s="70"/>
      <c r="MQY31" s="70"/>
      <c r="MQZ31" s="70"/>
      <c r="MRA31" s="70"/>
      <c r="MRB31" s="70"/>
      <c r="MRC31" s="70"/>
      <c r="MRD31" s="70"/>
      <c r="MRE31" s="70"/>
      <c r="MRF31" s="70"/>
      <c r="MRG31" s="70"/>
      <c r="MRH31" s="70"/>
      <c r="MRI31" s="70"/>
      <c r="MRJ31" s="70"/>
      <c r="MRK31" s="70"/>
      <c r="MRL31" s="70"/>
      <c r="MRM31" s="70"/>
      <c r="MRN31" s="70"/>
      <c r="MRO31" s="70"/>
      <c r="MRP31" s="70"/>
      <c r="MRQ31" s="70"/>
      <c r="MRR31" s="70"/>
      <c r="MRS31" s="70"/>
      <c r="MRT31" s="70"/>
      <c r="MRU31" s="70"/>
      <c r="MRV31" s="70"/>
      <c r="MRW31" s="70"/>
      <c r="MRX31" s="70"/>
      <c r="MRY31" s="70"/>
      <c r="MRZ31" s="70"/>
      <c r="MSA31" s="70"/>
      <c r="MSB31" s="70"/>
      <c r="MSC31" s="70"/>
      <c r="MSD31" s="70"/>
      <c r="MSE31" s="70"/>
      <c r="MSF31" s="70"/>
      <c r="MSG31" s="70"/>
      <c r="MSH31" s="70"/>
      <c r="MSI31" s="70"/>
      <c r="MSJ31" s="70"/>
      <c r="MSK31" s="70"/>
      <c r="MSL31" s="70"/>
      <c r="MSM31" s="70"/>
      <c r="MSN31" s="70"/>
      <c r="MSO31" s="70"/>
      <c r="MSP31" s="70"/>
      <c r="MSQ31" s="70"/>
      <c r="MSR31" s="70"/>
      <c r="MSS31" s="70"/>
      <c r="MST31" s="70"/>
      <c r="MSU31" s="70"/>
      <c r="MSV31" s="70"/>
      <c r="MSW31" s="70"/>
      <c r="MSX31" s="70"/>
      <c r="MSY31" s="70"/>
      <c r="MSZ31" s="70"/>
      <c r="MTA31" s="70"/>
      <c r="MTB31" s="70"/>
      <c r="MTC31" s="70"/>
      <c r="MTD31" s="70"/>
      <c r="MTE31" s="70"/>
      <c r="MTF31" s="70"/>
      <c r="MTG31" s="70"/>
      <c r="MTH31" s="70"/>
      <c r="MTI31" s="70"/>
      <c r="MTJ31" s="70"/>
      <c r="MTK31" s="70"/>
      <c r="MTL31" s="70"/>
      <c r="MTM31" s="70"/>
      <c r="MTN31" s="70"/>
      <c r="MTO31" s="70"/>
      <c r="MTP31" s="70"/>
      <c r="MTQ31" s="70"/>
      <c r="MTR31" s="70"/>
      <c r="MTS31" s="70"/>
      <c r="MTT31" s="70"/>
      <c r="MTU31" s="70"/>
      <c r="MTV31" s="70"/>
      <c r="MTW31" s="70"/>
      <c r="MTX31" s="70"/>
      <c r="MTY31" s="70"/>
      <c r="MTZ31" s="70"/>
      <c r="MUA31" s="70"/>
      <c r="MUB31" s="70"/>
      <c r="MUC31" s="70"/>
      <c r="MUD31" s="70"/>
      <c r="MUE31" s="70"/>
      <c r="MUF31" s="70"/>
      <c r="MUG31" s="70"/>
      <c r="MUH31" s="70"/>
      <c r="MUI31" s="70"/>
      <c r="MUJ31" s="70"/>
      <c r="MUK31" s="70"/>
      <c r="MUL31" s="70"/>
      <c r="MUM31" s="70"/>
      <c r="MUN31" s="70"/>
      <c r="MUO31" s="70"/>
      <c r="MUP31" s="70"/>
      <c r="MUQ31" s="70"/>
      <c r="MUR31" s="70"/>
      <c r="MUS31" s="70"/>
      <c r="MUT31" s="70"/>
      <c r="MUU31" s="70"/>
      <c r="MUV31" s="70"/>
      <c r="MUW31" s="70"/>
      <c r="MUX31" s="70"/>
      <c r="MUY31" s="70"/>
      <c r="MUZ31" s="70"/>
      <c r="MVA31" s="70"/>
      <c r="MVB31" s="70"/>
      <c r="MVC31" s="70"/>
      <c r="MVD31" s="70"/>
      <c r="MVE31" s="70"/>
      <c r="MVF31" s="70"/>
      <c r="MVG31" s="70"/>
      <c r="MVH31" s="70"/>
      <c r="MVI31" s="70"/>
      <c r="MVJ31" s="70"/>
      <c r="MVK31" s="70"/>
      <c r="MVL31" s="70"/>
      <c r="MVM31" s="70"/>
      <c r="MVN31" s="70"/>
      <c r="MVO31" s="70"/>
      <c r="MVP31" s="70"/>
      <c r="MVQ31" s="70"/>
      <c r="MVR31" s="70"/>
      <c r="MVS31" s="70"/>
      <c r="MVT31" s="70"/>
      <c r="MVU31" s="70"/>
      <c r="MVV31" s="70"/>
      <c r="MVW31" s="70"/>
      <c r="MVX31" s="70"/>
      <c r="MVY31" s="70"/>
      <c r="MVZ31" s="70"/>
      <c r="MWA31" s="70"/>
      <c r="MWB31" s="70"/>
      <c r="MWC31" s="70"/>
      <c r="MWD31" s="70"/>
      <c r="MWE31" s="70"/>
      <c r="MWF31" s="70"/>
      <c r="MWG31" s="70"/>
      <c r="MWH31" s="70"/>
      <c r="MWI31" s="70"/>
      <c r="MWJ31" s="70"/>
      <c r="MWK31" s="70"/>
      <c r="MWL31" s="70"/>
      <c r="MWM31" s="70"/>
      <c r="MWN31" s="70"/>
      <c r="MWO31" s="70"/>
      <c r="MWP31" s="70"/>
      <c r="MWQ31" s="70"/>
      <c r="MWR31" s="70"/>
      <c r="MWS31" s="70"/>
      <c r="MWT31" s="70"/>
      <c r="MWU31" s="70"/>
      <c r="MWV31" s="70"/>
      <c r="MWW31" s="70"/>
      <c r="MWX31" s="70"/>
      <c r="MWY31" s="70"/>
      <c r="MWZ31" s="70"/>
      <c r="MXA31" s="70"/>
      <c r="MXB31" s="70"/>
      <c r="MXC31" s="70"/>
      <c r="MXD31" s="70"/>
      <c r="MXE31" s="70"/>
      <c r="MXF31" s="70"/>
      <c r="MXG31" s="70"/>
      <c r="MXH31" s="70"/>
      <c r="MXI31" s="70"/>
      <c r="MXJ31" s="70"/>
      <c r="MXK31" s="70"/>
      <c r="MXL31" s="70"/>
      <c r="MXM31" s="70"/>
      <c r="MXN31" s="70"/>
      <c r="MXO31" s="70"/>
      <c r="MXP31" s="70"/>
      <c r="MXQ31" s="70"/>
      <c r="MXR31" s="70"/>
      <c r="MXS31" s="70"/>
      <c r="MXT31" s="70"/>
      <c r="MXU31" s="70"/>
      <c r="MXV31" s="70"/>
      <c r="MXW31" s="70"/>
      <c r="MXX31" s="70"/>
      <c r="MXY31" s="70"/>
      <c r="MXZ31" s="70"/>
      <c r="MYA31" s="70"/>
      <c r="MYB31" s="70"/>
      <c r="MYC31" s="70"/>
      <c r="MYD31" s="70"/>
      <c r="MYE31" s="70"/>
      <c r="MYF31" s="70"/>
      <c r="MYG31" s="70"/>
      <c r="MYH31" s="70"/>
      <c r="MYI31" s="70"/>
      <c r="MYJ31" s="70"/>
      <c r="MYK31" s="70"/>
      <c r="MYL31" s="70"/>
      <c r="MYM31" s="70"/>
      <c r="MYN31" s="70"/>
      <c r="MYO31" s="70"/>
      <c r="MYP31" s="70"/>
      <c r="MYQ31" s="70"/>
      <c r="MYR31" s="70"/>
      <c r="MYS31" s="70"/>
      <c r="MYT31" s="70"/>
      <c r="MYU31" s="70"/>
      <c r="MYV31" s="70"/>
      <c r="MYW31" s="70"/>
      <c r="MYX31" s="70"/>
      <c r="MYY31" s="70"/>
      <c r="MYZ31" s="70"/>
      <c r="MZA31" s="70"/>
      <c r="MZB31" s="70"/>
      <c r="MZC31" s="70"/>
      <c r="MZD31" s="70"/>
      <c r="MZE31" s="70"/>
      <c r="MZF31" s="70"/>
      <c r="MZG31" s="70"/>
      <c r="MZH31" s="70"/>
      <c r="MZI31" s="70"/>
      <c r="MZJ31" s="70"/>
      <c r="MZK31" s="70"/>
      <c r="MZL31" s="70"/>
      <c r="MZM31" s="70"/>
      <c r="MZN31" s="70"/>
      <c r="MZO31" s="70"/>
      <c r="MZP31" s="70"/>
      <c r="MZQ31" s="70"/>
      <c r="MZR31" s="70"/>
      <c r="MZS31" s="70"/>
      <c r="MZT31" s="70"/>
      <c r="MZU31" s="70"/>
      <c r="MZV31" s="70"/>
      <c r="MZW31" s="70"/>
      <c r="MZX31" s="70"/>
      <c r="MZY31" s="70"/>
      <c r="MZZ31" s="70"/>
      <c r="NAA31" s="70"/>
      <c r="NAB31" s="70"/>
      <c r="NAC31" s="70"/>
      <c r="NAD31" s="70"/>
      <c r="NAE31" s="70"/>
      <c r="NAF31" s="70"/>
      <c r="NAG31" s="70"/>
      <c r="NAH31" s="70"/>
      <c r="NAI31" s="70"/>
      <c r="NAJ31" s="70"/>
      <c r="NAK31" s="70"/>
      <c r="NAL31" s="70"/>
      <c r="NAM31" s="70"/>
      <c r="NAN31" s="70"/>
      <c r="NAO31" s="70"/>
      <c r="NAP31" s="70"/>
      <c r="NAQ31" s="70"/>
      <c r="NAR31" s="70"/>
      <c r="NAS31" s="70"/>
      <c r="NAT31" s="70"/>
      <c r="NAU31" s="70"/>
      <c r="NAV31" s="70"/>
      <c r="NAW31" s="70"/>
      <c r="NAX31" s="70"/>
      <c r="NAY31" s="70"/>
      <c r="NAZ31" s="70"/>
      <c r="NBA31" s="70"/>
      <c r="NBB31" s="70"/>
      <c r="NBC31" s="70"/>
      <c r="NBD31" s="70"/>
      <c r="NBE31" s="70"/>
      <c r="NBF31" s="70"/>
      <c r="NBG31" s="70"/>
      <c r="NBH31" s="70"/>
      <c r="NBI31" s="70"/>
      <c r="NBJ31" s="70"/>
      <c r="NBK31" s="70"/>
      <c r="NBL31" s="70"/>
      <c r="NBM31" s="70"/>
      <c r="NBN31" s="70"/>
      <c r="NBO31" s="70"/>
      <c r="NBP31" s="70"/>
      <c r="NBQ31" s="70"/>
      <c r="NBR31" s="70"/>
      <c r="NBS31" s="70"/>
      <c r="NBT31" s="70"/>
      <c r="NBU31" s="70"/>
      <c r="NBV31" s="70"/>
      <c r="NBW31" s="70"/>
      <c r="NBX31" s="70"/>
      <c r="NBY31" s="70"/>
      <c r="NBZ31" s="70"/>
      <c r="NCA31" s="70"/>
      <c r="NCB31" s="70"/>
      <c r="NCC31" s="70"/>
      <c r="NCD31" s="70"/>
      <c r="NCE31" s="70"/>
      <c r="NCF31" s="70"/>
      <c r="NCG31" s="70"/>
      <c r="NCH31" s="70"/>
      <c r="NCI31" s="70"/>
      <c r="NCJ31" s="70"/>
      <c r="NCK31" s="70"/>
      <c r="NCL31" s="70"/>
      <c r="NCM31" s="70"/>
      <c r="NCN31" s="70"/>
      <c r="NCO31" s="70"/>
      <c r="NCP31" s="70"/>
      <c r="NCQ31" s="70"/>
      <c r="NCR31" s="70"/>
      <c r="NCS31" s="70"/>
      <c r="NCT31" s="70"/>
      <c r="NCU31" s="70"/>
      <c r="NCV31" s="70"/>
      <c r="NCW31" s="70"/>
      <c r="NCX31" s="70"/>
      <c r="NCY31" s="70"/>
      <c r="NCZ31" s="70"/>
      <c r="NDA31" s="70"/>
      <c r="NDB31" s="70"/>
      <c r="NDC31" s="70"/>
      <c r="NDD31" s="70"/>
      <c r="NDE31" s="70"/>
      <c r="NDF31" s="70"/>
      <c r="NDG31" s="70"/>
      <c r="NDH31" s="70"/>
      <c r="NDI31" s="70"/>
      <c r="NDJ31" s="70"/>
      <c r="NDK31" s="70"/>
      <c r="NDL31" s="70"/>
      <c r="NDM31" s="70"/>
      <c r="NDN31" s="70"/>
      <c r="NDO31" s="70"/>
      <c r="NDP31" s="70"/>
      <c r="NDQ31" s="70"/>
      <c r="NDR31" s="70"/>
      <c r="NDS31" s="70"/>
      <c r="NDT31" s="70"/>
      <c r="NDU31" s="70"/>
      <c r="NDV31" s="70"/>
      <c r="NDW31" s="70"/>
      <c r="NDX31" s="70"/>
      <c r="NDY31" s="70"/>
      <c r="NDZ31" s="70"/>
      <c r="NEA31" s="70"/>
      <c r="NEB31" s="70"/>
      <c r="NEC31" s="70"/>
      <c r="NED31" s="70"/>
      <c r="NEE31" s="70"/>
      <c r="NEF31" s="70"/>
      <c r="NEG31" s="70"/>
      <c r="NEH31" s="70"/>
      <c r="NEI31" s="70"/>
      <c r="NEJ31" s="70"/>
      <c r="NEK31" s="70"/>
      <c r="NEL31" s="70"/>
      <c r="NEM31" s="70"/>
      <c r="NEN31" s="70"/>
      <c r="NEO31" s="70"/>
      <c r="NEP31" s="70"/>
      <c r="NEQ31" s="70"/>
      <c r="NER31" s="70"/>
      <c r="NES31" s="70"/>
      <c r="NET31" s="70"/>
      <c r="NEU31" s="70"/>
      <c r="NEV31" s="70"/>
      <c r="NEW31" s="70"/>
      <c r="NEX31" s="70"/>
      <c r="NEY31" s="70"/>
      <c r="NEZ31" s="70"/>
      <c r="NFA31" s="70"/>
      <c r="NFB31" s="70"/>
      <c r="NFC31" s="70"/>
      <c r="NFD31" s="70"/>
      <c r="NFE31" s="70"/>
      <c r="NFF31" s="70"/>
      <c r="NFG31" s="70"/>
      <c r="NFH31" s="70"/>
      <c r="NFI31" s="70"/>
      <c r="NFJ31" s="70"/>
      <c r="NFK31" s="70"/>
      <c r="NFL31" s="70"/>
      <c r="NFM31" s="70"/>
      <c r="NFN31" s="70"/>
      <c r="NFO31" s="70"/>
      <c r="NFP31" s="70"/>
      <c r="NFQ31" s="70"/>
      <c r="NFR31" s="70"/>
      <c r="NFS31" s="70"/>
      <c r="NFT31" s="70"/>
      <c r="NFU31" s="70"/>
      <c r="NFV31" s="70"/>
      <c r="NFW31" s="70"/>
      <c r="NFX31" s="70"/>
      <c r="NFY31" s="70"/>
      <c r="NFZ31" s="70"/>
      <c r="NGA31" s="70"/>
      <c r="NGB31" s="70"/>
      <c r="NGC31" s="70"/>
      <c r="NGD31" s="70"/>
      <c r="NGE31" s="70"/>
      <c r="NGF31" s="70"/>
      <c r="NGG31" s="70"/>
      <c r="NGH31" s="70"/>
      <c r="NGI31" s="70"/>
      <c r="NGJ31" s="70"/>
      <c r="NGK31" s="70"/>
      <c r="NGL31" s="70"/>
      <c r="NGM31" s="70"/>
      <c r="NGN31" s="70"/>
      <c r="NGO31" s="70"/>
      <c r="NGP31" s="70"/>
      <c r="NGQ31" s="70"/>
      <c r="NGR31" s="70"/>
      <c r="NGS31" s="70"/>
      <c r="NGT31" s="70"/>
      <c r="NGU31" s="70"/>
      <c r="NGV31" s="70"/>
      <c r="NGW31" s="70"/>
      <c r="NGX31" s="70"/>
      <c r="NGY31" s="70"/>
      <c r="NGZ31" s="70"/>
      <c r="NHA31" s="70"/>
      <c r="NHB31" s="70"/>
      <c r="NHC31" s="70"/>
      <c r="NHD31" s="70"/>
      <c r="NHE31" s="70"/>
      <c r="NHF31" s="70"/>
      <c r="NHG31" s="70"/>
      <c r="NHH31" s="70"/>
      <c r="NHI31" s="70"/>
      <c r="NHJ31" s="70"/>
      <c r="NHK31" s="70"/>
      <c r="NHL31" s="70"/>
      <c r="NHM31" s="70"/>
      <c r="NHN31" s="70"/>
      <c r="NHO31" s="70"/>
      <c r="NHP31" s="70"/>
      <c r="NHQ31" s="70"/>
      <c r="NHR31" s="70"/>
      <c r="NHS31" s="70"/>
      <c r="NHT31" s="70"/>
      <c r="NHU31" s="70"/>
      <c r="NHV31" s="70"/>
      <c r="NHW31" s="70"/>
      <c r="NHX31" s="70"/>
      <c r="NHY31" s="70"/>
      <c r="NHZ31" s="70"/>
      <c r="NIA31" s="70"/>
      <c r="NIB31" s="70"/>
      <c r="NIC31" s="70"/>
      <c r="NID31" s="70"/>
      <c r="NIE31" s="70"/>
      <c r="NIF31" s="70"/>
      <c r="NIG31" s="70"/>
      <c r="NIH31" s="70"/>
      <c r="NII31" s="70"/>
      <c r="NIJ31" s="70"/>
      <c r="NIK31" s="70"/>
      <c r="NIL31" s="70"/>
      <c r="NIM31" s="70"/>
      <c r="NIN31" s="70"/>
      <c r="NIO31" s="70"/>
      <c r="NIP31" s="70"/>
      <c r="NIQ31" s="70"/>
      <c r="NIR31" s="70"/>
      <c r="NIS31" s="70"/>
      <c r="NIT31" s="70"/>
      <c r="NIU31" s="70"/>
      <c r="NIV31" s="70"/>
      <c r="NIW31" s="70"/>
      <c r="NIX31" s="70"/>
      <c r="NIY31" s="70"/>
      <c r="NIZ31" s="70"/>
      <c r="NJA31" s="70"/>
      <c r="NJB31" s="70"/>
      <c r="NJC31" s="70"/>
      <c r="NJD31" s="70"/>
      <c r="NJE31" s="70"/>
      <c r="NJF31" s="70"/>
      <c r="NJG31" s="70"/>
      <c r="NJH31" s="70"/>
      <c r="NJI31" s="70"/>
      <c r="NJJ31" s="70"/>
      <c r="NJK31" s="70"/>
      <c r="NJL31" s="70"/>
      <c r="NJM31" s="70"/>
      <c r="NJN31" s="70"/>
      <c r="NJO31" s="70"/>
      <c r="NJP31" s="70"/>
      <c r="NJQ31" s="70"/>
      <c r="NJR31" s="70"/>
      <c r="NJS31" s="70"/>
      <c r="NJT31" s="70"/>
      <c r="NJU31" s="70"/>
      <c r="NJV31" s="70"/>
      <c r="NJW31" s="70"/>
      <c r="NJX31" s="70"/>
      <c r="NJY31" s="70"/>
      <c r="NJZ31" s="70"/>
      <c r="NKA31" s="70"/>
      <c r="NKB31" s="70"/>
      <c r="NKC31" s="70"/>
      <c r="NKD31" s="70"/>
      <c r="NKE31" s="70"/>
      <c r="NKF31" s="70"/>
      <c r="NKG31" s="70"/>
      <c r="NKH31" s="70"/>
      <c r="NKI31" s="70"/>
      <c r="NKJ31" s="70"/>
      <c r="NKK31" s="70"/>
      <c r="NKL31" s="70"/>
      <c r="NKM31" s="70"/>
      <c r="NKN31" s="70"/>
      <c r="NKO31" s="70"/>
      <c r="NKP31" s="70"/>
      <c r="NKQ31" s="70"/>
      <c r="NKR31" s="70"/>
      <c r="NKS31" s="70"/>
      <c r="NKT31" s="70"/>
      <c r="NKU31" s="70"/>
      <c r="NKV31" s="70"/>
      <c r="NKW31" s="70"/>
      <c r="NKX31" s="70"/>
      <c r="NKY31" s="70"/>
      <c r="NKZ31" s="70"/>
      <c r="NLA31" s="70"/>
      <c r="NLB31" s="70"/>
      <c r="NLC31" s="70"/>
      <c r="NLD31" s="70"/>
      <c r="NLE31" s="70"/>
      <c r="NLF31" s="70"/>
      <c r="NLG31" s="70"/>
      <c r="NLH31" s="70"/>
      <c r="NLI31" s="70"/>
      <c r="NLJ31" s="70"/>
      <c r="NLK31" s="70"/>
      <c r="NLL31" s="70"/>
      <c r="NLM31" s="70"/>
      <c r="NLN31" s="70"/>
      <c r="NLO31" s="70"/>
      <c r="NLP31" s="70"/>
      <c r="NLQ31" s="70"/>
      <c r="NLR31" s="70"/>
      <c r="NLS31" s="70"/>
      <c r="NLT31" s="70"/>
      <c r="NLU31" s="70"/>
      <c r="NLV31" s="70"/>
      <c r="NLW31" s="70"/>
      <c r="NLX31" s="70"/>
      <c r="NLY31" s="70"/>
      <c r="NLZ31" s="70"/>
      <c r="NMA31" s="70"/>
      <c r="NMB31" s="70"/>
      <c r="NMC31" s="70"/>
      <c r="NMD31" s="70"/>
      <c r="NME31" s="70"/>
      <c r="NMF31" s="70"/>
      <c r="NMG31" s="70"/>
      <c r="NMH31" s="70"/>
      <c r="NMI31" s="70"/>
      <c r="NMJ31" s="70"/>
      <c r="NMK31" s="70"/>
      <c r="NML31" s="70"/>
      <c r="NMM31" s="70"/>
      <c r="NMN31" s="70"/>
      <c r="NMO31" s="70"/>
      <c r="NMP31" s="70"/>
      <c r="NMQ31" s="70"/>
      <c r="NMR31" s="70"/>
      <c r="NMS31" s="70"/>
      <c r="NMT31" s="70"/>
      <c r="NMU31" s="70"/>
      <c r="NMV31" s="70"/>
      <c r="NMW31" s="70"/>
      <c r="NMX31" s="70"/>
      <c r="NMY31" s="70"/>
      <c r="NMZ31" s="70"/>
      <c r="NNA31" s="70"/>
      <c r="NNB31" s="70"/>
      <c r="NNC31" s="70"/>
      <c r="NND31" s="70"/>
      <c r="NNE31" s="70"/>
      <c r="NNF31" s="70"/>
      <c r="NNG31" s="70"/>
      <c r="NNH31" s="70"/>
      <c r="NNI31" s="70"/>
      <c r="NNJ31" s="70"/>
      <c r="NNK31" s="70"/>
      <c r="NNL31" s="70"/>
      <c r="NNM31" s="70"/>
      <c r="NNN31" s="70"/>
      <c r="NNO31" s="70"/>
      <c r="NNP31" s="70"/>
      <c r="NNQ31" s="70"/>
      <c r="NNR31" s="70"/>
      <c r="NNS31" s="70"/>
      <c r="NNT31" s="70"/>
      <c r="NNU31" s="70"/>
      <c r="NNV31" s="70"/>
      <c r="NNW31" s="70"/>
      <c r="NNX31" s="70"/>
      <c r="NNY31" s="70"/>
      <c r="NNZ31" s="70"/>
      <c r="NOA31" s="70"/>
      <c r="NOB31" s="70"/>
      <c r="NOC31" s="70"/>
      <c r="NOD31" s="70"/>
      <c r="NOE31" s="70"/>
      <c r="NOF31" s="70"/>
      <c r="NOG31" s="70"/>
      <c r="NOH31" s="70"/>
      <c r="NOI31" s="70"/>
      <c r="NOJ31" s="70"/>
      <c r="NOK31" s="70"/>
      <c r="NOL31" s="70"/>
      <c r="NOM31" s="70"/>
      <c r="NON31" s="70"/>
      <c r="NOO31" s="70"/>
      <c r="NOP31" s="70"/>
      <c r="NOQ31" s="70"/>
      <c r="NOR31" s="70"/>
      <c r="NOS31" s="70"/>
      <c r="NOT31" s="70"/>
      <c r="NOU31" s="70"/>
      <c r="NOV31" s="70"/>
      <c r="NOW31" s="70"/>
      <c r="NOX31" s="70"/>
      <c r="NOY31" s="70"/>
      <c r="NOZ31" s="70"/>
      <c r="NPA31" s="70"/>
      <c r="NPB31" s="70"/>
      <c r="NPC31" s="70"/>
      <c r="NPD31" s="70"/>
      <c r="NPE31" s="70"/>
      <c r="NPF31" s="70"/>
      <c r="NPG31" s="70"/>
      <c r="NPH31" s="70"/>
      <c r="NPI31" s="70"/>
      <c r="NPJ31" s="70"/>
      <c r="NPK31" s="70"/>
      <c r="NPL31" s="70"/>
      <c r="NPM31" s="70"/>
      <c r="NPN31" s="70"/>
      <c r="NPO31" s="70"/>
      <c r="NPP31" s="70"/>
      <c r="NPQ31" s="70"/>
      <c r="NPR31" s="70"/>
      <c r="NPS31" s="70"/>
      <c r="NPT31" s="70"/>
      <c r="NPU31" s="70"/>
      <c r="NPV31" s="70"/>
      <c r="NPW31" s="70"/>
      <c r="NPX31" s="70"/>
      <c r="NPY31" s="70"/>
      <c r="NPZ31" s="70"/>
      <c r="NQA31" s="70"/>
      <c r="NQB31" s="70"/>
      <c r="NQC31" s="70"/>
      <c r="NQD31" s="70"/>
      <c r="NQE31" s="70"/>
      <c r="NQF31" s="70"/>
      <c r="NQG31" s="70"/>
      <c r="NQH31" s="70"/>
      <c r="NQI31" s="70"/>
      <c r="NQJ31" s="70"/>
      <c r="NQK31" s="70"/>
      <c r="NQL31" s="70"/>
      <c r="NQM31" s="70"/>
      <c r="NQN31" s="70"/>
      <c r="NQO31" s="70"/>
      <c r="NQP31" s="70"/>
      <c r="NQQ31" s="70"/>
      <c r="NQR31" s="70"/>
      <c r="NQS31" s="70"/>
      <c r="NQT31" s="70"/>
      <c r="NQU31" s="70"/>
      <c r="NQV31" s="70"/>
      <c r="NQW31" s="70"/>
      <c r="NQX31" s="70"/>
      <c r="NQY31" s="70"/>
      <c r="NQZ31" s="70"/>
      <c r="NRA31" s="70"/>
      <c r="NRB31" s="70"/>
      <c r="NRC31" s="70"/>
      <c r="NRD31" s="70"/>
      <c r="NRE31" s="70"/>
      <c r="NRF31" s="70"/>
      <c r="NRG31" s="70"/>
      <c r="NRH31" s="70"/>
      <c r="NRI31" s="70"/>
      <c r="NRJ31" s="70"/>
      <c r="NRK31" s="70"/>
      <c r="NRL31" s="70"/>
      <c r="NRM31" s="70"/>
      <c r="NRN31" s="70"/>
      <c r="NRO31" s="70"/>
      <c r="NRP31" s="70"/>
      <c r="NRQ31" s="70"/>
      <c r="NRR31" s="70"/>
      <c r="NRS31" s="70"/>
      <c r="NRT31" s="70"/>
      <c r="NRU31" s="70"/>
      <c r="NRV31" s="70"/>
      <c r="NRW31" s="70"/>
      <c r="NRX31" s="70"/>
      <c r="NRY31" s="70"/>
      <c r="NRZ31" s="70"/>
      <c r="NSA31" s="70"/>
      <c r="NSB31" s="70"/>
      <c r="NSC31" s="70"/>
      <c r="NSD31" s="70"/>
      <c r="NSE31" s="70"/>
      <c r="NSF31" s="70"/>
      <c r="NSG31" s="70"/>
      <c r="NSH31" s="70"/>
      <c r="NSI31" s="70"/>
      <c r="NSJ31" s="70"/>
      <c r="NSK31" s="70"/>
      <c r="NSL31" s="70"/>
      <c r="NSM31" s="70"/>
      <c r="NSN31" s="70"/>
      <c r="NSO31" s="70"/>
      <c r="NSP31" s="70"/>
      <c r="NSQ31" s="70"/>
      <c r="NSR31" s="70"/>
      <c r="NSS31" s="70"/>
      <c r="NST31" s="70"/>
      <c r="NSU31" s="70"/>
      <c r="NSV31" s="70"/>
      <c r="NSW31" s="70"/>
      <c r="NSX31" s="70"/>
      <c r="NSY31" s="70"/>
      <c r="NSZ31" s="70"/>
      <c r="NTA31" s="70"/>
      <c r="NTB31" s="70"/>
      <c r="NTC31" s="70"/>
      <c r="NTD31" s="70"/>
      <c r="NTE31" s="70"/>
      <c r="NTF31" s="70"/>
      <c r="NTG31" s="70"/>
      <c r="NTH31" s="70"/>
      <c r="NTI31" s="70"/>
      <c r="NTJ31" s="70"/>
      <c r="NTK31" s="70"/>
      <c r="NTL31" s="70"/>
      <c r="NTM31" s="70"/>
      <c r="NTN31" s="70"/>
      <c r="NTO31" s="70"/>
      <c r="NTP31" s="70"/>
      <c r="NTQ31" s="70"/>
      <c r="NTR31" s="70"/>
      <c r="NTS31" s="70"/>
      <c r="NTT31" s="70"/>
      <c r="NTU31" s="70"/>
      <c r="NTV31" s="70"/>
      <c r="NTW31" s="70"/>
      <c r="NTX31" s="70"/>
      <c r="NTY31" s="70"/>
      <c r="NTZ31" s="70"/>
      <c r="NUA31" s="70"/>
      <c r="NUB31" s="70"/>
      <c r="NUC31" s="70"/>
      <c r="NUD31" s="70"/>
      <c r="NUE31" s="70"/>
      <c r="NUF31" s="70"/>
      <c r="NUG31" s="70"/>
      <c r="NUH31" s="70"/>
      <c r="NUI31" s="70"/>
      <c r="NUJ31" s="70"/>
      <c r="NUK31" s="70"/>
      <c r="NUL31" s="70"/>
      <c r="NUM31" s="70"/>
      <c r="NUN31" s="70"/>
      <c r="NUO31" s="70"/>
      <c r="NUP31" s="70"/>
      <c r="NUQ31" s="70"/>
      <c r="NUR31" s="70"/>
      <c r="NUS31" s="70"/>
      <c r="NUT31" s="70"/>
      <c r="NUU31" s="70"/>
      <c r="NUV31" s="70"/>
      <c r="NUW31" s="70"/>
      <c r="NUX31" s="70"/>
      <c r="NUY31" s="70"/>
      <c r="NUZ31" s="70"/>
      <c r="NVA31" s="70"/>
      <c r="NVB31" s="70"/>
      <c r="NVC31" s="70"/>
      <c r="NVD31" s="70"/>
      <c r="NVE31" s="70"/>
      <c r="NVF31" s="70"/>
      <c r="NVG31" s="70"/>
      <c r="NVH31" s="70"/>
      <c r="NVI31" s="70"/>
      <c r="NVJ31" s="70"/>
      <c r="NVK31" s="70"/>
      <c r="NVL31" s="70"/>
      <c r="NVM31" s="70"/>
      <c r="NVN31" s="70"/>
      <c r="NVO31" s="70"/>
      <c r="NVP31" s="70"/>
      <c r="NVQ31" s="70"/>
      <c r="NVR31" s="70"/>
      <c r="NVS31" s="70"/>
      <c r="NVT31" s="70"/>
      <c r="NVU31" s="70"/>
      <c r="NVV31" s="70"/>
      <c r="NVW31" s="70"/>
      <c r="NVX31" s="70"/>
      <c r="NVY31" s="70"/>
      <c r="NVZ31" s="70"/>
      <c r="NWA31" s="70"/>
      <c r="NWB31" s="70"/>
      <c r="NWC31" s="70"/>
      <c r="NWD31" s="70"/>
      <c r="NWE31" s="70"/>
      <c r="NWF31" s="70"/>
      <c r="NWG31" s="70"/>
      <c r="NWH31" s="70"/>
      <c r="NWI31" s="70"/>
      <c r="NWJ31" s="70"/>
      <c r="NWK31" s="70"/>
      <c r="NWL31" s="70"/>
      <c r="NWM31" s="70"/>
      <c r="NWN31" s="70"/>
      <c r="NWO31" s="70"/>
      <c r="NWP31" s="70"/>
      <c r="NWQ31" s="70"/>
      <c r="NWR31" s="70"/>
      <c r="NWS31" s="70"/>
      <c r="NWT31" s="70"/>
      <c r="NWU31" s="70"/>
      <c r="NWV31" s="70"/>
      <c r="NWW31" s="70"/>
      <c r="NWX31" s="70"/>
      <c r="NWY31" s="70"/>
      <c r="NWZ31" s="70"/>
      <c r="NXA31" s="70"/>
      <c r="NXB31" s="70"/>
      <c r="NXC31" s="70"/>
      <c r="NXD31" s="70"/>
      <c r="NXE31" s="70"/>
      <c r="NXF31" s="70"/>
      <c r="NXG31" s="70"/>
      <c r="NXH31" s="70"/>
      <c r="NXI31" s="70"/>
      <c r="NXJ31" s="70"/>
      <c r="NXK31" s="70"/>
      <c r="NXL31" s="70"/>
      <c r="NXM31" s="70"/>
      <c r="NXN31" s="70"/>
      <c r="NXO31" s="70"/>
      <c r="NXP31" s="70"/>
      <c r="NXQ31" s="70"/>
      <c r="NXR31" s="70"/>
      <c r="NXS31" s="70"/>
      <c r="NXT31" s="70"/>
      <c r="NXU31" s="70"/>
      <c r="NXV31" s="70"/>
      <c r="NXW31" s="70"/>
      <c r="NXX31" s="70"/>
      <c r="NXY31" s="70"/>
      <c r="NXZ31" s="70"/>
      <c r="NYA31" s="70"/>
      <c r="NYB31" s="70"/>
      <c r="NYC31" s="70"/>
      <c r="NYD31" s="70"/>
      <c r="NYE31" s="70"/>
      <c r="NYF31" s="70"/>
      <c r="NYG31" s="70"/>
      <c r="NYH31" s="70"/>
      <c r="NYI31" s="70"/>
      <c r="NYJ31" s="70"/>
      <c r="NYK31" s="70"/>
      <c r="NYL31" s="70"/>
      <c r="NYM31" s="70"/>
      <c r="NYN31" s="70"/>
      <c r="NYO31" s="70"/>
      <c r="NYP31" s="70"/>
      <c r="NYQ31" s="70"/>
      <c r="NYR31" s="70"/>
      <c r="NYS31" s="70"/>
      <c r="NYT31" s="70"/>
      <c r="NYU31" s="70"/>
      <c r="NYV31" s="70"/>
      <c r="NYW31" s="70"/>
      <c r="NYX31" s="70"/>
      <c r="NYY31" s="70"/>
      <c r="NYZ31" s="70"/>
      <c r="NZA31" s="70"/>
      <c r="NZB31" s="70"/>
      <c r="NZC31" s="70"/>
      <c r="NZD31" s="70"/>
      <c r="NZE31" s="70"/>
      <c r="NZF31" s="70"/>
      <c r="NZG31" s="70"/>
      <c r="NZH31" s="70"/>
      <c r="NZI31" s="70"/>
      <c r="NZJ31" s="70"/>
      <c r="NZK31" s="70"/>
      <c r="NZL31" s="70"/>
      <c r="NZM31" s="70"/>
      <c r="NZN31" s="70"/>
      <c r="NZO31" s="70"/>
      <c r="NZP31" s="70"/>
      <c r="NZQ31" s="70"/>
      <c r="NZR31" s="70"/>
      <c r="NZS31" s="70"/>
      <c r="NZT31" s="70"/>
      <c r="NZU31" s="70"/>
      <c r="NZV31" s="70"/>
      <c r="NZW31" s="70"/>
      <c r="NZX31" s="70"/>
      <c r="NZY31" s="70"/>
      <c r="NZZ31" s="70"/>
      <c r="OAA31" s="70"/>
      <c r="OAB31" s="70"/>
      <c r="OAC31" s="70"/>
      <c r="OAD31" s="70"/>
      <c r="OAE31" s="70"/>
      <c r="OAF31" s="70"/>
      <c r="OAG31" s="70"/>
      <c r="OAH31" s="70"/>
      <c r="OAI31" s="70"/>
      <c r="OAJ31" s="70"/>
      <c r="OAK31" s="70"/>
      <c r="OAL31" s="70"/>
      <c r="OAM31" s="70"/>
      <c r="OAN31" s="70"/>
      <c r="OAO31" s="70"/>
      <c r="OAP31" s="70"/>
      <c r="OAQ31" s="70"/>
      <c r="OAR31" s="70"/>
      <c r="OAS31" s="70"/>
      <c r="OAT31" s="70"/>
      <c r="OAU31" s="70"/>
      <c r="OAV31" s="70"/>
      <c r="OAW31" s="70"/>
      <c r="OAX31" s="70"/>
      <c r="OAY31" s="70"/>
      <c r="OAZ31" s="70"/>
      <c r="OBA31" s="70"/>
      <c r="OBB31" s="70"/>
      <c r="OBC31" s="70"/>
      <c r="OBD31" s="70"/>
      <c r="OBE31" s="70"/>
      <c r="OBF31" s="70"/>
      <c r="OBG31" s="70"/>
      <c r="OBH31" s="70"/>
      <c r="OBI31" s="70"/>
      <c r="OBJ31" s="70"/>
      <c r="OBK31" s="70"/>
      <c r="OBL31" s="70"/>
      <c r="OBM31" s="70"/>
      <c r="OBN31" s="70"/>
      <c r="OBO31" s="70"/>
      <c r="OBP31" s="70"/>
      <c r="OBQ31" s="70"/>
      <c r="OBR31" s="70"/>
      <c r="OBS31" s="70"/>
      <c r="OBT31" s="70"/>
      <c r="OBU31" s="70"/>
      <c r="OBV31" s="70"/>
      <c r="OBW31" s="70"/>
      <c r="OBX31" s="70"/>
      <c r="OBY31" s="70"/>
      <c r="OBZ31" s="70"/>
      <c r="OCA31" s="70"/>
      <c r="OCB31" s="70"/>
      <c r="OCC31" s="70"/>
      <c r="OCD31" s="70"/>
      <c r="OCE31" s="70"/>
      <c r="OCF31" s="70"/>
      <c r="OCG31" s="70"/>
      <c r="OCH31" s="70"/>
      <c r="OCI31" s="70"/>
      <c r="OCJ31" s="70"/>
      <c r="OCK31" s="70"/>
      <c r="OCL31" s="70"/>
      <c r="OCM31" s="70"/>
      <c r="OCN31" s="70"/>
      <c r="OCO31" s="70"/>
      <c r="OCP31" s="70"/>
      <c r="OCQ31" s="70"/>
      <c r="OCR31" s="70"/>
      <c r="OCS31" s="70"/>
      <c r="OCT31" s="70"/>
      <c r="OCU31" s="70"/>
      <c r="OCV31" s="70"/>
      <c r="OCW31" s="70"/>
      <c r="OCX31" s="70"/>
      <c r="OCY31" s="70"/>
      <c r="OCZ31" s="70"/>
      <c r="ODA31" s="70"/>
      <c r="ODB31" s="70"/>
      <c r="ODC31" s="70"/>
      <c r="ODD31" s="70"/>
      <c r="ODE31" s="70"/>
      <c r="ODF31" s="70"/>
      <c r="ODG31" s="70"/>
      <c r="ODH31" s="70"/>
      <c r="ODI31" s="70"/>
      <c r="ODJ31" s="70"/>
      <c r="ODK31" s="70"/>
      <c r="ODL31" s="70"/>
      <c r="ODM31" s="70"/>
      <c r="ODN31" s="70"/>
      <c r="ODO31" s="70"/>
      <c r="ODP31" s="70"/>
      <c r="ODQ31" s="70"/>
      <c r="ODR31" s="70"/>
      <c r="ODS31" s="70"/>
      <c r="ODT31" s="70"/>
      <c r="ODU31" s="70"/>
      <c r="ODV31" s="70"/>
      <c r="ODW31" s="70"/>
      <c r="ODX31" s="70"/>
      <c r="ODY31" s="70"/>
      <c r="ODZ31" s="70"/>
      <c r="OEA31" s="70"/>
      <c r="OEB31" s="70"/>
      <c r="OEC31" s="70"/>
      <c r="OED31" s="70"/>
      <c r="OEE31" s="70"/>
      <c r="OEF31" s="70"/>
      <c r="OEG31" s="70"/>
      <c r="OEH31" s="70"/>
      <c r="OEI31" s="70"/>
      <c r="OEJ31" s="70"/>
      <c r="OEK31" s="70"/>
      <c r="OEL31" s="70"/>
      <c r="OEM31" s="70"/>
      <c r="OEN31" s="70"/>
      <c r="OEO31" s="70"/>
      <c r="OEP31" s="70"/>
      <c r="OEQ31" s="70"/>
      <c r="OER31" s="70"/>
      <c r="OES31" s="70"/>
      <c r="OET31" s="70"/>
      <c r="OEU31" s="70"/>
      <c r="OEV31" s="70"/>
      <c r="OEW31" s="70"/>
      <c r="OEX31" s="70"/>
      <c r="OEY31" s="70"/>
      <c r="OEZ31" s="70"/>
      <c r="OFA31" s="70"/>
      <c r="OFB31" s="70"/>
      <c r="OFC31" s="70"/>
      <c r="OFD31" s="70"/>
      <c r="OFE31" s="70"/>
      <c r="OFF31" s="70"/>
      <c r="OFG31" s="70"/>
      <c r="OFH31" s="70"/>
      <c r="OFI31" s="70"/>
      <c r="OFJ31" s="70"/>
      <c r="OFK31" s="70"/>
      <c r="OFL31" s="70"/>
      <c r="OFM31" s="70"/>
      <c r="OFN31" s="70"/>
      <c r="OFO31" s="70"/>
      <c r="OFP31" s="70"/>
      <c r="OFQ31" s="70"/>
      <c r="OFR31" s="70"/>
      <c r="OFS31" s="70"/>
      <c r="OFT31" s="70"/>
      <c r="OFU31" s="70"/>
      <c r="OFV31" s="70"/>
      <c r="OFW31" s="70"/>
      <c r="OFX31" s="70"/>
      <c r="OFY31" s="70"/>
      <c r="OFZ31" s="70"/>
      <c r="OGA31" s="70"/>
      <c r="OGB31" s="70"/>
      <c r="OGC31" s="70"/>
      <c r="OGD31" s="70"/>
      <c r="OGE31" s="70"/>
      <c r="OGF31" s="70"/>
      <c r="OGG31" s="70"/>
      <c r="OGH31" s="70"/>
      <c r="OGI31" s="70"/>
      <c r="OGJ31" s="70"/>
      <c r="OGK31" s="70"/>
      <c r="OGL31" s="70"/>
      <c r="OGM31" s="70"/>
      <c r="OGN31" s="70"/>
      <c r="OGO31" s="70"/>
      <c r="OGP31" s="70"/>
      <c r="OGQ31" s="70"/>
      <c r="OGR31" s="70"/>
      <c r="OGS31" s="70"/>
      <c r="OGT31" s="70"/>
      <c r="OGU31" s="70"/>
      <c r="OGV31" s="70"/>
      <c r="OGW31" s="70"/>
      <c r="OGX31" s="70"/>
      <c r="OGY31" s="70"/>
      <c r="OGZ31" s="70"/>
      <c r="OHA31" s="70"/>
      <c r="OHB31" s="70"/>
      <c r="OHC31" s="70"/>
      <c r="OHD31" s="70"/>
      <c r="OHE31" s="70"/>
      <c r="OHF31" s="70"/>
      <c r="OHG31" s="70"/>
      <c r="OHH31" s="70"/>
      <c r="OHI31" s="70"/>
      <c r="OHJ31" s="70"/>
      <c r="OHK31" s="70"/>
      <c r="OHL31" s="70"/>
      <c r="OHM31" s="70"/>
      <c r="OHN31" s="70"/>
      <c r="OHO31" s="70"/>
      <c r="OHP31" s="70"/>
      <c r="OHQ31" s="70"/>
      <c r="OHR31" s="70"/>
      <c r="OHS31" s="70"/>
      <c r="OHT31" s="70"/>
      <c r="OHU31" s="70"/>
      <c r="OHV31" s="70"/>
      <c r="OHW31" s="70"/>
      <c r="OHX31" s="70"/>
      <c r="OHY31" s="70"/>
      <c r="OHZ31" s="70"/>
      <c r="OIA31" s="70"/>
      <c r="OIB31" s="70"/>
      <c r="OIC31" s="70"/>
      <c r="OID31" s="70"/>
      <c r="OIE31" s="70"/>
      <c r="OIF31" s="70"/>
      <c r="OIG31" s="70"/>
      <c r="OIH31" s="70"/>
      <c r="OII31" s="70"/>
      <c r="OIJ31" s="70"/>
      <c r="OIK31" s="70"/>
      <c r="OIL31" s="70"/>
      <c r="OIM31" s="70"/>
      <c r="OIN31" s="70"/>
      <c r="OIO31" s="70"/>
      <c r="OIP31" s="70"/>
      <c r="OIQ31" s="70"/>
      <c r="OIR31" s="70"/>
      <c r="OIS31" s="70"/>
      <c r="OIT31" s="70"/>
      <c r="OIU31" s="70"/>
      <c r="OIV31" s="70"/>
      <c r="OIW31" s="70"/>
      <c r="OIX31" s="70"/>
      <c r="OIY31" s="70"/>
      <c r="OIZ31" s="70"/>
      <c r="OJA31" s="70"/>
      <c r="OJB31" s="70"/>
      <c r="OJC31" s="70"/>
      <c r="OJD31" s="70"/>
      <c r="OJE31" s="70"/>
      <c r="OJF31" s="70"/>
      <c r="OJG31" s="70"/>
      <c r="OJH31" s="70"/>
      <c r="OJI31" s="70"/>
      <c r="OJJ31" s="70"/>
      <c r="OJK31" s="70"/>
      <c r="OJL31" s="70"/>
      <c r="OJM31" s="70"/>
      <c r="OJN31" s="70"/>
      <c r="OJO31" s="70"/>
      <c r="OJP31" s="70"/>
      <c r="OJQ31" s="70"/>
      <c r="OJR31" s="70"/>
      <c r="OJS31" s="70"/>
      <c r="OJT31" s="70"/>
      <c r="OJU31" s="70"/>
      <c r="OJV31" s="70"/>
      <c r="OJW31" s="70"/>
      <c r="OJX31" s="70"/>
      <c r="OJY31" s="70"/>
      <c r="OJZ31" s="70"/>
      <c r="OKA31" s="70"/>
      <c r="OKB31" s="70"/>
      <c r="OKC31" s="70"/>
      <c r="OKD31" s="70"/>
      <c r="OKE31" s="70"/>
      <c r="OKF31" s="70"/>
      <c r="OKG31" s="70"/>
      <c r="OKH31" s="70"/>
      <c r="OKI31" s="70"/>
      <c r="OKJ31" s="70"/>
      <c r="OKK31" s="70"/>
      <c r="OKL31" s="70"/>
      <c r="OKM31" s="70"/>
      <c r="OKN31" s="70"/>
      <c r="OKO31" s="70"/>
      <c r="OKP31" s="70"/>
      <c r="OKQ31" s="70"/>
      <c r="OKR31" s="70"/>
      <c r="OKS31" s="70"/>
      <c r="OKT31" s="70"/>
      <c r="OKU31" s="70"/>
      <c r="OKV31" s="70"/>
      <c r="OKW31" s="70"/>
      <c r="OKX31" s="70"/>
      <c r="OKY31" s="70"/>
      <c r="OKZ31" s="70"/>
      <c r="OLA31" s="70"/>
      <c r="OLB31" s="70"/>
      <c r="OLC31" s="70"/>
      <c r="OLD31" s="70"/>
      <c r="OLE31" s="70"/>
      <c r="OLF31" s="70"/>
      <c r="OLG31" s="70"/>
      <c r="OLH31" s="70"/>
      <c r="OLI31" s="70"/>
      <c r="OLJ31" s="70"/>
      <c r="OLK31" s="70"/>
      <c r="OLL31" s="70"/>
      <c r="OLM31" s="70"/>
      <c r="OLN31" s="70"/>
      <c r="OLO31" s="70"/>
      <c r="OLP31" s="70"/>
      <c r="OLQ31" s="70"/>
      <c r="OLR31" s="70"/>
      <c r="OLS31" s="70"/>
      <c r="OLT31" s="70"/>
      <c r="OLU31" s="70"/>
      <c r="OLV31" s="70"/>
      <c r="OLW31" s="70"/>
      <c r="OLX31" s="70"/>
      <c r="OLY31" s="70"/>
      <c r="OLZ31" s="70"/>
      <c r="OMA31" s="70"/>
      <c r="OMB31" s="70"/>
      <c r="OMC31" s="70"/>
      <c r="OMD31" s="70"/>
      <c r="OME31" s="70"/>
      <c r="OMF31" s="70"/>
      <c r="OMG31" s="70"/>
      <c r="OMH31" s="70"/>
      <c r="OMI31" s="70"/>
      <c r="OMJ31" s="70"/>
      <c r="OMK31" s="70"/>
      <c r="OML31" s="70"/>
      <c r="OMM31" s="70"/>
      <c r="OMN31" s="70"/>
      <c r="OMO31" s="70"/>
      <c r="OMP31" s="70"/>
      <c r="OMQ31" s="70"/>
      <c r="OMR31" s="70"/>
      <c r="OMS31" s="70"/>
      <c r="OMT31" s="70"/>
      <c r="OMU31" s="70"/>
      <c r="OMV31" s="70"/>
      <c r="OMW31" s="70"/>
      <c r="OMX31" s="70"/>
      <c r="OMY31" s="70"/>
      <c r="OMZ31" s="70"/>
      <c r="ONA31" s="70"/>
      <c r="ONB31" s="70"/>
      <c r="ONC31" s="70"/>
      <c r="OND31" s="70"/>
      <c r="ONE31" s="70"/>
      <c r="ONF31" s="70"/>
      <c r="ONG31" s="70"/>
      <c r="ONH31" s="70"/>
      <c r="ONI31" s="70"/>
      <c r="ONJ31" s="70"/>
      <c r="ONK31" s="70"/>
      <c r="ONL31" s="70"/>
      <c r="ONM31" s="70"/>
      <c r="ONN31" s="70"/>
      <c r="ONO31" s="70"/>
      <c r="ONP31" s="70"/>
      <c r="ONQ31" s="70"/>
      <c r="ONR31" s="70"/>
      <c r="ONS31" s="70"/>
      <c r="ONT31" s="70"/>
      <c r="ONU31" s="70"/>
      <c r="ONV31" s="70"/>
      <c r="ONW31" s="70"/>
      <c r="ONX31" s="70"/>
      <c r="ONY31" s="70"/>
      <c r="ONZ31" s="70"/>
      <c r="OOA31" s="70"/>
      <c r="OOB31" s="70"/>
      <c r="OOC31" s="70"/>
      <c r="OOD31" s="70"/>
      <c r="OOE31" s="70"/>
      <c r="OOF31" s="70"/>
      <c r="OOG31" s="70"/>
      <c r="OOH31" s="70"/>
      <c r="OOI31" s="70"/>
      <c r="OOJ31" s="70"/>
      <c r="OOK31" s="70"/>
      <c r="OOL31" s="70"/>
      <c r="OOM31" s="70"/>
      <c r="OON31" s="70"/>
      <c r="OOO31" s="70"/>
      <c r="OOP31" s="70"/>
      <c r="OOQ31" s="70"/>
      <c r="OOR31" s="70"/>
      <c r="OOS31" s="70"/>
      <c r="OOT31" s="70"/>
      <c r="OOU31" s="70"/>
      <c r="OOV31" s="70"/>
      <c r="OOW31" s="70"/>
      <c r="OOX31" s="70"/>
      <c r="OOY31" s="70"/>
      <c r="OOZ31" s="70"/>
      <c r="OPA31" s="70"/>
      <c r="OPB31" s="70"/>
      <c r="OPC31" s="70"/>
      <c r="OPD31" s="70"/>
      <c r="OPE31" s="70"/>
      <c r="OPF31" s="70"/>
      <c r="OPG31" s="70"/>
      <c r="OPH31" s="70"/>
      <c r="OPI31" s="70"/>
      <c r="OPJ31" s="70"/>
      <c r="OPK31" s="70"/>
      <c r="OPL31" s="70"/>
      <c r="OPM31" s="70"/>
      <c r="OPN31" s="70"/>
      <c r="OPO31" s="70"/>
      <c r="OPP31" s="70"/>
      <c r="OPQ31" s="70"/>
      <c r="OPR31" s="70"/>
      <c r="OPS31" s="70"/>
      <c r="OPT31" s="70"/>
      <c r="OPU31" s="70"/>
      <c r="OPV31" s="70"/>
      <c r="OPW31" s="70"/>
      <c r="OPX31" s="70"/>
      <c r="OPY31" s="70"/>
      <c r="OPZ31" s="70"/>
      <c r="OQA31" s="70"/>
      <c r="OQB31" s="70"/>
      <c r="OQC31" s="70"/>
      <c r="OQD31" s="70"/>
      <c r="OQE31" s="70"/>
      <c r="OQF31" s="70"/>
      <c r="OQG31" s="70"/>
      <c r="OQH31" s="70"/>
      <c r="OQI31" s="70"/>
      <c r="OQJ31" s="70"/>
      <c r="OQK31" s="70"/>
      <c r="OQL31" s="70"/>
      <c r="OQM31" s="70"/>
      <c r="OQN31" s="70"/>
      <c r="OQO31" s="70"/>
      <c r="OQP31" s="70"/>
      <c r="OQQ31" s="70"/>
      <c r="OQR31" s="70"/>
      <c r="OQS31" s="70"/>
      <c r="OQT31" s="70"/>
      <c r="OQU31" s="70"/>
      <c r="OQV31" s="70"/>
      <c r="OQW31" s="70"/>
      <c r="OQX31" s="70"/>
      <c r="OQY31" s="70"/>
      <c r="OQZ31" s="70"/>
      <c r="ORA31" s="70"/>
      <c r="ORB31" s="70"/>
      <c r="ORC31" s="70"/>
      <c r="ORD31" s="70"/>
      <c r="ORE31" s="70"/>
      <c r="ORF31" s="70"/>
      <c r="ORG31" s="70"/>
      <c r="ORH31" s="70"/>
      <c r="ORI31" s="70"/>
      <c r="ORJ31" s="70"/>
      <c r="ORK31" s="70"/>
      <c r="ORL31" s="70"/>
      <c r="ORM31" s="70"/>
      <c r="ORN31" s="70"/>
      <c r="ORO31" s="70"/>
      <c r="ORP31" s="70"/>
      <c r="ORQ31" s="70"/>
      <c r="ORR31" s="70"/>
      <c r="ORS31" s="70"/>
      <c r="ORT31" s="70"/>
      <c r="ORU31" s="70"/>
      <c r="ORV31" s="70"/>
      <c r="ORW31" s="70"/>
      <c r="ORX31" s="70"/>
      <c r="ORY31" s="70"/>
      <c r="ORZ31" s="70"/>
      <c r="OSA31" s="70"/>
      <c r="OSB31" s="70"/>
      <c r="OSC31" s="70"/>
      <c r="OSD31" s="70"/>
      <c r="OSE31" s="70"/>
      <c r="OSF31" s="70"/>
      <c r="OSG31" s="70"/>
      <c r="OSH31" s="70"/>
      <c r="OSI31" s="70"/>
      <c r="OSJ31" s="70"/>
      <c r="OSK31" s="70"/>
      <c r="OSL31" s="70"/>
      <c r="OSM31" s="70"/>
      <c r="OSN31" s="70"/>
      <c r="OSO31" s="70"/>
      <c r="OSP31" s="70"/>
      <c r="OSQ31" s="70"/>
      <c r="OSR31" s="70"/>
      <c r="OSS31" s="70"/>
      <c r="OST31" s="70"/>
      <c r="OSU31" s="70"/>
      <c r="OSV31" s="70"/>
      <c r="OSW31" s="70"/>
      <c r="OSX31" s="70"/>
      <c r="OSY31" s="70"/>
      <c r="OSZ31" s="70"/>
      <c r="OTA31" s="70"/>
      <c r="OTB31" s="70"/>
      <c r="OTC31" s="70"/>
      <c r="OTD31" s="70"/>
      <c r="OTE31" s="70"/>
      <c r="OTF31" s="70"/>
      <c r="OTG31" s="70"/>
      <c r="OTH31" s="70"/>
      <c r="OTI31" s="70"/>
      <c r="OTJ31" s="70"/>
      <c r="OTK31" s="70"/>
      <c r="OTL31" s="70"/>
      <c r="OTM31" s="70"/>
      <c r="OTN31" s="70"/>
      <c r="OTO31" s="70"/>
      <c r="OTP31" s="70"/>
      <c r="OTQ31" s="70"/>
      <c r="OTR31" s="70"/>
      <c r="OTS31" s="70"/>
      <c r="OTT31" s="70"/>
      <c r="OTU31" s="70"/>
      <c r="OTV31" s="70"/>
      <c r="OTW31" s="70"/>
      <c r="OTX31" s="70"/>
      <c r="OTY31" s="70"/>
      <c r="OTZ31" s="70"/>
      <c r="OUA31" s="70"/>
      <c r="OUB31" s="70"/>
      <c r="OUC31" s="70"/>
      <c r="OUD31" s="70"/>
      <c r="OUE31" s="70"/>
      <c r="OUF31" s="70"/>
      <c r="OUG31" s="70"/>
      <c r="OUH31" s="70"/>
      <c r="OUI31" s="70"/>
      <c r="OUJ31" s="70"/>
      <c r="OUK31" s="70"/>
      <c r="OUL31" s="70"/>
      <c r="OUM31" s="70"/>
      <c r="OUN31" s="70"/>
      <c r="OUO31" s="70"/>
      <c r="OUP31" s="70"/>
      <c r="OUQ31" s="70"/>
      <c r="OUR31" s="70"/>
      <c r="OUS31" s="70"/>
      <c r="OUT31" s="70"/>
      <c r="OUU31" s="70"/>
      <c r="OUV31" s="70"/>
      <c r="OUW31" s="70"/>
      <c r="OUX31" s="70"/>
      <c r="OUY31" s="70"/>
      <c r="OUZ31" s="70"/>
      <c r="OVA31" s="70"/>
      <c r="OVB31" s="70"/>
      <c r="OVC31" s="70"/>
      <c r="OVD31" s="70"/>
      <c r="OVE31" s="70"/>
      <c r="OVF31" s="70"/>
      <c r="OVG31" s="70"/>
      <c r="OVH31" s="70"/>
      <c r="OVI31" s="70"/>
      <c r="OVJ31" s="70"/>
      <c r="OVK31" s="70"/>
      <c r="OVL31" s="70"/>
      <c r="OVM31" s="70"/>
      <c r="OVN31" s="70"/>
      <c r="OVO31" s="70"/>
      <c r="OVP31" s="70"/>
      <c r="OVQ31" s="70"/>
      <c r="OVR31" s="70"/>
      <c r="OVS31" s="70"/>
      <c r="OVT31" s="70"/>
      <c r="OVU31" s="70"/>
      <c r="OVV31" s="70"/>
      <c r="OVW31" s="70"/>
      <c r="OVX31" s="70"/>
      <c r="OVY31" s="70"/>
      <c r="OVZ31" s="70"/>
      <c r="OWA31" s="70"/>
      <c r="OWB31" s="70"/>
      <c r="OWC31" s="70"/>
      <c r="OWD31" s="70"/>
      <c r="OWE31" s="70"/>
      <c r="OWF31" s="70"/>
      <c r="OWG31" s="70"/>
      <c r="OWH31" s="70"/>
      <c r="OWI31" s="70"/>
      <c r="OWJ31" s="70"/>
      <c r="OWK31" s="70"/>
      <c r="OWL31" s="70"/>
      <c r="OWM31" s="70"/>
      <c r="OWN31" s="70"/>
      <c r="OWO31" s="70"/>
      <c r="OWP31" s="70"/>
      <c r="OWQ31" s="70"/>
      <c r="OWR31" s="70"/>
      <c r="OWS31" s="70"/>
      <c r="OWT31" s="70"/>
      <c r="OWU31" s="70"/>
      <c r="OWV31" s="70"/>
      <c r="OWW31" s="70"/>
      <c r="OWX31" s="70"/>
      <c r="OWY31" s="70"/>
      <c r="OWZ31" s="70"/>
      <c r="OXA31" s="70"/>
      <c r="OXB31" s="70"/>
      <c r="OXC31" s="70"/>
      <c r="OXD31" s="70"/>
      <c r="OXE31" s="70"/>
      <c r="OXF31" s="70"/>
      <c r="OXG31" s="70"/>
      <c r="OXH31" s="70"/>
      <c r="OXI31" s="70"/>
      <c r="OXJ31" s="70"/>
      <c r="OXK31" s="70"/>
      <c r="OXL31" s="70"/>
      <c r="OXM31" s="70"/>
      <c r="OXN31" s="70"/>
      <c r="OXO31" s="70"/>
      <c r="OXP31" s="70"/>
      <c r="OXQ31" s="70"/>
      <c r="OXR31" s="70"/>
      <c r="OXS31" s="70"/>
      <c r="OXT31" s="70"/>
      <c r="OXU31" s="70"/>
      <c r="OXV31" s="70"/>
      <c r="OXW31" s="70"/>
      <c r="OXX31" s="70"/>
      <c r="OXY31" s="70"/>
      <c r="OXZ31" s="70"/>
      <c r="OYA31" s="70"/>
      <c r="OYB31" s="70"/>
      <c r="OYC31" s="70"/>
      <c r="OYD31" s="70"/>
      <c r="OYE31" s="70"/>
      <c r="OYF31" s="70"/>
      <c r="OYG31" s="70"/>
      <c r="OYH31" s="70"/>
      <c r="OYI31" s="70"/>
      <c r="OYJ31" s="70"/>
      <c r="OYK31" s="70"/>
      <c r="OYL31" s="70"/>
      <c r="OYM31" s="70"/>
      <c r="OYN31" s="70"/>
      <c r="OYO31" s="70"/>
      <c r="OYP31" s="70"/>
      <c r="OYQ31" s="70"/>
      <c r="OYR31" s="70"/>
      <c r="OYS31" s="70"/>
      <c r="OYT31" s="70"/>
      <c r="OYU31" s="70"/>
      <c r="OYV31" s="70"/>
      <c r="OYW31" s="70"/>
      <c r="OYX31" s="70"/>
      <c r="OYY31" s="70"/>
      <c r="OYZ31" s="70"/>
      <c r="OZA31" s="70"/>
      <c r="OZB31" s="70"/>
      <c r="OZC31" s="70"/>
      <c r="OZD31" s="70"/>
      <c r="OZE31" s="70"/>
      <c r="OZF31" s="70"/>
      <c r="OZG31" s="70"/>
      <c r="OZH31" s="70"/>
      <c r="OZI31" s="70"/>
      <c r="OZJ31" s="70"/>
      <c r="OZK31" s="70"/>
      <c r="OZL31" s="70"/>
      <c r="OZM31" s="70"/>
      <c r="OZN31" s="70"/>
      <c r="OZO31" s="70"/>
      <c r="OZP31" s="70"/>
      <c r="OZQ31" s="70"/>
      <c r="OZR31" s="70"/>
      <c r="OZS31" s="70"/>
      <c r="OZT31" s="70"/>
      <c r="OZU31" s="70"/>
      <c r="OZV31" s="70"/>
      <c r="OZW31" s="70"/>
      <c r="OZX31" s="70"/>
      <c r="OZY31" s="70"/>
      <c r="OZZ31" s="70"/>
      <c r="PAA31" s="70"/>
      <c r="PAB31" s="70"/>
      <c r="PAC31" s="70"/>
      <c r="PAD31" s="70"/>
      <c r="PAE31" s="70"/>
      <c r="PAF31" s="70"/>
      <c r="PAG31" s="70"/>
      <c r="PAH31" s="70"/>
      <c r="PAI31" s="70"/>
      <c r="PAJ31" s="70"/>
      <c r="PAK31" s="70"/>
      <c r="PAL31" s="70"/>
      <c r="PAM31" s="70"/>
      <c r="PAN31" s="70"/>
      <c r="PAO31" s="70"/>
      <c r="PAP31" s="70"/>
      <c r="PAQ31" s="70"/>
      <c r="PAR31" s="70"/>
      <c r="PAS31" s="70"/>
      <c r="PAT31" s="70"/>
      <c r="PAU31" s="70"/>
      <c r="PAV31" s="70"/>
      <c r="PAW31" s="70"/>
      <c r="PAX31" s="70"/>
      <c r="PAY31" s="70"/>
      <c r="PAZ31" s="70"/>
      <c r="PBA31" s="70"/>
      <c r="PBB31" s="70"/>
      <c r="PBC31" s="70"/>
      <c r="PBD31" s="70"/>
      <c r="PBE31" s="70"/>
      <c r="PBF31" s="70"/>
      <c r="PBG31" s="70"/>
      <c r="PBH31" s="70"/>
      <c r="PBI31" s="70"/>
      <c r="PBJ31" s="70"/>
      <c r="PBK31" s="70"/>
      <c r="PBL31" s="70"/>
      <c r="PBM31" s="70"/>
      <c r="PBN31" s="70"/>
      <c r="PBO31" s="70"/>
      <c r="PBP31" s="70"/>
      <c r="PBQ31" s="70"/>
      <c r="PBR31" s="70"/>
      <c r="PBS31" s="70"/>
      <c r="PBT31" s="70"/>
      <c r="PBU31" s="70"/>
      <c r="PBV31" s="70"/>
      <c r="PBW31" s="70"/>
      <c r="PBX31" s="70"/>
      <c r="PBY31" s="70"/>
      <c r="PBZ31" s="70"/>
      <c r="PCA31" s="70"/>
      <c r="PCB31" s="70"/>
      <c r="PCC31" s="70"/>
      <c r="PCD31" s="70"/>
      <c r="PCE31" s="70"/>
      <c r="PCF31" s="70"/>
      <c r="PCG31" s="70"/>
      <c r="PCH31" s="70"/>
      <c r="PCI31" s="70"/>
      <c r="PCJ31" s="70"/>
      <c r="PCK31" s="70"/>
      <c r="PCL31" s="70"/>
      <c r="PCM31" s="70"/>
      <c r="PCN31" s="70"/>
      <c r="PCO31" s="70"/>
      <c r="PCP31" s="70"/>
      <c r="PCQ31" s="70"/>
      <c r="PCR31" s="70"/>
      <c r="PCS31" s="70"/>
      <c r="PCT31" s="70"/>
      <c r="PCU31" s="70"/>
      <c r="PCV31" s="70"/>
      <c r="PCW31" s="70"/>
      <c r="PCX31" s="70"/>
      <c r="PCY31" s="70"/>
      <c r="PCZ31" s="70"/>
      <c r="PDA31" s="70"/>
      <c r="PDB31" s="70"/>
      <c r="PDC31" s="70"/>
      <c r="PDD31" s="70"/>
      <c r="PDE31" s="70"/>
      <c r="PDF31" s="70"/>
      <c r="PDG31" s="70"/>
      <c r="PDH31" s="70"/>
      <c r="PDI31" s="70"/>
      <c r="PDJ31" s="70"/>
      <c r="PDK31" s="70"/>
      <c r="PDL31" s="70"/>
      <c r="PDM31" s="70"/>
      <c r="PDN31" s="70"/>
      <c r="PDO31" s="70"/>
      <c r="PDP31" s="70"/>
      <c r="PDQ31" s="70"/>
      <c r="PDR31" s="70"/>
      <c r="PDS31" s="70"/>
      <c r="PDT31" s="70"/>
      <c r="PDU31" s="70"/>
      <c r="PDV31" s="70"/>
      <c r="PDW31" s="70"/>
      <c r="PDX31" s="70"/>
      <c r="PDY31" s="70"/>
      <c r="PDZ31" s="70"/>
      <c r="PEA31" s="70"/>
      <c r="PEB31" s="70"/>
      <c r="PEC31" s="70"/>
      <c r="PED31" s="70"/>
      <c r="PEE31" s="70"/>
      <c r="PEF31" s="70"/>
      <c r="PEG31" s="70"/>
      <c r="PEH31" s="70"/>
      <c r="PEI31" s="70"/>
      <c r="PEJ31" s="70"/>
      <c r="PEK31" s="70"/>
      <c r="PEL31" s="70"/>
      <c r="PEM31" s="70"/>
      <c r="PEN31" s="70"/>
      <c r="PEO31" s="70"/>
      <c r="PEP31" s="70"/>
      <c r="PEQ31" s="70"/>
      <c r="PER31" s="70"/>
      <c r="PES31" s="70"/>
      <c r="PET31" s="70"/>
      <c r="PEU31" s="70"/>
      <c r="PEV31" s="70"/>
      <c r="PEW31" s="70"/>
      <c r="PEX31" s="70"/>
      <c r="PEY31" s="70"/>
      <c r="PEZ31" s="70"/>
      <c r="PFA31" s="70"/>
      <c r="PFB31" s="70"/>
      <c r="PFC31" s="70"/>
      <c r="PFD31" s="70"/>
      <c r="PFE31" s="70"/>
      <c r="PFF31" s="70"/>
      <c r="PFG31" s="70"/>
      <c r="PFH31" s="70"/>
      <c r="PFI31" s="70"/>
      <c r="PFJ31" s="70"/>
      <c r="PFK31" s="70"/>
      <c r="PFL31" s="70"/>
      <c r="PFM31" s="70"/>
      <c r="PFN31" s="70"/>
      <c r="PFO31" s="70"/>
      <c r="PFP31" s="70"/>
      <c r="PFQ31" s="70"/>
      <c r="PFR31" s="70"/>
      <c r="PFS31" s="70"/>
      <c r="PFT31" s="70"/>
      <c r="PFU31" s="70"/>
      <c r="PFV31" s="70"/>
      <c r="PFW31" s="70"/>
      <c r="PFX31" s="70"/>
      <c r="PFY31" s="70"/>
      <c r="PFZ31" s="70"/>
      <c r="PGA31" s="70"/>
      <c r="PGB31" s="70"/>
      <c r="PGC31" s="70"/>
      <c r="PGD31" s="70"/>
      <c r="PGE31" s="70"/>
      <c r="PGF31" s="70"/>
      <c r="PGG31" s="70"/>
      <c r="PGH31" s="70"/>
      <c r="PGI31" s="70"/>
      <c r="PGJ31" s="70"/>
      <c r="PGK31" s="70"/>
      <c r="PGL31" s="70"/>
      <c r="PGM31" s="70"/>
      <c r="PGN31" s="70"/>
      <c r="PGO31" s="70"/>
      <c r="PGP31" s="70"/>
      <c r="PGQ31" s="70"/>
      <c r="PGR31" s="70"/>
      <c r="PGS31" s="70"/>
      <c r="PGT31" s="70"/>
      <c r="PGU31" s="70"/>
      <c r="PGV31" s="70"/>
      <c r="PGW31" s="70"/>
      <c r="PGX31" s="70"/>
      <c r="PGY31" s="70"/>
      <c r="PGZ31" s="70"/>
      <c r="PHA31" s="70"/>
      <c r="PHB31" s="70"/>
      <c r="PHC31" s="70"/>
      <c r="PHD31" s="70"/>
      <c r="PHE31" s="70"/>
      <c r="PHF31" s="70"/>
      <c r="PHG31" s="70"/>
      <c r="PHH31" s="70"/>
      <c r="PHI31" s="70"/>
      <c r="PHJ31" s="70"/>
      <c r="PHK31" s="70"/>
      <c r="PHL31" s="70"/>
      <c r="PHM31" s="70"/>
      <c r="PHN31" s="70"/>
      <c r="PHO31" s="70"/>
      <c r="PHP31" s="70"/>
      <c r="PHQ31" s="70"/>
      <c r="PHR31" s="70"/>
      <c r="PHS31" s="70"/>
      <c r="PHT31" s="70"/>
      <c r="PHU31" s="70"/>
      <c r="PHV31" s="70"/>
      <c r="PHW31" s="70"/>
      <c r="PHX31" s="70"/>
      <c r="PHY31" s="70"/>
      <c r="PHZ31" s="70"/>
      <c r="PIA31" s="70"/>
      <c r="PIB31" s="70"/>
      <c r="PIC31" s="70"/>
      <c r="PID31" s="70"/>
      <c r="PIE31" s="70"/>
      <c r="PIF31" s="70"/>
      <c r="PIG31" s="70"/>
      <c r="PIH31" s="70"/>
      <c r="PII31" s="70"/>
      <c r="PIJ31" s="70"/>
      <c r="PIK31" s="70"/>
      <c r="PIL31" s="70"/>
      <c r="PIM31" s="70"/>
      <c r="PIN31" s="70"/>
      <c r="PIO31" s="70"/>
      <c r="PIP31" s="70"/>
      <c r="PIQ31" s="70"/>
      <c r="PIR31" s="70"/>
      <c r="PIS31" s="70"/>
      <c r="PIT31" s="70"/>
      <c r="PIU31" s="70"/>
      <c r="PIV31" s="70"/>
      <c r="PIW31" s="70"/>
      <c r="PIX31" s="70"/>
      <c r="PIY31" s="70"/>
      <c r="PIZ31" s="70"/>
      <c r="PJA31" s="70"/>
      <c r="PJB31" s="70"/>
      <c r="PJC31" s="70"/>
      <c r="PJD31" s="70"/>
      <c r="PJE31" s="70"/>
      <c r="PJF31" s="70"/>
      <c r="PJG31" s="70"/>
      <c r="PJH31" s="70"/>
      <c r="PJI31" s="70"/>
      <c r="PJJ31" s="70"/>
      <c r="PJK31" s="70"/>
      <c r="PJL31" s="70"/>
      <c r="PJM31" s="70"/>
      <c r="PJN31" s="70"/>
      <c r="PJO31" s="70"/>
      <c r="PJP31" s="70"/>
      <c r="PJQ31" s="70"/>
      <c r="PJR31" s="70"/>
      <c r="PJS31" s="70"/>
      <c r="PJT31" s="70"/>
      <c r="PJU31" s="70"/>
      <c r="PJV31" s="70"/>
      <c r="PJW31" s="70"/>
      <c r="PJX31" s="70"/>
      <c r="PJY31" s="70"/>
      <c r="PJZ31" s="70"/>
      <c r="PKA31" s="70"/>
      <c r="PKB31" s="70"/>
      <c r="PKC31" s="70"/>
      <c r="PKD31" s="70"/>
      <c r="PKE31" s="70"/>
      <c r="PKF31" s="70"/>
      <c r="PKG31" s="70"/>
      <c r="PKH31" s="70"/>
      <c r="PKI31" s="70"/>
      <c r="PKJ31" s="70"/>
      <c r="PKK31" s="70"/>
      <c r="PKL31" s="70"/>
      <c r="PKM31" s="70"/>
      <c r="PKN31" s="70"/>
      <c r="PKO31" s="70"/>
      <c r="PKP31" s="70"/>
      <c r="PKQ31" s="70"/>
      <c r="PKR31" s="70"/>
      <c r="PKS31" s="70"/>
      <c r="PKT31" s="70"/>
      <c r="PKU31" s="70"/>
      <c r="PKV31" s="70"/>
      <c r="PKW31" s="70"/>
      <c r="PKX31" s="70"/>
      <c r="PKY31" s="70"/>
      <c r="PKZ31" s="70"/>
      <c r="PLA31" s="70"/>
      <c r="PLB31" s="70"/>
      <c r="PLC31" s="70"/>
      <c r="PLD31" s="70"/>
      <c r="PLE31" s="70"/>
      <c r="PLF31" s="70"/>
      <c r="PLG31" s="70"/>
      <c r="PLH31" s="70"/>
      <c r="PLI31" s="70"/>
      <c r="PLJ31" s="70"/>
      <c r="PLK31" s="70"/>
      <c r="PLL31" s="70"/>
      <c r="PLM31" s="70"/>
      <c r="PLN31" s="70"/>
      <c r="PLO31" s="70"/>
      <c r="PLP31" s="70"/>
      <c r="PLQ31" s="70"/>
      <c r="PLR31" s="70"/>
      <c r="PLS31" s="70"/>
      <c r="PLT31" s="70"/>
      <c r="PLU31" s="70"/>
      <c r="PLV31" s="70"/>
      <c r="PLW31" s="70"/>
      <c r="PLX31" s="70"/>
      <c r="PLY31" s="70"/>
      <c r="PLZ31" s="70"/>
      <c r="PMA31" s="70"/>
      <c r="PMB31" s="70"/>
      <c r="PMC31" s="70"/>
      <c r="PMD31" s="70"/>
      <c r="PME31" s="70"/>
      <c r="PMF31" s="70"/>
      <c r="PMG31" s="70"/>
      <c r="PMH31" s="70"/>
      <c r="PMI31" s="70"/>
      <c r="PMJ31" s="70"/>
      <c r="PMK31" s="70"/>
      <c r="PML31" s="70"/>
      <c r="PMM31" s="70"/>
      <c r="PMN31" s="70"/>
      <c r="PMO31" s="70"/>
      <c r="PMP31" s="70"/>
      <c r="PMQ31" s="70"/>
      <c r="PMR31" s="70"/>
      <c r="PMS31" s="70"/>
      <c r="PMT31" s="70"/>
      <c r="PMU31" s="70"/>
      <c r="PMV31" s="70"/>
      <c r="PMW31" s="70"/>
      <c r="PMX31" s="70"/>
      <c r="PMY31" s="70"/>
      <c r="PMZ31" s="70"/>
      <c r="PNA31" s="70"/>
      <c r="PNB31" s="70"/>
      <c r="PNC31" s="70"/>
      <c r="PND31" s="70"/>
      <c r="PNE31" s="70"/>
      <c r="PNF31" s="70"/>
      <c r="PNG31" s="70"/>
      <c r="PNH31" s="70"/>
      <c r="PNI31" s="70"/>
      <c r="PNJ31" s="70"/>
      <c r="PNK31" s="70"/>
      <c r="PNL31" s="70"/>
      <c r="PNM31" s="70"/>
      <c r="PNN31" s="70"/>
      <c r="PNO31" s="70"/>
      <c r="PNP31" s="70"/>
      <c r="PNQ31" s="70"/>
      <c r="PNR31" s="70"/>
      <c r="PNS31" s="70"/>
      <c r="PNT31" s="70"/>
      <c r="PNU31" s="70"/>
      <c r="PNV31" s="70"/>
      <c r="PNW31" s="70"/>
      <c r="PNX31" s="70"/>
      <c r="PNY31" s="70"/>
      <c r="PNZ31" s="70"/>
      <c r="POA31" s="70"/>
      <c r="POB31" s="70"/>
      <c r="POC31" s="70"/>
      <c r="POD31" s="70"/>
      <c r="POE31" s="70"/>
      <c r="POF31" s="70"/>
      <c r="POG31" s="70"/>
      <c r="POH31" s="70"/>
      <c r="POI31" s="70"/>
      <c r="POJ31" s="70"/>
      <c r="POK31" s="70"/>
      <c r="POL31" s="70"/>
      <c r="POM31" s="70"/>
      <c r="PON31" s="70"/>
      <c r="POO31" s="70"/>
      <c r="POP31" s="70"/>
      <c r="POQ31" s="70"/>
      <c r="POR31" s="70"/>
      <c r="POS31" s="70"/>
      <c r="POT31" s="70"/>
      <c r="POU31" s="70"/>
      <c r="POV31" s="70"/>
      <c r="POW31" s="70"/>
      <c r="POX31" s="70"/>
      <c r="POY31" s="70"/>
      <c r="POZ31" s="70"/>
      <c r="PPA31" s="70"/>
      <c r="PPB31" s="70"/>
      <c r="PPC31" s="70"/>
      <c r="PPD31" s="70"/>
      <c r="PPE31" s="70"/>
      <c r="PPF31" s="70"/>
      <c r="PPG31" s="70"/>
      <c r="PPH31" s="70"/>
      <c r="PPI31" s="70"/>
      <c r="PPJ31" s="70"/>
      <c r="PPK31" s="70"/>
      <c r="PPL31" s="70"/>
      <c r="PPM31" s="70"/>
      <c r="PPN31" s="70"/>
      <c r="PPO31" s="70"/>
      <c r="PPP31" s="70"/>
      <c r="PPQ31" s="70"/>
      <c r="PPR31" s="70"/>
      <c r="PPS31" s="70"/>
      <c r="PPT31" s="70"/>
      <c r="PPU31" s="70"/>
      <c r="PPV31" s="70"/>
      <c r="PPW31" s="70"/>
      <c r="PPX31" s="70"/>
      <c r="PPY31" s="70"/>
      <c r="PPZ31" s="70"/>
      <c r="PQA31" s="70"/>
      <c r="PQB31" s="70"/>
      <c r="PQC31" s="70"/>
      <c r="PQD31" s="70"/>
      <c r="PQE31" s="70"/>
      <c r="PQF31" s="70"/>
      <c r="PQG31" s="70"/>
      <c r="PQH31" s="70"/>
      <c r="PQI31" s="70"/>
      <c r="PQJ31" s="70"/>
      <c r="PQK31" s="70"/>
      <c r="PQL31" s="70"/>
      <c r="PQM31" s="70"/>
      <c r="PQN31" s="70"/>
      <c r="PQO31" s="70"/>
      <c r="PQP31" s="70"/>
      <c r="PQQ31" s="70"/>
      <c r="PQR31" s="70"/>
      <c r="PQS31" s="70"/>
      <c r="PQT31" s="70"/>
      <c r="PQU31" s="70"/>
      <c r="PQV31" s="70"/>
      <c r="PQW31" s="70"/>
      <c r="PQX31" s="70"/>
      <c r="PQY31" s="70"/>
      <c r="PQZ31" s="70"/>
      <c r="PRA31" s="70"/>
      <c r="PRB31" s="70"/>
      <c r="PRC31" s="70"/>
      <c r="PRD31" s="70"/>
      <c r="PRE31" s="70"/>
      <c r="PRF31" s="70"/>
      <c r="PRG31" s="70"/>
      <c r="PRH31" s="70"/>
      <c r="PRI31" s="70"/>
      <c r="PRJ31" s="70"/>
      <c r="PRK31" s="70"/>
      <c r="PRL31" s="70"/>
      <c r="PRM31" s="70"/>
      <c r="PRN31" s="70"/>
      <c r="PRO31" s="70"/>
      <c r="PRP31" s="70"/>
      <c r="PRQ31" s="70"/>
      <c r="PRR31" s="70"/>
      <c r="PRS31" s="70"/>
      <c r="PRT31" s="70"/>
      <c r="PRU31" s="70"/>
      <c r="PRV31" s="70"/>
      <c r="PRW31" s="70"/>
      <c r="PRX31" s="70"/>
      <c r="PRY31" s="70"/>
      <c r="PRZ31" s="70"/>
      <c r="PSA31" s="70"/>
      <c r="PSB31" s="70"/>
      <c r="PSC31" s="70"/>
      <c r="PSD31" s="70"/>
      <c r="PSE31" s="70"/>
      <c r="PSF31" s="70"/>
      <c r="PSG31" s="70"/>
      <c r="PSH31" s="70"/>
      <c r="PSI31" s="70"/>
      <c r="PSJ31" s="70"/>
      <c r="PSK31" s="70"/>
      <c r="PSL31" s="70"/>
      <c r="PSM31" s="70"/>
      <c r="PSN31" s="70"/>
      <c r="PSO31" s="70"/>
      <c r="PSP31" s="70"/>
      <c r="PSQ31" s="70"/>
      <c r="PSR31" s="70"/>
      <c r="PSS31" s="70"/>
      <c r="PST31" s="70"/>
      <c r="PSU31" s="70"/>
      <c r="PSV31" s="70"/>
      <c r="PSW31" s="70"/>
      <c r="PSX31" s="70"/>
      <c r="PSY31" s="70"/>
      <c r="PSZ31" s="70"/>
      <c r="PTA31" s="70"/>
      <c r="PTB31" s="70"/>
      <c r="PTC31" s="70"/>
      <c r="PTD31" s="70"/>
      <c r="PTE31" s="70"/>
      <c r="PTF31" s="70"/>
      <c r="PTG31" s="70"/>
      <c r="PTH31" s="70"/>
      <c r="PTI31" s="70"/>
      <c r="PTJ31" s="70"/>
      <c r="PTK31" s="70"/>
      <c r="PTL31" s="70"/>
      <c r="PTM31" s="70"/>
      <c r="PTN31" s="70"/>
      <c r="PTO31" s="70"/>
      <c r="PTP31" s="70"/>
      <c r="PTQ31" s="70"/>
      <c r="PTR31" s="70"/>
      <c r="PTS31" s="70"/>
      <c r="PTT31" s="70"/>
      <c r="PTU31" s="70"/>
      <c r="PTV31" s="70"/>
      <c r="PTW31" s="70"/>
      <c r="PTX31" s="70"/>
      <c r="PTY31" s="70"/>
      <c r="PTZ31" s="70"/>
      <c r="PUA31" s="70"/>
      <c r="PUB31" s="70"/>
      <c r="PUC31" s="70"/>
      <c r="PUD31" s="70"/>
      <c r="PUE31" s="70"/>
      <c r="PUF31" s="70"/>
      <c r="PUG31" s="70"/>
      <c r="PUH31" s="70"/>
      <c r="PUI31" s="70"/>
      <c r="PUJ31" s="70"/>
      <c r="PUK31" s="70"/>
      <c r="PUL31" s="70"/>
      <c r="PUM31" s="70"/>
      <c r="PUN31" s="70"/>
      <c r="PUO31" s="70"/>
      <c r="PUP31" s="70"/>
      <c r="PUQ31" s="70"/>
      <c r="PUR31" s="70"/>
      <c r="PUS31" s="70"/>
      <c r="PUT31" s="70"/>
      <c r="PUU31" s="70"/>
      <c r="PUV31" s="70"/>
      <c r="PUW31" s="70"/>
      <c r="PUX31" s="70"/>
      <c r="PUY31" s="70"/>
      <c r="PUZ31" s="70"/>
      <c r="PVA31" s="70"/>
      <c r="PVB31" s="70"/>
      <c r="PVC31" s="70"/>
      <c r="PVD31" s="70"/>
      <c r="PVE31" s="70"/>
      <c r="PVF31" s="70"/>
      <c r="PVG31" s="70"/>
      <c r="PVH31" s="70"/>
      <c r="PVI31" s="70"/>
      <c r="PVJ31" s="70"/>
      <c r="PVK31" s="70"/>
      <c r="PVL31" s="70"/>
      <c r="PVM31" s="70"/>
      <c r="PVN31" s="70"/>
      <c r="PVO31" s="70"/>
      <c r="PVP31" s="70"/>
      <c r="PVQ31" s="70"/>
      <c r="PVR31" s="70"/>
      <c r="PVS31" s="70"/>
      <c r="PVT31" s="70"/>
      <c r="PVU31" s="70"/>
      <c r="PVV31" s="70"/>
      <c r="PVW31" s="70"/>
      <c r="PVX31" s="70"/>
      <c r="PVY31" s="70"/>
      <c r="PVZ31" s="70"/>
      <c r="PWA31" s="70"/>
      <c r="PWB31" s="70"/>
      <c r="PWC31" s="70"/>
      <c r="PWD31" s="70"/>
      <c r="PWE31" s="70"/>
      <c r="PWF31" s="70"/>
      <c r="PWG31" s="70"/>
      <c r="PWH31" s="70"/>
      <c r="PWI31" s="70"/>
      <c r="PWJ31" s="70"/>
      <c r="PWK31" s="70"/>
      <c r="PWL31" s="70"/>
      <c r="PWM31" s="70"/>
      <c r="PWN31" s="70"/>
      <c r="PWO31" s="70"/>
      <c r="PWP31" s="70"/>
      <c r="PWQ31" s="70"/>
      <c r="PWR31" s="70"/>
      <c r="PWS31" s="70"/>
      <c r="PWT31" s="70"/>
      <c r="PWU31" s="70"/>
      <c r="PWV31" s="70"/>
      <c r="PWW31" s="70"/>
      <c r="PWX31" s="70"/>
      <c r="PWY31" s="70"/>
      <c r="PWZ31" s="70"/>
      <c r="PXA31" s="70"/>
      <c r="PXB31" s="70"/>
      <c r="PXC31" s="70"/>
      <c r="PXD31" s="70"/>
      <c r="PXE31" s="70"/>
      <c r="PXF31" s="70"/>
      <c r="PXG31" s="70"/>
      <c r="PXH31" s="70"/>
      <c r="PXI31" s="70"/>
      <c r="PXJ31" s="70"/>
      <c r="PXK31" s="70"/>
      <c r="PXL31" s="70"/>
      <c r="PXM31" s="70"/>
      <c r="PXN31" s="70"/>
      <c r="PXO31" s="70"/>
      <c r="PXP31" s="70"/>
      <c r="PXQ31" s="70"/>
      <c r="PXR31" s="70"/>
      <c r="PXS31" s="70"/>
      <c r="PXT31" s="70"/>
      <c r="PXU31" s="70"/>
      <c r="PXV31" s="70"/>
      <c r="PXW31" s="70"/>
      <c r="PXX31" s="70"/>
      <c r="PXY31" s="70"/>
      <c r="PXZ31" s="70"/>
      <c r="PYA31" s="70"/>
      <c r="PYB31" s="70"/>
      <c r="PYC31" s="70"/>
      <c r="PYD31" s="70"/>
      <c r="PYE31" s="70"/>
      <c r="PYF31" s="70"/>
      <c r="PYG31" s="70"/>
      <c r="PYH31" s="70"/>
      <c r="PYI31" s="70"/>
      <c r="PYJ31" s="70"/>
      <c r="PYK31" s="70"/>
      <c r="PYL31" s="70"/>
      <c r="PYM31" s="70"/>
      <c r="PYN31" s="70"/>
      <c r="PYO31" s="70"/>
      <c r="PYP31" s="70"/>
      <c r="PYQ31" s="70"/>
      <c r="PYR31" s="70"/>
      <c r="PYS31" s="70"/>
      <c r="PYT31" s="70"/>
      <c r="PYU31" s="70"/>
      <c r="PYV31" s="70"/>
      <c r="PYW31" s="70"/>
      <c r="PYX31" s="70"/>
      <c r="PYY31" s="70"/>
      <c r="PYZ31" s="70"/>
      <c r="PZA31" s="70"/>
      <c r="PZB31" s="70"/>
      <c r="PZC31" s="70"/>
      <c r="PZD31" s="70"/>
      <c r="PZE31" s="70"/>
      <c r="PZF31" s="70"/>
      <c r="PZG31" s="70"/>
      <c r="PZH31" s="70"/>
      <c r="PZI31" s="70"/>
      <c r="PZJ31" s="70"/>
      <c r="PZK31" s="70"/>
      <c r="PZL31" s="70"/>
      <c r="PZM31" s="70"/>
      <c r="PZN31" s="70"/>
      <c r="PZO31" s="70"/>
      <c r="PZP31" s="70"/>
      <c r="PZQ31" s="70"/>
      <c r="PZR31" s="70"/>
      <c r="PZS31" s="70"/>
      <c r="PZT31" s="70"/>
      <c r="PZU31" s="70"/>
      <c r="PZV31" s="70"/>
      <c r="PZW31" s="70"/>
      <c r="PZX31" s="70"/>
      <c r="PZY31" s="70"/>
      <c r="PZZ31" s="70"/>
      <c r="QAA31" s="70"/>
      <c r="QAB31" s="70"/>
      <c r="QAC31" s="70"/>
      <c r="QAD31" s="70"/>
      <c r="QAE31" s="70"/>
      <c r="QAF31" s="70"/>
      <c r="QAG31" s="70"/>
      <c r="QAH31" s="70"/>
      <c r="QAI31" s="70"/>
      <c r="QAJ31" s="70"/>
      <c r="QAK31" s="70"/>
      <c r="QAL31" s="70"/>
      <c r="QAM31" s="70"/>
      <c r="QAN31" s="70"/>
      <c r="QAO31" s="70"/>
      <c r="QAP31" s="70"/>
      <c r="QAQ31" s="70"/>
      <c r="QAR31" s="70"/>
      <c r="QAS31" s="70"/>
      <c r="QAT31" s="70"/>
      <c r="QAU31" s="70"/>
      <c r="QAV31" s="70"/>
      <c r="QAW31" s="70"/>
      <c r="QAX31" s="70"/>
      <c r="QAY31" s="70"/>
      <c r="QAZ31" s="70"/>
      <c r="QBA31" s="70"/>
      <c r="QBB31" s="70"/>
      <c r="QBC31" s="70"/>
      <c r="QBD31" s="70"/>
      <c r="QBE31" s="70"/>
      <c r="QBF31" s="70"/>
      <c r="QBG31" s="70"/>
      <c r="QBH31" s="70"/>
      <c r="QBI31" s="70"/>
      <c r="QBJ31" s="70"/>
      <c r="QBK31" s="70"/>
      <c r="QBL31" s="70"/>
      <c r="QBM31" s="70"/>
      <c r="QBN31" s="70"/>
      <c r="QBO31" s="70"/>
      <c r="QBP31" s="70"/>
      <c r="QBQ31" s="70"/>
      <c r="QBR31" s="70"/>
      <c r="QBS31" s="70"/>
      <c r="QBT31" s="70"/>
      <c r="QBU31" s="70"/>
      <c r="QBV31" s="70"/>
      <c r="QBW31" s="70"/>
      <c r="QBX31" s="70"/>
      <c r="QBY31" s="70"/>
      <c r="QBZ31" s="70"/>
      <c r="QCA31" s="70"/>
      <c r="QCB31" s="70"/>
      <c r="QCC31" s="70"/>
      <c r="QCD31" s="70"/>
      <c r="QCE31" s="70"/>
      <c r="QCF31" s="70"/>
      <c r="QCG31" s="70"/>
      <c r="QCH31" s="70"/>
      <c r="QCI31" s="70"/>
      <c r="QCJ31" s="70"/>
      <c r="QCK31" s="70"/>
      <c r="QCL31" s="70"/>
      <c r="QCM31" s="70"/>
      <c r="QCN31" s="70"/>
      <c r="QCO31" s="70"/>
      <c r="QCP31" s="70"/>
      <c r="QCQ31" s="70"/>
      <c r="QCR31" s="70"/>
      <c r="QCS31" s="70"/>
      <c r="QCT31" s="70"/>
      <c r="QCU31" s="70"/>
      <c r="QCV31" s="70"/>
      <c r="QCW31" s="70"/>
      <c r="QCX31" s="70"/>
      <c r="QCY31" s="70"/>
      <c r="QCZ31" s="70"/>
      <c r="QDA31" s="70"/>
      <c r="QDB31" s="70"/>
      <c r="QDC31" s="70"/>
      <c r="QDD31" s="70"/>
      <c r="QDE31" s="70"/>
      <c r="QDF31" s="70"/>
      <c r="QDG31" s="70"/>
      <c r="QDH31" s="70"/>
      <c r="QDI31" s="70"/>
      <c r="QDJ31" s="70"/>
      <c r="QDK31" s="70"/>
      <c r="QDL31" s="70"/>
      <c r="QDM31" s="70"/>
      <c r="QDN31" s="70"/>
      <c r="QDO31" s="70"/>
      <c r="QDP31" s="70"/>
      <c r="QDQ31" s="70"/>
      <c r="QDR31" s="70"/>
      <c r="QDS31" s="70"/>
      <c r="QDT31" s="70"/>
      <c r="QDU31" s="70"/>
      <c r="QDV31" s="70"/>
      <c r="QDW31" s="70"/>
      <c r="QDX31" s="70"/>
      <c r="QDY31" s="70"/>
      <c r="QDZ31" s="70"/>
      <c r="QEA31" s="70"/>
      <c r="QEB31" s="70"/>
      <c r="QEC31" s="70"/>
      <c r="QED31" s="70"/>
      <c r="QEE31" s="70"/>
      <c r="QEF31" s="70"/>
      <c r="QEG31" s="70"/>
      <c r="QEH31" s="70"/>
      <c r="QEI31" s="70"/>
      <c r="QEJ31" s="70"/>
      <c r="QEK31" s="70"/>
      <c r="QEL31" s="70"/>
      <c r="QEM31" s="70"/>
      <c r="QEN31" s="70"/>
      <c r="QEO31" s="70"/>
      <c r="QEP31" s="70"/>
      <c r="QEQ31" s="70"/>
      <c r="QER31" s="70"/>
      <c r="QES31" s="70"/>
      <c r="QET31" s="70"/>
      <c r="QEU31" s="70"/>
      <c r="QEV31" s="70"/>
      <c r="QEW31" s="70"/>
      <c r="QEX31" s="70"/>
      <c r="QEY31" s="70"/>
      <c r="QEZ31" s="70"/>
      <c r="QFA31" s="70"/>
      <c r="QFB31" s="70"/>
      <c r="QFC31" s="70"/>
      <c r="QFD31" s="70"/>
      <c r="QFE31" s="70"/>
      <c r="QFF31" s="70"/>
      <c r="QFG31" s="70"/>
      <c r="QFH31" s="70"/>
      <c r="QFI31" s="70"/>
      <c r="QFJ31" s="70"/>
      <c r="QFK31" s="70"/>
      <c r="QFL31" s="70"/>
      <c r="QFM31" s="70"/>
      <c r="QFN31" s="70"/>
      <c r="QFO31" s="70"/>
      <c r="QFP31" s="70"/>
      <c r="QFQ31" s="70"/>
      <c r="QFR31" s="70"/>
      <c r="QFS31" s="70"/>
      <c r="QFT31" s="70"/>
      <c r="QFU31" s="70"/>
      <c r="QFV31" s="70"/>
      <c r="QFW31" s="70"/>
      <c r="QFX31" s="70"/>
      <c r="QFY31" s="70"/>
      <c r="QFZ31" s="70"/>
      <c r="QGA31" s="70"/>
      <c r="QGB31" s="70"/>
      <c r="QGC31" s="70"/>
      <c r="QGD31" s="70"/>
      <c r="QGE31" s="70"/>
      <c r="QGF31" s="70"/>
      <c r="QGG31" s="70"/>
      <c r="QGH31" s="70"/>
      <c r="QGI31" s="70"/>
      <c r="QGJ31" s="70"/>
      <c r="QGK31" s="70"/>
      <c r="QGL31" s="70"/>
      <c r="QGM31" s="70"/>
      <c r="QGN31" s="70"/>
      <c r="QGO31" s="70"/>
      <c r="QGP31" s="70"/>
      <c r="QGQ31" s="70"/>
      <c r="QGR31" s="70"/>
      <c r="QGS31" s="70"/>
      <c r="QGT31" s="70"/>
      <c r="QGU31" s="70"/>
      <c r="QGV31" s="70"/>
      <c r="QGW31" s="70"/>
      <c r="QGX31" s="70"/>
      <c r="QGY31" s="70"/>
      <c r="QGZ31" s="70"/>
      <c r="QHA31" s="70"/>
      <c r="QHB31" s="70"/>
      <c r="QHC31" s="70"/>
      <c r="QHD31" s="70"/>
      <c r="QHE31" s="70"/>
      <c r="QHF31" s="70"/>
      <c r="QHG31" s="70"/>
      <c r="QHH31" s="70"/>
      <c r="QHI31" s="70"/>
      <c r="QHJ31" s="70"/>
      <c r="QHK31" s="70"/>
      <c r="QHL31" s="70"/>
      <c r="QHM31" s="70"/>
      <c r="QHN31" s="70"/>
      <c r="QHO31" s="70"/>
      <c r="QHP31" s="70"/>
      <c r="QHQ31" s="70"/>
      <c r="QHR31" s="70"/>
      <c r="QHS31" s="70"/>
      <c r="QHT31" s="70"/>
      <c r="QHU31" s="70"/>
      <c r="QHV31" s="70"/>
      <c r="QHW31" s="70"/>
      <c r="QHX31" s="70"/>
      <c r="QHY31" s="70"/>
      <c r="QHZ31" s="70"/>
      <c r="QIA31" s="70"/>
      <c r="QIB31" s="70"/>
      <c r="QIC31" s="70"/>
      <c r="QID31" s="70"/>
      <c r="QIE31" s="70"/>
      <c r="QIF31" s="70"/>
      <c r="QIG31" s="70"/>
      <c r="QIH31" s="70"/>
      <c r="QII31" s="70"/>
      <c r="QIJ31" s="70"/>
      <c r="QIK31" s="70"/>
      <c r="QIL31" s="70"/>
      <c r="QIM31" s="70"/>
      <c r="QIN31" s="70"/>
      <c r="QIO31" s="70"/>
      <c r="QIP31" s="70"/>
      <c r="QIQ31" s="70"/>
      <c r="QIR31" s="70"/>
      <c r="QIS31" s="70"/>
      <c r="QIT31" s="70"/>
      <c r="QIU31" s="70"/>
      <c r="QIV31" s="70"/>
      <c r="QIW31" s="70"/>
      <c r="QIX31" s="70"/>
      <c r="QIY31" s="70"/>
      <c r="QIZ31" s="70"/>
      <c r="QJA31" s="70"/>
      <c r="QJB31" s="70"/>
      <c r="QJC31" s="70"/>
      <c r="QJD31" s="70"/>
      <c r="QJE31" s="70"/>
      <c r="QJF31" s="70"/>
      <c r="QJG31" s="70"/>
      <c r="QJH31" s="70"/>
      <c r="QJI31" s="70"/>
      <c r="QJJ31" s="70"/>
      <c r="QJK31" s="70"/>
      <c r="QJL31" s="70"/>
      <c r="QJM31" s="70"/>
      <c r="QJN31" s="70"/>
      <c r="QJO31" s="70"/>
      <c r="QJP31" s="70"/>
      <c r="QJQ31" s="70"/>
      <c r="QJR31" s="70"/>
      <c r="QJS31" s="70"/>
      <c r="QJT31" s="70"/>
      <c r="QJU31" s="70"/>
      <c r="QJV31" s="70"/>
      <c r="QJW31" s="70"/>
      <c r="QJX31" s="70"/>
      <c r="QJY31" s="70"/>
      <c r="QJZ31" s="70"/>
      <c r="QKA31" s="70"/>
      <c r="QKB31" s="70"/>
      <c r="QKC31" s="70"/>
      <c r="QKD31" s="70"/>
      <c r="QKE31" s="70"/>
      <c r="QKF31" s="70"/>
      <c r="QKG31" s="70"/>
      <c r="QKH31" s="70"/>
      <c r="QKI31" s="70"/>
      <c r="QKJ31" s="70"/>
      <c r="QKK31" s="70"/>
      <c r="QKL31" s="70"/>
      <c r="QKM31" s="70"/>
      <c r="QKN31" s="70"/>
      <c r="QKO31" s="70"/>
      <c r="QKP31" s="70"/>
      <c r="QKQ31" s="70"/>
      <c r="QKR31" s="70"/>
      <c r="QKS31" s="70"/>
      <c r="QKT31" s="70"/>
      <c r="QKU31" s="70"/>
      <c r="QKV31" s="70"/>
      <c r="QKW31" s="70"/>
      <c r="QKX31" s="70"/>
      <c r="QKY31" s="70"/>
      <c r="QKZ31" s="70"/>
      <c r="QLA31" s="70"/>
      <c r="QLB31" s="70"/>
      <c r="QLC31" s="70"/>
      <c r="QLD31" s="70"/>
      <c r="QLE31" s="70"/>
      <c r="QLF31" s="70"/>
      <c r="QLG31" s="70"/>
      <c r="QLH31" s="70"/>
      <c r="QLI31" s="70"/>
      <c r="QLJ31" s="70"/>
      <c r="QLK31" s="70"/>
      <c r="QLL31" s="70"/>
      <c r="QLM31" s="70"/>
      <c r="QLN31" s="70"/>
      <c r="QLO31" s="70"/>
      <c r="QLP31" s="70"/>
      <c r="QLQ31" s="70"/>
      <c r="QLR31" s="70"/>
      <c r="QLS31" s="70"/>
      <c r="QLT31" s="70"/>
      <c r="QLU31" s="70"/>
      <c r="QLV31" s="70"/>
      <c r="QLW31" s="70"/>
      <c r="QLX31" s="70"/>
      <c r="QLY31" s="70"/>
      <c r="QLZ31" s="70"/>
      <c r="QMA31" s="70"/>
      <c r="QMB31" s="70"/>
      <c r="QMC31" s="70"/>
      <c r="QMD31" s="70"/>
      <c r="QME31" s="70"/>
      <c r="QMF31" s="70"/>
      <c r="QMG31" s="70"/>
      <c r="QMH31" s="70"/>
      <c r="QMI31" s="70"/>
      <c r="QMJ31" s="70"/>
      <c r="QMK31" s="70"/>
      <c r="QML31" s="70"/>
      <c r="QMM31" s="70"/>
      <c r="QMN31" s="70"/>
      <c r="QMO31" s="70"/>
      <c r="QMP31" s="70"/>
      <c r="QMQ31" s="70"/>
      <c r="QMR31" s="70"/>
      <c r="QMS31" s="70"/>
      <c r="QMT31" s="70"/>
      <c r="QMU31" s="70"/>
      <c r="QMV31" s="70"/>
      <c r="QMW31" s="70"/>
      <c r="QMX31" s="70"/>
      <c r="QMY31" s="70"/>
      <c r="QMZ31" s="70"/>
      <c r="QNA31" s="70"/>
      <c r="QNB31" s="70"/>
      <c r="QNC31" s="70"/>
      <c r="QND31" s="70"/>
      <c r="QNE31" s="70"/>
      <c r="QNF31" s="70"/>
      <c r="QNG31" s="70"/>
      <c r="QNH31" s="70"/>
      <c r="QNI31" s="70"/>
      <c r="QNJ31" s="70"/>
      <c r="QNK31" s="70"/>
      <c r="QNL31" s="70"/>
      <c r="QNM31" s="70"/>
      <c r="QNN31" s="70"/>
      <c r="QNO31" s="70"/>
      <c r="QNP31" s="70"/>
      <c r="QNQ31" s="70"/>
      <c r="QNR31" s="70"/>
      <c r="QNS31" s="70"/>
      <c r="QNT31" s="70"/>
      <c r="QNU31" s="70"/>
      <c r="QNV31" s="70"/>
      <c r="QNW31" s="70"/>
      <c r="QNX31" s="70"/>
      <c r="QNY31" s="70"/>
      <c r="QNZ31" s="70"/>
      <c r="QOA31" s="70"/>
      <c r="QOB31" s="70"/>
      <c r="QOC31" s="70"/>
      <c r="QOD31" s="70"/>
      <c r="QOE31" s="70"/>
      <c r="QOF31" s="70"/>
      <c r="QOG31" s="70"/>
      <c r="QOH31" s="70"/>
      <c r="QOI31" s="70"/>
      <c r="QOJ31" s="70"/>
      <c r="QOK31" s="70"/>
      <c r="QOL31" s="70"/>
      <c r="QOM31" s="70"/>
      <c r="QON31" s="70"/>
      <c r="QOO31" s="70"/>
      <c r="QOP31" s="70"/>
      <c r="QOQ31" s="70"/>
      <c r="QOR31" s="70"/>
      <c r="QOS31" s="70"/>
      <c r="QOT31" s="70"/>
      <c r="QOU31" s="70"/>
      <c r="QOV31" s="70"/>
      <c r="QOW31" s="70"/>
      <c r="QOX31" s="70"/>
      <c r="QOY31" s="70"/>
      <c r="QOZ31" s="70"/>
      <c r="QPA31" s="70"/>
      <c r="QPB31" s="70"/>
      <c r="QPC31" s="70"/>
      <c r="QPD31" s="70"/>
      <c r="QPE31" s="70"/>
      <c r="QPF31" s="70"/>
      <c r="QPG31" s="70"/>
      <c r="QPH31" s="70"/>
      <c r="QPI31" s="70"/>
      <c r="QPJ31" s="70"/>
      <c r="QPK31" s="70"/>
      <c r="QPL31" s="70"/>
      <c r="QPM31" s="70"/>
      <c r="QPN31" s="70"/>
      <c r="QPO31" s="70"/>
      <c r="QPP31" s="70"/>
      <c r="QPQ31" s="70"/>
      <c r="QPR31" s="70"/>
      <c r="QPS31" s="70"/>
      <c r="QPT31" s="70"/>
      <c r="QPU31" s="70"/>
      <c r="QPV31" s="70"/>
      <c r="QPW31" s="70"/>
      <c r="QPX31" s="70"/>
      <c r="QPY31" s="70"/>
      <c r="QPZ31" s="70"/>
      <c r="QQA31" s="70"/>
      <c r="QQB31" s="70"/>
      <c r="QQC31" s="70"/>
      <c r="QQD31" s="70"/>
      <c r="QQE31" s="70"/>
      <c r="QQF31" s="70"/>
      <c r="QQG31" s="70"/>
      <c r="QQH31" s="70"/>
      <c r="QQI31" s="70"/>
      <c r="QQJ31" s="70"/>
      <c r="QQK31" s="70"/>
      <c r="QQL31" s="70"/>
      <c r="QQM31" s="70"/>
      <c r="QQN31" s="70"/>
      <c r="QQO31" s="70"/>
      <c r="QQP31" s="70"/>
      <c r="QQQ31" s="70"/>
      <c r="QQR31" s="70"/>
      <c r="QQS31" s="70"/>
      <c r="QQT31" s="70"/>
      <c r="QQU31" s="70"/>
      <c r="QQV31" s="70"/>
      <c r="QQW31" s="70"/>
      <c r="QQX31" s="70"/>
      <c r="QQY31" s="70"/>
      <c r="QQZ31" s="70"/>
      <c r="QRA31" s="70"/>
      <c r="QRB31" s="70"/>
      <c r="QRC31" s="70"/>
      <c r="QRD31" s="70"/>
      <c r="QRE31" s="70"/>
      <c r="QRF31" s="70"/>
      <c r="QRG31" s="70"/>
      <c r="QRH31" s="70"/>
      <c r="QRI31" s="70"/>
      <c r="QRJ31" s="70"/>
      <c r="QRK31" s="70"/>
      <c r="QRL31" s="70"/>
      <c r="QRM31" s="70"/>
      <c r="QRN31" s="70"/>
      <c r="QRO31" s="70"/>
      <c r="QRP31" s="70"/>
      <c r="QRQ31" s="70"/>
      <c r="QRR31" s="70"/>
      <c r="QRS31" s="70"/>
      <c r="QRT31" s="70"/>
      <c r="QRU31" s="70"/>
      <c r="QRV31" s="70"/>
      <c r="QRW31" s="70"/>
      <c r="QRX31" s="70"/>
      <c r="QRY31" s="70"/>
      <c r="QRZ31" s="70"/>
      <c r="QSA31" s="70"/>
      <c r="QSB31" s="70"/>
      <c r="QSC31" s="70"/>
      <c r="QSD31" s="70"/>
      <c r="QSE31" s="70"/>
      <c r="QSF31" s="70"/>
      <c r="QSG31" s="70"/>
      <c r="QSH31" s="70"/>
      <c r="QSI31" s="70"/>
      <c r="QSJ31" s="70"/>
      <c r="QSK31" s="70"/>
      <c r="QSL31" s="70"/>
      <c r="QSM31" s="70"/>
      <c r="QSN31" s="70"/>
      <c r="QSO31" s="70"/>
      <c r="QSP31" s="70"/>
      <c r="QSQ31" s="70"/>
      <c r="QSR31" s="70"/>
      <c r="QSS31" s="70"/>
      <c r="QST31" s="70"/>
      <c r="QSU31" s="70"/>
      <c r="QSV31" s="70"/>
      <c r="QSW31" s="70"/>
      <c r="QSX31" s="70"/>
      <c r="QSY31" s="70"/>
      <c r="QSZ31" s="70"/>
      <c r="QTA31" s="70"/>
      <c r="QTB31" s="70"/>
      <c r="QTC31" s="70"/>
      <c r="QTD31" s="70"/>
      <c r="QTE31" s="70"/>
      <c r="QTF31" s="70"/>
      <c r="QTG31" s="70"/>
      <c r="QTH31" s="70"/>
      <c r="QTI31" s="70"/>
      <c r="QTJ31" s="70"/>
      <c r="QTK31" s="70"/>
      <c r="QTL31" s="70"/>
      <c r="QTM31" s="70"/>
      <c r="QTN31" s="70"/>
      <c r="QTO31" s="70"/>
      <c r="QTP31" s="70"/>
      <c r="QTQ31" s="70"/>
      <c r="QTR31" s="70"/>
      <c r="QTS31" s="70"/>
      <c r="QTT31" s="70"/>
      <c r="QTU31" s="70"/>
      <c r="QTV31" s="70"/>
      <c r="QTW31" s="70"/>
      <c r="QTX31" s="70"/>
      <c r="QTY31" s="70"/>
      <c r="QTZ31" s="70"/>
      <c r="QUA31" s="70"/>
      <c r="QUB31" s="70"/>
      <c r="QUC31" s="70"/>
      <c r="QUD31" s="70"/>
      <c r="QUE31" s="70"/>
      <c r="QUF31" s="70"/>
      <c r="QUG31" s="70"/>
      <c r="QUH31" s="70"/>
      <c r="QUI31" s="70"/>
      <c r="QUJ31" s="70"/>
      <c r="QUK31" s="70"/>
      <c r="QUL31" s="70"/>
      <c r="QUM31" s="70"/>
      <c r="QUN31" s="70"/>
      <c r="QUO31" s="70"/>
      <c r="QUP31" s="70"/>
      <c r="QUQ31" s="70"/>
      <c r="QUR31" s="70"/>
      <c r="QUS31" s="70"/>
      <c r="QUT31" s="70"/>
      <c r="QUU31" s="70"/>
      <c r="QUV31" s="70"/>
      <c r="QUW31" s="70"/>
      <c r="QUX31" s="70"/>
      <c r="QUY31" s="70"/>
      <c r="QUZ31" s="70"/>
      <c r="QVA31" s="70"/>
      <c r="QVB31" s="70"/>
      <c r="QVC31" s="70"/>
      <c r="QVD31" s="70"/>
      <c r="QVE31" s="70"/>
      <c r="QVF31" s="70"/>
      <c r="QVG31" s="70"/>
      <c r="QVH31" s="70"/>
      <c r="QVI31" s="70"/>
      <c r="QVJ31" s="70"/>
      <c r="QVK31" s="70"/>
      <c r="QVL31" s="70"/>
      <c r="QVM31" s="70"/>
      <c r="QVN31" s="70"/>
      <c r="QVO31" s="70"/>
      <c r="QVP31" s="70"/>
      <c r="QVQ31" s="70"/>
      <c r="QVR31" s="70"/>
      <c r="QVS31" s="70"/>
      <c r="QVT31" s="70"/>
      <c r="QVU31" s="70"/>
      <c r="QVV31" s="70"/>
      <c r="QVW31" s="70"/>
      <c r="QVX31" s="70"/>
      <c r="QVY31" s="70"/>
      <c r="QVZ31" s="70"/>
      <c r="QWA31" s="70"/>
      <c r="QWB31" s="70"/>
      <c r="QWC31" s="70"/>
      <c r="QWD31" s="70"/>
      <c r="QWE31" s="70"/>
      <c r="QWF31" s="70"/>
      <c r="QWG31" s="70"/>
      <c r="QWH31" s="70"/>
      <c r="QWI31" s="70"/>
      <c r="QWJ31" s="70"/>
      <c r="QWK31" s="70"/>
      <c r="QWL31" s="70"/>
      <c r="QWM31" s="70"/>
      <c r="QWN31" s="70"/>
      <c r="QWO31" s="70"/>
      <c r="QWP31" s="70"/>
      <c r="QWQ31" s="70"/>
      <c r="QWR31" s="70"/>
      <c r="QWS31" s="70"/>
      <c r="QWT31" s="70"/>
      <c r="QWU31" s="70"/>
      <c r="QWV31" s="70"/>
      <c r="QWW31" s="70"/>
      <c r="QWX31" s="70"/>
      <c r="QWY31" s="70"/>
      <c r="QWZ31" s="70"/>
      <c r="QXA31" s="70"/>
      <c r="QXB31" s="70"/>
      <c r="QXC31" s="70"/>
      <c r="QXD31" s="70"/>
      <c r="QXE31" s="70"/>
      <c r="QXF31" s="70"/>
      <c r="QXG31" s="70"/>
      <c r="QXH31" s="70"/>
      <c r="QXI31" s="70"/>
      <c r="QXJ31" s="70"/>
      <c r="QXK31" s="70"/>
      <c r="QXL31" s="70"/>
      <c r="QXM31" s="70"/>
      <c r="QXN31" s="70"/>
      <c r="QXO31" s="70"/>
      <c r="QXP31" s="70"/>
      <c r="QXQ31" s="70"/>
      <c r="QXR31" s="70"/>
      <c r="QXS31" s="70"/>
      <c r="QXT31" s="70"/>
      <c r="QXU31" s="70"/>
      <c r="QXV31" s="70"/>
      <c r="QXW31" s="70"/>
      <c r="QXX31" s="70"/>
      <c r="QXY31" s="70"/>
      <c r="QXZ31" s="70"/>
      <c r="QYA31" s="70"/>
      <c r="QYB31" s="70"/>
      <c r="QYC31" s="70"/>
      <c r="QYD31" s="70"/>
      <c r="QYE31" s="70"/>
      <c r="QYF31" s="70"/>
      <c r="QYG31" s="70"/>
      <c r="QYH31" s="70"/>
      <c r="QYI31" s="70"/>
      <c r="QYJ31" s="70"/>
      <c r="QYK31" s="70"/>
      <c r="QYL31" s="70"/>
      <c r="QYM31" s="70"/>
      <c r="QYN31" s="70"/>
      <c r="QYO31" s="70"/>
      <c r="QYP31" s="70"/>
      <c r="QYQ31" s="70"/>
      <c r="QYR31" s="70"/>
      <c r="QYS31" s="70"/>
      <c r="QYT31" s="70"/>
      <c r="QYU31" s="70"/>
      <c r="QYV31" s="70"/>
      <c r="QYW31" s="70"/>
      <c r="QYX31" s="70"/>
      <c r="QYY31" s="70"/>
      <c r="QYZ31" s="70"/>
      <c r="QZA31" s="70"/>
      <c r="QZB31" s="70"/>
      <c r="QZC31" s="70"/>
      <c r="QZD31" s="70"/>
      <c r="QZE31" s="70"/>
      <c r="QZF31" s="70"/>
      <c r="QZG31" s="70"/>
      <c r="QZH31" s="70"/>
      <c r="QZI31" s="70"/>
      <c r="QZJ31" s="70"/>
      <c r="QZK31" s="70"/>
      <c r="QZL31" s="70"/>
      <c r="QZM31" s="70"/>
      <c r="QZN31" s="70"/>
      <c r="QZO31" s="70"/>
      <c r="QZP31" s="70"/>
      <c r="QZQ31" s="70"/>
      <c r="QZR31" s="70"/>
      <c r="QZS31" s="70"/>
      <c r="QZT31" s="70"/>
      <c r="QZU31" s="70"/>
      <c r="QZV31" s="70"/>
      <c r="QZW31" s="70"/>
      <c r="QZX31" s="70"/>
      <c r="QZY31" s="70"/>
      <c r="QZZ31" s="70"/>
      <c r="RAA31" s="70"/>
      <c r="RAB31" s="70"/>
      <c r="RAC31" s="70"/>
      <c r="RAD31" s="70"/>
      <c r="RAE31" s="70"/>
      <c r="RAF31" s="70"/>
      <c r="RAG31" s="70"/>
      <c r="RAH31" s="70"/>
      <c r="RAI31" s="70"/>
      <c r="RAJ31" s="70"/>
      <c r="RAK31" s="70"/>
      <c r="RAL31" s="70"/>
      <c r="RAM31" s="70"/>
      <c r="RAN31" s="70"/>
      <c r="RAO31" s="70"/>
      <c r="RAP31" s="70"/>
      <c r="RAQ31" s="70"/>
      <c r="RAR31" s="70"/>
      <c r="RAS31" s="70"/>
      <c r="RAT31" s="70"/>
      <c r="RAU31" s="70"/>
      <c r="RAV31" s="70"/>
      <c r="RAW31" s="70"/>
      <c r="RAX31" s="70"/>
      <c r="RAY31" s="70"/>
      <c r="RAZ31" s="70"/>
      <c r="RBA31" s="70"/>
      <c r="RBB31" s="70"/>
      <c r="RBC31" s="70"/>
      <c r="RBD31" s="70"/>
      <c r="RBE31" s="70"/>
      <c r="RBF31" s="70"/>
      <c r="RBG31" s="70"/>
      <c r="RBH31" s="70"/>
      <c r="RBI31" s="70"/>
      <c r="RBJ31" s="70"/>
      <c r="RBK31" s="70"/>
      <c r="RBL31" s="70"/>
      <c r="RBM31" s="70"/>
      <c r="RBN31" s="70"/>
      <c r="RBO31" s="70"/>
      <c r="RBP31" s="70"/>
      <c r="RBQ31" s="70"/>
      <c r="RBR31" s="70"/>
      <c r="RBS31" s="70"/>
      <c r="RBT31" s="70"/>
      <c r="RBU31" s="70"/>
      <c r="RBV31" s="70"/>
      <c r="RBW31" s="70"/>
      <c r="RBX31" s="70"/>
      <c r="RBY31" s="70"/>
      <c r="RBZ31" s="70"/>
      <c r="RCA31" s="70"/>
      <c r="RCB31" s="70"/>
      <c r="RCC31" s="70"/>
      <c r="RCD31" s="70"/>
      <c r="RCE31" s="70"/>
      <c r="RCF31" s="70"/>
      <c r="RCG31" s="70"/>
      <c r="RCH31" s="70"/>
      <c r="RCI31" s="70"/>
      <c r="RCJ31" s="70"/>
      <c r="RCK31" s="70"/>
      <c r="RCL31" s="70"/>
      <c r="RCM31" s="70"/>
      <c r="RCN31" s="70"/>
      <c r="RCO31" s="70"/>
      <c r="RCP31" s="70"/>
      <c r="RCQ31" s="70"/>
      <c r="RCR31" s="70"/>
      <c r="RCS31" s="70"/>
      <c r="RCT31" s="70"/>
      <c r="RCU31" s="70"/>
      <c r="RCV31" s="70"/>
      <c r="RCW31" s="70"/>
      <c r="RCX31" s="70"/>
      <c r="RCY31" s="70"/>
      <c r="RCZ31" s="70"/>
      <c r="RDA31" s="70"/>
      <c r="RDB31" s="70"/>
      <c r="RDC31" s="70"/>
      <c r="RDD31" s="70"/>
      <c r="RDE31" s="70"/>
      <c r="RDF31" s="70"/>
      <c r="RDG31" s="70"/>
      <c r="RDH31" s="70"/>
      <c r="RDI31" s="70"/>
      <c r="RDJ31" s="70"/>
      <c r="RDK31" s="70"/>
      <c r="RDL31" s="70"/>
      <c r="RDM31" s="70"/>
      <c r="RDN31" s="70"/>
      <c r="RDO31" s="70"/>
      <c r="RDP31" s="70"/>
      <c r="RDQ31" s="70"/>
      <c r="RDR31" s="70"/>
      <c r="RDS31" s="70"/>
      <c r="RDT31" s="70"/>
      <c r="RDU31" s="70"/>
      <c r="RDV31" s="70"/>
      <c r="RDW31" s="70"/>
      <c r="RDX31" s="70"/>
      <c r="RDY31" s="70"/>
      <c r="RDZ31" s="70"/>
      <c r="REA31" s="70"/>
      <c r="REB31" s="70"/>
      <c r="REC31" s="70"/>
      <c r="RED31" s="70"/>
      <c r="REE31" s="70"/>
      <c r="REF31" s="70"/>
      <c r="REG31" s="70"/>
      <c r="REH31" s="70"/>
      <c r="REI31" s="70"/>
      <c r="REJ31" s="70"/>
      <c r="REK31" s="70"/>
      <c r="REL31" s="70"/>
      <c r="REM31" s="70"/>
      <c r="REN31" s="70"/>
      <c r="REO31" s="70"/>
      <c r="REP31" s="70"/>
      <c r="REQ31" s="70"/>
      <c r="RER31" s="70"/>
      <c r="RES31" s="70"/>
      <c r="RET31" s="70"/>
      <c r="REU31" s="70"/>
      <c r="REV31" s="70"/>
      <c r="REW31" s="70"/>
      <c r="REX31" s="70"/>
      <c r="REY31" s="70"/>
      <c r="REZ31" s="70"/>
      <c r="RFA31" s="70"/>
      <c r="RFB31" s="70"/>
      <c r="RFC31" s="70"/>
      <c r="RFD31" s="70"/>
      <c r="RFE31" s="70"/>
      <c r="RFF31" s="70"/>
      <c r="RFG31" s="70"/>
      <c r="RFH31" s="70"/>
      <c r="RFI31" s="70"/>
      <c r="RFJ31" s="70"/>
      <c r="RFK31" s="70"/>
      <c r="RFL31" s="70"/>
      <c r="RFM31" s="70"/>
      <c r="RFN31" s="70"/>
      <c r="RFO31" s="70"/>
      <c r="RFP31" s="70"/>
      <c r="RFQ31" s="70"/>
      <c r="RFR31" s="70"/>
      <c r="RFS31" s="70"/>
      <c r="RFT31" s="70"/>
      <c r="RFU31" s="70"/>
      <c r="RFV31" s="70"/>
      <c r="RFW31" s="70"/>
      <c r="RFX31" s="70"/>
      <c r="RFY31" s="70"/>
      <c r="RFZ31" s="70"/>
      <c r="RGA31" s="70"/>
      <c r="RGB31" s="70"/>
      <c r="RGC31" s="70"/>
      <c r="RGD31" s="70"/>
      <c r="RGE31" s="70"/>
      <c r="RGF31" s="70"/>
      <c r="RGG31" s="70"/>
      <c r="RGH31" s="70"/>
      <c r="RGI31" s="70"/>
      <c r="RGJ31" s="70"/>
      <c r="RGK31" s="70"/>
      <c r="RGL31" s="70"/>
      <c r="RGM31" s="70"/>
      <c r="RGN31" s="70"/>
      <c r="RGO31" s="70"/>
      <c r="RGP31" s="70"/>
      <c r="RGQ31" s="70"/>
      <c r="RGR31" s="70"/>
      <c r="RGS31" s="70"/>
      <c r="RGT31" s="70"/>
      <c r="RGU31" s="70"/>
      <c r="RGV31" s="70"/>
      <c r="RGW31" s="70"/>
      <c r="RGX31" s="70"/>
      <c r="RGY31" s="70"/>
      <c r="RGZ31" s="70"/>
      <c r="RHA31" s="70"/>
      <c r="RHB31" s="70"/>
      <c r="RHC31" s="70"/>
      <c r="RHD31" s="70"/>
      <c r="RHE31" s="70"/>
      <c r="RHF31" s="70"/>
      <c r="RHG31" s="70"/>
      <c r="RHH31" s="70"/>
      <c r="RHI31" s="70"/>
      <c r="RHJ31" s="70"/>
      <c r="RHK31" s="70"/>
      <c r="RHL31" s="70"/>
      <c r="RHM31" s="70"/>
      <c r="RHN31" s="70"/>
      <c r="RHO31" s="70"/>
      <c r="RHP31" s="70"/>
      <c r="RHQ31" s="70"/>
      <c r="RHR31" s="70"/>
      <c r="RHS31" s="70"/>
      <c r="RHT31" s="70"/>
      <c r="RHU31" s="70"/>
      <c r="RHV31" s="70"/>
      <c r="RHW31" s="70"/>
      <c r="RHX31" s="70"/>
      <c r="RHY31" s="70"/>
      <c r="RHZ31" s="70"/>
      <c r="RIA31" s="70"/>
      <c r="RIB31" s="70"/>
      <c r="RIC31" s="70"/>
      <c r="RID31" s="70"/>
      <c r="RIE31" s="70"/>
      <c r="RIF31" s="70"/>
      <c r="RIG31" s="70"/>
      <c r="RIH31" s="70"/>
      <c r="RII31" s="70"/>
      <c r="RIJ31" s="70"/>
      <c r="RIK31" s="70"/>
      <c r="RIL31" s="70"/>
      <c r="RIM31" s="70"/>
      <c r="RIN31" s="70"/>
      <c r="RIO31" s="70"/>
      <c r="RIP31" s="70"/>
      <c r="RIQ31" s="70"/>
      <c r="RIR31" s="70"/>
      <c r="RIS31" s="70"/>
      <c r="RIT31" s="70"/>
      <c r="RIU31" s="70"/>
      <c r="RIV31" s="70"/>
      <c r="RIW31" s="70"/>
      <c r="RIX31" s="70"/>
      <c r="RIY31" s="70"/>
      <c r="RIZ31" s="70"/>
      <c r="RJA31" s="70"/>
      <c r="RJB31" s="70"/>
      <c r="RJC31" s="70"/>
      <c r="RJD31" s="70"/>
      <c r="RJE31" s="70"/>
      <c r="RJF31" s="70"/>
      <c r="RJG31" s="70"/>
      <c r="RJH31" s="70"/>
      <c r="RJI31" s="70"/>
      <c r="RJJ31" s="70"/>
      <c r="RJK31" s="70"/>
      <c r="RJL31" s="70"/>
      <c r="RJM31" s="70"/>
      <c r="RJN31" s="70"/>
      <c r="RJO31" s="70"/>
      <c r="RJP31" s="70"/>
      <c r="RJQ31" s="70"/>
      <c r="RJR31" s="70"/>
      <c r="RJS31" s="70"/>
      <c r="RJT31" s="70"/>
      <c r="RJU31" s="70"/>
      <c r="RJV31" s="70"/>
      <c r="RJW31" s="70"/>
      <c r="RJX31" s="70"/>
      <c r="RJY31" s="70"/>
      <c r="RJZ31" s="70"/>
      <c r="RKA31" s="70"/>
      <c r="RKB31" s="70"/>
      <c r="RKC31" s="70"/>
      <c r="RKD31" s="70"/>
      <c r="RKE31" s="70"/>
      <c r="RKF31" s="70"/>
      <c r="RKG31" s="70"/>
      <c r="RKH31" s="70"/>
      <c r="RKI31" s="70"/>
      <c r="RKJ31" s="70"/>
      <c r="RKK31" s="70"/>
      <c r="RKL31" s="70"/>
      <c r="RKM31" s="70"/>
      <c r="RKN31" s="70"/>
      <c r="RKO31" s="70"/>
      <c r="RKP31" s="70"/>
      <c r="RKQ31" s="70"/>
      <c r="RKR31" s="70"/>
      <c r="RKS31" s="70"/>
      <c r="RKT31" s="70"/>
      <c r="RKU31" s="70"/>
      <c r="RKV31" s="70"/>
      <c r="RKW31" s="70"/>
      <c r="RKX31" s="70"/>
      <c r="RKY31" s="70"/>
      <c r="RKZ31" s="70"/>
      <c r="RLA31" s="70"/>
      <c r="RLB31" s="70"/>
      <c r="RLC31" s="70"/>
      <c r="RLD31" s="70"/>
      <c r="RLE31" s="70"/>
      <c r="RLF31" s="70"/>
      <c r="RLG31" s="70"/>
      <c r="RLH31" s="70"/>
      <c r="RLI31" s="70"/>
      <c r="RLJ31" s="70"/>
      <c r="RLK31" s="70"/>
      <c r="RLL31" s="70"/>
      <c r="RLM31" s="70"/>
      <c r="RLN31" s="70"/>
      <c r="RLO31" s="70"/>
      <c r="RLP31" s="70"/>
      <c r="RLQ31" s="70"/>
      <c r="RLR31" s="70"/>
      <c r="RLS31" s="70"/>
      <c r="RLT31" s="70"/>
      <c r="RLU31" s="70"/>
      <c r="RLV31" s="70"/>
      <c r="RLW31" s="70"/>
      <c r="RLX31" s="70"/>
      <c r="RLY31" s="70"/>
      <c r="RLZ31" s="70"/>
      <c r="RMA31" s="70"/>
      <c r="RMB31" s="70"/>
      <c r="RMC31" s="70"/>
      <c r="RMD31" s="70"/>
      <c r="RME31" s="70"/>
      <c r="RMF31" s="70"/>
      <c r="RMG31" s="70"/>
      <c r="RMH31" s="70"/>
      <c r="RMI31" s="70"/>
      <c r="RMJ31" s="70"/>
      <c r="RMK31" s="70"/>
      <c r="RML31" s="70"/>
      <c r="RMM31" s="70"/>
      <c r="RMN31" s="70"/>
      <c r="RMO31" s="70"/>
      <c r="RMP31" s="70"/>
      <c r="RMQ31" s="70"/>
      <c r="RMR31" s="70"/>
      <c r="RMS31" s="70"/>
      <c r="RMT31" s="70"/>
      <c r="RMU31" s="70"/>
      <c r="RMV31" s="70"/>
      <c r="RMW31" s="70"/>
      <c r="RMX31" s="70"/>
      <c r="RMY31" s="70"/>
      <c r="RMZ31" s="70"/>
      <c r="RNA31" s="70"/>
      <c r="RNB31" s="70"/>
      <c r="RNC31" s="70"/>
      <c r="RND31" s="70"/>
      <c r="RNE31" s="70"/>
      <c r="RNF31" s="70"/>
      <c r="RNG31" s="70"/>
      <c r="RNH31" s="70"/>
      <c r="RNI31" s="70"/>
      <c r="RNJ31" s="70"/>
      <c r="RNK31" s="70"/>
      <c r="RNL31" s="70"/>
      <c r="RNM31" s="70"/>
      <c r="RNN31" s="70"/>
      <c r="RNO31" s="70"/>
      <c r="RNP31" s="70"/>
      <c r="RNQ31" s="70"/>
      <c r="RNR31" s="70"/>
      <c r="RNS31" s="70"/>
      <c r="RNT31" s="70"/>
      <c r="RNU31" s="70"/>
      <c r="RNV31" s="70"/>
      <c r="RNW31" s="70"/>
      <c r="RNX31" s="70"/>
      <c r="RNY31" s="70"/>
      <c r="RNZ31" s="70"/>
      <c r="ROA31" s="70"/>
      <c r="ROB31" s="70"/>
      <c r="ROC31" s="70"/>
      <c r="ROD31" s="70"/>
      <c r="ROE31" s="70"/>
      <c r="ROF31" s="70"/>
      <c r="ROG31" s="70"/>
      <c r="ROH31" s="70"/>
      <c r="ROI31" s="70"/>
      <c r="ROJ31" s="70"/>
      <c r="ROK31" s="70"/>
      <c r="ROL31" s="70"/>
      <c r="ROM31" s="70"/>
      <c r="RON31" s="70"/>
      <c r="ROO31" s="70"/>
      <c r="ROP31" s="70"/>
      <c r="ROQ31" s="70"/>
      <c r="ROR31" s="70"/>
      <c r="ROS31" s="70"/>
      <c r="ROT31" s="70"/>
      <c r="ROU31" s="70"/>
      <c r="ROV31" s="70"/>
      <c r="ROW31" s="70"/>
      <c r="ROX31" s="70"/>
      <c r="ROY31" s="70"/>
      <c r="ROZ31" s="70"/>
      <c r="RPA31" s="70"/>
      <c r="RPB31" s="70"/>
      <c r="RPC31" s="70"/>
      <c r="RPD31" s="70"/>
      <c r="RPE31" s="70"/>
      <c r="RPF31" s="70"/>
      <c r="RPG31" s="70"/>
      <c r="RPH31" s="70"/>
      <c r="RPI31" s="70"/>
      <c r="RPJ31" s="70"/>
      <c r="RPK31" s="70"/>
      <c r="RPL31" s="70"/>
      <c r="RPM31" s="70"/>
      <c r="RPN31" s="70"/>
      <c r="RPO31" s="70"/>
      <c r="RPP31" s="70"/>
      <c r="RPQ31" s="70"/>
      <c r="RPR31" s="70"/>
      <c r="RPS31" s="70"/>
      <c r="RPT31" s="70"/>
      <c r="RPU31" s="70"/>
      <c r="RPV31" s="70"/>
      <c r="RPW31" s="70"/>
      <c r="RPX31" s="70"/>
      <c r="RPY31" s="70"/>
      <c r="RPZ31" s="70"/>
      <c r="RQA31" s="70"/>
      <c r="RQB31" s="70"/>
      <c r="RQC31" s="70"/>
      <c r="RQD31" s="70"/>
      <c r="RQE31" s="70"/>
      <c r="RQF31" s="70"/>
      <c r="RQG31" s="70"/>
      <c r="RQH31" s="70"/>
      <c r="RQI31" s="70"/>
      <c r="RQJ31" s="70"/>
      <c r="RQK31" s="70"/>
      <c r="RQL31" s="70"/>
      <c r="RQM31" s="70"/>
      <c r="RQN31" s="70"/>
      <c r="RQO31" s="70"/>
      <c r="RQP31" s="70"/>
      <c r="RQQ31" s="70"/>
      <c r="RQR31" s="70"/>
      <c r="RQS31" s="70"/>
      <c r="RQT31" s="70"/>
      <c r="RQU31" s="70"/>
      <c r="RQV31" s="70"/>
      <c r="RQW31" s="70"/>
      <c r="RQX31" s="70"/>
      <c r="RQY31" s="70"/>
      <c r="RQZ31" s="70"/>
      <c r="RRA31" s="70"/>
      <c r="RRB31" s="70"/>
      <c r="RRC31" s="70"/>
      <c r="RRD31" s="70"/>
      <c r="RRE31" s="70"/>
      <c r="RRF31" s="70"/>
      <c r="RRG31" s="70"/>
      <c r="RRH31" s="70"/>
      <c r="RRI31" s="70"/>
      <c r="RRJ31" s="70"/>
      <c r="RRK31" s="70"/>
      <c r="RRL31" s="70"/>
      <c r="RRM31" s="70"/>
      <c r="RRN31" s="70"/>
      <c r="RRO31" s="70"/>
      <c r="RRP31" s="70"/>
      <c r="RRQ31" s="70"/>
      <c r="RRR31" s="70"/>
      <c r="RRS31" s="70"/>
      <c r="RRT31" s="70"/>
      <c r="RRU31" s="70"/>
      <c r="RRV31" s="70"/>
      <c r="RRW31" s="70"/>
      <c r="RRX31" s="70"/>
      <c r="RRY31" s="70"/>
      <c r="RRZ31" s="70"/>
      <c r="RSA31" s="70"/>
      <c r="RSB31" s="70"/>
      <c r="RSC31" s="70"/>
      <c r="RSD31" s="70"/>
      <c r="RSE31" s="70"/>
      <c r="RSF31" s="70"/>
      <c r="RSG31" s="70"/>
      <c r="RSH31" s="70"/>
      <c r="RSI31" s="70"/>
      <c r="RSJ31" s="70"/>
      <c r="RSK31" s="70"/>
      <c r="RSL31" s="70"/>
      <c r="RSM31" s="70"/>
      <c r="RSN31" s="70"/>
      <c r="RSO31" s="70"/>
      <c r="RSP31" s="70"/>
      <c r="RSQ31" s="70"/>
      <c r="RSR31" s="70"/>
      <c r="RSS31" s="70"/>
      <c r="RST31" s="70"/>
      <c r="RSU31" s="70"/>
      <c r="RSV31" s="70"/>
      <c r="RSW31" s="70"/>
      <c r="RSX31" s="70"/>
      <c r="RSY31" s="70"/>
      <c r="RSZ31" s="70"/>
      <c r="RTA31" s="70"/>
      <c r="RTB31" s="70"/>
      <c r="RTC31" s="70"/>
      <c r="RTD31" s="70"/>
      <c r="RTE31" s="70"/>
      <c r="RTF31" s="70"/>
      <c r="RTG31" s="70"/>
      <c r="RTH31" s="70"/>
      <c r="RTI31" s="70"/>
      <c r="RTJ31" s="70"/>
      <c r="RTK31" s="70"/>
      <c r="RTL31" s="70"/>
      <c r="RTM31" s="70"/>
      <c r="RTN31" s="70"/>
      <c r="RTO31" s="70"/>
      <c r="RTP31" s="70"/>
      <c r="RTQ31" s="70"/>
      <c r="RTR31" s="70"/>
      <c r="RTS31" s="70"/>
      <c r="RTT31" s="70"/>
      <c r="RTU31" s="70"/>
      <c r="RTV31" s="70"/>
      <c r="RTW31" s="70"/>
      <c r="RTX31" s="70"/>
      <c r="RTY31" s="70"/>
      <c r="RTZ31" s="70"/>
      <c r="RUA31" s="70"/>
      <c r="RUB31" s="70"/>
      <c r="RUC31" s="70"/>
      <c r="RUD31" s="70"/>
      <c r="RUE31" s="70"/>
      <c r="RUF31" s="70"/>
      <c r="RUG31" s="70"/>
      <c r="RUH31" s="70"/>
      <c r="RUI31" s="70"/>
      <c r="RUJ31" s="70"/>
      <c r="RUK31" s="70"/>
      <c r="RUL31" s="70"/>
      <c r="RUM31" s="70"/>
      <c r="RUN31" s="70"/>
      <c r="RUO31" s="70"/>
      <c r="RUP31" s="70"/>
      <c r="RUQ31" s="70"/>
      <c r="RUR31" s="70"/>
      <c r="RUS31" s="70"/>
      <c r="RUT31" s="70"/>
      <c r="RUU31" s="70"/>
      <c r="RUV31" s="70"/>
      <c r="RUW31" s="70"/>
      <c r="RUX31" s="70"/>
      <c r="RUY31" s="70"/>
      <c r="RUZ31" s="70"/>
      <c r="RVA31" s="70"/>
      <c r="RVB31" s="70"/>
      <c r="RVC31" s="70"/>
      <c r="RVD31" s="70"/>
      <c r="RVE31" s="70"/>
      <c r="RVF31" s="70"/>
      <c r="RVG31" s="70"/>
      <c r="RVH31" s="70"/>
      <c r="RVI31" s="70"/>
      <c r="RVJ31" s="70"/>
      <c r="RVK31" s="70"/>
      <c r="RVL31" s="70"/>
      <c r="RVM31" s="70"/>
      <c r="RVN31" s="70"/>
      <c r="RVO31" s="70"/>
      <c r="RVP31" s="70"/>
      <c r="RVQ31" s="70"/>
      <c r="RVR31" s="70"/>
      <c r="RVS31" s="70"/>
      <c r="RVT31" s="70"/>
      <c r="RVU31" s="70"/>
      <c r="RVV31" s="70"/>
      <c r="RVW31" s="70"/>
      <c r="RVX31" s="70"/>
      <c r="RVY31" s="70"/>
      <c r="RVZ31" s="70"/>
      <c r="RWA31" s="70"/>
      <c r="RWB31" s="70"/>
      <c r="RWC31" s="70"/>
      <c r="RWD31" s="70"/>
      <c r="RWE31" s="70"/>
      <c r="RWF31" s="70"/>
      <c r="RWG31" s="70"/>
      <c r="RWH31" s="70"/>
      <c r="RWI31" s="70"/>
      <c r="RWJ31" s="70"/>
      <c r="RWK31" s="70"/>
      <c r="RWL31" s="70"/>
      <c r="RWM31" s="70"/>
      <c r="RWN31" s="70"/>
      <c r="RWO31" s="70"/>
      <c r="RWP31" s="70"/>
      <c r="RWQ31" s="70"/>
      <c r="RWR31" s="70"/>
      <c r="RWS31" s="70"/>
      <c r="RWT31" s="70"/>
      <c r="RWU31" s="70"/>
      <c r="RWV31" s="70"/>
      <c r="RWW31" s="70"/>
      <c r="RWX31" s="70"/>
      <c r="RWY31" s="70"/>
      <c r="RWZ31" s="70"/>
      <c r="RXA31" s="70"/>
      <c r="RXB31" s="70"/>
      <c r="RXC31" s="70"/>
      <c r="RXD31" s="70"/>
      <c r="RXE31" s="70"/>
      <c r="RXF31" s="70"/>
      <c r="RXG31" s="70"/>
      <c r="RXH31" s="70"/>
      <c r="RXI31" s="70"/>
      <c r="RXJ31" s="70"/>
      <c r="RXK31" s="70"/>
      <c r="RXL31" s="70"/>
      <c r="RXM31" s="70"/>
      <c r="RXN31" s="70"/>
      <c r="RXO31" s="70"/>
      <c r="RXP31" s="70"/>
      <c r="RXQ31" s="70"/>
      <c r="RXR31" s="70"/>
      <c r="RXS31" s="70"/>
      <c r="RXT31" s="70"/>
      <c r="RXU31" s="70"/>
      <c r="RXV31" s="70"/>
      <c r="RXW31" s="70"/>
      <c r="RXX31" s="70"/>
      <c r="RXY31" s="70"/>
      <c r="RXZ31" s="70"/>
      <c r="RYA31" s="70"/>
      <c r="RYB31" s="70"/>
      <c r="RYC31" s="70"/>
      <c r="RYD31" s="70"/>
      <c r="RYE31" s="70"/>
      <c r="RYF31" s="70"/>
      <c r="RYG31" s="70"/>
      <c r="RYH31" s="70"/>
      <c r="RYI31" s="70"/>
      <c r="RYJ31" s="70"/>
      <c r="RYK31" s="70"/>
      <c r="RYL31" s="70"/>
      <c r="RYM31" s="70"/>
      <c r="RYN31" s="70"/>
      <c r="RYO31" s="70"/>
      <c r="RYP31" s="70"/>
      <c r="RYQ31" s="70"/>
      <c r="RYR31" s="70"/>
      <c r="RYS31" s="70"/>
      <c r="RYT31" s="70"/>
      <c r="RYU31" s="70"/>
      <c r="RYV31" s="70"/>
      <c r="RYW31" s="70"/>
      <c r="RYX31" s="70"/>
      <c r="RYY31" s="70"/>
      <c r="RYZ31" s="70"/>
      <c r="RZA31" s="70"/>
      <c r="RZB31" s="70"/>
      <c r="RZC31" s="70"/>
      <c r="RZD31" s="70"/>
      <c r="RZE31" s="70"/>
      <c r="RZF31" s="70"/>
      <c r="RZG31" s="70"/>
      <c r="RZH31" s="70"/>
      <c r="RZI31" s="70"/>
      <c r="RZJ31" s="70"/>
      <c r="RZK31" s="70"/>
      <c r="RZL31" s="70"/>
      <c r="RZM31" s="70"/>
      <c r="RZN31" s="70"/>
      <c r="RZO31" s="70"/>
      <c r="RZP31" s="70"/>
      <c r="RZQ31" s="70"/>
      <c r="RZR31" s="70"/>
      <c r="RZS31" s="70"/>
      <c r="RZT31" s="70"/>
      <c r="RZU31" s="70"/>
      <c r="RZV31" s="70"/>
      <c r="RZW31" s="70"/>
      <c r="RZX31" s="70"/>
      <c r="RZY31" s="70"/>
      <c r="RZZ31" s="70"/>
      <c r="SAA31" s="70"/>
      <c r="SAB31" s="70"/>
      <c r="SAC31" s="70"/>
      <c r="SAD31" s="70"/>
      <c r="SAE31" s="70"/>
      <c r="SAF31" s="70"/>
      <c r="SAG31" s="70"/>
      <c r="SAH31" s="70"/>
      <c r="SAI31" s="70"/>
      <c r="SAJ31" s="70"/>
      <c r="SAK31" s="70"/>
      <c r="SAL31" s="70"/>
      <c r="SAM31" s="70"/>
      <c r="SAN31" s="70"/>
      <c r="SAO31" s="70"/>
      <c r="SAP31" s="70"/>
      <c r="SAQ31" s="70"/>
      <c r="SAR31" s="70"/>
      <c r="SAS31" s="70"/>
      <c r="SAT31" s="70"/>
      <c r="SAU31" s="70"/>
      <c r="SAV31" s="70"/>
      <c r="SAW31" s="70"/>
      <c r="SAX31" s="70"/>
      <c r="SAY31" s="70"/>
      <c r="SAZ31" s="70"/>
      <c r="SBA31" s="70"/>
      <c r="SBB31" s="70"/>
      <c r="SBC31" s="70"/>
      <c r="SBD31" s="70"/>
      <c r="SBE31" s="70"/>
      <c r="SBF31" s="70"/>
      <c r="SBG31" s="70"/>
      <c r="SBH31" s="70"/>
      <c r="SBI31" s="70"/>
      <c r="SBJ31" s="70"/>
      <c r="SBK31" s="70"/>
      <c r="SBL31" s="70"/>
      <c r="SBM31" s="70"/>
      <c r="SBN31" s="70"/>
      <c r="SBO31" s="70"/>
      <c r="SBP31" s="70"/>
      <c r="SBQ31" s="70"/>
      <c r="SBR31" s="70"/>
      <c r="SBS31" s="70"/>
      <c r="SBT31" s="70"/>
      <c r="SBU31" s="70"/>
      <c r="SBV31" s="70"/>
      <c r="SBW31" s="70"/>
      <c r="SBX31" s="70"/>
      <c r="SBY31" s="70"/>
      <c r="SBZ31" s="70"/>
      <c r="SCA31" s="70"/>
      <c r="SCB31" s="70"/>
      <c r="SCC31" s="70"/>
      <c r="SCD31" s="70"/>
      <c r="SCE31" s="70"/>
      <c r="SCF31" s="70"/>
      <c r="SCG31" s="70"/>
      <c r="SCH31" s="70"/>
      <c r="SCI31" s="70"/>
      <c r="SCJ31" s="70"/>
      <c r="SCK31" s="70"/>
      <c r="SCL31" s="70"/>
      <c r="SCM31" s="70"/>
      <c r="SCN31" s="70"/>
      <c r="SCO31" s="70"/>
      <c r="SCP31" s="70"/>
      <c r="SCQ31" s="70"/>
      <c r="SCR31" s="70"/>
      <c r="SCS31" s="70"/>
      <c r="SCT31" s="70"/>
      <c r="SCU31" s="70"/>
      <c r="SCV31" s="70"/>
      <c r="SCW31" s="70"/>
      <c r="SCX31" s="70"/>
      <c r="SCY31" s="70"/>
      <c r="SCZ31" s="70"/>
      <c r="SDA31" s="70"/>
      <c r="SDB31" s="70"/>
      <c r="SDC31" s="70"/>
      <c r="SDD31" s="70"/>
      <c r="SDE31" s="70"/>
      <c r="SDF31" s="70"/>
      <c r="SDG31" s="70"/>
      <c r="SDH31" s="70"/>
      <c r="SDI31" s="70"/>
      <c r="SDJ31" s="70"/>
      <c r="SDK31" s="70"/>
      <c r="SDL31" s="70"/>
      <c r="SDM31" s="70"/>
      <c r="SDN31" s="70"/>
      <c r="SDO31" s="70"/>
      <c r="SDP31" s="70"/>
      <c r="SDQ31" s="70"/>
      <c r="SDR31" s="70"/>
      <c r="SDS31" s="70"/>
      <c r="SDT31" s="70"/>
      <c r="SDU31" s="70"/>
      <c r="SDV31" s="70"/>
      <c r="SDW31" s="70"/>
      <c r="SDX31" s="70"/>
      <c r="SDY31" s="70"/>
      <c r="SDZ31" s="70"/>
      <c r="SEA31" s="70"/>
      <c r="SEB31" s="70"/>
      <c r="SEC31" s="70"/>
      <c r="SED31" s="70"/>
      <c r="SEE31" s="70"/>
      <c r="SEF31" s="70"/>
      <c r="SEG31" s="70"/>
      <c r="SEH31" s="70"/>
      <c r="SEI31" s="70"/>
      <c r="SEJ31" s="70"/>
      <c r="SEK31" s="70"/>
      <c r="SEL31" s="70"/>
      <c r="SEM31" s="70"/>
      <c r="SEN31" s="70"/>
      <c r="SEO31" s="70"/>
      <c r="SEP31" s="70"/>
      <c r="SEQ31" s="70"/>
      <c r="SER31" s="70"/>
      <c r="SES31" s="70"/>
      <c r="SET31" s="70"/>
      <c r="SEU31" s="70"/>
      <c r="SEV31" s="70"/>
      <c r="SEW31" s="70"/>
      <c r="SEX31" s="70"/>
      <c r="SEY31" s="70"/>
      <c r="SEZ31" s="70"/>
      <c r="SFA31" s="70"/>
      <c r="SFB31" s="70"/>
      <c r="SFC31" s="70"/>
      <c r="SFD31" s="70"/>
      <c r="SFE31" s="70"/>
      <c r="SFF31" s="70"/>
      <c r="SFG31" s="70"/>
      <c r="SFH31" s="70"/>
      <c r="SFI31" s="70"/>
      <c r="SFJ31" s="70"/>
      <c r="SFK31" s="70"/>
      <c r="SFL31" s="70"/>
      <c r="SFM31" s="70"/>
      <c r="SFN31" s="70"/>
      <c r="SFO31" s="70"/>
      <c r="SFP31" s="70"/>
      <c r="SFQ31" s="70"/>
      <c r="SFR31" s="70"/>
      <c r="SFS31" s="70"/>
      <c r="SFT31" s="70"/>
      <c r="SFU31" s="70"/>
      <c r="SFV31" s="70"/>
      <c r="SFW31" s="70"/>
      <c r="SFX31" s="70"/>
      <c r="SFY31" s="70"/>
      <c r="SFZ31" s="70"/>
      <c r="SGA31" s="70"/>
      <c r="SGB31" s="70"/>
      <c r="SGC31" s="70"/>
      <c r="SGD31" s="70"/>
      <c r="SGE31" s="70"/>
      <c r="SGF31" s="70"/>
      <c r="SGG31" s="70"/>
      <c r="SGH31" s="70"/>
      <c r="SGI31" s="70"/>
      <c r="SGJ31" s="70"/>
      <c r="SGK31" s="70"/>
      <c r="SGL31" s="70"/>
      <c r="SGM31" s="70"/>
      <c r="SGN31" s="70"/>
      <c r="SGO31" s="70"/>
      <c r="SGP31" s="70"/>
      <c r="SGQ31" s="70"/>
      <c r="SGR31" s="70"/>
      <c r="SGS31" s="70"/>
      <c r="SGT31" s="70"/>
      <c r="SGU31" s="70"/>
      <c r="SGV31" s="70"/>
      <c r="SGW31" s="70"/>
      <c r="SGX31" s="70"/>
      <c r="SGY31" s="70"/>
      <c r="SGZ31" s="70"/>
      <c r="SHA31" s="70"/>
      <c r="SHB31" s="70"/>
      <c r="SHC31" s="70"/>
      <c r="SHD31" s="70"/>
      <c r="SHE31" s="70"/>
      <c r="SHF31" s="70"/>
      <c r="SHG31" s="70"/>
      <c r="SHH31" s="70"/>
      <c r="SHI31" s="70"/>
      <c r="SHJ31" s="70"/>
      <c r="SHK31" s="70"/>
      <c r="SHL31" s="70"/>
      <c r="SHM31" s="70"/>
      <c r="SHN31" s="70"/>
      <c r="SHO31" s="70"/>
      <c r="SHP31" s="70"/>
      <c r="SHQ31" s="70"/>
      <c r="SHR31" s="70"/>
      <c r="SHS31" s="70"/>
      <c r="SHT31" s="70"/>
      <c r="SHU31" s="70"/>
      <c r="SHV31" s="70"/>
      <c r="SHW31" s="70"/>
      <c r="SHX31" s="70"/>
      <c r="SHY31" s="70"/>
      <c r="SHZ31" s="70"/>
      <c r="SIA31" s="70"/>
      <c r="SIB31" s="70"/>
      <c r="SIC31" s="70"/>
      <c r="SID31" s="70"/>
      <c r="SIE31" s="70"/>
      <c r="SIF31" s="70"/>
      <c r="SIG31" s="70"/>
      <c r="SIH31" s="70"/>
      <c r="SII31" s="70"/>
      <c r="SIJ31" s="70"/>
      <c r="SIK31" s="70"/>
      <c r="SIL31" s="70"/>
      <c r="SIM31" s="70"/>
      <c r="SIN31" s="70"/>
      <c r="SIO31" s="70"/>
      <c r="SIP31" s="70"/>
      <c r="SIQ31" s="70"/>
      <c r="SIR31" s="70"/>
      <c r="SIS31" s="70"/>
      <c r="SIT31" s="70"/>
      <c r="SIU31" s="70"/>
      <c r="SIV31" s="70"/>
      <c r="SIW31" s="70"/>
      <c r="SIX31" s="70"/>
      <c r="SIY31" s="70"/>
      <c r="SIZ31" s="70"/>
      <c r="SJA31" s="70"/>
      <c r="SJB31" s="70"/>
      <c r="SJC31" s="70"/>
      <c r="SJD31" s="70"/>
      <c r="SJE31" s="70"/>
      <c r="SJF31" s="70"/>
      <c r="SJG31" s="70"/>
      <c r="SJH31" s="70"/>
      <c r="SJI31" s="70"/>
      <c r="SJJ31" s="70"/>
      <c r="SJK31" s="70"/>
      <c r="SJL31" s="70"/>
      <c r="SJM31" s="70"/>
      <c r="SJN31" s="70"/>
      <c r="SJO31" s="70"/>
      <c r="SJP31" s="70"/>
      <c r="SJQ31" s="70"/>
      <c r="SJR31" s="70"/>
      <c r="SJS31" s="70"/>
      <c r="SJT31" s="70"/>
      <c r="SJU31" s="70"/>
      <c r="SJV31" s="70"/>
      <c r="SJW31" s="70"/>
      <c r="SJX31" s="70"/>
      <c r="SJY31" s="70"/>
      <c r="SJZ31" s="70"/>
      <c r="SKA31" s="70"/>
      <c r="SKB31" s="70"/>
      <c r="SKC31" s="70"/>
      <c r="SKD31" s="70"/>
      <c r="SKE31" s="70"/>
      <c r="SKF31" s="70"/>
      <c r="SKG31" s="70"/>
      <c r="SKH31" s="70"/>
      <c r="SKI31" s="70"/>
      <c r="SKJ31" s="70"/>
      <c r="SKK31" s="70"/>
      <c r="SKL31" s="70"/>
      <c r="SKM31" s="70"/>
      <c r="SKN31" s="70"/>
      <c r="SKO31" s="70"/>
      <c r="SKP31" s="70"/>
      <c r="SKQ31" s="70"/>
      <c r="SKR31" s="70"/>
      <c r="SKS31" s="70"/>
      <c r="SKT31" s="70"/>
      <c r="SKU31" s="70"/>
      <c r="SKV31" s="70"/>
      <c r="SKW31" s="70"/>
      <c r="SKX31" s="70"/>
      <c r="SKY31" s="70"/>
      <c r="SKZ31" s="70"/>
      <c r="SLA31" s="70"/>
      <c r="SLB31" s="70"/>
      <c r="SLC31" s="70"/>
      <c r="SLD31" s="70"/>
      <c r="SLE31" s="70"/>
      <c r="SLF31" s="70"/>
      <c r="SLG31" s="70"/>
      <c r="SLH31" s="70"/>
      <c r="SLI31" s="70"/>
      <c r="SLJ31" s="70"/>
      <c r="SLK31" s="70"/>
      <c r="SLL31" s="70"/>
      <c r="SLM31" s="70"/>
      <c r="SLN31" s="70"/>
      <c r="SLO31" s="70"/>
      <c r="SLP31" s="70"/>
      <c r="SLQ31" s="70"/>
      <c r="SLR31" s="70"/>
      <c r="SLS31" s="70"/>
      <c r="SLT31" s="70"/>
      <c r="SLU31" s="70"/>
      <c r="SLV31" s="70"/>
      <c r="SLW31" s="70"/>
      <c r="SLX31" s="70"/>
      <c r="SLY31" s="70"/>
      <c r="SLZ31" s="70"/>
      <c r="SMA31" s="70"/>
      <c r="SMB31" s="70"/>
      <c r="SMC31" s="70"/>
      <c r="SMD31" s="70"/>
      <c r="SME31" s="70"/>
      <c r="SMF31" s="70"/>
      <c r="SMG31" s="70"/>
      <c r="SMH31" s="70"/>
      <c r="SMI31" s="70"/>
      <c r="SMJ31" s="70"/>
      <c r="SMK31" s="70"/>
      <c r="SML31" s="70"/>
      <c r="SMM31" s="70"/>
      <c r="SMN31" s="70"/>
      <c r="SMO31" s="70"/>
      <c r="SMP31" s="70"/>
      <c r="SMQ31" s="70"/>
      <c r="SMR31" s="70"/>
      <c r="SMS31" s="70"/>
      <c r="SMT31" s="70"/>
      <c r="SMU31" s="70"/>
      <c r="SMV31" s="70"/>
      <c r="SMW31" s="70"/>
      <c r="SMX31" s="70"/>
      <c r="SMY31" s="70"/>
      <c r="SMZ31" s="70"/>
      <c r="SNA31" s="70"/>
      <c r="SNB31" s="70"/>
      <c r="SNC31" s="70"/>
      <c r="SND31" s="70"/>
      <c r="SNE31" s="70"/>
      <c r="SNF31" s="70"/>
      <c r="SNG31" s="70"/>
      <c r="SNH31" s="70"/>
      <c r="SNI31" s="70"/>
      <c r="SNJ31" s="70"/>
      <c r="SNK31" s="70"/>
      <c r="SNL31" s="70"/>
      <c r="SNM31" s="70"/>
      <c r="SNN31" s="70"/>
      <c r="SNO31" s="70"/>
      <c r="SNP31" s="70"/>
      <c r="SNQ31" s="70"/>
      <c r="SNR31" s="70"/>
      <c r="SNS31" s="70"/>
      <c r="SNT31" s="70"/>
      <c r="SNU31" s="70"/>
      <c r="SNV31" s="70"/>
      <c r="SNW31" s="70"/>
      <c r="SNX31" s="70"/>
      <c r="SNY31" s="70"/>
      <c r="SNZ31" s="70"/>
      <c r="SOA31" s="70"/>
      <c r="SOB31" s="70"/>
      <c r="SOC31" s="70"/>
      <c r="SOD31" s="70"/>
      <c r="SOE31" s="70"/>
      <c r="SOF31" s="70"/>
      <c r="SOG31" s="70"/>
      <c r="SOH31" s="70"/>
      <c r="SOI31" s="70"/>
      <c r="SOJ31" s="70"/>
      <c r="SOK31" s="70"/>
      <c r="SOL31" s="70"/>
      <c r="SOM31" s="70"/>
      <c r="SON31" s="70"/>
      <c r="SOO31" s="70"/>
      <c r="SOP31" s="70"/>
      <c r="SOQ31" s="70"/>
      <c r="SOR31" s="70"/>
      <c r="SOS31" s="70"/>
      <c r="SOT31" s="70"/>
      <c r="SOU31" s="70"/>
      <c r="SOV31" s="70"/>
      <c r="SOW31" s="70"/>
      <c r="SOX31" s="70"/>
      <c r="SOY31" s="70"/>
      <c r="SOZ31" s="70"/>
      <c r="SPA31" s="70"/>
      <c r="SPB31" s="70"/>
      <c r="SPC31" s="70"/>
      <c r="SPD31" s="70"/>
      <c r="SPE31" s="70"/>
      <c r="SPF31" s="70"/>
      <c r="SPG31" s="70"/>
      <c r="SPH31" s="70"/>
      <c r="SPI31" s="70"/>
      <c r="SPJ31" s="70"/>
      <c r="SPK31" s="70"/>
      <c r="SPL31" s="70"/>
      <c r="SPM31" s="70"/>
      <c r="SPN31" s="70"/>
      <c r="SPO31" s="70"/>
      <c r="SPP31" s="70"/>
      <c r="SPQ31" s="70"/>
      <c r="SPR31" s="70"/>
      <c r="SPS31" s="70"/>
      <c r="SPT31" s="70"/>
      <c r="SPU31" s="70"/>
      <c r="SPV31" s="70"/>
      <c r="SPW31" s="70"/>
      <c r="SPX31" s="70"/>
      <c r="SPY31" s="70"/>
      <c r="SPZ31" s="70"/>
      <c r="SQA31" s="70"/>
      <c r="SQB31" s="70"/>
      <c r="SQC31" s="70"/>
      <c r="SQD31" s="70"/>
      <c r="SQE31" s="70"/>
      <c r="SQF31" s="70"/>
      <c r="SQG31" s="70"/>
      <c r="SQH31" s="70"/>
      <c r="SQI31" s="70"/>
      <c r="SQJ31" s="70"/>
      <c r="SQK31" s="70"/>
      <c r="SQL31" s="70"/>
      <c r="SQM31" s="70"/>
      <c r="SQN31" s="70"/>
      <c r="SQO31" s="70"/>
      <c r="SQP31" s="70"/>
      <c r="SQQ31" s="70"/>
      <c r="SQR31" s="70"/>
      <c r="SQS31" s="70"/>
      <c r="SQT31" s="70"/>
      <c r="SQU31" s="70"/>
      <c r="SQV31" s="70"/>
      <c r="SQW31" s="70"/>
      <c r="SQX31" s="70"/>
      <c r="SQY31" s="70"/>
      <c r="SQZ31" s="70"/>
      <c r="SRA31" s="70"/>
      <c r="SRB31" s="70"/>
      <c r="SRC31" s="70"/>
      <c r="SRD31" s="70"/>
      <c r="SRE31" s="70"/>
      <c r="SRF31" s="70"/>
      <c r="SRG31" s="70"/>
      <c r="SRH31" s="70"/>
      <c r="SRI31" s="70"/>
      <c r="SRJ31" s="70"/>
      <c r="SRK31" s="70"/>
      <c r="SRL31" s="70"/>
      <c r="SRM31" s="70"/>
      <c r="SRN31" s="70"/>
      <c r="SRO31" s="70"/>
      <c r="SRP31" s="70"/>
      <c r="SRQ31" s="70"/>
      <c r="SRR31" s="70"/>
      <c r="SRS31" s="70"/>
      <c r="SRT31" s="70"/>
      <c r="SRU31" s="70"/>
      <c r="SRV31" s="70"/>
      <c r="SRW31" s="70"/>
      <c r="SRX31" s="70"/>
      <c r="SRY31" s="70"/>
      <c r="SRZ31" s="70"/>
      <c r="SSA31" s="70"/>
      <c r="SSB31" s="70"/>
      <c r="SSC31" s="70"/>
      <c r="SSD31" s="70"/>
      <c r="SSE31" s="70"/>
      <c r="SSF31" s="70"/>
      <c r="SSG31" s="70"/>
      <c r="SSH31" s="70"/>
      <c r="SSI31" s="70"/>
      <c r="SSJ31" s="70"/>
      <c r="SSK31" s="70"/>
      <c r="SSL31" s="70"/>
      <c r="SSM31" s="70"/>
      <c r="SSN31" s="70"/>
      <c r="SSO31" s="70"/>
      <c r="SSP31" s="70"/>
      <c r="SSQ31" s="70"/>
      <c r="SSR31" s="70"/>
      <c r="SSS31" s="70"/>
      <c r="SST31" s="70"/>
      <c r="SSU31" s="70"/>
      <c r="SSV31" s="70"/>
      <c r="SSW31" s="70"/>
      <c r="SSX31" s="70"/>
      <c r="SSY31" s="70"/>
      <c r="SSZ31" s="70"/>
      <c r="STA31" s="70"/>
      <c r="STB31" s="70"/>
      <c r="STC31" s="70"/>
      <c r="STD31" s="70"/>
      <c r="STE31" s="70"/>
      <c r="STF31" s="70"/>
      <c r="STG31" s="70"/>
      <c r="STH31" s="70"/>
      <c r="STI31" s="70"/>
      <c r="STJ31" s="70"/>
      <c r="STK31" s="70"/>
      <c r="STL31" s="70"/>
      <c r="STM31" s="70"/>
      <c r="STN31" s="70"/>
      <c r="STO31" s="70"/>
      <c r="STP31" s="70"/>
      <c r="STQ31" s="70"/>
      <c r="STR31" s="70"/>
      <c r="STS31" s="70"/>
      <c r="STT31" s="70"/>
      <c r="STU31" s="70"/>
      <c r="STV31" s="70"/>
      <c r="STW31" s="70"/>
      <c r="STX31" s="70"/>
      <c r="STY31" s="70"/>
      <c r="STZ31" s="70"/>
      <c r="SUA31" s="70"/>
      <c r="SUB31" s="70"/>
      <c r="SUC31" s="70"/>
      <c r="SUD31" s="70"/>
      <c r="SUE31" s="70"/>
      <c r="SUF31" s="70"/>
      <c r="SUG31" s="70"/>
      <c r="SUH31" s="70"/>
      <c r="SUI31" s="70"/>
      <c r="SUJ31" s="70"/>
      <c r="SUK31" s="70"/>
      <c r="SUL31" s="70"/>
      <c r="SUM31" s="70"/>
      <c r="SUN31" s="70"/>
      <c r="SUO31" s="70"/>
      <c r="SUP31" s="70"/>
      <c r="SUQ31" s="70"/>
      <c r="SUR31" s="70"/>
      <c r="SUS31" s="70"/>
      <c r="SUT31" s="70"/>
      <c r="SUU31" s="70"/>
      <c r="SUV31" s="70"/>
      <c r="SUW31" s="70"/>
      <c r="SUX31" s="70"/>
      <c r="SUY31" s="70"/>
      <c r="SUZ31" s="70"/>
      <c r="SVA31" s="70"/>
      <c r="SVB31" s="70"/>
      <c r="SVC31" s="70"/>
      <c r="SVD31" s="70"/>
      <c r="SVE31" s="70"/>
      <c r="SVF31" s="70"/>
      <c r="SVG31" s="70"/>
      <c r="SVH31" s="70"/>
      <c r="SVI31" s="70"/>
      <c r="SVJ31" s="70"/>
      <c r="SVK31" s="70"/>
      <c r="SVL31" s="70"/>
      <c r="SVM31" s="70"/>
      <c r="SVN31" s="70"/>
      <c r="SVO31" s="70"/>
      <c r="SVP31" s="70"/>
      <c r="SVQ31" s="70"/>
      <c r="SVR31" s="70"/>
      <c r="SVS31" s="70"/>
      <c r="SVT31" s="70"/>
      <c r="SVU31" s="70"/>
      <c r="SVV31" s="70"/>
      <c r="SVW31" s="70"/>
      <c r="SVX31" s="70"/>
      <c r="SVY31" s="70"/>
      <c r="SVZ31" s="70"/>
      <c r="SWA31" s="70"/>
      <c r="SWB31" s="70"/>
      <c r="SWC31" s="70"/>
      <c r="SWD31" s="70"/>
      <c r="SWE31" s="70"/>
      <c r="SWF31" s="70"/>
      <c r="SWG31" s="70"/>
      <c r="SWH31" s="70"/>
      <c r="SWI31" s="70"/>
      <c r="SWJ31" s="70"/>
      <c r="SWK31" s="70"/>
      <c r="SWL31" s="70"/>
      <c r="SWM31" s="70"/>
      <c r="SWN31" s="70"/>
      <c r="SWO31" s="70"/>
      <c r="SWP31" s="70"/>
      <c r="SWQ31" s="70"/>
      <c r="SWR31" s="70"/>
      <c r="SWS31" s="70"/>
      <c r="SWT31" s="70"/>
      <c r="SWU31" s="70"/>
      <c r="SWV31" s="70"/>
      <c r="SWW31" s="70"/>
      <c r="SWX31" s="70"/>
      <c r="SWY31" s="70"/>
      <c r="SWZ31" s="70"/>
      <c r="SXA31" s="70"/>
      <c r="SXB31" s="70"/>
      <c r="SXC31" s="70"/>
      <c r="SXD31" s="70"/>
      <c r="SXE31" s="70"/>
      <c r="SXF31" s="70"/>
      <c r="SXG31" s="70"/>
      <c r="SXH31" s="70"/>
      <c r="SXI31" s="70"/>
      <c r="SXJ31" s="70"/>
      <c r="SXK31" s="70"/>
      <c r="SXL31" s="70"/>
      <c r="SXM31" s="70"/>
      <c r="SXN31" s="70"/>
      <c r="SXO31" s="70"/>
      <c r="SXP31" s="70"/>
      <c r="SXQ31" s="70"/>
      <c r="SXR31" s="70"/>
      <c r="SXS31" s="70"/>
      <c r="SXT31" s="70"/>
      <c r="SXU31" s="70"/>
      <c r="SXV31" s="70"/>
      <c r="SXW31" s="70"/>
      <c r="SXX31" s="70"/>
      <c r="SXY31" s="70"/>
      <c r="SXZ31" s="70"/>
      <c r="SYA31" s="70"/>
      <c r="SYB31" s="70"/>
      <c r="SYC31" s="70"/>
      <c r="SYD31" s="70"/>
      <c r="SYE31" s="70"/>
      <c r="SYF31" s="70"/>
      <c r="SYG31" s="70"/>
      <c r="SYH31" s="70"/>
      <c r="SYI31" s="70"/>
      <c r="SYJ31" s="70"/>
      <c r="SYK31" s="70"/>
      <c r="SYL31" s="70"/>
      <c r="SYM31" s="70"/>
      <c r="SYN31" s="70"/>
      <c r="SYO31" s="70"/>
      <c r="SYP31" s="70"/>
      <c r="SYQ31" s="70"/>
      <c r="SYR31" s="70"/>
      <c r="SYS31" s="70"/>
      <c r="SYT31" s="70"/>
      <c r="SYU31" s="70"/>
      <c r="SYV31" s="70"/>
      <c r="SYW31" s="70"/>
      <c r="SYX31" s="70"/>
      <c r="SYY31" s="70"/>
      <c r="SYZ31" s="70"/>
      <c r="SZA31" s="70"/>
      <c r="SZB31" s="70"/>
      <c r="SZC31" s="70"/>
      <c r="SZD31" s="70"/>
      <c r="SZE31" s="70"/>
      <c r="SZF31" s="70"/>
      <c r="SZG31" s="70"/>
      <c r="SZH31" s="70"/>
      <c r="SZI31" s="70"/>
      <c r="SZJ31" s="70"/>
      <c r="SZK31" s="70"/>
      <c r="SZL31" s="70"/>
      <c r="SZM31" s="70"/>
      <c r="SZN31" s="70"/>
      <c r="SZO31" s="70"/>
      <c r="SZP31" s="70"/>
      <c r="SZQ31" s="70"/>
      <c r="SZR31" s="70"/>
      <c r="SZS31" s="70"/>
      <c r="SZT31" s="70"/>
      <c r="SZU31" s="70"/>
      <c r="SZV31" s="70"/>
      <c r="SZW31" s="70"/>
      <c r="SZX31" s="70"/>
      <c r="SZY31" s="70"/>
      <c r="SZZ31" s="70"/>
      <c r="TAA31" s="70"/>
      <c r="TAB31" s="70"/>
      <c r="TAC31" s="70"/>
      <c r="TAD31" s="70"/>
      <c r="TAE31" s="70"/>
      <c r="TAF31" s="70"/>
      <c r="TAG31" s="70"/>
      <c r="TAH31" s="70"/>
      <c r="TAI31" s="70"/>
      <c r="TAJ31" s="70"/>
      <c r="TAK31" s="70"/>
      <c r="TAL31" s="70"/>
      <c r="TAM31" s="70"/>
      <c r="TAN31" s="70"/>
      <c r="TAO31" s="70"/>
      <c r="TAP31" s="70"/>
      <c r="TAQ31" s="70"/>
      <c r="TAR31" s="70"/>
      <c r="TAS31" s="70"/>
      <c r="TAT31" s="70"/>
      <c r="TAU31" s="70"/>
      <c r="TAV31" s="70"/>
      <c r="TAW31" s="70"/>
      <c r="TAX31" s="70"/>
      <c r="TAY31" s="70"/>
      <c r="TAZ31" s="70"/>
      <c r="TBA31" s="70"/>
      <c r="TBB31" s="70"/>
      <c r="TBC31" s="70"/>
      <c r="TBD31" s="70"/>
      <c r="TBE31" s="70"/>
      <c r="TBF31" s="70"/>
      <c r="TBG31" s="70"/>
      <c r="TBH31" s="70"/>
      <c r="TBI31" s="70"/>
      <c r="TBJ31" s="70"/>
      <c r="TBK31" s="70"/>
      <c r="TBL31" s="70"/>
      <c r="TBM31" s="70"/>
      <c r="TBN31" s="70"/>
      <c r="TBO31" s="70"/>
      <c r="TBP31" s="70"/>
      <c r="TBQ31" s="70"/>
      <c r="TBR31" s="70"/>
      <c r="TBS31" s="70"/>
      <c r="TBT31" s="70"/>
      <c r="TBU31" s="70"/>
      <c r="TBV31" s="70"/>
      <c r="TBW31" s="70"/>
      <c r="TBX31" s="70"/>
      <c r="TBY31" s="70"/>
      <c r="TBZ31" s="70"/>
      <c r="TCA31" s="70"/>
      <c r="TCB31" s="70"/>
      <c r="TCC31" s="70"/>
      <c r="TCD31" s="70"/>
      <c r="TCE31" s="70"/>
      <c r="TCF31" s="70"/>
      <c r="TCG31" s="70"/>
      <c r="TCH31" s="70"/>
      <c r="TCI31" s="70"/>
      <c r="TCJ31" s="70"/>
      <c r="TCK31" s="70"/>
      <c r="TCL31" s="70"/>
      <c r="TCM31" s="70"/>
      <c r="TCN31" s="70"/>
      <c r="TCO31" s="70"/>
      <c r="TCP31" s="70"/>
      <c r="TCQ31" s="70"/>
      <c r="TCR31" s="70"/>
      <c r="TCS31" s="70"/>
      <c r="TCT31" s="70"/>
      <c r="TCU31" s="70"/>
      <c r="TCV31" s="70"/>
      <c r="TCW31" s="70"/>
      <c r="TCX31" s="70"/>
      <c r="TCY31" s="70"/>
      <c r="TCZ31" s="70"/>
      <c r="TDA31" s="70"/>
      <c r="TDB31" s="70"/>
      <c r="TDC31" s="70"/>
      <c r="TDD31" s="70"/>
      <c r="TDE31" s="70"/>
      <c r="TDF31" s="70"/>
      <c r="TDG31" s="70"/>
      <c r="TDH31" s="70"/>
      <c r="TDI31" s="70"/>
      <c r="TDJ31" s="70"/>
      <c r="TDK31" s="70"/>
      <c r="TDL31" s="70"/>
      <c r="TDM31" s="70"/>
      <c r="TDN31" s="70"/>
      <c r="TDO31" s="70"/>
      <c r="TDP31" s="70"/>
      <c r="TDQ31" s="70"/>
      <c r="TDR31" s="70"/>
      <c r="TDS31" s="70"/>
      <c r="TDT31" s="70"/>
      <c r="TDU31" s="70"/>
      <c r="TDV31" s="70"/>
      <c r="TDW31" s="70"/>
      <c r="TDX31" s="70"/>
      <c r="TDY31" s="70"/>
      <c r="TDZ31" s="70"/>
      <c r="TEA31" s="70"/>
      <c r="TEB31" s="70"/>
      <c r="TEC31" s="70"/>
      <c r="TED31" s="70"/>
      <c r="TEE31" s="70"/>
      <c r="TEF31" s="70"/>
      <c r="TEG31" s="70"/>
      <c r="TEH31" s="70"/>
      <c r="TEI31" s="70"/>
      <c r="TEJ31" s="70"/>
      <c r="TEK31" s="70"/>
      <c r="TEL31" s="70"/>
      <c r="TEM31" s="70"/>
      <c r="TEN31" s="70"/>
      <c r="TEO31" s="70"/>
      <c r="TEP31" s="70"/>
      <c r="TEQ31" s="70"/>
      <c r="TER31" s="70"/>
      <c r="TES31" s="70"/>
      <c r="TET31" s="70"/>
      <c r="TEU31" s="70"/>
      <c r="TEV31" s="70"/>
      <c r="TEW31" s="70"/>
      <c r="TEX31" s="70"/>
      <c r="TEY31" s="70"/>
      <c r="TEZ31" s="70"/>
      <c r="TFA31" s="70"/>
      <c r="TFB31" s="70"/>
      <c r="TFC31" s="70"/>
      <c r="TFD31" s="70"/>
      <c r="TFE31" s="70"/>
      <c r="TFF31" s="70"/>
      <c r="TFG31" s="70"/>
      <c r="TFH31" s="70"/>
      <c r="TFI31" s="70"/>
      <c r="TFJ31" s="70"/>
      <c r="TFK31" s="70"/>
      <c r="TFL31" s="70"/>
      <c r="TFM31" s="70"/>
      <c r="TFN31" s="70"/>
      <c r="TFO31" s="70"/>
      <c r="TFP31" s="70"/>
      <c r="TFQ31" s="70"/>
      <c r="TFR31" s="70"/>
      <c r="TFS31" s="70"/>
      <c r="TFT31" s="70"/>
      <c r="TFU31" s="70"/>
      <c r="TFV31" s="70"/>
      <c r="TFW31" s="70"/>
      <c r="TFX31" s="70"/>
      <c r="TFY31" s="70"/>
      <c r="TFZ31" s="70"/>
      <c r="TGA31" s="70"/>
      <c r="TGB31" s="70"/>
      <c r="TGC31" s="70"/>
      <c r="TGD31" s="70"/>
      <c r="TGE31" s="70"/>
      <c r="TGF31" s="70"/>
      <c r="TGG31" s="70"/>
      <c r="TGH31" s="70"/>
      <c r="TGI31" s="70"/>
      <c r="TGJ31" s="70"/>
      <c r="TGK31" s="70"/>
      <c r="TGL31" s="70"/>
      <c r="TGM31" s="70"/>
      <c r="TGN31" s="70"/>
      <c r="TGO31" s="70"/>
      <c r="TGP31" s="70"/>
      <c r="TGQ31" s="70"/>
      <c r="TGR31" s="70"/>
      <c r="TGS31" s="70"/>
      <c r="TGT31" s="70"/>
      <c r="TGU31" s="70"/>
      <c r="TGV31" s="70"/>
      <c r="TGW31" s="70"/>
      <c r="TGX31" s="70"/>
      <c r="TGY31" s="70"/>
      <c r="TGZ31" s="70"/>
      <c r="THA31" s="70"/>
      <c r="THB31" s="70"/>
      <c r="THC31" s="70"/>
      <c r="THD31" s="70"/>
      <c r="THE31" s="70"/>
      <c r="THF31" s="70"/>
      <c r="THG31" s="70"/>
      <c r="THH31" s="70"/>
      <c r="THI31" s="70"/>
      <c r="THJ31" s="70"/>
      <c r="THK31" s="70"/>
      <c r="THL31" s="70"/>
      <c r="THM31" s="70"/>
      <c r="THN31" s="70"/>
      <c r="THO31" s="70"/>
      <c r="THP31" s="70"/>
      <c r="THQ31" s="70"/>
      <c r="THR31" s="70"/>
      <c r="THS31" s="70"/>
      <c r="THT31" s="70"/>
      <c r="THU31" s="70"/>
      <c r="THV31" s="70"/>
      <c r="THW31" s="70"/>
      <c r="THX31" s="70"/>
      <c r="THY31" s="70"/>
      <c r="THZ31" s="70"/>
      <c r="TIA31" s="70"/>
      <c r="TIB31" s="70"/>
      <c r="TIC31" s="70"/>
      <c r="TID31" s="70"/>
      <c r="TIE31" s="70"/>
      <c r="TIF31" s="70"/>
      <c r="TIG31" s="70"/>
      <c r="TIH31" s="70"/>
      <c r="TII31" s="70"/>
      <c r="TIJ31" s="70"/>
      <c r="TIK31" s="70"/>
      <c r="TIL31" s="70"/>
      <c r="TIM31" s="70"/>
      <c r="TIN31" s="70"/>
      <c r="TIO31" s="70"/>
      <c r="TIP31" s="70"/>
      <c r="TIQ31" s="70"/>
      <c r="TIR31" s="70"/>
      <c r="TIS31" s="70"/>
      <c r="TIT31" s="70"/>
      <c r="TIU31" s="70"/>
      <c r="TIV31" s="70"/>
      <c r="TIW31" s="70"/>
      <c r="TIX31" s="70"/>
      <c r="TIY31" s="70"/>
      <c r="TIZ31" s="70"/>
      <c r="TJA31" s="70"/>
      <c r="TJB31" s="70"/>
      <c r="TJC31" s="70"/>
      <c r="TJD31" s="70"/>
      <c r="TJE31" s="70"/>
      <c r="TJF31" s="70"/>
      <c r="TJG31" s="70"/>
      <c r="TJH31" s="70"/>
      <c r="TJI31" s="70"/>
      <c r="TJJ31" s="70"/>
      <c r="TJK31" s="70"/>
      <c r="TJL31" s="70"/>
      <c r="TJM31" s="70"/>
      <c r="TJN31" s="70"/>
      <c r="TJO31" s="70"/>
      <c r="TJP31" s="70"/>
      <c r="TJQ31" s="70"/>
      <c r="TJR31" s="70"/>
      <c r="TJS31" s="70"/>
      <c r="TJT31" s="70"/>
      <c r="TJU31" s="70"/>
      <c r="TJV31" s="70"/>
      <c r="TJW31" s="70"/>
      <c r="TJX31" s="70"/>
      <c r="TJY31" s="70"/>
      <c r="TJZ31" s="70"/>
      <c r="TKA31" s="70"/>
      <c r="TKB31" s="70"/>
      <c r="TKC31" s="70"/>
      <c r="TKD31" s="70"/>
      <c r="TKE31" s="70"/>
      <c r="TKF31" s="70"/>
      <c r="TKG31" s="70"/>
      <c r="TKH31" s="70"/>
      <c r="TKI31" s="70"/>
      <c r="TKJ31" s="70"/>
      <c r="TKK31" s="70"/>
      <c r="TKL31" s="70"/>
      <c r="TKM31" s="70"/>
      <c r="TKN31" s="70"/>
      <c r="TKO31" s="70"/>
      <c r="TKP31" s="70"/>
      <c r="TKQ31" s="70"/>
      <c r="TKR31" s="70"/>
      <c r="TKS31" s="70"/>
      <c r="TKT31" s="70"/>
      <c r="TKU31" s="70"/>
      <c r="TKV31" s="70"/>
      <c r="TKW31" s="70"/>
      <c r="TKX31" s="70"/>
      <c r="TKY31" s="70"/>
      <c r="TKZ31" s="70"/>
      <c r="TLA31" s="70"/>
      <c r="TLB31" s="70"/>
      <c r="TLC31" s="70"/>
      <c r="TLD31" s="70"/>
      <c r="TLE31" s="70"/>
      <c r="TLF31" s="70"/>
      <c r="TLG31" s="70"/>
      <c r="TLH31" s="70"/>
      <c r="TLI31" s="70"/>
      <c r="TLJ31" s="70"/>
      <c r="TLK31" s="70"/>
      <c r="TLL31" s="70"/>
      <c r="TLM31" s="70"/>
      <c r="TLN31" s="70"/>
      <c r="TLO31" s="70"/>
      <c r="TLP31" s="70"/>
      <c r="TLQ31" s="70"/>
      <c r="TLR31" s="70"/>
      <c r="TLS31" s="70"/>
      <c r="TLT31" s="70"/>
      <c r="TLU31" s="70"/>
      <c r="TLV31" s="70"/>
      <c r="TLW31" s="70"/>
      <c r="TLX31" s="70"/>
      <c r="TLY31" s="70"/>
      <c r="TLZ31" s="70"/>
      <c r="TMA31" s="70"/>
      <c r="TMB31" s="70"/>
      <c r="TMC31" s="70"/>
      <c r="TMD31" s="70"/>
      <c r="TME31" s="70"/>
      <c r="TMF31" s="70"/>
      <c r="TMG31" s="70"/>
      <c r="TMH31" s="70"/>
      <c r="TMI31" s="70"/>
      <c r="TMJ31" s="70"/>
      <c r="TMK31" s="70"/>
      <c r="TML31" s="70"/>
      <c r="TMM31" s="70"/>
      <c r="TMN31" s="70"/>
      <c r="TMO31" s="70"/>
      <c r="TMP31" s="70"/>
      <c r="TMQ31" s="70"/>
      <c r="TMR31" s="70"/>
      <c r="TMS31" s="70"/>
      <c r="TMT31" s="70"/>
      <c r="TMU31" s="70"/>
      <c r="TMV31" s="70"/>
      <c r="TMW31" s="70"/>
      <c r="TMX31" s="70"/>
      <c r="TMY31" s="70"/>
      <c r="TMZ31" s="70"/>
      <c r="TNA31" s="70"/>
      <c r="TNB31" s="70"/>
      <c r="TNC31" s="70"/>
      <c r="TND31" s="70"/>
      <c r="TNE31" s="70"/>
      <c r="TNF31" s="70"/>
      <c r="TNG31" s="70"/>
      <c r="TNH31" s="70"/>
      <c r="TNI31" s="70"/>
      <c r="TNJ31" s="70"/>
      <c r="TNK31" s="70"/>
      <c r="TNL31" s="70"/>
      <c r="TNM31" s="70"/>
      <c r="TNN31" s="70"/>
      <c r="TNO31" s="70"/>
      <c r="TNP31" s="70"/>
      <c r="TNQ31" s="70"/>
      <c r="TNR31" s="70"/>
      <c r="TNS31" s="70"/>
      <c r="TNT31" s="70"/>
      <c r="TNU31" s="70"/>
      <c r="TNV31" s="70"/>
      <c r="TNW31" s="70"/>
      <c r="TNX31" s="70"/>
      <c r="TNY31" s="70"/>
      <c r="TNZ31" s="70"/>
      <c r="TOA31" s="70"/>
      <c r="TOB31" s="70"/>
      <c r="TOC31" s="70"/>
      <c r="TOD31" s="70"/>
      <c r="TOE31" s="70"/>
      <c r="TOF31" s="70"/>
      <c r="TOG31" s="70"/>
      <c r="TOH31" s="70"/>
      <c r="TOI31" s="70"/>
      <c r="TOJ31" s="70"/>
      <c r="TOK31" s="70"/>
      <c r="TOL31" s="70"/>
      <c r="TOM31" s="70"/>
      <c r="TON31" s="70"/>
      <c r="TOO31" s="70"/>
      <c r="TOP31" s="70"/>
      <c r="TOQ31" s="70"/>
      <c r="TOR31" s="70"/>
      <c r="TOS31" s="70"/>
      <c r="TOT31" s="70"/>
      <c r="TOU31" s="70"/>
      <c r="TOV31" s="70"/>
      <c r="TOW31" s="70"/>
      <c r="TOX31" s="70"/>
      <c r="TOY31" s="70"/>
      <c r="TOZ31" s="70"/>
      <c r="TPA31" s="70"/>
      <c r="TPB31" s="70"/>
      <c r="TPC31" s="70"/>
      <c r="TPD31" s="70"/>
      <c r="TPE31" s="70"/>
      <c r="TPF31" s="70"/>
      <c r="TPG31" s="70"/>
      <c r="TPH31" s="70"/>
      <c r="TPI31" s="70"/>
      <c r="TPJ31" s="70"/>
      <c r="TPK31" s="70"/>
      <c r="TPL31" s="70"/>
      <c r="TPM31" s="70"/>
      <c r="TPN31" s="70"/>
      <c r="TPO31" s="70"/>
      <c r="TPP31" s="70"/>
      <c r="TPQ31" s="70"/>
      <c r="TPR31" s="70"/>
      <c r="TPS31" s="70"/>
      <c r="TPT31" s="70"/>
      <c r="TPU31" s="70"/>
      <c r="TPV31" s="70"/>
      <c r="TPW31" s="70"/>
      <c r="TPX31" s="70"/>
      <c r="TPY31" s="70"/>
      <c r="TPZ31" s="70"/>
      <c r="TQA31" s="70"/>
      <c r="TQB31" s="70"/>
      <c r="TQC31" s="70"/>
      <c r="TQD31" s="70"/>
      <c r="TQE31" s="70"/>
      <c r="TQF31" s="70"/>
      <c r="TQG31" s="70"/>
      <c r="TQH31" s="70"/>
      <c r="TQI31" s="70"/>
      <c r="TQJ31" s="70"/>
      <c r="TQK31" s="70"/>
      <c r="TQL31" s="70"/>
      <c r="TQM31" s="70"/>
      <c r="TQN31" s="70"/>
      <c r="TQO31" s="70"/>
      <c r="TQP31" s="70"/>
      <c r="TQQ31" s="70"/>
      <c r="TQR31" s="70"/>
      <c r="TQS31" s="70"/>
      <c r="TQT31" s="70"/>
      <c r="TQU31" s="70"/>
      <c r="TQV31" s="70"/>
      <c r="TQW31" s="70"/>
      <c r="TQX31" s="70"/>
      <c r="TQY31" s="70"/>
      <c r="TQZ31" s="70"/>
      <c r="TRA31" s="70"/>
      <c r="TRB31" s="70"/>
      <c r="TRC31" s="70"/>
      <c r="TRD31" s="70"/>
      <c r="TRE31" s="70"/>
      <c r="TRF31" s="70"/>
      <c r="TRG31" s="70"/>
      <c r="TRH31" s="70"/>
      <c r="TRI31" s="70"/>
      <c r="TRJ31" s="70"/>
      <c r="TRK31" s="70"/>
      <c r="TRL31" s="70"/>
      <c r="TRM31" s="70"/>
      <c r="TRN31" s="70"/>
      <c r="TRO31" s="70"/>
      <c r="TRP31" s="70"/>
      <c r="TRQ31" s="70"/>
      <c r="TRR31" s="70"/>
      <c r="TRS31" s="70"/>
      <c r="TRT31" s="70"/>
      <c r="TRU31" s="70"/>
      <c r="TRV31" s="70"/>
      <c r="TRW31" s="70"/>
      <c r="TRX31" s="70"/>
      <c r="TRY31" s="70"/>
      <c r="TRZ31" s="70"/>
      <c r="TSA31" s="70"/>
      <c r="TSB31" s="70"/>
      <c r="TSC31" s="70"/>
      <c r="TSD31" s="70"/>
      <c r="TSE31" s="70"/>
      <c r="TSF31" s="70"/>
      <c r="TSG31" s="70"/>
      <c r="TSH31" s="70"/>
      <c r="TSI31" s="70"/>
      <c r="TSJ31" s="70"/>
      <c r="TSK31" s="70"/>
      <c r="TSL31" s="70"/>
      <c r="TSM31" s="70"/>
      <c r="TSN31" s="70"/>
      <c r="TSO31" s="70"/>
      <c r="TSP31" s="70"/>
      <c r="TSQ31" s="70"/>
      <c r="TSR31" s="70"/>
      <c r="TSS31" s="70"/>
      <c r="TST31" s="70"/>
      <c r="TSU31" s="70"/>
      <c r="TSV31" s="70"/>
      <c r="TSW31" s="70"/>
      <c r="TSX31" s="70"/>
      <c r="TSY31" s="70"/>
      <c r="TSZ31" s="70"/>
      <c r="TTA31" s="70"/>
      <c r="TTB31" s="70"/>
      <c r="TTC31" s="70"/>
      <c r="TTD31" s="70"/>
      <c r="TTE31" s="70"/>
      <c r="TTF31" s="70"/>
      <c r="TTG31" s="70"/>
      <c r="TTH31" s="70"/>
      <c r="TTI31" s="70"/>
      <c r="TTJ31" s="70"/>
      <c r="TTK31" s="70"/>
      <c r="TTL31" s="70"/>
      <c r="TTM31" s="70"/>
      <c r="TTN31" s="70"/>
      <c r="TTO31" s="70"/>
      <c r="TTP31" s="70"/>
      <c r="TTQ31" s="70"/>
      <c r="TTR31" s="70"/>
      <c r="TTS31" s="70"/>
      <c r="TTT31" s="70"/>
      <c r="TTU31" s="70"/>
      <c r="TTV31" s="70"/>
      <c r="TTW31" s="70"/>
      <c r="TTX31" s="70"/>
      <c r="TTY31" s="70"/>
      <c r="TTZ31" s="70"/>
      <c r="TUA31" s="70"/>
      <c r="TUB31" s="70"/>
      <c r="TUC31" s="70"/>
      <c r="TUD31" s="70"/>
      <c r="TUE31" s="70"/>
      <c r="TUF31" s="70"/>
      <c r="TUG31" s="70"/>
      <c r="TUH31" s="70"/>
      <c r="TUI31" s="70"/>
      <c r="TUJ31" s="70"/>
      <c r="TUK31" s="70"/>
      <c r="TUL31" s="70"/>
      <c r="TUM31" s="70"/>
      <c r="TUN31" s="70"/>
      <c r="TUO31" s="70"/>
      <c r="TUP31" s="70"/>
      <c r="TUQ31" s="70"/>
      <c r="TUR31" s="70"/>
      <c r="TUS31" s="70"/>
      <c r="TUT31" s="70"/>
      <c r="TUU31" s="70"/>
      <c r="TUV31" s="70"/>
      <c r="TUW31" s="70"/>
      <c r="TUX31" s="70"/>
      <c r="TUY31" s="70"/>
      <c r="TUZ31" s="70"/>
      <c r="TVA31" s="70"/>
      <c r="TVB31" s="70"/>
      <c r="TVC31" s="70"/>
      <c r="TVD31" s="70"/>
      <c r="TVE31" s="70"/>
      <c r="TVF31" s="70"/>
      <c r="TVG31" s="70"/>
      <c r="TVH31" s="70"/>
      <c r="TVI31" s="70"/>
      <c r="TVJ31" s="70"/>
      <c r="TVK31" s="70"/>
      <c r="TVL31" s="70"/>
      <c r="TVM31" s="70"/>
      <c r="TVN31" s="70"/>
      <c r="TVO31" s="70"/>
      <c r="TVP31" s="70"/>
      <c r="TVQ31" s="70"/>
      <c r="TVR31" s="70"/>
      <c r="TVS31" s="70"/>
      <c r="TVT31" s="70"/>
      <c r="TVU31" s="70"/>
      <c r="TVV31" s="70"/>
      <c r="TVW31" s="70"/>
      <c r="TVX31" s="70"/>
      <c r="TVY31" s="70"/>
      <c r="TVZ31" s="70"/>
      <c r="TWA31" s="70"/>
      <c r="TWB31" s="70"/>
      <c r="TWC31" s="70"/>
      <c r="TWD31" s="70"/>
      <c r="TWE31" s="70"/>
      <c r="TWF31" s="70"/>
      <c r="TWG31" s="70"/>
      <c r="TWH31" s="70"/>
      <c r="TWI31" s="70"/>
      <c r="TWJ31" s="70"/>
      <c r="TWK31" s="70"/>
      <c r="TWL31" s="70"/>
      <c r="TWM31" s="70"/>
      <c r="TWN31" s="70"/>
      <c r="TWO31" s="70"/>
      <c r="TWP31" s="70"/>
      <c r="TWQ31" s="70"/>
      <c r="TWR31" s="70"/>
      <c r="TWS31" s="70"/>
      <c r="TWT31" s="70"/>
      <c r="TWU31" s="70"/>
      <c r="TWV31" s="70"/>
      <c r="TWW31" s="70"/>
      <c r="TWX31" s="70"/>
      <c r="TWY31" s="70"/>
      <c r="TWZ31" s="70"/>
      <c r="TXA31" s="70"/>
      <c r="TXB31" s="70"/>
      <c r="TXC31" s="70"/>
      <c r="TXD31" s="70"/>
      <c r="TXE31" s="70"/>
      <c r="TXF31" s="70"/>
      <c r="TXG31" s="70"/>
      <c r="TXH31" s="70"/>
      <c r="TXI31" s="70"/>
      <c r="TXJ31" s="70"/>
      <c r="TXK31" s="70"/>
      <c r="TXL31" s="70"/>
      <c r="TXM31" s="70"/>
      <c r="TXN31" s="70"/>
      <c r="TXO31" s="70"/>
      <c r="TXP31" s="70"/>
      <c r="TXQ31" s="70"/>
      <c r="TXR31" s="70"/>
      <c r="TXS31" s="70"/>
      <c r="TXT31" s="70"/>
      <c r="TXU31" s="70"/>
      <c r="TXV31" s="70"/>
      <c r="TXW31" s="70"/>
      <c r="TXX31" s="70"/>
      <c r="TXY31" s="70"/>
      <c r="TXZ31" s="70"/>
      <c r="TYA31" s="70"/>
      <c r="TYB31" s="70"/>
      <c r="TYC31" s="70"/>
      <c r="TYD31" s="70"/>
      <c r="TYE31" s="70"/>
      <c r="TYF31" s="70"/>
      <c r="TYG31" s="70"/>
      <c r="TYH31" s="70"/>
      <c r="TYI31" s="70"/>
      <c r="TYJ31" s="70"/>
      <c r="TYK31" s="70"/>
      <c r="TYL31" s="70"/>
      <c r="TYM31" s="70"/>
      <c r="TYN31" s="70"/>
      <c r="TYO31" s="70"/>
      <c r="TYP31" s="70"/>
      <c r="TYQ31" s="70"/>
      <c r="TYR31" s="70"/>
      <c r="TYS31" s="70"/>
      <c r="TYT31" s="70"/>
      <c r="TYU31" s="70"/>
      <c r="TYV31" s="70"/>
      <c r="TYW31" s="70"/>
      <c r="TYX31" s="70"/>
      <c r="TYY31" s="70"/>
      <c r="TYZ31" s="70"/>
      <c r="TZA31" s="70"/>
      <c r="TZB31" s="70"/>
      <c r="TZC31" s="70"/>
      <c r="TZD31" s="70"/>
      <c r="TZE31" s="70"/>
      <c r="TZF31" s="70"/>
      <c r="TZG31" s="70"/>
      <c r="TZH31" s="70"/>
      <c r="TZI31" s="70"/>
      <c r="TZJ31" s="70"/>
      <c r="TZK31" s="70"/>
      <c r="TZL31" s="70"/>
      <c r="TZM31" s="70"/>
      <c r="TZN31" s="70"/>
      <c r="TZO31" s="70"/>
      <c r="TZP31" s="70"/>
      <c r="TZQ31" s="70"/>
      <c r="TZR31" s="70"/>
      <c r="TZS31" s="70"/>
      <c r="TZT31" s="70"/>
      <c r="TZU31" s="70"/>
      <c r="TZV31" s="70"/>
      <c r="TZW31" s="70"/>
      <c r="TZX31" s="70"/>
      <c r="TZY31" s="70"/>
      <c r="TZZ31" s="70"/>
      <c r="UAA31" s="70"/>
      <c r="UAB31" s="70"/>
      <c r="UAC31" s="70"/>
      <c r="UAD31" s="70"/>
      <c r="UAE31" s="70"/>
      <c r="UAF31" s="70"/>
      <c r="UAG31" s="70"/>
      <c r="UAH31" s="70"/>
      <c r="UAI31" s="70"/>
      <c r="UAJ31" s="70"/>
      <c r="UAK31" s="70"/>
      <c r="UAL31" s="70"/>
      <c r="UAM31" s="70"/>
      <c r="UAN31" s="70"/>
      <c r="UAO31" s="70"/>
      <c r="UAP31" s="70"/>
      <c r="UAQ31" s="70"/>
      <c r="UAR31" s="70"/>
      <c r="UAS31" s="70"/>
      <c r="UAT31" s="70"/>
      <c r="UAU31" s="70"/>
      <c r="UAV31" s="70"/>
      <c r="UAW31" s="70"/>
      <c r="UAX31" s="70"/>
      <c r="UAY31" s="70"/>
      <c r="UAZ31" s="70"/>
      <c r="UBA31" s="70"/>
      <c r="UBB31" s="70"/>
      <c r="UBC31" s="70"/>
      <c r="UBD31" s="70"/>
      <c r="UBE31" s="70"/>
      <c r="UBF31" s="70"/>
      <c r="UBG31" s="70"/>
      <c r="UBH31" s="70"/>
      <c r="UBI31" s="70"/>
      <c r="UBJ31" s="70"/>
      <c r="UBK31" s="70"/>
      <c r="UBL31" s="70"/>
      <c r="UBM31" s="70"/>
      <c r="UBN31" s="70"/>
      <c r="UBO31" s="70"/>
      <c r="UBP31" s="70"/>
      <c r="UBQ31" s="70"/>
      <c r="UBR31" s="70"/>
      <c r="UBS31" s="70"/>
      <c r="UBT31" s="70"/>
      <c r="UBU31" s="70"/>
      <c r="UBV31" s="70"/>
      <c r="UBW31" s="70"/>
      <c r="UBX31" s="70"/>
      <c r="UBY31" s="70"/>
      <c r="UBZ31" s="70"/>
      <c r="UCA31" s="70"/>
      <c r="UCB31" s="70"/>
      <c r="UCC31" s="70"/>
      <c r="UCD31" s="70"/>
      <c r="UCE31" s="70"/>
      <c r="UCF31" s="70"/>
      <c r="UCG31" s="70"/>
      <c r="UCH31" s="70"/>
      <c r="UCI31" s="70"/>
      <c r="UCJ31" s="70"/>
      <c r="UCK31" s="70"/>
      <c r="UCL31" s="70"/>
      <c r="UCM31" s="70"/>
      <c r="UCN31" s="70"/>
      <c r="UCO31" s="70"/>
      <c r="UCP31" s="70"/>
      <c r="UCQ31" s="70"/>
      <c r="UCR31" s="70"/>
      <c r="UCS31" s="70"/>
      <c r="UCT31" s="70"/>
      <c r="UCU31" s="70"/>
      <c r="UCV31" s="70"/>
      <c r="UCW31" s="70"/>
      <c r="UCX31" s="70"/>
      <c r="UCY31" s="70"/>
      <c r="UCZ31" s="70"/>
      <c r="UDA31" s="70"/>
      <c r="UDB31" s="70"/>
      <c r="UDC31" s="70"/>
      <c r="UDD31" s="70"/>
      <c r="UDE31" s="70"/>
      <c r="UDF31" s="70"/>
      <c r="UDG31" s="70"/>
      <c r="UDH31" s="70"/>
      <c r="UDI31" s="70"/>
      <c r="UDJ31" s="70"/>
      <c r="UDK31" s="70"/>
      <c r="UDL31" s="70"/>
      <c r="UDM31" s="70"/>
      <c r="UDN31" s="70"/>
      <c r="UDO31" s="70"/>
      <c r="UDP31" s="70"/>
      <c r="UDQ31" s="70"/>
      <c r="UDR31" s="70"/>
      <c r="UDS31" s="70"/>
      <c r="UDT31" s="70"/>
      <c r="UDU31" s="70"/>
      <c r="UDV31" s="70"/>
      <c r="UDW31" s="70"/>
      <c r="UDX31" s="70"/>
      <c r="UDY31" s="70"/>
      <c r="UDZ31" s="70"/>
      <c r="UEA31" s="70"/>
      <c r="UEB31" s="70"/>
      <c r="UEC31" s="70"/>
      <c r="UED31" s="70"/>
      <c r="UEE31" s="70"/>
      <c r="UEF31" s="70"/>
      <c r="UEG31" s="70"/>
      <c r="UEH31" s="70"/>
      <c r="UEI31" s="70"/>
      <c r="UEJ31" s="70"/>
      <c r="UEK31" s="70"/>
      <c r="UEL31" s="70"/>
      <c r="UEM31" s="70"/>
      <c r="UEN31" s="70"/>
      <c r="UEO31" s="70"/>
      <c r="UEP31" s="70"/>
      <c r="UEQ31" s="70"/>
      <c r="UER31" s="70"/>
      <c r="UES31" s="70"/>
      <c r="UET31" s="70"/>
      <c r="UEU31" s="70"/>
      <c r="UEV31" s="70"/>
      <c r="UEW31" s="70"/>
      <c r="UEX31" s="70"/>
      <c r="UEY31" s="70"/>
      <c r="UEZ31" s="70"/>
      <c r="UFA31" s="70"/>
      <c r="UFB31" s="70"/>
      <c r="UFC31" s="70"/>
      <c r="UFD31" s="70"/>
      <c r="UFE31" s="70"/>
      <c r="UFF31" s="70"/>
      <c r="UFG31" s="70"/>
      <c r="UFH31" s="70"/>
      <c r="UFI31" s="70"/>
      <c r="UFJ31" s="70"/>
      <c r="UFK31" s="70"/>
      <c r="UFL31" s="70"/>
      <c r="UFM31" s="70"/>
      <c r="UFN31" s="70"/>
      <c r="UFO31" s="70"/>
      <c r="UFP31" s="70"/>
      <c r="UFQ31" s="70"/>
      <c r="UFR31" s="70"/>
      <c r="UFS31" s="70"/>
      <c r="UFT31" s="70"/>
      <c r="UFU31" s="70"/>
      <c r="UFV31" s="70"/>
      <c r="UFW31" s="70"/>
      <c r="UFX31" s="70"/>
      <c r="UFY31" s="70"/>
      <c r="UFZ31" s="70"/>
      <c r="UGA31" s="70"/>
      <c r="UGB31" s="70"/>
      <c r="UGC31" s="70"/>
      <c r="UGD31" s="70"/>
      <c r="UGE31" s="70"/>
      <c r="UGF31" s="70"/>
      <c r="UGG31" s="70"/>
      <c r="UGH31" s="70"/>
      <c r="UGI31" s="70"/>
      <c r="UGJ31" s="70"/>
      <c r="UGK31" s="70"/>
      <c r="UGL31" s="70"/>
      <c r="UGM31" s="70"/>
      <c r="UGN31" s="70"/>
      <c r="UGO31" s="70"/>
      <c r="UGP31" s="70"/>
      <c r="UGQ31" s="70"/>
      <c r="UGR31" s="70"/>
      <c r="UGS31" s="70"/>
      <c r="UGT31" s="70"/>
      <c r="UGU31" s="70"/>
      <c r="UGV31" s="70"/>
      <c r="UGW31" s="70"/>
      <c r="UGX31" s="70"/>
      <c r="UGY31" s="70"/>
      <c r="UGZ31" s="70"/>
      <c r="UHA31" s="70"/>
      <c r="UHB31" s="70"/>
      <c r="UHC31" s="70"/>
      <c r="UHD31" s="70"/>
      <c r="UHE31" s="70"/>
      <c r="UHF31" s="70"/>
      <c r="UHG31" s="70"/>
      <c r="UHH31" s="70"/>
      <c r="UHI31" s="70"/>
      <c r="UHJ31" s="70"/>
      <c r="UHK31" s="70"/>
      <c r="UHL31" s="70"/>
      <c r="UHM31" s="70"/>
      <c r="UHN31" s="70"/>
      <c r="UHO31" s="70"/>
      <c r="UHP31" s="70"/>
      <c r="UHQ31" s="70"/>
      <c r="UHR31" s="70"/>
      <c r="UHS31" s="70"/>
      <c r="UHT31" s="70"/>
      <c r="UHU31" s="70"/>
      <c r="UHV31" s="70"/>
      <c r="UHW31" s="70"/>
      <c r="UHX31" s="70"/>
      <c r="UHY31" s="70"/>
      <c r="UHZ31" s="70"/>
      <c r="UIA31" s="70"/>
      <c r="UIB31" s="70"/>
      <c r="UIC31" s="70"/>
      <c r="UID31" s="70"/>
      <c r="UIE31" s="70"/>
      <c r="UIF31" s="70"/>
      <c r="UIG31" s="70"/>
      <c r="UIH31" s="70"/>
      <c r="UII31" s="70"/>
      <c r="UIJ31" s="70"/>
      <c r="UIK31" s="70"/>
      <c r="UIL31" s="70"/>
      <c r="UIM31" s="70"/>
      <c r="UIN31" s="70"/>
      <c r="UIO31" s="70"/>
      <c r="UIP31" s="70"/>
      <c r="UIQ31" s="70"/>
      <c r="UIR31" s="70"/>
      <c r="UIS31" s="70"/>
      <c r="UIT31" s="70"/>
      <c r="UIU31" s="70"/>
      <c r="UIV31" s="70"/>
      <c r="UIW31" s="70"/>
      <c r="UIX31" s="70"/>
      <c r="UIY31" s="70"/>
      <c r="UIZ31" s="70"/>
      <c r="UJA31" s="70"/>
      <c r="UJB31" s="70"/>
      <c r="UJC31" s="70"/>
      <c r="UJD31" s="70"/>
      <c r="UJE31" s="70"/>
      <c r="UJF31" s="70"/>
      <c r="UJG31" s="70"/>
      <c r="UJH31" s="70"/>
      <c r="UJI31" s="70"/>
      <c r="UJJ31" s="70"/>
      <c r="UJK31" s="70"/>
      <c r="UJL31" s="70"/>
      <c r="UJM31" s="70"/>
      <c r="UJN31" s="70"/>
      <c r="UJO31" s="70"/>
      <c r="UJP31" s="70"/>
      <c r="UJQ31" s="70"/>
      <c r="UJR31" s="70"/>
      <c r="UJS31" s="70"/>
      <c r="UJT31" s="70"/>
      <c r="UJU31" s="70"/>
      <c r="UJV31" s="70"/>
      <c r="UJW31" s="70"/>
      <c r="UJX31" s="70"/>
      <c r="UJY31" s="70"/>
      <c r="UJZ31" s="70"/>
      <c r="UKA31" s="70"/>
      <c r="UKB31" s="70"/>
      <c r="UKC31" s="70"/>
      <c r="UKD31" s="70"/>
      <c r="UKE31" s="70"/>
      <c r="UKF31" s="70"/>
      <c r="UKG31" s="70"/>
      <c r="UKH31" s="70"/>
      <c r="UKI31" s="70"/>
      <c r="UKJ31" s="70"/>
      <c r="UKK31" s="70"/>
      <c r="UKL31" s="70"/>
      <c r="UKM31" s="70"/>
      <c r="UKN31" s="70"/>
      <c r="UKO31" s="70"/>
      <c r="UKP31" s="70"/>
      <c r="UKQ31" s="70"/>
      <c r="UKR31" s="70"/>
      <c r="UKS31" s="70"/>
      <c r="UKT31" s="70"/>
      <c r="UKU31" s="70"/>
      <c r="UKV31" s="70"/>
      <c r="UKW31" s="70"/>
      <c r="UKX31" s="70"/>
      <c r="UKY31" s="70"/>
      <c r="UKZ31" s="70"/>
      <c r="ULA31" s="70"/>
      <c r="ULB31" s="70"/>
      <c r="ULC31" s="70"/>
      <c r="ULD31" s="70"/>
      <c r="ULE31" s="70"/>
      <c r="ULF31" s="70"/>
      <c r="ULG31" s="70"/>
      <c r="ULH31" s="70"/>
      <c r="ULI31" s="70"/>
      <c r="ULJ31" s="70"/>
      <c r="ULK31" s="70"/>
      <c r="ULL31" s="70"/>
      <c r="ULM31" s="70"/>
      <c r="ULN31" s="70"/>
      <c r="ULO31" s="70"/>
      <c r="ULP31" s="70"/>
      <c r="ULQ31" s="70"/>
      <c r="ULR31" s="70"/>
      <c r="ULS31" s="70"/>
      <c r="ULT31" s="70"/>
      <c r="ULU31" s="70"/>
      <c r="ULV31" s="70"/>
      <c r="ULW31" s="70"/>
      <c r="ULX31" s="70"/>
      <c r="ULY31" s="70"/>
      <c r="ULZ31" s="70"/>
      <c r="UMA31" s="70"/>
      <c r="UMB31" s="70"/>
      <c r="UMC31" s="70"/>
      <c r="UMD31" s="70"/>
      <c r="UME31" s="70"/>
      <c r="UMF31" s="70"/>
      <c r="UMG31" s="70"/>
      <c r="UMH31" s="70"/>
      <c r="UMI31" s="70"/>
      <c r="UMJ31" s="70"/>
      <c r="UMK31" s="70"/>
      <c r="UML31" s="70"/>
      <c r="UMM31" s="70"/>
      <c r="UMN31" s="70"/>
      <c r="UMO31" s="70"/>
      <c r="UMP31" s="70"/>
      <c r="UMQ31" s="70"/>
      <c r="UMR31" s="70"/>
      <c r="UMS31" s="70"/>
      <c r="UMT31" s="70"/>
      <c r="UMU31" s="70"/>
      <c r="UMV31" s="70"/>
      <c r="UMW31" s="70"/>
      <c r="UMX31" s="70"/>
      <c r="UMY31" s="70"/>
      <c r="UMZ31" s="70"/>
      <c r="UNA31" s="70"/>
      <c r="UNB31" s="70"/>
      <c r="UNC31" s="70"/>
      <c r="UND31" s="70"/>
      <c r="UNE31" s="70"/>
      <c r="UNF31" s="70"/>
      <c r="UNG31" s="70"/>
      <c r="UNH31" s="70"/>
      <c r="UNI31" s="70"/>
      <c r="UNJ31" s="70"/>
      <c r="UNK31" s="70"/>
      <c r="UNL31" s="70"/>
      <c r="UNM31" s="70"/>
      <c r="UNN31" s="70"/>
      <c r="UNO31" s="70"/>
      <c r="UNP31" s="70"/>
      <c r="UNQ31" s="70"/>
      <c r="UNR31" s="70"/>
      <c r="UNS31" s="70"/>
      <c r="UNT31" s="70"/>
      <c r="UNU31" s="70"/>
      <c r="UNV31" s="70"/>
      <c r="UNW31" s="70"/>
      <c r="UNX31" s="70"/>
      <c r="UNY31" s="70"/>
      <c r="UNZ31" s="70"/>
      <c r="UOA31" s="70"/>
      <c r="UOB31" s="70"/>
      <c r="UOC31" s="70"/>
      <c r="UOD31" s="70"/>
      <c r="UOE31" s="70"/>
      <c r="UOF31" s="70"/>
      <c r="UOG31" s="70"/>
      <c r="UOH31" s="70"/>
      <c r="UOI31" s="70"/>
      <c r="UOJ31" s="70"/>
      <c r="UOK31" s="70"/>
      <c r="UOL31" s="70"/>
      <c r="UOM31" s="70"/>
      <c r="UON31" s="70"/>
      <c r="UOO31" s="70"/>
      <c r="UOP31" s="70"/>
      <c r="UOQ31" s="70"/>
      <c r="UOR31" s="70"/>
      <c r="UOS31" s="70"/>
      <c r="UOT31" s="70"/>
      <c r="UOU31" s="70"/>
      <c r="UOV31" s="70"/>
      <c r="UOW31" s="70"/>
      <c r="UOX31" s="70"/>
      <c r="UOY31" s="70"/>
      <c r="UOZ31" s="70"/>
      <c r="UPA31" s="70"/>
      <c r="UPB31" s="70"/>
      <c r="UPC31" s="70"/>
      <c r="UPD31" s="70"/>
      <c r="UPE31" s="70"/>
      <c r="UPF31" s="70"/>
      <c r="UPG31" s="70"/>
      <c r="UPH31" s="70"/>
      <c r="UPI31" s="70"/>
      <c r="UPJ31" s="70"/>
      <c r="UPK31" s="70"/>
      <c r="UPL31" s="70"/>
      <c r="UPM31" s="70"/>
      <c r="UPN31" s="70"/>
      <c r="UPO31" s="70"/>
      <c r="UPP31" s="70"/>
      <c r="UPQ31" s="70"/>
      <c r="UPR31" s="70"/>
      <c r="UPS31" s="70"/>
      <c r="UPT31" s="70"/>
      <c r="UPU31" s="70"/>
      <c r="UPV31" s="70"/>
      <c r="UPW31" s="70"/>
      <c r="UPX31" s="70"/>
      <c r="UPY31" s="70"/>
      <c r="UPZ31" s="70"/>
      <c r="UQA31" s="70"/>
      <c r="UQB31" s="70"/>
      <c r="UQC31" s="70"/>
      <c r="UQD31" s="70"/>
      <c r="UQE31" s="70"/>
      <c r="UQF31" s="70"/>
      <c r="UQG31" s="70"/>
      <c r="UQH31" s="70"/>
      <c r="UQI31" s="70"/>
      <c r="UQJ31" s="70"/>
      <c r="UQK31" s="70"/>
      <c r="UQL31" s="70"/>
      <c r="UQM31" s="70"/>
      <c r="UQN31" s="70"/>
      <c r="UQO31" s="70"/>
      <c r="UQP31" s="70"/>
      <c r="UQQ31" s="70"/>
      <c r="UQR31" s="70"/>
      <c r="UQS31" s="70"/>
      <c r="UQT31" s="70"/>
      <c r="UQU31" s="70"/>
      <c r="UQV31" s="70"/>
      <c r="UQW31" s="70"/>
      <c r="UQX31" s="70"/>
      <c r="UQY31" s="70"/>
      <c r="UQZ31" s="70"/>
      <c r="URA31" s="70"/>
      <c r="URB31" s="70"/>
      <c r="URC31" s="70"/>
      <c r="URD31" s="70"/>
      <c r="URE31" s="70"/>
      <c r="URF31" s="70"/>
      <c r="URG31" s="70"/>
      <c r="URH31" s="70"/>
      <c r="URI31" s="70"/>
      <c r="URJ31" s="70"/>
      <c r="URK31" s="70"/>
      <c r="URL31" s="70"/>
      <c r="URM31" s="70"/>
      <c r="URN31" s="70"/>
      <c r="URO31" s="70"/>
      <c r="URP31" s="70"/>
      <c r="URQ31" s="70"/>
      <c r="URR31" s="70"/>
      <c r="URS31" s="70"/>
      <c r="URT31" s="70"/>
      <c r="URU31" s="70"/>
      <c r="URV31" s="70"/>
      <c r="URW31" s="70"/>
      <c r="URX31" s="70"/>
      <c r="URY31" s="70"/>
      <c r="URZ31" s="70"/>
      <c r="USA31" s="70"/>
      <c r="USB31" s="70"/>
      <c r="USC31" s="70"/>
      <c r="USD31" s="70"/>
      <c r="USE31" s="70"/>
      <c r="USF31" s="70"/>
      <c r="USG31" s="70"/>
      <c r="USH31" s="70"/>
      <c r="USI31" s="70"/>
      <c r="USJ31" s="70"/>
      <c r="USK31" s="70"/>
      <c r="USL31" s="70"/>
      <c r="USM31" s="70"/>
      <c r="USN31" s="70"/>
      <c r="USO31" s="70"/>
      <c r="USP31" s="70"/>
      <c r="USQ31" s="70"/>
      <c r="USR31" s="70"/>
      <c r="USS31" s="70"/>
      <c r="UST31" s="70"/>
      <c r="USU31" s="70"/>
      <c r="USV31" s="70"/>
      <c r="USW31" s="70"/>
      <c r="USX31" s="70"/>
      <c r="USY31" s="70"/>
      <c r="USZ31" s="70"/>
      <c r="UTA31" s="70"/>
      <c r="UTB31" s="70"/>
      <c r="UTC31" s="70"/>
      <c r="UTD31" s="70"/>
      <c r="UTE31" s="70"/>
      <c r="UTF31" s="70"/>
      <c r="UTG31" s="70"/>
      <c r="UTH31" s="70"/>
      <c r="UTI31" s="70"/>
      <c r="UTJ31" s="70"/>
      <c r="UTK31" s="70"/>
      <c r="UTL31" s="70"/>
      <c r="UTM31" s="70"/>
      <c r="UTN31" s="70"/>
      <c r="UTO31" s="70"/>
      <c r="UTP31" s="70"/>
      <c r="UTQ31" s="70"/>
      <c r="UTR31" s="70"/>
      <c r="UTS31" s="70"/>
      <c r="UTT31" s="70"/>
      <c r="UTU31" s="70"/>
      <c r="UTV31" s="70"/>
      <c r="UTW31" s="70"/>
      <c r="UTX31" s="70"/>
      <c r="UTY31" s="70"/>
      <c r="UTZ31" s="70"/>
      <c r="UUA31" s="70"/>
      <c r="UUB31" s="70"/>
      <c r="UUC31" s="70"/>
      <c r="UUD31" s="70"/>
      <c r="UUE31" s="70"/>
      <c r="UUF31" s="70"/>
      <c r="UUG31" s="70"/>
      <c r="UUH31" s="70"/>
      <c r="UUI31" s="70"/>
      <c r="UUJ31" s="70"/>
      <c r="UUK31" s="70"/>
      <c r="UUL31" s="70"/>
      <c r="UUM31" s="70"/>
      <c r="UUN31" s="70"/>
      <c r="UUO31" s="70"/>
      <c r="UUP31" s="70"/>
      <c r="UUQ31" s="70"/>
      <c r="UUR31" s="70"/>
      <c r="UUS31" s="70"/>
      <c r="UUT31" s="70"/>
      <c r="UUU31" s="70"/>
      <c r="UUV31" s="70"/>
      <c r="UUW31" s="70"/>
      <c r="UUX31" s="70"/>
      <c r="UUY31" s="70"/>
      <c r="UUZ31" s="70"/>
      <c r="UVA31" s="70"/>
      <c r="UVB31" s="70"/>
      <c r="UVC31" s="70"/>
      <c r="UVD31" s="70"/>
      <c r="UVE31" s="70"/>
      <c r="UVF31" s="70"/>
      <c r="UVG31" s="70"/>
      <c r="UVH31" s="70"/>
      <c r="UVI31" s="70"/>
      <c r="UVJ31" s="70"/>
      <c r="UVK31" s="70"/>
      <c r="UVL31" s="70"/>
      <c r="UVM31" s="70"/>
      <c r="UVN31" s="70"/>
      <c r="UVO31" s="70"/>
      <c r="UVP31" s="70"/>
      <c r="UVQ31" s="70"/>
      <c r="UVR31" s="70"/>
      <c r="UVS31" s="70"/>
      <c r="UVT31" s="70"/>
      <c r="UVU31" s="70"/>
      <c r="UVV31" s="70"/>
      <c r="UVW31" s="70"/>
      <c r="UVX31" s="70"/>
      <c r="UVY31" s="70"/>
      <c r="UVZ31" s="70"/>
      <c r="UWA31" s="70"/>
      <c r="UWB31" s="70"/>
      <c r="UWC31" s="70"/>
      <c r="UWD31" s="70"/>
      <c r="UWE31" s="70"/>
      <c r="UWF31" s="70"/>
      <c r="UWG31" s="70"/>
      <c r="UWH31" s="70"/>
      <c r="UWI31" s="70"/>
      <c r="UWJ31" s="70"/>
      <c r="UWK31" s="70"/>
      <c r="UWL31" s="70"/>
      <c r="UWM31" s="70"/>
      <c r="UWN31" s="70"/>
      <c r="UWO31" s="70"/>
      <c r="UWP31" s="70"/>
      <c r="UWQ31" s="70"/>
      <c r="UWR31" s="70"/>
      <c r="UWS31" s="70"/>
      <c r="UWT31" s="70"/>
      <c r="UWU31" s="70"/>
      <c r="UWV31" s="70"/>
      <c r="UWW31" s="70"/>
      <c r="UWX31" s="70"/>
      <c r="UWY31" s="70"/>
      <c r="UWZ31" s="70"/>
      <c r="UXA31" s="70"/>
      <c r="UXB31" s="70"/>
      <c r="UXC31" s="70"/>
      <c r="UXD31" s="70"/>
      <c r="UXE31" s="70"/>
      <c r="UXF31" s="70"/>
      <c r="UXG31" s="70"/>
      <c r="UXH31" s="70"/>
      <c r="UXI31" s="70"/>
      <c r="UXJ31" s="70"/>
      <c r="UXK31" s="70"/>
      <c r="UXL31" s="70"/>
      <c r="UXM31" s="70"/>
      <c r="UXN31" s="70"/>
      <c r="UXO31" s="70"/>
      <c r="UXP31" s="70"/>
      <c r="UXQ31" s="70"/>
      <c r="UXR31" s="70"/>
      <c r="UXS31" s="70"/>
      <c r="UXT31" s="70"/>
      <c r="UXU31" s="70"/>
      <c r="UXV31" s="70"/>
      <c r="UXW31" s="70"/>
      <c r="UXX31" s="70"/>
      <c r="UXY31" s="70"/>
      <c r="UXZ31" s="70"/>
      <c r="UYA31" s="70"/>
      <c r="UYB31" s="70"/>
      <c r="UYC31" s="70"/>
      <c r="UYD31" s="70"/>
      <c r="UYE31" s="70"/>
      <c r="UYF31" s="70"/>
      <c r="UYG31" s="70"/>
      <c r="UYH31" s="70"/>
      <c r="UYI31" s="70"/>
      <c r="UYJ31" s="70"/>
      <c r="UYK31" s="70"/>
      <c r="UYL31" s="70"/>
      <c r="UYM31" s="70"/>
      <c r="UYN31" s="70"/>
      <c r="UYO31" s="70"/>
      <c r="UYP31" s="70"/>
      <c r="UYQ31" s="70"/>
      <c r="UYR31" s="70"/>
      <c r="UYS31" s="70"/>
      <c r="UYT31" s="70"/>
      <c r="UYU31" s="70"/>
      <c r="UYV31" s="70"/>
      <c r="UYW31" s="70"/>
      <c r="UYX31" s="70"/>
      <c r="UYY31" s="70"/>
      <c r="UYZ31" s="70"/>
      <c r="UZA31" s="70"/>
      <c r="UZB31" s="70"/>
      <c r="UZC31" s="70"/>
      <c r="UZD31" s="70"/>
      <c r="UZE31" s="70"/>
      <c r="UZF31" s="70"/>
      <c r="UZG31" s="70"/>
      <c r="UZH31" s="70"/>
      <c r="UZI31" s="70"/>
      <c r="UZJ31" s="70"/>
      <c r="UZK31" s="70"/>
      <c r="UZL31" s="70"/>
      <c r="UZM31" s="70"/>
      <c r="UZN31" s="70"/>
      <c r="UZO31" s="70"/>
      <c r="UZP31" s="70"/>
      <c r="UZQ31" s="70"/>
      <c r="UZR31" s="70"/>
      <c r="UZS31" s="70"/>
      <c r="UZT31" s="70"/>
      <c r="UZU31" s="70"/>
      <c r="UZV31" s="70"/>
      <c r="UZW31" s="70"/>
      <c r="UZX31" s="70"/>
      <c r="UZY31" s="70"/>
      <c r="UZZ31" s="70"/>
      <c r="VAA31" s="70"/>
      <c r="VAB31" s="70"/>
      <c r="VAC31" s="70"/>
      <c r="VAD31" s="70"/>
      <c r="VAE31" s="70"/>
      <c r="VAF31" s="70"/>
      <c r="VAG31" s="70"/>
      <c r="VAH31" s="70"/>
      <c r="VAI31" s="70"/>
      <c r="VAJ31" s="70"/>
      <c r="VAK31" s="70"/>
      <c r="VAL31" s="70"/>
      <c r="VAM31" s="70"/>
      <c r="VAN31" s="70"/>
      <c r="VAO31" s="70"/>
      <c r="VAP31" s="70"/>
      <c r="VAQ31" s="70"/>
      <c r="VAR31" s="70"/>
      <c r="VAS31" s="70"/>
      <c r="VAT31" s="70"/>
      <c r="VAU31" s="70"/>
      <c r="VAV31" s="70"/>
      <c r="VAW31" s="70"/>
      <c r="VAX31" s="70"/>
      <c r="VAY31" s="70"/>
      <c r="VAZ31" s="70"/>
      <c r="VBA31" s="70"/>
      <c r="VBB31" s="70"/>
      <c r="VBC31" s="70"/>
      <c r="VBD31" s="70"/>
      <c r="VBE31" s="70"/>
      <c r="VBF31" s="70"/>
      <c r="VBG31" s="70"/>
      <c r="VBH31" s="70"/>
      <c r="VBI31" s="70"/>
      <c r="VBJ31" s="70"/>
      <c r="VBK31" s="70"/>
      <c r="VBL31" s="70"/>
      <c r="VBM31" s="70"/>
      <c r="VBN31" s="70"/>
      <c r="VBO31" s="70"/>
      <c r="VBP31" s="70"/>
      <c r="VBQ31" s="70"/>
      <c r="VBR31" s="70"/>
      <c r="VBS31" s="70"/>
      <c r="VBT31" s="70"/>
      <c r="VBU31" s="70"/>
      <c r="VBV31" s="70"/>
      <c r="VBW31" s="70"/>
      <c r="VBX31" s="70"/>
      <c r="VBY31" s="70"/>
      <c r="VBZ31" s="70"/>
      <c r="VCA31" s="70"/>
      <c r="VCB31" s="70"/>
      <c r="VCC31" s="70"/>
      <c r="VCD31" s="70"/>
      <c r="VCE31" s="70"/>
      <c r="VCF31" s="70"/>
      <c r="VCG31" s="70"/>
      <c r="VCH31" s="70"/>
      <c r="VCI31" s="70"/>
      <c r="VCJ31" s="70"/>
      <c r="VCK31" s="70"/>
      <c r="VCL31" s="70"/>
      <c r="VCM31" s="70"/>
      <c r="VCN31" s="70"/>
      <c r="VCO31" s="70"/>
      <c r="VCP31" s="70"/>
      <c r="VCQ31" s="70"/>
      <c r="VCR31" s="70"/>
      <c r="VCS31" s="70"/>
      <c r="VCT31" s="70"/>
      <c r="VCU31" s="70"/>
      <c r="VCV31" s="70"/>
      <c r="VCW31" s="70"/>
      <c r="VCX31" s="70"/>
      <c r="VCY31" s="70"/>
      <c r="VCZ31" s="70"/>
      <c r="VDA31" s="70"/>
      <c r="VDB31" s="70"/>
      <c r="VDC31" s="70"/>
      <c r="VDD31" s="70"/>
      <c r="VDE31" s="70"/>
      <c r="VDF31" s="70"/>
      <c r="VDG31" s="70"/>
      <c r="VDH31" s="70"/>
      <c r="VDI31" s="70"/>
      <c r="VDJ31" s="70"/>
      <c r="VDK31" s="70"/>
      <c r="VDL31" s="70"/>
      <c r="VDM31" s="70"/>
      <c r="VDN31" s="70"/>
      <c r="VDO31" s="70"/>
      <c r="VDP31" s="70"/>
      <c r="VDQ31" s="70"/>
      <c r="VDR31" s="70"/>
      <c r="VDS31" s="70"/>
      <c r="VDT31" s="70"/>
      <c r="VDU31" s="70"/>
      <c r="VDV31" s="70"/>
      <c r="VDW31" s="70"/>
      <c r="VDX31" s="70"/>
      <c r="VDY31" s="70"/>
      <c r="VDZ31" s="70"/>
      <c r="VEA31" s="70"/>
      <c r="VEB31" s="70"/>
      <c r="VEC31" s="70"/>
      <c r="VED31" s="70"/>
      <c r="VEE31" s="70"/>
      <c r="VEF31" s="70"/>
      <c r="VEG31" s="70"/>
      <c r="VEH31" s="70"/>
      <c r="VEI31" s="70"/>
      <c r="VEJ31" s="70"/>
      <c r="VEK31" s="70"/>
      <c r="VEL31" s="70"/>
      <c r="VEM31" s="70"/>
      <c r="VEN31" s="70"/>
      <c r="VEO31" s="70"/>
      <c r="VEP31" s="70"/>
      <c r="VEQ31" s="70"/>
      <c r="VER31" s="70"/>
      <c r="VES31" s="70"/>
      <c r="VET31" s="70"/>
      <c r="VEU31" s="70"/>
      <c r="VEV31" s="70"/>
      <c r="VEW31" s="70"/>
      <c r="VEX31" s="70"/>
      <c r="VEY31" s="70"/>
      <c r="VEZ31" s="70"/>
      <c r="VFA31" s="70"/>
      <c r="VFB31" s="70"/>
      <c r="VFC31" s="70"/>
      <c r="VFD31" s="70"/>
      <c r="VFE31" s="70"/>
      <c r="VFF31" s="70"/>
      <c r="VFG31" s="70"/>
      <c r="VFH31" s="70"/>
      <c r="VFI31" s="70"/>
      <c r="VFJ31" s="70"/>
      <c r="VFK31" s="70"/>
      <c r="VFL31" s="70"/>
      <c r="VFM31" s="70"/>
      <c r="VFN31" s="70"/>
      <c r="VFO31" s="70"/>
      <c r="VFP31" s="70"/>
      <c r="VFQ31" s="70"/>
      <c r="VFR31" s="70"/>
      <c r="VFS31" s="70"/>
      <c r="VFT31" s="70"/>
      <c r="VFU31" s="70"/>
      <c r="VFV31" s="70"/>
      <c r="VFW31" s="70"/>
      <c r="VFX31" s="70"/>
      <c r="VFY31" s="70"/>
      <c r="VFZ31" s="70"/>
      <c r="VGA31" s="70"/>
      <c r="VGB31" s="70"/>
      <c r="VGC31" s="70"/>
      <c r="VGD31" s="70"/>
      <c r="VGE31" s="70"/>
      <c r="VGF31" s="70"/>
      <c r="VGG31" s="70"/>
      <c r="VGH31" s="70"/>
      <c r="VGI31" s="70"/>
      <c r="VGJ31" s="70"/>
      <c r="VGK31" s="70"/>
      <c r="VGL31" s="70"/>
      <c r="VGM31" s="70"/>
      <c r="VGN31" s="70"/>
      <c r="VGO31" s="70"/>
      <c r="VGP31" s="70"/>
      <c r="VGQ31" s="70"/>
      <c r="VGR31" s="70"/>
      <c r="VGS31" s="70"/>
      <c r="VGT31" s="70"/>
      <c r="VGU31" s="70"/>
      <c r="VGV31" s="70"/>
      <c r="VGW31" s="70"/>
      <c r="VGX31" s="70"/>
      <c r="VGY31" s="70"/>
      <c r="VGZ31" s="70"/>
      <c r="VHA31" s="70"/>
      <c r="VHB31" s="70"/>
      <c r="VHC31" s="70"/>
      <c r="VHD31" s="70"/>
      <c r="VHE31" s="70"/>
      <c r="VHF31" s="70"/>
      <c r="VHG31" s="70"/>
      <c r="VHH31" s="70"/>
      <c r="VHI31" s="70"/>
      <c r="VHJ31" s="70"/>
      <c r="VHK31" s="70"/>
      <c r="VHL31" s="70"/>
      <c r="VHM31" s="70"/>
      <c r="VHN31" s="70"/>
      <c r="VHO31" s="70"/>
      <c r="VHP31" s="70"/>
      <c r="VHQ31" s="70"/>
      <c r="VHR31" s="70"/>
      <c r="VHS31" s="70"/>
      <c r="VHT31" s="70"/>
      <c r="VHU31" s="70"/>
      <c r="VHV31" s="70"/>
      <c r="VHW31" s="70"/>
      <c r="VHX31" s="70"/>
      <c r="VHY31" s="70"/>
      <c r="VHZ31" s="70"/>
      <c r="VIA31" s="70"/>
      <c r="VIB31" s="70"/>
      <c r="VIC31" s="70"/>
      <c r="VID31" s="70"/>
      <c r="VIE31" s="70"/>
      <c r="VIF31" s="70"/>
      <c r="VIG31" s="70"/>
      <c r="VIH31" s="70"/>
      <c r="VII31" s="70"/>
      <c r="VIJ31" s="70"/>
      <c r="VIK31" s="70"/>
      <c r="VIL31" s="70"/>
      <c r="VIM31" s="70"/>
      <c r="VIN31" s="70"/>
      <c r="VIO31" s="70"/>
      <c r="VIP31" s="70"/>
      <c r="VIQ31" s="70"/>
      <c r="VIR31" s="70"/>
      <c r="VIS31" s="70"/>
      <c r="VIT31" s="70"/>
      <c r="VIU31" s="70"/>
      <c r="VIV31" s="70"/>
      <c r="VIW31" s="70"/>
      <c r="VIX31" s="70"/>
      <c r="VIY31" s="70"/>
      <c r="VIZ31" s="70"/>
      <c r="VJA31" s="70"/>
      <c r="VJB31" s="70"/>
      <c r="VJC31" s="70"/>
      <c r="VJD31" s="70"/>
      <c r="VJE31" s="70"/>
      <c r="VJF31" s="70"/>
      <c r="VJG31" s="70"/>
      <c r="VJH31" s="70"/>
      <c r="VJI31" s="70"/>
      <c r="VJJ31" s="70"/>
      <c r="VJK31" s="70"/>
      <c r="VJL31" s="70"/>
      <c r="VJM31" s="70"/>
      <c r="VJN31" s="70"/>
      <c r="VJO31" s="70"/>
      <c r="VJP31" s="70"/>
      <c r="VJQ31" s="70"/>
      <c r="VJR31" s="70"/>
      <c r="VJS31" s="70"/>
      <c r="VJT31" s="70"/>
      <c r="VJU31" s="70"/>
      <c r="VJV31" s="70"/>
      <c r="VJW31" s="70"/>
      <c r="VJX31" s="70"/>
      <c r="VJY31" s="70"/>
      <c r="VJZ31" s="70"/>
      <c r="VKA31" s="70"/>
      <c r="VKB31" s="70"/>
      <c r="VKC31" s="70"/>
      <c r="VKD31" s="70"/>
      <c r="VKE31" s="70"/>
      <c r="VKF31" s="70"/>
      <c r="VKG31" s="70"/>
      <c r="VKH31" s="70"/>
      <c r="VKI31" s="70"/>
      <c r="VKJ31" s="70"/>
      <c r="VKK31" s="70"/>
      <c r="VKL31" s="70"/>
      <c r="VKM31" s="70"/>
      <c r="VKN31" s="70"/>
      <c r="VKO31" s="70"/>
      <c r="VKP31" s="70"/>
      <c r="VKQ31" s="70"/>
      <c r="VKR31" s="70"/>
      <c r="VKS31" s="70"/>
      <c r="VKT31" s="70"/>
      <c r="VKU31" s="70"/>
      <c r="VKV31" s="70"/>
      <c r="VKW31" s="70"/>
      <c r="VKX31" s="70"/>
      <c r="VKY31" s="70"/>
      <c r="VKZ31" s="70"/>
      <c r="VLA31" s="70"/>
      <c r="VLB31" s="70"/>
      <c r="VLC31" s="70"/>
      <c r="VLD31" s="70"/>
      <c r="VLE31" s="70"/>
      <c r="VLF31" s="70"/>
      <c r="VLG31" s="70"/>
      <c r="VLH31" s="70"/>
      <c r="VLI31" s="70"/>
      <c r="VLJ31" s="70"/>
      <c r="VLK31" s="70"/>
      <c r="VLL31" s="70"/>
      <c r="VLM31" s="70"/>
      <c r="VLN31" s="70"/>
      <c r="VLO31" s="70"/>
      <c r="VLP31" s="70"/>
      <c r="VLQ31" s="70"/>
      <c r="VLR31" s="70"/>
      <c r="VLS31" s="70"/>
      <c r="VLT31" s="70"/>
      <c r="VLU31" s="70"/>
      <c r="VLV31" s="70"/>
      <c r="VLW31" s="70"/>
      <c r="VLX31" s="70"/>
      <c r="VLY31" s="70"/>
      <c r="VLZ31" s="70"/>
      <c r="VMA31" s="70"/>
      <c r="VMB31" s="70"/>
      <c r="VMC31" s="70"/>
      <c r="VMD31" s="70"/>
      <c r="VME31" s="70"/>
      <c r="VMF31" s="70"/>
      <c r="VMG31" s="70"/>
      <c r="VMH31" s="70"/>
      <c r="VMI31" s="70"/>
      <c r="VMJ31" s="70"/>
      <c r="VMK31" s="70"/>
      <c r="VML31" s="70"/>
      <c r="VMM31" s="70"/>
      <c r="VMN31" s="70"/>
      <c r="VMO31" s="70"/>
      <c r="VMP31" s="70"/>
      <c r="VMQ31" s="70"/>
      <c r="VMR31" s="70"/>
      <c r="VMS31" s="70"/>
      <c r="VMT31" s="70"/>
      <c r="VMU31" s="70"/>
      <c r="VMV31" s="70"/>
      <c r="VMW31" s="70"/>
      <c r="VMX31" s="70"/>
      <c r="VMY31" s="70"/>
      <c r="VMZ31" s="70"/>
      <c r="VNA31" s="70"/>
      <c r="VNB31" s="70"/>
      <c r="VNC31" s="70"/>
      <c r="VND31" s="70"/>
      <c r="VNE31" s="70"/>
      <c r="VNF31" s="70"/>
      <c r="VNG31" s="70"/>
      <c r="VNH31" s="70"/>
      <c r="VNI31" s="70"/>
      <c r="VNJ31" s="70"/>
      <c r="VNK31" s="70"/>
      <c r="VNL31" s="70"/>
      <c r="VNM31" s="70"/>
      <c r="VNN31" s="70"/>
      <c r="VNO31" s="70"/>
      <c r="VNP31" s="70"/>
      <c r="VNQ31" s="70"/>
      <c r="VNR31" s="70"/>
      <c r="VNS31" s="70"/>
      <c r="VNT31" s="70"/>
      <c r="VNU31" s="70"/>
      <c r="VNV31" s="70"/>
      <c r="VNW31" s="70"/>
      <c r="VNX31" s="70"/>
      <c r="VNY31" s="70"/>
      <c r="VNZ31" s="70"/>
      <c r="VOA31" s="70"/>
      <c r="VOB31" s="70"/>
      <c r="VOC31" s="70"/>
      <c r="VOD31" s="70"/>
      <c r="VOE31" s="70"/>
      <c r="VOF31" s="70"/>
      <c r="VOG31" s="70"/>
      <c r="VOH31" s="70"/>
      <c r="VOI31" s="70"/>
      <c r="VOJ31" s="70"/>
      <c r="VOK31" s="70"/>
      <c r="VOL31" s="70"/>
      <c r="VOM31" s="70"/>
      <c r="VON31" s="70"/>
      <c r="VOO31" s="70"/>
      <c r="VOP31" s="70"/>
      <c r="VOQ31" s="70"/>
      <c r="VOR31" s="70"/>
      <c r="VOS31" s="70"/>
      <c r="VOT31" s="70"/>
      <c r="VOU31" s="70"/>
      <c r="VOV31" s="70"/>
      <c r="VOW31" s="70"/>
      <c r="VOX31" s="70"/>
      <c r="VOY31" s="70"/>
      <c r="VOZ31" s="70"/>
      <c r="VPA31" s="70"/>
      <c r="VPB31" s="70"/>
      <c r="VPC31" s="70"/>
      <c r="VPD31" s="70"/>
      <c r="VPE31" s="70"/>
      <c r="VPF31" s="70"/>
      <c r="VPG31" s="70"/>
      <c r="VPH31" s="70"/>
      <c r="VPI31" s="70"/>
      <c r="VPJ31" s="70"/>
      <c r="VPK31" s="70"/>
      <c r="VPL31" s="70"/>
      <c r="VPM31" s="70"/>
      <c r="VPN31" s="70"/>
      <c r="VPO31" s="70"/>
      <c r="VPP31" s="70"/>
      <c r="VPQ31" s="70"/>
      <c r="VPR31" s="70"/>
      <c r="VPS31" s="70"/>
      <c r="VPT31" s="70"/>
      <c r="VPU31" s="70"/>
      <c r="VPV31" s="70"/>
      <c r="VPW31" s="70"/>
      <c r="VPX31" s="70"/>
      <c r="VPY31" s="70"/>
      <c r="VPZ31" s="70"/>
      <c r="VQA31" s="70"/>
      <c r="VQB31" s="70"/>
      <c r="VQC31" s="70"/>
      <c r="VQD31" s="70"/>
      <c r="VQE31" s="70"/>
      <c r="VQF31" s="70"/>
      <c r="VQG31" s="70"/>
      <c r="VQH31" s="70"/>
      <c r="VQI31" s="70"/>
      <c r="VQJ31" s="70"/>
      <c r="VQK31" s="70"/>
      <c r="VQL31" s="70"/>
      <c r="VQM31" s="70"/>
      <c r="VQN31" s="70"/>
      <c r="VQO31" s="70"/>
      <c r="VQP31" s="70"/>
      <c r="VQQ31" s="70"/>
      <c r="VQR31" s="70"/>
      <c r="VQS31" s="70"/>
      <c r="VQT31" s="70"/>
      <c r="VQU31" s="70"/>
      <c r="VQV31" s="70"/>
      <c r="VQW31" s="70"/>
      <c r="VQX31" s="70"/>
      <c r="VQY31" s="70"/>
      <c r="VQZ31" s="70"/>
      <c r="VRA31" s="70"/>
      <c r="VRB31" s="70"/>
      <c r="VRC31" s="70"/>
      <c r="VRD31" s="70"/>
      <c r="VRE31" s="70"/>
      <c r="VRF31" s="70"/>
      <c r="VRG31" s="70"/>
      <c r="VRH31" s="70"/>
      <c r="VRI31" s="70"/>
      <c r="VRJ31" s="70"/>
      <c r="VRK31" s="70"/>
      <c r="VRL31" s="70"/>
      <c r="VRM31" s="70"/>
      <c r="VRN31" s="70"/>
      <c r="VRO31" s="70"/>
      <c r="VRP31" s="70"/>
      <c r="VRQ31" s="70"/>
      <c r="VRR31" s="70"/>
      <c r="VRS31" s="70"/>
      <c r="VRT31" s="70"/>
      <c r="VRU31" s="70"/>
      <c r="VRV31" s="70"/>
      <c r="VRW31" s="70"/>
      <c r="VRX31" s="70"/>
      <c r="VRY31" s="70"/>
      <c r="VRZ31" s="70"/>
      <c r="VSA31" s="70"/>
      <c r="VSB31" s="70"/>
      <c r="VSC31" s="70"/>
      <c r="VSD31" s="70"/>
      <c r="VSE31" s="70"/>
      <c r="VSF31" s="70"/>
      <c r="VSG31" s="70"/>
      <c r="VSH31" s="70"/>
      <c r="VSI31" s="70"/>
      <c r="VSJ31" s="70"/>
      <c r="VSK31" s="70"/>
      <c r="VSL31" s="70"/>
      <c r="VSM31" s="70"/>
      <c r="VSN31" s="70"/>
      <c r="VSO31" s="70"/>
      <c r="VSP31" s="70"/>
      <c r="VSQ31" s="70"/>
      <c r="VSR31" s="70"/>
      <c r="VSS31" s="70"/>
      <c r="VST31" s="70"/>
      <c r="VSU31" s="70"/>
      <c r="VSV31" s="70"/>
      <c r="VSW31" s="70"/>
      <c r="VSX31" s="70"/>
      <c r="VSY31" s="70"/>
      <c r="VSZ31" s="70"/>
      <c r="VTA31" s="70"/>
      <c r="VTB31" s="70"/>
      <c r="VTC31" s="70"/>
      <c r="VTD31" s="70"/>
      <c r="VTE31" s="70"/>
      <c r="VTF31" s="70"/>
      <c r="VTG31" s="70"/>
      <c r="VTH31" s="70"/>
      <c r="VTI31" s="70"/>
      <c r="VTJ31" s="70"/>
      <c r="VTK31" s="70"/>
      <c r="VTL31" s="70"/>
      <c r="VTM31" s="70"/>
      <c r="VTN31" s="70"/>
      <c r="VTO31" s="70"/>
      <c r="VTP31" s="70"/>
      <c r="VTQ31" s="70"/>
      <c r="VTR31" s="70"/>
      <c r="VTS31" s="70"/>
      <c r="VTT31" s="70"/>
      <c r="VTU31" s="70"/>
      <c r="VTV31" s="70"/>
      <c r="VTW31" s="70"/>
      <c r="VTX31" s="70"/>
      <c r="VTY31" s="70"/>
      <c r="VTZ31" s="70"/>
      <c r="VUA31" s="70"/>
      <c r="VUB31" s="70"/>
      <c r="VUC31" s="70"/>
      <c r="VUD31" s="70"/>
      <c r="VUE31" s="70"/>
      <c r="VUF31" s="70"/>
      <c r="VUG31" s="70"/>
      <c r="VUH31" s="70"/>
      <c r="VUI31" s="70"/>
      <c r="VUJ31" s="70"/>
      <c r="VUK31" s="70"/>
      <c r="VUL31" s="70"/>
      <c r="VUM31" s="70"/>
      <c r="VUN31" s="70"/>
      <c r="VUO31" s="70"/>
      <c r="VUP31" s="70"/>
      <c r="VUQ31" s="70"/>
      <c r="VUR31" s="70"/>
      <c r="VUS31" s="70"/>
      <c r="VUT31" s="70"/>
      <c r="VUU31" s="70"/>
      <c r="VUV31" s="70"/>
      <c r="VUW31" s="70"/>
      <c r="VUX31" s="70"/>
      <c r="VUY31" s="70"/>
      <c r="VUZ31" s="70"/>
      <c r="VVA31" s="70"/>
      <c r="VVB31" s="70"/>
      <c r="VVC31" s="70"/>
      <c r="VVD31" s="70"/>
      <c r="VVE31" s="70"/>
      <c r="VVF31" s="70"/>
      <c r="VVG31" s="70"/>
      <c r="VVH31" s="70"/>
      <c r="VVI31" s="70"/>
      <c r="VVJ31" s="70"/>
      <c r="VVK31" s="70"/>
      <c r="VVL31" s="70"/>
      <c r="VVM31" s="70"/>
      <c r="VVN31" s="70"/>
      <c r="VVO31" s="70"/>
      <c r="VVP31" s="70"/>
      <c r="VVQ31" s="70"/>
      <c r="VVR31" s="70"/>
      <c r="VVS31" s="70"/>
      <c r="VVT31" s="70"/>
      <c r="VVU31" s="70"/>
      <c r="VVV31" s="70"/>
      <c r="VVW31" s="70"/>
      <c r="VVX31" s="70"/>
      <c r="VVY31" s="70"/>
      <c r="VVZ31" s="70"/>
      <c r="VWA31" s="70"/>
      <c r="VWB31" s="70"/>
      <c r="VWC31" s="70"/>
      <c r="VWD31" s="70"/>
      <c r="VWE31" s="70"/>
      <c r="VWF31" s="70"/>
      <c r="VWG31" s="70"/>
      <c r="VWH31" s="70"/>
      <c r="VWI31" s="70"/>
      <c r="VWJ31" s="70"/>
      <c r="VWK31" s="70"/>
      <c r="VWL31" s="70"/>
      <c r="VWM31" s="70"/>
      <c r="VWN31" s="70"/>
      <c r="VWO31" s="70"/>
      <c r="VWP31" s="70"/>
      <c r="VWQ31" s="70"/>
      <c r="VWR31" s="70"/>
      <c r="VWS31" s="70"/>
      <c r="VWT31" s="70"/>
      <c r="VWU31" s="70"/>
      <c r="VWV31" s="70"/>
      <c r="VWW31" s="70"/>
      <c r="VWX31" s="70"/>
      <c r="VWY31" s="70"/>
      <c r="VWZ31" s="70"/>
      <c r="VXA31" s="70"/>
      <c r="VXB31" s="70"/>
      <c r="VXC31" s="70"/>
      <c r="VXD31" s="70"/>
      <c r="VXE31" s="70"/>
      <c r="VXF31" s="70"/>
      <c r="VXG31" s="70"/>
      <c r="VXH31" s="70"/>
      <c r="VXI31" s="70"/>
      <c r="VXJ31" s="70"/>
      <c r="VXK31" s="70"/>
      <c r="VXL31" s="70"/>
      <c r="VXM31" s="70"/>
      <c r="VXN31" s="70"/>
      <c r="VXO31" s="70"/>
      <c r="VXP31" s="70"/>
      <c r="VXQ31" s="70"/>
      <c r="VXR31" s="70"/>
      <c r="VXS31" s="70"/>
      <c r="VXT31" s="70"/>
      <c r="VXU31" s="70"/>
      <c r="VXV31" s="70"/>
      <c r="VXW31" s="70"/>
      <c r="VXX31" s="70"/>
      <c r="VXY31" s="70"/>
      <c r="VXZ31" s="70"/>
      <c r="VYA31" s="70"/>
      <c r="VYB31" s="70"/>
      <c r="VYC31" s="70"/>
      <c r="VYD31" s="70"/>
      <c r="VYE31" s="70"/>
      <c r="VYF31" s="70"/>
      <c r="VYG31" s="70"/>
      <c r="VYH31" s="70"/>
      <c r="VYI31" s="70"/>
      <c r="VYJ31" s="70"/>
      <c r="VYK31" s="70"/>
      <c r="VYL31" s="70"/>
      <c r="VYM31" s="70"/>
      <c r="VYN31" s="70"/>
      <c r="VYO31" s="70"/>
      <c r="VYP31" s="70"/>
      <c r="VYQ31" s="70"/>
      <c r="VYR31" s="70"/>
      <c r="VYS31" s="70"/>
      <c r="VYT31" s="70"/>
      <c r="VYU31" s="70"/>
      <c r="VYV31" s="70"/>
      <c r="VYW31" s="70"/>
      <c r="VYX31" s="70"/>
      <c r="VYY31" s="70"/>
      <c r="VYZ31" s="70"/>
      <c r="VZA31" s="70"/>
      <c r="VZB31" s="70"/>
      <c r="VZC31" s="70"/>
      <c r="VZD31" s="70"/>
      <c r="VZE31" s="70"/>
      <c r="VZF31" s="70"/>
      <c r="VZG31" s="70"/>
      <c r="VZH31" s="70"/>
      <c r="VZI31" s="70"/>
      <c r="VZJ31" s="70"/>
      <c r="VZK31" s="70"/>
      <c r="VZL31" s="70"/>
      <c r="VZM31" s="70"/>
      <c r="VZN31" s="70"/>
      <c r="VZO31" s="70"/>
      <c r="VZP31" s="70"/>
      <c r="VZQ31" s="70"/>
      <c r="VZR31" s="70"/>
      <c r="VZS31" s="70"/>
      <c r="VZT31" s="70"/>
      <c r="VZU31" s="70"/>
      <c r="VZV31" s="70"/>
      <c r="VZW31" s="70"/>
      <c r="VZX31" s="70"/>
      <c r="VZY31" s="70"/>
      <c r="VZZ31" s="70"/>
      <c r="WAA31" s="70"/>
      <c r="WAB31" s="70"/>
      <c r="WAC31" s="70"/>
      <c r="WAD31" s="70"/>
      <c r="WAE31" s="70"/>
      <c r="WAF31" s="70"/>
      <c r="WAG31" s="70"/>
      <c r="WAH31" s="70"/>
      <c r="WAI31" s="70"/>
      <c r="WAJ31" s="70"/>
      <c r="WAK31" s="70"/>
      <c r="WAL31" s="70"/>
      <c r="WAM31" s="70"/>
      <c r="WAN31" s="70"/>
      <c r="WAO31" s="70"/>
      <c r="WAP31" s="70"/>
      <c r="WAQ31" s="70"/>
      <c r="WAR31" s="70"/>
      <c r="WAS31" s="70"/>
      <c r="WAT31" s="70"/>
      <c r="WAU31" s="70"/>
      <c r="WAV31" s="70"/>
      <c r="WAW31" s="70"/>
      <c r="WAX31" s="70"/>
      <c r="WAY31" s="70"/>
      <c r="WAZ31" s="70"/>
      <c r="WBA31" s="70"/>
      <c r="WBB31" s="70"/>
      <c r="WBC31" s="70"/>
      <c r="WBD31" s="70"/>
      <c r="WBE31" s="70"/>
      <c r="WBF31" s="70"/>
      <c r="WBG31" s="70"/>
      <c r="WBH31" s="70"/>
      <c r="WBI31" s="70"/>
      <c r="WBJ31" s="70"/>
      <c r="WBK31" s="70"/>
      <c r="WBL31" s="70"/>
      <c r="WBM31" s="70"/>
      <c r="WBN31" s="70"/>
      <c r="WBO31" s="70"/>
      <c r="WBP31" s="70"/>
      <c r="WBQ31" s="70"/>
      <c r="WBR31" s="70"/>
      <c r="WBS31" s="70"/>
      <c r="WBT31" s="70"/>
      <c r="WBU31" s="70"/>
      <c r="WBV31" s="70"/>
      <c r="WBW31" s="70"/>
      <c r="WBX31" s="70"/>
      <c r="WBY31" s="70"/>
      <c r="WBZ31" s="70"/>
      <c r="WCA31" s="70"/>
      <c r="WCB31" s="70"/>
      <c r="WCC31" s="70"/>
      <c r="WCD31" s="70"/>
      <c r="WCE31" s="70"/>
      <c r="WCF31" s="70"/>
      <c r="WCG31" s="70"/>
      <c r="WCH31" s="70"/>
      <c r="WCI31" s="70"/>
      <c r="WCJ31" s="70"/>
      <c r="WCK31" s="70"/>
      <c r="WCL31" s="70"/>
      <c r="WCM31" s="70"/>
      <c r="WCN31" s="70"/>
      <c r="WCO31" s="70"/>
      <c r="WCP31" s="70"/>
      <c r="WCQ31" s="70"/>
      <c r="WCR31" s="70"/>
      <c r="WCS31" s="70"/>
      <c r="WCT31" s="70"/>
      <c r="WCU31" s="70"/>
      <c r="WCV31" s="70"/>
      <c r="WCW31" s="70"/>
      <c r="WCX31" s="70"/>
      <c r="WCY31" s="70"/>
      <c r="WCZ31" s="70"/>
      <c r="WDA31" s="70"/>
      <c r="WDB31" s="70"/>
      <c r="WDC31" s="70"/>
      <c r="WDD31" s="70"/>
      <c r="WDE31" s="70"/>
      <c r="WDF31" s="70"/>
      <c r="WDG31" s="70"/>
      <c r="WDH31" s="70"/>
      <c r="WDI31" s="70"/>
      <c r="WDJ31" s="70"/>
      <c r="WDK31" s="70"/>
      <c r="WDL31" s="70"/>
      <c r="WDM31" s="70"/>
      <c r="WDN31" s="70"/>
      <c r="WDO31" s="70"/>
      <c r="WDP31" s="70"/>
      <c r="WDQ31" s="70"/>
      <c r="WDR31" s="70"/>
      <c r="WDS31" s="70"/>
      <c r="WDT31" s="70"/>
      <c r="WDU31" s="70"/>
      <c r="WDV31" s="70"/>
      <c r="WDW31" s="70"/>
      <c r="WDX31" s="70"/>
      <c r="WDY31" s="70"/>
      <c r="WDZ31" s="70"/>
      <c r="WEA31" s="70"/>
      <c r="WEB31" s="70"/>
      <c r="WEC31" s="70"/>
      <c r="WED31" s="70"/>
      <c r="WEE31" s="70"/>
      <c r="WEF31" s="70"/>
      <c r="WEG31" s="70"/>
      <c r="WEH31" s="70"/>
      <c r="WEI31" s="70"/>
      <c r="WEJ31" s="70"/>
      <c r="WEK31" s="70"/>
      <c r="WEL31" s="70"/>
      <c r="WEM31" s="70"/>
      <c r="WEN31" s="70"/>
      <c r="WEO31" s="70"/>
      <c r="WEP31" s="70"/>
      <c r="WEQ31" s="70"/>
      <c r="WER31" s="70"/>
      <c r="WES31" s="70"/>
      <c r="WET31" s="70"/>
      <c r="WEU31" s="70"/>
      <c r="WEV31" s="70"/>
      <c r="WEW31" s="70"/>
      <c r="WEX31" s="70"/>
      <c r="WEY31" s="70"/>
      <c r="WEZ31" s="70"/>
      <c r="WFA31" s="70"/>
      <c r="WFB31" s="70"/>
      <c r="WFC31" s="70"/>
      <c r="WFD31" s="70"/>
      <c r="WFE31" s="70"/>
      <c r="WFF31" s="70"/>
      <c r="WFG31" s="70"/>
      <c r="WFH31" s="70"/>
      <c r="WFI31" s="70"/>
      <c r="WFJ31" s="70"/>
      <c r="WFK31" s="70"/>
      <c r="WFL31" s="70"/>
      <c r="WFM31" s="70"/>
      <c r="WFN31" s="70"/>
      <c r="WFO31" s="70"/>
      <c r="WFP31" s="70"/>
      <c r="WFQ31" s="70"/>
      <c r="WFR31" s="70"/>
      <c r="WFS31" s="70"/>
      <c r="WFT31" s="70"/>
      <c r="WFU31" s="70"/>
      <c r="WFV31" s="70"/>
      <c r="WFW31" s="70"/>
      <c r="WFX31" s="70"/>
      <c r="WFY31" s="70"/>
      <c r="WFZ31" s="70"/>
      <c r="WGA31" s="70"/>
      <c r="WGB31" s="70"/>
      <c r="WGC31" s="70"/>
      <c r="WGD31" s="70"/>
      <c r="WGE31" s="70"/>
      <c r="WGF31" s="70"/>
      <c r="WGG31" s="70"/>
      <c r="WGH31" s="70"/>
      <c r="WGI31" s="70"/>
      <c r="WGJ31" s="70"/>
      <c r="WGK31" s="70"/>
      <c r="WGL31" s="70"/>
      <c r="WGM31" s="70"/>
      <c r="WGN31" s="70"/>
      <c r="WGO31" s="70"/>
      <c r="WGP31" s="70"/>
      <c r="WGQ31" s="70"/>
      <c r="WGR31" s="70"/>
      <c r="WGS31" s="70"/>
      <c r="WGT31" s="70"/>
      <c r="WGU31" s="70"/>
      <c r="WGV31" s="70"/>
      <c r="WGW31" s="70"/>
      <c r="WGX31" s="70"/>
      <c r="WGY31" s="70"/>
      <c r="WGZ31" s="70"/>
      <c r="WHA31" s="70"/>
      <c r="WHB31" s="70"/>
      <c r="WHC31" s="70"/>
      <c r="WHD31" s="70"/>
      <c r="WHE31" s="70"/>
      <c r="WHF31" s="70"/>
      <c r="WHG31" s="70"/>
      <c r="WHH31" s="70"/>
      <c r="WHI31" s="70"/>
      <c r="WHJ31" s="70"/>
      <c r="WHK31" s="70"/>
      <c r="WHL31" s="70"/>
      <c r="WHM31" s="70"/>
      <c r="WHN31" s="70"/>
      <c r="WHO31" s="70"/>
      <c r="WHP31" s="70"/>
      <c r="WHQ31" s="70"/>
      <c r="WHR31" s="70"/>
      <c r="WHS31" s="70"/>
      <c r="WHT31" s="70"/>
      <c r="WHU31" s="70"/>
      <c r="WHV31" s="70"/>
      <c r="WHW31" s="70"/>
      <c r="WHX31" s="70"/>
      <c r="WHY31" s="70"/>
      <c r="WHZ31" s="70"/>
      <c r="WIA31" s="70"/>
      <c r="WIB31" s="70"/>
      <c r="WIC31" s="70"/>
      <c r="WID31" s="70"/>
      <c r="WIE31" s="70"/>
      <c r="WIF31" s="70"/>
      <c r="WIG31" s="70"/>
      <c r="WIH31" s="70"/>
      <c r="WII31" s="70"/>
      <c r="WIJ31" s="70"/>
      <c r="WIK31" s="70"/>
      <c r="WIL31" s="70"/>
      <c r="WIM31" s="70"/>
      <c r="WIN31" s="70"/>
      <c r="WIO31" s="70"/>
      <c r="WIP31" s="70"/>
      <c r="WIQ31" s="70"/>
      <c r="WIR31" s="70"/>
      <c r="WIS31" s="70"/>
      <c r="WIT31" s="70"/>
      <c r="WIU31" s="70"/>
      <c r="WIV31" s="70"/>
      <c r="WIW31" s="70"/>
      <c r="WIX31" s="70"/>
      <c r="WIY31" s="70"/>
      <c r="WIZ31" s="70"/>
      <c r="WJA31" s="70"/>
      <c r="WJB31" s="70"/>
      <c r="WJC31" s="70"/>
      <c r="WJD31" s="70"/>
      <c r="WJE31" s="70"/>
      <c r="WJF31" s="70"/>
      <c r="WJG31" s="70"/>
      <c r="WJH31" s="70"/>
      <c r="WJI31" s="70"/>
      <c r="WJJ31" s="70"/>
      <c r="WJK31" s="70"/>
      <c r="WJL31" s="70"/>
      <c r="WJM31" s="70"/>
      <c r="WJN31" s="70"/>
      <c r="WJO31" s="70"/>
      <c r="WJP31" s="70"/>
      <c r="WJQ31" s="70"/>
      <c r="WJR31" s="70"/>
      <c r="WJS31" s="70"/>
      <c r="WJT31" s="70"/>
      <c r="WJU31" s="70"/>
      <c r="WJV31" s="70"/>
      <c r="WJW31" s="70"/>
      <c r="WJX31" s="70"/>
      <c r="WJY31" s="70"/>
      <c r="WJZ31" s="70"/>
      <c r="WKA31" s="70"/>
      <c r="WKB31" s="70"/>
      <c r="WKC31" s="70"/>
      <c r="WKD31" s="70"/>
      <c r="WKE31" s="70"/>
      <c r="WKF31" s="70"/>
      <c r="WKG31" s="70"/>
      <c r="WKH31" s="70"/>
      <c r="WKI31" s="70"/>
      <c r="WKJ31" s="70"/>
      <c r="WKK31" s="70"/>
      <c r="WKL31" s="70"/>
      <c r="WKM31" s="70"/>
      <c r="WKN31" s="70"/>
      <c r="WKO31" s="70"/>
      <c r="WKP31" s="70"/>
      <c r="WKQ31" s="70"/>
      <c r="WKR31" s="70"/>
      <c r="WKS31" s="70"/>
      <c r="WKT31" s="70"/>
      <c r="WKU31" s="70"/>
      <c r="WKV31" s="70"/>
      <c r="WKW31" s="70"/>
      <c r="WKX31" s="70"/>
      <c r="WKY31" s="70"/>
      <c r="WKZ31" s="70"/>
      <c r="WLA31" s="70"/>
      <c r="WLB31" s="70"/>
      <c r="WLC31" s="70"/>
      <c r="WLD31" s="70"/>
      <c r="WLE31" s="70"/>
      <c r="WLF31" s="70"/>
      <c r="WLG31" s="70"/>
      <c r="WLH31" s="70"/>
      <c r="WLI31" s="70"/>
      <c r="WLJ31" s="70"/>
      <c r="WLK31" s="70"/>
      <c r="WLL31" s="70"/>
      <c r="WLM31" s="70"/>
      <c r="WLN31" s="70"/>
      <c r="WLO31" s="70"/>
      <c r="WLP31" s="70"/>
      <c r="WLQ31" s="70"/>
      <c r="WLR31" s="70"/>
      <c r="WLS31" s="70"/>
      <c r="WLT31" s="70"/>
      <c r="WLU31" s="70"/>
      <c r="WLV31" s="70"/>
      <c r="WLW31" s="70"/>
      <c r="WLX31" s="70"/>
      <c r="WLY31" s="70"/>
      <c r="WLZ31" s="70"/>
      <c r="WMA31" s="70"/>
      <c r="WMB31" s="70"/>
      <c r="WMC31" s="70"/>
      <c r="WMD31" s="70"/>
      <c r="WME31" s="70"/>
      <c r="WMF31" s="70"/>
      <c r="WMG31" s="70"/>
      <c r="WMH31" s="70"/>
      <c r="WMI31" s="70"/>
      <c r="WMJ31" s="70"/>
      <c r="WMK31" s="70"/>
      <c r="WML31" s="70"/>
      <c r="WMM31" s="70"/>
      <c r="WMN31" s="70"/>
      <c r="WMO31" s="70"/>
      <c r="WMP31" s="70"/>
      <c r="WMQ31" s="70"/>
      <c r="WMR31" s="70"/>
      <c r="WMS31" s="70"/>
      <c r="WMT31" s="70"/>
      <c r="WMU31" s="70"/>
      <c r="WMV31" s="70"/>
      <c r="WMW31" s="70"/>
      <c r="WMX31" s="70"/>
      <c r="WMY31" s="70"/>
      <c r="WMZ31" s="70"/>
      <c r="WNA31" s="70"/>
      <c r="WNB31" s="70"/>
      <c r="WNC31" s="70"/>
      <c r="WND31" s="70"/>
      <c r="WNE31" s="70"/>
      <c r="WNF31" s="70"/>
      <c r="WNG31" s="70"/>
      <c r="WNH31" s="70"/>
      <c r="WNI31" s="70"/>
      <c r="WNJ31" s="70"/>
      <c r="WNK31" s="70"/>
      <c r="WNL31" s="70"/>
      <c r="WNM31" s="70"/>
      <c r="WNN31" s="70"/>
      <c r="WNO31" s="70"/>
      <c r="WNP31" s="70"/>
      <c r="WNQ31" s="70"/>
      <c r="WNR31" s="70"/>
      <c r="WNS31" s="70"/>
      <c r="WNT31" s="70"/>
      <c r="WNU31" s="70"/>
      <c r="WNV31" s="70"/>
      <c r="WNW31" s="70"/>
      <c r="WNX31" s="70"/>
      <c r="WNY31" s="70"/>
      <c r="WNZ31" s="70"/>
      <c r="WOA31" s="70"/>
      <c r="WOB31" s="70"/>
      <c r="WOC31" s="70"/>
      <c r="WOD31" s="70"/>
      <c r="WOE31" s="70"/>
      <c r="WOF31" s="70"/>
      <c r="WOG31" s="70"/>
      <c r="WOH31" s="70"/>
      <c r="WOI31" s="70"/>
      <c r="WOJ31" s="70"/>
      <c r="WOK31" s="70"/>
      <c r="WOL31" s="70"/>
      <c r="WOM31" s="70"/>
      <c r="WON31" s="70"/>
      <c r="WOO31" s="70"/>
      <c r="WOP31" s="70"/>
      <c r="WOQ31" s="70"/>
      <c r="WOR31" s="70"/>
      <c r="WOS31" s="70"/>
      <c r="WOT31" s="70"/>
      <c r="WOU31" s="70"/>
      <c r="WOV31" s="70"/>
      <c r="WOW31" s="70"/>
      <c r="WOX31" s="70"/>
      <c r="WOY31" s="70"/>
      <c r="WOZ31" s="70"/>
      <c r="WPA31" s="70"/>
      <c r="WPB31" s="70"/>
      <c r="WPC31" s="70"/>
      <c r="WPD31" s="70"/>
      <c r="WPE31" s="70"/>
      <c r="WPF31" s="70"/>
      <c r="WPG31" s="70"/>
      <c r="WPH31" s="70"/>
      <c r="WPI31" s="70"/>
      <c r="WPJ31" s="70"/>
      <c r="WPK31" s="70"/>
      <c r="WPL31" s="70"/>
      <c r="WPM31" s="70"/>
      <c r="WPN31" s="70"/>
      <c r="WPO31" s="70"/>
      <c r="WPP31" s="70"/>
      <c r="WPQ31" s="70"/>
      <c r="WPR31" s="70"/>
      <c r="WPS31" s="70"/>
      <c r="WPT31" s="70"/>
      <c r="WPU31" s="70"/>
      <c r="WPV31" s="70"/>
      <c r="WPW31" s="70"/>
      <c r="WPX31" s="70"/>
      <c r="WPY31" s="70"/>
      <c r="WPZ31" s="70"/>
      <c r="WQA31" s="70"/>
      <c r="WQB31" s="70"/>
      <c r="WQC31" s="70"/>
      <c r="WQD31" s="70"/>
      <c r="WQE31" s="70"/>
      <c r="WQF31" s="70"/>
      <c r="WQG31" s="70"/>
      <c r="WQH31" s="70"/>
      <c r="WQI31" s="70"/>
      <c r="WQJ31" s="70"/>
      <c r="WQK31" s="70"/>
      <c r="WQL31" s="70"/>
      <c r="WQM31" s="70"/>
      <c r="WQN31" s="70"/>
      <c r="WQO31" s="70"/>
      <c r="WQP31" s="70"/>
      <c r="WQQ31" s="70"/>
      <c r="WQR31" s="70"/>
      <c r="WQS31" s="70"/>
      <c r="WQT31" s="70"/>
      <c r="WQU31" s="70"/>
      <c r="WQV31" s="70"/>
      <c r="WQW31" s="70"/>
      <c r="WQX31" s="70"/>
      <c r="WQY31" s="70"/>
      <c r="WQZ31" s="70"/>
      <c r="WRA31" s="70"/>
      <c r="WRB31" s="70"/>
      <c r="WRC31" s="70"/>
      <c r="WRD31" s="70"/>
      <c r="WRE31" s="70"/>
      <c r="WRF31" s="70"/>
      <c r="WRG31" s="70"/>
      <c r="WRH31" s="70"/>
      <c r="WRI31" s="70"/>
      <c r="WRJ31" s="70"/>
      <c r="WRK31" s="70"/>
      <c r="WRL31" s="70"/>
      <c r="WRM31" s="70"/>
      <c r="WRN31" s="70"/>
      <c r="WRO31" s="70"/>
      <c r="WRP31" s="70"/>
      <c r="WRQ31" s="70"/>
      <c r="WRR31" s="70"/>
      <c r="WRS31" s="70"/>
      <c r="WRT31" s="70"/>
      <c r="WRU31" s="70"/>
      <c r="WRV31" s="70"/>
      <c r="WRW31" s="70"/>
      <c r="WRX31" s="70"/>
      <c r="WRY31" s="70"/>
      <c r="WRZ31" s="70"/>
      <c r="WSA31" s="70"/>
      <c r="WSB31" s="70"/>
      <c r="WSC31" s="70"/>
      <c r="WSD31" s="70"/>
      <c r="WSE31" s="70"/>
      <c r="WSF31" s="70"/>
      <c r="WSG31" s="70"/>
      <c r="WSH31" s="70"/>
      <c r="WSI31" s="70"/>
      <c r="WSJ31" s="70"/>
      <c r="WSK31" s="70"/>
      <c r="WSL31" s="70"/>
      <c r="WSM31" s="70"/>
      <c r="WSN31" s="70"/>
      <c r="WSO31" s="70"/>
      <c r="WSP31" s="70"/>
      <c r="WSQ31" s="70"/>
      <c r="WSR31" s="70"/>
      <c r="WSS31" s="70"/>
      <c r="WST31" s="70"/>
      <c r="WSU31" s="70"/>
      <c r="WSV31" s="70"/>
      <c r="WSW31" s="70"/>
      <c r="WSX31" s="70"/>
      <c r="WSY31" s="70"/>
      <c r="WSZ31" s="70"/>
      <c r="WTA31" s="70"/>
      <c r="WTB31" s="70"/>
      <c r="WTC31" s="70"/>
      <c r="WTD31" s="70"/>
      <c r="WTE31" s="70"/>
      <c r="WTF31" s="70"/>
      <c r="WTG31" s="70"/>
      <c r="WTH31" s="70"/>
      <c r="WTI31" s="70"/>
      <c r="WTJ31" s="70"/>
      <c r="WTK31" s="70"/>
      <c r="WTL31" s="70"/>
      <c r="WTM31" s="70"/>
      <c r="WTN31" s="70"/>
      <c r="WTO31" s="70"/>
      <c r="WTP31" s="70"/>
      <c r="WTQ31" s="70"/>
      <c r="WTR31" s="70"/>
      <c r="WTS31" s="70"/>
      <c r="WTT31" s="70"/>
      <c r="WTU31" s="70"/>
      <c r="WTV31" s="70"/>
      <c r="WTW31" s="70"/>
      <c r="WTX31" s="70"/>
      <c r="WTY31" s="70"/>
      <c r="WTZ31" s="70"/>
      <c r="WUA31" s="70"/>
      <c r="WUB31" s="70"/>
      <c r="WUC31" s="70"/>
      <c r="WUD31" s="70"/>
      <c r="WUE31" s="70"/>
      <c r="WUF31" s="70"/>
      <c r="WUG31" s="70"/>
      <c r="WUH31" s="70"/>
      <c r="WUI31" s="70"/>
      <c r="WUJ31" s="70"/>
      <c r="WUK31" s="70"/>
      <c r="WUL31" s="70"/>
      <c r="WUM31" s="70"/>
      <c r="WUN31" s="70"/>
      <c r="WUO31" s="70"/>
      <c r="WUP31" s="70"/>
      <c r="WUQ31" s="70"/>
      <c r="WUR31" s="70"/>
      <c r="WUS31" s="70"/>
      <c r="WUT31" s="70"/>
      <c r="WUU31" s="70"/>
      <c r="WUV31" s="70"/>
      <c r="WUW31" s="70"/>
      <c r="WUX31" s="70"/>
      <c r="WUY31" s="70"/>
      <c r="WUZ31" s="70"/>
      <c r="WVA31" s="70"/>
      <c r="WVB31" s="70"/>
      <c r="WVC31" s="70"/>
      <c r="WVD31" s="70"/>
      <c r="WVE31" s="70"/>
      <c r="WVF31" s="70"/>
      <c r="WVG31" s="70"/>
      <c r="WVH31" s="70"/>
      <c r="WVI31" s="70"/>
      <c r="WVJ31" s="70"/>
      <c r="WVK31" s="70"/>
      <c r="WVL31" s="70"/>
      <c r="WVM31" s="70"/>
      <c r="WVN31" s="70"/>
      <c r="WVO31" s="70"/>
      <c r="WVP31" s="70"/>
      <c r="WVQ31" s="70"/>
      <c r="WVR31" s="70"/>
      <c r="WVS31" s="70"/>
      <c r="WVT31" s="70"/>
      <c r="WVU31" s="70"/>
      <c r="WVV31" s="70"/>
      <c r="WVW31" s="70"/>
      <c r="WVX31" s="70"/>
      <c r="WVY31" s="70"/>
      <c r="WVZ31" s="70"/>
      <c r="WWA31" s="70"/>
      <c r="WWB31" s="70"/>
      <c r="WWC31" s="70"/>
      <c r="WWD31" s="70"/>
      <c r="WWE31" s="70"/>
      <c r="WWF31" s="70"/>
      <c r="WWG31" s="70"/>
      <c r="WWH31" s="70"/>
      <c r="WWI31" s="70"/>
      <c r="WWJ31" s="70"/>
      <c r="WWK31" s="70"/>
      <c r="WWL31" s="70"/>
      <c r="WWM31" s="70"/>
      <c r="WWN31" s="70"/>
      <c r="WWO31" s="70"/>
      <c r="WWP31" s="70"/>
      <c r="WWQ31" s="70"/>
      <c r="WWR31" s="70"/>
      <c r="WWS31" s="70"/>
      <c r="WWT31" s="70"/>
      <c r="WWU31" s="70"/>
      <c r="WWV31" s="70"/>
      <c r="WWW31" s="70"/>
      <c r="WWX31" s="70"/>
      <c r="WWY31" s="70"/>
      <c r="WWZ31" s="70"/>
      <c r="WXA31" s="70"/>
      <c r="WXB31" s="70"/>
      <c r="WXC31" s="70"/>
      <c r="WXD31" s="70"/>
      <c r="WXE31" s="70"/>
      <c r="WXF31" s="70"/>
      <c r="WXG31" s="70"/>
      <c r="WXH31" s="70"/>
      <c r="WXI31" s="70"/>
      <c r="WXJ31" s="70"/>
      <c r="WXK31" s="70"/>
      <c r="WXL31" s="70"/>
      <c r="WXM31" s="70"/>
      <c r="WXN31" s="70"/>
      <c r="WXO31" s="70"/>
      <c r="WXP31" s="70"/>
      <c r="WXQ31" s="70"/>
      <c r="WXR31" s="70"/>
      <c r="WXS31" s="70"/>
      <c r="WXT31" s="70"/>
      <c r="WXU31" s="70"/>
      <c r="WXV31" s="70"/>
      <c r="WXW31" s="70"/>
      <c r="WXX31" s="70"/>
      <c r="WXY31" s="70"/>
      <c r="WXZ31" s="70"/>
      <c r="WYA31" s="70"/>
      <c r="WYB31" s="70"/>
      <c r="WYC31" s="70"/>
      <c r="WYD31" s="70"/>
      <c r="WYE31" s="70"/>
      <c r="WYF31" s="70"/>
      <c r="WYG31" s="70"/>
      <c r="WYH31" s="70"/>
      <c r="WYI31" s="70"/>
      <c r="WYJ31" s="70"/>
      <c r="WYK31" s="70"/>
      <c r="WYL31" s="70"/>
      <c r="WYM31" s="70"/>
      <c r="WYN31" s="70"/>
      <c r="WYO31" s="70"/>
      <c r="WYP31" s="70"/>
      <c r="WYQ31" s="70"/>
      <c r="WYR31" s="70"/>
      <c r="WYS31" s="70"/>
      <c r="WYT31" s="70"/>
      <c r="WYU31" s="70"/>
      <c r="WYV31" s="70"/>
      <c r="WYW31" s="70"/>
      <c r="WYX31" s="70"/>
      <c r="WYY31" s="70"/>
      <c r="WYZ31" s="70"/>
      <c r="WZA31" s="70"/>
      <c r="WZB31" s="70"/>
      <c r="WZC31" s="70"/>
      <c r="WZD31" s="70"/>
      <c r="WZE31" s="70"/>
      <c r="WZF31" s="70"/>
      <c r="WZG31" s="70"/>
      <c r="WZH31" s="70"/>
      <c r="WZI31" s="70"/>
      <c r="WZJ31" s="70"/>
      <c r="WZK31" s="70"/>
      <c r="WZL31" s="70"/>
      <c r="WZM31" s="70"/>
      <c r="WZN31" s="70"/>
      <c r="WZO31" s="70"/>
      <c r="WZP31" s="70"/>
      <c r="WZQ31" s="70"/>
      <c r="WZR31" s="70"/>
      <c r="WZS31" s="70"/>
      <c r="WZT31" s="70"/>
      <c r="WZU31" s="70"/>
      <c r="WZV31" s="70"/>
      <c r="WZW31" s="70"/>
      <c r="WZX31" s="70"/>
      <c r="WZY31" s="70"/>
      <c r="WZZ31" s="70"/>
      <c r="XAA31" s="70"/>
      <c r="XAB31" s="70"/>
      <c r="XAC31" s="70"/>
      <c r="XAD31" s="70"/>
      <c r="XAE31" s="70"/>
      <c r="XAF31" s="70"/>
      <c r="XAG31" s="70"/>
      <c r="XAH31" s="70"/>
      <c r="XAI31" s="70"/>
      <c r="XAJ31" s="70"/>
      <c r="XAK31" s="70"/>
      <c r="XAL31" s="70"/>
      <c r="XAM31" s="70"/>
      <c r="XAN31" s="70"/>
      <c r="XAO31" s="70"/>
      <c r="XAP31" s="70"/>
      <c r="XAQ31" s="70"/>
      <c r="XAR31" s="70"/>
      <c r="XAS31" s="70"/>
      <c r="XAT31" s="70"/>
      <c r="XAU31" s="70"/>
      <c r="XAV31" s="70"/>
      <c r="XAW31" s="70"/>
      <c r="XAX31" s="70"/>
      <c r="XAY31" s="70"/>
      <c r="XAZ31" s="70"/>
      <c r="XBA31" s="70"/>
      <c r="XBB31" s="70"/>
      <c r="XBC31" s="70"/>
      <c r="XBD31" s="70"/>
      <c r="XBE31" s="70"/>
      <c r="XBF31" s="70"/>
      <c r="XBG31" s="70"/>
      <c r="XBH31" s="70"/>
      <c r="XBI31" s="70"/>
      <c r="XBJ31" s="70"/>
      <c r="XBK31" s="70"/>
      <c r="XBL31" s="70"/>
      <c r="XBM31" s="70"/>
      <c r="XBN31" s="70"/>
      <c r="XBO31" s="70"/>
      <c r="XBP31" s="70"/>
      <c r="XBQ31" s="70"/>
      <c r="XBR31" s="70"/>
      <c r="XBS31" s="70"/>
      <c r="XBT31" s="70"/>
      <c r="XBU31" s="70"/>
      <c r="XBV31" s="70"/>
      <c r="XBW31" s="70"/>
      <c r="XBX31" s="70"/>
      <c r="XBY31" s="70"/>
      <c r="XBZ31" s="70"/>
      <c r="XCA31" s="70"/>
      <c r="XCB31" s="70"/>
      <c r="XCC31" s="70"/>
      <c r="XCD31" s="70"/>
      <c r="XCE31" s="70"/>
      <c r="XCF31" s="70"/>
      <c r="XCG31" s="70"/>
      <c r="XCH31" s="70"/>
      <c r="XCI31" s="70"/>
      <c r="XCJ31" s="70"/>
      <c r="XCK31" s="70"/>
      <c r="XCL31" s="70"/>
      <c r="XCM31" s="70"/>
      <c r="XCN31" s="70"/>
      <c r="XCO31" s="70"/>
      <c r="XCP31" s="70"/>
      <c r="XCQ31" s="70"/>
      <c r="XCR31" s="70"/>
      <c r="XCS31" s="70"/>
      <c r="XCT31" s="70"/>
      <c r="XCU31" s="70"/>
      <c r="XCV31" s="70"/>
      <c r="XCW31" s="70"/>
      <c r="XCX31" s="70"/>
      <c r="XCY31" s="70"/>
      <c r="XCZ31" s="70"/>
      <c r="XDA31" s="70"/>
      <c r="XDB31" s="70"/>
      <c r="XDC31" s="70"/>
      <c r="XDD31" s="70"/>
      <c r="XDE31" s="70"/>
      <c r="XDF31" s="70"/>
      <c r="XDG31" s="70"/>
      <c r="XDH31" s="70"/>
      <c r="XDI31" s="70"/>
      <c r="XDJ31" s="70"/>
      <c r="XDK31" s="70"/>
      <c r="XDL31" s="70"/>
      <c r="XDM31" s="70"/>
      <c r="XDN31" s="70"/>
      <c r="XDO31" s="70"/>
      <c r="XDP31" s="70"/>
      <c r="XDQ31" s="70"/>
      <c r="XDR31" s="70"/>
      <c r="XDS31" s="70"/>
      <c r="XDT31" s="70"/>
      <c r="XDU31" s="70"/>
      <c r="XDV31" s="70"/>
      <c r="XDW31" s="70"/>
      <c r="XDX31" s="70"/>
      <c r="XDY31" s="70"/>
      <c r="XDZ31" s="70"/>
      <c r="XEA31" s="70"/>
      <c r="XEB31" s="70"/>
      <c r="XEC31" s="70"/>
      <c r="XED31" s="70"/>
      <c r="XEE31" s="70"/>
      <c r="XEF31" s="70"/>
      <c r="XEG31" s="70"/>
      <c r="XEH31" s="70"/>
      <c r="XEI31" s="70"/>
      <c r="XEJ31" s="70"/>
      <c r="XEK31" s="70"/>
      <c r="XEL31" s="70"/>
      <c r="XEM31" s="70"/>
      <c r="XEN31" s="70"/>
      <c r="XEO31" s="70"/>
      <c r="XEP31" s="70"/>
    </row>
    <row r="32" spans="1:16370" s="11" customFormat="1" ht="24.95" customHeight="1">
      <c r="A32" s="10"/>
      <c r="B32" s="119"/>
      <c r="C32" s="120"/>
      <c r="D32" s="120"/>
      <c r="E32" s="120"/>
      <c r="F32" s="121"/>
      <c r="G32" s="122"/>
      <c r="H32" s="120"/>
    </row>
    <row r="33" spans="1:8" s="9" customFormat="1" ht="24.95" customHeight="1">
      <c r="A33" s="8"/>
      <c r="B33" s="123" t="s">
        <v>32</v>
      </c>
      <c r="C33" s="124" t="e">
        <f>C31/C34</f>
        <v>#REF!</v>
      </c>
      <c r="D33" s="124" t="e">
        <f>D31/D34</f>
        <v>#REF!</v>
      </c>
      <c r="E33" s="125" t="e">
        <f>+C33/D33-1</f>
        <v>#REF!</v>
      </c>
      <c r="F33" s="124" t="e">
        <f>F31/F34</f>
        <v>#REF!</v>
      </c>
      <c r="G33" s="124" t="e">
        <f>G31/G34</f>
        <v>#REF!</v>
      </c>
      <c r="H33" s="125" t="e">
        <f>+F33/G33-1</f>
        <v>#REF!</v>
      </c>
    </row>
    <row r="34" spans="1:8" s="9" customFormat="1" ht="24.95" customHeight="1">
      <c r="A34" s="8"/>
      <c r="B34" s="18" t="s">
        <v>33</v>
      </c>
      <c r="C34" s="6">
        <v>161259</v>
      </c>
      <c r="D34" s="6">
        <v>152661.565</v>
      </c>
      <c r="E34" s="6"/>
      <c r="F34" s="6">
        <v>161259</v>
      </c>
      <c r="G34" s="6">
        <v>152661.565</v>
      </c>
      <c r="H34" s="6"/>
    </row>
  </sheetData>
  <mergeCells count="4">
    <mergeCell ref="F1:H1"/>
    <mergeCell ref="B2:B3"/>
    <mergeCell ref="C2:E2"/>
    <mergeCell ref="F2:H2"/>
  </mergeCells>
  <pageMargins left="0.47244094488188981" right="0.27559055118110237" top="0.6692913385826772" bottom="0.31496062992125984" header="0.15748031496062992" footer="0.23622047244094491"/>
  <pageSetup paperSize="9" scale="6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22">
    <pageSetUpPr fitToPage="1"/>
  </sheetPr>
  <dimension ref="A1:XEB39"/>
  <sheetViews>
    <sheetView showGridLines="0" zoomScale="80" zoomScaleNormal="80" workbookViewId="0">
      <pane xSplit="1" ySplit="3" topLeftCell="B4" activePane="bottomRight" state="frozenSplit"/>
      <selection activeCell="D16" sqref="D16"/>
      <selection pane="topRight" activeCell="D16" sqref="D16"/>
      <selection pane="bottomLeft" activeCell="D16" sqref="D16"/>
      <selection pane="bottomRight" activeCell="D56" sqref="D56"/>
    </sheetView>
  </sheetViews>
  <sheetFormatPr defaultRowHeight="12.75"/>
  <cols>
    <col min="1" max="1" width="61.7109375" style="235" bestFit="1" customWidth="1"/>
    <col min="2" max="7" width="14.28515625" style="235" customWidth="1"/>
    <col min="8" max="228" width="9.140625" style="235"/>
    <col min="229" max="229" width="2.85546875" style="235" customWidth="1"/>
    <col min="230" max="230" width="85.28515625" style="235" customWidth="1"/>
    <col min="231" max="232" width="17.28515625" style="235" customWidth="1"/>
    <col min="233" max="233" width="16.85546875" style="235" customWidth="1"/>
    <col min="234" max="235" width="17.7109375" style="235" bestFit="1" customWidth="1"/>
    <col min="236" max="236" width="16.5703125" style="235" customWidth="1"/>
    <col min="237" max="237" width="9.140625" style="235"/>
    <col min="238" max="238" width="14.28515625" style="235" bestFit="1" customWidth="1"/>
    <col min="239" max="239" width="12.7109375" style="235" bestFit="1" customWidth="1"/>
    <col min="240" max="484" width="9.140625" style="235"/>
    <col min="485" max="485" width="2.85546875" style="235" customWidth="1"/>
    <col min="486" max="486" width="85.28515625" style="235" customWidth="1"/>
    <col min="487" max="488" width="17.28515625" style="235" customWidth="1"/>
    <col min="489" max="489" width="16.85546875" style="235" customWidth="1"/>
    <col min="490" max="491" width="17.7109375" style="235" bestFit="1" customWidth="1"/>
    <col min="492" max="492" width="16.5703125" style="235" customWidth="1"/>
    <col min="493" max="493" width="9.140625" style="235"/>
    <col min="494" max="494" width="14.28515625" style="235" bestFit="1" customWidth="1"/>
    <col min="495" max="495" width="12.7109375" style="235" bestFit="1" customWidth="1"/>
    <col min="496" max="740" width="9.140625" style="235"/>
    <col min="741" max="741" width="2.85546875" style="235" customWidth="1"/>
    <col min="742" max="742" width="85.28515625" style="235" customWidth="1"/>
    <col min="743" max="744" width="17.28515625" style="235" customWidth="1"/>
    <col min="745" max="745" width="16.85546875" style="235" customWidth="1"/>
    <col min="746" max="747" width="17.7109375" style="235" bestFit="1" customWidth="1"/>
    <col min="748" max="748" width="16.5703125" style="235" customWidth="1"/>
    <col min="749" max="749" width="9.140625" style="235"/>
    <col min="750" max="750" width="14.28515625" style="235" bestFit="1" customWidth="1"/>
    <col min="751" max="751" width="12.7109375" style="235" bestFit="1" customWidth="1"/>
    <col min="752" max="996" width="9.140625" style="235"/>
    <col min="997" max="997" width="2.85546875" style="235" customWidth="1"/>
    <col min="998" max="998" width="85.28515625" style="235" customWidth="1"/>
    <col min="999" max="1000" width="17.28515625" style="235" customWidth="1"/>
    <col min="1001" max="1001" width="16.85546875" style="235" customWidth="1"/>
    <col min="1002" max="1003" width="17.7109375" style="235" bestFit="1" customWidth="1"/>
    <col min="1004" max="1004" width="16.5703125" style="235" customWidth="1"/>
    <col min="1005" max="1005" width="9.140625" style="235"/>
    <col min="1006" max="1006" width="14.28515625" style="235" bestFit="1" customWidth="1"/>
    <col min="1007" max="1007" width="12.7109375" style="235" bestFit="1" customWidth="1"/>
    <col min="1008" max="1252" width="9.140625" style="235"/>
    <col min="1253" max="1253" width="2.85546875" style="235" customWidth="1"/>
    <col min="1254" max="1254" width="85.28515625" style="235" customWidth="1"/>
    <col min="1255" max="1256" width="17.28515625" style="235" customWidth="1"/>
    <col min="1257" max="1257" width="16.85546875" style="235" customWidth="1"/>
    <col min="1258" max="1259" width="17.7109375" style="235" bestFit="1" customWidth="1"/>
    <col min="1260" max="1260" width="16.5703125" style="235" customWidth="1"/>
    <col min="1261" max="1261" width="9.140625" style="235"/>
    <col min="1262" max="1262" width="14.28515625" style="235" bestFit="1" customWidth="1"/>
    <col min="1263" max="1263" width="12.7109375" style="235" bestFit="1" customWidth="1"/>
    <col min="1264" max="1508" width="9.140625" style="235"/>
    <col min="1509" max="1509" width="2.85546875" style="235" customWidth="1"/>
    <col min="1510" max="1510" width="85.28515625" style="235" customWidth="1"/>
    <col min="1511" max="1512" width="17.28515625" style="235" customWidth="1"/>
    <col min="1513" max="1513" width="16.85546875" style="235" customWidth="1"/>
    <col min="1514" max="1515" width="17.7109375" style="235" bestFit="1" customWidth="1"/>
    <col min="1516" max="1516" width="16.5703125" style="235" customWidth="1"/>
    <col min="1517" max="1517" width="9.140625" style="235"/>
    <col min="1518" max="1518" width="14.28515625" style="235" bestFit="1" customWidth="1"/>
    <col min="1519" max="1519" width="12.7109375" style="235" bestFit="1" customWidth="1"/>
    <col min="1520" max="1764" width="9.140625" style="235"/>
    <col min="1765" max="1765" width="2.85546875" style="235" customWidth="1"/>
    <col min="1766" max="1766" width="85.28515625" style="235" customWidth="1"/>
    <col min="1767" max="1768" width="17.28515625" style="235" customWidth="1"/>
    <col min="1769" max="1769" width="16.85546875" style="235" customWidth="1"/>
    <col min="1770" max="1771" width="17.7109375" style="235" bestFit="1" customWidth="1"/>
    <col min="1772" max="1772" width="16.5703125" style="235" customWidth="1"/>
    <col min="1773" max="1773" width="9.140625" style="235"/>
    <col min="1774" max="1774" width="14.28515625" style="235" bestFit="1" customWidth="1"/>
    <col min="1775" max="1775" width="12.7109375" style="235" bestFit="1" customWidth="1"/>
    <col min="1776" max="2020" width="9.140625" style="235"/>
    <col min="2021" max="2021" width="2.85546875" style="235" customWidth="1"/>
    <col min="2022" max="2022" width="85.28515625" style="235" customWidth="1"/>
    <col min="2023" max="2024" width="17.28515625" style="235" customWidth="1"/>
    <col min="2025" max="2025" width="16.85546875" style="235" customWidth="1"/>
    <col min="2026" max="2027" width="17.7109375" style="235" bestFit="1" customWidth="1"/>
    <col min="2028" max="2028" width="16.5703125" style="235" customWidth="1"/>
    <col min="2029" max="2029" width="9.140625" style="235"/>
    <col min="2030" max="2030" width="14.28515625" style="235" bestFit="1" customWidth="1"/>
    <col min="2031" max="2031" width="12.7109375" style="235" bestFit="1" customWidth="1"/>
    <col min="2032" max="2276" width="9.140625" style="235"/>
    <col min="2277" max="2277" width="2.85546875" style="235" customWidth="1"/>
    <col min="2278" max="2278" width="85.28515625" style="235" customWidth="1"/>
    <col min="2279" max="2280" width="17.28515625" style="235" customWidth="1"/>
    <col min="2281" max="2281" width="16.85546875" style="235" customWidth="1"/>
    <col min="2282" max="2283" width="17.7109375" style="235" bestFit="1" customWidth="1"/>
    <col min="2284" max="2284" width="16.5703125" style="235" customWidth="1"/>
    <col min="2285" max="2285" width="9.140625" style="235"/>
    <col min="2286" max="2286" width="14.28515625" style="235" bestFit="1" customWidth="1"/>
    <col min="2287" max="2287" width="12.7109375" style="235" bestFit="1" customWidth="1"/>
    <col min="2288" max="2532" width="9.140625" style="235"/>
    <col min="2533" max="2533" width="2.85546875" style="235" customWidth="1"/>
    <col min="2534" max="2534" width="85.28515625" style="235" customWidth="1"/>
    <col min="2535" max="2536" width="17.28515625" style="235" customWidth="1"/>
    <col min="2537" max="2537" width="16.85546875" style="235" customWidth="1"/>
    <col min="2538" max="2539" width="17.7109375" style="235" bestFit="1" customWidth="1"/>
    <col min="2540" max="2540" width="16.5703125" style="235" customWidth="1"/>
    <col min="2541" max="2541" width="9.140625" style="235"/>
    <col min="2542" max="2542" width="14.28515625" style="235" bestFit="1" customWidth="1"/>
    <col min="2543" max="2543" width="12.7109375" style="235" bestFit="1" customWidth="1"/>
    <col min="2544" max="2788" width="9.140625" style="235"/>
    <col min="2789" max="2789" width="2.85546875" style="235" customWidth="1"/>
    <col min="2790" max="2790" width="85.28515625" style="235" customWidth="1"/>
    <col min="2791" max="2792" width="17.28515625" style="235" customWidth="1"/>
    <col min="2793" max="2793" width="16.85546875" style="235" customWidth="1"/>
    <col min="2794" max="2795" width="17.7109375" style="235" bestFit="1" customWidth="1"/>
    <col min="2796" max="2796" width="16.5703125" style="235" customWidth="1"/>
    <col min="2797" max="2797" width="9.140625" style="235"/>
    <col min="2798" max="2798" width="14.28515625" style="235" bestFit="1" customWidth="1"/>
    <col min="2799" max="2799" width="12.7109375" style="235" bestFit="1" customWidth="1"/>
    <col min="2800" max="3044" width="9.140625" style="235"/>
    <col min="3045" max="3045" width="2.85546875" style="235" customWidth="1"/>
    <col min="3046" max="3046" width="85.28515625" style="235" customWidth="1"/>
    <col min="3047" max="3048" width="17.28515625" style="235" customWidth="1"/>
    <col min="3049" max="3049" width="16.85546875" style="235" customWidth="1"/>
    <col min="3050" max="3051" width="17.7109375" style="235" bestFit="1" customWidth="1"/>
    <col min="3052" max="3052" width="16.5703125" style="235" customWidth="1"/>
    <col min="3053" max="3053" width="9.140625" style="235"/>
    <col min="3054" max="3054" width="14.28515625" style="235" bestFit="1" customWidth="1"/>
    <col min="3055" max="3055" width="12.7109375" style="235" bestFit="1" customWidth="1"/>
    <col min="3056" max="3300" width="9.140625" style="235"/>
    <col min="3301" max="3301" width="2.85546875" style="235" customWidth="1"/>
    <col min="3302" max="3302" width="85.28515625" style="235" customWidth="1"/>
    <col min="3303" max="3304" width="17.28515625" style="235" customWidth="1"/>
    <col min="3305" max="3305" width="16.85546875" style="235" customWidth="1"/>
    <col min="3306" max="3307" width="17.7109375" style="235" bestFit="1" customWidth="1"/>
    <col min="3308" max="3308" width="16.5703125" style="235" customWidth="1"/>
    <col min="3309" max="3309" width="9.140625" style="235"/>
    <col min="3310" max="3310" width="14.28515625" style="235" bestFit="1" customWidth="1"/>
    <col min="3311" max="3311" width="12.7109375" style="235" bestFit="1" customWidth="1"/>
    <col min="3312" max="3556" width="9.140625" style="235"/>
    <col min="3557" max="3557" width="2.85546875" style="235" customWidth="1"/>
    <col min="3558" max="3558" width="85.28515625" style="235" customWidth="1"/>
    <col min="3559" max="3560" width="17.28515625" style="235" customWidth="1"/>
    <col min="3561" max="3561" width="16.85546875" style="235" customWidth="1"/>
    <col min="3562" max="3563" width="17.7109375" style="235" bestFit="1" customWidth="1"/>
    <col min="3564" max="3564" width="16.5703125" style="235" customWidth="1"/>
    <col min="3565" max="3565" width="9.140625" style="235"/>
    <col min="3566" max="3566" width="14.28515625" style="235" bestFit="1" customWidth="1"/>
    <col min="3567" max="3567" width="12.7109375" style="235" bestFit="1" customWidth="1"/>
    <col min="3568" max="3812" width="9.140625" style="235"/>
    <col min="3813" max="3813" width="2.85546875" style="235" customWidth="1"/>
    <col min="3814" max="3814" width="85.28515625" style="235" customWidth="1"/>
    <col min="3815" max="3816" width="17.28515625" style="235" customWidth="1"/>
    <col min="3817" max="3817" width="16.85546875" style="235" customWidth="1"/>
    <col min="3818" max="3819" width="17.7109375" style="235" bestFit="1" customWidth="1"/>
    <col min="3820" max="3820" width="16.5703125" style="235" customWidth="1"/>
    <col min="3821" max="3821" width="9.140625" style="235"/>
    <col min="3822" max="3822" width="14.28515625" style="235" bestFit="1" customWidth="1"/>
    <col min="3823" max="3823" width="12.7109375" style="235" bestFit="1" customWidth="1"/>
    <col min="3824" max="4068" width="9.140625" style="235"/>
    <col min="4069" max="4069" width="2.85546875" style="235" customWidth="1"/>
    <col min="4070" max="4070" width="85.28515625" style="235" customWidth="1"/>
    <col min="4071" max="4072" width="17.28515625" style="235" customWidth="1"/>
    <col min="4073" max="4073" width="16.85546875" style="235" customWidth="1"/>
    <col min="4074" max="4075" width="17.7109375" style="235" bestFit="1" customWidth="1"/>
    <col min="4076" max="4076" width="16.5703125" style="235" customWidth="1"/>
    <col min="4077" max="4077" width="9.140625" style="235"/>
    <col min="4078" max="4078" width="14.28515625" style="235" bestFit="1" customWidth="1"/>
    <col min="4079" max="4079" width="12.7109375" style="235" bestFit="1" customWidth="1"/>
    <col min="4080" max="4324" width="9.140625" style="235"/>
    <col min="4325" max="4325" width="2.85546875" style="235" customWidth="1"/>
    <col min="4326" max="4326" width="85.28515625" style="235" customWidth="1"/>
    <col min="4327" max="4328" width="17.28515625" style="235" customWidth="1"/>
    <col min="4329" max="4329" width="16.85546875" style="235" customWidth="1"/>
    <col min="4330" max="4331" width="17.7109375" style="235" bestFit="1" customWidth="1"/>
    <col min="4332" max="4332" width="16.5703125" style="235" customWidth="1"/>
    <col min="4333" max="4333" width="9.140625" style="235"/>
    <col min="4334" max="4334" width="14.28515625" style="235" bestFit="1" customWidth="1"/>
    <col min="4335" max="4335" width="12.7109375" style="235" bestFit="1" customWidth="1"/>
    <col min="4336" max="4580" width="9.140625" style="235"/>
    <col min="4581" max="4581" width="2.85546875" style="235" customWidth="1"/>
    <col min="4582" max="4582" width="85.28515625" style="235" customWidth="1"/>
    <col min="4583" max="4584" width="17.28515625" style="235" customWidth="1"/>
    <col min="4585" max="4585" width="16.85546875" style="235" customWidth="1"/>
    <col min="4586" max="4587" width="17.7109375" style="235" bestFit="1" customWidth="1"/>
    <col min="4588" max="4588" width="16.5703125" style="235" customWidth="1"/>
    <col min="4589" max="4589" width="9.140625" style="235"/>
    <col min="4590" max="4590" width="14.28515625" style="235" bestFit="1" customWidth="1"/>
    <col min="4591" max="4591" width="12.7109375" style="235" bestFit="1" customWidth="1"/>
    <col min="4592" max="4836" width="9.140625" style="235"/>
    <col min="4837" max="4837" width="2.85546875" style="235" customWidth="1"/>
    <col min="4838" max="4838" width="85.28515625" style="235" customWidth="1"/>
    <col min="4839" max="4840" width="17.28515625" style="235" customWidth="1"/>
    <col min="4841" max="4841" width="16.85546875" style="235" customWidth="1"/>
    <col min="4842" max="4843" width="17.7109375" style="235" bestFit="1" customWidth="1"/>
    <col min="4844" max="4844" width="16.5703125" style="235" customWidth="1"/>
    <col min="4845" max="4845" width="9.140625" style="235"/>
    <col min="4846" max="4846" width="14.28515625" style="235" bestFit="1" customWidth="1"/>
    <col min="4847" max="4847" width="12.7109375" style="235" bestFit="1" customWidth="1"/>
    <col min="4848" max="5092" width="9.140625" style="235"/>
    <col min="5093" max="5093" width="2.85546875" style="235" customWidth="1"/>
    <col min="5094" max="5094" width="85.28515625" style="235" customWidth="1"/>
    <col min="5095" max="5096" width="17.28515625" style="235" customWidth="1"/>
    <col min="5097" max="5097" width="16.85546875" style="235" customWidth="1"/>
    <col min="5098" max="5099" width="17.7109375" style="235" bestFit="1" customWidth="1"/>
    <col min="5100" max="5100" width="16.5703125" style="235" customWidth="1"/>
    <col min="5101" max="5101" width="9.140625" style="235"/>
    <col min="5102" max="5102" width="14.28515625" style="235" bestFit="1" customWidth="1"/>
    <col min="5103" max="5103" width="12.7109375" style="235" bestFit="1" customWidth="1"/>
    <col min="5104" max="5348" width="9.140625" style="235"/>
    <col min="5349" max="5349" width="2.85546875" style="235" customWidth="1"/>
    <col min="5350" max="5350" width="85.28515625" style="235" customWidth="1"/>
    <col min="5351" max="5352" width="17.28515625" style="235" customWidth="1"/>
    <col min="5353" max="5353" width="16.85546875" style="235" customWidth="1"/>
    <col min="5354" max="5355" width="17.7109375" style="235" bestFit="1" customWidth="1"/>
    <col min="5356" max="5356" width="16.5703125" style="235" customWidth="1"/>
    <col min="5357" max="5357" width="9.140625" style="235"/>
    <col min="5358" max="5358" width="14.28515625" style="235" bestFit="1" customWidth="1"/>
    <col min="5359" max="5359" width="12.7109375" style="235" bestFit="1" customWidth="1"/>
    <col min="5360" max="5604" width="9.140625" style="235"/>
    <col min="5605" max="5605" width="2.85546875" style="235" customWidth="1"/>
    <col min="5606" max="5606" width="85.28515625" style="235" customWidth="1"/>
    <col min="5607" max="5608" width="17.28515625" style="235" customWidth="1"/>
    <col min="5609" max="5609" width="16.85546875" style="235" customWidth="1"/>
    <col min="5610" max="5611" width="17.7109375" style="235" bestFit="1" customWidth="1"/>
    <col min="5612" max="5612" width="16.5703125" style="235" customWidth="1"/>
    <col min="5613" max="5613" width="9.140625" style="235"/>
    <col min="5614" max="5614" width="14.28515625" style="235" bestFit="1" customWidth="1"/>
    <col min="5615" max="5615" width="12.7109375" style="235" bestFit="1" customWidth="1"/>
    <col min="5616" max="5860" width="9.140625" style="235"/>
    <col min="5861" max="5861" width="2.85546875" style="235" customWidth="1"/>
    <col min="5862" max="5862" width="85.28515625" style="235" customWidth="1"/>
    <col min="5863" max="5864" width="17.28515625" style="235" customWidth="1"/>
    <col min="5865" max="5865" width="16.85546875" style="235" customWidth="1"/>
    <col min="5866" max="5867" width="17.7109375" style="235" bestFit="1" customWidth="1"/>
    <col min="5868" max="5868" width="16.5703125" style="235" customWidth="1"/>
    <col min="5869" max="5869" width="9.140625" style="235"/>
    <col min="5870" max="5870" width="14.28515625" style="235" bestFit="1" customWidth="1"/>
    <col min="5871" max="5871" width="12.7109375" style="235" bestFit="1" customWidth="1"/>
    <col min="5872" max="6116" width="9.140625" style="235"/>
    <col min="6117" max="6117" width="2.85546875" style="235" customWidth="1"/>
    <col min="6118" max="6118" width="85.28515625" style="235" customWidth="1"/>
    <col min="6119" max="6120" width="17.28515625" style="235" customWidth="1"/>
    <col min="6121" max="6121" width="16.85546875" style="235" customWidth="1"/>
    <col min="6122" max="6123" width="17.7109375" style="235" bestFit="1" customWidth="1"/>
    <col min="6124" max="6124" width="16.5703125" style="235" customWidth="1"/>
    <col min="6125" max="6125" width="9.140625" style="235"/>
    <col min="6126" max="6126" width="14.28515625" style="235" bestFit="1" customWidth="1"/>
    <col min="6127" max="6127" width="12.7109375" style="235" bestFit="1" customWidth="1"/>
    <col min="6128" max="6372" width="9.140625" style="235"/>
    <col min="6373" max="6373" width="2.85546875" style="235" customWidth="1"/>
    <col min="6374" max="6374" width="85.28515625" style="235" customWidth="1"/>
    <col min="6375" max="6376" width="17.28515625" style="235" customWidth="1"/>
    <col min="6377" max="6377" width="16.85546875" style="235" customWidth="1"/>
    <col min="6378" max="6379" width="17.7109375" style="235" bestFit="1" customWidth="1"/>
    <col min="6380" max="6380" width="16.5703125" style="235" customWidth="1"/>
    <col min="6381" max="6381" width="9.140625" style="235"/>
    <col min="6382" max="6382" width="14.28515625" style="235" bestFit="1" customWidth="1"/>
    <col min="6383" max="6383" width="12.7109375" style="235" bestFit="1" customWidth="1"/>
    <col min="6384" max="6628" width="9.140625" style="235"/>
    <col min="6629" max="6629" width="2.85546875" style="235" customWidth="1"/>
    <col min="6630" max="6630" width="85.28515625" style="235" customWidth="1"/>
    <col min="6631" max="6632" width="17.28515625" style="235" customWidth="1"/>
    <col min="6633" max="6633" width="16.85546875" style="235" customWidth="1"/>
    <col min="6634" max="6635" width="17.7109375" style="235" bestFit="1" customWidth="1"/>
    <col min="6636" max="6636" width="16.5703125" style="235" customWidth="1"/>
    <col min="6637" max="6637" width="9.140625" style="235"/>
    <col min="6638" max="6638" width="14.28515625" style="235" bestFit="1" customWidth="1"/>
    <col min="6639" max="6639" width="12.7109375" style="235" bestFit="1" customWidth="1"/>
    <col min="6640" max="6884" width="9.140625" style="235"/>
    <col min="6885" max="6885" width="2.85546875" style="235" customWidth="1"/>
    <col min="6886" max="6886" width="85.28515625" style="235" customWidth="1"/>
    <col min="6887" max="6888" width="17.28515625" style="235" customWidth="1"/>
    <col min="6889" max="6889" width="16.85546875" style="235" customWidth="1"/>
    <col min="6890" max="6891" width="17.7109375" style="235" bestFit="1" customWidth="1"/>
    <col min="6892" max="6892" width="16.5703125" style="235" customWidth="1"/>
    <col min="6893" max="6893" width="9.140625" style="235"/>
    <col min="6894" max="6894" width="14.28515625" style="235" bestFit="1" customWidth="1"/>
    <col min="6895" max="6895" width="12.7109375" style="235" bestFit="1" customWidth="1"/>
    <col min="6896" max="7140" width="9.140625" style="235"/>
    <col min="7141" max="7141" width="2.85546875" style="235" customWidth="1"/>
    <col min="7142" max="7142" width="85.28515625" style="235" customWidth="1"/>
    <col min="7143" max="7144" width="17.28515625" style="235" customWidth="1"/>
    <col min="7145" max="7145" width="16.85546875" style="235" customWidth="1"/>
    <col min="7146" max="7147" width="17.7109375" style="235" bestFit="1" customWidth="1"/>
    <col min="7148" max="7148" width="16.5703125" style="235" customWidth="1"/>
    <col min="7149" max="7149" width="9.140625" style="235"/>
    <col min="7150" max="7150" width="14.28515625" style="235" bestFit="1" customWidth="1"/>
    <col min="7151" max="7151" width="12.7109375" style="235" bestFit="1" customWidth="1"/>
    <col min="7152" max="7396" width="9.140625" style="235"/>
    <col min="7397" max="7397" width="2.85546875" style="235" customWidth="1"/>
    <col min="7398" max="7398" width="85.28515625" style="235" customWidth="1"/>
    <col min="7399" max="7400" width="17.28515625" style="235" customWidth="1"/>
    <col min="7401" max="7401" width="16.85546875" style="235" customWidth="1"/>
    <col min="7402" max="7403" width="17.7109375" style="235" bestFit="1" customWidth="1"/>
    <col min="7404" max="7404" width="16.5703125" style="235" customWidth="1"/>
    <col min="7405" max="7405" width="9.140625" style="235"/>
    <col min="7406" max="7406" width="14.28515625" style="235" bestFit="1" customWidth="1"/>
    <col min="7407" max="7407" width="12.7109375" style="235" bestFit="1" customWidth="1"/>
    <col min="7408" max="7652" width="9.140625" style="235"/>
    <col min="7653" max="7653" width="2.85546875" style="235" customWidth="1"/>
    <col min="7654" max="7654" width="85.28515625" style="235" customWidth="1"/>
    <col min="7655" max="7656" width="17.28515625" style="235" customWidth="1"/>
    <col min="7657" max="7657" width="16.85546875" style="235" customWidth="1"/>
    <col min="7658" max="7659" width="17.7109375" style="235" bestFit="1" customWidth="1"/>
    <col min="7660" max="7660" width="16.5703125" style="235" customWidth="1"/>
    <col min="7661" max="7661" width="9.140625" style="235"/>
    <col min="7662" max="7662" width="14.28515625" style="235" bestFit="1" customWidth="1"/>
    <col min="7663" max="7663" width="12.7109375" style="235" bestFit="1" customWidth="1"/>
    <col min="7664" max="7908" width="9.140625" style="235"/>
    <col min="7909" max="7909" width="2.85546875" style="235" customWidth="1"/>
    <col min="7910" max="7910" width="85.28515625" style="235" customWidth="1"/>
    <col min="7911" max="7912" width="17.28515625" style="235" customWidth="1"/>
    <col min="7913" max="7913" width="16.85546875" style="235" customWidth="1"/>
    <col min="7914" max="7915" width="17.7109375" style="235" bestFit="1" customWidth="1"/>
    <col min="7916" max="7916" width="16.5703125" style="235" customWidth="1"/>
    <col min="7917" max="7917" width="9.140625" style="235"/>
    <col min="7918" max="7918" width="14.28515625" style="235" bestFit="1" customWidth="1"/>
    <col min="7919" max="7919" width="12.7109375" style="235" bestFit="1" customWidth="1"/>
    <col min="7920" max="8164" width="9.140625" style="235"/>
    <col min="8165" max="8165" width="2.85546875" style="235" customWidth="1"/>
    <col min="8166" max="8166" width="85.28515625" style="235" customWidth="1"/>
    <col min="8167" max="8168" width="17.28515625" style="235" customWidth="1"/>
    <col min="8169" max="8169" width="16.85546875" style="235" customWidth="1"/>
    <col min="8170" max="8171" width="17.7109375" style="235" bestFit="1" customWidth="1"/>
    <col min="8172" max="8172" width="16.5703125" style="235" customWidth="1"/>
    <col min="8173" max="8173" width="9.140625" style="235"/>
    <col min="8174" max="8174" width="14.28515625" style="235" bestFit="1" customWidth="1"/>
    <col min="8175" max="8175" width="12.7109375" style="235" bestFit="1" customWidth="1"/>
    <col min="8176" max="8420" width="9.140625" style="235"/>
    <col min="8421" max="8421" width="2.85546875" style="235" customWidth="1"/>
    <col min="8422" max="8422" width="85.28515625" style="235" customWidth="1"/>
    <col min="8423" max="8424" width="17.28515625" style="235" customWidth="1"/>
    <col min="8425" max="8425" width="16.85546875" style="235" customWidth="1"/>
    <col min="8426" max="8427" width="17.7109375" style="235" bestFit="1" customWidth="1"/>
    <col min="8428" max="8428" width="16.5703125" style="235" customWidth="1"/>
    <col min="8429" max="8429" width="9.140625" style="235"/>
    <col min="8430" max="8430" width="14.28515625" style="235" bestFit="1" customWidth="1"/>
    <col min="8431" max="8431" width="12.7109375" style="235" bestFit="1" customWidth="1"/>
    <col min="8432" max="8676" width="9.140625" style="235"/>
    <col min="8677" max="8677" width="2.85546875" style="235" customWidth="1"/>
    <col min="8678" max="8678" width="85.28515625" style="235" customWidth="1"/>
    <col min="8679" max="8680" width="17.28515625" style="235" customWidth="1"/>
    <col min="8681" max="8681" width="16.85546875" style="235" customWidth="1"/>
    <col min="8682" max="8683" width="17.7109375" style="235" bestFit="1" customWidth="1"/>
    <col min="8684" max="8684" width="16.5703125" style="235" customWidth="1"/>
    <col min="8685" max="8685" width="9.140625" style="235"/>
    <col min="8686" max="8686" width="14.28515625" style="235" bestFit="1" customWidth="1"/>
    <col min="8687" max="8687" width="12.7109375" style="235" bestFit="1" customWidth="1"/>
    <col min="8688" max="8932" width="9.140625" style="235"/>
    <col min="8933" max="8933" width="2.85546875" style="235" customWidth="1"/>
    <col min="8934" max="8934" width="85.28515625" style="235" customWidth="1"/>
    <col min="8935" max="8936" width="17.28515625" style="235" customWidth="1"/>
    <col min="8937" max="8937" width="16.85546875" style="235" customWidth="1"/>
    <col min="8938" max="8939" width="17.7109375" style="235" bestFit="1" customWidth="1"/>
    <col min="8940" max="8940" width="16.5703125" style="235" customWidth="1"/>
    <col min="8941" max="8941" width="9.140625" style="235"/>
    <col min="8942" max="8942" width="14.28515625" style="235" bestFit="1" customWidth="1"/>
    <col min="8943" max="8943" width="12.7109375" style="235" bestFit="1" customWidth="1"/>
    <col min="8944" max="9188" width="9.140625" style="235"/>
    <col min="9189" max="9189" width="2.85546875" style="235" customWidth="1"/>
    <col min="9190" max="9190" width="85.28515625" style="235" customWidth="1"/>
    <col min="9191" max="9192" width="17.28515625" style="235" customWidth="1"/>
    <col min="9193" max="9193" width="16.85546875" style="235" customWidth="1"/>
    <col min="9194" max="9195" width="17.7109375" style="235" bestFit="1" customWidth="1"/>
    <col min="9196" max="9196" width="16.5703125" style="235" customWidth="1"/>
    <col min="9197" max="9197" width="9.140625" style="235"/>
    <col min="9198" max="9198" width="14.28515625" style="235" bestFit="1" customWidth="1"/>
    <col min="9199" max="9199" width="12.7109375" style="235" bestFit="1" customWidth="1"/>
    <col min="9200" max="9444" width="9.140625" style="235"/>
    <col min="9445" max="9445" width="2.85546875" style="235" customWidth="1"/>
    <col min="9446" max="9446" width="85.28515625" style="235" customWidth="1"/>
    <col min="9447" max="9448" width="17.28515625" style="235" customWidth="1"/>
    <col min="9449" max="9449" width="16.85546875" style="235" customWidth="1"/>
    <col min="9450" max="9451" width="17.7109375" style="235" bestFit="1" customWidth="1"/>
    <col min="9452" max="9452" width="16.5703125" style="235" customWidth="1"/>
    <col min="9453" max="9453" width="9.140625" style="235"/>
    <col min="9454" max="9454" width="14.28515625" style="235" bestFit="1" customWidth="1"/>
    <col min="9455" max="9455" width="12.7109375" style="235" bestFit="1" customWidth="1"/>
    <col min="9456" max="9700" width="9.140625" style="235"/>
    <col min="9701" max="9701" width="2.85546875" style="235" customWidth="1"/>
    <col min="9702" max="9702" width="85.28515625" style="235" customWidth="1"/>
    <col min="9703" max="9704" width="17.28515625" style="235" customWidth="1"/>
    <col min="9705" max="9705" width="16.85546875" style="235" customWidth="1"/>
    <col min="9706" max="9707" width="17.7109375" style="235" bestFit="1" customWidth="1"/>
    <col min="9708" max="9708" width="16.5703125" style="235" customWidth="1"/>
    <col min="9709" max="9709" width="9.140625" style="235"/>
    <col min="9710" max="9710" width="14.28515625" style="235" bestFit="1" customWidth="1"/>
    <col min="9711" max="9711" width="12.7109375" style="235" bestFit="1" customWidth="1"/>
    <col min="9712" max="9956" width="9.140625" style="235"/>
    <col min="9957" max="9957" width="2.85546875" style="235" customWidth="1"/>
    <col min="9958" max="9958" width="85.28515625" style="235" customWidth="1"/>
    <col min="9959" max="9960" width="17.28515625" style="235" customWidth="1"/>
    <col min="9961" max="9961" width="16.85546875" style="235" customWidth="1"/>
    <col min="9962" max="9963" width="17.7109375" style="235" bestFit="1" customWidth="1"/>
    <col min="9964" max="9964" width="16.5703125" style="235" customWidth="1"/>
    <col min="9965" max="9965" width="9.140625" style="235"/>
    <col min="9966" max="9966" width="14.28515625" style="235" bestFit="1" customWidth="1"/>
    <col min="9967" max="9967" width="12.7109375" style="235" bestFit="1" customWidth="1"/>
    <col min="9968" max="10212" width="9.140625" style="235"/>
    <col min="10213" max="10213" width="2.85546875" style="235" customWidth="1"/>
    <col min="10214" max="10214" width="85.28515625" style="235" customWidth="1"/>
    <col min="10215" max="10216" width="17.28515625" style="235" customWidth="1"/>
    <col min="10217" max="10217" width="16.85546875" style="235" customWidth="1"/>
    <col min="10218" max="10219" width="17.7109375" style="235" bestFit="1" customWidth="1"/>
    <col min="10220" max="10220" width="16.5703125" style="235" customWidth="1"/>
    <col min="10221" max="10221" width="9.140625" style="235"/>
    <col min="10222" max="10222" width="14.28515625" style="235" bestFit="1" customWidth="1"/>
    <col min="10223" max="10223" width="12.7109375" style="235" bestFit="1" customWidth="1"/>
    <col min="10224" max="10468" width="9.140625" style="235"/>
    <col min="10469" max="10469" width="2.85546875" style="235" customWidth="1"/>
    <col min="10470" max="10470" width="85.28515625" style="235" customWidth="1"/>
    <col min="10471" max="10472" width="17.28515625" style="235" customWidth="1"/>
    <col min="10473" max="10473" width="16.85546875" style="235" customWidth="1"/>
    <col min="10474" max="10475" width="17.7109375" style="235" bestFit="1" customWidth="1"/>
    <col min="10476" max="10476" width="16.5703125" style="235" customWidth="1"/>
    <col min="10477" max="10477" width="9.140625" style="235"/>
    <col min="10478" max="10478" width="14.28515625" style="235" bestFit="1" customWidth="1"/>
    <col min="10479" max="10479" width="12.7109375" style="235" bestFit="1" customWidth="1"/>
    <col min="10480" max="10724" width="9.140625" style="235"/>
    <col min="10725" max="10725" width="2.85546875" style="235" customWidth="1"/>
    <col min="10726" max="10726" width="85.28515625" style="235" customWidth="1"/>
    <col min="10727" max="10728" width="17.28515625" style="235" customWidth="1"/>
    <col min="10729" max="10729" width="16.85546875" style="235" customWidth="1"/>
    <col min="10730" max="10731" width="17.7109375" style="235" bestFit="1" customWidth="1"/>
    <col min="10732" max="10732" width="16.5703125" style="235" customWidth="1"/>
    <col min="10733" max="10733" width="9.140625" style="235"/>
    <col min="10734" max="10734" width="14.28515625" style="235" bestFit="1" customWidth="1"/>
    <col min="10735" max="10735" width="12.7109375" style="235" bestFit="1" customWidth="1"/>
    <col min="10736" max="10980" width="9.140625" style="235"/>
    <col min="10981" max="10981" width="2.85546875" style="235" customWidth="1"/>
    <col min="10982" max="10982" width="85.28515625" style="235" customWidth="1"/>
    <col min="10983" max="10984" width="17.28515625" style="235" customWidth="1"/>
    <col min="10985" max="10985" width="16.85546875" style="235" customWidth="1"/>
    <col min="10986" max="10987" width="17.7109375" style="235" bestFit="1" customWidth="1"/>
    <col min="10988" max="10988" width="16.5703125" style="235" customWidth="1"/>
    <col min="10989" max="10989" width="9.140625" style="235"/>
    <col min="10990" max="10990" width="14.28515625" style="235" bestFit="1" customWidth="1"/>
    <col min="10991" max="10991" width="12.7109375" style="235" bestFit="1" customWidth="1"/>
    <col min="10992" max="11236" width="9.140625" style="235"/>
    <col min="11237" max="11237" width="2.85546875" style="235" customWidth="1"/>
    <col min="11238" max="11238" width="85.28515625" style="235" customWidth="1"/>
    <col min="11239" max="11240" width="17.28515625" style="235" customWidth="1"/>
    <col min="11241" max="11241" width="16.85546875" style="235" customWidth="1"/>
    <col min="11242" max="11243" width="17.7109375" style="235" bestFit="1" customWidth="1"/>
    <col min="11244" max="11244" width="16.5703125" style="235" customWidth="1"/>
    <col min="11245" max="11245" width="9.140625" style="235"/>
    <col min="11246" max="11246" width="14.28515625" style="235" bestFit="1" customWidth="1"/>
    <col min="11247" max="11247" width="12.7109375" style="235" bestFit="1" customWidth="1"/>
    <col min="11248" max="11492" width="9.140625" style="235"/>
    <col min="11493" max="11493" width="2.85546875" style="235" customWidth="1"/>
    <col min="11494" max="11494" width="85.28515625" style="235" customWidth="1"/>
    <col min="11495" max="11496" width="17.28515625" style="235" customWidth="1"/>
    <col min="11497" max="11497" width="16.85546875" style="235" customWidth="1"/>
    <col min="11498" max="11499" width="17.7109375" style="235" bestFit="1" customWidth="1"/>
    <col min="11500" max="11500" width="16.5703125" style="235" customWidth="1"/>
    <col min="11501" max="11501" width="9.140625" style="235"/>
    <col min="11502" max="11502" width="14.28515625" style="235" bestFit="1" customWidth="1"/>
    <col min="11503" max="11503" width="12.7109375" style="235" bestFit="1" customWidth="1"/>
    <col min="11504" max="11748" width="9.140625" style="235"/>
    <col min="11749" max="11749" width="2.85546875" style="235" customWidth="1"/>
    <col min="11750" max="11750" width="85.28515625" style="235" customWidth="1"/>
    <col min="11751" max="11752" width="17.28515625" style="235" customWidth="1"/>
    <col min="11753" max="11753" width="16.85546875" style="235" customWidth="1"/>
    <col min="11754" max="11755" width="17.7109375" style="235" bestFit="1" customWidth="1"/>
    <col min="11756" max="11756" width="16.5703125" style="235" customWidth="1"/>
    <col min="11757" max="11757" width="9.140625" style="235"/>
    <col min="11758" max="11758" width="14.28515625" style="235" bestFit="1" customWidth="1"/>
    <col min="11759" max="11759" width="12.7109375" style="235" bestFit="1" customWidth="1"/>
    <col min="11760" max="12004" width="9.140625" style="235"/>
    <col min="12005" max="12005" width="2.85546875" style="235" customWidth="1"/>
    <col min="12006" max="12006" width="85.28515625" style="235" customWidth="1"/>
    <col min="12007" max="12008" width="17.28515625" style="235" customWidth="1"/>
    <col min="12009" max="12009" width="16.85546875" style="235" customWidth="1"/>
    <col min="12010" max="12011" width="17.7109375" style="235" bestFit="1" customWidth="1"/>
    <col min="12012" max="12012" width="16.5703125" style="235" customWidth="1"/>
    <col min="12013" max="12013" width="9.140625" style="235"/>
    <col min="12014" max="12014" width="14.28515625" style="235" bestFit="1" customWidth="1"/>
    <col min="12015" max="12015" width="12.7109375" style="235" bestFit="1" customWidth="1"/>
    <col min="12016" max="12260" width="9.140625" style="235"/>
    <col min="12261" max="12261" width="2.85546875" style="235" customWidth="1"/>
    <col min="12262" max="12262" width="85.28515625" style="235" customWidth="1"/>
    <col min="12263" max="12264" width="17.28515625" style="235" customWidth="1"/>
    <col min="12265" max="12265" width="16.85546875" style="235" customWidth="1"/>
    <col min="12266" max="12267" width="17.7109375" style="235" bestFit="1" customWidth="1"/>
    <col min="12268" max="12268" width="16.5703125" style="235" customWidth="1"/>
    <col min="12269" max="12269" width="9.140625" style="235"/>
    <col min="12270" max="12270" width="14.28515625" style="235" bestFit="1" customWidth="1"/>
    <col min="12271" max="12271" width="12.7109375" style="235" bestFit="1" customWidth="1"/>
    <col min="12272" max="12516" width="9.140625" style="235"/>
    <col min="12517" max="12517" width="2.85546875" style="235" customWidth="1"/>
    <col min="12518" max="12518" width="85.28515625" style="235" customWidth="1"/>
    <col min="12519" max="12520" width="17.28515625" style="235" customWidth="1"/>
    <col min="12521" max="12521" width="16.85546875" style="235" customWidth="1"/>
    <col min="12522" max="12523" width="17.7109375" style="235" bestFit="1" customWidth="1"/>
    <col min="12524" max="12524" width="16.5703125" style="235" customWidth="1"/>
    <col min="12525" max="12525" width="9.140625" style="235"/>
    <col min="12526" max="12526" width="14.28515625" style="235" bestFit="1" customWidth="1"/>
    <col min="12527" max="12527" width="12.7109375" style="235" bestFit="1" customWidth="1"/>
    <col min="12528" max="12772" width="9.140625" style="235"/>
    <col min="12773" max="12773" width="2.85546875" style="235" customWidth="1"/>
    <col min="12774" max="12774" width="85.28515625" style="235" customWidth="1"/>
    <col min="12775" max="12776" width="17.28515625" style="235" customWidth="1"/>
    <col min="12777" max="12777" width="16.85546875" style="235" customWidth="1"/>
    <col min="12778" max="12779" width="17.7109375" style="235" bestFit="1" customWidth="1"/>
    <col min="12780" max="12780" width="16.5703125" style="235" customWidth="1"/>
    <col min="12781" max="12781" width="9.140625" style="235"/>
    <col min="12782" max="12782" width="14.28515625" style="235" bestFit="1" customWidth="1"/>
    <col min="12783" max="12783" width="12.7109375" style="235" bestFit="1" customWidth="1"/>
    <col min="12784" max="13028" width="9.140625" style="235"/>
    <col min="13029" max="13029" width="2.85546875" style="235" customWidth="1"/>
    <col min="13030" max="13030" width="85.28515625" style="235" customWidth="1"/>
    <col min="13031" max="13032" width="17.28515625" style="235" customWidth="1"/>
    <col min="13033" max="13033" width="16.85546875" style="235" customWidth="1"/>
    <col min="13034" max="13035" width="17.7109375" style="235" bestFit="1" customWidth="1"/>
    <col min="13036" max="13036" width="16.5703125" style="235" customWidth="1"/>
    <col min="13037" max="13037" width="9.140625" style="235"/>
    <col min="13038" max="13038" width="14.28515625" style="235" bestFit="1" customWidth="1"/>
    <col min="13039" max="13039" width="12.7109375" style="235" bestFit="1" customWidth="1"/>
    <col min="13040" max="13284" width="9.140625" style="235"/>
    <col min="13285" max="13285" width="2.85546875" style="235" customWidth="1"/>
    <col min="13286" max="13286" width="85.28515625" style="235" customWidth="1"/>
    <col min="13287" max="13288" width="17.28515625" style="235" customWidth="1"/>
    <col min="13289" max="13289" width="16.85546875" style="235" customWidth="1"/>
    <col min="13290" max="13291" width="17.7109375" style="235" bestFit="1" customWidth="1"/>
    <col min="13292" max="13292" width="16.5703125" style="235" customWidth="1"/>
    <col min="13293" max="13293" width="9.140625" style="235"/>
    <col min="13294" max="13294" width="14.28515625" style="235" bestFit="1" customWidth="1"/>
    <col min="13295" max="13295" width="12.7109375" style="235" bestFit="1" customWidth="1"/>
    <col min="13296" max="13540" width="9.140625" style="235"/>
    <col min="13541" max="13541" width="2.85546875" style="235" customWidth="1"/>
    <col min="13542" max="13542" width="85.28515625" style="235" customWidth="1"/>
    <col min="13543" max="13544" width="17.28515625" style="235" customWidth="1"/>
    <col min="13545" max="13545" width="16.85546875" style="235" customWidth="1"/>
    <col min="13546" max="13547" width="17.7109375" style="235" bestFit="1" customWidth="1"/>
    <col min="13548" max="13548" width="16.5703125" style="235" customWidth="1"/>
    <col min="13549" max="13549" width="9.140625" style="235"/>
    <col min="13550" max="13550" width="14.28515625" style="235" bestFit="1" customWidth="1"/>
    <col min="13551" max="13551" width="12.7109375" style="235" bestFit="1" customWidth="1"/>
    <col min="13552" max="13796" width="9.140625" style="235"/>
    <col min="13797" max="13797" width="2.85546875" style="235" customWidth="1"/>
    <col min="13798" max="13798" width="85.28515625" style="235" customWidth="1"/>
    <col min="13799" max="13800" width="17.28515625" style="235" customWidth="1"/>
    <col min="13801" max="13801" width="16.85546875" style="235" customWidth="1"/>
    <col min="13802" max="13803" width="17.7109375" style="235" bestFit="1" customWidth="1"/>
    <col min="13804" max="13804" width="16.5703125" style="235" customWidth="1"/>
    <col min="13805" max="13805" width="9.140625" style="235"/>
    <col min="13806" max="13806" width="14.28515625" style="235" bestFit="1" customWidth="1"/>
    <col min="13807" max="13807" width="12.7109375" style="235" bestFit="1" customWidth="1"/>
    <col min="13808" max="14052" width="9.140625" style="235"/>
    <col min="14053" max="14053" width="2.85546875" style="235" customWidth="1"/>
    <col min="14054" max="14054" width="85.28515625" style="235" customWidth="1"/>
    <col min="14055" max="14056" width="17.28515625" style="235" customWidth="1"/>
    <col min="14057" max="14057" width="16.85546875" style="235" customWidth="1"/>
    <col min="14058" max="14059" width="17.7109375" style="235" bestFit="1" customWidth="1"/>
    <col min="14060" max="14060" width="16.5703125" style="235" customWidth="1"/>
    <col min="14061" max="14061" width="9.140625" style="235"/>
    <col min="14062" max="14062" width="14.28515625" style="235" bestFit="1" customWidth="1"/>
    <col min="14063" max="14063" width="12.7109375" style="235" bestFit="1" customWidth="1"/>
    <col min="14064" max="14308" width="9.140625" style="235"/>
    <col min="14309" max="14309" width="2.85546875" style="235" customWidth="1"/>
    <col min="14310" max="14310" width="85.28515625" style="235" customWidth="1"/>
    <col min="14311" max="14312" width="17.28515625" style="235" customWidth="1"/>
    <col min="14313" max="14313" width="16.85546875" style="235" customWidth="1"/>
    <col min="14314" max="14315" width="17.7109375" style="235" bestFit="1" customWidth="1"/>
    <col min="14316" max="14316" width="16.5703125" style="235" customWidth="1"/>
    <col min="14317" max="14317" width="9.140625" style="235"/>
    <col min="14318" max="14318" width="14.28515625" style="235" bestFit="1" customWidth="1"/>
    <col min="14319" max="14319" width="12.7109375" style="235" bestFit="1" customWidth="1"/>
    <col min="14320" max="14564" width="9.140625" style="235"/>
    <col min="14565" max="14565" width="2.85546875" style="235" customWidth="1"/>
    <col min="14566" max="14566" width="85.28515625" style="235" customWidth="1"/>
    <col min="14567" max="14568" width="17.28515625" style="235" customWidth="1"/>
    <col min="14569" max="14569" width="16.85546875" style="235" customWidth="1"/>
    <col min="14570" max="14571" width="17.7109375" style="235" bestFit="1" customWidth="1"/>
    <col min="14572" max="14572" width="16.5703125" style="235" customWidth="1"/>
    <col min="14573" max="14573" width="9.140625" style="235"/>
    <col min="14574" max="14574" width="14.28515625" style="235" bestFit="1" customWidth="1"/>
    <col min="14575" max="14575" width="12.7109375" style="235" bestFit="1" customWidth="1"/>
    <col min="14576" max="14820" width="9.140625" style="235"/>
    <col min="14821" max="14821" width="2.85546875" style="235" customWidth="1"/>
    <col min="14822" max="14822" width="85.28515625" style="235" customWidth="1"/>
    <col min="14823" max="14824" width="17.28515625" style="235" customWidth="1"/>
    <col min="14825" max="14825" width="16.85546875" style="235" customWidth="1"/>
    <col min="14826" max="14827" width="17.7109375" style="235" bestFit="1" customWidth="1"/>
    <col min="14828" max="14828" width="16.5703125" style="235" customWidth="1"/>
    <col min="14829" max="14829" width="9.140625" style="235"/>
    <col min="14830" max="14830" width="14.28515625" style="235" bestFit="1" customWidth="1"/>
    <col min="14831" max="14831" width="12.7109375" style="235" bestFit="1" customWidth="1"/>
    <col min="14832" max="15076" width="9.140625" style="235"/>
    <col min="15077" max="15077" width="2.85546875" style="235" customWidth="1"/>
    <col min="15078" max="15078" width="85.28515625" style="235" customWidth="1"/>
    <col min="15079" max="15080" width="17.28515625" style="235" customWidth="1"/>
    <col min="15081" max="15081" width="16.85546875" style="235" customWidth="1"/>
    <col min="15082" max="15083" width="17.7109375" style="235" bestFit="1" customWidth="1"/>
    <col min="15084" max="15084" width="16.5703125" style="235" customWidth="1"/>
    <col min="15085" max="15085" width="9.140625" style="235"/>
    <col min="15086" max="15086" width="14.28515625" style="235" bestFit="1" customWidth="1"/>
    <col min="15087" max="15087" width="12.7109375" style="235" bestFit="1" customWidth="1"/>
    <col min="15088" max="15332" width="9.140625" style="235"/>
    <col min="15333" max="15333" width="2.85546875" style="235" customWidth="1"/>
    <col min="15334" max="15334" width="85.28515625" style="235" customWidth="1"/>
    <col min="15335" max="15336" width="17.28515625" style="235" customWidth="1"/>
    <col min="15337" max="15337" width="16.85546875" style="235" customWidth="1"/>
    <col min="15338" max="15339" width="17.7109375" style="235" bestFit="1" customWidth="1"/>
    <col min="15340" max="15340" width="16.5703125" style="235" customWidth="1"/>
    <col min="15341" max="15341" width="9.140625" style="235"/>
    <col min="15342" max="15342" width="14.28515625" style="235" bestFit="1" customWidth="1"/>
    <col min="15343" max="15343" width="12.7109375" style="235" bestFit="1" customWidth="1"/>
    <col min="15344" max="15588" width="9.140625" style="235"/>
    <col min="15589" max="15589" width="2.85546875" style="235" customWidth="1"/>
    <col min="15590" max="15590" width="85.28515625" style="235" customWidth="1"/>
    <col min="15591" max="15592" width="17.28515625" style="235" customWidth="1"/>
    <col min="15593" max="15593" width="16.85546875" style="235" customWidth="1"/>
    <col min="15594" max="15595" width="17.7109375" style="235" bestFit="1" customWidth="1"/>
    <col min="15596" max="15596" width="16.5703125" style="235" customWidth="1"/>
    <col min="15597" max="15597" width="9.140625" style="235"/>
    <col min="15598" max="15598" width="14.28515625" style="235" bestFit="1" customWidth="1"/>
    <col min="15599" max="15599" width="12.7109375" style="235" bestFit="1" customWidth="1"/>
    <col min="15600" max="15844" width="9.140625" style="235"/>
    <col min="15845" max="15845" width="2.85546875" style="235" customWidth="1"/>
    <col min="15846" max="15846" width="85.28515625" style="235" customWidth="1"/>
    <col min="15847" max="15848" width="17.28515625" style="235" customWidth="1"/>
    <col min="15849" max="15849" width="16.85546875" style="235" customWidth="1"/>
    <col min="15850" max="15851" width="17.7109375" style="235" bestFit="1" customWidth="1"/>
    <col min="15852" max="15852" width="16.5703125" style="235" customWidth="1"/>
    <col min="15853" max="15853" width="9.140625" style="235"/>
    <col min="15854" max="15854" width="14.28515625" style="235" bestFit="1" customWidth="1"/>
    <col min="15855" max="15855" width="12.7109375" style="235" bestFit="1" customWidth="1"/>
    <col min="15856" max="16100" width="9.140625" style="235"/>
    <col min="16101" max="16101" width="2.85546875" style="235" customWidth="1"/>
    <col min="16102" max="16102" width="85.28515625" style="235" customWidth="1"/>
    <col min="16103" max="16104" width="17.28515625" style="235" customWidth="1"/>
    <col min="16105" max="16105" width="16.85546875" style="235" customWidth="1"/>
    <col min="16106" max="16107" width="17.7109375" style="235" bestFit="1" customWidth="1"/>
    <col min="16108" max="16108" width="16.5703125" style="235" customWidth="1"/>
    <col min="16109" max="16109" width="9.140625" style="235"/>
    <col min="16110" max="16110" width="14.28515625" style="235" bestFit="1" customWidth="1"/>
    <col min="16111" max="16111" width="12.7109375" style="235" bestFit="1" customWidth="1"/>
    <col min="16112" max="16384" width="9.140625" style="235"/>
  </cols>
  <sheetData>
    <row r="1" spans="1:7" s="388" customFormat="1" ht="15">
      <c r="A1" s="532"/>
      <c r="B1" s="389"/>
      <c r="C1" s="389"/>
      <c r="D1" s="390"/>
      <c r="E1" s="600"/>
      <c r="F1" s="600"/>
      <c r="G1" s="600"/>
    </row>
    <row r="2" spans="1:7" ht="17.25" customHeight="1">
      <c r="A2" s="698" t="s">
        <v>326</v>
      </c>
      <c r="B2" s="699" t="s">
        <v>37</v>
      </c>
      <c r="C2" s="699"/>
      <c r="D2" s="699"/>
      <c r="E2" s="639"/>
      <c r="F2" s="639"/>
      <c r="G2" s="639"/>
    </row>
    <row r="3" spans="1:7" s="236" customFormat="1" ht="21.75" customHeight="1" thickBot="1">
      <c r="A3" s="698"/>
      <c r="B3" s="267" t="s">
        <v>571</v>
      </c>
      <c r="C3" s="639" t="s">
        <v>287</v>
      </c>
      <c r="D3" s="266" t="s">
        <v>168</v>
      </c>
      <c r="E3" s="267" t="s">
        <v>595</v>
      </c>
      <c r="F3" s="639" t="s">
        <v>596</v>
      </c>
      <c r="G3" s="266" t="s">
        <v>168</v>
      </c>
    </row>
    <row r="4" spans="1:7" s="237" customFormat="1" ht="24.95" customHeight="1" thickBot="1">
      <c r="A4" s="352" t="s">
        <v>246</v>
      </c>
      <c r="B4" s="613">
        <v>1204440</v>
      </c>
      <c r="C4" s="613">
        <v>855963</v>
      </c>
      <c r="D4" s="631">
        <v>0.40711689640790549</v>
      </c>
      <c r="E4" s="613">
        <v>3858780</v>
      </c>
      <c r="F4" s="613">
        <v>2796567</v>
      </c>
      <c r="G4" s="631">
        <v>0.37982748133693911</v>
      </c>
    </row>
    <row r="5" spans="1:7" s="237" customFormat="1" ht="24.95" customHeight="1" thickBot="1">
      <c r="A5" s="246" t="s">
        <v>293</v>
      </c>
      <c r="B5" s="615">
        <v>207091</v>
      </c>
      <c r="C5" s="615">
        <v>178632</v>
      </c>
      <c r="D5" s="629">
        <v>0.15931635989072501</v>
      </c>
      <c r="E5" s="615">
        <v>551814</v>
      </c>
      <c r="F5" s="615">
        <v>396670</v>
      </c>
      <c r="G5" s="629">
        <v>0.39111604104167186</v>
      </c>
    </row>
    <row r="6" spans="1:7" s="237" customFormat="1" ht="24.95" customHeight="1" thickBot="1">
      <c r="A6" s="246" t="s">
        <v>486</v>
      </c>
      <c r="B6" s="615">
        <v>271689</v>
      </c>
      <c r="C6" s="615">
        <v>250903</v>
      </c>
      <c r="D6" s="629">
        <v>8.2844764709868013E-2</v>
      </c>
      <c r="E6" s="615">
        <v>738984</v>
      </c>
      <c r="F6" s="615">
        <v>810852</v>
      </c>
      <c r="G6" s="629">
        <v>-8.8632697458969067E-2</v>
      </c>
    </row>
    <row r="7" spans="1:7" s="237" customFormat="1" ht="24.95" customHeight="1" thickBot="1">
      <c r="A7" s="246" t="s">
        <v>487</v>
      </c>
      <c r="B7" s="615">
        <v>713957</v>
      </c>
      <c r="C7" s="615">
        <v>416548</v>
      </c>
      <c r="D7" s="629">
        <v>0.7139849429117413</v>
      </c>
      <c r="E7" s="615">
        <v>2541097</v>
      </c>
      <c r="F7" s="615">
        <v>1564988</v>
      </c>
      <c r="G7" s="629">
        <v>0.62371660357779102</v>
      </c>
    </row>
    <row r="8" spans="1:7" s="237" customFormat="1" ht="24.95" customHeight="1" thickBot="1">
      <c r="A8" s="246" t="s">
        <v>488</v>
      </c>
      <c r="B8" s="615">
        <v>11703</v>
      </c>
      <c r="C8" s="615">
        <v>9880</v>
      </c>
      <c r="D8" s="629">
        <v>0.18451417004048576</v>
      </c>
      <c r="E8" s="615">
        <v>26885</v>
      </c>
      <c r="F8" s="615">
        <v>24057</v>
      </c>
      <c r="G8" s="629">
        <v>0.1175541422455002</v>
      </c>
    </row>
    <row r="9" spans="1:7" s="234" customFormat="1" ht="24.95" customHeight="1" thickBot="1">
      <c r="A9" s="247" t="s">
        <v>489</v>
      </c>
      <c r="B9" s="616">
        <v>-132865</v>
      </c>
      <c r="C9" s="616">
        <v>-119137</v>
      </c>
      <c r="D9" s="630">
        <v>0.11522868630232419</v>
      </c>
      <c r="E9" s="616">
        <v>-463631</v>
      </c>
      <c r="F9" s="616">
        <v>-367653</v>
      </c>
      <c r="G9" s="630">
        <v>0.26105594133598808</v>
      </c>
    </row>
    <row r="10" spans="1:7" s="238" customFormat="1" ht="24.95" customHeight="1">
      <c r="A10" s="352" t="s">
        <v>248</v>
      </c>
      <c r="B10" s="617">
        <v>1071575</v>
      </c>
      <c r="C10" s="617">
        <v>736826</v>
      </c>
      <c r="D10" s="631">
        <v>0.45431214425115285</v>
      </c>
      <c r="E10" s="617">
        <v>3395149</v>
      </c>
      <c r="F10" s="617">
        <v>2428914</v>
      </c>
      <c r="G10" s="631">
        <v>0.39780535663263494</v>
      </c>
    </row>
    <row r="11" spans="1:7" s="237" customFormat="1" ht="24.95" customHeight="1" thickBot="1">
      <c r="A11" s="248" t="s">
        <v>449</v>
      </c>
      <c r="B11" s="616">
        <v>-375755</v>
      </c>
      <c r="C11" s="616">
        <v>-325480</v>
      </c>
      <c r="D11" s="632">
        <v>0.15446417598623574</v>
      </c>
      <c r="E11" s="616">
        <v>-965526</v>
      </c>
      <c r="F11" s="616">
        <v>-837399</v>
      </c>
      <c r="G11" s="632">
        <v>0.15300591474315106</v>
      </c>
    </row>
    <row r="12" spans="1:7" ht="24.95" customHeight="1" thickBot="1">
      <c r="A12" s="246" t="s">
        <v>81</v>
      </c>
      <c r="B12" s="615">
        <v>-82944</v>
      </c>
      <c r="C12" s="615">
        <v>-90124</v>
      </c>
      <c r="D12" s="629">
        <v>-7.9668012959921874E-2</v>
      </c>
      <c r="E12" s="615">
        <v>-240300</v>
      </c>
      <c r="F12" s="615">
        <v>-265336</v>
      </c>
      <c r="G12" s="629">
        <v>-9.4355835619742479E-2</v>
      </c>
    </row>
    <row r="13" spans="1:7" ht="24.95" customHeight="1" thickBot="1">
      <c r="A13" s="246" t="s">
        <v>316</v>
      </c>
      <c r="B13" s="615">
        <v>-100144</v>
      </c>
      <c r="C13" s="615">
        <v>-119044</v>
      </c>
      <c r="D13" s="629">
        <v>-0.15876482645072409</v>
      </c>
      <c r="E13" s="615">
        <v>-350913</v>
      </c>
      <c r="F13" s="615">
        <v>-260722</v>
      </c>
      <c r="G13" s="629">
        <v>0.34592784651851405</v>
      </c>
    </row>
    <row r="14" spans="1:7" ht="24.95" customHeight="1" thickBot="1">
      <c r="A14" s="246" t="s">
        <v>82</v>
      </c>
      <c r="B14" s="615">
        <v>-121380</v>
      </c>
      <c r="C14" s="615">
        <v>-92669</v>
      </c>
      <c r="D14" s="629">
        <v>0.30982313394986449</v>
      </c>
      <c r="E14" s="615">
        <v>-256782</v>
      </c>
      <c r="F14" s="615">
        <v>-234217</v>
      </c>
      <c r="G14" s="629">
        <v>9.6342280876281494E-2</v>
      </c>
    </row>
    <row r="15" spans="1:7" ht="24.95" customHeight="1" thickBot="1">
      <c r="A15" s="246" t="s">
        <v>83</v>
      </c>
      <c r="B15" s="615">
        <v>-5121</v>
      </c>
      <c r="C15" s="615">
        <v>-5014</v>
      </c>
      <c r="D15" s="629">
        <v>2.1340247307538807E-2</v>
      </c>
      <c r="E15" s="615">
        <v>-14286</v>
      </c>
      <c r="F15" s="615">
        <v>-15416</v>
      </c>
      <c r="G15" s="629">
        <v>-7.3300467047223705E-2</v>
      </c>
    </row>
    <row r="16" spans="1:7" ht="24.95" customHeight="1" thickBot="1">
      <c r="A16" s="246" t="s">
        <v>41</v>
      </c>
      <c r="B16" s="615">
        <v>-66166</v>
      </c>
      <c r="C16" s="615">
        <v>-18629</v>
      </c>
      <c r="D16" s="629">
        <v>2.5517741156261744</v>
      </c>
      <c r="E16" s="615">
        <v>-103245</v>
      </c>
      <c r="F16" s="615">
        <v>-61708</v>
      </c>
      <c r="G16" s="629">
        <v>0.67312179944253581</v>
      </c>
    </row>
    <row r="17" spans="1:7" s="236" customFormat="1" ht="24.95" customHeight="1">
      <c r="A17" s="352" t="s">
        <v>317</v>
      </c>
      <c r="B17" s="617">
        <v>695820</v>
      </c>
      <c r="C17" s="617">
        <v>411346</v>
      </c>
      <c r="D17" s="631">
        <v>0.69156865509814125</v>
      </c>
      <c r="E17" s="617">
        <v>2429623</v>
      </c>
      <c r="F17" s="617">
        <v>1591515</v>
      </c>
      <c r="G17" s="631">
        <v>0.52661017960873768</v>
      </c>
    </row>
    <row r="18" spans="1:7" s="236" customFormat="1" ht="24.95" customHeight="1" thickBot="1">
      <c r="A18" s="352" t="s">
        <v>318</v>
      </c>
      <c r="B18" s="618">
        <v>-54557</v>
      </c>
      <c r="C18" s="618">
        <v>-34802</v>
      </c>
      <c r="D18" s="633">
        <v>0.56763979081661975</v>
      </c>
      <c r="E18" s="618">
        <v>-131693</v>
      </c>
      <c r="F18" s="618">
        <v>-138838</v>
      </c>
      <c r="G18" s="633">
        <v>-5.1462855990434875E-2</v>
      </c>
    </row>
    <row r="19" spans="1:7" ht="24" customHeight="1" thickBot="1">
      <c r="A19" s="216" t="s">
        <v>187</v>
      </c>
      <c r="B19" s="619">
        <v>8539</v>
      </c>
      <c r="C19" s="619">
        <v>19911</v>
      </c>
      <c r="D19" s="634">
        <v>-0.57114158003113857</v>
      </c>
      <c r="E19" s="619">
        <v>40968</v>
      </c>
      <c r="F19" s="619">
        <v>52695</v>
      </c>
      <c r="G19" s="634">
        <v>-0.22254483347566179</v>
      </c>
    </row>
    <row r="20" spans="1:7" s="237" customFormat="1" ht="24" customHeight="1" thickBot="1">
      <c r="A20" s="216" t="s">
        <v>188</v>
      </c>
      <c r="B20" s="619">
        <v>-15182</v>
      </c>
      <c r="C20" s="619">
        <v>-6225</v>
      </c>
      <c r="D20" s="634">
        <v>1.4388755020080319</v>
      </c>
      <c r="E20" s="619">
        <v>-32270</v>
      </c>
      <c r="F20" s="619">
        <v>-39010</v>
      </c>
      <c r="G20" s="634">
        <v>-0.17277621122789033</v>
      </c>
    </row>
    <row r="21" spans="1:7" s="237" customFormat="1" ht="24" customHeight="1" thickBot="1">
      <c r="A21" s="216" t="s">
        <v>182</v>
      </c>
      <c r="B21" s="621">
        <v>-613</v>
      </c>
      <c r="C21" s="621">
        <v>-626</v>
      </c>
      <c r="D21" s="634">
        <v>-2.0766773162939289E-2</v>
      </c>
      <c r="E21" s="621">
        <v>-1687</v>
      </c>
      <c r="F21" s="621">
        <v>-1453</v>
      </c>
      <c r="G21" s="634">
        <v>0.16104611149346182</v>
      </c>
    </row>
    <row r="22" spans="1:7" s="237" customFormat="1" ht="24" customHeight="1" thickBot="1">
      <c r="A22" s="213" t="s">
        <v>189</v>
      </c>
      <c r="B22" s="619">
        <v>-46828</v>
      </c>
      <c r="C22" s="619">
        <v>-37561</v>
      </c>
      <c r="D22" s="634">
        <v>0.24671867096190203</v>
      </c>
      <c r="E22" s="619">
        <v>-125283</v>
      </c>
      <c r="F22" s="619">
        <v>-110799</v>
      </c>
      <c r="G22" s="634">
        <v>0.13072320147293759</v>
      </c>
    </row>
    <row r="23" spans="1:7" ht="24" customHeight="1" thickBot="1">
      <c r="A23" s="213" t="s">
        <v>41</v>
      </c>
      <c r="B23" s="619">
        <v>-473</v>
      </c>
      <c r="C23" s="619">
        <v>-10301</v>
      </c>
      <c r="D23" s="634">
        <v>-0.95408212794874281</v>
      </c>
      <c r="E23" s="619">
        <v>-13421</v>
      </c>
      <c r="F23" s="619">
        <v>-40271</v>
      </c>
      <c r="G23" s="634">
        <v>-0.66673288470611602</v>
      </c>
    </row>
    <row r="24" spans="1:7" s="239" customFormat="1" ht="24.95" customHeight="1" thickBot="1">
      <c r="A24" s="353" t="s">
        <v>169</v>
      </c>
      <c r="B24" s="614">
        <v>641263</v>
      </c>
      <c r="C24" s="614">
        <v>376544</v>
      </c>
      <c r="D24" s="631">
        <v>0.70302275431290906</v>
      </c>
      <c r="E24" s="614">
        <v>2297930</v>
      </c>
      <c r="F24" s="614">
        <v>1452677</v>
      </c>
      <c r="G24" s="631">
        <v>0.58185887158673255</v>
      </c>
    </row>
    <row r="25" spans="1:7" s="234" customFormat="1" ht="24.95" customHeight="1" thickBot="1">
      <c r="A25" s="250" t="s">
        <v>291</v>
      </c>
      <c r="B25" s="620">
        <v>32657</v>
      </c>
      <c r="C25" s="620">
        <v>47936</v>
      </c>
      <c r="D25" s="634">
        <v>-0.31873748331108143</v>
      </c>
      <c r="E25" s="620">
        <v>-302</v>
      </c>
      <c r="F25" s="620">
        <v>129668</v>
      </c>
      <c r="G25" s="634">
        <v>-1.0023290248943455</v>
      </c>
    </row>
    <row r="26" spans="1:7" s="234" customFormat="1" ht="24.95" customHeight="1" thickBot="1">
      <c r="A26" s="250" t="s">
        <v>319</v>
      </c>
      <c r="B26" s="620">
        <v>-4511</v>
      </c>
      <c r="C26" s="620">
        <v>872</v>
      </c>
      <c r="D26" s="634">
        <v>-6.1731651376146788</v>
      </c>
      <c r="E26" s="620">
        <v>146803</v>
      </c>
      <c r="F26" s="620">
        <v>3632</v>
      </c>
      <c r="G26" s="634">
        <v>39.419328193832598</v>
      </c>
    </row>
    <row r="27" spans="1:7" s="239" customFormat="1" ht="24" customHeight="1">
      <c r="A27" s="354" t="s">
        <v>320</v>
      </c>
      <c r="B27" s="614">
        <v>669409</v>
      </c>
      <c r="C27" s="614">
        <v>425352</v>
      </c>
      <c r="D27" s="631">
        <v>0.57377654272226297</v>
      </c>
      <c r="E27" s="614">
        <v>2444431</v>
      </c>
      <c r="F27" s="614">
        <v>1585977</v>
      </c>
      <c r="G27" s="631">
        <v>0.54127771083691623</v>
      </c>
    </row>
    <row r="28" spans="1:7" ht="41.25" customHeight="1" thickBot="1">
      <c r="A28" s="251" t="s">
        <v>321</v>
      </c>
      <c r="B28" s="622">
        <v>-173636</v>
      </c>
      <c r="C28" s="622">
        <v>14067</v>
      </c>
      <c r="D28" s="635">
        <v>-13.343498969218739</v>
      </c>
      <c r="E28" s="622">
        <v>-660201</v>
      </c>
      <c r="F28" s="622">
        <v>-326486</v>
      </c>
      <c r="G28" s="635">
        <v>1.022141837628566</v>
      </c>
    </row>
    <row r="29" spans="1:7" ht="24.95" customHeight="1" thickBot="1">
      <c r="A29" s="249" t="s">
        <v>322</v>
      </c>
      <c r="B29" s="620">
        <v>-234607</v>
      </c>
      <c r="C29" s="620">
        <v>4830</v>
      </c>
      <c r="D29" s="634">
        <v>-49.572877846790888</v>
      </c>
      <c r="E29" s="620">
        <v>-381888</v>
      </c>
      <c r="F29" s="620">
        <v>-242287</v>
      </c>
      <c r="G29" s="634">
        <v>0.57618031508087508</v>
      </c>
    </row>
    <row r="30" spans="1:7" ht="24.95" customHeight="1" thickBot="1">
      <c r="A30" s="249" t="s">
        <v>323</v>
      </c>
      <c r="B30" s="620">
        <v>60971</v>
      </c>
      <c r="C30" s="620">
        <v>9237</v>
      </c>
      <c r="D30" s="634">
        <v>5.6007361697520839</v>
      </c>
      <c r="E30" s="620">
        <v>-278313</v>
      </c>
      <c r="F30" s="620">
        <v>-84199</v>
      </c>
      <c r="G30" s="634">
        <v>2.3054193042672715</v>
      </c>
    </row>
    <row r="31" spans="1:7" s="239" customFormat="1" ht="38.25" customHeight="1" thickBot="1">
      <c r="A31" s="354" t="s">
        <v>324</v>
      </c>
      <c r="B31" s="614">
        <v>495773</v>
      </c>
      <c r="C31" s="614">
        <v>439419</v>
      </c>
      <c r="D31" s="631">
        <v>0.12824661655504199</v>
      </c>
      <c r="E31" s="614">
        <v>1784230</v>
      </c>
      <c r="F31" s="614">
        <v>1259491</v>
      </c>
      <c r="G31" s="631">
        <v>0.41662782822584687</v>
      </c>
    </row>
    <row r="32" spans="1:7" s="239" customFormat="1" ht="24.75" customHeight="1" thickBot="1">
      <c r="A32" s="252" t="s">
        <v>311</v>
      </c>
      <c r="B32" s="623">
        <v>-2143</v>
      </c>
      <c r="C32" s="623">
        <v>-4342</v>
      </c>
      <c r="D32" s="636">
        <v>-0.50644864117918009</v>
      </c>
      <c r="E32" s="619">
        <v>-19307</v>
      </c>
      <c r="F32" s="620">
        <v>-12588</v>
      </c>
      <c r="G32" s="636">
        <v>0.53376231331426749</v>
      </c>
    </row>
    <row r="33" spans="1:16356" s="241" customFormat="1" ht="24.95" customHeight="1">
      <c r="A33" s="244" t="s">
        <v>325</v>
      </c>
      <c r="B33" s="624">
        <v>493630</v>
      </c>
      <c r="C33" s="624">
        <v>435077</v>
      </c>
      <c r="D33" s="637">
        <v>0.13458077535700586</v>
      </c>
      <c r="E33" s="624">
        <v>1764923</v>
      </c>
      <c r="F33" s="624">
        <v>1246903</v>
      </c>
      <c r="G33" s="637">
        <v>0.41544530729334994</v>
      </c>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c r="DH33" s="240"/>
      <c r="DI33" s="240"/>
      <c r="DJ33" s="240"/>
      <c r="DK33" s="240"/>
      <c r="DL33" s="240"/>
      <c r="DM33" s="240"/>
      <c r="DN33" s="240"/>
      <c r="DO33" s="240"/>
      <c r="DP33" s="240"/>
      <c r="DQ33" s="240"/>
      <c r="DR33" s="240"/>
      <c r="DS33" s="240"/>
      <c r="DT33" s="240"/>
      <c r="DU33" s="240"/>
      <c r="DV33" s="240"/>
      <c r="DW33" s="240"/>
      <c r="DX33" s="240"/>
      <c r="DY33" s="240"/>
      <c r="DZ33" s="240"/>
      <c r="EA33" s="240"/>
      <c r="EB33" s="240"/>
      <c r="EC33" s="240"/>
      <c r="ED33" s="240"/>
      <c r="EE33" s="240"/>
      <c r="EF33" s="240"/>
      <c r="EG33" s="240"/>
      <c r="EH33" s="240"/>
      <c r="EI33" s="240"/>
      <c r="EJ33" s="240"/>
      <c r="EK33" s="240"/>
      <c r="EL33" s="240"/>
      <c r="EM33" s="240"/>
      <c r="EN33" s="240"/>
      <c r="EO33" s="240"/>
      <c r="EP33" s="240"/>
      <c r="EQ33" s="240"/>
      <c r="ER33" s="240"/>
      <c r="ES33" s="240"/>
      <c r="ET33" s="240"/>
      <c r="EU33" s="240"/>
      <c r="EV33" s="240"/>
      <c r="EW33" s="240"/>
      <c r="EX33" s="240"/>
      <c r="EY33" s="240"/>
      <c r="EZ33" s="240"/>
      <c r="FA33" s="240"/>
      <c r="FB33" s="240"/>
      <c r="FC33" s="240"/>
      <c r="FD33" s="240"/>
      <c r="FE33" s="240"/>
      <c r="FF33" s="240"/>
      <c r="FG33" s="240"/>
      <c r="FH33" s="240"/>
      <c r="FI33" s="240"/>
      <c r="FJ33" s="240"/>
      <c r="FK33" s="240"/>
      <c r="FL33" s="240"/>
      <c r="FM33" s="240"/>
      <c r="FN33" s="240"/>
      <c r="FO33" s="240"/>
      <c r="FP33" s="240"/>
      <c r="FQ33" s="240"/>
      <c r="FR33" s="240"/>
      <c r="FS33" s="240"/>
      <c r="FT33" s="240"/>
      <c r="FU33" s="240"/>
      <c r="FV33" s="240"/>
      <c r="FW33" s="240"/>
      <c r="FX33" s="240"/>
      <c r="FY33" s="240"/>
      <c r="FZ33" s="240"/>
      <c r="GA33" s="240"/>
      <c r="GB33" s="240"/>
      <c r="GC33" s="240"/>
      <c r="GD33" s="240"/>
      <c r="GE33" s="240"/>
      <c r="GF33" s="240"/>
      <c r="GG33" s="240"/>
      <c r="GH33" s="240"/>
      <c r="GI33" s="240"/>
      <c r="GJ33" s="240"/>
      <c r="GK33" s="240"/>
      <c r="GL33" s="240"/>
      <c r="GM33" s="240"/>
      <c r="GN33" s="240"/>
      <c r="GO33" s="240"/>
      <c r="GP33" s="240"/>
      <c r="GQ33" s="240"/>
      <c r="GR33" s="240"/>
      <c r="GS33" s="240"/>
      <c r="GT33" s="240"/>
      <c r="GU33" s="240"/>
      <c r="GV33" s="240"/>
      <c r="GW33" s="240"/>
      <c r="GX33" s="240"/>
      <c r="GY33" s="240"/>
      <c r="GZ33" s="240"/>
      <c r="HA33" s="240"/>
      <c r="HB33" s="240"/>
      <c r="HC33" s="240"/>
      <c r="HD33" s="240"/>
      <c r="HE33" s="240"/>
      <c r="HF33" s="240"/>
      <c r="HG33" s="240"/>
      <c r="HH33" s="240"/>
      <c r="HI33" s="240"/>
      <c r="HJ33" s="240"/>
      <c r="HK33" s="240"/>
      <c r="HL33" s="240"/>
      <c r="HM33" s="240"/>
      <c r="HN33" s="240"/>
      <c r="HO33" s="240"/>
      <c r="HP33" s="240"/>
      <c r="HQ33" s="240"/>
      <c r="HR33" s="240"/>
      <c r="HS33" s="240"/>
      <c r="HT33" s="240"/>
      <c r="HU33" s="240"/>
      <c r="HV33" s="240"/>
      <c r="HW33" s="240"/>
      <c r="HX33" s="240"/>
      <c r="HY33" s="240"/>
      <c r="HZ33" s="240"/>
      <c r="IA33" s="240"/>
      <c r="IB33" s="240"/>
      <c r="IC33" s="240"/>
      <c r="ID33" s="240"/>
      <c r="IE33" s="240"/>
      <c r="IF33" s="240"/>
      <c r="IG33" s="240"/>
      <c r="IH33" s="240"/>
      <c r="II33" s="240"/>
      <c r="IJ33" s="240"/>
      <c r="IK33" s="240"/>
      <c r="IL33" s="240"/>
      <c r="IM33" s="240"/>
      <c r="IN33" s="240"/>
      <c r="IO33" s="240"/>
      <c r="IP33" s="240"/>
      <c r="IQ33" s="240"/>
      <c r="IR33" s="240"/>
      <c r="IS33" s="240"/>
      <c r="IT33" s="240"/>
      <c r="IU33" s="240"/>
      <c r="IV33" s="240"/>
      <c r="IW33" s="240"/>
      <c r="IX33" s="240"/>
      <c r="IY33" s="240"/>
      <c r="IZ33" s="240"/>
      <c r="JA33" s="240"/>
      <c r="JB33" s="240"/>
      <c r="JC33" s="240"/>
      <c r="JD33" s="240"/>
      <c r="JE33" s="240"/>
      <c r="JF33" s="240"/>
      <c r="JG33" s="240"/>
      <c r="JH33" s="240"/>
      <c r="JI33" s="240"/>
      <c r="JJ33" s="240"/>
      <c r="JK33" s="240"/>
      <c r="JL33" s="240"/>
      <c r="JM33" s="240"/>
      <c r="JN33" s="240"/>
      <c r="JO33" s="240"/>
      <c r="JP33" s="240"/>
      <c r="JQ33" s="240"/>
      <c r="JR33" s="240"/>
      <c r="JS33" s="240"/>
      <c r="JT33" s="240"/>
      <c r="JU33" s="240"/>
      <c r="JV33" s="240"/>
      <c r="JW33" s="240"/>
      <c r="JX33" s="240"/>
      <c r="JY33" s="240"/>
      <c r="JZ33" s="240"/>
      <c r="KA33" s="240"/>
      <c r="KB33" s="240"/>
      <c r="KC33" s="240"/>
      <c r="KD33" s="240"/>
      <c r="KE33" s="240"/>
      <c r="KF33" s="240"/>
      <c r="KG33" s="240"/>
      <c r="KH33" s="240"/>
      <c r="KI33" s="240"/>
      <c r="KJ33" s="240"/>
      <c r="KK33" s="240"/>
      <c r="KL33" s="240"/>
      <c r="KM33" s="240"/>
      <c r="KN33" s="240"/>
      <c r="KO33" s="240"/>
      <c r="KP33" s="240"/>
      <c r="KQ33" s="240"/>
      <c r="KR33" s="240"/>
      <c r="KS33" s="240"/>
      <c r="KT33" s="240"/>
      <c r="KU33" s="240"/>
      <c r="KV33" s="240"/>
      <c r="KW33" s="240"/>
      <c r="KX33" s="240"/>
      <c r="KY33" s="240"/>
      <c r="KZ33" s="240"/>
      <c r="LA33" s="240"/>
      <c r="LB33" s="240"/>
      <c r="LC33" s="240"/>
      <c r="LD33" s="240"/>
      <c r="LE33" s="240"/>
      <c r="LF33" s="240"/>
      <c r="LG33" s="240"/>
      <c r="LH33" s="240"/>
      <c r="LI33" s="240"/>
      <c r="LJ33" s="240"/>
      <c r="LK33" s="240"/>
      <c r="LL33" s="240"/>
      <c r="LM33" s="240"/>
      <c r="LN33" s="240"/>
      <c r="LO33" s="240"/>
      <c r="LP33" s="240"/>
      <c r="LQ33" s="240"/>
      <c r="LR33" s="240"/>
      <c r="LS33" s="240"/>
      <c r="LT33" s="240"/>
      <c r="LU33" s="240"/>
      <c r="LV33" s="240"/>
      <c r="LW33" s="240"/>
      <c r="LX33" s="240"/>
      <c r="LY33" s="240"/>
      <c r="LZ33" s="240"/>
      <c r="MA33" s="240"/>
      <c r="MB33" s="240"/>
      <c r="MC33" s="240"/>
      <c r="MD33" s="240"/>
      <c r="ME33" s="240"/>
      <c r="MF33" s="240"/>
      <c r="MG33" s="240"/>
      <c r="MH33" s="240"/>
      <c r="MI33" s="240"/>
      <c r="MJ33" s="240"/>
      <c r="MK33" s="240"/>
      <c r="ML33" s="240"/>
      <c r="MM33" s="240"/>
      <c r="MN33" s="240"/>
      <c r="MO33" s="240"/>
      <c r="MP33" s="240"/>
      <c r="MQ33" s="240"/>
      <c r="MR33" s="240"/>
      <c r="MS33" s="240"/>
      <c r="MT33" s="240"/>
      <c r="MU33" s="240"/>
      <c r="MV33" s="240"/>
      <c r="MW33" s="240"/>
      <c r="MX33" s="240"/>
      <c r="MY33" s="240"/>
      <c r="MZ33" s="240"/>
      <c r="NA33" s="240"/>
      <c r="NB33" s="240"/>
      <c r="NC33" s="240"/>
      <c r="ND33" s="240"/>
      <c r="NE33" s="240"/>
      <c r="NF33" s="240"/>
      <c r="NG33" s="240"/>
      <c r="NH33" s="240"/>
      <c r="NI33" s="240"/>
      <c r="NJ33" s="240"/>
      <c r="NK33" s="240"/>
      <c r="NL33" s="240"/>
      <c r="NM33" s="240"/>
      <c r="NN33" s="240"/>
      <c r="NO33" s="240"/>
      <c r="NP33" s="240"/>
      <c r="NQ33" s="240"/>
      <c r="NR33" s="240"/>
      <c r="NS33" s="240"/>
      <c r="NT33" s="240"/>
      <c r="NU33" s="240"/>
      <c r="NV33" s="240"/>
      <c r="NW33" s="240"/>
      <c r="NX33" s="240"/>
      <c r="NY33" s="240"/>
      <c r="NZ33" s="240"/>
      <c r="OA33" s="240"/>
      <c r="OB33" s="240"/>
      <c r="OC33" s="240"/>
      <c r="OD33" s="240"/>
      <c r="OE33" s="240"/>
      <c r="OF33" s="240"/>
      <c r="OG33" s="240"/>
      <c r="OH33" s="240"/>
      <c r="OI33" s="240"/>
      <c r="OJ33" s="240"/>
      <c r="OK33" s="240"/>
      <c r="OL33" s="240"/>
      <c r="OM33" s="240"/>
      <c r="ON33" s="240"/>
      <c r="OO33" s="240"/>
      <c r="OP33" s="240"/>
      <c r="OQ33" s="240"/>
      <c r="OR33" s="240"/>
      <c r="OS33" s="240"/>
      <c r="OT33" s="240"/>
      <c r="OU33" s="240"/>
      <c r="OV33" s="240"/>
      <c r="OW33" s="240"/>
      <c r="OX33" s="240"/>
      <c r="OY33" s="240"/>
      <c r="OZ33" s="240"/>
      <c r="PA33" s="240"/>
      <c r="PB33" s="240"/>
      <c r="PC33" s="240"/>
      <c r="PD33" s="240"/>
      <c r="PE33" s="240"/>
      <c r="PF33" s="240"/>
      <c r="PG33" s="240"/>
      <c r="PH33" s="240"/>
      <c r="PI33" s="240"/>
      <c r="PJ33" s="240"/>
      <c r="PK33" s="240"/>
      <c r="PL33" s="240"/>
      <c r="PM33" s="240"/>
      <c r="PN33" s="240"/>
      <c r="PO33" s="240"/>
      <c r="PP33" s="240"/>
      <c r="PQ33" s="240"/>
      <c r="PR33" s="240"/>
      <c r="PS33" s="240"/>
      <c r="PT33" s="240"/>
      <c r="PU33" s="240"/>
      <c r="PV33" s="240"/>
      <c r="PW33" s="240"/>
      <c r="PX33" s="240"/>
      <c r="PY33" s="240"/>
      <c r="PZ33" s="240"/>
      <c r="QA33" s="240"/>
      <c r="QB33" s="240"/>
      <c r="QC33" s="240"/>
      <c r="QD33" s="240"/>
      <c r="QE33" s="240"/>
      <c r="QF33" s="240"/>
      <c r="QG33" s="240"/>
      <c r="QH33" s="240"/>
      <c r="QI33" s="240"/>
      <c r="QJ33" s="240"/>
      <c r="QK33" s="240"/>
      <c r="QL33" s="240"/>
      <c r="QM33" s="240"/>
      <c r="QN33" s="240"/>
      <c r="QO33" s="240"/>
      <c r="QP33" s="240"/>
      <c r="QQ33" s="240"/>
      <c r="QR33" s="240"/>
      <c r="QS33" s="240"/>
      <c r="QT33" s="240"/>
      <c r="QU33" s="240"/>
      <c r="QV33" s="240"/>
      <c r="QW33" s="240"/>
      <c r="QX33" s="240"/>
      <c r="QY33" s="240"/>
      <c r="QZ33" s="240"/>
      <c r="RA33" s="240"/>
      <c r="RB33" s="240"/>
      <c r="RC33" s="240"/>
      <c r="RD33" s="240"/>
      <c r="RE33" s="240"/>
      <c r="RF33" s="240"/>
      <c r="RG33" s="240"/>
      <c r="RH33" s="240"/>
      <c r="RI33" s="240"/>
      <c r="RJ33" s="240"/>
      <c r="RK33" s="240"/>
      <c r="RL33" s="240"/>
      <c r="RM33" s="240"/>
      <c r="RN33" s="240"/>
      <c r="RO33" s="240"/>
      <c r="RP33" s="240"/>
      <c r="RQ33" s="240"/>
      <c r="RR33" s="240"/>
      <c r="RS33" s="240"/>
      <c r="RT33" s="240"/>
      <c r="RU33" s="240"/>
      <c r="RV33" s="240"/>
      <c r="RW33" s="240"/>
      <c r="RX33" s="240"/>
      <c r="RY33" s="240"/>
      <c r="RZ33" s="240"/>
      <c r="SA33" s="240"/>
      <c r="SB33" s="240"/>
      <c r="SC33" s="240"/>
      <c r="SD33" s="240"/>
      <c r="SE33" s="240"/>
      <c r="SF33" s="240"/>
      <c r="SG33" s="240"/>
      <c r="SH33" s="240"/>
      <c r="SI33" s="240"/>
      <c r="SJ33" s="240"/>
      <c r="SK33" s="240"/>
      <c r="SL33" s="240"/>
      <c r="SM33" s="240"/>
      <c r="SN33" s="240"/>
      <c r="SO33" s="240"/>
      <c r="SP33" s="240"/>
      <c r="SQ33" s="240"/>
      <c r="SR33" s="240"/>
      <c r="SS33" s="240"/>
      <c r="ST33" s="240"/>
      <c r="SU33" s="240"/>
      <c r="SV33" s="240"/>
      <c r="SW33" s="240"/>
      <c r="SX33" s="240"/>
      <c r="SY33" s="240"/>
      <c r="SZ33" s="240"/>
      <c r="TA33" s="240"/>
      <c r="TB33" s="240"/>
      <c r="TC33" s="240"/>
      <c r="TD33" s="240"/>
      <c r="TE33" s="240"/>
      <c r="TF33" s="240"/>
      <c r="TG33" s="240"/>
      <c r="TH33" s="240"/>
      <c r="TI33" s="240"/>
      <c r="TJ33" s="240"/>
      <c r="TK33" s="240"/>
      <c r="TL33" s="240"/>
      <c r="TM33" s="240"/>
      <c r="TN33" s="240"/>
      <c r="TO33" s="240"/>
      <c r="TP33" s="240"/>
      <c r="TQ33" s="240"/>
      <c r="TR33" s="240"/>
      <c r="TS33" s="240"/>
      <c r="TT33" s="240"/>
      <c r="TU33" s="240"/>
      <c r="TV33" s="240"/>
      <c r="TW33" s="240"/>
      <c r="TX33" s="240"/>
      <c r="TY33" s="240"/>
      <c r="TZ33" s="240"/>
      <c r="UA33" s="240"/>
      <c r="UB33" s="240"/>
      <c r="UC33" s="240"/>
      <c r="UD33" s="240"/>
      <c r="UE33" s="240"/>
      <c r="UF33" s="240"/>
      <c r="UG33" s="240"/>
      <c r="UH33" s="240"/>
      <c r="UI33" s="240"/>
      <c r="UJ33" s="240"/>
      <c r="UK33" s="240"/>
      <c r="UL33" s="240"/>
      <c r="UM33" s="240"/>
      <c r="UN33" s="240"/>
      <c r="UO33" s="240"/>
      <c r="UP33" s="240"/>
      <c r="UQ33" s="240"/>
      <c r="UR33" s="240"/>
      <c r="US33" s="240"/>
      <c r="UT33" s="240"/>
      <c r="UU33" s="240"/>
      <c r="UV33" s="240"/>
      <c r="UW33" s="240"/>
      <c r="UX33" s="240"/>
      <c r="UY33" s="240"/>
      <c r="UZ33" s="240"/>
      <c r="VA33" s="240"/>
      <c r="VB33" s="240"/>
      <c r="VC33" s="240"/>
      <c r="VD33" s="240"/>
      <c r="VE33" s="240"/>
      <c r="VF33" s="240"/>
      <c r="VG33" s="240"/>
      <c r="VH33" s="240"/>
      <c r="VI33" s="240"/>
      <c r="VJ33" s="240"/>
      <c r="VK33" s="240"/>
      <c r="VL33" s="240"/>
      <c r="VM33" s="240"/>
      <c r="VN33" s="240"/>
      <c r="VO33" s="240"/>
      <c r="VP33" s="240"/>
      <c r="VQ33" s="240"/>
      <c r="VR33" s="240"/>
      <c r="VS33" s="240"/>
      <c r="VT33" s="240"/>
      <c r="VU33" s="240"/>
      <c r="VV33" s="240"/>
      <c r="VW33" s="240"/>
      <c r="VX33" s="240"/>
      <c r="VY33" s="240"/>
      <c r="VZ33" s="240"/>
      <c r="WA33" s="240"/>
      <c r="WB33" s="240"/>
      <c r="WC33" s="240"/>
      <c r="WD33" s="240"/>
      <c r="WE33" s="240"/>
      <c r="WF33" s="240"/>
      <c r="WG33" s="240"/>
      <c r="WH33" s="240"/>
      <c r="WI33" s="240"/>
      <c r="WJ33" s="240"/>
      <c r="WK33" s="240"/>
      <c r="WL33" s="240"/>
      <c r="WM33" s="240"/>
      <c r="WN33" s="240"/>
      <c r="WO33" s="240"/>
      <c r="WP33" s="240"/>
      <c r="WQ33" s="240"/>
      <c r="WR33" s="240"/>
      <c r="WS33" s="240"/>
      <c r="WT33" s="240"/>
      <c r="WU33" s="240"/>
      <c r="WV33" s="240"/>
      <c r="WW33" s="240"/>
      <c r="WX33" s="240"/>
      <c r="WY33" s="240"/>
      <c r="WZ33" s="240"/>
      <c r="XA33" s="240"/>
      <c r="XB33" s="240"/>
      <c r="XC33" s="240"/>
      <c r="XD33" s="240"/>
      <c r="XE33" s="240"/>
      <c r="XF33" s="240"/>
      <c r="XG33" s="240"/>
      <c r="XH33" s="240"/>
      <c r="XI33" s="240"/>
      <c r="XJ33" s="240"/>
      <c r="XK33" s="240"/>
      <c r="XL33" s="240"/>
      <c r="XM33" s="240"/>
      <c r="XN33" s="240"/>
      <c r="XO33" s="240"/>
      <c r="XP33" s="240"/>
      <c r="XQ33" s="240"/>
      <c r="XR33" s="240"/>
      <c r="XS33" s="240"/>
      <c r="XT33" s="240"/>
      <c r="XU33" s="240"/>
      <c r="XV33" s="240"/>
      <c r="XW33" s="240"/>
      <c r="XX33" s="240"/>
      <c r="XY33" s="240"/>
      <c r="XZ33" s="240"/>
      <c r="YA33" s="240"/>
      <c r="YB33" s="240"/>
      <c r="YC33" s="240"/>
      <c r="YD33" s="240"/>
      <c r="YE33" s="240"/>
      <c r="YF33" s="240"/>
      <c r="YG33" s="240"/>
      <c r="YH33" s="240"/>
      <c r="YI33" s="240"/>
      <c r="YJ33" s="240"/>
      <c r="YK33" s="240"/>
      <c r="YL33" s="240"/>
      <c r="YM33" s="240"/>
      <c r="YN33" s="240"/>
      <c r="YO33" s="240"/>
      <c r="YP33" s="240"/>
      <c r="YQ33" s="240"/>
      <c r="YR33" s="240"/>
      <c r="YS33" s="240"/>
      <c r="YT33" s="240"/>
      <c r="YU33" s="240"/>
      <c r="YV33" s="240"/>
      <c r="YW33" s="240"/>
      <c r="YX33" s="240"/>
      <c r="YY33" s="240"/>
      <c r="YZ33" s="240"/>
      <c r="ZA33" s="240"/>
      <c r="ZB33" s="240"/>
      <c r="ZC33" s="240"/>
      <c r="ZD33" s="240"/>
      <c r="ZE33" s="240"/>
      <c r="ZF33" s="240"/>
      <c r="ZG33" s="240"/>
      <c r="ZH33" s="240"/>
      <c r="ZI33" s="240"/>
      <c r="ZJ33" s="240"/>
      <c r="ZK33" s="240"/>
      <c r="ZL33" s="240"/>
      <c r="ZM33" s="240"/>
      <c r="ZN33" s="240"/>
      <c r="ZO33" s="240"/>
      <c r="ZP33" s="240"/>
      <c r="ZQ33" s="240"/>
      <c r="ZR33" s="240"/>
      <c r="ZS33" s="240"/>
      <c r="ZT33" s="240"/>
      <c r="ZU33" s="240"/>
      <c r="ZV33" s="240"/>
      <c r="ZW33" s="240"/>
      <c r="ZX33" s="240"/>
      <c r="ZY33" s="240"/>
      <c r="ZZ33" s="240"/>
      <c r="AAA33" s="240"/>
      <c r="AAB33" s="240"/>
      <c r="AAC33" s="240"/>
      <c r="AAD33" s="240"/>
      <c r="AAE33" s="240"/>
      <c r="AAF33" s="240"/>
      <c r="AAG33" s="240"/>
      <c r="AAH33" s="240"/>
      <c r="AAI33" s="240"/>
      <c r="AAJ33" s="240"/>
      <c r="AAK33" s="240"/>
      <c r="AAL33" s="240"/>
      <c r="AAM33" s="240"/>
      <c r="AAN33" s="240"/>
      <c r="AAO33" s="240"/>
      <c r="AAP33" s="240"/>
      <c r="AAQ33" s="240"/>
      <c r="AAR33" s="240"/>
      <c r="AAS33" s="240"/>
      <c r="AAT33" s="240"/>
      <c r="AAU33" s="240"/>
      <c r="AAV33" s="240"/>
      <c r="AAW33" s="240"/>
      <c r="AAX33" s="240"/>
      <c r="AAY33" s="240"/>
      <c r="AAZ33" s="240"/>
      <c r="ABA33" s="240"/>
      <c r="ABB33" s="240"/>
      <c r="ABC33" s="240"/>
      <c r="ABD33" s="240"/>
      <c r="ABE33" s="240"/>
      <c r="ABF33" s="240"/>
      <c r="ABG33" s="240"/>
      <c r="ABH33" s="240"/>
      <c r="ABI33" s="240"/>
      <c r="ABJ33" s="240"/>
      <c r="ABK33" s="240"/>
      <c r="ABL33" s="240"/>
      <c r="ABM33" s="240"/>
      <c r="ABN33" s="240"/>
      <c r="ABO33" s="240"/>
      <c r="ABP33" s="240"/>
      <c r="ABQ33" s="240"/>
      <c r="ABR33" s="240"/>
      <c r="ABS33" s="240"/>
      <c r="ABT33" s="240"/>
      <c r="ABU33" s="240"/>
      <c r="ABV33" s="240"/>
      <c r="ABW33" s="240"/>
      <c r="ABX33" s="240"/>
      <c r="ABY33" s="240"/>
      <c r="ABZ33" s="240"/>
      <c r="ACA33" s="240"/>
      <c r="ACB33" s="240"/>
      <c r="ACC33" s="240"/>
      <c r="ACD33" s="240"/>
      <c r="ACE33" s="240"/>
      <c r="ACF33" s="240"/>
      <c r="ACG33" s="240"/>
      <c r="ACH33" s="240"/>
      <c r="ACI33" s="240"/>
      <c r="ACJ33" s="240"/>
      <c r="ACK33" s="240"/>
      <c r="ACL33" s="240"/>
      <c r="ACM33" s="240"/>
      <c r="ACN33" s="240"/>
      <c r="ACO33" s="240"/>
      <c r="ACP33" s="240"/>
      <c r="ACQ33" s="240"/>
      <c r="ACR33" s="240"/>
      <c r="ACS33" s="240"/>
      <c r="ACT33" s="240"/>
      <c r="ACU33" s="240"/>
      <c r="ACV33" s="240"/>
      <c r="ACW33" s="240"/>
      <c r="ACX33" s="240"/>
      <c r="ACY33" s="240"/>
      <c r="ACZ33" s="240"/>
      <c r="ADA33" s="240"/>
      <c r="ADB33" s="240"/>
      <c r="ADC33" s="240"/>
      <c r="ADD33" s="240"/>
      <c r="ADE33" s="240"/>
      <c r="ADF33" s="240"/>
      <c r="ADG33" s="240"/>
      <c r="ADH33" s="240"/>
      <c r="ADI33" s="240"/>
      <c r="ADJ33" s="240"/>
      <c r="ADK33" s="240"/>
      <c r="ADL33" s="240"/>
      <c r="ADM33" s="240"/>
      <c r="ADN33" s="240"/>
      <c r="ADO33" s="240"/>
      <c r="ADP33" s="240"/>
      <c r="ADQ33" s="240"/>
      <c r="ADR33" s="240"/>
      <c r="ADS33" s="240"/>
      <c r="ADT33" s="240"/>
      <c r="ADU33" s="240"/>
      <c r="ADV33" s="240"/>
      <c r="ADW33" s="240"/>
      <c r="ADX33" s="240"/>
      <c r="ADY33" s="240"/>
      <c r="ADZ33" s="240"/>
      <c r="AEA33" s="240"/>
      <c r="AEB33" s="240"/>
      <c r="AEC33" s="240"/>
      <c r="AED33" s="240"/>
      <c r="AEE33" s="240"/>
      <c r="AEF33" s="240"/>
      <c r="AEG33" s="240"/>
      <c r="AEH33" s="240"/>
      <c r="AEI33" s="240"/>
      <c r="AEJ33" s="240"/>
      <c r="AEK33" s="240"/>
      <c r="AEL33" s="240"/>
      <c r="AEM33" s="240"/>
      <c r="AEN33" s="240"/>
      <c r="AEO33" s="240"/>
      <c r="AEP33" s="240"/>
      <c r="AEQ33" s="240"/>
      <c r="AER33" s="240"/>
      <c r="AES33" s="240"/>
      <c r="AET33" s="240"/>
      <c r="AEU33" s="240"/>
      <c r="AEV33" s="240"/>
      <c r="AEW33" s="240"/>
      <c r="AEX33" s="240"/>
      <c r="AEY33" s="240"/>
      <c r="AEZ33" s="240"/>
      <c r="AFA33" s="240"/>
      <c r="AFB33" s="240"/>
      <c r="AFC33" s="240"/>
      <c r="AFD33" s="240"/>
      <c r="AFE33" s="240"/>
      <c r="AFF33" s="240"/>
      <c r="AFG33" s="240"/>
      <c r="AFH33" s="240"/>
      <c r="AFI33" s="240"/>
      <c r="AFJ33" s="240"/>
      <c r="AFK33" s="240"/>
      <c r="AFL33" s="240"/>
      <c r="AFM33" s="240"/>
      <c r="AFN33" s="240"/>
      <c r="AFO33" s="240"/>
      <c r="AFP33" s="240"/>
      <c r="AFQ33" s="240"/>
      <c r="AFR33" s="240"/>
      <c r="AFS33" s="240"/>
      <c r="AFT33" s="240"/>
      <c r="AFU33" s="240"/>
      <c r="AFV33" s="240"/>
      <c r="AFW33" s="240"/>
      <c r="AFX33" s="240"/>
      <c r="AFY33" s="240"/>
      <c r="AFZ33" s="240"/>
      <c r="AGA33" s="240"/>
      <c r="AGB33" s="240"/>
      <c r="AGC33" s="240"/>
      <c r="AGD33" s="240"/>
      <c r="AGE33" s="240"/>
      <c r="AGF33" s="240"/>
      <c r="AGG33" s="240"/>
      <c r="AGH33" s="240"/>
      <c r="AGI33" s="240"/>
      <c r="AGJ33" s="240"/>
      <c r="AGK33" s="240"/>
      <c r="AGL33" s="240"/>
      <c r="AGM33" s="240"/>
      <c r="AGN33" s="240"/>
      <c r="AGO33" s="240"/>
      <c r="AGP33" s="240"/>
      <c r="AGQ33" s="240"/>
      <c r="AGR33" s="240"/>
      <c r="AGS33" s="240"/>
      <c r="AGT33" s="240"/>
      <c r="AGU33" s="240"/>
      <c r="AGV33" s="240"/>
      <c r="AGW33" s="240"/>
      <c r="AGX33" s="240"/>
      <c r="AGY33" s="240"/>
      <c r="AGZ33" s="240"/>
      <c r="AHA33" s="240"/>
      <c r="AHB33" s="240"/>
      <c r="AHC33" s="240"/>
      <c r="AHD33" s="240"/>
      <c r="AHE33" s="240"/>
      <c r="AHF33" s="240"/>
      <c r="AHG33" s="240"/>
      <c r="AHH33" s="240"/>
      <c r="AHI33" s="240"/>
      <c r="AHJ33" s="240"/>
      <c r="AHK33" s="240"/>
      <c r="AHL33" s="240"/>
      <c r="AHM33" s="240"/>
      <c r="AHN33" s="240"/>
      <c r="AHO33" s="240"/>
      <c r="AHP33" s="240"/>
      <c r="AHQ33" s="240"/>
      <c r="AHR33" s="240"/>
      <c r="AHS33" s="240"/>
      <c r="AHT33" s="240"/>
      <c r="AHU33" s="240"/>
      <c r="AHV33" s="240"/>
      <c r="AHW33" s="240"/>
      <c r="AHX33" s="240"/>
      <c r="AHY33" s="240"/>
      <c r="AHZ33" s="240"/>
      <c r="AIA33" s="240"/>
      <c r="AIB33" s="240"/>
      <c r="AIC33" s="240"/>
      <c r="AID33" s="240"/>
      <c r="AIE33" s="240"/>
      <c r="AIF33" s="240"/>
      <c r="AIG33" s="240"/>
      <c r="AIH33" s="240"/>
      <c r="AII33" s="240"/>
      <c r="AIJ33" s="240"/>
      <c r="AIK33" s="240"/>
      <c r="AIL33" s="240"/>
      <c r="AIM33" s="240"/>
      <c r="AIN33" s="240"/>
      <c r="AIO33" s="240"/>
      <c r="AIP33" s="240"/>
      <c r="AIQ33" s="240"/>
      <c r="AIR33" s="240"/>
      <c r="AIS33" s="240"/>
      <c r="AIT33" s="240"/>
      <c r="AIU33" s="240"/>
      <c r="AIV33" s="240"/>
      <c r="AIW33" s="240"/>
      <c r="AIX33" s="240"/>
      <c r="AIY33" s="240"/>
      <c r="AIZ33" s="240"/>
      <c r="AJA33" s="240"/>
      <c r="AJB33" s="240"/>
      <c r="AJC33" s="240"/>
      <c r="AJD33" s="240"/>
      <c r="AJE33" s="240"/>
      <c r="AJF33" s="240"/>
      <c r="AJG33" s="240"/>
      <c r="AJH33" s="240"/>
      <c r="AJI33" s="240"/>
      <c r="AJJ33" s="240"/>
      <c r="AJK33" s="240"/>
      <c r="AJL33" s="240"/>
      <c r="AJM33" s="240"/>
      <c r="AJN33" s="240"/>
      <c r="AJO33" s="240"/>
      <c r="AJP33" s="240"/>
      <c r="AJQ33" s="240"/>
      <c r="AJR33" s="240"/>
      <c r="AJS33" s="240"/>
      <c r="AJT33" s="240"/>
      <c r="AJU33" s="240"/>
      <c r="AJV33" s="240"/>
      <c r="AJW33" s="240"/>
      <c r="AJX33" s="240"/>
      <c r="AJY33" s="240"/>
      <c r="AJZ33" s="240"/>
      <c r="AKA33" s="240"/>
      <c r="AKB33" s="240"/>
      <c r="AKC33" s="240"/>
      <c r="AKD33" s="240"/>
      <c r="AKE33" s="240"/>
      <c r="AKF33" s="240"/>
      <c r="AKG33" s="240"/>
      <c r="AKH33" s="240"/>
      <c r="AKI33" s="240"/>
      <c r="AKJ33" s="240"/>
      <c r="AKK33" s="240"/>
      <c r="AKL33" s="240"/>
      <c r="AKM33" s="240"/>
      <c r="AKN33" s="240"/>
      <c r="AKO33" s="240"/>
      <c r="AKP33" s="240"/>
      <c r="AKQ33" s="240"/>
      <c r="AKR33" s="240"/>
      <c r="AKS33" s="240"/>
      <c r="AKT33" s="240"/>
      <c r="AKU33" s="240"/>
      <c r="AKV33" s="240"/>
      <c r="AKW33" s="240"/>
      <c r="AKX33" s="240"/>
      <c r="AKY33" s="240"/>
      <c r="AKZ33" s="240"/>
      <c r="ALA33" s="240"/>
      <c r="ALB33" s="240"/>
      <c r="ALC33" s="240"/>
      <c r="ALD33" s="240"/>
      <c r="ALE33" s="240"/>
      <c r="ALF33" s="240"/>
      <c r="ALG33" s="240"/>
      <c r="ALH33" s="240"/>
      <c r="ALI33" s="240"/>
      <c r="ALJ33" s="240"/>
      <c r="ALK33" s="240"/>
      <c r="ALL33" s="240"/>
      <c r="ALM33" s="240"/>
      <c r="ALN33" s="240"/>
      <c r="ALO33" s="240"/>
      <c r="ALP33" s="240"/>
      <c r="ALQ33" s="240"/>
      <c r="ALR33" s="240"/>
      <c r="ALS33" s="240"/>
      <c r="ALT33" s="240"/>
      <c r="ALU33" s="240"/>
      <c r="ALV33" s="240"/>
      <c r="ALW33" s="240"/>
      <c r="ALX33" s="240"/>
      <c r="ALY33" s="240"/>
      <c r="ALZ33" s="240"/>
      <c r="AMA33" s="240"/>
      <c r="AMB33" s="240"/>
      <c r="AMC33" s="240"/>
      <c r="AMD33" s="240"/>
      <c r="AME33" s="240"/>
      <c r="AMF33" s="240"/>
      <c r="AMG33" s="240"/>
      <c r="AMH33" s="240"/>
      <c r="AMI33" s="240"/>
      <c r="AMJ33" s="240"/>
      <c r="AMK33" s="240"/>
      <c r="AML33" s="240"/>
      <c r="AMM33" s="240"/>
      <c r="AMN33" s="240"/>
      <c r="AMO33" s="240"/>
      <c r="AMP33" s="240"/>
      <c r="AMQ33" s="240"/>
      <c r="AMR33" s="240"/>
      <c r="AMS33" s="240"/>
      <c r="AMT33" s="240"/>
      <c r="AMU33" s="240"/>
      <c r="AMV33" s="240"/>
      <c r="AMW33" s="240"/>
      <c r="AMX33" s="240"/>
      <c r="AMY33" s="240"/>
      <c r="AMZ33" s="240"/>
      <c r="ANA33" s="240"/>
      <c r="ANB33" s="240"/>
      <c r="ANC33" s="240"/>
      <c r="AND33" s="240"/>
      <c r="ANE33" s="240"/>
      <c r="ANF33" s="240"/>
      <c r="ANG33" s="240"/>
      <c r="ANH33" s="240"/>
      <c r="ANI33" s="240"/>
      <c r="ANJ33" s="240"/>
      <c r="ANK33" s="240"/>
      <c r="ANL33" s="240"/>
      <c r="ANM33" s="240"/>
      <c r="ANN33" s="240"/>
      <c r="ANO33" s="240"/>
      <c r="ANP33" s="240"/>
      <c r="ANQ33" s="240"/>
      <c r="ANR33" s="240"/>
      <c r="ANS33" s="240"/>
      <c r="ANT33" s="240"/>
      <c r="ANU33" s="240"/>
      <c r="ANV33" s="240"/>
      <c r="ANW33" s="240"/>
      <c r="ANX33" s="240"/>
      <c r="ANY33" s="240"/>
      <c r="ANZ33" s="240"/>
      <c r="AOA33" s="240"/>
      <c r="AOB33" s="240"/>
      <c r="AOC33" s="240"/>
      <c r="AOD33" s="240"/>
      <c r="AOE33" s="240"/>
      <c r="AOF33" s="240"/>
      <c r="AOG33" s="240"/>
      <c r="AOH33" s="240"/>
      <c r="AOI33" s="240"/>
      <c r="AOJ33" s="240"/>
      <c r="AOK33" s="240"/>
      <c r="AOL33" s="240"/>
      <c r="AOM33" s="240"/>
      <c r="AON33" s="240"/>
      <c r="AOO33" s="240"/>
      <c r="AOP33" s="240"/>
      <c r="AOQ33" s="240"/>
      <c r="AOR33" s="240"/>
      <c r="AOS33" s="240"/>
      <c r="AOT33" s="240"/>
      <c r="AOU33" s="240"/>
      <c r="AOV33" s="240"/>
      <c r="AOW33" s="240"/>
      <c r="AOX33" s="240"/>
      <c r="AOY33" s="240"/>
      <c r="AOZ33" s="240"/>
      <c r="APA33" s="240"/>
      <c r="APB33" s="240"/>
      <c r="APC33" s="240"/>
      <c r="APD33" s="240"/>
      <c r="APE33" s="240"/>
      <c r="APF33" s="240"/>
      <c r="APG33" s="240"/>
      <c r="APH33" s="240"/>
      <c r="API33" s="240"/>
      <c r="APJ33" s="240"/>
      <c r="APK33" s="240"/>
      <c r="APL33" s="240"/>
      <c r="APM33" s="240"/>
      <c r="APN33" s="240"/>
      <c r="APO33" s="240"/>
      <c r="APP33" s="240"/>
      <c r="APQ33" s="240"/>
      <c r="APR33" s="240"/>
      <c r="APS33" s="240"/>
      <c r="APT33" s="240"/>
      <c r="APU33" s="240"/>
      <c r="APV33" s="240"/>
      <c r="APW33" s="240"/>
      <c r="APX33" s="240"/>
      <c r="APY33" s="240"/>
      <c r="APZ33" s="240"/>
      <c r="AQA33" s="240"/>
      <c r="AQB33" s="240"/>
      <c r="AQC33" s="240"/>
      <c r="AQD33" s="240"/>
      <c r="AQE33" s="240"/>
      <c r="AQF33" s="240"/>
      <c r="AQG33" s="240"/>
      <c r="AQH33" s="240"/>
      <c r="AQI33" s="240"/>
      <c r="AQJ33" s="240"/>
      <c r="AQK33" s="240"/>
      <c r="AQL33" s="240"/>
      <c r="AQM33" s="240"/>
      <c r="AQN33" s="240"/>
      <c r="AQO33" s="240"/>
      <c r="AQP33" s="240"/>
      <c r="AQQ33" s="240"/>
      <c r="AQR33" s="240"/>
      <c r="AQS33" s="240"/>
      <c r="AQT33" s="240"/>
      <c r="AQU33" s="240"/>
      <c r="AQV33" s="240"/>
      <c r="AQW33" s="240"/>
      <c r="AQX33" s="240"/>
      <c r="AQY33" s="240"/>
      <c r="AQZ33" s="240"/>
      <c r="ARA33" s="240"/>
      <c r="ARB33" s="240"/>
      <c r="ARC33" s="240"/>
      <c r="ARD33" s="240"/>
      <c r="ARE33" s="240"/>
      <c r="ARF33" s="240"/>
      <c r="ARG33" s="240"/>
      <c r="ARH33" s="240"/>
      <c r="ARI33" s="240"/>
      <c r="ARJ33" s="240"/>
      <c r="ARK33" s="240"/>
      <c r="ARL33" s="240"/>
      <c r="ARM33" s="240"/>
      <c r="ARN33" s="240"/>
      <c r="ARO33" s="240"/>
      <c r="ARP33" s="240"/>
      <c r="ARQ33" s="240"/>
      <c r="ARR33" s="240"/>
      <c r="ARS33" s="240"/>
      <c r="ART33" s="240"/>
      <c r="ARU33" s="240"/>
      <c r="ARV33" s="240"/>
      <c r="ARW33" s="240"/>
      <c r="ARX33" s="240"/>
      <c r="ARY33" s="240"/>
      <c r="ARZ33" s="240"/>
      <c r="ASA33" s="240"/>
      <c r="ASB33" s="240"/>
      <c r="ASC33" s="240"/>
      <c r="ASD33" s="240"/>
      <c r="ASE33" s="240"/>
      <c r="ASF33" s="240"/>
      <c r="ASG33" s="240"/>
      <c r="ASH33" s="240"/>
      <c r="ASI33" s="240"/>
      <c r="ASJ33" s="240"/>
      <c r="ASK33" s="240"/>
      <c r="ASL33" s="240"/>
      <c r="ASM33" s="240"/>
      <c r="ASN33" s="240"/>
      <c r="ASO33" s="240"/>
      <c r="ASP33" s="240"/>
      <c r="ASQ33" s="240"/>
      <c r="ASR33" s="240"/>
      <c r="ASS33" s="240"/>
      <c r="AST33" s="240"/>
      <c r="ASU33" s="240"/>
      <c r="ASV33" s="240"/>
      <c r="ASW33" s="240"/>
      <c r="ASX33" s="240"/>
      <c r="ASY33" s="240"/>
      <c r="ASZ33" s="240"/>
      <c r="ATA33" s="240"/>
      <c r="ATB33" s="240"/>
      <c r="ATC33" s="240"/>
      <c r="ATD33" s="240"/>
      <c r="ATE33" s="240"/>
      <c r="ATF33" s="240"/>
      <c r="ATG33" s="240"/>
      <c r="ATH33" s="240"/>
      <c r="ATI33" s="240"/>
      <c r="ATJ33" s="240"/>
      <c r="ATK33" s="240"/>
      <c r="ATL33" s="240"/>
      <c r="ATM33" s="240"/>
      <c r="ATN33" s="240"/>
      <c r="ATO33" s="240"/>
      <c r="ATP33" s="240"/>
      <c r="ATQ33" s="240"/>
      <c r="ATR33" s="240"/>
      <c r="ATS33" s="240"/>
      <c r="ATT33" s="240"/>
      <c r="ATU33" s="240"/>
      <c r="ATV33" s="240"/>
      <c r="ATW33" s="240"/>
      <c r="ATX33" s="240"/>
      <c r="ATY33" s="240"/>
      <c r="ATZ33" s="240"/>
      <c r="AUA33" s="240"/>
      <c r="AUB33" s="240"/>
      <c r="AUC33" s="240"/>
      <c r="AUD33" s="240"/>
      <c r="AUE33" s="240"/>
      <c r="AUF33" s="240"/>
      <c r="AUG33" s="240"/>
      <c r="AUH33" s="240"/>
      <c r="AUI33" s="240"/>
      <c r="AUJ33" s="240"/>
      <c r="AUK33" s="240"/>
      <c r="AUL33" s="240"/>
      <c r="AUM33" s="240"/>
      <c r="AUN33" s="240"/>
      <c r="AUO33" s="240"/>
      <c r="AUP33" s="240"/>
      <c r="AUQ33" s="240"/>
      <c r="AUR33" s="240"/>
      <c r="AUS33" s="240"/>
      <c r="AUT33" s="240"/>
      <c r="AUU33" s="240"/>
      <c r="AUV33" s="240"/>
      <c r="AUW33" s="240"/>
      <c r="AUX33" s="240"/>
      <c r="AUY33" s="240"/>
      <c r="AUZ33" s="240"/>
      <c r="AVA33" s="240"/>
      <c r="AVB33" s="240"/>
      <c r="AVC33" s="240"/>
      <c r="AVD33" s="240"/>
      <c r="AVE33" s="240"/>
      <c r="AVF33" s="240"/>
      <c r="AVG33" s="240"/>
      <c r="AVH33" s="240"/>
      <c r="AVI33" s="240"/>
      <c r="AVJ33" s="240"/>
      <c r="AVK33" s="240"/>
      <c r="AVL33" s="240"/>
      <c r="AVM33" s="240"/>
      <c r="AVN33" s="240"/>
      <c r="AVO33" s="240"/>
      <c r="AVP33" s="240"/>
      <c r="AVQ33" s="240"/>
      <c r="AVR33" s="240"/>
      <c r="AVS33" s="240"/>
      <c r="AVT33" s="240"/>
      <c r="AVU33" s="240"/>
      <c r="AVV33" s="240"/>
      <c r="AVW33" s="240"/>
      <c r="AVX33" s="240"/>
      <c r="AVY33" s="240"/>
      <c r="AVZ33" s="240"/>
      <c r="AWA33" s="240"/>
      <c r="AWB33" s="240"/>
      <c r="AWC33" s="240"/>
      <c r="AWD33" s="240"/>
      <c r="AWE33" s="240"/>
      <c r="AWF33" s="240"/>
      <c r="AWG33" s="240"/>
      <c r="AWH33" s="240"/>
      <c r="AWI33" s="240"/>
      <c r="AWJ33" s="240"/>
      <c r="AWK33" s="240"/>
      <c r="AWL33" s="240"/>
      <c r="AWM33" s="240"/>
      <c r="AWN33" s="240"/>
      <c r="AWO33" s="240"/>
      <c r="AWP33" s="240"/>
      <c r="AWQ33" s="240"/>
      <c r="AWR33" s="240"/>
      <c r="AWS33" s="240"/>
      <c r="AWT33" s="240"/>
      <c r="AWU33" s="240"/>
      <c r="AWV33" s="240"/>
      <c r="AWW33" s="240"/>
      <c r="AWX33" s="240"/>
      <c r="AWY33" s="240"/>
      <c r="AWZ33" s="240"/>
      <c r="AXA33" s="240"/>
      <c r="AXB33" s="240"/>
      <c r="AXC33" s="240"/>
      <c r="AXD33" s="240"/>
      <c r="AXE33" s="240"/>
      <c r="AXF33" s="240"/>
      <c r="AXG33" s="240"/>
      <c r="AXH33" s="240"/>
      <c r="AXI33" s="240"/>
      <c r="AXJ33" s="240"/>
      <c r="AXK33" s="240"/>
      <c r="AXL33" s="240"/>
      <c r="AXM33" s="240"/>
      <c r="AXN33" s="240"/>
      <c r="AXO33" s="240"/>
      <c r="AXP33" s="240"/>
      <c r="AXQ33" s="240"/>
      <c r="AXR33" s="240"/>
      <c r="AXS33" s="240"/>
      <c r="AXT33" s="240"/>
      <c r="AXU33" s="240"/>
      <c r="AXV33" s="240"/>
      <c r="AXW33" s="240"/>
      <c r="AXX33" s="240"/>
      <c r="AXY33" s="240"/>
      <c r="AXZ33" s="240"/>
      <c r="AYA33" s="240"/>
      <c r="AYB33" s="240"/>
      <c r="AYC33" s="240"/>
      <c r="AYD33" s="240"/>
      <c r="AYE33" s="240"/>
      <c r="AYF33" s="240"/>
      <c r="AYG33" s="240"/>
      <c r="AYH33" s="240"/>
      <c r="AYI33" s="240"/>
      <c r="AYJ33" s="240"/>
      <c r="AYK33" s="240"/>
      <c r="AYL33" s="240"/>
      <c r="AYM33" s="240"/>
      <c r="AYN33" s="240"/>
      <c r="AYO33" s="240"/>
      <c r="AYP33" s="240"/>
      <c r="AYQ33" s="240"/>
      <c r="AYR33" s="240"/>
      <c r="AYS33" s="240"/>
      <c r="AYT33" s="240"/>
      <c r="AYU33" s="240"/>
      <c r="AYV33" s="240"/>
      <c r="AYW33" s="240"/>
      <c r="AYX33" s="240"/>
      <c r="AYY33" s="240"/>
      <c r="AYZ33" s="240"/>
      <c r="AZA33" s="240"/>
      <c r="AZB33" s="240"/>
      <c r="AZC33" s="240"/>
      <c r="AZD33" s="240"/>
      <c r="AZE33" s="240"/>
      <c r="AZF33" s="240"/>
      <c r="AZG33" s="240"/>
      <c r="AZH33" s="240"/>
      <c r="AZI33" s="240"/>
      <c r="AZJ33" s="240"/>
      <c r="AZK33" s="240"/>
      <c r="AZL33" s="240"/>
      <c r="AZM33" s="240"/>
      <c r="AZN33" s="240"/>
      <c r="AZO33" s="240"/>
      <c r="AZP33" s="240"/>
      <c r="AZQ33" s="240"/>
      <c r="AZR33" s="240"/>
      <c r="AZS33" s="240"/>
      <c r="AZT33" s="240"/>
      <c r="AZU33" s="240"/>
      <c r="AZV33" s="240"/>
      <c r="AZW33" s="240"/>
      <c r="AZX33" s="240"/>
      <c r="AZY33" s="240"/>
      <c r="AZZ33" s="240"/>
      <c r="BAA33" s="240"/>
      <c r="BAB33" s="240"/>
      <c r="BAC33" s="240"/>
      <c r="BAD33" s="240"/>
      <c r="BAE33" s="240"/>
      <c r="BAF33" s="240"/>
      <c r="BAG33" s="240"/>
      <c r="BAH33" s="240"/>
      <c r="BAI33" s="240"/>
      <c r="BAJ33" s="240"/>
      <c r="BAK33" s="240"/>
      <c r="BAL33" s="240"/>
      <c r="BAM33" s="240"/>
      <c r="BAN33" s="240"/>
      <c r="BAO33" s="240"/>
      <c r="BAP33" s="240"/>
      <c r="BAQ33" s="240"/>
      <c r="BAR33" s="240"/>
      <c r="BAS33" s="240"/>
      <c r="BAT33" s="240"/>
      <c r="BAU33" s="240"/>
      <c r="BAV33" s="240"/>
      <c r="BAW33" s="240"/>
      <c r="BAX33" s="240"/>
      <c r="BAY33" s="240"/>
      <c r="BAZ33" s="240"/>
      <c r="BBA33" s="240"/>
      <c r="BBB33" s="240"/>
      <c r="BBC33" s="240"/>
      <c r="BBD33" s="240"/>
      <c r="BBE33" s="240"/>
      <c r="BBF33" s="240"/>
      <c r="BBG33" s="240"/>
      <c r="BBH33" s="240"/>
      <c r="BBI33" s="240"/>
      <c r="BBJ33" s="240"/>
      <c r="BBK33" s="240"/>
      <c r="BBL33" s="240"/>
      <c r="BBM33" s="240"/>
      <c r="BBN33" s="240"/>
      <c r="BBO33" s="240"/>
      <c r="BBP33" s="240"/>
      <c r="BBQ33" s="240"/>
      <c r="BBR33" s="240"/>
      <c r="BBS33" s="240"/>
      <c r="BBT33" s="240"/>
      <c r="BBU33" s="240"/>
      <c r="BBV33" s="240"/>
      <c r="BBW33" s="240"/>
      <c r="BBX33" s="240"/>
      <c r="BBY33" s="240"/>
      <c r="BBZ33" s="240"/>
      <c r="BCA33" s="240"/>
      <c r="BCB33" s="240"/>
      <c r="BCC33" s="240"/>
      <c r="BCD33" s="240"/>
      <c r="BCE33" s="240"/>
      <c r="BCF33" s="240"/>
      <c r="BCG33" s="240"/>
      <c r="BCH33" s="240"/>
      <c r="BCI33" s="240"/>
      <c r="BCJ33" s="240"/>
      <c r="BCK33" s="240"/>
      <c r="BCL33" s="240"/>
      <c r="BCM33" s="240"/>
      <c r="BCN33" s="240"/>
      <c r="BCO33" s="240"/>
      <c r="BCP33" s="240"/>
      <c r="BCQ33" s="240"/>
      <c r="BCR33" s="240"/>
      <c r="BCS33" s="240"/>
      <c r="BCT33" s="240"/>
      <c r="BCU33" s="240"/>
      <c r="BCV33" s="240"/>
      <c r="BCW33" s="240"/>
      <c r="BCX33" s="240"/>
      <c r="BCY33" s="240"/>
      <c r="BCZ33" s="240"/>
      <c r="BDA33" s="240"/>
      <c r="BDB33" s="240"/>
      <c r="BDC33" s="240"/>
      <c r="BDD33" s="240"/>
      <c r="BDE33" s="240"/>
      <c r="BDF33" s="240"/>
      <c r="BDG33" s="240"/>
      <c r="BDH33" s="240"/>
      <c r="BDI33" s="240"/>
      <c r="BDJ33" s="240"/>
      <c r="BDK33" s="240"/>
      <c r="BDL33" s="240"/>
      <c r="BDM33" s="240"/>
      <c r="BDN33" s="240"/>
      <c r="BDO33" s="240"/>
      <c r="BDP33" s="240"/>
      <c r="BDQ33" s="240"/>
      <c r="BDR33" s="240"/>
      <c r="BDS33" s="240"/>
      <c r="BDT33" s="240"/>
      <c r="BDU33" s="240"/>
      <c r="BDV33" s="240"/>
      <c r="BDW33" s="240"/>
      <c r="BDX33" s="240"/>
      <c r="BDY33" s="240"/>
      <c r="BDZ33" s="240"/>
      <c r="BEA33" s="240"/>
      <c r="BEB33" s="240"/>
      <c r="BEC33" s="240"/>
      <c r="BED33" s="240"/>
      <c r="BEE33" s="240"/>
      <c r="BEF33" s="240"/>
      <c r="BEG33" s="240"/>
      <c r="BEH33" s="240"/>
      <c r="BEI33" s="240"/>
      <c r="BEJ33" s="240"/>
      <c r="BEK33" s="240"/>
      <c r="BEL33" s="240"/>
      <c r="BEM33" s="240"/>
      <c r="BEN33" s="240"/>
      <c r="BEO33" s="240"/>
      <c r="BEP33" s="240"/>
      <c r="BEQ33" s="240"/>
      <c r="BER33" s="240"/>
      <c r="BES33" s="240"/>
      <c r="BET33" s="240"/>
      <c r="BEU33" s="240"/>
      <c r="BEV33" s="240"/>
      <c r="BEW33" s="240"/>
      <c r="BEX33" s="240"/>
      <c r="BEY33" s="240"/>
      <c r="BEZ33" s="240"/>
      <c r="BFA33" s="240"/>
      <c r="BFB33" s="240"/>
      <c r="BFC33" s="240"/>
      <c r="BFD33" s="240"/>
      <c r="BFE33" s="240"/>
      <c r="BFF33" s="240"/>
      <c r="BFG33" s="240"/>
      <c r="BFH33" s="240"/>
      <c r="BFI33" s="240"/>
      <c r="BFJ33" s="240"/>
      <c r="BFK33" s="240"/>
      <c r="BFL33" s="240"/>
      <c r="BFM33" s="240"/>
      <c r="BFN33" s="240"/>
      <c r="BFO33" s="240"/>
      <c r="BFP33" s="240"/>
      <c r="BFQ33" s="240"/>
      <c r="BFR33" s="240"/>
      <c r="BFS33" s="240"/>
      <c r="BFT33" s="240"/>
      <c r="BFU33" s="240"/>
      <c r="BFV33" s="240"/>
      <c r="BFW33" s="240"/>
      <c r="BFX33" s="240"/>
      <c r="BFY33" s="240"/>
      <c r="BFZ33" s="240"/>
      <c r="BGA33" s="240"/>
      <c r="BGB33" s="240"/>
      <c r="BGC33" s="240"/>
      <c r="BGD33" s="240"/>
      <c r="BGE33" s="240"/>
      <c r="BGF33" s="240"/>
      <c r="BGG33" s="240"/>
      <c r="BGH33" s="240"/>
      <c r="BGI33" s="240"/>
      <c r="BGJ33" s="240"/>
      <c r="BGK33" s="240"/>
      <c r="BGL33" s="240"/>
      <c r="BGM33" s="240"/>
      <c r="BGN33" s="240"/>
      <c r="BGO33" s="240"/>
      <c r="BGP33" s="240"/>
      <c r="BGQ33" s="240"/>
      <c r="BGR33" s="240"/>
      <c r="BGS33" s="240"/>
      <c r="BGT33" s="240"/>
      <c r="BGU33" s="240"/>
      <c r="BGV33" s="240"/>
      <c r="BGW33" s="240"/>
      <c r="BGX33" s="240"/>
      <c r="BGY33" s="240"/>
      <c r="BGZ33" s="240"/>
      <c r="BHA33" s="240"/>
      <c r="BHB33" s="240"/>
      <c r="BHC33" s="240"/>
      <c r="BHD33" s="240"/>
      <c r="BHE33" s="240"/>
      <c r="BHF33" s="240"/>
      <c r="BHG33" s="240"/>
      <c r="BHH33" s="240"/>
      <c r="BHI33" s="240"/>
      <c r="BHJ33" s="240"/>
      <c r="BHK33" s="240"/>
      <c r="BHL33" s="240"/>
      <c r="BHM33" s="240"/>
      <c r="BHN33" s="240"/>
      <c r="BHO33" s="240"/>
      <c r="BHP33" s="240"/>
      <c r="BHQ33" s="240"/>
      <c r="BHR33" s="240"/>
      <c r="BHS33" s="240"/>
      <c r="BHT33" s="240"/>
      <c r="BHU33" s="240"/>
      <c r="BHV33" s="240"/>
      <c r="BHW33" s="240"/>
      <c r="BHX33" s="240"/>
      <c r="BHY33" s="240"/>
      <c r="BHZ33" s="240"/>
      <c r="BIA33" s="240"/>
      <c r="BIB33" s="240"/>
      <c r="BIC33" s="240"/>
      <c r="BID33" s="240"/>
      <c r="BIE33" s="240"/>
      <c r="BIF33" s="240"/>
      <c r="BIG33" s="240"/>
      <c r="BIH33" s="240"/>
      <c r="BII33" s="240"/>
      <c r="BIJ33" s="240"/>
      <c r="BIK33" s="240"/>
      <c r="BIL33" s="240"/>
      <c r="BIM33" s="240"/>
      <c r="BIN33" s="240"/>
      <c r="BIO33" s="240"/>
      <c r="BIP33" s="240"/>
      <c r="BIQ33" s="240"/>
      <c r="BIR33" s="240"/>
      <c r="BIS33" s="240"/>
      <c r="BIT33" s="240"/>
      <c r="BIU33" s="240"/>
      <c r="BIV33" s="240"/>
      <c r="BIW33" s="240"/>
      <c r="BIX33" s="240"/>
      <c r="BIY33" s="240"/>
      <c r="BIZ33" s="240"/>
      <c r="BJA33" s="240"/>
      <c r="BJB33" s="240"/>
      <c r="BJC33" s="240"/>
      <c r="BJD33" s="240"/>
      <c r="BJE33" s="240"/>
      <c r="BJF33" s="240"/>
      <c r="BJG33" s="240"/>
      <c r="BJH33" s="240"/>
      <c r="BJI33" s="240"/>
      <c r="BJJ33" s="240"/>
      <c r="BJK33" s="240"/>
      <c r="BJL33" s="240"/>
      <c r="BJM33" s="240"/>
      <c r="BJN33" s="240"/>
      <c r="BJO33" s="240"/>
      <c r="BJP33" s="240"/>
      <c r="BJQ33" s="240"/>
      <c r="BJR33" s="240"/>
      <c r="BJS33" s="240"/>
      <c r="BJT33" s="240"/>
      <c r="BJU33" s="240"/>
      <c r="BJV33" s="240"/>
      <c r="BJW33" s="240"/>
      <c r="BJX33" s="240"/>
      <c r="BJY33" s="240"/>
      <c r="BJZ33" s="240"/>
      <c r="BKA33" s="240"/>
      <c r="BKB33" s="240"/>
      <c r="BKC33" s="240"/>
      <c r="BKD33" s="240"/>
      <c r="BKE33" s="240"/>
      <c r="BKF33" s="240"/>
      <c r="BKG33" s="240"/>
      <c r="BKH33" s="240"/>
      <c r="BKI33" s="240"/>
      <c r="BKJ33" s="240"/>
      <c r="BKK33" s="240"/>
      <c r="BKL33" s="240"/>
      <c r="BKM33" s="240"/>
      <c r="BKN33" s="240"/>
      <c r="BKO33" s="240"/>
      <c r="BKP33" s="240"/>
      <c r="BKQ33" s="240"/>
      <c r="BKR33" s="240"/>
      <c r="BKS33" s="240"/>
      <c r="BKT33" s="240"/>
      <c r="BKU33" s="240"/>
      <c r="BKV33" s="240"/>
      <c r="BKW33" s="240"/>
      <c r="BKX33" s="240"/>
      <c r="BKY33" s="240"/>
      <c r="BKZ33" s="240"/>
      <c r="BLA33" s="240"/>
      <c r="BLB33" s="240"/>
      <c r="BLC33" s="240"/>
      <c r="BLD33" s="240"/>
      <c r="BLE33" s="240"/>
      <c r="BLF33" s="240"/>
      <c r="BLG33" s="240"/>
      <c r="BLH33" s="240"/>
      <c r="BLI33" s="240"/>
      <c r="BLJ33" s="240"/>
      <c r="BLK33" s="240"/>
      <c r="BLL33" s="240"/>
      <c r="BLM33" s="240"/>
      <c r="BLN33" s="240"/>
      <c r="BLO33" s="240"/>
      <c r="BLP33" s="240"/>
      <c r="BLQ33" s="240"/>
      <c r="BLR33" s="240"/>
      <c r="BLS33" s="240"/>
      <c r="BLT33" s="240"/>
      <c r="BLU33" s="240"/>
      <c r="BLV33" s="240"/>
      <c r="BLW33" s="240"/>
      <c r="BLX33" s="240"/>
      <c r="BLY33" s="240"/>
      <c r="BLZ33" s="240"/>
      <c r="BMA33" s="240"/>
      <c r="BMB33" s="240"/>
      <c r="BMC33" s="240"/>
      <c r="BMD33" s="240"/>
      <c r="BME33" s="240"/>
      <c r="BMF33" s="240"/>
      <c r="BMG33" s="240"/>
      <c r="BMH33" s="240"/>
      <c r="BMI33" s="240"/>
      <c r="BMJ33" s="240"/>
      <c r="BMK33" s="240"/>
      <c r="BML33" s="240"/>
      <c r="BMM33" s="240"/>
      <c r="BMN33" s="240"/>
      <c r="BMO33" s="240"/>
      <c r="BMP33" s="240"/>
      <c r="BMQ33" s="240"/>
      <c r="BMR33" s="240"/>
      <c r="BMS33" s="240"/>
      <c r="BMT33" s="240"/>
      <c r="BMU33" s="240"/>
      <c r="BMV33" s="240"/>
      <c r="BMW33" s="240"/>
      <c r="BMX33" s="240"/>
      <c r="BMY33" s="240"/>
      <c r="BMZ33" s="240"/>
      <c r="BNA33" s="240"/>
      <c r="BNB33" s="240"/>
      <c r="BNC33" s="240"/>
      <c r="BND33" s="240"/>
      <c r="BNE33" s="240"/>
      <c r="BNF33" s="240"/>
      <c r="BNG33" s="240"/>
      <c r="BNH33" s="240"/>
      <c r="BNI33" s="240"/>
      <c r="BNJ33" s="240"/>
      <c r="BNK33" s="240"/>
      <c r="BNL33" s="240"/>
      <c r="BNM33" s="240"/>
      <c r="BNN33" s="240"/>
      <c r="BNO33" s="240"/>
      <c r="BNP33" s="240"/>
      <c r="BNQ33" s="240"/>
      <c r="BNR33" s="240"/>
      <c r="BNS33" s="240"/>
      <c r="BNT33" s="240"/>
      <c r="BNU33" s="240"/>
      <c r="BNV33" s="240"/>
      <c r="BNW33" s="240"/>
      <c r="BNX33" s="240"/>
      <c r="BNY33" s="240"/>
      <c r="BNZ33" s="240"/>
      <c r="BOA33" s="240"/>
      <c r="BOB33" s="240"/>
      <c r="BOC33" s="240"/>
      <c r="BOD33" s="240"/>
      <c r="BOE33" s="240"/>
      <c r="BOF33" s="240"/>
      <c r="BOG33" s="240"/>
      <c r="BOH33" s="240"/>
      <c r="BOI33" s="240"/>
      <c r="BOJ33" s="240"/>
      <c r="BOK33" s="240"/>
      <c r="BOL33" s="240"/>
      <c r="BOM33" s="240"/>
      <c r="BON33" s="240"/>
      <c r="BOO33" s="240"/>
      <c r="BOP33" s="240"/>
      <c r="BOQ33" s="240"/>
      <c r="BOR33" s="240"/>
      <c r="BOS33" s="240"/>
      <c r="BOT33" s="240"/>
      <c r="BOU33" s="240"/>
      <c r="BOV33" s="240"/>
      <c r="BOW33" s="240"/>
      <c r="BOX33" s="240"/>
      <c r="BOY33" s="240"/>
      <c r="BOZ33" s="240"/>
      <c r="BPA33" s="240"/>
      <c r="BPB33" s="240"/>
      <c r="BPC33" s="240"/>
      <c r="BPD33" s="240"/>
      <c r="BPE33" s="240"/>
      <c r="BPF33" s="240"/>
      <c r="BPG33" s="240"/>
      <c r="BPH33" s="240"/>
      <c r="BPI33" s="240"/>
      <c r="BPJ33" s="240"/>
      <c r="BPK33" s="240"/>
      <c r="BPL33" s="240"/>
      <c r="BPM33" s="240"/>
      <c r="BPN33" s="240"/>
      <c r="BPO33" s="240"/>
      <c r="BPP33" s="240"/>
      <c r="BPQ33" s="240"/>
      <c r="BPR33" s="240"/>
      <c r="BPS33" s="240"/>
      <c r="BPT33" s="240"/>
      <c r="BPU33" s="240"/>
      <c r="BPV33" s="240"/>
      <c r="BPW33" s="240"/>
      <c r="BPX33" s="240"/>
      <c r="BPY33" s="240"/>
      <c r="BPZ33" s="240"/>
      <c r="BQA33" s="240"/>
      <c r="BQB33" s="240"/>
      <c r="BQC33" s="240"/>
      <c r="BQD33" s="240"/>
      <c r="BQE33" s="240"/>
      <c r="BQF33" s="240"/>
      <c r="BQG33" s="240"/>
      <c r="BQH33" s="240"/>
      <c r="BQI33" s="240"/>
      <c r="BQJ33" s="240"/>
      <c r="BQK33" s="240"/>
      <c r="BQL33" s="240"/>
      <c r="BQM33" s="240"/>
      <c r="BQN33" s="240"/>
      <c r="BQO33" s="240"/>
      <c r="BQP33" s="240"/>
      <c r="BQQ33" s="240"/>
      <c r="BQR33" s="240"/>
      <c r="BQS33" s="240"/>
      <c r="BQT33" s="240"/>
      <c r="BQU33" s="240"/>
      <c r="BQV33" s="240"/>
      <c r="BQW33" s="240"/>
      <c r="BQX33" s="240"/>
      <c r="BQY33" s="240"/>
      <c r="BQZ33" s="240"/>
      <c r="BRA33" s="240"/>
      <c r="BRB33" s="240"/>
      <c r="BRC33" s="240"/>
      <c r="BRD33" s="240"/>
      <c r="BRE33" s="240"/>
      <c r="BRF33" s="240"/>
      <c r="BRG33" s="240"/>
      <c r="BRH33" s="240"/>
      <c r="BRI33" s="240"/>
      <c r="BRJ33" s="240"/>
      <c r="BRK33" s="240"/>
      <c r="BRL33" s="240"/>
      <c r="BRM33" s="240"/>
      <c r="BRN33" s="240"/>
      <c r="BRO33" s="240"/>
      <c r="BRP33" s="240"/>
      <c r="BRQ33" s="240"/>
      <c r="BRR33" s="240"/>
      <c r="BRS33" s="240"/>
      <c r="BRT33" s="240"/>
      <c r="BRU33" s="240"/>
      <c r="BRV33" s="240"/>
      <c r="BRW33" s="240"/>
      <c r="BRX33" s="240"/>
      <c r="BRY33" s="240"/>
      <c r="BRZ33" s="240"/>
      <c r="BSA33" s="240"/>
      <c r="BSB33" s="240"/>
      <c r="BSC33" s="240"/>
      <c r="BSD33" s="240"/>
      <c r="BSE33" s="240"/>
      <c r="BSF33" s="240"/>
      <c r="BSG33" s="240"/>
      <c r="BSH33" s="240"/>
      <c r="BSI33" s="240"/>
      <c r="BSJ33" s="240"/>
      <c r="BSK33" s="240"/>
      <c r="BSL33" s="240"/>
      <c r="BSM33" s="240"/>
      <c r="BSN33" s="240"/>
      <c r="BSO33" s="240"/>
      <c r="BSP33" s="240"/>
      <c r="BSQ33" s="240"/>
      <c r="BSR33" s="240"/>
      <c r="BSS33" s="240"/>
      <c r="BST33" s="240"/>
      <c r="BSU33" s="240"/>
      <c r="BSV33" s="240"/>
      <c r="BSW33" s="240"/>
      <c r="BSX33" s="240"/>
      <c r="BSY33" s="240"/>
      <c r="BSZ33" s="240"/>
      <c r="BTA33" s="240"/>
      <c r="BTB33" s="240"/>
      <c r="BTC33" s="240"/>
      <c r="BTD33" s="240"/>
      <c r="BTE33" s="240"/>
      <c r="BTF33" s="240"/>
      <c r="BTG33" s="240"/>
      <c r="BTH33" s="240"/>
      <c r="BTI33" s="240"/>
      <c r="BTJ33" s="240"/>
      <c r="BTK33" s="240"/>
      <c r="BTL33" s="240"/>
      <c r="BTM33" s="240"/>
      <c r="BTN33" s="240"/>
      <c r="BTO33" s="240"/>
      <c r="BTP33" s="240"/>
      <c r="BTQ33" s="240"/>
      <c r="BTR33" s="240"/>
      <c r="BTS33" s="240"/>
      <c r="BTT33" s="240"/>
      <c r="BTU33" s="240"/>
      <c r="BTV33" s="240"/>
      <c r="BTW33" s="240"/>
      <c r="BTX33" s="240"/>
      <c r="BTY33" s="240"/>
      <c r="BTZ33" s="240"/>
      <c r="BUA33" s="240"/>
      <c r="BUB33" s="240"/>
      <c r="BUC33" s="240"/>
      <c r="BUD33" s="240"/>
      <c r="BUE33" s="240"/>
      <c r="BUF33" s="240"/>
      <c r="BUG33" s="240"/>
      <c r="BUH33" s="240"/>
      <c r="BUI33" s="240"/>
      <c r="BUJ33" s="240"/>
      <c r="BUK33" s="240"/>
      <c r="BUL33" s="240"/>
      <c r="BUM33" s="240"/>
      <c r="BUN33" s="240"/>
      <c r="BUO33" s="240"/>
      <c r="BUP33" s="240"/>
      <c r="BUQ33" s="240"/>
      <c r="BUR33" s="240"/>
      <c r="BUS33" s="240"/>
      <c r="BUT33" s="240"/>
      <c r="BUU33" s="240"/>
      <c r="BUV33" s="240"/>
      <c r="BUW33" s="240"/>
      <c r="BUX33" s="240"/>
      <c r="BUY33" s="240"/>
      <c r="BUZ33" s="240"/>
      <c r="BVA33" s="240"/>
      <c r="BVB33" s="240"/>
      <c r="BVC33" s="240"/>
      <c r="BVD33" s="240"/>
      <c r="BVE33" s="240"/>
      <c r="BVF33" s="240"/>
      <c r="BVG33" s="240"/>
      <c r="BVH33" s="240"/>
      <c r="BVI33" s="240"/>
      <c r="BVJ33" s="240"/>
      <c r="BVK33" s="240"/>
      <c r="BVL33" s="240"/>
      <c r="BVM33" s="240"/>
      <c r="BVN33" s="240"/>
      <c r="BVO33" s="240"/>
      <c r="BVP33" s="240"/>
      <c r="BVQ33" s="240"/>
      <c r="BVR33" s="240"/>
      <c r="BVS33" s="240"/>
      <c r="BVT33" s="240"/>
      <c r="BVU33" s="240"/>
      <c r="BVV33" s="240"/>
      <c r="BVW33" s="240"/>
      <c r="BVX33" s="240"/>
      <c r="BVY33" s="240"/>
      <c r="BVZ33" s="240"/>
      <c r="BWA33" s="240"/>
      <c r="BWB33" s="240"/>
      <c r="BWC33" s="240"/>
      <c r="BWD33" s="240"/>
      <c r="BWE33" s="240"/>
      <c r="BWF33" s="240"/>
      <c r="BWG33" s="240"/>
      <c r="BWH33" s="240"/>
      <c r="BWI33" s="240"/>
      <c r="BWJ33" s="240"/>
      <c r="BWK33" s="240"/>
      <c r="BWL33" s="240"/>
      <c r="BWM33" s="240"/>
      <c r="BWN33" s="240"/>
      <c r="BWO33" s="240"/>
      <c r="BWP33" s="240"/>
      <c r="BWQ33" s="240"/>
      <c r="BWR33" s="240"/>
      <c r="BWS33" s="240"/>
      <c r="BWT33" s="240"/>
      <c r="BWU33" s="240"/>
      <c r="BWV33" s="240"/>
      <c r="BWW33" s="240"/>
      <c r="BWX33" s="240"/>
      <c r="BWY33" s="240"/>
      <c r="BWZ33" s="240"/>
      <c r="BXA33" s="240"/>
      <c r="BXB33" s="240"/>
      <c r="BXC33" s="240"/>
      <c r="BXD33" s="240"/>
      <c r="BXE33" s="240"/>
      <c r="BXF33" s="240"/>
      <c r="BXG33" s="240"/>
      <c r="BXH33" s="240"/>
      <c r="BXI33" s="240"/>
      <c r="BXJ33" s="240"/>
      <c r="BXK33" s="240"/>
      <c r="BXL33" s="240"/>
      <c r="BXM33" s="240"/>
      <c r="BXN33" s="240"/>
      <c r="BXO33" s="240"/>
      <c r="BXP33" s="240"/>
      <c r="BXQ33" s="240"/>
      <c r="BXR33" s="240"/>
      <c r="BXS33" s="240"/>
      <c r="BXT33" s="240"/>
      <c r="BXU33" s="240"/>
      <c r="BXV33" s="240"/>
      <c r="BXW33" s="240"/>
      <c r="BXX33" s="240"/>
      <c r="BXY33" s="240"/>
      <c r="BXZ33" s="240"/>
      <c r="BYA33" s="240"/>
      <c r="BYB33" s="240"/>
      <c r="BYC33" s="240"/>
      <c r="BYD33" s="240"/>
      <c r="BYE33" s="240"/>
      <c r="BYF33" s="240"/>
      <c r="BYG33" s="240"/>
      <c r="BYH33" s="240"/>
      <c r="BYI33" s="240"/>
      <c r="BYJ33" s="240"/>
      <c r="BYK33" s="240"/>
      <c r="BYL33" s="240"/>
      <c r="BYM33" s="240"/>
      <c r="BYN33" s="240"/>
      <c r="BYO33" s="240"/>
      <c r="BYP33" s="240"/>
      <c r="BYQ33" s="240"/>
      <c r="BYR33" s="240"/>
      <c r="BYS33" s="240"/>
      <c r="BYT33" s="240"/>
      <c r="BYU33" s="240"/>
      <c r="BYV33" s="240"/>
      <c r="BYW33" s="240"/>
      <c r="BYX33" s="240"/>
      <c r="BYY33" s="240"/>
      <c r="BYZ33" s="240"/>
      <c r="BZA33" s="240"/>
      <c r="BZB33" s="240"/>
      <c r="BZC33" s="240"/>
      <c r="BZD33" s="240"/>
      <c r="BZE33" s="240"/>
      <c r="BZF33" s="240"/>
      <c r="BZG33" s="240"/>
      <c r="BZH33" s="240"/>
      <c r="BZI33" s="240"/>
      <c r="BZJ33" s="240"/>
      <c r="BZK33" s="240"/>
      <c r="BZL33" s="240"/>
      <c r="BZM33" s="240"/>
      <c r="BZN33" s="240"/>
      <c r="BZO33" s="240"/>
      <c r="BZP33" s="240"/>
      <c r="BZQ33" s="240"/>
      <c r="BZR33" s="240"/>
      <c r="BZS33" s="240"/>
      <c r="BZT33" s="240"/>
      <c r="BZU33" s="240"/>
      <c r="BZV33" s="240"/>
      <c r="BZW33" s="240"/>
      <c r="BZX33" s="240"/>
      <c r="BZY33" s="240"/>
      <c r="BZZ33" s="240"/>
      <c r="CAA33" s="240"/>
      <c r="CAB33" s="240"/>
      <c r="CAC33" s="240"/>
      <c r="CAD33" s="240"/>
      <c r="CAE33" s="240"/>
      <c r="CAF33" s="240"/>
      <c r="CAG33" s="240"/>
      <c r="CAH33" s="240"/>
      <c r="CAI33" s="240"/>
      <c r="CAJ33" s="240"/>
      <c r="CAK33" s="240"/>
      <c r="CAL33" s="240"/>
      <c r="CAM33" s="240"/>
      <c r="CAN33" s="240"/>
      <c r="CAO33" s="240"/>
      <c r="CAP33" s="240"/>
      <c r="CAQ33" s="240"/>
      <c r="CAR33" s="240"/>
      <c r="CAS33" s="240"/>
      <c r="CAT33" s="240"/>
      <c r="CAU33" s="240"/>
      <c r="CAV33" s="240"/>
      <c r="CAW33" s="240"/>
      <c r="CAX33" s="240"/>
      <c r="CAY33" s="240"/>
      <c r="CAZ33" s="240"/>
      <c r="CBA33" s="240"/>
      <c r="CBB33" s="240"/>
      <c r="CBC33" s="240"/>
      <c r="CBD33" s="240"/>
      <c r="CBE33" s="240"/>
      <c r="CBF33" s="240"/>
      <c r="CBG33" s="240"/>
      <c r="CBH33" s="240"/>
      <c r="CBI33" s="240"/>
      <c r="CBJ33" s="240"/>
      <c r="CBK33" s="240"/>
      <c r="CBL33" s="240"/>
      <c r="CBM33" s="240"/>
      <c r="CBN33" s="240"/>
      <c r="CBO33" s="240"/>
      <c r="CBP33" s="240"/>
      <c r="CBQ33" s="240"/>
      <c r="CBR33" s="240"/>
      <c r="CBS33" s="240"/>
      <c r="CBT33" s="240"/>
      <c r="CBU33" s="240"/>
      <c r="CBV33" s="240"/>
      <c r="CBW33" s="240"/>
      <c r="CBX33" s="240"/>
      <c r="CBY33" s="240"/>
      <c r="CBZ33" s="240"/>
      <c r="CCA33" s="240"/>
      <c r="CCB33" s="240"/>
      <c r="CCC33" s="240"/>
      <c r="CCD33" s="240"/>
      <c r="CCE33" s="240"/>
      <c r="CCF33" s="240"/>
      <c r="CCG33" s="240"/>
      <c r="CCH33" s="240"/>
      <c r="CCI33" s="240"/>
      <c r="CCJ33" s="240"/>
      <c r="CCK33" s="240"/>
      <c r="CCL33" s="240"/>
      <c r="CCM33" s="240"/>
      <c r="CCN33" s="240"/>
      <c r="CCO33" s="240"/>
      <c r="CCP33" s="240"/>
      <c r="CCQ33" s="240"/>
      <c r="CCR33" s="240"/>
      <c r="CCS33" s="240"/>
      <c r="CCT33" s="240"/>
      <c r="CCU33" s="240"/>
      <c r="CCV33" s="240"/>
      <c r="CCW33" s="240"/>
      <c r="CCX33" s="240"/>
      <c r="CCY33" s="240"/>
      <c r="CCZ33" s="240"/>
      <c r="CDA33" s="240"/>
      <c r="CDB33" s="240"/>
      <c r="CDC33" s="240"/>
      <c r="CDD33" s="240"/>
      <c r="CDE33" s="240"/>
      <c r="CDF33" s="240"/>
      <c r="CDG33" s="240"/>
      <c r="CDH33" s="240"/>
      <c r="CDI33" s="240"/>
      <c r="CDJ33" s="240"/>
      <c r="CDK33" s="240"/>
      <c r="CDL33" s="240"/>
      <c r="CDM33" s="240"/>
      <c r="CDN33" s="240"/>
      <c r="CDO33" s="240"/>
      <c r="CDP33" s="240"/>
      <c r="CDQ33" s="240"/>
      <c r="CDR33" s="240"/>
      <c r="CDS33" s="240"/>
      <c r="CDT33" s="240"/>
      <c r="CDU33" s="240"/>
      <c r="CDV33" s="240"/>
      <c r="CDW33" s="240"/>
      <c r="CDX33" s="240"/>
      <c r="CDY33" s="240"/>
      <c r="CDZ33" s="240"/>
      <c r="CEA33" s="240"/>
      <c r="CEB33" s="240"/>
      <c r="CEC33" s="240"/>
      <c r="CED33" s="240"/>
      <c r="CEE33" s="240"/>
      <c r="CEF33" s="240"/>
      <c r="CEG33" s="240"/>
      <c r="CEH33" s="240"/>
      <c r="CEI33" s="240"/>
      <c r="CEJ33" s="240"/>
      <c r="CEK33" s="240"/>
      <c r="CEL33" s="240"/>
      <c r="CEM33" s="240"/>
      <c r="CEN33" s="240"/>
      <c r="CEO33" s="240"/>
      <c r="CEP33" s="240"/>
      <c r="CEQ33" s="240"/>
      <c r="CER33" s="240"/>
      <c r="CES33" s="240"/>
      <c r="CET33" s="240"/>
      <c r="CEU33" s="240"/>
      <c r="CEV33" s="240"/>
      <c r="CEW33" s="240"/>
      <c r="CEX33" s="240"/>
      <c r="CEY33" s="240"/>
      <c r="CEZ33" s="240"/>
      <c r="CFA33" s="240"/>
      <c r="CFB33" s="240"/>
      <c r="CFC33" s="240"/>
      <c r="CFD33" s="240"/>
      <c r="CFE33" s="240"/>
      <c r="CFF33" s="240"/>
      <c r="CFG33" s="240"/>
      <c r="CFH33" s="240"/>
      <c r="CFI33" s="240"/>
      <c r="CFJ33" s="240"/>
      <c r="CFK33" s="240"/>
      <c r="CFL33" s="240"/>
      <c r="CFM33" s="240"/>
      <c r="CFN33" s="240"/>
      <c r="CFO33" s="240"/>
      <c r="CFP33" s="240"/>
      <c r="CFQ33" s="240"/>
      <c r="CFR33" s="240"/>
      <c r="CFS33" s="240"/>
      <c r="CFT33" s="240"/>
      <c r="CFU33" s="240"/>
      <c r="CFV33" s="240"/>
      <c r="CFW33" s="240"/>
      <c r="CFX33" s="240"/>
      <c r="CFY33" s="240"/>
      <c r="CFZ33" s="240"/>
      <c r="CGA33" s="240"/>
      <c r="CGB33" s="240"/>
      <c r="CGC33" s="240"/>
      <c r="CGD33" s="240"/>
      <c r="CGE33" s="240"/>
      <c r="CGF33" s="240"/>
      <c r="CGG33" s="240"/>
      <c r="CGH33" s="240"/>
      <c r="CGI33" s="240"/>
      <c r="CGJ33" s="240"/>
      <c r="CGK33" s="240"/>
      <c r="CGL33" s="240"/>
      <c r="CGM33" s="240"/>
      <c r="CGN33" s="240"/>
      <c r="CGO33" s="240"/>
      <c r="CGP33" s="240"/>
      <c r="CGQ33" s="240"/>
      <c r="CGR33" s="240"/>
      <c r="CGS33" s="240"/>
      <c r="CGT33" s="240"/>
      <c r="CGU33" s="240"/>
      <c r="CGV33" s="240"/>
      <c r="CGW33" s="240"/>
      <c r="CGX33" s="240"/>
      <c r="CGY33" s="240"/>
      <c r="CGZ33" s="240"/>
      <c r="CHA33" s="240"/>
      <c r="CHB33" s="240"/>
      <c r="CHC33" s="240"/>
      <c r="CHD33" s="240"/>
      <c r="CHE33" s="240"/>
      <c r="CHF33" s="240"/>
      <c r="CHG33" s="240"/>
      <c r="CHH33" s="240"/>
      <c r="CHI33" s="240"/>
      <c r="CHJ33" s="240"/>
      <c r="CHK33" s="240"/>
      <c r="CHL33" s="240"/>
      <c r="CHM33" s="240"/>
      <c r="CHN33" s="240"/>
      <c r="CHO33" s="240"/>
      <c r="CHP33" s="240"/>
      <c r="CHQ33" s="240"/>
      <c r="CHR33" s="240"/>
      <c r="CHS33" s="240"/>
      <c r="CHT33" s="240"/>
      <c r="CHU33" s="240"/>
      <c r="CHV33" s="240"/>
      <c r="CHW33" s="240"/>
      <c r="CHX33" s="240"/>
      <c r="CHY33" s="240"/>
      <c r="CHZ33" s="240"/>
      <c r="CIA33" s="240"/>
      <c r="CIB33" s="240"/>
      <c r="CIC33" s="240"/>
      <c r="CID33" s="240"/>
      <c r="CIE33" s="240"/>
      <c r="CIF33" s="240"/>
      <c r="CIG33" s="240"/>
      <c r="CIH33" s="240"/>
      <c r="CII33" s="240"/>
      <c r="CIJ33" s="240"/>
      <c r="CIK33" s="240"/>
      <c r="CIL33" s="240"/>
      <c r="CIM33" s="240"/>
      <c r="CIN33" s="240"/>
      <c r="CIO33" s="240"/>
      <c r="CIP33" s="240"/>
      <c r="CIQ33" s="240"/>
      <c r="CIR33" s="240"/>
      <c r="CIS33" s="240"/>
      <c r="CIT33" s="240"/>
      <c r="CIU33" s="240"/>
      <c r="CIV33" s="240"/>
      <c r="CIW33" s="240"/>
      <c r="CIX33" s="240"/>
      <c r="CIY33" s="240"/>
      <c r="CIZ33" s="240"/>
      <c r="CJA33" s="240"/>
      <c r="CJB33" s="240"/>
      <c r="CJC33" s="240"/>
      <c r="CJD33" s="240"/>
      <c r="CJE33" s="240"/>
      <c r="CJF33" s="240"/>
      <c r="CJG33" s="240"/>
      <c r="CJH33" s="240"/>
      <c r="CJI33" s="240"/>
      <c r="CJJ33" s="240"/>
      <c r="CJK33" s="240"/>
      <c r="CJL33" s="240"/>
      <c r="CJM33" s="240"/>
      <c r="CJN33" s="240"/>
      <c r="CJO33" s="240"/>
      <c r="CJP33" s="240"/>
      <c r="CJQ33" s="240"/>
      <c r="CJR33" s="240"/>
      <c r="CJS33" s="240"/>
      <c r="CJT33" s="240"/>
      <c r="CJU33" s="240"/>
      <c r="CJV33" s="240"/>
      <c r="CJW33" s="240"/>
      <c r="CJX33" s="240"/>
      <c r="CJY33" s="240"/>
      <c r="CJZ33" s="240"/>
      <c r="CKA33" s="240"/>
      <c r="CKB33" s="240"/>
      <c r="CKC33" s="240"/>
      <c r="CKD33" s="240"/>
      <c r="CKE33" s="240"/>
      <c r="CKF33" s="240"/>
      <c r="CKG33" s="240"/>
      <c r="CKH33" s="240"/>
      <c r="CKI33" s="240"/>
      <c r="CKJ33" s="240"/>
      <c r="CKK33" s="240"/>
      <c r="CKL33" s="240"/>
      <c r="CKM33" s="240"/>
      <c r="CKN33" s="240"/>
      <c r="CKO33" s="240"/>
      <c r="CKP33" s="240"/>
      <c r="CKQ33" s="240"/>
      <c r="CKR33" s="240"/>
      <c r="CKS33" s="240"/>
      <c r="CKT33" s="240"/>
      <c r="CKU33" s="240"/>
      <c r="CKV33" s="240"/>
      <c r="CKW33" s="240"/>
      <c r="CKX33" s="240"/>
      <c r="CKY33" s="240"/>
      <c r="CKZ33" s="240"/>
      <c r="CLA33" s="240"/>
      <c r="CLB33" s="240"/>
      <c r="CLC33" s="240"/>
      <c r="CLD33" s="240"/>
      <c r="CLE33" s="240"/>
      <c r="CLF33" s="240"/>
      <c r="CLG33" s="240"/>
      <c r="CLH33" s="240"/>
      <c r="CLI33" s="240"/>
      <c r="CLJ33" s="240"/>
      <c r="CLK33" s="240"/>
      <c r="CLL33" s="240"/>
      <c r="CLM33" s="240"/>
      <c r="CLN33" s="240"/>
      <c r="CLO33" s="240"/>
      <c r="CLP33" s="240"/>
      <c r="CLQ33" s="240"/>
      <c r="CLR33" s="240"/>
      <c r="CLS33" s="240"/>
      <c r="CLT33" s="240"/>
      <c r="CLU33" s="240"/>
      <c r="CLV33" s="240"/>
      <c r="CLW33" s="240"/>
      <c r="CLX33" s="240"/>
      <c r="CLY33" s="240"/>
      <c r="CLZ33" s="240"/>
      <c r="CMA33" s="240"/>
      <c r="CMB33" s="240"/>
      <c r="CMC33" s="240"/>
      <c r="CMD33" s="240"/>
      <c r="CME33" s="240"/>
      <c r="CMF33" s="240"/>
      <c r="CMG33" s="240"/>
      <c r="CMH33" s="240"/>
      <c r="CMI33" s="240"/>
      <c r="CMJ33" s="240"/>
      <c r="CMK33" s="240"/>
      <c r="CML33" s="240"/>
      <c r="CMM33" s="240"/>
      <c r="CMN33" s="240"/>
      <c r="CMO33" s="240"/>
      <c r="CMP33" s="240"/>
      <c r="CMQ33" s="240"/>
      <c r="CMR33" s="240"/>
      <c r="CMS33" s="240"/>
      <c r="CMT33" s="240"/>
      <c r="CMU33" s="240"/>
      <c r="CMV33" s="240"/>
      <c r="CMW33" s="240"/>
      <c r="CMX33" s="240"/>
      <c r="CMY33" s="240"/>
      <c r="CMZ33" s="240"/>
      <c r="CNA33" s="240"/>
      <c r="CNB33" s="240"/>
      <c r="CNC33" s="240"/>
      <c r="CND33" s="240"/>
      <c r="CNE33" s="240"/>
      <c r="CNF33" s="240"/>
      <c r="CNG33" s="240"/>
      <c r="CNH33" s="240"/>
      <c r="CNI33" s="240"/>
      <c r="CNJ33" s="240"/>
      <c r="CNK33" s="240"/>
      <c r="CNL33" s="240"/>
      <c r="CNM33" s="240"/>
      <c r="CNN33" s="240"/>
      <c r="CNO33" s="240"/>
      <c r="CNP33" s="240"/>
      <c r="CNQ33" s="240"/>
      <c r="CNR33" s="240"/>
      <c r="CNS33" s="240"/>
      <c r="CNT33" s="240"/>
      <c r="CNU33" s="240"/>
      <c r="CNV33" s="240"/>
      <c r="CNW33" s="240"/>
      <c r="CNX33" s="240"/>
      <c r="CNY33" s="240"/>
      <c r="CNZ33" s="240"/>
      <c r="COA33" s="240"/>
      <c r="COB33" s="240"/>
      <c r="COC33" s="240"/>
      <c r="COD33" s="240"/>
      <c r="COE33" s="240"/>
      <c r="COF33" s="240"/>
      <c r="COG33" s="240"/>
      <c r="COH33" s="240"/>
      <c r="COI33" s="240"/>
      <c r="COJ33" s="240"/>
      <c r="COK33" s="240"/>
      <c r="COL33" s="240"/>
      <c r="COM33" s="240"/>
      <c r="CON33" s="240"/>
      <c r="COO33" s="240"/>
      <c r="COP33" s="240"/>
      <c r="COQ33" s="240"/>
      <c r="COR33" s="240"/>
      <c r="COS33" s="240"/>
      <c r="COT33" s="240"/>
      <c r="COU33" s="240"/>
      <c r="COV33" s="240"/>
      <c r="COW33" s="240"/>
      <c r="COX33" s="240"/>
      <c r="COY33" s="240"/>
      <c r="COZ33" s="240"/>
      <c r="CPA33" s="240"/>
      <c r="CPB33" s="240"/>
      <c r="CPC33" s="240"/>
      <c r="CPD33" s="240"/>
      <c r="CPE33" s="240"/>
      <c r="CPF33" s="240"/>
      <c r="CPG33" s="240"/>
      <c r="CPH33" s="240"/>
      <c r="CPI33" s="240"/>
      <c r="CPJ33" s="240"/>
      <c r="CPK33" s="240"/>
      <c r="CPL33" s="240"/>
      <c r="CPM33" s="240"/>
      <c r="CPN33" s="240"/>
      <c r="CPO33" s="240"/>
      <c r="CPP33" s="240"/>
      <c r="CPQ33" s="240"/>
      <c r="CPR33" s="240"/>
      <c r="CPS33" s="240"/>
      <c r="CPT33" s="240"/>
      <c r="CPU33" s="240"/>
      <c r="CPV33" s="240"/>
      <c r="CPW33" s="240"/>
      <c r="CPX33" s="240"/>
      <c r="CPY33" s="240"/>
      <c r="CPZ33" s="240"/>
      <c r="CQA33" s="240"/>
      <c r="CQB33" s="240"/>
      <c r="CQC33" s="240"/>
      <c r="CQD33" s="240"/>
      <c r="CQE33" s="240"/>
      <c r="CQF33" s="240"/>
      <c r="CQG33" s="240"/>
      <c r="CQH33" s="240"/>
      <c r="CQI33" s="240"/>
      <c r="CQJ33" s="240"/>
      <c r="CQK33" s="240"/>
      <c r="CQL33" s="240"/>
      <c r="CQM33" s="240"/>
      <c r="CQN33" s="240"/>
      <c r="CQO33" s="240"/>
      <c r="CQP33" s="240"/>
      <c r="CQQ33" s="240"/>
      <c r="CQR33" s="240"/>
      <c r="CQS33" s="240"/>
      <c r="CQT33" s="240"/>
      <c r="CQU33" s="240"/>
      <c r="CQV33" s="240"/>
      <c r="CQW33" s="240"/>
      <c r="CQX33" s="240"/>
      <c r="CQY33" s="240"/>
      <c r="CQZ33" s="240"/>
      <c r="CRA33" s="240"/>
      <c r="CRB33" s="240"/>
      <c r="CRC33" s="240"/>
      <c r="CRD33" s="240"/>
      <c r="CRE33" s="240"/>
      <c r="CRF33" s="240"/>
      <c r="CRG33" s="240"/>
      <c r="CRH33" s="240"/>
      <c r="CRI33" s="240"/>
      <c r="CRJ33" s="240"/>
      <c r="CRK33" s="240"/>
      <c r="CRL33" s="240"/>
      <c r="CRM33" s="240"/>
      <c r="CRN33" s="240"/>
      <c r="CRO33" s="240"/>
      <c r="CRP33" s="240"/>
      <c r="CRQ33" s="240"/>
      <c r="CRR33" s="240"/>
      <c r="CRS33" s="240"/>
      <c r="CRT33" s="240"/>
      <c r="CRU33" s="240"/>
      <c r="CRV33" s="240"/>
      <c r="CRW33" s="240"/>
      <c r="CRX33" s="240"/>
      <c r="CRY33" s="240"/>
      <c r="CRZ33" s="240"/>
      <c r="CSA33" s="240"/>
      <c r="CSB33" s="240"/>
      <c r="CSC33" s="240"/>
      <c r="CSD33" s="240"/>
      <c r="CSE33" s="240"/>
      <c r="CSF33" s="240"/>
      <c r="CSG33" s="240"/>
      <c r="CSH33" s="240"/>
      <c r="CSI33" s="240"/>
      <c r="CSJ33" s="240"/>
      <c r="CSK33" s="240"/>
      <c r="CSL33" s="240"/>
      <c r="CSM33" s="240"/>
      <c r="CSN33" s="240"/>
      <c r="CSO33" s="240"/>
      <c r="CSP33" s="240"/>
      <c r="CSQ33" s="240"/>
      <c r="CSR33" s="240"/>
      <c r="CSS33" s="240"/>
      <c r="CST33" s="240"/>
      <c r="CSU33" s="240"/>
      <c r="CSV33" s="240"/>
      <c r="CSW33" s="240"/>
      <c r="CSX33" s="240"/>
      <c r="CSY33" s="240"/>
      <c r="CSZ33" s="240"/>
      <c r="CTA33" s="240"/>
      <c r="CTB33" s="240"/>
      <c r="CTC33" s="240"/>
      <c r="CTD33" s="240"/>
      <c r="CTE33" s="240"/>
      <c r="CTF33" s="240"/>
      <c r="CTG33" s="240"/>
      <c r="CTH33" s="240"/>
      <c r="CTI33" s="240"/>
      <c r="CTJ33" s="240"/>
      <c r="CTK33" s="240"/>
      <c r="CTL33" s="240"/>
      <c r="CTM33" s="240"/>
      <c r="CTN33" s="240"/>
      <c r="CTO33" s="240"/>
      <c r="CTP33" s="240"/>
      <c r="CTQ33" s="240"/>
      <c r="CTR33" s="240"/>
      <c r="CTS33" s="240"/>
      <c r="CTT33" s="240"/>
      <c r="CTU33" s="240"/>
      <c r="CTV33" s="240"/>
      <c r="CTW33" s="240"/>
      <c r="CTX33" s="240"/>
      <c r="CTY33" s="240"/>
      <c r="CTZ33" s="240"/>
      <c r="CUA33" s="240"/>
      <c r="CUB33" s="240"/>
      <c r="CUC33" s="240"/>
      <c r="CUD33" s="240"/>
      <c r="CUE33" s="240"/>
      <c r="CUF33" s="240"/>
      <c r="CUG33" s="240"/>
      <c r="CUH33" s="240"/>
      <c r="CUI33" s="240"/>
      <c r="CUJ33" s="240"/>
      <c r="CUK33" s="240"/>
      <c r="CUL33" s="240"/>
      <c r="CUM33" s="240"/>
      <c r="CUN33" s="240"/>
      <c r="CUO33" s="240"/>
      <c r="CUP33" s="240"/>
      <c r="CUQ33" s="240"/>
      <c r="CUR33" s="240"/>
      <c r="CUS33" s="240"/>
      <c r="CUT33" s="240"/>
      <c r="CUU33" s="240"/>
      <c r="CUV33" s="240"/>
      <c r="CUW33" s="240"/>
      <c r="CUX33" s="240"/>
      <c r="CUY33" s="240"/>
      <c r="CUZ33" s="240"/>
      <c r="CVA33" s="240"/>
      <c r="CVB33" s="240"/>
      <c r="CVC33" s="240"/>
      <c r="CVD33" s="240"/>
      <c r="CVE33" s="240"/>
      <c r="CVF33" s="240"/>
      <c r="CVG33" s="240"/>
      <c r="CVH33" s="240"/>
      <c r="CVI33" s="240"/>
      <c r="CVJ33" s="240"/>
      <c r="CVK33" s="240"/>
      <c r="CVL33" s="240"/>
      <c r="CVM33" s="240"/>
      <c r="CVN33" s="240"/>
      <c r="CVO33" s="240"/>
      <c r="CVP33" s="240"/>
      <c r="CVQ33" s="240"/>
      <c r="CVR33" s="240"/>
      <c r="CVS33" s="240"/>
      <c r="CVT33" s="240"/>
      <c r="CVU33" s="240"/>
      <c r="CVV33" s="240"/>
      <c r="CVW33" s="240"/>
      <c r="CVX33" s="240"/>
      <c r="CVY33" s="240"/>
      <c r="CVZ33" s="240"/>
      <c r="CWA33" s="240"/>
      <c r="CWB33" s="240"/>
      <c r="CWC33" s="240"/>
      <c r="CWD33" s="240"/>
      <c r="CWE33" s="240"/>
      <c r="CWF33" s="240"/>
      <c r="CWG33" s="240"/>
      <c r="CWH33" s="240"/>
      <c r="CWI33" s="240"/>
      <c r="CWJ33" s="240"/>
      <c r="CWK33" s="240"/>
      <c r="CWL33" s="240"/>
      <c r="CWM33" s="240"/>
      <c r="CWN33" s="240"/>
      <c r="CWO33" s="240"/>
      <c r="CWP33" s="240"/>
      <c r="CWQ33" s="240"/>
      <c r="CWR33" s="240"/>
      <c r="CWS33" s="240"/>
      <c r="CWT33" s="240"/>
      <c r="CWU33" s="240"/>
      <c r="CWV33" s="240"/>
      <c r="CWW33" s="240"/>
      <c r="CWX33" s="240"/>
      <c r="CWY33" s="240"/>
      <c r="CWZ33" s="240"/>
      <c r="CXA33" s="240"/>
      <c r="CXB33" s="240"/>
      <c r="CXC33" s="240"/>
      <c r="CXD33" s="240"/>
      <c r="CXE33" s="240"/>
      <c r="CXF33" s="240"/>
      <c r="CXG33" s="240"/>
      <c r="CXH33" s="240"/>
      <c r="CXI33" s="240"/>
      <c r="CXJ33" s="240"/>
      <c r="CXK33" s="240"/>
      <c r="CXL33" s="240"/>
      <c r="CXM33" s="240"/>
      <c r="CXN33" s="240"/>
      <c r="CXO33" s="240"/>
      <c r="CXP33" s="240"/>
      <c r="CXQ33" s="240"/>
      <c r="CXR33" s="240"/>
      <c r="CXS33" s="240"/>
      <c r="CXT33" s="240"/>
      <c r="CXU33" s="240"/>
      <c r="CXV33" s="240"/>
      <c r="CXW33" s="240"/>
      <c r="CXX33" s="240"/>
      <c r="CXY33" s="240"/>
      <c r="CXZ33" s="240"/>
      <c r="CYA33" s="240"/>
      <c r="CYB33" s="240"/>
      <c r="CYC33" s="240"/>
      <c r="CYD33" s="240"/>
      <c r="CYE33" s="240"/>
      <c r="CYF33" s="240"/>
      <c r="CYG33" s="240"/>
      <c r="CYH33" s="240"/>
      <c r="CYI33" s="240"/>
      <c r="CYJ33" s="240"/>
      <c r="CYK33" s="240"/>
      <c r="CYL33" s="240"/>
      <c r="CYM33" s="240"/>
      <c r="CYN33" s="240"/>
      <c r="CYO33" s="240"/>
      <c r="CYP33" s="240"/>
      <c r="CYQ33" s="240"/>
      <c r="CYR33" s="240"/>
      <c r="CYS33" s="240"/>
      <c r="CYT33" s="240"/>
      <c r="CYU33" s="240"/>
      <c r="CYV33" s="240"/>
      <c r="CYW33" s="240"/>
      <c r="CYX33" s="240"/>
      <c r="CYY33" s="240"/>
      <c r="CYZ33" s="240"/>
      <c r="CZA33" s="240"/>
      <c r="CZB33" s="240"/>
      <c r="CZC33" s="240"/>
      <c r="CZD33" s="240"/>
      <c r="CZE33" s="240"/>
      <c r="CZF33" s="240"/>
      <c r="CZG33" s="240"/>
      <c r="CZH33" s="240"/>
      <c r="CZI33" s="240"/>
      <c r="CZJ33" s="240"/>
      <c r="CZK33" s="240"/>
      <c r="CZL33" s="240"/>
      <c r="CZM33" s="240"/>
      <c r="CZN33" s="240"/>
      <c r="CZO33" s="240"/>
      <c r="CZP33" s="240"/>
      <c r="CZQ33" s="240"/>
      <c r="CZR33" s="240"/>
      <c r="CZS33" s="240"/>
      <c r="CZT33" s="240"/>
      <c r="CZU33" s="240"/>
      <c r="CZV33" s="240"/>
      <c r="CZW33" s="240"/>
      <c r="CZX33" s="240"/>
      <c r="CZY33" s="240"/>
      <c r="CZZ33" s="240"/>
      <c r="DAA33" s="240"/>
      <c r="DAB33" s="240"/>
      <c r="DAC33" s="240"/>
      <c r="DAD33" s="240"/>
      <c r="DAE33" s="240"/>
      <c r="DAF33" s="240"/>
      <c r="DAG33" s="240"/>
      <c r="DAH33" s="240"/>
      <c r="DAI33" s="240"/>
      <c r="DAJ33" s="240"/>
      <c r="DAK33" s="240"/>
      <c r="DAL33" s="240"/>
      <c r="DAM33" s="240"/>
      <c r="DAN33" s="240"/>
      <c r="DAO33" s="240"/>
      <c r="DAP33" s="240"/>
      <c r="DAQ33" s="240"/>
      <c r="DAR33" s="240"/>
      <c r="DAS33" s="240"/>
      <c r="DAT33" s="240"/>
      <c r="DAU33" s="240"/>
      <c r="DAV33" s="240"/>
      <c r="DAW33" s="240"/>
      <c r="DAX33" s="240"/>
      <c r="DAY33" s="240"/>
      <c r="DAZ33" s="240"/>
      <c r="DBA33" s="240"/>
      <c r="DBB33" s="240"/>
      <c r="DBC33" s="240"/>
      <c r="DBD33" s="240"/>
      <c r="DBE33" s="240"/>
      <c r="DBF33" s="240"/>
      <c r="DBG33" s="240"/>
      <c r="DBH33" s="240"/>
      <c r="DBI33" s="240"/>
      <c r="DBJ33" s="240"/>
      <c r="DBK33" s="240"/>
      <c r="DBL33" s="240"/>
      <c r="DBM33" s="240"/>
      <c r="DBN33" s="240"/>
      <c r="DBO33" s="240"/>
      <c r="DBP33" s="240"/>
      <c r="DBQ33" s="240"/>
      <c r="DBR33" s="240"/>
      <c r="DBS33" s="240"/>
      <c r="DBT33" s="240"/>
      <c r="DBU33" s="240"/>
      <c r="DBV33" s="240"/>
      <c r="DBW33" s="240"/>
      <c r="DBX33" s="240"/>
      <c r="DBY33" s="240"/>
      <c r="DBZ33" s="240"/>
      <c r="DCA33" s="240"/>
      <c r="DCB33" s="240"/>
      <c r="DCC33" s="240"/>
      <c r="DCD33" s="240"/>
      <c r="DCE33" s="240"/>
      <c r="DCF33" s="240"/>
      <c r="DCG33" s="240"/>
      <c r="DCH33" s="240"/>
      <c r="DCI33" s="240"/>
      <c r="DCJ33" s="240"/>
      <c r="DCK33" s="240"/>
      <c r="DCL33" s="240"/>
      <c r="DCM33" s="240"/>
      <c r="DCN33" s="240"/>
      <c r="DCO33" s="240"/>
      <c r="DCP33" s="240"/>
      <c r="DCQ33" s="240"/>
      <c r="DCR33" s="240"/>
      <c r="DCS33" s="240"/>
      <c r="DCT33" s="240"/>
      <c r="DCU33" s="240"/>
      <c r="DCV33" s="240"/>
      <c r="DCW33" s="240"/>
      <c r="DCX33" s="240"/>
      <c r="DCY33" s="240"/>
      <c r="DCZ33" s="240"/>
      <c r="DDA33" s="240"/>
      <c r="DDB33" s="240"/>
      <c r="DDC33" s="240"/>
      <c r="DDD33" s="240"/>
      <c r="DDE33" s="240"/>
      <c r="DDF33" s="240"/>
      <c r="DDG33" s="240"/>
      <c r="DDH33" s="240"/>
      <c r="DDI33" s="240"/>
      <c r="DDJ33" s="240"/>
      <c r="DDK33" s="240"/>
      <c r="DDL33" s="240"/>
      <c r="DDM33" s="240"/>
      <c r="DDN33" s="240"/>
      <c r="DDO33" s="240"/>
      <c r="DDP33" s="240"/>
      <c r="DDQ33" s="240"/>
      <c r="DDR33" s="240"/>
      <c r="DDS33" s="240"/>
      <c r="DDT33" s="240"/>
      <c r="DDU33" s="240"/>
      <c r="DDV33" s="240"/>
      <c r="DDW33" s="240"/>
      <c r="DDX33" s="240"/>
      <c r="DDY33" s="240"/>
      <c r="DDZ33" s="240"/>
      <c r="DEA33" s="240"/>
      <c r="DEB33" s="240"/>
      <c r="DEC33" s="240"/>
      <c r="DED33" s="240"/>
      <c r="DEE33" s="240"/>
      <c r="DEF33" s="240"/>
      <c r="DEG33" s="240"/>
      <c r="DEH33" s="240"/>
      <c r="DEI33" s="240"/>
      <c r="DEJ33" s="240"/>
      <c r="DEK33" s="240"/>
      <c r="DEL33" s="240"/>
      <c r="DEM33" s="240"/>
      <c r="DEN33" s="240"/>
      <c r="DEO33" s="240"/>
      <c r="DEP33" s="240"/>
      <c r="DEQ33" s="240"/>
      <c r="DER33" s="240"/>
      <c r="DES33" s="240"/>
      <c r="DET33" s="240"/>
      <c r="DEU33" s="240"/>
      <c r="DEV33" s="240"/>
      <c r="DEW33" s="240"/>
      <c r="DEX33" s="240"/>
      <c r="DEY33" s="240"/>
      <c r="DEZ33" s="240"/>
      <c r="DFA33" s="240"/>
      <c r="DFB33" s="240"/>
      <c r="DFC33" s="240"/>
      <c r="DFD33" s="240"/>
      <c r="DFE33" s="240"/>
      <c r="DFF33" s="240"/>
      <c r="DFG33" s="240"/>
      <c r="DFH33" s="240"/>
      <c r="DFI33" s="240"/>
      <c r="DFJ33" s="240"/>
      <c r="DFK33" s="240"/>
      <c r="DFL33" s="240"/>
      <c r="DFM33" s="240"/>
      <c r="DFN33" s="240"/>
      <c r="DFO33" s="240"/>
      <c r="DFP33" s="240"/>
      <c r="DFQ33" s="240"/>
      <c r="DFR33" s="240"/>
      <c r="DFS33" s="240"/>
      <c r="DFT33" s="240"/>
      <c r="DFU33" s="240"/>
      <c r="DFV33" s="240"/>
      <c r="DFW33" s="240"/>
      <c r="DFX33" s="240"/>
      <c r="DFY33" s="240"/>
      <c r="DFZ33" s="240"/>
      <c r="DGA33" s="240"/>
      <c r="DGB33" s="240"/>
      <c r="DGC33" s="240"/>
      <c r="DGD33" s="240"/>
      <c r="DGE33" s="240"/>
      <c r="DGF33" s="240"/>
      <c r="DGG33" s="240"/>
      <c r="DGH33" s="240"/>
      <c r="DGI33" s="240"/>
      <c r="DGJ33" s="240"/>
      <c r="DGK33" s="240"/>
      <c r="DGL33" s="240"/>
      <c r="DGM33" s="240"/>
      <c r="DGN33" s="240"/>
      <c r="DGO33" s="240"/>
      <c r="DGP33" s="240"/>
      <c r="DGQ33" s="240"/>
      <c r="DGR33" s="240"/>
      <c r="DGS33" s="240"/>
      <c r="DGT33" s="240"/>
      <c r="DGU33" s="240"/>
      <c r="DGV33" s="240"/>
      <c r="DGW33" s="240"/>
      <c r="DGX33" s="240"/>
      <c r="DGY33" s="240"/>
      <c r="DGZ33" s="240"/>
      <c r="DHA33" s="240"/>
      <c r="DHB33" s="240"/>
      <c r="DHC33" s="240"/>
      <c r="DHD33" s="240"/>
      <c r="DHE33" s="240"/>
      <c r="DHF33" s="240"/>
      <c r="DHG33" s="240"/>
      <c r="DHH33" s="240"/>
      <c r="DHI33" s="240"/>
      <c r="DHJ33" s="240"/>
      <c r="DHK33" s="240"/>
      <c r="DHL33" s="240"/>
      <c r="DHM33" s="240"/>
      <c r="DHN33" s="240"/>
      <c r="DHO33" s="240"/>
      <c r="DHP33" s="240"/>
      <c r="DHQ33" s="240"/>
      <c r="DHR33" s="240"/>
      <c r="DHS33" s="240"/>
      <c r="DHT33" s="240"/>
      <c r="DHU33" s="240"/>
      <c r="DHV33" s="240"/>
      <c r="DHW33" s="240"/>
      <c r="DHX33" s="240"/>
      <c r="DHY33" s="240"/>
      <c r="DHZ33" s="240"/>
      <c r="DIA33" s="240"/>
      <c r="DIB33" s="240"/>
      <c r="DIC33" s="240"/>
      <c r="DID33" s="240"/>
      <c r="DIE33" s="240"/>
      <c r="DIF33" s="240"/>
      <c r="DIG33" s="240"/>
      <c r="DIH33" s="240"/>
      <c r="DII33" s="240"/>
      <c r="DIJ33" s="240"/>
      <c r="DIK33" s="240"/>
      <c r="DIL33" s="240"/>
      <c r="DIM33" s="240"/>
      <c r="DIN33" s="240"/>
      <c r="DIO33" s="240"/>
      <c r="DIP33" s="240"/>
      <c r="DIQ33" s="240"/>
      <c r="DIR33" s="240"/>
      <c r="DIS33" s="240"/>
      <c r="DIT33" s="240"/>
      <c r="DIU33" s="240"/>
      <c r="DIV33" s="240"/>
      <c r="DIW33" s="240"/>
      <c r="DIX33" s="240"/>
      <c r="DIY33" s="240"/>
      <c r="DIZ33" s="240"/>
      <c r="DJA33" s="240"/>
      <c r="DJB33" s="240"/>
      <c r="DJC33" s="240"/>
      <c r="DJD33" s="240"/>
      <c r="DJE33" s="240"/>
      <c r="DJF33" s="240"/>
      <c r="DJG33" s="240"/>
      <c r="DJH33" s="240"/>
      <c r="DJI33" s="240"/>
      <c r="DJJ33" s="240"/>
      <c r="DJK33" s="240"/>
      <c r="DJL33" s="240"/>
      <c r="DJM33" s="240"/>
      <c r="DJN33" s="240"/>
      <c r="DJO33" s="240"/>
      <c r="DJP33" s="240"/>
      <c r="DJQ33" s="240"/>
      <c r="DJR33" s="240"/>
      <c r="DJS33" s="240"/>
      <c r="DJT33" s="240"/>
      <c r="DJU33" s="240"/>
      <c r="DJV33" s="240"/>
      <c r="DJW33" s="240"/>
      <c r="DJX33" s="240"/>
      <c r="DJY33" s="240"/>
      <c r="DJZ33" s="240"/>
      <c r="DKA33" s="240"/>
      <c r="DKB33" s="240"/>
      <c r="DKC33" s="240"/>
      <c r="DKD33" s="240"/>
      <c r="DKE33" s="240"/>
      <c r="DKF33" s="240"/>
      <c r="DKG33" s="240"/>
      <c r="DKH33" s="240"/>
      <c r="DKI33" s="240"/>
      <c r="DKJ33" s="240"/>
      <c r="DKK33" s="240"/>
      <c r="DKL33" s="240"/>
      <c r="DKM33" s="240"/>
      <c r="DKN33" s="240"/>
      <c r="DKO33" s="240"/>
      <c r="DKP33" s="240"/>
      <c r="DKQ33" s="240"/>
      <c r="DKR33" s="240"/>
      <c r="DKS33" s="240"/>
      <c r="DKT33" s="240"/>
      <c r="DKU33" s="240"/>
      <c r="DKV33" s="240"/>
      <c r="DKW33" s="240"/>
      <c r="DKX33" s="240"/>
      <c r="DKY33" s="240"/>
      <c r="DKZ33" s="240"/>
      <c r="DLA33" s="240"/>
      <c r="DLB33" s="240"/>
      <c r="DLC33" s="240"/>
      <c r="DLD33" s="240"/>
      <c r="DLE33" s="240"/>
      <c r="DLF33" s="240"/>
      <c r="DLG33" s="240"/>
      <c r="DLH33" s="240"/>
      <c r="DLI33" s="240"/>
      <c r="DLJ33" s="240"/>
      <c r="DLK33" s="240"/>
      <c r="DLL33" s="240"/>
      <c r="DLM33" s="240"/>
      <c r="DLN33" s="240"/>
      <c r="DLO33" s="240"/>
      <c r="DLP33" s="240"/>
      <c r="DLQ33" s="240"/>
      <c r="DLR33" s="240"/>
      <c r="DLS33" s="240"/>
      <c r="DLT33" s="240"/>
      <c r="DLU33" s="240"/>
      <c r="DLV33" s="240"/>
      <c r="DLW33" s="240"/>
      <c r="DLX33" s="240"/>
      <c r="DLY33" s="240"/>
      <c r="DLZ33" s="240"/>
      <c r="DMA33" s="240"/>
      <c r="DMB33" s="240"/>
      <c r="DMC33" s="240"/>
      <c r="DMD33" s="240"/>
      <c r="DME33" s="240"/>
      <c r="DMF33" s="240"/>
      <c r="DMG33" s="240"/>
      <c r="DMH33" s="240"/>
      <c r="DMI33" s="240"/>
      <c r="DMJ33" s="240"/>
      <c r="DMK33" s="240"/>
      <c r="DML33" s="240"/>
      <c r="DMM33" s="240"/>
      <c r="DMN33" s="240"/>
      <c r="DMO33" s="240"/>
      <c r="DMP33" s="240"/>
      <c r="DMQ33" s="240"/>
      <c r="DMR33" s="240"/>
      <c r="DMS33" s="240"/>
      <c r="DMT33" s="240"/>
      <c r="DMU33" s="240"/>
      <c r="DMV33" s="240"/>
      <c r="DMW33" s="240"/>
      <c r="DMX33" s="240"/>
      <c r="DMY33" s="240"/>
      <c r="DMZ33" s="240"/>
      <c r="DNA33" s="240"/>
      <c r="DNB33" s="240"/>
      <c r="DNC33" s="240"/>
      <c r="DND33" s="240"/>
      <c r="DNE33" s="240"/>
      <c r="DNF33" s="240"/>
      <c r="DNG33" s="240"/>
      <c r="DNH33" s="240"/>
      <c r="DNI33" s="240"/>
      <c r="DNJ33" s="240"/>
      <c r="DNK33" s="240"/>
      <c r="DNL33" s="240"/>
      <c r="DNM33" s="240"/>
      <c r="DNN33" s="240"/>
      <c r="DNO33" s="240"/>
      <c r="DNP33" s="240"/>
      <c r="DNQ33" s="240"/>
      <c r="DNR33" s="240"/>
      <c r="DNS33" s="240"/>
      <c r="DNT33" s="240"/>
      <c r="DNU33" s="240"/>
      <c r="DNV33" s="240"/>
      <c r="DNW33" s="240"/>
      <c r="DNX33" s="240"/>
      <c r="DNY33" s="240"/>
      <c r="DNZ33" s="240"/>
      <c r="DOA33" s="240"/>
      <c r="DOB33" s="240"/>
      <c r="DOC33" s="240"/>
      <c r="DOD33" s="240"/>
      <c r="DOE33" s="240"/>
      <c r="DOF33" s="240"/>
      <c r="DOG33" s="240"/>
      <c r="DOH33" s="240"/>
      <c r="DOI33" s="240"/>
      <c r="DOJ33" s="240"/>
      <c r="DOK33" s="240"/>
      <c r="DOL33" s="240"/>
      <c r="DOM33" s="240"/>
      <c r="DON33" s="240"/>
      <c r="DOO33" s="240"/>
      <c r="DOP33" s="240"/>
      <c r="DOQ33" s="240"/>
      <c r="DOR33" s="240"/>
      <c r="DOS33" s="240"/>
      <c r="DOT33" s="240"/>
      <c r="DOU33" s="240"/>
      <c r="DOV33" s="240"/>
      <c r="DOW33" s="240"/>
      <c r="DOX33" s="240"/>
      <c r="DOY33" s="240"/>
      <c r="DOZ33" s="240"/>
      <c r="DPA33" s="240"/>
      <c r="DPB33" s="240"/>
      <c r="DPC33" s="240"/>
      <c r="DPD33" s="240"/>
      <c r="DPE33" s="240"/>
      <c r="DPF33" s="240"/>
      <c r="DPG33" s="240"/>
      <c r="DPH33" s="240"/>
      <c r="DPI33" s="240"/>
      <c r="DPJ33" s="240"/>
      <c r="DPK33" s="240"/>
      <c r="DPL33" s="240"/>
      <c r="DPM33" s="240"/>
      <c r="DPN33" s="240"/>
      <c r="DPO33" s="240"/>
      <c r="DPP33" s="240"/>
      <c r="DPQ33" s="240"/>
      <c r="DPR33" s="240"/>
      <c r="DPS33" s="240"/>
      <c r="DPT33" s="240"/>
      <c r="DPU33" s="240"/>
      <c r="DPV33" s="240"/>
      <c r="DPW33" s="240"/>
      <c r="DPX33" s="240"/>
      <c r="DPY33" s="240"/>
      <c r="DPZ33" s="240"/>
      <c r="DQA33" s="240"/>
      <c r="DQB33" s="240"/>
      <c r="DQC33" s="240"/>
      <c r="DQD33" s="240"/>
      <c r="DQE33" s="240"/>
      <c r="DQF33" s="240"/>
      <c r="DQG33" s="240"/>
      <c r="DQH33" s="240"/>
      <c r="DQI33" s="240"/>
      <c r="DQJ33" s="240"/>
      <c r="DQK33" s="240"/>
      <c r="DQL33" s="240"/>
      <c r="DQM33" s="240"/>
      <c r="DQN33" s="240"/>
      <c r="DQO33" s="240"/>
      <c r="DQP33" s="240"/>
      <c r="DQQ33" s="240"/>
      <c r="DQR33" s="240"/>
      <c r="DQS33" s="240"/>
      <c r="DQT33" s="240"/>
      <c r="DQU33" s="240"/>
      <c r="DQV33" s="240"/>
      <c r="DQW33" s="240"/>
      <c r="DQX33" s="240"/>
      <c r="DQY33" s="240"/>
      <c r="DQZ33" s="240"/>
      <c r="DRA33" s="240"/>
      <c r="DRB33" s="240"/>
      <c r="DRC33" s="240"/>
      <c r="DRD33" s="240"/>
      <c r="DRE33" s="240"/>
      <c r="DRF33" s="240"/>
      <c r="DRG33" s="240"/>
      <c r="DRH33" s="240"/>
      <c r="DRI33" s="240"/>
      <c r="DRJ33" s="240"/>
      <c r="DRK33" s="240"/>
      <c r="DRL33" s="240"/>
      <c r="DRM33" s="240"/>
      <c r="DRN33" s="240"/>
      <c r="DRO33" s="240"/>
      <c r="DRP33" s="240"/>
      <c r="DRQ33" s="240"/>
      <c r="DRR33" s="240"/>
      <c r="DRS33" s="240"/>
      <c r="DRT33" s="240"/>
      <c r="DRU33" s="240"/>
      <c r="DRV33" s="240"/>
      <c r="DRW33" s="240"/>
      <c r="DRX33" s="240"/>
      <c r="DRY33" s="240"/>
      <c r="DRZ33" s="240"/>
      <c r="DSA33" s="240"/>
      <c r="DSB33" s="240"/>
      <c r="DSC33" s="240"/>
      <c r="DSD33" s="240"/>
      <c r="DSE33" s="240"/>
      <c r="DSF33" s="240"/>
      <c r="DSG33" s="240"/>
      <c r="DSH33" s="240"/>
      <c r="DSI33" s="240"/>
      <c r="DSJ33" s="240"/>
      <c r="DSK33" s="240"/>
      <c r="DSL33" s="240"/>
      <c r="DSM33" s="240"/>
      <c r="DSN33" s="240"/>
      <c r="DSO33" s="240"/>
      <c r="DSP33" s="240"/>
      <c r="DSQ33" s="240"/>
      <c r="DSR33" s="240"/>
      <c r="DSS33" s="240"/>
      <c r="DST33" s="240"/>
      <c r="DSU33" s="240"/>
      <c r="DSV33" s="240"/>
      <c r="DSW33" s="240"/>
      <c r="DSX33" s="240"/>
      <c r="DSY33" s="240"/>
      <c r="DSZ33" s="240"/>
      <c r="DTA33" s="240"/>
      <c r="DTB33" s="240"/>
      <c r="DTC33" s="240"/>
      <c r="DTD33" s="240"/>
      <c r="DTE33" s="240"/>
      <c r="DTF33" s="240"/>
      <c r="DTG33" s="240"/>
      <c r="DTH33" s="240"/>
      <c r="DTI33" s="240"/>
      <c r="DTJ33" s="240"/>
      <c r="DTK33" s="240"/>
      <c r="DTL33" s="240"/>
      <c r="DTM33" s="240"/>
      <c r="DTN33" s="240"/>
      <c r="DTO33" s="240"/>
      <c r="DTP33" s="240"/>
      <c r="DTQ33" s="240"/>
      <c r="DTR33" s="240"/>
      <c r="DTS33" s="240"/>
      <c r="DTT33" s="240"/>
      <c r="DTU33" s="240"/>
      <c r="DTV33" s="240"/>
      <c r="DTW33" s="240"/>
      <c r="DTX33" s="240"/>
      <c r="DTY33" s="240"/>
      <c r="DTZ33" s="240"/>
      <c r="DUA33" s="240"/>
      <c r="DUB33" s="240"/>
      <c r="DUC33" s="240"/>
      <c r="DUD33" s="240"/>
      <c r="DUE33" s="240"/>
      <c r="DUF33" s="240"/>
      <c r="DUG33" s="240"/>
      <c r="DUH33" s="240"/>
      <c r="DUI33" s="240"/>
      <c r="DUJ33" s="240"/>
      <c r="DUK33" s="240"/>
      <c r="DUL33" s="240"/>
      <c r="DUM33" s="240"/>
      <c r="DUN33" s="240"/>
      <c r="DUO33" s="240"/>
      <c r="DUP33" s="240"/>
      <c r="DUQ33" s="240"/>
      <c r="DUR33" s="240"/>
      <c r="DUS33" s="240"/>
      <c r="DUT33" s="240"/>
      <c r="DUU33" s="240"/>
      <c r="DUV33" s="240"/>
      <c r="DUW33" s="240"/>
      <c r="DUX33" s="240"/>
      <c r="DUY33" s="240"/>
      <c r="DUZ33" s="240"/>
      <c r="DVA33" s="240"/>
      <c r="DVB33" s="240"/>
      <c r="DVC33" s="240"/>
      <c r="DVD33" s="240"/>
      <c r="DVE33" s="240"/>
      <c r="DVF33" s="240"/>
      <c r="DVG33" s="240"/>
      <c r="DVH33" s="240"/>
      <c r="DVI33" s="240"/>
      <c r="DVJ33" s="240"/>
      <c r="DVK33" s="240"/>
      <c r="DVL33" s="240"/>
      <c r="DVM33" s="240"/>
      <c r="DVN33" s="240"/>
      <c r="DVO33" s="240"/>
      <c r="DVP33" s="240"/>
      <c r="DVQ33" s="240"/>
      <c r="DVR33" s="240"/>
      <c r="DVS33" s="240"/>
      <c r="DVT33" s="240"/>
      <c r="DVU33" s="240"/>
      <c r="DVV33" s="240"/>
      <c r="DVW33" s="240"/>
      <c r="DVX33" s="240"/>
      <c r="DVY33" s="240"/>
      <c r="DVZ33" s="240"/>
      <c r="DWA33" s="240"/>
      <c r="DWB33" s="240"/>
      <c r="DWC33" s="240"/>
      <c r="DWD33" s="240"/>
      <c r="DWE33" s="240"/>
      <c r="DWF33" s="240"/>
      <c r="DWG33" s="240"/>
      <c r="DWH33" s="240"/>
      <c r="DWI33" s="240"/>
      <c r="DWJ33" s="240"/>
      <c r="DWK33" s="240"/>
      <c r="DWL33" s="240"/>
      <c r="DWM33" s="240"/>
      <c r="DWN33" s="240"/>
      <c r="DWO33" s="240"/>
      <c r="DWP33" s="240"/>
      <c r="DWQ33" s="240"/>
      <c r="DWR33" s="240"/>
      <c r="DWS33" s="240"/>
      <c r="DWT33" s="240"/>
      <c r="DWU33" s="240"/>
      <c r="DWV33" s="240"/>
      <c r="DWW33" s="240"/>
      <c r="DWX33" s="240"/>
      <c r="DWY33" s="240"/>
      <c r="DWZ33" s="240"/>
      <c r="DXA33" s="240"/>
      <c r="DXB33" s="240"/>
      <c r="DXC33" s="240"/>
      <c r="DXD33" s="240"/>
      <c r="DXE33" s="240"/>
      <c r="DXF33" s="240"/>
      <c r="DXG33" s="240"/>
      <c r="DXH33" s="240"/>
      <c r="DXI33" s="240"/>
      <c r="DXJ33" s="240"/>
      <c r="DXK33" s="240"/>
      <c r="DXL33" s="240"/>
      <c r="DXM33" s="240"/>
      <c r="DXN33" s="240"/>
      <c r="DXO33" s="240"/>
      <c r="DXP33" s="240"/>
      <c r="DXQ33" s="240"/>
      <c r="DXR33" s="240"/>
      <c r="DXS33" s="240"/>
      <c r="DXT33" s="240"/>
      <c r="DXU33" s="240"/>
      <c r="DXV33" s="240"/>
      <c r="DXW33" s="240"/>
      <c r="DXX33" s="240"/>
      <c r="DXY33" s="240"/>
      <c r="DXZ33" s="240"/>
      <c r="DYA33" s="240"/>
      <c r="DYB33" s="240"/>
      <c r="DYC33" s="240"/>
      <c r="DYD33" s="240"/>
      <c r="DYE33" s="240"/>
      <c r="DYF33" s="240"/>
      <c r="DYG33" s="240"/>
      <c r="DYH33" s="240"/>
      <c r="DYI33" s="240"/>
      <c r="DYJ33" s="240"/>
      <c r="DYK33" s="240"/>
      <c r="DYL33" s="240"/>
      <c r="DYM33" s="240"/>
      <c r="DYN33" s="240"/>
      <c r="DYO33" s="240"/>
      <c r="DYP33" s="240"/>
      <c r="DYQ33" s="240"/>
      <c r="DYR33" s="240"/>
      <c r="DYS33" s="240"/>
      <c r="DYT33" s="240"/>
      <c r="DYU33" s="240"/>
      <c r="DYV33" s="240"/>
      <c r="DYW33" s="240"/>
      <c r="DYX33" s="240"/>
      <c r="DYY33" s="240"/>
      <c r="DYZ33" s="240"/>
      <c r="DZA33" s="240"/>
      <c r="DZB33" s="240"/>
      <c r="DZC33" s="240"/>
      <c r="DZD33" s="240"/>
      <c r="DZE33" s="240"/>
      <c r="DZF33" s="240"/>
      <c r="DZG33" s="240"/>
      <c r="DZH33" s="240"/>
      <c r="DZI33" s="240"/>
      <c r="DZJ33" s="240"/>
      <c r="DZK33" s="240"/>
      <c r="DZL33" s="240"/>
      <c r="DZM33" s="240"/>
      <c r="DZN33" s="240"/>
      <c r="DZO33" s="240"/>
      <c r="DZP33" s="240"/>
      <c r="DZQ33" s="240"/>
      <c r="DZR33" s="240"/>
      <c r="DZS33" s="240"/>
      <c r="DZT33" s="240"/>
      <c r="DZU33" s="240"/>
      <c r="DZV33" s="240"/>
      <c r="DZW33" s="240"/>
      <c r="DZX33" s="240"/>
      <c r="DZY33" s="240"/>
      <c r="DZZ33" s="240"/>
      <c r="EAA33" s="240"/>
      <c r="EAB33" s="240"/>
      <c r="EAC33" s="240"/>
      <c r="EAD33" s="240"/>
      <c r="EAE33" s="240"/>
      <c r="EAF33" s="240"/>
      <c r="EAG33" s="240"/>
      <c r="EAH33" s="240"/>
      <c r="EAI33" s="240"/>
      <c r="EAJ33" s="240"/>
      <c r="EAK33" s="240"/>
      <c r="EAL33" s="240"/>
      <c r="EAM33" s="240"/>
      <c r="EAN33" s="240"/>
      <c r="EAO33" s="240"/>
      <c r="EAP33" s="240"/>
      <c r="EAQ33" s="240"/>
      <c r="EAR33" s="240"/>
      <c r="EAS33" s="240"/>
      <c r="EAT33" s="240"/>
      <c r="EAU33" s="240"/>
      <c r="EAV33" s="240"/>
      <c r="EAW33" s="240"/>
      <c r="EAX33" s="240"/>
      <c r="EAY33" s="240"/>
      <c r="EAZ33" s="240"/>
      <c r="EBA33" s="240"/>
      <c r="EBB33" s="240"/>
      <c r="EBC33" s="240"/>
      <c r="EBD33" s="240"/>
      <c r="EBE33" s="240"/>
      <c r="EBF33" s="240"/>
      <c r="EBG33" s="240"/>
      <c r="EBH33" s="240"/>
      <c r="EBI33" s="240"/>
      <c r="EBJ33" s="240"/>
      <c r="EBK33" s="240"/>
      <c r="EBL33" s="240"/>
      <c r="EBM33" s="240"/>
      <c r="EBN33" s="240"/>
      <c r="EBO33" s="240"/>
      <c r="EBP33" s="240"/>
      <c r="EBQ33" s="240"/>
      <c r="EBR33" s="240"/>
      <c r="EBS33" s="240"/>
      <c r="EBT33" s="240"/>
      <c r="EBU33" s="240"/>
      <c r="EBV33" s="240"/>
      <c r="EBW33" s="240"/>
      <c r="EBX33" s="240"/>
      <c r="EBY33" s="240"/>
      <c r="EBZ33" s="240"/>
      <c r="ECA33" s="240"/>
      <c r="ECB33" s="240"/>
      <c r="ECC33" s="240"/>
      <c r="ECD33" s="240"/>
      <c r="ECE33" s="240"/>
      <c r="ECF33" s="240"/>
      <c r="ECG33" s="240"/>
      <c r="ECH33" s="240"/>
      <c r="ECI33" s="240"/>
      <c r="ECJ33" s="240"/>
      <c r="ECK33" s="240"/>
      <c r="ECL33" s="240"/>
      <c r="ECM33" s="240"/>
      <c r="ECN33" s="240"/>
      <c r="ECO33" s="240"/>
      <c r="ECP33" s="240"/>
      <c r="ECQ33" s="240"/>
      <c r="ECR33" s="240"/>
      <c r="ECS33" s="240"/>
      <c r="ECT33" s="240"/>
      <c r="ECU33" s="240"/>
      <c r="ECV33" s="240"/>
      <c r="ECW33" s="240"/>
      <c r="ECX33" s="240"/>
      <c r="ECY33" s="240"/>
      <c r="ECZ33" s="240"/>
      <c r="EDA33" s="240"/>
      <c r="EDB33" s="240"/>
      <c r="EDC33" s="240"/>
      <c r="EDD33" s="240"/>
      <c r="EDE33" s="240"/>
      <c r="EDF33" s="240"/>
      <c r="EDG33" s="240"/>
      <c r="EDH33" s="240"/>
      <c r="EDI33" s="240"/>
      <c r="EDJ33" s="240"/>
      <c r="EDK33" s="240"/>
      <c r="EDL33" s="240"/>
      <c r="EDM33" s="240"/>
      <c r="EDN33" s="240"/>
      <c r="EDO33" s="240"/>
      <c r="EDP33" s="240"/>
      <c r="EDQ33" s="240"/>
      <c r="EDR33" s="240"/>
      <c r="EDS33" s="240"/>
      <c r="EDT33" s="240"/>
      <c r="EDU33" s="240"/>
      <c r="EDV33" s="240"/>
      <c r="EDW33" s="240"/>
      <c r="EDX33" s="240"/>
      <c r="EDY33" s="240"/>
      <c r="EDZ33" s="240"/>
      <c r="EEA33" s="240"/>
      <c r="EEB33" s="240"/>
      <c r="EEC33" s="240"/>
      <c r="EED33" s="240"/>
      <c r="EEE33" s="240"/>
      <c r="EEF33" s="240"/>
      <c r="EEG33" s="240"/>
      <c r="EEH33" s="240"/>
      <c r="EEI33" s="240"/>
      <c r="EEJ33" s="240"/>
      <c r="EEK33" s="240"/>
      <c r="EEL33" s="240"/>
      <c r="EEM33" s="240"/>
      <c r="EEN33" s="240"/>
      <c r="EEO33" s="240"/>
      <c r="EEP33" s="240"/>
      <c r="EEQ33" s="240"/>
      <c r="EER33" s="240"/>
      <c r="EES33" s="240"/>
      <c r="EET33" s="240"/>
      <c r="EEU33" s="240"/>
      <c r="EEV33" s="240"/>
      <c r="EEW33" s="240"/>
      <c r="EEX33" s="240"/>
      <c r="EEY33" s="240"/>
      <c r="EEZ33" s="240"/>
      <c r="EFA33" s="240"/>
      <c r="EFB33" s="240"/>
      <c r="EFC33" s="240"/>
      <c r="EFD33" s="240"/>
      <c r="EFE33" s="240"/>
      <c r="EFF33" s="240"/>
      <c r="EFG33" s="240"/>
      <c r="EFH33" s="240"/>
      <c r="EFI33" s="240"/>
      <c r="EFJ33" s="240"/>
      <c r="EFK33" s="240"/>
      <c r="EFL33" s="240"/>
      <c r="EFM33" s="240"/>
      <c r="EFN33" s="240"/>
      <c r="EFO33" s="240"/>
      <c r="EFP33" s="240"/>
      <c r="EFQ33" s="240"/>
      <c r="EFR33" s="240"/>
      <c r="EFS33" s="240"/>
      <c r="EFT33" s="240"/>
      <c r="EFU33" s="240"/>
      <c r="EFV33" s="240"/>
      <c r="EFW33" s="240"/>
      <c r="EFX33" s="240"/>
      <c r="EFY33" s="240"/>
      <c r="EFZ33" s="240"/>
      <c r="EGA33" s="240"/>
      <c r="EGB33" s="240"/>
      <c r="EGC33" s="240"/>
      <c r="EGD33" s="240"/>
      <c r="EGE33" s="240"/>
      <c r="EGF33" s="240"/>
      <c r="EGG33" s="240"/>
      <c r="EGH33" s="240"/>
      <c r="EGI33" s="240"/>
      <c r="EGJ33" s="240"/>
      <c r="EGK33" s="240"/>
      <c r="EGL33" s="240"/>
      <c r="EGM33" s="240"/>
      <c r="EGN33" s="240"/>
      <c r="EGO33" s="240"/>
      <c r="EGP33" s="240"/>
      <c r="EGQ33" s="240"/>
      <c r="EGR33" s="240"/>
      <c r="EGS33" s="240"/>
      <c r="EGT33" s="240"/>
      <c r="EGU33" s="240"/>
      <c r="EGV33" s="240"/>
      <c r="EGW33" s="240"/>
      <c r="EGX33" s="240"/>
      <c r="EGY33" s="240"/>
      <c r="EGZ33" s="240"/>
      <c r="EHA33" s="240"/>
      <c r="EHB33" s="240"/>
      <c r="EHC33" s="240"/>
      <c r="EHD33" s="240"/>
      <c r="EHE33" s="240"/>
      <c r="EHF33" s="240"/>
      <c r="EHG33" s="240"/>
      <c r="EHH33" s="240"/>
      <c r="EHI33" s="240"/>
      <c r="EHJ33" s="240"/>
      <c r="EHK33" s="240"/>
      <c r="EHL33" s="240"/>
      <c r="EHM33" s="240"/>
      <c r="EHN33" s="240"/>
      <c r="EHO33" s="240"/>
      <c r="EHP33" s="240"/>
      <c r="EHQ33" s="240"/>
      <c r="EHR33" s="240"/>
      <c r="EHS33" s="240"/>
      <c r="EHT33" s="240"/>
      <c r="EHU33" s="240"/>
      <c r="EHV33" s="240"/>
      <c r="EHW33" s="240"/>
      <c r="EHX33" s="240"/>
      <c r="EHY33" s="240"/>
      <c r="EHZ33" s="240"/>
      <c r="EIA33" s="240"/>
      <c r="EIB33" s="240"/>
      <c r="EIC33" s="240"/>
      <c r="EID33" s="240"/>
      <c r="EIE33" s="240"/>
      <c r="EIF33" s="240"/>
      <c r="EIG33" s="240"/>
      <c r="EIH33" s="240"/>
      <c r="EII33" s="240"/>
      <c r="EIJ33" s="240"/>
      <c r="EIK33" s="240"/>
      <c r="EIL33" s="240"/>
      <c r="EIM33" s="240"/>
      <c r="EIN33" s="240"/>
      <c r="EIO33" s="240"/>
      <c r="EIP33" s="240"/>
      <c r="EIQ33" s="240"/>
      <c r="EIR33" s="240"/>
      <c r="EIS33" s="240"/>
      <c r="EIT33" s="240"/>
      <c r="EIU33" s="240"/>
      <c r="EIV33" s="240"/>
      <c r="EIW33" s="240"/>
      <c r="EIX33" s="240"/>
      <c r="EIY33" s="240"/>
      <c r="EIZ33" s="240"/>
      <c r="EJA33" s="240"/>
      <c r="EJB33" s="240"/>
      <c r="EJC33" s="240"/>
      <c r="EJD33" s="240"/>
      <c r="EJE33" s="240"/>
      <c r="EJF33" s="240"/>
      <c r="EJG33" s="240"/>
      <c r="EJH33" s="240"/>
      <c r="EJI33" s="240"/>
      <c r="EJJ33" s="240"/>
      <c r="EJK33" s="240"/>
      <c r="EJL33" s="240"/>
      <c r="EJM33" s="240"/>
      <c r="EJN33" s="240"/>
      <c r="EJO33" s="240"/>
      <c r="EJP33" s="240"/>
      <c r="EJQ33" s="240"/>
      <c r="EJR33" s="240"/>
      <c r="EJS33" s="240"/>
      <c r="EJT33" s="240"/>
      <c r="EJU33" s="240"/>
      <c r="EJV33" s="240"/>
      <c r="EJW33" s="240"/>
      <c r="EJX33" s="240"/>
      <c r="EJY33" s="240"/>
      <c r="EJZ33" s="240"/>
      <c r="EKA33" s="240"/>
      <c r="EKB33" s="240"/>
      <c r="EKC33" s="240"/>
      <c r="EKD33" s="240"/>
      <c r="EKE33" s="240"/>
      <c r="EKF33" s="240"/>
      <c r="EKG33" s="240"/>
      <c r="EKH33" s="240"/>
      <c r="EKI33" s="240"/>
      <c r="EKJ33" s="240"/>
      <c r="EKK33" s="240"/>
      <c r="EKL33" s="240"/>
      <c r="EKM33" s="240"/>
      <c r="EKN33" s="240"/>
      <c r="EKO33" s="240"/>
      <c r="EKP33" s="240"/>
      <c r="EKQ33" s="240"/>
      <c r="EKR33" s="240"/>
      <c r="EKS33" s="240"/>
      <c r="EKT33" s="240"/>
      <c r="EKU33" s="240"/>
      <c r="EKV33" s="240"/>
      <c r="EKW33" s="240"/>
      <c r="EKX33" s="240"/>
      <c r="EKY33" s="240"/>
      <c r="EKZ33" s="240"/>
      <c r="ELA33" s="240"/>
      <c r="ELB33" s="240"/>
      <c r="ELC33" s="240"/>
      <c r="ELD33" s="240"/>
      <c r="ELE33" s="240"/>
      <c r="ELF33" s="240"/>
      <c r="ELG33" s="240"/>
      <c r="ELH33" s="240"/>
      <c r="ELI33" s="240"/>
      <c r="ELJ33" s="240"/>
      <c r="ELK33" s="240"/>
      <c r="ELL33" s="240"/>
      <c r="ELM33" s="240"/>
      <c r="ELN33" s="240"/>
      <c r="ELO33" s="240"/>
      <c r="ELP33" s="240"/>
      <c r="ELQ33" s="240"/>
      <c r="ELR33" s="240"/>
      <c r="ELS33" s="240"/>
      <c r="ELT33" s="240"/>
      <c r="ELU33" s="240"/>
      <c r="ELV33" s="240"/>
      <c r="ELW33" s="240"/>
      <c r="ELX33" s="240"/>
      <c r="ELY33" s="240"/>
      <c r="ELZ33" s="240"/>
      <c r="EMA33" s="240"/>
      <c r="EMB33" s="240"/>
      <c r="EMC33" s="240"/>
      <c r="EMD33" s="240"/>
      <c r="EME33" s="240"/>
      <c r="EMF33" s="240"/>
      <c r="EMG33" s="240"/>
      <c r="EMH33" s="240"/>
      <c r="EMI33" s="240"/>
      <c r="EMJ33" s="240"/>
      <c r="EMK33" s="240"/>
      <c r="EML33" s="240"/>
      <c r="EMM33" s="240"/>
      <c r="EMN33" s="240"/>
      <c r="EMO33" s="240"/>
      <c r="EMP33" s="240"/>
      <c r="EMQ33" s="240"/>
      <c r="EMR33" s="240"/>
      <c r="EMS33" s="240"/>
      <c r="EMT33" s="240"/>
      <c r="EMU33" s="240"/>
      <c r="EMV33" s="240"/>
      <c r="EMW33" s="240"/>
      <c r="EMX33" s="240"/>
      <c r="EMY33" s="240"/>
      <c r="EMZ33" s="240"/>
      <c r="ENA33" s="240"/>
      <c r="ENB33" s="240"/>
      <c r="ENC33" s="240"/>
      <c r="END33" s="240"/>
      <c r="ENE33" s="240"/>
      <c r="ENF33" s="240"/>
      <c r="ENG33" s="240"/>
      <c r="ENH33" s="240"/>
      <c r="ENI33" s="240"/>
      <c r="ENJ33" s="240"/>
      <c r="ENK33" s="240"/>
      <c r="ENL33" s="240"/>
      <c r="ENM33" s="240"/>
      <c r="ENN33" s="240"/>
      <c r="ENO33" s="240"/>
      <c r="ENP33" s="240"/>
      <c r="ENQ33" s="240"/>
      <c r="ENR33" s="240"/>
      <c r="ENS33" s="240"/>
      <c r="ENT33" s="240"/>
      <c r="ENU33" s="240"/>
      <c r="ENV33" s="240"/>
      <c r="ENW33" s="240"/>
      <c r="ENX33" s="240"/>
      <c r="ENY33" s="240"/>
      <c r="ENZ33" s="240"/>
      <c r="EOA33" s="240"/>
      <c r="EOB33" s="240"/>
      <c r="EOC33" s="240"/>
      <c r="EOD33" s="240"/>
      <c r="EOE33" s="240"/>
      <c r="EOF33" s="240"/>
      <c r="EOG33" s="240"/>
      <c r="EOH33" s="240"/>
      <c r="EOI33" s="240"/>
      <c r="EOJ33" s="240"/>
      <c r="EOK33" s="240"/>
      <c r="EOL33" s="240"/>
      <c r="EOM33" s="240"/>
      <c r="EON33" s="240"/>
      <c r="EOO33" s="240"/>
      <c r="EOP33" s="240"/>
      <c r="EOQ33" s="240"/>
      <c r="EOR33" s="240"/>
      <c r="EOS33" s="240"/>
      <c r="EOT33" s="240"/>
      <c r="EOU33" s="240"/>
      <c r="EOV33" s="240"/>
      <c r="EOW33" s="240"/>
      <c r="EOX33" s="240"/>
      <c r="EOY33" s="240"/>
      <c r="EOZ33" s="240"/>
      <c r="EPA33" s="240"/>
      <c r="EPB33" s="240"/>
      <c r="EPC33" s="240"/>
      <c r="EPD33" s="240"/>
      <c r="EPE33" s="240"/>
      <c r="EPF33" s="240"/>
      <c r="EPG33" s="240"/>
      <c r="EPH33" s="240"/>
      <c r="EPI33" s="240"/>
      <c r="EPJ33" s="240"/>
      <c r="EPK33" s="240"/>
      <c r="EPL33" s="240"/>
      <c r="EPM33" s="240"/>
      <c r="EPN33" s="240"/>
      <c r="EPO33" s="240"/>
      <c r="EPP33" s="240"/>
      <c r="EPQ33" s="240"/>
      <c r="EPR33" s="240"/>
      <c r="EPS33" s="240"/>
      <c r="EPT33" s="240"/>
      <c r="EPU33" s="240"/>
      <c r="EPV33" s="240"/>
      <c r="EPW33" s="240"/>
      <c r="EPX33" s="240"/>
      <c r="EPY33" s="240"/>
      <c r="EPZ33" s="240"/>
      <c r="EQA33" s="240"/>
      <c r="EQB33" s="240"/>
      <c r="EQC33" s="240"/>
      <c r="EQD33" s="240"/>
      <c r="EQE33" s="240"/>
      <c r="EQF33" s="240"/>
      <c r="EQG33" s="240"/>
      <c r="EQH33" s="240"/>
      <c r="EQI33" s="240"/>
      <c r="EQJ33" s="240"/>
      <c r="EQK33" s="240"/>
      <c r="EQL33" s="240"/>
      <c r="EQM33" s="240"/>
      <c r="EQN33" s="240"/>
      <c r="EQO33" s="240"/>
      <c r="EQP33" s="240"/>
      <c r="EQQ33" s="240"/>
      <c r="EQR33" s="240"/>
      <c r="EQS33" s="240"/>
      <c r="EQT33" s="240"/>
      <c r="EQU33" s="240"/>
      <c r="EQV33" s="240"/>
      <c r="EQW33" s="240"/>
      <c r="EQX33" s="240"/>
      <c r="EQY33" s="240"/>
      <c r="EQZ33" s="240"/>
      <c r="ERA33" s="240"/>
      <c r="ERB33" s="240"/>
      <c r="ERC33" s="240"/>
      <c r="ERD33" s="240"/>
      <c r="ERE33" s="240"/>
      <c r="ERF33" s="240"/>
      <c r="ERG33" s="240"/>
      <c r="ERH33" s="240"/>
      <c r="ERI33" s="240"/>
      <c r="ERJ33" s="240"/>
      <c r="ERK33" s="240"/>
      <c r="ERL33" s="240"/>
      <c r="ERM33" s="240"/>
      <c r="ERN33" s="240"/>
      <c r="ERO33" s="240"/>
      <c r="ERP33" s="240"/>
      <c r="ERQ33" s="240"/>
      <c r="ERR33" s="240"/>
      <c r="ERS33" s="240"/>
      <c r="ERT33" s="240"/>
      <c r="ERU33" s="240"/>
      <c r="ERV33" s="240"/>
      <c r="ERW33" s="240"/>
      <c r="ERX33" s="240"/>
      <c r="ERY33" s="240"/>
      <c r="ERZ33" s="240"/>
      <c r="ESA33" s="240"/>
      <c r="ESB33" s="240"/>
      <c r="ESC33" s="240"/>
      <c r="ESD33" s="240"/>
      <c r="ESE33" s="240"/>
      <c r="ESF33" s="240"/>
      <c r="ESG33" s="240"/>
      <c r="ESH33" s="240"/>
      <c r="ESI33" s="240"/>
      <c r="ESJ33" s="240"/>
      <c r="ESK33" s="240"/>
      <c r="ESL33" s="240"/>
      <c r="ESM33" s="240"/>
      <c r="ESN33" s="240"/>
      <c r="ESO33" s="240"/>
      <c r="ESP33" s="240"/>
      <c r="ESQ33" s="240"/>
      <c r="ESR33" s="240"/>
      <c r="ESS33" s="240"/>
      <c r="EST33" s="240"/>
      <c r="ESU33" s="240"/>
      <c r="ESV33" s="240"/>
      <c r="ESW33" s="240"/>
      <c r="ESX33" s="240"/>
      <c r="ESY33" s="240"/>
      <c r="ESZ33" s="240"/>
      <c r="ETA33" s="240"/>
      <c r="ETB33" s="240"/>
      <c r="ETC33" s="240"/>
      <c r="ETD33" s="240"/>
      <c r="ETE33" s="240"/>
      <c r="ETF33" s="240"/>
      <c r="ETG33" s="240"/>
      <c r="ETH33" s="240"/>
      <c r="ETI33" s="240"/>
      <c r="ETJ33" s="240"/>
      <c r="ETK33" s="240"/>
      <c r="ETL33" s="240"/>
      <c r="ETM33" s="240"/>
      <c r="ETN33" s="240"/>
      <c r="ETO33" s="240"/>
      <c r="ETP33" s="240"/>
      <c r="ETQ33" s="240"/>
      <c r="ETR33" s="240"/>
      <c r="ETS33" s="240"/>
      <c r="ETT33" s="240"/>
      <c r="ETU33" s="240"/>
      <c r="ETV33" s="240"/>
      <c r="ETW33" s="240"/>
      <c r="ETX33" s="240"/>
      <c r="ETY33" s="240"/>
      <c r="ETZ33" s="240"/>
      <c r="EUA33" s="240"/>
      <c r="EUB33" s="240"/>
      <c r="EUC33" s="240"/>
      <c r="EUD33" s="240"/>
      <c r="EUE33" s="240"/>
      <c r="EUF33" s="240"/>
      <c r="EUG33" s="240"/>
      <c r="EUH33" s="240"/>
      <c r="EUI33" s="240"/>
      <c r="EUJ33" s="240"/>
      <c r="EUK33" s="240"/>
      <c r="EUL33" s="240"/>
      <c r="EUM33" s="240"/>
      <c r="EUN33" s="240"/>
      <c r="EUO33" s="240"/>
      <c r="EUP33" s="240"/>
      <c r="EUQ33" s="240"/>
      <c r="EUR33" s="240"/>
      <c r="EUS33" s="240"/>
      <c r="EUT33" s="240"/>
      <c r="EUU33" s="240"/>
      <c r="EUV33" s="240"/>
      <c r="EUW33" s="240"/>
      <c r="EUX33" s="240"/>
      <c r="EUY33" s="240"/>
      <c r="EUZ33" s="240"/>
      <c r="EVA33" s="240"/>
      <c r="EVB33" s="240"/>
      <c r="EVC33" s="240"/>
      <c r="EVD33" s="240"/>
      <c r="EVE33" s="240"/>
      <c r="EVF33" s="240"/>
      <c r="EVG33" s="240"/>
      <c r="EVH33" s="240"/>
      <c r="EVI33" s="240"/>
      <c r="EVJ33" s="240"/>
      <c r="EVK33" s="240"/>
      <c r="EVL33" s="240"/>
      <c r="EVM33" s="240"/>
      <c r="EVN33" s="240"/>
      <c r="EVO33" s="240"/>
      <c r="EVP33" s="240"/>
      <c r="EVQ33" s="240"/>
      <c r="EVR33" s="240"/>
      <c r="EVS33" s="240"/>
      <c r="EVT33" s="240"/>
      <c r="EVU33" s="240"/>
      <c r="EVV33" s="240"/>
      <c r="EVW33" s="240"/>
      <c r="EVX33" s="240"/>
      <c r="EVY33" s="240"/>
      <c r="EVZ33" s="240"/>
      <c r="EWA33" s="240"/>
      <c r="EWB33" s="240"/>
      <c r="EWC33" s="240"/>
      <c r="EWD33" s="240"/>
      <c r="EWE33" s="240"/>
      <c r="EWF33" s="240"/>
      <c r="EWG33" s="240"/>
      <c r="EWH33" s="240"/>
      <c r="EWI33" s="240"/>
      <c r="EWJ33" s="240"/>
      <c r="EWK33" s="240"/>
      <c r="EWL33" s="240"/>
      <c r="EWM33" s="240"/>
      <c r="EWN33" s="240"/>
      <c r="EWO33" s="240"/>
      <c r="EWP33" s="240"/>
      <c r="EWQ33" s="240"/>
      <c r="EWR33" s="240"/>
      <c r="EWS33" s="240"/>
      <c r="EWT33" s="240"/>
      <c r="EWU33" s="240"/>
      <c r="EWV33" s="240"/>
      <c r="EWW33" s="240"/>
      <c r="EWX33" s="240"/>
      <c r="EWY33" s="240"/>
      <c r="EWZ33" s="240"/>
      <c r="EXA33" s="240"/>
      <c r="EXB33" s="240"/>
      <c r="EXC33" s="240"/>
      <c r="EXD33" s="240"/>
      <c r="EXE33" s="240"/>
      <c r="EXF33" s="240"/>
      <c r="EXG33" s="240"/>
      <c r="EXH33" s="240"/>
      <c r="EXI33" s="240"/>
      <c r="EXJ33" s="240"/>
      <c r="EXK33" s="240"/>
      <c r="EXL33" s="240"/>
      <c r="EXM33" s="240"/>
      <c r="EXN33" s="240"/>
      <c r="EXO33" s="240"/>
      <c r="EXP33" s="240"/>
      <c r="EXQ33" s="240"/>
      <c r="EXR33" s="240"/>
      <c r="EXS33" s="240"/>
      <c r="EXT33" s="240"/>
      <c r="EXU33" s="240"/>
      <c r="EXV33" s="240"/>
      <c r="EXW33" s="240"/>
      <c r="EXX33" s="240"/>
      <c r="EXY33" s="240"/>
      <c r="EXZ33" s="240"/>
      <c r="EYA33" s="240"/>
      <c r="EYB33" s="240"/>
      <c r="EYC33" s="240"/>
      <c r="EYD33" s="240"/>
      <c r="EYE33" s="240"/>
      <c r="EYF33" s="240"/>
      <c r="EYG33" s="240"/>
      <c r="EYH33" s="240"/>
      <c r="EYI33" s="240"/>
      <c r="EYJ33" s="240"/>
      <c r="EYK33" s="240"/>
      <c r="EYL33" s="240"/>
      <c r="EYM33" s="240"/>
      <c r="EYN33" s="240"/>
      <c r="EYO33" s="240"/>
      <c r="EYP33" s="240"/>
      <c r="EYQ33" s="240"/>
      <c r="EYR33" s="240"/>
      <c r="EYS33" s="240"/>
      <c r="EYT33" s="240"/>
      <c r="EYU33" s="240"/>
      <c r="EYV33" s="240"/>
      <c r="EYW33" s="240"/>
      <c r="EYX33" s="240"/>
      <c r="EYY33" s="240"/>
      <c r="EYZ33" s="240"/>
      <c r="EZA33" s="240"/>
      <c r="EZB33" s="240"/>
      <c r="EZC33" s="240"/>
      <c r="EZD33" s="240"/>
      <c r="EZE33" s="240"/>
      <c r="EZF33" s="240"/>
      <c r="EZG33" s="240"/>
      <c r="EZH33" s="240"/>
      <c r="EZI33" s="240"/>
      <c r="EZJ33" s="240"/>
      <c r="EZK33" s="240"/>
      <c r="EZL33" s="240"/>
      <c r="EZM33" s="240"/>
      <c r="EZN33" s="240"/>
      <c r="EZO33" s="240"/>
      <c r="EZP33" s="240"/>
      <c r="EZQ33" s="240"/>
      <c r="EZR33" s="240"/>
      <c r="EZS33" s="240"/>
      <c r="EZT33" s="240"/>
      <c r="EZU33" s="240"/>
      <c r="EZV33" s="240"/>
      <c r="EZW33" s="240"/>
      <c r="EZX33" s="240"/>
      <c r="EZY33" s="240"/>
      <c r="EZZ33" s="240"/>
      <c r="FAA33" s="240"/>
      <c r="FAB33" s="240"/>
      <c r="FAC33" s="240"/>
      <c r="FAD33" s="240"/>
      <c r="FAE33" s="240"/>
      <c r="FAF33" s="240"/>
      <c r="FAG33" s="240"/>
      <c r="FAH33" s="240"/>
      <c r="FAI33" s="240"/>
      <c r="FAJ33" s="240"/>
      <c r="FAK33" s="240"/>
      <c r="FAL33" s="240"/>
      <c r="FAM33" s="240"/>
      <c r="FAN33" s="240"/>
      <c r="FAO33" s="240"/>
      <c r="FAP33" s="240"/>
      <c r="FAQ33" s="240"/>
      <c r="FAR33" s="240"/>
      <c r="FAS33" s="240"/>
      <c r="FAT33" s="240"/>
      <c r="FAU33" s="240"/>
      <c r="FAV33" s="240"/>
      <c r="FAW33" s="240"/>
      <c r="FAX33" s="240"/>
      <c r="FAY33" s="240"/>
      <c r="FAZ33" s="240"/>
      <c r="FBA33" s="240"/>
      <c r="FBB33" s="240"/>
      <c r="FBC33" s="240"/>
      <c r="FBD33" s="240"/>
      <c r="FBE33" s="240"/>
      <c r="FBF33" s="240"/>
      <c r="FBG33" s="240"/>
      <c r="FBH33" s="240"/>
      <c r="FBI33" s="240"/>
      <c r="FBJ33" s="240"/>
      <c r="FBK33" s="240"/>
      <c r="FBL33" s="240"/>
      <c r="FBM33" s="240"/>
      <c r="FBN33" s="240"/>
      <c r="FBO33" s="240"/>
      <c r="FBP33" s="240"/>
      <c r="FBQ33" s="240"/>
      <c r="FBR33" s="240"/>
      <c r="FBS33" s="240"/>
      <c r="FBT33" s="240"/>
      <c r="FBU33" s="240"/>
      <c r="FBV33" s="240"/>
      <c r="FBW33" s="240"/>
      <c r="FBX33" s="240"/>
      <c r="FBY33" s="240"/>
      <c r="FBZ33" s="240"/>
      <c r="FCA33" s="240"/>
      <c r="FCB33" s="240"/>
      <c r="FCC33" s="240"/>
      <c r="FCD33" s="240"/>
      <c r="FCE33" s="240"/>
      <c r="FCF33" s="240"/>
      <c r="FCG33" s="240"/>
      <c r="FCH33" s="240"/>
      <c r="FCI33" s="240"/>
      <c r="FCJ33" s="240"/>
      <c r="FCK33" s="240"/>
      <c r="FCL33" s="240"/>
      <c r="FCM33" s="240"/>
      <c r="FCN33" s="240"/>
      <c r="FCO33" s="240"/>
      <c r="FCP33" s="240"/>
      <c r="FCQ33" s="240"/>
      <c r="FCR33" s="240"/>
      <c r="FCS33" s="240"/>
      <c r="FCT33" s="240"/>
      <c r="FCU33" s="240"/>
      <c r="FCV33" s="240"/>
      <c r="FCW33" s="240"/>
      <c r="FCX33" s="240"/>
      <c r="FCY33" s="240"/>
      <c r="FCZ33" s="240"/>
      <c r="FDA33" s="240"/>
      <c r="FDB33" s="240"/>
      <c r="FDC33" s="240"/>
      <c r="FDD33" s="240"/>
      <c r="FDE33" s="240"/>
      <c r="FDF33" s="240"/>
      <c r="FDG33" s="240"/>
      <c r="FDH33" s="240"/>
      <c r="FDI33" s="240"/>
      <c r="FDJ33" s="240"/>
      <c r="FDK33" s="240"/>
      <c r="FDL33" s="240"/>
      <c r="FDM33" s="240"/>
      <c r="FDN33" s="240"/>
      <c r="FDO33" s="240"/>
      <c r="FDP33" s="240"/>
      <c r="FDQ33" s="240"/>
      <c r="FDR33" s="240"/>
      <c r="FDS33" s="240"/>
      <c r="FDT33" s="240"/>
      <c r="FDU33" s="240"/>
      <c r="FDV33" s="240"/>
      <c r="FDW33" s="240"/>
      <c r="FDX33" s="240"/>
      <c r="FDY33" s="240"/>
      <c r="FDZ33" s="240"/>
      <c r="FEA33" s="240"/>
      <c r="FEB33" s="240"/>
      <c r="FEC33" s="240"/>
      <c r="FED33" s="240"/>
      <c r="FEE33" s="240"/>
      <c r="FEF33" s="240"/>
      <c r="FEG33" s="240"/>
      <c r="FEH33" s="240"/>
      <c r="FEI33" s="240"/>
      <c r="FEJ33" s="240"/>
      <c r="FEK33" s="240"/>
      <c r="FEL33" s="240"/>
      <c r="FEM33" s="240"/>
      <c r="FEN33" s="240"/>
      <c r="FEO33" s="240"/>
      <c r="FEP33" s="240"/>
      <c r="FEQ33" s="240"/>
      <c r="FER33" s="240"/>
      <c r="FES33" s="240"/>
      <c r="FET33" s="240"/>
      <c r="FEU33" s="240"/>
      <c r="FEV33" s="240"/>
      <c r="FEW33" s="240"/>
      <c r="FEX33" s="240"/>
      <c r="FEY33" s="240"/>
      <c r="FEZ33" s="240"/>
      <c r="FFA33" s="240"/>
      <c r="FFB33" s="240"/>
      <c r="FFC33" s="240"/>
      <c r="FFD33" s="240"/>
      <c r="FFE33" s="240"/>
      <c r="FFF33" s="240"/>
      <c r="FFG33" s="240"/>
      <c r="FFH33" s="240"/>
      <c r="FFI33" s="240"/>
      <c r="FFJ33" s="240"/>
      <c r="FFK33" s="240"/>
      <c r="FFL33" s="240"/>
      <c r="FFM33" s="240"/>
      <c r="FFN33" s="240"/>
      <c r="FFO33" s="240"/>
      <c r="FFP33" s="240"/>
      <c r="FFQ33" s="240"/>
      <c r="FFR33" s="240"/>
      <c r="FFS33" s="240"/>
      <c r="FFT33" s="240"/>
      <c r="FFU33" s="240"/>
      <c r="FFV33" s="240"/>
      <c r="FFW33" s="240"/>
      <c r="FFX33" s="240"/>
      <c r="FFY33" s="240"/>
      <c r="FFZ33" s="240"/>
      <c r="FGA33" s="240"/>
      <c r="FGB33" s="240"/>
      <c r="FGC33" s="240"/>
      <c r="FGD33" s="240"/>
      <c r="FGE33" s="240"/>
      <c r="FGF33" s="240"/>
      <c r="FGG33" s="240"/>
      <c r="FGH33" s="240"/>
      <c r="FGI33" s="240"/>
      <c r="FGJ33" s="240"/>
      <c r="FGK33" s="240"/>
      <c r="FGL33" s="240"/>
      <c r="FGM33" s="240"/>
      <c r="FGN33" s="240"/>
      <c r="FGO33" s="240"/>
      <c r="FGP33" s="240"/>
      <c r="FGQ33" s="240"/>
      <c r="FGR33" s="240"/>
      <c r="FGS33" s="240"/>
      <c r="FGT33" s="240"/>
      <c r="FGU33" s="240"/>
      <c r="FGV33" s="240"/>
      <c r="FGW33" s="240"/>
      <c r="FGX33" s="240"/>
      <c r="FGY33" s="240"/>
      <c r="FGZ33" s="240"/>
      <c r="FHA33" s="240"/>
      <c r="FHB33" s="240"/>
      <c r="FHC33" s="240"/>
      <c r="FHD33" s="240"/>
      <c r="FHE33" s="240"/>
      <c r="FHF33" s="240"/>
      <c r="FHG33" s="240"/>
      <c r="FHH33" s="240"/>
      <c r="FHI33" s="240"/>
      <c r="FHJ33" s="240"/>
      <c r="FHK33" s="240"/>
      <c r="FHL33" s="240"/>
      <c r="FHM33" s="240"/>
      <c r="FHN33" s="240"/>
      <c r="FHO33" s="240"/>
      <c r="FHP33" s="240"/>
      <c r="FHQ33" s="240"/>
      <c r="FHR33" s="240"/>
      <c r="FHS33" s="240"/>
      <c r="FHT33" s="240"/>
      <c r="FHU33" s="240"/>
      <c r="FHV33" s="240"/>
      <c r="FHW33" s="240"/>
      <c r="FHX33" s="240"/>
      <c r="FHY33" s="240"/>
      <c r="FHZ33" s="240"/>
      <c r="FIA33" s="240"/>
      <c r="FIB33" s="240"/>
      <c r="FIC33" s="240"/>
      <c r="FID33" s="240"/>
      <c r="FIE33" s="240"/>
      <c r="FIF33" s="240"/>
      <c r="FIG33" s="240"/>
      <c r="FIH33" s="240"/>
      <c r="FII33" s="240"/>
      <c r="FIJ33" s="240"/>
      <c r="FIK33" s="240"/>
      <c r="FIL33" s="240"/>
      <c r="FIM33" s="240"/>
      <c r="FIN33" s="240"/>
      <c r="FIO33" s="240"/>
      <c r="FIP33" s="240"/>
      <c r="FIQ33" s="240"/>
      <c r="FIR33" s="240"/>
      <c r="FIS33" s="240"/>
      <c r="FIT33" s="240"/>
      <c r="FIU33" s="240"/>
      <c r="FIV33" s="240"/>
      <c r="FIW33" s="240"/>
      <c r="FIX33" s="240"/>
      <c r="FIY33" s="240"/>
      <c r="FIZ33" s="240"/>
      <c r="FJA33" s="240"/>
      <c r="FJB33" s="240"/>
      <c r="FJC33" s="240"/>
      <c r="FJD33" s="240"/>
      <c r="FJE33" s="240"/>
      <c r="FJF33" s="240"/>
      <c r="FJG33" s="240"/>
      <c r="FJH33" s="240"/>
      <c r="FJI33" s="240"/>
      <c r="FJJ33" s="240"/>
      <c r="FJK33" s="240"/>
      <c r="FJL33" s="240"/>
      <c r="FJM33" s="240"/>
      <c r="FJN33" s="240"/>
      <c r="FJO33" s="240"/>
      <c r="FJP33" s="240"/>
      <c r="FJQ33" s="240"/>
      <c r="FJR33" s="240"/>
      <c r="FJS33" s="240"/>
      <c r="FJT33" s="240"/>
      <c r="FJU33" s="240"/>
      <c r="FJV33" s="240"/>
      <c r="FJW33" s="240"/>
      <c r="FJX33" s="240"/>
      <c r="FJY33" s="240"/>
      <c r="FJZ33" s="240"/>
      <c r="FKA33" s="240"/>
      <c r="FKB33" s="240"/>
      <c r="FKC33" s="240"/>
      <c r="FKD33" s="240"/>
      <c r="FKE33" s="240"/>
      <c r="FKF33" s="240"/>
      <c r="FKG33" s="240"/>
      <c r="FKH33" s="240"/>
      <c r="FKI33" s="240"/>
      <c r="FKJ33" s="240"/>
      <c r="FKK33" s="240"/>
      <c r="FKL33" s="240"/>
      <c r="FKM33" s="240"/>
      <c r="FKN33" s="240"/>
      <c r="FKO33" s="240"/>
      <c r="FKP33" s="240"/>
      <c r="FKQ33" s="240"/>
      <c r="FKR33" s="240"/>
      <c r="FKS33" s="240"/>
      <c r="FKT33" s="240"/>
      <c r="FKU33" s="240"/>
      <c r="FKV33" s="240"/>
      <c r="FKW33" s="240"/>
      <c r="FKX33" s="240"/>
      <c r="FKY33" s="240"/>
      <c r="FKZ33" s="240"/>
      <c r="FLA33" s="240"/>
      <c r="FLB33" s="240"/>
      <c r="FLC33" s="240"/>
      <c r="FLD33" s="240"/>
      <c r="FLE33" s="240"/>
      <c r="FLF33" s="240"/>
      <c r="FLG33" s="240"/>
      <c r="FLH33" s="240"/>
      <c r="FLI33" s="240"/>
      <c r="FLJ33" s="240"/>
      <c r="FLK33" s="240"/>
      <c r="FLL33" s="240"/>
      <c r="FLM33" s="240"/>
      <c r="FLN33" s="240"/>
      <c r="FLO33" s="240"/>
      <c r="FLP33" s="240"/>
      <c r="FLQ33" s="240"/>
      <c r="FLR33" s="240"/>
      <c r="FLS33" s="240"/>
      <c r="FLT33" s="240"/>
      <c r="FLU33" s="240"/>
      <c r="FLV33" s="240"/>
      <c r="FLW33" s="240"/>
      <c r="FLX33" s="240"/>
      <c r="FLY33" s="240"/>
      <c r="FLZ33" s="240"/>
      <c r="FMA33" s="240"/>
      <c r="FMB33" s="240"/>
      <c r="FMC33" s="240"/>
      <c r="FMD33" s="240"/>
      <c r="FME33" s="240"/>
      <c r="FMF33" s="240"/>
      <c r="FMG33" s="240"/>
      <c r="FMH33" s="240"/>
      <c r="FMI33" s="240"/>
      <c r="FMJ33" s="240"/>
      <c r="FMK33" s="240"/>
      <c r="FML33" s="240"/>
      <c r="FMM33" s="240"/>
      <c r="FMN33" s="240"/>
      <c r="FMO33" s="240"/>
      <c r="FMP33" s="240"/>
      <c r="FMQ33" s="240"/>
      <c r="FMR33" s="240"/>
      <c r="FMS33" s="240"/>
      <c r="FMT33" s="240"/>
      <c r="FMU33" s="240"/>
      <c r="FMV33" s="240"/>
      <c r="FMW33" s="240"/>
      <c r="FMX33" s="240"/>
      <c r="FMY33" s="240"/>
      <c r="FMZ33" s="240"/>
      <c r="FNA33" s="240"/>
      <c r="FNB33" s="240"/>
      <c r="FNC33" s="240"/>
      <c r="FND33" s="240"/>
      <c r="FNE33" s="240"/>
      <c r="FNF33" s="240"/>
      <c r="FNG33" s="240"/>
      <c r="FNH33" s="240"/>
      <c r="FNI33" s="240"/>
      <c r="FNJ33" s="240"/>
      <c r="FNK33" s="240"/>
      <c r="FNL33" s="240"/>
      <c r="FNM33" s="240"/>
      <c r="FNN33" s="240"/>
      <c r="FNO33" s="240"/>
      <c r="FNP33" s="240"/>
      <c r="FNQ33" s="240"/>
      <c r="FNR33" s="240"/>
      <c r="FNS33" s="240"/>
      <c r="FNT33" s="240"/>
      <c r="FNU33" s="240"/>
      <c r="FNV33" s="240"/>
      <c r="FNW33" s="240"/>
      <c r="FNX33" s="240"/>
      <c r="FNY33" s="240"/>
      <c r="FNZ33" s="240"/>
      <c r="FOA33" s="240"/>
      <c r="FOB33" s="240"/>
      <c r="FOC33" s="240"/>
      <c r="FOD33" s="240"/>
      <c r="FOE33" s="240"/>
      <c r="FOF33" s="240"/>
      <c r="FOG33" s="240"/>
      <c r="FOH33" s="240"/>
      <c r="FOI33" s="240"/>
      <c r="FOJ33" s="240"/>
      <c r="FOK33" s="240"/>
      <c r="FOL33" s="240"/>
      <c r="FOM33" s="240"/>
      <c r="FON33" s="240"/>
      <c r="FOO33" s="240"/>
      <c r="FOP33" s="240"/>
      <c r="FOQ33" s="240"/>
      <c r="FOR33" s="240"/>
      <c r="FOS33" s="240"/>
      <c r="FOT33" s="240"/>
      <c r="FOU33" s="240"/>
      <c r="FOV33" s="240"/>
      <c r="FOW33" s="240"/>
      <c r="FOX33" s="240"/>
      <c r="FOY33" s="240"/>
      <c r="FOZ33" s="240"/>
      <c r="FPA33" s="240"/>
      <c r="FPB33" s="240"/>
      <c r="FPC33" s="240"/>
      <c r="FPD33" s="240"/>
      <c r="FPE33" s="240"/>
      <c r="FPF33" s="240"/>
      <c r="FPG33" s="240"/>
      <c r="FPH33" s="240"/>
      <c r="FPI33" s="240"/>
      <c r="FPJ33" s="240"/>
      <c r="FPK33" s="240"/>
      <c r="FPL33" s="240"/>
      <c r="FPM33" s="240"/>
      <c r="FPN33" s="240"/>
      <c r="FPO33" s="240"/>
      <c r="FPP33" s="240"/>
      <c r="FPQ33" s="240"/>
      <c r="FPR33" s="240"/>
      <c r="FPS33" s="240"/>
      <c r="FPT33" s="240"/>
      <c r="FPU33" s="240"/>
      <c r="FPV33" s="240"/>
      <c r="FPW33" s="240"/>
      <c r="FPX33" s="240"/>
      <c r="FPY33" s="240"/>
      <c r="FPZ33" s="240"/>
      <c r="FQA33" s="240"/>
      <c r="FQB33" s="240"/>
      <c r="FQC33" s="240"/>
      <c r="FQD33" s="240"/>
      <c r="FQE33" s="240"/>
      <c r="FQF33" s="240"/>
      <c r="FQG33" s="240"/>
      <c r="FQH33" s="240"/>
      <c r="FQI33" s="240"/>
      <c r="FQJ33" s="240"/>
      <c r="FQK33" s="240"/>
      <c r="FQL33" s="240"/>
      <c r="FQM33" s="240"/>
      <c r="FQN33" s="240"/>
      <c r="FQO33" s="240"/>
      <c r="FQP33" s="240"/>
      <c r="FQQ33" s="240"/>
      <c r="FQR33" s="240"/>
      <c r="FQS33" s="240"/>
      <c r="FQT33" s="240"/>
      <c r="FQU33" s="240"/>
      <c r="FQV33" s="240"/>
      <c r="FQW33" s="240"/>
      <c r="FQX33" s="240"/>
      <c r="FQY33" s="240"/>
      <c r="FQZ33" s="240"/>
      <c r="FRA33" s="240"/>
      <c r="FRB33" s="240"/>
      <c r="FRC33" s="240"/>
      <c r="FRD33" s="240"/>
      <c r="FRE33" s="240"/>
      <c r="FRF33" s="240"/>
      <c r="FRG33" s="240"/>
      <c r="FRH33" s="240"/>
      <c r="FRI33" s="240"/>
      <c r="FRJ33" s="240"/>
      <c r="FRK33" s="240"/>
      <c r="FRL33" s="240"/>
      <c r="FRM33" s="240"/>
      <c r="FRN33" s="240"/>
      <c r="FRO33" s="240"/>
      <c r="FRP33" s="240"/>
      <c r="FRQ33" s="240"/>
      <c r="FRR33" s="240"/>
      <c r="FRS33" s="240"/>
      <c r="FRT33" s="240"/>
      <c r="FRU33" s="240"/>
      <c r="FRV33" s="240"/>
      <c r="FRW33" s="240"/>
      <c r="FRX33" s="240"/>
      <c r="FRY33" s="240"/>
      <c r="FRZ33" s="240"/>
      <c r="FSA33" s="240"/>
      <c r="FSB33" s="240"/>
      <c r="FSC33" s="240"/>
      <c r="FSD33" s="240"/>
      <c r="FSE33" s="240"/>
      <c r="FSF33" s="240"/>
      <c r="FSG33" s="240"/>
      <c r="FSH33" s="240"/>
      <c r="FSI33" s="240"/>
      <c r="FSJ33" s="240"/>
      <c r="FSK33" s="240"/>
      <c r="FSL33" s="240"/>
      <c r="FSM33" s="240"/>
      <c r="FSN33" s="240"/>
      <c r="FSO33" s="240"/>
      <c r="FSP33" s="240"/>
      <c r="FSQ33" s="240"/>
      <c r="FSR33" s="240"/>
      <c r="FSS33" s="240"/>
      <c r="FST33" s="240"/>
      <c r="FSU33" s="240"/>
      <c r="FSV33" s="240"/>
      <c r="FSW33" s="240"/>
      <c r="FSX33" s="240"/>
      <c r="FSY33" s="240"/>
      <c r="FSZ33" s="240"/>
      <c r="FTA33" s="240"/>
      <c r="FTB33" s="240"/>
      <c r="FTC33" s="240"/>
      <c r="FTD33" s="240"/>
      <c r="FTE33" s="240"/>
      <c r="FTF33" s="240"/>
      <c r="FTG33" s="240"/>
      <c r="FTH33" s="240"/>
      <c r="FTI33" s="240"/>
      <c r="FTJ33" s="240"/>
      <c r="FTK33" s="240"/>
      <c r="FTL33" s="240"/>
      <c r="FTM33" s="240"/>
      <c r="FTN33" s="240"/>
      <c r="FTO33" s="240"/>
      <c r="FTP33" s="240"/>
      <c r="FTQ33" s="240"/>
      <c r="FTR33" s="240"/>
      <c r="FTS33" s="240"/>
      <c r="FTT33" s="240"/>
      <c r="FTU33" s="240"/>
      <c r="FTV33" s="240"/>
      <c r="FTW33" s="240"/>
      <c r="FTX33" s="240"/>
      <c r="FTY33" s="240"/>
      <c r="FTZ33" s="240"/>
      <c r="FUA33" s="240"/>
      <c r="FUB33" s="240"/>
      <c r="FUC33" s="240"/>
      <c r="FUD33" s="240"/>
      <c r="FUE33" s="240"/>
      <c r="FUF33" s="240"/>
      <c r="FUG33" s="240"/>
      <c r="FUH33" s="240"/>
      <c r="FUI33" s="240"/>
      <c r="FUJ33" s="240"/>
      <c r="FUK33" s="240"/>
      <c r="FUL33" s="240"/>
      <c r="FUM33" s="240"/>
      <c r="FUN33" s="240"/>
      <c r="FUO33" s="240"/>
      <c r="FUP33" s="240"/>
      <c r="FUQ33" s="240"/>
      <c r="FUR33" s="240"/>
      <c r="FUS33" s="240"/>
      <c r="FUT33" s="240"/>
      <c r="FUU33" s="240"/>
      <c r="FUV33" s="240"/>
      <c r="FUW33" s="240"/>
      <c r="FUX33" s="240"/>
      <c r="FUY33" s="240"/>
      <c r="FUZ33" s="240"/>
      <c r="FVA33" s="240"/>
      <c r="FVB33" s="240"/>
      <c r="FVC33" s="240"/>
      <c r="FVD33" s="240"/>
      <c r="FVE33" s="240"/>
      <c r="FVF33" s="240"/>
      <c r="FVG33" s="240"/>
      <c r="FVH33" s="240"/>
      <c r="FVI33" s="240"/>
      <c r="FVJ33" s="240"/>
      <c r="FVK33" s="240"/>
      <c r="FVL33" s="240"/>
      <c r="FVM33" s="240"/>
      <c r="FVN33" s="240"/>
      <c r="FVO33" s="240"/>
      <c r="FVP33" s="240"/>
      <c r="FVQ33" s="240"/>
      <c r="FVR33" s="240"/>
      <c r="FVS33" s="240"/>
      <c r="FVT33" s="240"/>
      <c r="FVU33" s="240"/>
      <c r="FVV33" s="240"/>
      <c r="FVW33" s="240"/>
      <c r="FVX33" s="240"/>
      <c r="FVY33" s="240"/>
      <c r="FVZ33" s="240"/>
      <c r="FWA33" s="240"/>
      <c r="FWB33" s="240"/>
      <c r="FWC33" s="240"/>
      <c r="FWD33" s="240"/>
      <c r="FWE33" s="240"/>
      <c r="FWF33" s="240"/>
      <c r="FWG33" s="240"/>
      <c r="FWH33" s="240"/>
      <c r="FWI33" s="240"/>
      <c r="FWJ33" s="240"/>
      <c r="FWK33" s="240"/>
      <c r="FWL33" s="240"/>
      <c r="FWM33" s="240"/>
      <c r="FWN33" s="240"/>
      <c r="FWO33" s="240"/>
      <c r="FWP33" s="240"/>
      <c r="FWQ33" s="240"/>
      <c r="FWR33" s="240"/>
      <c r="FWS33" s="240"/>
      <c r="FWT33" s="240"/>
      <c r="FWU33" s="240"/>
      <c r="FWV33" s="240"/>
      <c r="FWW33" s="240"/>
      <c r="FWX33" s="240"/>
      <c r="FWY33" s="240"/>
      <c r="FWZ33" s="240"/>
      <c r="FXA33" s="240"/>
      <c r="FXB33" s="240"/>
      <c r="FXC33" s="240"/>
      <c r="FXD33" s="240"/>
      <c r="FXE33" s="240"/>
      <c r="FXF33" s="240"/>
      <c r="FXG33" s="240"/>
      <c r="FXH33" s="240"/>
      <c r="FXI33" s="240"/>
      <c r="FXJ33" s="240"/>
      <c r="FXK33" s="240"/>
      <c r="FXL33" s="240"/>
      <c r="FXM33" s="240"/>
      <c r="FXN33" s="240"/>
      <c r="FXO33" s="240"/>
      <c r="FXP33" s="240"/>
      <c r="FXQ33" s="240"/>
      <c r="FXR33" s="240"/>
      <c r="FXS33" s="240"/>
      <c r="FXT33" s="240"/>
      <c r="FXU33" s="240"/>
      <c r="FXV33" s="240"/>
      <c r="FXW33" s="240"/>
      <c r="FXX33" s="240"/>
      <c r="FXY33" s="240"/>
      <c r="FXZ33" s="240"/>
      <c r="FYA33" s="240"/>
      <c r="FYB33" s="240"/>
      <c r="FYC33" s="240"/>
      <c r="FYD33" s="240"/>
      <c r="FYE33" s="240"/>
      <c r="FYF33" s="240"/>
      <c r="FYG33" s="240"/>
      <c r="FYH33" s="240"/>
      <c r="FYI33" s="240"/>
      <c r="FYJ33" s="240"/>
      <c r="FYK33" s="240"/>
      <c r="FYL33" s="240"/>
      <c r="FYM33" s="240"/>
      <c r="FYN33" s="240"/>
      <c r="FYO33" s="240"/>
      <c r="FYP33" s="240"/>
      <c r="FYQ33" s="240"/>
      <c r="FYR33" s="240"/>
      <c r="FYS33" s="240"/>
      <c r="FYT33" s="240"/>
      <c r="FYU33" s="240"/>
      <c r="FYV33" s="240"/>
      <c r="FYW33" s="240"/>
      <c r="FYX33" s="240"/>
      <c r="FYY33" s="240"/>
      <c r="FYZ33" s="240"/>
      <c r="FZA33" s="240"/>
      <c r="FZB33" s="240"/>
      <c r="FZC33" s="240"/>
      <c r="FZD33" s="240"/>
      <c r="FZE33" s="240"/>
      <c r="FZF33" s="240"/>
      <c r="FZG33" s="240"/>
      <c r="FZH33" s="240"/>
      <c r="FZI33" s="240"/>
      <c r="FZJ33" s="240"/>
      <c r="FZK33" s="240"/>
      <c r="FZL33" s="240"/>
      <c r="FZM33" s="240"/>
      <c r="FZN33" s="240"/>
      <c r="FZO33" s="240"/>
      <c r="FZP33" s="240"/>
      <c r="FZQ33" s="240"/>
      <c r="FZR33" s="240"/>
      <c r="FZS33" s="240"/>
      <c r="FZT33" s="240"/>
      <c r="FZU33" s="240"/>
      <c r="FZV33" s="240"/>
      <c r="FZW33" s="240"/>
      <c r="FZX33" s="240"/>
      <c r="FZY33" s="240"/>
      <c r="FZZ33" s="240"/>
      <c r="GAA33" s="240"/>
      <c r="GAB33" s="240"/>
      <c r="GAC33" s="240"/>
      <c r="GAD33" s="240"/>
      <c r="GAE33" s="240"/>
      <c r="GAF33" s="240"/>
      <c r="GAG33" s="240"/>
      <c r="GAH33" s="240"/>
      <c r="GAI33" s="240"/>
      <c r="GAJ33" s="240"/>
      <c r="GAK33" s="240"/>
      <c r="GAL33" s="240"/>
      <c r="GAM33" s="240"/>
      <c r="GAN33" s="240"/>
      <c r="GAO33" s="240"/>
      <c r="GAP33" s="240"/>
      <c r="GAQ33" s="240"/>
      <c r="GAR33" s="240"/>
      <c r="GAS33" s="240"/>
      <c r="GAT33" s="240"/>
      <c r="GAU33" s="240"/>
      <c r="GAV33" s="240"/>
      <c r="GAW33" s="240"/>
      <c r="GAX33" s="240"/>
      <c r="GAY33" s="240"/>
      <c r="GAZ33" s="240"/>
      <c r="GBA33" s="240"/>
      <c r="GBB33" s="240"/>
      <c r="GBC33" s="240"/>
      <c r="GBD33" s="240"/>
      <c r="GBE33" s="240"/>
      <c r="GBF33" s="240"/>
      <c r="GBG33" s="240"/>
      <c r="GBH33" s="240"/>
      <c r="GBI33" s="240"/>
      <c r="GBJ33" s="240"/>
      <c r="GBK33" s="240"/>
      <c r="GBL33" s="240"/>
      <c r="GBM33" s="240"/>
      <c r="GBN33" s="240"/>
      <c r="GBO33" s="240"/>
      <c r="GBP33" s="240"/>
      <c r="GBQ33" s="240"/>
      <c r="GBR33" s="240"/>
      <c r="GBS33" s="240"/>
      <c r="GBT33" s="240"/>
      <c r="GBU33" s="240"/>
      <c r="GBV33" s="240"/>
      <c r="GBW33" s="240"/>
      <c r="GBX33" s="240"/>
      <c r="GBY33" s="240"/>
      <c r="GBZ33" s="240"/>
      <c r="GCA33" s="240"/>
      <c r="GCB33" s="240"/>
      <c r="GCC33" s="240"/>
      <c r="GCD33" s="240"/>
      <c r="GCE33" s="240"/>
      <c r="GCF33" s="240"/>
      <c r="GCG33" s="240"/>
      <c r="GCH33" s="240"/>
      <c r="GCI33" s="240"/>
      <c r="GCJ33" s="240"/>
      <c r="GCK33" s="240"/>
      <c r="GCL33" s="240"/>
      <c r="GCM33" s="240"/>
      <c r="GCN33" s="240"/>
      <c r="GCO33" s="240"/>
      <c r="GCP33" s="240"/>
      <c r="GCQ33" s="240"/>
      <c r="GCR33" s="240"/>
      <c r="GCS33" s="240"/>
      <c r="GCT33" s="240"/>
      <c r="GCU33" s="240"/>
      <c r="GCV33" s="240"/>
      <c r="GCW33" s="240"/>
      <c r="GCX33" s="240"/>
      <c r="GCY33" s="240"/>
      <c r="GCZ33" s="240"/>
      <c r="GDA33" s="240"/>
      <c r="GDB33" s="240"/>
      <c r="GDC33" s="240"/>
      <c r="GDD33" s="240"/>
      <c r="GDE33" s="240"/>
      <c r="GDF33" s="240"/>
      <c r="GDG33" s="240"/>
      <c r="GDH33" s="240"/>
      <c r="GDI33" s="240"/>
      <c r="GDJ33" s="240"/>
      <c r="GDK33" s="240"/>
      <c r="GDL33" s="240"/>
      <c r="GDM33" s="240"/>
      <c r="GDN33" s="240"/>
      <c r="GDO33" s="240"/>
      <c r="GDP33" s="240"/>
      <c r="GDQ33" s="240"/>
      <c r="GDR33" s="240"/>
      <c r="GDS33" s="240"/>
      <c r="GDT33" s="240"/>
      <c r="GDU33" s="240"/>
      <c r="GDV33" s="240"/>
      <c r="GDW33" s="240"/>
      <c r="GDX33" s="240"/>
      <c r="GDY33" s="240"/>
      <c r="GDZ33" s="240"/>
      <c r="GEA33" s="240"/>
      <c r="GEB33" s="240"/>
      <c r="GEC33" s="240"/>
      <c r="GED33" s="240"/>
      <c r="GEE33" s="240"/>
      <c r="GEF33" s="240"/>
      <c r="GEG33" s="240"/>
      <c r="GEH33" s="240"/>
      <c r="GEI33" s="240"/>
      <c r="GEJ33" s="240"/>
      <c r="GEK33" s="240"/>
      <c r="GEL33" s="240"/>
      <c r="GEM33" s="240"/>
      <c r="GEN33" s="240"/>
      <c r="GEO33" s="240"/>
      <c r="GEP33" s="240"/>
      <c r="GEQ33" s="240"/>
      <c r="GER33" s="240"/>
      <c r="GES33" s="240"/>
      <c r="GET33" s="240"/>
      <c r="GEU33" s="240"/>
      <c r="GEV33" s="240"/>
      <c r="GEW33" s="240"/>
      <c r="GEX33" s="240"/>
      <c r="GEY33" s="240"/>
      <c r="GEZ33" s="240"/>
      <c r="GFA33" s="240"/>
      <c r="GFB33" s="240"/>
      <c r="GFC33" s="240"/>
      <c r="GFD33" s="240"/>
      <c r="GFE33" s="240"/>
      <c r="GFF33" s="240"/>
      <c r="GFG33" s="240"/>
      <c r="GFH33" s="240"/>
      <c r="GFI33" s="240"/>
      <c r="GFJ33" s="240"/>
      <c r="GFK33" s="240"/>
      <c r="GFL33" s="240"/>
      <c r="GFM33" s="240"/>
      <c r="GFN33" s="240"/>
      <c r="GFO33" s="240"/>
      <c r="GFP33" s="240"/>
      <c r="GFQ33" s="240"/>
      <c r="GFR33" s="240"/>
      <c r="GFS33" s="240"/>
      <c r="GFT33" s="240"/>
      <c r="GFU33" s="240"/>
      <c r="GFV33" s="240"/>
      <c r="GFW33" s="240"/>
      <c r="GFX33" s="240"/>
      <c r="GFY33" s="240"/>
      <c r="GFZ33" s="240"/>
      <c r="GGA33" s="240"/>
      <c r="GGB33" s="240"/>
      <c r="GGC33" s="240"/>
      <c r="GGD33" s="240"/>
      <c r="GGE33" s="240"/>
      <c r="GGF33" s="240"/>
      <c r="GGG33" s="240"/>
      <c r="GGH33" s="240"/>
      <c r="GGI33" s="240"/>
      <c r="GGJ33" s="240"/>
      <c r="GGK33" s="240"/>
      <c r="GGL33" s="240"/>
      <c r="GGM33" s="240"/>
      <c r="GGN33" s="240"/>
      <c r="GGO33" s="240"/>
      <c r="GGP33" s="240"/>
      <c r="GGQ33" s="240"/>
      <c r="GGR33" s="240"/>
      <c r="GGS33" s="240"/>
      <c r="GGT33" s="240"/>
      <c r="GGU33" s="240"/>
      <c r="GGV33" s="240"/>
      <c r="GGW33" s="240"/>
      <c r="GGX33" s="240"/>
      <c r="GGY33" s="240"/>
      <c r="GGZ33" s="240"/>
      <c r="GHA33" s="240"/>
      <c r="GHB33" s="240"/>
      <c r="GHC33" s="240"/>
      <c r="GHD33" s="240"/>
      <c r="GHE33" s="240"/>
      <c r="GHF33" s="240"/>
      <c r="GHG33" s="240"/>
      <c r="GHH33" s="240"/>
      <c r="GHI33" s="240"/>
      <c r="GHJ33" s="240"/>
      <c r="GHK33" s="240"/>
      <c r="GHL33" s="240"/>
      <c r="GHM33" s="240"/>
      <c r="GHN33" s="240"/>
      <c r="GHO33" s="240"/>
      <c r="GHP33" s="240"/>
      <c r="GHQ33" s="240"/>
      <c r="GHR33" s="240"/>
      <c r="GHS33" s="240"/>
      <c r="GHT33" s="240"/>
      <c r="GHU33" s="240"/>
      <c r="GHV33" s="240"/>
      <c r="GHW33" s="240"/>
      <c r="GHX33" s="240"/>
      <c r="GHY33" s="240"/>
      <c r="GHZ33" s="240"/>
      <c r="GIA33" s="240"/>
      <c r="GIB33" s="240"/>
      <c r="GIC33" s="240"/>
      <c r="GID33" s="240"/>
      <c r="GIE33" s="240"/>
      <c r="GIF33" s="240"/>
      <c r="GIG33" s="240"/>
      <c r="GIH33" s="240"/>
      <c r="GII33" s="240"/>
      <c r="GIJ33" s="240"/>
      <c r="GIK33" s="240"/>
      <c r="GIL33" s="240"/>
      <c r="GIM33" s="240"/>
      <c r="GIN33" s="240"/>
      <c r="GIO33" s="240"/>
      <c r="GIP33" s="240"/>
      <c r="GIQ33" s="240"/>
      <c r="GIR33" s="240"/>
      <c r="GIS33" s="240"/>
      <c r="GIT33" s="240"/>
      <c r="GIU33" s="240"/>
      <c r="GIV33" s="240"/>
      <c r="GIW33" s="240"/>
      <c r="GIX33" s="240"/>
      <c r="GIY33" s="240"/>
      <c r="GIZ33" s="240"/>
      <c r="GJA33" s="240"/>
      <c r="GJB33" s="240"/>
      <c r="GJC33" s="240"/>
      <c r="GJD33" s="240"/>
      <c r="GJE33" s="240"/>
      <c r="GJF33" s="240"/>
      <c r="GJG33" s="240"/>
      <c r="GJH33" s="240"/>
      <c r="GJI33" s="240"/>
      <c r="GJJ33" s="240"/>
      <c r="GJK33" s="240"/>
      <c r="GJL33" s="240"/>
      <c r="GJM33" s="240"/>
      <c r="GJN33" s="240"/>
      <c r="GJO33" s="240"/>
      <c r="GJP33" s="240"/>
      <c r="GJQ33" s="240"/>
      <c r="GJR33" s="240"/>
      <c r="GJS33" s="240"/>
      <c r="GJT33" s="240"/>
      <c r="GJU33" s="240"/>
      <c r="GJV33" s="240"/>
      <c r="GJW33" s="240"/>
      <c r="GJX33" s="240"/>
      <c r="GJY33" s="240"/>
      <c r="GJZ33" s="240"/>
      <c r="GKA33" s="240"/>
      <c r="GKB33" s="240"/>
      <c r="GKC33" s="240"/>
      <c r="GKD33" s="240"/>
      <c r="GKE33" s="240"/>
      <c r="GKF33" s="240"/>
      <c r="GKG33" s="240"/>
      <c r="GKH33" s="240"/>
      <c r="GKI33" s="240"/>
      <c r="GKJ33" s="240"/>
      <c r="GKK33" s="240"/>
      <c r="GKL33" s="240"/>
      <c r="GKM33" s="240"/>
      <c r="GKN33" s="240"/>
      <c r="GKO33" s="240"/>
      <c r="GKP33" s="240"/>
      <c r="GKQ33" s="240"/>
      <c r="GKR33" s="240"/>
      <c r="GKS33" s="240"/>
      <c r="GKT33" s="240"/>
      <c r="GKU33" s="240"/>
      <c r="GKV33" s="240"/>
      <c r="GKW33" s="240"/>
      <c r="GKX33" s="240"/>
      <c r="GKY33" s="240"/>
      <c r="GKZ33" s="240"/>
      <c r="GLA33" s="240"/>
      <c r="GLB33" s="240"/>
      <c r="GLC33" s="240"/>
      <c r="GLD33" s="240"/>
      <c r="GLE33" s="240"/>
      <c r="GLF33" s="240"/>
      <c r="GLG33" s="240"/>
      <c r="GLH33" s="240"/>
      <c r="GLI33" s="240"/>
      <c r="GLJ33" s="240"/>
      <c r="GLK33" s="240"/>
      <c r="GLL33" s="240"/>
      <c r="GLM33" s="240"/>
      <c r="GLN33" s="240"/>
      <c r="GLO33" s="240"/>
      <c r="GLP33" s="240"/>
      <c r="GLQ33" s="240"/>
      <c r="GLR33" s="240"/>
      <c r="GLS33" s="240"/>
      <c r="GLT33" s="240"/>
      <c r="GLU33" s="240"/>
      <c r="GLV33" s="240"/>
      <c r="GLW33" s="240"/>
      <c r="GLX33" s="240"/>
      <c r="GLY33" s="240"/>
      <c r="GLZ33" s="240"/>
      <c r="GMA33" s="240"/>
      <c r="GMB33" s="240"/>
      <c r="GMC33" s="240"/>
      <c r="GMD33" s="240"/>
      <c r="GME33" s="240"/>
      <c r="GMF33" s="240"/>
      <c r="GMG33" s="240"/>
      <c r="GMH33" s="240"/>
      <c r="GMI33" s="240"/>
      <c r="GMJ33" s="240"/>
      <c r="GMK33" s="240"/>
      <c r="GML33" s="240"/>
      <c r="GMM33" s="240"/>
      <c r="GMN33" s="240"/>
      <c r="GMO33" s="240"/>
      <c r="GMP33" s="240"/>
      <c r="GMQ33" s="240"/>
      <c r="GMR33" s="240"/>
      <c r="GMS33" s="240"/>
      <c r="GMT33" s="240"/>
      <c r="GMU33" s="240"/>
      <c r="GMV33" s="240"/>
      <c r="GMW33" s="240"/>
      <c r="GMX33" s="240"/>
      <c r="GMY33" s="240"/>
      <c r="GMZ33" s="240"/>
      <c r="GNA33" s="240"/>
      <c r="GNB33" s="240"/>
      <c r="GNC33" s="240"/>
      <c r="GND33" s="240"/>
      <c r="GNE33" s="240"/>
      <c r="GNF33" s="240"/>
      <c r="GNG33" s="240"/>
      <c r="GNH33" s="240"/>
      <c r="GNI33" s="240"/>
      <c r="GNJ33" s="240"/>
      <c r="GNK33" s="240"/>
      <c r="GNL33" s="240"/>
      <c r="GNM33" s="240"/>
      <c r="GNN33" s="240"/>
      <c r="GNO33" s="240"/>
      <c r="GNP33" s="240"/>
      <c r="GNQ33" s="240"/>
      <c r="GNR33" s="240"/>
      <c r="GNS33" s="240"/>
      <c r="GNT33" s="240"/>
      <c r="GNU33" s="240"/>
      <c r="GNV33" s="240"/>
      <c r="GNW33" s="240"/>
      <c r="GNX33" s="240"/>
      <c r="GNY33" s="240"/>
      <c r="GNZ33" s="240"/>
      <c r="GOA33" s="240"/>
      <c r="GOB33" s="240"/>
      <c r="GOC33" s="240"/>
      <c r="GOD33" s="240"/>
      <c r="GOE33" s="240"/>
      <c r="GOF33" s="240"/>
      <c r="GOG33" s="240"/>
      <c r="GOH33" s="240"/>
      <c r="GOI33" s="240"/>
      <c r="GOJ33" s="240"/>
      <c r="GOK33" s="240"/>
      <c r="GOL33" s="240"/>
      <c r="GOM33" s="240"/>
      <c r="GON33" s="240"/>
      <c r="GOO33" s="240"/>
      <c r="GOP33" s="240"/>
      <c r="GOQ33" s="240"/>
      <c r="GOR33" s="240"/>
      <c r="GOS33" s="240"/>
      <c r="GOT33" s="240"/>
      <c r="GOU33" s="240"/>
      <c r="GOV33" s="240"/>
      <c r="GOW33" s="240"/>
      <c r="GOX33" s="240"/>
      <c r="GOY33" s="240"/>
      <c r="GOZ33" s="240"/>
      <c r="GPA33" s="240"/>
      <c r="GPB33" s="240"/>
      <c r="GPC33" s="240"/>
      <c r="GPD33" s="240"/>
      <c r="GPE33" s="240"/>
      <c r="GPF33" s="240"/>
      <c r="GPG33" s="240"/>
      <c r="GPH33" s="240"/>
      <c r="GPI33" s="240"/>
      <c r="GPJ33" s="240"/>
      <c r="GPK33" s="240"/>
      <c r="GPL33" s="240"/>
      <c r="GPM33" s="240"/>
      <c r="GPN33" s="240"/>
      <c r="GPO33" s="240"/>
      <c r="GPP33" s="240"/>
      <c r="GPQ33" s="240"/>
      <c r="GPR33" s="240"/>
      <c r="GPS33" s="240"/>
      <c r="GPT33" s="240"/>
      <c r="GPU33" s="240"/>
      <c r="GPV33" s="240"/>
      <c r="GPW33" s="240"/>
      <c r="GPX33" s="240"/>
      <c r="GPY33" s="240"/>
      <c r="GPZ33" s="240"/>
      <c r="GQA33" s="240"/>
      <c r="GQB33" s="240"/>
      <c r="GQC33" s="240"/>
      <c r="GQD33" s="240"/>
      <c r="GQE33" s="240"/>
      <c r="GQF33" s="240"/>
      <c r="GQG33" s="240"/>
      <c r="GQH33" s="240"/>
      <c r="GQI33" s="240"/>
      <c r="GQJ33" s="240"/>
      <c r="GQK33" s="240"/>
      <c r="GQL33" s="240"/>
      <c r="GQM33" s="240"/>
      <c r="GQN33" s="240"/>
      <c r="GQO33" s="240"/>
      <c r="GQP33" s="240"/>
      <c r="GQQ33" s="240"/>
      <c r="GQR33" s="240"/>
      <c r="GQS33" s="240"/>
      <c r="GQT33" s="240"/>
      <c r="GQU33" s="240"/>
      <c r="GQV33" s="240"/>
      <c r="GQW33" s="240"/>
      <c r="GQX33" s="240"/>
      <c r="GQY33" s="240"/>
      <c r="GQZ33" s="240"/>
      <c r="GRA33" s="240"/>
      <c r="GRB33" s="240"/>
      <c r="GRC33" s="240"/>
      <c r="GRD33" s="240"/>
      <c r="GRE33" s="240"/>
      <c r="GRF33" s="240"/>
      <c r="GRG33" s="240"/>
      <c r="GRH33" s="240"/>
      <c r="GRI33" s="240"/>
      <c r="GRJ33" s="240"/>
      <c r="GRK33" s="240"/>
      <c r="GRL33" s="240"/>
      <c r="GRM33" s="240"/>
      <c r="GRN33" s="240"/>
      <c r="GRO33" s="240"/>
      <c r="GRP33" s="240"/>
      <c r="GRQ33" s="240"/>
      <c r="GRR33" s="240"/>
      <c r="GRS33" s="240"/>
      <c r="GRT33" s="240"/>
      <c r="GRU33" s="240"/>
      <c r="GRV33" s="240"/>
      <c r="GRW33" s="240"/>
      <c r="GRX33" s="240"/>
      <c r="GRY33" s="240"/>
      <c r="GRZ33" s="240"/>
      <c r="GSA33" s="240"/>
      <c r="GSB33" s="240"/>
      <c r="GSC33" s="240"/>
      <c r="GSD33" s="240"/>
      <c r="GSE33" s="240"/>
      <c r="GSF33" s="240"/>
      <c r="GSG33" s="240"/>
      <c r="GSH33" s="240"/>
      <c r="GSI33" s="240"/>
      <c r="GSJ33" s="240"/>
      <c r="GSK33" s="240"/>
      <c r="GSL33" s="240"/>
      <c r="GSM33" s="240"/>
      <c r="GSN33" s="240"/>
      <c r="GSO33" s="240"/>
      <c r="GSP33" s="240"/>
      <c r="GSQ33" s="240"/>
      <c r="GSR33" s="240"/>
      <c r="GSS33" s="240"/>
      <c r="GST33" s="240"/>
      <c r="GSU33" s="240"/>
      <c r="GSV33" s="240"/>
      <c r="GSW33" s="240"/>
      <c r="GSX33" s="240"/>
      <c r="GSY33" s="240"/>
      <c r="GSZ33" s="240"/>
      <c r="GTA33" s="240"/>
      <c r="GTB33" s="240"/>
      <c r="GTC33" s="240"/>
      <c r="GTD33" s="240"/>
      <c r="GTE33" s="240"/>
      <c r="GTF33" s="240"/>
      <c r="GTG33" s="240"/>
      <c r="GTH33" s="240"/>
      <c r="GTI33" s="240"/>
      <c r="GTJ33" s="240"/>
      <c r="GTK33" s="240"/>
      <c r="GTL33" s="240"/>
      <c r="GTM33" s="240"/>
      <c r="GTN33" s="240"/>
      <c r="GTO33" s="240"/>
      <c r="GTP33" s="240"/>
      <c r="GTQ33" s="240"/>
      <c r="GTR33" s="240"/>
      <c r="GTS33" s="240"/>
      <c r="GTT33" s="240"/>
      <c r="GTU33" s="240"/>
      <c r="GTV33" s="240"/>
      <c r="GTW33" s="240"/>
      <c r="GTX33" s="240"/>
      <c r="GTY33" s="240"/>
      <c r="GTZ33" s="240"/>
      <c r="GUA33" s="240"/>
      <c r="GUB33" s="240"/>
      <c r="GUC33" s="240"/>
      <c r="GUD33" s="240"/>
      <c r="GUE33" s="240"/>
      <c r="GUF33" s="240"/>
      <c r="GUG33" s="240"/>
      <c r="GUH33" s="240"/>
      <c r="GUI33" s="240"/>
      <c r="GUJ33" s="240"/>
      <c r="GUK33" s="240"/>
      <c r="GUL33" s="240"/>
      <c r="GUM33" s="240"/>
      <c r="GUN33" s="240"/>
      <c r="GUO33" s="240"/>
      <c r="GUP33" s="240"/>
      <c r="GUQ33" s="240"/>
      <c r="GUR33" s="240"/>
      <c r="GUS33" s="240"/>
      <c r="GUT33" s="240"/>
      <c r="GUU33" s="240"/>
      <c r="GUV33" s="240"/>
      <c r="GUW33" s="240"/>
      <c r="GUX33" s="240"/>
      <c r="GUY33" s="240"/>
      <c r="GUZ33" s="240"/>
      <c r="GVA33" s="240"/>
      <c r="GVB33" s="240"/>
      <c r="GVC33" s="240"/>
      <c r="GVD33" s="240"/>
      <c r="GVE33" s="240"/>
      <c r="GVF33" s="240"/>
      <c r="GVG33" s="240"/>
      <c r="GVH33" s="240"/>
      <c r="GVI33" s="240"/>
      <c r="GVJ33" s="240"/>
      <c r="GVK33" s="240"/>
      <c r="GVL33" s="240"/>
      <c r="GVM33" s="240"/>
      <c r="GVN33" s="240"/>
      <c r="GVO33" s="240"/>
      <c r="GVP33" s="240"/>
      <c r="GVQ33" s="240"/>
      <c r="GVR33" s="240"/>
      <c r="GVS33" s="240"/>
      <c r="GVT33" s="240"/>
      <c r="GVU33" s="240"/>
      <c r="GVV33" s="240"/>
      <c r="GVW33" s="240"/>
      <c r="GVX33" s="240"/>
      <c r="GVY33" s="240"/>
      <c r="GVZ33" s="240"/>
      <c r="GWA33" s="240"/>
      <c r="GWB33" s="240"/>
      <c r="GWC33" s="240"/>
      <c r="GWD33" s="240"/>
      <c r="GWE33" s="240"/>
      <c r="GWF33" s="240"/>
      <c r="GWG33" s="240"/>
      <c r="GWH33" s="240"/>
      <c r="GWI33" s="240"/>
      <c r="GWJ33" s="240"/>
      <c r="GWK33" s="240"/>
      <c r="GWL33" s="240"/>
      <c r="GWM33" s="240"/>
      <c r="GWN33" s="240"/>
      <c r="GWO33" s="240"/>
      <c r="GWP33" s="240"/>
      <c r="GWQ33" s="240"/>
      <c r="GWR33" s="240"/>
      <c r="GWS33" s="240"/>
      <c r="GWT33" s="240"/>
      <c r="GWU33" s="240"/>
      <c r="GWV33" s="240"/>
      <c r="GWW33" s="240"/>
      <c r="GWX33" s="240"/>
      <c r="GWY33" s="240"/>
      <c r="GWZ33" s="240"/>
      <c r="GXA33" s="240"/>
      <c r="GXB33" s="240"/>
      <c r="GXC33" s="240"/>
      <c r="GXD33" s="240"/>
      <c r="GXE33" s="240"/>
      <c r="GXF33" s="240"/>
      <c r="GXG33" s="240"/>
      <c r="GXH33" s="240"/>
      <c r="GXI33" s="240"/>
      <c r="GXJ33" s="240"/>
      <c r="GXK33" s="240"/>
      <c r="GXL33" s="240"/>
      <c r="GXM33" s="240"/>
      <c r="GXN33" s="240"/>
      <c r="GXO33" s="240"/>
      <c r="GXP33" s="240"/>
      <c r="GXQ33" s="240"/>
      <c r="GXR33" s="240"/>
      <c r="GXS33" s="240"/>
      <c r="GXT33" s="240"/>
      <c r="GXU33" s="240"/>
      <c r="GXV33" s="240"/>
      <c r="GXW33" s="240"/>
      <c r="GXX33" s="240"/>
      <c r="GXY33" s="240"/>
      <c r="GXZ33" s="240"/>
      <c r="GYA33" s="240"/>
      <c r="GYB33" s="240"/>
      <c r="GYC33" s="240"/>
      <c r="GYD33" s="240"/>
      <c r="GYE33" s="240"/>
      <c r="GYF33" s="240"/>
      <c r="GYG33" s="240"/>
      <c r="GYH33" s="240"/>
      <c r="GYI33" s="240"/>
      <c r="GYJ33" s="240"/>
      <c r="GYK33" s="240"/>
      <c r="GYL33" s="240"/>
      <c r="GYM33" s="240"/>
      <c r="GYN33" s="240"/>
      <c r="GYO33" s="240"/>
      <c r="GYP33" s="240"/>
      <c r="GYQ33" s="240"/>
      <c r="GYR33" s="240"/>
      <c r="GYS33" s="240"/>
      <c r="GYT33" s="240"/>
      <c r="GYU33" s="240"/>
      <c r="GYV33" s="240"/>
      <c r="GYW33" s="240"/>
      <c r="GYX33" s="240"/>
      <c r="GYY33" s="240"/>
      <c r="GYZ33" s="240"/>
      <c r="GZA33" s="240"/>
      <c r="GZB33" s="240"/>
      <c r="GZC33" s="240"/>
      <c r="GZD33" s="240"/>
      <c r="GZE33" s="240"/>
      <c r="GZF33" s="240"/>
      <c r="GZG33" s="240"/>
      <c r="GZH33" s="240"/>
      <c r="GZI33" s="240"/>
      <c r="GZJ33" s="240"/>
      <c r="GZK33" s="240"/>
      <c r="GZL33" s="240"/>
      <c r="GZM33" s="240"/>
      <c r="GZN33" s="240"/>
      <c r="GZO33" s="240"/>
      <c r="GZP33" s="240"/>
      <c r="GZQ33" s="240"/>
      <c r="GZR33" s="240"/>
      <c r="GZS33" s="240"/>
      <c r="GZT33" s="240"/>
      <c r="GZU33" s="240"/>
      <c r="GZV33" s="240"/>
      <c r="GZW33" s="240"/>
      <c r="GZX33" s="240"/>
      <c r="GZY33" s="240"/>
      <c r="GZZ33" s="240"/>
      <c r="HAA33" s="240"/>
      <c r="HAB33" s="240"/>
      <c r="HAC33" s="240"/>
      <c r="HAD33" s="240"/>
      <c r="HAE33" s="240"/>
      <c r="HAF33" s="240"/>
      <c r="HAG33" s="240"/>
      <c r="HAH33" s="240"/>
      <c r="HAI33" s="240"/>
      <c r="HAJ33" s="240"/>
      <c r="HAK33" s="240"/>
      <c r="HAL33" s="240"/>
      <c r="HAM33" s="240"/>
      <c r="HAN33" s="240"/>
      <c r="HAO33" s="240"/>
      <c r="HAP33" s="240"/>
      <c r="HAQ33" s="240"/>
      <c r="HAR33" s="240"/>
      <c r="HAS33" s="240"/>
      <c r="HAT33" s="240"/>
      <c r="HAU33" s="240"/>
      <c r="HAV33" s="240"/>
      <c r="HAW33" s="240"/>
      <c r="HAX33" s="240"/>
      <c r="HAY33" s="240"/>
      <c r="HAZ33" s="240"/>
      <c r="HBA33" s="240"/>
      <c r="HBB33" s="240"/>
      <c r="HBC33" s="240"/>
      <c r="HBD33" s="240"/>
      <c r="HBE33" s="240"/>
      <c r="HBF33" s="240"/>
      <c r="HBG33" s="240"/>
      <c r="HBH33" s="240"/>
      <c r="HBI33" s="240"/>
      <c r="HBJ33" s="240"/>
      <c r="HBK33" s="240"/>
      <c r="HBL33" s="240"/>
      <c r="HBM33" s="240"/>
      <c r="HBN33" s="240"/>
      <c r="HBO33" s="240"/>
      <c r="HBP33" s="240"/>
      <c r="HBQ33" s="240"/>
      <c r="HBR33" s="240"/>
      <c r="HBS33" s="240"/>
      <c r="HBT33" s="240"/>
      <c r="HBU33" s="240"/>
      <c r="HBV33" s="240"/>
      <c r="HBW33" s="240"/>
      <c r="HBX33" s="240"/>
      <c r="HBY33" s="240"/>
      <c r="HBZ33" s="240"/>
      <c r="HCA33" s="240"/>
      <c r="HCB33" s="240"/>
      <c r="HCC33" s="240"/>
      <c r="HCD33" s="240"/>
      <c r="HCE33" s="240"/>
      <c r="HCF33" s="240"/>
      <c r="HCG33" s="240"/>
      <c r="HCH33" s="240"/>
      <c r="HCI33" s="240"/>
      <c r="HCJ33" s="240"/>
      <c r="HCK33" s="240"/>
      <c r="HCL33" s="240"/>
      <c r="HCM33" s="240"/>
      <c r="HCN33" s="240"/>
      <c r="HCO33" s="240"/>
      <c r="HCP33" s="240"/>
      <c r="HCQ33" s="240"/>
      <c r="HCR33" s="240"/>
      <c r="HCS33" s="240"/>
      <c r="HCT33" s="240"/>
      <c r="HCU33" s="240"/>
      <c r="HCV33" s="240"/>
      <c r="HCW33" s="240"/>
      <c r="HCX33" s="240"/>
      <c r="HCY33" s="240"/>
      <c r="HCZ33" s="240"/>
      <c r="HDA33" s="240"/>
      <c r="HDB33" s="240"/>
      <c r="HDC33" s="240"/>
      <c r="HDD33" s="240"/>
      <c r="HDE33" s="240"/>
      <c r="HDF33" s="240"/>
      <c r="HDG33" s="240"/>
      <c r="HDH33" s="240"/>
      <c r="HDI33" s="240"/>
      <c r="HDJ33" s="240"/>
      <c r="HDK33" s="240"/>
      <c r="HDL33" s="240"/>
      <c r="HDM33" s="240"/>
      <c r="HDN33" s="240"/>
      <c r="HDO33" s="240"/>
      <c r="HDP33" s="240"/>
      <c r="HDQ33" s="240"/>
      <c r="HDR33" s="240"/>
      <c r="HDS33" s="240"/>
      <c r="HDT33" s="240"/>
      <c r="HDU33" s="240"/>
      <c r="HDV33" s="240"/>
      <c r="HDW33" s="240"/>
      <c r="HDX33" s="240"/>
      <c r="HDY33" s="240"/>
      <c r="HDZ33" s="240"/>
      <c r="HEA33" s="240"/>
      <c r="HEB33" s="240"/>
      <c r="HEC33" s="240"/>
      <c r="HED33" s="240"/>
      <c r="HEE33" s="240"/>
      <c r="HEF33" s="240"/>
      <c r="HEG33" s="240"/>
      <c r="HEH33" s="240"/>
      <c r="HEI33" s="240"/>
      <c r="HEJ33" s="240"/>
      <c r="HEK33" s="240"/>
      <c r="HEL33" s="240"/>
      <c r="HEM33" s="240"/>
      <c r="HEN33" s="240"/>
      <c r="HEO33" s="240"/>
      <c r="HEP33" s="240"/>
      <c r="HEQ33" s="240"/>
      <c r="HER33" s="240"/>
      <c r="HES33" s="240"/>
      <c r="HET33" s="240"/>
      <c r="HEU33" s="240"/>
      <c r="HEV33" s="240"/>
      <c r="HEW33" s="240"/>
      <c r="HEX33" s="240"/>
      <c r="HEY33" s="240"/>
      <c r="HEZ33" s="240"/>
      <c r="HFA33" s="240"/>
      <c r="HFB33" s="240"/>
      <c r="HFC33" s="240"/>
      <c r="HFD33" s="240"/>
      <c r="HFE33" s="240"/>
      <c r="HFF33" s="240"/>
      <c r="HFG33" s="240"/>
      <c r="HFH33" s="240"/>
      <c r="HFI33" s="240"/>
      <c r="HFJ33" s="240"/>
      <c r="HFK33" s="240"/>
      <c r="HFL33" s="240"/>
      <c r="HFM33" s="240"/>
      <c r="HFN33" s="240"/>
      <c r="HFO33" s="240"/>
      <c r="HFP33" s="240"/>
      <c r="HFQ33" s="240"/>
      <c r="HFR33" s="240"/>
      <c r="HFS33" s="240"/>
      <c r="HFT33" s="240"/>
      <c r="HFU33" s="240"/>
      <c r="HFV33" s="240"/>
      <c r="HFW33" s="240"/>
      <c r="HFX33" s="240"/>
      <c r="HFY33" s="240"/>
      <c r="HFZ33" s="240"/>
      <c r="HGA33" s="240"/>
      <c r="HGB33" s="240"/>
      <c r="HGC33" s="240"/>
      <c r="HGD33" s="240"/>
      <c r="HGE33" s="240"/>
      <c r="HGF33" s="240"/>
      <c r="HGG33" s="240"/>
      <c r="HGH33" s="240"/>
      <c r="HGI33" s="240"/>
      <c r="HGJ33" s="240"/>
      <c r="HGK33" s="240"/>
      <c r="HGL33" s="240"/>
      <c r="HGM33" s="240"/>
      <c r="HGN33" s="240"/>
      <c r="HGO33" s="240"/>
      <c r="HGP33" s="240"/>
      <c r="HGQ33" s="240"/>
      <c r="HGR33" s="240"/>
      <c r="HGS33" s="240"/>
      <c r="HGT33" s="240"/>
      <c r="HGU33" s="240"/>
      <c r="HGV33" s="240"/>
      <c r="HGW33" s="240"/>
      <c r="HGX33" s="240"/>
      <c r="HGY33" s="240"/>
      <c r="HGZ33" s="240"/>
      <c r="HHA33" s="240"/>
      <c r="HHB33" s="240"/>
      <c r="HHC33" s="240"/>
      <c r="HHD33" s="240"/>
      <c r="HHE33" s="240"/>
      <c r="HHF33" s="240"/>
      <c r="HHG33" s="240"/>
      <c r="HHH33" s="240"/>
      <c r="HHI33" s="240"/>
      <c r="HHJ33" s="240"/>
      <c r="HHK33" s="240"/>
      <c r="HHL33" s="240"/>
      <c r="HHM33" s="240"/>
      <c r="HHN33" s="240"/>
      <c r="HHO33" s="240"/>
      <c r="HHP33" s="240"/>
      <c r="HHQ33" s="240"/>
      <c r="HHR33" s="240"/>
      <c r="HHS33" s="240"/>
      <c r="HHT33" s="240"/>
      <c r="HHU33" s="240"/>
      <c r="HHV33" s="240"/>
      <c r="HHW33" s="240"/>
      <c r="HHX33" s="240"/>
      <c r="HHY33" s="240"/>
      <c r="HHZ33" s="240"/>
      <c r="HIA33" s="240"/>
      <c r="HIB33" s="240"/>
      <c r="HIC33" s="240"/>
      <c r="HID33" s="240"/>
      <c r="HIE33" s="240"/>
      <c r="HIF33" s="240"/>
      <c r="HIG33" s="240"/>
      <c r="HIH33" s="240"/>
      <c r="HII33" s="240"/>
      <c r="HIJ33" s="240"/>
      <c r="HIK33" s="240"/>
      <c r="HIL33" s="240"/>
      <c r="HIM33" s="240"/>
      <c r="HIN33" s="240"/>
      <c r="HIO33" s="240"/>
      <c r="HIP33" s="240"/>
      <c r="HIQ33" s="240"/>
      <c r="HIR33" s="240"/>
      <c r="HIS33" s="240"/>
      <c r="HIT33" s="240"/>
      <c r="HIU33" s="240"/>
      <c r="HIV33" s="240"/>
      <c r="HIW33" s="240"/>
      <c r="HIX33" s="240"/>
      <c r="HIY33" s="240"/>
      <c r="HIZ33" s="240"/>
      <c r="HJA33" s="240"/>
      <c r="HJB33" s="240"/>
      <c r="HJC33" s="240"/>
      <c r="HJD33" s="240"/>
      <c r="HJE33" s="240"/>
      <c r="HJF33" s="240"/>
      <c r="HJG33" s="240"/>
      <c r="HJH33" s="240"/>
      <c r="HJI33" s="240"/>
      <c r="HJJ33" s="240"/>
      <c r="HJK33" s="240"/>
      <c r="HJL33" s="240"/>
      <c r="HJM33" s="240"/>
      <c r="HJN33" s="240"/>
      <c r="HJO33" s="240"/>
      <c r="HJP33" s="240"/>
      <c r="HJQ33" s="240"/>
      <c r="HJR33" s="240"/>
      <c r="HJS33" s="240"/>
      <c r="HJT33" s="240"/>
      <c r="HJU33" s="240"/>
      <c r="HJV33" s="240"/>
      <c r="HJW33" s="240"/>
      <c r="HJX33" s="240"/>
      <c r="HJY33" s="240"/>
      <c r="HJZ33" s="240"/>
      <c r="HKA33" s="240"/>
      <c r="HKB33" s="240"/>
      <c r="HKC33" s="240"/>
      <c r="HKD33" s="240"/>
      <c r="HKE33" s="240"/>
      <c r="HKF33" s="240"/>
      <c r="HKG33" s="240"/>
      <c r="HKH33" s="240"/>
      <c r="HKI33" s="240"/>
      <c r="HKJ33" s="240"/>
      <c r="HKK33" s="240"/>
      <c r="HKL33" s="240"/>
      <c r="HKM33" s="240"/>
      <c r="HKN33" s="240"/>
      <c r="HKO33" s="240"/>
      <c r="HKP33" s="240"/>
      <c r="HKQ33" s="240"/>
      <c r="HKR33" s="240"/>
      <c r="HKS33" s="240"/>
      <c r="HKT33" s="240"/>
      <c r="HKU33" s="240"/>
      <c r="HKV33" s="240"/>
      <c r="HKW33" s="240"/>
      <c r="HKX33" s="240"/>
      <c r="HKY33" s="240"/>
      <c r="HKZ33" s="240"/>
      <c r="HLA33" s="240"/>
      <c r="HLB33" s="240"/>
      <c r="HLC33" s="240"/>
      <c r="HLD33" s="240"/>
      <c r="HLE33" s="240"/>
      <c r="HLF33" s="240"/>
      <c r="HLG33" s="240"/>
      <c r="HLH33" s="240"/>
      <c r="HLI33" s="240"/>
      <c r="HLJ33" s="240"/>
      <c r="HLK33" s="240"/>
      <c r="HLL33" s="240"/>
      <c r="HLM33" s="240"/>
      <c r="HLN33" s="240"/>
      <c r="HLO33" s="240"/>
      <c r="HLP33" s="240"/>
      <c r="HLQ33" s="240"/>
      <c r="HLR33" s="240"/>
      <c r="HLS33" s="240"/>
      <c r="HLT33" s="240"/>
      <c r="HLU33" s="240"/>
      <c r="HLV33" s="240"/>
      <c r="HLW33" s="240"/>
      <c r="HLX33" s="240"/>
      <c r="HLY33" s="240"/>
      <c r="HLZ33" s="240"/>
      <c r="HMA33" s="240"/>
      <c r="HMB33" s="240"/>
      <c r="HMC33" s="240"/>
      <c r="HMD33" s="240"/>
      <c r="HME33" s="240"/>
      <c r="HMF33" s="240"/>
      <c r="HMG33" s="240"/>
      <c r="HMH33" s="240"/>
      <c r="HMI33" s="240"/>
      <c r="HMJ33" s="240"/>
      <c r="HMK33" s="240"/>
      <c r="HML33" s="240"/>
      <c r="HMM33" s="240"/>
      <c r="HMN33" s="240"/>
      <c r="HMO33" s="240"/>
      <c r="HMP33" s="240"/>
      <c r="HMQ33" s="240"/>
      <c r="HMR33" s="240"/>
      <c r="HMS33" s="240"/>
      <c r="HMT33" s="240"/>
      <c r="HMU33" s="240"/>
      <c r="HMV33" s="240"/>
      <c r="HMW33" s="240"/>
      <c r="HMX33" s="240"/>
      <c r="HMY33" s="240"/>
      <c r="HMZ33" s="240"/>
      <c r="HNA33" s="240"/>
      <c r="HNB33" s="240"/>
      <c r="HNC33" s="240"/>
      <c r="HND33" s="240"/>
      <c r="HNE33" s="240"/>
      <c r="HNF33" s="240"/>
      <c r="HNG33" s="240"/>
      <c r="HNH33" s="240"/>
      <c r="HNI33" s="240"/>
      <c r="HNJ33" s="240"/>
      <c r="HNK33" s="240"/>
      <c r="HNL33" s="240"/>
      <c r="HNM33" s="240"/>
      <c r="HNN33" s="240"/>
      <c r="HNO33" s="240"/>
      <c r="HNP33" s="240"/>
      <c r="HNQ33" s="240"/>
      <c r="HNR33" s="240"/>
      <c r="HNS33" s="240"/>
      <c r="HNT33" s="240"/>
      <c r="HNU33" s="240"/>
      <c r="HNV33" s="240"/>
      <c r="HNW33" s="240"/>
      <c r="HNX33" s="240"/>
      <c r="HNY33" s="240"/>
      <c r="HNZ33" s="240"/>
      <c r="HOA33" s="240"/>
      <c r="HOB33" s="240"/>
      <c r="HOC33" s="240"/>
      <c r="HOD33" s="240"/>
      <c r="HOE33" s="240"/>
      <c r="HOF33" s="240"/>
      <c r="HOG33" s="240"/>
      <c r="HOH33" s="240"/>
      <c r="HOI33" s="240"/>
      <c r="HOJ33" s="240"/>
      <c r="HOK33" s="240"/>
      <c r="HOL33" s="240"/>
      <c r="HOM33" s="240"/>
      <c r="HON33" s="240"/>
      <c r="HOO33" s="240"/>
      <c r="HOP33" s="240"/>
      <c r="HOQ33" s="240"/>
      <c r="HOR33" s="240"/>
      <c r="HOS33" s="240"/>
      <c r="HOT33" s="240"/>
      <c r="HOU33" s="240"/>
      <c r="HOV33" s="240"/>
      <c r="HOW33" s="240"/>
      <c r="HOX33" s="240"/>
      <c r="HOY33" s="240"/>
      <c r="HOZ33" s="240"/>
      <c r="HPA33" s="240"/>
      <c r="HPB33" s="240"/>
      <c r="HPC33" s="240"/>
      <c r="HPD33" s="240"/>
      <c r="HPE33" s="240"/>
      <c r="HPF33" s="240"/>
      <c r="HPG33" s="240"/>
      <c r="HPH33" s="240"/>
      <c r="HPI33" s="240"/>
      <c r="HPJ33" s="240"/>
      <c r="HPK33" s="240"/>
      <c r="HPL33" s="240"/>
      <c r="HPM33" s="240"/>
      <c r="HPN33" s="240"/>
      <c r="HPO33" s="240"/>
      <c r="HPP33" s="240"/>
      <c r="HPQ33" s="240"/>
      <c r="HPR33" s="240"/>
      <c r="HPS33" s="240"/>
      <c r="HPT33" s="240"/>
      <c r="HPU33" s="240"/>
      <c r="HPV33" s="240"/>
      <c r="HPW33" s="240"/>
      <c r="HPX33" s="240"/>
      <c r="HPY33" s="240"/>
      <c r="HPZ33" s="240"/>
      <c r="HQA33" s="240"/>
      <c r="HQB33" s="240"/>
      <c r="HQC33" s="240"/>
      <c r="HQD33" s="240"/>
      <c r="HQE33" s="240"/>
      <c r="HQF33" s="240"/>
      <c r="HQG33" s="240"/>
      <c r="HQH33" s="240"/>
      <c r="HQI33" s="240"/>
      <c r="HQJ33" s="240"/>
      <c r="HQK33" s="240"/>
      <c r="HQL33" s="240"/>
      <c r="HQM33" s="240"/>
      <c r="HQN33" s="240"/>
      <c r="HQO33" s="240"/>
      <c r="HQP33" s="240"/>
      <c r="HQQ33" s="240"/>
      <c r="HQR33" s="240"/>
      <c r="HQS33" s="240"/>
      <c r="HQT33" s="240"/>
      <c r="HQU33" s="240"/>
      <c r="HQV33" s="240"/>
      <c r="HQW33" s="240"/>
      <c r="HQX33" s="240"/>
      <c r="HQY33" s="240"/>
      <c r="HQZ33" s="240"/>
      <c r="HRA33" s="240"/>
      <c r="HRB33" s="240"/>
      <c r="HRC33" s="240"/>
      <c r="HRD33" s="240"/>
      <c r="HRE33" s="240"/>
      <c r="HRF33" s="240"/>
      <c r="HRG33" s="240"/>
      <c r="HRH33" s="240"/>
      <c r="HRI33" s="240"/>
      <c r="HRJ33" s="240"/>
      <c r="HRK33" s="240"/>
      <c r="HRL33" s="240"/>
      <c r="HRM33" s="240"/>
      <c r="HRN33" s="240"/>
      <c r="HRO33" s="240"/>
      <c r="HRP33" s="240"/>
      <c r="HRQ33" s="240"/>
      <c r="HRR33" s="240"/>
      <c r="HRS33" s="240"/>
      <c r="HRT33" s="240"/>
      <c r="HRU33" s="240"/>
      <c r="HRV33" s="240"/>
      <c r="HRW33" s="240"/>
      <c r="HRX33" s="240"/>
      <c r="HRY33" s="240"/>
      <c r="HRZ33" s="240"/>
      <c r="HSA33" s="240"/>
      <c r="HSB33" s="240"/>
      <c r="HSC33" s="240"/>
      <c r="HSD33" s="240"/>
      <c r="HSE33" s="240"/>
      <c r="HSF33" s="240"/>
      <c r="HSG33" s="240"/>
      <c r="HSH33" s="240"/>
      <c r="HSI33" s="240"/>
      <c r="HSJ33" s="240"/>
      <c r="HSK33" s="240"/>
      <c r="HSL33" s="240"/>
      <c r="HSM33" s="240"/>
      <c r="HSN33" s="240"/>
      <c r="HSO33" s="240"/>
      <c r="HSP33" s="240"/>
      <c r="HSQ33" s="240"/>
      <c r="HSR33" s="240"/>
      <c r="HSS33" s="240"/>
      <c r="HST33" s="240"/>
      <c r="HSU33" s="240"/>
      <c r="HSV33" s="240"/>
      <c r="HSW33" s="240"/>
      <c r="HSX33" s="240"/>
      <c r="HSY33" s="240"/>
      <c r="HSZ33" s="240"/>
      <c r="HTA33" s="240"/>
      <c r="HTB33" s="240"/>
      <c r="HTC33" s="240"/>
      <c r="HTD33" s="240"/>
      <c r="HTE33" s="240"/>
      <c r="HTF33" s="240"/>
      <c r="HTG33" s="240"/>
      <c r="HTH33" s="240"/>
      <c r="HTI33" s="240"/>
      <c r="HTJ33" s="240"/>
      <c r="HTK33" s="240"/>
      <c r="HTL33" s="240"/>
      <c r="HTM33" s="240"/>
      <c r="HTN33" s="240"/>
      <c r="HTO33" s="240"/>
      <c r="HTP33" s="240"/>
      <c r="HTQ33" s="240"/>
      <c r="HTR33" s="240"/>
      <c r="HTS33" s="240"/>
      <c r="HTT33" s="240"/>
      <c r="HTU33" s="240"/>
      <c r="HTV33" s="240"/>
      <c r="HTW33" s="240"/>
      <c r="HTX33" s="240"/>
      <c r="HTY33" s="240"/>
      <c r="HTZ33" s="240"/>
      <c r="HUA33" s="240"/>
      <c r="HUB33" s="240"/>
      <c r="HUC33" s="240"/>
      <c r="HUD33" s="240"/>
      <c r="HUE33" s="240"/>
      <c r="HUF33" s="240"/>
      <c r="HUG33" s="240"/>
      <c r="HUH33" s="240"/>
      <c r="HUI33" s="240"/>
      <c r="HUJ33" s="240"/>
      <c r="HUK33" s="240"/>
      <c r="HUL33" s="240"/>
      <c r="HUM33" s="240"/>
      <c r="HUN33" s="240"/>
      <c r="HUO33" s="240"/>
      <c r="HUP33" s="240"/>
      <c r="HUQ33" s="240"/>
      <c r="HUR33" s="240"/>
      <c r="HUS33" s="240"/>
      <c r="HUT33" s="240"/>
      <c r="HUU33" s="240"/>
      <c r="HUV33" s="240"/>
      <c r="HUW33" s="240"/>
      <c r="HUX33" s="240"/>
      <c r="HUY33" s="240"/>
      <c r="HUZ33" s="240"/>
      <c r="HVA33" s="240"/>
      <c r="HVB33" s="240"/>
      <c r="HVC33" s="240"/>
      <c r="HVD33" s="240"/>
      <c r="HVE33" s="240"/>
      <c r="HVF33" s="240"/>
      <c r="HVG33" s="240"/>
      <c r="HVH33" s="240"/>
      <c r="HVI33" s="240"/>
      <c r="HVJ33" s="240"/>
      <c r="HVK33" s="240"/>
      <c r="HVL33" s="240"/>
      <c r="HVM33" s="240"/>
      <c r="HVN33" s="240"/>
      <c r="HVO33" s="240"/>
      <c r="HVP33" s="240"/>
      <c r="HVQ33" s="240"/>
      <c r="HVR33" s="240"/>
      <c r="HVS33" s="240"/>
      <c r="HVT33" s="240"/>
      <c r="HVU33" s="240"/>
      <c r="HVV33" s="240"/>
      <c r="HVW33" s="240"/>
      <c r="HVX33" s="240"/>
      <c r="HVY33" s="240"/>
      <c r="HVZ33" s="240"/>
      <c r="HWA33" s="240"/>
      <c r="HWB33" s="240"/>
      <c r="HWC33" s="240"/>
      <c r="HWD33" s="240"/>
      <c r="HWE33" s="240"/>
      <c r="HWF33" s="240"/>
      <c r="HWG33" s="240"/>
      <c r="HWH33" s="240"/>
      <c r="HWI33" s="240"/>
      <c r="HWJ33" s="240"/>
      <c r="HWK33" s="240"/>
      <c r="HWL33" s="240"/>
      <c r="HWM33" s="240"/>
      <c r="HWN33" s="240"/>
      <c r="HWO33" s="240"/>
      <c r="HWP33" s="240"/>
      <c r="HWQ33" s="240"/>
      <c r="HWR33" s="240"/>
      <c r="HWS33" s="240"/>
      <c r="HWT33" s="240"/>
      <c r="HWU33" s="240"/>
      <c r="HWV33" s="240"/>
      <c r="HWW33" s="240"/>
      <c r="HWX33" s="240"/>
      <c r="HWY33" s="240"/>
      <c r="HWZ33" s="240"/>
      <c r="HXA33" s="240"/>
      <c r="HXB33" s="240"/>
      <c r="HXC33" s="240"/>
      <c r="HXD33" s="240"/>
      <c r="HXE33" s="240"/>
      <c r="HXF33" s="240"/>
      <c r="HXG33" s="240"/>
      <c r="HXH33" s="240"/>
      <c r="HXI33" s="240"/>
      <c r="HXJ33" s="240"/>
      <c r="HXK33" s="240"/>
      <c r="HXL33" s="240"/>
      <c r="HXM33" s="240"/>
      <c r="HXN33" s="240"/>
      <c r="HXO33" s="240"/>
      <c r="HXP33" s="240"/>
      <c r="HXQ33" s="240"/>
      <c r="HXR33" s="240"/>
      <c r="HXS33" s="240"/>
      <c r="HXT33" s="240"/>
      <c r="HXU33" s="240"/>
      <c r="HXV33" s="240"/>
      <c r="HXW33" s="240"/>
      <c r="HXX33" s="240"/>
      <c r="HXY33" s="240"/>
      <c r="HXZ33" s="240"/>
      <c r="HYA33" s="240"/>
      <c r="HYB33" s="240"/>
      <c r="HYC33" s="240"/>
      <c r="HYD33" s="240"/>
      <c r="HYE33" s="240"/>
      <c r="HYF33" s="240"/>
      <c r="HYG33" s="240"/>
      <c r="HYH33" s="240"/>
      <c r="HYI33" s="240"/>
      <c r="HYJ33" s="240"/>
      <c r="HYK33" s="240"/>
      <c r="HYL33" s="240"/>
      <c r="HYM33" s="240"/>
      <c r="HYN33" s="240"/>
      <c r="HYO33" s="240"/>
      <c r="HYP33" s="240"/>
      <c r="HYQ33" s="240"/>
      <c r="HYR33" s="240"/>
      <c r="HYS33" s="240"/>
      <c r="HYT33" s="240"/>
      <c r="HYU33" s="240"/>
      <c r="HYV33" s="240"/>
      <c r="HYW33" s="240"/>
      <c r="HYX33" s="240"/>
      <c r="HYY33" s="240"/>
      <c r="HYZ33" s="240"/>
      <c r="HZA33" s="240"/>
      <c r="HZB33" s="240"/>
      <c r="HZC33" s="240"/>
      <c r="HZD33" s="240"/>
      <c r="HZE33" s="240"/>
      <c r="HZF33" s="240"/>
      <c r="HZG33" s="240"/>
      <c r="HZH33" s="240"/>
      <c r="HZI33" s="240"/>
      <c r="HZJ33" s="240"/>
      <c r="HZK33" s="240"/>
      <c r="HZL33" s="240"/>
      <c r="HZM33" s="240"/>
      <c r="HZN33" s="240"/>
      <c r="HZO33" s="240"/>
      <c r="HZP33" s="240"/>
      <c r="HZQ33" s="240"/>
      <c r="HZR33" s="240"/>
      <c r="HZS33" s="240"/>
      <c r="HZT33" s="240"/>
      <c r="HZU33" s="240"/>
      <c r="HZV33" s="240"/>
      <c r="HZW33" s="240"/>
      <c r="HZX33" s="240"/>
      <c r="HZY33" s="240"/>
      <c r="HZZ33" s="240"/>
      <c r="IAA33" s="240"/>
      <c r="IAB33" s="240"/>
      <c r="IAC33" s="240"/>
      <c r="IAD33" s="240"/>
      <c r="IAE33" s="240"/>
      <c r="IAF33" s="240"/>
      <c r="IAG33" s="240"/>
      <c r="IAH33" s="240"/>
      <c r="IAI33" s="240"/>
      <c r="IAJ33" s="240"/>
      <c r="IAK33" s="240"/>
      <c r="IAL33" s="240"/>
      <c r="IAM33" s="240"/>
      <c r="IAN33" s="240"/>
      <c r="IAO33" s="240"/>
      <c r="IAP33" s="240"/>
      <c r="IAQ33" s="240"/>
      <c r="IAR33" s="240"/>
      <c r="IAS33" s="240"/>
      <c r="IAT33" s="240"/>
      <c r="IAU33" s="240"/>
      <c r="IAV33" s="240"/>
      <c r="IAW33" s="240"/>
      <c r="IAX33" s="240"/>
      <c r="IAY33" s="240"/>
      <c r="IAZ33" s="240"/>
      <c r="IBA33" s="240"/>
      <c r="IBB33" s="240"/>
      <c r="IBC33" s="240"/>
      <c r="IBD33" s="240"/>
      <c r="IBE33" s="240"/>
      <c r="IBF33" s="240"/>
      <c r="IBG33" s="240"/>
      <c r="IBH33" s="240"/>
      <c r="IBI33" s="240"/>
      <c r="IBJ33" s="240"/>
      <c r="IBK33" s="240"/>
      <c r="IBL33" s="240"/>
      <c r="IBM33" s="240"/>
      <c r="IBN33" s="240"/>
      <c r="IBO33" s="240"/>
      <c r="IBP33" s="240"/>
      <c r="IBQ33" s="240"/>
      <c r="IBR33" s="240"/>
      <c r="IBS33" s="240"/>
      <c r="IBT33" s="240"/>
      <c r="IBU33" s="240"/>
      <c r="IBV33" s="240"/>
      <c r="IBW33" s="240"/>
      <c r="IBX33" s="240"/>
      <c r="IBY33" s="240"/>
      <c r="IBZ33" s="240"/>
      <c r="ICA33" s="240"/>
      <c r="ICB33" s="240"/>
      <c r="ICC33" s="240"/>
      <c r="ICD33" s="240"/>
      <c r="ICE33" s="240"/>
      <c r="ICF33" s="240"/>
      <c r="ICG33" s="240"/>
      <c r="ICH33" s="240"/>
      <c r="ICI33" s="240"/>
      <c r="ICJ33" s="240"/>
      <c r="ICK33" s="240"/>
      <c r="ICL33" s="240"/>
      <c r="ICM33" s="240"/>
      <c r="ICN33" s="240"/>
      <c r="ICO33" s="240"/>
      <c r="ICP33" s="240"/>
      <c r="ICQ33" s="240"/>
      <c r="ICR33" s="240"/>
      <c r="ICS33" s="240"/>
      <c r="ICT33" s="240"/>
      <c r="ICU33" s="240"/>
      <c r="ICV33" s="240"/>
      <c r="ICW33" s="240"/>
      <c r="ICX33" s="240"/>
      <c r="ICY33" s="240"/>
      <c r="ICZ33" s="240"/>
      <c r="IDA33" s="240"/>
      <c r="IDB33" s="240"/>
      <c r="IDC33" s="240"/>
      <c r="IDD33" s="240"/>
      <c r="IDE33" s="240"/>
      <c r="IDF33" s="240"/>
      <c r="IDG33" s="240"/>
      <c r="IDH33" s="240"/>
      <c r="IDI33" s="240"/>
      <c r="IDJ33" s="240"/>
      <c r="IDK33" s="240"/>
      <c r="IDL33" s="240"/>
      <c r="IDM33" s="240"/>
      <c r="IDN33" s="240"/>
      <c r="IDO33" s="240"/>
      <c r="IDP33" s="240"/>
      <c r="IDQ33" s="240"/>
      <c r="IDR33" s="240"/>
      <c r="IDS33" s="240"/>
      <c r="IDT33" s="240"/>
      <c r="IDU33" s="240"/>
      <c r="IDV33" s="240"/>
      <c r="IDW33" s="240"/>
      <c r="IDX33" s="240"/>
      <c r="IDY33" s="240"/>
      <c r="IDZ33" s="240"/>
      <c r="IEA33" s="240"/>
      <c r="IEB33" s="240"/>
      <c r="IEC33" s="240"/>
      <c r="IED33" s="240"/>
      <c r="IEE33" s="240"/>
      <c r="IEF33" s="240"/>
      <c r="IEG33" s="240"/>
      <c r="IEH33" s="240"/>
      <c r="IEI33" s="240"/>
      <c r="IEJ33" s="240"/>
      <c r="IEK33" s="240"/>
      <c r="IEL33" s="240"/>
      <c r="IEM33" s="240"/>
      <c r="IEN33" s="240"/>
      <c r="IEO33" s="240"/>
      <c r="IEP33" s="240"/>
      <c r="IEQ33" s="240"/>
      <c r="IER33" s="240"/>
      <c r="IES33" s="240"/>
      <c r="IET33" s="240"/>
      <c r="IEU33" s="240"/>
      <c r="IEV33" s="240"/>
      <c r="IEW33" s="240"/>
      <c r="IEX33" s="240"/>
      <c r="IEY33" s="240"/>
      <c r="IEZ33" s="240"/>
      <c r="IFA33" s="240"/>
      <c r="IFB33" s="240"/>
      <c r="IFC33" s="240"/>
      <c r="IFD33" s="240"/>
      <c r="IFE33" s="240"/>
      <c r="IFF33" s="240"/>
      <c r="IFG33" s="240"/>
      <c r="IFH33" s="240"/>
      <c r="IFI33" s="240"/>
      <c r="IFJ33" s="240"/>
      <c r="IFK33" s="240"/>
      <c r="IFL33" s="240"/>
      <c r="IFM33" s="240"/>
      <c r="IFN33" s="240"/>
      <c r="IFO33" s="240"/>
      <c r="IFP33" s="240"/>
      <c r="IFQ33" s="240"/>
      <c r="IFR33" s="240"/>
      <c r="IFS33" s="240"/>
      <c r="IFT33" s="240"/>
      <c r="IFU33" s="240"/>
      <c r="IFV33" s="240"/>
      <c r="IFW33" s="240"/>
      <c r="IFX33" s="240"/>
      <c r="IFY33" s="240"/>
      <c r="IFZ33" s="240"/>
      <c r="IGA33" s="240"/>
      <c r="IGB33" s="240"/>
      <c r="IGC33" s="240"/>
      <c r="IGD33" s="240"/>
      <c r="IGE33" s="240"/>
      <c r="IGF33" s="240"/>
      <c r="IGG33" s="240"/>
      <c r="IGH33" s="240"/>
      <c r="IGI33" s="240"/>
      <c r="IGJ33" s="240"/>
      <c r="IGK33" s="240"/>
      <c r="IGL33" s="240"/>
      <c r="IGM33" s="240"/>
      <c r="IGN33" s="240"/>
      <c r="IGO33" s="240"/>
      <c r="IGP33" s="240"/>
      <c r="IGQ33" s="240"/>
      <c r="IGR33" s="240"/>
      <c r="IGS33" s="240"/>
      <c r="IGT33" s="240"/>
      <c r="IGU33" s="240"/>
      <c r="IGV33" s="240"/>
      <c r="IGW33" s="240"/>
      <c r="IGX33" s="240"/>
      <c r="IGY33" s="240"/>
      <c r="IGZ33" s="240"/>
      <c r="IHA33" s="240"/>
      <c r="IHB33" s="240"/>
      <c r="IHC33" s="240"/>
      <c r="IHD33" s="240"/>
      <c r="IHE33" s="240"/>
      <c r="IHF33" s="240"/>
      <c r="IHG33" s="240"/>
      <c r="IHH33" s="240"/>
      <c r="IHI33" s="240"/>
      <c r="IHJ33" s="240"/>
      <c r="IHK33" s="240"/>
      <c r="IHL33" s="240"/>
      <c r="IHM33" s="240"/>
      <c r="IHN33" s="240"/>
      <c r="IHO33" s="240"/>
      <c r="IHP33" s="240"/>
      <c r="IHQ33" s="240"/>
      <c r="IHR33" s="240"/>
      <c r="IHS33" s="240"/>
      <c r="IHT33" s="240"/>
      <c r="IHU33" s="240"/>
      <c r="IHV33" s="240"/>
      <c r="IHW33" s="240"/>
      <c r="IHX33" s="240"/>
      <c r="IHY33" s="240"/>
      <c r="IHZ33" s="240"/>
      <c r="IIA33" s="240"/>
      <c r="IIB33" s="240"/>
      <c r="IIC33" s="240"/>
      <c r="IID33" s="240"/>
      <c r="IIE33" s="240"/>
      <c r="IIF33" s="240"/>
      <c r="IIG33" s="240"/>
      <c r="IIH33" s="240"/>
      <c r="III33" s="240"/>
      <c r="IIJ33" s="240"/>
      <c r="IIK33" s="240"/>
      <c r="IIL33" s="240"/>
      <c r="IIM33" s="240"/>
      <c r="IIN33" s="240"/>
      <c r="IIO33" s="240"/>
      <c r="IIP33" s="240"/>
      <c r="IIQ33" s="240"/>
      <c r="IIR33" s="240"/>
      <c r="IIS33" s="240"/>
      <c r="IIT33" s="240"/>
      <c r="IIU33" s="240"/>
      <c r="IIV33" s="240"/>
      <c r="IIW33" s="240"/>
      <c r="IIX33" s="240"/>
      <c r="IIY33" s="240"/>
      <c r="IIZ33" s="240"/>
      <c r="IJA33" s="240"/>
      <c r="IJB33" s="240"/>
      <c r="IJC33" s="240"/>
      <c r="IJD33" s="240"/>
      <c r="IJE33" s="240"/>
      <c r="IJF33" s="240"/>
      <c r="IJG33" s="240"/>
      <c r="IJH33" s="240"/>
      <c r="IJI33" s="240"/>
      <c r="IJJ33" s="240"/>
      <c r="IJK33" s="240"/>
      <c r="IJL33" s="240"/>
      <c r="IJM33" s="240"/>
      <c r="IJN33" s="240"/>
      <c r="IJO33" s="240"/>
      <c r="IJP33" s="240"/>
      <c r="IJQ33" s="240"/>
      <c r="IJR33" s="240"/>
      <c r="IJS33" s="240"/>
      <c r="IJT33" s="240"/>
      <c r="IJU33" s="240"/>
      <c r="IJV33" s="240"/>
      <c r="IJW33" s="240"/>
      <c r="IJX33" s="240"/>
      <c r="IJY33" s="240"/>
      <c r="IJZ33" s="240"/>
      <c r="IKA33" s="240"/>
      <c r="IKB33" s="240"/>
      <c r="IKC33" s="240"/>
      <c r="IKD33" s="240"/>
      <c r="IKE33" s="240"/>
      <c r="IKF33" s="240"/>
      <c r="IKG33" s="240"/>
      <c r="IKH33" s="240"/>
      <c r="IKI33" s="240"/>
      <c r="IKJ33" s="240"/>
      <c r="IKK33" s="240"/>
      <c r="IKL33" s="240"/>
      <c r="IKM33" s="240"/>
      <c r="IKN33" s="240"/>
      <c r="IKO33" s="240"/>
      <c r="IKP33" s="240"/>
      <c r="IKQ33" s="240"/>
      <c r="IKR33" s="240"/>
      <c r="IKS33" s="240"/>
      <c r="IKT33" s="240"/>
      <c r="IKU33" s="240"/>
      <c r="IKV33" s="240"/>
      <c r="IKW33" s="240"/>
      <c r="IKX33" s="240"/>
      <c r="IKY33" s="240"/>
      <c r="IKZ33" s="240"/>
      <c r="ILA33" s="240"/>
      <c r="ILB33" s="240"/>
      <c r="ILC33" s="240"/>
      <c r="ILD33" s="240"/>
      <c r="ILE33" s="240"/>
      <c r="ILF33" s="240"/>
      <c r="ILG33" s="240"/>
      <c r="ILH33" s="240"/>
      <c r="ILI33" s="240"/>
      <c r="ILJ33" s="240"/>
      <c r="ILK33" s="240"/>
      <c r="ILL33" s="240"/>
      <c r="ILM33" s="240"/>
      <c r="ILN33" s="240"/>
      <c r="ILO33" s="240"/>
      <c r="ILP33" s="240"/>
      <c r="ILQ33" s="240"/>
      <c r="ILR33" s="240"/>
      <c r="ILS33" s="240"/>
      <c r="ILT33" s="240"/>
      <c r="ILU33" s="240"/>
      <c r="ILV33" s="240"/>
      <c r="ILW33" s="240"/>
      <c r="ILX33" s="240"/>
      <c r="ILY33" s="240"/>
      <c r="ILZ33" s="240"/>
      <c r="IMA33" s="240"/>
      <c r="IMB33" s="240"/>
      <c r="IMC33" s="240"/>
      <c r="IMD33" s="240"/>
      <c r="IME33" s="240"/>
      <c r="IMF33" s="240"/>
      <c r="IMG33" s="240"/>
      <c r="IMH33" s="240"/>
      <c r="IMI33" s="240"/>
      <c r="IMJ33" s="240"/>
      <c r="IMK33" s="240"/>
      <c r="IML33" s="240"/>
      <c r="IMM33" s="240"/>
      <c r="IMN33" s="240"/>
      <c r="IMO33" s="240"/>
      <c r="IMP33" s="240"/>
      <c r="IMQ33" s="240"/>
      <c r="IMR33" s="240"/>
      <c r="IMS33" s="240"/>
      <c r="IMT33" s="240"/>
      <c r="IMU33" s="240"/>
      <c r="IMV33" s="240"/>
      <c r="IMW33" s="240"/>
      <c r="IMX33" s="240"/>
      <c r="IMY33" s="240"/>
      <c r="IMZ33" s="240"/>
      <c r="INA33" s="240"/>
      <c r="INB33" s="240"/>
      <c r="INC33" s="240"/>
      <c r="IND33" s="240"/>
      <c r="INE33" s="240"/>
      <c r="INF33" s="240"/>
      <c r="ING33" s="240"/>
      <c r="INH33" s="240"/>
      <c r="INI33" s="240"/>
      <c r="INJ33" s="240"/>
      <c r="INK33" s="240"/>
      <c r="INL33" s="240"/>
      <c r="INM33" s="240"/>
      <c r="INN33" s="240"/>
      <c r="INO33" s="240"/>
      <c r="INP33" s="240"/>
      <c r="INQ33" s="240"/>
      <c r="INR33" s="240"/>
      <c r="INS33" s="240"/>
      <c r="INT33" s="240"/>
      <c r="INU33" s="240"/>
      <c r="INV33" s="240"/>
      <c r="INW33" s="240"/>
      <c r="INX33" s="240"/>
      <c r="INY33" s="240"/>
      <c r="INZ33" s="240"/>
      <c r="IOA33" s="240"/>
      <c r="IOB33" s="240"/>
      <c r="IOC33" s="240"/>
      <c r="IOD33" s="240"/>
      <c r="IOE33" s="240"/>
      <c r="IOF33" s="240"/>
      <c r="IOG33" s="240"/>
      <c r="IOH33" s="240"/>
      <c r="IOI33" s="240"/>
      <c r="IOJ33" s="240"/>
      <c r="IOK33" s="240"/>
      <c r="IOL33" s="240"/>
      <c r="IOM33" s="240"/>
      <c r="ION33" s="240"/>
      <c r="IOO33" s="240"/>
      <c r="IOP33" s="240"/>
      <c r="IOQ33" s="240"/>
      <c r="IOR33" s="240"/>
      <c r="IOS33" s="240"/>
      <c r="IOT33" s="240"/>
      <c r="IOU33" s="240"/>
      <c r="IOV33" s="240"/>
      <c r="IOW33" s="240"/>
      <c r="IOX33" s="240"/>
      <c r="IOY33" s="240"/>
      <c r="IOZ33" s="240"/>
      <c r="IPA33" s="240"/>
      <c r="IPB33" s="240"/>
      <c r="IPC33" s="240"/>
      <c r="IPD33" s="240"/>
      <c r="IPE33" s="240"/>
      <c r="IPF33" s="240"/>
      <c r="IPG33" s="240"/>
      <c r="IPH33" s="240"/>
      <c r="IPI33" s="240"/>
      <c r="IPJ33" s="240"/>
      <c r="IPK33" s="240"/>
      <c r="IPL33" s="240"/>
      <c r="IPM33" s="240"/>
      <c r="IPN33" s="240"/>
      <c r="IPO33" s="240"/>
      <c r="IPP33" s="240"/>
      <c r="IPQ33" s="240"/>
      <c r="IPR33" s="240"/>
      <c r="IPS33" s="240"/>
      <c r="IPT33" s="240"/>
      <c r="IPU33" s="240"/>
      <c r="IPV33" s="240"/>
      <c r="IPW33" s="240"/>
      <c r="IPX33" s="240"/>
      <c r="IPY33" s="240"/>
      <c r="IPZ33" s="240"/>
      <c r="IQA33" s="240"/>
      <c r="IQB33" s="240"/>
      <c r="IQC33" s="240"/>
      <c r="IQD33" s="240"/>
      <c r="IQE33" s="240"/>
      <c r="IQF33" s="240"/>
      <c r="IQG33" s="240"/>
      <c r="IQH33" s="240"/>
      <c r="IQI33" s="240"/>
      <c r="IQJ33" s="240"/>
      <c r="IQK33" s="240"/>
      <c r="IQL33" s="240"/>
      <c r="IQM33" s="240"/>
      <c r="IQN33" s="240"/>
      <c r="IQO33" s="240"/>
      <c r="IQP33" s="240"/>
      <c r="IQQ33" s="240"/>
      <c r="IQR33" s="240"/>
      <c r="IQS33" s="240"/>
      <c r="IQT33" s="240"/>
      <c r="IQU33" s="240"/>
      <c r="IQV33" s="240"/>
      <c r="IQW33" s="240"/>
      <c r="IQX33" s="240"/>
      <c r="IQY33" s="240"/>
      <c r="IQZ33" s="240"/>
      <c r="IRA33" s="240"/>
      <c r="IRB33" s="240"/>
      <c r="IRC33" s="240"/>
      <c r="IRD33" s="240"/>
      <c r="IRE33" s="240"/>
      <c r="IRF33" s="240"/>
      <c r="IRG33" s="240"/>
      <c r="IRH33" s="240"/>
      <c r="IRI33" s="240"/>
      <c r="IRJ33" s="240"/>
      <c r="IRK33" s="240"/>
      <c r="IRL33" s="240"/>
      <c r="IRM33" s="240"/>
      <c r="IRN33" s="240"/>
      <c r="IRO33" s="240"/>
      <c r="IRP33" s="240"/>
      <c r="IRQ33" s="240"/>
      <c r="IRR33" s="240"/>
      <c r="IRS33" s="240"/>
      <c r="IRT33" s="240"/>
      <c r="IRU33" s="240"/>
      <c r="IRV33" s="240"/>
      <c r="IRW33" s="240"/>
      <c r="IRX33" s="240"/>
      <c r="IRY33" s="240"/>
      <c r="IRZ33" s="240"/>
      <c r="ISA33" s="240"/>
      <c r="ISB33" s="240"/>
      <c r="ISC33" s="240"/>
      <c r="ISD33" s="240"/>
      <c r="ISE33" s="240"/>
      <c r="ISF33" s="240"/>
      <c r="ISG33" s="240"/>
      <c r="ISH33" s="240"/>
      <c r="ISI33" s="240"/>
      <c r="ISJ33" s="240"/>
      <c r="ISK33" s="240"/>
      <c r="ISL33" s="240"/>
      <c r="ISM33" s="240"/>
      <c r="ISN33" s="240"/>
      <c r="ISO33" s="240"/>
      <c r="ISP33" s="240"/>
      <c r="ISQ33" s="240"/>
      <c r="ISR33" s="240"/>
      <c r="ISS33" s="240"/>
      <c r="IST33" s="240"/>
      <c r="ISU33" s="240"/>
      <c r="ISV33" s="240"/>
      <c r="ISW33" s="240"/>
      <c r="ISX33" s="240"/>
      <c r="ISY33" s="240"/>
      <c r="ISZ33" s="240"/>
      <c r="ITA33" s="240"/>
      <c r="ITB33" s="240"/>
      <c r="ITC33" s="240"/>
      <c r="ITD33" s="240"/>
      <c r="ITE33" s="240"/>
      <c r="ITF33" s="240"/>
      <c r="ITG33" s="240"/>
      <c r="ITH33" s="240"/>
      <c r="ITI33" s="240"/>
      <c r="ITJ33" s="240"/>
      <c r="ITK33" s="240"/>
      <c r="ITL33" s="240"/>
      <c r="ITM33" s="240"/>
      <c r="ITN33" s="240"/>
      <c r="ITO33" s="240"/>
      <c r="ITP33" s="240"/>
      <c r="ITQ33" s="240"/>
      <c r="ITR33" s="240"/>
      <c r="ITS33" s="240"/>
      <c r="ITT33" s="240"/>
      <c r="ITU33" s="240"/>
      <c r="ITV33" s="240"/>
      <c r="ITW33" s="240"/>
      <c r="ITX33" s="240"/>
      <c r="ITY33" s="240"/>
      <c r="ITZ33" s="240"/>
      <c r="IUA33" s="240"/>
      <c r="IUB33" s="240"/>
      <c r="IUC33" s="240"/>
      <c r="IUD33" s="240"/>
      <c r="IUE33" s="240"/>
      <c r="IUF33" s="240"/>
      <c r="IUG33" s="240"/>
      <c r="IUH33" s="240"/>
      <c r="IUI33" s="240"/>
      <c r="IUJ33" s="240"/>
      <c r="IUK33" s="240"/>
      <c r="IUL33" s="240"/>
      <c r="IUM33" s="240"/>
      <c r="IUN33" s="240"/>
      <c r="IUO33" s="240"/>
      <c r="IUP33" s="240"/>
      <c r="IUQ33" s="240"/>
      <c r="IUR33" s="240"/>
      <c r="IUS33" s="240"/>
      <c r="IUT33" s="240"/>
      <c r="IUU33" s="240"/>
      <c r="IUV33" s="240"/>
      <c r="IUW33" s="240"/>
      <c r="IUX33" s="240"/>
      <c r="IUY33" s="240"/>
      <c r="IUZ33" s="240"/>
      <c r="IVA33" s="240"/>
      <c r="IVB33" s="240"/>
      <c r="IVC33" s="240"/>
      <c r="IVD33" s="240"/>
      <c r="IVE33" s="240"/>
      <c r="IVF33" s="240"/>
      <c r="IVG33" s="240"/>
      <c r="IVH33" s="240"/>
      <c r="IVI33" s="240"/>
      <c r="IVJ33" s="240"/>
      <c r="IVK33" s="240"/>
      <c r="IVL33" s="240"/>
      <c r="IVM33" s="240"/>
      <c r="IVN33" s="240"/>
      <c r="IVO33" s="240"/>
      <c r="IVP33" s="240"/>
      <c r="IVQ33" s="240"/>
      <c r="IVR33" s="240"/>
      <c r="IVS33" s="240"/>
      <c r="IVT33" s="240"/>
      <c r="IVU33" s="240"/>
      <c r="IVV33" s="240"/>
      <c r="IVW33" s="240"/>
      <c r="IVX33" s="240"/>
      <c r="IVY33" s="240"/>
      <c r="IVZ33" s="240"/>
      <c r="IWA33" s="240"/>
      <c r="IWB33" s="240"/>
      <c r="IWC33" s="240"/>
      <c r="IWD33" s="240"/>
      <c r="IWE33" s="240"/>
      <c r="IWF33" s="240"/>
      <c r="IWG33" s="240"/>
      <c r="IWH33" s="240"/>
      <c r="IWI33" s="240"/>
      <c r="IWJ33" s="240"/>
      <c r="IWK33" s="240"/>
      <c r="IWL33" s="240"/>
      <c r="IWM33" s="240"/>
      <c r="IWN33" s="240"/>
      <c r="IWO33" s="240"/>
      <c r="IWP33" s="240"/>
      <c r="IWQ33" s="240"/>
      <c r="IWR33" s="240"/>
      <c r="IWS33" s="240"/>
      <c r="IWT33" s="240"/>
      <c r="IWU33" s="240"/>
      <c r="IWV33" s="240"/>
      <c r="IWW33" s="240"/>
      <c r="IWX33" s="240"/>
      <c r="IWY33" s="240"/>
      <c r="IWZ33" s="240"/>
      <c r="IXA33" s="240"/>
      <c r="IXB33" s="240"/>
      <c r="IXC33" s="240"/>
      <c r="IXD33" s="240"/>
      <c r="IXE33" s="240"/>
      <c r="IXF33" s="240"/>
      <c r="IXG33" s="240"/>
      <c r="IXH33" s="240"/>
      <c r="IXI33" s="240"/>
      <c r="IXJ33" s="240"/>
      <c r="IXK33" s="240"/>
      <c r="IXL33" s="240"/>
      <c r="IXM33" s="240"/>
      <c r="IXN33" s="240"/>
      <c r="IXO33" s="240"/>
      <c r="IXP33" s="240"/>
      <c r="IXQ33" s="240"/>
      <c r="IXR33" s="240"/>
      <c r="IXS33" s="240"/>
      <c r="IXT33" s="240"/>
      <c r="IXU33" s="240"/>
      <c r="IXV33" s="240"/>
      <c r="IXW33" s="240"/>
      <c r="IXX33" s="240"/>
      <c r="IXY33" s="240"/>
      <c r="IXZ33" s="240"/>
      <c r="IYA33" s="240"/>
      <c r="IYB33" s="240"/>
      <c r="IYC33" s="240"/>
      <c r="IYD33" s="240"/>
      <c r="IYE33" s="240"/>
      <c r="IYF33" s="240"/>
      <c r="IYG33" s="240"/>
      <c r="IYH33" s="240"/>
      <c r="IYI33" s="240"/>
      <c r="IYJ33" s="240"/>
      <c r="IYK33" s="240"/>
      <c r="IYL33" s="240"/>
      <c r="IYM33" s="240"/>
      <c r="IYN33" s="240"/>
      <c r="IYO33" s="240"/>
      <c r="IYP33" s="240"/>
      <c r="IYQ33" s="240"/>
      <c r="IYR33" s="240"/>
      <c r="IYS33" s="240"/>
      <c r="IYT33" s="240"/>
      <c r="IYU33" s="240"/>
      <c r="IYV33" s="240"/>
      <c r="IYW33" s="240"/>
      <c r="IYX33" s="240"/>
      <c r="IYY33" s="240"/>
      <c r="IYZ33" s="240"/>
      <c r="IZA33" s="240"/>
      <c r="IZB33" s="240"/>
      <c r="IZC33" s="240"/>
      <c r="IZD33" s="240"/>
      <c r="IZE33" s="240"/>
      <c r="IZF33" s="240"/>
      <c r="IZG33" s="240"/>
      <c r="IZH33" s="240"/>
      <c r="IZI33" s="240"/>
      <c r="IZJ33" s="240"/>
      <c r="IZK33" s="240"/>
      <c r="IZL33" s="240"/>
      <c r="IZM33" s="240"/>
      <c r="IZN33" s="240"/>
      <c r="IZO33" s="240"/>
      <c r="IZP33" s="240"/>
      <c r="IZQ33" s="240"/>
      <c r="IZR33" s="240"/>
      <c r="IZS33" s="240"/>
      <c r="IZT33" s="240"/>
      <c r="IZU33" s="240"/>
      <c r="IZV33" s="240"/>
      <c r="IZW33" s="240"/>
      <c r="IZX33" s="240"/>
      <c r="IZY33" s="240"/>
      <c r="IZZ33" s="240"/>
      <c r="JAA33" s="240"/>
      <c r="JAB33" s="240"/>
      <c r="JAC33" s="240"/>
      <c r="JAD33" s="240"/>
      <c r="JAE33" s="240"/>
      <c r="JAF33" s="240"/>
      <c r="JAG33" s="240"/>
      <c r="JAH33" s="240"/>
      <c r="JAI33" s="240"/>
      <c r="JAJ33" s="240"/>
      <c r="JAK33" s="240"/>
      <c r="JAL33" s="240"/>
      <c r="JAM33" s="240"/>
      <c r="JAN33" s="240"/>
      <c r="JAO33" s="240"/>
      <c r="JAP33" s="240"/>
      <c r="JAQ33" s="240"/>
      <c r="JAR33" s="240"/>
      <c r="JAS33" s="240"/>
      <c r="JAT33" s="240"/>
      <c r="JAU33" s="240"/>
      <c r="JAV33" s="240"/>
      <c r="JAW33" s="240"/>
      <c r="JAX33" s="240"/>
      <c r="JAY33" s="240"/>
      <c r="JAZ33" s="240"/>
      <c r="JBA33" s="240"/>
      <c r="JBB33" s="240"/>
      <c r="JBC33" s="240"/>
      <c r="JBD33" s="240"/>
      <c r="JBE33" s="240"/>
      <c r="JBF33" s="240"/>
      <c r="JBG33" s="240"/>
      <c r="JBH33" s="240"/>
      <c r="JBI33" s="240"/>
      <c r="JBJ33" s="240"/>
      <c r="JBK33" s="240"/>
      <c r="JBL33" s="240"/>
      <c r="JBM33" s="240"/>
      <c r="JBN33" s="240"/>
      <c r="JBO33" s="240"/>
      <c r="JBP33" s="240"/>
      <c r="JBQ33" s="240"/>
      <c r="JBR33" s="240"/>
      <c r="JBS33" s="240"/>
      <c r="JBT33" s="240"/>
      <c r="JBU33" s="240"/>
      <c r="JBV33" s="240"/>
      <c r="JBW33" s="240"/>
      <c r="JBX33" s="240"/>
      <c r="JBY33" s="240"/>
      <c r="JBZ33" s="240"/>
      <c r="JCA33" s="240"/>
      <c r="JCB33" s="240"/>
      <c r="JCC33" s="240"/>
      <c r="JCD33" s="240"/>
      <c r="JCE33" s="240"/>
      <c r="JCF33" s="240"/>
      <c r="JCG33" s="240"/>
      <c r="JCH33" s="240"/>
      <c r="JCI33" s="240"/>
      <c r="JCJ33" s="240"/>
      <c r="JCK33" s="240"/>
      <c r="JCL33" s="240"/>
      <c r="JCM33" s="240"/>
      <c r="JCN33" s="240"/>
      <c r="JCO33" s="240"/>
      <c r="JCP33" s="240"/>
      <c r="JCQ33" s="240"/>
      <c r="JCR33" s="240"/>
      <c r="JCS33" s="240"/>
      <c r="JCT33" s="240"/>
      <c r="JCU33" s="240"/>
      <c r="JCV33" s="240"/>
      <c r="JCW33" s="240"/>
      <c r="JCX33" s="240"/>
      <c r="JCY33" s="240"/>
      <c r="JCZ33" s="240"/>
      <c r="JDA33" s="240"/>
      <c r="JDB33" s="240"/>
      <c r="JDC33" s="240"/>
      <c r="JDD33" s="240"/>
      <c r="JDE33" s="240"/>
      <c r="JDF33" s="240"/>
      <c r="JDG33" s="240"/>
      <c r="JDH33" s="240"/>
      <c r="JDI33" s="240"/>
      <c r="JDJ33" s="240"/>
      <c r="JDK33" s="240"/>
      <c r="JDL33" s="240"/>
      <c r="JDM33" s="240"/>
      <c r="JDN33" s="240"/>
      <c r="JDO33" s="240"/>
      <c r="JDP33" s="240"/>
      <c r="JDQ33" s="240"/>
      <c r="JDR33" s="240"/>
      <c r="JDS33" s="240"/>
      <c r="JDT33" s="240"/>
      <c r="JDU33" s="240"/>
      <c r="JDV33" s="240"/>
      <c r="JDW33" s="240"/>
      <c r="JDX33" s="240"/>
      <c r="JDY33" s="240"/>
      <c r="JDZ33" s="240"/>
      <c r="JEA33" s="240"/>
      <c r="JEB33" s="240"/>
      <c r="JEC33" s="240"/>
      <c r="JED33" s="240"/>
      <c r="JEE33" s="240"/>
      <c r="JEF33" s="240"/>
      <c r="JEG33" s="240"/>
      <c r="JEH33" s="240"/>
      <c r="JEI33" s="240"/>
      <c r="JEJ33" s="240"/>
      <c r="JEK33" s="240"/>
      <c r="JEL33" s="240"/>
      <c r="JEM33" s="240"/>
      <c r="JEN33" s="240"/>
      <c r="JEO33" s="240"/>
      <c r="JEP33" s="240"/>
      <c r="JEQ33" s="240"/>
      <c r="JER33" s="240"/>
      <c r="JES33" s="240"/>
      <c r="JET33" s="240"/>
      <c r="JEU33" s="240"/>
      <c r="JEV33" s="240"/>
      <c r="JEW33" s="240"/>
      <c r="JEX33" s="240"/>
      <c r="JEY33" s="240"/>
      <c r="JEZ33" s="240"/>
      <c r="JFA33" s="240"/>
      <c r="JFB33" s="240"/>
      <c r="JFC33" s="240"/>
      <c r="JFD33" s="240"/>
      <c r="JFE33" s="240"/>
      <c r="JFF33" s="240"/>
      <c r="JFG33" s="240"/>
      <c r="JFH33" s="240"/>
      <c r="JFI33" s="240"/>
      <c r="JFJ33" s="240"/>
      <c r="JFK33" s="240"/>
      <c r="JFL33" s="240"/>
      <c r="JFM33" s="240"/>
      <c r="JFN33" s="240"/>
      <c r="JFO33" s="240"/>
      <c r="JFP33" s="240"/>
      <c r="JFQ33" s="240"/>
      <c r="JFR33" s="240"/>
      <c r="JFS33" s="240"/>
      <c r="JFT33" s="240"/>
      <c r="JFU33" s="240"/>
      <c r="JFV33" s="240"/>
      <c r="JFW33" s="240"/>
      <c r="JFX33" s="240"/>
      <c r="JFY33" s="240"/>
      <c r="JFZ33" s="240"/>
      <c r="JGA33" s="240"/>
      <c r="JGB33" s="240"/>
      <c r="JGC33" s="240"/>
      <c r="JGD33" s="240"/>
      <c r="JGE33" s="240"/>
      <c r="JGF33" s="240"/>
      <c r="JGG33" s="240"/>
      <c r="JGH33" s="240"/>
      <c r="JGI33" s="240"/>
      <c r="JGJ33" s="240"/>
      <c r="JGK33" s="240"/>
      <c r="JGL33" s="240"/>
      <c r="JGM33" s="240"/>
      <c r="JGN33" s="240"/>
      <c r="JGO33" s="240"/>
      <c r="JGP33" s="240"/>
      <c r="JGQ33" s="240"/>
      <c r="JGR33" s="240"/>
      <c r="JGS33" s="240"/>
      <c r="JGT33" s="240"/>
      <c r="JGU33" s="240"/>
      <c r="JGV33" s="240"/>
      <c r="JGW33" s="240"/>
      <c r="JGX33" s="240"/>
      <c r="JGY33" s="240"/>
      <c r="JGZ33" s="240"/>
      <c r="JHA33" s="240"/>
      <c r="JHB33" s="240"/>
      <c r="JHC33" s="240"/>
      <c r="JHD33" s="240"/>
      <c r="JHE33" s="240"/>
      <c r="JHF33" s="240"/>
      <c r="JHG33" s="240"/>
      <c r="JHH33" s="240"/>
      <c r="JHI33" s="240"/>
      <c r="JHJ33" s="240"/>
      <c r="JHK33" s="240"/>
      <c r="JHL33" s="240"/>
      <c r="JHM33" s="240"/>
      <c r="JHN33" s="240"/>
      <c r="JHO33" s="240"/>
      <c r="JHP33" s="240"/>
      <c r="JHQ33" s="240"/>
      <c r="JHR33" s="240"/>
      <c r="JHS33" s="240"/>
      <c r="JHT33" s="240"/>
      <c r="JHU33" s="240"/>
      <c r="JHV33" s="240"/>
      <c r="JHW33" s="240"/>
      <c r="JHX33" s="240"/>
      <c r="JHY33" s="240"/>
      <c r="JHZ33" s="240"/>
      <c r="JIA33" s="240"/>
      <c r="JIB33" s="240"/>
      <c r="JIC33" s="240"/>
      <c r="JID33" s="240"/>
      <c r="JIE33" s="240"/>
      <c r="JIF33" s="240"/>
      <c r="JIG33" s="240"/>
      <c r="JIH33" s="240"/>
      <c r="JII33" s="240"/>
      <c r="JIJ33" s="240"/>
      <c r="JIK33" s="240"/>
      <c r="JIL33" s="240"/>
      <c r="JIM33" s="240"/>
      <c r="JIN33" s="240"/>
      <c r="JIO33" s="240"/>
      <c r="JIP33" s="240"/>
      <c r="JIQ33" s="240"/>
      <c r="JIR33" s="240"/>
      <c r="JIS33" s="240"/>
      <c r="JIT33" s="240"/>
      <c r="JIU33" s="240"/>
      <c r="JIV33" s="240"/>
      <c r="JIW33" s="240"/>
      <c r="JIX33" s="240"/>
      <c r="JIY33" s="240"/>
      <c r="JIZ33" s="240"/>
      <c r="JJA33" s="240"/>
      <c r="JJB33" s="240"/>
      <c r="JJC33" s="240"/>
      <c r="JJD33" s="240"/>
      <c r="JJE33" s="240"/>
      <c r="JJF33" s="240"/>
      <c r="JJG33" s="240"/>
      <c r="JJH33" s="240"/>
      <c r="JJI33" s="240"/>
      <c r="JJJ33" s="240"/>
      <c r="JJK33" s="240"/>
      <c r="JJL33" s="240"/>
      <c r="JJM33" s="240"/>
      <c r="JJN33" s="240"/>
      <c r="JJO33" s="240"/>
      <c r="JJP33" s="240"/>
      <c r="JJQ33" s="240"/>
      <c r="JJR33" s="240"/>
      <c r="JJS33" s="240"/>
      <c r="JJT33" s="240"/>
      <c r="JJU33" s="240"/>
      <c r="JJV33" s="240"/>
      <c r="JJW33" s="240"/>
      <c r="JJX33" s="240"/>
      <c r="JJY33" s="240"/>
      <c r="JJZ33" s="240"/>
      <c r="JKA33" s="240"/>
      <c r="JKB33" s="240"/>
      <c r="JKC33" s="240"/>
      <c r="JKD33" s="240"/>
      <c r="JKE33" s="240"/>
      <c r="JKF33" s="240"/>
      <c r="JKG33" s="240"/>
      <c r="JKH33" s="240"/>
      <c r="JKI33" s="240"/>
      <c r="JKJ33" s="240"/>
      <c r="JKK33" s="240"/>
      <c r="JKL33" s="240"/>
      <c r="JKM33" s="240"/>
      <c r="JKN33" s="240"/>
      <c r="JKO33" s="240"/>
      <c r="JKP33" s="240"/>
      <c r="JKQ33" s="240"/>
      <c r="JKR33" s="240"/>
      <c r="JKS33" s="240"/>
      <c r="JKT33" s="240"/>
      <c r="JKU33" s="240"/>
      <c r="JKV33" s="240"/>
      <c r="JKW33" s="240"/>
      <c r="JKX33" s="240"/>
      <c r="JKY33" s="240"/>
      <c r="JKZ33" s="240"/>
      <c r="JLA33" s="240"/>
      <c r="JLB33" s="240"/>
      <c r="JLC33" s="240"/>
      <c r="JLD33" s="240"/>
      <c r="JLE33" s="240"/>
      <c r="JLF33" s="240"/>
      <c r="JLG33" s="240"/>
      <c r="JLH33" s="240"/>
      <c r="JLI33" s="240"/>
      <c r="JLJ33" s="240"/>
      <c r="JLK33" s="240"/>
      <c r="JLL33" s="240"/>
      <c r="JLM33" s="240"/>
      <c r="JLN33" s="240"/>
      <c r="JLO33" s="240"/>
      <c r="JLP33" s="240"/>
      <c r="JLQ33" s="240"/>
      <c r="JLR33" s="240"/>
      <c r="JLS33" s="240"/>
      <c r="JLT33" s="240"/>
      <c r="JLU33" s="240"/>
      <c r="JLV33" s="240"/>
      <c r="JLW33" s="240"/>
      <c r="JLX33" s="240"/>
      <c r="JLY33" s="240"/>
      <c r="JLZ33" s="240"/>
      <c r="JMA33" s="240"/>
      <c r="JMB33" s="240"/>
      <c r="JMC33" s="240"/>
      <c r="JMD33" s="240"/>
      <c r="JME33" s="240"/>
      <c r="JMF33" s="240"/>
      <c r="JMG33" s="240"/>
      <c r="JMH33" s="240"/>
      <c r="JMI33" s="240"/>
      <c r="JMJ33" s="240"/>
      <c r="JMK33" s="240"/>
      <c r="JML33" s="240"/>
      <c r="JMM33" s="240"/>
      <c r="JMN33" s="240"/>
      <c r="JMO33" s="240"/>
      <c r="JMP33" s="240"/>
      <c r="JMQ33" s="240"/>
      <c r="JMR33" s="240"/>
      <c r="JMS33" s="240"/>
      <c r="JMT33" s="240"/>
      <c r="JMU33" s="240"/>
      <c r="JMV33" s="240"/>
      <c r="JMW33" s="240"/>
      <c r="JMX33" s="240"/>
      <c r="JMY33" s="240"/>
      <c r="JMZ33" s="240"/>
      <c r="JNA33" s="240"/>
      <c r="JNB33" s="240"/>
      <c r="JNC33" s="240"/>
      <c r="JND33" s="240"/>
      <c r="JNE33" s="240"/>
      <c r="JNF33" s="240"/>
      <c r="JNG33" s="240"/>
      <c r="JNH33" s="240"/>
      <c r="JNI33" s="240"/>
      <c r="JNJ33" s="240"/>
      <c r="JNK33" s="240"/>
      <c r="JNL33" s="240"/>
      <c r="JNM33" s="240"/>
      <c r="JNN33" s="240"/>
      <c r="JNO33" s="240"/>
      <c r="JNP33" s="240"/>
      <c r="JNQ33" s="240"/>
      <c r="JNR33" s="240"/>
      <c r="JNS33" s="240"/>
      <c r="JNT33" s="240"/>
      <c r="JNU33" s="240"/>
      <c r="JNV33" s="240"/>
      <c r="JNW33" s="240"/>
      <c r="JNX33" s="240"/>
      <c r="JNY33" s="240"/>
      <c r="JNZ33" s="240"/>
      <c r="JOA33" s="240"/>
      <c r="JOB33" s="240"/>
      <c r="JOC33" s="240"/>
      <c r="JOD33" s="240"/>
      <c r="JOE33" s="240"/>
      <c r="JOF33" s="240"/>
      <c r="JOG33" s="240"/>
      <c r="JOH33" s="240"/>
      <c r="JOI33" s="240"/>
      <c r="JOJ33" s="240"/>
      <c r="JOK33" s="240"/>
      <c r="JOL33" s="240"/>
      <c r="JOM33" s="240"/>
      <c r="JON33" s="240"/>
      <c r="JOO33" s="240"/>
      <c r="JOP33" s="240"/>
      <c r="JOQ33" s="240"/>
      <c r="JOR33" s="240"/>
      <c r="JOS33" s="240"/>
      <c r="JOT33" s="240"/>
      <c r="JOU33" s="240"/>
      <c r="JOV33" s="240"/>
      <c r="JOW33" s="240"/>
      <c r="JOX33" s="240"/>
      <c r="JOY33" s="240"/>
      <c r="JOZ33" s="240"/>
      <c r="JPA33" s="240"/>
      <c r="JPB33" s="240"/>
      <c r="JPC33" s="240"/>
      <c r="JPD33" s="240"/>
      <c r="JPE33" s="240"/>
      <c r="JPF33" s="240"/>
      <c r="JPG33" s="240"/>
      <c r="JPH33" s="240"/>
      <c r="JPI33" s="240"/>
      <c r="JPJ33" s="240"/>
      <c r="JPK33" s="240"/>
      <c r="JPL33" s="240"/>
      <c r="JPM33" s="240"/>
      <c r="JPN33" s="240"/>
      <c r="JPO33" s="240"/>
      <c r="JPP33" s="240"/>
      <c r="JPQ33" s="240"/>
      <c r="JPR33" s="240"/>
      <c r="JPS33" s="240"/>
      <c r="JPT33" s="240"/>
      <c r="JPU33" s="240"/>
      <c r="JPV33" s="240"/>
      <c r="JPW33" s="240"/>
      <c r="JPX33" s="240"/>
      <c r="JPY33" s="240"/>
      <c r="JPZ33" s="240"/>
      <c r="JQA33" s="240"/>
      <c r="JQB33" s="240"/>
      <c r="JQC33" s="240"/>
      <c r="JQD33" s="240"/>
      <c r="JQE33" s="240"/>
      <c r="JQF33" s="240"/>
      <c r="JQG33" s="240"/>
      <c r="JQH33" s="240"/>
      <c r="JQI33" s="240"/>
      <c r="JQJ33" s="240"/>
      <c r="JQK33" s="240"/>
      <c r="JQL33" s="240"/>
      <c r="JQM33" s="240"/>
      <c r="JQN33" s="240"/>
      <c r="JQO33" s="240"/>
      <c r="JQP33" s="240"/>
      <c r="JQQ33" s="240"/>
      <c r="JQR33" s="240"/>
      <c r="JQS33" s="240"/>
      <c r="JQT33" s="240"/>
      <c r="JQU33" s="240"/>
      <c r="JQV33" s="240"/>
      <c r="JQW33" s="240"/>
      <c r="JQX33" s="240"/>
      <c r="JQY33" s="240"/>
      <c r="JQZ33" s="240"/>
      <c r="JRA33" s="240"/>
      <c r="JRB33" s="240"/>
      <c r="JRC33" s="240"/>
      <c r="JRD33" s="240"/>
      <c r="JRE33" s="240"/>
      <c r="JRF33" s="240"/>
      <c r="JRG33" s="240"/>
      <c r="JRH33" s="240"/>
      <c r="JRI33" s="240"/>
      <c r="JRJ33" s="240"/>
      <c r="JRK33" s="240"/>
      <c r="JRL33" s="240"/>
      <c r="JRM33" s="240"/>
      <c r="JRN33" s="240"/>
      <c r="JRO33" s="240"/>
      <c r="JRP33" s="240"/>
      <c r="JRQ33" s="240"/>
      <c r="JRR33" s="240"/>
      <c r="JRS33" s="240"/>
      <c r="JRT33" s="240"/>
      <c r="JRU33" s="240"/>
      <c r="JRV33" s="240"/>
      <c r="JRW33" s="240"/>
      <c r="JRX33" s="240"/>
      <c r="JRY33" s="240"/>
      <c r="JRZ33" s="240"/>
      <c r="JSA33" s="240"/>
      <c r="JSB33" s="240"/>
      <c r="JSC33" s="240"/>
      <c r="JSD33" s="240"/>
      <c r="JSE33" s="240"/>
      <c r="JSF33" s="240"/>
      <c r="JSG33" s="240"/>
      <c r="JSH33" s="240"/>
      <c r="JSI33" s="240"/>
      <c r="JSJ33" s="240"/>
      <c r="JSK33" s="240"/>
      <c r="JSL33" s="240"/>
      <c r="JSM33" s="240"/>
      <c r="JSN33" s="240"/>
      <c r="JSO33" s="240"/>
      <c r="JSP33" s="240"/>
      <c r="JSQ33" s="240"/>
      <c r="JSR33" s="240"/>
      <c r="JSS33" s="240"/>
      <c r="JST33" s="240"/>
      <c r="JSU33" s="240"/>
      <c r="JSV33" s="240"/>
      <c r="JSW33" s="240"/>
      <c r="JSX33" s="240"/>
      <c r="JSY33" s="240"/>
      <c r="JSZ33" s="240"/>
      <c r="JTA33" s="240"/>
      <c r="JTB33" s="240"/>
      <c r="JTC33" s="240"/>
      <c r="JTD33" s="240"/>
      <c r="JTE33" s="240"/>
      <c r="JTF33" s="240"/>
      <c r="JTG33" s="240"/>
      <c r="JTH33" s="240"/>
      <c r="JTI33" s="240"/>
      <c r="JTJ33" s="240"/>
      <c r="JTK33" s="240"/>
      <c r="JTL33" s="240"/>
      <c r="JTM33" s="240"/>
      <c r="JTN33" s="240"/>
      <c r="JTO33" s="240"/>
      <c r="JTP33" s="240"/>
      <c r="JTQ33" s="240"/>
      <c r="JTR33" s="240"/>
      <c r="JTS33" s="240"/>
      <c r="JTT33" s="240"/>
      <c r="JTU33" s="240"/>
      <c r="JTV33" s="240"/>
      <c r="JTW33" s="240"/>
      <c r="JTX33" s="240"/>
      <c r="JTY33" s="240"/>
      <c r="JTZ33" s="240"/>
      <c r="JUA33" s="240"/>
      <c r="JUB33" s="240"/>
      <c r="JUC33" s="240"/>
      <c r="JUD33" s="240"/>
      <c r="JUE33" s="240"/>
      <c r="JUF33" s="240"/>
      <c r="JUG33" s="240"/>
      <c r="JUH33" s="240"/>
      <c r="JUI33" s="240"/>
      <c r="JUJ33" s="240"/>
      <c r="JUK33" s="240"/>
      <c r="JUL33" s="240"/>
      <c r="JUM33" s="240"/>
      <c r="JUN33" s="240"/>
      <c r="JUO33" s="240"/>
      <c r="JUP33" s="240"/>
      <c r="JUQ33" s="240"/>
      <c r="JUR33" s="240"/>
      <c r="JUS33" s="240"/>
      <c r="JUT33" s="240"/>
      <c r="JUU33" s="240"/>
      <c r="JUV33" s="240"/>
      <c r="JUW33" s="240"/>
      <c r="JUX33" s="240"/>
      <c r="JUY33" s="240"/>
      <c r="JUZ33" s="240"/>
      <c r="JVA33" s="240"/>
      <c r="JVB33" s="240"/>
      <c r="JVC33" s="240"/>
      <c r="JVD33" s="240"/>
      <c r="JVE33" s="240"/>
      <c r="JVF33" s="240"/>
      <c r="JVG33" s="240"/>
      <c r="JVH33" s="240"/>
      <c r="JVI33" s="240"/>
      <c r="JVJ33" s="240"/>
      <c r="JVK33" s="240"/>
      <c r="JVL33" s="240"/>
      <c r="JVM33" s="240"/>
      <c r="JVN33" s="240"/>
      <c r="JVO33" s="240"/>
      <c r="JVP33" s="240"/>
      <c r="JVQ33" s="240"/>
      <c r="JVR33" s="240"/>
      <c r="JVS33" s="240"/>
      <c r="JVT33" s="240"/>
      <c r="JVU33" s="240"/>
      <c r="JVV33" s="240"/>
      <c r="JVW33" s="240"/>
      <c r="JVX33" s="240"/>
      <c r="JVY33" s="240"/>
      <c r="JVZ33" s="240"/>
      <c r="JWA33" s="240"/>
      <c r="JWB33" s="240"/>
      <c r="JWC33" s="240"/>
      <c r="JWD33" s="240"/>
      <c r="JWE33" s="240"/>
      <c r="JWF33" s="240"/>
      <c r="JWG33" s="240"/>
      <c r="JWH33" s="240"/>
      <c r="JWI33" s="240"/>
      <c r="JWJ33" s="240"/>
      <c r="JWK33" s="240"/>
      <c r="JWL33" s="240"/>
      <c r="JWM33" s="240"/>
      <c r="JWN33" s="240"/>
      <c r="JWO33" s="240"/>
      <c r="JWP33" s="240"/>
      <c r="JWQ33" s="240"/>
      <c r="JWR33" s="240"/>
      <c r="JWS33" s="240"/>
      <c r="JWT33" s="240"/>
      <c r="JWU33" s="240"/>
      <c r="JWV33" s="240"/>
      <c r="JWW33" s="240"/>
      <c r="JWX33" s="240"/>
      <c r="JWY33" s="240"/>
      <c r="JWZ33" s="240"/>
      <c r="JXA33" s="240"/>
      <c r="JXB33" s="240"/>
      <c r="JXC33" s="240"/>
      <c r="JXD33" s="240"/>
      <c r="JXE33" s="240"/>
      <c r="JXF33" s="240"/>
      <c r="JXG33" s="240"/>
      <c r="JXH33" s="240"/>
      <c r="JXI33" s="240"/>
      <c r="JXJ33" s="240"/>
      <c r="JXK33" s="240"/>
      <c r="JXL33" s="240"/>
      <c r="JXM33" s="240"/>
      <c r="JXN33" s="240"/>
      <c r="JXO33" s="240"/>
      <c r="JXP33" s="240"/>
      <c r="JXQ33" s="240"/>
      <c r="JXR33" s="240"/>
      <c r="JXS33" s="240"/>
      <c r="JXT33" s="240"/>
      <c r="JXU33" s="240"/>
      <c r="JXV33" s="240"/>
      <c r="JXW33" s="240"/>
      <c r="JXX33" s="240"/>
      <c r="JXY33" s="240"/>
      <c r="JXZ33" s="240"/>
      <c r="JYA33" s="240"/>
      <c r="JYB33" s="240"/>
      <c r="JYC33" s="240"/>
      <c r="JYD33" s="240"/>
      <c r="JYE33" s="240"/>
      <c r="JYF33" s="240"/>
      <c r="JYG33" s="240"/>
      <c r="JYH33" s="240"/>
      <c r="JYI33" s="240"/>
      <c r="JYJ33" s="240"/>
      <c r="JYK33" s="240"/>
      <c r="JYL33" s="240"/>
      <c r="JYM33" s="240"/>
      <c r="JYN33" s="240"/>
      <c r="JYO33" s="240"/>
      <c r="JYP33" s="240"/>
      <c r="JYQ33" s="240"/>
      <c r="JYR33" s="240"/>
      <c r="JYS33" s="240"/>
      <c r="JYT33" s="240"/>
      <c r="JYU33" s="240"/>
      <c r="JYV33" s="240"/>
      <c r="JYW33" s="240"/>
      <c r="JYX33" s="240"/>
      <c r="JYY33" s="240"/>
      <c r="JYZ33" s="240"/>
      <c r="JZA33" s="240"/>
      <c r="JZB33" s="240"/>
      <c r="JZC33" s="240"/>
      <c r="JZD33" s="240"/>
      <c r="JZE33" s="240"/>
      <c r="JZF33" s="240"/>
      <c r="JZG33" s="240"/>
      <c r="JZH33" s="240"/>
      <c r="JZI33" s="240"/>
      <c r="JZJ33" s="240"/>
      <c r="JZK33" s="240"/>
      <c r="JZL33" s="240"/>
      <c r="JZM33" s="240"/>
      <c r="JZN33" s="240"/>
      <c r="JZO33" s="240"/>
      <c r="JZP33" s="240"/>
      <c r="JZQ33" s="240"/>
      <c r="JZR33" s="240"/>
      <c r="JZS33" s="240"/>
      <c r="JZT33" s="240"/>
      <c r="JZU33" s="240"/>
      <c r="JZV33" s="240"/>
      <c r="JZW33" s="240"/>
      <c r="JZX33" s="240"/>
      <c r="JZY33" s="240"/>
      <c r="JZZ33" s="240"/>
      <c r="KAA33" s="240"/>
      <c r="KAB33" s="240"/>
      <c r="KAC33" s="240"/>
      <c r="KAD33" s="240"/>
      <c r="KAE33" s="240"/>
      <c r="KAF33" s="240"/>
      <c r="KAG33" s="240"/>
      <c r="KAH33" s="240"/>
      <c r="KAI33" s="240"/>
      <c r="KAJ33" s="240"/>
      <c r="KAK33" s="240"/>
      <c r="KAL33" s="240"/>
      <c r="KAM33" s="240"/>
      <c r="KAN33" s="240"/>
      <c r="KAO33" s="240"/>
      <c r="KAP33" s="240"/>
      <c r="KAQ33" s="240"/>
      <c r="KAR33" s="240"/>
      <c r="KAS33" s="240"/>
      <c r="KAT33" s="240"/>
      <c r="KAU33" s="240"/>
      <c r="KAV33" s="240"/>
      <c r="KAW33" s="240"/>
      <c r="KAX33" s="240"/>
      <c r="KAY33" s="240"/>
      <c r="KAZ33" s="240"/>
      <c r="KBA33" s="240"/>
      <c r="KBB33" s="240"/>
      <c r="KBC33" s="240"/>
      <c r="KBD33" s="240"/>
      <c r="KBE33" s="240"/>
      <c r="KBF33" s="240"/>
      <c r="KBG33" s="240"/>
      <c r="KBH33" s="240"/>
      <c r="KBI33" s="240"/>
      <c r="KBJ33" s="240"/>
      <c r="KBK33" s="240"/>
      <c r="KBL33" s="240"/>
      <c r="KBM33" s="240"/>
      <c r="KBN33" s="240"/>
      <c r="KBO33" s="240"/>
      <c r="KBP33" s="240"/>
      <c r="KBQ33" s="240"/>
      <c r="KBR33" s="240"/>
      <c r="KBS33" s="240"/>
      <c r="KBT33" s="240"/>
      <c r="KBU33" s="240"/>
      <c r="KBV33" s="240"/>
      <c r="KBW33" s="240"/>
      <c r="KBX33" s="240"/>
      <c r="KBY33" s="240"/>
      <c r="KBZ33" s="240"/>
      <c r="KCA33" s="240"/>
      <c r="KCB33" s="240"/>
      <c r="KCC33" s="240"/>
      <c r="KCD33" s="240"/>
      <c r="KCE33" s="240"/>
      <c r="KCF33" s="240"/>
      <c r="KCG33" s="240"/>
      <c r="KCH33" s="240"/>
      <c r="KCI33" s="240"/>
      <c r="KCJ33" s="240"/>
      <c r="KCK33" s="240"/>
      <c r="KCL33" s="240"/>
      <c r="KCM33" s="240"/>
      <c r="KCN33" s="240"/>
      <c r="KCO33" s="240"/>
      <c r="KCP33" s="240"/>
      <c r="KCQ33" s="240"/>
      <c r="KCR33" s="240"/>
      <c r="KCS33" s="240"/>
      <c r="KCT33" s="240"/>
      <c r="KCU33" s="240"/>
      <c r="KCV33" s="240"/>
      <c r="KCW33" s="240"/>
      <c r="KCX33" s="240"/>
      <c r="KCY33" s="240"/>
      <c r="KCZ33" s="240"/>
      <c r="KDA33" s="240"/>
      <c r="KDB33" s="240"/>
      <c r="KDC33" s="240"/>
      <c r="KDD33" s="240"/>
      <c r="KDE33" s="240"/>
      <c r="KDF33" s="240"/>
      <c r="KDG33" s="240"/>
      <c r="KDH33" s="240"/>
      <c r="KDI33" s="240"/>
      <c r="KDJ33" s="240"/>
      <c r="KDK33" s="240"/>
      <c r="KDL33" s="240"/>
      <c r="KDM33" s="240"/>
      <c r="KDN33" s="240"/>
      <c r="KDO33" s="240"/>
      <c r="KDP33" s="240"/>
      <c r="KDQ33" s="240"/>
      <c r="KDR33" s="240"/>
      <c r="KDS33" s="240"/>
      <c r="KDT33" s="240"/>
      <c r="KDU33" s="240"/>
      <c r="KDV33" s="240"/>
      <c r="KDW33" s="240"/>
      <c r="KDX33" s="240"/>
      <c r="KDY33" s="240"/>
      <c r="KDZ33" s="240"/>
      <c r="KEA33" s="240"/>
      <c r="KEB33" s="240"/>
      <c r="KEC33" s="240"/>
      <c r="KED33" s="240"/>
      <c r="KEE33" s="240"/>
      <c r="KEF33" s="240"/>
      <c r="KEG33" s="240"/>
      <c r="KEH33" s="240"/>
      <c r="KEI33" s="240"/>
      <c r="KEJ33" s="240"/>
      <c r="KEK33" s="240"/>
      <c r="KEL33" s="240"/>
      <c r="KEM33" s="240"/>
      <c r="KEN33" s="240"/>
      <c r="KEO33" s="240"/>
      <c r="KEP33" s="240"/>
      <c r="KEQ33" s="240"/>
      <c r="KER33" s="240"/>
      <c r="KES33" s="240"/>
      <c r="KET33" s="240"/>
      <c r="KEU33" s="240"/>
      <c r="KEV33" s="240"/>
      <c r="KEW33" s="240"/>
      <c r="KEX33" s="240"/>
      <c r="KEY33" s="240"/>
      <c r="KEZ33" s="240"/>
      <c r="KFA33" s="240"/>
      <c r="KFB33" s="240"/>
      <c r="KFC33" s="240"/>
      <c r="KFD33" s="240"/>
      <c r="KFE33" s="240"/>
      <c r="KFF33" s="240"/>
      <c r="KFG33" s="240"/>
      <c r="KFH33" s="240"/>
      <c r="KFI33" s="240"/>
      <c r="KFJ33" s="240"/>
      <c r="KFK33" s="240"/>
      <c r="KFL33" s="240"/>
      <c r="KFM33" s="240"/>
      <c r="KFN33" s="240"/>
      <c r="KFO33" s="240"/>
      <c r="KFP33" s="240"/>
      <c r="KFQ33" s="240"/>
      <c r="KFR33" s="240"/>
      <c r="KFS33" s="240"/>
      <c r="KFT33" s="240"/>
      <c r="KFU33" s="240"/>
      <c r="KFV33" s="240"/>
      <c r="KFW33" s="240"/>
      <c r="KFX33" s="240"/>
      <c r="KFY33" s="240"/>
      <c r="KFZ33" s="240"/>
      <c r="KGA33" s="240"/>
      <c r="KGB33" s="240"/>
      <c r="KGC33" s="240"/>
      <c r="KGD33" s="240"/>
      <c r="KGE33" s="240"/>
      <c r="KGF33" s="240"/>
      <c r="KGG33" s="240"/>
      <c r="KGH33" s="240"/>
      <c r="KGI33" s="240"/>
      <c r="KGJ33" s="240"/>
      <c r="KGK33" s="240"/>
      <c r="KGL33" s="240"/>
      <c r="KGM33" s="240"/>
      <c r="KGN33" s="240"/>
      <c r="KGO33" s="240"/>
      <c r="KGP33" s="240"/>
      <c r="KGQ33" s="240"/>
      <c r="KGR33" s="240"/>
      <c r="KGS33" s="240"/>
      <c r="KGT33" s="240"/>
      <c r="KGU33" s="240"/>
      <c r="KGV33" s="240"/>
      <c r="KGW33" s="240"/>
      <c r="KGX33" s="240"/>
      <c r="KGY33" s="240"/>
      <c r="KGZ33" s="240"/>
      <c r="KHA33" s="240"/>
      <c r="KHB33" s="240"/>
      <c r="KHC33" s="240"/>
      <c r="KHD33" s="240"/>
      <c r="KHE33" s="240"/>
      <c r="KHF33" s="240"/>
      <c r="KHG33" s="240"/>
      <c r="KHH33" s="240"/>
      <c r="KHI33" s="240"/>
      <c r="KHJ33" s="240"/>
      <c r="KHK33" s="240"/>
      <c r="KHL33" s="240"/>
      <c r="KHM33" s="240"/>
      <c r="KHN33" s="240"/>
      <c r="KHO33" s="240"/>
      <c r="KHP33" s="240"/>
      <c r="KHQ33" s="240"/>
      <c r="KHR33" s="240"/>
      <c r="KHS33" s="240"/>
      <c r="KHT33" s="240"/>
      <c r="KHU33" s="240"/>
      <c r="KHV33" s="240"/>
      <c r="KHW33" s="240"/>
      <c r="KHX33" s="240"/>
      <c r="KHY33" s="240"/>
      <c r="KHZ33" s="240"/>
      <c r="KIA33" s="240"/>
      <c r="KIB33" s="240"/>
      <c r="KIC33" s="240"/>
      <c r="KID33" s="240"/>
      <c r="KIE33" s="240"/>
      <c r="KIF33" s="240"/>
      <c r="KIG33" s="240"/>
      <c r="KIH33" s="240"/>
      <c r="KII33" s="240"/>
      <c r="KIJ33" s="240"/>
      <c r="KIK33" s="240"/>
      <c r="KIL33" s="240"/>
      <c r="KIM33" s="240"/>
      <c r="KIN33" s="240"/>
      <c r="KIO33" s="240"/>
      <c r="KIP33" s="240"/>
      <c r="KIQ33" s="240"/>
      <c r="KIR33" s="240"/>
      <c r="KIS33" s="240"/>
      <c r="KIT33" s="240"/>
      <c r="KIU33" s="240"/>
      <c r="KIV33" s="240"/>
      <c r="KIW33" s="240"/>
      <c r="KIX33" s="240"/>
      <c r="KIY33" s="240"/>
      <c r="KIZ33" s="240"/>
      <c r="KJA33" s="240"/>
      <c r="KJB33" s="240"/>
      <c r="KJC33" s="240"/>
      <c r="KJD33" s="240"/>
      <c r="KJE33" s="240"/>
      <c r="KJF33" s="240"/>
      <c r="KJG33" s="240"/>
      <c r="KJH33" s="240"/>
      <c r="KJI33" s="240"/>
      <c r="KJJ33" s="240"/>
      <c r="KJK33" s="240"/>
      <c r="KJL33" s="240"/>
      <c r="KJM33" s="240"/>
      <c r="KJN33" s="240"/>
      <c r="KJO33" s="240"/>
      <c r="KJP33" s="240"/>
      <c r="KJQ33" s="240"/>
      <c r="KJR33" s="240"/>
      <c r="KJS33" s="240"/>
      <c r="KJT33" s="240"/>
      <c r="KJU33" s="240"/>
      <c r="KJV33" s="240"/>
      <c r="KJW33" s="240"/>
      <c r="KJX33" s="240"/>
      <c r="KJY33" s="240"/>
      <c r="KJZ33" s="240"/>
      <c r="KKA33" s="240"/>
      <c r="KKB33" s="240"/>
      <c r="KKC33" s="240"/>
      <c r="KKD33" s="240"/>
      <c r="KKE33" s="240"/>
      <c r="KKF33" s="240"/>
      <c r="KKG33" s="240"/>
      <c r="KKH33" s="240"/>
      <c r="KKI33" s="240"/>
      <c r="KKJ33" s="240"/>
      <c r="KKK33" s="240"/>
      <c r="KKL33" s="240"/>
      <c r="KKM33" s="240"/>
      <c r="KKN33" s="240"/>
      <c r="KKO33" s="240"/>
      <c r="KKP33" s="240"/>
      <c r="KKQ33" s="240"/>
      <c r="KKR33" s="240"/>
      <c r="KKS33" s="240"/>
      <c r="KKT33" s="240"/>
      <c r="KKU33" s="240"/>
      <c r="KKV33" s="240"/>
      <c r="KKW33" s="240"/>
      <c r="KKX33" s="240"/>
      <c r="KKY33" s="240"/>
      <c r="KKZ33" s="240"/>
      <c r="KLA33" s="240"/>
      <c r="KLB33" s="240"/>
      <c r="KLC33" s="240"/>
      <c r="KLD33" s="240"/>
      <c r="KLE33" s="240"/>
      <c r="KLF33" s="240"/>
      <c r="KLG33" s="240"/>
      <c r="KLH33" s="240"/>
      <c r="KLI33" s="240"/>
      <c r="KLJ33" s="240"/>
      <c r="KLK33" s="240"/>
      <c r="KLL33" s="240"/>
      <c r="KLM33" s="240"/>
      <c r="KLN33" s="240"/>
      <c r="KLO33" s="240"/>
      <c r="KLP33" s="240"/>
      <c r="KLQ33" s="240"/>
      <c r="KLR33" s="240"/>
      <c r="KLS33" s="240"/>
      <c r="KLT33" s="240"/>
      <c r="KLU33" s="240"/>
      <c r="KLV33" s="240"/>
      <c r="KLW33" s="240"/>
      <c r="KLX33" s="240"/>
      <c r="KLY33" s="240"/>
      <c r="KLZ33" s="240"/>
      <c r="KMA33" s="240"/>
      <c r="KMB33" s="240"/>
      <c r="KMC33" s="240"/>
      <c r="KMD33" s="240"/>
      <c r="KME33" s="240"/>
      <c r="KMF33" s="240"/>
      <c r="KMG33" s="240"/>
      <c r="KMH33" s="240"/>
      <c r="KMI33" s="240"/>
      <c r="KMJ33" s="240"/>
      <c r="KMK33" s="240"/>
      <c r="KML33" s="240"/>
      <c r="KMM33" s="240"/>
      <c r="KMN33" s="240"/>
      <c r="KMO33" s="240"/>
      <c r="KMP33" s="240"/>
      <c r="KMQ33" s="240"/>
      <c r="KMR33" s="240"/>
      <c r="KMS33" s="240"/>
      <c r="KMT33" s="240"/>
      <c r="KMU33" s="240"/>
      <c r="KMV33" s="240"/>
      <c r="KMW33" s="240"/>
      <c r="KMX33" s="240"/>
      <c r="KMY33" s="240"/>
      <c r="KMZ33" s="240"/>
      <c r="KNA33" s="240"/>
      <c r="KNB33" s="240"/>
      <c r="KNC33" s="240"/>
      <c r="KND33" s="240"/>
      <c r="KNE33" s="240"/>
      <c r="KNF33" s="240"/>
      <c r="KNG33" s="240"/>
      <c r="KNH33" s="240"/>
      <c r="KNI33" s="240"/>
      <c r="KNJ33" s="240"/>
      <c r="KNK33" s="240"/>
      <c r="KNL33" s="240"/>
      <c r="KNM33" s="240"/>
      <c r="KNN33" s="240"/>
      <c r="KNO33" s="240"/>
      <c r="KNP33" s="240"/>
      <c r="KNQ33" s="240"/>
      <c r="KNR33" s="240"/>
      <c r="KNS33" s="240"/>
      <c r="KNT33" s="240"/>
      <c r="KNU33" s="240"/>
      <c r="KNV33" s="240"/>
      <c r="KNW33" s="240"/>
      <c r="KNX33" s="240"/>
      <c r="KNY33" s="240"/>
      <c r="KNZ33" s="240"/>
      <c r="KOA33" s="240"/>
      <c r="KOB33" s="240"/>
      <c r="KOC33" s="240"/>
      <c r="KOD33" s="240"/>
      <c r="KOE33" s="240"/>
      <c r="KOF33" s="240"/>
      <c r="KOG33" s="240"/>
      <c r="KOH33" s="240"/>
      <c r="KOI33" s="240"/>
      <c r="KOJ33" s="240"/>
      <c r="KOK33" s="240"/>
      <c r="KOL33" s="240"/>
      <c r="KOM33" s="240"/>
      <c r="KON33" s="240"/>
      <c r="KOO33" s="240"/>
      <c r="KOP33" s="240"/>
      <c r="KOQ33" s="240"/>
      <c r="KOR33" s="240"/>
      <c r="KOS33" s="240"/>
      <c r="KOT33" s="240"/>
      <c r="KOU33" s="240"/>
      <c r="KOV33" s="240"/>
      <c r="KOW33" s="240"/>
      <c r="KOX33" s="240"/>
      <c r="KOY33" s="240"/>
      <c r="KOZ33" s="240"/>
      <c r="KPA33" s="240"/>
      <c r="KPB33" s="240"/>
      <c r="KPC33" s="240"/>
      <c r="KPD33" s="240"/>
      <c r="KPE33" s="240"/>
      <c r="KPF33" s="240"/>
      <c r="KPG33" s="240"/>
      <c r="KPH33" s="240"/>
      <c r="KPI33" s="240"/>
      <c r="KPJ33" s="240"/>
      <c r="KPK33" s="240"/>
      <c r="KPL33" s="240"/>
      <c r="KPM33" s="240"/>
      <c r="KPN33" s="240"/>
      <c r="KPO33" s="240"/>
      <c r="KPP33" s="240"/>
      <c r="KPQ33" s="240"/>
      <c r="KPR33" s="240"/>
      <c r="KPS33" s="240"/>
      <c r="KPT33" s="240"/>
      <c r="KPU33" s="240"/>
      <c r="KPV33" s="240"/>
      <c r="KPW33" s="240"/>
      <c r="KPX33" s="240"/>
      <c r="KPY33" s="240"/>
      <c r="KPZ33" s="240"/>
      <c r="KQA33" s="240"/>
      <c r="KQB33" s="240"/>
      <c r="KQC33" s="240"/>
      <c r="KQD33" s="240"/>
      <c r="KQE33" s="240"/>
      <c r="KQF33" s="240"/>
      <c r="KQG33" s="240"/>
      <c r="KQH33" s="240"/>
      <c r="KQI33" s="240"/>
      <c r="KQJ33" s="240"/>
      <c r="KQK33" s="240"/>
      <c r="KQL33" s="240"/>
      <c r="KQM33" s="240"/>
      <c r="KQN33" s="240"/>
      <c r="KQO33" s="240"/>
      <c r="KQP33" s="240"/>
      <c r="KQQ33" s="240"/>
      <c r="KQR33" s="240"/>
      <c r="KQS33" s="240"/>
      <c r="KQT33" s="240"/>
      <c r="KQU33" s="240"/>
      <c r="KQV33" s="240"/>
      <c r="KQW33" s="240"/>
      <c r="KQX33" s="240"/>
      <c r="KQY33" s="240"/>
      <c r="KQZ33" s="240"/>
      <c r="KRA33" s="240"/>
      <c r="KRB33" s="240"/>
      <c r="KRC33" s="240"/>
      <c r="KRD33" s="240"/>
      <c r="KRE33" s="240"/>
      <c r="KRF33" s="240"/>
      <c r="KRG33" s="240"/>
      <c r="KRH33" s="240"/>
      <c r="KRI33" s="240"/>
      <c r="KRJ33" s="240"/>
      <c r="KRK33" s="240"/>
      <c r="KRL33" s="240"/>
      <c r="KRM33" s="240"/>
      <c r="KRN33" s="240"/>
      <c r="KRO33" s="240"/>
      <c r="KRP33" s="240"/>
      <c r="KRQ33" s="240"/>
      <c r="KRR33" s="240"/>
      <c r="KRS33" s="240"/>
      <c r="KRT33" s="240"/>
      <c r="KRU33" s="240"/>
      <c r="KRV33" s="240"/>
      <c r="KRW33" s="240"/>
      <c r="KRX33" s="240"/>
      <c r="KRY33" s="240"/>
      <c r="KRZ33" s="240"/>
      <c r="KSA33" s="240"/>
      <c r="KSB33" s="240"/>
      <c r="KSC33" s="240"/>
      <c r="KSD33" s="240"/>
      <c r="KSE33" s="240"/>
      <c r="KSF33" s="240"/>
      <c r="KSG33" s="240"/>
      <c r="KSH33" s="240"/>
      <c r="KSI33" s="240"/>
      <c r="KSJ33" s="240"/>
      <c r="KSK33" s="240"/>
      <c r="KSL33" s="240"/>
      <c r="KSM33" s="240"/>
      <c r="KSN33" s="240"/>
      <c r="KSO33" s="240"/>
      <c r="KSP33" s="240"/>
      <c r="KSQ33" s="240"/>
      <c r="KSR33" s="240"/>
      <c r="KSS33" s="240"/>
      <c r="KST33" s="240"/>
      <c r="KSU33" s="240"/>
      <c r="KSV33" s="240"/>
      <c r="KSW33" s="240"/>
      <c r="KSX33" s="240"/>
      <c r="KSY33" s="240"/>
      <c r="KSZ33" s="240"/>
      <c r="KTA33" s="240"/>
      <c r="KTB33" s="240"/>
      <c r="KTC33" s="240"/>
      <c r="KTD33" s="240"/>
      <c r="KTE33" s="240"/>
      <c r="KTF33" s="240"/>
      <c r="KTG33" s="240"/>
      <c r="KTH33" s="240"/>
      <c r="KTI33" s="240"/>
      <c r="KTJ33" s="240"/>
      <c r="KTK33" s="240"/>
      <c r="KTL33" s="240"/>
      <c r="KTM33" s="240"/>
      <c r="KTN33" s="240"/>
      <c r="KTO33" s="240"/>
      <c r="KTP33" s="240"/>
      <c r="KTQ33" s="240"/>
      <c r="KTR33" s="240"/>
      <c r="KTS33" s="240"/>
      <c r="KTT33" s="240"/>
      <c r="KTU33" s="240"/>
      <c r="KTV33" s="240"/>
      <c r="KTW33" s="240"/>
      <c r="KTX33" s="240"/>
      <c r="KTY33" s="240"/>
      <c r="KTZ33" s="240"/>
      <c r="KUA33" s="240"/>
      <c r="KUB33" s="240"/>
      <c r="KUC33" s="240"/>
      <c r="KUD33" s="240"/>
      <c r="KUE33" s="240"/>
      <c r="KUF33" s="240"/>
      <c r="KUG33" s="240"/>
      <c r="KUH33" s="240"/>
      <c r="KUI33" s="240"/>
      <c r="KUJ33" s="240"/>
      <c r="KUK33" s="240"/>
      <c r="KUL33" s="240"/>
      <c r="KUM33" s="240"/>
      <c r="KUN33" s="240"/>
      <c r="KUO33" s="240"/>
      <c r="KUP33" s="240"/>
      <c r="KUQ33" s="240"/>
      <c r="KUR33" s="240"/>
      <c r="KUS33" s="240"/>
      <c r="KUT33" s="240"/>
      <c r="KUU33" s="240"/>
      <c r="KUV33" s="240"/>
      <c r="KUW33" s="240"/>
      <c r="KUX33" s="240"/>
      <c r="KUY33" s="240"/>
      <c r="KUZ33" s="240"/>
      <c r="KVA33" s="240"/>
      <c r="KVB33" s="240"/>
      <c r="KVC33" s="240"/>
      <c r="KVD33" s="240"/>
      <c r="KVE33" s="240"/>
      <c r="KVF33" s="240"/>
      <c r="KVG33" s="240"/>
      <c r="KVH33" s="240"/>
      <c r="KVI33" s="240"/>
      <c r="KVJ33" s="240"/>
      <c r="KVK33" s="240"/>
      <c r="KVL33" s="240"/>
      <c r="KVM33" s="240"/>
      <c r="KVN33" s="240"/>
      <c r="KVO33" s="240"/>
      <c r="KVP33" s="240"/>
      <c r="KVQ33" s="240"/>
      <c r="KVR33" s="240"/>
      <c r="KVS33" s="240"/>
      <c r="KVT33" s="240"/>
      <c r="KVU33" s="240"/>
      <c r="KVV33" s="240"/>
      <c r="KVW33" s="240"/>
      <c r="KVX33" s="240"/>
      <c r="KVY33" s="240"/>
      <c r="KVZ33" s="240"/>
      <c r="KWA33" s="240"/>
      <c r="KWB33" s="240"/>
      <c r="KWC33" s="240"/>
      <c r="KWD33" s="240"/>
      <c r="KWE33" s="240"/>
      <c r="KWF33" s="240"/>
      <c r="KWG33" s="240"/>
      <c r="KWH33" s="240"/>
      <c r="KWI33" s="240"/>
      <c r="KWJ33" s="240"/>
      <c r="KWK33" s="240"/>
      <c r="KWL33" s="240"/>
      <c r="KWM33" s="240"/>
      <c r="KWN33" s="240"/>
      <c r="KWO33" s="240"/>
      <c r="KWP33" s="240"/>
      <c r="KWQ33" s="240"/>
      <c r="KWR33" s="240"/>
      <c r="KWS33" s="240"/>
      <c r="KWT33" s="240"/>
      <c r="KWU33" s="240"/>
      <c r="KWV33" s="240"/>
      <c r="KWW33" s="240"/>
      <c r="KWX33" s="240"/>
      <c r="KWY33" s="240"/>
      <c r="KWZ33" s="240"/>
      <c r="KXA33" s="240"/>
      <c r="KXB33" s="240"/>
      <c r="KXC33" s="240"/>
      <c r="KXD33" s="240"/>
      <c r="KXE33" s="240"/>
      <c r="KXF33" s="240"/>
      <c r="KXG33" s="240"/>
      <c r="KXH33" s="240"/>
      <c r="KXI33" s="240"/>
      <c r="KXJ33" s="240"/>
      <c r="KXK33" s="240"/>
      <c r="KXL33" s="240"/>
      <c r="KXM33" s="240"/>
      <c r="KXN33" s="240"/>
      <c r="KXO33" s="240"/>
      <c r="KXP33" s="240"/>
      <c r="KXQ33" s="240"/>
      <c r="KXR33" s="240"/>
      <c r="KXS33" s="240"/>
      <c r="KXT33" s="240"/>
      <c r="KXU33" s="240"/>
      <c r="KXV33" s="240"/>
      <c r="KXW33" s="240"/>
      <c r="KXX33" s="240"/>
      <c r="KXY33" s="240"/>
      <c r="KXZ33" s="240"/>
      <c r="KYA33" s="240"/>
      <c r="KYB33" s="240"/>
      <c r="KYC33" s="240"/>
      <c r="KYD33" s="240"/>
      <c r="KYE33" s="240"/>
      <c r="KYF33" s="240"/>
      <c r="KYG33" s="240"/>
      <c r="KYH33" s="240"/>
      <c r="KYI33" s="240"/>
      <c r="KYJ33" s="240"/>
      <c r="KYK33" s="240"/>
      <c r="KYL33" s="240"/>
      <c r="KYM33" s="240"/>
      <c r="KYN33" s="240"/>
      <c r="KYO33" s="240"/>
      <c r="KYP33" s="240"/>
      <c r="KYQ33" s="240"/>
      <c r="KYR33" s="240"/>
      <c r="KYS33" s="240"/>
      <c r="KYT33" s="240"/>
      <c r="KYU33" s="240"/>
      <c r="KYV33" s="240"/>
      <c r="KYW33" s="240"/>
      <c r="KYX33" s="240"/>
      <c r="KYY33" s="240"/>
      <c r="KYZ33" s="240"/>
      <c r="KZA33" s="240"/>
      <c r="KZB33" s="240"/>
      <c r="KZC33" s="240"/>
      <c r="KZD33" s="240"/>
      <c r="KZE33" s="240"/>
      <c r="KZF33" s="240"/>
      <c r="KZG33" s="240"/>
      <c r="KZH33" s="240"/>
      <c r="KZI33" s="240"/>
      <c r="KZJ33" s="240"/>
      <c r="KZK33" s="240"/>
      <c r="KZL33" s="240"/>
      <c r="KZM33" s="240"/>
      <c r="KZN33" s="240"/>
      <c r="KZO33" s="240"/>
      <c r="KZP33" s="240"/>
      <c r="KZQ33" s="240"/>
      <c r="KZR33" s="240"/>
      <c r="KZS33" s="240"/>
      <c r="KZT33" s="240"/>
      <c r="KZU33" s="240"/>
      <c r="KZV33" s="240"/>
      <c r="KZW33" s="240"/>
      <c r="KZX33" s="240"/>
      <c r="KZY33" s="240"/>
      <c r="KZZ33" s="240"/>
      <c r="LAA33" s="240"/>
      <c r="LAB33" s="240"/>
      <c r="LAC33" s="240"/>
      <c r="LAD33" s="240"/>
      <c r="LAE33" s="240"/>
      <c r="LAF33" s="240"/>
      <c r="LAG33" s="240"/>
      <c r="LAH33" s="240"/>
      <c r="LAI33" s="240"/>
      <c r="LAJ33" s="240"/>
      <c r="LAK33" s="240"/>
      <c r="LAL33" s="240"/>
      <c r="LAM33" s="240"/>
      <c r="LAN33" s="240"/>
      <c r="LAO33" s="240"/>
      <c r="LAP33" s="240"/>
      <c r="LAQ33" s="240"/>
      <c r="LAR33" s="240"/>
      <c r="LAS33" s="240"/>
      <c r="LAT33" s="240"/>
      <c r="LAU33" s="240"/>
      <c r="LAV33" s="240"/>
      <c r="LAW33" s="240"/>
      <c r="LAX33" s="240"/>
      <c r="LAY33" s="240"/>
      <c r="LAZ33" s="240"/>
      <c r="LBA33" s="240"/>
      <c r="LBB33" s="240"/>
      <c r="LBC33" s="240"/>
      <c r="LBD33" s="240"/>
      <c r="LBE33" s="240"/>
      <c r="LBF33" s="240"/>
      <c r="LBG33" s="240"/>
      <c r="LBH33" s="240"/>
      <c r="LBI33" s="240"/>
      <c r="LBJ33" s="240"/>
      <c r="LBK33" s="240"/>
      <c r="LBL33" s="240"/>
      <c r="LBM33" s="240"/>
      <c r="LBN33" s="240"/>
      <c r="LBO33" s="240"/>
      <c r="LBP33" s="240"/>
      <c r="LBQ33" s="240"/>
      <c r="LBR33" s="240"/>
      <c r="LBS33" s="240"/>
      <c r="LBT33" s="240"/>
      <c r="LBU33" s="240"/>
      <c r="LBV33" s="240"/>
      <c r="LBW33" s="240"/>
      <c r="LBX33" s="240"/>
      <c r="LBY33" s="240"/>
      <c r="LBZ33" s="240"/>
      <c r="LCA33" s="240"/>
      <c r="LCB33" s="240"/>
      <c r="LCC33" s="240"/>
      <c r="LCD33" s="240"/>
      <c r="LCE33" s="240"/>
      <c r="LCF33" s="240"/>
      <c r="LCG33" s="240"/>
      <c r="LCH33" s="240"/>
      <c r="LCI33" s="240"/>
      <c r="LCJ33" s="240"/>
      <c r="LCK33" s="240"/>
      <c r="LCL33" s="240"/>
      <c r="LCM33" s="240"/>
      <c r="LCN33" s="240"/>
      <c r="LCO33" s="240"/>
      <c r="LCP33" s="240"/>
      <c r="LCQ33" s="240"/>
      <c r="LCR33" s="240"/>
      <c r="LCS33" s="240"/>
      <c r="LCT33" s="240"/>
      <c r="LCU33" s="240"/>
      <c r="LCV33" s="240"/>
      <c r="LCW33" s="240"/>
      <c r="LCX33" s="240"/>
      <c r="LCY33" s="240"/>
      <c r="LCZ33" s="240"/>
      <c r="LDA33" s="240"/>
      <c r="LDB33" s="240"/>
      <c r="LDC33" s="240"/>
      <c r="LDD33" s="240"/>
      <c r="LDE33" s="240"/>
      <c r="LDF33" s="240"/>
      <c r="LDG33" s="240"/>
      <c r="LDH33" s="240"/>
      <c r="LDI33" s="240"/>
      <c r="LDJ33" s="240"/>
      <c r="LDK33" s="240"/>
      <c r="LDL33" s="240"/>
      <c r="LDM33" s="240"/>
      <c r="LDN33" s="240"/>
      <c r="LDO33" s="240"/>
      <c r="LDP33" s="240"/>
      <c r="LDQ33" s="240"/>
      <c r="LDR33" s="240"/>
      <c r="LDS33" s="240"/>
      <c r="LDT33" s="240"/>
      <c r="LDU33" s="240"/>
      <c r="LDV33" s="240"/>
      <c r="LDW33" s="240"/>
      <c r="LDX33" s="240"/>
      <c r="LDY33" s="240"/>
      <c r="LDZ33" s="240"/>
      <c r="LEA33" s="240"/>
      <c r="LEB33" s="240"/>
      <c r="LEC33" s="240"/>
      <c r="LED33" s="240"/>
      <c r="LEE33" s="240"/>
      <c r="LEF33" s="240"/>
      <c r="LEG33" s="240"/>
      <c r="LEH33" s="240"/>
      <c r="LEI33" s="240"/>
      <c r="LEJ33" s="240"/>
      <c r="LEK33" s="240"/>
      <c r="LEL33" s="240"/>
      <c r="LEM33" s="240"/>
      <c r="LEN33" s="240"/>
      <c r="LEO33" s="240"/>
      <c r="LEP33" s="240"/>
      <c r="LEQ33" s="240"/>
      <c r="LER33" s="240"/>
      <c r="LES33" s="240"/>
      <c r="LET33" s="240"/>
      <c r="LEU33" s="240"/>
      <c r="LEV33" s="240"/>
      <c r="LEW33" s="240"/>
      <c r="LEX33" s="240"/>
      <c r="LEY33" s="240"/>
      <c r="LEZ33" s="240"/>
      <c r="LFA33" s="240"/>
      <c r="LFB33" s="240"/>
      <c r="LFC33" s="240"/>
      <c r="LFD33" s="240"/>
      <c r="LFE33" s="240"/>
      <c r="LFF33" s="240"/>
      <c r="LFG33" s="240"/>
      <c r="LFH33" s="240"/>
      <c r="LFI33" s="240"/>
      <c r="LFJ33" s="240"/>
      <c r="LFK33" s="240"/>
      <c r="LFL33" s="240"/>
      <c r="LFM33" s="240"/>
      <c r="LFN33" s="240"/>
      <c r="LFO33" s="240"/>
      <c r="LFP33" s="240"/>
      <c r="LFQ33" s="240"/>
      <c r="LFR33" s="240"/>
      <c r="LFS33" s="240"/>
      <c r="LFT33" s="240"/>
      <c r="LFU33" s="240"/>
      <c r="LFV33" s="240"/>
      <c r="LFW33" s="240"/>
      <c r="LFX33" s="240"/>
      <c r="LFY33" s="240"/>
      <c r="LFZ33" s="240"/>
      <c r="LGA33" s="240"/>
      <c r="LGB33" s="240"/>
      <c r="LGC33" s="240"/>
      <c r="LGD33" s="240"/>
      <c r="LGE33" s="240"/>
      <c r="LGF33" s="240"/>
      <c r="LGG33" s="240"/>
      <c r="LGH33" s="240"/>
      <c r="LGI33" s="240"/>
      <c r="LGJ33" s="240"/>
      <c r="LGK33" s="240"/>
      <c r="LGL33" s="240"/>
      <c r="LGM33" s="240"/>
      <c r="LGN33" s="240"/>
      <c r="LGO33" s="240"/>
      <c r="LGP33" s="240"/>
      <c r="LGQ33" s="240"/>
      <c r="LGR33" s="240"/>
      <c r="LGS33" s="240"/>
      <c r="LGT33" s="240"/>
      <c r="LGU33" s="240"/>
      <c r="LGV33" s="240"/>
      <c r="LGW33" s="240"/>
      <c r="LGX33" s="240"/>
      <c r="LGY33" s="240"/>
      <c r="LGZ33" s="240"/>
      <c r="LHA33" s="240"/>
      <c r="LHB33" s="240"/>
      <c r="LHC33" s="240"/>
      <c r="LHD33" s="240"/>
      <c r="LHE33" s="240"/>
      <c r="LHF33" s="240"/>
      <c r="LHG33" s="240"/>
      <c r="LHH33" s="240"/>
      <c r="LHI33" s="240"/>
      <c r="LHJ33" s="240"/>
      <c r="LHK33" s="240"/>
      <c r="LHL33" s="240"/>
      <c r="LHM33" s="240"/>
      <c r="LHN33" s="240"/>
      <c r="LHO33" s="240"/>
      <c r="LHP33" s="240"/>
      <c r="LHQ33" s="240"/>
      <c r="LHR33" s="240"/>
      <c r="LHS33" s="240"/>
      <c r="LHT33" s="240"/>
      <c r="LHU33" s="240"/>
      <c r="LHV33" s="240"/>
      <c r="LHW33" s="240"/>
      <c r="LHX33" s="240"/>
      <c r="LHY33" s="240"/>
      <c r="LHZ33" s="240"/>
      <c r="LIA33" s="240"/>
      <c r="LIB33" s="240"/>
      <c r="LIC33" s="240"/>
      <c r="LID33" s="240"/>
      <c r="LIE33" s="240"/>
      <c r="LIF33" s="240"/>
      <c r="LIG33" s="240"/>
      <c r="LIH33" s="240"/>
      <c r="LII33" s="240"/>
      <c r="LIJ33" s="240"/>
      <c r="LIK33" s="240"/>
      <c r="LIL33" s="240"/>
      <c r="LIM33" s="240"/>
      <c r="LIN33" s="240"/>
      <c r="LIO33" s="240"/>
      <c r="LIP33" s="240"/>
      <c r="LIQ33" s="240"/>
      <c r="LIR33" s="240"/>
      <c r="LIS33" s="240"/>
      <c r="LIT33" s="240"/>
      <c r="LIU33" s="240"/>
      <c r="LIV33" s="240"/>
      <c r="LIW33" s="240"/>
      <c r="LIX33" s="240"/>
      <c r="LIY33" s="240"/>
      <c r="LIZ33" s="240"/>
      <c r="LJA33" s="240"/>
      <c r="LJB33" s="240"/>
      <c r="LJC33" s="240"/>
      <c r="LJD33" s="240"/>
      <c r="LJE33" s="240"/>
      <c r="LJF33" s="240"/>
      <c r="LJG33" s="240"/>
      <c r="LJH33" s="240"/>
      <c r="LJI33" s="240"/>
      <c r="LJJ33" s="240"/>
      <c r="LJK33" s="240"/>
      <c r="LJL33" s="240"/>
      <c r="LJM33" s="240"/>
      <c r="LJN33" s="240"/>
      <c r="LJO33" s="240"/>
      <c r="LJP33" s="240"/>
      <c r="LJQ33" s="240"/>
      <c r="LJR33" s="240"/>
      <c r="LJS33" s="240"/>
      <c r="LJT33" s="240"/>
      <c r="LJU33" s="240"/>
      <c r="LJV33" s="240"/>
      <c r="LJW33" s="240"/>
      <c r="LJX33" s="240"/>
      <c r="LJY33" s="240"/>
      <c r="LJZ33" s="240"/>
      <c r="LKA33" s="240"/>
      <c r="LKB33" s="240"/>
      <c r="LKC33" s="240"/>
      <c r="LKD33" s="240"/>
      <c r="LKE33" s="240"/>
      <c r="LKF33" s="240"/>
      <c r="LKG33" s="240"/>
      <c r="LKH33" s="240"/>
      <c r="LKI33" s="240"/>
      <c r="LKJ33" s="240"/>
      <c r="LKK33" s="240"/>
      <c r="LKL33" s="240"/>
      <c r="LKM33" s="240"/>
      <c r="LKN33" s="240"/>
      <c r="LKO33" s="240"/>
      <c r="LKP33" s="240"/>
      <c r="LKQ33" s="240"/>
      <c r="LKR33" s="240"/>
      <c r="LKS33" s="240"/>
      <c r="LKT33" s="240"/>
      <c r="LKU33" s="240"/>
      <c r="LKV33" s="240"/>
      <c r="LKW33" s="240"/>
      <c r="LKX33" s="240"/>
      <c r="LKY33" s="240"/>
      <c r="LKZ33" s="240"/>
      <c r="LLA33" s="240"/>
      <c r="LLB33" s="240"/>
      <c r="LLC33" s="240"/>
      <c r="LLD33" s="240"/>
      <c r="LLE33" s="240"/>
      <c r="LLF33" s="240"/>
      <c r="LLG33" s="240"/>
      <c r="LLH33" s="240"/>
      <c r="LLI33" s="240"/>
      <c r="LLJ33" s="240"/>
      <c r="LLK33" s="240"/>
      <c r="LLL33" s="240"/>
      <c r="LLM33" s="240"/>
      <c r="LLN33" s="240"/>
      <c r="LLO33" s="240"/>
      <c r="LLP33" s="240"/>
      <c r="LLQ33" s="240"/>
      <c r="LLR33" s="240"/>
      <c r="LLS33" s="240"/>
      <c r="LLT33" s="240"/>
      <c r="LLU33" s="240"/>
      <c r="LLV33" s="240"/>
      <c r="LLW33" s="240"/>
      <c r="LLX33" s="240"/>
      <c r="LLY33" s="240"/>
      <c r="LLZ33" s="240"/>
      <c r="LMA33" s="240"/>
      <c r="LMB33" s="240"/>
      <c r="LMC33" s="240"/>
      <c r="LMD33" s="240"/>
      <c r="LME33" s="240"/>
      <c r="LMF33" s="240"/>
      <c r="LMG33" s="240"/>
      <c r="LMH33" s="240"/>
      <c r="LMI33" s="240"/>
      <c r="LMJ33" s="240"/>
      <c r="LMK33" s="240"/>
      <c r="LML33" s="240"/>
      <c r="LMM33" s="240"/>
      <c r="LMN33" s="240"/>
      <c r="LMO33" s="240"/>
      <c r="LMP33" s="240"/>
      <c r="LMQ33" s="240"/>
      <c r="LMR33" s="240"/>
      <c r="LMS33" s="240"/>
      <c r="LMT33" s="240"/>
      <c r="LMU33" s="240"/>
      <c r="LMV33" s="240"/>
      <c r="LMW33" s="240"/>
      <c r="LMX33" s="240"/>
      <c r="LMY33" s="240"/>
      <c r="LMZ33" s="240"/>
      <c r="LNA33" s="240"/>
      <c r="LNB33" s="240"/>
      <c r="LNC33" s="240"/>
      <c r="LND33" s="240"/>
      <c r="LNE33" s="240"/>
      <c r="LNF33" s="240"/>
      <c r="LNG33" s="240"/>
      <c r="LNH33" s="240"/>
      <c r="LNI33" s="240"/>
      <c r="LNJ33" s="240"/>
      <c r="LNK33" s="240"/>
      <c r="LNL33" s="240"/>
      <c r="LNM33" s="240"/>
      <c r="LNN33" s="240"/>
      <c r="LNO33" s="240"/>
      <c r="LNP33" s="240"/>
      <c r="LNQ33" s="240"/>
      <c r="LNR33" s="240"/>
      <c r="LNS33" s="240"/>
      <c r="LNT33" s="240"/>
      <c r="LNU33" s="240"/>
      <c r="LNV33" s="240"/>
      <c r="LNW33" s="240"/>
      <c r="LNX33" s="240"/>
      <c r="LNY33" s="240"/>
      <c r="LNZ33" s="240"/>
      <c r="LOA33" s="240"/>
      <c r="LOB33" s="240"/>
      <c r="LOC33" s="240"/>
      <c r="LOD33" s="240"/>
      <c r="LOE33" s="240"/>
      <c r="LOF33" s="240"/>
      <c r="LOG33" s="240"/>
      <c r="LOH33" s="240"/>
      <c r="LOI33" s="240"/>
      <c r="LOJ33" s="240"/>
      <c r="LOK33" s="240"/>
      <c r="LOL33" s="240"/>
      <c r="LOM33" s="240"/>
      <c r="LON33" s="240"/>
      <c r="LOO33" s="240"/>
      <c r="LOP33" s="240"/>
      <c r="LOQ33" s="240"/>
      <c r="LOR33" s="240"/>
      <c r="LOS33" s="240"/>
      <c r="LOT33" s="240"/>
      <c r="LOU33" s="240"/>
      <c r="LOV33" s="240"/>
      <c r="LOW33" s="240"/>
      <c r="LOX33" s="240"/>
      <c r="LOY33" s="240"/>
      <c r="LOZ33" s="240"/>
      <c r="LPA33" s="240"/>
      <c r="LPB33" s="240"/>
      <c r="LPC33" s="240"/>
      <c r="LPD33" s="240"/>
      <c r="LPE33" s="240"/>
      <c r="LPF33" s="240"/>
      <c r="LPG33" s="240"/>
      <c r="LPH33" s="240"/>
      <c r="LPI33" s="240"/>
      <c r="LPJ33" s="240"/>
      <c r="LPK33" s="240"/>
      <c r="LPL33" s="240"/>
      <c r="LPM33" s="240"/>
      <c r="LPN33" s="240"/>
      <c r="LPO33" s="240"/>
      <c r="LPP33" s="240"/>
      <c r="LPQ33" s="240"/>
      <c r="LPR33" s="240"/>
      <c r="LPS33" s="240"/>
      <c r="LPT33" s="240"/>
      <c r="LPU33" s="240"/>
      <c r="LPV33" s="240"/>
      <c r="LPW33" s="240"/>
      <c r="LPX33" s="240"/>
      <c r="LPY33" s="240"/>
      <c r="LPZ33" s="240"/>
      <c r="LQA33" s="240"/>
      <c r="LQB33" s="240"/>
      <c r="LQC33" s="240"/>
      <c r="LQD33" s="240"/>
      <c r="LQE33" s="240"/>
      <c r="LQF33" s="240"/>
      <c r="LQG33" s="240"/>
      <c r="LQH33" s="240"/>
      <c r="LQI33" s="240"/>
      <c r="LQJ33" s="240"/>
      <c r="LQK33" s="240"/>
      <c r="LQL33" s="240"/>
      <c r="LQM33" s="240"/>
      <c r="LQN33" s="240"/>
      <c r="LQO33" s="240"/>
      <c r="LQP33" s="240"/>
      <c r="LQQ33" s="240"/>
      <c r="LQR33" s="240"/>
      <c r="LQS33" s="240"/>
      <c r="LQT33" s="240"/>
      <c r="LQU33" s="240"/>
      <c r="LQV33" s="240"/>
      <c r="LQW33" s="240"/>
      <c r="LQX33" s="240"/>
      <c r="LQY33" s="240"/>
      <c r="LQZ33" s="240"/>
      <c r="LRA33" s="240"/>
      <c r="LRB33" s="240"/>
      <c r="LRC33" s="240"/>
      <c r="LRD33" s="240"/>
      <c r="LRE33" s="240"/>
      <c r="LRF33" s="240"/>
      <c r="LRG33" s="240"/>
      <c r="LRH33" s="240"/>
      <c r="LRI33" s="240"/>
      <c r="LRJ33" s="240"/>
      <c r="LRK33" s="240"/>
      <c r="LRL33" s="240"/>
      <c r="LRM33" s="240"/>
      <c r="LRN33" s="240"/>
      <c r="LRO33" s="240"/>
      <c r="LRP33" s="240"/>
      <c r="LRQ33" s="240"/>
      <c r="LRR33" s="240"/>
      <c r="LRS33" s="240"/>
      <c r="LRT33" s="240"/>
      <c r="LRU33" s="240"/>
      <c r="LRV33" s="240"/>
      <c r="LRW33" s="240"/>
      <c r="LRX33" s="240"/>
      <c r="LRY33" s="240"/>
      <c r="LRZ33" s="240"/>
      <c r="LSA33" s="240"/>
      <c r="LSB33" s="240"/>
      <c r="LSC33" s="240"/>
      <c r="LSD33" s="240"/>
      <c r="LSE33" s="240"/>
      <c r="LSF33" s="240"/>
      <c r="LSG33" s="240"/>
      <c r="LSH33" s="240"/>
      <c r="LSI33" s="240"/>
      <c r="LSJ33" s="240"/>
      <c r="LSK33" s="240"/>
      <c r="LSL33" s="240"/>
      <c r="LSM33" s="240"/>
      <c r="LSN33" s="240"/>
      <c r="LSO33" s="240"/>
      <c r="LSP33" s="240"/>
      <c r="LSQ33" s="240"/>
      <c r="LSR33" s="240"/>
      <c r="LSS33" s="240"/>
      <c r="LST33" s="240"/>
      <c r="LSU33" s="240"/>
      <c r="LSV33" s="240"/>
      <c r="LSW33" s="240"/>
      <c r="LSX33" s="240"/>
      <c r="LSY33" s="240"/>
      <c r="LSZ33" s="240"/>
      <c r="LTA33" s="240"/>
      <c r="LTB33" s="240"/>
      <c r="LTC33" s="240"/>
      <c r="LTD33" s="240"/>
      <c r="LTE33" s="240"/>
      <c r="LTF33" s="240"/>
      <c r="LTG33" s="240"/>
      <c r="LTH33" s="240"/>
      <c r="LTI33" s="240"/>
      <c r="LTJ33" s="240"/>
      <c r="LTK33" s="240"/>
      <c r="LTL33" s="240"/>
      <c r="LTM33" s="240"/>
      <c r="LTN33" s="240"/>
      <c r="LTO33" s="240"/>
      <c r="LTP33" s="240"/>
      <c r="LTQ33" s="240"/>
      <c r="LTR33" s="240"/>
      <c r="LTS33" s="240"/>
      <c r="LTT33" s="240"/>
      <c r="LTU33" s="240"/>
      <c r="LTV33" s="240"/>
      <c r="LTW33" s="240"/>
      <c r="LTX33" s="240"/>
      <c r="LTY33" s="240"/>
      <c r="LTZ33" s="240"/>
      <c r="LUA33" s="240"/>
      <c r="LUB33" s="240"/>
      <c r="LUC33" s="240"/>
      <c r="LUD33" s="240"/>
      <c r="LUE33" s="240"/>
      <c r="LUF33" s="240"/>
      <c r="LUG33" s="240"/>
      <c r="LUH33" s="240"/>
      <c r="LUI33" s="240"/>
      <c r="LUJ33" s="240"/>
      <c r="LUK33" s="240"/>
      <c r="LUL33" s="240"/>
      <c r="LUM33" s="240"/>
      <c r="LUN33" s="240"/>
      <c r="LUO33" s="240"/>
      <c r="LUP33" s="240"/>
      <c r="LUQ33" s="240"/>
      <c r="LUR33" s="240"/>
      <c r="LUS33" s="240"/>
      <c r="LUT33" s="240"/>
      <c r="LUU33" s="240"/>
      <c r="LUV33" s="240"/>
      <c r="LUW33" s="240"/>
      <c r="LUX33" s="240"/>
      <c r="LUY33" s="240"/>
      <c r="LUZ33" s="240"/>
      <c r="LVA33" s="240"/>
      <c r="LVB33" s="240"/>
      <c r="LVC33" s="240"/>
      <c r="LVD33" s="240"/>
      <c r="LVE33" s="240"/>
      <c r="LVF33" s="240"/>
      <c r="LVG33" s="240"/>
      <c r="LVH33" s="240"/>
      <c r="LVI33" s="240"/>
      <c r="LVJ33" s="240"/>
      <c r="LVK33" s="240"/>
      <c r="LVL33" s="240"/>
      <c r="LVM33" s="240"/>
      <c r="LVN33" s="240"/>
      <c r="LVO33" s="240"/>
      <c r="LVP33" s="240"/>
      <c r="LVQ33" s="240"/>
      <c r="LVR33" s="240"/>
      <c r="LVS33" s="240"/>
      <c r="LVT33" s="240"/>
      <c r="LVU33" s="240"/>
      <c r="LVV33" s="240"/>
      <c r="LVW33" s="240"/>
      <c r="LVX33" s="240"/>
      <c r="LVY33" s="240"/>
      <c r="LVZ33" s="240"/>
      <c r="LWA33" s="240"/>
      <c r="LWB33" s="240"/>
      <c r="LWC33" s="240"/>
      <c r="LWD33" s="240"/>
      <c r="LWE33" s="240"/>
      <c r="LWF33" s="240"/>
      <c r="LWG33" s="240"/>
      <c r="LWH33" s="240"/>
      <c r="LWI33" s="240"/>
      <c r="LWJ33" s="240"/>
      <c r="LWK33" s="240"/>
      <c r="LWL33" s="240"/>
      <c r="LWM33" s="240"/>
      <c r="LWN33" s="240"/>
      <c r="LWO33" s="240"/>
      <c r="LWP33" s="240"/>
      <c r="LWQ33" s="240"/>
      <c r="LWR33" s="240"/>
      <c r="LWS33" s="240"/>
      <c r="LWT33" s="240"/>
      <c r="LWU33" s="240"/>
      <c r="LWV33" s="240"/>
      <c r="LWW33" s="240"/>
      <c r="LWX33" s="240"/>
      <c r="LWY33" s="240"/>
      <c r="LWZ33" s="240"/>
      <c r="LXA33" s="240"/>
      <c r="LXB33" s="240"/>
      <c r="LXC33" s="240"/>
      <c r="LXD33" s="240"/>
      <c r="LXE33" s="240"/>
      <c r="LXF33" s="240"/>
      <c r="LXG33" s="240"/>
      <c r="LXH33" s="240"/>
      <c r="LXI33" s="240"/>
      <c r="LXJ33" s="240"/>
      <c r="LXK33" s="240"/>
      <c r="LXL33" s="240"/>
      <c r="LXM33" s="240"/>
      <c r="LXN33" s="240"/>
      <c r="LXO33" s="240"/>
      <c r="LXP33" s="240"/>
      <c r="LXQ33" s="240"/>
      <c r="LXR33" s="240"/>
      <c r="LXS33" s="240"/>
      <c r="LXT33" s="240"/>
      <c r="LXU33" s="240"/>
      <c r="LXV33" s="240"/>
      <c r="LXW33" s="240"/>
      <c r="LXX33" s="240"/>
      <c r="LXY33" s="240"/>
      <c r="LXZ33" s="240"/>
      <c r="LYA33" s="240"/>
      <c r="LYB33" s="240"/>
      <c r="LYC33" s="240"/>
      <c r="LYD33" s="240"/>
      <c r="LYE33" s="240"/>
      <c r="LYF33" s="240"/>
      <c r="LYG33" s="240"/>
      <c r="LYH33" s="240"/>
      <c r="LYI33" s="240"/>
      <c r="LYJ33" s="240"/>
      <c r="LYK33" s="240"/>
      <c r="LYL33" s="240"/>
      <c r="LYM33" s="240"/>
      <c r="LYN33" s="240"/>
      <c r="LYO33" s="240"/>
      <c r="LYP33" s="240"/>
      <c r="LYQ33" s="240"/>
      <c r="LYR33" s="240"/>
      <c r="LYS33" s="240"/>
      <c r="LYT33" s="240"/>
      <c r="LYU33" s="240"/>
      <c r="LYV33" s="240"/>
      <c r="LYW33" s="240"/>
      <c r="LYX33" s="240"/>
      <c r="LYY33" s="240"/>
      <c r="LYZ33" s="240"/>
      <c r="LZA33" s="240"/>
      <c r="LZB33" s="240"/>
      <c r="LZC33" s="240"/>
      <c r="LZD33" s="240"/>
      <c r="LZE33" s="240"/>
      <c r="LZF33" s="240"/>
      <c r="LZG33" s="240"/>
      <c r="LZH33" s="240"/>
      <c r="LZI33" s="240"/>
      <c r="LZJ33" s="240"/>
      <c r="LZK33" s="240"/>
      <c r="LZL33" s="240"/>
      <c r="LZM33" s="240"/>
      <c r="LZN33" s="240"/>
      <c r="LZO33" s="240"/>
      <c r="LZP33" s="240"/>
      <c r="LZQ33" s="240"/>
      <c r="LZR33" s="240"/>
      <c r="LZS33" s="240"/>
      <c r="LZT33" s="240"/>
      <c r="LZU33" s="240"/>
      <c r="LZV33" s="240"/>
      <c r="LZW33" s="240"/>
      <c r="LZX33" s="240"/>
      <c r="LZY33" s="240"/>
      <c r="LZZ33" s="240"/>
      <c r="MAA33" s="240"/>
      <c r="MAB33" s="240"/>
      <c r="MAC33" s="240"/>
      <c r="MAD33" s="240"/>
      <c r="MAE33" s="240"/>
      <c r="MAF33" s="240"/>
      <c r="MAG33" s="240"/>
      <c r="MAH33" s="240"/>
      <c r="MAI33" s="240"/>
      <c r="MAJ33" s="240"/>
      <c r="MAK33" s="240"/>
      <c r="MAL33" s="240"/>
      <c r="MAM33" s="240"/>
      <c r="MAN33" s="240"/>
      <c r="MAO33" s="240"/>
      <c r="MAP33" s="240"/>
      <c r="MAQ33" s="240"/>
      <c r="MAR33" s="240"/>
      <c r="MAS33" s="240"/>
      <c r="MAT33" s="240"/>
      <c r="MAU33" s="240"/>
      <c r="MAV33" s="240"/>
      <c r="MAW33" s="240"/>
      <c r="MAX33" s="240"/>
      <c r="MAY33" s="240"/>
      <c r="MAZ33" s="240"/>
      <c r="MBA33" s="240"/>
      <c r="MBB33" s="240"/>
      <c r="MBC33" s="240"/>
      <c r="MBD33" s="240"/>
      <c r="MBE33" s="240"/>
      <c r="MBF33" s="240"/>
      <c r="MBG33" s="240"/>
      <c r="MBH33" s="240"/>
      <c r="MBI33" s="240"/>
      <c r="MBJ33" s="240"/>
      <c r="MBK33" s="240"/>
      <c r="MBL33" s="240"/>
      <c r="MBM33" s="240"/>
      <c r="MBN33" s="240"/>
      <c r="MBO33" s="240"/>
      <c r="MBP33" s="240"/>
      <c r="MBQ33" s="240"/>
      <c r="MBR33" s="240"/>
      <c r="MBS33" s="240"/>
      <c r="MBT33" s="240"/>
      <c r="MBU33" s="240"/>
      <c r="MBV33" s="240"/>
      <c r="MBW33" s="240"/>
      <c r="MBX33" s="240"/>
      <c r="MBY33" s="240"/>
      <c r="MBZ33" s="240"/>
      <c r="MCA33" s="240"/>
      <c r="MCB33" s="240"/>
      <c r="MCC33" s="240"/>
      <c r="MCD33" s="240"/>
      <c r="MCE33" s="240"/>
      <c r="MCF33" s="240"/>
      <c r="MCG33" s="240"/>
      <c r="MCH33" s="240"/>
      <c r="MCI33" s="240"/>
      <c r="MCJ33" s="240"/>
      <c r="MCK33" s="240"/>
      <c r="MCL33" s="240"/>
      <c r="MCM33" s="240"/>
      <c r="MCN33" s="240"/>
      <c r="MCO33" s="240"/>
      <c r="MCP33" s="240"/>
      <c r="MCQ33" s="240"/>
      <c r="MCR33" s="240"/>
      <c r="MCS33" s="240"/>
      <c r="MCT33" s="240"/>
      <c r="MCU33" s="240"/>
      <c r="MCV33" s="240"/>
      <c r="MCW33" s="240"/>
      <c r="MCX33" s="240"/>
      <c r="MCY33" s="240"/>
      <c r="MCZ33" s="240"/>
      <c r="MDA33" s="240"/>
      <c r="MDB33" s="240"/>
      <c r="MDC33" s="240"/>
      <c r="MDD33" s="240"/>
      <c r="MDE33" s="240"/>
      <c r="MDF33" s="240"/>
      <c r="MDG33" s="240"/>
      <c r="MDH33" s="240"/>
      <c r="MDI33" s="240"/>
      <c r="MDJ33" s="240"/>
      <c r="MDK33" s="240"/>
      <c r="MDL33" s="240"/>
      <c r="MDM33" s="240"/>
      <c r="MDN33" s="240"/>
      <c r="MDO33" s="240"/>
      <c r="MDP33" s="240"/>
      <c r="MDQ33" s="240"/>
      <c r="MDR33" s="240"/>
      <c r="MDS33" s="240"/>
      <c r="MDT33" s="240"/>
      <c r="MDU33" s="240"/>
      <c r="MDV33" s="240"/>
      <c r="MDW33" s="240"/>
      <c r="MDX33" s="240"/>
      <c r="MDY33" s="240"/>
      <c r="MDZ33" s="240"/>
      <c r="MEA33" s="240"/>
      <c r="MEB33" s="240"/>
      <c r="MEC33" s="240"/>
      <c r="MED33" s="240"/>
      <c r="MEE33" s="240"/>
      <c r="MEF33" s="240"/>
      <c r="MEG33" s="240"/>
      <c r="MEH33" s="240"/>
      <c r="MEI33" s="240"/>
      <c r="MEJ33" s="240"/>
      <c r="MEK33" s="240"/>
      <c r="MEL33" s="240"/>
      <c r="MEM33" s="240"/>
      <c r="MEN33" s="240"/>
      <c r="MEO33" s="240"/>
      <c r="MEP33" s="240"/>
      <c r="MEQ33" s="240"/>
      <c r="MER33" s="240"/>
      <c r="MES33" s="240"/>
      <c r="MET33" s="240"/>
      <c r="MEU33" s="240"/>
      <c r="MEV33" s="240"/>
      <c r="MEW33" s="240"/>
      <c r="MEX33" s="240"/>
      <c r="MEY33" s="240"/>
      <c r="MEZ33" s="240"/>
      <c r="MFA33" s="240"/>
      <c r="MFB33" s="240"/>
      <c r="MFC33" s="240"/>
      <c r="MFD33" s="240"/>
      <c r="MFE33" s="240"/>
      <c r="MFF33" s="240"/>
      <c r="MFG33" s="240"/>
      <c r="MFH33" s="240"/>
      <c r="MFI33" s="240"/>
      <c r="MFJ33" s="240"/>
      <c r="MFK33" s="240"/>
      <c r="MFL33" s="240"/>
      <c r="MFM33" s="240"/>
      <c r="MFN33" s="240"/>
      <c r="MFO33" s="240"/>
      <c r="MFP33" s="240"/>
      <c r="MFQ33" s="240"/>
      <c r="MFR33" s="240"/>
      <c r="MFS33" s="240"/>
      <c r="MFT33" s="240"/>
      <c r="MFU33" s="240"/>
      <c r="MFV33" s="240"/>
      <c r="MFW33" s="240"/>
      <c r="MFX33" s="240"/>
      <c r="MFY33" s="240"/>
      <c r="MFZ33" s="240"/>
      <c r="MGA33" s="240"/>
      <c r="MGB33" s="240"/>
      <c r="MGC33" s="240"/>
      <c r="MGD33" s="240"/>
      <c r="MGE33" s="240"/>
      <c r="MGF33" s="240"/>
      <c r="MGG33" s="240"/>
      <c r="MGH33" s="240"/>
      <c r="MGI33" s="240"/>
      <c r="MGJ33" s="240"/>
      <c r="MGK33" s="240"/>
      <c r="MGL33" s="240"/>
      <c r="MGM33" s="240"/>
      <c r="MGN33" s="240"/>
      <c r="MGO33" s="240"/>
      <c r="MGP33" s="240"/>
      <c r="MGQ33" s="240"/>
      <c r="MGR33" s="240"/>
      <c r="MGS33" s="240"/>
      <c r="MGT33" s="240"/>
      <c r="MGU33" s="240"/>
      <c r="MGV33" s="240"/>
      <c r="MGW33" s="240"/>
      <c r="MGX33" s="240"/>
      <c r="MGY33" s="240"/>
      <c r="MGZ33" s="240"/>
      <c r="MHA33" s="240"/>
      <c r="MHB33" s="240"/>
      <c r="MHC33" s="240"/>
      <c r="MHD33" s="240"/>
      <c r="MHE33" s="240"/>
      <c r="MHF33" s="240"/>
      <c r="MHG33" s="240"/>
      <c r="MHH33" s="240"/>
      <c r="MHI33" s="240"/>
      <c r="MHJ33" s="240"/>
      <c r="MHK33" s="240"/>
      <c r="MHL33" s="240"/>
      <c r="MHM33" s="240"/>
      <c r="MHN33" s="240"/>
      <c r="MHO33" s="240"/>
      <c r="MHP33" s="240"/>
      <c r="MHQ33" s="240"/>
      <c r="MHR33" s="240"/>
      <c r="MHS33" s="240"/>
      <c r="MHT33" s="240"/>
      <c r="MHU33" s="240"/>
      <c r="MHV33" s="240"/>
      <c r="MHW33" s="240"/>
      <c r="MHX33" s="240"/>
      <c r="MHY33" s="240"/>
      <c r="MHZ33" s="240"/>
      <c r="MIA33" s="240"/>
      <c r="MIB33" s="240"/>
      <c r="MIC33" s="240"/>
      <c r="MID33" s="240"/>
      <c r="MIE33" s="240"/>
      <c r="MIF33" s="240"/>
      <c r="MIG33" s="240"/>
      <c r="MIH33" s="240"/>
      <c r="MII33" s="240"/>
      <c r="MIJ33" s="240"/>
      <c r="MIK33" s="240"/>
      <c r="MIL33" s="240"/>
      <c r="MIM33" s="240"/>
      <c r="MIN33" s="240"/>
      <c r="MIO33" s="240"/>
      <c r="MIP33" s="240"/>
      <c r="MIQ33" s="240"/>
      <c r="MIR33" s="240"/>
      <c r="MIS33" s="240"/>
      <c r="MIT33" s="240"/>
      <c r="MIU33" s="240"/>
      <c r="MIV33" s="240"/>
      <c r="MIW33" s="240"/>
      <c r="MIX33" s="240"/>
      <c r="MIY33" s="240"/>
      <c r="MIZ33" s="240"/>
      <c r="MJA33" s="240"/>
      <c r="MJB33" s="240"/>
      <c r="MJC33" s="240"/>
      <c r="MJD33" s="240"/>
      <c r="MJE33" s="240"/>
      <c r="MJF33" s="240"/>
      <c r="MJG33" s="240"/>
      <c r="MJH33" s="240"/>
      <c r="MJI33" s="240"/>
      <c r="MJJ33" s="240"/>
      <c r="MJK33" s="240"/>
      <c r="MJL33" s="240"/>
      <c r="MJM33" s="240"/>
      <c r="MJN33" s="240"/>
      <c r="MJO33" s="240"/>
      <c r="MJP33" s="240"/>
      <c r="MJQ33" s="240"/>
      <c r="MJR33" s="240"/>
      <c r="MJS33" s="240"/>
      <c r="MJT33" s="240"/>
      <c r="MJU33" s="240"/>
      <c r="MJV33" s="240"/>
      <c r="MJW33" s="240"/>
      <c r="MJX33" s="240"/>
      <c r="MJY33" s="240"/>
      <c r="MJZ33" s="240"/>
      <c r="MKA33" s="240"/>
      <c r="MKB33" s="240"/>
      <c r="MKC33" s="240"/>
      <c r="MKD33" s="240"/>
      <c r="MKE33" s="240"/>
      <c r="MKF33" s="240"/>
      <c r="MKG33" s="240"/>
      <c r="MKH33" s="240"/>
      <c r="MKI33" s="240"/>
      <c r="MKJ33" s="240"/>
      <c r="MKK33" s="240"/>
      <c r="MKL33" s="240"/>
      <c r="MKM33" s="240"/>
      <c r="MKN33" s="240"/>
      <c r="MKO33" s="240"/>
      <c r="MKP33" s="240"/>
      <c r="MKQ33" s="240"/>
      <c r="MKR33" s="240"/>
      <c r="MKS33" s="240"/>
      <c r="MKT33" s="240"/>
      <c r="MKU33" s="240"/>
      <c r="MKV33" s="240"/>
      <c r="MKW33" s="240"/>
      <c r="MKX33" s="240"/>
      <c r="MKY33" s="240"/>
      <c r="MKZ33" s="240"/>
      <c r="MLA33" s="240"/>
      <c r="MLB33" s="240"/>
      <c r="MLC33" s="240"/>
      <c r="MLD33" s="240"/>
      <c r="MLE33" s="240"/>
      <c r="MLF33" s="240"/>
      <c r="MLG33" s="240"/>
      <c r="MLH33" s="240"/>
      <c r="MLI33" s="240"/>
      <c r="MLJ33" s="240"/>
      <c r="MLK33" s="240"/>
      <c r="MLL33" s="240"/>
      <c r="MLM33" s="240"/>
      <c r="MLN33" s="240"/>
      <c r="MLO33" s="240"/>
      <c r="MLP33" s="240"/>
      <c r="MLQ33" s="240"/>
      <c r="MLR33" s="240"/>
      <c r="MLS33" s="240"/>
      <c r="MLT33" s="240"/>
      <c r="MLU33" s="240"/>
      <c r="MLV33" s="240"/>
      <c r="MLW33" s="240"/>
      <c r="MLX33" s="240"/>
      <c r="MLY33" s="240"/>
      <c r="MLZ33" s="240"/>
      <c r="MMA33" s="240"/>
      <c r="MMB33" s="240"/>
      <c r="MMC33" s="240"/>
      <c r="MMD33" s="240"/>
      <c r="MME33" s="240"/>
      <c r="MMF33" s="240"/>
      <c r="MMG33" s="240"/>
      <c r="MMH33" s="240"/>
      <c r="MMI33" s="240"/>
      <c r="MMJ33" s="240"/>
      <c r="MMK33" s="240"/>
      <c r="MML33" s="240"/>
      <c r="MMM33" s="240"/>
      <c r="MMN33" s="240"/>
      <c r="MMO33" s="240"/>
      <c r="MMP33" s="240"/>
      <c r="MMQ33" s="240"/>
      <c r="MMR33" s="240"/>
      <c r="MMS33" s="240"/>
      <c r="MMT33" s="240"/>
      <c r="MMU33" s="240"/>
      <c r="MMV33" s="240"/>
      <c r="MMW33" s="240"/>
      <c r="MMX33" s="240"/>
      <c r="MMY33" s="240"/>
      <c r="MMZ33" s="240"/>
      <c r="MNA33" s="240"/>
      <c r="MNB33" s="240"/>
      <c r="MNC33" s="240"/>
      <c r="MND33" s="240"/>
      <c r="MNE33" s="240"/>
      <c r="MNF33" s="240"/>
      <c r="MNG33" s="240"/>
      <c r="MNH33" s="240"/>
      <c r="MNI33" s="240"/>
      <c r="MNJ33" s="240"/>
      <c r="MNK33" s="240"/>
      <c r="MNL33" s="240"/>
      <c r="MNM33" s="240"/>
      <c r="MNN33" s="240"/>
      <c r="MNO33" s="240"/>
      <c r="MNP33" s="240"/>
      <c r="MNQ33" s="240"/>
      <c r="MNR33" s="240"/>
      <c r="MNS33" s="240"/>
      <c r="MNT33" s="240"/>
      <c r="MNU33" s="240"/>
      <c r="MNV33" s="240"/>
      <c r="MNW33" s="240"/>
      <c r="MNX33" s="240"/>
      <c r="MNY33" s="240"/>
      <c r="MNZ33" s="240"/>
      <c r="MOA33" s="240"/>
      <c r="MOB33" s="240"/>
      <c r="MOC33" s="240"/>
      <c r="MOD33" s="240"/>
      <c r="MOE33" s="240"/>
      <c r="MOF33" s="240"/>
      <c r="MOG33" s="240"/>
      <c r="MOH33" s="240"/>
      <c r="MOI33" s="240"/>
      <c r="MOJ33" s="240"/>
      <c r="MOK33" s="240"/>
      <c r="MOL33" s="240"/>
      <c r="MOM33" s="240"/>
      <c r="MON33" s="240"/>
      <c r="MOO33" s="240"/>
      <c r="MOP33" s="240"/>
      <c r="MOQ33" s="240"/>
      <c r="MOR33" s="240"/>
      <c r="MOS33" s="240"/>
      <c r="MOT33" s="240"/>
      <c r="MOU33" s="240"/>
      <c r="MOV33" s="240"/>
      <c r="MOW33" s="240"/>
      <c r="MOX33" s="240"/>
      <c r="MOY33" s="240"/>
      <c r="MOZ33" s="240"/>
      <c r="MPA33" s="240"/>
      <c r="MPB33" s="240"/>
      <c r="MPC33" s="240"/>
      <c r="MPD33" s="240"/>
      <c r="MPE33" s="240"/>
      <c r="MPF33" s="240"/>
      <c r="MPG33" s="240"/>
      <c r="MPH33" s="240"/>
      <c r="MPI33" s="240"/>
      <c r="MPJ33" s="240"/>
      <c r="MPK33" s="240"/>
      <c r="MPL33" s="240"/>
      <c r="MPM33" s="240"/>
      <c r="MPN33" s="240"/>
      <c r="MPO33" s="240"/>
      <c r="MPP33" s="240"/>
      <c r="MPQ33" s="240"/>
      <c r="MPR33" s="240"/>
      <c r="MPS33" s="240"/>
      <c r="MPT33" s="240"/>
      <c r="MPU33" s="240"/>
      <c r="MPV33" s="240"/>
      <c r="MPW33" s="240"/>
      <c r="MPX33" s="240"/>
      <c r="MPY33" s="240"/>
      <c r="MPZ33" s="240"/>
      <c r="MQA33" s="240"/>
      <c r="MQB33" s="240"/>
      <c r="MQC33" s="240"/>
      <c r="MQD33" s="240"/>
      <c r="MQE33" s="240"/>
      <c r="MQF33" s="240"/>
      <c r="MQG33" s="240"/>
      <c r="MQH33" s="240"/>
      <c r="MQI33" s="240"/>
      <c r="MQJ33" s="240"/>
      <c r="MQK33" s="240"/>
      <c r="MQL33" s="240"/>
      <c r="MQM33" s="240"/>
      <c r="MQN33" s="240"/>
      <c r="MQO33" s="240"/>
      <c r="MQP33" s="240"/>
      <c r="MQQ33" s="240"/>
      <c r="MQR33" s="240"/>
      <c r="MQS33" s="240"/>
      <c r="MQT33" s="240"/>
      <c r="MQU33" s="240"/>
      <c r="MQV33" s="240"/>
      <c r="MQW33" s="240"/>
      <c r="MQX33" s="240"/>
      <c r="MQY33" s="240"/>
      <c r="MQZ33" s="240"/>
      <c r="MRA33" s="240"/>
      <c r="MRB33" s="240"/>
      <c r="MRC33" s="240"/>
      <c r="MRD33" s="240"/>
      <c r="MRE33" s="240"/>
      <c r="MRF33" s="240"/>
      <c r="MRG33" s="240"/>
      <c r="MRH33" s="240"/>
      <c r="MRI33" s="240"/>
      <c r="MRJ33" s="240"/>
      <c r="MRK33" s="240"/>
      <c r="MRL33" s="240"/>
      <c r="MRM33" s="240"/>
      <c r="MRN33" s="240"/>
      <c r="MRO33" s="240"/>
      <c r="MRP33" s="240"/>
      <c r="MRQ33" s="240"/>
      <c r="MRR33" s="240"/>
      <c r="MRS33" s="240"/>
      <c r="MRT33" s="240"/>
      <c r="MRU33" s="240"/>
      <c r="MRV33" s="240"/>
      <c r="MRW33" s="240"/>
      <c r="MRX33" s="240"/>
      <c r="MRY33" s="240"/>
      <c r="MRZ33" s="240"/>
      <c r="MSA33" s="240"/>
      <c r="MSB33" s="240"/>
      <c r="MSC33" s="240"/>
      <c r="MSD33" s="240"/>
      <c r="MSE33" s="240"/>
      <c r="MSF33" s="240"/>
      <c r="MSG33" s="240"/>
      <c r="MSH33" s="240"/>
      <c r="MSI33" s="240"/>
      <c r="MSJ33" s="240"/>
      <c r="MSK33" s="240"/>
      <c r="MSL33" s="240"/>
      <c r="MSM33" s="240"/>
      <c r="MSN33" s="240"/>
      <c r="MSO33" s="240"/>
      <c r="MSP33" s="240"/>
      <c r="MSQ33" s="240"/>
      <c r="MSR33" s="240"/>
      <c r="MSS33" s="240"/>
      <c r="MST33" s="240"/>
      <c r="MSU33" s="240"/>
      <c r="MSV33" s="240"/>
      <c r="MSW33" s="240"/>
      <c r="MSX33" s="240"/>
      <c r="MSY33" s="240"/>
      <c r="MSZ33" s="240"/>
      <c r="MTA33" s="240"/>
      <c r="MTB33" s="240"/>
      <c r="MTC33" s="240"/>
      <c r="MTD33" s="240"/>
      <c r="MTE33" s="240"/>
      <c r="MTF33" s="240"/>
      <c r="MTG33" s="240"/>
      <c r="MTH33" s="240"/>
      <c r="MTI33" s="240"/>
      <c r="MTJ33" s="240"/>
      <c r="MTK33" s="240"/>
      <c r="MTL33" s="240"/>
      <c r="MTM33" s="240"/>
      <c r="MTN33" s="240"/>
      <c r="MTO33" s="240"/>
      <c r="MTP33" s="240"/>
      <c r="MTQ33" s="240"/>
      <c r="MTR33" s="240"/>
      <c r="MTS33" s="240"/>
      <c r="MTT33" s="240"/>
      <c r="MTU33" s="240"/>
      <c r="MTV33" s="240"/>
      <c r="MTW33" s="240"/>
      <c r="MTX33" s="240"/>
      <c r="MTY33" s="240"/>
      <c r="MTZ33" s="240"/>
      <c r="MUA33" s="240"/>
      <c r="MUB33" s="240"/>
      <c r="MUC33" s="240"/>
      <c r="MUD33" s="240"/>
      <c r="MUE33" s="240"/>
      <c r="MUF33" s="240"/>
      <c r="MUG33" s="240"/>
      <c r="MUH33" s="240"/>
      <c r="MUI33" s="240"/>
      <c r="MUJ33" s="240"/>
      <c r="MUK33" s="240"/>
      <c r="MUL33" s="240"/>
      <c r="MUM33" s="240"/>
      <c r="MUN33" s="240"/>
      <c r="MUO33" s="240"/>
      <c r="MUP33" s="240"/>
      <c r="MUQ33" s="240"/>
      <c r="MUR33" s="240"/>
      <c r="MUS33" s="240"/>
      <c r="MUT33" s="240"/>
      <c r="MUU33" s="240"/>
      <c r="MUV33" s="240"/>
      <c r="MUW33" s="240"/>
      <c r="MUX33" s="240"/>
      <c r="MUY33" s="240"/>
      <c r="MUZ33" s="240"/>
      <c r="MVA33" s="240"/>
      <c r="MVB33" s="240"/>
      <c r="MVC33" s="240"/>
      <c r="MVD33" s="240"/>
      <c r="MVE33" s="240"/>
      <c r="MVF33" s="240"/>
      <c r="MVG33" s="240"/>
      <c r="MVH33" s="240"/>
      <c r="MVI33" s="240"/>
      <c r="MVJ33" s="240"/>
      <c r="MVK33" s="240"/>
      <c r="MVL33" s="240"/>
      <c r="MVM33" s="240"/>
      <c r="MVN33" s="240"/>
      <c r="MVO33" s="240"/>
      <c r="MVP33" s="240"/>
      <c r="MVQ33" s="240"/>
      <c r="MVR33" s="240"/>
      <c r="MVS33" s="240"/>
      <c r="MVT33" s="240"/>
      <c r="MVU33" s="240"/>
      <c r="MVV33" s="240"/>
      <c r="MVW33" s="240"/>
      <c r="MVX33" s="240"/>
      <c r="MVY33" s="240"/>
      <c r="MVZ33" s="240"/>
      <c r="MWA33" s="240"/>
      <c r="MWB33" s="240"/>
      <c r="MWC33" s="240"/>
      <c r="MWD33" s="240"/>
      <c r="MWE33" s="240"/>
      <c r="MWF33" s="240"/>
      <c r="MWG33" s="240"/>
      <c r="MWH33" s="240"/>
      <c r="MWI33" s="240"/>
      <c r="MWJ33" s="240"/>
      <c r="MWK33" s="240"/>
      <c r="MWL33" s="240"/>
      <c r="MWM33" s="240"/>
      <c r="MWN33" s="240"/>
      <c r="MWO33" s="240"/>
      <c r="MWP33" s="240"/>
      <c r="MWQ33" s="240"/>
      <c r="MWR33" s="240"/>
      <c r="MWS33" s="240"/>
      <c r="MWT33" s="240"/>
      <c r="MWU33" s="240"/>
      <c r="MWV33" s="240"/>
      <c r="MWW33" s="240"/>
      <c r="MWX33" s="240"/>
      <c r="MWY33" s="240"/>
      <c r="MWZ33" s="240"/>
      <c r="MXA33" s="240"/>
      <c r="MXB33" s="240"/>
      <c r="MXC33" s="240"/>
      <c r="MXD33" s="240"/>
      <c r="MXE33" s="240"/>
      <c r="MXF33" s="240"/>
      <c r="MXG33" s="240"/>
      <c r="MXH33" s="240"/>
      <c r="MXI33" s="240"/>
      <c r="MXJ33" s="240"/>
      <c r="MXK33" s="240"/>
      <c r="MXL33" s="240"/>
      <c r="MXM33" s="240"/>
      <c r="MXN33" s="240"/>
      <c r="MXO33" s="240"/>
      <c r="MXP33" s="240"/>
      <c r="MXQ33" s="240"/>
      <c r="MXR33" s="240"/>
      <c r="MXS33" s="240"/>
      <c r="MXT33" s="240"/>
      <c r="MXU33" s="240"/>
      <c r="MXV33" s="240"/>
      <c r="MXW33" s="240"/>
      <c r="MXX33" s="240"/>
      <c r="MXY33" s="240"/>
      <c r="MXZ33" s="240"/>
      <c r="MYA33" s="240"/>
      <c r="MYB33" s="240"/>
      <c r="MYC33" s="240"/>
      <c r="MYD33" s="240"/>
      <c r="MYE33" s="240"/>
      <c r="MYF33" s="240"/>
      <c r="MYG33" s="240"/>
      <c r="MYH33" s="240"/>
      <c r="MYI33" s="240"/>
      <c r="MYJ33" s="240"/>
      <c r="MYK33" s="240"/>
      <c r="MYL33" s="240"/>
      <c r="MYM33" s="240"/>
      <c r="MYN33" s="240"/>
      <c r="MYO33" s="240"/>
      <c r="MYP33" s="240"/>
      <c r="MYQ33" s="240"/>
      <c r="MYR33" s="240"/>
      <c r="MYS33" s="240"/>
      <c r="MYT33" s="240"/>
      <c r="MYU33" s="240"/>
      <c r="MYV33" s="240"/>
      <c r="MYW33" s="240"/>
      <c r="MYX33" s="240"/>
      <c r="MYY33" s="240"/>
      <c r="MYZ33" s="240"/>
      <c r="MZA33" s="240"/>
      <c r="MZB33" s="240"/>
      <c r="MZC33" s="240"/>
      <c r="MZD33" s="240"/>
      <c r="MZE33" s="240"/>
      <c r="MZF33" s="240"/>
      <c r="MZG33" s="240"/>
      <c r="MZH33" s="240"/>
      <c r="MZI33" s="240"/>
      <c r="MZJ33" s="240"/>
      <c r="MZK33" s="240"/>
      <c r="MZL33" s="240"/>
      <c r="MZM33" s="240"/>
      <c r="MZN33" s="240"/>
      <c r="MZO33" s="240"/>
      <c r="MZP33" s="240"/>
      <c r="MZQ33" s="240"/>
      <c r="MZR33" s="240"/>
      <c r="MZS33" s="240"/>
      <c r="MZT33" s="240"/>
      <c r="MZU33" s="240"/>
      <c r="MZV33" s="240"/>
      <c r="MZW33" s="240"/>
      <c r="MZX33" s="240"/>
      <c r="MZY33" s="240"/>
      <c r="MZZ33" s="240"/>
      <c r="NAA33" s="240"/>
      <c r="NAB33" s="240"/>
      <c r="NAC33" s="240"/>
      <c r="NAD33" s="240"/>
      <c r="NAE33" s="240"/>
      <c r="NAF33" s="240"/>
      <c r="NAG33" s="240"/>
      <c r="NAH33" s="240"/>
      <c r="NAI33" s="240"/>
      <c r="NAJ33" s="240"/>
      <c r="NAK33" s="240"/>
      <c r="NAL33" s="240"/>
      <c r="NAM33" s="240"/>
      <c r="NAN33" s="240"/>
      <c r="NAO33" s="240"/>
      <c r="NAP33" s="240"/>
      <c r="NAQ33" s="240"/>
      <c r="NAR33" s="240"/>
      <c r="NAS33" s="240"/>
      <c r="NAT33" s="240"/>
      <c r="NAU33" s="240"/>
      <c r="NAV33" s="240"/>
      <c r="NAW33" s="240"/>
      <c r="NAX33" s="240"/>
      <c r="NAY33" s="240"/>
      <c r="NAZ33" s="240"/>
      <c r="NBA33" s="240"/>
      <c r="NBB33" s="240"/>
      <c r="NBC33" s="240"/>
      <c r="NBD33" s="240"/>
      <c r="NBE33" s="240"/>
      <c r="NBF33" s="240"/>
      <c r="NBG33" s="240"/>
      <c r="NBH33" s="240"/>
      <c r="NBI33" s="240"/>
      <c r="NBJ33" s="240"/>
      <c r="NBK33" s="240"/>
      <c r="NBL33" s="240"/>
      <c r="NBM33" s="240"/>
      <c r="NBN33" s="240"/>
      <c r="NBO33" s="240"/>
      <c r="NBP33" s="240"/>
      <c r="NBQ33" s="240"/>
      <c r="NBR33" s="240"/>
      <c r="NBS33" s="240"/>
      <c r="NBT33" s="240"/>
      <c r="NBU33" s="240"/>
      <c r="NBV33" s="240"/>
      <c r="NBW33" s="240"/>
      <c r="NBX33" s="240"/>
      <c r="NBY33" s="240"/>
      <c r="NBZ33" s="240"/>
      <c r="NCA33" s="240"/>
      <c r="NCB33" s="240"/>
      <c r="NCC33" s="240"/>
      <c r="NCD33" s="240"/>
      <c r="NCE33" s="240"/>
      <c r="NCF33" s="240"/>
      <c r="NCG33" s="240"/>
      <c r="NCH33" s="240"/>
      <c r="NCI33" s="240"/>
      <c r="NCJ33" s="240"/>
      <c r="NCK33" s="240"/>
      <c r="NCL33" s="240"/>
      <c r="NCM33" s="240"/>
      <c r="NCN33" s="240"/>
      <c r="NCO33" s="240"/>
      <c r="NCP33" s="240"/>
      <c r="NCQ33" s="240"/>
      <c r="NCR33" s="240"/>
      <c r="NCS33" s="240"/>
      <c r="NCT33" s="240"/>
      <c r="NCU33" s="240"/>
      <c r="NCV33" s="240"/>
      <c r="NCW33" s="240"/>
      <c r="NCX33" s="240"/>
      <c r="NCY33" s="240"/>
      <c r="NCZ33" s="240"/>
      <c r="NDA33" s="240"/>
      <c r="NDB33" s="240"/>
      <c r="NDC33" s="240"/>
      <c r="NDD33" s="240"/>
      <c r="NDE33" s="240"/>
      <c r="NDF33" s="240"/>
      <c r="NDG33" s="240"/>
      <c r="NDH33" s="240"/>
      <c r="NDI33" s="240"/>
      <c r="NDJ33" s="240"/>
      <c r="NDK33" s="240"/>
      <c r="NDL33" s="240"/>
      <c r="NDM33" s="240"/>
      <c r="NDN33" s="240"/>
      <c r="NDO33" s="240"/>
      <c r="NDP33" s="240"/>
      <c r="NDQ33" s="240"/>
      <c r="NDR33" s="240"/>
      <c r="NDS33" s="240"/>
      <c r="NDT33" s="240"/>
      <c r="NDU33" s="240"/>
      <c r="NDV33" s="240"/>
      <c r="NDW33" s="240"/>
      <c r="NDX33" s="240"/>
      <c r="NDY33" s="240"/>
      <c r="NDZ33" s="240"/>
      <c r="NEA33" s="240"/>
      <c r="NEB33" s="240"/>
      <c r="NEC33" s="240"/>
      <c r="NED33" s="240"/>
      <c r="NEE33" s="240"/>
      <c r="NEF33" s="240"/>
      <c r="NEG33" s="240"/>
      <c r="NEH33" s="240"/>
      <c r="NEI33" s="240"/>
      <c r="NEJ33" s="240"/>
      <c r="NEK33" s="240"/>
      <c r="NEL33" s="240"/>
      <c r="NEM33" s="240"/>
      <c r="NEN33" s="240"/>
      <c r="NEO33" s="240"/>
      <c r="NEP33" s="240"/>
      <c r="NEQ33" s="240"/>
      <c r="NER33" s="240"/>
      <c r="NES33" s="240"/>
      <c r="NET33" s="240"/>
      <c r="NEU33" s="240"/>
      <c r="NEV33" s="240"/>
      <c r="NEW33" s="240"/>
      <c r="NEX33" s="240"/>
      <c r="NEY33" s="240"/>
      <c r="NEZ33" s="240"/>
      <c r="NFA33" s="240"/>
      <c r="NFB33" s="240"/>
      <c r="NFC33" s="240"/>
      <c r="NFD33" s="240"/>
      <c r="NFE33" s="240"/>
      <c r="NFF33" s="240"/>
      <c r="NFG33" s="240"/>
      <c r="NFH33" s="240"/>
      <c r="NFI33" s="240"/>
      <c r="NFJ33" s="240"/>
      <c r="NFK33" s="240"/>
      <c r="NFL33" s="240"/>
      <c r="NFM33" s="240"/>
      <c r="NFN33" s="240"/>
      <c r="NFO33" s="240"/>
      <c r="NFP33" s="240"/>
      <c r="NFQ33" s="240"/>
      <c r="NFR33" s="240"/>
      <c r="NFS33" s="240"/>
      <c r="NFT33" s="240"/>
      <c r="NFU33" s="240"/>
      <c r="NFV33" s="240"/>
      <c r="NFW33" s="240"/>
      <c r="NFX33" s="240"/>
      <c r="NFY33" s="240"/>
      <c r="NFZ33" s="240"/>
      <c r="NGA33" s="240"/>
      <c r="NGB33" s="240"/>
      <c r="NGC33" s="240"/>
      <c r="NGD33" s="240"/>
      <c r="NGE33" s="240"/>
      <c r="NGF33" s="240"/>
      <c r="NGG33" s="240"/>
      <c r="NGH33" s="240"/>
      <c r="NGI33" s="240"/>
      <c r="NGJ33" s="240"/>
      <c r="NGK33" s="240"/>
      <c r="NGL33" s="240"/>
      <c r="NGM33" s="240"/>
      <c r="NGN33" s="240"/>
      <c r="NGO33" s="240"/>
      <c r="NGP33" s="240"/>
      <c r="NGQ33" s="240"/>
      <c r="NGR33" s="240"/>
      <c r="NGS33" s="240"/>
      <c r="NGT33" s="240"/>
      <c r="NGU33" s="240"/>
      <c r="NGV33" s="240"/>
      <c r="NGW33" s="240"/>
      <c r="NGX33" s="240"/>
      <c r="NGY33" s="240"/>
      <c r="NGZ33" s="240"/>
      <c r="NHA33" s="240"/>
      <c r="NHB33" s="240"/>
      <c r="NHC33" s="240"/>
      <c r="NHD33" s="240"/>
      <c r="NHE33" s="240"/>
      <c r="NHF33" s="240"/>
      <c r="NHG33" s="240"/>
      <c r="NHH33" s="240"/>
      <c r="NHI33" s="240"/>
      <c r="NHJ33" s="240"/>
      <c r="NHK33" s="240"/>
      <c r="NHL33" s="240"/>
      <c r="NHM33" s="240"/>
      <c r="NHN33" s="240"/>
      <c r="NHO33" s="240"/>
      <c r="NHP33" s="240"/>
      <c r="NHQ33" s="240"/>
      <c r="NHR33" s="240"/>
      <c r="NHS33" s="240"/>
      <c r="NHT33" s="240"/>
      <c r="NHU33" s="240"/>
      <c r="NHV33" s="240"/>
      <c r="NHW33" s="240"/>
      <c r="NHX33" s="240"/>
      <c r="NHY33" s="240"/>
      <c r="NHZ33" s="240"/>
      <c r="NIA33" s="240"/>
      <c r="NIB33" s="240"/>
      <c r="NIC33" s="240"/>
      <c r="NID33" s="240"/>
      <c r="NIE33" s="240"/>
      <c r="NIF33" s="240"/>
      <c r="NIG33" s="240"/>
      <c r="NIH33" s="240"/>
      <c r="NII33" s="240"/>
      <c r="NIJ33" s="240"/>
      <c r="NIK33" s="240"/>
      <c r="NIL33" s="240"/>
      <c r="NIM33" s="240"/>
      <c r="NIN33" s="240"/>
      <c r="NIO33" s="240"/>
      <c r="NIP33" s="240"/>
      <c r="NIQ33" s="240"/>
      <c r="NIR33" s="240"/>
      <c r="NIS33" s="240"/>
      <c r="NIT33" s="240"/>
      <c r="NIU33" s="240"/>
      <c r="NIV33" s="240"/>
      <c r="NIW33" s="240"/>
      <c r="NIX33" s="240"/>
      <c r="NIY33" s="240"/>
      <c r="NIZ33" s="240"/>
      <c r="NJA33" s="240"/>
      <c r="NJB33" s="240"/>
      <c r="NJC33" s="240"/>
      <c r="NJD33" s="240"/>
      <c r="NJE33" s="240"/>
      <c r="NJF33" s="240"/>
      <c r="NJG33" s="240"/>
      <c r="NJH33" s="240"/>
      <c r="NJI33" s="240"/>
      <c r="NJJ33" s="240"/>
      <c r="NJK33" s="240"/>
      <c r="NJL33" s="240"/>
      <c r="NJM33" s="240"/>
      <c r="NJN33" s="240"/>
      <c r="NJO33" s="240"/>
      <c r="NJP33" s="240"/>
      <c r="NJQ33" s="240"/>
      <c r="NJR33" s="240"/>
      <c r="NJS33" s="240"/>
      <c r="NJT33" s="240"/>
      <c r="NJU33" s="240"/>
      <c r="NJV33" s="240"/>
      <c r="NJW33" s="240"/>
      <c r="NJX33" s="240"/>
      <c r="NJY33" s="240"/>
      <c r="NJZ33" s="240"/>
      <c r="NKA33" s="240"/>
      <c r="NKB33" s="240"/>
      <c r="NKC33" s="240"/>
      <c r="NKD33" s="240"/>
      <c r="NKE33" s="240"/>
      <c r="NKF33" s="240"/>
      <c r="NKG33" s="240"/>
      <c r="NKH33" s="240"/>
      <c r="NKI33" s="240"/>
      <c r="NKJ33" s="240"/>
      <c r="NKK33" s="240"/>
      <c r="NKL33" s="240"/>
      <c r="NKM33" s="240"/>
      <c r="NKN33" s="240"/>
      <c r="NKO33" s="240"/>
      <c r="NKP33" s="240"/>
      <c r="NKQ33" s="240"/>
      <c r="NKR33" s="240"/>
      <c r="NKS33" s="240"/>
      <c r="NKT33" s="240"/>
      <c r="NKU33" s="240"/>
      <c r="NKV33" s="240"/>
      <c r="NKW33" s="240"/>
      <c r="NKX33" s="240"/>
      <c r="NKY33" s="240"/>
      <c r="NKZ33" s="240"/>
      <c r="NLA33" s="240"/>
      <c r="NLB33" s="240"/>
      <c r="NLC33" s="240"/>
      <c r="NLD33" s="240"/>
      <c r="NLE33" s="240"/>
      <c r="NLF33" s="240"/>
      <c r="NLG33" s="240"/>
      <c r="NLH33" s="240"/>
      <c r="NLI33" s="240"/>
      <c r="NLJ33" s="240"/>
      <c r="NLK33" s="240"/>
      <c r="NLL33" s="240"/>
      <c r="NLM33" s="240"/>
      <c r="NLN33" s="240"/>
      <c r="NLO33" s="240"/>
      <c r="NLP33" s="240"/>
      <c r="NLQ33" s="240"/>
      <c r="NLR33" s="240"/>
      <c r="NLS33" s="240"/>
      <c r="NLT33" s="240"/>
      <c r="NLU33" s="240"/>
      <c r="NLV33" s="240"/>
      <c r="NLW33" s="240"/>
      <c r="NLX33" s="240"/>
      <c r="NLY33" s="240"/>
      <c r="NLZ33" s="240"/>
      <c r="NMA33" s="240"/>
      <c r="NMB33" s="240"/>
      <c r="NMC33" s="240"/>
      <c r="NMD33" s="240"/>
      <c r="NME33" s="240"/>
      <c r="NMF33" s="240"/>
      <c r="NMG33" s="240"/>
      <c r="NMH33" s="240"/>
      <c r="NMI33" s="240"/>
      <c r="NMJ33" s="240"/>
      <c r="NMK33" s="240"/>
      <c r="NML33" s="240"/>
      <c r="NMM33" s="240"/>
      <c r="NMN33" s="240"/>
      <c r="NMO33" s="240"/>
      <c r="NMP33" s="240"/>
      <c r="NMQ33" s="240"/>
      <c r="NMR33" s="240"/>
      <c r="NMS33" s="240"/>
      <c r="NMT33" s="240"/>
      <c r="NMU33" s="240"/>
      <c r="NMV33" s="240"/>
      <c r="NMW33" s="240"/>
      <c r="NMX33" s="240"/>
      <c r="NMY33" s="240"/>
      <c r="NMZ33" s="240"/>
      <c r="NNA33" s="240"/>
      <c r="NNB33" s="240"/>
      <c r="NNC33" s="240"/>
      <c r="NND33" s="240"/>
      <c r="NNE33" s="240"/>
      <c r="NNF33" s="240"/>
      <c r="NNG33" s="240"/>
      <c r="NNH33" s="240"/>
      <c r="NNI33" s="240"/>
      <c r="NNJ33" s="240"/>
      <c r="NNK33" s="240"/>
      <c r="NNL33" s="240"/>
      <c r="NNM33" s="240"/>
      <c r="NNN33" s="240"/>
      <c r="NNO33" s="240"/>
      <c r="NNP33" s="240"/>
      <c r="NNQ33" s="240"/>
      <c r="NNR33" s="240"/>
      <c r="NNS33" s="240"/>
      <c r="NNT33" s="240"/>
      <c r="NNU33" s="240"/>
      <c r="NNV33" s="240"/>
      <c r="NNW33" s="240"/>
      <c r="NNX33" s="240"/>
      <c r="NNY33" s="240"/>
      <c r="NNZ33" s="240"/>
      <c r="NOA33" s="240"/>
      <c r="NOB33" s="240"/>
      <c r="NOC33" s="240"/>
      <c r="NOD33" s="240"/>
      <c r="NOE33" s="240"/>
      <c r="NOF33" s="240"/>
      <c r="NOG33" s="240"/>
      <c r="NOH33" s="240"/>
      <c r="NOI33" s="240"/>
      <c r="NOJ33" s="240"/>
      <c r="NOK33" s="240"/>
      <c r="NOL33" s="240"/>
      <c r="NOM33" s="240"/>
      <c r="NON33" s="240"/>
      <c r="NOO33" s="240"/>
      <c r="NOP33" s="240"/>
      <c r="NOQ33" s="240"/>
      <c r="NOR33" s="240"/>
      <c r="NOS33" s="240"/>
      <c r="NOT33" s="240"/>
      <c r="NOU33" s="240"/>
      <c r="NOV33" s="240"/>
      <c r="NOW33" s="240"/>
      <c r="NOX33" s="240"/>
      <c r="NOY33" s="240"/>
      <c r="NOZ33" s="240"/>
      <c r="NPA33" s="240"/>
      <c r="NPB33" s="240"/>
      <c r="NPC33" s="240"/>
      <c r="NPD33" s="240"/>
      <c r="NPE33" s="240"/>
      <c r="NPF33" s="240"/>
      <c r="NPG33" s="240"/>
      <c r="NPH33" s="240"/>
      <c r="NPI33" s="240"/>
      <c r="NPJ33" s="240"/>
      <c r="NPK33" s="240"/>
      <c r="NPL33" s="240"/>
      <c r="NPM33" s="240"/>
      <c r="NPN33" s="240"/>
      <c r="NPO33" s="240"/>
      <c r="NPP33" s="240"/>
      <c r="NPQ33" s="240"/>
      <c r="NPR33" s="240"/>
      <c r="NPS33" s="240"/>
      <c r="NPT33" s="240"/>
      <c r="NPU33" s="240"/>
      <c r="NPV33" s="240"/>
      <c r="NPW33" s="240"/>
      <c r="NPX33" s="240"/>
      <c r="NPY33" s="240"/>
      <c r="NPZ33" s="240"/>
      <c r="NQA33" s="240"/>
      <c r="NQB33" s="240"/>
      <c r="NQC33" s="240"/>
      <c r="NQD33" s="240"/>
      <c r="NQE33" s="240"/>
      <c r="NQF33" s="240"/>
      <c r="NQG33" s="240"/>
      <c r="NQH33" s="240"/>
      <c r="NQI33" s="240"/>
      <c r="NQJ33" s="240"/>
      <c r="NQK33" s="240"/>
      <c r="NQL33" s="240"/>
      <c r="NQM33" s="240"/>
      <c r="NQN33" s="240"/>
      <c r="NQO33" s="240"/>
      <c r="NQP33" s="240"/>
      <c r="NQQ33" s="240"/>
      <c r="NQR33" s="240"/>
      <c r="NQS33" s="240"/>
      <c r="NQT33" s="240"/>
      <c r="NQU33" s="240"/>
      <c r="NQV33" s="240"/>
      <c r="NQW33" s="240"/>
      <c r="NQX33" s="240"/>
      <c r="NQY33" s="240"/>
      <c r="NQZ33" s="240"/>
      <c r="NRA33" s="240"/>
      <c r="NRB33" s="240"/>
      <c r="NRC33" s="240"/>
      <c r="NRD33" s="240"/>
      <c r="NRE33" s="240"/>
      <c r="NRF33" s="240"/>
      <c r="NRG33" s="240"/>
      <c r="NRH33" s="240"/>
      <c r="NRI33" s="240"/>
      <c r="NRJ33" s="240"/>
      <c r="NRK33" s="240"/>
      <c r="NRL33" s="240"/>
      <c r="NRM33" s="240"/>
      <c r="NRN33" s="240"/>
      <c r="NRO33" s="240"/>
      <c r="NRP33" s="240"/>
      <c r="NRQ33" s="240"/>
      <c r="NRR33" s="240"/>
      <c r="NRS33" s="240"/>
      <c r="NRT33" s="240"/>
      <c r="NRU33" s="240"/>
      <c r="NRV33" s="240"/>
      <c r="NRW33" s="240"/>
      <c r="NRX33" s="240"/>
      <c r="NRY33" s="240"/>
      <c r="NRZ33" s="240"/>
      <c r="NSA33" s="240"/>
      <c r="NSB33" s="240"/>
      <c r="NSC33" s="240"/>
      <c r="NSD33" s="240"/>
      <c r="NSE33" s="240"/>
      <c r="NSF33" s="240"/>
      <c r="NSG33" s="240"/>
      <c r="NSH33" s="240"/>
      <c r="NSI33" s="240"/>
      <c r="NSJ33" s="240"/>
      <c r="NSK33" s="240"/>
      <c r="NSL33" s="240"/>
      <c r="NSM33" s="240"/>
      <c r="NSN33" s="240"/>
      <c r="NSO33" s="240"/>
      <c r="NSP33" s="240"/>
      <c r="NSQ33" s="240"/>
      <c r="NSR33" s="240"/>
      <c r="NSS33" s="240"/>
      <c r="NST33" s="240"/>
      <c r="NSU33" s="240"/>
      <c r="NSV33" s="240"/>
      <c r="NSW33" s="240"/>
      <c r="NSX33" s="240"/>
      <c r="NSY33" s="240"/>
      <c r="NSZ33" s="240"/>
      <c r="NTA33" s="240"/>
      <c r="NTB33" s="240"/>
      <c r="NTC33" s="240"/>
      <c r="NTD33" s="240"/>
      <c r="NTE33" s="240"/>
      <c r="NTF33" s="240"/>
      <c r="NTG33" s="240"/>
      <c r="NTH33" s="240"/>
      <c r="NTI33" s="240"/>
      <c r="NTJ33" s="240"/>
      <c r="NTK33" s="240"/>
      <c r="NTL33" s="240"/>
      <c r="NTM33" s="240"/>
      <c r="NTN33" s="240"/>
      <c r="NTO33" s="240"/>
      <c r="NTP33" s="240"/>
      <c r="NTQ33" s="240"/>
      <c r="NTR33" s="240"/>
      <c r="NTS33" s="240"/>
      <c r="NTT33" s="240"/>
      <c r="NTU33" s="240"/>
      <c r="NTV33" s="240"/>
      <c r="NTW33" s="240"/>
      <c r="NTX33" s="240"/>
      <c r="NTY33" s="240"/>
      <c r="NTZ33" s="240"/>
      <c r="NUA33" s="240"/>
      <c r="NUB33" s="240"/>
      <c r="NUC33" s="240"/>
      <c r="NUD33" s="240"/>
      <c r="NUE33" s="240"/>
      <c r="NUF33" s="240"/>
      <c r="NUG33" s="240"/>
      <c r="NUH33" s="240"/>
      <c r="NUI33" s="240"/>
      <c r="NUJ33" s="240"/>
      <c r="NUK33" s="240"/>
      <c r="NUL33" s="240"/>
      <c r="NUM33" s="240"/>
      <c r="NUN33" s="240"/>
      <c r="NUO33" s="240"/>
      <c r="NUP33" s="240"/>
      <c r="NUQ33" s="240"/>
      <c r="NUR33" s="240"/>
      <c r="NUS33" s="240"/>
      <c r="NUT33" s="240"/>
      <c r="NUU33" s="240"/>
      <c r="NUV33" s="240"/>
      <c r="NUW33" s="240"/>
      <c r="NUX33" s="240"/>
      <c r="NUY33" s="240"/>
      <c r="NUZ33" s="240"/>
      <c r="NVA33" s="240"/>
      <c r="NVB33" s="240"/>
      <c r="NVC33" s="240"/>
      <c r="NVD33" s="240"/>
      <c r="NVE33" s="240"/>
      <c r="NVF33" s="240"/>
      <c r="NVG33" s="240"/>
      <c r="NVH33" s="240"/>
      <c r="NVI33" s="240"/>
      <c r="NVJ33" s="240"/>
      <c r="NVK33" s="240"/>
      <c r="NVL33" s="240"/>
      <c r="NVM33" s="240"/>
      <c r="NVN33" s="240"/>
      <c r="NVO33" s="240"/>
      <c r="NVP33" s="240"/>
      <c r="NVQ33" s="240"/>
      <c r="NVR33" s="240"/>
      <c r="NVS33" s="240"/>
      <c r="NVT33" s="240"/>
      <c r="NVU33" s="240"/>
      <c r="NVV33" s="240"/>
      <c r="NVW33" s="240"/>
      <c r="NVX33" s="240"/>
      <c r="NVY33" s="240"/>
      <c r="NVZ33" s="240"/>
      <c r="NWA33" s="240"/>
      <c r="NWB33" s="240"/>
      <c r="NWC33" s="240"/>
      <c r="NWD33" s="240"/>
      <c r="NWE33" s="240"/>
      <c r="NWF33" s="240"/>
      <c r="NWG33" s="240"/>
      <c r="NWH33" s="240"/>
      <c r="NWI33" s="240"/>
      <c r="NWJ33" s="240"/>
      <c r="NWK33" s="240"/>
      <c r="NWL33" s="240"/>
      <c r="NWM33" s="240"/>
      <c r="NWN33" s="240"/>
      <c r="NWO33" s="240"/>
      <c r="NWP33" s="240"/>
      <c r="NWQ33" s="240"/>
      <c r="NWR33" s="240"/>
      <c r="NWS33" s="240"/>
      <c r="NWT33" s="240"/>
      <c r="NWU33" s="240"/>
      <c r="NWV33" s="240"/>
      <c r="NWW33" s="240"/>
      <c r="NWX33" s="240"/>
      <c r="NWY33" s="240"/>
      <c r="NWZ33" s="240"/>
      <c r="NXA33" s="240"/>
      <c r="NXB33" s="240"/>
      <c r="NXC33" s="240"/>
      <c r="NXD33" s="240"/>
      <c r="NXE33" s="240"/>
      <c r="NXF33" s="240"/>
      <c r="NXG33" s="240"/>
      <c r="NXH33" s="240"/>
      <c r="NXI33" s="240"/>
      <c r="NXJ33" s="240"/>
      <c r="NXK33" s="240"/>
      <c r="NXL33" s="240"/>
      <c r="NXM33" s="240"/>
      <c r="NXN33" s="240"/>
      <c r="NXO33" s="240"/>
      <c r="NXP33" s="240"/>
      <c r="NXQ33" s="240"/>
      <c r="NXR33" s="240"/>
      <c r="NXS33" s="240"/>
      <c r="NXT33" s="240"/>
      <c r="NXU33" s="240"/>
      <c r="NXV33" s="240"/>
      <c r="NXW33" s="240"/>
      <c r="NXX33" s="240"/>
      <c r="NXY33" s="240"/>
      <c r="NXZ33" s="240"/>
      <c r="NYA33" s="240"/>
      <c r="NYB33" s="240"/>
      <c r="NYC33" s="240"/>
      <c r="NYD33" s="240"/>
      <c r="NYE33" s="240"/>
      <c r="NYF33" s="240"/>
      <c r="NYG33" s="240"/>
      <c r="NYH33" s="240"/>
      <c r="NYI33" s="240"/>
      <c r="NYJ33" s="240"/>
      <c r="NYK33" s="240"/>
      <c r="NYL33" s="240"/>
      <c r="NYM33" s="240"/>
      <c r="NYN33" s="240"/>
      <c r="NYO33" s="240"/>
      <c r="NYP33" s="240"/>
      <c r="NYQ33" s="240"/>
      <c r="NYR33" s="240"/>
      <c r="NYS33" s="240"/>
      <c r="NYT33" s="240"/>
      <c r="NYU33" s="240"/>
      <c r="NYV33" s="240"/>
      <c r="NYW33" s="240"/>
      <c r="NYX33" s="240"/>
      <c r="NYY33" s="240"/>
      <c r="NYZ33" s="240"/>
      <c r="NZA33" s="240"/>
      <c r="NZB33" s="240"/>
      <c r="NZC33" s="240"/>
      <c r="NZD33" s="240"/>
      <c r="NZE33" s="240"/>
      <c r="NZF33" s="240"/>
      <c r="NZG33" s="240"/>
      <c r="NZH33" s="240"/>
      <c r="NZI33" s="240"/>
      <c r="NZJ33" s="240"/>
      <c r="NZK33" s="240"/>
      <c r="NZL33" s="240"/>
      <c r="NZM33" s="240"/>
      <c r="NZN33" s="240"/>
      <c r="NZO33" s="240"/>
      <c r="NZP33" s="240"/>
      <c r="NZQ33" s="240"/>
      <c r="NZR33" s="240"/>
      <c r="NZS33" s="240"/>
      <c r="NZT33" s="240"/>
      <c r="NZU33" s="240"/>
      <c r="NZV33" s="240"/>
      <c r="NZW33" s="240"/>
      <c r="NZX33" s="240"/>
      <c r="NZY33" s="240"/>
      <c r="NZZ33" s="240"/>
      <c r="OAA33" s="240"/>
      <c r="OAB33" s="240"/>
      <c r="OAC33" s="240"/>
      <c r="OAD33" s="240"/>
      <c r="OAE33" s="240"/>
      <c r="OAF33" s="240"/>
      <c r="OAG33" s="240"/>
      <c r="OAH33" s="240"/>
      <c r="OAI33" s="240"/>
      <c r="OAJ33" s="240"/>
      <c r="OAK33" s="240"/>
      <c r="OAL33" s="240"/>
      <c r="OAM33" s="240"/>
      <c r="OAN33" s="240"/>
      <c r="OAO33" s="240"/>
      <c r="OAP33" s="240"/>
      <c r="OAQ33" s="240"/>
      <c r="OAR33" s="240"/>
      <c r="OAS33" s="240"/>
      <c r="OAT33" s="240"/>
      <c r="OAU33" s="240"/>
      <c r="OAV33" s="240"/>
      <c r="OAW33" s="240"/>
      <c r="OAX33" s="240"/>
      <c r="OAY33" s="240"/>
      <c r="OAZ33" s="240"/>
      <c r="OBA33" s="240"/>
      <c r="OBB33" s="240"/>
      <c r="OBC33" s="240"/>
      <c r="OBD33" s="240"/>
      <c r="OBE33" s="240"/>
      <c r="OBF33" s="240"/>
      <c r="OBG33" s="240"/>
      <c r="OBH33" s="240"/>
      <c r="OBI33" s="240"/>
      <c r="OBJ33" s="240"/>
      <c r="OBK33" s="240"/>
      <c r="OBL33" s="240"/>
      <c r="OBM33" s="240"/>
      <c r="OBN33" s="240"/>
      <c r="OBO33" s="240"/>
      <c r="OBP33" s="240"/>
      <c r="OBQ33" s="240"/>
      <c r="OBR33" s="240"/>
      <c r="OBS33" s="240"/>
      <c r="OBT33" s="240"/>
      <c r="OBU33" s="240"/>
      <c r="OBV33" s="240"/>
      <c r="OBW33" s="240"/>
      <c r="OBX33" s="240"/>
      <c r="OBY33" s="240"/>
      <c r="OBZ33" s="240"/>
      <c r="OCA33" s="240"/>
      <c r="OCB33" s="240"/>
      <c r="OCC33" s="240"/>
      <c r="OCD33" s="240"/>
      <c r="OCE33" s="240"/>
      <c r="OCF33" s="240"/>
      <c r="OCG33" s="240"/>
      <c r="OCH33" s="240"/>
      <c r="OCI33" s="240"/>
      <c r="OCJ33" s="240"/>
      <c r="OCK33" s="240"/>
      <c r="OCL33" s="240"/>
      <c r="OCM33" s="240"/>
      <c r="OCN33" s="240"/>
      <c r="OCO33" s="240"/>
      <c r="OCP33" s="240"/>
      <c r="OCQ33" s="240"/>
      <c r="OCR33" s="240"/>
      <c r="OCS33" s="240"/>
      <c r="OCT33" s="240"/>
      <c r="OCU33" s="240"/>
      <c r="OCV33" s="240"/>
      <c r="OCW33" s="240"/>
      <c r="OCX33" s="240"/>
      <c r="OCY33" s="240"/>
      <c r="OCZ33" s="240"/>
      <c r="ODA33" s="240"/>
      <c r="ODB33" s="240"/>
      <c r="ODC33" s="240"/>
      <c r="ODD33" s="240"/>
      <c r="ODE33" s="240"/>
      <c r="ODF33" s="240"/>
      <c r="ODG33" s="240"/>
      <c r="ODH33" s="240"/>
      <c r="ODI33" s="240"/>
      <c r="ODJ33" s="240"/>
      <c r="ODK33" s="240"/>
      <c r="ODL33" s="240"/>
      <c r="ODM33" s="240"/>
      <c r="ODN33" s="240"/>
      <c r="ODO33" s="240"/>
      <c r="ODP33" s="240"/>
      <c r="ODQ33" s="240"/>
      <c r="ODR33" s="240"/>
      <c r="ODS33" s="240"/>
      <c r="ODT33" s="240"/>
      <c r="ODU33" s="240"/>
      <c r="ODV33" s="240"/>
      <c r="ODW33" s="240"/>
      <c r="ODX33" s="240"/>
      <c r="ODY33" s="240"/>
      <c r="ODZ33" s="240"/>
      <c r="OEA33" s="240"/>
      <c r="OEB33" s="240"/>
      <c r="OEC33" s="240"/>
      <c r="OED33" s="240"/>
      <c r="OEE33" s="240"/>
      <c r="OEF33" s="240"/>
      <c r="OEG33" s="240"/>
      <c r="OEH33" s="240"/>
      <c r="OEI33" s="240"/>
      <c r="OEJ33" s="240"/>
      <c r="OEK33" s="240"/>
      <c r="OEL33" s="240"/>
      <c r="OEM33" s="240"/>
      <c r="OEN33" s="240"/>
      <c r="OEO33" s="240"/>
      <c r="OEP33" s="240"/>
      <c r="OEQ33" s="240"/>
      <c r="OER33" s="240"/>
      <c r="OES33" s="240"/>
      <c r="OET33" s="240"/>
      <c r="OEU33" s="240"/>
      <c r="OEV33" s="240"/>
      <c r="OEW33" s="240"/>
      <c r="OEX33" s="240"/>
      <c r="OEY33" s="240"/>
      <c r="OEZ33" s="240"/>
      <c r="OFA33" s="240"/>
      <c r="OFB33" s="240"/>
      <c r="OFC33" s="240"/>
      <c r="OFD33" s="240"/>
      <c r="OFE33" s="240"/>
      <c r="OFF33" s="240"/>
      <c r="OFG33" s="240"/>
      <c r="OFH33" s="240"/>
      <c r="OFI33" s="240"/>
      <c r="OFJ33" s="240"/>
      <c r="OFK33" s="240"/>
      <c r="OFL33" s="240"/>
      <c r="OFM33" s="240"/>
      <c r="OFN33" s="240"/>
      <c r="OFO33" s="240"/>
      <c r="OFP33" s="240"/>
      <c r="OFQ33" s="240"/>
      <c r="OFR33" s="240"/>
      <c r="OFS33" s="240"/>
      <c r="OFT33" s="240"/>
      <c r="OFU33" s="240"/>
      <c r="OFV33" s="240"/>
      <c r="OFW33" s="240"/>
      <c r="OFX33" s="240"/>
      <c r="OFY33" s="240"/>
      <c r="OFZ33" s="240"/>
      <c r="OGA33" s="240"/>
      <c r="OGB33" s="240"/>
      <c r="OGC33" s="240"/>
      <c r="OGD33" s="240"/>
      <c r="OGE33" s="240"/>
      <c r="OGF33" s="240"/>
      <c r="OGG33" s="240"/>
      <c r="OGH33" s="240"/>
      <c r="OGI33" s="240"/>
      <c r="OGJ33" s="240"/>
      <c r="OGK33" s="240"/>
      <c r="OGL33" s="240"/>
      <c r="OGM33" s="240"/>
      <c r="OGN33" s="240"/>
      <c r="OGO33" s="240"/>
      <c r="OGP33" s="240"/>
      <c r="OGQ33" s="240"/>
      <c r="OGR33" s="240"/>
      <c r="OGS33" s="240"/>
      <c r="OGT33" s="240"/>
      <c r="OGU33" s="240"/>
      <c r="OGV33" s="240"/>
      <c r="OGW33" s="240"/>
      <c r="OGX33" s="240"/>
      <c r="OGY33" s="240"/>
      <c r="OGZ33" s="240"/>
      <c r="OHA33" s="240"/>
      <c r="OHB33" s="240"/>
      <c r="OHC33" s="240"/>
      <c r="OHD33" s="240"/>
      <c r="OHE33" s="240"/>
      <c r="OHF33" s="240"/>
      <c r="OHG33" s="240"/>
      <c r="OHH33" s="240"/>
      <c r="OHI33" s="240"/>
      <c r="OHJ33" s="240"/>
      <c r="OHK33" s="240"/>
      <c r="OHL33" s="240"/>
      <c r="OHM33" s="240"/>
      <c r="OHN33" s="240"/>
      <c r="OHO33" s="240"/>
      <c r="OHP33" s="240"/>
      <c r="OHQ33" s="240"/>
      <c r="OHR33" s="240"/>
      <c r="OHS33" s="240"/>
      <c r="OHT33" s="240"/>
      <c r="OHU33" s="240"/>
      <c r="OHV33" s="240"/>
      <c r="OHW33" s="240"/>
      <c r="OHX33" s="240"/>
      <c r="OHY33" s="240"/>
      <c r="OHZ33" s="240"/>
      <c r="OIA33" s="240"/>
      <c r="OIB33" s="240"/>
      <c r="OIC33" s="240"/>
      <c r="OID33" s="240"/>
      <c r="OIE33" s="240"/>
      <c r="OIF33" s="240"/>
      <c r="OIG33" s="240"/>
      <c r="OIH33" s="240"/>
      <c r="OII33" s="240"/>
      <c r="OIJ33" s="240"/>
      <c r="OIK33" s="240"/>
      <c r="OIL33" s="240"/>
      <c r="OIM33" s="240"/>
      <c r="OIN33" s="240"/>
      <c r="OIO33" s="240"/>
      <c r="OIP33" s="240"/>
      <c r="OIQ33" s="240"/>
      <c r="OIR33" s="240"/>
      <c r="OIS33" s="240"/>
      <c r="OIT33" s="240"/>
      <c r="OIU33" s="240"/>
      <c r="OIV33" s="240"/>
      <c r="OIW33" s="240"/>
      <c r="OIX33" s="240"/>
      <c r="OIY33" s="240"/>
      <c r="OIZ33" s="240"/>
      <c r="OJA33" s="240"/>
      <c r="OJB33" s="240"/>
      <c r="OJC33" s="240"/>
      <c r="OJD33" s="240"/>
      <c r="OJE33" s="240"/>
      <c r="OJF33" s="240"/>
      <c r="OJG33" s="240"/>
      <c r="OJH33" s="240"/>
      <c r="OJI33" s="240"/>
      <c r="OJJ33" s="240"/>
      <c r="OJK33" s="240"/>
      <c r="OJL33" s="240"/>
      <c r="OJM33" s="240"/>
      <c r="OJN33" s="240"/>
      <c r="OJO33" s="240"/>
      <c r="OJP33" s="240"/>
      <c r="OJQ33" s="240"/>
      <c r="OJR33" s="240"/>
      <c r="OJS33" s="240"/>
      <c r="OJT33" s="240"/>
      <c r="OJU33" s="240"/>
      <c r="OJV33" s="240"/>
      <c r="OJW33" s="240"/>
      <c r="OJX33" s="240"/>
      <c r="OJY33" s="240"/>
      <c r="OJZ33" s="240"/>
      <c r="OKA33" s="240"/>
      <c r="OKB33" s="240"/>
      <c r="OKC33" s="240"/>
      <c r="OKD33" s="240"/>
      <c r="OKE33" s="240"/>
      <c r="OKF33" s="240"/>
      <c r="OKG33" s="240"/>
      <c r="OKH33" s="240"/>
      <c r="OKI33" s="240"/>
      <c r="OKJ33" s="240"/>
      <c r="OKK33" s="240"/>
      <c r="OKL33" s="240"/>
      <c r="OKM33" s="240"/>
      <c r="OKN33" s="240"/>
      <c r="OKO33" s="240"/>
      <c r="OKP33" s="240"/>
      <c r="OKQ33" s="240"/>
      <c r="OKR33" s="240"/>
      <c r="OKS33" s="240"/>
      <c r="OKT33" s="240"/>
      <c r="OKU33" s="240"/>
      <c r="OKV33" s="240"/>
      <c r="OKW33" s="240"/>
      <c r="OKX33" s="240"/>
      <c r="OKY33" s="240"/>
      <c r="OKZ33" s="240"/>
      <c r="OLA33" s="240"/>
      <c r="OLB33" s="240"/>
      <c r="OLC33" s="240"/>
      <c r="OLD33" s="240"/>
      <c r="OLE33" s="240"/>
      <c r="OLF33" s="240"/>
      <c r="OLG33" s="240"/>
      <c r="OLH33" s="240"/>
      <c r="OLI33" s="240"/>
      <c r="OLJ33" s="240"/>
      <c r="OLK33" s="240"/>
      <c r="OLL33" s="240"/>
      <c r="OLM33" s="240"/>
      <c r="OLN33" s="240"/>
      <c r="OLO33" s="240"/>
      <c r="OLP33" s="240"/>
      <c r="OLQ33" s="240"/>
      <c r="OLR33" s="240"/>
      <c r="OLS33" s="240"/>
      <c r="OLT33" s="240"/>
      <c r="OLU33" s="240"/>
      <c r="OLV33" s="240"/>
      <c r="OLW33" s="240"/>
      <c r="OLX33" s="240"/>
      <c r="OLY33" s="240"/>
      <c r="OLZ33" s="240"/>
      <c r="OMA33" s="240"/>
      <c r="OMB33" s="240"/>
      <c r="OMC33" s="240"/>
      <c r="OMD33" s="240"/>
      <c r="OME33" s="240"/>
      <c r="OMF33" s="240"/>
      <c r="OMG33" s="240"/>
      <c r="OMH33" s="240"/>
      <c r="OMI33" s="240"/>
      <c r="OMJ33" s="240"/>
      <c r="OMK33" s="240"/>
      <c r="OML33" s="240"/>
      <c r="OMM33" s="240"/>
      <c r="OMN33" s="240"/>
      <c r="OMO33" s="240"/>
      <c r="OMP33" s="240"/>
      <c r="OMQ33" s="240"/>
      <c r="OMR33" s="240"/>
      <c r="OMS33" s="240"/>
      <c r="OMT33" s="240"/>
      <c r="OMU33" s="240"/>
      <c r="OMV33" s="240"/>
      <c r="OMW33" s="240"/>
      <c r="OMX33" s="240"/>
      <c r="OMY33" s="240"/>
      <c r="OMZ33" s="240"/>
      <c r="ONA33" s="240"/>
      <c r="ONB33" s="240"/>
      <c r="ONC33" s="240"/>
      <c r="OND33" s="240"/>
      <c r="ONE33" s="240"/>
      <c r="ONF33" s="240"/>
      <c r="ONG33" s="240"/>
      <c r="ONH33" s="240"/>
      <c r="ONI33" s="240"/>
      <c r="ONJ33" s="240"/>
      <c r="ONK33" s="240"/>
      <c r="ONL33" s="240"/>
      <c r="ONM33" s="240"/>
      <c r="ONN33" s="240"/>
      <c r="ONO33" s="240"/>
      <c r="ONP33" s="240"/>
      <c r="ONQ33" s="240"/>
      <c r="ONR33" s="240"/>
      <c r="ONS33" s="240"/>
      <c r="ONT33" s="240"/>
      <c r="ONU33" s="240"/>
      <c r="ONV33" s="240"/>
      <c r="ONW33" s="240"/>
      <c r="ONX33" s="240"/>
      <c r="ONY33" s="240"/>
      <c r="ONZ33" s="240"/>
      <c r="OOA33" s="240"/>
      <c r="OOB33" s="240"/>
      <c r="OOC33" s="240"/>
      <c r="OOD33" s="240"/>
      <c r="OOE33" s="240"/>
      <c r="OOF33" s="240"/>
      <c r="OOG33" s="240"/>
      <c r="OOH33" s="240"/>
      <c r="OOI33" s="240"/>
      <c r="OOJ33" s="240"/>
      <c r="OOK33" s="240"/>
      <c r="OOL33" s="240"/>
      <c r="OOM33" s="240"/>
      <c r="OON33" s="240"/>
      <c r="OOO33" s="240"/>
      <c r="OOP33" s="240"/>
      <c r="OOQ33" s="240"/>
      <c r="OOR33" s="240"/>
      <c r="OOS33" s="240"/>
      <c r="OOT33" s="240"/>
      <c r="OOU33" s="240"/>
      <c r="OOV33" s="240"/>
      <c r="OOW33" s="240"/>
      <c r="OOX33" s="240"/>
      <c r="OOY33" s="240"/>
      <c r="OOZ33" s="240"/>
      <c r="OPA33" s="240"/>
      <c r="OPB33" s="240"/>
      <c r="OPC33" s="240"/>
      <c r="OPD33" s="240"/>
      <c r="OPE33" s="240"/>
      <c r="OPF33" s="240"/>
      <c r="OPG33" s="240"/>
      <c r="OPH33" s="240"/>
      <c r="OPI33" s="240"/>
      <c r="OPJ33" s="240"/>
      <c r="OPK33" s="240"/>
      <c r="OPL33" s="240"/>
      <c r="OPM33" s="240"/>
      <c r="OPN33" s="240"/>
      <c r="OPO33" s="240"/>
      <c r="OPP33" s="240"/>
      <c r="OPQ33" s="240"/>
      <c r="OPR33" s="240"/>
      <c r="OPS33" s="240"/>
      <c r="OPT33" s="240"/>
      <c r="OPU33" s="240"/>
      <c r="OPV33" s="240"/>
      <c r="OPW33" s="240"/>
      <c r="OPX33" s="240"/>
      <c r="OPY33" s="240"/>
      <c r="OPZ33" s="240"/>
      <c r="OQA33" s="240"/>
      <c r="OQB33" s="240"/>
      <c r="OQC33" s="240"/>
      <c r="OQD33" s="240"/>
      <c r="OQE33" s="240"/>
      <c r="OQF33" s="240"/>
      <c r="OQG33" s="240"/>
      <c r="OQH33" s="240"/>
      <c r="OQI33" s="240"/>
      <c r="OQJ33" s="240"/>
      <c r="OQK33" s="240"/>
      <c r="OQL33" s="240"/>
      <c r="OQM33" s="240"/>
      <c r="OQN33" s="240"/>
      <c r="OQO33" s="240"/>
      <c r="OQP33" s="240"/>
      <c r="OQQ33" s="240"/>
      <c r="OQR33" s="240"/>
      <c r="OQS33" s="240"/>
      <c r="OQT33" s="240"/>
      <c r="OQU33" s="240"/>
      <c r="OQV33" s="240"/>
      <c r="OQW33" s="240"/>
      <c r="OQX33" s="240"/>
      <c r="OQY33" s="240"/>
      <c r="OQZ33" s="240"/>
      <c r="ORA33" s="240"/>
      <c r="ORB33" s="240"/>
      <c r="ORC33" s="240"/>
      <c r="ORD33" s="240"/>
      <c r="ORE33" s="240"/>
      <c r="ORF33" s="240"/>
      <c r="ORG33" s="240"/>
      <c r="ORH33" s="240"/>
      <c r="ORI33" s="240"/>
      <c r="ORJ33" s="240"/>
      <c r="ORK33" s="240"/>
      <c r="ORL33" s="240"/>
      <c r="ORM33" s="240"/>
      <c r="ORN33" s="240"/>
      <c r="ORO33" s="240"/>
      <c r="ORP33" s="240"/>
      <c r="ORQ33" s="240"/>
      <c r="ORR33" s="240"/>
      <c r="ORS33" s="240"/>
      <c r="ORT33" s="240"/>
      <c r="ORU33" s="240"/>
      <c r="ORV33" s="240"/>
      <c r="ORW33" s="240"/>
      <c r="ORX33" s="240"/>
      <c r="ORY33" s="240"/>
      <c r="ORZ33" s="240"/>
      <c r="OSA33" s="240"/>
      <c r="OSB33" s="240"/>
      <c r="OSC33" s="240"/>
      <c r="OSD33" s="240"/>
      <c r="OSE33" s="240"/>
      <c r="OSF33" s="240"/>
      <c r="OSG33" s="240"/>
      <c r="OSH33" s="240"/>
      <c r="OSI33" s="240"/>
      <c r="OSJ33" s="240"/>
      <c r="OSK33" s="240"/>
      <c r="OSL33" s="240"/>
      <c r="OSM33" s="240"/>
      <c r="OSN33" s="240"/>
      <c r="OSO33" s="240"/>
      <c r="OSP33" s="240"/>
      <c r="OSQ33" s="240"/>
      <c r="OSR33" s="240"/>
      <c r="OSS33" s="240"/>
      <c r="OST33" s="240"/>
      <c r="OSU33" s="240"/>
      <c r="OSV33" s="240"/>
      <c r="OSW33" s="240"/>
      <c r="OSX33" s="240"/>
      <c r="OSY33" s="240"/>
      <c r="OSZ33" s="240"/>
      <c r="OTA33" s="240"/>
      <c r="OTB33" s="240"/>
      <c r="OTC33" s="240"/>
      <c r="OTD33" s="240"/>
      <c r="OTE33" s="240"/>
      <c r="OTF33" s="240"/>
      <c r="OTG33" s="240"/>
      <c r="OTH33" s="240"/>
      <c r="OTI33" s="240"/>
      <c r="OTJ33" s="240"/>
      <c r="OTK33" s="240"/>
      <c r="OTL33" s="240"/>
      <c r="OTM33" s="240"/>
      <c r="OTN33" s="240"/>
      <c r="OTO33" s="240"/>
      <c r="OTP33" s="240"/>
      <c r="OTQ33" s="240"/>
      <c r="OTR33" s="240"/>
      <c r="OTS33" s="240"/>
      <c r="OTT33" s="240"/>
      <c r="OTU33" s="240"/>
      <c r="OTV33" s="240"/>
      <c r="OTW33" s="240"/>
      <c r="OTX33" s="240"/>
      <c r="OTY33" s="240"/>
      <c r="OTZ33" s="240"/>
      <c r="OUA33" s="240"/>
      <c r="OUB33" s="240"/>
      <c r="OUC33" s="240"/>
      <c r="OUD33" s="240"/>
      <c r="OUE33" s="240"/>
      <c r="OUF33" s="240"/>
      <c r="OUG33" s="240"/>
      <c r="OUH33" s="240"/>
      <c r="OUI33" s="240"/>
      <c r="OUJ33" s="240"/>
      <c r="OUK33" s="240"/>
      <c r="OUL33" s="240"/>
      <c r="OUM33" s="240"/>
      <c r="OUN33" s="240"/>
      <c r="OUO33" s="240"/>
      <c r="OUP33" s="240"/>
      <c r="OUQ33" s="240"/>
      <c r="OUR33" s="240"/>
      <c r="OUS33" s="240"/>
      <c r="OUT33" s="240"/>
      <c r="OUU33" s="240"/>
      <c r="OUV33" s="240"/>
      <c r="OUW33" s="240"/>
      <c r="OUX33" s="240"/>
      <c r="OUY33" s="240"/>
      <c r="OUZ33" s="240"/>
      <c r="OVA33" s="240"/>
      <c r="OVB33" s="240"/>
      <c r="OVC33" s="240"/>
      <c r="OVD33" s="240"/>
      <c r="OVE33" s="240"/>
      <c r="OVF33" s="240"/>
      <c r="OVG33" s="240"/>
      <c r="OVH33" s="240"/>
      <c r="OVI33" s="240"/>
      <c r="OVJ33" s="240"/>
      <c r="OVK33" s="240"/>
      <c r="OVL33" s="240"/>
      <c r="OVM33" s="240"/>
      <c r="OVN33" s="240"/>
      <c r="OVO33" s="240"/>
      <c r="OVP33" s="240"/>
      <c r="OVQ33" s="240"/>
      <c r="OVR33" s="240"/>
      <c r="OVS33" s="240"/>
      <c r="OVT33" s="240"/>
      <c r="OVU33" s="240"/>
      <c r="OVV33" s="240"/>
      <c r="OVW33" s="240"/>
      <c r="OVX33" s="240"/>
      <c r="OVY33" s="240"/>
      <c r="OVZ33" s="240"/>
      <c r="OWA33" s="240"/>
      <c r="OWB33" s="240"/>
      <c r="OWC33" s="240"/>
      <c r="OWD33" s="240"/>
      <c r="OWE33" s="240"/>
      <c r="OWF33" s="240"/>
      <c r="OWG33" s="240"/>
      <c r="OWH33" s="240"/>
      <c r="OWI33" s="240"/>
      <c r="OWJ33" s="240"/>
      <c r="OWK33" s="240"/>
      <c r="OWL33" s="240"/>
      <c r="OWM33" s="240"/>
      <c r="OWN33" s="240"/>
      <c r="OWO33" s="240"/>
      <c r="OWP33" s="240"/>
      <c r="OWQ33" s="240"/>
      <c r="OWR33" s="240"/>
      <c r="OWS33" s="240"/>
      <c r="OWT33" s="240"/>
      <c r="OWU33" s="240"/>
      <c r="OWV33" s="240"/>
      <c r="OWW33" s="240"/>
      <c r="OWX33" s="240"/>
      <c r="OWY33" s="240"/>
      <c r="OWZ33" s="240"/>
      <c r="OXA33" s="240"/>
      <c r="OXB33" s="240"/>
      <c r="OXC33" s="240"/>
      <c r="OXD33" s="240"/>
      <c r="OXE33" s="240"/>
      <c r="OXF33" s="240"/>
      <c r="OXG33" s="240"/>
      <c r="OXH33" s="240"/>
      <c r="OXI33" s="240"/>
      <c r="OXJ33" s="240"/>
      <c r="OXK33" s="240"/>
      <c r="OXL33" s="240"/>
      <c r="OXM33" s="240"/>
      <c r="OXN33" s="240"/>
      <c r="OXO33" s="240"/>
      <c r="OXP33" s="240"/>
      <c r="OXQ33" s="240"/>
      <c r="OXR33" s="240"/>
      <c r="OXS33" s="240"/>
      <c r="OXT33" s="240"/>
      <c r="OXU33" s="240"/>
      <c r="OXV33" s="240"/>
      <c r="OXW33" s="240"/>
      <c r="OXX33" s="240"/>
      <c r="OXY33" s="240"/>
      <c r="OXZ33" s="240"/>
      <c r="OYA33" s="240"/>
      <c r="OYB33" s="240"/>
      <c r="OYC33" s="240"/>
      <c r="OYD33" s="240"/>
      <c r="OYE33" s="240"/>
      <c r="OYF33" s="240"/>
      <c r="OYG33" s="240"/>
      <c r="OYH33" s="240"/>
      <c r="OYI33" s="240"/>
      <c r="OYJ33" s="240"/>
      <c r="OYK33" s="240"/>
      <c r="OYL33" s="240"/>
      <c r="OYM33" s="240"/>
      <c r="OYN33" s="240"/>
      <c r="OYO33" s="240"/>
      <c r="OYP33" s="240"/>
      <c r="OYQ33" s="240"/>
      <c r="OYR33" s="240"/>
      <c r="OYS33" s="240"/>
      <c r="OYT33" s="240"/>
      <c r="OYU33" s="240"/>
      <c r="OYV33" s="240"/>
      <c r="OYW33" s="240"/>
      <c r="OYX33" s="240"/>
      <c r="OYY33" s="240"/>
      <c r="OYZ33" s="240"/>
      <c r="OZA33" s="240"/>
      <c r="OZB33" s="240"/>
      <c r="OZC33" s="240"/>
      <c r="OZD33" s="240"/>
      <c r="OZE33" s="240"/>
      <c r="OZF33" s="240"/>
      <c r="OZG33" s="240"/>
      <c r="OZH33" s="240"/>
      <c r="OZI33" s="240"/>
      <c r="OZJ33" s="240"/>
      <c r="OZK33" s="240"/>
      <c r="OZL33" s="240"/>
      <c r="OZM33" s="240"/>
      <c r="OZN33" s="240"/>
      <c r="OZO33" s="240"/>
      <c r="OZP33" s="240"/>
      <c r="OZQ33" s="240"/>
      <c r="OZR33" s="240"/>
      <c r="OZS33" s="240"/>
      <c r="OZT33" s="240"/>
      <c r="OZU33" s="240"/>
      <c r="OZV33" s="240"/>
      <c r="OZW33" s="240"/>
      <c r="OZX33" s="240"/>
      <c r="OZY33" s="240"/>
      <c r="OZZ33" s="240"/>
      <c r="PAA33" s="240"/>
      <c r="PAB33" s="240"/>
      <c r="PAC33" s="240"/>
      <c r="PAD33" s="240"/>
      <c r="PAE33" s="240"/>
      <c r="PAF33" s="240"/>
      <c r="PAG33" s="240"/>
      <c r="PAH33" s="240"/>
      <c r="PAI33" s="240"/>
      <c r="PAJ33" s="240"/>
      <c r="PAK33" s="240"/>
      <c r="PAL33" s="240"/>
      <c r="PAM33" s="240"/>
      <c r="PAN33" s="240"/>
      <c r="PAO33" s="240"/>
      <c r="PAP33" s="240"/>
      <c r="PAQ33" s="240"/>
      <c r="PAR33" s="240"/>
      <c r="PAS33" s="240"/>
      <c r="PAT33" s="240"/>
      <c r="PAU33" s="240"/>
      <c r="PAV33" s="240"/>
      <c r="PAW33" s="240"/>
      <c r="PAX33" s="240"/>
      <c r="PAY33" s="240"/>
      <c r="PAZ33" s="240"/>
      <c r="PBA33" s="240"/>
      <c r="PBB33" s="240"/>
      <c r="PBC33" s="240"/>
      <c r="PBD33" s="240"/>
      <c r="PBE33" s="240"/>
      <c r="PBF33" s="240"/>
      <c r="PBG33" s="240"/>
      <c r="PBH33" s="240"/>
      <c r="PBI33" s="240"/>
      <c r="PBJ33" s="240"/>
      <c r="PBK33" s="240"/>
      <c r="PBL33" s="240"/>
      <c r="PBM33" s="240"/>
      <c r="PBN33" s="240"/>
      <c r="PBO33" s="240"/>
      <c r="PBP33" s="240"/>
      <c r="PBQ33" s="240"/>
      <c r="PBR33" s="240"/>
      <c r="PBS33" s="240"/>
      <c r="PBT33" s="240"/>
      <c r="PBU33" s="240"/>
      <c r="PBV33" s="240"/>
      <c r="PBW33" s="240"/>
      <c r="PBX33" s="240"/>
      <c r="PBY33" s="240"/>
      <c r="PBZ33" s="240"/>
      <c r="PCA33" s="240"/>
      <c r="PCB33" s="240"/>
      <c r="PCC33" s="240"/>
      <c r="PCD33" s="240"/>
      <c r="PCE33" s="240"/>
      <c r="PCF33" s="240"/>
      <c r="PCG33" s="240"/>
      <c r="PCH33" s="240"/>
      <c r="PCI33" s="240"/>
      <c r="PCJ33" s="240"/>
      <c r="PCK33" s="240"/>
      <c r="PCL33" s="240"/>
      <c r="PCM33" s="240"/>
      <c r="PCN33" s="240"/>
      <c r="PCO33" s="240"/>
      <c r="PCP33" s="240"/>
      <c r="PCQ33" s="240"/>
      <c r="PCR33" s="240"/>
      <c r="PCS33" s="240"/>
      <c r="PCT33" s="240"/>
      <c r="PCU33" s="240"/>
      <c r="PCV33" s="240"/>
      <c r="PCW33" s="240"/>
      <c r="PCX33" s="240"/>
      <c r="PCY33" s="240"/>
      <c r="PCZ33" s="240"/>
      <c r="PDA33" s="240"/>
      <c r="PDB33" s="240"/>
      <c r="PDC33" s="240"/>
      <c r="PDD33" s="240"/>
      <c r="PDE33" s="240"/>
      <c r="PDF33" s="240"/>
      <c r="PDG33" s="240"/>
      <c r="PDH33" s="240"/>
      <c r="PDI33" s="240"/>
      <c r="PDJ33" s="240"/>
      <c r="PDK33" s="240"/>
      <c r="PDL33" s="240"/>
      <c r="PDM33" s="240"/>
      <c r="PDN33" s="240"/>
      <c r="PDO33" s="240"/>
      <c r="PDP33" s="240"/>
      <c r="PDQ33" s="240"/>
      <c r="PDR33" s="240"/>
      <c r="PDS33" s="240"/>
      <c r="PDT33" s="240"/>
      <c r="PDU33" s="240"/>
      <c r="PDV33" s="240"/>
      <c r="PDW33" s="240"/>
      <c r="PDX33" s="240"/>
      <c r="PDY33" s="240"/>
      <c r="PDZ33" s="240"/>
      <c r="PEA33" s="240"/>
      <c r="PEB33" s="240"/>
      <c r="PEC33" s="240"/>
      <c r="PED33" s="240"/>
      <c r="PEE33" s="240"/>
      <c r="PEF33" s="240"/>
      <c r="PEG33" s="240"/>
      <c r="PEH33" s="240"/>
      <c r="PEI33" s="240"/>
      <c r="PEJ33" s="240"/>
      <c r="PEK33" s="240"/>
      <c r="PEL33" s="240"/>
      <c r="PEM33" s="240"/>
      <c r="PEN33" s="240"/>
      <c r="PEO33" s="240"/>
      <c r="PEP33" s="240"/>
      <c r="PEQ33" s="240"/>
      <c r="PER33" s="240"/>
      <c r="PES33" s="240"/>
      <c r="PET33" s="240"/>
      <c r="PEU33" s="240"/>
      <c r="PEV33" s="240"/>
      <c r="PEW33" s="240"/>
      <c r="PEX33" s="240"/>
      <c r="PEY33" s="240"/>
      <c r="PEZ33" s="240"/>
      <c r="PFA33" s="240"/>
      <c r="PFB33" s="240"/>
      <c r="PFC33" s="240"/>
      <c r="PFD33" s="240"/>
      <c r="PFE33" s="240"/>
      <c r="PFF33" s="240"/>
      <c r="PFG33" s="240"/>
      <c r="PFH33" s="240"/>
      <c r="PFI33" s="240"/>
      <c r="PFJ33" s="240"/>
      <c r="PFK33" s="240"/>
      <c r="PFL33" s="240"/>
      <c r="PFM33" s="240"/>
      <c r="PFN33" s="240"/>
      <c r="PFO33" s="240"/>
      <c r="PFP33" s="240"/>
      <c r="PFQ33" s="240"/>
      <c r="PFR33" s="240"/>
      <c r="PFS33" s="240"/>
      <c r="PFT33" s="240"/>
      <c r="PFU33" s="240"/>
      <c r="PFV33" s="240"/>
      <c r="PFW33" s="240"/>
      <c r="PFX33" s="240"/>
      <c r="PFY33" s="240"/>
      <c r="PFZ33" s="240"/>
      <c r="PGA33" s="240"/>
      <c r="PGB33" s="240"/>
      <c r="PGC33" s="240"/>
      <c r="PGD33" s="240"/>
      <c r="PGE33" s="240"/>
      <c r="PGF33" s="240"/>
      <c r="PGG33" s="240"/>
      <c r="PGH33" s="240"/>
      <c r="PGI33" s="240"/>
      <c r="PGJ33" s="240"/>
      <c r="PGK33" s="240"/>
      <c r="PGL33" s="240"/>
      <c r="PGM33" s="240"/>
      <c r="PGN33" s="240"/>
      <c r="PGO33" s="240"/>
      <c r="PGP33" s="240"/>
      <c r="PGQ33" s="240"/>
      <c r="PGR33" s="240"/>
      <c r="PGS33" s="240"/>
      <c r="PGT33" s="240"/>
      <c r="PGU33" s="240"/>
      <c r="PGV33" s="240"/>
      <c r="PGW33" s="240"/>
      <c r="PGX33" s="240"/>
      <c r="PGY33" s="240"/>
      <c r="PGZ33" s="240"/>
      <c r="PHA33" s="240"/>
      <c r="PHB33" s="240"/>
      <c r="PHC33" s="240"/>
      <c r="PHD33" s="240"/>
      <c r="PHE33" s="240"/>
      <c r="PHF33" s="240"/>
      <c r="PHG33" s="240"/>
      <c r="PHH33" s="240"/>
      <c r="PHI33" s="240"/>
      <c r="PHJ33" s="240"/>
      <c r="PHK33" s="240"/>
      <c r="PHL33" s="240"/>
      <c r="PHM33" s="240"/>
      <c r="PHN33" s="240"/>
      <c r="PHO33" s="240"/>
      <c r="PHP33" s="240"/>
      <c r="PHQ33" s="240"/>
      <c r="PHR33" s="240"/>
      <c r="PHS33" s="240"/>
      <c r="PHT33" s="240"/>
      <c r="PHU33" s="240"/>
      <c r="PHV33" s="240"/>
      <c r="PHW33" s="240"/>
      <c r="PHX33" s="240"/>
      <c r="PHY33" s="240"/>
      <c r="PHZ33" s="240"/>
      <c r="PIA33" s="240"/>
      <c r="PIB33" s="240"/>
      <c r="PIC33" s="240"/>
      <c r="PID33" s="240"/>
      <c r="PIE33" s="240"/>
      <c r="PIF33" s="240"/>
      <c r="PIG33" s="240"/>
      <c r="PIH33" s="240"/>
      <c r="PII33" s="240"/>
      <c r="PIJ33" s="240"/>
      <c r="PIK33" s="240"/>
      <c r="PIL33" s="240"/>
      <c r="PIM33" s="240"/>
      <c r="PIN33" s="240"/>
      <c r="PIO33" s="240"/>
      <c r="PIP33" s="240"/>
      <c r="PIQ33" s="240"/>
      <c r="PIR33" s="240"/>
      <c r="PIS33" s="240"/>
      <c r="PIT33" s="240"/>
      <c r="PIU33" s="240"/>
      <c r="PIV33" s="240"/>
      <c r="PIW33" s="240"/>
      <c r="PIX33" s="240"/>
      <c r="PIY33" s="240"/>
      <c r="PIZ33" s="240"/>
      <c r="PJA33" s="240"/>
      <c r="PJB33" s="240"/>
      <c r="PJC33" s="240"/>
      <c r="PJD33" s="240"/>
      <c r="PJE33" s="240"/>
      <c r="PJF33" s="240"/>
      <c r="PJG33" s="240"/>
      <c r="PJH33" s="240"/>
      <c r="PJI33" s="240"/>
      <c r="PJJ33" s="240"/>
      <c r="PJK33" s="240"/>
      <c r="PJL33" s="240"/>
      <c r="PJM33" s="240"/>
      <c r="PJN33" s="240"/>
      <c r="PJO33" s="240"/>
      <c r="PJP33" s="240"/>
      <c r="PJQ33" s="240"/>
      <c r="PJR33" s="240"/>
      <c r="PJS33" s="240"/>
      <c r="PJT33" s="240"/>
      <c r="PJU33" s="240"/>
      <c r="PJV33" s="240"/>
      <c r="PJW33" s="240"/>
      <c r="PJX33" s="240"/>
      <c r="PJY33" s="240"/>
      <c r="PJZ33" s="240"/>
      <c r="PKA33" s="240"/>
      <c r="PKB33" s="240"/>
      <c r="PKC33" s="240"/>
      <c r="PKD33" s="240"/>
      <c r="PKE33" s="240"/>
      <c r="PKF33" s="240"/>
      <c r="PKG33" s="240"/>
      <c r="PKH33" s="240"/>
      <c r="PKI33" s="240"/>
      <c r="PKJ33" s="240"/>
      <c r="PKK33" s="240"/>
      <c r="PKL33" s="240"/>
      <c r="PKM33" s="240"/>
      <c r="PKN33" s="240"/>
      <c r="PKO33" s="240"/>
      <c r="PKP33" s="240"/>
      <c r="PKQ33" s="240"/>
      <c r="PKR33" s="240"/>
      <c r="PKS33" s="240"/>
      <c r="PKT33" s="240"/>
      <c r="PKU33" s="240"/>
      <c r="PKV33" s="240"/>
      <c r="PKW33" s="240"/>
      <c r="PKX33" s="240"/>
      <c r="PKY33" s="240"/>
      <c r="PKZ33" s="240"/>
      <c r="PLA33" s="240"/>
      <c r="PLB33" s="240"/>
      <c r="PLC33" s="240"/>
      <c r="PLD33" s="240"/>
      <c r="PLE33" s="240"/>
      <c r="PLF33" s="240"/>
      <c r="PLG33" s="240"/>
      <c r="PLH33" s="240"/>
      <c r="PLI33" s="240"/>
      <c r="PLJ33" s="240"/>
      <c r="PLK33" s="240"/>
      <c r="PLL33" s="240"/>
      <c r="PLM33" s="240"/>
      <c r="PLN33" s="240"/>
      <c r="PLO33" s="240"/>
      <c r="PLP33" s="240"/>
      <c r="PLQ33" s="240"/>
      <c r="PLR33" s="240"/>
      <c r="PLS33" s="240"/>
      <c r="PLT33" s="240"/>
      <c r="PLU33" s="240"/>
      <c r="PLV33" s="240"/>
      <c r="PLW33" s="240"/>
      <c r="PLX33" s="240"/>
      <c r="PLY33" s="240"/>
      <c r="PLZ33" s="240"/>
      <c r="PMA33" s="240"/>
      <c r="PMB33" s="240"/>
      <c r="PMC33" s="240"/>
      <c r="PMD33" s="240"/>
      <c r="PME33" s="240"/>
      <c r="PMF33" s="240"/>
      <c r="PMG33" s="240"/>
      <c r="PMH33" s="240"/>
      <c r="PMI33" s="240"/>
      <c r="PMJ33" s="240"/>
      <c r="PMK33" s="240"/>
      <c r="PML33" s="240"/>
      <c r="PMM33" s="240"/>
      <c r="PMN33" s="240"/>
      <c r="PMO33" s="240"/>
      <c r="PMP33" s="240"/>
      <c r="PMQ33" s="240"/>
      <c r="PMR33" s="240"/>
      <c r="PMS33" s="240"/>
      <c r="PMT33" s="240"/>
      <c r="PMU33" s="240"/>
      <c r="PMV33" s="240"/>
      <c r="PMW33" s="240"/>
      <c r="PMX33" s="240"/>
      <c r="PMY33" s="240"/>
      <c r="PMZ33" s="240"/>
      <c r="PNA33" s="240"/>
      <c r="PNB33" s="240"/>
      <c r="PNC33" s="240"/>
      <c r="PND33" s="240"/>
      <c r="PNE33" s="240"/>
      <c r="PNF33" s="240"/>
      <c r="PNG33" s="240"/>
      <c r="PNH33" s="240"/>
      <c r="PNI33" s="240"/>
      <c r="PNJ33" s="240"/>
      <c r="PNK33" s="240"/>
      <c r="PNL33" s="240"/>
      <c r="PNM33" s="240"/>
      <c r="PNN33" s="240"/>
      <c r="PNO33" s="240"/>
      <c r="PNP33" s="240"/>
      <c r="PNQ33" s="240"/>
      <c r="PNR33" s="240"/>
      <c r="PNS33" s="240"/>
      <c r="PNT33" s="240"/>
      <c r="PNU33" s="240"/>
      <c r="PNV33" s="240"/>
      <c r="PNW33" s="240"/>
      <c r="PNX33" s="240"/>
      <c r="PNY33" s="240"/>
      <c r="PNZ33" s="240"/>
      <c r="POA33" s="240"/>
      <c r="POB33" s="240"/>
      <c r="POC33" s="240"/>
      <c r="POD33" s="240"/>
      <c r="POE33" s="240"/>
      <c r="POF33" s="240"/>
      <c r="POG33" s="240"/>
      <c r="POH33" s="240"/>
      <c r="POI33" s="240"/>
      <c r="POJ33" s="240"/>
      <c r="POK33" s="240"/>
      <c r="POL33" s="240"/>
      <c r="POM33" s="240"/>
      <c r="PON33" s="240"/>
      <c r="POO33" s="240"/>
      <c r="POP33" s="240"/>
      <c r="POQ33" s="240"/>
      <c r="POR33" s="240"/>
      <c r="POS33" s="240"/>
      <c r="POT33" s="240"/>
      <c r="POU33" s="240"/>
      <c r="POV33" s="240"/>
      <c r="POW33" s="240"/>
      <c r="POX33" s="240"/>
      <c r="POY33" s="240"/>
      <c r="POZ33" s="240"/>
      <c r="PPA33" s="240"/>
      <c r="PPB33" s="240"/>
      <c r="PPC33" s="240"/>
      <c r="PPD33" s="240"/>
      <c r="PPE33" s="240"/>
      <c r="PPF33" s="240"/>
      <c r="PPG33" s="240"/>
      <c r="PPH33" s="240"/>
      <c r="PPI33" s="240"/>
      <c r="PPJ33" s="240"/>
      <c r="PPK33" s="240"/>
      <c r="PPL33" s="240"/>
      <c r="PPM33" s="240"/>
      <c r="PPN33" s="240"/>
      <c r="PPO33" s="240"/>
      <c r="PPP33" s="240"/>
      <c r="PPQ33" s="240"/>
      <c r="PPR33" s="240"/>
      <c r="PPS33" s="240"/>
      <c r="PPT33" s="240"/>
      <c r="PPU33" s="240"/>
      <c r="PPV33" s="240"/>
      <c r="PPW33" s="240"/>
      <c r="PPX33" s="240"/>
      <c r="PPY33" s="240"/>
      <c r="PPZ33" s="240"/>
      <c r="PQA33" s="240"/>
      <c r="PQB33" s="240"/>
      <c r="PQC33" s="240"/>
      <c r="PQD33" s="240"/>
      <c r="PQE33" s="240"/>
      <c r="PQF33" s="240"/>
      <c r="PQG33" s="240"/>
      <c r="PQH33" s="240"/>
      <c r="PQI33" s="240"/>
      <c r="PQJ33" s="240"/>
      <c r="PQK33" s="240"/>
      <c r="PQL33" s="240"/>
      <c r="PQM33" s="240"/>
      <c r="PQN33" s="240"/>
      <c r="PQO33" s="240"/>
      <c r="PQP33" s="240"/>
      <c r="PQQ33" s="240"/>
      <c r="PQR33" s="240"/>
      <c r="PQS33" s="240"/>
      <c r="PQT33" s="240"/>
      <c r="PQU33" s="240"/>
      <c r="PQV33" s="240"/>
      <c r="PQW33" s="240"/>
      <c r="PQX33" s="240"/>
      <c r="PQY33" s="240"/>
      <c r="PQZ33" s="240"/>
      <c r="PRA33" s="240"/>
      <c r="PRB33" s="240"/>
      <c r="PRC33" s="240"/>
      <c r="PRD33" s="240"/>
      <c r="PRE33" s="240"/>
      <c r="PRF33" s="240"/>
      <c r="PRG33" s="240"/>
      <c r="PRH33" s="240"/>
      <c r="PRI33" s="240"/>
      <c r="PRJ33" s="240"/>
      <c r="PRK33" s="240"/>
      <c r="PRL33" s="240"/>
      <c r="PRM33" s="240"/>
      <c r="PRN33" s="240"/>
      <c r="PRO33" s="240"/>
      <c r="PRP33" s="240"/>
      <c r="PRQ33" s="240"/>
      <c r="PRR33" s="240"/>
      <c r="PRS33" s="240"/>
      <c r="PRT33" s="240"/>
      <c r="PRU33" s="240"/>
      <c r="PRV33" s="240"/>
      <c r="PRW33" s="240"/>
      <c r="PRX33" s="240"/>
      <c r="PRY33" s="240"/>
      <c r="PRZ33" s="240"/>
      <c r="PSA33" s="240"/>
      <c r="PSB33" s="240"/>
      <c r="PSC33" s="240"/>
      <c r="PSD33" s="240"/>
      <c r="PSE33" s="240"/>
      <c r="PSF33" s="240"/>
      <c r="PSG33" s="240"/>
      <c r="PSH33" s="240"/>
      <c r="PSI33" s="240"/>
      <c r="PSJ33" s="240"/>
      <c r="PSK33" s="240"/>
      <c r="PSL33" s="240"/>
      <c r="PSM33" s="240"/>
      <c r="PSN33" s="240"/>
      <c r="PSO33" s="240"/>
      <c r="PSP33" s="240"/>
      <c r="PSQ33" s="240"/>
      <c r="PSR33" s="240"/>
      <c r="PSS33" s="240"/>
      <c r="PST33" s="240"/>
      <c r="PSU33" s="240"/>
      <c r="PSV33" s="240"/>
      <c r="PSW33" s="240"/>
      <c r="PSX33" s="240"/>
      <c r="PSY33" s="240"/>
      <c r="PSZ33" s="240"/>
      <c r="PTA33" s="240"/>
      <c r="PTB33" s="240"/>
      <c r="PTC33" s="240"/>
      <c r="PTD33" s="240"/>
      <c r="PTE33" s="240"/>
      <c r="PTF33" s="240"/>
      <c r="PTG33" s="240"/>
      <c r="PTH33" s="240"/>
      <c r="PTI33" s="240"/>
      <c r="PTJ33" s="240"/>
      <c r="PTK33" s="240"/>
      <c r="PTL33" s="240"/>
      <c r="PTM33" s="240"/>
      <c r="PTN33" s="240"/>
      <c r="PTO33" s="240"/>
      <c r="PTP33" s="240"/>
      <c r="PTQ33" s="240"/>
      <c r="PTR33" s="240"/>
      <c r="PTS33" s="240"/>
      <c r="PTT33" s="240"/>
      <c r="PTU33" s="240"/>
      <c r="PTV33" s="240"/>
      <c r="PTW33" s="240"/>
      <c r="PTX33" s="240"/>
      <c r="PTY33" s="240"/>
      <c r="PTZ33" s="240"/>
      <c r="PUA33" s="240"/>
      <c r="PUB33" s="240"/>
      <c r="PUC33" s="240"/>
      <c r="PUD33" s="240"/>
      <c r="PUE33" s="240"/>
      <c r="PUF33" s="240"/>
      <c r="PUG33" s="240"/>
      <c r="PUH33" s="240"/>
      <c r="PUI33" s="240"/>
      <c r="PUJ33" s="240"/>
      <c r="PUK33" s="240"/>
      <c r="PUL33" s="240"/>
      <c r="PUM33" s="240"/>
      <c r="PUN33" s="240"/>
      <c r="PUO33" s="240"/>
      <c r="PUP33" s="240"/>
      <c r="PUQ33" s="240"/>
      <c r="PUR33" s="240"/>
      <c r="PUS33" s="240"/>
      <c r="PUT33" s="240"/>
      <c r="PUU33" s="240"/>
      <c r="PUV33" s="240"/>
      <c r="PUW33" s="240"/>
      <c r="PUX33" s="240"/>
      <c r="PUY33" s="240"/>
      <c r="PUZ33" s="240"/>
      <c r="PVA33" s="240"/>
      <c r="PVB33" s="240"/>
      <c r="PVC33" s="240"/>
      <c r="PVD33" s="240"/>
      <c r="PVE33" s="240"/>
      <c r="PVF33" s="240"/>
      <c r="PVG33" s="240"/>
      <c r="PVH33" s="240"/>
      <c r="PVI33" s="240"/>
      <c r="PVJ33" s="240"/>
      <c r="PVK33" s="240"/>
      <c r="PVL33" s="240"/>
      <c r="PVM33" s="240"/>
      <c r="PVN33" s="240"/>
      <c r="PVO33" s="240"/>
      <c r="PVP33" s="240"/>
      <c r="PVQ33" s="240"/>
      <c r="PVR33" s="240"/>
      <c r="PVS33" s="240"/>
      <c r="PVT33" s="240"/>
      <c r="PVU33" s="240"/>
      <c r="PVV33" s="240"/>
      <c r="PVW33" s="240"/>
      <c r="PVX33" s="240"/>
      <c r="PVY33" s="240"/>
      <c r="PVZ33" s="240"/>
      <c r="PWA33" s="240"/>
      <c r="PWB33" s="240"/>
      <c r="PWC33" s="240"/>
      <c r="PWD33" s="240"/>
      <c r="PWE33" s="240"/>
      <c r="PWF33" s="240"/>
      <c r="PWG33" s="240"/>
      <c r="PWH33" s="240"/>
      <c r="PWI33" s="240"/>
      <c r="PWJ33" s="240"/>
      <c r="PWK33" s="240"/>
      <c r="PWL33" s="240"/>
      <c r="PWM33" s="240"/>
      <c r="PWN33" s="240"/>
      <c r="PWO33" s="240"/>
      <c r="PWP33" s="240"/>
      <c r="PWQ33" s="240"/>
      <c r="PWR33" s="240"/>
      <c r="PWS33" s="240"/>
      <c r="PWT33" s="240"/>
      <c r="PWU33" s="240"/>
      <c r="PWV33" s="240"/>
      <c r="PWW33" s="240"/>
      <c r="PWX33" s="240"/>
      <c r="PWY33" s="240"/>
      <c r="PWZ33" s="240"/>
      <c r="PXA33" s="240"/>
      <c r="PXB33" s="240"/>
      <c r="PXC33" s="240"/>
      <c r="PXD33" s="240"/>
      <c r="PXE33" s="240"/>
      <c r="PXF33" s="240"/>
      <c r="PXG33" s="240"/>
      <c r="PXH33" s="240"/>
      <c r="PXI33" s="240"/>
      <c r="PXJ33" s="240"/>
      <c r="PXK33" s="240"/>
      <c r="PXL33" s="240"/>
      <c r="PXM33" s="240"/>
      <c r="PXN33" s="240"/>
      <c r="PXO33" s="240"/>
      <c r="PXP33" s="240"/>
      <c r="PXQ33" s="240"/>
      <c r="PXR33" s="240"/>
      <c r="PXS33" s="240"/>
      <c r="PXT33" s="240"/>
      <c r="PXU33" s="240"/>
      <c r="PXV33" s="240"/>
      <c r="PXW33" s="240"/>
      <c r="PXX33" s="240"/>
      <c r="PXY33" s="240"/>
      <c r="PXZ33" s="240"/>
      <c r="PYA33" s="240"/>
      <c r="PYB33" s="240"/>
      <c r="PYC33" s="240"/>
      <c r="PYD33" s="240"/>
      <c r="PYE33" s="240"/>
      <c r="PYF33" s="240"/>
      <c r="PYG33" s="240"/>
      <c r="PYH33" s="240"/>
      <c r="PYI33" s="240"/>
      <c r="PYJ33" s="240"/>
      <c r="PYK33" s="240"/>
      <c r="PYL33" s="240"/>
      <c r="PYM33" s="240"/>
      <c r="PYN33" s="240"/>
      <c r="PYO33" s="240"/>
      <c r="PYP33" s="240"/>
      <c r="PYQ33" s="240"/>
      <c r="PYR33" s="240"/>
      <c r="PYS33" s="240"/>
      <c r="PYT33" s="240"/>
      <c r="PYU33" s="240"/>
      <c r="PYV33" s="240"/>
      <c r="PYW33" s="240"/>
      <c r="PYX33" s="240"/>
      <c r="PYY33" s="240"/>
      <c r="PYZ33" s="240"/>
      <c r="PZA33" s="240"/>
      <c r="PZB33" s="240"/>
      <c r="PZC33" s="240"/>
      <c r="PZD33" s="240"/>
      <c r="PZE33" s="240"/>
      <c r="PZF33" s="240"/>
      <c r="PZG33" s="240"/>
      <c r="PZH33" s="240"/>
      <c r="PZI33" s="240"/>
      <c r="PZJ33" s="240"/>
      <c r="PZK33" s="240"/>
      <c r="PZL33" s="240"/>
      <c r="PZM33" s="240"/>
      <c r="PZN33" s="240"/>
      <c r="PZO33" s="240"/>
      <c r="PZP33" s="240"/>
      <c r="PZQ33" s="240"/>
      <c r="PZR33" s="240"/>
      <c r="PZS33" s="240"/>
      <c r="PZT33" s="240"/>
      <c r="PZU33" s="240"/>
      <c r="PZV33" s="240"/>
      <c r="PZW33" s="240"/>
      <c r="PZX33" s="240"/>
      <c r="PZY33" s="240"/>
      <c r="PZZ33" s="240"/>
      <c r="QAA33" s="240"/>
      <c r="QAB33" s="240"/>
      <c r="QAC33" s="240"/>
      <c r="QAD33" s="240"/>
      <c r="QAE33" s="240"/>
      <c r="QAF33" s="240"/>
      <c r="QAG33" s="240"/>
      <c r="QAH33" s="240"/>
      <c r="QAI33" s="240"/>
      <c r="QAJ33" s="240"/>
      <c r="QAK33" s="240"/>
      <c r="QAL33" s="240"/>
      <c r="QAM33" s="240"/>
      <c r="QAN33" s="240"/>
      <c r="QAO33" s="240"/>
      <c r="QAP33" s="240"/>
      <c r="QAQ33" s="240"/>
      <c r="QAR33" s="240"/>
      <c r="QAS33" s="240"/>
      <c r="QAT33" s="240"/>
      <c r="QAU33" s="240"/>
      <c r="QAV33" s="240"/>
      <c r="QAW33" s="240"/>
      <c r="QAX33" s="240"/>
      <c r="QAY33" s="240"/>
      <c r="QAZ33" s="240"/>
      <c r="QBA33" s="240"/>
      <c r="QBB33" s="240"/>
      <c r="QBC33" s="240"/>
      <c r="QBD33" s="240"/>
      <c r="QBE33" s="240"/>
      <c r="QBF33" s="240"/>
      <c r="QBG33" s="240"/>
      <c r="QBH33" s="240"/>
      <c r="QBI33" s="240"/>
      <c r="QBJ33" s="240"/>
      <c r="QBK33" s="240"/>
      <c r="QBL33" s="240"/>
      <c r="QBM33" s="240"/>
      <c r="QBN33" s="240"/>
      <c r="QBO33" s="240"/>
      <c r="QBP33" s="240"/>
      <c r="QBQ33" s="240"/>
      <c r="QBR33" s="240"/>
      <c r="QBS33" s="240"/>
      <c r="QBT33" s="240"/>
      <c r="QBU33" s="240"/>
      <c r="QBV33" s="240"/>
      <c r="QBW33" s="240"/>
      <c r="QBX33" s="240"/>
      <c r="QBY33" s="240"/>
      <c r="QBZ33" s="240"/>
      <c r="QCA33" s="240"/>
      <c r="QCB33" s="240"/>
      <c r="QCC33" s="240"/>
      <c r="QCD33" s="240"/>
      <c r="QCE33" s="240"/>
      <c r="QCF33" s="240"/>
      <c r="QCG33" s="240"/>
      <c r="QCH33" s="240"/>
      <c r="QCI33" s="240"/>
      <c r="QCJ33" s="240"/>
      <c r="QCK33" s="240"/>
      <c r="QCL33" s="240"/>
      <c r="QCM33" s="240"/>
      <c r="QCN33" s="240"/>
      <c r="QCO33" s="240"/>
      <c r="QCP33" s="240"/>
      <c r="QCQ33" s="240"/>
      <c r="QCR33" s="240"/>
      <c r="QCS33" s="240"/>
      <c r="QCT33" s="240"/>
      <c r="QCU33" s="240"/>
      <c r="QCV33" s="240"/>
      <c r="QCW33" s="240"/>
      <c r="QCX33" s="240"/>
      <c r="QCY33" s="240"/>
      <c r="QCZ33" s="240"/>
      <c r="QDA33" s="240"/>
      <c r="QDB33" s="240"/>
      <c r="QDC33" s="240"/>
      <c r="QDD33" s="240"/>
      <c r="QDE33" s="240"/>
      <c r="QDF33" s="240"/>
      <c r="QDG33" s="240"/>
      <c r="QDH33" s="240"/>
      <c r="QDI33" s="240"/>
      <c r="QDJ33" s="240"/>
      <c r="QDK33" s="240"/>
      <c r="QDL33" s="240"/>
      <c r="QDM33" s="240"/>
      <c r="QDN33" s="240"/>
      <c r="QDO33" s="240"/>
      <c r="QDP33" s="240"/>
      <c r="QDQ33" s="240"/>
      <c r="QDR33" s="240"/>
      <c r="QDS33" s="240"/>
      <c r="QDT33" s="240"/>
      <c r="QDU33" s="240"/>
      <c r="QDV33" s="240"/>
      <c r="QDW33" s="240"/>
      <c r="QDX33" s="240"/>
      <c r="QDY33" s="240"/>
      <c r="QDZ33" s="240"/>
      <c r="QEA33" s="240"/>
      <c r="QEB33" s="240"/>
      <c r="QEC33" s="240"/>
      <c r="QED33" s="240"/>
      <c r="QEE33" s="240"/>
      <c r="QEF33" s="240"/>
      <c r="QEG33" s="240"/>
      <c r="QEH33" s="240"/>
      <c r="QEI33" s="240"/>
      <c r="QEJ33" s="240"/>
      <c r="QEK33" s="240"/>
      <c r="QEL33" s="240"/>
      <c r="QEM33" s="240"/>
      <c r="QEN33" s="240"/>
      <c r="QEO33" s="240"/>
      <c r="QEP33" s="240"/>
      <c r="QEQ33" s="240"/>
      <c r="QER33" s="240"/>
      <c r="QES33" s="240"/>
      <c r="QET33" s="240"/>
      <c r="QEU33" s="240"/>
      <c r="QEV33" s="240"/>
      <c r="QEW33" s="240"/>
      <c r="QEX33" s="240"/>
      <c r="QEY33" s="240"/>
      <c r="QEZ33" s="240"/>
      <c r="QFA33" s="240"/>
      <c r="QFB33" s="240"/>
      <c r="QFC33" s="240"/>
      <c r="QFD33" s="240"/>
      <c r="QFE33" s="240"/>
      <c r="QFF33" s="240"/>
      <c r="QFG33" s="240"/>
      <c r="QFH33" s="240"/>
      <c r="QFI33" s="240"/>
      <c r="QFJ33" s="240"/>
      <c r="QFK33" s="240"/>
      <c r="QFL33" s="240"/>
      <c r="QFM33" s="240"/>
      <c r="QFN33" s="240"/>
      <c r="QFO33" s="240"/>
      <c r="QFP33" s="240"/>
      <c r="QFQ33" s="240"/>
      <c r="QFR33" s="240"/>
      <c r="QFS33" s="240"/>
      <c r="QFT33" s="240"/>
      <c r="QFU33" s="240"/>
      <c r="QFV33" s="240"/>
      <c r="QFW33" s="240"/>
      <c r="QFX33" s="240"/>
      <c r="QFY33" s="240"/>
      <c r="QFZ33" s="240"/>
      <c r="QGA33" s="240"/>
      <c r="QGB33" s="240"/>
      <c r="QGC33" s="240"/>
      <c r="QGD33" s="240"/>
      <c r="QGE33" s="240"/>
      <c r="QGF33" s="240"/>
      <c r="QGG33" s="240"/>
      <c r="QGH33" s="240"/>
      <c r="QGI33" s="240"/>
      <c r="QGJ33" s="240"/>
      <c r="QGK33" s="240"/>
      <c r="QGL33" s="240"/>
      <c r="QGM33" s="240"/>
      <c r="QGN33" s="240"/>
      <c r="QGO33" s="240"/>
      <c r="QGP33" s="240"/>
      <c r="QGQ33" s="240"/>
      <c r="QGR33" s="240"/>
      <c r="QGS33" s="240"/>
      <c r="QGT33" s="240"/>
      <c r="QGU33" s="240"/>
      <c r="QGV33" s="240"/>
      <c r="QGW33" s="240"/>
      <c r="QGX33" s="240"/>
      <c r="QGY33" s="240"/>
      <c r="QGZ33" s="240"/>
      <c r="QHA33" s="240"/>
      <c r="QHB33" s="240"/>
      <c r="QHC33" s="240"/>
      <c r="QHD33" s="240"/>
      <c r="QHE33" s="240"/>
      <c r="QHF33" s="240"/>
      <c r="QHG33" s="240"/>
      <c r="QHH33" s="240"/>
      <c r="QHI33" s="240"/>
      <c r="QHJ33" s="240"/>
      <c r="QHK33" s="240"/>
      <c r="QHL33" s="240"/>
      <c r="QHM33" s="240"/>
      <c r="QHN33" s="240"/>
      <c r="QHO33" s="240"/>
      <c r="QHP33" s="240"/>
      <c r="QHQ33" s="240"/>
      <c r="QHR33" s="240"/>
      <c r="QHS33" s="240"/>
      <c r="QHT33" s="240"/>
      <c r="QHU33" s="240"/>
      <c r="QHV33" s="240"/>
      <c r="QHW33" s="240"/>
      <c r="QHX33" s="240"/>
      <c r="QHY33" s="240"/>
      <c r="QHZ33" s="240"/>
      <c r="QIA33" s="240"/>
      <c r="QIB33" s="240"/>
      <c r="QIC33" s="240"/>
      <c r="QID33" s="240"/>
      <c r="QIE33" s="240"/>
      <c r="QIF33" s="240"/>
      <c r="QIG33" s="240"/>
      <c r="QIH33" s="240"/>
      <c r="QII33" s="240"/>
      <c r="QIJ33" s="240"/>
      <c r="QIK33" s="240"/>
      <c r="QIL33" s="240"/>
      <c r="QIM33" s="240"/>
      <c r="QIN33" s="240"/>
      <c r="QIO33" s="240"/>
      <c r="QIP33" s="240"/>
      <c r="QIQ33" s="240"/>
      <c r="QIR33" s="240"/>
      <c r="QIS33" s="240"/>
      <c r="QIT33" s="240"/>
      <c r="QIU33" s="240"/>
      <c r="QIV33" s="240"/>
      <c r="QIW33" s="240"/>
      <c r="QIX33" s="240"/>
      <c r="QIY33" s="240"/>
      <c r="QIZ33" s="240"/>
      <c r="QJA33" s="240"/>
      <c r="QJB33" s="240"/>
      <c r="QJC33" s="240"/>
      <c r="QJD33" s="240"/>
      <c r="QJE33" s="240"/>
      <c r="QJF33" s="240"/>
      <c r="QJG33" s="240"/>
      <c r="QJH33" s="240"/>
      <c r="QJI33" s="240"/>
      <c r="QJJ33" s="240"/>
      <c r="QJK33" s="240"/>
      <c r="QJL33" s="240"/>
      <c r="QJM33" s="240"/>
      <c r="QJN33" s="240"/>
      <c r="QJO33" s="240"/>
      <c r="QJP33" s="240"/>
      <c r="QJQ33" s="240"/>
      <c r="QJR33" s="240"/>
      <c r="QJS33" s="240"/>
      <c r="QJT33" s="240"/>
      <c r="QJU33" s="240"/>
      <c r="QJV33" s="240"/>
      <c r="QJW33" s="240"/>
      <c r="QJX33" s="240"/>
      <c r="QJY33" s="240"/>
      <c r="QJZ33" s="240"/>
      <c r="QKA33" s="240"/>
      <c r="QKB33" s="240"/>
      <c r="QKC33" s="240"/>
      <c r="QKD33" s="240"/>
      <c r="QKE33" s="240"/>
      <c r="QKF33" s="240"/>
      <c r="QKG33" s="240"/>
      <c r="QKH33" s="240"/>
      <c r="QKI33" s="240"/>
      <c r="QKJ33" s="240"/>
      <c r="QKK33" s="240"/>
      <c r="QKL33" s="240"/>
      <c r="QKM33" s="240"/>
      <c r="QKN33" s="240"/>
      <c r="QKO33" s="240"/>
      <c r="QKP33" s="240"/>
      <c r="QKQ33" s="240"/>
      <c r="QKR33" s="240"/>
      <c r="QKS33" s="240"/>
      <c r="QKT33" s="240"/>
      <c r="QKU33" s="240"/>
      <c r="QKV33" s="240"/>
      <c r="QKW33" s="240"/>
      <c r="QKX33" s="240"/>
      <c r="QKY33" s="240"/>
      <c r="QKZ33" s="240"/>
      <c r="QLA33" s="240"/>
      <c r="QLB33" s="240"/>
      <c r="QLC33" s="240"/>
      <c r="QLD33" s="240"/>
      <c r="QLE33" s="240"/>
      <c r="QLF33" s="240"/>
      <c r="QLG33" s="240"/>
      <c r="QLH33" s="240"/>
      <c r="QLI33" s="240"/>
      <c r="QLJ33" s="240"/>
      <c r="QLK33" s="240"/>
      <c r="QLL33" s="240"/>
      <c r="QLM33" s="240"/>
      <c r="QLN33" s="240"/>
      <c r="QLO33" s="240"/>
      <c r="QLP33" s="240"/>
      <c r="QLQ33" s="240"/>
      <c r="QLR33" s="240"/>
      <c r="QLS33" s="240"/>
      <c r="QLT33" s="240"/>
      <c r="QLU33" s="240"/>
      <c r="QLV33" s="240"/>
      <c r="QLW33" s="240"/>
      <c r="QLX33" s="240"/>
      <c r="QLY33" s="240"/>
      <c r="QLZ33" s="240"/>
      <c r="QMA33" s="240"/>
      <c r="QMB33" s="240"/>
      <c r="QMC33" s="240"/>
      <c r="QMD33" s="240"/>
      <c r="QME33" s="240"/>
      <c r="QMF33" s="240"/>
      <c r="QMG33" s="240"/>
      <c r="QMH33" s="240"/>
      <c r="QMI33" s="240"/>
      <c r="QMJ33" s="240"/>
      <c r="QMK33" s="240"/>
      <c r="QML33" s="240"/>
      <c r="QMM33" s="240"/>
      <c r="QMN33" s="240"/>
      <c r="QMO33" s="240"/>
      <c r="QMP33" s="240"/>
      <c r="QMQ33" s="240"/>
      <c r="QMR33" s="240"/>
      <c r="QMS33" s="240"/>
      <c r="QMT33" s="240"/>
      <c r="QMU33" s="240"/>
      <c r="QMV33" s="240"/>
      <c r="QMW33" s="240"/>
      <c r="QMX33" s="240"/>
      <c r="QMY33" s="240"/>
      <c r="QMZ33" s="240"/>
      <c r="QNA33" s="240"/>
      <c r="QNB33" s="240"/>
      <c r="QNC33" s="240"/>
      <c r="QND33" s="240"/>
      <c r="QNE33" s="240"/>
      <c r="QNF33" s="240"/>
      <c r="QNG33" s="240"/>
      <c r="QNH33" s="240"/>
      <c r="QNI33" s="240"/>
      <c r="QNJ33" s="240"/>
      <c r="QNK33" s="240"/>
      <c r="QNL33" s="240"/>
      <c r="QNM33" s="240"/>
      <c r="QNN33" s="240"/>
      <c r="QNO33" s="240"/>
      <c r="QNP33" s="240"/>
      <c r="QNQ33" s="240"/>
      <c r="QNR33" s="240"/>
      <c r="QNS33" s="240"/>
      <c r="QNT33" s="240"/>
      <c r="QNU33" s="240"/>
      <c r="QNV33" s="240"/>
      <c r="QNW33" s="240"/>
      <c r="QNX33" s="240"/>
      <c r="QNY33" s="240"/>
      <c r="QNZ33" s="240"/>
      <c r="QOA33" s="240"/>
      <c r="QOB33" s="240"/>
      <c r="QOC33" s="240"/>
      <c r="QOD33" s="240"/>
      <c r="QOE33" s="240"/>
      <c r="QOF33" s="240"/>
      <c r="QOG33" s="240"/>
      <c r="QOH33" s="240"/>
      <c r="QOI33" s="240"/>
      <c r="QOJ33" s="240"/>
      <c r="QOK33" s="240"/>
      <c r="QOL33" s="240"/>
      <c r="QOM33" s="240"/>
      <c r="QON33" s="240"/>
      <c r="QOO33" s="240"/>
      <c r="QOP33" s="240"/>
      <c r="QOQ33" s="240"/>
      <c r="QOR33" s="240"/>
      <c r="QOS33" s="240"/>
      <c r="QOT33" s="240"/>
      <c r="QOU33" s="240"/>
      <c r="QOV33" s="240"/>
      <c r="QOW33" s="240"/>
      <c r="QOX33" s="240"/>
      <c r="QOY33" s="240"/>
      <c r="QOZ33" s="240"/>
      <c r="QPA33" s="240"/>
      <c r="QPB33" s="240"/>
      <c r="QPC33" s="240"/>
      <c r="QPD33" s="240"/>
      <c r="QPE33" s="240"/>
      <c r="QPF33" s="240"/>
      <c r="QPG33" s="240"/>
      <c r="QPH33" s="240"/>
      <c r="QPI33" s="240"/>
      <c r="QPJ33" s="240"/>
      <c r="QPK33" s="240"/>
      <c r="QPL33" s="240"/>
      <c r="QPM33" s="240"/>
      <c r="QPN33" s="240"/>
      <c r="QPO33" s="240"/>
      <c r="QPP33" s="240"/>
      <c r="QPQ33" s="240"/>
      <c r="QPR33" s="240"/>
      <c r="QPS33" s="240"/>
      <c r="QPT33" s="240"/>
      <c r="QPU33" s="240"/>
      <c r="QPV33" s="240"/>
      <c r="QPW33" s="240"/>
      <c r="QPX33" s="240"/>
      <c r="QPY33" s="240"/>
      <c r="QPZ33" s="240"/>
      <c r="QQA33" s="240"/>
      <c r="QQB33" s="240"/>
      <c r="QQC33" s="240"/>
      <c r="QQD33" s="240"/>
      <c r="QQE33" s="240"/>
      <c r="QQF33" s="240"/>
      <c r="QQG33" s="240"/>
      <c r="QQH33" s="240"/>
      <c r="QQI33" s="240"/>
      <c r="QQJ33" s="240"/>
      <c r="QQK33" s="240"/>
      <c r="QQL33" s="240"/>
      <c r="QQM33" s="240"/>
      <c r="QQN33" s="240"/>
      <c r="QQO33" s="240"/>
      <c r="QQP33" s="240"/>
      <c r="QQQ33" s="240"/>
      <c r="QQR33" s="240"/>
      <c r="QQS33" s="240"/>
      <c r="QQT33" s="240"/>
      <c r="QQU33" s="240"/>
      <c r="QQV33" s="240"/>
      <c r="QQW33" s="240"/>
      <c r="QQX33" s="240"/>
      <c r="QQY33" s="240"/>
      <c r="QQZ33" s="240"/>
      <c r="QRA33" s="240"/>
      <c r="QRB33" s="240"/>
      <c r="QRC33" s="240"/>
      <c r="QRD33" s="240"/>
      <c r="QRE33" s="240"/>
      <c r="QRF33" s="240"/>
      <c r="QRG33" s="240"/>
      <c r="QRH33" s="240"/>
      <c r="QRI33" s="240"/>
      <c r="QRJ33" s="240"/>
      <c r="QRK33" s="240"/>
      <c r="QRL33" s="240"/>
      <c r="QRM33" s="240"/>
      <c r="QRN33" s="240"/>
      <c r="QRO33" s="240"/>
      <c r="QRP33" s="240"/>
      <c r="QRQ33" s="240"/>
      <c r="QRR33" s="240"/>
      <c r="QRS33" s="240"/>
      <c r="QRT33" s="240"/>
      <c r="QRU33" s="240"/>
      <c r="QRV33" s="240"/>
      <c r="QRW33" s="240"/>
      <c r="QRX33" s="240"/>
      <c r="QRY33" s="240"/>
      <c r="QRZ33" s="240"/>
      <c r="QSA33" s="240"/>
      <c r="QSB33" s="240"/>
      <c r="QSC33" s="240"/>
      <c r="QSD33" s="240"/>
      <c r="QSE33" s="240"/>
      <c r="QSF33" s="240"/>
      <c r="QSG33" s="240"/>
      <c r="QSH33" s="240"/>
      <c r="QSI33" s="240"/>
      <c r="QSJ33" s="240"/>
      <c r="QSK33" s="240"/>
      <c r="QSL33" s="240"/>
      <c r="QSM33" s="240"/>
      <c r="QSN33" s="240"/>
      <c r="QSO33" s="240"/>
      <c r="QSP33" s="240"/>
      <c r="QSQ33" s="240"/>
      <c r="QSR33" s="240"/>
      <c r="QSS33" s="240"/>
      <c r="QST33" s="240"/>
      <c r="QSU33" s="240"/>
      <c r="QSV33" s="240"/>
      <c r="QSW33" s="240"/>
      <c r="QSX33" s="240"/>
      <c r="QSY33" s="240"/>
      <c r="QSZ33" s="240"/>
      <c r="QTA33" s="240"/>
      <c r="QTB33" s="240"/>
      <c r="QTC33" s="240"/>
      <c r="QTD33" s="240"/>
      <c r="QTE33" s="240"/>
      <c r="QTF33" s="240"/>
      <c r="QTG33" s="240"/>
      <c r="QTH33" s="240"/>
      <c r="QTI33" s="240"/>
      <c r="QTJ33" s="240"/>
      <c r="QTK33" s="240"/>
      <c r="QTL33" s="240"/>
      <c r="QTM33" s="240"/>
      <c r="QTN33" s="240"/>
      <c r="QTO33" s="240"/>
      <c r="QTP33" s="240"/>
      <c r="QTQ33" s="240"/>
      <c r="QTR33" s="240"/>
      <c r="QTS33" s="240"/>
      <c r="QTT33" s="240"/>
      <c r="QTU33" s="240"/>
      <c r="QTV33" s="240"/>
      <c r="QTW33" s="240"/>
      <c r="QTX33" s="240"/>
      <c r="QTY33" s="240"/>
      <c r="QTZ33" s="240"/>
      <c r="QUA33" s="240"/>
      <c r="QUB33" s="240"/>
      <c r="QUC33" s="240"/>
      <c r="QUD33" s="240"/>
      <c r="QUE33" s="240"/>
      <c r="QUF33" s="240"/>
      <c r="QUG33" s="240"/>
      <c r="QUH33" s="240"/>
      <c r="QUI33" s="240"/>
      <c r="QUJ33" s="240"/>
      <c r="QUK33" s="240"/>
      <c r="QUL33" s="240"/>
      <c r="QUM33" s="240"/>
      <c r="QUN33" s="240"/>
      <c r="QUO33" s="240"/>
      <c r="QUP33" s="240"/>
      <c r="QUQ33" s="240"/>
      <c r="QUR33" s="240"/>
      <c r="QUS33" s="240"/>
      <c r="QUT33" s="240"/>
      <c r="QUU33" s="240"/>
      <c r="QUV33" s="240"/>
      <c r="QUW33" s="240"/>
      <c r="QUX33" s="240"/>
      <c r="QUY33" s="240"/>
      <c r="QUZ33" s="240"/>
      <c r="QVA33" s="240"/>
      <c r="QVB33" s="240"/>
      <c r="QVC33" s="240"/>
      <c r="QVD33" s="240"/>
      <c r="QVE33" s="240"/>
      <c r="QVF33" s="240"/>
      <c r="QVG33" s="240"/>
      <c r="QVH33" s="240"/>
      <c r="QVI33" s="240"/>
      <c r="QVJ33" s="240"/>
      <c r="QVK33" s="240"/>
      <c r="QVL33" s="240"/>
      <c r="QVM33" s="240"/>
      <c r="QVN33" s="240"/>
      <c r="QVO33" s="240"/>
      <c r="QVP33" s="240"/>
      <c r="QVQ33" s="240"/>
      <c r="QVR33" s="240"/>
      <c r="QVS33" s="240"/>
      <c r="QVT33" s="240"/>
      <c r="QVU33" s="240"/>
      <c r="QVV33" s="240"/>
      <c r="QVW33" s="240"/>
      <c r="QVX33" s="240"/>
      <c r="QVY33" s="240"/>
      <c r="QVZ33" s="240"/>
      <c r="QWA33" s="240"/>
      <c r="QWB33" s="240"/>
      <c r="QWC33" s="240"/>
      <c r="QWD33" s="240"/>
      <c r="QWE33" s="240"/>
      <c r="QWF33" s="240"/>
      <c r="QWG33" s="240"/>
      <c r="QWH33" s="240"/>
      <c r="QWI33" s="240"/>
      <c r="QWJ33" s="240"/>
      <c r="QWK33" s="240"/>
      <c r="QWL33" s="240"/>
      <c r="QWM33" s="240"/>
      <c r="QWN33" s="240"/>
      <c r="QWO33" s="240"/>
      <c r="QWP33" s="240"/>
      <c r="QWQ33" s="240"/>
      <c r="QWR33" s="240"/>
      <c r="QWS33" s="240"/>
      <c r="QWT33" s="240"/>
      <c r="QWU33" s="240"/>
      <c r="QWV33" s="240"/>
      <c r="QWW33" s="240"/>
      <c r="QWX33" s="240"/>
      <c r="QWY33" s="240"/>
      <c r="QWZ33" s="240"/>
      <c r="QXA33" s="240"/>
      <c r="QXB33" s="240"/>
      <c r="QXC33" s="240"/>
      <c r="QXD33" s="240"/>
      <c r="QXE33" s="240"/>
      <c r="QXF33" s="240"/>
      <c r="QXG33" s="240"/>
      <c r="QXH33" s="240"/>
      <c r="QXI33" s="240"/>
      <c r="QXJ33" s="240"/>
      <c r="QXK33" s="240"/>
      <c r="QXL33" s="240"/>
      <c r="QXM33" s="240"/>
      <c r="QXN33" s="240"/>
      <c r="QXO33" s="240"/>
      <c r="QXP33" s="240"/>
      <c r="QXQ33" s="240"/>
      <c r="QXR33" s="240"/>
      <c r="QXS33" s="240"/>
      <c r="QXT33" s="240"/>
      <c r="QXU33" s="240"/>
      <c r="QXV33" s="240"/>
      <c r="QXW33" s="240"/>
      <c r="QXX33" s="240"/>
      <c r="QXY33" s="240"/>
      <c r="QXZ33" s="240"/>
      <c r="QYA33" s="240"/>
      <c r="QYB33" s="240"/>
      <c r="QYC33" s="240"/>
      <c r="QYD33" s="240"/>
      <c r="QYE33" s="240"/>
      <c r="QYF33" s="240"/>
      <c r="QYG33" s="240"/>
      <c r="QYH33" s="240"/>
      <c r="QYI33" s="240"/>
      <c r="QYJ33" s="240"/>
      <c r="QYK33" s="240"/>
      <c r="QYL33" s="240"/>
      <c r="QYM33" s="240"/>
      <c r="QYN33" s="240"/>
      <c r="QYO33" s="240"/>
      <c r="QYP33" s="240"/>
      <c r="QYQ33" s="240"/>
      <c r="QYR33" s="240"/>
      <c r="QYS33" s="240"/>
      <c r="QYT33" s="240"/>
      <c r="QYU33" s="240"/>
      <c r="QYV33" s="240"/>
      <c r="QYW33" s="240"/>
      <c r="QYX33" s="240"/>
      <c r="QYY33" s="240"/>
      <c r="QYZ33" s="240"/>
      <c r="QZA33" s="240"/>
      <c r="QZB33" s="240"/>
      <c r="QZC33" s="240"/>
      <c r="QZD33" s="240"/>
      <c r="QZE33" s="240"/>
      <c r="QZF33" s="240"/>
      <c r="QZG33" s="240"/>
      <c r="QZH33" s="240"/>
      <c r="QZI33" s="240"/>
      <c r="QZJ33" s="240"/>
      <c r="QZK33" s="240"/>
      <c r="QZL33" s="240"/>
      <c r="QZM33" s="240"/>
      <c r="QZN33" s="240"/>
      <c r="QZO33" s="240"/>
      <c r="QZP33" s="240"/>
      <c r="QZQ33" s="240"/>
      <c r="QZR33" s="240"/>
      <c r="QZS33" s="240"/>
      <c r="QZT33" s="240"/>
      <c r="QZU33" s="240"/>
      <c r="QZV33" s="240"/>
      <c r="QZW33" s="240"/>
      <c r="QZX33" s="240"/>
      <c r="QZY33" s="240"/>
      <c r="QZZ33" s="240"/>
      <c r="RAA33" s="240"/>
      <c r="RAB33" s="240"/>
      <c r="RAC33" s="240"/>
      <c r="RAD33" s="240"/>
      <c r="RAE33" s="240"/>
      <c r="RAF33" s="240"/>
      <c r="RAG33" s="240"/>
      <c r="RAH33" s="240"/>
      <c r="RAI33" s="240"/>
      <c r="RAJ33" s="240"/>
      <c r="RAK33" s="240"/>
      <c r="RAL33" s="240"/>
      <c r="RAM33" s="240"/>
      <c r="RAN33" s="240"/>
      <c r="RAO33" s="240"/>
      <c r="RAP33" s="240"/>
      <c r="RAQ33" s="240"/>
      <c r="RAR33" s="240"/>
      <c r="RAS33" s="240"/>
      <c r="RAT33" s="240"/>
      <c r="RAU33" s="240"/>
      <c r="RAV33" s="240"/>
      <c r="RAW33" s="240"/>
      <c r="RAX33" s="240"/>
      <c r="RAY33" s="240"/>
      <c r="RAZ33" s="240"/>
      <c r="RBA33" s="240"/>
      <c r="RBB33" s="240"/>
      <c r="RBC33" s="240"/>
      <c r="RBD33" s="240"/>
      <c r="RBE33" s="240"/>
      <c r="RBF33" s="240"/>
      <c r="RBG33" s="240"/>
      <c r="RBH33" s="240"/>
      <c r="RBI33" s="240"/>
      <c r="RBJ33" s="240"/>
      <c r="RBK33" s="240"/>
      <c r="RBL33" s="240"/>
      <c r="RBM33" s="240"/>
      <c r="RBN33" s="240"/>
      <c r="RBO33" s="240"/>
      <c r="RBP33" s="240"/>
      <c r="RBQ33" s="240"/>
      <c r="RBR33" s="240"/>
      <c r="RBS33" s="240"/>
      <c r="RBT33" s="240"/>
      <c r="RBU33" s="240"/>
      <c r="RBV33" s="240"/>
      <c r="RBW33" s="240"/>
      <c r="RBX33" s="240"/>
      <c r="RBY33" s="240"/>
      <c r="RBZ33" s="240"/>
      <c r="RCA33" s="240"/>
      <c r="RCB33" s="240"/>
      <c r="RCC33" s="240"/>
      <c r="RCD33" s="240"/>
      <c r="RCE33" s="240"/>
      <c r="RCF33" s="240"/>
      <c r="RCG33" s="240"/>
      <c r="RCH33" s="240"/>
      <c r="RCI33" s="240"/>
      <c r="RCJ33" s="240"/>
      <c r="RCK33" s="240"/>
      <c r="RCL33" s="240"/>
      <c r="RCM33" s="240"/>
      <c r="RCN33" s="240"/>
      <c r="RCO33" s="240"/>
      <c r="RCP33" s="240"/>
      <c r="RCQ33" s="240"/>
      <c r="RCR33" s="240"/>
      <c r="RCS33" s="240"/>
      <c r="RCT33" s="240"/>
      <c r="RCU33" s="240"/>
      <c r="RCV33" s="240"/>
      <c r="RCW33" s="240"/>
      <c r="RCX33" s="240"/>
      <c r="RCY33" s="240"/>
      <c r="RCZ33" s="240"/>
      <c r="RDA33" s="240"/>
      <c r="RDB33" s="240"/>
      <c r="RDC33" s="240"/>
      <c r="RDD33" s="240"/>
      <c r="RDE33" s="240"/>
      <c r="RDF33" s="240"/>
      <c r="RDG33" s="240"/>
      <c r="RDH33" s="240"/>
      <c r="RDI33" s="240"/>
      <c r="RDJ33" s="240"/>
      <c r="RDK33" s="240"/>
      <c r="RDL33" s="240"/>
      <c r="RDM33" s="240"/>
      <c r="RDN33" s="240"/>
      <c r="RDO33" s="240"/>
      <c r="RDP33" s="240"/>
      <c r="RDQ33" s="240"/>
      <c r="RDR33" s="240"/>
      <c r="RDS33" s="240"/>
      <c r="RDT33" s="240"/>
      <c r="RDU33" s="240"/>
      <c r="RDV33" s="240"/>
      <c r="RDW33" s="240"/>
      <c r="RDX33" s="240"/>
      <c r="RDY33" s="240"/>
      <c r="RDZ33" s="240"/>
      <c r="REA33" s="240"/>
      <c r="REB33" s="240"/>
      <c r="REC33" s="240"/>
      <c r="RED33" s="240"/>
      <c r="REE33" s="240"/>
      <c r="REF33" s="240"/>
      <c r="REG33" s="240"/>
      <c r="REH33" s="240"/>
      <c r="REI33" s="240"/>
      <c r="REJ33" s="240"/>
      <c r="REK33" s="240"/>
      <c r="REL33" s="240"/>
      <c r="REM33" s="240"/>
      <c r="REN33" s="240"/>
      <c r="REO33" s="240"/>
      <c r="REP33" s="240"/>
      <c r="REQ33" s="240"/>
      <c r="RER33" s="240"/>
      <c r="RES33" s="240"/>
      <c r="RET33" s="240"/>
      <c r="REU33" s="240"/>
      <c r="REV33" s="240"/>
      <c r="REW33" s="240"/>
      <c r="REX33" s="240"/>
      <c r="REY33" s="240"/>
      <c r="REZ33" s="240"/>
      <c r="RFA33" s="240"/>
      <c r="RFB33" s="240"/>
      <c r="RFC33" s="240"/>
      <c r="RFD33" s="240"/>
      <c r="RFE33" s="240"/>
      <c r="RFF33" s="240"/>
      <c r="RFG33" s="240"/>
      <c r="RFH33" s="240"/>
      <c r="RFI33" s="240"/>
      <c r="RFJ33" s="240"/>
      <c r="RFK33" s="240"/>
      <c r="RFL33" s="240"/>
      <c r="RFM33" s="240"/>
      <c r="RFN33" s="240"/>
      <c r="RFO33" s="240"/>
      <c r="RFP33" s="240"/>
      <c r="RFQ33" s="240"/>
      <c r="RFR33" s="240"/>
      <c r="RFS33" s="240"/>
      <c r="RFT33" s="240"/>
      <c r="RFU33" s="240"/>
      <c r="RFV33" s="240"/>
      <c r="RFW33" s="240"/>
      <c r="RFX33" s="240"/>
      <c r="RFY33" s="240"/>
      <c r="RFZ33" s="240"/>
      <c r="RGA33" s="240"/>
      <c r="RGB33" s="240"/>
      <c r="RGC33" s="240"/>
      <c r="RGD33" s="240"/>
      <c r="RGE33" s="240"/>
      <c r="RGF33" s="240"/>
      <c r="RGG33" s="240"/>
      <c r="RGH33" s="240"/>
      <c r="RGI33" s="240"/>
      <c r="RGJ33" s="240"/>
      <c r="RGK33" s="240"/>
      <c r="RGL33" s="240"/>
      <c r="RGM33" s="240"/>
      <c r="RGN33" s="240"/>
      <c r="RGO33" s="240"/>
      <c r="RGP33" s="240"/>
      <c r="RGQ33" s="240"/>
      <c r="RGR33" s="240"/>
      <c r="RGS33" s="240"/>
      <c r="RGT33" s="240"/>
      <c r="RGU33" s="240"/>
      <c r="RGV33" s="240"/>
      <c r="RGW33" s="240"/>
      <c r="RGX33" s="240"/>
      <c r="RGY33" s="240"/>
      <c r="RGZ33" s="240"/>
      <c r="RHA33" s="240"/>
      <c r="RHB33" s="240"/>
      <c r="RHC33" s="240"/>
      <c r="RHD33" s="240"/>
      <c r="RHE33" s="240"/>
      <c r="RHF33" s="240"/>
      <c r="RHG33" s="240"/>
      <c r="RHH33" s="240"/>
      <c r="RHI33" s="240"/>
      <c r="RHJ33" s="240"/>
      <c r="RHK33" s="240"/>
      <c r="RHL33" s="240"/>
      <c r="RHM33" s="240"/>
      <c r="RHN33" s="240"/>
      <c r="RHO33" s="240"/>
      <c r="RHP33" s="240"/>
      <c r="RHQ33" s="240"/>
      <c r="RHR33" s="240"/>
      <c r="RHS33" s="240"/>
      <c r="RHT33" s="240"/>
      <c r="RHU33" s="240"/>
      <c r="RHV33" s="240"/>
      <c r="RHW33" s="240"/>
      <c r="RHX33" s="240"/>
      <c r="RHY33" s="240"/>
      <c r="RHZ33" s="240"/>
      <c r="RIA33" s="240"/>
      <c r="RIB33" s="240"/>
      <c r="RIC33" s="240"/>
      <c r="RID33" s="240"/>
      <c r="RIE33" s="240"/>
      <c r="RIF33" s="240"/>
      <c r="RIG33" s="240"/>
      <c r="RIH33" s="240"/>
      <c r="RII33" s="240"/>
      <c r="RIJ33" s="240"/>
      <c r="RIK33" s="240"/>
      <c r="RIL33" s="240"/>
      <c r="RIM33" s="240"/>
      <c r="RIN33" s="240"/>
      <c r="RIO33" s="240"/>
      <c r="RIP33" s="240"/>
      <c r="RIQ33" s="240"/>
      <c r="RIR33" s="240"/>
      <c r="RIS33" s="240"/>
      <c r="RIT33" s="240"/>
      <c r="RIU33" s="240"/>
      <c r="RIV33" s="240"/>
      <c r="RIW33" s="240"/>
      <c r="RIX33" s="240"/>
      <c r="RIY33" s="240"/>
      <c r="RIZ33" s="240"/>
      <c r="RJA33" s="240"/>
      <c r="RJB33" s="240"/>
      <c r="RJC33" s="240"/>
      <c r="RJD33" s="240"/>
      <c r="RJE33" s="240"/>
      <c r="RJF33" s="240"/>
      <c r="RJG33" s="240"/>
      <c r="RJH33" s="240"/>
      <c r="RJI33" s="240"/>
      <c r="RJJ33" s="240"/>
      <c r="RJK33" s="240"/>
      <c r="RJL33" s="240"/>
      <c r="RJM33" s="240"/>
      <c r="RJN33" s="240"/>
      <c r="RJO33" s="240"/>
      <c r="RJP33" s="240"/>
      <c r="RJQ33" s="240"/>
      <c r="RJR33" s="240"/>
      <c r="RJS33" s="240"/>
      <c r="RJT33" s="240"/>
      <c r="RJU33" s="240"/>
      <c r="RJV33" s="240"/>
      <c r="RJW33" s="240"/>
      <c r="RJX33" s="240"/>
      <c r="RJY33" s="240"/>
      <c r="RJZ33" s="240"/>
      <c r="RKA33" s="240"/>
      <c r="RKB33" s="240"/>
      <c r="RKC33" s="240"/>
      <c r="RKD33" s="240"/>
      <c r="RKE33" s="240"/>
      <c r="RKF33" s="240"/>
      <c r="RKG33" s="240"/>
      <c r="RKH33" s="240"/>
      <c r="RKI33" s="240"/>
      <c r="RKJ33" s="240"/>
      <c r="RKK33" s="240"/>
      <c r="RKL33" s="240"/>
      <c r="RKM33" s="240"/>
      <c r="RKN33" s="240"/>
      <c r="RKO33" s="240"/>
      <c r="RKP33" s="240"/>
      <c r="RKQ33" s="240"/>
      <c r="RKR33" s="240"/>
      <c r="RKS33" s="240"/>
      <c r="RKT33" s="240"/>
      <c r="RKU33" s="240"/>
      <c r="RKV33" s="240"/>
      <c r="RKW33" s="240"/>
      <c r="RKX33" s="240"/>
      <c r="RKY33" s="240"/>
      <c r="RKZ33" s="240"/>
      <c r="RLA33" s="240"/>
      <c r="RLB33" s="240"/>
      <c r="RLC33" s="240"/>
      <c r="RLD33" s="240"/>
      <c r="RLE33" s="240"/>
      <c r="RLF33" s="240"/>
      <c r="RLG33" s="240"/>
      <c r="RLH33" s="240"/>
      <c r="RLI33" s="240"/>
      <c r="RLJ33" s="240"/>
      <c r="RLK33" s="240"/>
      <c r="RLL33" s="240"/>
      <c r="RLM33" s="240"/>
      <c r="RLN33" s="240"/>
      <c r="RLO33" s="240"/>
      <c r="RLP33" s="240"/>
      <c r="RLQ33" s="240"/>
      <c r="RLR33" s="240"/>
      <c r="RLS33" s="240"/>
      <c r="RLT33" s="240"/>
      <c r="RLU33" s="240"/>
      <c r="RLV33" s="240"/>
      <c r="RLW33" s="240"/>
      <c r="RLX33" s="240"/>
      <c r="RLY33" s="240"/>
      <c r="RLZ33" s="240"/>
      <c r="RMA33" s="240"/>
      <c r="RMB33" s="240"/>
      <c r="RMC33" s="240"/>
      <c r="RMD33" s="240"/>
      <c r="RME33" s="240"/>
      <c r="RMF33" s="240"/>
      <c r="RMG33" s="240"/>
      <c r="RMH33" s="240"/>
      <c r="RMI33" s="240"/>
      <c r="RMJ33" s="240"/>
      <c r="RMK33" s="240"/>
      <c r="RML33" s="240"/>
      <c r="RMM33" s="240"/>
      <c r="RMN33" s="240"/>
      <c r="RMO33" s="240"/>
      <c r="RMP33" s="240"/>
      <c r="RMQ33" s="240"/>
      <c r="RMR33" s="240"/>
      <c r="RMS33" s="240"/>
      <c r="RMT33" s="240"/>
      <c r="RMU33" s="240"/>
      <c r="RMV33" s="240"/>
      <c r="RMW33" s="240"/>
      <c r="RMX33" s="240"/>
      <c r="RMY33" s="240"/>
      <c r="RMZ33" s="240"/>
      <c r="RNA33" s="240"/>
      <c r="RNB33" s="240"/>
      <c r="RNC33" s="240"/>
      <c r="RND33" s="240"/>
      <c r="RNE33" s="240"/>
      <c r="RNF33" s="240"/>
      <c r="RNG33" s="240"/>
      <c r="RNH33" s="240"/>
      <c r="RNI33" s="240"/>
      <c r="RNJ33" s="240"/>
      <c r="RNK33" s="240"/>
      <c r="RNL33" s="240"/>
      <c r="RNM33" s="240"/>
      <c r="RNN33" s="240"/>
      <c r="RNO33" s="240"/>
      <c r="RNP33" s="240"/>
      <c r="RNQ33" s="240"/>
      <c r="RNR33" s="240"/>
      <c r="RNS33" s="240"/>
      <c r="RNT33" s="240"/>
      <c r="RNU33" s="240"/>
      <c r="RNV33" s="240"/>
      <c r="RNW33" s="240"/>
      <c r="RNX33" s="240"/>
      <c r="RNY33" s="240"/>
      <c r="RNZ33" s="240"/>
      <c r="ROA33" s="240"/>
      <c r="ROB33" s="240"/>
      <c r="ROC33" s="240"/>
      <c r="ROD33" s="240"/>
      <c r="ROE33" s="240"/>
      <c r="ROF33" s="240"/>
      <c r="ROG33" s="240"/>
      <c r="ROH33" s="240"/>
      <c r="ROI33" s="240"/>
      <c r="ROJ33" s="240"/>
      <c r="ROK33" s="240"/>
      <c r="ROL33" s="240"/>
      <c r="ROM33" s="240"/>
      <c r="RON33" s="240"/>
      <c r="ROO33" s="240"/>
      <c r="ROP33" s="240"/>
      <c r="ROQ33" s="240"/>
      <c r="ROR33" s="240"/>
      <c r="ROS33" s="240"/>
      <c r="ROT33" s="240"/>
      <c r="ROU33" s="240"/>
      <c r="ROV33" s="240"/>
      <c r="ROW33" s="240"/>
      <c r="ROX33" s="240"/>
      <c r="ROY33" s="240"/>
      <c r="ROZ33" s="240"/>
      <c r="RPA33" s="240"/>
      <c r="RPB33" s="240"/>
      <c r="RPC33" s="240"/>
      <c r="RPD33" s="240"/>
      <c r="RPE33" s="240"/>
      <c r="RPF33" s="240"/>
      <c r="RPG33" s="240"/>
      <c r="RPH33" s="240"/>
      <c r="RPI33" s="240"/>
      <c r="RPJ33" s="240"/>
      <c r="RPK33" s="240"/>
      <c r="RPL33" s="240"/>
      <c r="RPM33" s="240"/>
      <c r="RPN33" s="240"/>
      <c r="RPO33" s="240"/>
      <c r="RPP33" s="240"/>
      <c r="RPQ33" s="240"/>
      <c r="RPR33" s="240"/>
      <c r="RPS33" s="240"/>
      <c r="RPT33" s="240"/>
      <c r="RPU33" s="240"/>
      <c r="RPV33" s="240"/>
      <c r="RPW33" s="240"/>
      <c r="RPX33" s="240"/>
      <c r="RPY33" s="240"/>
      <c r="RPZ33" s="240"/>
      <c r="RQA33" s="240"/>
      <c r="RQB33" s="240"/>
      <c r="RQC33" s="240"/>
      <c r="RQD33" s="240"/>
      <c r="RQE33" s="240"/>
      <c r="RQF33" s="240"/>
      <c r="RQG33" s="240"/>
      <c r="RQH33" s="240"/>
      <c r="RQI33" s="240"/>
      <c r="RQJ33" s="240"/>
      <c r="RQK33" s="240"/>
      <c r="RQL33" s="240"/>
      <c r="RQM33" s="240"/>
      <c r="RQN33" s="240"/>
      <c r="RQO33" s="240"/>
      <c r="RQP33" s="240"/>
      <c r="RQQ33" s="240"/>
      <c r="RQR33" s="240"/>
      <c r="RQS33" s="240"/>
      <c r="RQT33" s="240"/>
      <c r="RQU33" s="240"/>
      <c r="RQV33" s="240"/>
      <c r="RQW33" s="240"/>
      <c r="RQX33" s="240"/>
      <c r="RQY33" s="240"/>
      <c r="RQZ33" s="240"/>
      <c r="RRA33" s="240"/>
      <c r="RRB33" s="240"/>
      <c r="RRC33" s="240"/>
      <c r="RRD33" s="240"/>
      <c r="RRE33" s="240"/>
      <c r="RRF33" s="240"/>
      <c r="RRG33" s="240"/>
      <c r="RRH33" s="240"/>
      <c r="RRI33" s="240"/>
      <c r="RRJ33" s="240"/>
      <c r="RRK33" s="240"/>
      <c r="RRL33" s="240"/>
      <c r="RRM33" s="240"/>
      <c r="RRN33" s="240"/>
      <c r="RRO33" s="240"/>
      <c r="RRP33" s="240"/>
      <c r="RRQ33" s="240"/>
      <c r="RRR33" s="240"/>
      <c r="RRS33" s="240"/>
      <c r="RRT33" s="240"/>
      <c r="RRU33" s="240"/>
      <c r="RRV33" s="240"/>
      <c r="RRW33" s="240"/>
      <c r="RRX33" s="240"/>
      <c r="RRY33" s="240"/>
      <c r="RRZ33" s="240"/>
      <c r="RSA33" s="240"/>
      <c r="RSB33" s="240"/>
      <c r="RSC33" s="240"/>
      <c r="RSD33" s="240"/>
      <c r="RSE33" s="240"/>
      <c r="RSF33" s="240"/>
      <c r="RSG33" s="240"/>
      <c r="RSH33" s="240"/>
      <c r="RSI33" s="240"/>
      <c r="RSJ33" s="240"/>
      <c r="RSK33" s="240"/>
      <c r="RSL33" s="240"/>
      <c r="RSM33" s="240"/>
      <c r="RSN33" s="240"/>
      <c r="RSO33" s="240"/>
      <c r="RSP33" s="240"/>
      <c r="RSQ33" s="240"/>
      <c r="RSR33" s="240"/>
      <c r="RSS33" s="240"/>
      <c r="RST33" s="240"/>
      <c r="RSU33" s="240"/>
      <c r="RSV33" s="240"/>
      <c r="RSW33" s="240"/>
      <c r="RSX33" s="240"/>
      <c r="RSY33" s="240"/>
      <c r="RSZ33" s="240"/>
      <c r="RTA33" s="240"/>
      <c r="RTB33" s="240"/>
      <c r="RTC33" s="240"/>
      <c r="RTD33" s="240"/>
      <c r="RTE33" s="240"/>
      <c r="RTF33" s="240"/>
      <c r="RTG33" s="240"/>
      <c r="RTH33" s="240"/>
      <c r="RTI33" s="240"/>
      <c r="RTJ33" s="240"/>
      <c r="RTK33" s="240"/>
      <c r="RTL33" s="240"/>
      <c r="RTM33" s="240"/>
      <c r="RTN33" s="240"/>
      <c r="RTO33" s="240"/>
      <c r="RTP33" s="240"/>
      <c r="RTQ33" s="240"/>
      <c r="RTR33" s="240"/>
      <c r="RTS33" s="240"/>
      <c r="RTT33" s="240"/>
      <c r="RTU33" s="240"/>
      <c r="RTV33" s="240"/>
      <c r="RTW33" s="240"/>
      <c r="RTX33" s="240"/>
      <c r="RTY33" s="240"/>
      <c r="RTZ33" s="240"/>
      <c r="RUA33" s="240"/>
      <c r="RUB33" s="240"/>
      <c r="RUC33" s="240"/>
      <c r="RUD33" s="240"/>
      <c r="RUE33" s="240"/>
      <c r="RUF33" s="240"/>
      <c r="RUG33" s="240"/>
      <c r="RUH33" s="240"/>
      <c r="RUI33" s="240"/>
      <c r="RUJ33" s="240"/>
      <c r="RUK33" s="240"/>
      <c r="RUL33" s="240"/>
      <c r="RUM33" s="240"/>
      <c r="RUN33" s="240"/>
      <c r="RUO33" s="240"/>
      <c r="RUP33" s="240"/>
      <c r="RUQ33" s="240"/>
      <c r="RUR33" s="240"/>
      <c r="RUS33" s="240"/>
      <c r="RUT33" s="240"/>
      <c r="RUU33" s="240"/>
      <c r="RUV33" s="240"/>
      <c r="RUW33" s="240"/>
      <c r="RUX33" s="240"/>
      <c r="RUY33" s="240"/>
      <c r="RUZ33" s="240"/>
      <c r="RVA33" s="240"/>
      <c r="RVB33" s="240"/>
      <c r="RVC33" s="240"/>
      <c r="RVD33" s="240"/>
      <c r="RVE33" s="240"/>
      <c r="RVF33" s="240"/>
      <c r="RVG33" s="240"/>
      <c r="RVH33" s="240"/>
      <c r="RVI33" s="240"/>
      <c r="RVJ33" s="240"/>
      <c r="RVK33" s="240"/>
      <c r="RVL33" s="240"/>
      <c r="RVM33" s="240"/>
      <c r="RVN33" s="240"/>
      <c r="RVO33" s="240"/>
      <c r="RVP33" s="240"/>
      <c r="RVQ33" s="240"/>
      <c r="RVR33" s="240"/>
      <c r="RVS33" s="240"/>
      <c r="RVT33" s="240"/>
      <c r="RVU33" s="240"/>
      <c r="RVV33" s="240"/>
      <c r="RVW33" s="240"/>
      <c r="RVX33" s="240"/>
      <c r="RVY33" s="240"/>
      <c r="RVZ33" s="240"/>
      <c r="RWA33" s="240"/>
      <c r="RWB33" s="240"/>
      <c r="RWC33" s="240"/>
      <c r="RWD33" s="240"/>
      <c r="RWE33" s="240"/>
      <c r="RWF33" s="240"/>
      <c r="RWG33" s="240"/>
      <c r="RWH33" s="240"/>
      <c r="RWI33" s="240"/>
      <c r="RWJ33" s="240"/>
      <c r="RWK33" s="240"/>
      <c r="RWL33" s="240"/>
      <c r="RWM33" s="240"/>
      <c r="RWN33" s="240"/>
      <c r="RWO33" s="240"/>
      <c r="RWP33" s="240"/>
      <c r="RWQ33" s="240"/>
      <c r="RWR33" s="240"/>
      <c r="RWS33" s="240"/>
      <c r="RWT33" s="240"/>
      <c r="RWU33" s="240"/>
      <c r="RWV33" s="240"/>
      <c r="RWW33" s="240"/>
      <c r="RWX33" s="240"/>
      <c r="RWY33" s="240"/>
      <c r="RWZ33" s="240"/>
      <c r="RXA33" s="240"/>
      <c r="RXB33" s="240"/>
      <c r="RXC33" s="240"/>
      <c r="RXD33" s="240"/>
      <c r="RXE33" s="240"/>
      <c r="RXF33" s="240"/>
      <c r="RXG33" s="240"/>
      <c r="RXH33" s="240"/>
      <c r="RXI33" s="240"/>
      <c r="RXJ33" s="240"/>
      <c r="RXK33" s="240"/>
      <c r="RXL33" s="240"/>
      <c r="RXM33" s="240"/>
      <c r="RXN33" s="240"/>
      <c r="RXO33" s="240"/>
      <c r="RXP33" s="240"/>
      <c r="RXQ33" s="240"/>
      <c r="RXR33" s="240"/>
      <c r="RXS33" s="240"/>
      <c r="RXT33" s="240"/>
      <c r="RXU33" s="240"/>
      <c r="RXV33" s="240"/>
      <c r="RXW33" s="240"/>
      <c r="RXX33" s="240"/>
      <c r="RXY33" s="240"/>
      <c r="RXZ33" s="240"/>
      <c r="RYA33" s="240"/>
      <c r="RYB33" s="240"/>
      <c r="RYC33" s="240"/>
      <c r="RYD33" s="240"/>
      <c r="RYE33" s="240"/>
      <c r="RYF33" s="240"/>
      <c r="RYG33" s="240"/>
      <c r="RYH33" s="240"/>
      <c r="RYI33" s="240"/>
      <c r="RYJ33" s="240"/>
      <c r="RYK33" s="240"/>
      <c r="RYL33" s="240"/>
      <c r="RYM33" s="240"/>
      <c r="RYN33" s="240"/>
      <c r="RYO33" s="240"/>
      <c r="RYP33" s="240"/>
      <c r="RYQ33" s="240"/>
      <c r="RYR33" s="240"/>
      <c r="RYS33" s="240"/>
      <c r="RYT33" s="240"/>
      <c r="RYU33" s="240"/>
      <c r="RYV33" s="240"/>
      <c r="RYW33" s="240"/>
      <c r="RYX33" s="240"/>
      <c r="RYY33" s="240"/>
      <c r="RYZ33" s="240"/>
      <c r="RZA33" s="240"/>
      <c r="RZB33" s="240"/>
      <c r="RZC33" s="240"/>
      <c r="RZD33" s="240"/>
      <c r="RZE33" s="240"/>
      <c r="RZF33" s="240"/>
      <c r="RZG33" s="240"/>
      <c r="RZH33" s="240"/>
      <c r="RZI33" s="240"/>
      <c r="RZJ33" s="240"/>
      <c r="RZK33" s="240"/>
      <c r="RZL33" s="240"/>
      <c r="RZM33" s="240"/>
      <c r="RZN33" s="240"/>
      <c r="RZO33" s="240"/>
      <c r="RZP33" s="240"/>
      <c r="RZQ33" s="240"/>
      <c r="RZR33" s="240"/>
      <c r="RZS33" s="240"/>
      <c r="RZT33" s="240"/>
      <c r="RZU33" s="240"/>
      <c r="RZV33" s="240"/>
      <c r="RZW33" s="240"/>
      <c r="RZX33" s="240"/>
      <c r="RZY33" s="240"/>
      <c r="RZZ33" s="240"/>
      <c r="SAA33" s="240"/>
      <c r="SAB33" s="240"/>
      <c r="SAC33" s="240"/>
      <c r="SAD33" s="240"/>
      <c r="SAE33" s="240"/>
      <c r="SAF33" s="240"/>
      <c r="SAG33" s="240"/>
      <c r="SAH33" s="240"/>
      <c r="SAI33" s="240"/>
      <c r="SAJ33" s="240"/>
      <c r="SAK33" s="240"/>
      <c r="SAL33" s="240"/>
      <c r="SAM33" s="240"/>
      <c r="SAN33" s="240"/>
      <c r="SAO33" s="240"/>
      <c r="SAP33" s="240"/>
      <c r="SAQ33" s="240"/>
      <c r="SAR33" s="240"/>
      <c r="SAS33" s="240"/>
      <c r="SAT33" s="240"/>
      <c r="SAU33" s="240"/>
      <c r="SAV33" s="240"/>
      <c r="SAW33" s="240"/>
      <c r="SAX33" s="240"/>
      <c r="SAY33" s="240"/>
      <c r="SAZ33" s="240"/>
      <c r="SBA33" s="240"/>
      <c r="SBB33" s="240"/>
      <c r="SBC33" s="240"/>
      <c r="SBD33" s="240"/>
      <c r="SBE33" s="240"/>
      <c r="SBF33" s="240"/>
      <c r="SBG33" s="240"/>
      <c r="SBH33" s="240"/>
      <c r="SBI33" s="240"/>
      <c r="SBJ33" s="240"/>
      <c r="SBK33" s="240"/>
      <c r="SBL33" s="240"/>
      <c r="SBM33" s="240"/>
      <c r="SBN33" s="240"/>
      <c r="SBO33" s="240"/>
      <c r="SBP33" s="240"/>
      <c r="SBQ33" s="240"/>
      <c r="SBR33" s="240"/>
      <c r="SBS33" s="240"/>
      <c r="SBT33" s="240"/>
      <c r="SBU33" s="240"/>
      <c r="SBV33" s="240"/>
      <c r="SBW33" s="240"/>
      <c r="SBX33" s="240"/>
      <c r="SBY33" s="240"/>
      <c r="SBZ33" s="240"/>
      <c r="SCA33" s="240"/>
      <c r="SCB33" s="240"/>
      <c r="SCC33" s="240"/>
      <c r="SCD33" s="240"/>
      <c r="SCE33" s="240"/>
      <c r="SCF33" s="240"/>
      <c r="SCG33" s="240"/>
      <c r="SCH33" s="240"/>
      <c r="SCI33" s="240"/>
      <c r="SCJ33" s="240"/>
      <c r="SCK33" s="240"/>
      <c r="SCL33" s="240"/>
      <c r="SCM33" s="240"/>
      <c r="SCN33" s="240"/>
      <c r="SCO33" s="240"/>
      <c r="SCP33" s="240"/>
      <c r="SCQ33" s="240"/>
      <c r="SCR33" s="240"/>
      <c r="SCS33" s="240"/>
      <c r="SCT33" s="240"/>
      <c r="SCU33" s="240"/>
      <c r="SCV33" s="240"/>
      <c r="SCW33" s="240"/>
      <c r="SCX33" s="240"/>
      <c r="SCY33" s="240"/>
      <c r="SCZ33" s="240"/>
      <c r="SDA33" s="240"/>
      <c r="SDB33" s="240"/>
      <c r="SDC33" s="240"/>
      <c r="SDD33" s="240"/>
      <c r="SDE33" s="240"/>
      <c r="SDF33" s="240"/>
      <c r="SDG33" s="240"/>
      <c r="SDH33" s="240"/>
      <c r="SDI33" s="240"/>
      <c r="SDJ33" s="240"/>
      <c r="SDK33" s="240"/>
      <c r="SDL33" s="240"/>
      <c r="SDM33" s="240"/>
      <c r="SDN33" s="240"/>
      <c r="SDO33" s="240"/>
      <c r="SDP33" s="240"/>
      <c r="SDQ33" s="240"/>
      <c r="SDR33" s="240"/>
      <c r="SDS33" s="240"/>
      <c r="SDT33" s="240"/>
      <c r="SDU33" s="240"/>
      <c r="SDV33" s="240"/>
      <c r="SDW33" s="240"/>
      <c r="SDX33" s="240"/>
      <c r="SDY33" s="240"/>
      <c r="SDZ33" s="240"/>
      <c r="SEA33" s="240"/>
      <c r="SEB33" s="240"/>
      <c r="SEC33" s="240"/>
      <c r="SED33" s="240"/>
      <c r="SEE33" s="240"/>
      <c r="SEF33" s="240"/>
      <c r="SEG33" s="240"/>
      <c r="SEH33" s="240"/>
      <c r="SEI33" s="240"/>
      <c r="SEJ33" s="240"/>
      <c r="SEK33" s="240"/>
      <c r="SEL33" s="240"/>
      <c r="SEM33" s="240"/>
      <c r="SEN33" s="240"/>
      <c r="SEO33" s="240"/>
      <c r="SEP33" s="240"/>
      <c r="SEQ33" s="240"/>
      <c r="SER33" s="240"/>
      <c r="SES33" s="240"/>
      <c r="SET33" s="240"/>
      <c r="SEU33" s="240"/>
      <c r="SEV33" s="240"/>
      <c r="SEW33" s="240"/>
      <c r="SEX33" s="240"/>
      <c r="SEY33" s="240"/>
      <c r="SEZ33" s="240"/>
      <c r="SFA33" s="240"/>
      <c r="SFB33" s="240"/>
      <c r="SFC33" s="240"/>
      <c r="SFD33" s="240"/>
      <c r="SFE33" s="240"/>
      <c r="SFF33" s="240"/>
      <c r="SFG33" s="240"/>
      <c r="SFH33" s="240"/>
      <c r="SFI33" s="240"/>
      <c r="SFJ33" s="240"/>
      <c r="SFK33" s="240"/>
      <c r="SFL33" s="240"/>
      <c r="SFM33" s="240"/>
      <c r="SFN33" s="240"/>
      <c r="SFO33" s="240"/>
      <c r="SFP33" s="240"/>
      <c r="SFQ33" s="240"/>
      <c r="SFR33" s="240"/>
      <c r="SFS33" s="240"/>
      <c r="SFT33" s="240"/>
      <c r="SFU33" s="240"/>
      <c r="SFV33" s="240"/>
      <c r="SFW33" s="240"/>
      <c r="SFX33" s="240"/>
      <c r="SFY33" s="240"/>
      <c r="SFZ33" s="240"/>
      <c r="SGA33" s="240"/>
      <c r="SGB33" s="240"/>
      <c r="SGC33" s="240"/>
      <c r="SGD33" s="240"/>
      <c r="SGE33" s="240"/>
      <c r="SGF33" s="240"/>
      <c r="SGG33" s="240"/>
      <c r="SGH33" s="240"/>
      <c r="SGI33" s="240"/>
      <c r="SGJ33" s="240"/>
      <c r="SGK33" s="240"/>
      <c r="SGL33" s="240"/>
      <c r="SGM33" s="240"/>
      <c r="SGN33" s="240"/>
      <c r="SGO33" s="240"/>
      <c r="SGP33" s="240"/>
      <c r="SGQ33" s="240"/>
      <c r="SGR33" s="240"/>
      <c r="SGS33" s="240"/>
      <c r="SGT33" s="240"/>
      <c r="SGU33" s="240"/>
      <c r="SGV33" s="240"/>
      <c r="SGW33" s="240"/>
      <c r="SGX33" s="240"/>
      <c r="SGY33" s="240"/>
      <c r="SGZ33" s="240"/>
      <c r="SHA33" s="240"/>
      <c r="SHB33" s="240"/>
      <c r="SHC33" s="240"/>
      <c r="SHD33" s="240"/>
      <c r="SHE33" s="240"/>
      <c r="SHF33" s="240"/>
      <c r="SHG33" s="240"/>
      <c r="SHH33" s="240"/>
      <c r="SHI33" s="240"/>
      <c r="SHJ33" s="240"/>
      <c r="SHK33" s="240"/>
      <c r="SHL33" s="240"/>
      <c r="SHM33" s="240"/>
      <c r="SHN33" s="240"/>
      <c r="SHO33" s="240"/>
      <c r="SHP33" s="240"/>
      <c r="SHQ33" s="240"/>
      <c r="SHR33" s="240"/>
      <c r="SHS33" s="240"/>
      <c r="SHT33" s="240"/>
      <c r="SHU33" s="240"/>
      <c r="SHV33" s="240"/>
      <c r="SHW33" s="240"/>
      <c r="SHX33" s="240"/>
      <c r="SHY33" s="240"/>
      <c r="SHZ33" s="240"/>
      <c r="SIA33" s="240"/>
      <c r="SIB33" s="240"/>
      <c r="SIC33" s="240"/>
      <c r="SID33" s="240"/>
      <c r="SIE33" s="240"/>
      <c r="SIF33" s="240"/>
      <c r="SIG33" s="240"/>
      <c r="SIH33" s="240"/>
      <c r="SII33" s="240"/>
      <c r="SIJ33" s="240"/>
      <c r="SIK33" s="240"/>
      <c r="SIL33" s="240"/>
      <c r="SIM33" s="240"/>
      <c r="SIN33" s="240"/>
      <c r="SIO33" s="240"/>
      <c r="SIP33" s="240"/>
      <c r="SIQ33" s="240"/>
      <c r="SIR33" s="240"/>
      <c r="SIS33" s="240"/>
      <c r="SIT33" s="240"/>
      <c r="SIU33" s="240"/>
      <c r="SIV33" s="240"/>
      <c r="SIW33" s="240"/>
      <c r="SIX33" s="240"/>
      <c r="SIY33" s="240"/>
      <c r="SIZ33" s="240"/>
      <c r="SJA33" s="240"/>
      <c r="SJB33" s="240"/>
      <c r="SJC33" s="240"/>
      <c r="SJD33" s="240"/>
      <c r="SJE33" s="240"/>
      <c r="SJF33" s="240"/>
      <c r="SJG33" s="240"/>
      <c r="SJH33" s="240"/>
      <c r="SJI33" s="240"/>
      <c r="SJJ33" s="240"/>
      <c r="SJK33" s="240"/>
      <c r="SJL33" s="240"/>
      <c r="SJM33" s="240"/>
      <c r="SJN33" s="240"/>
      <c r="SJO33" s="240"/>
      <c r="SJP33" s="240"/>
      <c r="SJQ33" s="240"/>
      <c r="SJR33" s="240"/>
      <c r="SJS33" s="240"/>
      <c r="SJT33" s="240"/>
      <c r="SJU33" s="240"/>
      <c r="SJV33" s="240"/>
      <c r="SJW33" s="240"/>
      <c r="SJX33" s="240"/>
      <c r="SJY33" s="240"/>
      <c r="SJZ33" s="240"/>
      <c r="SKA33" s="240"/>
      <c r="SKB33" s="240"/>
      <c r="SKC33" s="240"/>
      <c r="SKD33" s="240"/>
      <c r="SKE33" s="240"/>
      <c r="SKF33" s="240"/>
      <c r="SKG33" s="240"/>
      <c r="SKH33" s="240"/>
      <c r="SKI33" s="240"/>
      <c r="SKJ33" s="240"/>
      <c r="SKK33" s="240"/>
      <c r="SKL33" s="240"/>
      <c r="SKM33" s="240"/>
      <c r="SKN33" s="240"/>
      <c r="SKO33" s="240"/>
      <c r="SKP33" s="240"/>
      <c r="SKQ33" s="240"/>
      <c r="SKR33" s="240"/>
      <c r="SKS33" s="240"/>
      <c r="SKT33" s="240"/>
      <c r="SKU33" s="240"/>
      <c r="SKV33" s="240"/>
      <c r="SKW33" s="240"/>
      <c r="SKX33" s="240"/>
      <c r="SKY33" s="240"/>
      <c r="SKZ33" s="240"/>
      <c r="SLA33" s="240"/>
      <c r="SLB33" s="240"/>
      <c r="SLC33" s="240"/>
      <c r="SLD33" s="240"/>
      <c r="SLE33" s="240"/>
      <c r="SLF33" s="240"/>
      <c r="SLG33" s="240"/>
      <c r="SLH33" s="240"/>
      <c r="SLI33" s="240"/>
      <c r="SLJ33" s="240"/>
      <c r="SLK33" s="240"/>
      <c r="SLL33" s="240"/>
      <c r="SLM33" s="240"/>
      <c r="SLN33" s="240"/>
      <c r="SLO33" s="240"/>
      <c r="SLP33" s="240"/>
      <c r="SLQ33" s="240"/>
      <c r="SLR33" s="240"/>
      <c r="SLS33" s="240"/>
      <c r="SLT33" s="240"/>
      <c r="SLU33" s="240"/>
      <c r="SLV33" s="240"/>
      <c r="SLW33" s="240"/>
      <c r="SLX33" s="240"/>
      <c r="SLY33" s="240"/>
      <c r="SLZ33" s="240"/>
      <c r="SMA33" s="240"/>
      <c r="SMB33" s="240"/>
      <c r="SMC33" s="240"/>
      <c r="SMD33" s="240"/>
      <c r="SME33" s="240"/>
      <c r="SMF33" s="240"/>
      <c r="SMG33" s="240"/>
      <c r="SMH33" s="240"/>
      <c r="SMI33" s="240"/>
      <c r="SMJ33" s="240"/>
      <c r="SMK33" s="240"/>
      <c r="SML33" s="240"/>
      <c r="SMM33" s="240"/>
      <c r="SMN33" s="240"/>
      <c r="SMO33" s="240"/>
      <c r="SMP33" s="240"/>
      <c r="SMQ33" s="240"/>
      <c r="SMR33" s="240"/>
      <c r="SMS33" s="240"/>
      <c r="SMT33" s="240"/>
      <c r="SMU33" s="240"/>
      <c r="SMV33" s="240"/>
      <c r="SMW33" s="240"/>
      <c r="SMX33" s="240"/>
      <c r="SMY33" s="240"/>
      <c r="SMZ33" s="240"/>
      <c r="SNA33" s="240"/>
      <c r="SNB33" s="240"/>
      <c r="SNC33" s="240"/>
      <c r="SND33" s="240"/>
      <c r="SNE33" s="240"/>
      <c r="SNF33" s="240"/>
      <c r="SNG33" s="240"/>
      <c r="SNH33" s="240"/>
      <c r="SNI33" s="240"/>
      <c r="SNJ33" s="240"/>
      <c r="SNK33" s="240"/>
      <c r="SNL33" s="240"/>
      <c r="SNM33" s="240"/>
      <c r="SNN33" s="240"/>
      <c r="SNO33" s="240"/>
      <c r="SNP33" s="240"/>
      <c r="SNQ33" s="240"/>
      <c r="SNR33" s="240"/>
      <c r="SNS33" s="240"/>
      <c r="SNT33" s="240"/>
      <c r="SNU33" s="240"/>
      <c r="SNV33" s="240"/>
      <c r="SNW33" s="240"/>
      <c r="SNX33" s="240"/>
      <c r="SNY33" s="240"/>
      <c r="SNZ33" s="240"/>
      <c r="SOA33" s="240"/>
      <c r="SOB33" s="240"/>
      <c r="SOC33" s="240"/>
      <c r="SOD33" s="240"/>
      <c r="SOE33" s="240"/>
      <c r="SOF33" s="240"/>
      <c r="SOG33" s="240"/>
      <c r="SOH33" s="240"/>
      <c r="SOI33" s="240"/>
      <c r="SOJ33" s="240"/>
      <c r="SOK33" s="240"/>
      <c r="SOL33" s="240"/>
      <c r="SOM33" s="240"/>
      <c r="SON33" s="240"/>
      <c r="SOO33" s="240"/>
      <c r="SOP33" s="240"/>
      <c r="SOQ33" s="240"/>
      <c r="SOR33" s="240"/>
      <c r="SOS33" s="240"/>
      <c r="SOT33" s="240"/>
      <c r="SOU33" s="240"/>
      <c r="SOV33" s="240"/>
      <c r="SOW33" s="240"/>
      <c r="SOX33" s="240"/>
      <c r="SOY33" s="240"/>
      <c r="SOZ33" s="240"/>
      <c r="SPA33" s="240"/>
      <c r="SPB33" s="240"/>
      <c r="SPC33" s="240"/>
      <c r="SPD33" s="240"/>
      <c r="SPE33" s="240"/>
      <c r="SPF33" s="240"/>
      <c r="SPG33" s="240"/>
      <c r="SPH33" s="240"/>
      <c r="SPI33" s="240"/>
      <c r="SPJ33" s="240"/>
      <c r="SPK33" s="240"/>
      <c r="SPL33" s="240"/>
      <c r="SPM33" s="240"/>
      <c r="SPN33" s="240"/>
      <c r="SPO33" s="240"/>
      <c r="SPP33" s="240"/>
      <c r="SPQ33" s="240"/>
      <c r="SPR33" s="240"/>
      <c r="SPS33" s="240"/>
      <c r="SPT33" s="240"/>
      <c r="SPU33" s="240"/>
      <c r="SPV33" s="240"/>
      <c r="SPW33" s="240"/>
      <c r="SPX33" s="240"/>
      <c r="SPY33" s="240"/>
      <c r="SPZ33" s="240"/>
      <c r="SQA33" s="240"/>
      <c r="SQB33" s="240"/>
      <c r="SQC33" s="240"/>
      <c r="SQD33" s="240"/>
      <c r="SQE33" s="240"/>
      <c r="SQF33" s="240"/>
      <c r="SQG33" s="240"/>
      <c r="SQH33" s="240"/>
      <c r="SQI33" s="240"/>
      <c r="SQJ33" s="240"/>
      <c r="SQK33" s="240"/>
      <c r="SQL33" s="240"/>
      <c r="SQM33" s="240"/>
      <c r="SQN33" s="240"/>
      <c r="SQO33" s="240"/>
      <c r="SQP33" s="240"/>
      <c r="SQQ33" s="240"/>
      <c r="SQR33" s="240"/>
      <c r="SQS33" s="240"/>
      <c r="SQT33" s="240"/>
      <c r="SQU33" s="240"/>
      <c r="SQV33" s="240"/>
      <c r="SQW33" s="240"/>
      <c r="SQX33" s="240"/>
      <c r="SQY33" s="240"/>
      <c r="SQZ33" s="240"/>
      <c r="SRA33" s="240"/>
      <c r="SRB33" s="240"/>
      <c r="SRC33" s="240"/>
      <c r="SRD33" s="240"/>
      <c r="SRE33" s="240"/>
      <c r="SRF33" s="240"/>
      <c r="SRG33" s="240"/>
      <c r="SRH33" s="240"/>
      <c r="SRI33" s="240"/>
      <c r="SRJ33" s="240"/>
      <c r="SRK33" s="240"/>
      <c r="SRL33" s="240"/>
      <c r="SRM33" s="240"/>
      <c r="SRN33" s="240"/>
      <c r="SRO33" s="240"/>
      <c r="SRP33" s="240"/>
      <c r="SRQ33" s="240"/>
      <c r="SRR33" s="240"/>
      <c r="SRS33" s="240"/>
      <c r="SRT33" s="240"/>
      <c r="SRU33" s="240"/>
      <c r="SRV33" s="240"/>
      <c r="SRW33" s="240"/>
      <c r="SRX33" s="240"/>
      <c r="SRY33" s="240"/>
      <c r="SRZ33" s="240"/>
      <c r="SSA33" s="240"/>
      <c r="SSB33" s="240"/>
      <c r="SSC33" s="240"/>
      <c r="SSD33" s="240"/>
      <c r="SSE33" s="240"/>
      <c r="SSF33" s="240"/>
      <c r="SSG33" s="240"/>
      <c r="SSH33" s="240"/>
      <c r="SSI33" s="240"/>
      <c r="SSJ33" s="240"/>
      <c r="SSK33" s="240"/>
      <c r="SSL33" s="240"/>
      <c r="SSM33" s="240"/>
      <c r="SSN33" s="240"/>
      <c r="SSO33" s="240"/>
      <c r="SSP33" s="240"/>
      <c r="SSQ33" s="240"/>
      <c r="SSR33" s="240"/>
      <c r="SSS33" s="240"/>
      <c r="SST33" s="240"/>
      <c r="SSU33" s="240"/>
      <c r="SSV33" s="240"/>
      <c r="SSW33" s="240"/>
      <c r="SSX33" s="240"/>
      <c r="SSY33" s="240"/>
      <c r="SSZ33" s="240"/>
      <c r="STA33" s="240"/>
      <c r="STB33" s="240"/>
      <c r="STC33" s="240"/>
      <c r="STD33" s="240"/>
      <c r="STE33" s="240"/>
      <c r="STF33" s="240"/>
      <c r="STG33" s="240"/>
      <c r="STH33" s="240"/>
      <c r="STI33" s="240"/>
      <c r="STJ33" s="240"/>
      <c r="STK33" s="240"/>
      <c r="STL33" s="240"/>
      <c r="STM33" s="240"/>
      <c r="STN33" s="240"/>
      <c r="STO33" s="240"/>
      <c r="STP33" s="240"/>
      <c r="STQ33" s="240"/>
      <c r="STR33" s="240"/>
      <c r="STS33" s="240"/>
      <c r="STT33" s="240"/>
      <c r="STU33" s="240"/>
      <c r="STV33" s="240"/>
      <c r="STW33" s="240"/>
      <c r="STX33" s="240"/>
      <c r="STY33" s="240"/>
      <c r="STZ33" s="240"/>
      <c r="SUA33" s="240"/>
      <c r="SUB33" s="240"/>
      <c r="SUC33" s="240"/>
      <c r="SUD33" s="240"/>
      <c r="SUE33" s="240"/>
      <c r="SUF33" s="240"/>
      <c r="SUG33" s="240"/>
      <c r="SUH33" s="240"/>
      <c r="SUI33" s="240"/>
      <c r="SUJ33" s="240"/>
      <c r="SUK33" s="240"/>
      <c r="SUL33" s="240"/>
      <c r="SUM33" s="240"/>
      <c r="SUN33" s="240"/>
      <c r="SUO33" s="240"/>
      <c r="SUP33" s="240"/>
      <c r="SUQ33" s="240"/>
      <c r="SUR33" s="240"/>
      <c r="SUS33" s="240"/>
      <c r="SUT33" s="240"/>
      <c r="SUU33" s="240"/>
      <c r="SUV33" s="240"/>
      <c r="SUW33" s="240"/>
      <c r="SUX33" s="240"/>
      <c r="SUY33" s="240"/>
      <c r="SUZ33" s="240"/>
      <c r="SVA33" s="240"/>
      <c r="SVB33" s="240"/>
      <c r="SVC33" s="240"/>
      <c r="SVD33" s="240"/>
      <c r="SVE33" s="240"/>
      <c r="SVF33" s="240"/>
      <c r="SVG33" s="240"/>
      <c r="SVH33" s="240"/>
      <c r="SVI33" s="240"/>
      <c r="SVJ33" s="240"/>
      <c r="SVK33" s="240"/>
      <c r="SVL33" s="240"/>
      <c r="SVM33" s="240"/>
      <c r="SVN33" s="240"/>
      <c r="SVO33" s="240"/>
      <c r="SVP33" s="240"/>
      <c r="SVQ33" s="240"/>
      <c r="SVR33" s="240"/>
      <c r="SVS33" s="240"/>
      <c r="SVT33" s="240"/>
      <c r="SVU33" s="240"/>
      <c r="SVV33" s="240"/>
      <c r="SVW33" s="240"/>
      <c r="SVX33" s="240"/>
      <c r="SVY33" s="240"/>
      <c r="SVZ33" s="240"/>
      <c r="SWA33" s="240"/>
      <c r="SWB33" s="240"/>
      <c r="SWC33" s="240"/>
      <c r="SWD33" s="240"/>
      <c r="SWE33" s="240"/>
      <c r="SWF33" s="240"/>
      <c r="SWG33" s="240"/>
      <c r="SWH33" s="240"/>
      <c r="SWI33" s="240"/>
      <c r="SWJ33" s="240"/>
      <c r="SWK33" s="240"/>
      <c r="SWL33" s="240"/>
      <c r="SWM33" s="240"/>
      <c r="SWN33" s="240"/>
      <c r="SWO33" s="240"/>
      <c r="SWP33" s="240"/>
      <c r="SWQ33" s="240"/>
      <c r="SWR33" s="240"/>
      <c r="SWS33" s="240"/>
      <c r="SWT33" s="240"/>
      <c r="SWU33" s="240"/>
      <c r="SWV33" s="240"/>
      <c r="SWW33" s="240"/>
      <c r="SWX33" s="240"/>
      <c r="SWY33" s="240"/>
      <c r="SWZ33" s="240"/>
      <c r="SXA33" s="240"/>
      <c r="SXB33" s="240"/>
      <c r="SXC33" s="240"/>
      <c r="SXD33" s="240"/>
      <c r="SXE33" s="240"/>
      <c r="SXF33" s="240"/>
      <c r="SXG33" s="240"/>
      <c r="SXH33" s="240"/>
      <c r="SXI33" s="240"/>
      <c r="SXJ33" s="240"/>
      <c r="SXK33" s="240"/>
      <c r="SXL33" s="240"/>
      <c r="SXM33" s="240"/>
      <c r="SXN33" s="240"/>
      <c r="SXO33" s="240"/>
      <c r="SXP33" s="240"/>
      <c r="SXQ33" s="240"/>
      <c r="SXR33" s="240"/>
      <c r="SXS33" s="240"/>
      <c r="SXT33" s="240"/>
      <c r="SXU33" s="240"/>
      <c r="SXV33" s="240"/>
      <c r="SXW33" s="240"/>
      <c r="SXX33" s="240"/>
      <c r="SXY33" s="240"/>
      <c r="SXZ33" s="240"/>
      <c r="SYA33" s="240"/>
      <c r="SYB33" s="240"/>
      <c r="SYC33" s="240"/>
      <c r="SYD33" s="240"/>
      <c r="SYE33" s="240"/>
      <c r="SYF33" s="240"/>
      <c r="SYG33" s="240"/>
      <c r="SYH33" s="240"/>
      <c r="SYI33" s="240"/>
      <c r="SYJ33" s="240"/>
      <c r="SYK33" s="240"/>
      <c r="SYL33" s="240"/>
      <c r="SYM33" s="240"/>
      <c r="SYN33" s="240"/>
      <c r="SYO33" s="240"/>
      <c r="SYP33" s="240"/>
      <c r="SYQ33" s="240"/>
      <c r="SYR33" s="240"/>
      <c r="SYS33" s="240"/>
      <c r="SYT33" s="240"/>
      <c r="SYU33" s="240"/>
      <c r="SYV33" s="240"/>
      <c r="SYW33" s="240"/>
      <c r="SYX33" s="240"/>
      <c r="SYY33" s="240"/>
      <c r="SYZ33" s="240"/>
      <c r="SZA33" s="240"/>
      <c r="SZB33" s="240"/>
      <c r="SZC33" s="240"/>
      <c r="SZD33" s="240"/>
      <c r="SZE33" s="240"/>
      <c r="SZF33" s="240"/>
      <c r="SZG33" s="240"/>
      <c r="SZH33" s="240"/>
      <c r="SZI33" s="240"/>
      <c r="SZJ33" s="240"/>
      <c r="SZK33" s="240"/>
      <c r="SZL33" s="240"/>
      <c r="SZM33" s="240"/>
      <c r="SZN33" s="240"/>
      <c r="SZO33" s="240"/>
      <c r="SZP33" s="240"/>
      <c r="SZQ33" s="240"/>
      <c r="SZR33" s="240"/>
      <c r="SZS33" s="240"/>
      <c r="SZT33" s="240"/>
      <c r="SZU33" s="240"/>
      <c r="SZV33" s="240"/>
      <c r="SZW33" s="240"/>
      <c r="SZX33" s="240"/>
      <c r="SZY33" s="240"/>
      <c r="SZZ33" s="240"/>
      <c r="TAA33" s="240"/>
      <c r="TAB33" s="240"/>
      <c r="TAC33" s="240"/>
      <c r="TAD33" s="240"/>
      <c r="TAE33" s="240"/>
      <c r="TAF33" s="240"/>
      <c r="TAG33" s="240"/>
      <c r="TAH33" s="240"/>
      <c r="TAI33" s="240"/>
      <c r="TAJ33" s="240"/>
      <c r="TAK33" s="240"/>
      <c r="TAL33" s="240"/>
      <c r="TAM33" s="240"/>
      <c r="TAN33" s="240"/>
      <c r="TAO33" s="240"/>
      <c r="TAP33" s="240"/>
      <c r="TAQ33" s="240"/>
      <c r="TAR33" s="240"/>
      <c r="TAS33" s="240"/>
      <c r="TAT33" s="240"/>
      <c r="TAU33" s="240"/>
      <c r="TAV33" s="240"/>
      <c r="TAW33" s="240"/>
      <c r="TAX33" s="240"/>
      <c r="TAY33" s="240"/>
      <c r="TAZ33" s="240"/>
      <c r="TBA33" s="240"/>
      <c r="TBB33" s="240"/>
      <c r="TBC33" s="240"/>
      <c r="TBD33" s="240"/>
      <c r="TBE33" s="240"/>
      <c r="TBF33" s="240"/>
      <c r="TBG33" s="240"/>
      <c r="TBH33" s="240"/>
      <c r="TBI33" s="240"/>
      <c r="TBJ33" s="240"/>
      <c r="TBK33" s="240"/>
      <c r="TBL33" s="240"/>
      <c r="TBM33" s="240"/>
      <c r="TBN33" s="240"/>
      <c r="TBO33" s="240"/>
      <c r="TBP33" s="240"/>
      <c r="TBQ33" s="240"/>
      <c r="TBR33" s="240"/>
      <c r="TBS33" s="240"/>
      <c r="TBT33" s="240"/>
      <c r="TBU33" s="240"/>
      <c r="TBV33" s="240"/>
      <c r="TBW33" s="240"/>
      <c r="TBX33" s="240"/>
      <c r="TBY33" s="240"/>
      <c r="TBZ33" s="240"/>
      <c r="TCA33" s="240"/>
      <c r="TCB33" s="240"/>
      <c r="TCC33" s="240"/>
      <c r="TCD33" s="240"/>
      <c r="TCE33" s="240"/>
      <c r="TCF33" s="240"/>
      <c r="TCG33" s="240"/>
      <c r="TCH33" s="240"/>
      <c r="TCI33" s="240"/>
      <c r="TCJ33" s="240"/>
      <c r="TCK33" s="240"/>
      <c r="TCL33" s="240"/>
      <c r="TCM33" s="240"/>
      <c r="TCN33" s="240"/>
      <c r="TCO33" s="240"/>
      <c r="TCP33" s="240"/>
      <c r="TCQ33" s="240"/>
      <c r="TCR33" s="240"/>
      <c r="TCS33" s="240"/>
      <c r="TCT33" s="240"/>
      <c r="TCU33" s="240"/>
      <c r="TCV33" s="240"/>
      <c r="TCW33" s="240"/>
      <c r="TCX33" s="240"/>
      <c r="TCY33" s="240"/>
      <c r="TCZ33" s="240"/>
      <c r="TDA33" s="240"/>
      <c r="TDB33" s="240"/>
      <c r="TDC33" s="240"/>
      <c r="TDD33" s="240"/>
      <c r="TDE33" s="240"/>
      <c r="TDF33" s="240"/>
      <c r="TDG33" s="240"/>
      <c r="TDH33" s="240"/>
      <c r="TDI33" s="240"/>
      <c r="TDJ33" s="240"/>
      <c r="TDK33" s="240"/>
      <c r="TDL33" s="240"/>
      <c r="TDM33" s="240"/>
      <c r="TDN33" s="240"/>
      <c r="TDO33" s="240"/>
      <c r="TDP33" s="240"/>
      <c r="TDQ33" s="240"/>
      <c r="TDR33" s="240"/>
      <c r="TDS33" s="240"/>
      <c r="TDT33" s="240"/>
      <c r="TDU33" s="240"/>
      <c r="TDV33" s="240"/>
      <c r="TDW33" s="240"/>
      <c r="TDX33" s="240"/>
      <c r="TDY33" s="240"/>
      <c r="TDZ33" s="240"/>
      <c r="TEA33" s="240"/>
      <c r="TEB33" s="240"/>
      <c r="TEC33" s="240"/>
      <c r="TED33" s="240"/>
      <c r="TEE33" s="240"/>
      <c r="TEF33" s="240"/>
      <c r="TEG33" s="240"/>
      <c r="TEH33" s="240"/>
      <c r="TEI33" s="240"/>
      <c r="TEJ33" s="240"/>
      <c r="TEK33" s="240"/>
      <c r="TEL33" s="240"/>
      <c r="TEM33" s="240"/>
      <c r="TEN33" s="240"/>
      <c r="TEO33" s="240"/>
      <c r="TEP33" s="240"/>
      <c r="TEQ33" s="240"/>
      <c r="TER33" s="240"/>
      <c r="TES33" s="240"/>
      <c r="TET33" s="240"/>
      <c r="TEU33" s="240"/>
      <c r="TEV33" s="240"/>
      <c r="TEW33" s="240"/>
      <c r="TEX33" s="240"/>
      <c r="TEY33" s="240"/>
      <c r="TEZ33" s="240"/>
      <c r="TFA33" s="240"/>
      <c r="TFB33" s="240"/>
      <c r="TFC33" s="240"/>
      <c r="TFD33" s="240"/>
      <c r="TFE33" s="240"/>
      <c r="TFF33" s="240"/>
      <c r="TFG33" s="240"/>
      <c r="TFH33" s="240"/>
      <c r="TFI33" s="240"/>
      <c r="TFJ33" s="240"/>
      <c r="TFK33" s="240"/>
      <c r="TFL33" s="240"/>
      <c r="TFM33" s="240"/>
      <c r="TFN33" s="240"/>
      <c r="TFO33" s="240"/>
      <c r="TFP33" s="240"/>
      <c r="TFQ33" s="240"/>
      <c r="TFR33" s="240"/>
      <c r="TFS33" s="240"/>
      <c r="TFT33" s="240"/>
      <c r="TFU33" s="240"/>
      <c r="TFV33" s="240"/>
      <c r="TFW33" s="240"/>
      <c r="TFX33" s="240"/>
      <c r="TFY33" s="240"/>
      <c r="TFZ33" s="240"/>
      <c r="TGA33" s="240"/>
      <c r="TGB33" s="240"/>
      <c r="TGC33" s="240"/>
      <c r="TGD33" s="240"/>
      <c r="TGE33" s="240"/>
      <c r="TGF33" s="240"/>
      <c r="TGG33" s="240"/>
      <c r="TGH33" s="240"/>
      <c r="TGI33" s="240"/>
      <c r="TGJ33" s="240"/>
      <c r="TGK33" s="240"/>
      <c r="TGL33" s="240"/>
      <c r="TGM33" s="240"/>
      <c r="TGN33" s="240"/>
      <c r="TGO33" s="240"/>
      <c r="TGP33" s="240"/>
      <c r="TGQ33" s="240"/>
      <c r="TGR33" s="240"/>
      <c r="TGS33" s="240"/>
      <c r="TGT33" s="240"/>
      <c r="TGU33" s="240"/>
      <c r="TGV33" s="240"/>
      <c r="TGW33" s="240"/>
      <c r="TGX33" s="240"/>
      <c r="TGY33" s="240"/>
      <c r="TGZ33" s="240"/>
      <c r="THA33" s="240"/>
      <c r="THB33" s="240"/>
      <c r="THC33" s="240"/>
      <c r="THD33" s="240"/>
      <c r="THE33" s="240"/>
      <c r="THF33" s="240"/>
      <c r="THG33" s="240"/>
      <c r="THH33" s="240"/>
      <c r="THI33" s="240"/>
      <c r="THJ33" s="240"/>
      <c r="THK33" s="240"/>
      <c r="THL33" s="240"/>
      <c r="THM33" s="240"/>
      <c r="THN33" s="240"/>
      <c r="THO33" s="240"/>
      <c r="THP33" s="240"/>
      <c r="THQ33" s="240"/>
      <c r="THR33" s="240"/>
      <c r="THS33" s="240"/>
      <c r="THT33" s="240"/>
      <c r="THU33" s="240"/>
      <c r="THV33" s="240"/>
      <c r="THW33" s="240"/>
      <c r="THX33" s="240"/>
      <c r="THY33" s="240"/>
      <c r="THZ33" s="240"/>
      <c r="TIA33" s="240"/>
      <c r="TIB33" s="240"/>
      <c r="TIC33" s="240"/>
      <c r="TID33" s="240"/>
      <c r="TIE33" s="240"/>
      <c r="TIF33" s="240"/>
      <c r="TIG33" s="240"/>
      <c r="TIH33" s="240"/>
      <c r="TII33" s="240"/>
      <c r="TIJ33" s="240"/>
      <c r="TIK33" s="240"/>
      <c r="TIL33" s="240"/>
      <c r="TIM33" s="240"/>
      <c r="TIN33" s="240"/>
      <c r="TIO33" s="240"/>
      <c r="TIP33" s="240"/>
      <c r="TIQ33" s="240"/>
      <c r="TIR33" s="240"/>
      <c r="TIS33" s="240"/>
      <c r="TIT33" s="240"/>
      <c r="TIU33" s="240"/>
      <c r="TIV33" s="240"/>
      <c r="TIW33" s="240"/>
      <c r="TIX33" s="240"/>
      <c r="TIY33" s="240"/>
      <c r="TIZ33" s="240"/>
      <c r="TJA33" s="240"/>
      <c r="TJB33" s="240"/>
      <c r="TJC33" s="240"/>
      <c r="TJD33" s="240"/>
      <c r="TJE33" s="240"/>
      <c r="TJF33" s="240"/>
      <c r="TJG33" s="240"/>
      <c r="TJH33" s="240"/>
      <c r="TJI33" s="240"/>
      <c r="TJJ33" s="240"/>
      <c r="TJK33" s="240"/>
      <c r="TJL33" s="240"/>
      <c r="TJM33" s="240"/>
      <c r="TJN33" s="240"/>
      <c r="TJO33" s="240"/>
      <c r="TJP33" s="240"/>
      <c r="TJQ33" s="240"/>
      <c r="TJR33" s="240"/>
      <c r="TJS33" s="240"/>
      <c r="TJT33" s="240"/>
      <c r="TJU33" s="240"/>
      <c r="TJV33" s="240"/>
      <c r="TJW33" s="240"/>
      <c r="TJX33" s="240"/>
      <c r="TJY33" s="240"/>
      <c r="TJZ33" s="240"/>
      <c r="TKA33" s="240"/>
      <c r="TKB33" s="240"/>
      <c r="TKC33" s="240"/>
      <c r="TKD33" s="240"/>
      <c r="TKE33" s="240"/>
      <c r="TKF33" s="240"/>
      <c r="TKG33" s="240"/>
      <c r="TKH33" s="240"/>
      <c r="TKI33" s="240"/>
      <c r="TKJ33" s="240"/>
      <c r="TKK33" s="240"/>
      <c r="TKL33" s="240"/>
      <c r="TKM33" s="240"/>
      <c r="TKN33" s="240"/>
      <c r="TKO33" s="240"/>
      <c r="TKP33" s="240"/>
      <c r="TKQ33" s="240"/>
      <c r="TKR33" s="240"/>
      <c r="TKS33" s="240"/>
      <c r="TKT33" s="240"/>
      <c r="TKU33" s="240"/>
      <c r="TKV33" s="240"/>
      <c r="TKW33" s="240"/>
      <c r="TKX33" s="240"/>
      <c r="TKY33" s="240"/>
      <c r="TKZ33" s="240"/>
      <c r="TLA33" s="240"/>
      <c r="TLB33" s="240"/>
      <c r="TLC33" s="240"/>
      <c r="TLD33" s="240"/>
      <c r="TLE33" s="240"/>
      <c r="TLF33" s="240"/>
      <c r="TLG33" s="240"/>
      <c r="TLH33" s="240"/>
      <c r="TLI33" s="240"/>
      <c r="TLJ33" s="240"/>
      <c r="TLK33" s="240"/>
      <c r="TLL33" s="240"/>
      <c r="TLM33" s="240"/>
      <c r="TLN33" s="240"/>
      <c r="TLO33" s="240"/>
      <c r="TLP33" s="240"/>
      <c r="TLQ33" s="240"/>
      <c r="TLR33" s="240"/>
      <c r="TLS33" s="240"/>
      <c r="TLT33" s="240"/>
      <c r="TLU33" s="240"/>
      <c r="TLV33" s="240"/>
      <c r="TLW33" s="240"/>
      <c r="TLX33" s="240"/>
      <c r="TLY33" s="240"/>
      <c r="TLZ33" s="240"/>
      <c r="TMA33" s="240"/>
      <c r="TMB33" s="240"/>
      <c r="TMC33" s="240"/>
      <c r="TMD33" s="240"/>
      <c r="TME33" s="240"/>
      <c r="TMF33" s="240"/>
      <c r="TMG33" s="240"/>
      <c r="TMH33" s="240"/>
      <c r="TMI33" s="240"/>
      <c r="TMJ33" s="240"/>
      <c r="TMK33" s="240"/>
      <c r="TML33" s="240"/>
      <c r="TMM33" s="240"/>
      <c r="TMN33" s="240"/>
      <c r="TMO33" s="240"/>
      <c r="TMP33" s="240"/>
      <c r="TMQ33" s="240"/>
      <c r="TMR33" s="240"/>
      <c r="TMS33" s="240"/>
      <c r="TMT33" s="240"/>
      <c r="TMU33" s="240"/>
      <c r="TMV33" s="240"/>
      <c r="TMW33" s="240"/>
      <c r="TMX33" s="240"/>
      <c r="TMY33" s="240"/>
      <c r="TMZ33" s="240"/>
      <c r="TNA33" s="240"/>
      <c r="TNB33" s="240"/>
      <c r="TNC33" s="240"/>
      <c r="TND33" s="240"/>
      <c r="TNE33" s="240"/>
      <c r="TNF33" s="240"/>
      <c r="TNG33" s="240"/>
      <c r="TNH33" s="240"/>
      <c r="TNI33" s="240"/>
      <c r="TNJ33" s="240"/>
      <c r="TNK33" s="240"/>
      <c r="TNL33" s="240"/>
      <c r="TNM33" s="240"/>
      <c r="TNN33" s="240"/>
      <c r="TNO33" s="240"/>
      <c r="TNP33" s="240"/>
      <c r="TNQ33" s="240"/>
      <c r="TNR33" s="240"/>
      <c r="TNS33" s="240"/>
      <c r="TNT33" s="240"/>
      <c r="TNU33" s="240"/>
      <c r="TNV33" s="240"/>
      <c r="TNW33" s="240"/>
      <c r="TNX33" s="240"/>
      <c r="TNY33" s="240"/>
      <c r="TNZ33" s="240"/>
      <c r="TOA33" s="240"/>
      <c r="TOB33" s="240"/>
      <c r="TOC33" s="240"/>
      <c r="TOD33" s="240"/>
      <c r="TOE33" s="240"/>
      <c r="TOF33" s="240"/>
      <c r="TOG33" s="240"/>
      <c r="TOH33" s="240"/>
      <c r="TOI33" s="240"/>
      <c r="TOJ33" s="240"/>
      <c r="TOK33" s="240"/>
      <c r="TOL33" s="240"/>
      <c r="TOM33" s="240"/>
      <c r="TON33" s="240"/>
      <c r="TOO33" s="240"/>
      <c r="TOP33" s="240"/>
      <c r="TOQ33" s="240"/>
      <c r="TOR33" s="240"/>
      <c r="TOS33" s="240"/>
      <c r="TOT33" s="240"/>
      <c r="TOU33" s="240"/>
      <c r="TOV33" s="240"/>
      <c r="TOW33" s="240"/>
      <c r="TOX33" s="240"/>
      <c r="TOY33" s="240"/>
      <c r="TOZ33" s="240"/>
      <c r="TPA33" s="240"/>
      <c r="TPB33" s="240"/>
      <c r="TPC33" s="240"/>
      <c r="TPD33" s="240"/>
      <c r="TPE33" s="240"/>
      <c r="TPF33" s="240"/>
      <c r="TPG33" s="240"/>
      <c r="TPH33" s="240"/>
      <c r="TPI33" s="240"/>
      <c r="TPJ33" s="240"/>
      <c r="TPK33" s="240"/>
      <c r="TPL33" s="240"/>
      <c r="TPM33" s="240"/>
      <c r="TPN33" s="240"/>
      <c r="TPO33" s="240"/>
      <c r="TPP33" s="240"/>
      <c r="TPQ33" s="240"/>
      <c r="TPR33" s="240"/>
      <c r="TPS33" s="240"/>
      <c r="TPT33" s="240"/>
      <c r="TPU33" s="240"/>
      <c r="TPV33" s="240"/>
      <c r="TPW33" s="240"/>
      <c r="TPX33" s="240"/>
      <c r="TPY33" s="240"/>
      <c r="TPZ33" s="240"/>
      <c r="TQA33" s="240"/>
      <c r="TQB33" s="240"/>
      <c r="TQC33" s="240"/>
      <c r="TQD33" s="240"/>
      <c r="TQE33" s="240"/>
      <c r="TQF33" s="240"/>
      <c r="TQG33" s="240"/>
      <c r="TQH33" s="240"/>
      <c r="TQI33" s="240"/>
      <c r="TQJ33" s="240"/>
      <c r="TQK33" s="240"/>
      <c r="TQL33" s="240"/>
      <c r="TQM33" s="240"/>
      <c r="TQN33" s="240"/>
      <c r="TQO33" s="240"/>
      <c r="TQP33" s="240"/>
      <c r="TQQ33" s="240"/>
      <c r="TQR33" s="240"/>
      <c r="TQS33" s="240"/>
      <c r="TQT33" s="240"/>
      <c r="TQU33" s="240"/>
      <c r="TQV33" s="240"/>
      <c r="TQW33" s="240"/>
      <c r="TQX33" s="240"/>
      <c r="TQY33" s="240"/>
      <c r="TQZ33" s="240"/>
      <c r="TRA33" s="240"/>
      <c r="TRB33" s="240"/>
      <c r="TRC33" s="240"/>
      <c r="TRD33" s="240"/>
      <c r="TRE33" s="240"/>
      <c r="TRF33" s="240"/>
      <c r="TRG33" s="240"/>
      <c r="TRH33" s="240"/>
      <c r="TRI33" s="240"/>
      <c r="TRJ33" s="240"/>
      <c r="TRK33" s="240"/>
      <c r="TRL33" s="240"/>
      <c r="TRM33" s="240"/>
      <c r="TRN33" s="240"/>
      <c r="TRO33" s="240"/>
      <c r="TRP33" s="240"/>
      <c r="TRQ33" s="240"/>
      <c r="TRR33" s="240"/>
      <c r="TRS33" s="240"/>
      <c r="TRT33" s="240"/>
      <c r="TRU33" s="240"/>
      <c r="TRV33" s="240"/>
      <c r="TRW33" s="240"/>
      <c r="TRX33" s="240"/>
      <c r="TRY33" s="240"/>
      <c r="TRZ33" s="240"/>
      <c r="TSA33" s="240"/>
      <c r="TSB33" s="240"/>
      <c r="TSC33" s="240"/>
      <c r="TSD33" s="240"/>
      <c r="TSE33" s="240"/>
      <c r="TSF33" s="240"/>
      <c r="TSG33" s="240"/>
      <c r="TSH33" s="240"/>
      <c r="TSI33" s="240"/>
      <c r="TSJ33" s="240"/>
      <c r="TSK33" s="240"/>
      <c r="TSL33" s="240"/>
      <c r="TSM33" s="240"/>
      <c r="TSN33" s="240"/>
      <c r="TSO33" s="240"/>
      <c r="TSP33" s="240"/>
      <c r="TSQ33" s="240"/>
      <c r="TSR33" s="240"/>
      <c r="TSS33" s="240"/>
      <c r="TST33" s="240"/>
      <c r="TSU33" s="240"/>
      <c r="TSV33" s="240"/>
      <c r="TSW33" s="240"/>
      <c r="TSX33" s="240"/>
      <c r="TSY33" s="240"/>
      <c r="TSZ33" s="240"/>
      <c r="TTA33" s="240"/>
      <c r="TTB33" s="240"/>
      <c r="TTC33" s="240"/>
      <c r="TTD33" s="240"/>
      <c r="TTE33" s="240"/>
      <c r="TTF33" s="240"/>
      <c r="TTG33" s="240"/>
      <c r="TTH33" s="240"/>
      <c r="TTI33" s="240"/>
      <c r="TTJ33" s="240"/>
      <c r="TTK33" s="240"/>
      <c r="TTL33" s="240"/>
      <c r="TTM33" s="240"/>
      <c r="TTN33" s="240"/>
      <c r="TTO33" s="240"/>
      <c r="TTP33" s="240"/>
      <c r="TTQ33" s="240"/>
      <c r="TTR33" s="240"/>
      <c r="TTS33" s="240"/>
      <c r="TTT33" s="240"/>
      <c r="TTU33" s="240"/>
      <c r="TTV33" s="240"/>
      <c r="TTW33" s="240"/>
      <c r="TTX33" s="240"/>
      <c r="TTY33" s="240"/>
      <c r="TTZ33" s="240"/>
      <c r="TUA33" s="240"/>
      <c r="TUB33" s="240"/>
      <c r="TUC33" s="240"/>
      <c r="TUD33" s="240"/>
      <c r="TUE33" s="240"/>
      <c r="TUF33" s="240"/>
      <c r="TUG33" s="240"/>
      <c r="TUH33" s="240"/>
      <c r="TUI33" s="240"/>
      <c r="TUJ33" s="240"/>
      <c r="TUK33" s="240"/>
      <c r="TUL33" s="240"/>
      <c r="TUM33" s="240"/>
      <c r="TUN33" s="240"/>
      <c r="TUO33" s="240"/>
      <c r="TUP33" s="240"/>
      <c r="TUQ33" s="240"/>
      <c r="TUR33" s="240"/>
      <c r="TUS33" s="240"/>
      <c r="TUT33" s="240"/>
      <c r="TUU33" s="240"/>
      <c r="TUV33" s="240"/>
      <c r="TUW33" s="240"/>
      <c r="TUX33" s="240"/>
      <c r="TUY33" s="240"/>
      <c r="TUZ33" s="240"/>
      <c r="TVA33" s="240"/>
      <c r="TVB33" s="240"/>
      <c r="TVC33" s="240"/>
      <c r="TVD33" s="240"/>
      <c r="TVE33" s="240"/>
      <c r="TVF33" s="240"/>
      <c r="TVG33" s="240"/>
      <c r="TVH33" s="240"/>
      <c r="TVI33" s="240"/>
      <c r="TVJ33" s="240"/>
      <c r="TVK33" s="240"/>
      <c r="TVL33" s="240"/>
      <c r="TVM33" s="240"/>
      <c r="TVN33" s="240"/>
      <c r="TVO33" s="240"/>
      <c r="TVP33" s="240"/>
      <c r="TVQ33" s="240"/>
      <c r="TVR33" s="240"/>
      <c r="TVS33" s="240"/>
      <c r="TVT33" s="240"/>
      <c r="TVU33" s="240"/>
      <c r="TVV33" s="240"/>
      <c r="TVW33" s="240"/>
      <c r="TVX33" s="240"/>
      <c r="TVY33" s="240"/>
      <c r="TVZ33" s="240"/>
      <c r="TWA33" s="240"/>
      <c r="TWB33" s="240"/>
      <c r="TWC33" s="240"/>
      <c r="TWD33" s="240"/>
      <c r="TWE33" s="240"/>
      <c r="TWF33" s="240"/>
      <c r="TWG33" s="240"/>
      <c r="TWH33" s="240"/>
      <c r="TWI33" s="240"/>
      <c r="TWJ33" s="240"/>
      <c r="TWK33" s="240"/>
      <c r="TWL33" s="240"/>
      <c r="TWM33" s="240"/>
      <c r="TWN33" s="240"/>
      <c r="TWO33" s="240"/>
      <c r="TWP33" s="240"/>
      <c r="TWQ33" s="240"/>
      <c r="TWR33" s="240"/>
      <c r="TWS33" s="240"/>
      <c r="TWT33" s="240"/>
      <c r="TWU33" s="240"/>
      <c r="TWV33" s="240"/>
      <c r="TWW33" s="240"/>
      <c r="TWX33" s="240"/>
      <c r="TWY33" s="240"/>
      <c r="TWZ33" s="240"/>
      <c r="TXA33" s="240"/>
      <c r="TXB33" s="240"/>
      <c r="TXC33" s="240"/>
      <c r="TXD33" s="240"/>
      <c r="TXE33" s="240"/>
      <c r="TXF33" s="240"/>
      <c r="TXG33" s="240"/>
      <c r="TXH33" s="240"/>
      <c r="TXI33" s="240"/>
      <c r="TXJ33" s="240"/>
      <c r="TXK33" s="240"/>
      <c r="TXL33" s="240"/>
      <c r="TXM33" s="240"/>
      <c r="TXN33" s="240"/>
      <c r="TXO33" s="240"/>
      <c r="TXP33" s="240"/>
      <c r="TXQ33" s="240"/>
      <c r="TXR33" s="240"/>
      <c r="TXS33" s="240"/>
      <c r="TXT33" s="240"/>
      <c r="TXU33" s="240"/>
      <c r="TXV33" s="240"/>
      <c r="TXW33" s="240"/>
      <c r="TXX33" s="240"/>
      <c r="TXY33" s="240"/>
      <c r="TXZ33" s="240"/>
      <c r="TYA33" s="240"/>
      <c r="TYB33" s="240"/>
      <c r="TYC33" s="240"/>
      <c r="TYD33" s="240"/>
      <c r="TYE33" s="240"/>
      <c r="TYF33" s="240"/>
      <c r="TYG33" s="240"/>
      <c r="TYH33" s="240"/>
      <c r="TYI33" s="240"/>
      <c r="TYJ33" s="240"/>
      <c r="TYK33" s="240"/>
      <c r="TYL33" s="240"/>
      <c r="TYM33" s="240"/>
      <c r="TYN33" s="240"/>
      <c r="TYO33" s="240"/>
      <c r="TYP33" s="240"/>
      <c r="TYQ33" s="240"/>
      <c r="TYR33" s="240"/>
      <c r="TYS33" s="240"/>
      <c r="TYT33" s="240"/>
      <c r="TYU33" s="240"/>
      <c r="TYV33" s="240"/>
      <c r="TYW33" s="240"/>
      <c r="TYX33" s="240"/>
      <c r="TYY33" s="240"/>
      <c r="TYZ33" s="240"/>
      <c r="TZA33" s="240"/>
      <c r="TZB33" s="240"/>
      <c r="TZC33" s="240"/>
      <c r="TZD33" s="240"/>
      <c r="TZE33" s="240"/>
      <c r="TZF33" s="240"/>
      <c r="TZG33" s="240"/>
      <c r="TZH33" s="240"/>
      <c r="TZI33" s="240"/>
      <c r="TZJ33" s="240"/>
      <c r="TZK33" s="240"/>
      <c r="TZL33" s="240"/>
      <c r="TZM33" s="240"/>
      <c r="TZN33" s="240"/>
      <c r="TZO33" s="240"/>
      <c r="TZP33" s="240"/>
      <c r="TZQ33" s="240"/>
      <c r="TZR33" s="240"/>
      <c r="TZS33" s="240"/>
      <c r="TZT33" s="240"/>
      <c r="TZU33" s="240"/>
      <c r="TZV33" s="240"/>
      <c r="TZW33" s="240"/>
      <c r="TZX33" s="240"/>
      <c r="TZY33" s="240"/>
      <c r="TZZ33" s="240"/>
      <c r="UAA33" s="240"/>
      <c r="UAB33" s="240"/>
      <c r="UAC33" s="240"/>
      <c r="UAD33" s="240"/>
      <c r="UAE33" s="240"/>
      <c r="UAF33" s="240"/>
      <c r="UAG33" s="240"/>
      <c r="UAH33" s="240"/>
      <c r="UAI33" s="240"/>
      <c r="UAJ33" s="240"/>
      <c r="UAK33" s="240"/>
      <c r="UAL33" s="240"/>
      <c r="UAM33" s="240"/>
      <c r="UAN33" s="240"/>
      <c r="UAO33" s="240"/>
      <c r="UAP33" s="240"/>
      <c r="UAQ33" s="240"/>
      <c r="UAR33" s="240"/>
      <c r="UAS33" s="240"/>
      <c r="UAT33" s="240"/>
      <c r="UAU33" s="240"/>
      <c r="UAV33" s="240"/>
      <c r="UAW33" s="240"/>
      <c r="UAX33" s="240"/>
      <c r="UAY33" s="240"/>
      <c r="UAZ33" s="240"/>
      <c r="UBA33" s="240"/>
      <c r="UBB33" s="240"/>
      <c r="UBC33" s="240"/>
      <c r="UBD33" s="240"/>
      <c r="UBE33" s="240"/>
      <c r="UBF33" s="240"/>
      <c r="UBG33" s="240"/>
      <c r="UBH33" s="240"/>
      <c r="UBI33" s="240"/>
      <c r="UBJ33" s="240"/>
      <c r="UBK33" s="240"/>
      <c r="UBL33" s="240"/>
      <c r="UBM33" s="240"/>
      <c r="UBN33" s="240"/>
      <c r="UBO33" s="240"/>
      <c r="UBP33" s="240"/>
      <c r="UBQ33" s="240"/>
      <c r="UBR33" s="240"/>
      <c r="UBS33" s="240"/>
      <c r="UBT33" s="240"/>
      <c r="UBU33" s="240"/>
      <c r="UBV33" s="240"/>
      <c r="UBW33" s="240"/>
      <c r="UBX33" s="240"/>
      <c r="UBY33" s="240"/>
      <c r="UBZ33" s="240"/>
      <c r="UCA33" s="240"/>
      <c r="UCB33" s="240"/>
      <c r="UCC33" s="240"/>
      <c r="UCD33" s="240"/>
      <c r="UCE33" s="240"/>
      <c r="UCF33" s="240"/>
      <c r="UCG33" s="240"/>
      <c r="UCH33" s="240"/>
      <c r="UCI33" s="240"/>
      <c r="UCJ33" s="240"/>
      <c r="UCK33" s="240"/>
      <c r="UCL33" s="240"/>
      <c r="UCM33" s="240"/>
      <c r="UCN33" s="240"/>
      <c r="UCO33" s="240"/>
      <c r="UCP33" s="240"/>
      <c r="UCQ33" s="240"/>
      <c r="UCR33" s="240"/>
      <c r="UCS33" s="240"/>
      <c r="UCT33" s="240"/>
      <c r="UCU33" s="240"/>
      <c r="UCV33" s="240"/>
      <c r="UCW33" s="240"/>
      <c r="UCX33" s="240"/>
      <c r="UCY33" s="240"/>
      <c r="UCZ33" s="240"/>
      <c r="UDA33" s="240"/>
      <c r="UDB33" s="240"/>
      <c r="UDC33" s="240"/>
      <c r="UDD33" s="240"/>
      <c r="UDE33" s="240"/>
      <c r="UDF33" s="240"/>
      <c r="UDG33" s="240"/>
      <c r="UDH33" s="240"/>
      <c r="UDI33" s="240"/>
      <c r="UDJ33" s="240"/>
      <c r="UDK33" s="240"/>
      <c r="UDL33" s="240"/>
      <c r="UDM33" s="240"/>
      <c r="UDN33" s="240"/>
      <c r="UDO33" s="240"/>
      <c r="UDP33" s="240"/>
      <c r="UDQ33" s="240"/>
      <c r="UDR33" s="240"/>
      <c r="UDS33" s="240"/>
      <c r="UDT33" s="240"/>
      <c r="UDU33" s="240"/>
      <c r="UDV33" s="240"/>
      <c r="UDW33" s="240"/>
      <c r="UDX33" s="240"/>
      <c r="UDY33" s="240"/>
      <c r="UDZ33" s="240"/>
      <c r="UEA33" s="240"/>
      <c r="UEB33" s="240"/>
      <c r="UEC33" s="240"/>
      <c r="UED33" s="240"/>
      <c r="UEE33" s="240"/>
      <c r="UEF33" s="240"/>
      <c r="UEG33" s="240"/>
      <c r="UEH33" s="240"/>
      <c r="UEI33" s="240"/>
      <c r="UEJ33" s="240"/>
      <c r="UEK33" s="240"/>
      <c r="UEL33" s="240"/>
      <c r="UEM33" s="240"/>
      <c r="UEN33" s="240"/>
      <c r="UEO33" s="240"/>
      <c r="UEP33" s="240"/>
      <c r="UEQ33" s="240"/>
      <c r="UER33" s="240"/>
      <c r="UES33" s="240"/>
      <c r="UET33" s="240"/>
      <c r="UEU33" s="240"/>
      <c r="UEV33" s="240"/>
      <c r="UEW33" s="240"/>
      <c r="UEX33" s="240"/>
      <c r="UEY33" s="240"/>
      <c r="UEZ33" s="240"/>
      <c r="UFA33" s="240"/>
      <c r="UFB33" s="240"/>
      <c r="UFC33" s="240"/>
      <c r="UFD33" s="240"/>
      <c r="UFE33" s="240"/>
      <c r="UFF33" s="240"/>
      <c r="UFG33" s="240"/>
      <c r="UFH33" s="240"/>
      <c r="UFI33" s="240"/>
      <c r="UFJ33" s="240"/>
      <c r="UFK33" s="240"/>
      <c r="UFL33" s="240"/>
      <c r="UFM33" s="240"/>
      <c r="UFN33" s="240"/>
      <c r="UFO33" s="240"/>
      <c r="UFP33" s="240"/>
      <c r="UFQ33" s="240"/>
      <c r="UFR33" s="240"/>
      <c r="UFS33" s="240"/>
      <c r="UFT33" s="240"/>
      <c r="UFU33" s="240"/>
      <c r="UFV33" s="240"/>
      <c r="UFW33" s="240"/>
      <c r="UFX33" s="240"/>
      <c r="UFY33" s="240"/>
      <c r="UFZ33" s="240"/>
      <c r="UGA33" s="240"/>
      <c r="UGB33" s="240"/>
      <c r="UGC33" s="240"/>
      <c r="UGD33" s="240"/>
      <c r="UGE33" s="240"/>
      <c r="UGF33" s="240"/>
      <c r="UGG33" s="240"/>
      <c r="UGH33" s="240"/>
      <c r="UGI33" s="240"/>
      <c r="UGJ33" s="240"/>
      <c r="UGK33" s="240"/>
      <c r="UGL33" s="240"/>
      <c r="UGM33" s="240"/>
      <c r="UGN33" s="240"/>
      <c r="UGO33" s="240"/>
      <c r="UGP33" s="240"/>
      <c r="UGQ33" s="240"/>
      <c r="UGR33" s="240"/>
      <c r="UGS33" s="240"/>
      <c r="UGT33" s="240"/>
      <c r="UGU33" s="240"/>
      <c r="UGV33" s="240"/>
      <c r="UGW33" s="240"/>
      <c r="UGX33" s="240"/>
      <c r="UGY33" s="240"/>
      <c r="UGZ33" s="240"/>
      <c r="UHA33" s="240"/>
      <c r="UHB33" s="240"/>
      <c r="UHC33" s="240"/>
      <c r="UHD33" s="240"/>
      <c r="UHE33" s="240"/>
      <c r="UHF33" s="240"/>
      <c r="UHG33" s="240"/>
      <c r="UHH33" s="240"/>
      <c r="UHI33" s="240"/>
      <c r="UHJ33" s="240"/>
      <c r="UHK33" s="240"/>
      <c r="UHL33" s="240"/>
      <c r="UHM33" s="240"/>
      <c r="UHN33" s="240"/>
      <c r="UHO33" s="240"/>
      <c r="UHP33" s="240"/>
      <c r="UHQ33" s="240"/>
      <c r="UHR33" s="240"/>
      <c r="UHS33" s="240"/>
      <c r="UHT33" s="240"/>
      <c r="UHU33" s="240"/>
      <c r="UHV33" s="240"/>
      <c r="UHW33" s="240"/>
      <c r="UHX33" s="240"/>
      <c r="UHY33" s="240"/>
      <c r="UHZ33" s="240"/>
      <c r="UIA33" s="240"/>
      <c r="UIB33" s="240"/>
      <c r="UIC33" s="240"/>
      <c r="UID33" s="240"/>
      <c r="UIE33" s="240"/>
      <c r="UIF33" s="240"/>
      <c r="UIG33" s="240"/>
      <c r="UIH33" s="240"/>
      <c r="UII33" s="240"/>
      <c r="UIJ33" s="240"/>
      <c r="UIK33" s="240"/>
      <c r="UIL33" s="240"/>
      <c r="UIM33" s="240"/>
      <c r="UIN33" s="240"/>
      <c r="UIO33" s="240"/>
      <c r="UIP33" s="240"/>
      <c r="UIQ33" s="240"/>
      <c r="UIR33" s="240"/>
      <c r="UIS33" s="240"/>
      <c r="UIT33" s="240"/>
      <c r="UIU33" s="240"/>
      <c r="UIV33" s="240"/>
      <c r="UIW33" s="240"/>
      <c r="UIX33" s="240"/>
      <c r="UIY33" s="240"/>
      <c r="UIZ33" s="240"/>
      <c r="UJA33" s="240"/>
      <c r="UJB33" s="240"/>
      <c r="UJC33" s="240"/>
      <c r="UJD33" s="240"/>
      <c r="UJE33" s="240"/>
      <c r="UJF33" s="240"/>
      <c r="UJG33" s="240"/>
      <c r="UJH33" s="240"/>
      <c r="UJI33" s="240"/>
      <c r="UJJ33" s="240"/>
      <c r="UJK33" s="240"/>
      <c r="UJL33" s="240"/>
      <c r="UJM33" s="240"/>
      <c r="UJN33" s="240"/>
      <c r="UJO33" s="240"/>
      <c r="UJP33" s="240"/>
      <c r="UJQ33" s="240"/>
      <c r="UJR33" s="240"/>
      <c r="UJS33" s="240"/>
      <c r="UJT33" s="240"/>
      <c r="UJU33" s="240"/>
      <c r="UJV33" s="240"/>
      <c r="UJW33" s="240"/>
      <c r="UJX33" s="240"/>
      <c r="UJY33" s="240"/>
      <c r="UJZ33" s="240"/>
      <c r="UKA33" s="240"/>
      <c r="UKB33" s="240"/>
      <c r="UKC33" s="240"/>
      <c r="UKD33" s="240"/>
      <c r="UKE33" s="240"/>
      <c r="UKF33" s="240"/>
      <c r="UKG33" s="240"/>
      <c r="UKH33" s="240"/>
      <c r="UKI33" s="240"/>
      <c r="UKJ33" s="240"/>
      <c r="UKK33" s="240"/>
      <c r="UKL33" s="240"/>
      <c r="UKM33" s="240"/>
      <c r="UKN33" s="240"/>
      <c r="UKO33" s="240"/>
      <c r="UKP33" s="240"/>
      <c r="UKQ33" s="240"/>
      <c r="UKR33" s="240"/>
      <c r="UKS33" s="240"/>
      <c r="UKT33" s="240"/>
      <c r="UKU33" s="240"/>
      <c r="UKV33" s="240"/>
      <c r="UKW33" s="240"/>
      <c r="UKX33" s="240"/>
      <c r="UKY33" s="240"/>
      <c r="UKZ33" s="240"/>
      <c r="ULA33" s="240"/>
      <c r="ULB33" s="240"/>
      <c r="ULC33" s="240"/>
      <c r="ULD33" s="240"/>
      <c r="ULE33" s="240"/>
      <c r="ULF33" s="240"/>
      <c r="ULG33" s="240"/>
      <c r="ULH33" s="240"/>
      <c r="ULI33" s="240"/>
      <c r="ULJ33" s="240"/>
      <c r="ULK33" s="240"/>
      <c r="ULL33" s="240"/>
      <c r="ULM33" s="240"/>
      <c r="ULN33" s="240"/>
      <c r="ULO33" s="240"/>
      <c r="ULP33" s="240"/>
      <c r="ULQ33" s="240"/>
      <c r="ULR33" s="240"/>
      <c r="ULS33" s="240"/>
      <c r="ULT33" s="240"/>
      <c r="ULU33" s="240"/>
      <c r="ULV33" s="240"/>
      <c r="ULW33" s="240"/>
      <c r="ULX33" s="240"/>
      <c r="ULY33" s="240"/>
      <c r="ULZ33" s="240"/>
      <c r="UMA33" s="240"/>
      <c r="UMB33" s="240"/>
      <c r="UMC33" s="240"/>
      <c r="UMD33" s="240"/>
      <c r="UME33" s="240"/>
      <c r="UMF33" s="240"/>
      <c r="UMG33" s="240"/>
      <c r="UMH33" s="240"/>
      <c r="UMI33" s="240"/>
      <c r="UMJ33" s="240"/>
      <c r="UMK33" s="240"/>
      <c r="UML33" s="240"/>
      <c r="UMM33" s="240"/>
      <c r="UMN33" s="240"/>
      <c r="UMO33" s="240"/>
      <c r="UMP33" s="240"/>
      <c r="UMQ33" s="240"/>
      <c r="UMR33" s="240"/>
      <c r="UMS33" s="240"/>
      <c r="UMT33" s="240"/>
      <c r="UMU33" s="240"/>
      <c r="UMV33" s="240"/>
      <c r="UMW33" s="240"/>
      <c r="UMX33" s="240"/>
      <c r="UMY33" s="240"/>
      <c r="UMZ33" s="240"/>
      <c r="UNA33" s="240"/>
      <c r="UNB33" s="240"/>
      <c r="UNC33" s="240"/>
      <c r="UND33" s="240"/>
      <c r="UNE33" s="240"/>
      <c r="UNF33" s="240"/>
      <c r="UNG33" s="240"/>
      <c r="UNH33" s="240"/>
      <c r="UNI33" s="240"/>
      <c r="UNJ33" s="240"/>
      <c r="UNK33" s="240"/>
      <c r="UNL33" s="240"/>
      <c r="UNM33" s="240"/>
      <c r="UNN33" s="240"/>
      <c r="UNO33" s="240"/>
      <c r="UNP33" s="240"/>
      <c r="UNQ33" s="240"/>
      <c r="UNR33" s="240"/>
      <c r="UNS33" s="240"/>
      <c r="UNT33" s="240"/>
      <c r="UNU33" s="240"/>
      <c r="UNV33" s="240"/>
      <c r="UNW33" s="240"/>
      <c r="UNX33" s="240"/>
      <c r="UNY33" s="240"/>
      <c r="UNZ33" s="240"/>
      <c r="UOA33" s="240"/>
      <c r="UOB33" s="240"/>
      <c r="UOC33" s="240"/>
      <c r="UOD33" s="240"/>
      <c r="UOE33" s="240"/>
      <c r="UOF33" s="240"/>
      <c r="UOG33" s="240"/>
      <c r="UOH33" s="240"/>
      <c r="UOI33" s="240"/>
      <c r="UOJ33" s="240"/>
      <c r="UOK33" s="240"/>
      <c r="UOL33" s="240"/>
      <c r="UOM33" s="240"/>
      <c r="UON33" s="240"/>
      <c r="UOO33" s="240"/>
      <c r="UOP33" s="240"/>
      <c r="UOQ33" s="240"/>
      <c r="UOR33" s="240"/>
      <c r="UOS33" s="240"/>
      <c r="UOT33" s="240"/>
      <c r="UOU33" s="240"/>
      <c r="UOV33" s="240"/>
      <c r="UOW33" s="240"/>
      <c r="UOX33" s="240"/>
      <c r="UOY33" s="240"/>
      <c r="UOZ33" s="240"/>
      <c r="UPA33" s="240"/>
      <c r="UPB33" s="240"/>
      <c r="UPC33" s="240"/>
      <c r="UPD33" s="240"/>
      <c r="UPE33" s="240"/>
      <c r="UPF33" s="240"/>
      <c r="UPG33" s="240"/>
      <c r="UPH33" s="240"/>
      <c r="UPI33" s="240"/>
      <c r="UPJ33" s="240"/>
      <c r="UPK33" s="240"/>
      <c r="UPL33" s="240"/>
      <c r="UPM33" s="240"/>
      <c r="UPN33" s="240"/>
      <c r="UPO33" s="240"/>
      <c r="UPP33" s="240"/>
      <c r="UPQ33" s="240"/>
      <c r="UPR33" s="240"/>
      <c r="UPS33" s="240"/>
      <c r="UPT33" s="240"/>
      <c r="UPU33" s="240"/>
      <c r="UPV33" s="240"/>
      <c r="UPW33" s="240"/>
      <c r="UPX33" s="240"/>
      <c r="UPY33" s="240"/>
      <c r="UPZ33" s="240"/>
      <c r="UQA33" s="240"/>
      <c r="UQB33" s="240"/>
      <c r="UQC33" s="240"/>
      <c r="UQD33" s="240"/>
      <c r="UQE33" s="240"/>
      <c r="UQF33" s="240"/>
      <c r="UQG33" s="240"/>
      <c r="UQH33" s="240"/>
      <c r="UQI33" s="240"/>
      <c r="UQJ33" s="240"/>
      <c r="UQK33" s="240"/>
      <c r="UQL33" s="240"/>
      <c r="UQM33" s="240"/>
      <c r="UQN33" s="240"/>
      <c r="UQO33" s="240"/>
      <c r="UQP33" s="240"/>
      <c r="UQQ33" s="240"/>
      <c r="UQR33" s="240"/>
      <c r="UQS33" s="240"/>
      <c r="UQT33" s="240"/>
      <c r="UQU33" s="240"/>
      <c r="UQV33" s="240"/>
      <c r="UQW33" s="240"/>
      <c r="UQX33" s="240"/>
      <c r="UQY33" s="240"/>
      <c r="UQZ33" s="240"/>
      <c r="URA33" s="240"/>
      <c r="URB33" s="240"/>
      <c r="URC33" s="240"/>
      <c r="URD33" s="240"/>
      <c r="URE33" s="240"/>
      <c r="URF33" s="240"/>
      <c r="URG33" s="240"/>
      <c r="URH33" s="240"/>
      <c r="URI33" s="240"/>
      <c r="URJ33" s="240"/>
      <c r="URK33" s="240"/>
      <c r="URL33" s="240"/>
      <c r="URM33" s="240"/>
      <c r="URN33" s="240"/>
      <c r="URO33" s="240"/>
      <c r="URP33" s="240"/>
      <c r="URQ33" s="240"/>
      <c r="URR33" s="240"/>
      <c r="URS33" s="240"/>
      <c r="URT33" s="240"/>
      <c r="URU33" s="240"/>
      <c r="URV33" s="240"/>
      <c r="URW33" s="240"/>
      <c r="URX33" s="240"/>
      <c r="URY33" s="240"/>
      <c r="URZ33" s="240"/>
      <c r="USA33" s="240"/>
      <c r="USB33" s="240"/>
      <c r="USC33" s="240"/>
      <c r="USD33" s="240"/>
      <c r="USE33" s="240"/>
      <c r="USF33" s="240"/>
      <c r="USG33" s="240"/>
      <c r="USH33" s="240"/>
      <c r="USI33" s="240"/>
      <c r="USJ33" s="240"/>
      <c r="USK33" s="240"/>
      <c r="USL33" s="240"/>
      <c r="USM33" s="240"/>
      <c r="USN33" s="240"/>
      <c r="USO33" s="240"/>
      <c r="USP33" s="240"/>
      <c r="USQ33" s="240"/>
      <c r="USR33" s="240"/>
      <c r="USS33" s="240"/>
      <c r="UST33" s="240"/>
      <c r="USU33" s="240"/>
      <c r="USV33" s="240"/>
      <c r="USW33" s="240"/>
      <c r="USX33" s="240"/>
      <c r="USY33" s="240"/>
      <c r="USZ33" s="240"/>
      <c r="UTA33" s="240"/>
      <c r="UTB33" s="240"/>
      <c r="UTC33" s="240"/>
      <c r="UTD33" s="240"/>
      <c r="UTE33" s="240"/>
      <c r="UTF33" s="240"/>
      <c r="UTG33" s="240"/>
      <c r="UTH33" s="240"/>
      <c r="UTI33" s="240"/>
      <c r="UTJ33" s="240"/>
      <c r="UTK33" s="240"/>
      <c r="UTL33" s="240"/>
      <c r="UTM33" s="240"/>
      <c r="UTN33" s="240"/>
      <c r="UTO33" s="240"/>
      <c r="UTP33" s="240"/>
      <c r="UTQ33" s="240"/>
      <c r="UTR33" s="240"/>
      <c r="UTS33" s="240"/>
      <c r="UTT33" s="240"/>
      <c r="UTU33" s="240"/>
      <c r="UTV33" s="240"/>
      <c r="UTW33" s="240"/>
      <c r="UTX33" s="240"/>
      <c r="UTY33" s="240"/>
      <c r="UTZ33" s="240"/>
      <c r="UUA33" s="240"/>
      <c r="UUB33" s="240"/>
      <c r="UUC33" s="240"/>
      <c r="UUD33" s="240"/>
      <c r="UUE33" s="240"/>
      <c r="UUF33" s="240"/>
      <c r="UUG33" s="240"/>
      <c r="UUH33" s="240"/>
      <c r="UUI33" s="240"/>
      <c r="UUJ33" s="240"/>
      <c r="UUK33" s="240"/>
      <c r="UUL33" s="240"/>
      <c r="UUM33" s="240"/>
      <c r="UUN33" s="240"/>
      <c r="UUO33" s="240"/>
      <c r="UUP33" s="240"/>
      <c r="UUQ33" s="240"/>
      <c r="UUR33" s="240"/>
      <c r="UUS33" s="240"/>
      <c r="UUT33" s="240"/>
      <c r="UUU33" s="240"/>
      <c r="UUV33" s="240"/>
      <c r="UUW33" s="240"/>
      <c r="UUX33" s="240"/>
      <c r="UUY33" s="240"/>
      <c r="UUZ33" s="240"/>
      <c r="UVA33" s="240"/>
      <c r="UVB33" s="240"/>
      <c r="UVC33" s="240"/>
      <c r="UVD33" s="240"/>
      <c r="UVE33" s="240"/>
      <c r="UVF33" s="240"/>
      <c r="UVG33" s="240"/>
      <c r="UVH33" s="240"/>
      <c r="UVI33" s="240"/>
      <c r="UVJ33" s="240"/>
      <c r="UVK33" s="240"/>
      <c r="UVL33" s="240"/>
      <c r="UVM33" s="240"/>
      <c r="UVN33" s="240"/>
      <c r="UVO33" s="240"/>
      <c r="UVP33" s="240"/>
      <c r="UVQ33" s="240"/>
      <c r="UVR33" s="240"/>
      <c r="UVS33" s="240"/>
      <c r="UVT33" s="240"/>
      <c r="UVU33" s="240"/>
      <c r="UVV33" s="240"/>
      <c r="UVW33" s="240"/>
      <c r="UVX33" s="240"/>
      <c r="UVY33" s="240"/>
      <c r="UVZ33" s="240"/>
      <c r="UWA33" s="240"/>
      <c r="UWB33" s="240"/>
      <c r="UWC33" s="240"/>
      <c r="UWD33" s="240"/>
      <c r="UWE33" s="240"/>
      <c r="UWF33" s="240"/>
      <c r="UWG33" s="240"/>
      <c r="UWH33" s="240"/>
      <c r="UWI33" s="240"/>
      <c r="UWJ33" s="240"/>
      <c r="UWK33" s="240"/>
      <c r="UWL33" s="240"/>
      <c r="UWM33" s="240"/>
      <c r="UWN33" s="240"/>
      <c r="UWO33" s="240"/>
      <c r="UWP33" s="240"/>
      <c r="UWQ33" s="240"/>
      <c r="UWR33" s="240"/>
      <c r="UWS33" s="240"/>
      <c r="UWT33" s="240"/>
      <c r="UWU33" s="240"/>
      <c r="UWV33" s="240"/>
      <c r="UWW33" s="240"/>
      <c r="UWX33" s="240"/>
      <c r="UWY33" s="240"/>
      <c r="UWZ33" s="240"/>
      <c r="UXA33" s="240"/>
      <c r="UXB33" s="240"/>
      <c r="UXC33" s="240"/>
      <c r="UXD33" s="240"/>
      <c r="UXE33" s="240"/>
      <c r="UXF33" s="240"/>
      <c r="UXG33" s="240"/>
      <c r="UXH33" s="240"/>
      <c r="UXI33" s="240"/>
      <c r="UXJ33" s="240"/>
      <c r="UXK33" s="240"/>
      <c r="UXL33" s="240"/>
      <c r="UXM33" s="240"/>
      <c r="UXN33" s="240"/>
      <c r="UXO33" s="240"/>
      <c r="UXP33" s="240"/>
      <c r="UXQ33" s="240"/>
      <c r="UXR33" s="240"/>
      <c r="UXS33" s="240"/>
      <c r="UXT33" s="240"/>
      <c r="UXU33" s="240"/>
      <c r="UXV33" s="240"/>
      <c r="UXW33" s="240"/>
      <c r="UXX33" s="240"/>
      <c r="UXY33" s="240"/>
      <c r="UXZ33" s="240"/>
      <c r="UYA33" s="240"/>
      <c r="UYB33" s="240"/>
      <c r="UYC33" s="240"/>
      <c r="UYD33" s="240"/>
      <c r="UYE33" s="240"/>
      <c r="UYF33" s="240"/>
      <c r="UYG33" s="240"/>
      <c r="UYH33" s="240"/>
      <c r="UYI33" s="240"/>
      <c r="UYJ33" s="240"/>
      <c r="UYK33" s="240"/>
      <c r="UYL33" s="240"/>
      <c r="UYM33" s="240"/>
      <c r="UYN33" s="240"/>
      <c r="UYO33" s="240"/>
      <c r="UYP33" s="240"/>
      <c r="UYQ33" s="240"/>
      <c r="UYR33" s="240"/>
      <c r="UYS33" s="240"/>
      <c r="UYT33" s="240"/>
      <c r="UYU33" s="240"/>
      <c r="UYV33" s="240"/>
      <c r="UYW33" s="240"/>
      <c r="UYX33" s="240"/>
      <c r="UYY33" s="240"/>
      <c r="UYZ33" s="240"/>
      <c r="UZA33" s="240"/>
      <c r="UZB33" s="240"/>
      <c r="UZC33" s="240"/>
      <c r="UZD33" s="240"/>
      <c r="UZE33" s="240"/>
      <c r="UZF33" s="240"/>
      <c r="UZG33" s="240"/>
      <c r="UZH33" s="240"/>
      <c r="UZI33" s="240"/>
      <c r="UZJ33" s="240"/>
      <c r="UZK33" s="240"/>
      <c r="UZL33" s="240"/>
      <c r="UZM33" s="240"/>
      <c r="UZN33" s="240"/>
      <c r="UZO33" s="240"/>
      <c r="UZP33" s="240"/>
      <c r="UZQ33" s="240"/>
      <c r="UZR33" s="240"/>
      <c r="UZS33" s="240"/>
      <c r="UZT33" s="240"/>
      <c r="UZU33" s="240"/>
      <c r="UZV33" s="240"/>
      <c r="UZW33" s="240"/>
      <c r="UZX33" s="240"/>
      <c r="UZY33" s="240"/>
      <c r="UZZ33" s="240"/>
      <c r="VAA33" s="240"/>
      <c r="VAB33" s="240"/>
      <c r="VAC33" s="240"/>
      <c r="VAD33" s="240"/>
      <c r="VAE33" s="240"/>
      <c r="VAF33" s="240"/>
      <c r="VAG33" s="240"/>
      <c r="VAH33" s="240"/>
      <c r="VAI33" s="240"/>
      <c r="VAJ33" s="240"/>
      <c r="VAK33" s="240"/>
      <c r="VAL33" s="240"/>
      <c r="VAM33" s="240"/>
      <c r="VAN33" s="240"/>
      <c r="VAO33" s="240"/>
      <c r="VAP33" s="240"/>
      <c r="VAQ33" s="240"/>
      <c r="VAR33" s="240"/>
      <c r="VAS33" s="240"/>
      <c r="VAT33" s="240"/>
      <c r="VAU33" s="240"/>
      <c r="VAV33" s="240"/>
      <c r="VAW33" s="240"/>
      <c r="VAX33" s="240"/>
      <c r="VAY33" s="240"/>
      <c r="VAZ33" s="240"/>
      <c r="VBA33" s="240"/>
      <c r="VBB33" s="240"/>
      <c r="VBC33" s="240"/>
      <c r="VBD33" s="240"/>
      <c r="VBE33" s="240"/>
      <c r="VBF33" s="240"/>
      <c r="VBG33" s="240"/>
      <c r="VBH33" s="240"/>
      <c r="VBI33" s="240"/>
      <c r="VBJ33" s="240"/>
      <c r="VBK33" s="240"/>
      <c r="VBL33" s="240"/>
      <c r="VBM33" s="240"/>
      <c r="VBN33" s="240"/>
      <c r="VBO33" s="240"/>
      <c r="VBP33" s="240"/>
      <c r="VBQ33" s="240"/>
      <c r="VBR33" s="240"/>
      <c r="VBS33" s="240"/>
      <c r="VBT33" s="240"/>
      <c r="VBU33" s="240"/>
      <c r="VBV33" s="240"/>
      <c r="VBW33" s="240"/>
      <c r="VBX33" s="240"/>
      <c r="VBY33" s="240"/>
      <c r="VBZ33" s="240"/>
      <c r="VCA33" s="240"/>
      <c r="VCB33" s="240"/>
      <c r="VCC33" s="240"/>
      <c r="VCD33" s="240"/>
      <c r="VCE33" s="240"/>
      <c r="VCF33" s="240"/>
      <c r="VCG33" s="240"/>
      <c r="VCH33" s="240"/>
      <c r="VCI33" s="240"/>
      <c r="VCJ33" s="240"/>
      <c r="VCK33" s="240"/>
      <c r="VCL33" s="240"/>
      <c r="VCM33" s="240"/>
      <c r="VCN33" s="240"/>
      <c r="VCO33" s="240"/>
      <c r="VCP33" s="240"/>
      <c r="VCQ33" s="240"/>
      <c r="VCR33" s="240"/>
      <c r="VCS33" s="240"/>
      <c r="VCT33" s="240"/>
      <c r="VCU33" s="240"/>
      <c r="VCV33" s="240"/>
      <c r="VCW33" s="240"/>
      <c r="VCX33" s="240"/>
      <c r="VCY33" s="240"/>
      <c r="VCZ33" s="240"/>
      <c r="VDA33" s="240"/>
      <c r="VDB33" s="240"/>
      <c r="VDC33" s="240"/>
      <c r="VDD33" s="240"/>
      <c r="VDE33" s="240"/>
      <c r="VDF33" s="240"/>
      <c r="VDG33" s="240"/>
      <c r="VDH33" s="240"/>
      <c r="VDI33" s="240"/>
      <c r="VDJ33" s="240"/>
      <c r="VDK33" s="240"/>
      <c r="VDL33" s="240"/>
      <c r="VDM33" s="240"/>
      <c r="VDN33" s="240"/>
      <c r="VDO33" s="240"/>
      <c r="VDP33" s="240"/>
      <c r="VDQ33" s="240"/>
      <c r="VDR33" s="240"/>
      <c r="VDS33" s="240"/>
      <c r="VDT33" s="240"/>
      <c r="VDU33" s="240"/>
      <c r="VDV33" s="240"/>
      <c r="VDW33" s="240"/>
      <c r="VDX33" s="240"/>
      <c r="VDY33" s="240"/>
      <c r="VDZ33" s="240"/>
      <c r="VEA33" s="240"/>
      <c r="VEB33" s="240"/>
      <c r="VEC33" s="240"/>
      <c r="VED33" s="240"/>
      <c r="VEE33" s="240"/>
      <c r="VEF33" s="240"/>
      <c r="VEG33" s="240"/>
      <c r="VEH33" s="240"/>
      <c r="VEI33" s="240"/>
      <c r="VEJ33" s="240"/>
      <c r="VEK33" s="240"/>
      <c r="VEL33" s="240"/>
      <c r="VEM33" s="240"/>
      <c r="VEN33" s="240"/>
      <c r="VEO33" s="240"/>
      <c r="VEP33" s="240"/>
      <c r="VEQ33" s="240"/>
      <c r="VER33" s="240"/>
      <c r="VES33" s="240"/>
      <c r="VET33" s="240"/>
      <c r="VEU33" s="240"/>
      <c r="VEV33" s="240"/>
      <c r="VEW33" s="240"/>
      <c r="VEX33" s="240"/>
      <c r="VEY33" s="240"/>
      <c r="VEZ33" s="240"/>
      <c r="VFA33" s="240"/>
      <c r="VFB33" s="240"/>
      <c r="VFC33" s="240"/>
      <c r="VFD33" s="240"/>
      <c r="VFE33" s="240"/>
      <c r="VFF33" s="240"/>
      <c r="VFG33" s="240"/>
      <c r="VFH33" s="240"/>
      <c r="VFI33" s="240"/>
      <c r="VFJ33" s="240"/>
      <c r="VFK33" s="240"/>
      <c r="VFL33" s="240"/>
      <c r="VFM33" s="240"/>
      <c r="VFN33" s="240"/>
      <c r="VFO33" s="240"/>
      <c r="VFP33" s="240"/>
      <c r="VFQ33" s="240"/>
      <c r="VFR33" s="240"/>
      <c r="VFS33" s="240"/>
      <c r="VFT33" s="240"/>
      <c r="VFU33" s="240"/>
      <c r="VFV33" s="240"/>
      <c r="VFW33" s="240"/>
      <c r="VFX33" s="240"/>
      <c r="VFY33" s="240"/>
      <c r="VFZ33" s="240"/>
      <c r="VGA33" s="240"/>
      <c r="VGB33" s="240"/>
      <c r="VGC33" s="240"/>
      <c r="VGD33" s="240"/>
      <c r="VGE33" s="240"/>
      <c r="VGF33" s="240"/>
      <c r="VGG33" s="240"/>
      <c r="VGH33" s="240"/>
      <c r="VGI33" s="240"/>
      <c r="VGJ33" s="240"/>
      <c r="VGK33" s="240"/>
      <c r="VGL33" s="240"/>
      <c r="VGM33" s="240"/>
      <c r="VGN33" s="240"/>
      <c r="VGO33" s="240"/>
      <c r="VGP33" s="240"/>
      <c r="VGQ33" s="240"/>
      <c r="VGR33" s="240"/>
      <c r="VGS33" s="240"/>
      <c r="VGT33" s="240"/>
      <c r="VGU33" s="240"/>
      <c r="VGV33" s="240"/>
      <c r="VGW33" s="240"/>
      <c r="VGX33" s="240"/>
      <c r="VGY33" s="240"/>
      <c r="VGZ33" s="240"/>
      <c r="VHA33" s="240"/>
      <c r="VHB33" s="240"/>
      <c r="VHC33" s="240"/>
      <c r="VHD33" s="240"/>
      <c r="VHE33" s="240"/>
      <c r="VHF33" s="240"/>
      <c r="VHG33" s="240"/>
      <c r="VHH33" s="240"/>
      <c r="VHI33" s="240"/>
      <c r="VHJ33" s="240"/>
      <c r="VHK33" s="240"/>
      <c r="VHL33" s="240"/>
      <c r="VHM33" s="240"/>
      <c r="VHN33" s="240"/>
      <c r="VHO33" s="240"/>
      <c r="VHP33" s="240"/>
      <c r="VHQ33" s="240"/>
      <c r="VHR33" s="240"/>
      <c r="VHS33" s="240"/>
      <c r="VHT33" s="240"/>
      <c r="VHU33" s="240"/>
      <c r="VHV33" s="240"/>
      <c r="VHW33" s="240"/>
      <c r="VHX33" s="240"/>
      <c r="VHY33" s="240"/>
      <c r="VHZ33" s="240"/>
      <c r="VIA33" s="240"/>
      <c r="VIB33" s="240"/>
      <c r="VIC33" s="240"/>
      <c r="VID33" s="240"/>
      <c r="VIE33" s="240"/>
      <c r="VIF33" s="240"/>
      <c r="VIG33" s="240"/>
      <c r="VIH33" s="240"/>
      <c r="VII33" s="240"/>
      <c r="VIJ33" s="240"/>
      <c r="VIK33" s="240"/>
      <c r="VIL33" s="240"/>
      <c r="VIM33" s="240"/>
      <c r="VIN33" s="240"/>
      <c r="VIO33" s="240"/>
      <c r="VIP33" s="240"/>
      <c r="VIQ33" s="240"/>
      <c r="VIR33" s="240"/>
      <c r="VIS33" s="240"/>
      <c r="VIT33" s="240"/>
      <c r="VIU33" s="240"/>
      <c r="VIV33" s="240"/>
      <c r="VIW33" s="240"/>
      <c r="VIX33" s="240"/>
      <c r="VIY33" s="240"/>
      <c r="VIZ33" s="240"/>
      <c r="VJA33" s="240"/>
      <c r="VJB33" s="240"/>
      <c r="VJC33" s="240"/>
      <c r="VJD33" s="240"/>
      <c r="VJE33" s="240"/>
      <c r="VJF33" s="240"/>
      <c r="VJG33" s="240"/>
      <c r="VJH33" s="240"/>
      <c r="VJI33" s="240"/>
      <c r="VJJ33" s="240"/>
      <c r="VJK33" s="240"/>
      <c r="VJL33" s="240"/>
      <c r="VJM33" s="240"/>
      <c r="VJN33" s="240"/>
      <c r="VJO33" s="240"/>
      <c r="VJP33" s="240"/>
      <c r="VJQ33" s="240"/>
      <c r="VJR33" s="240"/>
      <c r="VJS33" s="240"/>
      <c r="VJT33" s="240"/>
      <c r="VJU33" s="240"/>
      <c r="VJV33" s="240"/>
      <c r="VJW33" s="240"/>
      <c r="VJX33" s="240"/>
      <c r="VJY33" s="240"/>
      <c r="VJZ33" s="240"/>
      <c r="VKA33" s="240"/>
      <c r="VKB33" s="240"/>
      <c r="VKC33" s="240"/>
      <c r="VKD33" s="240"/>
      <c r="VKE33" s="240"/>
      <c r="VKF33" s="240"/>
      <c r="VKG33" s="240"/>
      <c r="VKH33" s="240"/>
      <c r="VKI33" s="240"/>
      <c r="VKJ33" s="240"/>
      <c r="VKK33" s="240"/>
      <c r="VKL33" s="240"/>
      <c r="VKM33" s="240"/>
      <c r="VKN33" s="240"/>
      <c r="VKO33" s="240"/>
      <c r="VKP33" s="240"/>
      <c r="VKQ33" s="240"/>
      <c r="VKR33" s="240"/>
      <c r="VKS33" s="240"/>
      <c r="VKT33" s="240"/>
      <c r="VKU33" s="240"/>
      <c r="VKV33" s="240"/>
      <c r="VKW33" s="240"/>
      <c r="VKX33" s="240"/>
      <c r="VKY33" s="240"/>
      <c r="VKZ33" s="240"/>
      <c r="VLA33" s="240"/>
      <c r="VLB33" s="240"/>
      <c r="VLC33" s="240"/>
      <c r="VLD33" s="240"/>
      <c r="VLE33" s="240"/>
      <c r="VLF33" s="240"/>
      <c r="VLG33" s="240"/>
      <c r="VLH33" s="240"/>
      <c r="VLI33" s="240"/>
      <c r="VLJ33" s="240"/>
      <c r="VLK33" s="240"/>
      <c r="VLL33" s="240"/>
      <c r="VLM33" s="240"/>
      <c r="VLN33" s="240"/>
      <c r="VLO33" s="240"/>
      <c r="VLP33" s="240"/>
      <c r="VLQ33" s="240"/>
      <c r="VLR33" s="240"/>
      <c r="VLS33" s="240"/>
      <c r="VLT33" s="240"/>
      <c r="VLU33" s="240"/>
      <c r="VLV33" s="240"/>
      <c r="VLW33" s="240"/>
      <c r="VLX33" s="240"/>
      <c r="VLY33" s="240"/>
      <c r="VLZ33" s="240"/>
      <c r="VMA33" s="240"/>
      <c r="VMB33" s="240"/>
      <c r="VMC33" s="240"/>
      <c r="VMD33" s="240"/>
      <c r="VME33" s="240"/>
      <c r="VMF33" s="240"/>
      <c r="VMG33" s="240"/>
      <c r="VMH33" s="240"/>
      <c r="VMI33" s="240"/>
      <c r="VMJ33" s="240"/>
      <c r="VMK33" s="240"/>
      <c r="VML33" s="240"/>
      <c r="VMM33" s="240"/>
      <c r="VMN33" s="240"/>
      <c r="VMO33" s="240"/>
      <c r="VMP33" s="240"/>
      <c r="VMQ33" s="240"/>
      <c r="VMR33" s="240"/>
      <c r="VMS33" s="240"/>
      <c r="VMT33" s="240"/>
      <c r="VMU33" s="240"/>
      <c r="VMV33" s="240"/>
      <c r="VMW33" s="240"/>
      <c r="VMX33" s="240"/>
      <c r="VMY33" s="240"/>
      <c r="VMZ33" s="240"/>
      <c r="VNA33" s="240"/>
      <c r="VNB33" s="240"/>
      <c r="VNC33" s="240"/>
      <c r="VND33" s="240"/>
      <c r="VNE33" s="240"/>
      <c r="VNF33" s="240"/>
      <c r="VNG33" s="240"/>
      <c r="VNH33" s="240"/>
      <c r="VNI33" s="240"/>
      <c r="VNJ33" s="240"/>
      <c r="VNK33" s="240"/>
      <c r="VNL33" s="240"/>
      <c r="VNM33" s="240"/>
      <c r="VNN33" s="240"/>
      <c r="VNO33" s="240"/>
      <c r="VNP33" s="240"/>
      <c r="VNQ33" s="240"/>
      <c r="VNR33" s="240"/>
      <c r="VNS33" s="240"/>
      <c r="VNT33" s="240"/>
      <c r="VNU33" s="240"/>
      <c r="VNV33" s="240"/>
      <c r="VNW33" s="240"/>
      <c r="VNX33" s="240"/>
      <c r="VNY33" s="240"/>
      <c r="VNZ33" s="240"/>
      <c r="VOA33" s="240"/>
      <c r="VOB33" s="240"/>
      <c r="VOC33" s="240"/>
      <c r="VOD33" s="240"/>
      <c r="VOE33" s="240"/>
      <c r="VOF33" s="240"/>
      <c r="VOG33" s="240"/>
      <c r="VOH33" s="240"/>
      <c r="VOI33" s="240"/>
      <c r="VOJ33" s="240"/>
      <c r="VOK33" s="240"/>
      <c r="VOL33" s="240"/>
      <c r="VOM33" s="240"/>
      <c r="VON33" s="240"/>
      <c r="VOO33" s="240"/>
      <c r="VOP33" s="240"/>
      <c r="VOQ33" s="240"/>
      <c r="VOR33" s="240"/>
      <c r="VOS33" s="240"/>
      <c r="VOT33" s="240"/>
      <c r="VOU33" s="240"/>
      <c r="VOV33" s="240"/>
      <c r="VOW33" s="240"/>
      <c r="VOX33" s="240"/>
      <c r="VOY33" s="240"/>
      <c r="VOZ33" s="240"/>
      <c r="VPA33" s="240"/>
      <c r="VPB33" s="240"/>
      <c r="VPC33" s="240"/>
      <c r="VPD33" s="240"/>
      <c r="VPE33" s="240"/>
      <c r="VPF33" s="240"/>
      <c r="VPG33" s="240"/>
      <c r="VPH33" s="240"/>
      <c r="VPI33" s="240"/>
      <c r="VPJ33" s="240"/>
      <c r="VPK33" s="240"/>
      <c r="VPL33" s="240"/>
      <c r="VPM33" s="240"/>
      <c r="VPN33" s="240"/>
      <c r="VPO33" s="240"/>
      <c r="VPP33" s="240"/>
      <c r="VPQ33" s="240"/>
      <c r="VPR33" s="240"/>
      <c r="VPS33" s="240"/>
      <c r="VPT33" s="240"/>
      <c r="VPU33" s="240"/>
      <c r="VPV33" s="240"/>
      <c r="VPW33" s="240"/>
      <c r="VPX33" s="240"/>
      <c r="VPY33" s="240"/>
      <c r="VPZ33" s="240"/>
      <c r="VQA33" s="240"/>
      <c r="VQB33" s="240"/>
      <c r="VQC33" s="240"/>
      <c r="VQD33" s="240"/>
      <c r="VQE33" s="240"/>
      <c r="VQF33" s="240"/>
      <c r="VQG33" s="240"/>
      <c r="VQH33" s="240"/>
      <c r="VQI33" s="240"/>
      <c r="VQJ33" s="240"/>
      <c r="VQK33" s="240"/>
      <c r="VQL33" s="240"/>
      <c r="VQM33" s="240"/>
      <c r="VQN33" s="240"/>
      <c r="VQO33" s="240"/>
      <c r="VQP33" s="240"/>
      <c r="VQQ33" s="240"/>
      <c r="VQR33" s="240"/>
      <c r="VQS33" s="240"/>
      <c r="VQT33" s="240"/>
      <c r="VQU33" s="240"/>
      <c r="VQV33" s="240"/>
      <c r="VQW33" s="240"/>
      <c r="VQX33" s="240"/>
      <c r="VQY33" s="240"/>
      <c r="VQZ33" s="240"/>
      <c r="VRA33" s="240"/>
      <c r="VRB33" s="240"/>
      <c r="VRC33" s="240"/>
      <c r="VRD33" s="240"/>
      <c r="VRE33" s="240"/>
      <c r="VRF33" s="240"/>
      <c r="VRG33" s="240"/>
      <c r="VRH33" s="240"/>
      <c r="VRI33" s="240"/>
      <c r="VRJ33" s="240"/>
      <c r="VRK33" s="240"/>
      <c r="VRL33" s="240"/>
      <c r="VRM33" s="240"/>
      <c r="VRN33" s="240"/>
      <c r="VRO33" s="240"/>
      <c r="VRP33" s="240"/>
      <c r="VRQ33" s="240"/>
      <c r="VRR33" s="240"/>
      <c r="VRS33" s="240"/>
      <c r="VRT33" s="240"/>
      <c r="VRU33" s="240"/>
      <c r="VRV33" s="240"/>
      <c r="VRW33" s="240"/>
      <c r="VRX33" s="240"/>
      <c r="VRY33" s="240"/>
      <c r="VRZ33" s="240"/>
      <c r="VSA33" s="240"/>
      <c r="VSB33" s="240"/>
      <c r="VSC33" s="240"/>
      <c r="VSD33" s="240"/>
      <c r="VSE33" s="240"/>
      <c r="VSF33" s="240"/>
      <c r="VSG33" s="240"/>
      <c r="VSH33" s="240"/>
      <c r="VSI33" s="240"/>
      <c r="VSJ33" s="240"/>
      <c r="VSK33" s="240"/>
      <c r="VSL33" s="240"/>
      <c r="VSM33" s="240"/>
      <c r="VSN33" s="240"/>
      <c r="VSO33" s="240"/>
      <c r="VSP33" s="240"/>
      <c r="VSQ33" s="240"/>
      <c r="VSR33" s="240"/>
      <c r="VSS33" s="240"/>
      <c r="VST33" s="240"/>
      <c r="VSU33" s="240"/>
      <c r="VSV33" s="240"/>
      <c r="VSW33" s="240"/>
      <c r="VSX33" s="240"/>
      <c r="VSY33" s="240"/>
      <c r="VSZ33" s="240"/>
      <c r="VTA33" s="240"/>
      <c r="VTB33" s="240"/>
      <c r="VTC33" s="240"/>
      <c r="VTD33" s="240"/>
      <c r="VTE33" s="240"/>
      <c r="VTF33" s="240"/>
      <c r="VTG33" s="240"/>
      <c r="VTH33" s="240"/>
      <c r="VTI33" s="240"/>
      <c r="VTJ33" s="240"/>
      <c r="VTK33" s="240"/>
      <c r="VTL33" s="240"/>
      <c r="VTM33" s="240"/>
      <c r="VTN33" s="240"/>
      <c r="VTO33" s="240"/>
      <c r="VTP33" s="240"/>
      <c r="VTQ33" s="240"/>
      <c r="VTR33" s="240"/>
      <c r="VTS33" s="240"/>
      <c r="VTT33" s="240"/>
      <c r="VTU33" s="240"/>
      <c r="VTV33" s="240"/>
      <c r="VTW33" s="240"/>
      <c r="VTX33" s="240"/>
      <c r="VTY33" s="240"/>
      <c r="VTZ33" s="240"/>
      <c r="VUA33" s="240"/>
      <c r="VUB33" s="240"/>
      <c r="VUC33" s="240"/>
      <c r="VUD33" s="240"/>
      <c r="VUE33" s="240"/>
      <c r="VUF33" s="240"/>
      <c r="VUG33" s="240"/>
      <c r="VUH33" s="240"/>
      <c r="VUI33" s="240"/>
      <c r="VUJ33" s="240"/>
      <c r="VUK33" s="240"/>
      <c r="VUL33" s="240"/>
      <c r="VUM33" s="240"/>
      <c r="VUN33" s="240"/>
      <c r="VUO33" s="240"/>
      <c r="VUP33" s="240"/>
      <c r="VUQ33" s="240"/>
      <c r="VUR33" s="240"/>
      <c r="VUS33" s="240"/>
      <c r="VUT33" s="240"/>
      <c r="VUU33" s="240"/>
      <c r="VUV33" s="240"/>
      <c r="VUW33" s="240"/>
      <c r="VUX33" s="240"/>
      <c r="VUY33" s="240"/>
      <c r="VUZ33" s="240"/>
      <c r="VVA33" s="240"/>
      <c r="VVB33" s="240"/>
      <c r="VVC33" s="240"/>
      <c r="VVD33" s="240"/>
      <c r="VVE33" s="240"/>
      <c r="VVF33" s="240"/>
      <c r="VVG33" s="240"/>
      <c r="VVH33" s="240"/>
      <c r="VVI33" s="240"/>
      <c r="VVJ33" s="240"/>
      <c r="VVK33" s="240"/>
      <c r="VVL33" s="240"/>
      <c r="VVM33" s="240"/>
      <c r="VVN33" s="240"/>
      <c r="VVO33" s="240"/>
      <c r="VVP33" s="240"/>
      <c r="VVQ33" s="240"/>
      <c r="VVR33" s="240"/>
      <c r="VVS33" s="240"/>
      <c r="VVT33" s="240"/>
      <c r="VVU33" s="240"/>
      <c r="VVV33" s="240"/>
      <c r="VVW33" s="240"/>
      <c r="VVX33" s="240"/>
      <c r="VVY33" s="240"/>
      <c r="VVZ33" s="240"/>
      <c r="VWA33" s="240"/>
      <c r="VWB33" s="240"/>
      <c r="VWC33" s="240"/>
      <c r="VWD33" s="240"/>
      <c r="VWE33" s="240"/>
      <c r="VWF33" s="240"/>
      <c r="VWG33" s="240"/>
      <c r="VWH33" s="240"/>
      <c r="VWI33" s="240"/>
      <c r="VWJ33" s="240"/>
      <c r="VWK33" s="240"/>
      <c r="VWL33" s="240"/>
      <c r="VWM33" s="240"/>
      <c r="VWN33" s="240"/>
      <c r="VWO33" s="240"/>
      <c r="VWP33" s="240"/>
      <c r="VWQ33" s="240"/>
      <c r="VWR33" s="240"/>
      <c r="VWS33" s="240"/>
      <c r="VWT33" s="240"/>
      <c r="VWU33" s="240"/>
      <c r="VWV33" s="240"/>
      <c r="VWW33" s="240"/>
      <c r="VWX33" s="240"/>
      <c r="VWY33" s="240"/>
      <c r="VWZ33" s="240"/>
      <c r="VXA33" s="240"/>
      <c r="VXB33" s="240"/>
      <c r="VXC33" s="240"/>
      <c r="VXD33" s="240"/>
      <c r="VXE33" s="240"/>
      <c r="VXF33" s="240"/>
      <c r="VXG33" s="240"/>
      <c r="VXH33" s="240"/>
      <c r="VXI33" s="240"/>
      <c r="VXJ33" s="240"/>
      <c r="VXK33" s="240"/>
      <c r="VXL33" s="240"/>
      <c r="VXM33" s="240"/>
      <c r="VXN33" s="240"/>
      <c r="VXO33" s="240"/>
      <c r="VXP33" s="240"/>
      <c r="VXQ33" s="240"/>
      <c r="VXR33" s="240"/>
      <c r="VXS33" s="240"/>
      <c r="VXT33" s="240"/>
      <c r="VXU33" s="240"/>
      <c r="VXV33" s="240"/>
      <c r="VXW33" s="240"/>
      <c r="VXX33" s="240"/>
      <c r="VXY33" s="240"/>
      <c r="VXZ33" s="240"/>
      <c r="VYA33" s="240"/>
      <c r="VYB33" s="240"/>
      <c r="VYC33" s="240"/>
      <c r="VYD33" s="240"/>
      <c r="VYE33" s="240"/>
      <c r="VYF33" s="240"/>
      <c r="VYG33" s="240"/>
      <c r="VYH33" s="240"/>
      <c r="VYI33" s="240"/>
      <c r="VYJ33" s="240"/>
      <c r="VYK33" s="240"/>
      <c r="VYL33" s="240"/>
      <c r="VYM33" s="240"/>
      <c r="VYN33" s="240"/>
      <c r="VYO33" s="240"/>
      <c r="VYP33" s="240"/>
      <c r="VYQ33" s="240"/>
      <c r="VYR33" s="240"/>
      <c r="VYS33" s="240"/>
      <c r="VYT33" s="240"/>
      <c r="VYU33" s="240"/>
      <c r="VYV33" s="240"/>
      <c r="VYW33" s="240"/>
      <c r="VYX33" s="240"/>
      <c r="VYY33" s="240"/>
      <c r="VYZ33" s="240"/>
      <c r="VZA33" s="240"/>
      <c r="VZB33" s="240"/>
      <c r="VZC33" s="240"/>
      <c r="VZD33" s="240"/>
      <c r="VZE33" s="240"/>
      <c r="VZF33" s="240"/>
      <c r="VZG33" s="240"/>
      <c r="VZH33" s="240"/>
      <c r="VZI33" s="240"/>
      <c r="VZJ33" s="240"/>
      <c r="VZK33" s="240"/>
      <c r="VZL33" s="240"/>
      <c r="VZM33" s="240"/>
      <c r="VZN33" s="240"/>
      <c r="VZO33" s="240"/>
      <c r="VZP33" s="240"/>
      <c r="VZQ33" s="240"/>
      <c r="VZR33" s="240"/>
      <c r="VZS33" s="240"/>
      <c r="VZT33" s="240"/>
      <c r="VZU33" s="240"/>
      <c r="VZV33" s="240"/>
      <c r="VZW33" s="240"/>
      <c r="VZX33" s="240"/>
      <c r="VZY33" s="240"/>
      <c r="VZZ33" s="240"/>
      <c r="WAA33" s="240"/>
      <c r="WAB33" s="240"/>
      <c r="WAC33" s="240"/>
      <c r="WAD33" s="240"/>
      <c r="WAE33" s="240"/>
      <c r="WAF33" s="240"/>
      <c r="WAG33" s="240"/>
      <c r="WAH33" s="240"/>
      <c r="WAI33" s="240"/>
      <c r="WAJ33" s="240"/>
      <c r="WAK33" s="240"/>
      <c r="WAL33" s="240"/>
      <c r="WAM33" s="240"/>
      <c r="WAN33" s="240"/>
      <c r="WAO33" s="240"/>
      <c r="WAP33" s="240"/>
      <c r="WAQ33" s="240"/>
      <c r="WAR33" s="240"/>
      <c r="WAS33" s="240"/>
      <c r="WAT33" s="240"/>
      <c r="WAU33" s="240"/>
      <c r="WAV33" s="240"/>
      <c r="WAW33" s="240"/>
      <c r="WAX33" s="240"/>
      <c r="WAY33" s="240"/>
      <c r="WAZ33" s="240"/>
      <c r="WBA33" s="240"/>
      <c r="WBB33" s="240"/>
      <c r="WBC33" s="240"/>
      <c r="WBD33" s="240"/>
      <c r="WBE33" s="240"/>
      <c r="WBF33" s="240"/>
      <c r="WBG33" s="240"/>
      <c r="WBH33" s="240"/>
      <c r="WBI33" s="240"/>
      <c r="WBJ33" s="240"/>
      <c r="WBK33" s="240"/>
      <c r="WBL33" s="240"/>
      <c r="WBM33" s="240"/>
      <c r="WBN33" s="240"/>
      <c r="WBO33" s="240"/>
      <c r="WBP33" s="240"/>
      <c r="WBQ33" s="240"/>
      <c r="WBR33" s="240"/>
      <c r="WBS33" s="240"/>
      <c r="WBT33" s="240"/>
      <c r="WBU33" s="240"/>
      <c r="WBV33" s="240"/>
      <c r="WBW33" s="240"/>
      <c r="WBX33" s="240"/>
      <c r="WBY33" s="240"/>
      <c r="WBZ33" s="240"/>
      <c r="WCA33" s="240"/>
      <c r="WCB33" s="240"/>
      <c r="WCC33" s="240"/>
      <c r="WCD33" s="240"/>
      <c r="WCE33" s="240"/>
      <c r="WCF33" s="240"/>
      <c r="WCG33" s="240"/>
      <c r="WCH33" s="240"/>
      <c r="WCI33" s="240"/>
      <c r="WCJ33" s="240"/>
      <c r="WCK33" s="240"/>
      <c r="WCL33" s="240"/>
      <c r="WCM33" s="240"/>
      <c r="WCN33" s="240"/>
      <c r="WCO33" s="240"/>
      <c r="WCP33" s="240"/>
      <c r="WCQ33" s="240"/>
      <c r="WCR33" s="240"/>
      <c r="WCS33" s="240"/>
      <c r="WCT33" s="240"/>
      <c r="WCU33" s="240"/>
      <c r="WCV33" s="240"/>
      <c r="WCW33" s="240"/>
      <c r="WCX33" s="240"/>
      <c r="WCY33" s="240"/>
      <c r="WCZ33" s="240"/>
      <c r="WDA33" s="240"/>
      <c r="WDB33" s="240"/>
      <c r="WDC33" s="240"/>
      <c r="WDD33" s="240"/>
      <c r="WDE33" s="240"/>
      <c r="WDF33" s="240"/>
      <c r="WDG33" s="240"/>
      <c r="WDH33" s="240"/>
      <c r="WDI33" s="240"/>
      <c r="WDJ33" s="240"/>
      <c r="WDK33" s="240"/>
      <c r="WDL33" s="240"/>
      <c r="WDM33" s="240"/>
      <c r="WDN33" s="240"/>
      <c r="WDO33" s="240"/>
      <c r="WDP33" s="240"/>
      <c r="WDQ33" s="240"/>
      <c r="WDR33" s="240"/>
      <c r="WDS33" s="240"/>
      <c r="WDT33" s="240"/>
      <c r="WDU33" s="240"/>
      <c r="WDV33" s="240"/>
      <c r="WDW33" s="240"/>
      <c r="WDX33" s="240"/>
      <c r="WDY33" s="240"/>
      <c r="WDZ33" s="240"/>
      <c r="WEA33" s="240"/>
      <c r="WEB33" s="240"/>
      <c r="WEC33" s="240"/>
      <c r="WED33" s="240"/>
      <c r="WEE33" s="240"/>
      <c r="WEF33" s="240"/>
      <c r="WEG33" s="240"/>
      <c r="WEH33" s="240"/>
      <c r="WEI33" s="240"/>
      <c r="WEJ33" s="240"/>
      <c r="WEK33" s="240"/>
      <c r="WEL33" s="240"/>
      <c r="WEM33" s="240"/>
      <c r="WEN33" s="240"/>
      <c r="WEO33" s="240"/>
      <c r="WEP33" s="240"/>
      <c r="WEQ33" s="240"/>
      <c r="WER33" s="240"/>
      <c r="WES33" s="240"/>
      <c r="WET33" s="240"/>
      <c r="WEU33" s="240"/>
      <c r="WEV33" s="240"/>
      <c r="WEW33" s="240"/>
      <c r="WEX33" s="240"/>
      <c r="WEY33" s="240"/>
      <c r="WEZ33" s="240"/>
      <c r="WFA33" s="240"/>
      <c r="WFB33" s="240"/>
      <c r="WFC33" s="240"/>
      <c r="WFD33" s="240"/>
      <c r="WFE33" s="240"/>
      <c r="WFF33" s="240"/>
      <c r="WFG33" s="240"/>
      <c r="WFH33" s="240"/>
      <c r="WFI33" s="240"/>
      <c r="WFJ33" s="240"/>
      <c r="WFK33" s="240"/>
      <c r="WFL33" s="240"/>
      <c r="WFM33" s="240"/>
      <c r="WFN33" s="240"/>
      <c r="WFO33" s="240"/>
      <c r="WFP33" s="240"/>
      <c r="WFQ33" s="240"/>
      <c r="WFR33" s="240"/>
      <c r="WFS33" s="240"/>
      <c r="WFT33" s="240"/>
      <c r="WFU33" s="240"/>
      <c r="WFV33" s="240"/>
      <c r="WFW33" s="240"/>
      <c r="WFX33" s="240"/>
      <c r="WFY33" s="240"/>
      <c r="WFZ33" s="240"/>
      <c r="WGA33" s="240"/>
      <c r="WGB33" s="240"/>
      <c r="WGC33" s="240"/>
      <c r="WGD33" s="240"/>
      <c r="WGE33" s="240"/>
      <c r="WGF33" s="240"/>
      <c r="WGG33" s="240"/>
      <c r="WGH33" s="240"/>
      <c r="WGI33" s="240"/>
      <c r="WGJ33" s="240"/>
      <c r="WGK33" s="240"/>
      <c r="WGL33" s="240"/>
      <c r="WGM33" s="240"/>
      <c r="WGN33" s="240"/>
      <c r="WGO33" s="240"/>
      <c r="WGP33" s="240"/>
      <c r="WGQ33" s="240"/>
      <c r="WGR33" s="240"/>
      <c r="WGS33" s="240"/>
      <c r="WGT33" s="240"/>
      <c r="WGU33" s="240"/>
      <c r="WGV33" s="240"/>
      <c r="WGW33" s="240"/>
      <c r="WGX33" s="240"/>
      <c r="WGY33" s="240"/>
      <c r="WGZ33" s="240"/>
      <c r="WHA33" s="240"/>
      <c r="WHB33" s="240"/>
      <c r="WHC33" s="240"/>
      <c r="WHD33" s="240"/>
      <c r="WHE33" s="240"/>
      <c r="WHF33" s="240"/>
      <c r="WHG33" s="240"/>
      <c r="WHH33" s="240"/>
      <c r="WHI33" s="240"/>
      <c r="WHJ33" s="240"/>
      <c r="WHK33" s="240"/>
      <c r="WHL33" s="240"/>
      <c r="WHM33" s="240"/>
      <c r="WHN33" s="240"/>
      <c r="WHO33" s="240"/>
      <c r="WHP33" s="240"/>
      <c r="WHQ33" s="240"/>
      <c r="WHR33" s="240"/>
      <c r="WHS33" s="240"/>
      <c r="WHT33" s="240"/>
      <c r="WHU33" s="240"/>
      <c r="WHV33" s="240"/>
      <c r="WHW33" s="240"/>
      <c r="WHX33" s="240"/>
      <c r="WHY33" s="240"/>
      <c r="WHZ33" s="240"/>
      <c r="WIA33" s="240"/>
      <c r="WIB33" s="240"/>
      <c r="WIC33" s="240"/>
      <c r="WID33" s="240"/>
      <c r="WIE33" s="240"/>
      <c r="WIF33" s="240"/>
      <c r="WIG33" s="240"/>
      <c r="WIH33" s="240"/>
      <c r="WII33" s="240"/>
      <c r="WIJ33" s="240"/>
      <c r="WIK33" s="240"/>
      <c r="WIL33" s="240"/>
      <c r="WIM33" s="240"/>
      <c r="WIN33" s="240"/>
      <c r="WIO33" s="240"/>
      <c r="WIP33" s="240"/>
      <c r="WIQ33" s="240"/>
      <c r="WIR33" s="240"/>
      <c r="WIS33" s="240"/>
      <c r="WIT33" s="240"/>
      <c r="WIU33" s="240"/>
      <c r="WIV33" s="240"/>
      <c r="WIW33" s="240"/>
      <c r="WIX33" s="240"/>
      <c r="WIY33" s="240"/>
      <c r="WIZ33" s="240"/>
      <c r="WJA33" s="240"/>
      <c r="WJB33" s="240"/>
      <c r="WJC33" s="240"/>
      <c r="WJD33" s="240"/>
      <c r="WJE33" s="240"/>
      <c r="WJF33" s="240"/>
      <c r="WJG33" s="240"/>
      <c r="WJH33" s="240"/>
      <c r="WJI33" s="240"/>
      <c r="WJJ33" s="240"/>
      <c r="WJK33" s="240"/>
      <c r="WJL33" s="240"/>
      <c r="WJM33" s="240"/>
      <c r="WJN33" s="240"/>
      <c r="WJO33" s="240"/>
      <c r="WJP33" s="240"/>
      <c r="WJQ33" s="240"/>
      <c r="WJR33" s="240"/>
      <c r="WJS33" s="240"/>
      <c r="WJT33" s="240"/>
      <c r="WJU33" s="240"/>
      <c r="WJV33" s="240"/>
      <c r="WJW33" s="240"/>
      <c r="WJX33" s="240"/>
      <c r="WJY33" s="240"/>
      <c r="WJZ33" s="240"/>
      <c r="WKA33" s="240"/>
      <c r="WKB33" s="240"/>
      <c r="WKC33" s="240"/>
      <c r="WKD33" s="240"/>
      <c r="WKE33" s="240"/>
      <c r="WKF33" s="240"/>
      <c r="WKG33" s="240"/>
      <c r="WKH33" s="240"/>
      <c r="WKI33" s="240"/>
      <c r="WKJ33" s="240"/>
      <c r="WKK33" s="240"/>
      <c r="WKL33" s="240"/>
      <c r="WKM33" s="240"/>
      <c r="WKN33" s="240"/>
      <c r="WKO33" s="240"/>
      <c r="WKP33" s="240"/>
      <c r="WKQ33" s="240"/>
      <c r="WKR33" s="240"/>
      <c r="WKS33" s="240"/>
      <c r="WKT33" s="240"/>
      <c r="WKU33" s="240"/>
      <c r="WKV33" s="240"/>
      <c r="WKW33" s="240"/>
      <c r="WKX33" s="240"/>
      <c r="WKY33" s="240"/>
      <c r="WKZ33" s="240"/>
      <c r="WLA33" s="240"/>
      <c r="WLB33" s="240"/>
      <c r="WLC33" s="240"/>
      <c r="WLD33" s="240"/>
      <c r="WLE33" s="240"/>
      <c r="WLF33" s="240"/>
      <c r="WLG33" s="240"/>
      <c r="WLH33" s="240"/>
      <c r="WLI33" s="240"/>
      <c r="WLJ33" s="240"/>
      <c r="WLK33" s="240"/>
      <c r="WLL33" s="240"/>
      <c r="WLM33" s="240"/>
      <c r="WLN33" s="240"/>
      <c r="WLO33" s="240"/>
      <c r="WLP33" s="240"/>
      <c r="WLQ33" s="240"/>
      <c r="WLR33" s="240"/>
      <c r="WLS33" s="240"/>
      <c r="WLT33" s="240"/>
      <c r="WLU33" s="240"/>
      <c r="WLV33" s="240"/>
      <c r="WLW33" s="240"/>
      <c r="WLX33" s="240"/>
      <c r="WLY33" s="240"/>
      <c r="WLZ33" s="240"/>
      <c r="WMA33" s="240"/>
      <c r="WMB33" s="240"/>
      <c r="WMC33" s="240"/>
      <c r="WMD33" s="240"/>
      <c r="WME33" s="240"/>
      <c r="WMF33" s="240"/>
      <c r="WMG33" s="240"/>
      <c r="WMH33" s="240"/>
      <c r="WMI33" s="240"/>
      <c r="WMJ33" s="240"/>
      <c r="WMK33" s="240"/>
      <c r="WML33" s="240"/>
      <c r="WMM33" s="240"/>
      <c r="WMN33" s="240"/>
      <c r="WMO33" s="240"/>
      <c r="WMP33" s="240"/>
      <c r="WMQ33" s="240"/>
      <c r="WMR33" s="240"/>
      <c r="WMS33" s="240"/>
      <c r="WMT33" s="240"/>
      <c r="WMU33" s="240"/>
      <c r="WMV33" s="240"/>
      <c r="WMW33" s="240"/>
      <c r="WMX33" s="240"/>
      <c r="WMY33" s="240"/>
      <c r="WMZ33" s="240"/>
      <c r="WNA33" s="240"/>
      <c r="WNB33" s="240"/>
      <c r="WNC33" s="240"/>
      <c r="WND33" s="240"/>
      <c r="WNE33" s="240"/>
      <c r="WNF33" s="240"/>
      <c r="WNG33" s="240"/>
      <c r="WNH33" s="240"/>
      <c r="WNI33" s="240"/>
      <c r="WNJ33" s="240"/>
      <c r="WNK33" s="240"/>
      <c r="WNL33" s="240"/>
      <c r="WNM33" s="240"/>
      <c r="WNN33" s="240"/>
      <c r="WNO33" s="240"/>
      <c r="WNP33" s="240"/>
      <c r="WNQ33" s="240"/>
      <c r="WNR33" s="240"/>
      <c r="WNS33" s="240"/>
      <c r="WNT33" s="240"/>
      <c r="WNU33" s="240"/>
      <c r="WNV33" s="240"/>
      <c r="WNW33" s="240"/>
      <c r="WNX33" s="240"/>
      <c r="WNY33" s="240"/>
      <c r="WNZ33" s="240"/>
      <c r="WOA33" s="240"/>
      <c r="WOB33" s="240"/>
      <c r="WOC33" s="240"/>
      <c r="WOD33" s="240"/>
      <c r="WOE33" s="240"/>
      <c r="WOF33" s="240"/>
      <c r="WOG33" s="240"/>
      <c r="WOH33" s="240"/>
      <c r="WOI33" s="240"/>
      <c r="WOJ33" s="240"/>
      <c r="WOK33" s="240"/>
      <c r="WOL33" s="240"/>
      <c r="WOM33" s="240"/>
      <c r="WON33" s="240"/>
      <c r="WOO33" s="240"/>
      <c r="WOP33" s="240"/>
      <c r="WOQ33" s="240"/>
      <c r="WOR33" s="240"/>
      <c r="WOS33" s="240"/>
      <c r="WOT33" s="240"/>
      <c r="WOU33" s="240"/>
      <c r="WOV33" s="240"/>
      <c r="WOW33" s="240"/>
      <c r="WOX33" s="240"/>
      <c r="WOY33" s="240"/>
      <c r="WOZ33" s="240"/>
      <c r="WPA33" s="240"/>
      <c r="WPB33" s="240"/>
      <c r="WPC33" s="240"/>
      <c r="WPD33" s="240"/>
      <c r="WPE33" s="240"/>
      <c r="WPF33" s="240"/>
      <c r="WPG33" s="240"/>
      <c r="WPH33" s="240"/>
      <c r="WPI33" s="240"/>
      <c r="WPJ33" s="240"/>
      <c r="WPK33" s="240"/>
      <c r="WPL33" s="240"/>
      <c r="WPM33" s="240"/>
      <c r="WPN33" s="240"/>
      <c r="WPO33" s="240"/>
      <c r="WPP33" s="240"/>
      <c r="WPQ33" s="240"/>
      <c r="WPR33" s="240"/>
      <c r="WPS33" s="240"/>
      <c r="WPT33" s="240"/>
      <c r="WPU33" s="240"/>
      <c r="WPV33" s="240"/>
      <c r="WPW33" s="240"/>
      <c r="WPX33" s="240"/>
      <c r="WPY33" s="240"/>
      <c r="WPZ33" s="240"/>
      <c r="WQA33" s="240"/>
      <c r="WQB33" s="240"/>
      <c r="WQC33" s="240"/>
      <c r="WQD33" s="240"/>
      <c r="WQE33" s="240"/>
      <c r="WQF33" s="240"/>
      <c r="WQG33" s="240"/>
      <c r="WQH33" s="240"/>
      <c r="WQI33" s="240"/>
      <c r="WQJ33" s="240"/>
      <c r="WQK33" s="240"/>
      <c r="WQL33" s="240"/>
      <c r="WQM33" s="240"/>
      <c r="WQN33" s="240"/>
      <c r="WQO33" s="240"/>
      <c r="WQP33" s="240"/>
      <c r="WQQ33" s="240"/>
      <c r="WQR33" s="240"/>
      <c r="WQS33" s="240"/>
      <c r="WQT33" s="240"/>
      <c r="WQU33" s="240"/>
      <c r="WQV33" s="240"/>
      <c r="WQW33" s="240"/>
      <c r="WQX33" s="240"/>
      <c r="WQY33" s="240"/>
      <c r="WQZ33" s="240"/>
      <c r="WRA33" s="240"/>
      <c r="WRB33" s="240"/>
      <c r="WRC33" s="240"/>
      <c r="WRD33" s="240"/>
      <c r="WRE33" s="240"/>
      <c r="WRF33" s="240"/>
      <c r="WRG33" s="240"/>
      <c r="WRH33" s="240"/>
      <c r="WRI33" s="240"/>
      <c r="WRJ33" s="240"/>
      <c r="WRK33" s="240"/>
      <c r="WRL33" s="240"/>
      <c r="WRM33" s="240"/>
      <c r="WRN33" s="240"/>
      <c r="WRO33" s="240"/>
      <c r="WRP33" s="240"/>
      <c r="WRQ33" s="240"/>
      <c r="WRR33" s="240"/>
      <c r="WRS33" s="240"/>
      <c r="WRT33" s="240"/>
      <c r="WRU33" s="240"/>
      <c r="WRV33" s="240"/>
      <c r="WRW33" s="240"/>
      <c r="WRX33" s="240"/>
      <c r="WRY33" s="240"/>
      <c r="WRZ33" s="240"/>
      <c r="WSA33" s="240"/>
      <c r="WSB33" s="240"/>
      <c r="WSC33" s="240"/>
      <c r="WSD33" s="240"/>
      <c r="WSE33" s="240"/>
      <c r="WSF33" s="240"/>
      <c r="WSG33" s="240"/>
      <c r="WSH33" s="240"/>
      <c r="WSI33" s="240"/>
      <c r="WSJ33" s="240"/>
      <c r="WSK33" s="240"/>
      <c r="WSL33" s="240"/>
      <c r="WSM33" s="240"/>
      <c r="WSN33" s="240"/>
      <c r="WSO33" s="240"/>
      <c r="WSP33" s="240"/>
      <c r="WSQ33" s="240"/>
      <c r="WSR33" s="240"/>
      <c r="WSS33" s="240"/>
      <c r="WST33" s="240"/>
      <c r="WSU33" s="240"/>
      <c r="WSV33" s="240"/>
      <c r="WSW33" s="240"/>
      <c r="WSX33" s="240"/>
      <c r="WSY33" s="240"/>
      <c r="WSZ33" s="240"/>
      <c r="WTA33" s="240"/>
      <c r="WTB33" s="240"/>
      <c r="WTC33" s="240"/>
      <c r="WTD33" s="240"/>
      <c r="WTE33" s="240"/>
      <c r="WTF33" s="240"/>
      <c r="WTG33" s="240"/>
      <c r="WTH33" s="240"/>
      <c r="WTI33" s="240"/>
      <c r="WTJ33" s="240"/>
      <c r="WTK33" s="240"/>
      <c r="WTL33" s="240"/>
      <c r="WTM33" s="240"/>
      <c r="WTN33" s="240"/>
      <c r="WTO33" s="240"/>
      <c r="WTP33" s="240"/>
      <c r="WTQ33" s="240"/>
      <c r="WTR33" s="240"/>
      <c r="WTS33" s="240"/>
      <c r="WTT33" s="240"/>
      <c r="WTU33" s="240"/>
      <c r="WTV33" s="240"/>
      <c r="WTW33" s="240"/>
      <c r="WTX33" s="240"/>
      <c r="WTY33" s="240"/>
      <c r="WTZ33" s="240"/>
      <c r="WUA33" s="240"/>
      <c r="WUB33" s="240"/>
      <c r="WUC33" s="240"/>
      <c r="WUD33" s="240"/>
      <c r="WUE33" s="240"/>
      <c r="WUF33" s="240"/>
      <c r="WUG33" s="240"/>
      <c r="WUH33" s="240"/>
      <c r="WUI33" s="240"/>
      <c r="WUJ33" s="240"/>
      <c r="WUK33" s="240"/>
      <c r="WUL33" s="240"/>
      <c r="WUM33" s="240"/>
      <c r="WUN33" s="240"/>
      <c r="WUO33" s="240"/>
      <c r="WUP33" s="240"/>
      <c r="WUQ33" s="240"/>
      <c r="WUR33" s="240"/>
      <c r="WUS33" s="240"/>
      <c r="WUT33" s="240"/>
      <c r="WUU33" s="240"/>
      <c r="WUV33" s="240"/>
      <c r="WUW33" s="240"/>
      <c r="WUX33" s="240"/>
      <c r="WUY33" s="240"/>
      <c r="WUZ33" s="240"/>
      <c r="WVA33" s="240"/>
      <c r="WVB33" s="240"/>
      <c r="WVC33" s="240"/>
      <c r="WVD33" s="240"/>
      <c r="WVE33" s="240"/>
      <c r="WVF33" s="240"/>
      <c r="WVG33" s="240"/>
      <c r="WVH33" s="240"/>
      <c r="WVI33" s="240"/>
      <c r="WVJ33" s="240"/>
      <c r="WVK33" s="240"/>
      <c r="WVL33" s="240"/>
      <c r="WVM33" s="240"/>
      <c r="WVN33" s="240"/>
      <c r="WVO33" s="240"/>
      <c r="WVP33" s="240"/>
      <c r="WVQ33" s="240"/>
      <c r="WVR33" s="240"/>
      <c r="WVS33" s="240"/>
      <c r="WVT33" s="240"/>
      <c r="WVU33" s="240"/>
      <c r="WVV33" s="240"/>
      <c r="WVW33" s="240"/>
      <c r="WVX33" s="240"/>
      <c r="WVY33" s="240"/>
      <c r="WVZ33" s="240"/>
      <c r="WWA33" s="240"/>
      <c r="WWB33" s="240"/>
      <c r="WWC33" s="240"/>
      <c r="WWD33" s="240"/>
      <c r="WWE33" s="240"/>
      <c r="WWF33" s="240"/>
      <c r="WWG33" s="240"/>
      <c r="WWH33" s="240"/>
      <c r="WWI33" s="240"/>
      <c r="WWJ33" s="240"/>
      <c r="WWK33" s="240"/>
      <c r="WWL33" s="240"/>
      <c r="WWM33" s="240"/>
      <c r="WWN33" s="240"/>
      <c r="WWO33" s="240"/>
      <c r="WWP33" s="240"/>
      <c r="WWQ33" s="240"/>
      <c r="WWR33" s="240"/>
      <c r="WWS33" s="240"/>
      <c r="WWT33" s="240"/>
      <c r="WWU33" s="240"/>
      <c r="WWV33" s="240"/>
      <c r="WWW33" s="240"/>
      <c r="WWX33" s="240"/>
      <c r="WWY33" s="240"/>
      <c r="WWZ33" s="240"/>
      <c r="WXA33" s="240"/>
      <c r="WXB33" s="240"/>
      <c r="WXC33" s="240"/>
      <c r="WXD33" s="240"/>
      <c r="WXE33" s="240"/>
      <c r="WXF33" s="240"/>
      <c r="WXG33" s="240"/>
      <c r="WXH33" s="240"/>
      <c r="WXI33" s="240"/>
      <c r="WXJ33" s="240"/>
      <c r="WXK33" s="240"/>
      <c r="WXL33" s="240"/>
      <c r="WXM33" s="240"/>
      <c r="WXN33" s="240"/>
      <c r="WXO33" s="240"/>
      <c r="WXP33" s="240"/>
      <c r="WXQ33" s="240"/>
      <c r="WXR33" s="240"/>
      <c r="WXS33" s="240"/>
      <c r="WXT33" s="240"/>
      <c r="WXU33" s="240"/>
      <c r="WXV33" s="240"/>
      <c r="WXW33" s="240"/>
      <c r="WXX33" s="240"/>
      <c r="WXY33" s="240"/>
      <c r="WXZ33" s="240"/>
      <c r="WYA33" s="240"/>
      <c r="WYB33" s="240"/>
      <c r="WYC33" s="240"/>
      <c r="WYD33" s="240"/>
      <c r="WYE33" s="240"/>
      <c r="WYF33" s="240"/>
      <c r="WYG33" s="240"/>
      <c r="WYH33" s="240"/>
      <c r="WYI33" s="240"/>
      <c r="WYJ33" s="240"/>
      <c r="WYK33" s="240"/>
      <c r="WYL33" s="240"/>
      <c r="WYM33" s="240"/>
      <c r="WYN33" s="240"/>
      <c r="WYO33" s="240"/>
      <c r="WYP33" s="240"/>
      <c r="WYQ33" s="240"/>
      <c r="WYR33" s="240"/>
      <c r="WYS33" s="240"/>
      <c r="WYT33" s="240"/>
      <c r="WYU33" s="240"/>
      <c r="WYV33" s="240"/>
      <c r="WYW33" s="240"/>
      <c r="WYX33" s="240"/>
      <c r="WYY33" s="240"/>
      <c r="WYZ33" s="240"/>
      <c r="WZA33" s="240"/>
      <c r="WZB33" s="240"/>
      <c r="WZC33" s="240"/>
      <c r="WZD33" s="240"/>
      <c r="WZE33" s="240"/>
      <c r="WZF33" s="240"/>
      <c r="WZG33" s="240"/>
      <c r="WZH33" s="240"/>
      <c r="WZI33" s="240"/>
      <c r="WZJ33" s="240"/>
      <c r="WZK33" s="240"/>
      <c r="WZL33" s="240"/>
      <c r="WZM33" s="240"/>
      <c r="WZN33" s="240"/>
      <c r="WZO33" s="240"/>
      <c r="WZP33" s="240"/>
      <c r="WZQ33" s="240"/>
      <c r="WZR33" s="240"/>
      <c r="WZS33" s="240"/>
      <c r="WZT33" s="240"/>
      <c r="WZU33" s="240"/>
      <c r="WZV33" s="240"/>
      <c r="WZW33" s="240"/>
      <c r="WZX33" s="240"/>
      <c r="WZY33" s="240"/>
      <c r="WZZ33" s="240"/>
      <c r="XAA33" s="240"/>
      <c r="XAB33" s="240"/>
      <c r="XAC33" s="240"/>
      <c r="XAD33" s="240"/>
      <c r="XAE33" s="240"/>
      <c r="XAF33" s="240"/>
      <c r="XAG33" s="240"/>
      <c r="XAH33" s="240"/>
      <c r="XAI33" s="240"/>
      <c r="XAJ33" s="240"/>
      <c r="XAK33" s="240"/>
      <c r="XAL33" s="240"/>
      <c r="XAM33" s="240"/>
      <c r="XAN33" s="240"/>
      <c r="XAO33" s="240"/>
      <c r="XAP33" s="240"/>
      <c r="XAQ33" s="240"/>
      <c r="XAR33" s="240"/>
      <c r="XAS33" s="240"/>
      <c r="XAT33" s="240"/>
      <c r="XAU33" s="240"/>
      <c r="XAV33" s="240"/>
      <c r="XAW33" s="240"/>
      <c r="XAX33" s="240"/>
      <c r="XAY33" s="240"/>
      <c r="XAZ33" s="240"/>
      <c r="XBA33" s="240"/>
      <c r="XBB33" s="240"/>
      <c r="XBC33" s="240"/>
      <c r="XBD33" s="240"/>
      <c r="XBE33" s="240"/>
      <c r="XBF33" s="240"/>
      <c r="XBG33" s="240"/>
      <c r="XBH33" s="240"/>
      <c r="XBI33" s="240"/>
      <c r="XBJ33" s="240"/>
      <c r="XBK33" s="240"/>
      <c r="XBL33" s="240"/>
      <c r="XBM33" s="240"/>
      <c r="XBN33" s="240"/>
      <c r="XBO33" s="240"/>
      <c r="XBP33" s="240"/>
      <c r="XBQ33" s="240"/>
      <c r="XBR33" s="240"/>
      <c r="XBS33" s="240"/>
      <c r="XBT33" s="240"/>
      <c r="XBU33" s="240"/>
      <c r="XBV33" s="240"/>
      <c r="XBW33" s="240"/>
      <c r="XBX33" s="240"/>
      <c r="XBY33" s="240"/>
      <c r="XBZ33" s="240"/>
      <c r="XCA33" s="240"/>
      <c r="XCB33" s="240"/>
      <c r="XCC33" s="240"/>
      <c r="XCD33" s="240"/>
      <c r="XCE33" s="240"/>
      <c r="XCF33" s="240"/>
      <c r="XCG33" s="240"/>
      <c r="XCH33" s="240"/>
      <c r="XCI33" s="240"/>
      <c r="XCJ33" s="240"/>
      <c r="XCK33" s="240"/>
      <c r="XCL33" s="240"/>
      <c r="XCM33" s="240"/>
      <c r="XCN33" s="240"/>
      <c r="XCO33" s="240"/>
      <c r="XCP33" s="240"/>
      <c r="XCQ33" s="240"/>
      <c r="XCR33" s="240"/>
      <c r="XCS33" s="240"/>
      <c r="XCT33" s="240"/>
      <c r="XCU33" s="240"/>
      <c r="XCV33" s="240"/>
      <c r="XCW33" s="240"/>
      <c r="XCX33" s="240"/>
      <c r="XCY33" s="240"/>
      <c r="XCZ33" s="240"/>
      <c r="XDA33" s="240"/>
      <c r="XDB33" s="240"/>
      <c r="XDC33" s="240"/>
      <c r="XDD33" s="240"/>
      <c r="XDE33" s="240"/>
      <c r="XDF33" s="240"/>
      <c r="XDG33" s="240"/>
      <c r="XDH33" s="240"/>
      <c r="XDI33" s="240"/>
      <c r="XDJ33" s="240"/>
      <c r="XDK33" s="240"/>
      <c r="XDL33" s="240"/>
      <c r="XDM33" s="240"/>
      <c r="XDN33" s="240"/>
      <c r="XDO33" s="240"/>
      <c r="XDP33" s="240"/>
      <c r="XDQ33" s="240"/>
      <c r="XDR33" s="240"/>
      <c r="XDS33" s="240"/>
      <c r="XDT33" s="240"/>
      <c r="XDU33" s="240"/>
      <c r="XDV33" s="240"/>
      <c r="XDW33" s="240"/>
      <c r="XDX33" s="240"/>
      <c r="XDY33" s="240"/>
      <c r="XDZ33" s="240"/>
      <c r="XEA33" s="240"/>
      <c r="XEB33" s="240"/>
    </row>
    <row r="34" spans="1:16356" s="234" customFormat="1" ht="24.95" customHeight="1">
      <c r="A34" s="524"/>
      <c r="B34" s="539"/>
      <c r="C34" s="539"/>
      <c r="D34" s="199"/>
      <c r="E34" s="539"/>
      <c r="F34" s="539"/>
      <c r="G34" s="199"/>
    </row>
    <row r="35" spans="1:16356">
      <c r="B35" s="536"/>
    </row>
    <row r="37" spans="1:16356">
      <c r="B37" s="242"/>
    </row>
    <row r="39" spans="1:16356">
      <c r="D39" s="243"/>
      <c r="E39" s="243"/>
      <c r="F39" s="243"/>
      <c r="G39" s="243"/>
    </row>
  </sheetData>
  <mergeCells count="2">
    <mergeCell ref="A2:A3"/>
    <mergeCell ref="B2:D2"/>
  </mergeCells>
  <pageMargins left="0.47244094488188981" right="0.27559055118110237" top="0.6692913385826772" bottom="0.31496062992125984" header="0.15748031496062992" footer="0.23622047244094491"/>
  <pageSetup paperSize="9" scale="7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23">
    <pageSetUpPr fitToPage="1"/>
  </sheetPr>
  <dimension ref="A1:E58"/>
  <sheetViews>
    <sheetView showGridLines="0" showWhiteSpace="0" zoomScale="85" zoomScaleNormal="85" workbookViewId="0">
      <selection activeCell="F33" sqref="F33"/>
    </sheetView>
  </sheetViews>
  <sheetFormatPr defaultRowHeight="16.5"/>
  <cols>
    <col min="1" max="1" width="64.42578125" style="167" bestFit="1" customWidth="1"/>
    <col min="2" max="3" width="15.7109375" style="167" customWidth="1"/>
    <col min="4" max="240" width="9.140625" style="167"/>
    <col min="241" max="241" width="4" style="167" customWidth="1"/>
    <col min="242" max="242" width="85.85546875" style="167" customWidth="1"/>
    <col min="243" max="244" width="17.5703125" style="167" bestFit="1" customWidth="1"/>
    <col min="245" max="246" width="17.28515625" style="167" bestFit="1" customWidth="1"/>
    <col min="247" max="247" width="12.85546875" style="167" bestFit="1" customWidth="1"/>
    <col min="248" max="248" width="9.140625" style="167"/>
    <col min="249" max="249" width="9.7109375" style="167" bestFit="1" customWidth="1"/>
    <col min="250" max="250" width="11.7109375" style="167" bestFit="1" customWidth="1"/>
    <col min="251" max="251" width="9.140625" style="167"/>
    <col min="252" max="252" width="11.7109375" style="167" bestFit="1" customWidth="1"/>
    <col min="253" max="496" width="9.140625" style="167"/>
    <col min="497" max="497" width="4" style="167" customWidth="1"/>
    <col min="498" max="498" width="85.85546875" style="167" customWidth="1"/>
    <col min="499" max="500" width="17.5703125" style="167" bestFit="1" customWidth="1"/>
    <col min="501" max="502" width="17.28515625" style="167" bestFit="1" customWidth="1"/>
    <col min="503" max="503" width="12.85546875" style="167" bestFit="1" customWidth="1"/>
    <col min="504" max="504" width="9.140625" style="167"/>
    <col min="505" max="505" width="9.7109375" style="167" bestFit="1" customWidth="1"/>
    <col min="506" max="506" width="11.7109375" style="167" bestFit="1" customWidth="1"/>
    <col min="507" max="507" width="9.140625" style="167"/>
    <col min="508" max="508" width="11.7109375" style="167" bestFit="1" customWidth="1"/>
    <col min="509" max="752" width="9.140625" style="167"/>
    <col min="753" max="753" width="4" style="167" customWidth="1"/>
    <col min="754" max="754" width="85.85546875" style="167" customWidth="1"/>
    <col min="755" max="756" width="17.5703125" style="167" bestFit="1" customWidth="1"/>
    <col min="757" max="758" width="17.28515625" style="167" bestFit="1" customWidth="1"/>
    <col min="759" max="759" width="12.85546875" style="167" bestFit="1" customWidth="1"/>
    <col min="760" max="760" width="9.140625" style="167"/>
    <col min="761" max="761" width="9.7109375" style="167" bestFit="1" customWidth="1"/>
    <col min="762" max="762" width="11.7109375" style="167" bestFit="1" customWidth="1"/>
    <col min="763" max="763" width="9.140625" style="167"/>
    <col min="764" max="764" width="11.7109375" style="167" bestFit="1" customWidth="1"/>
    <col min="765" max="1008" width="9.140625" style="167"/>
    <col min="1009" max="1009" width="4" style="167" customWidth="1"/>
    <col min="1010" max="1010" width="85.85546875" style="167" customWidth="1"/>
    <col min="1011" max="1012" width="17.5703125" style="167" bestFit="1" customWidth="1"/>
    <col min="1013" max="1014" width="17.28515625" style="167" bestFit="1" customWidth="1"/>
    <col min="1015" max="1015" width="12.85546875" style="167" bestFit="1" customWidth="1"/>
    <col min="1016" max="1016" width="9.140625" style="167"/>
    <col min="1017" max="1017" width="9.7109375" style="167" bestFit="1" customWidth="1"/>
    <col min="1018" max="1018" width="11.7109375" style="167" bestFit="1" customWidth="1"/>
    <col min="1019" max="1019" width="9.140625" style="167"/>
    <col min="1020" max="1020" width="11.7109375" style="167" bestFit="1" customWidth="1"/>
    <col min="1021" max="1264" width="9.140625" style="167"/>
    <col min="1265" max="1265" width="4" style="167" customWidth="1"/>
    <col min="1266" max="1266" width="85.85546875" style="167" customWidth="1"/>
    <col min="1267" max="1268" width="17.5703125" style="167" bestFit="1" customWidth="1"/>
    <col min="1269" max="1270" width="17.28515625" style="167" bestFit="1" customWidth="1"/>
    <col min="1271" max="1271" width="12.85546875" style="167" bestFit="1" customWidth="1"/>
    <col min="1272" max="1272" width="9.140625" style="167"/>
    <col min="1273" max="1273" width="9.7109375" style="167" bestFit="1" customWidth="1"/>
    <col min="1274" max="1274" width="11.7109375" style="167" bestFit="1" customWidth="1"/>
    <col min="1275" max="1275" width="9.140625" style="167"/>
    <col min="1276" max="1276" width="11.7109375" style="167" bestFit="1" customWidth="1"/>
    <col min="1277" max="1520" width="9.140625" style="167"/>
    <col min="1521" max="1521" width="4" style="167" customWidth="1"/>
    <col min="1522" max="1522" width="85.85546875" style="167" customWidth="1"/>
    <col min="1523" max="1524" width="17.5703125" style="167" bestFit="1" customWidth="1"/>
    <col min="1525" max="1526" width="17.28515625" style="167" bestFit="1" customWidth="1"/>
    <col min="1527" max="1527" width="12.85546875" style="167" bestFit="1" customWidth="1"/>
    <col min="1528" max="1528" width="9.140625" style="167"/>
    <col min="1529" max="1529" width="9.7109375" style="167" bestFit="1" customWidth="1"/>
    <col min="1530" max="1530" width="11.7109375" style="167" bestFit="1" customWidth="1"/>
    <col min="1531" max="1531" width="9.140625" style="167"/>
    <col min="1532" max="1532" width="11.7109375" style="167" bestFit="1" customWidth="1"/>
    <col min="1533" max="1776" width="9.140625" style="167"/>
    <col min="1777" max="1777" width="4" style="167" customWidth="1"/>
    <col min="1778" max="1778" width="85.85546875" style="167" customWidth="1"/>
    <col min="1779" max="1780" width="17.5703125" style="167" bestFit="1" customWidth="1"/>
    <col min="1781" max="1782" width="17.28515625" style="167" bestFit="1" customWidth="1"/>
    <col min="1783" max="1783" width="12.85546875" style="167" bestFit="1" customWidth="1"/>
    <col min="1784" max="1784" width="9.140625" style="167"/>
    <col min="1785" max="1785" width="9.7109375" style="167" bestFit="1" customWidth="1"/>
    <col min="1786" max="1786" width="11.7109375" style="167" bestFit="1" customWidth="1"/>
    <col min="1787" max="1787" width="9.140625" style="167"/>
    <col min="1788" max="1788" width="11.7109375" style="167" bestFit="1" customWidth="1"/>
    <col min="1789" max="2032" width="9.140625" style="167"/>
    <col min="2033" max="2033" width="4" style="167" customWidth="1"/>
    <col min="2034" max="2034" width="85.85546875" style="167" customWidth="1"/>
    <col min="2035" max="2036" width="17.5703125" style="167" bestFit="1" customWidth="1"/>
    <col min="2037" max="2038" width="17.28515625" style="167" bestFit="1" customWidth="1"/>
    <col min="2039" max="2039" width="12.85546875" style="167" bestFit="1" customWidth="1"/>
    <col min="2040" max="2040" width="9.140625" style="167"/>
    <col min="2041" max="2041" width="9.7109375" style="167" bestFit="1" customWidth="1"/>
    <col min="2042" max="2042" width="11.7109375" style="167" bestFit="1" customWidth="1"/>
    <col min="2043" max="2043" width="9.140625" style="167"/>
    <col min="2044" max="2044" width="11.7109375" style="167" bestFit="1" customWidth="1"/>
    <col min="2045" max="2288" width="9.140625" style="167"/>
    <col min="2289" max="2289" width="4" style="167" customWidth="1"/>
    <col min="2290" max="2290" width="85.85546875" style="167" customWidth="1"/>
    <col min="2291" max="2292" width="17.5703125" style="167" bestFit="1" customWidth="1"/>
    <col min="2293" max="2294" width="17.28515625" style="167" bestFit="1" customWidth="1"/>
    <col min="2295" max="2295" width="12.85546875" style="167" bestFit="1" customWidth="1"/>
    <col min="2296" max="2296" width="9.140625" style="167"/>
    <col min="2297" max="2297" width="9.7109375" style="167" bestFit="1" customWidth="1"/>
    <col min="2298" max="2298" width="11.7109375" style="167" bestFit="1" customWidth="1"/>
    <col min="2299" max="2299" width="9.140625" style="167"/>
    <col min="2300" max="2300" width="11.7109375" style="167" bestFit="1" customWidth="1"/>
    <col min="2301" max="2544" width="9.140625" style="167"/>
    <col min="2545" max="2545" width="4" style="167" customWidth="1"/>
    <col min="2546" max="2546" width="85.85546875" style="167" customWidth="1"/>
    <col min="2547" max="2548" width="17.5703125" style="167" bestFit="1" customWidth="1"/>
    <col min="2549" max="2550" width="17.28515625" style="167" bestFit="1" customWidth="1"/>
    <col min="2551" max="2551" width="12.85546875" style="167" bestFit="1" customWidth="1"/>
    <col min="2552" max="2552" width="9.140625" style="167"/>
    <col min="2553" max="2553" width="9.7109375" style="167" bestFit="1" customWidth="1"/>
    <col min="2554" max="2554" width="11.7109375" style="167" bestFit="1" customWidth="1"/>
    <col min="2555" max="2555" width="9.140625" style="167"/>
    <col min="2556" max="2556" width="11.7109375" style="167" bestFit="1" customWidth="1"/>
    <col min="2557" max="2800" width="9.140625" style="167"/>
    <col min="2801" max="2801" width="4" style="167" customWidth="1"/>
    <col min="2802" max="2802" width="85.85546875" style="167" customWidth="1"/>
    <col min="2803" max="2804" width="17.5703125" style="167" bestFit="1" customWidth="1"/>
    <col min="2805" max="2806" width="17.28515625" style="167" bestFit="1" customWidth="1"/>
    <col min="2807" max="2807" width="12.85546875" style="167" bestFit="1" customWidth="1"/>
    <col min="2808" max="2808" width="9.140625" style="167"/>
    <col min="2809" max="2809" width="9.7109375" style="167" bestFit="1" customWidth="1"/>
    <col min="2810" max="2810" width="11.7109375" style="167" bestFit="1" customWidth="1"/>
    <col min="2811" max="2811" width="9.140625" style="167"/>
    <col min="2812" max="2812" width="11.7109375" style="167" bestFit="1" customWidth="1"/>
    <col min="2813" max="3056" width="9.140625" style="167"/>
    <col min="3057" max="3057" width="4" style="167" customWidth="1"/>
    <col min="3058" max="3058" width="85.85546875" style="167" customWidth="1"/>
    <col min="3059" max="3060" width="17.5703125" style="167" bestFit="1" customWidth="1"/>
    <col min="3061" max="3062" width="17.28515625" style="167" bestFit="1" customWidth="1"/>
    <col min="3063" max="3063" width="12.85546875" style="167" bestFit="1" customWidth="1"/>
    <col min="3064" max="3064" width="9.140625" style="167"/>
    <col min="3065" max="3065" width="9.7109375" style="167" bestFit="1" customWidth="1"/>
    <col min="3066" max="3066" width="11.7109375" style="167" bestFit="1" customWidth="1"/>
    <col min="3067" max="3067" width="9.140625" style="167"/>
    <col min="3068" max="3068" width="11.7109375" style="167" bestFit="1" customWidth="1"/>
    <col min="3069" max="3312" width="9.140625" style="167"/>
    <col min="3313" max="3313" width="4" style="167" customWidth="1"/>
    <col min="3314" max="3314" width="85.85546875" style="167" customWidth="1"/>
    <col min="3315" max="3316" width="17.5703125" style="167" bestFit="1" customWidth="1"/>
    <col min="3317" max="3318" width="17.28515625" style="167" bestFit="1" customWidth="1"/>
    <col min="3319" max="3319" width="12.85546875" style="167" bestFit="1" customWidth="1"/>
    <col min="3320" max="3320" width="9.140625" style="167"/>
    <col min="3321" max="3321" width="9.7109375" style="167" bestFit="1" customWidth="1"/>
    <col min="3322" max="3322" width="11.7109375" style="167" bestFit="1" customWidth="1"/>
    <col min="3323" max="3323" width="9.140625" style="167"/>
    <col min="3324" max="3324" width="11.7109375" style="167" bestFit="1" customWidth="1"/>
    <col min="3325" max="3568" width="9.140625" style="167"/>
    <col min="3569" max="3569" width="4" style="167" customWidth="1"/>
    <col min="3570" max="3570" width="85.85546875" style="167" customWidth="1"/>
    <col min="3571" max="3572" width="17.5703125" style="167" bestFit="1" customWidth="1"/>
    <col min="3573" max="3574" width="17.28515625" style="167" bestFit="1" customWidth="1"/>
    <col min="3575" max="3575" width="12.85546875" style="167" bestFit="1" customWidth="1"/>
    <col min="3576" max="3576" width="9.140625" style="167"/>
    <col min="3577" max="3577" width="9.7109375" style="167" bestFit="1" customWidth="1"/>
    <col min="3578" max="3578" width="11.7109375" style="167" bestFit="1" customWidth="1"/>
    <col min="3579" max="3579" width="9.140625" style="167"/>
    <col min="3580" max="3580" width="11.7109375" style="167" bestFit="1" customWidth="1"/>
    <col min="3581" max="3824" width="9.140625" style="167"/>
    <col min="3825" max="3825" width="4" style="167" customWidth="1"/>
    <col min="3826" max="3826" width="85.85546875" style="167" customWidth="1"/>
    <col min="3827" max="3828" width="17.5703125" style="167" bestFit="1" customWidth="1"/>
    <col min="3829" max="3830" width="17.28515625" style="167" bestFit="1" customWidth="1"/>
    <col min="3831" max="3831" width="12.85546875" style="167" bestFit="1" customWidth="1"/>
    <col min="3832" max="3832" width="9.140625" style="167"/>
    <col min="3833" max="3833" width="9.7109375" style="167" bestFit="1" customWidth="1"/>
    <col min="3834" max="3834" width="11.7109375" style="167" bestFit="1" customWidth="1"/>
    <col min="3835" max="3835" width="9.140625" style="167"/>
    <col min="3836" max="3836" width="11.7109375" style="167" bestFit="1" customWidth="1"/>
    <col min="3837" max="4080" width="9.140625" style="167"/>
    <col min="4081" max="4081" width="4" style="167" customWidth="1"/>
    <col min="4082" max="4082" width="85.85546875" style="167" customWidth="1"/>
    <col min="4083" max="4084" width="17.5703125" style="167" bestFit="1" customWidth="1"/>
    <col min="4085" max="4086" width="17.28515625" style="167" bestFit="1" customWidth="1"/>
    <col min="4087" max="4087" width="12.85546875" style="167" bestFit="1" customWidth="1"/>
    <col min="4088" max="4088" width="9.140625" style="167"/>
    <col min="4089" max="4089" width="9.7109375" style="167" bestFit="1" customWidth="1"/>
    <col min="4090" max="4090" width="11.7109375" style="167" bestFit="1" customWidth="1"/>
    <col min="4091" max="4091" width="9.140625" style="167"/>
    <col min="4092" max="4092" width="11.7109375" style="167" bestFit="1" customWidth="1"/>
    <col min="4093" max="4336" width="9.140625" style="167"/>
    <col min="4337" max="4337" width="4" style="167" customWidth="1"/>
    <col min="4338" max="4338" width="85.85546875" style="167" customWidth="1"/>
    <col min="4339" max="4340" width="17.5703125" style="167" bestFit="1" customWidth="1"/>
    <col min="4341" max="4342" width="17.28515625" style="167" bestFit="1" customWidth="1"/>
    <col min="4343" max="4343" width="12.85546875" style="167" bestFit="1" customWidth="1"/>
    <col min="4344" max="4344" width="9.140625" style="167"/>
    <col min="4345" max="4345" width="9.7109375" style="167" bestFit="1" customWidth="1"/>
    <col min="4346" max="4346" width="11.7109375" style="167" bestFit="1" customWidth="1"/>
    <col min="4347" max="4347" width="9.140625" style="167"/>
    <col min="4348" max="4348" width="11.7109375" style="167" bestFit="1" customWidth="1"/>
    <col min="4349" max="4592" width="9.140625" style="167"/>
    <col min="4593" max="4593" width="4" style="167" customWidth="1"/>
    <col min="4594" max="4594" width="85.85546875" style="167" customWidth="1"/>
    <col min="4595" max="4596" width="17.5703125" style="167" bestFit="1" customWidth="1"/>
    <col min="4597" max="4598" width="17.28515625" style="167" bestFit="1" customWidth="1"/>
    <col min="4599" max="4599" width="12.85546875" style="167" bestFit="1" customWidth="1"/>
    <col min="4600" max="4600" width="9.140625" style="167"/>
    <col min="4601" max="4601" width="9.7109375" style="167" bestFit="1" customWidth="1"/>
    <col min="4602" max="4602" width="11.7109375" style="167" bestFit="1" customWidth="1"/>
    <col min="4603" max="4603" width="9.140625" style="167"/>
    <col min="4604" max="4604" width="11.7109375" style="167" bestFit="1" customWidth="1"/>
    <col min="4605" max="4848" width="9.140625" style="167"/>
    <col min="4849" max="4849" width="4" style="167" customWidth="1"/>
    <col min="4850" max="4850" width="85.85546875" style="167" customWidth="1"/>
    <col min="4851" max="4852" width="17.5703125" style="167" bestFit="1" customWidth="1"/>
    <col min="4853" max="4854" width="17.28515625" style="167" bestFit="1" customWidth="1"/>
    <col min="4855" max="4855" width="12.85546875" style="167" bestFit="1" customWidth="1"/>
    <col min="4856" max="4856" width="9.140625" style="167"/>
    <col min="4857" max="4857" width="9.7109375" style="167" bestFit="1" customWidth="1"/>
    <col min="4858" max="4858" width="11.7109375" style="167" bestFit="1" customWidth="1"/>
    <col min="4859" max="4859" width="9.140625" style="167"/>
    <col min="4860" max="4860" width="11.7109375" style="167" bestFit="1" customWidth="1"/>
    <col min="4861" max="5104" width="9.140625" style="167"/>
    <col min="5105" max="5105" width="4" style="167" customWidth="1"/>
    <col min="5106" max="5106" width="85.85546875" style="167" customWidth="1"/>
    <col min="5107" max="5108" width="17.5703125" style="167" bestFit="1" customWidth="1"/>
    <col min="5109" max="5110" width="17.28515625" style="167" bestFit="1" customWidth="1"/>
    <col min="5111" max="5111" width="12.85546875" style="167" bestFit="1" customWidth="1"/>
    <col min="5112" max="5112" width="9.140625" style="167"/>
    <col min="5113" max="5113" width="9.7109375" style="167" bestFit="1" customWidth="1"/>
    <col min="5114" max="5114" width="11.7109375" style="167" bestFit="1" customWidth="1"/>
    <col min="5115" max="5115" width="9.140625" style="167"/>
    <col min="5116" max="5116" width="11.7109375" style="167" bestFit="1" customWidth="1"/>
    <col min="5117" max="5360" width="9.140625" style="167"/>
    <col min="5361" max="5361" width="4" style="167" customWidth="1"/>
    <col min="5362" max="5362" width="85.85546875" style="167" customWidth="1"/>
    <col min="5363" max="5364" width="17.5703125" style="167" bestFit="1" customWidth="1"/>
    <col min="5365" max="5366" width="17.28515625" style="167" bestFit="1" customWidth="1"/>
    <col min="5367" max="5367" width="12.85546875" style="167" bestFit="1" customWidth="1"/>
    <col min="5368" max="5368" width="9.140625" style="167"/>
    <col min="5369" max="5369" width="9.7109375" style="167" bestFit="1" customWidth="1"/>
    <col min="5370" max="5370" width="11.7109375" style="167" bestFit="1" customWidth="1"/>
    <col min="5371" max="5371" width="9.140625" style="167"/>
    <col min="5372" max="5372" width="11.7109375" style="167" bestFit="1" customWidth="1"/>
    <col min="5373" max="5616" width="9.140625" style="167"/>
    <col min="5617" max="5617" width="4" style="167" customWidth="1"/>
    <col min="5618" max="5618" width="85.85546875" style="167" customWidth="1"/>
    <col min="5619" max="5620" width="17.5703125" style="167" bestFit="1" customWidth="1"/>
    <col min="5621" max="5622" width="17.28515625" style="167" bestFit="1" customWidth="1"/>
    <col min="5623" max="5623" width="12.85546875" style="167" bestFit="1" customWidth="1"/>
    <col min="5624" max="5624" width="9.140625" style="167"/>
    <col min="5625" max="5625" width="9.7109375" style="167" bestFit="1" customWidth="1"/>
    <col min="5626" max="5626" width="11.7109375" style="167" bestFit="1" customWidth="1"/>
    <col min="5627" max="5627" width="9.140625" style="167"/>
    <col min="5628" max="5628" width="11.7109375" style="167" bestFit="1" customWidth="1"/>
    <col min="5629" max="5872" width="9.140625" style="167"/>
    <col min="5873" max="5873" width="4" style="167" customWidth="1"/>
    <col min="5874" max="5874" width="85.85546875" style="167" customWidth="1"/>
    <col min="5875" max="5876" width="17.5703125" style="167" bestFit="1" customWidth="1"/>
    <col min="5877" max="5878" width="17.28515625" style="167" bestFit="1" customWidth="1"/>
    <col min="5879" max="5879" width="12.85546875" style="167" bestFit="1" customWidth="1"/>
    <col min="5880" max="5880" width="9.140625" style="167"/>
    <col min="5881" max="5881" width="9.7109375" style="167" bestFit="1" customWidth="1"/>
    <col min="5882" max="5882" width="11.7109375" style="167" bestFit="1" customWidth="1"/>
    <col min="5883" max="5883" width="9.140625" style="167"/>
    <col min="5884" max="5884" width="11.7109375" style="167" bestFit="1" customWidth="1"/>
    <col min="5885" max="6128" width="9.140625" style="167"/>
    <col min="6129" max="6129" width="4" style="167" customWidth="1"/>
    <col min="6130" max="6130" width="85.85546875" style="167" customWidth="1"/>
    <col min="6131" max="6132" width="17.5703125" style="167" bestFit="1" customWidth="1"/>
    <col min="6133" max="6134" width="17.28515625" style="167" bestFit="1" customWidth="1"/>
    <col min="6135" max="6135" width="12.85546875" style="167" bestFit="1" customWidth="1"/>
    <col min="6136" max="6136" width="9.140625" style="167"/>
    <col min="6137" max="6137" width="9.7109375" style="167" bestFit="1" customWidth="1"/>
    <col min="6138" max="6138" width="11.7109375" style="167" bestFit="1" customWidth="1"/>
    <col min="6139" max="6139" width="9.140625" style="167"/>
    <col min="6140" max="6140" width="11.7109375" style="167" bestFit="1" customWidth="1"/>
    <col min="6141" max="6384" width="9.140625" style="167"/>
    <col min="6385" max="6385" width="4" style="167" customWidth="1"/>
    <col min="6386" max="6386" width="85.85546875" style="167" customWidth="1"/>
    <col min="6387" max="6388" width="17.5703125" style="167" bestFit="1" customWidth="1"/>
    <col min="6389" max="6390" width="17.28515625" style="167" bestFit="1" customWidth="1"/>
    <col min="6391" max="6391" width="12.85546875" style="167" bestFit="1" customWidth="1"/>
    <col min="6392" max="6392" width="9.140625" style="167"/>
    <col min="6393" max="6393" width="9.7109375" style="167" bestFit="1" customWidth="1"/>
    <col min="6394" max="6394" width="11.7109375" style="167" bestFit="1" customWidth="1"/>
    <col min="6395" max="6395" width="9.140625" style="167"/>
    <col min="6396" max="6396" width="11.7109375" style="167" bestFit="1" customWidth="1"/>
    <col min="6397" max="6640" width="9.140625" style="167"/>
    <col min="6641" max="6641" width="4" style="167" customWidth="1"/>
    <col min="6642" max="6642" width="85.85546875" style="167" customWidth="1"/>
    <col min="6643" max="6644" width="17.5703125" style="167" bestFit="1" customWidth="1"/>
    <col min="6645" max="6646" width="17.28515625" style="167" bestFit="1" customWidth="1"/>
    <col min="6647" max="6647" width="12.85546875" style="167" bestFit="1" customWidth="1"/>
    <col min="6648" max="6648" width="9.140625" style="167"/>
    <col min="6649" max="6649" width="9.7109375" style="167" bestFit="1" customWidth="1"/>
    <col min="6650" max="6650" width="11.7109375" style="167" bestFit="1" customWidth="1"/>
    <col min="6651" max="6651" width="9.140625" style="167"/>
    <col min="6652" max="6652" width="11.7109375" style="167" bestFit="1" customWidth="1"/>
    <col min="6653" max="6896" width="9.140625" style="167"/>
    <col min="6897" max="6897" width="4" style="167" customWidth="1"/>
    <col min="6898" max="6898" width="85.85546875" style="167" customWidth="1"/>
    <col min="6899" max="6900" width="17.5703125" style="167" bestFit="1" customWidth="1"/>
    <col min="6901" max="6902" width="17.28515625" style="167" bestFit="1" customWidth="1"/>
    <col min="6903" max="6903" width="12.85546875" style="167" bestFit="1" customWidth="1"/>
    <col min="6904" max="6904" width="9.140625" style="167"/>
    <col min="6905" max="6905" width="9.7109375" style="167" bestFit="1" customWidth="1"/>
    <col min="6906" max="6906" width="11.7109375" style="167" bestFit="1" customWidth="1"/>
    <col min="6907" max="6907" width="9.140625" style="167"/>
    <col min="6908" max="6908" width="11.7109375" style="167" bestFit="1" customWidth="1"/>
    <col min="6909" max="7152" width="9.140625" style="167"/>
    <col min="7153" max="7153" width="4" style="167" customWidth="1"/>
    <col min="7154" max="7154" width="85.85546875" style="167" customWidth="1"/>
    <col min="7155" max="7156" width="17.5703125" style="167" bestFit="1" customWidth="1"/>
    <col min="7157" max="7158" width="17.28515625" style="167" bestFit="1" customWidth="1"/>
    <col min="7159" max="7159" width="12.85546875" style="167" bestFit="1" customWidth="1"/>
    <col min="7160" max="7160" width="9.140625" style="167"/>
    <col min="7161" max="7161" width="9.7109375" style="167" bestFit="1" customWidth="1"/>
    <col min="7162" max="7162" width="11.7109375" style="167" bestFit="1" customWidth="1"/>
    <col min="7163" max="7163" width="9.140625" style="167"/>
    <col min="7164" max="7164" width="11.7109375" style="167" bestFit="1" customWidth="1"/>
    <col min="7165" max="7408" width="9.140625" style="167"/>
    <col min="7409" max="7409" width="4" style="167" customWidth="1"/>
    <col min="7410" max="7410" width="85.85546875" style="167" customWidth="1"/>
    <col min="7411" max="7412" width="17.5703125" style="167" bestFit="1" customWidth="1"/>
    <col min="7413" max="7414" width="17.28515625" style="167" bestFit="1" customWidth="1"/>
    <col min="7415" max="7415" width="12.85546875" style="167" bestFit="1" customWidth="1"/>
    <col min="7416" max="7416" width="9.140625" style="167"/>
    <col min="7417" max="7417" width="9.7109375" style="167" bestFit="1" customWidth="1"/>
    <col min="7418" max="7418" width="11.7109375" style="167" bestFit="1" customWidth="1"/>
    <col min="7419" max="7419" width="9.140625" style="167"/>
    <col min="7420" max="7420" width="11.7109375" style="167" bestFit="1" customWidth="1"/>
    <col min="7421" max="7664" width="9.140625" style="167"/>
    <col min="7665" max="7665" width="4" style="167" customWidth="1"/>
    <col min="7666" max="7666" width="85.85546875" style="167" customWidth="1"/>
    <col min="7667" max="7668" width="17.5703125" style="167" bestFit="1" customWidth="1"/>
    <col min="7669" max="7670" width="17.28515625" style="167" bestFit="1" customWidth="1"/>
    <col min="7671" max="7671" width="12.85546875" style="167" bestFit="1" customWidth="1"/>
    <col min="7672" max="7672" width="9.140625" style="167"/>
    <col min="7673" max="7673" width="9.7109375" style="167" bestFit="1" customWidth="1"/>
    <col min="7674" max="7674" width="11.7109375" style="167" bestFit="1" customWidth="1"/>
    <col min="7675" max="7675" width="9.140625" style="167"/>
    <col min="7676" max="7676" width="11.7109375" style="167" bestFit="1" customWidth="1"/>
    <col min="7677" max="7920" width="9.140625" style="167"/>
    <col min="7921" max="7921" width="4" style="167" customWidth="1"/>
    <col min="7922" max="7922" width="85.85546875" style="167" customWidth="1"/>
    <col min="7923" max="7924" width="17.5703125" style="167" bestFit="1" customWidth="1"/>
    <col min="7925" max="7926" width="17.28515625" style="167" bestFit="1" customWidth="1"/>
    <col min="7927" max="7927" width="12.85546875" style="167" bestFit="1" customWidth="1"/>
    <col min="7928" max="7928" width="9.140625" style="167"/>
    <col min="7929" max="7929" width="9.7109375" style="167" bestFit="1" customWidth="1"/>
    <col min="7930" max="7930" width="11.7109375" style="167" bestFit="1" customWidth="1"/>
    <col min="7931" max="7931" width="9.140625" style="167"/>
    <col min="7932" max="7932" width="11.7109375" style="167" bestFit="1" customWidth="1"/>
    <col min="7933" max="8176" width="9.140625" style="167"/>
    <col min="8177" max="8177" width="4" style="167" customWidth="1"/>
    <col min="8178" max="8178" width="85.85546875" style="167" customWidth="1"/>
    <col min="8179" max="8180" width="17.5703125" style="167" bestFit="1" customWidth="1"/>
    <col min="8181" max="8182" width="17.28515625" style="167" bestFit="1" customWidth="1"/>
    <col min="8183" max="8183" width="12.85546875" style="167" bestFit="1" customWidth="1"/>
    <col min="8184" max="8184" width="9.140625" style="167"/>
    <col min="8185" max="8185" width="9.7109375" style="167" bestFit="1" customWidth="1"/>
    <col min="8186" max="8186" width="11.7109375" style="167" bestFit="1" customWidth="1"/>
    <col min="8187" max="8187" width="9.140625" style="167"/>
    <col min="8188" max="8188" width="11.7109375" style="167" bestFit="1" customWidth="1"/>
    <col min="8189" max="8432" width="9.140625" style="167"/>
    <col min="8433" max="8433" width="4" style="167" customWidth="1"/>
    <col min="8434" max="8434" width="85.85546875" style="167" customWidth="1"/>
    <col min="8435" max="8436" width="17.5703125" style="167" bestFit="1" customWidth="1"/>
    <col min="8437" max="8438" width="17.28515625" style="167" bestFit="1" customWidth="1"/>
    <col min="8439" max="8439" width="12.85546875" style="167" bestFit="1" customWidth="1"/>
    <col min="8440" max="8440" width="9.140625" style="167"/>
    <col min="8441" max="8441" width="9.7109375" style="167" bestFit="1" customWidth="1"/>
    <col min="8442" max="8442" width="11.7109375" style="167" bestFit="1" customWidth="1"/>
    <col min="8443" max="8443" width="9.140625" style="167"/>
    <col min="8444" max="8444" width="11.7109375" style="167" bestFit="1" customWidth="1"/>
    <col min="8445" max="8688" width="9.140625" style="167"/>
    <col min="8689" max="8689" width="4" style="167" customWidth="1"/>
    <col min="8690" max="8690" width="85.85546875" style="167" customWidth="1"/>
    <col min="8691" max="8692" width="17.5703125" style="167" bestFit="1" customWidth="1"/>
    <col min="8693" max="8694" width="17.28515625" style="167" bestFit="1" customWidth="1"/>
    <col min="8695" max="8695" width="12.85546875" style="167" bestFit="1" customWidth="1"/>
    <col min="8696" max="8696" width="9.140625" style="167"/>
    <col min="8697" max="8697" width="9.7109375" style="167" bestFit="1" customWidth="1"/>
    <col min="8698" max="8698" width="11.7109375" style="167" bestFit="1" customWidth="1"/>
    <col min="8699" max="8699" width="9.140625" style="167"/>
    <col min="8700" max="8700" width="11.7109375" style="167" bestFit="1" customWidth="1"/>
    <col min="8701" max="8944" width="9.140625" style="167"/>
    <col min="8945" max="8945" width="4" style="167" customWidth="1"/>
    <col min="8946" max="8946" width="85.85546875" style="167" customWidth="1"/>
    <col min="8947" max="8948" width="17.5703125" style="167" bestFit="1" customWidth="1"/>
    <col min="8949" max="8950" width="17.28515625" style="167" bestFit="1" customWidth="1"/>
    <col min="8951" max="8951" width="12.85546875" style="167" bestFit="1" customWidth="1"/>
    <col min="8952" max="8952" width="9.140625" style="167"/>
    <col min="8953" max="8953" width="9.7109375" style="167" bestFit="1" customWidth="1"/>
    <col min="8954" max="8954" width="11.7109375" style="167" bestFit="1" customWidth="1"/>
    <col min="8955" max="8955" width="9.140625" style="167"/>
    <col min="8956" max="8956" width="11.7109375" style="167" bestFit="1" customWidth="1"/>
    <col min="8957" max="9200" width="9.140625" style="167"/>
    <col min="9201" max="9201" width="4" style="167" customWidth="1"/>
    <col min="9202" max="9202" width="85.85546875" style="167" customWidth="1"/>
    <col min="9203" max="9204" width="17.5703125" style="167" bestFit="1" customWidth="1"/>
    <col min="9205" max="9206" width="17.28515625" style="167" bestFit="1" customWidth="1"/>
    <col min="9207" max="9207" width="12.85546875" style="167" bestFit="1" customWidth="1"/>
    <col min="9208" max="9208" width="9.140625" style="167"/>
    <col min="9209" max="9209" width="9.7109375" style="167" bestFit="1" customWidth="1"/>
    <col min="9210" max="9210" width="11.7109375" style="167" bestFit="1" customWidth="1"/>
    <col min="9211" max="9211" width="9.140625" style="167"/>
    <col min="9212" max="9212" width="11.7109375" style="167" bestFit="1" customWidth="1"/>
    <col min="9213" max="9456" width="9.140625" style="167"/>
    <col min="9457" max="9457" width="4" style="167" customWidth="1"/>
    <col min="9458" max="9458" width="85.85546875" style="167" customWidth="1"/>
    <col min="9459" max="9460" width="17.5703125" style="167" bestFit="1" customWidth="1"/>
    <col min="9461" max="9462" width="17.28515625" style="167" bestFit="1" customWidth="1"/>
    <col min="9463" max="9463" width="12.85546875" style="167" bestFit="1" customWidth="1"/>
    <col min="9464" max="9464" width="9.140625" style="167"/>
    <col min="9465" max="9465" width="9.7109375" style="167" bestFit="1" customWidth="1"/>
    <col min="9466" max="9466" width="11.7109375" style="167" bestFit="1" customWidth="1"/>
    <col min="9467" max="9467" width="9.140625" style="167"/>
    <col min="9468" max="9468" width="11.7109375" style="167" bestFit="1" customWidth="1"/>
    <col min="9469" max="9712" width="9.140625" style="167"/>
    <col min="9713" max="9713" width="4" style="167" customWidth="1"/>
    <col min="9714" max="9714" width="85.85546875" style="167" customWidth="1"/>
    <col min="9715" max="9716" width="17.5703125" style="167" bestFit="1" customWidth="1"/>
    <col min="9717" max="9718" width="17.28515625" style="167" bestFit="1" customWidth="1"/>
    <col min="9719" max="9719" width="12.85546875" style="167" bestFit="1" customWidth="1"/>
    <col min="9720" max="9720" width="9.140625" style="167"/>
    <col min="9721" max="9721" width="9.7109375" style="167" bestFit="1" customWidth="1"/>
    <col min="9722" max="9722" width="11.7109375" style="167" bestFit="1" customWidth="1"/>
    <col min="9723" max="9723" width="9.140625" style="167"/>
    <col min="9724" max="9724" width="11.7109375" style="167" bestFit="1" customWidth="1"/>
    <col min="9725" max="9968" width="9.140625" style="167"/>
    <col min="9969" max="9969" width="4" style="167" customWidth="1"/>
    <col min="9970" max="9970" width="85.85546875" style="167" customWidth="1"/>
    <col min="9971" max="9972" width="17.5703125" style="167" bestFit="1" customWidth="1"/>
    <col min="9973" max="9974" width="17.28515625" style="167" bestFit="1" customWidth="1"/>
    <col min="9975" max="9975" width="12.85546875" style="167" bestFit="1" customWidth="1"/>
    <col min="9976" max="9976" width="9.140625" style="167"/>
    <col min="9977" max="9977" width="9.7109375" style="167" bestFit="1" customWidth="1"/>
    <col min="9978" max="9978" width="11.7109375" style="167" bestFit="1" customWidth="1"/>
    <col min="9979" max="9979" width="9.140625" style="167"/>
    <col min="9980" max="9980" width="11.7109375" style="167" bestFit="1" customWidth="1"/>
    <col min="9981" max="10224" width="9.140625" style="167"/>
    <col min="10225" max="10225" width="4" style="167" customWidth="1"/>
    <col min="10226" max="10226" width="85.85546875" style="167" customWidth="1"/>
    <col min="10227" max="10228" width="17.5703125" style="167" bestFit="1" customWidth="1"/>
    <col min="10229" max="10230" width="17.28515625" style="167" bestFit="1" customWidth="1"/>
    <col min="10231" max="10231" width="12.85546875" style="167" bestFit="1" customWidth="1"/>
    <col min="10232" max="10232" width="9.140625" style="167"/>
    <col min="10233" max="10233" width="9.7109375" style="167" bestFit="1" customWidth="1"/>
    <col min="10234" max="10234" width="11.7109375" style="167" bestFit="1" customWidth="1"/>
    <col min="10235" max="10235" width="9.140625" style="167"/>
    <col min="10236" max="10236" width="11.7109375" style="167" bestFit="1" customWidth="1"/>
    <col min="10237" max="10480" width="9.140625" style="167"/>
    <col min="10481" max="10481" width="4" style="167" customWidth="1"/>
    <col min="10482" max="10482" width="85.85546875" style="167" customWidth="1"/>
    <col min="10483" max="10484" width="17.5703125" style="167" bestFit="1" customWidth="1"/>
    <col min="10485" max="10486" width="17.28515625" style="167" bestFit="1" customWidth="1"/>
    <col min="10487" max="10487" width="12.85546875" style="167" bestFit="1" customWidth="1"/>
    <col min="10488" max="10488" width="9.140625" style="167"/>
    <col min="10489" max="10489" width="9.7109375" style="167" bestFit="1" customWidth="1"/>
    <col min="10490" max="10490" width="11.7109375" style="167" bestFit="1" customWidth="1"/>
    <col min="10491" max="10491" width="9.140625" style="167"/>
    <col min="10492" max="10492" width="11.7109375" style="167" bestFit="1" customWidth="1"/>
    <col min="10493" max="10736" width="9.140625" style="167"/>
    <col min="10737" max="10737" width="4" style="167" customWidth="1"/>
    <col min="10738" max="10738" width="85.85546875" style="167" customWidth="1"/>
    <col min="10739" max="10740" width="17.5703125" style="167" bestFit="1" customWidth="1"/>
    <col min="10741" max="10742" width="17.28515625" style="167" bestFit="1" customWidth="1"/>
    <col min="10743" max="10743" width="12.85546875" style="167" bestFit="1" customWidth="1"/>
    <col min="10744" max="10744" width="9.140625" style="167"/>
    <col min="10745" max="10745" width="9.7109375" style="167" bestFit="1" customWidth="1"/>
    <col min="10746" max="10746" width="11.7109375" style="167" bestFit="1" customWidth="1"/>
    <col min="10747" max="10747" width="9.140625" style="167"/>
    <col min="10748" max="10748" width="11.7109375" style="167" bestFit="1" customWidth="1"/>
    <col min="10749" max="10992" width="9.140625" style="167"/>
    <col min="10993" max="10993" width="4" style="167" customWidth="1"/>
    <col min="10994" max="10994" width="85.85546875" style="167" customWidth="1"/>
    <col min="10995" max="10996" width="17.5703125" style="167" bestFit="1" customWidth="1"/>
    <col min="10997" max="10998" width="17.28515625" style="167" bestFit="1" customWidth="1"/>
    <col min="10999" max="10999" width="12.85546875" style="167" bestFit="1" customWidth="1"/>
    <col min="11000" max="11000" width="9.140625" style="167"/>
    <col min="11001" max="11001" width="9.7109375" style="167" bestFit="1" customWidth="1"/>
    <col min="11002" max="11002" width="11.7109375" style="167" bestFit="1" customWidth="1"/>
    <col min="11003" max="11003" width="9.140625" style="167"/>
    <col min="11004" max="11004" width="11.7109375" style="167" bestFit="1" customWidth="1"/>
    <col min="11005" max="11248" width="9.140625" style="167"/>
    <col min="11249" max="11249" width="4" style="167" customWidth="1"/>
    <col min="11250" max="11250" width="85.85546875" style="167" customWidth="1"/>
    <col min="11251" max="11252" width="17.5703125" style="167" bestFit="1" customWidth="1"/>
    <col min="11253" max="11254" width="17.28515625" style="167" bestFit="1" customWidth="1"/>
    <col min="11255" max="11255" width="12.85546875" style="167" bestFit="1" customWidth="1"/>
    <col min="11256" max="11256" width="9.140625" style="167"/>
    <col min="11257" max="11257" width="9.7109375" style="167" bestFit="1" customWidth="1"/>
    <col min="11258" max="11258" width="11.7109375" style="167" bestFit="1" customWidth="1"/>
    <col min="11259" max="11259" width="9.140625" style="167"/>
    <col min="11260" max="11260" width="11.7109375" style="167" bestFit="1" customWidth="1"/>
    <col min="11261" max="11504" width="9.140625" style="167"/>
    <col min="11505" max="11505" width="4" style="167" customWidth="1"/>
    <col min="11506" max="11506" width="85.85546875" style="167" customWidth="1"/>
    <col min="11507" max="11508" width="17.5703125" style="167" bestFit="1" customWidth="1"/>
    <col min="11509" max="11510" width="17.28515625" style="167" bestFit="1" customWidth="1"/>
    <col min="11511" max="11511" width="12.85546875" style="167" bestFit="1" customWidth="1"/>
    <col min="11512" max="11512" width="9.140625" style="167"/>
    <col min="11513" max="11513" width="9.7109375" style="167" bestFit="1" customWidth="1"/>
    <col min="11514" max="11514" width="11.7109375" style="167" bestFit="1" customWidth="1"/>
    <col min="11515" max="11515" width="9.140625" style="167"/>
    <col min="11516" max="11516" width="11.7109375" style="167" bestFit="1" customWidth="1"/>
    <col min="11517" max="11760" width="9.140625" style="167"/>
    <col min="11761" max="11761" width="4" style="167" customWidth="1"/>
    <col min="11762" max="11762" width="85.85546875" style="167" customWidth="1"/>
    <col min="11763" max="11764" width="17.5703125" style="167" bestFit="1" customWidth="1"/>
    <col min="11765" max="11766" width="17.28515625" style="167" bestFit="1" customWidth="1"/>
    <col min="11767" max="11767" width="12.85546875" style="167" bestFit="1" customWidth="1"/>
    <col min="11768" max="11768" width="9.140625" style="167"/>
    <col min="11769" max="11769" width="9.7109375" style="167" bestFit="1" customWidth="1"/>
    <col min="11770" max="11770" width="11.7109375" style="167" bestFit="1" customWidth="1"/>
    <col min="11771" max="11771" width="9.140625" style="167"/>
    <col min="11772" max="11772" width="11.7109375" style="167" bestFit="1" customWidth="1"/>
    <col min="11773" max="12016" width="9.140625" style="167"/>
    <col min="12017" max="12017" width="4" style="167" customWidth="1"/>
    <col min="12018" max="12018" width="85.85546875" style="167" customWidth="1"/>
    <col min="12019" max="12020" width="17.5703125" style="167" bestFit="1" customWidth="1"/>
    <col min="12021" max="12022" width="17.28515625" style="167" bestFit="1" customWidth="1"/>
    <col min="12023" max="12023" width="12.85546875" style="167" bestFit="1" customWidth="1"/>
    <col min="12024" max="12024" width="9.140625" style="167"/>
    <col min="12025" max="12025" width="9.7109375" style="167" bestFit="1" customWidth="1"/>
    <col min="12026" max="12026" width="11.7109375" style="167" bestFit="1" customWidth="1"/>
    <col min="12027" max="12027" width="9.140625" style="167"/>
    <col min="12028" max="12028" width="11.7109375" style="167" bestFit="1" customWidth="1"/>
    <col min="12029" max="12272" width="9.140625" style="167"/>
    <col min="12273" max="12273" width="4" style="167" customWidth="1"/>
    <col min="12274" max="12274" width="85.85546875" style="167" customWidth="1"/>
    <col min="12275" max="12276" width="17.5703125" style="167" bestFit="1" customWidth="1"/>
    <col min="12277" max="12278" width="17.28515625" style="167" bestFit="1" customWidth="1"/>
    <col min="12279" max="12279" width="12.85546875" style="167" bestFit="1" customWidth="1"/>
    <col min="12280" max="12280" width="9.140625" style="167"/>
    <col min="12281" max="12281" width="9.7109375" style="167" bestFit="1" customWidth="1"/>
    <col min="12282" max="12282" width="11.7109375" style="167" bestFit="1" customWidth="1"/>
    <col min="12283" max="12283" width="9.140625" style="167"/>
    <col min="12284" max="12284" width="11.7109375" style="167" bestFit="1" customWidth="1"/>
    <col min="12285" max="12528" width="9.140625" style="167"/>
    <col min="12529" max="12529" width="4" style="167" customWidth="1"/>
    <col min="12530" max="12530" width="85.85546875" style="167" customWidth="1"/>
    <col min="12531" max="12532" width="17.5703125" style="167" bestFit="1" customWidth="1"/>
    <col min="12533" max="12534" width="17.28515625" style="167" bestFit="1" customWidth="1"/>
    <col min="12535" max="12535" width="12.85546875" style="167" bestFit="1" customWidth="1"/>
    <col min="12536" max="12536" width="9.140625" style="167"/>
    <col min="12537" max="12537" width="9.7109375" style="167" bestFit="1" customWidth="1"/>
    <col min="12538" max="12538" width="11.7109375" style="167" bestFit="1" customWidth="1"/>
    <col min="12539" max="12539" width="9.140625" style="167"/>
    <col min="12540" max="12540" width="11.7109375" style="167" bestFit="1" customWidth="1"/>
    <col min="12541" max="12784" width="9.140625" style="167"/>
    <col min="12785" max="12785" width="4" style="167" customWidth="1"/>
    <col min="12786" max="12786" width="85.85546875" style="167" customWidth="1"/>
    <col min="12787" max="12788" width="17.5703125" style="167" bestFit="1" customWidth="1"/>
    <col min="12789" max="12790" width="17.28515625" style="167" bestFit="1" customWidth="1"/>
    <col min="12791" max="12791" width="12.85546875" style="167" bestFit="1" customWidth="1"/>
    <col min="12792" max="12792" width="9.140625" style="167"/>
    <col min="12793" max="12793" width="9.7109375" style="167" bestFit="1" customWidth="1"/>
    <col min="12794" max="12794" width="11.7109375" style="167" bestFit="1" customWidth="1"/>
    <col min="12795" max="12795" width="9.140625" style="167"/>
    <col min="12796" max="12796" width="11.7109375" style="167" bestFit="1" customWidth="1"/>
    <col min="12797" max="13040" width="9.140625" style="167"/>
    <col min="13041" max="13041" width="4" style="167" customWidth="1"/>
    <col min="13042" max="13042" width="85.85546875" style="167" customWidth="1"/>
    <col min="13043" max="13044" width="17.5703125" style="167" bestFit="1" customWidth="1"/>
    <col min="13045" max="13046" width="17.28515625" style="167" bestFit="1" customWidth="1"/>
    <col min="13047" max="13047" width="12.85546875" style="167" bestFit="1" customWidth="1"/>
    <col min="13048" max="13048" width="9.140625" style="167"/>
    <col min="13049" max="13049" width="9.7109375" style="167" bestFit="1" customWidth="1"/>
    <col min="13050" max="13050" width="11.7109375" style="167" bestFit="1" customWidth="1"/>
    <col min="13051" max="13051" width="9.140625" style="167"/>
    <col min="13052" max="13052" width="11.7109375" style="167" bestFit="1" customWidth="1"/>
    <col min="13053" max="13296" width="9.140625" style="167"/>
    <col min="13297" max="13297" width="4" style="167" customWidth="1"/>
    <col min="13298" max="13298" width="85.85546875" style="167" customWidth="1"/>
    <col min="13299" max="13300" width="17.5703125" style="167" bestFit="1" customWidth="1"/>
    <col min="13301" max="13302" width="17.28515625" style="167" bestFit="1" customWidth="1"/>
    <col min="13303" max="13303" width="12.85546875" style="167" bestFit="1" customWidth="1"/>
    <col min="13304" max="13304" width="9.140625" style="167"/>
    <col min="13305" max="13305" width="9.7109375" style="167" bestFit="1" customWidth="1"/>
    <col min="13306" max="13306" width="11.7109375" style="167" bestFit="1" customWidth="1"/>
    <col min="13307" max="13307" width="9.140625" style="167"/>
    <col min="13308" max="13308" width="11.7109375" style="167" bestFit="1" customWidth="1"/>
    <col min="13309" max="13552" width="9.140625" style="167"/>
    <col min="13553" max="13553" width="4" style="167" customWidth="1"/>
    <col min="13554" max="13554" width="85.85546875" style="167" customWidth="1"/>
    <col min="13555" max="13556" width="17.5703125" style="167" bestFit="1" customWidth="1"/>
    <col min="13557" max="13558" width="17.28515625" style="167" bestFit="1" customWidth="1"/>
    <col min="13559" max="13559" width="12.85546875" style="167" bestFit="1" customWidth="1"/>
    <col min="13560" max="13560" width="9.140625" style="167"/>
    <col min="13561" max="13561" width="9.7109375" style="167" bestFit="1" customWidth="1"/>
    <col min="13562" max="13562" width="11.7109375" style="167" bestFit="1" customWidth="1"/>
    <col min="13563" max="13563" width="9.140625" style="167"/>
    <col min="13564" max="13564" width="11.7109375" style="167" bestFit="1" customWidth="1"/>
    <col min="13565" max="13808" width="9.140625" style="167"/>
    <col min="13809" max="13809" width="4" style="167" customWidth="1"/>
    <col min="13810" max="13810" width="85.85546875" style="167" customWidth="1"/>
    <col min="13811" max="13812" width="17.5703125" style="167" bestFit="1" customWidth="1"/>
    <col min="13813" max="13814" width="17.28515625" style="167" bestFit="1" customWidth="1"/>
    <col min="13815" max="13815" width="12.85546875" style="167" bestFit="1" customWidth="1"/>
    <col min="13816" max="13816" width="9.140625" style="167"/>
    <col min="13817" max="13817" width="9.7109375" style="167" bestFit="1" customWidth="1"/>
    <col min="13818" max="13818" width="11.7109375" style="167" bestFit="1" customWidth="1"/>
    <col min="13819" max="13819" width="9.140625" style="167"/>
    <col min="13820" max="13820" width="11.7109375" style="167" bestFit="1" customWidth="1"/>
    <col min="13821" max="14064" width="9.140625" style="167"/>
    <col min="14065" max="14065" width="4" style="167" customWidth="1"/>
    <col min="14066" max="14066" width="85.85546875" style="167" customWidth="1"/>
    <col min="14067" max="14068" width="17.5703125" style="167" bestFit="1" customWidth="1"/>
    <col min="14069" max="14070" width="17.28515625" style="167" bestFit="1" customWidth="1"/>
    <col min="14071" max="14071" width="12.85546875" style="167" bestFit="1" customWidth="1"/>
    <col min="14072" max="14072" width="9.140625" style="167"/>
    <col min="14073" max="14073" width="9.7109375" style="167" bestFit="1" customWidth="1"/>
    <col min="14074" max="14074" width="11.7109375" style="167" bestFit="1" customWidth="1"/>
    <col min="14075" max="14075" width="9.140625" style="167"/>
    <col min="14076" max="14076" width="11.7109375" style="167" bestFit="1" customWidth="1"/>
    <col min="14077" max="14320" width="9.140625" style="167"/>
    <col min="14321" max="14321" width="4" style="167" customWidth="1"/>
    <col min="14322" max="14322" width="85.85546875" style="167" customWidth="1"/>
    <col min="14323" max="14324" width="17.5703125" style="167" bestFit="1" customWidth="1"/>
    <col min="14325" max="14326" width="17.28515625" style="167" bestFit="1" customWidth="1"/>
    <col min="14327" max="14327" width="12.85546875" style="167" bestFit="1" customWidth="1"/>
    <col min="14328" max="14328" width="9.140625" style="167"/>
    <col min="14329" max="14329" width="9.7109375" style="167" bestFit="1" customWidth="1"/>
    <col min="14330" max="14330" width="11.7109375" style="167" bestFit="1" customWidth="1"/>
    <col min="14331" max="14331" width="9.140625" style="167"/>
    <col min="14332" max="14332" width="11.7109375" style="167" bestFit="1" customWidth="1"/>
    <col min="14333" max="14576" width="9.140625" style="167"/>
    <col min="14577" max="14577" width="4" style="167" customWidth="1"/>
    <col min="14578" max="14578" width="85.85546875" style="167" customWidth="1"/>
    <col min="14579" max="14580" width="17.5703125" style="167" bestFit="1" customWidth="1"/>
    <col min="14581" max="14582" width="17.28515625" style="167" bestFit="1" customWidth="1"/>
    <col min="14583" max="14583" width="12.85546875" style="167" bestFit="1" customWidth="1"/>
    <col min="14584" max="14584" width="9.140625" style="167"/>
    <col min="14585" max="14585" width="9.7109375" style="167" bestFit="1" customWidth="1"/>
    <col min="14586" max="14586" width="11.7109375" style="167" bestFit="1" customWidth="1"/>
    <col min="14587" max="14587" width="9.140625" style="167"/>
    <col min="14588" max="14588" width="11.7109375" style="167" bestFit="1" customWidth="1"/>
    <col min="14589" max="14832" width="9.140625" style="167"/>
    <col min="14833" max="14833" width="4" style="167" customWidth="1"/>
    <col min="14834" max="14834" width="85.85546875" style="167" customWidth="1"/>
    <col min="14835" max="14836" width="17.5703125" style="167" bestFit="1" customWidth="1"/>
    <col min="14837" max="14838" width="17.28515625" style="167" bestFit="1" customWidth="1"/>
    <col min="14839" max="14839" width="12.85546875" style="167" bestFit="1" customWidth="1"/>
    <col min="14840" max="14840" width="9.140625" style="167"/>
    <col min="14841" max="14841" width="9.7109375" style="167" bestFit="1" customWidth="1"/>
    <col min="14842" max="14842" width="11.7109375" style="167" bestFit="1" customWidth="1"/>
    <col min="14843" max="14843" width="9.140625" style="167"/>
    <col min="14844" max="14844" width="11.7109375" style="167" bestFit="1" customWidth="1"/>
    <col min="14845" max="15088" width="9.140625" style="167"/>
    <col min="15089" max="15089" width="4" style="167" customWidth="1"/>
    <col min="15090" max="15090" width="85.85546875" style="167" customWidth="1"/>
    <col min="15091" max="15092" width="17.5703125" style="167" bestFit="1" customWidth="1"/>
    <col min="15093" max="15094" width="17.28515625" style="167" bestFit="1" customWidth="1"/>
    <col min="15095" max="15095" width="12.85546875" style="167" bestFit="1" customWidth="1"/>
    <col min="15096" max="15096" width="9.140625" style="167"/>
    <col min="15097" max="15097" width="9.7109375" style="167" bestFit="1" customWidth="1"/>
    <col min="15098" max="15098" width="11.7109375" style="167" bestFit="1" customWidth="1"/>
    <col min="15099" max="15099" width="9.140625" style="167"/>
    <col min="15100" max="15100" width="11.7109375" style="167" bestFit="1" customWidth="1"/>
    <col min="15101" max="15344" width="9.140625" style="167"/>
    <col min="15345" max="15345" width="4" style="167" customWidth="1"/>
    <col min="15346" max="15346" width="85.85546875" style="167" customWidth="1"/>
    <col min="15347" max="15348" width="17.5703125" style="167" bestFit="1" customWidth="1"/>
    <col min="15349" max="15350" width="17.28515625" style="167" bestFit="1" customWidth="1"/>
    <col min="15351" max="15351" width="12.85546875" style="167" bestFit="1" customWidth="1"/>
    <col min="15352" max="15352" width="9.140625" style="167"/>
    <col min="15353" max="15353" width="9.7109375" style="167" bestFit="1" customWidth="1"/>
    <col min="15354" max="15354" width="11.7109375" style="167" bestFit="1" customWidth="1"/>
    <col min="15355" max="15355" width="9.140625" style="167"/>
    <col min="15356" max="15356" width="11.7109375" style="167" bestFit="1" customWidth="1"/>
    <col min="15357" max="15600" width="9.140625" style="167"/>
    <col min="15601" max="15601" width="4" style="167" customWidth="1"/>
    <col min="15602" max="15602" width="85.85546875" style="167" customWidth="1"/>
    <col min="15603" max="15604" width="17.5703125" style="167" bestFit="1" customWidth="1"/>
    <col min="15605" max="15606" width="17.28515625" style="167" bestFit="1" customWidth="1"/>
    <col min="15607" max="15607" width="12.85546875" style="167" bestFit="1" customWidth="1"/>
    <col min="15608" max="15608" width="9.140625" style="167"/>
    <col min="15609" max="15609" width="9.7109375" style="167" bestFit="1" customWidth="1"/>
    <col min="15610" max="15610" width="11.7109375" style="167" bestFit="1" customWidth="1"/>
    <col min="15611" max="15611" width="9.140625" style="167"/>
    <col min="15612" max="15612" width="11.7109375" style="167" bestFit="1" customWidth="1"/>
    <col min="15613" max="15856" width="9.140625" style="167"/>
    <col min="15857" max="15857" width="4" style="167" customWidth="1"/>
    <col min="15858" max="15858" width="85.85546875" style="167" customWidth="1"/>
    <col min="15859" max="15860" width="17.5703125" style="167" bestFit="1" customWidth="1"/>
    <col min="15861" max="15862" width="17.28515625" style="167" bestFit="1" customWidth="1"/>
    <col min="15863" max="15863" width="12.85546875" style="167" bestFit="1" customWidth="1"/>
    <col min="15864" max="15864" width="9.140625" style="167"/>
    <col min="15865" max="15865" width="9.7109375" style="167" bestFit="1" customWidth="1"/>
    <col min="15866" max="15866" width="11.7109375" style="167" bestFit="1" customWidth="1"/>
    <col min="15867" max="15867" width="9.140625" style="167"/>
    <col min="15868" max="15868" width="11.7109375" style="167" bestFit="1" customWidth="1"/>
    <col min="15869" max="16112" width="9.140625" style="167"/>
    <col min="16113" max="16113" width="4" style="167" customWidth="1"/>
    <col min="16114" max="16114" width="85.85546875" style="167" customWidth="1"/>
    <col min="16115" max="16116" width="17.5703125" style="167" bestFit="1" customWidth="1"/>
    <col min="16117" max="16118" width="17.28515625" style="167" bestFit="1" customWidth="1"/>
    <col min="16119" max="16119" width="12.85546875" style="167" bestFit="1" customWidth="1"/>
    <col min="16120" max="16120" width="9.140625" style="167"/>
    <col min="16121" max="16121" width="9.7109375" style="167" bestFit="1" customWidth="1"/>
    <col min="16122" max="16122" width="11.7109375" style="167" bestFit="1" customWidth="1"/>
    <col min="16123" max="16123" width="9.140625" style="167"/>
    <col min="16124" max="16124" width="11.7109375" style="167" bestFit="1" customWidth="1"/>
    <col min="16125" max="16384" width="9.140625" style="167"/>
  </cols>
  <sheetData>
    <row r="1" spans="1:5">
      <c r="A1" s="533"/>
    </row>
    <row r="2" spans="1:5" s="168" customFormat="1" ht="18" customHeight="1">
      <c r="A2" s="696" t="s">
        <v>327</v>
      </c>
      <c r="B2" s="697" t="s">
        <v>37</v>
      </c>
      <c r="C2" s="697"/>
    </row>
    <row r="3" spans="1:5" s="168" customFormat="1" ht="22.5" customHeight="1">
      <c r="A3" s="696"/>
      <c r="B3" s="322" t="s">
        <v>598</v>
      </c>
      <c r="C3" s="546" t="s">
        <v>543</v>
      </c>
    </row>
    <row r="4" spans="1:5" s="169" customFormat="1" ht="20.100000000000001" customHeight="1">
      <c r="A4" s="324" t="s">
        <v>514</v>
      </c>
      <c r="B4" s="325">
        <v>2337923</v>
      </c>
      <c r="C4" s="325">
        <v>1940756</v>
      </c>
    </row>
    <row r="5" spans="1:5" s="169" customFormat="1" ht="18" customHeight="1">
      <c r="A5" s="319" t="s">
        <v>515</v>
      </c>
      <c r="B5" s="321">
        <v>1784230</v>
      </c>
      <c r="C5" s="321">
        <v>1779451</v>
      </c>
    </row>
    <row r="6" spans="1:5" s="169" customFormat="1" ht="18" customHeight="1">
      <c r="A6" s="320" t="s">
        <v>329</v>
      </c>
      <c r="B6" s="321">
        <v>71497</v>
      </c>
      <c r="C6" s="321">
        <v>8757</v>
      </c>
    </row>
    <row r="7" spans="1:5" s="169" customFormat="1" ht="18" customHeight="1">
      <c r="A7" s="320" t="s">
        <v>130</v>
      </c>
      <c r="B7" s="321">
        <v>14286</v>
      </c>
      <c r="C7" s="321">
        <v>19963</v>
      </c>
    </row>
    <row r="8" spans="1:5" s="169" customFormat="1" ht="18" customHeight="1">
      <c r="A8" s="175" t="s">
        <v>435</v>
      </c>
      <c r="B8" s="321">
        <v>278313</v>
      </c>
      <c r="C8" s="321">
        <v>99666</v>
      </c>
    </row>
    <row r="9" spans="1:5" s="169" customFormat="1" ht="18" customHeight="1">
      <c r="A9" s="319" t="s">
        <v>544</v>
      </c>
      <c r="B9" s="321">
        <v>26469</v>
      </c>
      <c r="C9" s="321">
        <v>-13940</v>
      </c>
    </row>
    <row r="10" spans="1:5" s="169" customFormat="1" ht="18" customHeight="1">
      <c r="A10" s="175" t="s">
        <v>516</v>
      </c>
      <c r="B10" s="531">
        <v>0</v>
      </c>
      <c r="C10" s="531">
        <v>2402</v>
      </c>
      <c r="E10" s="170"/>
    </row>
    <row r="11" spans="1:5" s="169" customFormat="1" ht="18" customHeight="1">
      <c r="A11" s="175" t="s">
        <v>461</v>
      </c>
      <c r="B11" s="531">
        <v>28</v>
      </c>
      <c r="C11" s="531">
        <v>36</v>
      </c>
    </row>
    <row r="12" spans="1:5" s="169" customFormat="1" ht="17.25" customHeight="1">
      <c r="A12" s="175" t="s">
        <v>462</v>
      </c>
      <c r="B12" s="531">
        <v>1868</v>
      </c>
      <c r="C12" s="531">
        <v>2490</v>
      </c>
    </row>
    <row r="13" spans="1:5" s="169" customFormat="1" ht="17.25" customHeight="1">
      <c r="A13" s="175" t="s">
        <v>463</v>
      </c>
      <c r="B13" s="531">
        <v>-1376</v>
      </c>
      <c r="C13" s="531">
        <v>-1966</v>
      </c>
    </row>
    <row r="14" spans="1:5" s="169" customFormat="1" ht="18" customHeight="1">
      <c r="A14" s="175" t="s">
        <v>464</v>
      </c>
      <c r="B14" s="531">
        <v>302</v>
      </c>
      <c r="C14" s="531">
        <v>-179789</v>
      </c>
    </row>
    <row r="15" spans="1:5" s="169" customFormat="1" ht="18" customHeight="1">
      <c r="A15" s="175" t="s">
        <v>142</v>
      </c>
      <c r="B15" s="531">
        <v>162306</v>
      </c>
      <c r="C15" s="531">
        <v>223686</v>
      </c>
    </row>
    <row r="16" spans="1:5" s="169" customFormat="1" ht="20.100000000000001" customHeight="1">
      <c r="A16" s="603" t="s">
        <v>330</v>
      </c>
      <c r="B16" s="386">
        <v>-1702152</v>
      </c>
      <c r="C16" s="386">
        <v>-733440</v>
      </c>
    </row>
    <row r="17" spans="1:3" s="169" customFormat="1" ht="18" customHeight="1">
      <c r="A17" s="175" t="s">
        <v>405</v>
      </c>
      <c r="B17" s="531">
        <v>-370</v>
      </c>
      <c r="C17" s="531">
        <v>-4336</v>
      </c>
    </row>
    <row r="18" spans="1:3" s="169" customFormat="1" ht="18" customHeight="1">
      <c r="A18" s="175" t="s">
        <v>499</v>
      </c>
      <c r="B18" s="531">
        <v>-1320943</v>
      </c>
      <c r="C18" s="531">
        <v>-525212</v>
      </c>
    </row>
    <row r="19" spans="1:3" s="169" customFormat="1" ht="18" customHeight="1">
      <c r="A19" s="175" t="s">
        <v>301</v>
      </c>
      <c r="B19" s="531">
        <v>63976</v>
      </c>
      <c r="C19" s="531">
        <v>-64099</v>
      </c>
    </row>
    <row r="20" spans="1:3" s="169" customFormat="1" ht="18" customHeight="1">
      <c r="A20" s="175" t="s">
        <v>195</v>
      </c>
      <c r="B20" s="531">
        <v>-148062</v>
      </c>
      <c r="C20" s="531">
        <v>-150249</v>
      </c>
    </row>
    <row r="21" spans="1:3" s="169" customFormat="1" ht="18" customHeight="1">
      <c r="A21" s="175" t="s">
        <v>417</v>
      </c>
      <c r="B21" s="531">
        <v>-178551</v>
      </c>
      <c r="C21" s="531">
        <v>-2814</v>
      </c>
    </row>
    <row r="22" spans="1:3" s="169" customFormat="1" ht="18" customHeight="1">
      <c r="A22" s="175" t="s">
        <v>132</v>
      </c>
      <c r="B22" s="531">
        <v>-10647</v>
      </c>
      <c r="C22" s="531">
        <v>3707</v>
      </c>
    </row>
    <row r="23" spans="1:3" s="169" customFormat="1" ht="15">
      <c r="A23" s="175" t="s">
        <v>500</v>
      </c>
      <c r="B23" s="531">
        <v>12204</v>
      </c>
      <c r="C23" s="531">
        <v>16328</v>
      </c>
    </row>
    <row r="24" spans="1:3" s="169" customFormat="1" ht="15" hidden="1">
      <c r="A24" s="175" t="s">
        <v>41</v>
      </c>
      <c r="B24" s="531">
        <v>0</v>
      </c>
      <c r="C24" s="531">
        <v>0</v>
      </c>
    </row>
    <row r="25" spans="1:3" s="169" customFormat="1" ht="18" customHeight="1">
      <c r="A25" s="180" t="s">
        <v>133</v>
      </c>
      <c r="B25" s="531">
        <v>-119881</v>
      </c>
      <c r="C25" s="531">
        <v>-124</v>
      </c>
    </row>
    <row r="26" spans="1:3" s="169" customFormat="1" ht="15">
      <c r="A26" s="175" t="s">
        <v>41</v>
      </c>
      <c r="B26" s="531">
        <v>358656</v>
      </c>
      <c r="C26" s="531">
        <v>-6641</v>
      </c>
    </row>
    <row r="27" spans="1:3" s="169" customFormat="1" ht="20.100000000000001" customHeight="1">
      <c r="A27" s="603" t="s">
        <v>491</v>
      </c>
      <c r="B27" s="386">
        <v>358656</v>
      </c>
      <c r="C27" s="386">
        <v>143381</v>
      </c>
    </row>
    <row r="28" spans="1:3" s="169" customFormat="1" ht="18" customHeight="1">
      <c r="A28" s="175" t="s">
        <v>134</v>
      </c>
      <c r="B28" s="531">
        <v>-55470</v>
      </c>
      <c r="C28" s="531">
        <v>79161</v>
      </c>
    </row>
    <row r="29" spans="1:3" s="169" customFormat="1" ht="18" customHeight="1">
      <c r="A29" s="175" t="s">
        <v>481</v>
      </c>
      <c r="B29" s="531">
        <v>385945</v>
      </c>
      <c r="C29" s="531">
        <v>37762</v>
      </c>
    </row>
    <row r="30" spans="1:3" s="169" customFormat="1" ht="18" customHeight="1">
      <c r="A30" s="175" t="s">
        <v>513</v>
      </c>
      <c r="B30" s="531">
        <v>15492</v>
      </c>
      <c r="C30" s="531">
        <v>-3706</v>
      </c>
    </row>
    <row r="31" spans="1:3" s="169" customFormat="1" ht="18" customHeight="1">
      <c r="A31" s="175" t="s">
        <v>483</v>
      </c>
      <c r="B31" s="531">
        <v>4312</v>
      </c>
      <c r="C31" s="531">
        <v>10675</v>
      </c>
    </row>
    <row r="32" spans="1:3" s="169" customFormat="1" ht="18" customHeight="1">
      <c r="A32" s="175" t="s">
        <v>131</v>
      </c>
      <c r="B32" s="531">
        <v>-9989</v>
      </c>
      <c r="C32" s="531">
        <v>-22033</v>
      </c>
    </row>
    <row r="33" spans="1:3" s="169" customFormat="1" ht="18" customHeight="1">
      <c r="A33" s="273" t="s">
        <v>454</v>
      </c>
      <c r="B33" s="531">
        <v>-1305</v>
      </c>
      <c r="C33" s="531">
        <v>-2077</v>
      </c>
    </row>
    <row r="34" spans="1:3" s="169" customFormat="1" ht="18" customHeight="1">
      <c r="A34" s="273" t="s">
        <v>455</v>
      </c>
      <c r="B34" s="531">
        <v>-1860</v>
      </c>
      <c r="C34" s="531">
        <v>-2481</v>
      </c>
    </row>
    <row r="35" spans="1:3" s="169" customFormat="1" ht="15" hidden="1">
      <c r="A35" s="175" t="s">
        <v>305</v>
      </c>
      <c r="B35" s="531">
        <v>0</v>
      </c>
      <c r="C35" s="531">
        <v>0</v>
      </c>
    </row>
    <row r="36" spans="1:3" s="169" customFormat="1" ht="18" customHeight="1">
      <c r="A36" s="175" t="s">
        <v>41</v>
      </c>
      <c r="B36" s="531">
        <v>21531</v>
      </c>
      <c r="C36" s="531">
        <v>46080</v>
      </c>
    </row>
    <row r="37" spans="1:3" s="169" customFormat="1" ht="20.100000000000001" customHeight="1">
      <c r="A37" s="625" t="s">
        <v>328</v>
      </c>
      <c r="B37" s="323">
        <v>994427</v>
      </c>
      <c r="C37" s="323">
        <v>1350697</v>
      </c>
    </row>
    <row r="38" spans="1:3" s="169" customFormat="1" ht="20.100000000000001" customHeight="1">
      <c r="A38" s="603" t="s">
        <v>257</v>
      </c>
      <c r="B38" s="386">
        <v>-306732</v>
      </c>
      <c r="C38" s="386">
        <v>157179</v>
      </c>
    </row>
    <row r="39" spans="1:3" s="169" customFormat="1" ht="18" customHeight="1">
      <c r="A39" s="175" t="s">
        <v>431</v>
      </c>
      <c r="B39" s="531">
        <v>-112135</v>
      </c>
      <c r="C39" s="531">
        <v>348708</v>
      </c>
    </row>
    <row r="40" spans="1:3" s="169" customFormat="1" ht="18" customHeight="1">
      <c r="A40" s="175" t="s">
        <v>420</v>
      </c>
      <c r="B40" s="531">
        <v>-3720</v>
      </c>
      <c r="C40" s="531">
        <v>-18534</v>
      </c>
    </row>
    <row r="41" spans="1:3" s="169" customFormat="1" ht="18" customHeight="1">
      <c r="A41" s="175" t="s">
        <v>258</v>
      </c>
      <c r="B41" s="531">
        <v>-4459</v>
      </c>
      <c r="C41" s="531">
        <v>-2871</v>
      </c>
    </row>
    <row r="42" spans="1:3" s="169" customFormat="1" ht="18" customHeight="1">
      <c r="A42" s="175" t="s">
        <v>135</v>
      </c>
      <c r="B42" s="531">
        <v>-195000</v>
      </c>
      <c r="C42" s="531">
        <v>-185000</v>
      </c>
    </row>
    <row r="43" spans="1:3" s="169" customFormat="1" ht="18" customHeight="1">
      <c r="A43" s="175" t="s">
        <v>406</v>
      </c>
      <c r="B43" s="531">
        <v>8582</v>
      </c>
      <c r="C43" s="531">
        <v>14876</v>
      </c>
    </row>
    <row r="44" spans="1:3" s="169" customFormat="1" ht="20.100000000000001" customHeight="1">
      <c r="A44" s="310" t="s">
        <v>467</v>
      </c>
      <c r="B44" s="386">
        <v>-484124</v>
      </c>
      <c r="C44" s="386">
        <v>-928645</v>
      </c>
    </row>
    <row r="45" spans="1:3" s="169" customFormat="1" ht="18" customHeight="1">
      <c r="A45" s="175" t="s">
        <v>437</v>
      </c>
      <c r="B45" s="531">
        <v>655516</v>
      </c>
      <c r="C45" s="531">
        <v>509325</v>
      </c>
    </row>
    <row r="46" spans="1:3" s="169" customFormat="1" ht="18" customHeight="1">
      <c r="A46" s="175" t="s">
        <v>424</v>
      </c>
      <c r="B46" s="531">
        <v>-890381</v>
      </c>
      <c r="C46" s="531">
        <v>-336849</v>
      </c>
    </row>
    <row r="47" spans="1:3" s="169" customFormat="1" ht="18" customHeight="1">
      <c r="A47" s="175" t="s">
        <v>137</v>
      </c>
      <c r="B47" s="531">
        <v>-121255</v>
      </c>
      <c r="C47" s="531">
        <v>-169721</v>
      </c>
    </row>
    <row r="48" spans="1:3" s="169" customFormat="1" ht="18" customHeight="1">
      <c r="A48" s="175" t="s">
        <v>602</v>
      </c>
      <c r="B48" s="531">
        <v>-9781</v>
      </c>
      <c r="C48" s="531">
        <v>-12165</v>
      </c>
    </row>
    <row r="49" spans="1:3" s="169" customFormat="1" ht="18" customHeight="1">
      <c r="A49" s="175" t="s">
        <v>136</v>
      </c>
      <c r="B49" s="531">
        <v>-19307</v>
      </c>
      <c r="C49" s="531">
        <v>-16820</v>
      </c>
    </row>
    <row r="50" spans="1:3" s="169" customFormat="1" ht="18" customHeight="1">
      <c r="A50" s="273" t="s">
        <v>419</v>
      </c>
      <c r="B50" s="531">
        <v>242713</v>
      </c>
      <c r="C50" s="531">
        <v>-1701</v>
      </c>
    </row>
    <row r="51" spans="1:3" s="169" customFormat="1" ht="18" customHeight="1">
      <c r="A51" s="175" t="s">
        <v>468</v>
      </c>
      <c r="B51" s="531">
        <v>-341629</v>
      </c>
      <c r="C51" s="531">
        <v>-900714</v>
      </c>
    </row>
    <row r="52" spans="1:3" s="169" customFormat="1" ht="20.100000000000001" customHeight="1">
      <c r="A52" s="310" t="s">
        <v>470</v>
      </c>
      <c r="B52" s="386">
        <v>203571</v>
      </c>
      <c r="C52" s="386">
        <v>579231</v>
      </c>
    </row>
    <row r="53" spans="1:3" s="301" customFormat="1" ht="18" customHeight="1">
      <c r="A53" s="175" t="s">
        <v>425</v>
      </c>
      <c r="B53" s="531">
        <v>595971</v>
      </c>
      <c r="C53" s="531">
        <v>16740</v>
      </c>
    </row>
    <row r="54" spans="1:3" s="171" customFormat="1" ht="20.100000000000001" customHeight="1">
      <c r="A54" s="175" t="s">
        <v>469</v>
      </c>
      <c r="B54" s="531">
        <v>799542</v>
      </c>
      <c r="C54" s="531">
        <v>595971</v>
      </c>
    </row>
    <row r="55" spans="1:3" s="171" customFormat="1" ht="20.100000000000001" customHeight="1">
      <c r="A55" s="163" t="s">
        <v>300</v>
      </c>
      <c r="B55" s="318">
        <v>203571</v>
      </c>
      <c r="C55" s="318">
        <v>579231</v>
      </c>
    </row>
    <row r="58" spans="1:3" s="173" customFormat="1"/>
  </sheetData>
  <mergeCells count="2">
    <mergeCell ref="A2:A3"/>
    <mergeCell ref="B2:C2"/>
  </mergeCells>
  <pageMargins left="0.78740157499999996" right="0.78740157499999996" top="0.984251969" bottom="0.984251969" header="0.49212598499999999" footer="0.49212598499999999"/>
  <pageSetup paperSize="9" scale="72"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24"/>
  <dimension ref="B2:P28"/>
  <sheetViews>
    <sheetView zoomScale="80" zoomScaleNormal="80" workbookViewId="0">
      <selection activeCell="A8" sqref="A8:XFD8"/>
    </sheetView>
  </sheetViews>
  <sheetFormatPr defaultColWidth="9.140625" defaultRowHeight="18.75"/>
  <cols>
    <col min="1" max="1" width="1.7109375" style="22" customWidth="1"/>
    <col min="2" max="2" width="28.42578125" style="21" customWidth="1"/>
    <col min="3" max="4" width="12.7109375" style="22" customWidth="1"/>
    <col min="5" max="5" width="13.7109375" style="22" bestFit="1" customWidth="1"/>
    <col min="6" max="7" width="12.7109375" style="22" customWidth="1"/>
    <col min="8" max="8" width="13.7109375" style="22" bestFit="1" customWidth="1"/>
    <col min="9" max="10" width="12.7109375" style="22" customWidth="1"/>
    <col min="11" max="11" width="13.7109375" style="22" bestFit="1" customWidth="1"/>
    <col min="12" max="14" width="12.7109375" style="22" customWidth="1"/>
    <col min="15" max="16384" width="9.140625" style="22"/>
  </cols>
  <sheetData>
    <row r="2" spans="2:16" ht="19.5">
      <c r="C2" s="700"/>
      <c r="D2" s="700"/>
      <c r="E2" s="700"/>
      <c r="F2" s="700"/>
      <c r="G2" s="700"/>
      <c r="H2" s="700"/>
      <c r="I2" s="700"/>
      <c r="J2" s="700"/>
    </row>
    <row r="5" spans="2:16" ht="20.25" customHeight="1">
      <c r="B5" s="701" t="s">
        <v>44</v>
      </c>
      <c r="C5" s="703" t="s">
        <v>0</v>
      </c>
      <c r="D5" s="704"/>
      <c r="E5" s="704"/>
      <c r="F5" s="704"/>
      <c r="G5" s="704"/>
      <c r="H5" s="705"/>
      <c r="I5" s="706" t="s">
        <v>1</v>
      </c>
      <c r="J5" s="707"/>
      <c r="K5" s="707"/>
      <c r="L5" s="707"/>
      <c r="M5" s="707"/>
      <c r="N5" s="707"/>
    </row>
    <row r="6" spans="2:16" ht="43.5" customHeight="1">
      <c r="B6" s="702"/>
      <c r="C6" s="38" t="s">
        <v>86</v>
      </c>
      <c r="D6" s="38" t="s">
        <v>85</v>
      </c>
      <c r="E6" s="38" t="s">
        <v>43</v>
      </c>
      <c r="F6" s="38" t="s">
        <v>88</v>
      </c>
      <c r="G6" s="38" t="s">
        <v>87</v>
      </c>
      <c r="H6" s="38" t="s">
        <v>43</v>
      </c>
      <c r="I6" s="42" t="str">
        <f>+C6</f>
        <v>3T15</v>
      </c>
      <c r="J6" s="42" t="str">
        <f>+D6</f>
        <v>3T14</v>
      </c>
      <c r="K6" s="42" t="s">
        <v>43</v>
      </c>
      <c r="L6" s="42" t="str">
        <f>+F6</f>
        <v>9M15</v>
      </c>
      <c r="M6" s="42" t="str">
        <f>+G6</f>
        <v>9M14</v>
      </c>
      <c r="N6" s="42" t="s">
        <v>43</v>
      </c>
      <c r="P6" s="89">
        <v>139.80000000000001</v>
      </c>
    </row>
    <row r="7" spans="2:16" s="26" customFormat="1" ht="39" customHeight="1">
      <c r="B7" s="24" t="s">
        <v>11</v>
      </c>
      <c r="C7" s="23">
        <v>-67.507999999999996</v>
      </c>
      <c r="D7" s="23">
        <v>-61.582999999999998</v>
      </c>
      <c r="E7" s="19">
        <f>+C7/D7-1</f>
        <v>9.6211616842310388E-2</v>
      </c>
      <c r="F7" s="23">
        <v>-183.995</v>
      </c>
      <c r="G7" s="23">
        <v>-171.66499999999999</v>
      </c>
      <c r="H7" s="19">
        <f t="shared" ref="H7:H13" si="0">+F7/G7-1</f>
        <v>7.1825940057670623E-2</v>
      </c>
      <c r="I7" s="23">
        <v>-70.768000000000001</v>
      </c>
      <c r="J7" s="23">
        <v>-65.006</v>
      </c>
      <c r="K7" s="19">
        <f t="shared" ref="K7:K13" si="1">+I7/J7-1</f>
        <v>8.8637971879518718E-2</v>
      </c>
      <c r="L7" s="23">
        <v>-192.917</v>
      </c>
      <c r="M7" s="23">
        <v>-179.804</v>
      </c>
      <c r="N7" s="25">
        <f t="shared" ref="N7:N13" si="2">+L7/M7-1</f>
        <v>7.2929412026428775E-2</v>
      </c>
      <c r="P7" s="87">
        <f t="shared" ref="P7:P12" si="3">-I7+J7</f>
        <v>5.7620000000000005</v>
      </c>
    </row>
    <row r="8" spans="2:16" s="26" customFormat="1" ht="39" customHeight="1">
      <c r="B8" s="27" t="s">
        <v>46</v>
      </c>
      <c r="C8" s="28">
        <v>-2.2599999999999998</v>
      </c>
      <c r="D8" s="28">
        <v>-2.8</v>
      </c>
      <c r="E8" s="20">
        <f>+C8/D8-1</f>
        <v>-0.19285714285714284</v>
      </c>
      <c r="F8" s="28">
        <v>-6.0309999999999997</v>
      </c>
      <c r="G8" s="28">
        <v>-7.7169999999999996</v>
      </c>
      <c r="H8" s="20">
        <f t="shared" si="0"/>
        <v>-0.21847868342620191</v>
      </c>
      <c r="I8" s="28">
        <v>-2.3359999999999999</v>
      </c>
      <c r="J8" s="28">
        <v>-2.9460000000000002</v>
      </c>
      <c r="K8" s="20">
        <f t="shared" si="1"/>
        <v>-0.20706042090970822</v>
      </c>
      <c r="L8" s="28">
        <v>-6.3109999999999999</v>
      </c>
      <c r="M8" s="28">
        <v>-8.0039999999999996</v>
      </c>
      <c r="N8" s="29">
        <f t="shared" si="2"/>
        <v>-0.21151924037981007</v>
      </c>
      <c r="P8" s="87">
        <f t="shared" si="3"/>
        <v>-0.61000000000000032</v>
      </c>
    </row>
    <row r="9" spans="2:16" s="26" customFormat="1" ht="39" customHeight="1">
      <c r="B9" s="24" t="s">
        <v>45</v>
      </c>
      <c r="C9" s="23">
        <v>-23.004000000000001</v>
      </c>
      <c r="D9" s="23">
        <v>-24.414999999999999</v>
      </c>
      <c r="E9" s="19">
        <f>+C9/D9-1</f>
        <v>-5.7792340774114215E-2</v>
      </c>
      <c r="F9" s="23">
        <v>-63.069000000000003</v>
      </c>
      <c r="G9" s="23">
        <v>-71.497</v>
      </c>
      <c r="H9" s="19">
        <f t="shared" si="0"/>
        <v>-0.11787907184916846</v>
      </c>
      <c r="I9" s="23">
        <v>-24.54</v>
      </c>
      <c r="J9" s="23">
        <v>-26.053000000000001</v>
      </c>
      <c r="K9" s="19">
        <f t="shared" si="1"/>
        <v>-5.8073926227305894E-2</v>
      </c>
      <c r="L9" s="23">
        <v>-67.765000000000001</v>
      </c>
      <c r="M9" s="23">
        <v>-76.741</v>
      </c>
      <c r="N9" s="25">
        <f t="shared" si="2"/>
        <v>-0.11696485581371108</v>
      </c>
      <c r="P9" s="87">
        <f t="shared" si="3"/>
        <v>-1.5130000000000017</v>
      </c>
    </row>
    <row r="10" spans="2:16" s="26" customFormat="1" ht="39" customHeight="1">
      <c r="B10" s="27" t="s">
        <v>47</v>
      </c>
      <c r="C10" s="28">
        <v>-6.4219999999999997</v>
      </c>
      <c r="D10" s="28">
        <v>-5.4109999999999996</v>
      </c>
      <c r="E10" s="20">
        <f>+C10/D10-1-0.016</f>
        <v>0.1708416189244133</v>
      </c>
      <c r="F10" s="28">
        <v>-18.187999999999999</v>
      </c>
      <c r="G10" s="28">
        <v>-15.057</v>
      </c>
      <c r="H10" s="20">
        <f t="shared" si="0"/>
        <v>0.20794314936574332</v>
      </c>
      <c r="I10" s="28">
        <v>-12.923</v>
      </c>
      <c r="J10" s="28">
        <v>-11.492000000000001</v>
      </c>
      <c r="K10" s="20">
        <f t="shared" si="1"/>
        <v>0.12452140619561436</v>
      </c>
      <c r="L10" s="28">
        <v>-37.314999999999998</v>
      </c>
      <c r="M10" s="28">
        <v>-33.180999999999997</v>
      </c>
      <c r="N10" s="29">
        <f t="shared" si="2"/>
        <v>0.12458937343660526</v>
      </c>
      <c r="P10" s="87">
        <f t="shared" si="3"/>
        <v>1.4309999999999992</v>
      </c>
    </row>
    <row r="11" spans="2:16" s="26" customFormat="1" ht="39" customHeight="1">
      <c r="B11" s="24" t="s">
        <v>48</v>
      </c>
      <c r="C11" s="23">
        <v>-11.647</v>
      </c>
      <c r="D11" s="23">
        <v>-17.861000000000001</v>
      </c>
      <c r="E11" s="19">
        <f>+C11/D11-1-0.008</f>
        <v>-0.35590885168803543</v>
      </c>
      <c r="F11" s="23">
        <v>-50.63</v>
      </c>
      <c r="G11" s="23">
        <v>-28.893000000000001</v>
      </c>
      <c r="H11" s="19">
        <f t="shared" si="0"/>
        <v>0.7523275533866336</v>
      </c>
      <c r="I11" s="23">
        <v>-11.659000000000001</v>
      </c>
      <c r="J11" s="23">
        <v>-17.861000000000001</v>
      </c>
      <c r="K11" s="19">
        <f t="shared" si="1"/>
        <v>-0.34723699680868936</v>
      </c>
      <c r="L11" s="23">
        <v>-50.598999999999997</v>
      </c>
      <c r="M11" s="23">
        <v>-28.893000000000001</v>
      </c>
      <c r="N11" s="25">
        <f t="shared" si="2"/>
        <v>0.7512546291489286</v>
      </c>
      <c r="P11" s="87">
        <f t="shared" si="3"/>
        <v>-6.202</v>
      </c>
    </row>
    <row r="12" spans="2:16" s="26" customFormat="1" ht="39" customHeight="1">
      <c r="B12" s="27" t="s">
        <v>14</v>
      </c>
      <c r="C12" s="28">
        <v>-12.076000000000001</v>
      </c>
      <c r="D12" s="28">
        <v>-16.262</v>
      </c>
      <c r="E12" s="20">
        <f>+C12/D12-1</f>
        <v>-0.25740991267986713</v>
      </c>
      <c r="F12" s="28">
        <v>-36.195</v>
      </c>
      <c r="G12" s="28">
        <v>-43.027999999999999</v>
      </c>
      <c r="H12" s="20">
        <f t="shared" si="0"/>
        <v>-0.15880356976852283</v>
      </c>
      <c r="I12" s="28">
        <v>-12.669</v>
      </c>
      <c r="J12" s="28">
        <v>-16.463000000000001</v>
      </c>
      <c r="K12" s="20">
        <f t="shared" si="1"/>
        <v>-0.230456174451801</v>
      </c>
      <c r="L12" s="28">
        <v>-37.853999999999999</v>
      </c>
      <c r="M12" s="28">
        <v>-44.206000000000003</v>
      </c>
      <c r="N12" s="29">
        <f t="shared" si="2"/>
        <v>-0.14369090168755383</v>
      </c>
      <c r="P12" s="87">
        <f t="shared" si="3"/>
        <v>-3.7940000000000005</v>
      </c>
    </row>
    <row r="13" spans="2:16" ht="37.5" customHeight="1">
      <c r="B13" s="39" t="s">
        <v>35</v>
      </c>
      <c r="C13" s="40">
        <f>SUM(C7:C12)</f>
        <v>-122.917</v>
      </c>
      <c r="D13" s="40">
        <f>SUM(D7:D12)</f>
        <v>-128.33199999999999</v>
      </c>
      <c r="E13" s="41">
        <f>+C13/D13-1</f>
        <v>-4.2195243586946263E-2</v>
      </c>
      <c r="F13" s="40">
        <f>SUM(F7:F12)</f>
        <v>-358.108</v>
      </c>
      <c r="G13" s="40">
        <f>SUM(G7:G12)</f>
        <v>-337.85700000000008</v>
      </c>
      <c r="H13" s="41">
        <f t="shared" si="0"/>
        <v>5.9939560228143618E-2</v>
      </c>
      <c r="I13" s="43">
        <f>SUM(I7:I12)</f>
        <v>-134.89500000000001</v>
      </c>
      <c r="J13" s="43">
        <f>SUM(J7:J12)</f>
        <v>-139.821</v>
      </c>
      <c r="K13" s="44">
        <f t="shared" si="1"/>
        <v>-3.5230759327997907E-2</v>
      </c>
      <c r="L13" s="43">
        <f>SUM(L7:L12)</f>
        <v>-392.76099999999997</v>
      </c>
      <c r="M13" s="43">
        <f>SUM(M7:M12)</f>
        <v>-370.82899999999995</v>
      </c>
      <c r="N13" s="45">
        <f t="shared" si="2"/>
        <v>5.9143163021230905E-2</v>
      </c>
      <c r="P13" s="88">
        <f>+I13-C13</f>
        <v>-11.978000000000009</v>
      </c>
    </row>
    <row r="15" spans="2:16">
      <c r="C15" s="85" t="e">
        <f>+C13-DRE!C9</f>
        <v>#REF!</v>
      </c>
      <c r="D15" s="85" t="e">
        <f>+D13-DRE!D9</f>
        <v>#REF!</v>
      </c>
      <c r="F15" s="85" t="e">
        <f>+F13-DRE!#REF!</f>
        <v>#REF!</v>
      </c>
      <c r="G15" s="85" t="e">
        <f>+G13-DRE!#REF!</f>
        <v>#REF!</v>
      </c>
      <c r="I15" s="85" t="e">
        <f>+I13-DRE!F9</f>
        <v>#REF!</v>
      </c>
      <c r="J15" s="85" t="e">
        <f>+J13-DRE!G9</f>
        <v>#REF!</v>
      </c>
      <c r="L15" s="85" t="e">
        <f>+L13-DRE!#REF!</f>
        <v>#REF!</v>
      </c>
      <c r="M15" s="85" t="e">
        <f>+M13-DRE!#REF!</f>
        <v>#REF!</v>
      </c>
    </row>
    <row r="20" spans="2:14" ht="20.25" customHeight="1">
      <c r="B20" s="701" t="s">
        <v>57</v>
      </c>
      <c r="C20" s="703" t="e">
        <f>+#REF!</f>
        <v>#REF!</v>
      </c>
      <c r="D20" s="704"/>
      <c r="E20" s="704"/>
      <c r="F20" s="704"/>
      <c r="G20" s="704"/>
      <c r="H20" s="705"/>
      <c r="I20" s="706" t="e">
        <f>+#REF!</f>
        <v>#REF!</v>
      </c>
      <c r="J20" s="707"/>
      <c r="K20" s="707"/>
      <c r="L20" s="707"/>
      <c r="M20" s="707"/>
      <c r="N20" s="707"/>
    </row>
    <row r="21" spans="2:14" ht="43.5" customHeight="1">
      <c r="B21" s="702"/>
      <c r="C21" s="38" t="s">
        <v>89</v>
      </c>
      <c r="D21" s="38" t="s">
        <v>90</v>
      </c>
      <c r="E21" s="38" t="s">
        <v>43</v>
      </c>
      <c r="F21" s="38" t="s">
        <v>88</v>
      </c>
      <c r="G21" s="38" t="s">
        <v>87</v>
      </c>
      <c r="H21" s="38" t="s">
        <v>43</v>
      </c>
      <c r="I21" s="42" t="str">
        <f>+C21</f>
        <v>3Q15</v>
      </c>
      <c r="J21" s="42" t="str">
        <f>+D21</f>
        <v>3Q14</v>
      </c>
      <c r="K21" s="42" t="s">
        <v>43</v>
      </c>
      <c r="L21" s="42" t="str">
        <f>+F21</f>
        <v>9M15</v>
      </c>
      <c r="M21" s="42" t="str">
        <f>+G21</f>
        <v>9M14</v>
      </c>
      <c r="N21" s="42" t="s">
        <v>43</v>
      </c>
    </row>
    <row r="22" spans="2:14" s="26" customFormat="1" ht="39" customHeight="1">
      <c r="B22" s="24" t="s">
        <v>81</v>
      </c>
      <c r="C22" s="23">
        <f>+C7</f>
        <v>-67.507999999999996</v>
      </c>
      <c r="D22" s="23">
        <f>+D7</f>
        <v>-61.582999999999998</v>
      </c>
      <c r="E22" s="19">
        <f>+C22/D22-1</f>
        <v>9.6211616842310388E-2</v>
      </c>
      <c r="F22" s="23">
        <f>+F7</f>
        <v>-183.995</v>
      </c>
      <c r="G22" s="23">
        <f>+G7</f>
        <v>-171.66499999999999</v>
      </c>
      <c r="H22" s="19">
        <f t="shared" ref="H22:H28" si="4">+F22/G22-1</f>
        <v>7.1825940057670623E-2</v>
      </c>
      <c r="I22" s="23">
        <f>+I7</f>
        <v>-70.768000000000001</v>
      </c>
      <c r="J22" s="23">
        <f>+J7</f>
        <v>-65.006</v>
      </c>
      <c r="K22" s="19">
        <f t="shared" ref="K22:K28" si="5">+I22/J22-1</f>
        <v>8.8637971879518718E-2</v>
      </c>
      <c r="L22" s="23">
        <f>+L7</f>
        <v>-192.917</v>
      </c>
      <c r="M22" s="23">
        <f>+M7</f>
        <v>-179.804</v>
      </c>
      <c r="N22" s="25">
        <f t="shared" ref="N22:N28" si="6">+L22/M22-1</f>
        <v>7.2929412026428775E-2</v>
      </c>
    </row>
    <row r="23" spans="2:14" s="26" customFormat="1" ht="39" customHeight="1">
      <c r="B23" s="27" t="s">
        <v>12</v>
      </c>
      <c r="C23" s="28">
        <f t="shared" ref="C23:D27" si="7">+C8</f>
        <v>-2.2599999999999998</v>
      </c>
      <c r="D23" s="28">
        <f t="shared" si="7"/>
        <v>-2.8</v>
      </c>
      <c r="E23" s="20">
        <f>+C23/D23-1</f>
        <v>-0.19285714285714284</v>
      </c>
      <c r="F23" s="28">
        <f t="shared" ref="F23:G27" si="8">+F8</f>
        <v>-6.0309999999999997</v>
      </c>
      <c r="G23" s="28">
        <f t="shared" si="8"/>
        <v>-7.7169999999999996</v>
      </c>
      <c r="H23" s="20">
        <f t="shared" si="4"/>
        <v>-0.21847868342620191</v>
      </c>
      <c r="I23" s="28">
        <f t="shared" ref="I23:J27" si="9">+I8</f>
        <v>-2.3359999999999999</v>
      </c>
      <c r="J23" s="28">
        <f t="shared" si="9"/>
        <v>-2.9460000000000002</v>
      </c>
      <c r="K23" s="20">
        <f t="shared" si="5"/>
        <v>-0.20706042090970822</v>
      </c>
      <c r="L23" s="28">
        <f t="shared" ref="L23:M27" si="10">+L8</f>
        <v>-6.3109999999999999</v>
      </c>
      <c r="M23" s="28">
        <f t="shared" si="10"/>
        <v>-8.0039999999999996</v>
      </c>
      <c r="N23" s="29">
        <f t="shared" si="6"/>
        <v>-0.21151924037981007</v>
      </c>
    </row>
    <row r="24" spans="2:14" s="26" customFormat="1" ht="39" customHeight="1">
      <c r="B24" s="24" t="s">
        <v>82</v>
      </c>
      <c r="C24" s="23">
        <f t="shared" si="7"/>
        <v>-23.004000000000001</v>
      </c>
      <c r="D24" s="23">
        <f t="shared" si="7"/>
        <v>-24.414999999999999</v>
      </c>
      <c r="E24" s="19">
        <f>+C24/D24-1</f>
        <v>-5.7792340774114215E-2</v>
      </c>
      <c r="F24" s="23">
        <f t="shared" si="8"/>
        <v>-63.069000000000003</v>
      </c>
      <c r="G24" s="23">
        <f t="shared" si="8"/>
        <v>-71.497</v>
      </c>
      <c r="H24" s="19">
        <f t="shared" si="4"/>
        <v>-0.11787907184916846</v>
      </c>
      <c r="I24" s="23">
        <f t="shared" si="9"/>
        <v>-24.54</v>
      </c>
      <c r="J24" s="23">
        <f t="shared" si="9"/>
        <v>-26.053000000000001</v>
      </c>
      <c r="K24" s="19">
        <f t="shared" si="5"/>
        <v>-5.8073926227305894E-2</v>
      </c>
      <c r="L24" s="23">
        <f t="shared" si="10"/>
        <v>-67.765000000000001</v>
      </c>
      <c r="M24" s="23">
        <f t="shared" si="10"/>
        <v>-76.741</v>
      </c>
      <c r="N24" s="25">
        <f t="shared" si="6"/>
        <v>-0.11696485581371108</v>
      </c>
    </row>
    <row r="25" spans="2:14" s="26" customFormat="1" ht="39" customHeight="1">
      <c r="B25" s="27" t="s">
        <v>83</v>
      </c>
      <c r="C25" s="28">
        <f t="shared" si="7"/>
        <v>-6.4219999999999997</v>
      </c>
      <c r="D25" s="28">
        <f t="shared" si="7"/>
        <v>-5.4109999999999996</v>
      </c>
      <c r="E25" s="20">
        <f>+C25/D25-1-0.016</f>
        <v>0.1708416189244133</v>
      </c>
      <c r="F25" s="28">
        <f t="shared" si="8"/>
        <v>-18.187999999999999</v>
      </c>
      <c r="G25" s="28">
        <f t="shared" si="8"/>
        <v>-15.057</v>
      </c>
      <c r="H25" s="20">
        <f t="shared" si="4"/>
        <v>0.20794314936574332</v>
      </c>
      <c r="I25" s="28">
        <f t="shared" si="9"/>
        <v>-12.923</v>
      </c>
      <c r="J25" s="28">
        <f t="shared" si="9"/>
        <v>-11.492000000000001</v>
      </c>
      <c r="K25" s="20">
        <f t="shared" si="5"/>
        <v>0.12452140619561436</v>
      </c>
      <c r="L25" s="28">
        <f t="shared" si="10"/>
        <v>-37.314999999999998</v>
      </c>
      <c r="M25" s="28">
        <f t="shared" si="10"/>
        <v>-33.180999999999997</v>
      </c>
      <c r="N25" s="29">
        <f t="shared" si="6"/>
        <v>0.12458937343660526</v>
      </c>
    </row>
    <row r="26" spans="2:14" s="26" customFormat="1" ht="39" customHeight="1">
      <c r="B26" s="24" t="s">
        <v>84</v>
      </c>
      <c r="C26" s="23">
        <f t="shared" si="7"/>
        <v>-11.647</v>
      </c>
      <c r="D26" s="23">
        <f t="shared" si="7"/>
        <v>-17.861000000000001</v>
      </c>
      <c r="E26" s="19">
        <f>+C26/D26-1-0.008</f>
        <v>-0.35590885168803543</v>
      </c>
      <c r="F26" s="23">
        <f t="shared" si="8"/>
        <v>-50.63</v>
      </c>
      <c r="G26" s="23">
        <f t="shared" si="8"/>
        <v>-28.893000000000001</v>
      </c>
      <c r="H26" s="19">
        <f t="shared" si="4"/>
        <v>0.7523275533866336</v>
      </c>
      <c r="I26" s="23">
        <f t="shared" si="9"/>
        <v>-11.659000000000001</v>
      </c>
      <c r="J26" s="23">
        <f t="shared" si="9"/>
        <v>-17.861000000000001</v>
      </c>
      <c r="K26" s="19">
        <f t="shared" si="5"/>
        <v>-0.34723699680868936</v>
      </c>
      <c r="L26" s="23">
        <f t="shared" si="10"/>
        <v>-50.598999999999997</v>
      </c>
      <c r="M26" s="23">
        <f t="shared" si="10"/>
        <v>-28.893000000000001</v>
      </c>
      <c r="N26" s="25">
        <f t="shared" si="6"/>
        <v>0.7512546291489286</v>
      </c>
    </row>
    <row r="27" spans="2:14" s="26" customFormat="1" ht="39" customHeight="1">
      <c r="B27" s="27" t="s">
        <v>41</v>
      </c>
      <c r="C27" s="28">
        <f t="shared" si="7"/>
        <v>-12.076000000000001</v>
      </c>
      <c r="D27" s="28">
        <f t="shared" si="7"/>
        <v>-16.262</v>
      </c>
      <c r="E27" s="20">
        <f>+C27/D27-1</f>
        <v>-0.25740991267986713</v>
      </c>
      <c r="F27" s="28">
        <f t="shared" si="8"/>
        <v>-36.195</v>
      </c>
      <c r="G27" s="28">
        <f t="shared" si="8"/>
        <v>-43.027999999999999</v>
      </c>
      <c r="H27" s="20">
        <f t="shared" si="4"/>
        <v>-0.15880356976852283</v>
      </c>
      <c r="I27" s="28">
        <f t="shared" si="9"/>
        <v>-12.669</v>
      </c>
      <c r="J27" s="28">
        <f t="shared" si="9"/>
        <v>-16.463000000000001</v>
      </c>
      <c r="K27" s="20">
        <f t="shared" si="5"/>
        <v>-0.230456174451801</v>
      </c>
      <c r="L27" s="28">
        <f t="shared" si="10"/>
        <v>-37.853999999999999</v>
      </c>
      <c r="M27" s="28">
        <f t="shared" si="10"/>
        <v>-44.206000000000003</v>
      </c>
      <c r="N27" s="29">
        <f t="shared" si="6"/>
        <v>-0.14369090168755383</v>
      </c>
    </row>
    <row r="28" spans="2:14" ht="37.5" customHeight="1">
      <c r="B28" s="39" t="s">
        <v>35</v>
      </c>
      <c r="C28" s="40">
        <f>SUM(C22:C27)</f>
        <v>-122.917</v>
      </c>
      <c r="D28" s="40">
        <f>SUM(D22:D27)</f>
        <v>-128.33199999999999</v>
      </c>
      <c r="E28" s="41">
        <f>+C28/D28-1</f>
        <v>-4.2195243586946263E-2</v>
      </c>
      <c r="F28" s="40">
        <f>SUM(F22:F27)</f>
        <v>-358.108</v>
      </c>
      <c r="G28" s="40">
        <f>SUM(G22:G27)</f>
        <v>-337.85700000000008</v>
      </c>
      <c r="H28" s="41">
        <f t="shared" si="4"/>
        <v>5.9939560228143618E-2</v>
      </c>
      <c r="I28" s="43">
        <f>SUM(I22:I27)</f>
        <v>-134.89500000000001</v>
      </c>
      <c r="J28" s="43">
        <f>SUM(J22:J27)</f>
        <v>-139.821</v>
      </c>
      <c r="K28" s="44">
        <f t="shared" si="5"/>
        <v>-3.5230759327997907E-2</v>
      </c>
      <c r="L28" s="43">
        <f>SUM(L22:L27)</f>
        <v>-392.76099999999997</v>
      </c>
      <c r="M28" s="43">
        <f>SUM(M22:M27)</f>
        <v>-370.82899999999995</v>
      </c>
      <c r="N28" s="45">
        <f t="shared" si="6"/>
        <v>5.9143163021230905E-2</v>
      </c>
    </row>
  </sheetData>
  <mergeCells count="7">
    <mergeCell ref="C2:J2"/>
    <mergeCell ref="B5:B6"/>
    <mergeCell ref="C5:H5"/>
    <mergeCell ref="I5:N5"/>
    <mergeCell ref="B20:B21"/>
    <mergeCell ref="C20:H20"/>
    <mergeCell ref="I20:N20"/>
  </mergeCells>
  <pageMargins left="0.511811024" right="0.511811024" top="0.78740157499999996" bottom="0.78740157499999996" header="0.31496062000000002" footer="0.31496062000000002"/>
  <pageSetup paperSize="9" scale="48" orientation="portrait" r:id="rId1"/>
  <colBreaks count="1" manualBreakCount="1">
    <brk id="1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9"/>
  <dimension ref="A1:Q41"/>
  <sheetViews>
    <sheetView zoomScale="70" zoomScaleNormal="70" workbookViewId="0">
      <selection activeCell="A34" sqref="A34"/>
    </sheetView>
  </sheetViews>
  <sheetFormatPr defaultColWidth="9.140625" defaultRowHeight="15"/>
  <cols>
    <col min="1" max="1" width="43.140625" style="46" customWidth="1"/>
    <col min="2" max="3" width="10" style="46" bestFit="1" customWidth="1"/>
    <col min="4" max="4" width="14" style="46" bestFit="1" customWidth="1"/>
    <col min="5" max="5" width="18.5703125" style="46" hidden="1" customWidth="1"/>
    <col min="6" max="7" width="10" style="46" bestFit="1" customWidth="1"/>
    <col min="8" max="8" width="14" style="46" bestFit="1" customWidth="1"/>
    <col min="9" max="9" width="18.5703125" style="46" hidden="1" customWidth="1"/>
    <col min="10" max="10" width="11.5703125" style="46" bestFit="1" customWidth="1"/>
    <col min="11" max="11" width="10" style="46" bestFit="1" customWidth="1"/>
    <col min="12" max="12" width="14" style="46" bestFit="1" customWidth="1"/>
    <col min="13" max="13" width="18.5703125" style="46" hidden="1" customWidth="1"/>
    <col min="14" max="14" width="11.5703125" style="46" bestFit="1" customWidth="1"/>
    <col min="15" max="15" width="10" style="46" bestFit="1" customWidth="1"/>
    <col min="16" max="16" width="14" style="46" bestFit="1" customWidth="1"/>
    <col min="17" max="17" width="18.5703125" style="46" hidden="1" customWidth="1"/>
    <col min="18" max="16384" width="9.140625" style="46"/>
  </cols>
  <sheetData>
    <row r="1" spans="1:17" ht="18" customHeight="1">
      <c r="A1" s="714" t="s">
        <v>58</v>
      </c>
      <c r="B1" s="717" t="s">
        <v>2</v>
      </c>
      <c r="C1" s="718"/>
      <c r="D1" s="718"/>
      <c r="E1" s="719"/>
      <c r="F1" s="720" t="s">
        <v>3</v>
      </c>
      <c r="G1" s="721"/>
      <c r="H1" s="721"/>
      <c r="I1" s="722"/>
      <c r="J1" s="717" t="s">
        <v>4</v>
      </c>
      <c r="K1" s="718"/>
      <c r="L1" s="718"/>
      <c r="M1" s="719"/>
      <c r="N1" s="720" t="s">
        <v>5</v>
      </c>
      <c r="O1" s="721"/>
      <c r="P1" s="721"/>
      <c r="Q1" s="722"/>
    </row>
    <row r="2" spans="1:17" ht="36">
      <c r="A2" s="715"/>
      <c r="B2" s="66" t="s">
        <v>59</v>
      </c>
      <c r="C2" s="66" t="s">
        <v>60</v>
      </c>
      <c r="D2" s="66" t="s">
        <v>61</v>
      </c>
      <c r="E2" s="66" t="s">
        <v>62</v>
      </c>
      <c r="F2" s="67" t="s">
        <v>59</v>
      </c>
      <c r="G2" s="67" t="s">
        <v>60</v>
      </c>
      <c r="H2" s="67" t="s">
        <v>61</v>
      </c>
      <c r="I2" s="67" t="s">
        <v>62</v>
      </c>
      <c r="J2" s="66" t="s">
        <v>59</v>
      </c>
      <c r="K2" s="66" t="s">
        <v>60</v>
      </c>
      <c r="L2" s="66" t="s">
        <v>61</v>
      </c>
      <c r="M2" s="66" t="s">
        <v>62</v>
      </c>
      <c r="N2" s="67" t="s">
        <v>59</v>
      </c>
      <c r="O2" s="67" t="s">
        <v>60</v>
      </c>
      <c r="P2" s="67" t="s">
        <v>61</v>
      </c>
      <c r="Q2" s="67" t="s">
        <v>62</v>
      </c>
    </row>
    <row r="3" spans="1:17" ht="20.25" customHeight="1">
      <c r="A3" s="716"/>
      <c r="B3" s="53">
        <v>0.25</v>
      </c>
      <c r="C3" s="53">
        <v>0.5</v>
      </c>
      <c r="D3" s="53">
        <v>0.51</v>
      </c>
      <c r="E3" s="53">
        <v>0.51</v>
      </c>
      <c r="F3" s="54">
        <v>0.25</v>
      </c>
      <c r="G3" s="54">
        <v>0.5</v>
      </c>
      <c r="H3" s="54">
        <v>0.51</v>
      </c>
      <c r="I3" s="54">
        <v>0.51</v>
      </c>
      <c r="J3" s="53">
        <v>0.25</v>
      </c>
      <c r="K3" s="53">
        <v>0.5</v>
      </c>
      <c r="L3" s="53">
        <v>0.51</v>
      </c>
      <c r="M3" s="53">
        <v>0.51</v>
      </c>
      <c r="N3" s="54">
        <v>0.25</v>
      </c>
      <c r="O3" s="54">
        <v>0.5</v>
      </c>
      <c r="P3" s="54">
        <v>0.51</v>
      </c>
      <c r="Q3" s="54">
        <v>0.51</v>
      </c>
    </row>
    <row r="4" spans="1:17" s="64" customFormat="1" ht="24.95" customHeight="1">
      <c r="A4" s="63" t="s">
        <v>6</v>
      </c>
      <c r="B4" s="61">
        <v>11576</v>
      </c>
      <c r="C4" s="61">
        <v>3412</v>
      </c>
      <c r="D4" s="61">
        <v>136470.58823529413</v>
      </c>
      <c r="E4" s="61" t="s">
        <v>53</v>
      </c>
      <c r="F4" s="61">
        <v>9200</v>
      </c>
      <c r="G4" s="61">
        <v>2247</v>
      </c>
      <c r="H4" s="61">
        <v>90301.999999999985</v>
      </c>
      <c r="I4" s="62"/>
      <c r="J4" s="61">
        <v>22924</v>
      </c>
      <c r="K4" s="61">
        <v>6812</v>
      </c>
      <c r="L4" s="61">
        <v>271362.74509803922</v>
      </c>
      <c r="M4" s="61" t="s">
        <v>53</v>
      </c>
      <c r="N4" s="61">
        <v>18407</v>
      </c>
      <c r="O4" s="61">
        <v>4491</v>
      </c>
      <c r="P4" s="61">
        <v>138920</v>
      </c>
      <c r="Q4" s="62"/>
    </row>
    <row r="5" spans="1:17" ht="24.95" customHeight="1">
      <c r="A5" s="47" t="s">
        <v>63</v>
      </c>
      <c r="B5" s="48">
        <v>-1476</v>
      </c>
      <c r="C5" s="48">
        <v>-336</v>
      </c>
      <c r="D5" s="48">
        <v>-17360.784313725489</v>
      </c>
      <c r="E5" s="48" t="s">
        <v>53</v>
      </c>
      <c r="F5" s="48">
        <v>-1087</v>
      </c>
      <c r="G5" s="48">
        <v>-194</v>
      </c>
      <c r="H5" s="48">
        <v>-11489.000000000002</v>
      </c>
      <c r="I5" s="49"/>
      <c r="J5" s="48">
        <v>-2924</v>
      </c>
      <c r="K5" s="48">
        <v>-702</v>
      </c>
      <c r="L5" s="48">
        <v>-34523.529411764706</v>
      </c>
      <c r="M5" s="48" t="s">
        <v>53</v>
      </c>
      <c r="N5" s="48">
        <v>-2138</v>
      </c>
      <c r="O5" s="48">
        <v>-393</v>
      </c>
      <c r="P5" s="48">
        <v>-17674</v>
      </c>
      <c r="Q5" s="49"/>
    </row>
    <row r="6" spans="1:17" s="64" customFormat="1" ht="24.95" customHeight="1">
      <c r="A6" s="63" t="s">
        <v>64</v>
      </c>
      <c r="B6" s="61">
        <v>10100</v>
      </c>
      <c r="C6" s="61">
        <v>3076</v>
      </c>
      <c r="D6" s="61">
        <v>119109.80392156864</v>
      </c>
      <c r="E6" s="61" t="s">
        <v>53</v>
      </c>
      <c r="F6" s="61">
        <v>8113</v>
      </c>
      <c r="G6" s="61">
        <v>2053</v>
      </c>
      <c r="H6" s="61">
        <v>78812.999999999985</v>
      </c>
      <c r="I6" s="62"/>
      <c r="J6" s="61">
        <v>20000</v>
      </c>
      <c r="K6" s="61">
        <v>6110</v>
      </c>
      <c r="L6" s="61">
        <v>236839.21568627452</v>
      </c>
      <c r="M6" s="61" t="s">
        <v>53</v>
      </c>
      <c r="N6" s="61">
        <v>16269</v>
      </c>
      <c r="O6" s="61">
        <v>4098</v>
      </c>
      <c r="P6" s="61">
        <v>121246</v>
      </c>
      <c r="Q6" s="61">
        <v>0</v>
      </c>
    </row>
    <row r="7" spans="1:17" ht="24.95" customHeight="1">
      <c r="A7" s="47" t="s">
        <v>65</v>
      </c>
      <c r="B7" s="48">
        <v>-5332</v>
      </c>
      <c r="C7" s="48">
        <v>-2688</v>
      </c>
      <c r="D7" s="48">
        <v>-23750.980392156864</v>
      </c>
      <c r="E7" s="48" t="s">
        <v>53</v>
      </c>
      <c r="F7" s="48">
        <v>-5363</v>
      </c>
      <c r="G7" s="48">
        <v>-2147</v>
      </c>
      <c r="H7" s="48">
        <v>-15739.999999999998</v>
      </c>
      <c r="I7" s="49"/>
      <c r="J7" s="48">
        <v>-10736</v>
      </c>
      <c r="K7" s="48">
        <v>-5738</v>
      </c>
      <c r="L7" s="48">
        <v>-50874.509803921566</v>
      </c>
      <c r="M7" s="48" t="s">
        <v>53</v>
      </c>
      <c r="N7" s="48">
        <v>-10807</v>
      </c>
      <c r="O7" s="48">
        <v>-4246</v>
      </c>
      <c r="P7" s="48">
        <v>-41820</v>
      </c>
      <c r="Q7" s="49"/>
    </row>
    <row r="8" spans="1:17" s="64" customFormat="1" ht="24.95" customHeight="1">
      <c r="A8" s="63" t="s">
        <v>66</v>
      </c>
      <c r="B8" s="61">
        <v>4768</v>
      </c>
      <c r="C8" s="61">
        <v>388</v>
      </c>
      <c r="D8" s="61">
        <v>95358.823529411777</v>
      </c>
      <c r="E8" s="65" t="s">
        <v>53</v>
      </c>
      <c r="F8" s="61">
        <v>2750</v>
      </c>
      <c r="G8" s="61">
        <v>-94</v>
      </c>
      <c r="H8" s="61">
        <v>63072.999999999985</v>
      </c>
      <c r="I8" s="62"/>
      <c r="J8" s="61">
        <v>9264</v>
      </c>
      <c r="K8" s="61">
        <v>372</v>
      </c>
      <c r="L8" s="61">
        <v>185964.70588235295</v>
      </c>
      <c r="M8" s="61">
        <v>0</v>
      </c>
      <c r="N8" s="61">
        <v>5462</v>
      </c>
      <c r="O8" s="61">
        <v>-148</v>
      </c>
      <c r="P8" s="61">
        <v>79426</v>
      </c>
      <c r="Q8" s="61">
        <v>0</v>
      </c>
    </row>
    <row r="9" spans="1:17" ht="24.95" customHeight="1">
      <c r="A9" s="47" t="s">
        <v>67</v>
      </c>
      <c r="B9" s="48">
        <v>0</v>
      </c>
      <c r="C9" s="48">
        <v>0</v>
      </c>
      <c r="D9" s="48">
        <v>0</v>
      </c>
      <c r="E9" s="48" t="s">
        <v>53</v>
      </c>
      <c r="F9" s="48">
        <v>-347</v>
      </c>
      <c r="G9" s="48">
        <v>-236</v>
      </c>
      <c r="H9" s="48">
        <v>0</v>
      </c>
      <c r="I9" s="49"/>
      <c r="J9" s="48">
        <v>0</v>
      </c>
      <c r="K9" s="48">
        <v>0</v>
      </c>
      <c r="L9" s="48">
        <v>539.21568627450984</v>
      </c>
      <c r="M9" s="48" t="s">
        <v>53</v>
      </c>
      <c r="N9" s="48">
        <v>-630</v>
      </c>
      <c r="O9" s="48">
        <v>-490</v>
      </c>
      <c r="P9" s="48">
        <v>0</v>
      </c>
      <c r="Q9" s="49"/>
    </row>
    <row r="10" spans="1:17" ht="24.95" hidden="1" customHeight="1">
      <c r="A10" s="47" t="s">
        <v>68</v>
      </c>
      <c r="B10" s="48">
        <v>0</v>
      </c>
      <c r="C10" s="48">
        <v>0</v>
      </c>
      <c r="D10" s="48">
        <v>0</v>
      </c>
      <c r="E10" s="48" t="s">
        <v>53</v>
      </c>
      <c r="F10" s="48">
        <v>0</v>
      </c>
      <c r="G10" s="48">
        <v>0</v>
      </c>
      <c r="H10" s="48">
        <v>0</v>
      </c>
      <c r="I10" s="49"/>
      <c r="J10" s="48">
        <v>0</v>
      </c>
      <c r="K10" s="48">
        <v>0</v>
      </c>
      <c r="L10" s="48">
        <v>0</v>
      </c>
      <c r="M10" s="48" t="s">
        <v>53</v>
      </c>
      <c r="N10" s="48">
        <v>0</v>
      </c>
      <c r="O10" s="48">
        <v>0</v>
      </c>
      <c r="P10" s="48">
        <v>0</v>
      </c>
      <c r="Q10" s="49"/>
    </row>
    <row r="11" spans="1:17" ht="24.95" customHeight="1">
      <c r="A11" s="47" t="s">
        <v>19</v>
      </c>
      <c r="B11" s="48">
        <v>-4988</v>
      </c>
      <c r="C11" s="48">
        <v>-358</v>
      </c>
      <c r="D11" s="48">
        <v>-51950.98039215686</v>
      </c>
      <c r="E11" s="48" t="s">
        <v>53</v>
      </c>
      <c r="F11" s="48">
        <v>-5070</v>
      </c>
      <c r="G11" s="48">
        <v>-265</v>
      </c>
      <c r="H11" s="48">
        <v>-36043.039215686265</v>
      </c>
      <c r="I11" s="49"/>
      <c r="J11" s="48">
        <v>-9780</v>
      </c>
      <c r="K11" s="48">
        <v>-648</v>
      </c>
      <c r="L11" s="48">
        <v>-103172.54901960785</v>
      </c>
      <c r="M11" s="48" t="s">
        <v>53</v>
      </c>
      <c r="N11" s="48">
        <v>-10375</v>
      </c>
      <c r="O11" s="48">
        <v>-521</v>
      </c>
      <c r="P11" s="48">
        <v>-73263.039215686265</v>
      </c>
      <c r="Q11" s="49"/>
    </row>
    <row r="12" spans="1:17" s="64" customFormat="1" ht="24.95" customHeight="1">
      <c r="A12" s="63" t="s">
        <v>69</v>
      </c>
      <c r="B12" s="61">
        <v>-220</v>
      </c>
      <c r="C12" s="61">
        <v>30</v>
      </c>
      <c r="D12" s="61">
        <v>43407.843137254917</v>
      </c>
      <c r="E12" s="65" t="s">
        <v>53</v>
      </c>
      <c r="F12" s="61">
        <v>-2667</v>
      </c>
      <c r="G12" s="61">
        <v>-595</v>
      </c>
      <c r="H12" s="61">
        <v>27029.96078431372</v>
      </c>
      <c r="I12" s="62"/>
      <c r="J12" s="61">
        <v>-516</v>
      </c>
      <c r="K12" s="61">
        <v>-276</v>
      </c>
      <c r="L12" s="61">
        <v>83331.372549019623</v>
      </c>
      <c r="M12" s="61">
        <v>0</v>
      </c>
      <c r="N12" s="61">
        <v>-5543</v>
      </c>
      <c r="O12" s="61">
        <v>-1159</v>
      </c>
      <c r="P12" s="61">
        <v>6162.9607843137346</v>
      </c>
      <c r="Q12" s="61">
        <v>0</v>
      </c>
    </row>
    <row r="13" spans="1:17" ht="24.95" customHeight="1">
      <c r="A13" s="47" t="s">
        <v>70</v>
      </c>
      <c r="B13" s="48">
        <v>0</v>
      </c>
      <c r="C13" s="48">
        <v>0</v>
      </c>
      <c r="D13" s="48">
        <v>-8945.8823529411748</v>
      </c>
      <c r="E13" s="48" t="s">
        <v>53</v>
      </c>
      <c r="F13" s="48">
        <v>0</v>
      </c>
      <c r="G13" s="48">
        <v>0</v>
      </c>
      <c r="H13" s="48">
        <v>0</v>
      </c>
      <c r="I13" s="49"/>
      <c r="J13" s="48">
        <v>0</v>
      </c>
      <c r="K13" s="48">
        <v>0</v>
      </c>
      <c r="L13" s="48">
        <v>-8945.8823529411748</v>
      </c>
      <c r="M13" s="48" t="s">
        <v>53</v>
      </c>
      <c r="N13" s="48">
        <v>0</v>
      </c>
      <c r="O13" s="48">
        <v>0</v>
      </c>
      <c r="P13" s="48">
        <v>0</v>
      </c>
      <c r="Q13" s="49"/>
    </row>
    <row r="14" spans="1:17" s="56" customFormat="1" ht="24.95" customHeight="1">
      <c r="A14" s="57" t="s">
        <v>71</v>
      </c>
      <c r="B14" s="58">
        <v>-220</v>
      </c>
      <c r="C14" s="58">
        <v>30</v>
      </c>
      <c r="D14" s="58">
        <v>34461.960784313742</v>
      </c>
      <c r="E14" s="58" t="s">
        <v>53</v>
      </c>
      <c r="F14" s="55">
        <v>-2667</v>
      </c>
      <c r="G14" s="55">
        <v>-595</v>
      </c>
      <c r="H14" s="55">
        <v>27029.96078431372</v>
      </c>
      <c r="I14" s="59"/>
      <c r="J14" s="58">
        <v>-516</v>
      </c>
      <c r="K14" s="58">
        <v>-276</v>
      </c>
      <c r="L14" s="58">
        <v>74385.490196078448</v>
      </c>
      <c r="M14" s="55">
        <v>0</v>
      </c>
      <c r="N14" s="55">
        <v>-5543</v>
      </c>
      <c r="O14" s="55">
        <v>-1159</v>
      </c>
      <c r="P14" s="55">
        <v>6162.9607843137346</v>
      </c>
      <c r="Q14" s="55">
        <v>0</v>
      </c>
    </row>
    <row r="15" spans="1:17" ht="15" customHeight="1">
      <c r="A15" s="50"/>
      <c r="B15" s="51"/>
      <c r="C15" s="51"/>
      <c r="D15" s="51"/>
      <c r="E15" s="51"/>
      <c r="F15" s="51"/>
      <c r="G15" s="51"/>
      <c r="H15" s="51"/>
      <c r="I15" s="51" t="s">
        <v>72</v>
      </c>
      <c r="J15" s="51"/>
      <c r="K15" s="51"/>
      <c r="L15" s="51"/>
      <c r="M15" s="52"/>
      <c r="N15" s="51"/>
      <c r="O15" s="51"/>
      <c r="P15" s="51"/>
      <c r="Q15" s="51" t="s">
        <v>72</v>
      </c>
    </row>
    <row r="16" spans="1:17" ht="24.95" customHeight="1">
      <c r="A16" s="47" t="s">
        <v>73</v>
      </c>
      <c r="B16" s="48">
        <f>+B14*B3</f>
        <v>-55</v>
      </c>
      <c r="C16" s="48">
        <f t="shared" ref="C16:P16" si="0">+C14*C3</f>
        <v>15</v>
      </c>
      <c r="D16" s="48">
        <f t="shared" si="0"/>
        <v>17575.600000000009</v>
      </c>
      <c r="E16" s="48" t="e">
        <f t="shared" si="0"/>
        <v>#VALUE!</v>
      </c>
      <c r="F16" s="48">
        <f t="shared" si="0"/>
        <v>-666.75</v>
      </c>
      <c r="G16" s="48">
        <f t="shared" si="0"/>
        <v>-297.5</v>
      </c>
      <c r="H16" s="48">
        <f t="shared" si="0"/>
        <v>13785.279999999997</v>
      </c>
      <c r="I16" s="48">
        <f t="shared" si="0"/>
        <v>0</v>
      </c>
      <c r="J16" s="48">
        <f t="shared" si="0"/>
        <v>-129</v>
      </c>
      <c r="K16" s="48">
        <f t="shared" si="0"/>
        <v>-138</v>
      </c>
      <c r="L16" s="48">
        <f t="shared" si="0"/>
        <v>37936.600000000006</v>
      </c>
      <c r="M16" s="48">
        <f t="shared" si="0"/>
        <v>0</v>
      </c>
      <c r="N16" s="48">
        <f t="shared" si="0"/>
        <v>-1385.75</v>
      </c>
      <c r="O16" s="48">
        <f t="shared" si="0"/>
        <v>-579.5</v>
      </c>
      <c r="P16" s="48">
        <f t="shared" si="0"/>
        <v>3143.1100000000047</v>
      </c>
      <c r="Q16" s="48">
        <v>0</v>
      </c>
    </row>
    <row r="17" spans="1:17" ht="14.25" customHeight="1">
      <c r="A17" s="50"/>
      <c r="B17" s="51"/>
      <c r="C17" s="51"/>
      <c r="D17" s="51"/>
      <c r="E17" s="51"/>
      <c r="F17" s="51"/>
      <c r="G17" s="51"/>
      <c r="H17" s="51"/>
      <c r="I17" s="51"/>
      <c r="J17" s="51"/>
      <c r="K17" s="51"/>
      <c r="L17" s="51"/>
      <c r="M17" s="51"/>
      <c r="N17" s="51"/>
      <c r="O17" s="51"/>
      <c r="P17" s="51"/>
      <c r="Q17" s="51"/>
    </row>
    <row r="18" spans="1:17" ht="24.95" customHeight="1">
      <c r="A18" s="60" t="s">
        <v>16</v>
      </c>
      <c r="B18" s="708">
        <f>SUM(B16:D16)</f>
        <v>17535.600000000009</v>
      </c>
      <c r="C18" s="709"/>
      <c r="D18" s="709"/>
      <c r="E18" s="710"/>
      <c r="F18" s="711">
        <f>SUM(F16:H16)</f>
        <v>12821.029999999997</v>
      </c>
      <c r="G18" s="712"/>
      <c r="H18" s="712"/>
      <c r="I18" s="713"/>
      <c r="J18" s="708">
        <f>SUM(J16:L16)</f>
        <v>37669.600000000006</v>
      </c>
      <c r="K18" s="709"/>
      <c r="L18" s="709"/>
      <c r="M18" s="710"/>
      <c r="N18" s="711">
        <f>SUM(N16:P16)</f>
        <v>1177.8600000000047</v>
      </c>
      <c r="O18" s="712"/>
      <c r="P18" s="712"/>
      <c r="Q18" s="713"/>
    </row>
    <row r="24" spans="1:17" ht="18" customHeight="1">
      <c r="A24" s="714" t="s">
        <v>58</v>
      </c>
      <c r="B24" s="717" t="s">
        <v>42</v>
      </c>
      <c r="C24" s="718"/>
      <c r="D24" s="718"/>
      <c r="E24" s="719"/>
      <c r="F24" s="720" t="s">
        <v>38</v>
      </c>
      <c r="G24" s="721"/>
      <c r="H24" s="721"/>
      <c r="I24" s="722"/>
      <c r="J24" s="717" t="s">
        <v>39</v>
      </c>
      <c r="K24" s="718"/>
      <c r="L24" s="718"/>
      <c r="M24" s="719"/>
      <c r="N24" s="720" t="s">
        <v>40</v>
      </c>
      <c r="O24" s="721"/>
      <c r="P24" s="721"/>
      <c r="Q24" s="722"/>
    </row>
    <row r="25" spans="1:17" ht="36">
      <c r="A25" s="715"/>
      <c r="B25" s="66" t="s">
        <v>59</v>
      </c>
      <c r="C25" s="66" t="s">
        <v>60</v>
      </c>
      <c r="D25" s="66" t="s">
        <v>61</v>
      </c>
      <c r="E25" s="66" t="s">
        <v>62</v>
      </c>
      <c r="F25" s="67" t="s">
        <v>59</v>
      </c>
      <c r="G25" s="67" t="s">
        <v>60</v>
      </c>
      <c r="H25" s="67" t="s">
        <v>61</v>
      </c>
      <c r="I25" s="67" t="s">
        <v>62</v>
      </c>
      <c r="J25" s="66" t="s">
        <v>59</v>
      </c>
      <c r="K25" s="66" t="s">
        <v>60</v>
      </c>
      <c r="L25" s="66" t="s">
        <v>61</v>
      </c>
      <c r="M25" s="66" t="s">
        <v>62</v>
      </c>
      <c r="N25" s="67" t="s">
        <v>59</v>
      </c>
      <c r="O25" s="67" t="s">
        <v>60</v>
      </c>
      <c r="P25" s="67" t="s">
        <v>61</v>
      </c>
      <c r="Q25" s="67" t="s">
        <v>62</v>
      </c>
    </row>
    <row r="26" spans="1:17" ht="20.25" customHeight="1">
      <c r="A26" s="716"/>
      <c r="B26" s="53">
        <v>0.25</v>
      </c>
      <c r="C26" s="53">
        <v>0.5</v>
      </c>
      <c r="D26" s="53">
        <v>0.51</v>
      </c>
      <c r="E26" s="53">
        <v>0.51</v>
      </c>
      <c r="F26" s="54">
        <v>0.25</v>
      </c>
      <c r="G26" s="54">
        <v>0.5</v>
      </c>
      <c r="H26" s="54">
        <v>0.51</v>
      </c>
      <c r="I26" s="54">
        <v>0.51</v>
      </c>
      <c r="J26" s="53">
        <v>0.25</v>
      </c>
      <c r="K26" s="53">
        <v>0.5</v>
      </c>
      <c r="L26" s="53">
        <v>0.51</v>
      </c>
      <c r="M26" s="53">
        <v>0.51</v>
      </c>
      <c r="N26" s="54">
        <v>0.25</v>
      </c>
      <c r="O26" s="54">
        <v>0.5</v>
      </c>
      <c r="P26" s="54">
        <v>0.51</v>
      </c>
      <c r="Q26" s="54">
        <v>0.51</v>
      </c>
    </row>
    <row r="27" spans="1:17" s="64" customFormat="1" ht="24.95" customHeight="1">
      <c r="A27" s="63" t="e">
        <f>+#REF!</f>
        <v>#REF!</v>
      </c>
      <c r="B27" s="61">
        <v>11576</v>
      </c>
      <c r="C27" s="61">
        <v>3412</v>
      </c>
      <c r="D27" s="61">
        <v>136470.58823529413</v>
      </c>
      <c r="E27" s="61" t="s">
        <v>53</v>
      </c>
      <c r="F27" s="61">
        <v>9200</v>
      </c>
      <c r="G27" s="61">
        <v>2247</v>
      </c>
      <c r="H27" s="61">
        <v>90301.999999999985</v>
      </c>
      <c r="I27" s="62"/>
      <c r="J27" s="61">
        <v>22924</v>
      </c>
      <c r="K27" s="61">
        <v>6812</v>
      </c>
      <c r="L27" s="61">
        <v>271362.74509803922</v>
      </c>
      <c r="M27" s="61" t="s">
        <v>53</v>
      </c>
      <c r="N27" s="61">
        <v>18407</v>
      </c>
      <c r="O27" s="61">
        <v>4491</v>
      </c>
      <c r="P27" s="61">
        <v>138920</v>
      </c>
      <c r="Q27" s="62"/>
    </row>
    <row r="28" spans="1:17" ht="24.95" customHeight="1">
      <c r="A28" s="47" t="e">
        <f>+#REF!</f>
        <v>#REF!</v>
      </c>
      <c r="B28" s="48">
        <v>-1476</v>
      </c>
      <c r="C28" s="48">
        <v>-336</v>
      </c>
      <c r="D28" s="48">
        <v>-17360.784313725489</v>
      </c>
      <c r="E28" s="48" t="s">
        <v>53</v>
      </c>
      <c r="F28" s="48">
        <v>-1087</v>
      </c>
      <c r="G28" s="48">
        <v>-194</v>
      </c>
      <c r="H28" s="48">
        <v>-11489.000000000002</v>
      </c>
      <c r="I28" s="49"/>
      <c r="J28" s="48">
        <v>-2924</v>
      </c>
      <c r="K28" s="48">
        <v>-702</v>
      </c>
      <c r="L28" s="48">
        <v>-34523.529411764706</v>
      </c>
      <c r="M28" s="48" t="s">
        <v>53</v>
      </c>
      <c r="N28" s="48">
        <v>-2138</v>
      </c>
      <c r="O28" s="48">
        <v>-393</v>
      </c>
      <c r="P28" s="48">
        <v>-17674</v>
      </c>
      <c r="Q28" s="49"/>
    </row>
    <row r="29" spans="1:17" s="64" customFormat="1" ht="24.95" customHeight="1">
      <c r="A29" s="63" t="e">
        <f>+#REF!</f>
        <v>#REF!</v>
      </c>
      <c r="B29" s="61">
        <v>10100</v>
      </c>
      <c r="C29" s="61">
        <v>3076</v>
      </c>
      <c r="D29" s="61">
        <v>119109.80392156864</v>
      </c>
      <c r="E29" s="61" t="s">
        <v>53</v>
      </c>
      <c r="F29" s="61">
        <v>8113</v>
      </c>
      <c r="G29" s="61">
        <v>2053</v>
      </c>
      <c r="H29" s="61">
        <v>78812.999999999985</v>
      </c>
      <c r="I29" s="62"/>
      <c r="J29" s="61">
        <v>20000</v>
      </c>
      <c r="K29" s="61">
        <v>6110</v>
      </c>
      <c r="L29" s="61">
        <v>236839.21568627452</v>
      </c>
      <c r="M29" s="61" t="s">
        <v>53</v>
      </c>
      <c r="N29" s="61">
        <v>16269</v>
      </c>
      <c r="O29" s="61">
        <v>4098</v>
      </c>
      <c r="P29" s="61">
        <v>121246</v>
      </c>
      <c r="Q29" s="61">
        <v>0</v>
      </c>
    </row>
    <row r="30" spans="1:17" ht="24.95" customHeight="1">
      <c r="A30" s="47" t="e">
        <f>+#REF!</f>
        <v>#REF!</v>
      </c>
      <c r="B30" s="48">
        <v>-5332</v>
      </c>
      <c r="C30" s="48">
        <v>-2688</v>
      </c>
      <c r="D30" s="48">
        <v>-23750.980392156864</v>
      </c>
      <c r="E30" s="48" t="s">
        <v>53</v>
      </c>
      <c r="F30" s="48">
        <v>-5363</v>
      </c>
      <c r="G30" s="48">
        <v>-2147</v>
      </c>
      <c r="H30" s="48">
        <v>-15739.999999999998</v>
      </c>
      <c r="I30" s="49"/>
      <c r="J30" s="48">
        <v>-10736</v>
      </c>
      <c r="K30" s="48">
        <v>-5738</v>
      </c>
      <c r="L30" s="48">
        <v>-50874.509803921566</v>
      </c>
      <c r="M30" s="48" t="s">
        <v>53</v>
      </c>
      <c r="N30" s="48">
        <v>-10807</v>
      </c>
      <c r="O30" s="48">
        <v>-4246</v>
      </c>
      <c r="P30" s="48">
        <v>-41820</v>
      </c>
      <c r="Q30" s="49"/>
    </row>
    <row r="31" spans="1:17" s="64" customFormat="1" ht="24.95" customHeight="1">
      <c r="A31" s="72" t="e">
        <f>+#REF!</f>
        <v>#REF!</v>
      </c>
      <c r="B31" s="61">
        <v>4768</v>
      </c>
      <c r="C31" s="61">
        <v>388</v>
      </c>
      <c r="D31" s="61">
        <v>95358.823529411777</v>
      </c>
      <c r="E31" s="65" t="s">
        <v>53</v>
      </c>
      <c r="F31" s="61">
        <v>2750</v>
      </c>
      <c r="G31" s="61">
        <v>-94</v>
      </c>
      <c r="H31" s="61">
        <v>63072.999999999985</v>
      </c>
      <c r="I31" s="62"/>
      <c r="J31" s="61">
        <v>9264</v>
      </c>
      <c r="K31" s="61">
        <v>372</v>
      </c>
      <c r="L31" s="61">
        <v>185964.70588235295</v>
      </c>
      <c r="M31" s="61">
        <v>0</v>
      </c>
      <c r="N31" s="61">
        <v>5462</v>
      </c>
      <c r="O31" s="61">
        <v>-148</v>
      </c>
      <c r="P31" s="61">
        <v>79426</v>
      </c>
      <c r="Q31" s="61">
        <v>0</v>
      </c>
    </row>
    <row r="32" spans="1:17" ht="24.95" customHeight="1">
      <c r="A32" s="47" t="s">
        <v>75</v>
      </c>
      <c r="B32" s="48">
        <v>0</v>
      </c>
      <c r="C32" s="48">
        <v>0</v>
      </c>
      <c r="D32" s="48">
        <v>0</v>
      </c>
      <c r="E32" s="48" t="s">
        <v>53</v>
      </c>
      <c r="F32" s="48">
        <v>-347</v>
      </c>
      <c r="G32" s="48">
        <v>-236</v>
      </c>
      <c r="H32" s="48">
        <v>0</v>
      </c>
      <c r="I32" s="49"/>
      <c r="J32" s="48">
        <v>0</v>
      </c>
      <c r="K32" s="48">
        <v>0</v>
      </c>
      <c r="L32" s="48">
        <v>539.21568627450984</v>
      </c>
      <c r="M32" s="48" t="s">
        <v>53</v>
      </c>
      <c r="N32" s="48">
        <v>-630</v>
      </c>
      <c r="O32" s="48">
        <v>-490</v>
      </c>
      <c r="P32" s="48">
        <v>0</v>
      </c>
      <c r="Q32" s="49"/>
    </row>
    <row r="33" spans="1:17" ht="24.95" hidden="1" customHeight="1">
      <c r="A33" s="47" t="s">
        <v>68</v>
      </c>
      <c r="B33" s="48">
        <v>0</v>
      </c>
      <c r="C33" s="48">
        <v>0</v>
      </c>
      <c r="D33" s="48">
        <v>0</v>
      </c>
      <c r="E33" s="48" t="s">
        <v>53</v>
      </c>
      <c r="F33" s="48">
        <v>0</v>
      </c>
      <c r="G33" s="48">
        <v>0</v>
      </c>
      <c r="H33" s="48">
        <v>0</v>
      </c>
      <c r="I33" s="49"/>
      <c r="J33" s="48">
        <v>0</v>
      </c>
      <c r="K33" s="48">
        <v>0</v>
      </c>
      <c r="L33" s="48">
        <v>0</v>
      </c>
      <c r="M33" s="48" t="s">
        <v>53</v>
      </c>
      <c r="N33" s="48">
        <v>0</v>
      </c>
      <c r="O33" s="48">
        <v>0</v>
      </c>
      <c r="P33" s="48">
        <v>0</v>
      </c>
      <c r="Q33" s="49"/>
    </row>
    <row r="34" spans="1:17" ht="24.95" customHeight="1">
      <c r="A34" s="47" t="e">
        <f>+#REF!</f>
        <v>#REF!</v>
      </c>
      <c r="B34" s="48">
        <v>-4988</v>
      </c>
      <c r="C34" s="48">
        <v>-358</v>
      </c>
      <c r="D34" s="48">
        <v>-51950.98039215686</v>
      </c>
      <c r="E34" s="48" t="s">
        <v>53</v>
      </c>
      <c r="F34" s="48">
        <v>-5070</v>
      </c>
      <c r="G34" s="48">
        <v>-265</v>
      </c>
      <c r="H34" s="48">
        <v>-36043.039215686265</v>
      </c>
      <c r="I34" s="49"/>
      <c r="J34" s="48">
        <v>-9780</v>
      </c>
      <c r="K34" s="48">
        <v>-648</v>
      </c>
      <c r="L34" s="48">
        <v>-103172.54901960785</v>
      </c>
      <c r="M34" s="48" t="s">
        <v>53</v>
      </c>
      <c r="N34" s="48">
        <v>-10375</v>
      </c>
      <c r="O34" s="48">
        <v>-521</v>
      </c>
      <c r="P34" s="48">
        <v>-73263.039215686265</v>
      </c>
      <c r="Q34" s="49"/>
    </row>
    <row r="35" spans="1:17" s="64" customFormat="1" ht="24.95" customHeight="1">
      <c r="A35" s="63" t="e">
        <f>+#REF!</f>
        <v>#REF!</v>
      </c>
      <c r="B35" s="61">
        <v>-220</v>
      </c>
      <c r="C35" s="61">
        <v>30</v>
      </c>
      <c r="D35" s="61">
        <v>43407.843137254917</v>
      </c>
      <c r="E35" s="65" t="s">
        <v>53</v>
      </c>
      <c r="F35" s="61">
        <v>-2667</v>
      </c>
      <c r="G35" s="61">
        <v>-595</v>
      </c>
      <c r="H35" s="61">
        <v>27029.96078431372</v>
      </c>
      <c r="I35" s="62"/>
      <c r="J35" s="61">
        <v>-516</v>
      </c>
      <c r="K35" s="61">
        <v>-276</v>
      </c>
      <c r="L35" s="61">
        <v>83331.372549019623</v>
      </c>
      <c r="M35" s="61">
        <v>0</v>
      </c>
      <c r="N35" s="61">
        <v>-5543</v>
      </c>
      <c r="O35" s="61">
        <v>-1159</v>
      </c>
      <c r="P35" s="61">
        <v>6162.9607843137346</v>
      </c>
      <c r="Q35" s="61">
        <v>0</v>
      </c>
    </row>
    <row r="36" spans="1:17" ht="24.95" customHeight="1">
      <c r="A36" s="47" t="e">
        <f>+#REF!</f>
        <v>#REF!</v>
      </c>
      <c r="B36" s="48">
        <v>0</v>
      </c>
      <c r="C36" s="48">
        <v>0</v>
      </c>
      <c r="D36" s="48">
        <v>-8945.8823529411748</v>
      </c>
      <c r="E36" s="48" t="s">
        <v>53</v>
      </c>
      <c r="F36" s="48">
        <v>0</v>
      </c>
      <c r="G36" s="48">
        <v>0</v>
      </c>
      <c r="H36" s="48">
        <v>0</v>
      </c>
      <c r="I36" s="49"/>
      <c r="J36" s="48">
        <v>0</v>
      </c>
      <c r="K36" s="48">
        <v>0</v>
      </c>
      <c r="L36" s="48">
        <v>-8945.8823529411748</v>
      </c>
      <c r="M36" s="48" t="s">
        <v>53</v>
      </c>
      <c r="N36" s="48">
        <v>0</v>
      </c>
      <c r="O36" s="48">
        <v>0</v>
      </c>
      <c r="P36" s="48">
        <v>0</v>
      </c>
      <c r="Q36" s="49"/>
    </row>
    <row r="37" spans="1:17" s="56" customFormat="1" ht="24.95" customHeight="1">
      <c r="A37" s="57" t="s">
        <v>55</v>
      </c>
      <c r="B37" s="58">
        <v>-220</v>
      </c>
      <c r="C37" s="58">
        <v>30</v>
      </c>
      <c r="D37" s="58">
        <v>34461.960784313742</v>
      </c>
      <c r="E37" s="58" t="s">
        <v>53</v>
      </c>
      <c r="F37" s="55">
        <v>-2667</v>
      </c>
      <c r="G37" s="55">
        <v>-595</v>
      </c>
      <c r="H37" s="55">
        <v>27029.96078431372</v>
      </c>
      <c r="I37" s="59"/>
      <c r="J37" s="58">
        <v>-516</v>
      </c>
      <c r="K37" s="58">
        <v>-276</v>
      </c>
      <c r="L37" s="58">
        <v>74385.490196078448</v>
      </c>
      <c r="M37" s="55">
        <v>0</v>
      </c>
      <c r="N37" s="55">
        <v>-5543</v>
      </c>
      <c r="O37" s="55">
        <v>-1159</v>
      </c>
      <c r="P37" s="55">
        <v>6162.9607843137346</v>
      </c>
      <c r="Q37" s="55">
        <v>0</v>
      </c>
    </row>
    <row r="38" spans="1:17" ht="15" customHeight="1">
      <c r="A38" s="50"/>
      <c r="B38" s="51"/>
      <c r="C38" s="51"/>
      <c r="D38" s="51"/>
      <c r="E38" s="51"/>
      <c r="F38" s="51"/>
      <c r="G38" s="51"/>
      <c r="H38" s="51"/>
      <c r="I38" s="51" t="s">
        <v>72</v>
      </c>
      <c r="J38" s="51"/>
      <c r="K38" s="51"/>
      <c r="L38" s="51"/>
      <c r="M38" s="52"/>
      <c r="N38" s="51"/>
      <c r="O38" s="51"/>
      <c r="P38" s="51"/>
      <c r="Q38" s="51" t="s">
        <v>72</v>
      </c>
    </row>
    <row r="39" spans="1:17" ht="24.95" customHeight="1">
      <c r="A39" s="47" t="s">
        <v>74</v>
      </c>
      <c r="B39" s="48">
        <f>+B37*B26</f>
        <v>-55</v>
      </c>
      <c r="C39" s="48">
        <f t="shared" ref="C39:P39" si="1">+C37*C26</f>
        <v>15</v>
      </c>
      <c r="D39" s="48">
        <f t="shared" si="1"/>
        <v>17575.600000000009</v>
      </c>
      <c r="E39" s="48" t="e">
        <f t="shared" si="1"/>
        <v>#VALUE!</v>
      </c>
      <c r="F39" s="48">
        <f t="shared" si="1"/>
        <v>-666.75</v>
      </c>
      <c r="G39" s="48">
        <f t="shared" si="1"/>
        <v>-297.5</v>
      </c>
      <c r="H39" s="48">
        <f t="shared" si="1"/>
        <v>13785.279999999997</v>
      </c>
      <c r="I39" s="48">
        <f t="shared" si="1"/>
        <v>0</v>
      </c>
      <c r="J39" s="48">
        <f t="shared" si="1"/>
        <v>-129</v>
      </c>
      <c r="K39" s="48">
        <f t="shared" si="1"/>
        <v>-138</v>
      </c>
      <c r="L39" s="48">
        <f t="shared" si="1"/>
        <v>37936.600000000006</v>
      </c>
      <c r="M39" s="48">
        <f t="shared" si="1"/>
        <v>0</v>
      </c>
      <c r="N39" s="48">
        <f t="shared" si="1"/>
        <v>-1385.75</v>
      </c>
      <c r="O39" s="48">
        <f t="shared" si="1"/>
        <v>-579.5</v>
      </c>
      <c r="P39" s="48">
        <f t="shared" si="1"/>
        <v>3143.1100000000047</v>
      </c>
      <c r="Q39" s="48">
        <v>0</v>
      </c>
    </row>
    <row r="40" spans="1:17" ht="14.25" customHeight="1">
      <c r="A40" s="50"/>
      <c r="B40" s="51"/>
      <c r="C40" s="51"/>
      <c r="D40" s="51"/>
      <c r="E40" s="51"/>
      <c r="F40" s="51"/>
      <c r="G40" s="51"/>
      <c r="H40" s="51"/>
      <c r="I40" s="51"/>
      <c r="J40" s="51"/>
      <c r="K40" s="51"/>
      <c r="L40" s="51"/>
      <c r="M40" s="51"/>
      <c r="N40" s="51"/>
      <c r="O40" s="51"/>
      <c r="P40" s="51"/>
      <c r="Q40" s="51"/>
    </row>
    <row r="41" spans="1:17" ht="24.95" customHeight="1">
      <c r="A41" s="60" t="e">
        <f>+#REF!</f>
        <v>#REF!</v>
      </c>
      <c r="B41" s="708">
        <f>SUM(B39:D39)</f>
        <v>17535.600000000009</v>
      </c>
      <c r="C41" s="709"/>
      <c r="D41" s="709"/>
      <c r="E41" s="710"/>
      <c r="F41" s="711">
        <f>SUM(F39:H39)</f>
        <v>12821.029999999997</v>
      </c>
      <c r="G41" s="712"/>
      <c r="H41" s="712"/>
      <c r="I41" s="713"/>
      <c r="J41" s="708">
        <f>SUM(J39:L39)</f>
        <v>37669.600000000006</v>
      </c>
      <c r="K41" s="709"/>
      <c r="L41" s="709"/>
      <c r="M41" s="710"/>
      <c r="N41" s="711">
        <f>SUM(N39:P39)</f>
        <v>1177.8600000000047</v>
      </c>
      <c r="O41" s="712"/>
      <c r="P41" s="712"/>
      <c r="Q41" s="713"/>
    </row>
  </sheetData>
  <mergeCells count="18">
    <mergeCell ref="J18:M18"/>
    <mergeCell ref="N18:Q18"/>
    <mergeCell ref="B18:E18"/>
    <mergeCell ref="F18:I18"/>
    <mergeCell ref="A1:A3"/>
    <mergeCell ref="J1:M1"/>
    <mergeCell ref="N1:Q1"/>
    <mergeCell ref="B1:E1"/>
    <mergeCell ref="F1:I1"/>
    <mergeCell ref="B41:E41"/>
    <mergeCell ref="F41:I41"/>
    <mergeCell ref="J41:M41"/>
    <mergeCell ref="N41:Q41"/>
    <mergeCell ref="A24:A26"/>
    <mergeCell ref="B24:E24"/>
    <mergeCell ref="F24:I24"/>
    <mergeCell ref="J24:M24"/>
    <mergeCell ref="N24:Q24"/>
  </mergeCell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25"/>
  <dimension ref="B2:D8"/>
  <sheetViews>
    <sheetView zoomScale="80" zoomScaleNormal="80" workbookViewId="0">
      <selection activeCell="H19" sqref="H19"/>
    </sheetView>
  </sheetViews>
  <sheetFormatPr defaultRowHeight="12.75"/>
  <cols>
    <col min="1" max="1" width="9.140625" style="73"/>
    <col min="2" max="2" width="28.85546875" style="73" customWidth="1"/>
    <col min="3" max="3" width="15.5703125" style="73" bestFit="1" customWidth="1"/>
    <col min="4" max="4" width="13.7109375" style="73" customWidth="1"/>
    <col min="5" max="5" width="18.5703125" style="73" bestFit="1" customWidth="1"/>
    <col min="6" max="7" width="12.7109375" style="73" customWidth="1"/>
    <col min="8" max="8" width="11" style="73" bestFit="1" customWidth="1"/>
    <col min="9" max="245" width="9.140625" style="73"/>
    <col min="246" max="246" width="28.85546875" style="73" bestFit="1" customWidth="1"/>
    <col min="247" max="247" width="13.140625" style="73" bestFit="1" customWidth="1"/>
    <col min="248" max="249" width="13.7109375" style="73" customWidth="1"/>
    <col min="250" max="250" width="5.85546875" style="73" customWidth="1"/>
    <col min="251" max="251" width="12.7109375" style="73" bestFit="1" customWidth="1"/>
    <col min="252" max="253" width="14.28515625" style="73" customWidth="1"/>
    <col min="254" max="501" width="9.140625" style="73"/>
    <col min="502" max="502" width="28.85546875" style="73" bestFit="1" customWidth="1"/>
    <col min="503" max="503" width="13.140625" style="73" bestFit="1" customWidth="1"/>
    <col min="504" max="505" width="13.7109375" style="73" customWidth="1"/>
    <col min="506" max="506" width="5.85546875" style="73" customWidth="1"/>
    <col min="507" max="507" width="12.7109375" style="73" bestFit="1" customWidth="1"/>
    <col min="508" max="509" width="14.28515625" style="73" customWidth="1"/>
    <col min="510" max="757" width="9.140625" style="73"/>
    <col min="758" max="758" width="28.85546875" style="73" bestFit="1" customWidth="1"/>
    <col min="759" max="759" width="13.140625" style="73" bestFit="1" customWidth="1"/>
    <col min="760" max="761" width="13.7109375" style="73" customWidth="1"/>
    <col min="762" max="762" width="5.85546875" style="73" customWidth="1"/>
    <col min="763" max="763" width="12.7109375" style="73" bestFit="1" customWidth="1"/>
    <col min="764" max="765" width="14.28515625" style="73" customWidth="1"/>
    <col min="766" max="1013" width="9.140625" style="73"/>
    <col min="1014" max="1014" width="28.85546875" style="73" bestFit="1" customWidth="1"/>
    <col min="1015" max="1015" width="13.140625" style="73" bestFit="1" customWidth="1"/>
    <col min="1016" max="1017" width="13.7109375" style="73" customWidth="1"/>
    <col min="1018" max="1018" width="5.85546875" style="73" customWidth="1"/>
    <col min="1019" max="1019" width="12.7109375" style="73" bestFit="1" customWidth="1"/>
    <col min="1020" max="1021" width="14.28515625" style="73" customWidth="1"/>
    <col min="1022" max="1269" width="9.140625" style="73"/>
    <col min="1270" max="1270" width="28.85546875" style="73" bestFit="1" customWidth="1"/>
    <col min="1271" max="1271" width="13.140625" style="73" bestFit="1" customWidth="1"/>
    <col min="1272" max="1273" width="13.7109375" style="73" customWidth="1"/>
    <col min="1274" max="1274" width="5.85546875" style="73" customWidth="1"/>
    <col min="1275" max="1275" width="12.7109375" style="73" bestFit="1" customWidth="1"/>
    <col min="1276" max="1277" width="14.28515625" style="73" customWidth="1"/>
    <col min="1278" max="1525" width="9.140625" style="73"/>
    <col min="1526" max="1526" width="28.85546875" style="73" bestFit="1" customWidth="1"/>
    <col min="1527" max="1527" width="13.140625" style="73" bestFit="1" customWidth="1"/>
    <col min="1528" max="1529" width="13.7109375" style="73" customWidth="1"/>
    <col min="1530" max="1530" width="5.85546875" style="73" customWidth="1"/>
    <col min="1531" max="1531" width="12.7109375" style="73" bestFit="1" customWidth="1"/>
    <col min="1532" max="1533" width="14.28515625" style="73" customWidth="1"/>
    <col min="1534" max="1781" width="9.140625" style="73"/>
    <col min="1782" max="1782" width="28.85546875" style="73" bestFit="1" customWidth="1"/>
    <col min="1783" max="1783" width="13.140625" style="73" bestFit="1" customWidth="1"/>
    <col min="1784" max="1785" width="13.7109375" style="73" customWidth="1"/>
    <col min="1786" max="1786" width="5.85546875" style="73" customWidth="1"/>
    <col min="1787" max="1787" width="12.7109375" style="73" bestFit="1" customWidth="1"/>
    <col min="1788" max="1789" width="14.28515625" style="73" customWidth="1"/>
    <col min="1790" max="2037" width="9.140625" style="73"/>
    <col min="2038" max="2038" width="28.85546875" style="73" bestFit="1" customWidth="1"/>
    <col min="2039" max="2039" width="13.140625" style="73" bestFit="1" customWidth="1"/>
    <col min="2040" max="2041" width="13.7109375" style="73" customWidth="1"/>
    <col min="2042" max="2042" width="5.85546875" style="73" customWidth="1"/>
    <col min="2043" max="2043" width="12.7109375" style="73" bestFit="1" customWidth="1"/>
    <col min="2044" max="2045" width="14.28515625" style="73" customWidth="1"/>
    <col min="2046" max="2293" width="9.140625" style="73"/>
    <col min="2294" max="2294" width="28.85546875" style="73" bestFit="1" customWidth="1"/>
    <col min="2295" max="2295" width="13.140625" style="73" bestFit="1" customWidth="1"/>
    <col min="2296" max="2297" width="13.7109375" style="73" customWidth="1"/>
    <col min="2298" max="2298" width="5.85546875" style="73" customWidth="1"/>
    <col min="2299" max="2299" width="12.7109375" style="73" bestFit="1" customWidth="1"/>
    <col min="2300" max="2301" width="14.28515625" style="73" customWidth="1"/>
    <col min="2302" max="2549" width="9.140625" style="73"/>
    <col min="2550" max="2550" width="28.85546875" style="73" bestFit="1" customWidth="1"/>
    <col min="2551" max="2551" width="13.140625" style="73" bestFit="1" customWidth="1"/>
    <col min="2552" max="2553" width="13.7109375" style="73" customWidth="1"/>
    <col min="2554" max="2554" width="5.85546875" style="73" customWidth="1"/>
    <col min="2555" max="2555" width="12.7109375" style="73" bestFit="1" customWidth="1"/>
    <col min="2556" max="2557" width="14.28515625" style="73" customWidth="1"/>
    <col min="2558" max="2805" width="9.140625" style="73"/>
    <col min="2806" max="2806" width="28.85546875" style="73" bestFit="1" customWidth="1"/>
    <col min="2807" max="2807" width="13.140625" style="73" bestFit="1" customWidth="1"/>
    <col min="2808" max="2809" width="13.7109375" style="73" customWidth="1"/>
    <col min="2810" max="2810" width="5.85546875" style="73" customWidth="1"/>
    <col min="2811" max="2811" width="12.7109375" style="73" bestFit="1" customWidth="1"/>
    <col min="2812" max="2813" width="14.28515625" style="73" customWidth="1"/>
    <col min="2814" max="3061" width="9.140625" style="73"/>
    <col min="3062" max="3062" width="28.85546875" style="73" bestFit="1" customWidth="1"/>
    <col min="3063" max="3063" width="13.140625" style="73" bestFit="1" customWidth="1"/>
    <col min="3064" max="3065" width="13.7109375" style="73" customWidth="1"/>
    <col min="3066" max="3066" width="5.85546875" style="73" customWidth="1"/>
    <col min="3067" max="3067" width="12.7109375" style="73" bestFit="1" customWidth="1"/>
    <col min="3068" max="3069" width="14.28515625" style="73" customWidth="1"/>
    <col min="3070" max="3317" width="9.140625" style="73"/>
    <col min="3318" max="3318" width="28.85546875" style="73" bestFit="1" customWidth="1"/>
    <col min="3319" max="3319" width="13.140625" style="73" bestFit="1" customWidth="1"/>
    <col min="3320" max="3321" width="13.7109375" style="73" customWidth="1"/>
    <col min="3322" max="3322" width="5.85546875" style="73" customWidth="1"/>
    <col min="3323" max="3323" width="12.7109375" style="73" bestFit="1" customWidth="1"/>
    <col min="3324" max="3325" width="14.28515625" style="73" customWidth="1"/>
    <col min="3326" max="3573" width="9.140625" style="73"/>
    <col min="3574" max="3574" width="28.85546875" style="73" bestFit="1" customWidth="1"/>
    <col min="3575" max="3575" width="13.140625" style="73" bestFit="1" customWidth="1"/>
    <col min="3576" max="3577" width="13.7109375" style="73" customWidth="1"/>
    <col min="3578" max="3578" width="5.85546875" style="73" customWidth="1"/>
    <col min="3579" max="3579" width="12.7109375" style="73" bestFit="1" customWidth="1"/>
    <col min="3580" max="3581" width="14.28515625" style="73" customWidth="1"/>
    <col min="3582" max="3829" width="9.140625" style="73"/>
    <col min="3830" max="3830" width="28.85546875" style="73" bestFit="1" customWidth="1"/>
    <col min="3831" max="3831" width="13.140625" style="73" bestFit="1" customWidth="1"/>
    <col min="3832" max="3833" width="13.7109375" style="73" customWidth="1"/>
    <col min="3834" max="3834" width="5.85546875" style="73" customWidth="1"/>
    <col min="3835" max="3835" width="12.7109375" style="73" bestFit="1" customWidth="1"/>
    <col min="3836" max="3837" width="14.28515625" style="73" customWidth="1"/>
    <col min="3838" max="4085" width="9.140625" style="73"/>
    <col min="4086" max="4086" width="28.85546875" style="73" bestFit="1" customWidth="1"/>
    <col min="4087" max="4087" width="13.140625" style="73" bestFit="1" customWidth="1"/>
    <col min="4088" max="4089" width="13.7109375" style="73" customWidth="1"/>
    <col min="4090" max="4090" width="5.85546875" style="73" customWidth="1"/>
    <col min="4091" max="4091" width="12.7109375" style="73" bestFit="1" customWidth="1"/>
    <col min="4092" max="4093" width="14.28515625" style="73" customWidth="1"/>
    <col min="4094" max="4341" width="9.140625" style="73"/>
    <col min="4342" max="4342" width="28.85546875" style="73" bestFit="1" customWidth="1"/>
    <col min="4343" max="4343" width="13.140625" style="73" bestFit="1" customWidth="1"/>
    <col min="4344" max="4345" width="13.7109375" style="73" customWidth="1"/>
    <col min="4346" max="4346" width="5.85546875" style="73" customWidth="1"/>
    <col min="4347" max="4347" width="12.7109375" style="73" bestFit="1" customWidth="1"/>
    <col min="4348" max="4349" width="14.28515625" style="73" customWidth="1"/>
    <col min="4350" max="4597" width="9.140625" style="73"/>
    <col min="4598" max="4598" width="28.85546875" style="73" bestFit="1" customWidth="1"/>
    <col min="4599" max="4599" width="13.140625" style="73" bestFit="1" customWidth="1"/>
    <col min="4600" max="4601" width="13.7109375" style="73" customWidth="1"/>
    <col min="4602" max="4602" width="5.85546875" style="73" customWidth="1"/>
    <col min="4603" max="4603" width="12.7109375" style="73" bestFit="1" customWidth="1"/>
    <col min="4604" max="4605" width="14.28515625" style="73" customWidth="1"/>
    <col min="4606" max="4853" width="9.140625" style="73"/>
    <col min="4854" max="4854" width="28.85546875" style="73" bestFit="1" customWidth="1"/>
    <col min="4855" max="4855" width="13.140625" style="73" bestFit="1" customWidth="1"/>
    <col min="4856" max="4857" width="13.7109375" style="73" customWidth="1"/>
    <col min="4858" max="4858" width="5.85546875" style="73" customWidth="1"/>
    <col min="4859" max="4859" width="12.7109375" style="73" bestFit="1" customWidth="1"/>
    <col min="4860" max="4861" width="14.28515625" style="73" customWidth="1"/>
    <col min="4862" max="5109" width="9.140625" style="73"/>
    <col min="5110" max="5110" width="28.85546875" style="73" bestFit="1" customWidth="1"/>
    <col min="5111" max="5111" width="13.140625" style="73" bestFit="1" customWidth="1"/>
    <col min="5112" max="5113" width="13.7109375" style="73" customWidth="1"/>
    <col min="5114" max="5114" width="5.85546875" style="73" customWidth="1"/>
    <col min="5115" max="5115" width="12.7109375" style="73" bestFit="1" customWidth="1"/>
    <col min="5116" max="5117" width="14.28515625" style="73" customWidth="1"/>
    <col min="5118" max="5365" width="9.140625" style="73"/>
    <col min="5366" max="5366" width="28.85546875" style="73" bestFit="1" customWidth="1"/>
    <col min="5367" max="5367" width="13.140625" style="73" bestFit="1" customWidth="1"/>
    <col min="5368" max="5369" width="13.7109375" style="73" customWidth="1"/>
    <col min="5370" max="5370" width="5.85546875" style="73" customWidth="1"/>
    <col min="5371" max="5371" width="12.7109375" style="73" bestFit="1" customWidth="1"/>
    <col min="5372" max="5373" width="14.28515625" style="73" customWidth="1"/>
    <col min="5374" max="5621" width="9.140625" style="73"/>
    <col min="5622" max="5622" width="28.85546875" style="73" bestFit="1" customWidth="1"/>
    <col min="5623" max="5623" width="13.140625" style="73" bestFit="1" customWidth="1"/>
    <col min="5624" max="5625" width="13.7109375" style="73" customWidth="1"/>
    <col min="5626" max="5626" width="5.85546875" style="73" customWidth="1"/>
    <col min="5627" max="5627" width="12.7109375" style="73" bestFit="1" customWidth="1"/>
    <col min="5628" max="5629" width="14.28515625" style="73" customWidth="1"/>
    <col min="5630" max="5877" width="9.140625" style="73"/>
    <col min="5878" max="5878" width="28.85546875" style="73" bestFit="1" customWidth="1"/>
    <col min="5879" max="5879" width="13.140625" style="73" bestFit="1" customWidth="1"/>
    <col min="5880" max="5881" width="13.7109375" style="73" customWidth="1"/>
    <col min="5882" max="5882" width="5.85546875" style="73" customWidth="1"/>
    <col min="5883" max="5883" width="12.7109375" style="73" bestFit="1" customWidth="1"/>
    <col min="5884" max="5885" width="14.28515625" style="73" customWidth="1"/>
    <col min="5886" max="6133" width="9.140625" style="73"/>
    <col min="6134" max="6134" width="28.85546875" style="73" bestFit="1" customWidth="1"/>
    <col min="6135" max="6135" width="13.140625" style="73" bestFit="1" customWidth="1"/>
    <col min="6136" max="6137" width="13.7109375" style="73" customWidth="1"/>
    <col min="6138" max="6138" width="5.85546875" style="73" customWidth="1"/>
    <col min="6139" max="6139" width="12.7109375" style="73" bestFit="1" customWidth="1"/>
    <col min="6140" max="6141" width="14.28515625" style="73" customWidth="1"/>
    <col min="6142" max="6389" width="9.140625" style="73"/>
    <col min="6390" max="6390" width="28.85546875" style="73" bestFit="1" customWidth="1"/>
    <col min="6391" max="6391" width="13.140625" style="73" bestFit="1" customWidth="1"/>
    <col min="6392" max="6393" width="13.7109375" style="73" customWidth="1"/>
    <col min="6394" max="6394" width="5.85546875" style="73" customWidth="1"/>
    <col min="6395" max="6395" width="12.7109375" style="73" bestFit="1" customWidth="1"/>
    <col min="6396" max="6397" width="14.28515625" style="73" customWidth="1"/>
    <col min="6398" max="6645" width="9.140625" style="73"/>
    <col min="6646" max="6646" width="28.85546875" style="73" bestFit="1" customWidth="1"/>
    <col min="6647" max="6647" width="13.140625" style="73" bestFit="1" customWidth="1"/>
    <col min="6648" max="6649" width="13.7109375" style="73" customWidth="1"/>
    <col min="6650" max="6650" width="5.85546875" style="73" customWidth="1"/>
    <col min="6651" max="6651" width="12.7109375" style="73" bestFit="1" customWidth="1"/>
    <col min="6652" max="6653" width="14.28515625" style="73" customWidth="1"/>
    <col min="6654" max="6901" width="9.140625" style="73"/>
    <col min="6902" max="6902" width="28.85546875" style="73" bestFit="1" customWidth="1"/>
    <col min="6903" max="6903" width="13.140625" style="73" bestFit="1" customWidth="1"/>
    <col min="6904" max="6905" width="13.7109375" style="73" customWidth="1"/>
    <col min="6906" max="6906" width="5.85546875" style="73" customWidth="1"/>
    <col min="6907" max="6907" width="12.7109375" style="73" bestFit="1" customWidth="1"/>
    <col min="6908" max="6909" width="14.28515625" style="73" customWidth="1"/>
    <col min="6910" max="7157" width="9.140625" style="73"/>
    <col min="7158" max="7158" width="28.85546875" style="73" bestFit="1" customWidth="1"/>
    <col min="7159" max="7159" width="13.140625" style="73" bestFit="1" customWidth="1"/>
    <col min="7160" max="7161" width="13.7109375" style="73" customWidth="1"/>
    <col min="7162" max="7162" width="5.85546875" style="73" customWidth="1"/>
    <col min="7163" max="7163" width="12.7109375" style="73" bestFit="1" customWidth="1"/>
    <col min="7164" max="7165" width="14.28515625" style="73" customWidth="1"/>
    <col min="7166" max="7413" width="9.140625" style="73"/>
    <col min="7414" max="7414" width="28.85546875" style="73" bestFit="1" customWidth="1"/>
    <col min="7415" max="7415" width="13.140625" style="73" bestFit="1" customWidth="1"/>
    <col min="7416" max="7417" width="13.7109375" style="73" customWidth="1"/>
    <col min="7418" max="7418" width="5.85546875" style="73" customWidth="1"/>
    <col min="7419" max="7419" width="12.7109375" style="73" bestFit="1" customWidth="1"/>
    <col min="7420" max="7421" width="14.28515625" style="73" customWidth="1"/>
    <col min="7422" max="7669" width="9.140625" style="73"/>
    <col min="7670" max="7670" width="28.85546875" style="73" bestFit="1" customWidth="1"/>
    <col min="7671" max="7671" width="13.140625" style="73" bestFit="1" customWidth="1"/>
    <col min="7672" max="7673" width="13.7109375" style="73" customWidth="1"/>
    <col min="7674" max="7674" width="5.85546875" style="73" customWidth="1"/>
    <col min="7675" max="7675" width="12.7109375" style="73" bestFit="1" customWidth="1"/>
    <col min="7676" max="7677" width="14.28515625" style="73" customWidth="1"/>
    <col min="7678" max="7925" width="9.140625" style="73"/>
    <col min="7926" max="7926" width="28.85546875" style="73" bestFit="1" customWidth="1"/>
    <col min="7927" max="7927" width="13.140625" style="73" bestFit="1" customWidth="1"/>
    <col min="7928" max="7929" width="13.7109375" style="73" customWidth="1"/>
    <col min="7930" max="7930" width="5.85546875" style="73" customWidth="1"/>
    <col min="7931" max="7931" width="12.7109375" style="73" bestFit="1" customWidth="1"/>
    <col min="7932" max="7933" width="14.28515625" style="73" customWidth="1"/>
    <col min="7934" max="8181" width="9.140625" style="73"/>
    <col min="8182" max="8182" width="28.85546875" style="73" bestFit="1" customWidth="1"/>
    <col min="8183" max="8183" width="13.140625" style="73" bestFit="1" customWidth="1"/>
    <col min="8184" max="8185" width="13.7109375" style="73" customWidth="1"/>
    <col min="8186" max="8186" width="5.85546875" style="73" customWidth="1"/>
    <col min="8187" max="8187" width="12.7109375" style="73" bestFit="1" customWidth="1"/>
    <col min="8188" max="8189" width="14.28515625" style="73" customWidth="1"/>
    <col min="8190" max="8437" width="9.140625" style="73"/>
    <col min="8438" max="8438" width="28.85546875" style="73" bestFit="1" customWidth="1"/>
    <col min="8439" max="8439" width="13.140625" style="73" bestFit="1" customWidth="1"/>
    <col min="8440" max="8441" width="13.7109375" style="73" customWidth="1"/>
    <col min="8442" max="8442" width="5.85546875" style="73" customWidth="1"/>
    <col min="8443" max="8443" width="12.7109375" style="73" bestFit="1" customWidth="1"/>
    <col min="8444" max="8445" width="14.28515625" style="73" customWidth="1"/>
    <col min="8446" max="8693" width="9.140625" style="73"/>
    <col min="8694" max="8694" width="28.85546875" style="73" bestFit="1" customWidth="1"/>
    <col min="8695" max="8695" width="13.140625" style="73" bestFit="1" customWidth="1"/>
    <col min="8696" max="8697" width="13.7109375" style="73" customWidth="1"/>
    <col min="8698" max="8698" width="5.85546875" style="73" customWidth="1"/>
    <col min="8699" max="8699" width="12.7109375" style="73" bestFit="1" customWidth="1"/>
    <col min="8700" max="8701" width="14.28515625" style="73" customWidth="1"/>
    <col min="8702" max="8949" width="9.140625" style="73"/>
    <col min="8950" max="8950" width="28.85546875" style="73" bestFit="1" customWidth="1"/>
    <col min="8951" max="8951" width="13.140625" style="73" bestFit="1" customWidth="1"/>
    <col min="8952" max="8953" width="13.7109375" style="73" customWidth="1"/>
    <col min="8954" max="8954" width="5.85546875" style="73" customWidth="1"/>
    <col min="8955" max="8955" width="12.7109375" style="73" bestFit="1" customWidth="1"/>
    <col min="8956" max="8957" width="14.28515625" style="73" customWidth="1"/>
    <col min="8958" max="9205" width="9.140625" style="73"/>
    <col min="9206" max="9206" width="28.85546875" style="73" bestFit="1" customWidth="1"/>
    <col min="9207" max="9207" width="13.140625" style="73" bestFit="1" customWidth="1"/>
    <col min="9208" max="9209" width="13.7109375" style="73" customWidth="1"/>
    <col min="9210" max="9210" width="5.85546875" style="73" customWidth="1"/>
    <col min="9211" max="9211" width="12.7109375" style="73" bestFit="1" customWidth="1"/>
    <col min="9212" max="9213" width="14.28515625" style="73" customWidth="1"/>
    <col min="9214" max="9461" width="9.140625" style="73"/>
    <col min="9462" max="9462" width="28.85546875" style="73" bestFit="1" customWidth="1"/>
    <col min="9463" max="9463" width="13.140625" style="73" bestFit="1" customWidth="1"/>
    <col min="9464" max="9465" width="13.7109375" style="73" customWidth="1"/>
    <col min="9466" max="9466" width="5.85546875" style="73" customWidth="1"/>
    <col min="9467" max="9467" width="12.7109375" style="73" bestFit="1" customWidth="1"/>
    <col min="9468" max="9469" width="14.28515625" style="73" customWidth="1"/>
    <col min="9470" max="9717" width="9.140625" style="73"/>
    <col min="9718" max="9718" width="28.85546875" style="73" bestFit="1" customWidth="1"/>
    <col min="9719" max="9719" width="13.140625" style="73" bestFit="1" customWidth="1"/>
    <col min="9720" max="9721" width="13.7109375" style="73" customWidth="1"/>
    <col min="9722" max="9722" width="5.85546875" style="73" customWidth="1"/>
    <col min="9723" max="9723" width="12.7109375" style="73" bestFit="1" customWidth="1"/>
    <col min="9724" max="9725" width="14.28515625" style="73" customWidth="1"/>
    <col min="9726" max="9973" width="9.140625" style="73"/>
    <col min="9974" max="9974" width="28.85546875" style="73" bestFit="1" customWidth="1"/>
    <col min="9975" max="9975" width="13.140625" style="73" bestFit="1" customWidth="1"/>
    <col min="9976" max="9977" width="13.7109375" style="73" customWidth="1"/>
    <col min="9978" max="9978" width="5.85546875" style="73" customWidth="1"/>
    <col min="9979" max="9979" width="12.7109375" style="73" bestFit="1" customWidth="1"/>
    <col min="9980" max="9981" width="14.28515625" style="73" customWidth="1"/>
    <col min="9982" max="10229" width="9.140625" style="73"/>
    <col min="10230" max="10230" width="28.85546875" style="73" bestFit="1" customWidth="1"/>
    <col min="10231" max="10231" width="13.140625" style="73" bestFit="1" customWidth="1"/>
    <col min="10232" max="10233" width="13.7109375" style="73" customWidth="1"/>
    <col min="10234" max="10234" width="5.85546875" style="73" customWidth="1"/>
    <col min="10235" max="10235" width="12.7109375" style="73" bestFit="1" customWidth="1"/>
    <col min="10236" max="10237" width="14.28515625" style="73" customWidth="1"/>
    <col min="10238" max="10485" width="9.140625" style="73"/>
    <col min="10486" max="10486" width="28.85546875" style="73" bestFit="1" customWidth="1"/>
    <col min="10487" max="10487" width="13.140625" style="73" bestFit="1" customWidth="1"/>
    <col min="10488" max="10489" width="13.7109375" style="73" customWidth="1"/>
    <col min="10490" max="10490" width="5.85546875" style="73" customWidth="1"/>
    <col min="10491" max="10491" width="12.7109375" style="73" bestFit="1" customWidth="1"/>
    <col min="10492" max="10493" width="14.28515625" style="73" customWidth="1"/>
    <col min="10494" max="10741" width="9.140625" style="73"/>
    <col min="10742" max="10742" width="28.85546875" style="73" bestFit="1" customWidth="1"/>
    <col min="10743" max="10743" width="13.140625" style="73" bestFit="1" customWidth="1"/>
    <col min="10744" max="10745" width="13.7109375" style="73" customWidth="1"/>
    <col min="10746" max="10746" width="5.85546875" style="73" customWidth="1"/>
    <col min="10747" max="10747" width="12.7109375" style="73" bestFit="1" customWidth="1"/>
    <col min="10748" max="10749" width="14.28515625" style="73" customWidth="1"/>
    <col min="10750" max="10997" width="9.140625" style="73"/>
    <col min="10998" max="10998" width="28.85546875" style="73" bestFit="1" customWidth="1"/>
    <col min="10999" max="10999" width="13.140625" style="73" bestFit="1" customWidth="1"/>
    <col min="11000" max="11001" width="13.7109375" style="73" customWidth="1"/>
    <col min="11002" max="11002" width="5.85546875" style="73" customWidth="1"/>
    <col min="11003" max="11003" width="12.7109375" style="73" bestFit="1" customWidth="1"/>
    <col min="11004" max="11005" width="14.28515625" style="73" customWidth="1"/>
    <col min="11006" max="11253" width="9.140625" style="73"/>
    <col min="11254" max="11254" width="28.85546875" style="73" bestFit="1" customWidth="1"/>
    <col min="11255" max="11255" width="13.140625" style="73" bestFit="1" customWidth="1"/>
    <col min="11256" max="11257" width="13.7109375" style="73" customWidth="1"/>
    <col min="11258" max="11258" width="5.85546875" style="73" customWidth="1"/>
    <col min="11259" max="11259" width="12.7109375" style="73" bestFit="1" customWidth="1"/>
    <col min="11260" max="11261" width="14.28515625" style="73" customWidth="1"/>
    <col min="11262" max="11509" width="9.140625" style="73"/>
    <col min="11510" max="11510" width="28.85546875" style="73" bestFit="1" customWidth="1"/>
    <col min="11511" max="11511" width="13.140625" style="73" bestFit="1" customWidth="1"/>
    <col min="11512" max="11513" width="13.7109375" style="73" customWidth="1"/>
    <col min="11514" max="11514" width="5.85546875" style="73" customWidth="1"/>
    <col min="11515" max="11515" width="12.7109375" style="73" bestFit="1" customWidth="1"/>
    <col min="11516" max="11517" width="14.28515625" style="73" customWidth="1"/>
    <col min="11518" max="11765" width="9.140625" style="73"/>
    <col min="11766" max="11766" width="28.85546875" style="73" bestFit="1" customWidth="1"/>
    <col min="11767" max="11767" width="13.140625" style="73" bestFit="1" customWidth="1"/>
    <col min="11768" max="11769" width="13.7109375" style="73" customWidth="1"/>
    <col min="11770" max="11770" width="5.85546875" style="73" customWidth="1"/>
    <col min="11771" max="11771" width="12.7109375" style="73" bestFit="1" customWidth="1"/>
    <col min="11772" max="11773" width="14.28515625" style="73" customWidth="1"/>
    <col min="11774" max="12021" width="9.140625" style="73"/>
    <col min="12022" max="12022" width="28.85546875" style="73" bestFit="1" customWidth="1"/>
    <col min="12023" max="12023" width="13.140625" style="73" bestFit="1" customWidth="1"/>
    <col min="12024" max="12025" width="13.7109375" style="73" customWidth="1"/>
    <col min="12026" max="12026" width="5.85546875" style="73" customWidth="1"/>
    <col min="12027" max="12027" width="12.7109375" style="73" bestFit="1" customWidth="1"/>
    <col min="12028" max="12029" width="14.28515625" style="73" customWidth="1"/>
    <col min="12030" max="12277" width="9.140625" style="73"/>
    <col min="12278" max="12278" width="28.85546875" style="73" bestFit="1" customWidth="1"/>
    <col min="12279" max="12279" width="13.140625" style="73" bestFit="1" customWidth="1"/>
    <col min="12280" max="12281" width="13.7109375" style="73" customWidth="1"/>
    <col min="12282" max="12282" width="5.85546875" style="73" customWidth="1"/>
    <col min="12283" max="12283" width="12.7109375" style="73" bestFit="1" customWidth="1"/>
    <col min="12284" max="12285" width="14.28515625" style="73" customWidth="1"/>
    <col min="12286" max="12533" width="9.140625" style="73"/>
    <col min="12534" max="12534" width="28.85546875" style="73" bestFit="1" customWidth="1"/>
    <col min="12535" max="12535" width="13.140625" style="73" bestFit="1" customWidth="1"/>
    <col min="12536" max="12537" width="13.7109375" style="73" customWidth="1"/>
    <col min="12538" max="12538" width="5.85546875" style="73" customWidth="1"/>
    <col min="12539" max="12539" width="12.7109375" style="73" bestFit="1" customWidth="1"/>
    <col min="12540" max="12541" width="14.28515625" style="73" customWidth="1"/>
    <col min="12542" max="12789" width="9.140625" style="73"/>
    <col min="12790" max="12790" width="28.85546875" style="73" bestFit="1" customWidth="1"/>
    <col min="12791" max="12791" width="13.140625" style="73" bestFit="1" customWidth="1"/>
    <col min="12792" max="12793" width="13.7109375" style="73" customWidth="1"/>
    <col min="12794" max="12794" width="5.85546875" style="73" customWidth="1"/>
    <col min="12795" max="12795" width="12.7109375" style="73" bestFit="1" customWidth="1"/>
    <col min="12796" max="12797" width="14.28515625" style="73" customWidth="1"/>
    <col min="12798" max="13045" width="9.140625" style="73"/>
    <col min="13046" max="13046" width="28.85546875" style="73" bestFit="1" customWidth="1"/>
    <col min="13047" max="13047" width="13.140625" style="73" bestFit="1" customWidth="1"/>
    <col min="13048" max="13049" width="13.7109375" style="73" customWidth="1"/>
    <col min="13050" max="13050" width="5.85546875" style="73" customWidth="1"/>
    <col min="13051" max="13051" width="12.7109375" style="73" bestFit="1" customWidth="1"/>
    <col min="13052" max="13053" width="14.28515625" style="73" customWidth="1"/>
    <col min="13054" max="13301" width="9.140625" style="73"/>
    <col min="13302" max="13302" width="28.85546875" style="73" bestFit="1" customWidth="1"/>
    <col min="13303" max="13303" width="13.140625" style="73" bestFit="1" customWidth="1"/>
    <col min="13304" max="13305" width="13.7109375" style="73" customWidth="1"/>
    <col min="13306" max="13306" width="5.85546875" style="73" customWidth="1"/>
    <col min="13307" max="13307" width="12.7109375" style="73" bestFit="1" customWidth="1"/>
    <col min="13308" max="13309" width="14.28515625" style="73" customWidth="1"/>
    <col min="13310" max="13557" width="9.140625" style="73"/>
    <col min="13558" max="13558" width="28.85546875" style="73" bestFit="1" customWidth="1"/>
    <col min="13559" max="13559" width="13.140625" style="73" bestFit="1" customWidth="1"/>
    <col min="13560" max="13561" width="13.7109375" style="73" customWidth="1"/>
    <col min="13562" max="13562" width="5.85546875" style="73" customWidth="1"/>
    <col min="13563" max="13563" width="12.7109375" style="73" bestFit="1" customWidth="1"/>
    <col min="13564" max="13565" width="14.28515625" style="73" customWidth="1"/>
    <col min="13566" max="13813" width="9.140625" style="73"/>
    <col min="13814" max="13814" width="28.85546875" style="73" bestFit="1" customWidth="1"/>
    <col min="13815" max="13815" width="13.140625" style="73" bestFit="1" customWidth="1"/>
    <col min="13816" max="13817" width="13.7109375" style="73" customWidth="1"/>
    <col min="13818" max="13818" width="5.85546875" style="73" customWidth="1"/>
    <col min="13819" max="13819" width="12.7109375" style="73" bestFit="1" customWidth="1"/>
    <col min="13820" max="13821" width="14.28515625" style="73" customWidth="1"/>
    <col min="13822" max="14069" width="9.140625" style="73"/>
    <col min="14070" max="14070" width="28.85546875" style="73" bestFit="1" customWidth="1"/>
    <col min="14071" max="14071" width="13.140625" style="73" bestFit="1" customWidth="1"/>
    <col min="14072" max="14073" width="13.7109375" style="73" customWidth="1"/>
    <col min="14074" max="14074" width="5.85546875" style="73" customWidth="1"/>
    <col min="14075" max="14075" width="12.7109375" style="73" bestFit="1" customWidth="1"/>
    <col min="14076" max="14077" width="14.28515625" style="73" customWidth="1"/>
    <col min="14078" max="14325" width="9.140625" style="73"/>
    <col min="14326" max="14326" width="28.85546875" style="73" bestFit="1" customWidth="1"/>
    <col min="14327" max="14327" width="13.140625" style="73" bestFit="1" customWidth="1"/>
    <col min="14328" max="14329" width="13.7109375" style="73" customWidth="1"/>
    <col min="14330" max="14330" width="5.85546875" style="73" customWidth="1"/>
    <col min="14331" max="14331" width="12.7109375" style="73" bestFit="1" customWidth="1"/>
    <col min="14332" max="14333" width="14.28515625" style="73" customWidth="1"/>
    <col min="14334" max="14581" width="9.140625" style="73"/>
    <col min="14582" max="14582" width="28.85546875" style="73" bestFit="1" customWidth="1"/>
    <col min="14583" max="14583" width="13.140625" style="73" bestFit="1" customWidth="1"/>
    <col min="14584" max="14585" width="13.7109375" style="73" customWidth="1"/>
    <col min="14586" max="14586" width="5.85546875" style="73" customWidth="1"/>
    <col min="14587" max="14587" width="12.7109375" style="73" bestFit="1" customWidth="1"/>
    <col min="14588" max="14589" width="14.28515625" style="73" customWidth="1"/>
    <col min="14590" max="14837" width="9.140625" style="73"/>
    <col min="14838" max="14838" width="28.85546875" style="73" bestFit="1" customWidth="1"/>
    <col min="14839" max="14839" width="13.140625" style="73" bestFit="1" customWidth="1"/>
    <col min="14840" max="14841" width="13.7109375" style="73" customWidth="1"/>
    <col min="14842" max="14842" width="5.85546875" style="73" customWidth="1"/>
    <col min="14843" max="14843" width="12.7109375" style="73" bestFit="1" customWidth="1"/>
    <col min="14844" max="14845" width="14.28515625" style="73" customWidth="1"/>
    <col min="14846" max="15093" width="9.140625" style="73"/>
    <col min="15094" max="15094" width="28.85546875" style="73" bestFit="1" customWidth="1"/>
    <col min="15095" max="15095" width="13.140625" style="73" bestFit="1" customWidth="1"/>
    <col min="15096" max="15097" width="13.7109375" style="73" customWidth="1"/>
    <col min="15098" max="15098" width="5.85546875" style="73" customWidth="1"/>
    <col min="15099" max="15099" width="12.7109375" style="73" bestFit="1" customWidth="1"/>
    <col min="15100" max="15101" width="14.28515625" style="73" customWidth="1"/>
    <col min="15102" max="15349" width="9.140625" style="73"/>
    <col min="15350" max="15350" width="28.85546875" style="73" bestFit="1" customWidth="1"/>
    <col min="15351" max="15351" width="13.140625" style="73" bestFit="1" customWidth="1"/>
    <col min="15352" max="15353" width="13.7109375" style="73" customWidth="1"/>
    <col min="15354" max="15354" width="5.85546875" style="73" customWidth="1"/>
    <col min="15355" max="15355" width="12.7109375" style="73" bestFit="1" customWidth="1"/>
    <col min="15356" max="15357" width="14.28515625" style="73" customWidth="1"/>
    <col min="15358" max="15605" width="9.140625" style="73"/>
    <col min="15606" max="15606" width="28.85546875" style="73" bestFit="1" customWidth="1"/>
    <col min="15607" max="15607" width="13.140625" style="73" bestFit="1" customWidth="1"/>
    <col min="15608" max="15609" width="13.7109375" style="73" customWidth="1"/>
    <col min="15610" max="15610" width="5.85546875" style="73" customWidth="1"/>
    <col min="15611" max="15611" width="12.7109375" style="73" bestFit="1" customWidth="1"/>
    <col min="15612" max="15613" width="14.28515625" style="73" customWidth="1"/>
    <col min="15614" max="15861" width="9.140625" style="73"/>
    <col min="15862" max="15862" width="28.85546875" style="73" bestFit="1" customWidth="1"/>
    <col min="15863" max="15863" width="13.140625" style="73" bestFit="1" customWidth="1"/>
    <col min="15864" max="15865" width="13.7109375" style="73" customWidth="1"/>
    <col min="15866" max="15866" width="5.85546875" style="73" customWidth="1"/>
    <col min="15867" max="15867" width="12.7109375" style="73" bestFit="1" customWidth="1"/>
    <col min="15868" max="15869" width="14.28515625" style="73" customWidth="1"/>
    <col min="15870" max="16117" width="9.140625" style="73"/>
    <col min="16118" max="16118" width="28.85546875" style="73" bestFit="1" customWidth="1"/>
    <col min="16119" max="16119" width="13.140625" style="73" bestFit="1" customWidth="1"/>
    <col min="16120" max="16121" width="13.7109375" style="73" customWidth="1"/>
    <col min="16122" max="16122" width="5.85546875" style="73" customWidth="1"/>
    <col min="16123" max="16123" width="12.7109375" style="73" bestFit="1" customWidth="1"/>
    <col min="16124" max="16125" width="14.28515625" style="73" customWidth="1"/>
    <col min="16126" max="16384" width="9.140625" style="73"/>
  </cols>
  <sheetData>
    <row r="2" spans="2:4" ht="18.75">
      <c r="B2" s="723" t="s">
        <v>76</v>
      </c>
      <c r="C2" s="723"/>
      <c r="D2" s="723"/>
    </row>
    <row r="3" spans="2:4" ht="36">
      <c r="B3" s="74"/>
      <c r="C3" s="75" t="s">
        <v>92</v>
      </c>
      <c r="D3" s="75" t="s">
        <v>93</v>
      </c>
    </row>
    <row r="4" spans="2:4" ht="18">
      <c r="B4" s="75" t="s">
        <v>77</v>
      </c>
      <c r="C4" s="76">
        <v>59.012099999999968</v>
      </c>
      <c r="D4" s="76">
        <v>66.314170000000018</v>
      </c>
    </row>
    <row r="5" spans="2:4" ht="18">
      <c r="B5" s="75" t="s">
        <v>59</v>
      </c>
      <c r="C5" s="76">
        <v>-1.56775</v>
      </c>
      <c r="D5" s="76">
        <v>-0.92500000000000004</v>
      </c>
    </row>
    <row r="6" spans="2:4" ht="18">
      <c r="B6" s="77" t="s">
        <v>60</v>
      </c>
      <c r="C6" s="78">
        <v>-0.70699999999999996</v>
      </c>
      <c r="D6" s="78">
        <v>-0.72099999999999997</v>
      </c>
    </row>
    <row r="7" spans="2:4" ht="18">
      <c r="B7" s="77" t="s">
        <v>91</v>
      </c>
      <c r="C7" s="78">
        <v>0</v>
      </c>
      <c r="D7" s="78">
        <v>1.7549200000000005</v>
      </c>
    </row>
    <row r="8" spans="2:4" ht="36.75" thickBot="1">
      <c r="B8" s="79" t="s">
        <v>78</v>
      </c>
      <c r="C8" s="80">
        <f>+C4+C5+C6</f>
        <v>56.737349999999971</v>
      </c>
      <c r="D8" s="80">
        <f>+D4+D5+D6</f>
        <v>64.668170000000018</v>
      </c>
    </row>
  </sheetData>
  <mergeCells count="1">
    <mergeCell ref="B2:D2"/>
  </mergeCell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ilha26"/>
  <dimension ref="A1:J32"/>
  <sheetViews>
    <sheetView showGridLines="0" workbookViewId="0">
      <selection activeCell="O14" sqref="O14"/>
    </sheetView>
  </sheetViews>
  <sheetFormatPr defaultColWidth="9.140625" defaultRowHeight="12.75"/>
  <cols>
    <col min="1" max="1" width="42.85546875" style="280" customWidth="1"/>
    <col min="2" max="3" width="9.5703125" style="280" hidden="1" customWidth="1"/>
    <col min="4" max="4" width="4.140625" style="280" hidden="1" customWidth="1"/>
    <col min="5" max="6" width="10.7109375" style="309" customWidth="1"/>
    <col min="7" max="9" width="9.5703125" style="280" hidden="1" customWidth="1"/>
    <col min="10" max="10" width="10.5703125" customWidth="1"/>
    <col min="11" max="16384" width="9.140625" style="280"/>
  </cols>
  <sheetData>
    <row r="1" spans="1:10" s="263" customFormat="1" ht="15">
      <c r="A1" s="363" t="s">
        <v>347</v>
      </c>
      <c r="B1" s="363"/>
      <c r="C1" s="363"/>
    </row>
    <row r="2" spans="1:10" ht="26.25" customHeight="1">
      <c r="A2" s="280" t="s">
        <v>174</v>
      </c>
    </row>
    <row r="3" spans="1:10" ht="18" customHeight="1">
      <c r="A3" s="281" t="s">
        <v>173</v>
      </c>
      <c r="B3" s="282">
        <v>42736</v>
      </c>
      <c r="C3" s="282">
        <v>42767</v>
      </c>
      <c r="D3" s="282">
        <v>42795</v>
      </c>
      <c r="E3" s="283"/>
      <c r="F3" s="283"/>
      <c r="G3" s="282"/>
      <c r="H3" s="282"/>
      <c r="I3" s="282"/>
      <c r="J3" s="283"/>
    </row>
    <row r="4" spans="1:10" ht="18" customHeight="1">
      <c r="A4" s="312" t="s">
        <v>177</v>
      </c>
      <c r="B4" s="282"/>
      <c r="C4" s="282"/>
      <c r="D4" s="282"/>
      <c r="E4" s="283" t="s">
        <v>157</v>
      </c>
      <c r="F4" s="283" t="s">
        <v>158</v>
      </c>
      <c r="G4" s="282">
        <v>43101</v>
      </c>
      <c r="H4" s="282">
        <v>43132</v>
      </c>
      <c r="I4" s="282">
        <v>43160</v>
      </c>
      <c r="J4" s="283" t="s">
        <v>259</v>
      </c>
    </row>
    <row r="5" spans="1:10" s="285" customFormat="1" ht="24.75" customHeight="1">
      <c r="A5" s="292" t="s">
        <v>199</v>
      </c>
      <c r="B5" s="293">
        <v>17.432716069492955</v>
      </c>
      <c r="C5" s="293">
        <v>-39.901453742022426</v>
      </c>
      <c r="D5" s="293">
        <v>48.163519817188615</v>
      </c>
      <c r="E5" s="305">
        <f t="shared" ref="E5:E10" si="0">SUM(G5:I5)</f>
        <v>295.92926903997443</v>
      </c>
      <c r="F5" s="305">
        <f t="shared" ref="F5:F10" si="1">SUM(B5:D5)</f>
        <v>25.694782144659143</v>
      </c>
      <c r="G5" s="293">
        <v>58.898048839706263</v>
      </c>
      <c r="H5" s="293">
        <v>130.10117661318873</v>
      </c>
      <c r="I5" s="293">
        <v>106.93004358707941</v>
      </c>
      <c r="J5" s="314">
        <f>E5-F5</f>
        <v>270.23448689531529</v>
      </c>
    </row>
    <row r="6" spans="1:10" s="285" customFormat="1" ht="24.75" customHeight="1">
      <c r="A6" s="288" t="s">
        <v>200</v>
      </c>
      <c r="B6" s="284">
        <v>-14.506683039999999</v>
      </c>
      <c r="C6" s="284">
        <v>-18.533733090000002</v>
      </c>
      <c r="D6" s="284">
        <v>-29.273181049999991</v>
      </c>
      <c r="E6" s="305">
        <f t="shared" si="0"/>
        <v>-52.17846376</v>
      </c>
      <c r="F6" s="305">
        <f t="shared" si="1"/>
        <v>-62.313597179999988</v>
      </c>
      <c r="G6" s="289">
        <v>-15.446881080000008</v>
      </c>
      <c r="H6" s="289">
        <v>-14.887784440000001</v>
      </c>
      <c r="I6" s="289">
        <v>-21.843798239999991</v>
      </c>
      <c r="J6" s="314">
        <f t="shared" ref="J6:J11" si="2">E6-F6</f>
        <v>10.135133419999988</v>
      </c>
    </row>
    <row r="7" spans="1:10" s="285" customFormat="1" ht="24.75" customHeight="1">
      <c r="A7" s="288" t="s">
        <v>201</v>
      </c>
      <c r="B7" s="284">
        <v>1.4043968600000001</v>
      </c>
      <c r="C7" s="284">
        <v>0.77333951999999995</v>
      </c>
      <c r="D7" s="284">
        <v>0.68203999999999998</v>
      </c>
      <c r="E7" s="305">
        <f t="shared" si="0"/>
        <v>6.1625535599999992</v>
      </c>
      <c r="F7" s="305">
        <f t="shared" si="1"/>
        <v>2.8597763799999996</v>
      </c>
      <c r="G7" s="289">
        <v>2.0793634399999998</v>
      </c>
      <c r="H7" s="289">
        <v>1.68093662</v>
      </c>
      <c r="I7" s="289">
        <v>2.4022535</v>
      </c>
      <c r="J7" s="314">
        <f t="shared" si="2"/>
        <v>3.3027771799999996</v>
      </c>
    </row>
    <row r="8" spans="1:10" s="285" customFormat="1" ht="24.75" customHeight="1">
      <c r="A8" s="288" t="s">
        <v>202</v>
      </c>
      <c r="B8" s="284">
        <v>-2.9498263100000002</v>
      </c>
      <c r="C8" s="284">
        <v>-2.25706623</v>
      </c>
      <c r="D8" s="284">
        <v>-5.3241609900000011</v>
      </c>
      <c r="E8" s="305">
        <f t="shared" si="0"/>
        <v>-21.167728564814816</v>
      </c>
      <c r="F8" s="305">
        <f t="shared" si="1"/>
        <v>-10.531053530000001</v>
      </c>
      <c r="G8" s="289">
        <v>-4.4335763400000001</v>
      </c>
      <c r="H8" s="289">
        <v>-14.940457709999999</v>
      </c>
      <c r="I8" s="289">
        <v>-1.7936945148148173</v>
      </c>
      <c r="J8" s="314">
        <f t="shared" si="2"/>
        <v>-10.636675034814814</v>
      </c>
    </row>
    <row r="9" spans="1:10" s="285" customFormat="1" ht="24.75" customHeight="1">
      <c r="A9" s="288" t="s">
        <v>203</v>
      </c>
      <c r="B9" s="284">
        <v>-18.548778849492901</v>
      </c>
      <c r="C9" s="284">
        <v>-8.6803466779775995</v>
      </c>
      <c r="D9" s="284">
        <v>-29.98298075718855</v>
      </c>
      <c r="E9" s="305">
        <f t="shared" si="0"/>
        <v>-31.766564939974451</v>
      </c>
      <c r="F9" s="305">
        <f t="shared" si="1"/>
        <v>-57.21210628465905</v>
      </c>
      <c r="G9" s="289">
        <v>-18.49282448970596</v>
      </c>
      <c r="H9" s="289">
        <v>-3.54171460318892</v>
      </c>
      <c r="I9" s="289">
        <v>-9.7320258470795693</v>
      </c>
      <c r="J9" s="314">
        <f t="shared" si="2"/>
        <v>25.445541344684599</v>
      </c>
    </row>
    <row r="10" spans="1:10" s="285" customFormat="1" ht="24.75" customHeight="1">
      <c r="A10" s="288" t="s">
        <v>204</v>
      </c>
      <c r="B10" s="284">
        <v>0</v>
      </c>
      <c r="C10" s="284">
        <v>0</v>
      </c>
      <c r="D10" s="284">
        <v>0</v>
      </c>
      <c r="E10" s="305">
        <f t="shared" si="0"/>
        <v>0</v>
      </c>
      <c r="F10" s="305">
        <f t="shared" si="1"/>
        <v>0</v>
      </c>
      <c r="G10" s="289">
        <v>0</v>
      </c>
      <c r="H10" s="289">
        <v>0</v>
      </c>
      <c r="I10" s="289">
        <v>0</v>
      </c>
      <c r="J10" s="314">
        <f t="shared" si="2"/>
        <v>0</v>
      </c>
    </row>
    <row r="11" spans="1:10" s="285" customFormat="1" ht="24.75" customHeight="1">
      <c r="A11" s="294" t="s">
        <v>205</v>
      </c>
      <c r="B11" s="295">
        <f t="shared" ref="B11:I11" si="3">SUM(B5:B10)</f>
        <v>-17.168175269999946</v>
      </c>
      <c r="C11" s="295">
        <f t="shared" si="3"/>
        <v>-68.599260220000019</v>
      </c>
      <c r="D11" s="295">
        <f t="shared" si="3"/>
        <v>-15.734762979999926</v>
      </c>
      <c r="E11" s="306">
        <f t="shared" si="3"/>
        <v>196.97906533518517</v>
      </c>
      <c r="F11" s="306">
        <f t="shared" si="3"/>
        <v>-101.5021984699999</v>
      </c>
      <c r="G11" s="296">
        <f t="shared" si="3"/>
        <v>22.604130370000291</v>
      </c>
      <c r="H11" s="296">
        <f t="shared" si="3"/>
        <v>98.412156479999794</v>
      </c>
      <c r="I11" s="296">
        <f t="shared" si="3"/>
        <v>75.962778485185041</v>
      </c>
      <c r="J11" s="306">
        <f t="shared" si="2"/>
        <v>298.48126380518505</v>
      </c>
    </row>
    <row r="12" spans="1:10" s="285" customFormat="1" ht="24.75" customHeight="1">
      <c r="A12" s="286" t="s">
        <v>208</v>
      </c>
      <c r="B12" s="287">
        <v>29.662322205061493</v>
      </c>
      <c r="C12" s="287">
        <v>29.149185199260113</v>
      </c>
      <c r="D12" s="287">
        <v>28.013781637430327</v>
      </c>
      <c r="E12" s="308">
        <f>SUM(G12:I12)</f>
        <v>301.80499845952573</v>
      </c>
      <c r="F12" s="308">
        <f>SUM(B12:D12)</f>
        <v>86.82528904175193</v>
      </c>
      <c r="G12" s="287">
        <v>90.311983059780459</v>
      </c>
      <c r="H12" s="287">
        <v>105.38048108373843</v>
      </c>
      <c r="I12" s="287">
        <v>106.11253431600684</v>
      </c>
    </row>
    <row r="13" spans="1:10" s="285" customFormat="1" ht="24.75" customHeight="1">
      <c r="A13" s="286" t="s">
        <v>209</v>
      </c>
      <c r="B13" s="291">
        <f t="shared" ref="B13:I13" si="4">B11/B12</f>
        <v>-0.57878729626470105</v>
      </c>
      <c r="C13" s="291">
        <f t="shared" si="4"/>
        <v>-2.3533851718689296</v>
      </c>
      <c r="D13" s="291">
        <f t="shared" si="4"/>
        <v>-0.56167936138175945</v>
      </c>
      <c r="E13" s="307">
        <f>E11/E12</f>
        <v>0.65266999002868242</v>
      </c>
      <c r="F13" s="307">
        <f t="shared" si="4"/>
        <v>-1.1690395688886246</v>
      </c>
      <c r="G13" s="297">
        <f t="shared" si="4"/>
        <v>0.2502893813663451</v>
      </c>
      <c r="H13" s="297">
        <f t="shared" si="4"/>
        <v>0.93387461765142821</v>
      </c>
      <c r="I13" s="297">
        <f t="shared" si="4"/>
        <v>0.71586998628234833</v>
      </c>
    </row>
    <row r="14" spans="1:10" s="285" customFormat="1" ht="24.75" customHeight="1">
      <c r="A14" s="286" t="s">
        <v>206</v>
      </c>
      <c r="B14" s="287">
        <v>137.11854486999999</v>
      </c>
      <c r="C14" s="287">
        <v>0</v>
      </c>
      <c r="D14" s="287">
        <v>1.4412999999999999E-4</v>
      </c>
      <c r="E14" s="308">
        <f>SUM(G14:I14)</f>
        <v>8.7477999999999992E-4</v>
      </c>
      <c r="F14" s="308">
        <f>SUM(B14:D14)</f>
        <v>137.11868899999999</v>
      </c>
      <c r="G14" s="290">
        <v>0</v>
      </c>
      <c r="H14" s="290">
        <v>2.4363999999999999E-4</v>
      </c>
      <c r="I14" s="290">
        <v>6.3113999999999998E-4</v>
      </c>
    </row>
    <row r="15" spans="1:10" s="285" customFormat="1" ht="24.75" customHeight="1">
      <c r="A15" s="298" t="s">
        <v>245</v>
      </c>
      <c r="B15" s="291">
        <f t="shared" ref="B15:I15" si="5">B14/B12</f>
        <v>4.6226503751821051</v>
      </c>
      <c r="C15" s="291">
        <f t="shared" si="5"/>
        <v>0</v>
      </c>
      <c r="D15" s="291">
        <f t="shared" si="5"/>
        <v>5.144967640049788E-6</v>
      </c>
      <c r="E15" s="307">
        <f>E14/E12</f>
        <v>2.8984940755290848E-6</v>
      </c>
      <c r="F15" s="307">
        <f t="shared" si="5"/>
        <v>1.5792482871443518</v>
      </c>
      <c r="G15" s="297">
        <f t="shared" si="5"/>
        <v>0</v>
      </c>
      <c r="H15" s="297">
        <f t="shared" si="5"/>
        <v>2.3120031100104436E-6</v>
      </c>
      <c r="I15" s="297">
        <f t="shared" si="5"/>
        <v>5.9478364555919751E-6</v>
      </c>
    </row>
    <row r="16" spans="1:10" s="285" customFormat="1" ht="24.75" customHeight="1">
      <c r="A16" s="298" t="s">
        <v>207</v>
      </c>
      <c r="B16" s="291">
        <f t="shared" ref="B16:I16" si="6">B14/B11</f>
        <v>-7.9867861734615451</v>
      </c>
      <c r="C16" s="291">
        <f t="shared" si="6"/>
        <v>0</v>
      </c>
      <c r="D16" s="291">
        <f t="shared" si="6"/>
        <v>-9.1599727420870665E-6</v>
      </c>
      <c r="E16" s="307">
        <f>E14/E11</f>
        <v>4.4409795452702011E-6</v>
      </c>
      <c r="F16" s="307">
        <f t="shared" si="6"/>
        <v>-1.3508937842417958</v>
      </c>
      <c r="G16" s="297">
        <f t="shared" si="6"/>
        <v>0</v>
      </c>
      <c r="H16" s="297">
        <f t="shared" si="6"/>
        <v>2.4757104072759011E-6</v>
      </c>
      <c r="I16" s="297">
        <f t="shared" si="6"/>
        <v>8.3085428493520778E-6</v>
      </c>
    </row>
    <row r="18" spans="1:9">
      <c r="A18" s="280" t="s">
        <v>175</v>
      </c>
    </row>
    <row r="19" spans="1:9" ht="18" customHeight="1">
      <c r="A19" s="281" t="s">
        <v>183</v>
      </c>
      <c r="B19" s="282">
        <v>42736</v>
      </c>
      <c r="C19" s="282">
        <v>42767</v>
      </c>
      <c r="D19" s="282">
        <v>42795</v>
      </c>
      <c r="E19" s="283"/>
      <c r="F19" s="283"/>
      <c r="G19" s="282"/>
      <c r="H19" s="282"/>
      <c r="I19" s="282"/>
    </row>
    <row r="20" spans="1:9" ht="18" customHeight="1">
      <c r="A20" s="312" t="s">
        <v>233</v>
      </c>
      <c r="B20" s="282"/>
      <c r="C20" s="282"/>
      <c r="D20" s="282"/>
      <c r="E20" s="283" t="s">
        <v>159</v>
      </c>
      <c r="F20" s="283" t="s">
        <v>160</v>
      </c>
      <c r="G20" s="282">
        <v>43101</v>
      </c>
      <c r="H20" s="282">
        <v>43132</v>
      </c>
      <c r="I20" s="282">
        <v>43160</v>
      </c>
    </row>
    <row r="21" spans="1:9" ht="24.75" customHeight="1">
      <c r="A21" s="292" t="s">
        <v>234</v>
      </c>
      <c r="B21" s="293">
        <v>0</v>
      </c>
      <c r="C21" s="293">
        <v>0</v>
      </c>
      <c r="D21" s="293">
        <v>0</v>
      </c>
      <c r="E21" s="305">
        <f>E5</f>
        <v>295.92926903997443</v>
      </c>
      <c r="F21" s="305">
        <f>F5</f>
        <v>25.694782144659143</v>
      </c>
      <c r="G21" s="293">
        <v>0</v>
      </c>
      <c r="H21" s="293">
        <v>0</v>
      </c>
      <c r="I21" s="293">
        <v>0</v>
      </c>
    </row>
    <row r="22" spans="1:9" ht="24.75" customHeight="1">
      <c r="A22" s="288" t="s">
        <v>236</v>
      </c>
      <c r="B22" s="284">
        <v>0</v>
      </c>
      <c r="C22" s="284">
        <v>0</v>
      </c>
      <c r="D22" s="284">
        <v>0</v>
      </c>
      <c r="E22" s="305">
        <f t="shared" ref="E22:E32" si="7">E6</f>
        <v>-52.17846376</v>
      </c>
      <c r="F22" s="305">
        <f t="shared" ref="F22:F32" si="8">F6</f>
        <v>-62.313597179999988</v>
      </c>
      <c r="G22" s="289">
        <v>0</v>
      </c>
      <c r="H22" s="289">
        <v>0</v>
      </c>
      <c r="I22" s="289">
        <v>0</v>
      </c>
    </row>
    <row r="23" spans="1:9" ht="24.75" customHeight="1">
      <c r="A23" s="288" t="s">
        <v>235</v>
      </c>
      <c r="B23" s="284">
        <v>0</v>
      </c>
      <c r="C23" s="284">
        <v>0</v>
      </c>
      <c r="D23" s="284">
        <v>0</v>
      </c>
      <c r="E23" s="305">
        <f t="shared" si="7"/>
        <v>6.1625535599999992</v>
      </c>
      <c r="F23" s="305">
        <f t="shared" si="8"/>
        <v>2.8597763799999996</v>
      </c>
      <c r="G23" s="289">
        <v>0</v>
      </c>
      <c r="H23" s="289">
        <v>0</v>
      </c>
      <c r="I23" s="289">
        <v>0</v>
      </c>
    </row>
    <row r="24" spans="1:9" ht="24.75" customHeight="1">
      <c r="A24" s="288" t="s">
        <v>237</v>
      </c>
      <c r="B24" s="284">
        <v>0</v>
      </c>
      <c r="C24" s="284">
        <v>0</v>
      </c>
      <c r="D24" s="284">
        <v>0</v>
      </c>
      <c r="E24" s="305">
        <f t="shared" si="7"/>
        <v>-21.167728564814816</v>
      </c>
      <c r="F24" s="305">
        <f t="shared" si="8"/>
        <v>-10.531053530000001</v>
      </c>
      <c r="G24" s="289">
        <v>0</v>
      </c>
      <c r="H24" s="289">
        <v>0</v>
      </c>
      <c r="I24" s="289">
        <v>0</v>
      </c>
    </row>
    <row r="25" spans="1:9" ht="24.75" customHeight="1">
      <c r="A25" s="288" t="s">
        <v>238</v>
      </c>
      <c r="B25" s="284">
        <v>0</v>
      </c>
      <c r="C25" s="284">
        <v>0</v>
      </c>
      <c r="D25" s="284">
        <v>0</v>
      </c>
      <c r="E25" s="305">
        <f t="shared" si="7"/>
        <v>-31.766564939974451</v>
      </c>
      <c r="F25" s="305">
        <f t="shared" si="8"/>
        <v>-57.21210628465905</v>
      </c>
      <c r="G25" s="289">
        <v>0</v>
      </c>
      <c r="H25" s="289">
        <v>0</v>
      </c>
      <c r="I25" s="289">
        <v>0</v>
      </c>
    </row>
    <row r="26" spans="1:9" ht="24.75" customHeight="1">
      <c r="A26" s="288" t="s">
        <v>239</v>
      </c>
      <c r="B26" s="284">
        <v>0</v>
      </c>
      <c r="C26" s="284">
        <v>0</v>
      </c>
      <c r="D26" s="284">
        <v>0</v>
      </c>
      <c r="E26" s="305">
        <f t="shared" si="7"/>
        <v>0</v>
      </c>
      <c r="F26" s="305">
        <f t="shared" si="8"/>
        <v>0</v>
      </c>
      <c r="G26" s="289">
        <v>0</v>
      </c>
      <c r="H26" s="289">
        <v>0</v>
      </c>
      <c r="I26" s="289">
        <v>0</v>
      </c>
    </row>
    <row r="27" spans="1:9" ht="24.75" customHeight="1">
      <c r="A27" s="294" t="s">
        <v>240</v>
      </c>
      <c r="B27" s="295">
        <f>SUM(B21:B26)</f>
        <v>0</v>
      </c>
      <c r="C27" s="295">
        <f>SUM(C21:C26)</f>
        <v>0</v>
      </c>
      <c r="D27" s="295">
        <f>SUM(D21:D26)</f>
        <v>0</v>
      </c>
      <c r="E27" s="306">
        <f t="shared" si="7"/>
        <v>196.97906533518517</v>
      </c>
      <c r="F27" s="306">
        <f t="shared" si="8"/>
        <v>-101.5021984699999</v>
      </c>
      <c r="G27" s="296">
        <f>SUM(G21:G26)</f>
        <v>0</v>
      </c>
      <c r="H27" s="296">
        <f>SUM(H21:H26)</f>
        <v>0</v>
      </c>
      <c r="I27" s="296">
        <f>SUM(I21:I26)</f>
        <v>0</v>
      </c>
    </row>
    <row r="28" spans="1:9" ht="24.75" customHeight="1">
      <c r="A28" s="286" t="s">
        <v>241</v>
      </c>
      <c r="B28" s="287">
        <v>0</v>
      </c>
      <c r="C28" s="287">
        <v>0</v>
      </c>
      <c r="D28" s="287">
        <v>0</v>
      </c>
      <c r="E28" s="308">
        <f t="shared" si="7"/>
        <v>301.80499845952573</v>
      </c>
      <c r="F28" s="308">
        <f t="shared" si="8"/>
        <v>86.82528904175193</v>
      </c>
      <c r="G28" s="287">
        <v>0</v>
      </c>
      <c r="H28" s="287">
        <v>0</v>
      </c>
      <c r="I28" s="287">
        <v>0</v>
      </c>
    </row>
    <row r="29" spans="1:9" ht="24.75" customHeight="1">
      <c r="A29" s="286" t="s">
        <v>242</v>
      </c>
      <c r="B29" s="291" t="e">
        <f>B27/B28</f>
        <v>#DIV/0!</v>
      </c>
      <c r="C29" s="291" t="e">
        <f>C27/C28</f>
        <v>#DIV/0!</v>
      </c>
      <c r="D29" s="291" t="e">
        <f>D27/D28</f>
        <v>#DIV/0!</v>
      </c>
      <c r="E29" s="307">
        <f t="shared" si="7"/>
        <v>0.65266999002868242</v>
      </c>
      <c r="F29" s="307">
        <f t="shared" si="8"/>
        <v>-1.1690395688886246</v>
      </c>
      <c r="G29" s="297" t="e">
        <f>G27/G28</f>
        <v>#DIV/0!</v>
      </c>
      <c r="H29" s="297" t="e">
        <f>H27/H28</f>
        <v>#DIV/0!</v>
      </c>
      <c r="I29" s="297" t="e">
        <f>I27/I28</f>
        <v>#DIV/0!</v>
      </c>
    </row>
    <row r="30" spans="1:9" ht="24.75" customHeight="1">
      <c r="A30" s="286" t="s">
        <v>243</v>
      </c>
      <c r="B30" s="287">
        <v>0</v>
      </c>
      <c r="C30" s="287">
        <v>0</v>
      </c>
      <c r="D30" s="287">
        <v>0</v>
      </c>
      <c r="E30" s="308">
        <f t="shared" si="7"/>
        <v>8.7477999999999992E-4</v>
      </c>
      <c r="F30" s="308">
        <f t="shared" si="8"/>
        <v>137.11868899999999</v>
      </c>
      <c r="G30" s="290">
        <v>0</v>
      </c>
      <c r="H30" s="290">
        <v>0</v>
      </c>
      <c r="I30" s="290">
        <v>0</v>
      </c>
    </row>
    <row r="31" spans="1:9" ht="24.75" customHeight="1">
      <c r="A31" s="298" t="s">
        <v>244</v>
      </c>
      <c r="B31" s="291" t="e">
        <f>B30/B28</f>
        <v>#DIV/0!</v>
      </c>
      <c r="C31" s="291" t="e">
        <f>C30/C28</f>
        <v>#DIV/0!</v>
      </c>
      <c r="D31" s="291" t="e">
        <f>D30/D28</f>
        <v>#DIV/0!</v>
      </c>
      <c r="E31" s="307">
        <f t="shared" si="7"/>
        <v>2.8984940755290848E-6</v>
      </c>
      <c r="F31" s="307">
        <f t="shared" si="8"/>
        <v>1.5792482871443518</v>
      </c>
      <c r="G31" s="297" t="e">
        <f>G30/G28</f>
        <v>#DIV/0!</v>
      </c>
      <c r="H31" s="297" t="e">
        <f>H30/H28</f>
        <v>#DIV/0!</v>
      </c>
      <c r="I31" s="297" t="e">
        <f>I30/I28</f>
        <v>#DIV/0!</v>
      </c>
    </row>
    <row r="32" spans="1:9" ht="24.75" customHeight="1">
      <c r="A32" s="298" t="s">
        <v>207</v>
      </c>
      <c r="B32" s="291" t="e">
        <f>B30/B27</f>
        <v>#DIV/0!</v>
      </c>
      <c r="C32" s="291" t="e">
        <f>C30/C27</f>
        <v>#DIV/0!</v>
      </c>
      <c r="D32" s="291" t="e">
        <f>D30/D27</f>
        <v>#DIV/0!</v>
      </c>
      <c r="E32" s="307">
        <f t="shared" si="7"/>
        <v>4.4409795452702011E-6</v>
      </c>
      <c r="F32" s="307">
        <f t="shared" si="8"/>
        <v>-1.3508937842417958</v>
      </c>
      <c r="G32" s="297" t="e">
        <f>G30/G27</f>
        <v>#DIV/0!</v>
      </c>
      <c r="H32" s="297" t="e">
        <f>H30/H27</f>
        <v>#DIV/0!</v>
      </c>
      <c r="I32" s="297" t="e">
        <f>I30/I27</f>
        <v>#DIV/0!</v>
      </c>
    </row>
  </sheetData>
  <pageMargins left="0.511811024" right="0.511811024" top="0.78740157499999996" bottom="0.78740157499999996" header="0.31496062000000002" footer="0.31496062000000002"/>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27">
    <pageSetUpPr fitToPage="1"/>
  </sheetPr>
  <dimension ref="A1:X41"/>
  <sheetViews>
    <sheetView zoomScale="80" zoomScaleNormal="80" workbookViewId="0">
      <selection activeCell="S22" sqref="S22"/>
    </sheetView>
  </sheetViews>
  <sheetFormatPr defaultColWidth="9.140625" defaultRowHeight="15"/>
  <cols>
    <col min="1" max="1" width="1.28515625" style="393" customWidth="1"/>
    <col min="2" max="2" width="36.7109375" style="393" customWidth="1"/>
    <col min="3" max="3" width="13.7109375" style="393" customWidth="1"/>
    <col min="4" max="4" width="10.42578125" style="393" customWidth="1"/>
    <col min="5" max="5" width="16.28515625" style="393" bestFit="1" customWidth="1"/>
    <col min="6" max="6" width="13" style="393" customWidth="1"/>
    <col min="7" max="7" width="14.42578125" style="393" customWidth="1"/>
    <col min="8" max="8" width="10.7109375" style="393" customWidth="1"/>
    <col min="9" max="9" width="16.28515625" style="393" bestFit="1" customWidth="1"/>
    <col min="10" max="10" width="10.7109375" style="393" customWidth="1"/>
    <col min="11" max="11" width="15.140625" style="393" customWidth="1"/>
    <col min="12" max="12" width="1.28515625" style="393" customWidth="1"/>
    <col min="13" max="14" width="11.5703125" style="393" hidden="1" customWidth="1"/>
    <col min="15" max="15" width="11" style="393" hidden="1" customWidth="1"/>
    <col min="16" max="16" width="9.28515625" style="393" hidden="1" customWidth="1"/>
    <col min="17" max="17" width="13.85546875" style="393" hidden="1" customWidth="1"/>
    <col min="18" max="18" width="9.85546875" style="393" bestFit="1" customWidth="1"/>
    <col min="19" max="19" width="9.140625" style="393"/>
    <col min="20" max="20" width="11.5703125" style="393" bestFit="1" customWidth="1"/>
    <col min="21" max="21" width="10.42578125" style="393" bestFit="1" customWidth="1"/>
    <col min="22" max="16384" width="9.140625" style="393"/>
  </cols>
  <sheetData>
    <row r="1" spans="1:21">
      <c r="B1" s="393" t="s">
        <v>174</v>
      </c>
    </row>
    <row r="2" spans="1:21">
      <c r="B2" s="738" t="s">
        <v>100</v>
      </c>
      <c r="C2" s="739"/>
      <c r="D2" s="739"/>
      <c r="E2" s="739"/>
      <c r="F2" s="739"/>
      <c r="G2" s="739"/>
      <c r="H2" s="739"/>
      <c r="I2" s="739"/>
      <c r="J2" s="739"/>
      <c r="K2" s="739"/>
      <c r="L2" s="394"/>
      <c r="M2" s="395"/>
      <c r="N2" s="395"/>
      <c r="O2" s="395"/>
      <c r="P2" s="395"/>
      <c r="Q2" s="395"/>
    </row>
    <row r="3" spans="1:21" s="396" customFormat="1" ht="31.5" customHeight="1">
      <c r="B3" s="740" t="s">
        <v>359</v>
      </c>
      <c r="C3" s="740" t="s">
        <v>360</v>
      </c>
      <c r="D3" s="740" t="s">
        <v>361</v>
      </c>
      <c r="E3" s="397" t="s">
        <v>362</v>
      </c>
      <c r="F3" s="740" t="s">
        <v>363</v>
      </c>
      <c r="G3" s="740" t="s">
        <v>364</v>
      </c>
      <c r="H3" s="740" t="s">
        <v>140</v>
      </c>
      <c r="I3" s="397" t="s">
        <v>365</v>
      </c>
      <c r="J3" s="743" t="s">
        <v>366</v>
      </c>
      <c r="K3" s="745" t="s">
        <v>365</v>
      </c>
      <c r="L3" s="398"/>
      <c r="M3" s="725" t="s">
        <v>367</v>
      </c>
      <c r="N3" s="726"/>
      <c r="O3" s="727" t="s">
        <v>368</v>
      </c>
      <c r="P3" s="399" t="s">
        <v>369</v>
      </c>
      <c r="T3" s="400" t="s">
        <v>370</v>
      </c>
      <c r="U3" s="400" t="s">
        <v>371</v>
      </c>
    </row>
    <row r="4" spans="1:21" s="396" customFormat="1">
      <c r="B4" s="741"/>
      <c r="C4" s="741"/>
      <c r="D4" s="741"/>
      <c r="E4" s="401" t="s">
        <v>372</v>
      </c>
      <c r="F4" s="742"/>
      <c r="G4" s="742"/>
      <c r="H4" s="742"/>
      <c r="I4" s="401" t="s">
        <v>373</v>
      </c>
      <c r="J4" s="744"/>
      <c r="K4" s="746"/>
      <c r="L4" s="402"/>
      <c r="M4" s="403" t="s">
        <v>366</v>
      </c>
      <c r="N4" s="403" t="s">
        <v>374</v>
      </c>
      <c r="O4" s="728"/>
      <c r="T4" s="404">
        <v>4.2599999999999999E-2</v>
      </c>
      <c r="U4" s="404">
        <v>2.8500000000000001E-2</v>
      </c>
    </row>
    <row r="5" spans="1:21" s="405" customFormat="1">
      <c r="B5" s="406" t="s">
        <v>375</v>
      </c>
      <c r="C5" s="749" t="s">
        <v>376</v>
      </c>
      <c r="D5" s="751" t="s">
        <v>371</v>
      </c>
      <c r="E5" s="407">
        <f>2457.5-E6</f>
        <v>905.09999999999991</v>
      </c>
      <c r="F5" s="407">
        <f>+E5*U4</f>
        <v>25.795349999999999</v>
      </c>
      <c r="G5" s="408">
        <f>58+2.5</f>
        <v>60.5</v>
      </c>
      <c r="H5" s="407">
        <v>0</v>
      </c>
      <c r="I5" s="407">
        <f>SUM(E5:H5)</f>
        <v>991.39534999999989</v>
      </c>
      <c r="J5" s="753">
        <v>-31.5</v>
      </c>
      <c r="K5" s="409">
        <f>I5+J5</f>
        <v>959.89534999999989</v>
      </c>
      <c r="L5" s="409"/>
      <c r="M5" s="407">
        <v>20887.976549999999</v>
      </c>
      <c r="N5" s="407">
        <f>+E5+M5</f>
        <v>21793.076549999998</v>
      </c>
      <c r="O5" s="410"/>
      <c r="Q5" s="411">
        <f>+I5/E5-1</f>
        <v>9.534344271351225E-2</v>
      </c>
      <c r="R5" s="412"/>
      <c r="S5" s="412"/>
      <c r="T5" s="413"/>
      <c r="U5" s="413"/>
    </row>
    <row r="6" spans="1:21" s="414" customFormat="1">
      <c r="B6" s="415" t="s">
        <v>377</v>
      </c>
      <c r="C6" s="750"/>
      <c r="D6" s="752"/>
      <c r="E6" s="408">
        <v>1552.4</v>
      </c>
      <c r="F6" s="407">
        <f>+E6*U4</f>
        <v>44.243400000000001</v>
      </c>
      <c r="G6" s="408">
        <v>0</v>
      </c>
      <c r="H6" s="408">
        <f>+I6-F6-E6</f>
        <v>-135.44340000000011</v>
      </c>
      <c r="I6" s="408">
        <v>1461.2</v>
      </c>
      <c r="J6" s="754"/>
      <c r="K6" s="416">
        <f>I6</f>
        <v>1461.2</v>
      </c>
      <c r="L6" s="416"/>
      <c r="O6" s="417"/>
      <c r="R6" s="418"/>
    </row>
    <row r="7" spans="1:21" s="419" customFormat="1">
      <c r="B7" s="420" t="s">
        <v>378</v>
      </c>
      <c r="C7" s="421"/>
      <c r="D7" s="422"/>
      <c r="E7" s="423">
        <f t="shared" ref="E7:K7" si="0">SUM(E5:E6)</f>
        <v>2457.5</v>
      </c>
      <c r="F7" s="423">
        <f t="shared" si="0"/>
        <v>70.038749999999993</v>
      </c>
      <c r="G7" s="423">
        <f t="shared" si="0"/>
        <v>60.5</v>
      </c>
      <c r="H7" s="423">
        <f t="shared" si="0"/>
        <v>-135.44340000000011</v>
      </c>
      <c r="I7" s="423">
        <f t="shared" si="0"/>
        <v>2452.5953500000001</v>
      </c>
      <c r="J7" s="423">
        <f t="shared" si="0"/>
        <v>-31.5</v>
      </c>
      <c r="K7" s="423">
        <f t="shared" si="0"/>
        <v>2421.0953500000001</v>
      </c>
      <c r="L7" s="424"/>
      <c r="O7" s="425"/>
      <c r="R7" s="426"/>
    </row>
    <row r="8" spans="1:21">
      <c r="E8" s="427"/>
      <c r="F8" s="428"/>
      <c r="G8" s="427"/>
      <c r="H8" s="427"/>
      <c r="T8" s="427"/>
    </row>
    <row r="9" spans="1:21">
      <c r="B9" s="738" t="s">
        <v>379</v>
      </c>
      <c r="C9" s="739"/>
      <c r="D9" s="739"/>
      <c r="E9" s="739"/>
      <c r="F9" s="739"/>
      <c r="G9" s="739"/>
      <c r="H9" s="739"/>
      <c r="I9" s="739"/>
      <c r="J9" s="739"/>
      <c r="K9" s="739"/>
      <c r="L9" s="394"/>
      <c r="M9" s="395"/>
      <c r="N9" s="395"/>
      <c r="O9" s="395"/>
      <c r="P9" s="395"/>
      <c r="Q9" s="395"/>
      <c r="R9" s="429"/>
    </row>
    <row r="10" spans="1:21" s="396" customFormat="1" ht="30" customHeight="1">
      <c r="B10" s="740" t="str">
        <f>B3</f>
        <v>Concessionária
R$ milhões</v>
      </c>
      <c r="C10" s="740" t="s">
        <v>360</v>
      </c>
      <c r="D10" s="740" t="s">
        <v>361</v>
      </c>
      <c r="E10" s="397" t="s">
        <v>362</v>
      </c>
      <c r="F10" s="740" t="s">
        <v>363</v>
      </c>
      <c r="G10" s="740" t="s">
        <v>364</v>
      </c>
      <c r="H10" s="740" t="s">
        <v>380</v>
      </c>
      <c r="I10" s="397" t="str">
        <f>+I3</f>
        <v>RAP 
Ciclo 18/19</v>
      </c>
      <c r="J10" s="743" t="s">
        <v>366</v>
      </c>
      <c r="K10" s="745" t="s">
        <v>365</v>
      </c>
      <c r="L10" s="398"/>
      <c r="M10" s="725" t="s">
        <v>367</v>
      </c>
      <c r="N10" s="726"/>
      <c r="O10" s="727" t="s">
        <v>368</v>
      </c>
      <c r="Q10" s="430">
        <f>+E5*Q12</f>
        <v>25.795349999999971</v>
      </c>
      <c r="R10" s="431"/>
    </row>
    <row r="11" spans="1:21" s="396" customFormat="1">
      <c r="B11" s="741"/>
      <c r="C11" s="741"/>
      <c r="D11" s="741"/>
      <c r="E11" s="401" t="s">
        <v>372</v>
      </c>
      <c r="F11" s="742"/>
      <c r="G11" s="742"/>
      <c r="H11" s="742"/>
      <c r="I11" s="401" t="s">
        <v>373</v>
      </c>
      <c r="J11" s="744"/>
      <c r="K11" s="746"/>
      <c r="L11" s="402"/>
      <c r="M11" s="403" t="s">
        <v>366</v>
      </c>
      <c r="N11" s="403" t="s">
        <v>374</v>
      </c>
      <c r="O11" s="747"/>
      <c r="R11" s="432"/>
    </row>
    <row r="12" spans="1:21" s="405" customFormat="1">
      <c r="A12" s="433"/>
      <c r="B12" s="434" t="s">
        <v>146</v>
      </c>
      <c r="C12" s="434" t="s">
        <v>381</v>
      </c>
      <c r="D12" s="435" t="s">
        <v>371</v>
      </c>
      <c r="E12" s="436">
        <v>18.3</v>
      </c>
      <c r="F12" s="436">
        <f>+E12*U4</f>
        <v>0.52155000000000007</v>
      </c>
      <c r="G12" s="436">
        <v>0</v>
      </c>
      <c r="H12" s="436">
        <v>0</v>
      </c>
      <c r="I12" s="436">
        <f>SUM(E12:H12)</f>
        <v>18.821550000000002</v>
      </c>
      <c r="J12" s="436">
        <f>-708468/1000000</f>
        <v>-0.70846799999999999</v>
      </c>
      <c r="K12" s="436">
        <f t="shared" ref="K12:K20" si="1">I12+J12</f>
        <v>18.113082000000002</v>
      </c>
      <c r="L12" s="416"/>
      <c r="M12" s="436">
        <v>-967.46818000000007</v>
      </c>
      <c r="N12" s="436">
        <f t="shared" ref="N12:N18" si="2">+I12+M12</f>
        <v>-948.64663000000007</v>
      </c>
      <c r="O12" s="437"/>
      <c r="P12" s="438"/>
      <c r="Q12" s="411">
        <f>+I12/E12-1</f>
        <v>2.849999999999997E-2</v>
      </c>
      <c r="R12" s="439"/>
      <c r="S12" s="440"/>
    </row>
    <row r="13" spans="1:21" s="405" customFormat="1">
      <c r="B13" s="441" t="s">
        <v>382</v>
      </c>
      <c r="C13" s="442" t="s">
        <v>383</v>
      </c>
      <c r="D13" s="443" t="s">
        <v>384</v>
      </c>
      <c r="E13" s="444">
        <v>14.1</v>
      </c>
      <c r="F13" s="444">
        <f>+E13*T4</f>
        <v>0.60065999999999997</v>
      </c>
      <c r="G13" s="444">
        <v>0</v>
      </c>
      <c r="H13" s="444">
        <f>+I13-E13-F13</f>
        <v>-3.0006600000000003</v>
      </c>
      <c r="I13" s="444">
        <v>11.7</v>
      </c>
      <c r="J13" s="444">
        <v>-4.5999999999999996</v>
      </c>
      <c r="K13" s="444">
        <f t="shared" si="1"/>
        <v>7.1</v>
      </c>
      <c r="L13" s="444"/>
      <c r="M13" s="444">
        <v>584.10536999999999</v>
      </c>
      <c r="N13" s="444">
        <f t="shared" si="2"/>
        <v>595.80537000000004</v>
      </c>
      <c r="O13" s="445"/>
      <c r="R13" s="446"/>
      <c r="S13" s="447"/>
    </row>
    <row r="14" spans="1:21" s="405" customFormat="1">
      <c r="A14" s="433"/>
      <c r="B14" s="748" t="s">
        <v>385</v>
      </c>
      <c r="C14" s="434" t="s">
        <v>386</v>
      </c>
      <c r="D14" s="748" t="s">
        <v>371</v>
      </c>
      <c r="E14" s="436">
        <v>11.1</v>
      </c>
      <c r="F14" s="436">
        <f>+E14*U4+0.1</f>
        <v>0.41635</v>
      </c>
      <c r="G14" s="436">
        <v>0</v>
      </c>
      <c r="H14" s="436">
        <v>0</v>
      </c>
      <c r="I14" s="436">
        <f>SUM(E14:H14)</f>
        <v>11.516349999999999</v>
      </c>
      <c r="J14" s="436">
        <v>-0.7</v>
      </c>
      <c r="K14" s="436">
        <f t="shared" si="1"/>
        <v>10.81635</v>
      </c>
      <c r="L14" s="416"/>
      <c r="M14" s="436">
        <v>17.007349999999999</v>
      </c>
      <c r="N14" s="436">
        <f t="shared" si="2"/>
        <v>28.523699999999998</v>
      </c>
      <c r="O14" s="437"/>
      <c r="P14" s="438"/>
      <c r="R14" s="448"/>
      <c r="S14" s="447"/>
    </row>
    <row r="15" spans="1:21" s="405" customFormat="1">
      <c r="A15" s="433"/>
      <c r="B15" s="748"/>
      <c r="C15" s="434" t="s">
        <v>387</v>
      </c>
      <c r="D15" s="748"/>
      <c r="E15" s="436">
        <v>35.700000000000003</v>
      </c>
      <c r="F15" s="436">
        <f>+E15*U4</f>
        <v>1.0174500000000002</v>
      </c>
      <c r="G15" s="436">
        <v>0</v>
      </c>
      <c r="H15" s="436">
        <v>0</v>
      </c>
      <c r="I15" s="436">
        <f>SUM(E15:H15)</f>
        <v>36.717449999999999</v>
      </c>
      <c r="J15" s="436">
        <v>-1.9</v>
      </c>
      <c r="K15" s="436">
        <f t="shared" si="1"/>
        <v>34.817450000000001</v>
      </c>
      <c r="L15" s="416"/>
      <c r="M15" s="436">
        <v>-1238.7029600000001</v>
      </c>
      <c r="N15" s="436">
        <f t="shared" si="2"/>
        <v>-1201.98551</v>
      </c>
      <c r="O15" s="437"/>
      <c r="P15" s="438"/>
      <c r="R15" s="448"/>
      <c r="S15" s="447"/>
    </row>
    <row r="16" spans="1:21" s="405" customFormat="1">
      <c r="A16" s="433"/>
      <c r="B16" s="748"/>
      <c r="C16" s="434" t="s">
        <v>388</v>
      </c>
      <c r="D16" s="748"/>
      <c r="E16" s="436">
        <v>6.0245639390745254</v>
      </c>
      <c r="F16" s="436">
        <f>+E16*U4</f>
        <v>0.17170007226362399</v>
      </c>
      <c r="G16" s="436">
        <v>0</v>
      </c>
      <c r="H16" s="436">
        <v>0</v>
      </c>
      <c r="I16" s="436">
        <f>SUM(E16:G16)</f>
        <v>6.1962640113381493</v>
      </c>
      <c r="J16" s="436">
        <v>-0.2</v>
      </c>
      <c r="K16" s="436">
        <f t="shared" si="1"/>
        <v>5.9962640113381491</v>
      </c>
      <c r="L16" s="416"/>
      <c r="M16" s="436">
        <v>-27.244499999999999</v>
      </c>
      <c r="N16" s="436">
        <f t="shared" si="2"/>
        <v>-21.048235988661851</v>
      </c>
      <c r="O16" s="437"/>
      <c r="P16" s="438"/>
      <c r="Q16" s="405">
        <f>+E5*Q12</f>
        <v>25.795349999999971</v>
      </c>
      <c r="R16" s="448"/>
      <c r="S16" s="447"/>
    </row>
    <row r="17" spans="1:24" s="405" customFormat="1">
      <c r="A17" s="433"/>
      <c r="B17" s="748"/>
      <c r="C17" s="434" t="s">
        <v>389</v>
      </c>
      <c r="D17" s="748"/>
      <c r="E17" s="436">
        <v>5.5391872976133678</v>
      </c>
      <c r="F17" s="436">
        <f>+E17*U4</f>
        <v>0.15786683798198098</v>
      </c>
      <c r="G17" s="436">
        <v>0</v>
      </c>
      <c r="H17" s="436">
        <v>0</v>
      </c>
      <c r="I17" s="436">
        <f>SUM(E17:H17)</f>
        <v>5.6970541355953488</v>
      </c>
      <c r="J17" s="436">
        <v>-3.3</v>
      </c>
      <c r="K17" s="436">
        <f t="shared" si="1"/>
        <v>2.397054135595349</v>
      </c>
      <c r="L17" s="416"/>
      <c r="M17" s="436">
        <v>-1155.1970900000001</v>
      </c>
      <c r="N17" s="436">
        <f t="shared" si="2"/>
        <v>-1149.5000358644047</v>
      </c>
      <c r="O17" s="437"/>
      <c r="P17" s="438"/>
      <c r="Q17" s="412">
        <f>+Q16+E5</f>
        <v>930.89534999999989</v>
      </c>
      <c r="R17" s="449"/>
      <c r="S17" s="447"/>
    </row>
    <row r="18" spans="1:24" s="405" customFormat="1">
      <c r="B18" s="737" t="s">
        <v>390</v>
      </c>
      <c r="C18" s="413" t="s">
        <v>391</v>
      </c>
      <c r="D18" s="450" t="s">
        <v>371</v>
      </c>
      <c r="E18" s="408">
        <v>39.5</v>
      </c>
      <c r="F18" s="408">
        <f>+E18*U4+0.1</f>
        <v>1.2257500000000001</v>
      </c>
      <c r="G18" s="408">
        <v>0</v>
      </c>
      <c r="H18" s="416">
        <v>0</v>
      </c>
      <c r="I18" s="416">
        <f>SUM(E18:G18)</f>
        <v>40.725749999999998</v>
      </c>
      <c r="J18" s="444">
        <v>-3.4</v>
      </c>
      <c r="K18" s="444">
        <f t="shared" si="1"/>
        <v>37.325749999999999</v>
      </c>
      <c r="L18" s="444"/>
      <c r="M18" s="444">
        <v>2649.2565199999999</v>
      </c>
      <c r="N18" s="444">
        <f t="shared" si="2"/>
        <v>2689.98227</v>
      </c>
      <c r="O18" s="445"/>
      <c r="P18" s="451"/>
      <c r="Q18" s="452">
        <f>+Q17/1000</f>
        <v>0.9308953499999999</v>
      </c>
      <c r="R18" s="448"/>
      <c r="S18" s="447"/>
    </row>
    <row r="19" spans="1:24" s="405" customFormat="1">
      <c r="B19" s="732"/>
      <c r="C19" s="413" t="s">
        <v>392</v>
      </c>
      <c r="D19" s="443" t="s">
        <v>384</v>
      </c>
      <c r="E19" s="408">
        <v>22.338308300466437</v>
      </c>
      <c r="F19" s="408">
        <f>+E19*T4</f>
        <v>0.95161193359987017</v>
      </c>
      <c r="G19" s="408">
        <v>0</v>
      </c>
      <c r="H19" s="453">
        <v>0</v>
      </c>
      <c r="I19" s="416">
        <f>SUM(E19:G19)</f>
        <v>23.289920234066308</v>
      </c>
      <c r="J19" s="416">
        <v>-0.9</v>
      </c>
      <c r="K19" s="416">
        <f t="shared" si="1"/>
        <v>22.389920234066309</v>
      </c>
      <c r="L19" s="416"/>
      <c r="M19" s="416">
        <v>201.21399</v>
      </c>
      <c r="N19" s="416">
        <v>19218.929660000002</v>
      </c>
      <c r="O19" s="454"/>
      <c r="P19" s="455"/>
      <c r="Q19" s="455">
        <v>28.7</v>
      </c>
      <c r="R19" s="456"/>
      <c r="S19" s="447"/>
    </row>
    <row r="20" spans="1:24" s="405" customFormat="1">
      <c r="B20" s="457" t="s">
        <v>59</v>
      </c>
      <c r="C20" s="434" t="s">
        <v>393</v>
      </c>
      <c r="D20" s="458" t="s">
        <v>371</v>
      </c>
      <c r="E20" s="436">
        <v>45.5</v>
      </c>
      <c r="F20" s="459">
        <f>+E20*U4</f>
        <v>1.2967500000000001</v>
      </c>
      <c r="G20" s="459">
        <v>0</v>
      </c>
      <c r="H20" s="460">
        <v>-1</v>
      </c>
      <c r="I20" s="436">
        <f>SUM(E20:H20)</f>
        <v>45.796750000000003</v>
      </c>
      <c r="J20" s="436">
        <v>-1.6</v>
      </c>
      <c r="K20" s="436">
        <f t="shared" si="1"/>
        <v>44.196750000000002</v>
      </c>
      <c r="L20" s="416"/>
      <c r="M20" s="416"/>
      <c r="N20" s="416"/>
      <c r="O20" s="454"/>
      <c r="P20" s="455"/>
      <c r="Q20" s="455"/>
      <c r="R20" s="456"/>
      <c r="S20" s="447"/>
    </row>
    <row r="21" spans="1:24" s="405" customFormat="1">
      <c r="B21" s="729" t="s">
        <v>438</v>
      </c>
      <c r="C21" s="415" t="s">
        <v>397</v>
      </c>
      <c r="D21" s="731" t="s">
        <v>371</v>
      </c>
      <c r="E21" s="408">
        <v>6.1</v>
      </c>
      <c r="F21" s="408">
        <f>+E21*U4</f>
        <v>0.17385</v>
      </c>
      <c r="G21" s="408">
        <v>0</v>
      </c>
      <c r="H21" s="408">
        <v>0</v>
      </c>
      <c r="I21" s="408">
        <f>SUM(E21:G21)+0.1</f>
        <v>6.3738499999999991</v>
      </c>
      <c r="J21" s="408">
        <f>-219526/1000000</f>
        <v>-0.219526</v>
      </c>
      <c r="K21" s="408">
        <f>I21+J21</f>
        <v>6.154323999999999</v>
      </c>
      <c r="L21" s="408"/>
      <c r="M21" s="479">
        <v>-109.139</v>
      </c>
      <c r="N21" s="408">
        <v>4935.5296500000004</v>
      </c>
      <c r="O21" s="480"/>
      <c r="Q21" s="405" t="e">
        <f>+#REF!-Q30</f>
        <v>#REF!</v>
      </c>
      <c r="R21" s="481"/>
      <c r="S21" s="447"/>
    </row>
    <row r="22" spans="1:24" s="405" customFormat="1">
      <c r="B22" s="730"/>
      <c r="C22" s="415" t="s">
        <v>398</v>
      </c>
      <c r="D22" s="732"/>
      <c r="E22" s="408">
        <v>12.9</v>
      </c>
      <c r="F22" s="408">
        <f>+E22*U4</f>
        <v>0.36765000000000003</v>
      </c>
      <c r="G22" s="408">
        <v>0</v>
      </c>
      <c r="H22" s="408">
        <v>0</v>
      </c>
      <c r="I22" s="408">
        <f>SUM(E22:H22)</f>
        <v>13.26765</v>
      </c>
      <c r="J22" s="408">
        <v>-1.6</v>
      </c>
      <c r="K22" s="408">
        <f>I22+J22</f>
        <v>11.66765</v>
      </c>
      <c r="L22" s="408"/>
      <c r="M22" s="479">
        <v>63.393999999999998</v>
      </c>
      <c r="N22" s="408">
        <v>9149.3304900000003</v>
      </c>
      <c r="O22" s="480"/>
      <c r="R22" s="439"/>
      <c r="S22" s="440"/>
      <c r="X22" s="482"/>
    </row>
    <row r="23" spans="1:24" s="468" customFormat="1">
      <c r="A23" s="461"/>
      <c r="B23" s="462" t="s">
        <v>394</v>
      </c>
      <c r="C23" s="463"/>
      <c r="D23" s="463"/>
      <c r="E23" s="423">
        <f t="shared" ref="E23:K23" si="3">SUM(E12:E22)</f>
        <v>217.10205953715433</v>
      </c>
      <c r="F23" s="423">
        <f t="shared" si="3"/>
        <v>6.9011888438454756</v>
      </c>
      <c r="G23" s="423">
        <f t="shared" si="3"/>
        <v>0</v>
      </c>
      <c r="H23" s="423">
        <f t="shared" si="3"/>
        <v>-4.0006599999999999</v>
      </c>
      <c r="I23" s="423">
        <f t="shared" si="3"/>
        <v>220.1025883809998</v>
      </c>
      <c r="J23" s="423">
        <f t="shared" si="3"/>
        <v>-19.127994000000001</v>
      </c>
      <c r="K23" s="423">
        <f t="shared" si="3"/>
        <v>200.97459438099983</v>
      </c>
      <c r="L23" s="424"/>
      <c r="M23" s="424">
        <f>SUM(M12:M18)</f>
        <v>-138.24349000000075</v>
      </c>
      <c r="N23" s="424">
        <f>SUM(N12:N18)</f>
        <v>-6.8690718530665436</v>
      </c>
      <c r="O23" s="425" t="e">
        <f>+#REF!/N23-1</f>
        <v>#REF!</v>
      </c>
      <c r="P23" s="464"/>
      <c r="Q23" s="465">
        <f>+Q18+Q19</f>
        <v>29.630895349999999</v>
      </c>
      <c r="R23" s="466"/>
      <c r="S23" s="467"/>
    </row>
    <row r="24" spans="1:24">
      <c r="Q24" s="469"/>
      <c r="S24" s="467"/>
    </row>
    <row r="25" spans="1:24" s="414" customFormat="1">
      <c r="B25" s="470" t="s">
        <v>395</v>
      </c>
      <c r="C25" s="470"/>
      <c r="D25" s="470"/>
      <c r="E25" s="471">
        <f>+E23+E7</f>
        <v>2674.6020595371542</v>
      </c>
      <c r="F25" s="471">
        <f>+F23+F7</f>
        <v>76.939938843845468</v>
      </c>
      <c r="G25" s="471">
        <f>+G23+G7</f>
        <v>60.5</v>
      </c>
      <c r="H25" s="471"/>
      <c r="I25" s="471">
        <f>+I23+I7</f>
        <v>2672.6979383809999</v>
      </c>
      <c r="J25" s="472">
        <f>+J23+J7</f>
        <v>-50.627994000000001</v>
      </c>
      <c r="K25" s="471">
        <f>+K23+K7</f>
        <v>2622.0699443809999</v>
      </c>
      <c r="L25" s="473"/>
      <c r="M25" s="419"/>
      <c r="N25" s="419"/>
      <c r="O25" s="419"/>
      <c r="P25" s="419"/>
      <c r="Q25" s="474"/>
      <c r="S25" s="467"/>
    </row>
    <row r="26" spans="1:24" s="414" customFormat="1">
      <c r="B26" s="475"/>
      <c r="C26" s="475"/>
      <c r="D26" s="475"/>
      <c r="E26" s="476"/>
      <c r="F26" s="476"/>
      <c r="G26" s="476"/>
      <c r="H26" s="476"/>
      <c r="I26" s="476"/>
      <c r="J26" s="477"/>
      <c r="K26" s="476"/>
      <c r="L26" s="473"/>
      <c r="M26" s="419"/>
      <c r="N26" s="419"/>
      <c r="O26" s="419"/>
      <c r="P26" s="419"/>
      <c r="Q26" s="474"/>
      <c r="S26" s="467"/>
    </row>
    <row r="27" spans="1:24">
      <c r="Q27" s="469"/>
      <c r="S27" s="467"/>
    </row>
    <row r="28" spans="1:24">
      <c r="B28" s="738" t="s">
        <v>396</v>
      </c>
      <c r="C28" s="739"/>
      <c r="D28" s="739"/>
      <c r="E28" s="739"/>
      <c r="F28" s="739"/>
      <c r="G28" s="739"/>
      <c r="H28" s="739"/>
      <c r="I28" s="739"/>
      <c r="J28" s="739"/>
      <c r="K28" s="739"/>
      <c r="L28" s="394"/>
      <c r="M28" s="395"/>
      <c r="N28" s="395"/>
      <c r="O28" s="395"/>
      <c r="P28" s="395"/>
      <c r="Q28" s="395"/>
      <c r="S28" s="467"/>
    </row>
    <row r="29" spans="1:24" s="396" customFormat="1" ht="30" customHeight="1">
      <c r="B29" s="740" t="str">
        <f>B10</f>
        <v>Concessionária
R$ milhões</v>
      </c>
      <c r="C29" s="740" t="s">
        <v>360</v>
      </c>
      <c r="D29" s="740" t="s">
        <v>361</v>
      </c>
      <c r="E29" s="397" t="s">
        <v>362</v>
      </c>
      <c r="F29" s="740" t="s">
        <v>363</v>
      </c>
      <c r="G29" s="740" t="s">
        <v>364</v>
      </c>
      <c r="H29" s="740" t="s">
        <v>380</v>
      </c>
      <c r="I29" s="397" t="str">
        <f>+I10</f>
        <v>RAP 
Ciclo 18/19</v>
      </c>
      <c r="J29" s="743" t="s">
        <v>366</v>
      </c>
      <c r="K29" s="745" t="s">
        <v>365</v>
      </c>
      <c r="L29" s="398"/>
      <c r="M29" s="725" t="s">
        <v>367</v>
      </c>
      <c r="N29" s="726"/>
      <c r="O29" s="727" t="s">
        <v>368</v>
      </c>
      <c r="Q29" s="478">
        <f>+Q28-Q23</f>
        <v>-29.630895349999999</v>
      </c>
      <c r="S29" s="467"/>
    </row>
    <row r="30" spans="1:24" s="396" customFormat="1">
      <c r="B30" s="741"/>
      <c r="C30" s="741"/>
      <c r="D30" s="741"/>
      <c r="E30" s="401" t="s">
        <v>372</v>
      </c>
      <c r="F30" s="742"/>
      <c r="G30" s="742"/>
      <c r="H30" s="741"/>
      <c r="I30" s="401" t="s">
        <v>373</v>
      </c>
      <c r="J30" s="744"/>
      <c r="K30" s="746"/>
      <c r="L30" s="402"/>
      <c r="M30" s="403" t="s">
        <v>366</v>
      </c>
      <c r="N30" s="403" t="s">
        <v>374</v>
      </c>
      <c r="O30" s="728"/>
      <c r="Q30" s="478">
        <f>+Q28+21</f>
        <v>21</v>
      </c>
      <c r="S30" s="467"/>
    </row>
    <row r="31" spans="1:24" s="405" customFormat="1">
      <c r="A31" s="433"/>
      <c r="B31" s="733" t="s">
        <v>399</v>
      </c>
      <c r="C31" s="434" t="s">
        <v>400</v>
      </c>
      <c r="D31" s="735" t="s">
        <v>371</v>
      </c>
      <c r="E31" s="436">
        <v>292.10000000000002</v>
      </c>
      <c r="F31" s="436">
        <f>+E31*U4</f>
        <v>8.3248500000000014</v>
      </c>
      <c r="G31" s="436">
        <v>0</v>
      </c>
      <c r="H31" s="436">
        <v>0</v>
      </c>
      <c r="I31" s="436">
        <f>SUM(E31:G31)</f>
        <v>300.42485000000005</v>
      </c>
      <c r="J31" s="436">
        <v>3.3</v>
      </c>
      <c r="K31" s="436">
        <f>I31+J31</f>
        <v>303.72485000000006</v>
      </c>
      <c r="L31" s="416"/>
      <c r="M31" s="436">
        <v>3146.4691800000001</v>
      </c>
      <c r="N31" s="436">
        <v>239910.16525000002</v>
      </c>
      <c r="O31" s="483"/>
      <c r="P31" s="438"/>
      <c r="R31" s="481"/>
      <c r="S31" s="447"/>
    </row>
    <row r="32" spans="1:24" s="405" customFormat="1">
      <c r="A32" s="433"/>
      <c r="B32" s="734"/>
      <c r="C32" s="434" t="s">
        <v>401</v>
      </c>
      <c r="D32" s="736"/>
      <c r="E32" s="436">
        <v>252.4</v>
      </c>
      <c r="F32" s="436">
        <f>+E32*U4</f>
        <v>7.1934000000000005</v>
      </c>
      <c r="G32" s="436">
        <v>0</v>
      </c>
      <c r="H32" s="436">
        <v>0</v>
      </c>
      <c r="I32" s="436">
        <f>SUM(E32:G32)</f>
        <v>259.59340000000003</v>
      </c>
      <c r="J32" s="436">
        <v>-66.5</v>
      </c>
      <c r="K32" s="436">
        <f>I32+J32</f>
        <v>193.09340000000003</v>
      </c>
      <c r="L32" s="416"/>
      <c r="M32" s="484">
        <v>0</v>
      </c>
      <c r="N32" s="436">
        <v>205467.71091999998</v>
      </c>
      <c r="O32" s="483"/>
      <c r="P32" s="438"/>
      <c r="R32" s="481"/>
      <c r="S32" s="447"/>
    </row>
    <row r="33" spans="2:19" s="405" customFormat="1" ht="20.25" customHeight="1">
      <c r="B33" s="485" t="s">
        <v>402</v>
      </c>
      <c r="C33" s="415" t="s">
        <v>403</v>
      </c>
      <c r="D33" s="486" t="s">
        <v>371</v>
      </c>
      <c r="E33" s="408">
        <v>87.3</v>
      </c>
      <c r="F33" s="408">
        <f>+E33*U4+0.2</f>
        <v>2.6880500000000001</v>
      </c>
      <c r="G33" s="408">
        <v>0</v>
      </c>
      <c r="H33" s="408">
        <v>0</v>
      </c>
      <c r="I33" s="408">
        <f>SUM(E33:H33)</f>
        <v>89.988050000000001</v>
      </c>
      <c r="J33" s="487">
        <v>-2.9</v>
      </c>
      <c r="K33" s="408">
        <f>I33+J33</f>
        <v>87.088049999999996</v>
      </c>
      <c r="L33" s="408"/>
      <c r="M33" s="479">
        <v>0</v>
      </c>
      <c r="N33" s="408">
        <v>81399.062330000001</v>
      </c>
      <c r="O33" s="480"/>
      <c r="R33" s="481"/>
      <c r="S33" s="440"/>
    </row>
    <row r="34" spans="2:19" s="468" customFormat="1">
      <c r="B34" s="462" t="s">
        <v>404</v>
      </c>
      <c r="C34" s="420"/>
      <c r="D34" s="420"/>
      <c r="E34" s="534">
        <f t="shared" ref="E34:K34" si="4">SUM(E31:E33)</f>
        <v>631.79999999999995</v>
      </c>
      <c r="F34" s="534">
        <f t="shared" si="4"/>
        <v>18.206300000000002</v>
      </c>
      <c r="G34" s="534">
        <f t="shared" si="4"/>
        <v>0</v>
      </c>
      <c r="H34" s="534">
        <f t="shared" si="4"/>
        <v>0</v>
      </c>
      <c r="I34" s="534">
        <f t="shared" si="4"/>
        <v>650.00630000000012</v>
      </c>
      <c r="J34" s="534">
        <f t="shared" si="4"/>
        <v>-66.100000000000009</v>
      </c>
      <c r="K34" s="534">
        <f t="shared" si="4"/>
        <v>583.9063000000001</v>
      </c>
      <c r="L34" s="488"/>
      <c r="M34" s="488">
        <f>SUM(M21:M33)</f>
        <v>2962.4806899999994</v>
      </c>
      <c r="N34" s="488">
        <f>SUM(N21:N33)</f>
        <v>540854.92956814694</v>
      </c>
      <c r="O34" s="489" t="e">
        <f>+#REF!/N34-1</f>
        <v>#REF!</v>
      </c>
      <c r="S34" s="467"/>
    </row>
    <row r="35" spans="2:19">
      <c r="B35" s="724" t="s">
        <v>439</v>
      </c>
      <c r="C35" s="724"/>
      <c r="D35" s="724"/>
      <c r="E35" s="724"/>
      <c r="F35" s="724"/>
      <c r="G35" s="724"/>
      <c r="H35" s="724"/>
      <c r="I35" s="724"/>
      <c r="J35" s="724"/>
      <c r="K35" s="724"/>
      <c r="S35" s="467"/>
    </row>
    <row r="36" spans="2:19">
      <c r="B36" s="724"/>
      <c r="C36" s="724"/>
      <c r="D36" s="724"/>
      <c r="E36" s="724"/>
      <c r="F36" s="724"/>
      <c r="G36" s="724"/>
      <c r="H36" s="724"/>
      <c r="I36" s="724"/>
      <c r="J36" s="724"/>
      <c r="K36" s="724"/>
      <c r="L36" s="427"/>
      <c r="S36" s="467"/>
    </row>
    <row r="37" spans="2:19">
      <c r="E37" s="427"/>
      <c r="F37" s="427"/>
      <c r="G37" s="427"/>
      <c r="H37" s="427"/>
      <c r="I37" s="427"/>
      <c r="J37" s="427"/>
      <c r="K37" s="427"/>
      <c r="L37" s="427"/>
      <c r="M37" s="427"/>
      <c r="N37" s="427"/>
      <c r="O37" s="427"/>
      <c r="P37" s="427"/>
      <c r="Q37" s="427"/>
      <c r="S37" s="467"/>
    </row>
    <row r="38" spans="2:19">
      <c r="S38" s="467"/>
    </row>
    <row r="39" spans="2:19">
      <c r="S39" s="467"/>
    </row>
    <row r="41" spans="2:19">
      <c r="I41" s="490"/>
    </row>
  </sheetData>
  <mergeCells count="44">
    <mergeCell ref="B9:K9"/>
    <mergeCell ref="B2:K2"/>
    <mergeCell ref="B3:B4"/>
    <mergeCell ref="C3:C4"/>
    <mergeCell ref="D3:D4"/>
    <mergeCell ref="F3:F4"/>
    <mergeCell ref="G3:G4"/>
    <mergeCell ref="H3:H4"/>
    <mergeCell ref="J3:J4"/>
    <mergeCell ref="K3:K4"/>
    <mergeCell ref="M3:N3"/>
    <mergeCell ref="O3:O4"/>
    <mergeCell ref="C5:C6"/>
    <mergeCell ref="D5:D6"/>
    <mergeCell ref="J5:J6"/>
    <mergeCell ref="J10:J11"/>
    <mergeCell ref="K10:K11"/>
    <mergeCell ref="M10:N10"/>
    <mergeCell ref="O10:O11"/>
    <mergeCell ref="B14:B17"/>
    <mergeCell ref="D14:D17"/>
    <mergeCell ref="B10:B11"/>
    <mergeCell ref="C10:C11"/>
    <mergeCell ref="D10:D11"/>
    <mergeCell ref="F10:F11"/>
    <mergeCell ref="G10:G11"/>
    <mergeCell ref="H10:H11"/>
    <mergeCell ref="B18:B19"/>
    <mergeCell ref="B28:K28"/>
    <mergeCell ref="B29:B30"/>
    <mergeCell ref="C29:C30"/>
    <mergeCell ref="D29:D30"/>
    <mergeCell ref="F29:F30"/>
    <mergeCell ref="G29:G30"/>
    <mergeCell ref="H29:H30"/>
    <mergeCell ref="J29:J30"/>
    <mergeCell ref="K29:K30"/>
    <mergeCell ref="B35:K36"/>
    <mergeCell ref="M29:N29"/>
    <mergeCell ref="O29:O30"/>
    <mergeCell ref="B21:B22"/>
    <mergeCell ref="D21:D22"/>
    <mergeCell ref="B31:B32"/>
    <mergeCell ref="D31:D32"/>
  </mergeCells>
  <pageMargins left="0.51181102362204722" right="0.51181102362204722" top="0.78740157480314965" bottom="0.78740157480314965" header="0.31496062992125984" footer="0.31496062992125984"/>
  <pageSetup paperSize="9" scale="8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29456-8218-4622-AB9F-93418746A9BA}">
  <sheetPr>
    <tabColor rgb="FF92D050"/>
  </sheetPr>
  <dimension ref="A1:T50"/>
  <sheetViews>
    <sheetView showGridLines="0" topLeftCell="A2" zoomScale="80" zoomScaleNormal="80" workbookViewId="0">
      <selection activeCell="E14" sqref="E14"/>
    </sheetView>
  </sheetViews>
  <sheetFormatPr defaultColWidth="9.140625" defaultRowHeight="12.75"/>
  <cols>
    <col min="1" max="1" width="49.85546875" style="179" customWidth="1"/>
    <col min="2" max="7" width="11.5703125" style="259" customWidth="1"/>
    <col min="8" max="8" width="3.7109375" style="494" customWidth="1"/>
    <col min="9" max="9" width="7.28515625" style="179" bestFit="1" customWidth="1"/>
    <col min="10" max="10" width="9.140625" style="179"/>
    <col min="11" max="17" width="9.140625" style="179" hidden="1" customWidth="1"/>
    <col min="18" max="20" width="9.140625" style="179" customWidth="1"/>
    <col min="21" max="16384" width="9.140625" style="179"/>
  </cols>
  <sheetData>
    <row r="1" spans="1:16" ht="15.75">
      <c r="A1" s="269"/>
      <c r="B1" s="493"/>
      <c r="C1" s="522"/>
      <c r="D1" s="523"/>
    </row>
    <row r="2" spans="1:16" ht="12.75" customHeight="1">
      <c r="A2" s="670" t="s">
        <v>253</v>
      </c>
      <c r="B2" s="671" t="s">
        <v>1</v>
      </c>
      <c r="C2" s="671"/>
      <c r="D2" s="671"/>
      <c r="E2" s="671"/>
      <c r="F2" s="671"/>
      <c r="G2" s="671"/>
      <c r="H2" s="495"/>
    </row>
    <row r="3" spans="1:16" ht="25.5" customHeight="1">
      <c r="A3" s="670" t="s">
        <v>49</v>
      </c>
      <c r="B3" s="593" t="e">
        <f>#REF!</f>
        <v>#REF!</v>
      </c>
      <c r="C3" s="593" t="e">
        <f>#REF!</f>
        <v>#REF!</v>
      </c>
      <c r="D3" s="262" t="s">
        <v>161</v>
      </c>
      <c r="E3" s="593" t="e">
        <f>#REF!</f>
        <v>#REF!</v>
      </c>
      <c r="F3" s="593" t="e">
        <f>#REF!</f>
        <v>#REF!</v>
      </c>
      <c r="G3" s="262" t="s">
        <v>161</v>
      </c>
      <c r="H3" s="496"/>
      <c r="I3" s="555" t="s">
        <v>348</v>
      </c>
      <c r="J3" s="555" t="s">
        <v>567</v>
      </c>
    </row>
    <row r="4" spans="1:16" s="187" customFormat="1" ht="24.75" customHeight="1">
      <c r="A4" s="184" t="s">
        <v>547</v>
      </c>
      <c r="B4" s="191" t="e">
        <f>'Income Statement Reg'!#REF!/1000</f>
        <v>#REF!</v>
      </c>
      <c r="C4" s="191" t="e">
        <f>'Income Statement Reg'!#REF!/1000</f>
        <v>#REF!</v>
      </c>
      <c r="D4" s="594" t="e">
        <f>B4/C4-1</f>
        <v>#REF!</v>
      </c>
      <c r="E4" s="584" t="e">
        <f>'Income Statement Reg'!#REF!/1000</f>
        <v>#REF!</v>
      </c>
      <c r="F4" s="584" t="e">
        <f>'Income Statement Reg'!#REF!/1000</f>
        <v>#REF!</v>
      </c>
      <c r="G4" s="542" t="e">
        <f>E4/F4-1</f>
        <v>#REF!</v>
      </c>
      <c r="H4" s="497"/>
      <c r="I4" s="556" t="e">
        <f t="shared" ref="I4:I16" si="0">B4-C4</f>
        <v>#REF!</v>
      </c>
      <c r="J4" s="556" t="e">
        <f>E4-F4</f>
        <v>#REF!</v>
      </c>
    </row>
    <row r="5" spans="1:16" s="187" customFormat="1" ht="24.75" customHeight="1">
      <c r="A5" s="175" t="s">
        <v>50</v>
      </c>
      <c r="B5" s="191" t="e">
        <f>-'Income Statement Reg'!#REF!/1000</f>
        <v>#REF!</v>
      </c>
      <c r="C5" s="191" t="e">
        <f>-'Income Statement Reg'!#REF!/1000</f>
        <v>#REF!</v>
      </c>
      <c r="D5" s="594" t="e">
        <f>B5/C5-1</f>
        <v>#REF!</v>
      </c>
      <c r="E5" s="584" t="e">
        <f>-'Income Statement Reg'!#REF!/1000</f>
        <v>#REF!</v>
      </c>
      <c r="F5" s="584" t="e">
        <f>-'Income Statement Reg'!#REF!/1000</f>
        <v>#REF!</v>
      </c>
      <c r="G5" s="542" t="e">
        <f t="shared" ref="G5:G17" si="1">E5/F5-1</f>
        <v>#REF!</v>
      </c>
      <c r="H5" s="497"/>
      <c r="I5" s="556" t="e">
        <f t="shared" si="0"/>
        <v>#REF!</v>
      </c>
      <c r="J5" s="556" t="e">
        <f t="shared" ref="J5:J14" si="2">E5-F5</f>
        <v>#REF!</v>
      </c>
    </row>
    <row r="6" spans="1:16" s="187" customFormat="1" ht="24.75" customHeight="1">
      <c r="A6" s="184" t="s">
        <v>51</v>
      </c>
      <c r="B6" s="191" t="e">
        <f>-'Income Statement Reg'!#REF!/1000</f>
        <v>#REF!</v>
      </c>
      <c r="C6" s="191" t="e">
        <f>-'Income Statement Reg'!#REF!/1000</f>
        <v>#REF!</v>
      </c>
      <c r="D6" s="594" t="e">
        <f>B6/C6-1</f>
        <v>#REF!</v>
      </c>
      <c r="E6" s="584" t="e">
        <f>-'Income Statement Reg'!#REF!/1000</f>
        <v>#REF!</v>
      </c>
      <c r="F6" s="584" t="e">
        <f>-'Income Statement Reg'!#REF!/1000</f>
        <v>#REF!</v>
      </c>
      <c r="G6" s="542" t="e">
        <f t="shared" si="1"/>
        <v>#REF!</v>
      </c>
      <c r="H6" s="497"/>
      <c r="I6" s="556" t="e">
        <f t="shared" si="0"/>
        <v>#REF!</v>
      </c>
      <c r="J6" s="556" t="e">
        <f t="shared" si="2"/>
        <v>#REF!</v>
      </c>
    </row>
    <row r="7" spans="1:16" s="187" customFormat="1" ht="24.75" customHeight="1">
      <c r="A7" s="175" t="s">
        <v>52</v>
      </c>
      <c r="B7" s="525" t="e">
        <f>-('Income Statement Reg'!#REF!-606)/1000</f>
        <v>#REF!</v>
      </c>
      <c r="C7" s="525" t="e">
        <f>-('Income Statement Reg'!#REF!-606)/1000</f>
        <v>#REF!</v>
      </c>
      <c r="D7" s="585" t="e">
        <f>B7/C7-1</f>
        <v>#REF!</v>
      </c>
      <c r="E7" s="586" t="e">
        <f>-('Income Statement Reg'!#REF!-1213)/1000</f>
        <v>#REF!</v>
      </c>
      <c r="F7" s="586" t="e">
        <f>-('Income Statement Reg'!#REF!-1213)/1000</f>
        <v>#REF!</v>
      </c>
      <c r="G7" s="542" t="e">
        <f t="shared" si="1"/>
        <v>#REF!</v>
      </c>
      <c r="H7" s="497"/>
      <c r="I7" s="556" t="e">
        <f t="shared" si="0"/>
        <v>#REF!</v>
      </c>
      <c r="J7" s="556" t="e">
        <f t="shared" si="2"/>
        <v>#REF!</v>
      </c>
      <c r="K7" s="187" t="s">
        <v>556</v>
      </c>
    </row>
    <row r="8" spans="1:16" ht="24.75" customHeight="1">
      <c r="A8" s="565" t="s">
        <v>54</v>
      </c>
      <c r="B8" s="313" t="e">
        <f>SUM(B4:B7)</f>
        <v>#REF!</v>
      </c>
      <c r="C8" s="313" t="e">
        <f>SUM(C4:C7)</f>
        <v>#REF!</v>
      </c>
      <c r="D8" s="595" t="e">
        <f>B8/C8-1</f>
        <v>#REF!</v>
      </c>
      <c r="E8" s="587" t="e">
        <f>SUM(E4:E7)</f>
        <v>#REF!</v>
      </c>
      <c r="F8" s="587" t="e">
        <f>SUM(F4:F7)</f>
        <v>#REF!</v>
      </c>
      <c r="G8" s="577" t="e">
        <f t="shared" si="1"/>
        <v>#REF!</v>
      </c>
      <c r="H8" s="500"/>
      <c r="I8" s="556" t="e">
        <f t="shared" si="0"/>
        <v>#REF!</v>
      </c>
      <c r="J8" s="556" t="e">
        <f t="shared" si="2"/>
        <v>#REF!</v>
      </c>
    </row>
    <row r="9" spans="1:16" ht="24.75" customHeight="1">
      <c r="A9" s="559" t="s">
        <v>532</v>
      </c>
      <c r="B9" s="525">
        <v>61.942999999999991</v>
      </c>
      <c r="C9" s="525">
        <v>48.264988029200005</v>
      </c>
      <c r="D9" s="585">
        <v>0.28339408190725912</v>
      </c>
      <c r="E9" s="586">
        <v>136.07699999999997</v>
      </c>
      <c r="F9" s="586">
        <v>108.23560999999999</v>
      </c>
      <c r="G9" s="542">
        <v>0.25722948297699788</v>
      </c>
      <c r="H9" s="500"/>
      <c r="I9" s="556">
        <f t="shared" si="0"/>
        <v>13.678011970799986</v>
      </c>
      <c r="J9" s="556">
        <f t="shared" si="2"/>
        <v>27.841389999999976</v>
      </c>
    </row>
    <row r="10" spans="1:16" ht="24.75" customHeight="1">
      <c r="A10" s="560" t="s">
        <v>16</v>
      </c>
      <c r="B10" s="191" t="e">
        <f>-'Income Statement Reg'!#REF!/1000</f>
        <v>#REF!</v>
      </c>
      <c r="C10" s="191" t="e">
        <f>-'Income Statement Reg'!#REF!/1000</f>
        <v>#REF!</v>
      </c>
      <c r="D10" s="594" t="e">
        <f>B10/C10-1</f>
        <v>#REF!</v>
      </c>
      <c r="E10" s="584" t="e">
        <f>-'Income Statement Reg'!#REF!/1000</f>
        <v>#REF!</v>
      </c>
      <c r="F10" s="588" t="e">
        <f>-'Income Statement Reg'!#REF!/1000</f>
        <v>#REF!</v>
      </c>
      <c r="G10" s="542" t="e">
        <f t="shared" si="1"/>
        <v>#REF!</v>
      </c>
      <c r="H10" s="500"/>
      <c r="I10" s="556" t="e">
        <f>B10-C10</f>
        <v>#REF!</v>
      </c>
      <c r="J10" s="556" t="e">
        <f t="shared" si="2"/>
        <v>#REF!</v>
      </c>
    </row>
    <row r="11" spans="1:16" ht="24.75" customHeight="1">
      <c r="A11" s="560" t="s">
        <v>565</v>
      </c>
      <c r="B11" s="191">
        <v>-894.1</v>
      </c>
      <c r="C11" s="191">
        <v>0</v>
      </c>
      <c r="D11" s="594" t="s">
        <v>564</v>
      </c>
      <c r="E11" s="588">
        <f>B11</f>
        <v>-894.1</v>
      </c>
      <c r="F11" s="588">
        <f>C11</f>
        <v>0</v>
      </c>
      <c r="G11" s="542" t="str">
        <f>D11</f>
        <v>N.A.</v>
      </c>
      <c r="H11" s="500"/>
      <c r="I11" s="556">
        <f>B11-C11</f>
        <v>-894.1</v>
      </c>
      <c r="J11" s="556">
        <f t="shared" si="2"/>
        <v>-894.1</v>
      </c>
    </row>
    <row r="12" spans="1:16" ht="24.75" customHeight="1">
      <c r="A12" s="559" t="s">
        <v>533</v>
      </c>
      <c r="B12" s="525">
        <v>0</v>
      </c>
      <c r="C12" s="525">
        <v>28</v>
      </c>
      <c r="D12" s="585">
        <f>B12/C12-1</f>
        <v>-1</v>
      </c>
      <c r="E12" s="586">
        <v>2.5</v>
      </c>
      <c r="F12" s="586">
        <v>27.8</v>
      </c>
      <c r="G12" s="542">
        <f t="shared" si="1"/>
        <v>-0.91007194244604317</v>
      </c>
      <c r="H12" s="500"/>
      <c r="I12" s="556">
        <f>B12-C12</f>
        <v>-28</v>
      </c>
      <c r="J12" s="556">
        <f t="shared" si="2"/>
        <v>-25.3</v>
      </c>
      <c r="L12" s="179" t="s">
        <v>273</v>
      </c>
      <c r="M12" s="179" t="s">
        <v>508</v>
      </c>
      <c r="N12" s="179" t="s">
        <v>554</v>
      </c>
      <c r="O12" s="179" t="s">
        <v>537</v>
      </c>
    </row>
    <row r="13" spans="1:16" s="564" customFormat="1" ht="24.75" customHeight="1">
      <c r="A13" s="561" t="s">
        <v>530</v>
      </c>
      <c r="B13" s="195" t="e">
        <f>SUM(B8:B12)</f>
        <v>#REF!</v>
      </c>
      <c r="C13" s="195" t="e">
        <f>SUM(C8:C12)</f>
        <v>#REF!</v>
      </c>
      <c r="D13" s="589" t="e">
        <f>B13/C13-1</f>
        <v>#REF!</v>
      </c>
      <c r="E13" s="590" t="e">
        <f>SUM(E8:E12)</f>
        <v>#REF!</v>
      </c>
      <c r="F13" s="590" t="e">
        <f>SUM(F8:F12)</f>
        <v>#REF!</v>
      </c>
      <c r="G13" s="597" t="e">
        <f t="shared" si="1"/>
        <v>#REF!</v>
      </c>
      <c r="H13" s="562"/>
      <c r="I13" s="556" t="e">
        <f t="shared" si="0"/>
        <v>#REF!</v>
      </c>
      <c r="J13" s="556" t="e">
        <f t="shared" si="2"/>
        <v>#REF!</v>
      </c>
      <c r="L13" s="563">
        <v>566.20000000000005</v>
      </c>
      <c r="M13" s="564">
        <v>670.9</v>
      </c>
      <c r="N13" s="568">
        <v>673.8</v>
      </c>
      <c r="O13" s="592" t="e">
        <f>B13</f>
        <v>#REF!</v>
      </c>
      <c r="P13" s="563" t="e">
        <f>SUM(L13:O13)</f>
        <v>#REF!</v>
      </c>
    </row>
    <row r="14" spans="1:16" ht="24.75" customHeight="1">
      <c r="A14" s="561" t="s">
        <v>531</v>
      </c>
      <c r="B14" s="190" t="e">
        <f>B13/B24</f>
        <v>#REF!</v>
      </c>
      <c r="C14" s="190" t="e">
        <f>C13/C20</f>
        <v>#REF!</v>
      </c>
      <c r="D14" s="591" t="e">
        <f>B14-C14</f>
        <v>#REF!</v>
      </c>
      <c r="E14" s="581" t="e">
        <f>E13/E24</f>
        <v>#REF!</v>
      </c>
      <c r="F14" s="581" t="e">
        <f>F13/F20</f>
        <v>#REF!</v>
      </c>
      <c r="G14" s="581" t="e">
        <f>E14-F14</f>
        <v>#REF!</v>
      </c>
      <c r="H14" s="500"/>
      <c r="I14" s="556" t="e">
        <f t="shared" si="0"/>
        <v>#REF!</v>
      </c>
      <c r="J14" s="556" t="e">
        <f t="shared" si="2"/>
        <v>#REF!</v>
      </c>
    </row>
    <row r="15" spans="1:16" s="187" customFormat="1" ht="24.75" hidden="1" customHeight="1">
      <c r="A15" s="365" t="s">
        <v>140</v>
      </c>
      <c r="B15" s="525">
        <v>-371.96429390812204</v>
      </c>
      <c r="C15" s="525">
        <v>-344.53330521085445</v>
      </c>
      <c r="D15" s="580">
        <f>B15/C15-1</f>
        <v>7.9617814250148689E-2</v>
      </c>
      <c r="E15" s="583">
        <v>-344.53330521085445</v>
      </c>
      <c r="F15" s="583">
        <v>-344.53330521085445</v>
      </c>
      <c r="G15" s="580">
        <f t="shared" si="1"/>
        <v>0</v>
      </c>
      <c r="H15" s="501"/>
      <c r="I15" s="556">
        <f t="shared" si="0"/>
        <v>-27.430988697267594</v>
      </c>
    </row>
    <row r="16" spans="1:16" ht="24.75" hidden="1" customHeight="1">
      <c r="A16" s="561" t="s">
        <v>534</v>
      </c>
      <c r="B16" s="392" t="e">
        <f>B13+B15</f>
        <v>#REF!</v>
      </c>
      <c r="C16" s="392" t="e">
        <f>C13+C15</f>
        <v>#REF!</v>
      </c>
      <c r="D16" s="581" t="e">
        <f>B16/C16-1</f>
        <v>#REF!</v>
      </c>
      <c r="E16" s="582" t="e">
        <f>E13+E15</f>
        <v>#REF!</v>
      </c>
      <c r="F16" s="582" t="e">
        <f>F13+F15</f>
        <v>#REF!</v>
      </c>
      <c r="G16" s="581" t="e">
        <f t="shared" si="1"/>
        <v>#REF!</v>
      </c>
      <c r="H16" s="499"/>
      <c r="I16" s="556" t="e">
        <f t="shared" si="0"/>
        <v>#REF!</v>
      </c>
      <c r="M16" s="566"/>
    </row>
    <row r="17" spans="1:20" ht="24.75" hidden="1" customHeight="1">
      <c r="A17" s="561" t="s">
        <v>535</v>
      </c>
      <c r="B17" s="190" t="e">
        <f>B16/B21</f>
        <v>#REF!</v>
      </c>
      <c r="C17" s="190" t="e">
        <f>C16/C21</f>
        <v>#REF!</v>
      </c>
      <c r="D17" s="541" t="e">
        <f>(B17-C17)*100</f>
        <v>#REF!</v>
      </c>
      <c r="E17" s="391" t="e">
        <f>E16/E21</f>
        <v>#REF!</v>
      </c>
      <c r="F17" s="391" t="e">
        <f>F16/F21</f>
        <v>#REF!</v>
      </c>
      <c r="G17" s="391" t="e">
        <f t="shared" si="1"/>
        <v>#REF!</v>
      </c>
      <c r="H17" s="500"/>
      <c r="I17" s="260"/>
    </row>
    <row r="18" spans="1:20" s="302" customFormat="1" ht="13.5" customHeight="1">
      <c r="A18" s="672" t="s">
        <v>536</v>
      </c>
      <c r="B18" s="672"/>
      <c r="C18" s="672"/>
      <c r="D18" s="672"/>
      <c r="E18" s="672"/>
      <c r="F18" s="672"/>
      <c r="G18" s="672"/>
      <c r="H18" s="502"/>
      <c r="I18" s="526"/>
    </row>
    <row r="19" spans="1:20" s="302" customFormat="1" ht="24.75" customHeight="1">
      <c r="A19" s="596"/>
      <c r="B19" s="491"/>
      <c r="C19" s="491"/>
      <c r="D19" s="491"/>
      <c r="E19" s="491"/>
      <c r="F19" s="491"/>
      <c r="G19" s="491"/>
      <c r="H19" s="502"/>
      <c r="I19" s="303"/>
    </row>
    <row r="20" spans="1:20">
      <c r="A20" s="304" t="s">
        <v>555</v>
      </c>
      <c r="B20" s="537">
        <v>1635.8262156862745</v>
      </c>
      <c r="C20" s="537">
        <v>835.36370614999998</v>
      </c>
      <c r="D20" s="364"/>
      <c r="E20" s="492">
        <v>2519.3691764705882</v>
      </c>
      <c r="F20" s="364">
        <v>1661.316</v>
      </c>
      <c r="G20" s="492"/>
      <c r="H20" s="503"/>
    </row>
    <row r="21" spans="1:20" hidden="1">
      <c r="A21" s="304" t="s">
        <v>141</v>
      </c>
      <c r="B21" s="537">
        <f>B20+B15</f>
        <v>1263.8619217781525</v>
      </c>
      <c r="C21" s="537">
        <f>C20+C15</f>
        <v>490.83040093914553</v>
      </c>
      <c r="D21" s="364"/>
      <c r="E21" s="364">
        <f>E20+E15</f>
        <v>2174.8358712597337</v>
      </c>
      <c r="F21" s="364">
        <f>F20+F15</f>
        <v>1316.7826947891456</v>
      </c>
      <c r="G21" s="364"/>
      <c r="H21" s="503"/>
      <c r="T21" s="579"/>
    </row>
    <row r="22" spans="1:20" ht="25.5">
      <c r="A22" s="304" t="s">
        <v>566</v>
      </c>
      <c r="B22" s="537"/>
      <c r="C22" s="537">
        <v>759.61802986349994</v>
      </c>
      <c r="D22" s="364"/>
      <c r="E22" s="364"/>
      <c r="F22" s="364">
        <v>1660.5783638777</v>
      </c>
      <c r="G22" s="364"/>
      <c r="H22" s="503"/>
      <c r="T22" s="579"/>
    </row>
    <row r="23" spans="1:20">
      <c r="A23" s="194" t="s">
        <v>569</v>
      </c>
      <c r="B23" s="599" t="e">
        <f>'Income Statement Reg'!#REF!</f>
        <v>#REF!</v>
      </c>
      <c r="C23" s="599"/>
      <c r="D23" s="542"/>
      <c r="E23" s="599" t="e">
        <f>'Income Statement Reg'!#REF!</f>
        <v>#REF!</v>
      </c>
      <c r="H23" s="503"/>
    </row>
    <row r="24" spans="1:20" s="194" customFormat="1" ht="15.75">
      <c r="A24" s="194" t="s">
        <v>570</v>
      </c>
      <c r="B24" s="598" t="e">
        <f>B20-B23</f>
        <v>#REF!</v>
      </c>
      <c r="C24" s="259"/>
      <c r="D24" s="261"/>
      <c r="E24" s="598" t="e">
        <f>E20-E23</f>
        <v>#REF!</v>
      </c>
      <c r="F24" s="259"/>
      <c r="G24" s="259"/>
      <c r="H24" s="504"/>
    </row>
    <row r="25" spans="1:20" s="194" customFormat="1" ht="15.75">
      <c r="A25" s="535"/>
      <c r="B25" s="598"/>
      <c r="C25" s="259"/>
      <c r="D25" s="261"/>
      <c r="E25" s="598"/>
      <c r="F25" s="259"/>
      <c r="G25" s="259"/>
      <c r="H25" s="504"/>
    </row>
    <row r="26" spans="1:20" s="194" customFormat="1" ht="15.75">
      <c r="A26" s="535"/>
      <c r="B26" s="598"/>
      <c r="C26" s="259"/>
      <c r="D26" s="261"/>
      <c r="E26" s="598"/>
      <c r="F26" s="259"/>
      <c r="G26" s="259"/>
      <c r="H26" s="504"/>
    </row>
    <row r="27" spans="1:20" s="194" customFormat="1" ht="15.75">
      <c r="A27" s="535"/>
      <c r="B27" s="598"/>
      <c r="C27" s="259"/>
      <c r="D27" s="261"/>
      <c r="E27" s="598"/>
      <c r="F27" s="259"/>
      <c r="G27" s="259"/>
      <c r="H27" s="504"/>
    </row>
    <row r="28" spans="1:20" s="194" customFormat="1" ht="15.75">
      <c r="A28" s="535"/>
      <c r="B28" s="598"/>
      <c r="C28" s="259"/>
      <c r="D28" s="261"/>
      <c r="E28" s="598"/>
      <c r="F28" s="259"/>
      <c r="G28" s="259"/>
      <c r="H28" s="504"/>
    </row>
    <row r="29" spans="1:20" s="194" customFormat="1" ht="15.75">
      <c r="A29" s="535"/>
      <c r="B29" s="598"/>
      <c r="C29" s="259"/>
      <c r="D29" s="261"/>
      <c r="E29" s="598"/>
      <c r="F29" s="259"/>
      <c r="G29" s="259"/>
      <c r="H29" s="504"/>
    </row>
    <row r="30" spans="1:20" s="194" customFormat="1" ht="15.75">
      <c r="A30" s="535"/>
      <c r="B30" s="598"/>
      <c r="C30" s="259"/>
      <c r="D30" s="261"/>
      <c r="E30" s="598"/>
      <c r="F30" s="259"/>
      <c r="G30" s="259"/>
      <c r="H30" s="504"/>
    </row>
    <row r="31" spans="1:20" s="194" customFormat="1" ht="15.75">
      <c r="A31" s="535"/>
      <c r="B31" s="598"/>
      <c r="C31" s="259"/>
      <c r="D31" s="261"/>
      <c r="E31" s="598"/>
      <c r="F31" s="259"/>
      <c r="G31" s="259"/>
      <c r="H31" s="504"/>
    </row>
    <row r="32" spans="1:20" s="194" customFormat="1" ht="15.75">
      <c r="A32" s="535" t="s">
        <v>175</v>
      </c>
      <c r="B32" s="598"/>
      <c r="C32" s="259"/>
      <c r="D32" s="261"/>
      <c r="E32" s="598"/>
      <c r="F32" s="259"/>
      <c r="G32" s="259"/>
      <c r="H32" s="504"/>
    </row>
    <row r="33" spans="1:9" ht="13.5" customHeight="1">
      <c r="A33" s="670" t="s">
        <v>294</v>
      </c>
      <c r="B33" s="671" t="s">
        <v>37</v>
      </c>
      <c r="C33" s="671"/>
      <c r="D33" s="671"/>
      <c r="E33" s="671"/>
      <c r="F33" s="671"/>
      <c r="G33" s="671"/>
    </row>
    <row r="34" spans="1:9" ht="25.5" customHeight="1">
      <c r="A34" s="670" t="s">
        <v>49</v>
      </c>
      <c r="B34" s="593" t="e">
        <f>#REF!</f>
        <v>#REF!</v>
      </c>
      <c r="C34" s="593" t="e">
        <f>#REF!</f>
        <v>#REF!</v>
      </c>
      <c r="D34" s="262" t="e">
        <f>#REF!</f>
        <v>#REF!</v>
      </c>
      <c r="E34" s="262" t="e">
        <f>#REF!</f>
        <v>#REF!</v>
      </c>
      <c r="F34" s="262" t="e">
        <f>#REF!</f>
        <v>#REF!</v>
      </c>
      <c r="G34" s="262" t="e">
        <f>D34</f>
        <v>#REF!</v>
      </c>
      <c r="I34" s="303"/>
    </row>
    <row r="35" spans="1:9" ht="25.5" customHeight="1">
      <c r="A35" s="184" t="s">
        <v>548</v>
      </c>
      <c r="B35" s="191" t="e">
        <f>B4</f>
        <v>#REF!</v>
      </c>
      <c r="C35" s="191" t="e">
        <f>C4</f>
        <v>#REF!</v>
      </c>
      <c r="D35" s="669" t="e">
        <f>D4</f>
        <v>#REF!</v>
      </c>
      <c r="E35" s="669"/>
      <c r="F35" s="669"/>
      <c r="G35" s="669"/>
      <c r="H35" s="495"/>
      <c r="I35" s="303"/>
    </row>
    <row r="36" spans="1:9" ht="24.6" customHeight="1">
      <c r="A36" s="175" t="s">
        <v>295</v>
      </c>
      <c r="B36" s="191" t="e">
        <f t="shared" ref="B36:C41" si="3">B5</f>
        <v>#REF!</v>
      </c>
      <c r="C36" s="191" t="e">
        <f t="shared" si="3"/>
        <v>#REF!</v>
      </c>
      <c r="D36" s="669" t="e">
        <f t="shared" ref="D36:D46" si="4">B36/C36-1</f>
        <v>#REF!</v>
      </c>
      <c r="E36" s="669"/>
      <c r="F36" s="669"/>
      <c r="G36" s="669"/>
      <c r="H36" s="496"/>
    </row>
    <row r="37" spans="1:9" s="187" customFormat="1" ht="24.6" customHeight="1">
      <c r="A37" s="184" t="s">
        <v>178</v>
      </c>
      <c r="B37" s="191" t="e">
        <f t="shared" si="3"/>
        <v>#REF!</v>
      </c>
      <c r="C37" s="191" t="e">
        <f t="shared" si="3"/>
        <v>#REF!</v>
      </c>
      <c r="D37" s="669" t="e">
        <f t="shared" si="4"/>
        <v>#REF!</v>
      </c>
      <c r="E37" s="669"/>
      <c r="F37" s="669"/>
      <c r="G37" s="669"/>
      <c r="H37" s="497"/>
    </row>
    <row r="38" spans="1:9" s="187" customFormat="1" ht="24.6" customHeight="1">
      <c r="A38" s="175" t="s">
        <v>130</v>
      </c>
      <c r="B38" s="191" t="e">
        <f t="shared" si="3"/>
        <v>#REF!</v>
      </c>
      <c r="C38" s="191" t="e">
        <f t="shared" si="3"/>
        <v>#REF!</v>
      </c>
      <c r="D38" s="669" t="e">
        <f t="shared" si="4"/>
        <v>#REF!</v>
      </c>
      <c r="E38" s="669"/>
      <c r="F38" s="669"/>
      <c r="G38" s="669"/>
      <c r="H38" s="497"/>
    </row>
    <row r="39" spans="1:9" s="187" customFormat="1" ht="24.6" customHeight="1">
      <c r="A39" s="310" t="s">
        <v>49</v>
      </c>
      <c r="B39" s="313" t="e">
        <f t="shared" si="3"/>
        <v>#REF!</v>
      </c>
      <c r="C39" s="313" t="e">
        <f t="shared" si="3"/>
        <v>#REF!</v>
      </c>
      <c r="D39" s="673" t="e">
        <f t="shared" si="4"/>
        <v>#REF!</v>
      </c>
      <c r="E39" s="673"/>
      <c r="F39" s="673"/>
      <c r="G39" s="673"/>
      <c r="H39" s="497"/>
    </row>
    <row r="40" spans="1:9" s="187" customFormat="1" ht="24.75" customHeight="1">
      <c r="A40" s="184" t="s">
        <v>296</v>
      </c>
      <c r="B40" s="191">
        <f t="shared" si="3"/>
        <v>61.942999999999991</v>
      </c>
      <c r="C40" s="191">
        <f t="shared" si="3"/>
        <v>48.264988029200005</v>
      </c>
      <c r="D40" s="669">
        <f t="shared" si="4"/>
        <v>0.28339408190725912</v>
      </c>
      <c r="E40" s="669"/>
      <c r="F40" s="669"/>
      <c r="G40" s="669"/>
      <c r="H40" s="497"/>
    </row>
    <row r="41" spans="1:9" ht="24.75" customHeight="1">
      <c r="A41" s="184" t="s">
        <v>291</v>
      </c>
      <c r="B41" s="191" t="e">
        <f t="shared" si="3"/>
        <v>#REF!</v>
      </c>
      <c r="C41" s="191" t="e">
        <f t="shared" si="3"/>
        <v>#REF!</v>
      </c>
      <c r="D41" s="669" t="e">
        <f t="shared" si="4"/>
        <v>#REF!</v>
      </c>
      <c r="E41" s="669"/>
      <c r="F41" s="669"/>
      <c r="G41" s="669"/>
      <c r="H41" s="498"/>
    </row>
    <row r="42" spans="1:9" s="187" customFormat="1" ht="24.75" customHeight="1">
      <c r="A42" s="184" t="s">
        <v>497</v>
      </c>
      <c r="B42" s="525">
        <f t="shared" ref="B42:C47" si="5">B12</f>
        <v>0</v>
      </c>
      <c r="C42" s="525">
        <f t="shared" si="5"/>
        <v>28</v>
      </c>
      <c r="D42" s="669">
        <f t="shared" si="4"/>
        <v>-1</v>
      </c>
      <c r="E42" s="669"/>
      <c r="F42" s="669"/>
      <c r="G42" s="669"/>
      <c r="H42" s="497"/>
      <c r="I42" s="192"/>
    </row>
    <row r="43" spans="1:9" s="187" customFormat="1" ht="24.75" customHeight="1">
      <c r="A43" s="186" t="s">
        <v>179</v>
      </c>
      <c r="B43" s="195" t="e">
        <f t="shared" si="5"/>
        <v>#REF!</v>
      </c>
      <c r="C43" s="195" t="e">
        <f t="shared" si="5"/>
        <v>#REF!</v>
      </c>
      <c r="D43" s="674" t="e">
        <f t="shared" si="4"/>
        <v>#REF!</v>
      </c>
      <c r="E43" s="674"/>
      <c r="F43" s="674"/>
      <c r="G43" s="674"/>
      <c r="H43" s="497"/>
      <c r="I43" s="192"/>
    </row>
    <row r="44" spans="1:9" s="187" customFormat="1" ht="24.75" customHeight="1">
      <c r="A44" s="186" t="s">
        <v>180</v>
      </c>
      <c r="B44" s="190" t="e">
        <f t="shared" si="5"/>
        <v>#REF!</v>
      </c>
      <c r="C44" s="190" t="e">
        <f t="shared" si="5"/>
        <v>#REF!</v>
      </c>
      <c r="D44" s="541" t="e">
        <f>(B44-C44)*100</f>
        <v>#REF!</v>
      </c>
      <c r="E44" s="558"/>
      <c r="F44" s="193"/>
      <c r="G44" s="193"/>
      <c r="H44" s="497"/>
      <c r="I44" s="192"/>
    </row>
    <row r="45" spans="1:9" ht="24.75" customHeight="1">
      <c r="A45" s="184" t="s">
        <v>140</v>
      </c>
      <c r="B45" s="525">
        <f t="shared" si="5"/>
        <v>-371.96429390812204</v>
      </c>
      <c r="C45" s="525">
        <f t="shared" si="5"/>
        <v>-344.53330521085445</v>
      </c>
      <c r="D45" s="675">
        <f>B45/C45-1</f>
        <v>7.9617814250148689E-2</v>
      </c>
      <c r="E45" s="675" t="s">
        <v>94</v>
      </c>
      <c r="F45" s="675" t="e">
        <f>+#REF!</f>
        <v>#REF!</v>
      </c>
      <c r="G45" s="675" t="e">
        <f>+#REF!</f>
        <v>#REF!</v>
      </c>
      <c r="H45" s="499"/>
      <c r="I45" s="260"/>
    </row>
    <row r="46" spans="1:9" ht="24.75" customHeight="1">
      <c r="A46" s="186" t="s">
        <v>254</v>
      </c>
      <c r="B46" s="392" t="e">
        <f t="shared" si="5"/>
        <v>#REF!</v>
      </c>
      <c r="C46" s="392" t="e">
        <f t="shared" si="5"/>
        <v>#REF!</v>
      </c>
      <c r="D46" s="676" t="e">
        <f t="shared" si="4"/>
        <v>#REF!</v>
      </c>
      <c r="E46" s="676"/>
      <c r="F46" s="676"/>
      <c r="G46" s="676"/>
      <c r="H46" s="505"/>
    </row>
    <row r="47" spans="1:9" ht="24.75" customHeight="1">
      <c r="A47" s="186" t="s">
        <v>292</v>
      </c>
      <c r="B47" s="190" t="e">
        <f t="shared" si="5"/>
        <v>#REF!</v>
      </c>
      <c r="C47" s="190" t="e">
        <f t="shared" si="5"/>
        <v>#REF!</v>
      </c>
      <c r="D47" s="541" t="e">
        <f>D17</f>
        <v>#REF!</v>
      </c>
      <c r="E47" s="391"/>
      <c r="F47" s="391"/>
      <c r="G47" s="391"/>
      <c r="H47" s="501"/>
    </row>
    <row r="48" spans="1:9" ht="24.75" customHeight="1">
      <c r="A48" s="677" t="s">
        <v>542</v>
      </c>
      <c r="B48" s="677"/>
      <c r="C48" s="677"/>
      <c r="D48" s="677"/>
      <c r="E48" s="677"/>
      <c r="F48" s="677"/>
      <c r="G48" s="677"/>
      <c r="H48" s="499"/>
    </row>
    <row r="49" spans="8:9" ht="24.75" customHeight="1">
      <c r="H49" s="505"/>
      <c r="I49" s="260"/>
    </row>
    <row r="50" spans="8:9" ht="13.5" customHeight="1">
      <c r="H50" s="502"/>
    </row>
  </sheetData>
  <mergeCells count="17">
    <mergeCell ref="D42:G42"/>
    <mergeCell ref="D43:G43"/>
    <mergeCell ref="D45:G45"/>
    <mergeCell ref="D46:G46"/>
    <mergeCell ref="A48:G48"/>
    <mergeCell ref="D41:G41"/>
    <mergeCell ref="A2:A3"/>
    <mergeCell ref="B2:G2"/>
    <mergeCell ref="A18:G18"/>
    <mergeCell ref="A33:A34"/>
    <mergeCell ref="B33:G33"/>
    <mergeCell ref="D35:G35"/>
    <mergeCell ref="D36:G36"/>
    <mergeCell ref="D37:G37"/>
    <mergeCell ref="D38:G38"/>
    <mergeCell ref="D39:G39"/>
    <mergeCell ref="D40:G40"/>
  </mergeCells>
  <pageMargins left="0.511811024" right="0.511811024" top="0.78740157499999996" bottom="0.78740157499999996" header="0.31496062000000002" footer="0.31496062000000002"/>
  <pageSetup paperSize="9" scale="54" orientation="portrait" r:id="rId1"/>
  <ignoredErrors>
    <ignoredError sqref="D8 D13"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ilha30"/>
  <dimension ref="C6:E20"/>
  <sheetViews>
    <sheetView workbookViewId="0">
      <selection activeCell="D19" sqref="D19:D20"/>
    </sheetView>
  </sheetViews>
  <sheetFormatPr defaultRowHeight="12.75"/>
  <cols>
    <col min="3" max="5" width="24.7109375" customWidth="1"/>
  </cols>
  <sheetData>
    <row r="6" spans="3:5" ht="12.75" customHeight="1">
      <c r="C6" s="262"/>
      <c r="D6" s="755" t="s">
        <v>412</v>
      </c>
      <c r="E6" s="755" t="s">
        <v>415</v>
      </c>
    </row>
    <row r="7" spans="3:5">
      <c r="C7" s="300"/>
      <c r="D7" s="650"/>
      <c r="E7" s="650"/>
    </row>
    <row r="8" spans="3:5" ht="20.100000000000001" customHeight="1">
      <c r="C8" s="175" t="s">
        <v>413</v>
      </c>
      <c r="D8" s="518">
        <v>64484433</v>
      </c>
      <c r="E8" s="518">
        <f>D8*4</f>
        <v>257937732</v>
      </c>
    </row>
    <row r="9" spans="3:5" ht="20.100000000000001" customHeight="1">
      <c r="C9" s="175" t="s">
        <v>414</v>
      </c>
      <c r="D9" s="518">
        <v>100236393</v>
      </c>
      <c r="E9" s="518">
        <f>D9*4</f>
        <v>400945572</v>
      </c>
    </row>
    <row r="10" spans="3:5" ht="20.100000000000001" customHeight="1">
      <c r="C10" s="268" t="s">
        <v>35</v>
      </c>
      <c r="D10" s="327">
        <f>SUM(D8:D9)</f>
        <v>164720826</v>
      </c>
      <c r="E10" s="327">
        <f>SUM(E8:E9)</f>
        <v>658883304</v>
      </c>
    </row>
    <row r="11" spans="3:5" ht="20.100000000000001" customHeight="1">
      <c r="C11" s="197" t="s">
        <v>101</v>
      </c>
      <c r="D11" s="318">
        <v>3590020426.9400001</v>
      </c>
      <c r="E11" s="318">
        <v>3590020426.9400001</v>
      </c>
    </row>
    <row r="18" spans="4:4">
      <c r="D18" s="519"/>
    </row>
    <row r="19" spans="4:4">
      <c r="D19" s="520"/>
    </row>
    <row r="20" spans="4:4">
      <c r="D20" s="521"/>
    </row>
  </sheetData>
  <mergeCells count="2">
    <mergeCell ref="D6:D7"/>
    <mergeCell ref="E6:E7"/>
  </mergeCells>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31">
    <tabColor rgb="FF92D050"/>
  </sheetPr>
  <dimension ref="A2:K35"/>
  <sheetViews>
    <sheetView workbookViewId="0">
      <selection activeCell="D30" sqref="D30"/>
    </sheetView>
  </sheetViews>
  <sheetFormatPr defaultColWidth="9.140625" defaultRowHeight="12.75"/>
  <cols>
    <col min="1" max="1" width="9.140625" style="141"/>
    <col min="2" max="2" width="51.5703125" style="141" bestFit="1" customWidth="1"/>
    <col min="3" max="3" width="21.85546875" style="141" hidden="1" customWidth="1"/>
    <col min="4" max="4" width="21.85546875" style="141" customWidth="1"/>
    <col min="5" max="16384" width="9.140625" style="141"/>
  </cols>
  <sheetData>
    <row r="2" spans="2:4" ht="31.5">
      <c r="B2" s="140" t="s">
        <v>103</v>
      </c>
      <c r="C2" s="138" t="s">
        <v>104</v>
      </c>
      <c r="D2" s="138" t="s">
        <v>105</v>
      </c>
    </row>
    <row r="3" spans="2:4" ht="31.5" customHeight="1">
      <c r="B3" s="136" t="s">
        <v>106</v>
      </c>
      <c r="C3" s="142">
        <v>3896328</v>
      </c>
      <c r="D3" s="142">
        <v>3896328</v>
      </c>
    </row>
    <row r="4" spans="2:4" ht="31.5" customHeight="1">
      <c r="B4" s="137" t="s">
        <v>107</v>
      </c>
      <c r="C4" s="143" t="s">
        <v>108</v>
      </c>
      <c r="D4" s="143" t="s">
        <v>108</v>
      </c>
    </row>
    <row r="5" spans="2:4" ht="31.5" customHeight="1">
      <c r="B5" s="136" t="s">
        <v>109</v>
      </c>
      <c r="C5" s="144" t="s">
        <v>110</v>
      </c>
      <c r="D5" s="144" t="s">
        <v>110</v>
      </c>
    </row>
    <row r="6" spans="2:4" ht="31.5" customHeight="1">
      <c r="B6" s="137" t="s">
        <v>111</v>
      </c>
      <c r="C6" s="143" t="s">
        <v>112</v>
      </c>
      <c r="D6" s="143" t="s">
        <v>112</v>
      </c>
    </row>
    <row r="7" spans="2:4" ht="31.5" customHeight="1">
      <c r="B7" s="140" t="s">
        <v>114</v>
      </c>
      <c r="C7" s="139" t="s">
        <v>104</v>
      </c>
      <c r="D7" s="139"/>
    </row>
    <row r="8" spans="2:4" ht="31.5" customHeight="1">
      <c r="B8" s="145" t="s">
        <v>115</v>
      </c>
      <c r="C8" s="142" t="s">
        <v>53</v>
      </c>
      <c r="D8" s="142">
        <v>1490985</v>
      </c>
    </row>
    <row r="9" spans="2:4" ht="31.5" customHeight="1">
      <c r="B9" s="137" t="s">
        <v>116</v>
      </c>
      <c r="C9" s="146" t="s">
        <v>53</v>
      </c>
      <c r="D9" s="146">
        <v>5141579.4063844355</v>
      </c>
    </row>
    <row r="10" spans="2:4" ht="31.5" customHeight="1">
      <c r="B10" s="151" t="s">
        <v>102</v>
      </c>
      <c r="C10" s="152">
        <v>943183</v>
      </c>
      <c r="D10" s="152">
        <f>+D9-D8</f>
        <v>3650594.4063844355</v>
      </c>
    </row>
    <row r="11" spans="2:4" ht="31.5" customHeight="1">
      <c r="B11" s="136"/>
      <c r="C11" s="144" t="s">
        <v>53</v>
      </c>
      <c r="D11" s="147"/>
    </row>
    <row r="12" spans="2:4" ht="39" customHeight="1">
      <c r="C12" s="148"/>
      <c r="D12" s="148"/>
    </row>
    <row r="16" spans="2:4" ht="16.5">
      <c r="B16" s="149" t="s">
        <v>113</v>
      </c>
    </row>
    <row r="17" spans="1:11" ht="18">
      <c r="B17" s="150"/>
    </row>
    <row r="18" spans="1:11">
      <c r="A18" s="154"/>
      <c r="B18" s="154"/>
      <c r="C18" s="154"/>
      <c r="D18" s="154"/>
      <c r="E18" s="154"/>
      <c r="F18" s="154"/>
      <c r="G18" s="154"/>
      <c r="H18" s="154"/>
      <c r="I18" s="154"/>
      <c r="J18" s="154"/>
      <c r="K18" s="154"/>
    </row>
    <row r="27" spans="1:11" ht="31.5">
      <c r="B27" s="140" t="s">
        <v>118</v>
      </c>
      <c r="C27" s="153" t="s">
        <v>104</v>
      </c>
      <c r="D27" s="153" t="s">
        <v>105</v>
      </c>
    </row>
    <row r="28" spans="1:11" ht="31.5" customHeight="1">
      <c r="B28" s="136" t="s">
        <v>117</v>
      </c>
      <c r="C28" s="142">
        <v>3896328</v>
      </c>
      <c r="D28" s="142">
        <v>3896328</v>
      </c>
    </row>
    <row r="29" spans="1:11" ht="31.5" customHeight="1">
      <c r="B29" s="137" t="s">
        <v>119</v>
      </c>
      <c r="C29" s="143" t="s">
        <v>108</v>
      </c>
      <c r="D29" s="143" t="s">
        <v>128</v>
      </c>
    </row>
    <row r="30" spans="1:11" ht="31.5" customHeight="1">
      <c r="B30" s="136" t="s">
        <v>122</v>
      </c>
      <c r="C30" s="144" t="s">
        <v>110</v>
      </c>
      <c r="D30" s="144" t="s">
        <v>121</v>
      </c>
    </row>
    <row r="31" spans="1:11" ht="31.5" customHeight="1">
      <c r="B31" s="137" t="s">
        <v>123</v>
      </c>
      <c r="C31" s="143" t="s">
        <v>112</v>
      </c>
      <c r="D31" s="143" t="s">
        <v>120</v>
      </c>
    </row>
    <row r="32" spans="1:11" ht="31.5">
      <c r="B32" s="140" t="s">
        <v>124</v>
      </c>
      <c r="C32" s="153" t="s">
        <v>104</v>
      </c>
      <c r="D32" s="153"/>
    </row>
    <row r="33" spans="2:4" ht="31.5" customHeight="1">
      <c r="B33" s="145" t="s">
        <v>125</v>
      </c>
      <c r="C33" s="142" t="s">
        <v>53</v>
      </c>
      <c r="D33" s="142">
        <v>1490985</v>
      </c>
    </row>
    <row r="34" spans="2:4" ht="31.5" customHeight="1">
      <c r="B34" s="137" t="s">
        <v>126</v>
      </c>
      <c r="C34" s="146" t="s">
        <v>53</v>
      </c>
      <c r="D34" s="146">
        <v>5141579.4063844355</v>
      </c>
    </row>
    <row r="35" spans="2:4" ht="31.5" customHeight="1">
      <c r="B35" s="151" t="s">
        <v>127</v>
      </c>
      <c r="C35" s="152">
        <v>943183</v>
      </c>
      <c r="D35" s="152">
        <f>+D34-D33</f>
        <v>3650594.4063844355</v>
      </c>
    </row>
  </sheetData>
  <pageMargins left="0.511811024" right="0.511811024" top="0.78740157499999996" bottom="0.78740157499999996" header="0.31496062000000002" footer="0.31496062000000002"/>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ilha32"/>
  <dimension ref="A1"/>
  <sheetViews>
    <sheetView workbookViewId="0"/>
  </sheetViews>
  <sheetFormatPr defaultRowHeight="12.7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93284-B8E4-4984-8E02-C9DE5665C0FC}">
  <sheetPr>
    <tabColor rgb="FF92D050"/>
  </sheetPr>
  <dimension ref="A1:T50"/>
  <sheetViews>
    <sheetView showGridLines="0" topLeftCell="A8" zoomScale="80" zoomScaleNormal="80" workbookViewId="0">
      <selection activeCell="R22" sqref="R22"/>
    </sheetView>
  </sheetViews>
  <sheetFormatPr defaultColWidth="9.140625" defaultRowHeight="12.75"/>
  <cols>
    <col min="1" max="1" width="49.85546875" style="179" customWidth="1"/>
    <col min="2" max="7" width="11.5703125" style="259" customWidth="1"/>
    <col min="8" max="8" width="3.7109375" style="494" customWidth="1"/>
    <col min="9" max="9" width="7.28515625" style="179" bestFit="1" customWidth="1"/>
    <col min="10" max="10" width="9.140625" style="179"/>
    <col min="11" max="17" width="9.140625" style="179" hidden="1" customWidth="1"/>
    <col min="18" max="20" width="9.140625" style="179" customWidth="1"/>
    <col min="21" max="16384" width="9.140625" style="179"/>
  </cols>
  <sheetData>
    <row r="1" spans="1:16" ht="15.75">
      <c r="A1" s="269"/>
      <c r="B1" s="493"/>
      <c r="C1" s="522"/>
      <c r="D1" s="523"/>
    </row>
    <row r="2" spans="1:16" ht="12.75" customHeight="1">
      <c r="A2" s="670" t="s">
        <v>253</v>
      </c>
      <c r="B2" s="671" t="s">
        <v>1</v>
      </c>
      <c r="C2" s="671"/>
      <c r="D2" s="671"/>
      <c r="E2" s="671"/>
      <c r="F2" s="671"/>
      <c r="G2" s="671"/>
      <c r="H2" s="495"/>
    </row>
    <row r="3" spans="1:16" ht="25.5" customHeight="1">
      <c r="A3" s="670" t="s">
        <v>49</v>
      </c>
      <c r="B3" s="593" t="e">
        <f>#REF!</f>
        <v>#REF!</v>
      </c>
      <c r="C3" s="593" t="e">
        <f>#REF!</f>
        <v>#REF!</v>
      </c>
      <c r="D3" s="262" t="s">
        <v>161</v>
      </c>
      <c r="E3" s="593" t="e">
        <f>#REF!</f>
        <v>#REF!</v>
      </c>
      <c r="F3" s="593" t="e">
        <f>#REF!</f>
        <v>#REF!</v>
      </c>
      <c r="G3" s="262" t="s">
        <v>161</v>
      </c>
      <c r="H3" s="496"/>
      <c r="I3" s="555" t="s">
        <v>348</v>
      </c>
      <c r="J3" s="555" t="s">
        <v>567</v>
      </c>
    </row>
    <row r="4" spans="1:16" s="187" customFormat="1" ht="24.75" customHeight="1">
      <c r="A4" s="184" t="s">
        <v>547</v>
      </c>
      <c r="B4" s="191" t="e">
        <f>'Income Statement Reg'!#REF!/1000</f>
        <v>#REF!</v>
      </c>
      <c r="C4" s="191" t="e">
        <f>'Income Statement Reg'!#REF!/1000</f>
        <v>#REF!</v>
      </c>
      <c r="D4" s="594" t="e">
        <f>B4/C4-1</f>
        <v>#REF!</v>
      </c>
      <c r="E4" s="584" t="e">
        <f>'Income Statement Reg'!#REF!/1000</f>
        <v>#REF!</v>
      </c>
      <c r="F4" s="584" t="e">
        <f>'Income Statement Reg'!#REF!/1000</f>
        <v>#REF!</v>
      </c>
      <c r="G4" s="542" t="e">
        <f>E4/F4-1</f>
        <v>#REF!</v>
      </c>
      <c r="H4" s="497"/>
      <c r="I4" s="556" t="e">
        <f t="shared" ref="I4:I16" si="0">B4-C4</f>
        <v>#REF!</v>
      </c>
      <c r="J4" s="556" t="e">
        <f>E4-F4</f>
        <v>#REF!</v>
      </c>
    </row>
    <row r="5" spans="1:16" s="187" customFormat="1" ht="24.75" customHeight="1">
      <c r="A5" s="175" t="s">
        <v>50</v>
      </c>
      <c r="B5" s="191" t="e">
        <f>-'Income Statement Reg'!#REF!/1000</f>
        <v>#REF!</v>
      </c>
      <c r="C5" s="191" t="e">
        <f>-'Income Statement Reg'!#REF!/1000</f>
        <v>#REF!</v>
      </c>
      <c r="D5" s="594" t="e">
        <f>B5/C5-1</f>
        <v>#REF!</v>
      </c>
      <c r="E5" s="584" t="e">
        <f>-'Income Statement Reg'!#REF!/1000</f>
        <v>#REF!</v>
      </c>
      <c r="F5" s="584" t="e">
        <f>-'Income Statement Reg'!#REF!/1000</f>
        <v>#REF!</v>
      </c>
      <c r="G5" s="542" t="e">
        <f t="shared" ref="G5:G17" si="1">E5/F5-1</f>
        <v>#REF!</v>
      </c>
      <c r="H5" s="497"/>
      <c r="I5" s="556" t="e">
        <f t="shared" si="0"/>
        <v>#REF!</v>
      </c>
      <c r="J5" s="556" t="e">
        <f t="shared" ref="J5:J14" si="2">E5-F5</f>
        <v>#REF!</v>
      </c>
    </row>
    <row r="6" spans="1:16" s="187" customFormat="1" ht="24.75" customHeight="1">
      <c r="A6" s="184" t="s">
        <v>51</v>
      </c>
      <c r="B6" s="191" t="e">
        <f>-'Income Statement Reg'!#REF!/1000</f>
        <v>#REF!</v>
      </c>
      <c r="C6" s="191" t="e">
        <f>-'Income Statement Reg'!#REF!/1000</f>
        <v>#REF!</v>
      </c>
      <c r="D6" s="594" t="e">
        <f>B6/C6-1</f>
        <v>#REF!</v>
      </c>
      <c r="E6" s="584" t="e">
        <f>-'Income Statement Reg'!#REF!/1000</f>
        <v>#REF!</v>
      </c>
      <c r="F6" s="584" t="e">
        <f>-'Income Statement Reg'!#REF!/1000</f>
        <v>#REF!</v>
      </c>
      <c r="G6" s="542" t="e">
        <f t="shared" si="1"/>
        <v>#REF!</v>
      </c>
      <c r="H6" s="497"/>
      <c r="I6" s="556" t="e">
        <f t="shared" si="0"/>
        <v>#REF!</v>
      </c>
      <c r="J6" s="556" t="e">
        <f t="shared" si="2"/>
        <v>#REF!</v>
      </c>
    </row>
    <row r="7" spans="1:16" s="187" customFormat="1" ht="24.75" customHeight="1">
      <c r="A7" s="175" t="s">
        <v>52</v>
      </c>
      <c r="B7" s="525" t="e">
        <f>-('Income Statement Reg'!#REF!-606)/1000</f>
        <v>#REF!</v>
      </c>
      <c r="C7" s="525" t="e">
        <f>-('Income Statement Reg'!#REF!-606)/1000</f>
        <v>#REF!</v>
      </c>
      <c r="D7" s="585" t="e">
        <f>B7/C7-1</f>
        <v>#REF!</v>
      </c>
      <c r="E7" s="586" t="e">
        <f>-('Income Statement Reg'!#REF!-1213)/1000</f>
        <v>#REF!</v>
      </c>
      <c r="F7" s="586" t="e">
        <f>-('Income Statement Reg'!#REF!-1213)/1000</f>
        <v>#REF!</v>
      </c>
      <c r="G7" s="542" t="e">
        <f t="shared" si="1"/>
        <v>#REF!</v>
      </c>
      <c r="H7" s="497"/>
      <c r="I7" s="556" t="e">
        <f t="shared" si="0"/>
        <v>#REF!</v>
      </c>
      <c r="J7" s="556" t="e">
        <f t="shared" si="2"/>
        <v>#REF!</v>
      </c>
      <c r="K7" s="187" t="s">
        <v>556</v>
      </c>
    </row>
    <row r="8" spans="1:16" ht="24.75" customHeight="1">
      <c r="A8" s="565" t="s">
        <v>54</v>
      </c>
      <c r="B8" s="313" t="e">
        <f>SUM(B4:B7)</f>
        <v>#REF!</v>
      </c>
      <c r="C8" s="313" t="e">
        <f>SUM(C4:C7)</f>
        <v>#REF!</v>
      </c>
      <c r="D8" s="595" t="e">
        <f>B8/C8-1</f>
        <v>#REF!</v>
      </c>
      <c r="E8" s="587" t="e">
        <f>SUM(E4:E7)</f>
        <v>#REF!</v>
      </c>
      <c r="F8" s="587" t="e">
        <f>SUM(F4:F7)</f>
        <v>#REF!</v>
      </c>
      <c r="G8" s="577" t="e">
        <f t="shared" si="1"/>
        <v>#REF!</v>
      </c>
      <c r="H8" s="500"/>
      <c r="I8" s="556" t="e">
        <f t="shared" si="0"/>
        <v>#REF!</v>
      </c>
      <c r="J8" s="556" t="e">
        <f t="shared" si="2"/>
        <v>#REF!</v>
      </c>
    </row>
    <row r="9" spans="1:16" ht="24.75" customHeight="1">
      <c r="A9" s="559" t="s">
        <v>532</v>
      </c>
      <c r="B9" s="525">
        <v>61.942999999999991</v>
      </c>
      <c r="C9" s="525">
        <v>48.264988029200005</v>
      </c>
      <c r="D9" s="585">
        <v>0.28339408190725912</v>
      </c>
      <c r="E9" s="586">
        <v>136.07699999999997</v>
      </c>
      <c r="F9" s="586">
        <v>108.23560999999999</v>
      </c>
      <c r="G9" s="542">
        <v>0.25722948297699788</v>
      </c>
      <c r="H9" s="500"/>
      <c r="I9" s="556">
        <f t="shared" si="0"/>
        <v>13.678011970799986</v>
      </c>
      <c r="J9" s="556">
        <f t="shared" si="2"/>
        <v>27.841389999999976</v>
      </c>
    </row>
    <row r="10" spans="1:16" ht="24.75" customHeight="1">
      <c r="A10" s="560" t="s">
        <v>16</v>
      </c>
      <c r="B10" s="191" t="e">
        <f>-'Income Statement Reg'!#REF!/1000</f>
        <v>#REF!</v>
      </c>
      <c r="C10" s="191" t="e">
        <f>-'Income Statement Reg'!#REF!/1000</f>
        <v>#REF!</v>
      </c>
      <c r="D10" s="594" t="e">
        <f>B10/C10-1</f>
        <v>#REF!</v>
      </c>
      <c r="E10" s="584" t="e">
        <f>-'Income Statement Reg'!#REF!/1000</f>
        <v>#REF!</v>
      </c>
      <c r="F10" s="588" t="e">
        <f>-'Income Statement Reg'!#REF!/1000</f>
        <v>#REF!</v>
      </c>
      <c r="G10" s="542" t="e">
        <f t="shared" si="1"/>
        <v>#REF!</v>
      </c>
      <c r="H10" s="500"/>
      <c r="I10" s="556" t="e">
        <f>B10-C10</f>
        <v>#REF!</v>
      </c>
      <c r="J10" s="556" t="e">
        <f t="shared" si="2"/>
        <v>#REF!</v>
      </c>
    </row>
    <row r="11" spans="1:16" ht="24.75" customHeight="1">
      <c r="A11" s="560" t="s">
        <v>565</v>
      </c>
      <c r="B11" s="191">
        <v>-894.1</v>
      </c>
      <c r="C11" s="191">
        <v>0</v>
      </c>
      <c r="D11" s="594" t="s">
        <v>564</v>
      </c>
      <c r="E11" s="588">
        <f>B11</f>
        <v>-894.1</v>
      </c>
      <c r="F11" s="588">
        <f>C11</f>
        <v>0</v>
      </c>
      <c r="G11" s="542" t="str">
        <f>D11</f>
        <v>N.A.</v>
      </c>
      <c r="H11" s="500"/>
      <c r="I11" s="556">
        <f>B11-C11</f>
        <v>-894.1</v>
      </c>
      <c r="J11" s="556">
        <f t="shared" si="2"/>
        <v>-894.1</v>
      </c>
    </row>
    <row r="12" spans="1:16" ht="24.75" customHeight="1">
      <c r="A12" s="559" t="s">
        <v>533</v>
      </c>
      <c r="B12" s="525">
        <v>0</v>
      </c>
      <c r="C12" s="525">
        <v>28</v>
      </c>
      <c r="D12" s="585">
        <f>B12/C12-1</f>
        <v>-1</v>
      </c>
      <c r="E12" s="586">
        <v>2.5</v>
      </c>
      <c r="F12" s="586">
        <v>27.8</v>
      </c>
      <c r="G12" s="542">
        <f t="shared" si="1"/>
        <v>-0.91007194244604317</v>
      </c>
      <c r="H12" s="500"/>
      <c r="I12" s="556">
        <f>B12-C12</f>
        <v>-28</v>
      </c>
      <c r="J12" s="556">
        <f t="shared" si="2"/>
        <v>-25.3</v>
      </c>
      <c r="L12" s="179" t="s">
        <v>273</v>
      </c>
      <c r="M12" s="179" t="s">
        <v>508</v>
      </c>
      <c r="N12" s="179" t="s">
        <v>554</v>
      </c>
      <c r="O12" s="179" t="s">
        <v>537</v>
      </c>
    </row>
    <row r="13" spans="1:16" s="564" customFormat="1" ht="24.75" customHeight="1">
      <c r="A13" s="561" t="s">
        <v>530</v>
      </c>
      <c r="B13" s="195" t="e">
        <f>SUM(B8:B12)</f>
        <v>#REF!</v>
      </c>
      <c r="C13" s="195" t="e">
        <f>SUM(C8:C12)</f>
        <v>#REF!</v>
      </c>
      <c r="D13" s="589" t="e">
        <f>B13/C13-1</f>
        <v>#REF!</v>
      </c>
      <c r="E13" s="590" t="e">
        <f>SUM(E8:E12)</f>
        <v>#REF!</v>
      </c>
      <c r="F13" s="590" t="e">
        <f>SUM(F8:F12)</f>
        <v>#REF!</v>
      </c>
      <c r="G13" s="597" t="e">
        <f t="shared" si="1"/>
        <v>#REF!</v>
      </c>
      <c r="H13" s="562"/>
      <c r="I13" s="556" t="e">
        <f t="shared" si="0"/>
        <v>#REF!</v>
      </c>
      <c r="J13" s="556" t="e">
        <f t="shared" si="2"/>
        <v>#REF!</v>
      </c>
      <c r="L13" s="563">
        <v>566.20000000000005</v>
      </c>
      <c r="M13" s="564">
        <v>670.9</v>
      </c>
      <c r="N13" s="568">
        <v>673.8</v>
      </c>
      <c r="O13" s="592" t="e">
        <f>B13</f>
        <v>#REF!</v>
      </c>
      <c r="P13" s="563" t="e">
        <f>SUM(L13:O13)</f>
        <v>#REF!</v>
      </c>
    </row>
    <row r="14" spans="1:16" ht="24.75" customHeight="1">
      <c r="A14" s="561" t="s">
        <v>531</v>
      </c>
      <c r="B14" s="190" t="e">
        <f>B13/B24</f>
        <v>#REF!</v>
      </c>
      <c r="C14" s="190" t="e">
        <f>C13/C20</f>
        <v>#REF!</v>
      </c>
      <c r="D14" s="591" t="e">
        <f>B14-C14</f>
        <v>#REF!</v>
      </c>
      <c r="E14" s="581" t="e">
        <f>E13/E24</f>
        <v>#REF!</v>
      </c>
      <c r="F14" s="581" t="e">
        <f>F13/F20</f>
        <v>#REF!</v>
      </c>
      <c r="G14" s="581" t="e">
        <f>E14-F14</f>
        <v>#REF!</v>
      </c>
      <c r="H14" s="500"/>
      <c r="I14" s="556" t="e">
        <f t="shared" si="0"/>
        <v>#REF!</v>
      </c>
      <c r="J14" s="556" t="e">
        <f t="shared" si="2"/>
        <v>#REF!</v>
      </c>
    </row>
    <row r="15" spans="1:16" s="187" customFormat="1" ht="24.75" hidden="1" customHeight="1">
      <c r="A15" s="365" t="s">
        <v>140</v>
      </c>
      <c r="B15" s="525">
        <v>-371.96429390812204</v>
      </c>
      <c r="C15" s="525">
        <v>-344.53330521085445</v>
      </c>
      <c r="D15" s="580">
        <f>B15/C15-1</f>
        <v>7.9617814250148689E-2</v>
      </c>
      <c r="E15" s="583">
        <v>-344.53330521085445</v>
      </c>
      <c r="F15" s="583">
        <v>-344.53330521085445</v>
      </c>
      <c r="G15" s="580">
        <f t="shared" si="1"/>
        <v>0</v>
      </c>
      <c r="H15" s="501"/>
      <c r="I15" s="556">
        <f t="shared" si="0"/>
        <v>-27.430988697267594</v>
      </c>
    </row>
    <row r="16" spans="1:16" ht="24.75" hidden="1" customHeight="1">
      <c r="A16" s="561" t="s">
        <v>534</v>
      </c>
      <c r="B16" s="392" t="e">
        <f>B13+B15</f>
        <v>#REF!</v>
      </c>
      <c r="C16" s="392" t="e">
        <f>C13+C15</f>
        <v>#REF!</v>
      </c>
      <c r="D16" s="581" t="e">
        <f>B16/C16-1</f>
        <v>#REF!</v>
      </c>
      <c r="E16" s="582" t="e">
        <f>E13+E15</f>
        <v>#REF!</v>
      </c>
      <c r="F16" s="582" t="e">
        <f>F13+F15</f>
        <v>#REF!</v>
      </c>
      <c r="G16" s="581" t="e">
        <f t="shared" si="1"/>
        <v>#REF!</v>
      </c>
      <c r="H16" s="499"/>
      <c r="I16" s="556" t="e">
        <f t="shared" si="0"/>
        <v>#REF!</v>
      </c>
      <c r="M16" s="566"/>
    </row>
    <row r="17" spans="1:20" ht="24.75" hidden="1" customHeight="1">
      <c r="A17" s="561" t="s">
        <v>535</v>
      </c>
      <c r="B17" s="190" t="e">
        <f>B16/B21</f>
        <v>#REF!</v>
      </c>
      <c r="C17" s="190" t="e">
        <f>C16/C21</f>
        <v>#REF!</v>
      </c>
      <c r="D17" s="541" t="e">
        <f>(B17-C17)*100</f>
        <v>#REF!</v>
      </c>
      <c r="E17" s="391" t="e">
        <f>E16/E21</f>
        <v>#REF!</v>
      </c>
      <c r="F17" s="391" t="e">
        <f>F16/F21</f>
        <v>#REF!</v>
      </c>
      <c r="G17" s="391" t="e">
        <f t="shared" si="1"/>
        <v>#REF!</v>
      </c>
      <c r="H17" s="500"/>
      <c r="I17" s="260"/>
    </row>
    <row r="18" spans="1:20" s="302" customFormat="1" ht="13.5" customHeight="1">
      <c r="A18" s="672" t="s">
        <v>536</v>
      </c>
      <c r="B18" s="672"/>
      <c r="C18" s="672"/>
      <c r="D18" s="672"/>
      <c r="E18" s="672"/>
      <c r="F18" s="672"/>
      <c r="G18" s="672"/>
      <c r="H18" s="502"/>
      <c r="I18" s="526"/>
    </row>
    <row r="19" spans="1:20" s="302" customFormat="1" ht="24.75" customHeight="1">
      <c r="A19" s="596"/>
      <c r="B19" s="491"/>
      <c r="C19" s="491"/>
      <c r="D19" s="491"/>
      <c r="E19" s="491"/>
      <c r="F19" s="491"/>
      <c r="G19" s="491"/>
      <c r="H19" s="502"/>
      <c r="I19" s="303"/>
    </row>
    <row r="20" spans="1:20">
      <c r="A20" s="304" t="s">
        <v>555</v>
      </c>
      <c r="B20" s="537">
        <v>1635.8262156862745</v>
      </c>
      <c r="C20" s="537">
        <v>835.36370614999998</v>
      </c>
      <c r="D20" s="364"/>
      <c r="E20" s="492">
        <v>2519.3691764705882</v>
      </c>
      <c r="F20" s="364">
        <v>1661.316</v>
      </c>
      <c r="G20" s="492"/>
      <c r="H20" s="503"/>
    </row>
    <row r="21" spans="1:20" hidden="1">
      <c r="A21" s="304" t="s">
        <v>141</v>
      </c>
      <c r="B21" s="537">
        <f>B20+B15</f>
        <v>1263.8619217781525</v>
      </c>
      <c r="C21" s="537">
        <f>C20+C15</f>
        <v>490.83040093914553</v>
      </c>
      <c r="D21" s="364"/>
      <c r="E21" s="364">
        <f>E20+E15</f>
        <v>2174.8358712597337</v>
      </c>
      <c r="F21" s="364">
        <f>F20+F15</f>
        <v>1316.7826947891456</v>
      </c>
      <c r="G21" s="364"/>
      <c r="H21" s="503"/>
      <c r="T21" s="579"/>
    </row>
    <row r="22" spans="1:20" ht="25.5">
      <c r="A22" s="304" t="s">
        <v>566</v>
      </c>
      <c r="B22" s="537"/>
      <c r="C22" s="537">
        <v>759.61802986349994</v>
      </c>
      <c r="D22" s="364"/>
      <c r="E22" s="364"/>
      <c r="F22" s="364">
        <v>1660.5783638777</v>
      </c>
      <c r="G22" s="364"/>
      <c r="H22" s="503"/>
      <c r="T22" s="579"/>
    </row>
    <row r="23" spans="1:20">
      <c r="A23" s="194" t="s">
        <v>569</v>
      </c>
      <c r="B23" s="599" t="e">
        <f>'Income Statement Reg'!#REF!</f>
        <v>#REF!</v>
      </c>
      <c r="C23" s="599"/>
      <c r="D23" s="542"/>
      <c r="E23" s="599" t="e">
        <f>'Income Statement Reg'!#REF!</f>
        <v>#REF!</v>
      </c>
      <c r="H23" s="503"/>
    </row>
    <row r="24" spans="1:20" s="194" customFormat="1" ht="15.75">
      <c r="A24" s="194" t="s">
        <v>570</v>
      </c>
      <c r="B24" s="598" t="e">
        <f>B20-B23</f>
        <v>#REF!</v>
      </c>
      <c r="C24" s="259"/>
      <c r="D24" s="261"/>
      <c r="E24" s="598" t="e">
        <f>E20-E23</f>
        <v>#REF!</v>
      </c>
      <c r="F24" s="259"/>
      <c r="G24" s="259"/>
      <c r="H24" s="504"/>
    </row>
    <row r="25" spans="1:20" s="194" customFormat="1" ht="15.75">
      <c r="A25" s="535"/>
      <c r="B25" s="598"/>
      <c r="C25" s="259"/>
      <c r="D25" s="261"/>
      <c r="E25" s="598"/>
      <c r="F25" s="259"/>
      <c r="G25" s="259"/>
      <c r="H25" s="504"/>
    </row>
    <row r="26" spans="1:20" s="194" customFormat="1" ht="15.75">
      <c r="A26" s="535"/>
      <c r="B26" s="598"/>
      <c r="C26" s="259"/>
      <c r="D26" s="261"/>
      <c r="E26" s="598"/>
      <c r="F26" s="259"/>
      <c r="G26" s="259"/>
      <c r="H26" s="504"/>
    </row>
    <row r="27" spans="1:20" s="194" customFormat="1" ht="15.75">
      <c r="A27" s="535"/>
      <c r="B27" s="598"/>
      <c r="C27" s="259"/>
      <c r="D27" s="261"/>
      <c r="E27" s="598"/>
      <c r="F27" s="259"/>
      <c r="G27" s="259"/>
      <c r="H27" s="504"/>
    </row>
    <row r="28" spans="1:20" s="194" customFormat="1" ht="15.75">
      <c r="A28" s="535"/>
      <c r="B28" s="598"/>
      <c r="C28" s="259"/>
      <c r="D28" s="261"/>
      <c r="E28" s="598"/>
      <c r="F28" s="259"/>
      <c r="G28" s="259"/>
      <c r="H28" s="504"/>
    </row>
    <row r="29" spans="1:20" s="194" customFormat="1" ht="15.75">
      <c r="A29" s="535"/>
      <c r="B29" s="598"/>
      <c r="C29" s="259"/>
      <c r="D29" s="261"/>
      <c r="E29" s="598"/>
      <c r="F29" s="259"/>
      <c r="G29" s="259"/>
      <c r="H29" s="504"/>
    </row>
    <row r="30" spans="1:20" s="194" customFormat="1" ht="15.75">
      <c r="A30" s="535"/>
      <c r="B30" s="598"/>
      <c r="C30" s="259"/>
      <c r="D30" s="261"/>
      <c r="E30" s="598"/>
      <c r="F30" s="259"/>
      <c r="G30" s="259"/>
      <c r="H30" s="504"/>
    </row>
    <row r="31" spans="1:20" s="194" customFormat="1" ht="15.75">
      <c r="A31" s="535"/>
      <c r="B31" s="598"/>
      <c r="C31" s="259"/>
      <c r="D31" s="261"/>
      <c r="E31" s="598"/>
      <c r="F31" s="259"/>
      <c r="G31" s="259"/>
      <c r="H31" s="504"/>
    </row>
    <row r="32" spans="1:20" s="194" customFormat="1" ht="15.75">
      <c r="A32" s="535" t="s">
        <v>175</v>
      </c>
      <c r="B32" s="598"/>
      <c r="C32" s="259"/>
      <c r="D32" s="261"/>
      <c r="E32" s="598"/>
      <c r="F32" s="259"/>
      <c r="G32" s="259"/>
      <c r="H32" s="504"/>
    </row>
    <row r="33" spans="1:9" ht="13.5" customHeight="1">
      <c r="A33" s="670" t="s">
        <v>294</v>
      </c>
      <c r="B33" s="671" t="s">
        <v>37</v>
      </c>
      <c r="C33" s="671"/>
      <c r="D33" s="671"/>
      <c r="E33" s="671"/>
      <c r="F33" s="671"/>
      <c r="G33" s="671"/>
    </row>
    <row r="34" spans="1:9" ht="25.5" customHeight="1">
      <c r="A34" s="670" t="s">
        <v>49</v>
      </c>
      <c r="B34" s="593" t="e">
        <f>#REF!</f>
        <v>#REF!</v>
      </c>
      <c r="C34" s="593" t="e">
        <f>#REF!</f>
        <v>#REF!</v>
      </c>
      <c r="D34" s="262" t="e">
        <f>#REF!</f>
        <v>#REF!</v>
      </c>
      <c r="E34" s="262" t="e">
        <f>#REF!</f>
        <v>#REF!</v>
      </c>
      <c r="F34" s="262" t="e">
        <f>#REF!</f>
        <v>#REF!</v>
      </c>
      <c r="G34" s="262" t="e">
        <f>D34</f>
        <v>#REF!</v>
      </c>
      <c r="I34" s="303"/>
    </row>
    <row r="35" spans="1:9" ht="25.5" customHeight="1">
      <c r="A35" s="184" t="s">
        <v>548</v>
      </c>
      <c r="B35" s="191" t="e">
        <f>B4</f>
        <v>#REF!</v>
      </c>
      <c r="C35" s="191" t="e">
        <f>C4</f>
        <v>#REF!</v>
      </c>
      <c r="D35" s="669" t="e">
        <f>D4</f>
        <v>#REF!</v>
      </c>
      <c r="E35" s="669"/>
      <c r="F35" s="669"/>
      <c r="G35" s="669"/>
      <c r="H35" s="495"/>
      <c r="I35" s="303"/>
    </row>
    <row r="36" spans="1:9" ht="24.6" customHeight="1">
      <c r="A36" s="175" t="s">
        <v>295</v>
      </c>
      <c r="B36" s="191" t="e">
        <f t="shared" ref="B36:C41" si="3">B5</f>
        <v>#REF!</v>
      </c>
      <c r="C36" s="191" t="e">
        <f t="shared" si="3"/>
        <v>#REF!</v>
      </c>
      <c r="D36" s="669" t="e">
        <f t="shared" ref="D36:D46" si="4">B36/C36-1</f>
        <v>#REF!</v>
      </c>
      <c r="E36" s="669"/>
      <c r="F36" s="669"/>
      <c r="G36" s="669"/>
      <c r="H36" s="496"/>
    </row>
    <row r="37" spans="1:9" s="187" customFormat="1" ht="24.6" customHeight="1">
      <c r="A37" s="184" t="s">
        <v>178</v>
      </c>
      <c r="B37" s="191" t="e">
        <f t="shared" si="3"/>
        <v>#REF!</v>
      </c>
      <c r="C37" s="191" t="e">
        <f t="shared" si="3"/>
        <v>#REF!</v>
      </c>
      <c r="D37" s="669" t="e">
        <f t="shared" si="4"/>
        <v>#REF!</v>
      </c>
      <c r="E37" s="669"/>
      <c r="F37" s="669"/>
      <c r="G37" s="669"/>
      <c r="H37" s="497"/>
    </row>
    <row r="38" spans="1:9" s="187" customFormat="1" ht="24.6" customHeight="1">
      <c r="A38" s="175" t="s">
        <v>130</v>
      </c>
      <c r="B38" s="191" t="e">
        <f t="shared" si="3"/>
        <v>#REF!</v>
      </c>
      <c r="C38" s="191" t="e">
        <f t="shared" si="3"/>
        <v>#REF!</v>
      </c>
      <c r="D38" s="669" t="e">
        <f t="shared" si="4"/>
        <v>#REF!</v>
      </c>
      <c r="E38" s="669"/>
      <c r="F38" s="669"/>
      <c r="G38" s="669"/>
      <c r="H38" s="497"/>
    </row>
    <row r="39" spans="1:9" s="187" customFormat="1" ht="24.6" customHeight="1">
      <c r="A39" s="310" t="s">
        <v>49</v>
      </c>
      <c r="B39" s="313" t="e">
        <f t="shared" si="3"/>
        <v>#REF!</v>
      </c>
      <c r="C39" s="313" t="e">
        <f t="shared" si="3"/>
        <v>#REF!</v>
      </c>
      <c r="D39" s="673" t="e">
        <f t="shared" si="4"/>
        <v>#REF!</v>
      </c>
      <c r="E39" s="673"/>
      <c r="F39" s="673"/>
      <c r="G39" s="673"/>
      <c r="H39" s="497"/>
    </row>
    <row r="40" spans="1:9" s="187" customFormat="1" ht="24.75" customHeight="1">
      <c r="A40" s="184" t="s">
        <v>296</v>
      </c>
      <c r="B40" s="191">
        <f t="shared" si="3"/>
        <v>61.942999999999991</v>
      </c>
      <c r="C40" s="191">
        <f t="shared" si="3"/>
        <v>48.264988029200005</v>
      </c>
      <c r="D40" s="669">
        <f t="shared" si="4"/>
        <v>0.28339408190725912</v>
      </c>
      <c r="E40" s="669"/>
      <c r="F40" s="669"/>
      <c r="G40" s="669"/>
      <c r="H40" s="497"/>
    </row>
    <row r="41" spans="1:9" ht="24.75" customHeight="1">
      <c r="A41" s="184" t="s">
        <v>291</v>
      </c>
      <c r="B41" s="191" t="e">
        <f t="shared" si="3"/>
        <v>#REF!</v>
      </c>
      <c r="C41" s="191" t="e">
        <f t="shared" si="3"/>
        <v>#REF!</v>
      </c>
      <c r="D41" s="669" t="e">
        <f t="shared" si="4"/>
        <v>#REF!</v>
      </c>
      <c r="E41" s="669"/>
      <c r="F41" s="669"/>
      <c r="G41" s="669"/>
      <c r="H41" s="498"/>
    </row>
    <row r="42" spans="1:9" s="187" customFormat="1" ht="24.75" customHeight="1">
      <c r="A42" s="184" t="s">
        <v>497</v>
      </c>
      <c r="B42" s="525">
        <f t="shared" ref="B42:C47" si="5">B12</f>
        <v>0</v>
      </c>
      <c r="C42" s="525">
        <f t="shared" si="5"/>
        <v>28</v>
      </c>
      <c r="D42" s="669">
        <f t="shared" si="4"/>
        <v>-1</v>
      </c>
      <c r="E42" s="669"/>
      <c r="F42" s="669"/>
      <c r="G42" s="669"/>
      <c r="H42" s="497"/>
      <c r="I42" s="192"/>
    </row>
    <row r="43" spans="1:9" s="187" customFormat="1" ht="24.75" customHeight="1">
      <c r="A43" s="186" t="s">
        <v>179</v>
      </c>
      <c r="B43" s="195" t="e">
        <f t="shared" si="5"/>
        <v>#REF!</v>
      </c>
      <c r="C43" s="195" t="e">
        <f t="shared" si="5"/>
        <v>#REF!</v>
      </c>
      <c r="D43" s="674" t="e">
        <f t="shared" si="4"/>
        <v>#REF!</v>
      </c>
      <c r="E43" s="674"/>
      <c r="F43" s="674"/>
      <c r="G43" s="674"/>
      <c r="H43" s="497"/>
      <c r="I43" s="192"/>
    </row>
    <row r="44" spans="1:9" s="187" customFormat="1" ht="24.75" customHeight="1">
      <c r="A44" s="186" t="s">
        <v>180</v>
      </c>
      <c r="B44" s="190" t="e">
        <f t="shared" si="5"/>
        <v>#REF!</v>
      </c>
      <c r="C44" s="190" t="e">
        <f t="shared" si="5"/>
        <v>#REF!</v>
      </c>
      <c r="D44" s="541" t="e">
        <f>(B44-C44)*100</f>
        <v>#REF!</v>
      </c>
      <c r="E44" s="558"/>
      <c r="F44" s="193"/>
      <c r="G44" s="193"/>
      <c r="H44" s="497"/>
      <c r="I44" s="192"/>
    </row>
    <row r="45" spans="1:9" ht="24.75" customHeight="1">
      <c r="A45" s="184" t="s">
        <v>140</v>
      </c>
      <c r="B45" s="525">
        <f t="shared" si="5"/>
        <v>-371.96429390812204</v>
      </c>
      <c r="C45" s="525">
        <f t="shared" si="5"/>
        <v>-344.53330521085445</v>
      </c>
      <c r="D45" s="675">
        <f>B45/C45-1</f>
        <v>7.9617814250148689E-2</v>
      </c>
      <c r="E45" s="675" t="s">
        <v>94</v>
      </c>
      <c r="F45" s="675" t="e">
        <f>+#REF!</f>
        <v>#REF!</v>
      </c>
      <c r="G45" s="675" t="e">
        <f>+#REF!</f>
        <v>#REF!</v>
      </c>
      <c r="H45" s="499"/>
      <c r="I45" s="260"/>
    </row>
    <row r="46" spans="1:9" ht="24.75" customHeight="1">
      <c r="A46" s="186" t="s">
        <v>254</v>
      </c>
      <c r="B46" s="392" t="e">
        <f t="shared" si="5"/>
        <v>#REF!</v>
      </c>
      <c r="C46" s="392" t="e">
        <f t="shared" si="5"/>
        <v>#REF!</v>
      </c>
      <c r="D46" s="676" t="e">
        <f t="shared" si="4"/>
        <v>#REF!</v>
      </c>
      <c r="E46" s="676"/>
      <c r="F46" s="676"/>
      <c r="G46" s="676"/>
      <c r="H46" s="505"/>
    </row>
    <row r="47" spans="1:9" ht="24.75" customHeight="1">
      <c r="A47" s="186" t="s">
        <v>292</v>
      </c>
      <c r="B47" s="190" t="e">
        <f t="shared" si="5"/>
        <v>#REF!</v>
      </c>
      <c r="C47" s="190" t="e">
        <f t="shared" si="5"/>
        <v>#REF!</v>
      </c>
      <c r="D47" s="541" t="e">
        <f>D17</f>
        <v>#REF!</v>
      </c>
      <c r="E47" s="391"/>
      <c r="F47" s="391"/>
      <c r="G47" s="391"/>
      <c r="H47" s="501"/>
    </row>
    <row r="48" spans="1:9" ht="24.75" customHeight="1">
      <c r="A48" s="677" t="s">
        <v>542</v>
      </c>
      <c r="B48" s="677"/>
      <c r="C48" s="677"/>
      <c r="D48" s="677"/>
      <c r="E48" s="677"/>
      <c r="F48" s="677"/>
      <c r="G48" s="677"/>
      <c r="H48" s="499"/>
    </row>
    <row r="49" spans="8:9" ht="24.75" customHeight="1">
      <c r="H49" s="505"/>
      <c r="I49" s="260"/>
    </row>
    <row r="50" spans="8:9" ht="13.5" customHeight="1">
      <c r="H50" s="502"/>
    </row>
  </sheetData>
  <mergeCells count="17">
    <mergeCell ref="D42:G42"/>
    <mergeCell ref="D43:G43"/>
    <mergeCell ref="D45:G45"/>
    <mergeCell ref="D46:G46"/>
    <mergeCell ref="A48:G48"/>
    <mergeCell ref="D41:G41"/>
    <mergeCell ref="A2:A3"/>
    <mergeCell ref="B2:G2"/>
    <mergeCell ref="A18:G18"/>
    <mergeCell ref="A33:A34"/>
    <mergeCell ref="B33:G33"/>
    <mergeCell ref="D35:G35"/>
    <mergeCell ref="D36:G36"/>
    <mergeCell ref="D37:G37"/>
    <mergeCell ref="D38:G38"/>
    <mergeCell ref="D39:G39"/>
    <mergeCell ref="D40:G40"/>
  </mergeCells>
  <pageMargins left="0.511811024" right="0.511811024" top="0.78740157499999996" bottom="0.78740157499999996" header="0.31496062000000002" footer="0.31496062000000002"/>
  <pageSetup paperSize="9" scale="54" orientation="portrait" r:id="rId1"/>
  <ignoredErrors>
    <ignoredError sqref="D13:G14"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2">
    <pageSetUpPr fitToPage="1"/>
  </sheetPr>
  <dimension ref="A1:XEE32"/>
  <sheetViews>
    <sheetView zoomScale="80" zoomScaleNormal="80" workbookViewId="0">
      <pane xSplit="1" ySplit="3" topLeftCell="B4" activePane="bottomRight" state="frozenSplit"/>
      <selection activeCell="D16" sqref="D16"/>
      <selection pane="topRight" activeCell="D16" sqref="D16"/>
      <selection pane="bottomLeft" activeCell="D16" sqref="D16"/>
      <selection pane="bottomRight" activeCell="F39" sqref="F39"/>
    </sheetView>
  </sheetViews>
  <sheetFormatPr defaultRowHeight="12.75"/>
  <cols>
    <col min="1" max="1" width="14.28515625" style="199" hidden="1" customWidth="1"/>
    <col min="2" max="2" width="52.85546875" style="199" customWidth="1"/>
    <col min="3" max="3" width="16.7109375" style="199" hidden="1" customWidth="1"/>
    <col min="4" max="4" width="15.5703125" style="199" hidden="1" customWidth="1"/>
    <col min="5" max="5" width="11.28515625" style="199" hidden="1" customWidth="1"/>
    <col min="6" max="11" width="13.85546875" style="199" customWidth="1"/>
    <col min="12" max="231" width="9.140625" style="199"/>
    <col min="232" max="232" width="2.85546875" style="199" customWidth="1"/>
    <col min="233" max="233" width="85.28515625" style="199" customWidth="1"/>
    <col min="234" max="235" width="17.28515625" style="199" customWidth="1"/>
    <col min="236" max="236" width="16.85546875" style="199" customWidth="1"/>
    <col min="237" max="238" width="17.7109375" style="199" bestFit="1" customWidth="1"/>
    <col min="239" max="239" width="16.5703125" style="199" customWidth="1"/>
    <col min="240" max="240" width="9.140625" style="199"/>
    <col min="241" max="241" width="14.28515625" style="199" bestFit="1" customWidth="1"/>
    <col min="242" max="242" width="12.7109375" style="199" bestFit="1" customWidth="1"/>
    <col min="243" max="487" width="9.140625" style="199"/>
    <col min="488" max="488" width="2.85546875" style="199" customWidth="1"/>
    <col min="489" max="489" width="85.28515625" style="199" customWidth="1"/>
    <col min="490" max="491" width="17.28515625" style="199" customWidth="1"/>
    <col min="492" max="492" width="16.85546875" style="199" customWidth="1"/>
    <col min="493" max="494" width="17.7109375" style="199" bestFit="1" customWidth="1"/>
    <col min="495" max="495" width="16.5703125" style="199" customWidth="1"/>
    <col min="496" max="496" width="9.140625" style="199"/>
    <col min="497" max="497" width="14.28515625" style="199" bestFit="1" customWidth="1"/>
    <col min="498" max="498" width="12.7109375" style="199" bestFit="1" customWidth="1"/>
    <col min="499" max="743" width="9.140625" style="199"/>
    <col min="744" max="744" width="2.85546875" style="199" customWidth="1"/>
    <col min="745" max="745" width="85.28515625" style="199" customWidth="1"/>
    <col min="746" max="747" width="17.28515625" style="199" customWidth="1"/>
    <col min="748" max="748" width="16.85546875" style="199" customWidth="1"/>
    <col min="749" max="750" width="17.7109375" style="199" bestFit="1" customWidth="1"/>
    <col min="751" max="751" width="16.5703125" style="199" customWidth="1"/>
    <col min="752" max="752" width="9.140625" style="199"/>
    <col min="753" max="753" width="14.28515625" style="199" bestFit="1" customWidth="1"/>
    <col min="754" max="754" width="12.7109375" style="199" bestFit="1" customWidth="1"/>
    <col min="755" max="999" width="9.140625" style="199"/>
    <col min="1000" max="1000" width="2.85546875" style="199" customWidth="1"/>
    <col min="1001" max="1001" width="85.28515625" style="199" customWidth="1"/>
    <col min="1002" max="1003" width="17.28515625" style="199" customWidth="1"/>
    <col min="1004" max="1004" width="16.85546875" style="199" customWidth="1"/>
    <col min="1005" max="1006" width="17.7109375" style="199" bestFit="1" customWidth="1"/>
    <col min="1007" max="1007" width="16.5703125" style="199" customWidth="1"/>
    <col min="1008" max="1008" width="9.140625" style="199"/>
    <col min="1009" max="1009" width="14.28515625" style="199" bestFit="1" customWidth="1"/>
    <col min="1010" max="1010" width="12.7109375" style="199" bestFit="1" customWidth="1"/>
    <col min="1011" max="1255" width="9.140625" style="199"/>
    <col min="1256" max="1256" width="2.85546875" style="199" customWidth="1"/>
    <col min="1257" max="1257" width="85.28515625" style="199" customWidth="1"/>
    <col min="1258" max="1259" width="17.28515625" style="199" customWidth="1"/>
    <col min="1260" max="1260" width="16.85546875" style="199" customWidth="1"/>
    <col min="1261" max="1262" width="17.7109375" style="199" bestFit="1" customWidth="1"/>
    <col min="1263" max="1263" width="16.5703125" style="199" customWidth="1"/>
    <col min="1264" max="1264" width="9.140625" style="199"/>
    <col min="1265" max="1265" width="14.28515625" style="199" bestFit="1" customWidth="1"/>
    <col min="1266" max="1266" width="12.7109375" style="199" bestFit="1" customWidth="1"/>
    <col min="1267" max="1511" width="9.140625" style="199"/>
    <col min="1512" max="1512" width="2.85546875" style="199" customWidth="1"/>
    <col min="1513" max="1513" width="85.28515625" style="199" customWidth="1"/>
    <col min="1514" max="1515" width="17.28515625" style="199" customWidth="1"/>
    <col min="1516" max="1516" width="16.85546875" style="199" customWidth="1"/>
    <col min="1517" max="1518" width="17.7109375" style="199" bestFit="1" customWidth="1"/>
    <col min="1519" max="1519" width="16.5703125" style="199" customWidth="1"/>
    <col min="1520" max="1520" width="9.140625" style="199"/>
    <col min="1521" max="1521" width="14.28515625" style="199" bestFit="1" customWidth="1"/>
    <col min="1522" max="1522" width="12.7109375" style="199" bestFit="1" customWidth="1"/>
    <col min="1523" max="1767" width="9.140625" style="199"/>
    <col min="1768" max="1768" width="2.85546875" style="199" customWidth="1"/>
    <col min="1769" max="1769" width="85.28515625" style="199" customWidth="1"/>
    <col min="1770" max="1771" width="17.28515625" style="199" customWidth="1"/>
    <col min="1772" max="1772" width="16.85546875" style="199" customWidth="1"/>
    <col min="1773" max="1774" width="17.7109375" style="199" bestFit="1" customWidth="1"/>
    <col min="1775" max="1775" width="16.5703125" style="199" customWidth="1"/>
    <col min="1776" max="1776" width="9.140625" style="199"/>
    <col min="1777" max="1777" width="14.28515625" style="199" bestFit="1" customWidth="1"/>
    <col min="1778" max="1778" width="12.7109375" style="199" bestFit="1" customWidth="1"/>
    <col min="1779" max="2023" width="9.140625" style="199"/>
    <col min="2024" max="2024" width="2.85546875" style="199" customWidth="1"/>
    <col min="2025" max="2025" width="85.28515625" style="199" customWidth="1"/>
    <col min="2026" max="2027" width="17.28515625" style="199" customWidth="1"/>
    <col min="2028" max="2028" width="16.85546875" style="199" customWidth="1"/>
    <col min="2029" max="2030" width="17.7109375" style="199" bestFit="1" customWidth="1"/>
    <col min="2031" max="2031" width="16.5703125" style="199" customWidth="1"/>
    <col min="2032" max="2032" width="9.140625" style="199"/>
    <col min="2033" max="2033" width="14.28515625" style="199" bestFit="1" customWidth="1"/>
    <col min="2034" max="2034" width="12.7109375" style="199" bestFit="1" customWidth="1"/>
    <col min="2035" max="2279" width="9.140625" style="199"/>
    <col min="2280" max="2280" width="2.85546875" style="199" customWidth="1"/>
    <col min="2281" max="2281" width="85.28515625" style="199" customWidth="1"/>
    <col min="2282" max="2283" width="17.28515625" style="199" customWidth="1"/>
    <col min="2284" max="2284" width="16.85546875" style="199" customWidth="1"/>
    <col min="2285" max="2286" width="17.7109375" style="199" bestFit="1" customWidth="1"/>
    <col min="2287" max="2287" width="16.5703125" style="199" customWidth="1"/>
    <col min="2288" max="2288" width="9.140625" style="199"/>
    <col min="2289" max="2289" width="14.28515625" style="199" bestFit="1" customWidth="1"/>
    <col min="2290" max="2290" width="12.7109375" style="199" bestFit="1" customWidth="1"/>
    <col min="2291" max="2535" width="9.140625" style="199"/>
    <col min="2536" max="2536" width="2.85546875" style="199" customWidth="1"/>
    <col min="2537" max="2537" width="85.28515625" style="199" customWidth="1"/>
    <col min="2538" max="2539" width="17.28515625" style="199" customWidth="1"/>
    <col min="2540" max="2540" width="16.85546875" style="199" customWidth="1"/>
    <col min="2541" max="2542" width="17.7109375" style="199" bestFit="1" customWidth="1"/>
    <col min="2543" max="2543" width="16.5703125" style="199" customWidth="1"/>
    <col min="2544" max="2544" width="9.140625" style="199"/>
    <col min="2545" max="2545" width="14.28515625" style="199" bestFit="1" customWidth="1"/>
    <col min="2546" max="2546" width="12.7109375" style="199" bestFit="1" customWidth="1"/>
    <col min="2547" max="2791" width="9.140625" style="199"/>
    <col min="2792" max="2792" width="2.85546875" style="199" customWidth="1"/>
    <col min="2793" max="2793" width="85.28515625" style="199" customWidth="1"/>
    <col min="2794" max="2795" width="17.28515625" style="199" customWidth="1"/>
    <col min="2796" max="2796" width="16.85546875" style="199" customWidth="1"/>
    <col min="2797" max="2798" width="17.7109375" style="199" bestFit="1" customWidth="1"/>
    <col min="2799" max="2799" width="16.5703125" style="199" customWidth="1"/>
    <col min="2800" max="2800" width="9.140625" style="199"/>
    <col min="2801" max="2801" width="14.28515625" style="199" bestFit="1" customWidth="1"/>
    <col min="2802" max="2802" width="12.7109375" style="199" bestFit="1" customWidth="1"/>
    <col min="2803" max="3047" width="9.140625" style="199"/>
    <col min="3048" max="3048" width="2.85546875" style="199" customWidth="1"/>
    <col min="3049" max="3049" width="85.28515625" style="199" customWidth="1"/>
    <col min="3050" max="3051" width="17.28515625" style="199" customWidth="1"/>
    <col min="3052" max="3052" width="16.85546875" style="199" customWidth="1"/>
    <col min="3053" max="3054" width="17.7109375" style="199" bestFit="1" customWidth="1"/>
    <col min="3055" max="3055" width="16.5703125" style="199" customWidth="1"/>
    <col min="3056" max="3056" width="9.140625" style="199"/>
    <col min="3057" max="3057" width="14.28515625" style="199" bestFit="1" customWidth="1"/>
    <col min="3058" max="3058" width="12.7109375" style="199" bestFit="1" customWidth="1"/>
    <col min="3059" max="3303" width="9.140625" style="199"/>
    <col min="3304" max="3304" width="2.85546875" style="199" customWidth="1"/>
    <col min="3305" max="3305" width="85.28515625" style="199" customWidth="1"/>
    <col min="3306" max="3307" width="17.28515625" style="199" customWidth="1"/>
    <col min="3308" max="3308" width="16.85546875" style="199" customWidth="1"/>
    <col min="3309" max="3310" width="17.7109375" style="199" bestFit="1" customWidth="1"/>
    <col min="3311" max="3311" width="16.5703125" style="199" customWidth="1"/>
    <col min="3312" max="3312" width="9.140625" style="199"/>
    <col min="3313" max="3313" width="14.28515625" style="199" bestFit="1" customWidth="1"/>
    <col min="3314" max="3314" width="12.7109375" style="199" bestFit="1" customWidth="1"/>
    <col min="3315" max="3559" width="9.140625" style="199"/>
    <col min="3560" max="3560" width="2.85546875" style="199" customWidth="1"/>
    <col min="3561" max="3561" width="85.28515625" style="199" customWidth="1"/>
    <col min="3562" max="3563" width="17.28515625" style="199" customWidth="1"/>
    <col min="3564" max="3564" width="16.85546875" style="199" customWidth="1"/>
    <col min="3565" max="3566" width="17.7109375" style="199" bestFit="1" customWidth="1"/>
    <col min="3567" max="3567" width="16.5703125" style="199" customWidth="1"/>
    <col min="3568" max="3568" width="9.140625" style="199"/>
    <col min="3569" max="3569" width="14.28515625" style="199" bestFit="1" customWidth="1"/>
    <col min="3570" max="3570" width="12.7109375" style="199" bestFit="1" customWidth="1"/>
    <col min="3571" max="3815" width="9.140625" style="199"/>
    <col min="3816" max="3816" width="2.85546875" style="199" customWidth="1"/>
    <col min="3817" max="3817" width="85.28515625" style="199" customWidth="1"/>
    <col min="3818" max="3819" width="17.28515625" style="199" customWidth="1"/>
    <col min="3820" max="3820" width="16.85546875" style="199" customWidth="1"/>
    <col min="3821" max="3822" width="17.7109375" style="199" bestFit="1" customWidth="1"/>
    <col min="3823" max="3823" width="16.5703125" style="199" customWidth="1"/>
    <col min="3824" max="3824" width="9.140625" style="199"/>
    <col min="3825" max="3825" width="14.28515625" style="199" bestFit="1" customWidth="1"/>
    <col min="3826" max="3826" width="12.7109375" style="199" bestFit="1" customWidth="1"/>
    <col min="3827" max="4071" width="9.140625" style="199"/>
    <col min="4072" max="4072" width="2.85546875" style="199" customWidth="1"/>
    <col min="4073" max="4073" width="85.28515625" style="199" customWidth="1"/>
    <col min="4074" max="4075" width="17.28515625" style="199" customWidth="1"/>
    <col min="4076" max="4076" width="16.85546875" style="199" customWidth="1"/>
    <col min="4077" max="4078" width="17.7109375" style="199" bestFit="1" customWidth="1"/>
    <col min="4079" max="4079" width="16.5703125" style="199" customWidth="1"/>
    <col min="4080" max="4080" width="9.140625" style="199"/>
    <col min="4081" max="4081" width="14.28515625" style="199" bestFit="1" customWidth="1"/>
    <col min="4082" max="4082" width="12.7109375" style="199" bestFit="1" customWidth="1"/>
    <col min="4083" max="4327" width="9.140625" style="199"/>
    <col min="4328" max="4328" width="2.85546875" style="199" customWidth="1"/>
    <col min="4329" max="4329" width="85.28515625" style="199" customWidth="1"/>
    <col min="4330" max="4331" width="17.28515625" style="199" customWidth="1"/>
    <col min="4332" max="4332" width="16.85546875" style="199" customWidth="1"/>
    <col min="4333" max="4334" width="17.7109375" style="199" bestFit="1" customWidth="1"/>
    <col min="4335" max="4335" width="16.5703125" style="199" customWidth="1"/>
    <col min="4336" max="4336" width="9.140625" style="199"/>
    <col min="4337" max="4337" width="14.28515625" style="199" bestFit="1" customWidth="1"/>
    <col min="4338" max="4338" width="12.7109375" style="199" bestFit="1" customWidth="1"/>
    <col min="4339" max="4583" width="9.140625" style="199"/>
    <col min="4584" max="4584" width="2.85546875" style="199" customWidth="1"/>
    <col min="4585" max="4585" width="85.28515625" style="199" customWidth="1"/>
    <col min="4586" max="4587" width="17.28515625" style="199" customWidth="1"/>
    <col min="4588" max="4588" width="16.85546875" style="199" customWidth="1"/>
    <col min="4589" max="4590" width="17.7109375" style="199" bestFit="1" customWidth="1"/>
    <col min="4591" max="4591" width="16.5703125" style="199" customWidth="1"/>
    <col min="4592" max="4592" width="9.140625" style="199"/>
    <col min="4593" max="4593" width="14.28515625" style="199" bestFit="1" customWidth="1"/>
    <col min="4594" max="4594" width="12.7109375" style="199" bestFit="1" customWidth="1"/>
    <col min="4595" max="4839" width="9.140625" style="199"/>
    <col min="4840" max="4840" width="2.85546875" style="199" customWidth="1"/>
    <col min="4841" max="4841" width="85.28515625" style="199" customWidth="1"/>
    <col min="4842" max="4843" width="17.28515625" style="199" customWidth="1"/>
    <col min="4844" max="4844" width="16.85546875" style="199" customWidth="1"/>
    <col min="4845" max="4846" width="17.7109375" style="199" bestFit="1" customWidth="1"/>
    <col min="4847" max="4847" width="16.5703125" style="199" customWidth="1"/>
    <col min="4848" max="4848" width="9.140625" style="199"/>
    <col min="4849" max="4849" width="14.28515625" style="199" bestFit="1" customWidth="1"/>
    <col min="4850" max="4850" width="12.7109375" style="199" bestFit="1" customWidth="1"/>
    <col min="4851" max="5095" width="9.140625" style="199"/>
    <col min="5096" max="5096" width="2.85546875" style="199" customWidth="1"/>
    <col min="5097" max="5097" width="85.28515625" style="199" customWidth="1"/>
    <col min="5098" max="5099" width="17.28515625" style="199" customWidth="1"/>
    <col min="5100" max="5100" width="16.85546875" style="199" customWidth="1"/>
    <col min="5101" max="5102" width="17.7109375" style="199" bestFit="1" customWidth="1"/>
    <col min="5103" max="5103" width="16.5703125" style="199" customWidth="1"/>
    <col min="5104" max="5104" width="9.140625" style="199"/>
    <col min="5105" max="5105" width="14.28515625" style="199" bestFit="1" customWidth="1"/>
    <col min="5106" max="5106" width="12.7109375" style="199" bestFit="1" customWidth="1"/>
    <col min="5107" max="5351" width="9.140625" style="199"/>
    <col min="5352" max="5352" width="2.85546875" style="199" customWidth="1"/>
    <col min="5353" max="5353" width="85.28515625" style="199" customWidth="1"/>
    <col min="5354" max="5355" width="17.28515625" style="199" customWidth="1"/>
    <col min="5356" max="5356" width="16.85546875" style="199" customWidth="1"/>
    <col min="5357" max="5358" width="17.7109375" style="199" bestFit="1" customWidth="1"/>
    <col min="5359" max="5359" width="16.5703125" style="199" customWidth="1"/>
    <col min="5360" max="5360" width="9.140625" style="199"/>
    <col min="5361" max="5361" width="14.28515625" style="199" bestFit="1" customWidth="1"/>
    <col min="5362" max="5362" width="12.7109375" style="199" bestFit="1" customWidth="1"/>
    <col min="5363" max="5607" width="9.140625" style="199"/>
    <col min="5608" max="5608" width="2.85546875" style="199" customWidth="1"/>
    <col min="5609" max="5609" width="85.28515625" style="199" customWidth="1"/>
    <col min="5610" max="5611" width="17.28515625" style="199" customWidth="1"/>
    <col min="5612" max="5612" width="16.85546875" style="199" customWidth="1"/>
    <col min="5613" max="5614" width="17.7109375" style="199" bestFit="1" customWidth="1"/>
    <col min="5615" max="5615" width="16.5703125" style="199" customWidth="1"/>
    <col min="5616" max="5616" width="9.140625" style="199"/>
    <col min="5617" max="5617" width="14.28515625" style="199" bestFit="1" customWidth="1"/>
    <col min="5618" max="5618" width="12.7109375" style="199" bestFit="1" customWidth="1"/>
    <col min="5619" max="5863" width="9.140625" style="199"/>
    <col min="5864" max="5864" width="2.85546875" style="199" customWidth="1"/>
    <col min="5865" max="5865" width="85.28515625" style="199" customWidth="1"/>
    <col min="5866" max="5867" width="17.28515625" style="199" customWidth="1"/>
    <col min="5868" max="5868" width="16.85546875" style="199" customWidth="1"/>
    <col min="5869" max="5870" width="17.7109375" style="199" bestFit="1" customWidth="1"/>
    <col min="5871" max="5871" width="16.5703125" style="199" customWidth="1"/>
    <col min="5872" max="5872" width="9.140625" style="199"/>
    <col min="5873" max="5873" width="14.28515625" style="199" bestFit="1" customWidth="1"/>
    <col min="5874" max="5874" width="12.7109375" style="199" bestFit="1" customWidth="1"/>
    <col min="5875" max="6119" width="9.140625" style="199"/>
    <col min="6120" max="6120" width="2.85546875" style="199" customWidth="1"/>
    <col min="6121" max="6121" width="85.28515625" style="199" customWidth="1"/>
    <col min="6122" max="6123" width="17.28515625" style="199" customWidth="1"/>
    <col min="6124" max="6124" width="16.85546875" style="199" customWidth="1"/>
    <col min="6125" max="6126" width="17.7109375" style="199" bestFit="1" customWidth="1"/>
    <col min="6127" max="6127" width="16.5703125" style="199" customWidth="1"/>
    <col min="6128" max="6128" width="9.140625" style="199"/>
    <col min="6129" max="6129" width="14.28515625" style="199" bestFit="1" customWidth="1"/>
    <col min="6130" max="6130" width="12.7109375" style="199" bestFit="1" customWidth="1"/>
    <col min="6131" max="6375" width="9.140625" style="199"/>
    <col min="6376" max="6376" width="2.85546875" style="199" customWidth="1"/>
    <col min="6377" max="6377" width="85.28515625" style="199" customWidth="1"/>
    <col min="6378" max="6379" width="17.28515625" style="199" customWidth="1"/>
    <col min="6380" max="6380" width="16.85546875" style="199" customWidth="1"/>
    <col min="6381" max="6382" width="17.7109375" style="199" bestFit="1" customWidth="1"/>
    <col min="6383" max="6383" width="16.5703125" style="199" customWidth="1"/>
    <col min="6384" max="6384" width="9.140625" style="199"/>
    <col min="6385" max="6385" width="14.28515625" style="199" bestFit="1" customWidth="1"/>
    <col min="6386" max="6386" width="12.7109375" style="199" bestFit="1" customWidth="1"/>
    <col min="6387" max="6631" width="9.140625" style="199"/>
    <col min="6632" max="6632" width="2.85546875" style="199" customWidth="1"/>
    <col min="6633" max="6633" width="85.28515625" style="199" customWidth="1"/>
    <col min="6634" max="6635" width="17.28515625" style="199" customWidth="1"/>
    <col min="6636" max="6636" width="16.85546875" style="199" customWidth="1"/>
    <col min="6637" max="6638" width="17.7109375" style="199" bestFit="1" customWidth="1"/>
    <col min="6639" max="6639" width="16.5703125" style="199" customWidth="1"/>
    <col min="6640" max="6640" width="9.140625" style="199"/>
    <col min="6641" max="6641" width="14.28515625" style="199" bestFit="1" customWidth="1"/>
    <col min="6642" max="6642" width="12.7109375" style="199" bestFit="1" customWidth="1"/>
    <col min="6643" max="6887" width="9.140625" style="199"/>
    <col min="6888" max="6888" width="2.85546875" style="199" customWidth="1"/>
    <col min="6889" max="6889" width="85.28515625" style="199" customWidth="1"/>
    <col min="6890" max="6891" width="17.28515625" style="199" customWidth="1"/>
    <col min="6892" max="6892" width="16.85546875" style="199" customWidth="1"/>
    <col min="6893" max="6894" width="17.7109375" style="199" bestFit="1" customWidth="1"/>
    <col min="6895" max="6895" width="16.5703125" style="199" customWidth="1"/>
    <col min="6896" max="6896" width="9.140625" style="199"/>
    <col min="6897" max="6897" width="14.28515625" style="199" bestFit="1" customWidth="1"/>
    <col min="6898" max="6898" width="12.7109375" style="199" bestFit="1" customWidth="1"/>
    <col min="6899" max="7143" width="9.140625" style="199"/>
    <col min="7144" max="7144" width="2.85546875" style="199" customWidth="1"/>
    <col min="7145" max="7145" width="85.28515625" style="199" customWidth="1"/>
    <col min="7146" max="7147" width="17.28515625" style="199" customWidth="1"/>
    <col min="7148" max="7148" width="16.85546875" style="199" customWidth="1"/>
    <col min="7149" max="7150" width="17.7109375" style="199" bestFit="1" customWidth="1"/>
    <col min="7151" max="7151" width="16.5703125" style="199" customWidth="1"/>
    <col min="7152" max="7152" width="9.140625" style="199"/>
    <col min="7153" max="7153" width="14.28515625" style="199" bestFit="1" customWidth="1"/>
    <col min="7154" max="7154" width="12.7109375" style="199" bestFit="1" customWidth="1"/>
    <col min="7155" max="7399" width="9.140625" style="199"/>
    <col min="7400" max="7400" width="2.85546875" style="199" customWidth="1"/>
    <col min="7401" max="7401" width="85.28515625" style="199" customWidth="1"/>
    <col min="7402" max="7403" width="17.28515625" style="199" customWidth="1"/>
    <col min="7404" max="7404" width="16.85546875" style="199" customWidth="1"/>
    <col min="7405" max="7406" width="17.7109375" style="199" bestFit="1" customWidth="1"/>
    <col min="7407" max="7407" width="16.5703125" style="199" customWidth="1"/>
    <col min="7408" max="7408" width="9.140625" style="199"/>
    <col min="7409" max="7409" width="14.28515625" style="199" bestFit="1" customWidth="1"/>
    <col min="7410" max="7410" width="12.7109375" style="199" bestFit="1" customWidth="1"/>
    <col min="7411" max="7655" width="9.140625" style="199"/>
    <col min="7656" max="7656" width="2.85546875" style="199" customWidth="1"/>
    <col min="7657" max="7657" width="85.28515625" style="199" customWidth="1"/>
    <col min="7658" max="7659" width="17.28515625" style="199" customWidth="1"/>
    <col min="7660" max="7660" width="16.85546875" style="199" customWidth="1"/>
    <col min="7661" max="7662" width="17.7109375" style="199" bestFit="1" customWidth="1"/>
    <col min="7663" max="7663" width="16.5703125" style="199" customWidth="1"/>
    <col min="7664" max="7664" width="9.140625" style="199"/>
    <col min="7665" max="7665" width="14.28515625" style="199" bestFit="1" customWidth="1"/>
    <col min="7666" max="7666" width="12.7109375" style="199" bestFit="1" customWidth="1"/>
    <col min="7667" max="7911" width="9.140625" style="199"/>
    <col min="7912" max="7912" width="2.85546875" style="199" customWidth="1"/>
    <col min="7913" max="7913" width="85.28515625" style="199" customWidth="1"/>
    <col min="7914" max="7915" width="17.28515625" style="199" customWidth="1"/>
    <col min="7916" max="7916" width="16.85546875" style="199" customWidth="1"/>
    <col min="7917" max="7918" width="17.7109375" style="199" bestFit="1" customWidth="1"/>
    <col min="7919" max="7919" width="16.5703125" style="199" customWidth="1"/>
    <col min="7920" max="7920" width="9.140625" style="199"/>
    <col min="7921" max="7921" width="14.28515625" style="199" bestFit="1" customWidth="1"/>
    <col min="7922" max="7922" width="12.7109375" style="199" bestFit="1" customWidth="1"/>
    <col min="7923" max="8167" width="9.140625" style="199"/>
    <col min="8168" max="8168" width="2.85546875" style="199" customWidth="1"/>
    <col min="8169" max="8169" width="85.28515625" style="199" customWidth="1"/>
    <col min="8170" max="8171" width="17.28515625" style="199" customWidth="1"/>
    <col min="8172" max="8172" width="16.85546875" style="199" customWidth="1"/>
    <col min="8173" max="8174" width="17.7109375" style="199" bestFit="1" customWidth="1"/>
    <col min="8175" max="8175" width="16.5703125" style="199" customWidth="1"/>
    <col min="8176" max="8176" width="9.140625" style="199"/>
    <col min="8177" max="8177" width="14.28515625" style="199" bestFit="1" customWidth="1"/>
    <col min="8178" max="8178" width="12.7109375" style="199" bestFit="1" customWidth="1"/>
    <col min="8179" max="8423" width="9.140625" style="199"/>
    <col min="8424" max="8424" width="2.85546875" style="199" customWidth="1"/>
    <col min="8425" max="8425" width="85.28515625" style="199" customWidth="1"/>
    <col min="8426" max="8427" width="17.28515625" style="199" customWidth="1"/>
    <col min="8428" max="8428" width="16.85546875" style="199" customWidth="1"/>
    <col min="8429" max="8430" width="17.7109375" style="199" bestFit="1" customWidth="1"/>
    <col min="8431" max="8431" width="16.5703125" style="199" customWidth="1"/>
    <col min="8432" max="8432" width="9.140625" style="199"/>
    <col min="8433" max="8433" width="14.28515625" style="199" bestFit="1" customWidth="1"/>
    <col min="8434" max="8434" width="12.7109375" style="199" bestFit="1" customWidth="1"/>
    <col min="8435" max="8679" width="9.140625" style="199"/>
    <col min="8680" max="8680" width="2.85546875" style="199" customWidth="1"/>
    <col min="8681" max="8681" width="85.28515625" style="199" customWidth="1"/>
    <col min="8682" max="8683" width="17.28515625" style="199" customWidth="1"/>
    <col min="8684" max="8684" width="16.85546875" style="199" customWidth="1"/>
    <col min="8685" max="8686" width="17.7109375" style="199" bestFit="1" customWidth="1"/>
    <col min="8687" max="8687" width="16.5703125" style="199" customWidth="1"/>
    <col min="8688" max="8688" width="9.140625" style="199"/>
    <col min="8689" max="8689" width="14.28515625" style="199" bestFit="1" customWidth="1"/>
    <col min="8690" max="8690" width="12.7109375" style="199" bestFit="1" customWidth="1"/>
    <col min="8691" max="8935" width="9.140625" style="199"/>
    <col min="8936" max="8936" width="2.85546875" style="199" customWidth="1"/>
    <col min="8937" max="8937" width="85.28515625" style="199" customWidth="1"/>
    <col min="8938" max="8939" width="17.28515625" style="199" customWidth="1"/>
    <col min="8940" max="8940" width="16.85546875" style="199" customWidth="1"/>
    <col min="8941" max="8942" width="17.7109375" style="199" bestFit="1" customWidth="1"/>
    <col min="8943" max="8943" width="16.5703125" style="199" customWidth="1"/>
    <col min="8944" max="8944" width="9.140625" style="199"/>
    <col min="8945" max="8945" width="14.28515625" style="199" bestFit="1" customWidth="1"/>
    <col min="8946" max="8946" width="12.7109375" style="199" bestFit="1" customWidth="1"/>
    <col min="8947" max="9191" width="9.140625" style="199"/>
    <col min="9192" max="9192" width="2.85546875" style="199" customWidth="1"/>
    <col min="9193" max="9193" width="85.28515625" style="199" customWidth="1"/>
    <col min="9194" max="9195" width="17.28515625" style="199" customWidth="1"/>
    <col min="9196" max="9196" width="16.85546875" style="199" customWidth="1"/>
    <col min="9197" max="9198" width="17.7109375" style="199" bestFit="1" customWidth="1"/>
    <col min="9199" max="9199" width="16.5703125" style="199" customWidth="1"/>
    <col min="9200" max="9200" width="9.140625" style="199"/>
    <col min="9201" max="9201" width="14.28515625" style="199" bestFit="1" customWidth="1"/>
    <col min="9202" max="9202" width="12.7109375" style="199" bestFit="1" customWidth="1"/>
    <col min="9203" max="9447" width="9.140625" style="199"/>
    <col min="9448" max="9448" width="2.85546875" style="199" customWidth="1"/>
    <col min="9449" max="9449" width="85.28515625" style="199" customWidth="1"/>
    <col min="9450" max="9451" width="17.28515625" style="199" customWidth="1"/>
    <col min="9452" max="9452" width="16.85546875" style="199" customWidth="1"/>
    <col min="9453" max="9454" width="17.7109375" style="199" bestFit="1" customWidth="1"/>
    <col min="9455" max="9455" width="16.5703125" style="199" customWidth="1"/>
    <col min="9456" max="9456" width="9.140625" style="199"/>
    <col min="9457" max="9457" width="14.28515625" style="199" bestFit="1" customWidth="1"/>
    <col min="9458" max="9458" width="12.7109375" style="199" bestFit="1" customWidth="1"/>
    <col min="9459" max="9703" width="9.140625" style="199"/>
    <col min="9704" max="9704" width="2.85546875" style="199" customWidth="1"/>
    <col min="9705" max="9705" width="85.28515625" style="199" customWidth="1"/>
    <col min="9706" max="9707" width="17.28515625" style="199" customWidth="1"/>
    <col min="9708" max="9708" width="16.85546875" style="199" customWidth="1"/>
    <col min="9709" max="9710" width="17.7109375" style="199" bestFit="1" customWidth="1"/>
    <col min="9711" max="9711" width="16.5703125" style="199" customWidth="1"/>
    <col min="9712" max="9712" width="9.140625" style="199"/>
    <col min="9713" max="9713" width="14.28515625" style="199" bestFit="1" customWidth="1"/>
    <col min="9714" max="9714" width="12.7109375" style="199" bestFit="1" customWidth="1"/>
    <col min="9715" max="9959" width="9.140625" style="199"/>
    <col min="9960" max="9960" width="2.85546875" style="199" customWidth="1"/>
    <col min="9961" max="9961" width="85.28515625" style="199" customWidth="1"/>
    <col min="9962" max="9963" width="17.28515625" style="199" customWidth="1"/>
    <col min="9964" max="9964" width="16.85546875" style="199" customWidth="1"/>
    <col min="9965" max="9966" width="17.7109375" style="199" bestFit="1" customWidth="1"/>
    <col min="9967" max="9967" width="16.5703125" style="199" customWidth="1"/>
    <col min="9968" max="9968" width="9.140625" style="199"/>
    <col min="9969" max="9969" width="14.28515625" style="199" bestFit="1" customWidth="1"/>
    <col min="9970" max="9970" width="12.7109375" style="199" bestFit="1" customWidth="1"/>
    <col min="9971" max="10215" width="9.140625" style="199"/>
    <col min="10216" max="10216" width="2.85546875" style="199" customWidth="1"/>
    <col min="10217" max="10217" width="85.28515625" style="199" customWidth="1"/>
    <col min="10218" max="10219" width="17.28515625" style="199" customWidth="1"/>
    <col min="10220" max="10220" width="16.85546875" style="199" customWidth="1"/>
    <col min="10221" max="10222" width="17.7109375" style="199" bestFit="1" customWidth="1"/>
    <col min="10223" max="10223" width="16.5703125" style="199" customWidth="1"/>
    <col min="10224" max="10224" width="9.140625" style="199"/>
    <col min="10225" max="10225" width="14.28515625" style="199" bestFit="1" customWidth="1"/>
    <col min="10226" max="10226" width="12.7109375" style="199" bestFit="1" customWidth="1"/>
    <col min="10227" max="10471" width="9.140625" style="199"/>
    <col min="10472" max="10472" width="2.85546875" style="199" customWidth="1"/>
    <col min="10473" max="10473" width="85.28515625" style="199" customWidth="1"/>
    <col min="10474" max="10475" width="17.28515625" style="199" customWidth="1"/>
    <col min="10476" max="10476" width="16.85546875" style="199" customWidth="1"/>
    <col min="10477" max="10478" width="17.7109375" style="199" bestFit="1" customWidth="1"/>
    <col min="10479" max="10479" width="16.5703125" style="199" customWidth="1"/>
    <col min="10480" max="10480" width="9.140625" style="199"/>
    <col min="10481" max="10481" width="14.28515625" style="199" bestFit="1" customWidth="1"/>
    <col min="10482" max="10482" width="12.7109375" style="199" bestFit="1" customWidth="1"/>
    <col min="10483" max="10727" width="9.140625" style="199"/>
    <col min="10728" max="10728" width="2.85546875" style="199" customWidth="1"/>
    <col min="10729" max="10729" width="85.28515625" style="199" customWidth="1"/>
    <col min="10730" max="10731" width="17.28515625" style="199" customWidth="1"/>
    <col min="10732" max="10732" width="16.85546875" style="199" customWidth="1"/>
    <col min="10733" max="10734" width="17.7109375" style="199" bestFit="1" customWidth="1"/>
    <col min="10735" max="10735" width="16.5703125" style="199" customWidth="1"/>
    <col min="10736" max="10736" width="9.140625" style="199"/>
    <col min="10737" max="10737" width="14.28515625" style="199" bestFit="1" customWidth="1"/>
    <col min="10738" max="10738" width="12.7109375" style="199" bestFit="1" customWidth="1"/>
    <col min="10739" max="10983" width="9.140625" style="199"/>
    <col min="10984" max="10984" width="2.85546875" style="199" customWidth="1"/>
    <col min="10985" max="10985" width="85.28515625" style="199" customWidth="1"/>
    <col min="10986" max="10987" width="17.28515625" style="199" customWidth="1"/>
    <col min="10988" max="10988" width="16.85546875" style="199" customWidth="1"/>
    <col min="10989" max="10990" width="17.7109375" style="199" bestFit="1" customWidth="1"/>
    <col min="10991" max="10991" width="16.5703125" style="199" customWidth="1"/>
    <col min="10992" max="10992" width="9.140625" style="199"/>
    <col min="10993" max="10993" width="14.28515625" style="199" bestFit="1" customWidth="1"/>
    <col min="10994" max="10994" width="12.7109375" style="199" bestFit="1" customWidth="1"/>
    <col min="10995" max="11239" width="9.140625" style="199"/>
    <col min="11240" max="11240" width="2.85546875" style="199" customWidth="1"/>
    <col min="11241" max="11241" width="85.28515625" style="199" customWidth="1"/>
    <col min="11242" max="11243" width="17.28515625" style="199" customWidth="1"/>
    <col min="11244" max="11244" width="16.85546875" style="199" customWidth="1"/>
    <col min="11245" max="11246" width="17.7109375" style="199" bestFit="1" customWidth="1"/>
    <col min="11247" max="11247" width="16.5703125" style="199" customWidth="1"/>
    <col min="11248" max="11248" width="9.140625" style="199"/>
    <col min="11249" max="11249" width="14.28515625" style="199" bestFit="1" customWidth="1"/>
    <col min="11250" max="11250" width="12.7109375" style="199" bestFit="1" customWidth="1"/>
    <col min="11251" max="11495" width="9.140625" style="199"/>
    <col min="11496" max="11496" width="2.85546875" style="199" customWidth="1"/>
    <col min="11497" max="11497" width="85.28515625" style="199" customWidth="1"/>
    <col min="11498" max="11499" width="17.28515625" style="199" customWidth="1"/>
    <col min="11500" max="11500" width="16.85546875" style="199" customWidth="1"/>
    <col min="11501" max="11502" width="17.7109375" style="199" bestFit="1" customWidth="1"/>
    <col min="11503" max="11503" width="16.5703125" style="199" customWidth="1"/>
    <col min="11504" max="11504" width="9.140625" style="199"/>
    <col min="11505" max="11505" width="14.28515625" style="199" bestFit="1" customWidth="1"/>
    <col min="11506" max="11506" width="12.7109375" style="199" bestFit="1" customWidth="1"/>
    <col min="11507" max="11751" width="9.140625" style="199"/>
    <col min="11752" max="11752" width="2.85546875" style="199" customWidth="1"/>
    <col min="11753" max="11753" width="85.28515625" style="199" customWidth="1"/>
    <col min="11754" max="11755" width="17.28515625" style="199" customWidth="1"/>
    <col min="11756" max="11756" width="16.85546875" style="199" customWidth="1"/>
    <col min="11757" max="11758" width="17.7109375" style="199" bestFit="1" customWidth="1"/>
    <col min="11759" max="11759" width="16.5703125" style="199" customWidth="1"/>
    <col min="11760" max="11760" width="9.140625" style="199"/>
    <col min="11761" max="11761" width="14.28515625" style="199" bestFit="1" customWidth="1"/>
    <col min="11762" max="11762" width="12.7109375" style="199" bestFit="1" customWidth="1"/>
    <col min="11763" max="12007" width="9.140625" style="199"/>
    <col min="12008" max="12008" width="2.85546875" style="199" customWidth="1"/>
    <col min="12009" max="12009" width="85.28515625" style="199" customWidth="1"/>
    <col min="12010" max="12011" width="17.28515625" style="199" customWidth="1"/>
    <col min="12012" max="12012" width="16.85546875" style="199" customWidth="1"/>
    <col min="12013" max="12014" width="17.7109375" style="199" bestFit="1" customWidth="1"/>
    <col min="12015" max="12015" width="16.5703125" style="199" customWidth="1"/>
    <col min="12016" max="12016" width="9.140625" style="199"/>
    <col min="12017" max="12017" width="14.28515625" style="199" bestFit="1" customWidth="1"/>
    <col min="12018" max="12018" width="12.7109375" style="199" bestFit="1" customWidth="1"/>
    <col min="12019" max="12263" width="9.140625" style="199"/>
    <col min="12264" max="12264" width="2.85546875" style="199" customWidth="1"/>
    <col min="12265" max="12265" width="85.28515625" style="199" customWidth="1"/>
    <col min="12266" max="12267" width="17.28515625" style="199" customWidth="1"/>
    <col min="12268" max="12268" width="16.85546875" style="199" customWidth="1"/>
    <col min="12269" max="12270" width="17.7109375" style="199" bestFit="1" customWidth="1"/>
    <col min="12271" max="12271" width="16.5703125" style="199" customWidth="1"/>
    <col min="12272" max="12272" width="9.140625" style="199"/>
    <col min="12273" max="12273" width="14.28515625" style="199" bestFit="1" customWidth="1"/>
    <col min="12274" max="12274" width="12.7109375" style="199" bestFit="1" customWidth="1"/>
    <col min="12275" max="12519" width="9.140625" style="199"/>
    <col min="12520" max="12520" width="2.85546875" style="199" customWidth="1"/>
    <col min="12521" max="12521" width="85.28515625" style="199" customWidth="1"/>
    <col min="12522" max="12523" width="17.28515625" style="199" customWidth="1"/>
    <col min="12524" max="12524" width="16.85546875" style="199" customWidth="1"/>
    <col min="12525" max="12526" width="17.7109375" style="199" bestFit="1" customWidth="1"/>
    <col min="12527" max="12527" width="16.5703125" style="199" customWidth="1"/>
    <col min="12528" max="12528" width="9.140625" style="199"/>
    <col min="12529" max="12529" width="14.28515625" style="199" bestFit="1" customWidth="1"/>
    <col min="12530" max="12530" width="12.7109375" style="199" bestFit="1" customWidth="1"/>
    <col min="12531" max="12775" width="9.140625" style="199"/>
    <col min="12776" max="12776" width="2.85546875" style="199" customWidth="1"/>
    <col min="12777" max="12777" width="85.28515625" style="199" customWidth="1"/>
    <col min="12778" max="12779" width="17.28515625" style="199" customWidth="1"/>
    <col min="12780" max="12780" width="16.85546875" style="199" customWidth="1"/>
    <col min="12781" max="12782" width="17.7109375" style="199" bestFit="1" customWidth="1"/>
    <col min="12783" max="12783" width="16.5703125" style="199" customWidth="1"/>
    <col min="12784" max="12784" width="9.140625" style="199"/>
    <col min="12785" max="12785" width="14.28515625" style="199" bestFit="1" customWidth="1"/>
    <col min="12786" max="12786" width="12.7109375" style="199" bestFit="1" customWidth="1"/>
    <col min="12787" max="13031" width="9.140625" style="199"/>
    <col min="13032" max="13032" width="2.85546875" style="199" customWidth="1"/>
    <col min="13033" max="13033" width="85.28515625" style="199" customWidth="1"/>
    <col min="13034" max="13035" width="17.28515625" style="199" customWidth="1"/>
    <col min="13036" max="13036" width="16.85546875" style="199" customWidth="1"/>
    <col min="13037" max="13038" width="17.7109375" style="199" bestFit="1" customWidth="1"/>
    <col min="13039" max="13039" width="16.5703125" style="199" customWidth="1"/>
    <col min="13040" max="13040" width="9.140625" style="199"/>
    <col min="13041" max="13041" width="14.28515625" style="199" bestFit="1" customWidth="1"/>
    <col min="13042" max="13042" width="12.7109375" style="199" bestFit="1" customWidth="1"/>
    <col min="13043" max="13287" width="9.140625" style="199"/>
    <col min="13288" max="13288" width="2.85546875" style="199" customWidth="1"/>
    <col min="13289" max="13289" width="85.28515625" style="199" customWidth="1"/>
    <col min="13290" max="13291" width="17.28515625" style="199" customWidth="1"/>
    <col min="13292" max="13292" width="16.85546875" style="199" customWidth="1"/>
    <col min="13293" max="13294" width="17.7109375" style="199" bestFit="1" customWidth="1"/>
    <col min="13295" max="13295" width="16.5703125" style="199" customWidth="1"/>
    <col min="13296" max="13296" width="9.140625" style="199"/>
    <col min="13297" max="13297" width="14.28515625" style="199" bestFit="1" customWidth="1"/>
    <col min="13298" max="13298" width="12.7109375" style="199" bestFit="1" customWidth="1"/>
    <col min="13299" max="13543" width="9.140625" style="199"/>
    <col min="13544" max="13544" width="2.85546875" style="199" customWidth="1"/>
    <col min="13545" max="13545" width="85.28515625" style="199" customWidth="1"/>
    <col min="13546" max="13547" width="17.28515625" style="199" customWidth="1"/>
    <col min="13548" max="13548" width="16.85546875" style="199" customWidth="1"/>
    <col min="13549" max="13550" width="17.7109375" style="199" bestFit="1" customWidth="1"/>
    <col min="13551" max="13551" width="16.5703125" style="199" customWidth="1"/>
    <col min="13552" max="13552" width="9.140625" style="199"/>
    <col min="13553" max="13553" width="14.28515625" style="199" bestFit="1" customWidth="1"/>
    <col min="13554" max="13554" width="12.7109375" style="199" bestFit="1" customWidth="1"/>
    <col min="13555" max="13799" width="9.140625" style="199"/>
    <col min="13800" max="13800" width="2.85546875" style="199" customWidth="1"/>
    <col min="13801" max="13801" width="85.28515625" style="199" customWidth="1"/>
    <col min="13802" max="13803" width="17.28515625" style="199" customWidth="1"/>
    <col min="13804" max="13804" width="16.85546875" style="199" customWidth="1"/>
    <col min="13805" max="13806" width="17.7109375" style="199" bestFit="1" customWidth="1"/>
    <col min="13807" max="13807" width="16.5703125" style="199" customWidth="1"/>
    <col min="13808" max="13808" width="9.140625" style="199"/>
    <col min="13809" max="13809" width="14.28515625" style="199" bestFit="1" customWidth="1"/>
    <col min="13810" max="13810" width="12.7109375" style="199" bestFit="1" customWidth="1"/>
    <col min="13811" max="14055" width="9.140625" style="199"/>
    <col min="14056" max="14056" width="2.85546875" style="199" customWidth="1"/>
    <col min="14057" max="14057" width="85.28515625" style="199" customWidth="1"/>
    <col min="14058" max="14059" width="17.28515625" style="199" customWidth="1"/>
    <col min="14060" max="14060" width="16.85546875" style="199" customWidth="1"/>
    <col min="14061" max="14062" width="17.7109375" style="199" bestFit="1" customWidth="1"/>
    <col min="14063" max="14063" width="16.5703125" style="199" customWidth="1"/>
    <col min="14064" max="14064" width="9.140625" style="199"/>
    <col min="14065" max="14065" width="14.28515625" style="199" bestFit="1" customWidth="1"/>
    <col min="14066" max="14066" width="12.7109375" style="199" bestFit="1" customWidth="1"/>
    <col min="14067" max="14311" width="9.140625" style="199"/>
    <col min="14312" max="14312" width="2.85546875" style="199" customWidth="1"/>
    <col min="14313" max="14313" width="85.28515625" style="199" customWidth="1"/>
    <col min="14314" max="14315" width="17.28515625" style="199" customWidth="1"/>
    <col min="14316" max="14316" width="16.85546875" style="199" customWidth="1"/>
    <col min="14317" max="14318" width="17.7109375" style="199" bestFit="1" customWidth="1"/>
    <col min="14319" max="14319" width="16.5703125" style="199" customWidth="1"/>
    <col min="14320" max="14320" width="9.140625" style="199"/>
    <col min="14321" max="14321" width="14.28515625" style="199" bestFit="1" customWidth="1"/>
    <col min="14322" max="14322" width="12.7109375" style="199" bestFit="1" customWidth="1"/>
    <col min="14323" max="14567" width="9.140625" style="199"/>
    <col min="14568" max="14568" width="2.85546875" style="199" customWidth="1"/>
    <col min="14569" max="14569" width="85.28515625" style="199" customWidth="1"/>
    <col min="14570" max="14571" width="17.28515625" style="199" customWidth="1"/>
    <col min="14572" max="14572" width="16.85546875" style="199" customWidth="1"/>
    <col min="14573" max="14574" width="17.7109375" style="199" bestFit="1" customWidth="1"/>
    <col min="14575" max="14575" width="16.5703125" style="199" customWidth="1"/>
    <col min="14576" max="14576" width="9.140625" style="199"/>
    <col min="14577" max="14577" width="14.28515625" style="199" bestFit="1" customWidth="1"/>
    <col min="14578" max="14578" width="12.7109375" style="199" bestFit="1" customWidth="1"/>
    <col min="14579" max="14823" width="9.140625" style="199"/>
    <col min="14824" max="14824" width="2.85546875" style="199" customWidth="1"/>
    <col min="14825" max="14825" width="85.28515625" style="199" customWidth="1"/>
    <col min="14826" max="14827" width="17.28515625" style="199" customWidth="1"/>
    <col min="14828" max="14828" width="16.85546875" style="199" customWidth="1"/>
    <col min="14829" max="14830" width="17.7109375" style="199" bestFit="1" customWidth="1"/>
    <col min="14831" max="14831" width="16.5703125" style="199" customWidth="1"/>
    <col min="14832" max="14832" width="9.140625" style="199"/>
    <col min="14833" max="14833" width="14.28515625" style="199" bestFit="1" customWidth="1"/>
    <col min="14834" max="14834" width="12.7109375" style="199" bestFit="1" customWidth="1"/>
    <col min="14835" max="15079" width="9.140625" style="199"/>
    <col min="15080" max="15080" width="2.85546875" style="199" customWidth="1"/>
    <col min="15081" max="15081" width="85.28515625" style="199" customWidth="1"/>
    <col min="15082" max="15083" width="17.28515625" style="199" customWidth="1"/>
    <col min="15084" max="15084" width="16.85546875" style="199" customWidth="1"/>
    <col min="15085" max="15086" width="17.7109375" style="199" bestFit="1" customWidth="1"/>
    <col min="15087" max="15087" width="16.5703125" style="199" customWidth="1"/>
    <col min="15088" max="15088" width="9.140625" style="199"/>
    <col min="15089" max="15089" width="14.28515625" style="199" bestFit="1" customWidth="1"/>
    <col min="15090" max="15090" width="12.7109375" style="199" bestFit="1" customWidth="1"/>
    <col min="15091" max="15335" width="9.140625" style="199"/>
    <col min="15336" max="15336" width="2.85546875" style="199" customWidth="1"/>
    <col min="15337" max="15337" width="85.28515625" style="199" customWidth="1"/>
    <col min="15338" max="15339" width="17.28515625" style="199" customWidth="1"/>
    <col min="15340" max="15340" width="16.85546875" style="199" customWidth="1"/>
    <col min="15341" max="15342" width="17.7109375" style="199" bestFit="1" customWidth="1"/>
    <col min="15343" max="15343" width="16.5703125" style="199" customWidth="1"/>
    <col min="15344" max="15344" width="9.140625" style="199"/>
    <col min="15345" max="15345" width="14.28515625" style="199" bestFit="1" customWidth="1"/>
    <col min="15346" max="15346" width="12.7109375" style="199" bestFit="1" customWidth="1"/>
    <col min="15347" max="15591" width="9.140625" style="199"/>
    <col min="15592" max="15592" width="2.85546875" style="199" customWidth="1"/>
    <col min="15593" max="15593" width="85.28515625" style="199" customWidth="1"/>
    <col min="15594" max="15595" width="17.28515625" style="199" customWidth="1"/>
    <col min="15596" max="15596" width="16.85546875" style="199" customWidth="1"/>
    <col min="15597" max="15598" width="17.7109375" style="199" bestFit="1" customWidth="1"/>
    <col min="15599" max="15599" width="16.5703125" style="199" customWidth="1"/>
    <col min="15600" max="15600" width="9.140625" style="199"/>
    <col min="15601" max="15601" width="14.28515625" style="199" bestFit="1" customWidth="1"/>
    <col min="15602" max="15602" width="12.7109375" style="199" bestFit="1" customWidth="1"/>
    <col min="15603" max="15847" width="9.140625" style="199"/>
    <col min="15848" max="15848" width="2.85546875" style="199" customWidth="1"/>
    <col min="15849" max="15849" width="85.28515625" style="199" customWidth="1"/>
    <col min="15850" max="15851" width="17.28515625" style="199" customWidth="1"/>
    <col min="15852" max="15852" width="16.85546875" style="199" customWidth="1"/>
    <col min="15853" max="15854" width="17.7109375" style="199" bestFit="1" customWidth="1"/>
    <col min="15855" max="15855" width="16.5703125" style="199" customWidth="1"/>
    <col min="15856" max="15856" width="9.140625" style="199"/>
    <col min="15857" max="15857" width="14.28515625" style="199" bestFit="1" customWidth="1"/>
    <col min="15858" max="15858" width="12.7109375" style="199" bestFit="1" customWidth="1"/>
    <col min="15859" max="16103" width="9.140625" style="199"/>
    <col min="16104" max="16104" width="2.85546875" style="199" customWidth="1"/>
    <col min="16105" max="16105" width="85.28515625" style="199" customWidth="1"/>
    <col min="16106" max="16107" width="17.28515625" style="199" customWidth="1"/>
    <col min="16108" max="16108" width="16.85546875" style="199" customWidth="1"/>
    <col min="16109" max="16110" width="17.7109375" style="199" bestFit="1" customWidth="1"/>
    <col min="16111" max="16111" width="16.5703125" style="199" customWidth="1"/>
    <col min="16112" max="16112" width="9.140625" style="199"/>
    <col min="16113" max="16113" width="14.28515625" style="199" bestFit="1" customWidth="1"/>
    <col min="16114" max="16114" width="12.7109375" style="199" bestFit="1" customWidth="1"/>
    <col min="16115" max="16384" width="9.140625" style="199"/>
  </cols>
  <sheetData>
    <row r="1" spans="1:16359" s="198" customFormat="1" ht="15.75">
      <c r="B1" s="535"/>
    </row>
    <row r="2" spans="1:16359" ht="17.25" customHeight="1">
      <c r="B2" s="682" t="s">
        <v>572</v>
      </c>
      <c r="C2" s="681" t="s">
        <v>36</v>
      </c>
      <c r="D2" s="681"/>
      <c r="E2" s="681"/>
      <c r="F2" s="681" t="s">
        <v>37</v>
      </c>
      <c r="G2" s="681"/>
      <c r="H2" s="681"/>
      <c r="I2" s="681"/>
      <c r="J2" s="681"/>
      <c r="K2" s="681"/>
    </row>
    <row r="3" spans="1:16359" s="200" customFormat="1" ht="27" customHeight="1">
      <c r="A3" s="272" t="s">
        <v>444</v>
      </c>
      <c r="B3" s="682"/>
      <c r="C3" s="209">
        <v>2017</v>
      </c>
      <c r="D3" s="211">
        <v>2016</v>
      </c>
      <c r="E3" s="210" t="e">
        <v>#REF!</v>
      </c>
      <c r="F3" s="209" t="s">
        <v>571</v>
      </c>
      <c r="G3" s="211" t="s">
        <v>287</v>
      </c>
      <c r="H3" s="210" t="s">
        <v>168</v>
      </c>
      <c r="I3" s="209" t="s">
        <v>595</v>
      </c>
      <c r="J3" s="211" t="s">
        <v>596</v>
      </c>
      <c r="K3" s="210" t="s">
        <v>168</v>
      </c>
    </row>
    <row r="4" spans="1:16359" s="202" customFormat="1" ht="24.95" customHeight="1">
      <c r="A4" s="205" t="e">
        <v>#REF!</v>
      </c>
      <c r="B4" s="310" t="s">
        <v>99</v>
      </c>
      <c r="C4" s="330">
        <v>1887081</v>
      </c>
      <c r="D4" s="330">
        <v>958419</v>
      </c>
      <c r="E4" s="331">
        <v>0.96895199281316424</v>
      </c>
      <c r="F4" s="332">
        <v>956151</v>
      </c>
      <c r="G4" s="332">
        <v>782483</v>
      </c>
      <c r="H4" s="333">
        <v>0.22194475790528356</v>
      </c>
      <c r="I4" s="332">
        <v>3508162</v>
      </c>
      <c r="J4" s="332">
        <v>2396922</v>
      </c>
      <c r="K4" s="333">
        <v>0.46361124809234511</v>
      </c>
    </row>
    <row r="5" spans="1:16359" s="205" customFormat="1" ht="24.95" customHeight="1">
      <c r="A5" s="205" t="e">
        <v>#REF!</v>
      </c>
      <c r="B5" s="213" t="s">
        <v>176</v>
      </c>
      <c r="C5" s="531">
        <v>1857455</v>
      </c>
      <c r="D5" s="531">
        <v>931531</v>
      </c>
      <c r="E5" s="569">
        <v>0.99398087664285995</v>
      </c>
      <c r="F5" s="531">
        <v>944448</v>
      </c>
      <c r="G5" s="531">
        <v>772603</v>
      </c>
      <c r="H5" s="638">
        <v>0.22242341797792653</v>
      </c>
      <c r="I5" s="531">
        <v>3481277</v>
      </c>
      <c r="J5" s="531">
        <v>2372865</v>
      </c>
      <c r="K5" s="638">
        <v>0.46711970550368442</v>
      </c>
    </row>
    <row r="6" spans="1:16359" s="205" customFormat="1" ht="24.95" customHeight="1">
      <c r="A6" s="205" t="e">
        <v>#REF!</v>
      </c>
      <c r="B6" s="213" t="s">
        <v>41</v>
      </c>
      <c r="C6" s="531">
        <v>29626</v>
      </c>
      <c r="D6" s="531">
        <v>26888</v>
      </c>
      <c r="E6" s="569">
        <v>0.10182981255578705</v>
      </c>
      <c r="F6" s="531">
        <v>11703</v>
      </c>
      <c r="G6" s="531">
        <v>9880</v>
      </c>
      <c r="H6" s="638">
        <v>0.18451417004048576</v>
      </c>
      <c r="I6" s="531">
        <v>26885</v>
      </c>
      <c r="J6" s="531">
        <v>24057</v>
      </c>
      <c r="K6" s="638">
        <v>0.1175541422455002</v>
      </c>
    </row>
    <row r="7" spans="1:16359" s="206" customFormat="1" ht="24.95" customHeight="1">
      <c r="A7" s="205" t="e">
        <v>#REF!</v>
      </c>
      <c r="B7" s="253" t="s">
        <v>184</v>
      </c>
      <c r="C7" s="531">
        <v>-248523</v>
      </c>
      <c r="D7" s="531">
        <v>-137712</v>
      </c>
      <c r="E7" s="569">
        <v>0.80465754618333918</v>
      </c>
      <c r="F7" s="177">
        <v>-134892</v>
      </c>
      <c r="G7" s="177">
        <v>-123950</v>
      </c>
      <c r="H7" s="254">
        <v>8.8277531262605846E-2</v>
      </c>
      <c r="I7" s="177">
        <v>-455975</v>
      </c>
      <c r="J7" s="177">
        <v>-351819</v>
      </c>
      <c r="K7" s="254">
        <v>0.29604995750655871</v>
      </c>
    </row>
    <row r="8" spans="1:16359" s="207" customFormat="1" ht="24.95" customHeight="1">
      <c r="A8" s="205" t="e">
        <v>#REF!</v>
      </c>
      <c r="B8" s="310" t="s">
        <v>172</v>
      </c>
      <c r="C8" s="330">
        <v>1638558</v>
      </c>
      <c r="D8" s="330">
        <v>820707</v>
      </c>
      <c r="E8" s="331">
        <v>0.99652007354634486</v>
      </c>
      <c r="F8" s="332">
        <v>821259</v>
      </c>
      <c r="G8" s="332">
        <v>658533</v>
      </c>
      <c r="H8" s="333">
        <v>0.24710378978729985</v>
      </c>
      <c r="I8" s="332">
        <v>3052187</v>
      </c>
      <c r="J8" s="332">
        <v>2045103</v>
      </c>
      <c r="K8" s="333">
        <v>0.49243681125107153</v>
      </c>
    </row>
    <row r="9" spans="1:16359" s="202" customFormat="1" ht="27" customHeight="1">
      <c r="A9" s="205" t="e">
        <v>#REF!</v>
      </c>
      <c r="B9" s="310" t="s">
        <v>185</v>
      </c>
      <c r="C9" s="330">
        <v>-756085</v>
      </c>
      <c r="D9" s="330">
        <v>-483723</v>
      </c>
      <c r="E9" s="331">
        <v>0.56305364847236961</v>
      </c>
      <c r="F9" s="332">
        <v>-279007</v>
      </c>
      <c r="G9" s="332">
        <v>-293376</v>
      </c>
      <c r="H9" s="333">
        <v>-4.8978103184991295E-2</v>
      </c>
      <c r="I9" s="332">
        <v>-813978</v>
      </c>
      <c r="J9" s="332">
        <v>-883786</v>
      </c>
      <c r="K9" s="333">
        <v>-7.8987447187441329E-2</v>
      </c>
    </row>
    <row r="10" spans="1:16359" s="205" customFormat="1" ht="24.95" customHeight="1">
      <c r="A10" s="205" t="e">
        <v>#REF!</v>
      </c>
      <c r="B10" s="213" t="s">
        <v>81</v>
      </c>
      <c r="C10" s="531">
        <v>-291055</v>
      </c>
      <c r="D10" s="531">
        <v>-265285</v>
      </c>
      <c r="E10" s="569">
        <v>9.7140810826092716E-2</v>
      </c>
      <c r="F10" s="531">
        <v>-79077</v>
      </c>
      <c r="G10" s="531">
        <v>-87512</v>
      </c>
      <c r="H10" s="638">
        <v>-9.6386781241429742E-2</v>
      </c>
      <c r="I10" s="531">
        <v>-229732</v>
      </c>
      <c r="J10" s="531">
        <v>-256736</v>
      </c>
      <c r="K10" s="638">
        <v>-0.10518197681665209</v>
      </c>
    </row>
    <row r="11" spans="1:16359" s="205" customFormat="1" ht="24.95" customHeight="1">
      <c r="A11" s="205" t="e">
        <v>#REF!</v>
      </c>
      <c r="B11" s="213" t="s">
        <v>12</v>
      </c>
      <c r="C11" s="531">
        <v>-12967</v>
      </c>
      <c r="D11" s="531">
        <v>-13293</v>
      </c>
      <c r="E11" s="569">
        <v>-2.4524185661626396E-2</v>
      </c>
      <c r="F11" s="531">
        <v>-4052</v>
      </c>
      <c r="G11" s="531">
        <v>-3935</v>
      </c>
      <c r="H11" s="638">
        <v>2.9733163913596039E-2</v>
      </c>
      <c r="I11" s="531">
        <v>-11030</v>
      </c>
      <c r="J11" s="531">
        <v>-10747</v>
      </c>
      <c r="K11" s="638">
        <v>2.633293012003346E-2</v>
      </c>
    </row>
    <row r="12" spans="1:16359" s="205" customFormat="1" ht="24.95" customHeight="1">
      <c r="A12" s="205" t="e">
        <v>#REF!</v>
      </c>
      <c r="B12" s="213" t="s">
        <v>82</v>
      </c>
      <c r="C12" s="531">
        <v>-122207</v>
      </c>
      <c r="D12" s="531">
        <v>-117967</v>
      </c>
      <c r="E12" s="569">
        <v>3.5942255037425763E-2</v>
      </c>
      <c r="F12" s="531">
        <v>-31328</v>
      </c>
      <c r="G12" s="531">
        <v>-38649</v>
      </c>
      <c r="H12" s="638">
        <v>-0.18942275349944371</v>
      </c>
      <c r="I12" s="531">
        <v>-88377</v>
      </c>
      <c r="J12" s="531">
        <v>-125807</v>
      </c>
      <c r="K12" s="638">
        <v>-0.29751921594187924</v>
      </c>
    </row>
    <row r="13" spans="1:16359" s="205" customFormat="1" ht="24.95" customHeight="1">
      <c r="A13" s="205" t="e">
        <v>#REF!</v>
      </c>
      <c r="B13" s="213" t="s">
        <v>83</v>
      </c>
      <c r="C13" s="531"/>
      <c r="D13" s="531"/>
      <c r="E13" s="569"/>
      <c r="F13" s="531">
        <v>-139803</v>
      </c>
      <c r="G13" s="531">
        <v>-143908</v>
      </c>
      <c r="H13" s="638">
        <v>-2.8525168857881478E-2</v>
      </c>
      <c r="I13" s="531">
        <v>-420585</v>
      </c>
      <c r="J13" s="531">
        <v>-433443</v>
      </c>
      <c r="K13" s="638">
        <v>-2.9664800215945308E-2</v>
      </c>
    </row>
    <row r="14" spans="1:16359" s="205" customFormat="1" ht="24.95" customHeight="1">
      <c r="A14" s="205" t="e">
        <v>#REF!</v>
      </c>
      <c r="B14" s="213" t="s">
        <v>41</v>
      </c>
      <c r="C14" s="531">
        <v>-329856</v>
      </c>
      <c r="D14" s="531">
        <v>-87178</v>
      </c>
      <c r="E14" s="569">
        <v>2.7837068985294455</v>
      </c>
      <c r="F14" s="531">
        <v>-24747</v>
      </c>
      <c r="G14" s="531">
        <v>-19372</v>
      </c>
      <c r="H14" s="638">
        <v>0.27746231674581878</v>
      </c>
      <c r="I14" s="531">
        <v>-64254</v>
      </c>
      <c r="J14" s="531">
        <v>-57053</v>
      </c>
      <c r="K14" s="638">
        <v>0.12621597462009015</v>
      </c>
    </row>
    <row r="15" spans="1:16359" s="207" customFormat="1" ht="24.95" customHeight="1">
      <c r="A15" s="205" t="e">
        <v>#REF!</v>
      </c>
      <c r="B15" s="334" t="s">
        <v>186</v>
      </c>
      <c r="C15" s="335">
        <v>882473</v>
      </c>
      <c r="D15" s="335">
        <v>336984</v>
      </c>
      <c r="E15" s="333">
        <v>1.6187385751252283</v>
      </c>
      <c r="F15" s="332">
        <v>542252</v>
      </c>
      <c r="G15" s="332">
        <v>365157</v>
      </c>
      <c r="H15" s="333">
        <v>0.48498317162206939</v>
      </c>
      <c r="I15" s="332">
        <v>2238209</v>
      </c>
      <c r="J15" s="332">
        <v>1161317</v>
      </c>
      <c r="K15" s="333">
        <v>0.92730236447068282</v>
      </c>
      <c r="L15" s="201"/>
      <c r="M15" s="201"/>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c r="BJ15" s="201"/>
      <c r="BK15" s="201"/>
      <c r="BL15" s="201"/>
      <c r="BM15" s="201"/>
      <c r="BN15" s="201"/>
      <c r="BO15" s="201"/>
      <c r="BP15" s="201"/>
      <c r="BQ15" s="201"/>
      <c r="BR15" s="201"/>
      <c r="BS15" s="201"/>
      <c r="BT15" s="201"/>
      <c r="BU15" s="201"/>
      <c r="BV15" s="201"/>
      <c r="BW15" s="201"/>
      <c r="BX15" s="201"/>
      <c r="BY15" s="201"/>
      <c r="BZ15" s="201"/>
      <c r="CA15" s="201"/>
      <c r="CB15" s="201"/>
      <c r="CC15" s="201"/>
      <c r="CD15" s="201"/>
      <c r="CE15" s="201"/>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E15" s="201"/>
      <c r="DF15" s="201"/>
      <c r="DG15" s="201"/>
      <c r="DH15" s="201"/>
      <c r="DI15" s="201"/>
      <c r="DJ15" s="201"/>
      <c r="DK15" s="201"/>
      <c r="DL15" s="201"/>
      <c r="DM15" s="201"/>
      <c r="DN15" s="201"/>
      <c r="DO15" s="201"/>
      <c r="DP15" s="201"/>
      <c r="DQ15" s="201"/>
      <c r="DR15" s="201"/>
      <c r="DS15" s="201"/>
      <c r="DT15" s="201"/>
      <c r="DU15" s="201"/>
      <c r="DV15" s="201"/>
      <c r="DW15" s="201"/>
      <c r="DX15" s="201"/>
      <c r="DY15" s="201"/>
      <c r="DZ15" s="201"/>
      <c r="EA15" s="201"/>
      <c r="EB15" s="201"/>
      <c r="EC15" s="201"/>
      <c r="ED15" s="201"/>
      <c r="EE15" s="201"/>
      <c r="EF15" s="201"/>
      <c r="EG15" s="201"/>
      <c r="EH15" s="201"/>
      <c r="EI15" s="201"/>
      <c r="EJ15" s="201"/>
      <c r="EK15" s="201"/>
      <c r="EL15" s="201"/>
      <c r="EM15" s="201"/>
      <c r="EN15" s="201"/>
      <c r="EO15" s="201"/>
      <c r="EP15" s="201"/>
      <c r="EQ15" s="201"/>
      <c r="ER15" s="201"/>
      <c r="ES15" s="201"/>
      <c r="ET15" s="201"/>
      <c r="EU15" s="201"/>
      <c r="EV15" s="201"/>
      <c r="EW15" s="201"/>
      <c r="EX15" s="201"/>
      <c r="EY15" s="201"/>
      <c r="EZ15" s="201"/>
      <c r="FA15" s="201"/>
      <c r="FB15" s="201"/>
      <c r="FC15" s="201"/>
      <c r="FD15" s="201"/>
      <c r="FE15" s="201"/>
      <c r="FF15" s="201"/>
      <c r="FG15" s="201"/>
      <c r="FH15" s="201"/>
      <c r="FI15" s="201"/>
      <c r="FJ15" s="201"/>
      <c r="FK15" s="201"/>
      <c r="FL15" s="201"/>
      <c r="FM15" s="201"/>
      <c r="FN15" s="201"/>
      <c r="FO15" s="201"/>
      <c r="FP15" s="201"/>
      <c r="FQ15" s="201"/>
      <c r="FR15" s="201"/>
      <c r="FS15" s="201"/>
      <c r="FT15" s="201"/>
      <c r="FU15" s="201"/>
      <c r="FV15" s="201"/>
      <c r="FW15" s="201"/>
      <c r="FX15" s="201"/>
      <c r="FY15" s="201"/>
      <c r="FZ15" s="201"/>
      <c r="GA15" s="201"/>
      <c r="GB15" s="201"/>
      <c r="GC15" s="201"/>
      <c r="GD15" s="201"/>
      <c r="GE15" s="201"/>
      <c r="GF15" s="201"/>
      <c r="GG15" s="201"/>
      <c r="GH15" s="201"/>
      <c r="GI15" s="201"/>
      <c r="GJ15" s="201"/>
      <c r="GK15" s="201"/>
      <c r="GL15" s="201"/>
      <c r="GM15" s="201"/>
      <c r="GN15" s="201"/>
      <c r="GO15" s="201"/>
      <c r="GP15" s="201"/>
      <c r="GQ15" s="201"/>
      <c r="GR15" s="201"/>
      <c r="GS15" s="201"/>
      <c r="GT15" s="201"/>
      <c r="GU15" s="201"/>
      <c r="GV15" s="201"/>
      <c r="GW15" s="201"/>
      <c r="GX15" s="201"/>
      <c r="GY15" s="201"/>
      <c r="GZ15" s="201"/>
      <c r="HA15" s="201"/>
      <c r="HB15" s="201"/>
      <c r="HC15" s="201"/>
      <c r="HD15" s="201"/>
      <c r="HE15" s="201"/>
      <c r="HF15" s="201"/>
      <c r="HG15" s="201"/>
      <c r="HH15" s="201"/>
      <c r="HI15" s="201"/>
      <c r="HJ15" s="201"/>
      <c r="HK15" s="201"/>
      <c r="HL15" s="201"/>
      <c r="HM15" s="201"/>
      <c r="HN15" s="201"/>
      <c r="HO15" s="201"/>
      <c r="HP15" s="201"/>
      <c r="HQ15" s="201"/>
      <c r="HR15" s="201"/>
      <c r="HS15" s="201"/>
      <c r="HT15" s="201"/>
      <c r="HU15" s="201"/>
      <c r="HV15" s="201"/>
      <c r="HW15" s="201"/>
      <c r="HX15" s="201"/>
      <c r="HY15" s="201"/>
      <c r="HZ15" s="201"/>
      <c r="IA15" s="201"/>
      <c r="IB15" s="201"/>
      <c r="IC15" s="201"/>
      <c r="ID15" s="201"/>
      <c r="IE15" s="201"/>
      <c r="IF15" s="201"/>
      <c r="IG15" s="201"/>
      <c r="IH15" s="201"/>
      <c r="II15" s="201"/>
      <c r="IJ15" s="201"/>
      <c r="IK15" s="201"/>
      <c r="IL15" s="201"/>
      <c r="IM15" s="201"/>
      <c r="IN15" s="201"/>
      <c r="IO15" s="201"/>
      <c r="IP15" s="201"/>
      <c r="IQ15" s="201"/>
      <c r="IR15" s="201"/>
      <c r="IS15" s="201"/>
      <c r="IT15" s="201"/>
      <c r="IU15" s="201"/>
      <c r="IV15" s="201"/>
      <c r="IW15" s="201"/>
      <c r="IX15" s="201"/>
      <c r="IY15" s="201"/>
      <c r="IZ15" s="201"/>
      <c r="JA15" s="201"/>
      <c r="JB15" s="201"/>
      <c r="JC15" s="201"/>
      <c r="JD15" s="201"/>
      <c r="JE15" s="201"/>
      <c r="JF15" s="201"/>
      <c r="JG15" s="201"/>
      <c r="JH15" s="201"/>
      <c r="JI15" s="201"/>
      <c r="JJ15" s="201"/>
      <c r="JK15" s="201"/>
      <c r="JL15" s="201"/>
      <c r="JM15" s="201"/>
      <c r="JN15" s="201"/>
      <c r="JO15" s="201"/>
      <c r="JP15" s="201"/>
      <c r="JQ15" s="201"/>
      <c r="JR15" s="201"/>
      <c r="JS15" s="201"/>
      <c r="JT15" s="201"/>
      <c r="JU15" s="201"/>
      <c r="JV15" s="201"/>
      <c r="JW15" s="201"/>
      <c r="JX15" s="201"/>
      <c r="JY15" s="201"/>
      <c r="JZ15" s="201"/>
      <c r="KA15" s="201"/>
      <c r="KB15" s="201"/>
      <c r="KC15" s="201"/>
      <c r="KD15" s="201"/>
      <c r="KE15" s="201"/>
      <c r="KF15" s="201"/>
      <c r="KG15" s="201"/>
      <c r="KH15" s="201"/>
      <c r="KI15" s="201"/>
      <c r="KJ15" s="201"/>
      <c r="KK15" s="201"/>
      <c r="KL15" s="201"/>
      <c r="KM15" s="201"/>
      <c r="KN15" s="201"/>
      <c r="KO15" s="201"/>
      <c r="KP15" s="201"/>
      <c r="KQ15" s="201"/>
      <c r="KR15" s="201"/>
      <c r="KS15" s="201"/>
      <c r="KT15" s="201"/>
      <c r="KU15" s="201"/>
      <c r="KV15" s="201"/>
      <c r="KW15" s="201"/>
      <c r="KX15" s="201"/>
      <c r="KY15" s="201"/>
      <c r="KZ15" s="201"/>
      <c r="LA15" s="201"/>
      <c r="LB15" s="201"/>
      <c r="LC15" s="201"/>
      <c r="LD15" s="201"/>
      <c r="LE15" s="201"/>
      <c r="LF15" s="201"/>
      <c r="LG15" s="201"/>
      <c r="LH15" s="201"/>
      <c r="LI15" s="201"/>
      <c r="LJ15" s="201"/>
      <c r="LK15" s="201"/>
      <c r="LL15" s="201"/>
      <c r="LM15" s="201"/>
      <c r="LN15" s="201"/>
      <c r="LO15" s="201"/>
      <c r="LP15" s="201"/>
      <c r="LQ15" s="201"/>
      <c r="LR15" s="201"/>
      <c r="LS15" s="201"/>
      <c r="LT15" s="201"/>
      <c r="LU15" s="201"/>
      <c r="LV15" s="201"/>
      <c r="LW15" s="201"/>
      <c r="LX15" s="201"/>
      <c r="LY15" s="201"/>
      <c r="LZ15" s="201"/>
      <c r="MA15" s="201"/>
      <c r="MB15" s="201"/>
      <c r="MC15" s="201"/>
      <c r="MD15" s="201"/>
      <c r="ME15" s="201"/>
      <c r="MF15" s="201"/>
      <c r="MG15" s="201"/>
      <c r="MH15" s="201"/>
      <c r="MI15" s="201"/>
      <c r="MJ15" s="201"/>
      <c r="MK15" s="201"/>
      <c r="ML15" s="201"/>
      <c r="MM15" s="201"/>
      <c r="MN15" s="201"/>
      <c r="MO15" s="201"/>
      <c r="MP15" s="201"/>
      <c r="MQ15" s="201"/>
      <c r="MR15" s="201"/>
      <c r="MS15" s="201"/>
      <c r="MT15" s="201"/>
      <c r="MU15" s="201"/>
      <c r="MV15" s="201"/>
      <c r="MW15" s="201"/>
      <c r="MX15" s="201"/>
      <c r="MY15" s="201"/>
      <c r="MZ15" s="201"/>
      <c r="NA15" s="201"/>
      <c r="NB15" s="201"/>
      <c r="NC15" s="201"/>
      <c r="ND15" s="201"/>
      <c r="NE15" s="201"/>
      <c r="NF15" s="201"/>
      <c r="NG15" s="201"/>
      <c r="NH15" s="201"/>
      <c r="NI15" s="201"/>
      <c r="NJ15" s="201"/>
      <c r="NK15" s="201"/>
      <c r="NL15" s="201"/>
      <c r="NM15" s="201"/>
      <c r="NN15" s="201"/>
      <c r="NO15" s="201"/>
      <c r="NP15" s="201"/>
      <c r="NQ15" s="201"/>
      <c r="NR15" s="201"/>
      <c r="NS15" s="201"/>
      <c r="NT15" s="201"/>
      <c r="NU15" s="201"/>
      <c r="NV15" s="201"/>
      <c r="NW15" s="201"/>
      <c r="NX15" s="201"/>
      <c r="NY15" s="201"/>
      <c r="NZ15" s="201"/>
      <c r="OA15" s="201"/>
      <c r="OB15" s="201"/>
      <c r="OC15" s="201"/>
      <c r="OD15" s="201"/>
      <c r="OE15" s="201"/>
      <c r="OF15" s="201"/>
      <c r="OG15" s="201"/>
      <c r="OH15" s="201"/>
      <c r="OI15" s="201"/>
      <c r="OJ15" s="201"/>
      <c r="OK15" s="201"/>
      <c r="OL15" s="201"/>
      <c r="OM15" s="201"/>
      <c r="ON15" s="201"/>
      <c r="OO15" s="201"/>
      <c r="OP15" s="201"/>
      <c r="OQ15" s="201"/>
      <c r="OR15" s="201"/>
      <c r="OS15" s="201"/>
      <c r="OT15" s="201"/>
      <c r="OU15" s="201"/>
      <c r="OV15" s="201"/>
      <c r="OW15" s="201"/>
      <c r="OX15" s="201"/>
      <c r="OY15" s="201"/>
      <c r="OZ15" s="201"/>
      <c r="PA15" s="201"/>
      <c r="PB15" s="201"/>
      <c r="PC15" s="201"/>
      <c r="PD15" s="201"/>
      <c r="PE15" s="201"/>
      <c r="PF15" s="201"/>
      <c r="PG15" s="201"/>
      <c r="PH15" s="201"/>
      <c r="PI15" s="201"/>
      <c r="PJ15" s="201"/>
      <c r="PK15" s="201"/>
      <c r="PL15" s="201"/>
      <c r="PM15" s="201"/>
      <c r="PN15" s="201"/>
      <c r="PO15" s="201"/>
      <c r="PP15" s="201"/>
      <c r="PQ15" s="201"/>
      <c r="PR15" s="201"/>
      <c r="PS15" s="201"/>
      <c r="PT15" s="201"/>
      <c r="PU15" s="201"/>
      <c r="PV15" s="201"/>
      <c r="PW15" s="201"/>
      <c r="PX15" s="201"/>
      <c r="PY15" s="201"/>
      <c r="PZ15" s="201"/>
      <c r="QA15" s="201"/>
      <c r="QB15" s="201"/>
      <c r="QC15" s="201"/>
      <c r="QD15" s="201"/>
      <c r="QE15" s="201"/>
      <c r="QF15" s="201"/>
      <c r="QG15" s="201"/>
      <c r="QH15" s="201"/>
      <c r="QI15" s="201"/>
      <c r="QJ15" s="201"/>
      <c r="QK15" s="201"/>
      <c r="QL15" s="201"/>
      <c r="QM15" s="201"/>
      <c r="QN15" s="201"/>
      <c r="QO15" s="201"/>
      <c r="QP15" s="201"/>
      <c r="QQ15" s="201"/>
      <c r="QR15" s="201"/>
      <c r="QS15" s="201"/>
      <c r="QT15" s="201"/>
      <c r="QU15" s="201"/>
      <c r="QV15" s="201"/>
      <c r="QW15" s="201"/>
      <c r="QX15" s="201"/>
      <c r="QY15" s="201"/>
      <c r="QZ15" s="201"/>
      <c r="RA15" s="201"/>
      <c r="RB15" s="201"/>
      <c r="RC15" s="201"/>
      <c r="RD15" s="201"/>
      <c r="RE15" s="201"/>
      <c r="RF15" s="201"/>
      <c r="RG15" s="201"/>
      <c r="RH15" s="201"/>
      <c r="RI15" s="201"/>
      <c r="RJ15" s="201"/>
      <c r="RK15" s="201"/>
      <c r="RL15" s="201"/>
      <c r="RM15" s="201"/>
      <c r="RN15" s="201"/>
      <c r="RO15" s="201"/>
      <c r="RP15" s="201"/>
      <c r="RQ15" s="201"/>
      <c r="RR15" s="201"/>
      <c r="RS15" s="201"/>
      <c r="RT15" s="201"/>
      <c r="RU15" s="201"/>
      <c r="RV15" s="201"/>
      <c r="RW15" s="201"/>
      <c r="RX15" s="201"/>
      <c r="RY15" s="201"/>
      <c r="RZ15" s="201"/>
      <c r="SA15" s="201"/>
      <c r="SB15" s="201"/>
      <c r="SC15" s="201"/>
      <c r="SD15" s="201"/>
      <c r="SE15" s="201"/>
      <c r="SF15" s="201"/>
      <c r="SG15" s="201"/>
      <c r="SH15" s="201"/>
      <c r="SI15" s="201"/>
      <c r="SJ15" s="201"/>
      <c r="SK15" s="201"/>
      <c r="SL15" s="201"/>
      <c r="SM15" s="201"/>
      <c r="SN15" s="201"/>
      <c r="SO15" s="201"/>
      <c r="SP15" s="201"/>
      <c r="SQ15" s="201"/>
      <c r="SR15" s="201"/>
      <c r="SS15" s="201"/>
      <c r="ST15" s="201"/>
      <c r="SU15" s="201"/>
      <c r="SV15" s="201"/>
      <c r="SW15" s="201"/>
      <c r="SX15" s="201"/>
      <c r="SY15" s="201"/>
      <c r="SZ15" s="201"/>
      <c r="TA15" s="201"/>
      <c r="TB15" s="201"/>
      <c r="TC15" s="201"/>
      <c r="TD15" s="201"/>
      <c r="TE15" s="201"/>
      <c r="TF15" s="201"/>
      <c r="TG15" s="201"/>
      <c r="TH15" s="201"/>
      <c r="TI15" s="201"/>
      <c r="TJ15" s="201"/>
      <c r="TK15" s="201"/>
      <c r="TL15" s="201"/>
      <c r="TM15" s="201"/>
      <c r="TN15" s="201"/>
      <c r="TO15" s="201"/>
      <c r="TP15" s="201"/>
      <c r="TQ15" s="201"/>
      <c r="TR15" s="201"/>
      <c r="TS15" s="201"/>
      <c r="TT15" s="201"/>
      <c r="TU15" s="201"/>
      <c r="TV15" s="201"/>
      <c r="TW15" s="201"/>
      <c r="TX15" s="201"/>
      <c r="TY15" s="201"/>
      <c r="TZ15" s="201"/>
      <c r="UA15" s="201"/>
      <c r="UB15" s="201"/>
      <c r="UC15" s="201"/>
      <c r="UD15" s="201"/>
      <c r="UE15" s="201"/>
      <c r="UF15" s="201"/>
      <c r="UG15" s="201"/>
      <c r="UH15" s="201"/>
      <c r="UI15" s="201"/>
      <c r="UJ15" s="201"/>
      <c r="UK15" s="201"/>
      <c r="UL15" s="201"/>
      <c r="UM15" s="201"/>
      <c r="UN15" s="201"/>
      <c r="UO15" s="201"/>
      <c r="UP15" s="201"/>
      <c r="UQ15" s="201"/>
      <c r="UR15" s="201"/>
      <c r="US15" s="201"/>
      <c r="UT15" s="201"/>
      <c r="UU15" s="201"/>
      <c r="UV15" s="201"/>
      <c r="UW15" s="201"/>
      <c r="UX15" s="201"/>
      <c r="UY15" s="201"/>
      <c r="UZ15" s="201"/>
      <c r="VA15" s="201"/>
      <c r="VB15" s="201"/>
      <c r="VC15" s="201"/>
      <c r="VD15" s="201"/>
      <c r="VE15" s="201"/>
      <c r="VF15" s="201"/>
      <c r="VG15" s="201"/>
      <c r="VH15" s="201"/>
      <c r="VI15" s="201"/>
      <c r="VJ15" s="201"/>
      <c r="VK15" s="201"/>
      <c r="VL15" s="201"/>
      <c r="VM15" s="201"/>
      <c r="VN15" s="201"/>
      <c r="VO15" s="201"/>
      <c r="VP15" s="201"/>
      <c r="VQ15" s="201"/>
      <c r="VR15" s="201"/>
      <c r="VS15" s="201"/>
      <c r="VT15" s="201"/>
      <c r="VU15" s="201"/>
      <c r="VV15" s="201"/>
      <c r="VW15" s="201"/>
      <c r="VX15" s="201"/>
      <c r="VY15" s="201"/>
      <c r="VZ15" s="201"/>
      <c r="WA15" s="201"/>
      <c r="WB15" s="201"/>
      <c r="WC15" s="201"/>
      <c r="WD15" s="201"/>
      <c r="WE15" s="201"/>
      <c r="WF15" s="201"/>
      <c r="WG15" s="201"/>
      <c r="WH15" s="201"/>
      <c r="WI15" s="201"/>
      <c r="WJ15" s="201"/>
      <c r="WK15" s="201"/>
      <c r="WL15" s="201"/>
      <c r="WM15" s="201"/>
      <c r="WN15" s="201"/>
      <c r="WO15" s="201"/>
      <c r="WP15" s="201"/>
      <c r="WQ15" s="201"/>
      <c r="WR15" s="201"/>
      <c r="WS15" s="201"/>
      <c r="WT15" s="201"/>
      <c r="WU15" s="201"/>
      <c r="WV15" s="201"/>
      <c r="WW15" s="201"/>
      <c r="WX15" s="201"/>
      <c r="WY15" s="201"/>
      <c r="WZ15" s="201"/>
      <c r="XA15" s="201"/>
      <c r="XB15" s="201"/>
      <c r="XC15" s="201"/>
      <c r="XD15" s="201"/>
      <c r="XE15" s="201"/>
      <c r="XF15" s="201"/>
      <c r="XG15" s="201"/>
      <c r="XH15" s="201"/>
      <c r="XI15" s="201"/>
      <c r="XJ15" s="201"/>
      <c r="XK15" s="201"/>
      <c r="XL15" s="201"/>
      <c r="XM15" s="201"/>
      <c r="XN15" s="201"/>
      <c r="XO15" s="201"/>
      <c r="XP15" s="201"/>
      <c r="XQ15" s="201"/>
      <c r="XR15" s="201"/>
      <c r="XS15" s="201"/>
      <c r="XT15" s="201"/>
      <c r="XU15" s="201"/>
      <c r="XV15" s="201"/>
      <c r="XW15" s="201"/>
      <c r="XX15" s="201"/>
      <c r="XY15" s="201"/>
      <c r="XZ15" s="201"/>
      <c r="YA15" s="201"/>
      <c r="YB15" s="201"/>
      <c r="YC15" s="201"/>
      <c r="YD15" s="201"/>
      <c r="YE15" s="201"/>
      <c r="YF15" s="201"/>
      <c r="YG15" s="201"/>
      <c r="YH15" s="201"/>
      <c r="YI15" s="201"/>
      <c r="YJ15" s="201"/>
      <c r="YK15" s="201"/>
      <c r="YL15" s="201"/>
      <c r="YM15" s="201"/>
      <c r="YN15" s="201"/>
      <c r="YO15" s="201"/>
      <c r="YP15" s="201"/>
      <c r="YQ15" s="201"/>
      <c r="YR15" s="201"/>
      <c r="YS15" s="201"/>
      <c r="YT15" s="201"/>
      <c r="YU15" s="201"/>
      <c r="YV15" s="201"/>
      <c r="YW15" s="201"/>
      <c r="YX15" s="201"/>
      <c r="YY15" s="201"/>
      <c r="YZ15" s="201"/>
      <c r="ZA15" s="201"/>
      <c r="ZB15" s="201"/>
      <c r="ZC15" s="201"/>
      <c r="ZD15" s="201"/>
      <c r="ZE15" s="201"/>
      <c r="ZF15" s="201"/>
      <c r="ZG15" s="201"/>
      <c r="ZH15" s="201"/>
      <c r="ZI15" s="201"/>
      <c r="ZJ15" s="201"/>
      <c r="ZK15" s="201"/>
      <c r="ZL15" s="201"/>
      <c r="ZM15" s="201"/>
      <c r="ZN15" s="201"/>
      <c r="ZO15" s="201"/>
      <c r="ZP15" s="201"/>
      <c r="ZQ15" s="201"/>
      <c r="ZR15" s="201"/>
      <c r="ZS15" s="201"/>
      <c r="ZT15" s="201"/>
      <c r="ZU15" s="201"/>
      <c r="ZV15" s="201"/>
      <c r="ZW15" s="201"/>
      <c r="ZX15" s="201"/>
      <c r="ZY15" s="201"/>
      <c r="ZZ15" s="201"/>
      <c r="AAA15" s="201"/>
      <c r="AAB15" s="201"/>
      <c r="AAC15" s="201"/>
      <c r="AAD15" s="201"/>
      <c r="AAE15" s="201"/>
      <c r="AAF15" s="201"/>
      <c r="AAG15" s="201"/>
      <c r="AAH15" s="201"/>
      <c r="AAI15" s="201"/>
      <c r="AAJ15" s="201"/>
      <c r="AAK15" s="201"/>
      <c r="AAL15" s="201"/>
      <c r="AAM15" s="201"/>
      <c r="AAN15" s="201"/>
      <c r="AAO15" s="201"/>
      <c r="AAP15" s="201"/>
      <c r="AAQ15" s="201"/>
      <c r="AAR15" s="201"/>
      <c r="AAS15" s="201"/>
      <c r="AAT15" s="201"/>
      <c r="AAU15" s="201"/>
      <c r="AAV15" s="201"/>
      <c r="AAW15" s="201"/>
      <c r="AAX15" s="201"/>
      <c r="AAY15" s="201"/>
      <c r="AAZ15" s="201"/>
      <c r="ABA15" s="201"/>
      <c r="ABB15" s="201"/>
      <c r="ABC15" s="201"/>
      <c r="ABD15" s="201"/>
      <c r="ABE15" s="201"/>
      <c r="ABF15" s="201"/>
      <c r="ABG15" s="201"/>
      <c r="ABH15" s="201"/>
      <c r="ABI15" s="201"/>
      <c r="ABJ15" s="201"/>
      <c r="ABK15" s="201"/>
      <c r="ABL15" s="201"/>
      <c r="ABM15" s="201"/>
      <c r="ABN15" s="201"/>
      <c r="ABO15" s="201"/>
      <c r="ABP15" s="201"/>
      <c r="ABQ15" s="201"/>
      <c r="ABR15" s="201"/>
      <c r="ABS15" s="201"/>
      <c r="ABT15" s="201"/>
      <c r="ABU15" s="201"/>
      <c r="ABV15" s="201"/>
      <c r="ABW15" s="201"/>
      <c r="ABX15" s="201"/>
      <c r="ABY15" s="201"/>
      <c r="ABZ15" s="201"/>
      <c r="ACA15" s="201"/>
      <c r="ACB15" s="201"/>
      <c r="ACC15" s="201"/>
      <c r="ACD15" s="201"/>
      <c r="ACE15" s="201"/>
      <c r="ACF15" s="201"/>
      <c r="ACG15" s="201"/>
      <c r="ACH15" s="201"/>
      <c r="ACI15" s="201"/>
      <c r="ACJ15" s="201"/>
      <c r="ACK15" s="201"/>
      <c r="ACL15" s="201"/>
      <c r="ACM15" s="201"/>
      <c r="ACN15" s="201"/>
      <c r="ACO15" s="201"/>
      <c r="ACP15" s="201"/>
      <c r="ACQ15" s="201"/>
      <c r="ACR15" s="201"/>
      <c r="ACS15" s="201"/>
      <c r="ACT15" s="201"/>
      <c r="ACU15" s="201"/>
      <c r="ACV15" s="201"/>
      <c r="ACW15" s="201"/>
      <c r="ACX15" s="201"/>
      <c r="ACY15" s="201"/>
      <c r="ACZ15" s="201"/>
      <c r="ADA15" s="201"/>
      <c r="ADB15" s="201"/>
      <c r="ADC15" s="201"/>
      <c r="ADD15" s="201"/>
      <c r="ADE15" s="201"/>
      <c r="ADF15" s="201"/>
      <c r="ADG15" s="201"/>
      <c r="ADH15" s="201"/>
      <c r="ADI15" s="201"/>
      <c r="ADJ15" s="201"/>
      <c r="ADK15" s="201"/>
      <c r="ADL15" s="201"/>
      <c r="ADM15" s="201"/>
      <c r="ADN15" s="201"/>
      <c r="ADO15" s="201"/>
      <c r="ADP15" s="201"/>
      <c r="ADQ15" s="201"/>
      <c r="ADR15" s="201"/>
      <c r="ADS15" s="201"/>
      <c r="ADT15" s="201"/>
      <c r="ADU15" s="201"/>
      <c r="ADV15" s="201"/>
      <c r="ADW15" s="201"/>
      <c r="ADX15" s="201"/>
      <c r="ADY15" s="201"/>
      <c r="ADZ15" s="201"/>
      <c r="AEA15" s="201"/>
      <c r="AEB15" s="201"/>
      <c r="AEC15" s="201"/>
      <c r="AED15" s="201"/>
      <c r="AEE15" s="201"/>
      <c r="AEF15" s="201"/>
      <c r="AEG15" s="201"/>
      <c r="AEH15" s="201"/>
      <c r="AEI15" s="201"/>
      <c r="AEJ15" s="201"/>
      <c r="AEK15" s="201"/>
      <c r="AEL15" s="201"/>
      <c r="AEM15" s="201"/>
      <c r="AEN15" s="201"/>
      <c r="AEO15" s="201"/>
      <c r="AEP15" s="201"/>
      <c r="AEQ15" s="201"/>
      <c r="AER15" s="201"/>
      <c r="AES15" s="201"/>
      <c r="AET15" s="201"/>
      <c r="AEU15" s="201"/>
      <c r="AEV15" s="201"/>
      <c r="AEW15" s="201"/>
      <c r="AEX15" s="201"/>
      <c r="AEY15" s="201"/>
      <c r="AEZ15" s="201"/>
      <c r="AFA15" s="201"/>
      <c r="AFB15" s="201"/>
      <c r="AFC15" s="201"/>
      <c r="AFD15" s="201"/>
      <c r="AFE15" s="201"/>
      <c r="AFF15" s="201"/>
      <c r="AFG15" s="201"/>
      <c r="AFH15" s="201"/>
      <c r="AFI15" s="201"/>
      <c r="AFJ15" s="201"/>
      <c r="AFK15" s="201"/>
      <c r="AFL15" s="201"/>
      <c r="AFM15" s="201"/>
      <c r="AFN15" s="201"/>
      <c r="AFO15" s="201"/>
      <c r="AFP15" s="201"/>
      <c r="AFQ15" s="201"/>
      <c r="AFR15" s="201"/>
      <c r="AFS15" s="201"/>
      <c r="AFT15" s="201"/>
      <c r="AFU15" s="201"/>
      <c r="AFV15" s="201"/>
      <c r="AFW15" s="201"/>
      <c r="AFX15" s="201"/>
      <c r="AFY15" s="201"/>
      <c r="AFZ15" s="201"/>
      <c r="AGA15" s="201"/>
      <c r="AGB15" s="201"/>
      <c r="AGC15" s="201"/>
      <c r="AGD15" s="201"/>
      <c r="AGE15" s="201"/>
      <c r="AGF15" s="201"/>
      <c r="AGG15" s="201"/>
      <c r="AGH15" s="201"/>
      <c r="AGI15" s="201"/>
      <c r="AGJ15" s="201"/>
      <c r="AGK15" s="201"/>
      <c r="AGL15" s="201"/>
      <c r="AGM15" s="201"/>
      <c r="AGN15" s="201"/>
      <c r="AGO15" s="201"/>
      <c r="AGP15" s="201"/>
      <c r="AGQ15" s="201"/>
      <c r="AGR15" s="201"/>
      <c r="AGS15" s="201"/>
      <c r="AGT15" s="201"/>
      <c r="AGU15" s="201"/>
      <c r="AGV15" s="201"/>
      <c r="AGW15" s="201"/>
      <c r="AGX15" s="201"/>
      <c r="AGY15" s="201"/>
      <c r="AGZ15" s="201"/>
      <c r="AHA15" s="201"/>
      <c r="AHB15" s="201"/>
      <c r="AHC15" s="201"/>
      <c r="AHD15" s="201"/>
      <c r="AHE15" s="201"/>
      <c r="AHF15" s="201"/>
      <c r="AHG15" s="201"/>
      <c r="AHH15" s="201"/>
      <c r="AHI15" s="201"/>
      <c r="AHJ15" s="201"/>
      <c r="AHK15" s="201"/>
      <c r="AHL15" s="201"/>
      <c r="AHM15" s="201"/>
      <c r="AHN15" s="201"/>
      <c r="AHO15" s="201"/>
      <c r="AHP15" s="201"/>
      <c r="AHQ15" s="201"/>
      <c r="AHR15" s="201"/>
      <c r="AHS15" s="201"/>
      <c r="AHT15" s="201"/>
      <c r="AHU15" s="201"/>
      <c r="AHV15" s="201"/>
      <c r="AHW15" s="201"/>
      <c r="AHX15" s="201"/>
      <c r="AHY15" s="201"/>
      <c r="AHZ15" s="201"/>
      <c r="AIA15" s="201"/>
      <c r="AIB15" s="201"/>
      <c r="AIC15" s="201"/>
      <c r="AID15" s="201"/>
      <c r="AIE15" s="201"/>
      <c r="AIF15" s="201"/>
      <c r="AIG15" s="201"/>
      <c r="AIH15" s="201"/>
      <c r="AII15" s="201"/>
      <c r="AIJ15" s="201"/>
      <c r="AIK15" s="201"/>
      <c r="AIL15" s="201"/>
      <c r="AIM15" s="201"/>
      <c r="AIN15" s="201"/>
      <c r="AIO15" s="201"/>
      <c r="AIP15" s="201"/>
      <c r="AIQ15" s="201"/>
      <c r="AIR15" s="201"/>
      <c r="AIS15" s="201"/>
      <c r="AIT15" s="201"/>
      <c r="AIU15" s="201"/>
      <c r="AIV15" s="201"/>
      <c r="AIW15" s="201"/>
      <c r="AIX15" s="201"/>
      <c r="AIY15" s="201"/>
      <c r="AIZ15" s="201"/>
      <c r="AJA15" s="201"/>
      <c r="AJB15" s="201"/>
      <c r="AJC15" s="201"/>
      <c r="AJD15" s="201"/>
      <c r="AJE15" s="201"/>
      <c r="AJF15" s="201"/>
      <c r="AJG15" s="201"/>
      <c r="AJH15" s="201"/>
      <c r="AJI15" s="201"/>
      <c r="AJJ15" s="201"/>
      <c r="AJK15" s="201"/>
      <c r="AJL15" s="201"/>
      <c r="AJM15" s="201"/>
      <c r="AJN15" s="201"/>
      <c r="AJO15" s="201"/>
      <c r="AJP15" s="201"/>
      <c r="AJQ15" s="201"/>
      <c r="AJR15" s="201"/>
      <c r="AJS15" s="201"/>
      <c r="AJT15" s="201"/>
      <c r="AJU15" s="201"/>
      <c r="AJV15" s="201"/>
      <c r="AJW15" s="201"/>
      <c r="AJX15" s="201"/>
      <c r="AJY15" s="201"/>
      <c r="AJZ15" s="201"/>
      <c r="AKA15" s="201"/>
      <c r="AKB15" s="201"/>
      <c r="AKC15" s="201"/>
      <c r="AKD15" s="201"/>
      <c r="AKE15" s="201"/>
      <c r="AKF15" s="201"/>
      <c r="AKG15" s="201"/>
      <c r="AKH15" s="201"/>
      <c r="AKI15" s="201"/>
      <c r="AKJ15" s="201"/>
      <c r="AKK15" s="201"/>
      <c r="AKL15" s="201"/>
      <c r="AKM15" s="201"/>
      <c r="AKN15" s="201"/>
      <c r="AKO15" s="201"/>
      <c r="AKP15" s="201"/>
      <c r="AKQ15" s="201"/>
      <c r="AKR15" s="201"/>
      <c r="AKS15" s="201"/>
      <c r="AKT15" s="201"/>
      <c r="AKU15" s="201"/>
      <c r="AKV15" s="201"/>
      <c r="AKW15" s="201"/>
      <c r="AKX15" s="201"/>
      <c r="AKY15" s="201"/>
      <c r="AKZ15" s="201"/>
      <c r="ALA15" s="201"/>
      <c r="ALB15" s="201"/>
      <c r="ALC15" s="201"/>
      <c r="ALD15" s="201"/>
      <c r="ALE15" s="201"/>
      <c r="ALF15" s="201"/>
      <c r="ALG15" s="201"/>
      <c r="ALH15" s="201"/>
      <c r="ALI15" s="201"/>
      <c r="ALJ15" s="201"/>
      <c r="ALK15" s="201"/>
      <c r="ALL15" s="201"/>
      <c r="ALM15" s="201"/>
      <c r="ALN15" s="201"/>
      <c r="ALO15" s="201"/>
      <c r="ALP15" s="201"/>
      <c r="ALQ15" s="201"/>
      <c r="ALR15" s="201"/>
      <c r="ALS15" s="201"/>
      <c r="ALT15" s="201"/>
      <c r="ALU15" s="201"/>
      <c r="ALV15" s="201"/>
      <c r="ALW15" s="201"/>
      <c r="ALX15" s="201"/>
      <c r="ALY15" s="201"/>
      <c r="ALZ15" s="201"/>
      <c r="AMA15" s="201"/>
      <c r="AMB15" s="201"/>
      <c r="AMC15" s="201"/>
      <c r="AMD15" s="201"/>
      <c r="AME15" s="201"/>
      <c r="AMF15" s="201"/>
      <c r="AMG15" s="201"/>
      <c r="AMH15" s="201"/>
      <c r="AMI15" s="201"/>
      <c r="AMJ15" s="201"/>
      <c r="AMK15" s="201"/>
      <c r="AML15" s="201"/>
      <c r="AMM15" s="201"/>
      <c r="AMN15" s="201"/>
      <c r="AMO15" s="201"/>
      <c r="AMP15" s="201"/>
      <c r="AMQ15" s="201"/>
      <c r="AMR15" s="201"/>
      <c r="AMS15" s="201"/>
      <c r="AMT15" s="201"/>
      <c r="AMU15" s="201"/>
      <c r="AMV15" s="201"/>
      <c r="AMW15" s="201"/>
      <c r="AMX15" s="201"/>
      <c r="AMY15" s="201"/>
      <c r="AMZ15" s="201"/>
      <c r="ANA15" s="201"/>
      <c r="ANB15" s="201"/>
      <c r="ANC15" s="201"/>
      <c r="AND15" s="201"/>
      <c r="ANE15" s="201"/>
      <c r="ANF15" s="201"/>
      <c r="ANG15" s="201"/>
      <c r="ANH15" s="201"/>
      <c r="ANI15" s="201"/>
      <c r="ANJ15" s="201"/>
      <c r="ANK15" s="201"/>
      <c r="ANL15" s="201"/>
      <c r="ANM15" s="201"/>
      <c r="ANN15" s="201"/>
      <c r="ANO15" s="201"/>
      <c r="ANP15" s="201"/>
      <c r="ANQ15" s="201"/>
      <c r="ANR15" s="201"/>
      <c r="ANS15" s="201"/>
      <c r="ANT15" s="201"/>
      <c r="ANU15" s="201"/>
      <c r="ANV15" s="201"/>
      <c r="ANW15" s="201"/>
      <c r="ANX15" s="201"/>
      <c r="ANY15" s="201"/>
      <c r="ANZ15" s="201"/>
      <c r="AOA15" s="201"/>
      <c r="AOB15" s="201"/>
      <c r="AOC15" s="201"/>
      <c r="AOD15" s="201"/>
      <c r="AOE15" s="201"/>
      <c r="AOF15" s="201"/>
      <c r="AOG15" s="201"/>
      <c r="AOH15" s="201"/>
      <c r="AOI15" s="201"/>
      <c r="AOJ15" s="201"/>
      <c r="AOK15" s="201"/>
      <c r="AOL15" s="201"/>
      <c r="AOM15" s="201"/>
      <c r="AON15" s="201"/>
      <c r="AOO15" s="201"/>
      <c r="AOP15" s="201"/>
      <c r="AOQ15" s="201"/>
      <c r="AOR15" s="201"/>
      <c r="AOS15" s="201"/>
      <c r="AOT15" s="201"/>
      <c r="AOU15" s="201"/>
      <c r="AOV15" s="201"/>
      <c r="AOW15" s="201"/>
      <c r="AOX15" s="201"/>
      <c r="AOY15" s="201"/>
      <c r="AOZ15" s="201"/>
      <c r="APA15" s="201"/>
      <c r="APB15" s="201"/>
      <c r="APC15" s="201"/>
      <c r="APD15" s="201"/>
      <c r="APE15" s="201"/>
      <c r="APF15" s="201"/>
      <c r="APG15" s="201"/>
      <c r="APH15" s="201"/>
      <c r="API15" s="201"/>
      <c r="APJ15" s="201"/>
      <c r="APK15" s="201"/>
      <c r="APL15" s="201"/>
      <c r="APM15" s="201"/>
      <c r="APN15" s="201"/>
      <c r="APO15" s="201"/>
      <c r="APP15" s="201"/>
      <c r="APQ15" s="201"/>
      <c r="APR15" s="201"/>
      <c r="APS15" s="201"/>
      <c r="APT15" s="201"/>
      <c r="APU15" s="201"/>
      <c r="APV15" s="201"/>
      <c r="APW15" s="201"/>
      <c r="APX15" s="201"/>
      <c r="APY15" s="201"/>
      <c r="APZ15" s="201"/>
      <c r="AQA15" s="201"/>
      <c r="AQB15" s="201"/>
      <c r="AQC15" s="201"/>
      <c r="AQD15" s="201"/>
      <c r="AQE15" s="201"/>
      <c r="AQF15" s="201"/>
      <c r="AQG15" s="201"/>
      <c r="AQH15" s="201"/>
      <c r="AQI15" s="201"/>
      <c r="AQJ15" s="201"/>
      <c r="AQK15" s="201"/>
      <c r="AQL15" s="201"/>
      <c r="AQM15" s="201"/>
      <c r="AQN15" s="201"/>
      <c r="AQO15" s="201"/>
      <c r="AQP15" s="201"/>
      <c r="AQQ15" s="201"/>
      <c r="AQR15" s="201"/>
      <c r="AQS15" s="201"/>
      <c r="AQT15" s="201"/>
      <c r="AQU15" s="201"/>
      <c r="AQV15" s="201"/>
      <c r="AQW15" s="201"/>
      <c r="AQX15" s="201"/>
      <c r="AQY15" s="201"/>
      <c r="AQZ15" s="201"/>
      <c r="ARA15" s="201"/>
      <c r="ARB15" s="201"/>
      <c r="ARC15" s="201"/>
      <c r="ARD15" s="201"/>
      <c r="ARE15" s="201"/>
      <c r="ARF15" s="201"/>
      <c r="ARG15" s="201"/>
      <c r="ARH15" s="201"/>
      <c r="ARI15" s="201"/>
      <c r="ARJ15" s="201"/>
      <c r="ARK15" s="201"/>
      <c r="ARL15" s="201"/>
      <c r="ARM15" s="201"/>
      <c r="ARN15" s="201"/>
      <c r="ARO15" s="201"/>
      <c r="ARP15" s="201"/>
      <c r="ARQ15" s="201"/>
      <c r="ARR15" s="201"/>
      <c r="ARS15" s="201"/>
      <c r="ART15" s="201"/>
      <c r="ARU15" s="201"/>
      <c r="ARV15" s="201"/>
      <c r="ARW15" s="201"/>
      <c r="ARX15" s="201"/>
      <c r="ARY15" s="201"/>
      <c r="ARZ15" s="201"/>
      <c r="ASA15" s="201"/>
      <c r="ASB15" s="201"/>
      <c r="ASC15" s="201"/>
      <c r="ASD15" s="201"/>
      <c r="ASE15" s="201"/>
      <c r="ASF15" s="201"/>
      <c r="ASG15" s="201"/>
      <c r="ASH15" s="201"/>
      <c r="ASI15" s="201"/>
      <c r="ASJ15" s="201"/>
      <c r="ASK15" s="201"/>
      <c r="ASL15" s="201"/>
      <c r="ASM15" s="201"/>
      <c r="ASN15" s="201"/>
      <c r="ASO15" s="201"/>
      <c r="ASP15" s="201"/>
      <c r="ASQ15" s="201"/>
      <c r="ASR15" s="201"/>
      <c r="ASS15" s="201"/>
      <c r="AST15" s="201"/>
      <c r="ASU15" s="201"/>
      <c r="ASV15" s="201"/>
      <c r="ASW15" s="201"/>
      <c r="ASX15" s="201"/>
      <c r="ASY15" s="201"/>
      <c r="ASZ15" s="201"/>
      <c r="ATA15" s="201"/>
      <c r="ATB15" s="201"/>
      <c r="ATC15" s="201"/>
      <c r="ATD15" s="201"/>
      <c r="ATE15" s="201"/>
      <c r="ATF15" s="201"/>
      <c r="ATG15" s="201"/>
      <c r="ATH15" s="201"/>
      <c r="ATI15" s="201"/>
      <c r="ATJ15" s="201"/>
      <c r="ATK15" s="201"/>
      <c r="ATL15" s="201"/>
      <c r="ATM15" s="201"/>
      <c r="ATN15" s="201"/>
      <c r="ATO15" s="201"/>
      <c r="ATP15" s="201"/>
      <c r="ATQ15" s="201"/>
      <c r="ATR15" s="201"/>
      <c r="ATS15" s="201"/>
      <c r="ATT15" s="201"/>
      <c r="ATU15" s="201"/>
      <c r="ATV15" s="201"/>
      <c r="ATW15" s="201"/>
      <c r="ATX15" s="201"/>
      <c r="ATY15" s="201"/>
      <c r="ATZ15" s="201"/>
      <c r="AUA15" s="201"/>
      <c r="AUB15" s="201"/>
      <c r="AUC15" s="201"/>
      <c r="AUD15" s="201"/>
      <c r="AUE15" s="201"/>
      <c r="AUF15" s="201"/>
      <c r="AUG15" s="201"/>
      <c r="AUH15" s="201"/>
      <c r="AUI15" s="201"/>
      <c r="AUJ15" s="201"/>
      <c r="AUK15" s="201"/>
      <c r="AUL15" s="201"/>
      <c r="AUM15" s="201"/>
      <c r="AUN15" s="201"/>
      <c r="AUO15" s="201"/>
      <c r="AUP15" s="201"/>
      <c r="AUQ15" s="201"/>
      <c r="AUR15" s="201"/>
      <c r="AUS15" s="201"/>
      <c r="AUT15" s="201"/>
      <c r="AUU15" s="201"/>
      <c r="AUV15" s="201"/>
      <c r="AUW15" s="201"/>
      <c r="AUX15" s="201"/>
      <c r="AUY15" s="201"/>
      <c r="AUZ15" s="201"/>
      <c r="AVA15" s="201"/>
      <c r="AVB15" s="201"/>
      <c r="AVC15" s="201"/>
      <c r="AVD15" s="201"/>
      <c r="AVE15" s="201"/>
      <c r="AVF15" s="201"/>
      <c r="AVG15" s="201"/>
      <c r="AVH15" s="201"/>
      <c r="AVI15" s="201"/>
      <c r="AVJ15" s="201"/>
      <c r="AVK15" s="201"/>
      <c r="AVL15" s="201"/>
      <c r="AVM15" s="201"/>
      <c r="AVN15" s="201"/>
      <c r="AVO15" s="201"/>
      <c r="AVP15" s="201"/>
      <c r="AVQ15" s="201"/>
      <c r="AVR15" s="201"/>
      <c r="AVS15" s="201"/>
      <c r="AVT15" s="201"/>
      <c r="AVU15" s="201"/>
      <c r="AVV15" s="201"/>
      <c r="AVW15" s="201"/>
      <c r="AVX15" s="201"/>
      <c r="AVY15" s="201"/>
      <c r="AVZ15" s="201"/>
      <c r="AWA15" s="201"/>
      <c r="AWB15" s="201"/>
      <c r="AWC15" s="201"/>
      <c r="AWD15" s="201"/>
      <c r="AWE15" s="201"/>
      <c r="AWF15" s="201"/>
      <c r="AWG15" s="201"/>
      <c r="AWH15" s="201"/>
      <c r="AWI15" s="201"/>
      <c r="AWJ15" s="201"/>
      <c r="AWK15" s="201"/>
      <c r="AWL15" s="201"/>
      <c r="AWM15" s="201"/>
      <c r="AWN15" s="201"/>
      <c r="AWO15" s="201"/>
      <c r="AWP15" s="201"/>
      <c r="AWQ15" s="201"/>
      <c r="AWR15" s="201"/>
      <c r="AWS15" s="201"/>
      <c r="AWT15" s="201"/>
      <c r="AWU15" s="201"/>
      <c r="AWV15" s="201"/>
      <c r="AWW15" s="201"/>
      <c r="AWX15" s="201"/>
      <c r="AWY15" s="201"/>
      <c r="AWZ15" s="201"/>
      <c r="AXA15" s="201"/>
      <c r="AXB15" s="201"/>
      <c r="AXC15" s="201"/>
      <c r="AXD15" s="201"/>
      <c r="AXE15" s="201"/>
      <c r="AXF15" s="201"/>
      <c r="AXG15" s="201"/>
      <c r="AXH15" s="201"/>
      <c r="AXI15" s="201"/>
      <c r="AXJ15" s="201"/>
      <c r="AXK15" s="201"/>
      <c r="AXL15" s="201"/>
      <c r="AXM15" s="201"/>
      <c r="AXN15" s="201"/>
      <c r="AXO15" s="201"/>
      <c r="AXP15" s="201"/>
      <c r="AXQ15" s="201"/>
      <c r="AXR15" s="201"/>
      <c r="AXS15" s="201"/>
      <c r="AXT15" s="201"/>
      <c r="AXU15" s="201"/>
      <c r="AXV15" s="201"/>
      <c r="AXW15" s="201"/>
      <c r="AXX15" s="201"/>
      <c r="AXY15" s="201"/>
      <c r="AXZ15" s="201"/>
      <c r="AYA15" s="201"/>
      <c r="AYB15" s="201"/>
      <c r="AYC15" s="201"/>
      <c r="AYD15" s="201"/>
      <c r="AYE15" s="201"/>
      <c r="AYF15" s="201"/>
      <c r="AYG15" s="201"/>
      <c r="AYH15" s="201"/>
      <c r="AYI15" s="201"/>
      <c r="AYJ15" s="201"/>
      <c r="AYK15" s="201"/>
      <c r="AYL15" s="201"/>
      <c r="AYM15" s="201"/>
      <c r="AYN15" s="201"/>
      <c r="AYO15" s="201"/>
      <c r="AYP15" s="201"/>
      <c r="AYQ15" s="201"/>
      <c r="AYR15" s="201"/>
      <c r="AYS15" s="201"/>
      <c r="AYT15" s="201"/>
      <c r="AYU15" s="201"/>
      <c r="AYV15" s="201"/>
      <c r="AYW15" s="201"/>
      <c r="AYX15" s="201"/>
      <c r="AYY15" s="201"/>
      <c r="AYZ15" s="201"/>
      <c r="AZA15" s="201"/>
      <c r="AZB15" s="201"/>
      <c r="AZC15" s="201"/>
      <c r="AZD15" s="201"/>
      <c r="AZE15" s="201"/>
      <c r="AZF15" s="201"/>
      <c r="AZG15" s="201"/>
      <c r="AZH15" s="201"/>
      <c r="AZI15" s="201"/>
      <c r="AZJ15" s="201"/>
      <c r="AZK15" s="201"/>
      <c r="AZL15" s="201"/>
      <c r="AZM15" s="201"/>
      <c r="AZN15" s="201"/>
      <c r="AZO15" s="201"/>
      <c r="AZP15" s="201"/>
      <c r="AZQ15" s="201"/>
      <c r="AZR15" s="201"/>
      <c r="AZS15" s="201"/>
      <c r="AZT15" s="201"/>
      <c r="AZU15" s="201"/>
      <c r="AZV15" s="201"/>
      <c r="AZW15" s="201"/>
      <c r="AZX15" s="201"/>
      <c r="AZY15" s="201"/>
      <c r="AZZ15" s="201"/>
      <c r="BAA15" s="201"/>
      <c r="BAB15" s="201"/>
      <c r="BAC15" s="201"/>
      <c r="BAD15" s="201"/>
      <c r="BAE15" s="201"/>
      <c r="BAF15" s="201"/>
      <c r="BAG15" s="201"/>
      <c r="BAH15" s="201"/>
      <c r="BAI15" s="201"/>
      <c r="BAJ15" s="201"/>
      <c r="BAK15" s="201"/>
      <c r="BAL15" s="201"/>
      <c r="BAM15" s="201"/>
      <c r="BAN15" s="201"/>
      <c r="BAO15" s="201"/>
      <c r="BAP15" s="201"/>
      <c r="BAQ15" s="201"/>
      <c r="BAR15" s="201"/>
      <c r="BAS15" s="201"/>
      <c r="BAT15" s="201"/>
      <c r="BAU15" s="201"/>
      <c r="BAV15" s="201"/>
      <c r="BAW15" s="201"/>
      <c r="BAX15" s="201"/>
      <c r="BAY15" s="201"/>
      <c r="BAZ15" s="201"/>
      <c r="BBA15" s="201"/>
      <c r="BBB15" s="201"/>
      <c r="BBC15" s="201"/>
      <c r="BBD15" s="201"/>
      <c r="BBE15" s="201"/>
      <c r="BBF15" s="201"/>
      <c r="BBG15" s="201"/>
      <c r="BBH15" s="201"/>
      <c r="BBI15" s="201"/>
      <c r="BBJ15" s="201"/>
      <c r="BBK15" s="201"/>
      <c r="BBL15" s="201"/>
      <c r="BBM15" s="201"/>
      <c r="BBN15" s="201"/>
      <c r="BBO15" s="201"/>
      <c r="BBP15" s="201"/>
      <c r="BBQ15" s="201"/>
      <c r="BBR15" s="201"/>
      <c r="BBS15" s="201"/>
      <c r="BBT15" s="201"/>
      <c r="BBU15" s="201"/>
      <c r="BBV15" s="201"/>
      <c r="BBW15" s="201"/>
      <c r="BBX15" s="201"/>
      <c r="BBY15" s="201"/>
      <c r="BBZ15" s="201"/>
      <c r="BCA15" s="201"/>
      <c r="BCB15" s="201"/>
      <c r="BCC15" s="201"/>
      <c r="BCD15" s="201"/>
      <c r="BCE15" s="201"/>
      <c r="BCF15" s="201"/>
      <c r="BCG15" s="201"/>
      <c r="BCH15" s="201"/>
      <c r="BCI15" s="201"/>
      <c r="BCJ15" s="201"/>
      <c r="BCK15" s="201"/>
      <c r="BCL15" s="201"/>
      <c r="BCM15" s="201"/>
      <c r="BCN15" s="201"/>
      <c r="BCO15" s="201"/>
      <c r="BCP15" s="201"/>
      <c r="BCQ15" s="201"/>
      <c r="BCR15" s="201"/>
      <c r="BCS15" s="201"/>
      <c r="BCT15" s="201"/>
      <c r="BCU15" s="201"/>
      <c r="BCV15" s="201"/>
      <c r="BCW15" s="201"/>
      <c r="BCX15" s="201"/>
      <c r="BCY15" s="201"/>
      <c r="BCZ15" s="201"/>
      <c r="BDA15" s="201"/>
      <c r="BDB15" s="201"/>
      <c r="BDC15" s="201"/>
      <c r="BDD15" s="201"/>
      <c r="BDE15" s="201"/>
      <c r="BDF15" s="201"/>
      <c r="BDG15" s="201"/>
      <c r="BDH15" s="201"/>
      <c r="BDI15" s="201"/>
      <c r="BDJ15" s="201"/>
      <c r="BDK15" s="201"/>
      <c r="BDL15" s="201"/>
      <c r="BDM15" s="201"/>
      <c r="BDN15" s="201"/>
      <c r="BDO15" s="201"/>
      <c r="BDP15" s="201"/>
      <c r="BDQ15" s="201"/>
      <c r="BDR15" s="201"/>
      <c r="BDS15" s="201"/>
      <c r="BDT15" s="201"/>
      <c r="BDU15" s="201"/>
      <c r="BDV15" s="201"/>
      <c r="BDW15" s="201"/>
      <c r="BDX15" s="201"/>
      <c r="BDY15" s="201"/>
      <c r="BDZ15" s="201"/>
      <c r="BEA15" s="201"/>
      <c r="BEB15" s="201"/>
      <c r="BEC15" s="201"/>
      <c r="BED15" s="201"/>
      <c r="BEE15" s="201"/>
      <c r="BEF15" s="201"/>
      <c r="BEG15" s="201"/>
      <c r="BEH15" s="201"/>
      <c r="BEI15" s="201"/>
      <c r="BEJ15" s="201"/>
      <c r="BEK15" s="201"/>
      <c r="BEL15" s="201"/>
      <c r="BEM15" s="201"/>
      <c r="BEN15" s="201"/>
      <c r="BEO15" s="201"/>
      <c r="BEP15" s="201"/>
      <c r="BEQ15" s="201"/>
      <c r="BER15" s="201"/>
      <c r="BES15" s="201"/>
      <c r="BET15" s="201"/>
      <c r="BEU15" s="201"/>
      <c r="BEV15" s="201"/>
      <c r="BEW15" s="201"/>
      <c r="BEX15" s="201"/>
      <c r="BEY15" s="201"/>
      <c r="BEZ15" s="201"/>
      <c r="BFA15" s="201"/>
      <c r="BFB15" s="201"/>
      <c r="BFC15" s="201"/>
      <c r="BFD15" s="201"/>
      <c r="BFE15" s="201"/>
      <c r="BFF15" s="201"/>
      <c r="BFG15" s="201"/>
      <c r="BFH15" s="201"/>
      <c r="BFI15" s="201"/>
      <c r="BFJ15" s="201"/>
      <c r="BFK15" s="201"/>
      <c r="BFL15" s="201"/>
      <c r="BFM15" s="201"/>
      <c r="BFN15" s="201"/>
      <c r="BFO15" s="201"/>
      <c r="BFP15" s="201"/>
      <c r="BFQ15" s="201"/>
      <c r="BFR15" s="201"/>
      <c r="BFS15" s="201"/>
      <c r="BFT15" s="201"/>
      <c r="BFU15" s="201"/>
      <c r="BFV15" s="201"/>
      <c r="BFW15" s="201"/>
      <c r="BFX15" s="201"/>
      <c r="BFY15" s="201"/>
      <c r="BFZ15" s="201"/>
      <c r="BGA15" s="201"/>
      <c r="BGB15" s="201"/>
      <c r="BGC15" s="201"/>
      <c r="BGD15" s="201"/>
      <c r="BGE15" s="201"/>
      <c r="BGF15" s="201"/>
      <c r="BGG15" s="201"/>
      <c r="BGH15" s="201"/>
      <c r="BGI15" s="201"/>
      <c r="BGJ15" s="201"/>
      <c r="BGK15" s="201"/>
      <c r="BGL15" s="201"/>
      <c r="BGM15" s="201"/>
      <c r="BGN15" s="201"/>
      <c r="BGO15" s="201"/>
      <c r="BGP15" s="201"/>
      <c r="BGQ15" s="201"/>
      <c r="BGR15" s="201"/>
      <c r="BGS15" s="201"/>
      <c r="BGT15" s="201"/>
      <c r="BGU15" s="201"/>
      <c r="BGV15" s="201"/>
      <c r="BGW15" s="201"/>
      <c r="BGX15" s="201"/>
      <c r="BGY15" s="201"/>
      <c r="BGZ15" s="201"/>
      <c r="BHA15" s="201"/>
      <c r="BHB15" s="201"/>
      <c r="BHC15" s="201"/>
      <c r="BHD15" s="201"/>
      <c r="BHE15" s="201"/>
      <c r="BHF15" s="201"/>
      <c r="BHG15" s="201"/>
      <c r="BHH15" s="201"/>
      <c r="BHI15" s="201"/>
      <c r="BHJ15" s="201"/>
      <c r="BHK15" s="201"/>
      <c r="BHL15" s="201"/>
      <c r="BHM15" s="201"/>
      <c r="BHN15" s="201"/>
      <c r="BHO15" s="201"/>
      <c r="BHP15" s="201"/>
      <c r="BHQ15" s="201"/>
      <c r="BHR15" s="201"/>
      <c r="BHS15" s="201"/>
      <c r="BHT15" s="201"/>
      <c r="BHU15" s="201"/>
      <c r="BHV15" s="201"/>
      <c r="BHW15" s="201"/>
      <c r="BHX15" s="201"/>
      <c r="BHY15" s="201"/>
      <c r="BHZ15" s="201"/>
      <c r="BIA15" s="201"/>
      <c r="BIB15" s="201"/>
      <c r="BIC15" s="201"/>
      <c r="BID15" s="201"/>
      <c r="BIE15" s="201"/>
      <c r="BIF15" s="201"/>
      <c r="BIG15" s="201"/>
      <c r="BIH15" s="201"/>
      <c r="BII15" s="201"/>
      <c r="BIJ15" s="201"/>
      <c r="BIK15" s="201"/>
      <c r="BIL15" s="201"/>
      <c r="BIM15" s="201"/>
      <c r="BIN15" s="201"/>
      <c r="BIO15" s="201"/>
      <c r="BIP15" s="201"/>
      <c r="BIQ15" s="201"/>
      <c r="BIR15" s="201"/>
      <c r="BIS15" s="201"/>
      <c r="BIT15" s="201"/>
      <c r="BIU15" s="201"/>
      <c r="BIV15" s="201"/>
      <c r="BIW15" s="201"/>
      <c r="BIX15" s="201"/>
      <c r="BIY15" s="201"/>
      <c r="BIZ15" s="201"/>
      <c r="BJA15" s="201"/>
      <c r="BJB15" s="201"/>
      <c r="BJC15" s="201"/>
      <c r="BJD15" s="201"/>
      <c r="BJE15" s="201"/>
      <c r="BJF15" s="201"/>
      <c r="BJG15" s="201"/>
      <c r="BJH15" s="201"/>
      <c r="BJI15" s="201"/>
      <c r="BJJ15" s="201"/>
      <c r="BJK15" s="201"/>
      <c r="BJL15" s="201"/>
      <c r="BJM15" s="201"/>
      <c r="BJN15" s="201"/>
      <c r="BJO15" s="201"/>
      <c r="BJP15" s="201"/>
      <c r="BJQ15" s="201"/>
      <c r="BJR15" s="201"/>
      <c r="BJS15" s="201"/>
      <c r="BJT15" s="201"/>
      <c r="BJU15" s="201"/>
      <c r="BJV15" s="201"/>
      <c r="BJW15" s="201"/>
      <c r="BJX15" s="201"/>
      <c r="BJY15" s="201"/>
      <c r="BJZ15" s="201"/>
      <c r="BKA15" s="201"/>
      <c r="BKB15" s="201"/>
      <c r="BKC15" s="201"/>
      <c r="BKD15" s="201"/>
      <c r="BKE15" s="201"/>
      <c r="BKF15" s="201"/>
      <c r="BKG15" s="201"/>
      <c r="BKH15" s="201"/>
      <c r="BKI15" s="201"/>
      <c r="BKJ15" s="201"/>
      <c r="BKK15" s="201"/>
      <c r="BKL15" s="201"/>
      <c r="BKM15" s="201"/>
      <c r="BKN15" s="201"/>
      <c r="BKO15" s="201"/>
      <c r="BKP15" s="201"/>
      <c r="BKQ15" s="201"/>
      <c r="BKR15" s="201"/>
      <c r="BKS15" s="201"/>
      <c r="BKT15" s="201"/>
      <c r="BKU15" s="201"/>
      <c r="BKV15" s="201"/>
      <c r="BKW15" s="201"/>
      <c r="BKX15" s="201"/>
      <c r="BKY15" s="201"/>
      <c r="BKZ15" s="201"/>
      <c r="BLA15" s="201"/>
      <c r="BLB15" s="201"/>
      <c r="BLC15" s="201"/>
      <c r="BLD15" s="201"/>
      <c r="BLE15" s="201"/>
      <c r="BLF15" s="201"/>
      <c r="BLG15" s="201"/>
      <c r="BLH15" s="201"/>
      <c r="BLI15" s="201"/>
      <c r="BLJ15" s="201"/>
      <c r="BLK15" s="201"/>
      <c r="BLL15" s="201"/>
      <c r="BLM15" s="201"/>
      <c r="BLN15" s="201"/>
      <c r="BLO15" s="201"/>
      <c r="BLP15" s="201"/>
      <c r="BLQ15" s="201"/>
      <c r="BLR15" s="201"/>
      <c r="BLS15" s="201"/>
      <c r="BLT15" s="201"/>
      <c r="BLU15" s="201"/>
      <c r="BLV15" s="201"/>
      <c r="BLW15" s="201"/>
      <c r="BLX15" s="201"/>
      <c r="BLY15" s="201"/>
      <c r="BLZ15" s="201"/>
      <c r="BMA15" s="201"/>
      <c r="BMB15" s="201"/>
      <c r="BMC15" s="201"/>
      <c r="BMD15" s="201"/>
      <c r="BME15" s="201"/>
      <c r="BMF15" s="201"/>
      <c r="BMG15" s="201"/>
      <c r="BMH15" s="201"/>
      <c r="BMI15" s="201"/>
      <c r="BMJ15" s="201"/>
      <c r="BMK15" s="201"/>
      <c r="BML15" s="201"/>
      <c r="BMM15" s="201"/>
      <c r="BMN15" s="201"/>
      <c r="BMO15" s="201"/>
      <c r="BMP15" s="201"/>
      <c r="BMQ15" s="201"/>
      <c r="BMR15" s="201"/>
      <c r="BMS15" s="201"/>
      <c r="BMT15" s="201"/>
      <c r="BMU15" s="201"/>
      <c r="BMV15" s="201"/>
      <c r="BMW15" s="201"/>
      <c r="BMX15" s="201"/>
      <c r="BMY15" s="201"/>
      <c r="BMZ15" s="201"/>
      <c r="BNA15" s="201"/>
      <c r="BNB15" s="201"/>
      <c r="BNC15" s="201"/>
      <c r="BND15" s="201"/>
      <c r="BNE15" s="201"/>
      <c r="BNF15" s="201"/>
      <c r="BNG15" s="201"/>
      <c r="BNH15" s="201"/>
      <c r="BNI15" s="201"/>
      <c r="BNJ15" s="201"/>
      <c r="BNK15" s="201"/>
      <c r="BNL15" s="201"/>
      <c r="BNM15" s="201"/>
      <c r="BNN15" s="201"/>
      <c r="BNO15" s="201"/>
      <c r="BNP15" s="201"/>
      <c r="BNQ15" s="201"/>
      <c r="BNR15" s="201"/>
      <c r="BNS15" s="201"/>
      <c r="BNT15" s="201"/>
      <c r="BNU15" s="201"/>
      <c r="BNV15" s="201"/>
      <c r="BNW15" s="201"/>
      <c r="BNX15" s="201"/>
      <c r="BNY15" s="201"/>
      <c r="BNZ15" s="201"/>
      <c r="BOA15" s="201"/>
      <c r="BOB15" s="201"/>
      <c r="BOC15" s="201"/>
      <c r="BOD15" s="201"/>
      <c r="BOE15" s="201"/>
      <c r="BOF15" s="201"/>
      <c r="BOG15" s="201"/>
      <c r="BOH15" s="201"/>
      <c r="BOI15" s="201"/>
      <c r="BOJ15" s="201"/>
      <c r="BOK15" s="201"/>
      <c r="BOL15" s="201"/>
      <c r="BOM15" s="201"/>
      <c r="BON15" s="201"/>
      <c r="BOO15" s="201"/>
      <c r="BOP15" s="201"/>
      <c r="BOQ15" s="201"/>
      <c r="BOR15" s="201"/>
      <c r="BOS15" s="201"/>
      <c r="BOT15" s="201"/>
      <c r="BOU15" s="201"/>
      <c r="BOV15" s="201"/>
      <c r="BOW15" s="201"/>
      <c r="BOX15" s="201"/>
      <c r="BOY15" s="201"/>
      <c r="BOZ15" s="201"/>
      <c r="BPA15" s="201"/>
      <c r="BPB15" s="201"/>
      <c r="BPC15" s="201"/>
      <c r="BPD15" s="201"/>
      <c r="BPE15" s="201"/>
      <c r="BPF15" s="201"/>
      <c r="BPG15" s="201"/>
      <c r="BPH15" s="201"/>
      <c r="BPI15" s="201"/>
      <c r="BPJ15" s="201"/>
      <c r="BPK15" s="201"/>
      <c r="BPL15" s="201"/>
      <c r="BPM15" s="201"/>
      <c r="BPN15" s="201"/>
      <c r="BPO15" s="201"/>
      <c r="BPP15" s="201"/>
      <c r="BPQ15" s="201"/>
      <c r="BPR15" s="201"/>
      <c r="BPS15" s="201"/>
      <c r="BPT15" s="201"/>
      <c r="BPU15" s="201"/>
      <c r="BPV15" s="201"/>
      <c r="BPW15" s="201"/>
      <c r="BPX15" s="201"/>
      <c r="BPY15" s="201"/>
      <c r="BPZ15" s="201"/>
      <c r="BQA15" s="201"/>
      <c r="BQB15" s="201"/>
      <c r="BQC15" s="201"/>
      <c r="BQD15" s="201"/>
      <c r="BQE15" s="201"/>
      <c r="BQF15" s="201"/>
      <c r="BQG15" s="201"/>
      <c r="BQH15" s="201"/>
      <c r="BQI15" s="201"/>
      <c r="BQJ15" s="201"/>
      <c r="BQK15" s="201"/>
      <c r="BQL15" s="201"/>
      <c r="BQM15" s="201"/>
      <c r="BQN15" s="201"/>
      <c r="BQO15" s="201"/>
      <c r="BQP15" s="201"/>
      <c r="BQQ15" s="201"/>
      <c r="BQR15" s="201"/>
      <c r="BQS15" s="201"/>
      <c r="BQT15" s="201"/>
      <c r="BQU15" s="201"/>
      <c r="BQV15" s="201"/>
      <c r="BQW15" s="201"/>
      <c r="BQX15" s="201"/>
      <c r="BQY15" s="201"/>
      <c r="BQZ15" s="201"/>
      <c r="BRA15" s="201"/>
      <c r="BRB15" s="201"/>
      <c r="BRC15" s="201"/>
      <c r="BRD15" s="201"/>
      <c r="BRE15" s="201"/>
      <c r="BRF15" s="201"/>
      <c r="BRG15" s="201"/>
      <c r="BRH15" s="201"/>
      <c r="BRI15" s="201"/>
      <c r="BRJ15" s="201"/>
      <c r="BRK15" s="201"/>
      <c r="BRL15" s="201"/>
      <c r="BRM15" s="201"/>
      <c r="BRN15" s="201"/>
      <c r="BRO15" s="201"/>
      <c r="BRP15" s="201"/>
      <c r="BRQ15" s="201"/>
      <c r="BRR15" s="201"/>
      <c r="BRS15" s="201"/>
      <c r="BRT15" s="201"/>
      <c r="BRU15" s="201"/>
      <c r="BRV15" s="201"/>
      <c r="BRW15" s="201"/>
      <c r="BRX15" s="201"/>
      <c r="BRY15" s="201"/>
      <c r="BRZ15" s="201"/>
      <c r="BSA15" s="201"/>
      <c r="BSB15" s="201"/>
      <c r="BSC15" s="201"/>
      <c r="BSD15" s="201"/>
      <c r="BSE15" s="201"/>
      <c r="BSF15" s="201"/>
      <c r="BSG15" s="201"/>
      <c r="BSH15" s="201"/>
      <c r="BSI15" s="201"/>
      <c r="BSJ15" s="201"/>
      <c r="BSK15" s="201"/>
      <c r="BSL15" s="201"/>
      <c r="BSM15" s="201"/>
      <c r="BSN15" s="201"/>
      <c r="BSO15" s="201"/>
      <c r="BSP15" s="201"/>
      <c r="BSQ15" s="201"/>
      <c r="BSR15" s="201"/>
      <c r="BSS15" s="201"/>
      <c r="BST15" s="201"/>
      <c r="BSU15" s="201"/>
      <c r="BSV15" s="201"/>
      <c r="BSW15" s="201"/>
      <c r="BSX15" s="201"/>
      <c r="BSY15" s="201"/>
      <c r="BSZ15" s="201"/>
      <c r="BTA15" s="201"/>
      <c r="BTB15" s="201"/>
      <c r="BTC15" s="201"/>
      <c r="BTD15" s="201"/>
      <c r="BTE15" s="201"/>
      <c r="BTF15" s="201"/>
      <c r="BTG15" s="201"/>
      <c r="BTH15" s="201"/>
      <c r="BTI15" s="201"/>
      <c r="BTJ15" s="201"/>
      <c r="BTK15" s="201"/>
      <c r="BTL15" s="201"/>
      <c r="BTM15" s="201"/>
      <c r="BTN15" s="201"/>
      <c r="BTO15" s="201"/>
      <c r="BTP15" s="201"/>
      <c r="BTQ15" s="201"/>
      <c r="BTR15" s="201"/>
      <c r="BTS15" s="201"/>
      <c r="BTT15" s="201"/>
      <c r="BTU15" s="201"/>
      <c r="BTV15" s="201"/>
      <c r="BTW15" s="201"/>
      <c r="BTX15" s="201"/>
      <c r="BTY15" s="201"/>
      <c r="BTZ15" s="201"/>
      <c r="BUA15" s="201"/>
      <c r="BUB15" s="201"/>
      <c r="BUC15" s="201"/>
      <c r="BUD15" s="201"/>
      <c r="BUE15" s="201"/>
      <c r="BUF15" s="201"/>
      <c r="BUG15" s="201"/>
      <c r="BUH15" s="201"/>
      <c r="BUI15" s="201"/>
      <c r="BUJ15" s="201"/>
      <c r="BUK15" s="201"/>
      <c r="BUL15" s="201"/>
      <c r="BUM15" s="201"/>
      <c r="BUN15" s="201"/>
      <c r="BUO15" s="201"/>
      <c r="BUP15" s="201"/>
      <c r="BUQ15" s="201"/>
      <c r="BUR15" s="201"/>
      <c r="BUS15" s="201"/>
      <c r="BUT15" s="201"/>
      <c r="BUU15" s="201"/>
      <c r="BUV15" s="201"/>
      <c r="BUW15" s="201"/>
      <c r="BUX15" s="201"/>
      <c r="BUY15" s="201"/>
      <c r="BUZ15" s="201"/>
      <c r="BVA15" s="201"/>
      <c r="BVB15" s="201"/>
      <c r="BVC15" s="201"/>
      <c r="BVD15" s="201"/>
      <c r="BVE15" s="201"/>
      <c r="BVF15" s="201"/>
      <c r="BVG15" s="201"/>
      <c r="BVH15" s="201"/>
      <c r="BVI15" s="201"/>
      <c r="BVJ15" s="201"/>
      <c r="BVK15" s="201"/>
      <c r="BVL15" s="201"/>
      <c r="BVM15" s="201"/>
      <c r="BVN15" s="201"/>
      <c r="BVO15" s="201"/>
      <c r="BVP15" s="201"/>
      <c r="BVQ15" s="201"/>
      <c r="BVR15" s="201"/>
      <c r="BVS15" s="201"/>
      <c r="BVT15" s="201"/>
      <c r="BVU15" s="201"/>
      <c r="BVV15" s="201"/>
      <c r="BVW15" s="201"/>
      <c r="BVX15" s="201"/>
      <c r="BVY15" s="201"/>
      <c r="BVZ15" s="201"/>
      <c r="BWA15" s="201"/>
      <c r="BWB15" s="201"/>
      <c r="BWC15" s="201"/>
      <c r="BWD15" s="201"/>
      <c r="BWE15" s="201"/>
      <c r="BWF15" s="201"/>
      <c r="BWG15" s="201"/>
      <c r="BWH15" s="201"/>
      <c r="BWI15" s="201"/>
      <c r="BWJ15" s="201"/>
      <c r="BWK15" s="201"/>
      <c r="BWL15" s="201"/>
      <c r="BWM15" s="201"/>
      <c r="BWN15" s="201"/>
      <c r="BWO15" s="201"/>
      <c r="BWP15" s="201"/>
      <c r="BWQ15" s="201"/>
      <c r="BWR15" s="201"/>
      <c r="BWS15" s="201"/>
      <c r="BWT15" s="201"/>
      <c r="BWU15" s="201"/>
      <c r="BWV15" s="201"/>
      <c r="BWW15" s="201"/>
      <c r="BWX15" s="201"/>
      <c r="BWY15" s="201"/>
      <c r="BWZ15" s="201"/>
      <c r="BXA15" s="201"/>
      <c r="BXB15" s="201"/>
      <c r="BXC15" s="201"/>
      <c r="BXD15" s="201"/>
      <c r="BXE15" s="201"/>
      <c r="BXF15" s="201"/>
      <c r="BXG15" s="201"/>
      <c r="BXH15" s="201"/>
      <c r="BXI15" s="201"/>
      <c r="BXJ15" s="201"/>
      <c r="BXK15" s="201"/>
      <c r="BXL15" s="201"/>
      <c r="BXM15" s="201"/>
      <c r="BXN15" s="201"/>
      <c r="BXO15" s="201"/>
      <c r="BXP15" s="201"/>
      <c r="BXQ15" s="201"/>
      <c r="BXR15" s="201"/>
      <c r="BXS15" s="201"/>
      <c r="BXT15" s="201"/>
      <c r="BXU15" s="201"/>
      <c r="BXV15" s="201"/>
      <c r="BXW15" s="201"/>
      <c r="BXX15" s="201"/>
      <c r="BXY15" s="201"/>
      <c r="BXZ15" s="201"/>
      <c r="BYA15" s="201"/>
      <c r="BYB15" s="201"/>
      <c r="BYC15" s="201"/>
      <c r="BYD15" s="201"/>
      <c r="BYE15" s="201"/>
      <c r="BYF15" s="201"/>
      <c r="BYG15" s="201"/>
      <c r="BYH15" s="201"/>
      <c r="BYI15" s="201"/>
      <c r="BYJ15" s="201"/>
      <c r="BYK15" s="201"/>
      <c r="BYL15" s="201"/>
      <c r="BYM15" s="201"/>
      <c r="BYN15" s="201"/>
      <c r="BYO15" s="201"/>
      <c r="BYP15" s="201"/>
      <c r="BYQ15" s="201"/>
      <c r="BYR15" s="201"/>
      <c r="BYS15" s="201"/>
      <c r="BYT15" s="201"/>
      <c r="BYU15" s="201"/>
      <c r="BYV15" s="201"/>
      <c r="BYW15" s="201"/>
      <c r="BYX15" s="201"/>
      <c r="BYY15" s="201"/>
      <c r="BYZ15" s="201"/>
      <c r="BZA15" s="201"/>
      <c r="BZB15" s="201"/>
      <c r="BZC15" s="201"/>
      <c r="BZD15" s="201"/>
      <c r="BZE15" s="201"/>
      <c r="BZF15" s="201"/>
      <c r="BZG15" s="201"/>
      <c r="BZH15" s="201"/>
      <c r="BZI15" s="201"/>
      <c r="BZJ15" s="201"/>
      <c r="BZK15" s="201"/>
      <c r="BZL15" s="201"/>
      <c r="BZM15" s="201"/>
      <c r="BZN15" s="201"/>
      <c r="BZO15" s="201"/>
      <c r="BZP15" s="201"/>
      <c r="BZQ15" s="201"/>
      <c r="BZR15" s="201"/>
      <c r="BZS15" s="201"/>
      <c r="BZT15" s="201"/>
      <c r="BZU15" s="201"/>
      <c r="BZV15" s="201"/>
      <c r="BZW15" s="201"/>
      <c r="BZX15" s="201"/>
      <c r="BZY15" s="201"/>
      <c r="BZZ15" s="201"/>
      <c r="CAA15" s="201"/>
      <c r="CAB15" s="201"/>
      <c r="CAC15" s="201"/>
      <c r="CAD15" s="201"/>
      <c r="CAE15" s="201"/>
      <c r="CAF15" s="201"/>
      <c r="CAG15" s="201"/>
      <c r="CAH15" s="201"/>
      <c r="CAI15" s="201"/>
      <c r="CAJ15" s="201"/>
      <c r="CAK15" s="201"/>
      <c r="CAL15" s="201"/>
      <c r="CAM15" s="201"/>
      <c r="CAN15" s="201"/>
      <c r="CAO15" s="201"/>
      <c r="CAP15" s="201"/>
      <c r="CAQ15" s="201"/>
      <c r="CAR15" s="201"/>
      <c r="CAS15" s="201"/>
      <c r="CAT15" s="201"/>
      <c r="CAU15" s="201"/>
      <c r="CAV15" s="201"/>
      <c r="CAW15" s="201"/>
      <c r="CAX15" s="201"/>
      <c r="CAY15" s="201"/>
      <c r="CAZ15" s="201"/>
      <c r="CBA15" s="201"/>
      <c r="CBB15" s="201"/>
      <c r="CBC15" s="201"/>
      <c r="CBD15" s="201"/>
      <c r="CBE15" s="201"/>
      <c r="CBF15" s="201"/>
      <c r="CBG15" s="201"/>
      <c r="CBH15" s="201"/>
      <c r="CBI15" s="201"/>
      <c r="CBJ15" s="201"/>
      <c r="CBK15" s="201"/>
      <c r="CBL15" s="201"/>
      <c r="CBM15" s="201"/>
      <c r="CBN15" s="201"/>
      <c r="CBO15" s="201"/>
      <c r="CBP15" s="201"/>
      <c r="CBQ15" s="201"/>
      <c r="CBR15" s="201"/>
      <c r="CBS15" s="201"/>
      <c r="CBT15" s="201"/>
      <c r="CBU15" s="201"/>
      <c r="CBV15" s="201"/>
      <c r="CBW15" s="201"/>
      <c r="CBX15" s="201"/>
      <c r="CBY15" s="201"/>
      <c r="CBZ15" s="201"/>
      <c r="CCA15" s="201"/>
      <c r="CCB15" s="201"/>
      <c r="CCC15" s="201"/>
      <c r="CCD15" s="201"/>
      <c r="CCE15" s="201"/>
      <c r="CCF15" s="201"/>
      <c r="CCG15" s="201"/>
      <c r="CCH15" s="201"/>
      <c r="CCI15" s="201"/>
      <c r="CCJ15" s="201"/>
      <c r="CCK15" s="201"/>
      <c r="CCL15" s="201"/>
      <c r="CCM15" s="201"/>
      <c r="CCN15" s="201"/>
      <c r="CCO15" s="201"/>
      <c r="CCP15" s="201"/>
      <c r="CCQ15" s="201"/>
      <c r="CCR15" s="201"/>
      <c r="CCS15" s="201"/>
      <c r="CCT15" s="201"/>
      <c r="CCU15" s="201"/>
      <c r="CCV15" s="201"/>
      <c r="CCW15" s="201"/>
      <c r="CCX15" s="201"/>
      <c r="CCY15" s="201"/>
      <c r="CCZ15" s="201"/>
      <c r="CDA15" s="201"/>
      <c r="CDB15" s="201"/>
      <c r="CDC15" s="201"/>
      <c r="CDD15" s="201"/>
      <c r="CDE15" s="201"/>
      <c r="CDF15" s="201"/>
      <c r="CDG15" s="201"/>
      <c r="CDH15" s="201"/>
      <c r="CDI15" s="201"/>
      <c r="CDJ15" s="201"/>
      <c r="CDK15" s="201"/>
      <c r="CDL15" s="201"/>
      <c r="CDM15" s="201"/>
      <c r="CDN15" s="201"/>
      <c r="CDO15" s="201"/>
      <c r="CDP15" s="201"/>
      <c r="CDQ15" s="201"/>
      <c r="CDR15" s="201"/>
      <c r="CDS15" s="201"/>
      <c r="CDT15" s="201"/>
      <c r="CDU15" s="201"/>
      <c r="CDV15" s="201"/>
      <c r="CDW15" s="201"/>
      <c r="CDX15" s="201"/>
      <c r="CDY15" s="201"/>
      <c r="CDZ15" s="201"/>
      <c r="CEA15" s="201"/>
      <c r="CEB15" s="201"/>
      <c r="CEC15" s="201"/>
      <c r="CED15" s="201"/>
      <c r="CEE15" s="201"/>
      <c r="CEF15" s="201"/>
      <c r="CEG15" s="201"/>
      <c r="CEH15" s="201"/>
      <c r="CEI15" s="201"/>
      <c r="CEJ15" s="201"/>
      <c r="CEK15" s="201"/>
      <c r="CEL15" s="201"/>
      <c r="CEM15" s="201"/>
      <c r="CEN15" s="201"/>
      <c r="CEO15" s="201"/>
      <c r="CEP15" s="201"/>
      <c r="CEQ15" s="201"/>
      <c r="CER15" s="201"/>
      <c r="CES15" s="201"/>
      <c r="CET15" s="201"/>
      <c r="CEU15" s="201"/>
      <c r="CEV15" s="201"/>
      <c r="CEW15" s="201"/>
      <c r="CEX15" s="201"/>
      <c r="CEY15" s="201"/>
      <c r="CEZ15" s="201"/>
      <c r="CFA15" s="201"/>
      <c r="CFB15" s="201"/>
      <c r="CFC15" s="201"/>
      <c r="CFD15" s="201"/>
      <c r="CFE15" s="201"/>
      <c r="CFF15" s="201"/>
      <c r="CFG15" s="201"/>
      <c r="CFH15" s="201"/>
      <c r="CFI15" s="201"/>
      <c r="CFJ15" s="201"/>
      <c r="CFK15" s="201"/>
      <c r="CFL15" s="201"/>
      <c r="CFM15" s="201"/>
      <c r="CFN15" s="201"/>
      <c r="CFO15" s="201"/>
      <c r="CFP15" s="201"/>
      <c r="CFQ15" s="201"/>
      <c r="CFR15" s="201"/>
      <c r="CFS15" s="201"/>
      <c r="CFT15" s="201"/>
      <c r="CFU15" s="201"/>
      <c r="CFV15" s="201"/>
      <c r="CFW15" s="201"/>
      <c r="CFX15" s="201"/>
      <c r="CFY15" s="201"/>
      <c r="CFZ15" s="201"/>
      <c r="CGA15" s="201"/>
      <c r="CGB15" s="201"/>
      <c r="CGC15" s="201"/>
      <c r="CGD15" s="201"/>
      <c r="CGE15" s="201"/>
      <c r="CGF15" s="201"/>
      <c r="CGG15" s="201"/>
      <c r="CGH15" s="201"/>
      <c r="CGI15" s="201"/>
      <c r="CGJ15" s="201"/>
      <c r="CGK15" s="201"/>
      <c r="CGL15" s="201"/>
      <c r="CGM15" s="201"/>
      <c r="CGN15" s="201"/>
      <c r="CGO15" s="201"/>
      <c r="CGP15" s="201"/>
      <c r="CGQ15" s="201"/>
      <c r="CGR15" s="201"/>
      <c r="CGS15" s="201"/>
      <c r="CGT15" s="201"/>
      <c r="CGU15" s="201"/>
      <c r="CGV15" s="201"/>
      <c r="CGW15" s="201"/>
      <c r="CGX15" s="201"/>
      <c r="CGY15" s="201"/>
      <c r="CGZ15" s="201"/>
      <c r="CHA15" s="201"/>
      <c r="CHB15" s="201"/>
      <c r="CHC15" s="201"/>
      <c r="CHD15" s="201"/>
      <c r="CHE15" s="201"/>
      <c r="CHF15" s="201"/>
      <c r="CHG15" s="201"/>
      <c r="CHH15" s="201"/>
      <c r="CHI15" s="201"/>
      <c r="CHJ15" s="201"/>
      <c r="CHK15" s="201"/>
      <c r="CHL15" s="201"/>
      <c r="CHM15" s="201"/>
      <c r="CHN15" s="201"/>
      <c r="CHO15" s="201"/>
      <c r="CHP15" s="201"/>
      <c r="CHQ15" s="201"/>
      <c r="CHR15" s="201"/>
      <c r="CHS15" s="201"/>
      <c r="CHT15" s="201"/>
      <c r="CHU15" s="201"/>
      <c r="CHV15" s="201"/>
      <c r="CHW15" s="201"/>
      <c r="CHX15" s="201"/>
      <c r="CHY15" s="201"/>
      <c r="CHZ15" s="201"/>
      <c r="CIA15" s="201"/>
      <c r="CIB15" s="201"/>
      <c r="CIC15" s="201"/>
      <c r="CID15" s="201"/>
      <c r="CIE15" s="201"/>
      <c r="CIF15" s="201"/>
      <c r="CIG15" s="201"/>
      <c r="CIH15" s="201"/>
      <c r="CII15" s="201"/>
      <c r="CIJ15" s="201"/>
      <c r="CIK15" s="201"/>
      <c r="CIL15" s="201"/>
      <c r="CIM15" s="201"/>
      <c r="CIN15" s="201"/>
      <c r="CIO15" s="201"/>
      <c r="CIP15" s="201"/>
      <c r="CIQ15" s="201"/>
      <c r="CIR15" s="201"/>
      <c r="CIS15" s="201"/>
      <c r="CIT15" s="201"/>
      <c r="CIU15" s="201"/>
      <c r="CIV15" s="201"/>
      <c r="CIW15" s="201"/>
      <c r="CIX15" s="201"/>
      <c r="CIY15" s="201"/>
      <c r="CIZ15" s="201"/>
      <c r="CJA15" s="201"/>
      <c r="CJB15" s="201"/>
      <c r="CJC15" s="201"/>
      <c r="CJD15" s="201"/>
      <c r="CJE15" s="201"/>
      <c r="CJF15" s="201"/>
      <c r="CJG15" s="201"/>
      <c r="CJH15" s="201"/>
      <c r="CJI15" s="201"/>
      <c r="CJJ15" s="201"/>
      <c r="CJK15" s="201"/>
      <c r="CJL15" s="201"/>
      <c r="CJM15" s="201"/>
      <c r="CJN15" s="201"/>
      <c r="CJO15" s="201"/>
      <c r="CJP15" s="201"/>
      <c r="CJQ15" s="201"/>
      <c r="CJR15" s="201"/>
      <c r="CJS15" s="201"/>
      <c r="CJT15" s="201"/>
      <c r="CJU15" s="201"/>
      <c r="CJV15" s="201"/>
      <c r="CJW15" s="201"/>
      <c r="CJX15" s="201"/>
      <c r="CJY15" s="201"/>
      <c r="CJZ15" s="201"/>
      <c r="CKA15" s="201"/>
      <c r="CKB15" s="201"/>
      <c r="CKC15" s="201"/>
      <c r="CKD15" s="201"/>
      <c r="CKE15" s="201"/>
      <c r="CKF15" s="201"/>
      <c r="CKG15" s="201"/>
      <c r="CKH15" s="201"/>
      <c r="CKI15" s="201"/>
      <c r="CKJ15" s="201"/>
      <c r="CKK15" s="201"/>
      <c r="CKL15" s="201"/>
      <c r="CKM15" s="201"/>
      <c r="CKN15" s="201"/>
      <c r="CKO15" s="201"/>
      <c r="CKP15" s="201"/>
      <c r="CKQ15" s="201"/>
      <c r="CKR15" s="201"/>
      <c r="CKS15" s="201"/>
      <c r="CKT15" s="201"/>
      <c r="CKU15" s="201"/>
      <c r="CKV15" s="201"/>
      <c r="CKW15" s="201"/>
      <c r="CKX15" s="201"/>
      <c r="CKY15" s="201"/>
      <c r="CKZ15" s="201"/>
      <c r="CLA15" s="201"/>
      <c r="CLB15" s="201"/>
      <c r="CLC15" s="201"/>
      <c r="CLD15" s="201"/>
      <c r="CLE15" s="201"/>
      <c r="CLF15" s="201"/>
      <c r="CLG15" s="201"/>
      <c r="CLH15" s="201"/>
      <c r="CLI15" s="201"/>
      <c r="CLJ15" s="201"/>
      <c r="CLK15" s="201"/>
      <c r="CLL15" s="201"/>
      <c r="CLM15" s="201"/>
      <c r="CLN15" s="201"/>
      <c r="CLO15" s="201"/>
      <c r="CLP15" s="201"/>
      <c r="CLQ15" s="201"/>
      <c r="CLR15" s="201"/>
      <c r="CLS15" s="201"/>
      <c r="CLT15" s="201"/>
      <c r="CLU15" s="201"/>
      <c r="CLV15" s="201"/>
      <c r="CLW15" s="201"/>
      <c r="CLX15" s="201"/>
      <c r="CLY15" s="201"/>
      <c r="CLZ15" s="201"/>
      <c r="CMA15" s="201"/>
      <c r="CMB15" s="201"/>
      <c r="CMC15" s="201"/>
      <c r="CMD15" s="201"/>
      <c r="CME15" s="201"/>
      <c r="CMF15" s="201"/>
      <c r="CMG15" s="201"/>
      <c r="CMH15" s="201"/>
      <c r="CMI15" s="201"/>
      <c r="CMJ15" s="201"/>
      <c r="CMK15" s="201"/>
      <c r="CML15" s="201"/>
      <c r="CMM15" s="201"/>
      <c r="CMN15" s="201"/>
      <c r="CMO15" s="201"/>
      <c r="CMP15" s="201"/>
      <c r="CMQ15" s="201"/>
      <c r="CMR15" s="201"/>
      <c r="CMS15" s="201"/>
      <c r="CMT15" s="201"/>
      <c r="CMU15" s="201"/>
      <c r="CMV15" s="201"/>
      <c r="CMW15" s="201"/>
      <c r="CMX15" s="201"/>
      <c r="CMY15" s="201"/>
      <c r="CMZ15" s="201"/>
      <c r="CNA15" s="201"/>
      <c r="CNB15" s="201"/>
      <c r="CNC15" s="201"/>
      <c r="CND15" s="201"/>
      <c r="CNE15" s="201"/>
      <c r="CNF15" s="201"/>
      <c r="CNG15" s="201"/>
      <c r="CNH15" s="201"/>
      <c r="CNI15" s="201"/>
      <c r="CNJ15" s="201"/>
      <c r="CNK15" s="201"/>
      <c r="CNL15" s="201"/>
      <c r="CNM15" s="201"/>
      <c r="CNN15" s="201"/>
      <c r="CNO15" s="201"/>
      <c r="CNP15" s="201"/>
      <c r="CNQ15" s="201"/>
      <c r="CNR15" s="201"/>
      <c r="CNS15" s="201"/>
      <c r="CNT15" s="201"/>
      <c r="CNU15" s="201"/>
      <c r="CNV15" s="201"/>
      <c r="CNW15" s="201"/>
      <c r="CNX15" s="201"/>
      <c r="CNY15" s="201"/>
      <c r="CNZ15" s="201"/>
      <c r="COA15" s="201"/>
      <c r="COB15" s="201"/>
      <c r="COC15" s="201"/>
      <c r="COD15" s="201"/>
      <c r="COE15" s="201"/>
      <c r="COF15" s="201"/>
      <c r="COG15" s="201"/>
      <c r="COH15" s="201"/>
      <c r="COI15" s="201"/>
      <c r="COJ15" s="201"/>
      <c r="COK15" s="201"/>
      <c r="COL15" s="201"/>
      <c r="COM15" s="201"/>
      <c r="CON15" s="201"/>
      <c r="COO15" s="201"/>
      <c r="COP15" s="201"/>
      <c r="COQ15" s="201"/>
      <c r="COR15" s="201"/>
      <c r="COS15" s="201"/>
      <c r="COT15" s="201"/>
      <c r="COU15" s="201"/>
      <c r="COV15" s="201"/>
      <c r="COW15" s="201"/>
      <c r="COX15" s="201"/>
      <c r="COY15" s="201"/>
      <c r="COZ15" s="201"/>
      <c r="CPA15" s="201"/>
      <c r="CPB15" s="201"/>
      <c r="CPC15" s="201"/>
      <c r="CPD15" s="201"/>
      <c r="CPE15" s="201"/>
      <c r="CPF15" s="201"/>
      <c r="CPG15" s="201"/>
      <c r="CPH15" s="201"/>
      <c r="CPI15" s="201"/>
      <c r="CPJ15" s="201"/>
      <c r="CPK15" s="201"/>
      <c r="CPL15" s="201"/>
      <c r="CPM15" s="201"/>
      <c r="CPN15" s="201"/>
      <c r="CPO15" s="201"/>
      <c r="CPP15" s="201"/>
      <c r="CPQ15" s="201"/>
      <c r="CPR15" s="201"/>
      <c r="CPS15" s="201"/>
      <c r="CPT15" s="201"/>
      <c r="CPU15" s="201"/>
      <c r="CPV15" s="201"/>
      <c r="CPW15" s="201"/>
      <c r="CPX15" s="201"/>
      <c r="CPY15" s="201"/>
      <c r="CPZ15" s="201"/>
      <c r="CQA15" s="201"/>
      <c r="CQB15" s="201"/>
      <c r="CQC15" s="201"/>
      <c r="CQD15" s="201"/>
      <c r="CQE15" s="201"/>
      <c r="CQF15" s="201"/>
      <c r="CQG15" s="201"/>
      <c r="CQH15" s="201"/>
      <c r="CQI15" s="201"/>
      <c r="CQJ15" s="201"/>
      <c r="CQK15" s="201"/>
      <c r="CQL15" s="201"/>
      <c r="CQM15" s="201"/>
      <c r="CQN15" s="201"/>
      <c r="CQO15" s="201"/>
      <c r="CQP15" s="201"/>
      <c r="CQQ15" s="201"/>
      <c r="CQR15" s="201"/>
      <c r="CQS15" s="201"/>
      <c r="CQT15" s="201"/>
      <c r="CQU15" s="201"/>
      <c r="CQV15" s="201"/>
      <c r="CQW15" s="201"/>
      <c r="CQX15" s="201"/>
      <c r="CQY15" s="201"/>
      <c r="CQZ15" s="201"/>
      <c r="CRA15" s="201"/>
      <c r="CRB15" s="201"/>
      <c r="CRC15" s="201"/>
      <c r="CRD15" s="201"/>
      <c r="CRE15" s="201"/>
      <c r="CRF15" s="201"/>
      <c r="CRG15" s="201"/>
      <c r="CRH15" s="201"/>
      <c r="CRI15" s="201"/>
      <c r="CRJ15" s="201"/>
      <c r="CRK15" s="201"/>
      <c r="CRL15" s="201"/>
      <c r="CRM15" s="201"/>
      <c r="CRN15" s="201"/>
      <c r="CRO15" s="201"/>
      <c r="CRP15" s="201"/>
      <c r="CRQ15" s="201"/>
      <c r="CRR15" s="201"/>
      <c r="CRS15" s="201"/>
      <c r="CRT15" s="201"/>
      <c r="CRU15" s="201"/>
      <c r="CRV15" s="201"/>
      <c r="CRW15" s="201"/>
      <c r="CRX15" s="201"/>
      <c r="CRY15" s="201"/>
      <c r="CRZ15" s="201"/>
      <c r="CSA15" s="201"/>
      <c r="CSB15" s="201"/>
      <c r="CSC15" s="201"/>
      <c r="CSD15" s="201"/>
      <c r="CSE15" s="201"/>
      <c r="CSF15" s="201"/>
      <c r="CSG15" s="201"/>
      <c r="CSH15" s="201"/>
      <c r="CSI15" s="201"/>
      <c r="CSJ15" s="201"/>
      <c r="CSK15" s="201"/>
      <c r="CSL15" s="201"/>
      <c r="CSM15" s="201"/>
      <c r="CSN15" s="201"/>
      <c r="CSO15" s="201"/>
      <c r="CSP15" s="201"/>
      <c r="CSQ15" s="201"/>
      <c r="CSR15" s="201"/>
      <c r="CSS15" s="201"/>
      <c r="CST15" s="201"/>
      <c r="CSU15" s="201"/>
      <c r="CSV15" s="201"/>
      <c r="CSW15" s="201"/>
      <c r="CSX15" s="201"/>
      <c r="CSY15" s="201"/>
      <c r="CSZ15" s="201"/>
      <c r="CTA15" s="201"/>
      <c r="CTB15" s="201"/>
      <c r="CTC15" s="201"/>
      <c r="CTD15" s="201"/>
      <c r="CTE15" s="201"/>
      <c r="CTF15" s="201"/>
      <c r="CTG15" s="201"/>
      <c r="CTH15" s="201"/>
      <c r="CTI15" s="201"/>
      <c r="CTJ15" s="201"/>
      <c r="CTK15" s="201"/>
      <c r="CTL15" s="201"/>
      <c r="CTM15" s="201"/>
      <c r="CTN15" s="201"/>
      <c r="CTO15" s="201"/>
      <c r="CTP15" s="201"/>
      <c r="CTQ15" s="201"/>
      <c r="CTR15" s="201"/>
      <c r="CTS15" s="201"/>
      <c r="CTT15" s="201"/>
      <c r="CTU15" s="201"/>
      <c r="CTV15" s="201"/>
      <c r="CTW15" s="201"/>
      <c r="CTX15" s="201"/>
      <c r="CTY15" s="201"/>
      <c r="CTZ15" s="201"/>
      <c r="CUA15" s="201"/>
      <c r="CUB15" s="201"/>
      <c r="CUC15" s="201"/>
      <c r="CUD15" s="201"/>
      <c r="CUE15" s="201"/>
      <c r="CUF15" s="201"/>
      <c r="CUG15" s="201"/>
      <c r="CUH15" s="201"/>
      <c r="CUI15" s="201"/>
      <c r="CUJ15" s="201"/>
      <c r="CUK15" s="201"/>
      <c r="CUL15" s="201"/>
      <c r="CUM15" s="201"/>
      <c r="CUN15" s="201"/>
      <c r="CUO15" s="201"/>
      <c r="CUP15" s="201"/>
      <c r="CUQ15" s="201"/>
      <c r="CUR15" s="201"/>
      <c r="CUS15" s="201"/>
      <c r="CUT15" s="201"/>
      <c r="CUU15" s="201"/>
      <c r="CUV15" s="201"/>
      <c r="CUW15" s="201"/>
      <c r="CUX15" s="201"/>
      <c r="CUY15" s="201"/>
      <c r="CUZ15" s="201"/>
      <c r="CVA15" s="201"/>
      <c r="CVB15" s="201"/>
      <c r="CVC15" s="201"/>
      <c r="CVD15" s="201"/>
      <c r="CVE15" s="201"/>
      <c r="CVF15" s="201"/>
      <c r="CVG15" s="201"/>
      <c r="CVH15" s="201"/>
      <c r="CVI15" s="201"/>
      <c r="CVJ15" s="201"/>
      <c r="CVK15" s="201"/>
      <c r="CVL15" s="201"/>
      <c r="CVM15" s="201"/>
      <c r="CVN15" s="201"/>
      <c r="CVO15" s="201"/>
      <c r="CVP15" s="201"/>
      <c r="CVQ15" s="201"/>
      <c r="CVR15" s="201"/>
      <c r="CVS15" s="201"/>
      <c r="CVT15" s="201"/>
      <c r="CVU15" s="201"/>
      <c r="CVV15" s="201"/>
      <c r="CVW15" s="201"/>
      <c r="CVX15" s="201"/>
      <c r="CVY15" s="201"/>
      <c r="CVZ15" s="201"/>
      <c r="CWA15" s="201"/>
      <c r="CWB15" s="201"/>
      <c r="CWC15" s="201"/>
      <c r="CWD15" s="201"/>
      <c r="CWE15" s="201"/>
      <c r="CWF15" s="201"/>
      <c r="CWG15" s="201"/>
      <c r="CWH15" s="201"/>
      <c r="CWI15" s="201"/>
      <c r="CWJ15" s="201"/>
      <c r="CWK15" s="201"/>
      <c r="CWL15" s="201"/>
      <c r="CWM15" s="201"/>
      <c r="CWN15" s="201"/>
      <c r="CWO15" s="201"/>
      <c r="CWP15" s="201"/>
      <c r="CWQ15" s="201"/>
      <c r="CWR15" s="201"/>
      <c r="CWS15" s="201"/>
      <c r="CWT15" s="201"/>
      <c r="CWU15" s="201"/>
      <c r="CWV15" s="201"/>
      <c r="CWW15" s="201"/>
      <c r="CWX15" s="201"/>
      <c r="CWY15" s="201"/>
      <c r="CWZ15" s="201"/>
      <c r="CXA15" s="201"/>
      <c r="CXB15" s="201"/>
      <c r="CXC15" s="201"/>
      <c r="CXD15" s="201"/>
      <c r="CXE15" s="201"/>
      <c r="CXF15" s="201"/>
      <c r="CXG15" s="201"/>
      <c r="CXH15" s="201"/>
      <c r="CXI15" s="201"/>
      <c r="CXJ15" s="201"/>
      <c r="CXK15" s="201"/>
      <c r="CXL15" s="201"/>
      <c r="CXM15" s="201"/>
      <c r="CXN15" s="201"/>
      <c r="CXO15" s="201"/>
      <c r="CXP15" s="201"/>
      <c r="CXQ15" s="201"/>
      <c r="CXR15" s="201"/>
      <c r="CXS15" s="201"/>
      <c r="CXT15" s="201"/>
      <c r="CXU15" s="201"/>
      <c r="CXV15" s="201"/>
      <c r="CXW15" s="201"/>
      <c r="CXX15" s="201"/>
      <c r="CXY15" s="201"/>
      <c r="CXZ15" s="201"/>
      <c r="CYA15" s="201"/>
      <c r="CYB15" s="201"/>
      <c r="CYC15" s="201"/>
      <c r="CYD15" s="201"/>
      <c r="CYE15" s="201"/>
      <c r="CYF15" s="201"/>
      <c r="CYG15" s="201"/>
      <c r="CYH15" s="201"/>
      <c r="CYI15" s="201"/>
      <c r="CYJ15" s="201"/>
      <c r="CYK15" s="201"/>
      <c r="CYL15" s="201"/>
      <c r="CYM15" s="201"/>
      <c r="CYN15" s="201"/>
      <c r="CYO15" s="201"/>
      <c r="CYP15" s="201"/>
      <c r="CYQ15" s="201"/>
      <c r="CYR15" s="201"/>
      <c r="CYS15" s="201"/>
      <c r="CYT15" s="201"/>
      <c r="CYU15" s="201"/>
      <c r="CYV15" s="201"/>
      <c r="CYW15" s="201"/>
      <c r="CYX15" s="201"/>
      <c r="CYY15" s="201"/>
      <c r="CYZ15" s="201"/>
      <c r="CZA15" s="201"/>
      <c r="CZB15" s="201"/>
      <c r="CZC15" s="201"/>
      <c r="CZD15" s="201"/>
      <c r="CZE15" s="201"/>
      <c r="CZF15" s="201"/>
      <c r="CZG15" s="201"/>
      <c r="CZH15" s="201"/>
      <c r="CZI15" s="201"/>
      <c r="CZJ15" s="201"/>
      <c r="CZK15" s="201"/>
      <c r="CZL15" s="201"/>
      <c r="CZM15" s="201"/>
      <c r="CZN15" s="201"/>
      <c r="CZO15" s="201"/>
      <c r="CZP15" s="201"/>
      <c r="CZQ15" s="201"/>
      <c r="CZR15" s="201"/>
      <c r="CZS15" s="201"/>
      <c r="CZT15" s="201"/>
      <c r="CZU15" s="201"/>
      <c r="CZV15" s="201"/>
      <c r="CZW15" s="201"/>
      <c r="CZX15" s="201"/>
      <c r="CZY15" s="201"/>
      <c r="CZZ15" s="201"/>
      <c r="DAA15" s="201"/>
      <c r="DAB15" s="201"/>
      <c r="DAC15" s="201"/>
      <c r="DAD15" s="201"/>
      <c r="DAE15" s="201"/>
      <c r="DAF15" s="201"/>
      <c r="DAG15" s="201"/>
      <c r="DAH15" s="201"/>
      <c r="DAI15" s="201"/>
      <c r="DAJ15" s="201"/>
      <c r="DAK15" s="201"/>
      <c r="DAL15" s="201"/>
      <c r="DAM15" s="201"/>
      <c r="DAN15" s="201"/>
      <c r="DAO15" s="201"/>
      <c r="DAP15" s="201"/>
      <c r="DAQ15" s="201"/>
      <c r="DAR15" s="201"/>
      <c r="DAS15" s="201"/>
      <c r="DAT15" s="201"/>
      <c r="DAU15" s="201"/>
      <c r="DAV15" s="201"/>
      <c r="DAW15" s="201"/>
      <c r="DAX15" s="201"/>
      <c r="DAY15" s="201"/>
      <c r="DAZ15" s="201"/>
      <c r="DBA15" s="201"/>
      <c r="DBB15" s="201"/>
      <c r="DBC15" s="201"/>
      <c r="DBD15" s="201"/>
      <c r="DBE15" s="201"/>
      <c r="DBF15" s="201"/>
      <c r="DBG15" s="201"/>
      <c r="DBH15" s="201"/>
      <c r="DBI15" s="201"/>
      <c r="DBJ15" s="201"/>
      <c r="DBK15" s="201"/>
      <c r="DBL15" s="201"/>
      <c r="DBM15" s="201"/>
      <c r="DBN15" s="201"/>
      <c r="DBO15" s="201"/>
      <c r="DBP15" s="201"/>
      <c r="DBQ15" s="201"/>
      <c r="DBR15" s="201"/>
      <c r="DBS15" s="201"/>
      <c r="DBT15" s="201"/>
      <c r="DBU15" s="201"/>
      <c r="DBV15" s="201"/>
      <c r="DBW15" s="201"/>
      <c r="DBX15" s="201"/>
      <c r="DBY15" s="201"/>
      <c r="DBZ15" s="201"/>
      <c r="DCA15" s="201"/>
      <c r="DCB15" s="201"/>
      <c r="DCC15" s="201"/>
      <c r="DCD15" s="201"/>
      <c r="DCE15" s="201"/>
      <c r="DCF15" s="201"/>
      <c r="DCG15" s="201"/>
      <c r="DCH15" s="201"/>
      <c r="DCI15" s="201"/>
      <c r="DCJ15" s="201"/>
      <c r="DCK15" s="201"/>
      <c r="DCL15" s="201"/>
      <c r="DCM15" s="201"/>
      <c r="DCN15" s="201"/>
      <c r="DCO15" s="201"/>
      <c r="DCP15" s="201"/>
      <c r="DCQ15" s="201"/>
      <c r="DCR15" s="201"/>
      <c r="DCS15" s="201"/>
      <c r="DCT15" s="201"/>
      <c r="DCU15" s="201"/>
      <c r="DCV15" s="201"/>
      <c r="DCW15" s="201"/>
      <c r="DCX15" s="201"/>
      <c r="DCY15" s="201"/>
      <c r="DCZ15" s="201"/>
      <c r="DDA15" s="201"/>
      <c r="DDB15" s="201"/>
      <c r="DDC15" s="201"/>
      <c r="DDD15" s="201"/>
      <c r="DDE15" s="201"/>
      <c r="DDF15" s="201"/>
      <c r="DDG15" s="201"/>
      <c r="DDH15" s="201"/>
      <c r="DDI15" s="201"/>
      <c r="DDJ15" s="201"/>
      <c r="DDK15" s="201"/>
      <c r="DDL15" s="201"/>
      <c r="DDM15" s="201"/>
      <c r="DDN15" s="201"/>
      <c r="DDO15" s="201"/>
      <c r="DDP15" s="201"/>
      <c r="DDQ15" s="201"/>
      <c r="DDR15" s="201"/>
      <c r="DDS15" s="201"/>
      <c r="DDT15" s="201"/>
      <c r="DDU15" s="201"/>
      <c r="DDV15" s="201"/>
      <c r="DDW15" s="201"/>
      <c r="DDX15" s="201"/>
      <c r="DDY15" s="201"/>
      <c r="DDZ15" s="201"/>
      <c r="DEA15" s="201"/>
      <c r="DEB15" s="201"/>
      <c r="DEC15" s="201"/>
      <c r="DED15" s="201"/>
      <c r="DEE15" s="201"/>
      <c r="DEF15" s="201"/>
      <c r="DEG15" s="201"/>
      <c r="DEH15" s="201"/>
      <c r="DEI15" s="201"/>
      <c r="DEJ15" s="201"/>
      <c r="DEK15" s="201"/>
      <c r="DEL15" s="201"/>
      <c r="DEM15" s="201"/>
      <c r="DEN15" s="201"/>
      <c r="DEO15" s="201"/>
      <c r="DEP15" s="201"/>
      <c r="DEQ15" s="201"/>
      <c r="DER15" s="201"/>
      <c r="DES15" s="201"/>
      <c r="DET15" s="201"/>
      <c r="DEU15" s="201"/>
      <c r="DEV15" s="201"/>
      <c r="DEW15" s="201"/>
      <c r="DEX15" s="201"/>
      <c r="DEY15" s="201"/>
      <c r="DEZ15" s="201"/>
      <c r="DFA15" s="201"/>
      <c r="DFB15" s="201"/>
      <c r="DFC15" s="201"/>
      <c r="DFD15" s="201"/>
      <c r="DFE15" s="201"/>
      <c r="DFF15" s="201"/>
      <c r="DFG15" s="201"/>
      <c r="DFH15" s="201"/>
      <c r="DFI15" s="201"/>
      <c r="DFJ15" s="201"/>
      <c r="DFK15" s="201"/>
      <c r="DFL15" s="201"/>
      <c r="DFM15" s="201"/>
      <c r="DFN15" s="201"/>
      <c r="DFO15" s="201"/>
      <c r="DFP15" s="201"/>
      <c r="DFQ15" s="201"/>
      <c r="DFR15" s="201"/>
      <c r="DFS15" s="201"/>
      <c r="DFT15" s="201"/>
      <c r="DFU15" s="201"/>
      <c r="DFV15" s="201"/>
      <c r="DFW15" s="201"/>
      <c r="DFX15" s="201"/>
      <c r="DFY15" s="201"/>
      <c r="DFZ15" s="201"/>
      <c r="DGA15" s="201"/>
      <c r="DGB15" s="201"/>
      <c r="DGC15" s="201"/>
      <c r="DGD15" s="201"/>
      <c r="DGE15" s="201"/>
      <c r="DGF15" s="201"/>
      <c r="DGG15" s="201"/>
      <c r="DGH15" s="201"/>
      <c r="DGI15" s="201"/>
      <c r="DGJ15" s="201"/>
      <c r="DGK15" s="201"/>
      <c r="DGL15" s="201"/>
      <c r="DGM15" s="201"/>
      <c r="DGN15" s="201"/>
      <c r="DGO15" s="201"/>
      <c r="DGP15" s="201"/>
      <c r="DGQ15" s="201"/>
      <c r="DGR15" s="201"/>
      <c r="DGS15" s="201"/>
      <c r="DGT15" s="201"/>
      <c r="DGU15" s="201"/>
      <c r="DGV15" s="201"/>
      <c r="DGW15" s="201"/>
      <c r="DGX15" s="201"/>
      <c r="DGY15" s="201"/>
      <c r="DGZ15" s="201"/>
      <c r="DHA15" s="201"/>
      <c r="DHB15" s="201"/>
      <c r="DHC15" s="201"/>
      <c r="DHD15" s="201"/>
      <c r="DHE15" s="201"/>
      <c r="DHF15" s="201"/>
      <c r="DHG15" s="201"/>
      <c r="DHH15" s="201"/>
      <c r="DHI15" s="201"/>
      <c r="DHJ15" s="201"/>
      <c r="DHK15" s="201"/>
      <c r="DHL15" s="201"/>
      <c r="DHM15" s="201"/>
      <c r="DHN15" s="201"/>
      <c r="DHO15" s="201"/>
      <c r="DHP15" s="201"/>
      <c r="DHQ15" s="201"/>
      <c r="DHR15" s="201"/>
      <c r="DHS15" s="201"/>
      <c r="DHT15" s="201"/>
      <c r="DHU15" s="201"/>
      <c r="DHV15" s="201"/>
      <c r="DHW15" s="201"/>
      <c r="DHX15" s="201"/>
      <c r="DHY15" s="201"/>
      <c r="DHZ15" s="201"/>
      <c r="DIA15" s="201"/>
      <c r="DIB15" s="201"/>
      <c r="DIC15" s="201"/>
      <c r="DID15" s="201"/>
      <c r="DIE15" s="201"/>
      <c r="DIF15" s="201"/>
      <c r="DIG15" s="201"/>
      <c r="DIH15" s="201"/>
      <c r="DII15" s="201"/>
      <c r="DIJ15" s="201"/>
      <c r="DIK15" s="201"/>
      <c r="DIL15" s="201"/>
      <c r="DIM15" s="201"/>
      <c r="DIN15" s="201"/>
      <c r="DIO15" s="201"/>
      <c r="DIP15" s="201"/>
      <c r="DIQ15" s="201"/>
      <c r="DIR15" s="201"/>
      <c r="DIS15" s="201"/>
      <c r="DIT15" s="201"/>
      <c r="DIU15" s="201"/>
      <c r="DIV15" s="201"/>
      <c r="DIW15" s="201"/>
      <c r="DIX15" s="201"/>
      <c r="DIY15" s="201"/>
      <c r="DIZ15" s="201"/>
      <c r="DJA15" s="201"/>
      <c r="DJB15" s="201"/>
      <c r="DJC15" s="201"/>
      <c r="DJD15" s="201"/>
      <c r="DJE15" s="201"/>
      <c r="DJF15" s="201"/>
      <c r="DJG15" s="201"/>
      <c r="DJH15" s="201"/>
      <c r="DJI15" s="201"/>
      <c r="DJJ15" s="201"/>
      <c r="DJK15" s="201"/>
      <c r="DJL15" s="201"/>
      <c r="DJM15" s="201"/>
      <c r="DJN15" s="201"/>
      <c r="DJO15" s="201"/>
      <c r="DJP15" s="201"/>
      <c r="DJQ15" s="201"/>
      <c r="DJR15" s="201"/>
      <c r="DJS15" s="201"/>
      <c r="DJT15" s="201"/>
      <c r="DJU15" s="201"/>
      <c r="DJV15" s="201"/>
      <c r="DJW15" s="201"/>
      <c r="DJX15" s="201"/>
      <c r="DJY15" s="201"/>
      <c r="DJZ15" s="201"/>
      <c r="DKA15" s="201"/>
      <c r="DKB15" s="201"/>
      <c r="DKC15" s="201"/>
      <c r="DKD15" s="201"/>
      <c r="DKE15" s="201"/>
      <c r="DKF15" s="201"/>
      <c r="DKG15" s="201"/>
      <c r="DKH15" s="201"/>
      <c r="DKI15" s="201"/>
      <c r="DKJ15" s="201"/>
      <c r="DKK15" s="201"/>
      <c r="DKL15" s="201"/>
      <c r="DKM15" s="201"/>
      <c r="DKN15" s="201"/>
      <c r="DKO15" s="201"/>
      <c r="DKP15" s="201"/>
      <c r="DKQ15" s="201"/>
      <c r="DKR15" s="201"/>
      <c r="DKS15" s="201"/>
      <c r="DKT15" s="201"/>
      <c r="DKU15" s="201"/>
      <c r="DKV15" s="201"/>
      <c r="DKW15" s="201"/>
      <c r="DKX15" s="201"/>
      <c r="DKY15" s="201"/>
      <c r="DKZ15" s="201"/>
      <c r="DLA15" s="201"/>
      <c r="DLB15" s="201"/>
      <c r="DLC15" s="201"/>
      <c r="DLD15" s="201"/>
      <c r="DLE15" s="201"/>
      <c r="DLF15" s="201"/>
      <c r="DLG15" s="201"/>
      <c r="DLH15" s="201"/>
      <c r="DLI15" s="201"/>
      <c r="DLJ15" s="201"/>
      <c r="DLK15" s="201"/>
      <c r="DLL15" s="201"/>
      <c r="DLM15" s="201"/>
      <c r="DLN15" s="201"/>
      <c r="DLO15" s="201"/>
      <c r="DLP15" s="201"/>
      <c r="DLQ15" s="201"/>
      <c r="DLR15" s="201"/>
      <c r="DLS15" s="201"/>
      <c r="DLT15" s="201"/>
      <c r="DLU15" s="201"/>
      <c r="DLV15" s="201"/>
      <c r="DLW15" s="201"/>
      <c r="DLX15" s="201"/>
      <c r="DLY15" s="201"/>
      <c r="DLZ15" s="201"/>
      <c r="DMA15" s="201"/>
      <c r="DMB15" s="201"/>
      <c r="DMC15" s="201"/>
      <c r="DMD15" s="201"/>
      <c r="DME15" s="201"/>
      <c r="DMF15" s="201"/>
      <c r="DMG15" s="201"/>
      <c r="DMH15" s="201"/>
      <c r="DMI15" s="201"/>
      <c r="DMJ15" s="201"/>
      <c r="DMK15" s="201"/>
      <c r="DML15" s="201"/>
      <c r="DMM15" s="201"/>
      <c r="DMN15" s="201"/>
      <c r="DMO15" s="201"/>
      <c r="DMP15" s="201"/>
      <c r="DMQ15" s="201"/>
      <c r="DMR15" s="201"/>
      <c r="DMS15" s="201"/>
      <c r="DMT15" s="201"/>
      <c r="DMU15" s="201"/>
      <c r="DMV15" s="201"/>
      <c r="DMW15" s="201"/>
      <c r="DMX15" s="201"/>
      <c r="DMY15" s="201"/>
      <c r="DMZ15" s="201"/>
      <c r="DNA15" s="201"/>
      <c r="DNB15" s="201"/>
      <c r="DNC15" s="201"/>
      <c r="DND15" s="201"/>
      <c r="DNE15" s="201"/>
      <c r="DNF15" s="201"/>
      <c r="DNG15" s="201"/>
      <c r="DNH15" s="201"/>
      <c r="DNI15" s="201"/>
      <c r="DNJ15" s="201"/>
      <c r="DNK15" s="201"/>
      <c r="DNL15" s="201"/>
      <c r="DNM15" s="201"/>
      <c r="DNN15" s="201"/>
      <c r="DNO15" s="201"/>
      <c r="DNP15" s="201"/>
      <c r="DNQ15" s="201"/>
      <c r="DNR15" s="201"/>
      <c r="DNS15" s="201"/>
      <c r="DNT15" s="201"/>
      <c r="DNU15" s="201"/>
      <c r="DNV15" s="201"/>
      <c r="DNW15" s="201"/>
      <c r="DNX15" s="201"/>
      <c r="DNY15" s="201"/>
      <c r="DNZ15" s="201"/>
      <c r="DOA15" s="201"/>
      <c r="DOB15" s="201"/>
      <c r="DOC15" s="201"/>
      <c r="DOD15" s="201"/>
      <c r="DOE15" s="201"/>
      <c r="DOF15" s="201"/>
      <c r="DOG15" s="201"/>
      <c r="DOH15" s="201"/>
      <c r="DOI15" s="201"/>
      <c r="DOJ15" s="201"/>
      <c r="DOK15" s="201"/>
      <c r="DOL15" s="201"/>
      <c r="DOM15" s="201"/>
      <c r="DON15" s="201"/>
      <c r="DOO15" s="201"/>
      <c r="DOP15" s="201"/>
      <c r="DOQ15" s="201"/>
      <c r="DOR15" s="201"/>
      <c r="DOS15" s="201"/>
      <c r="DOT15" s="201"/>
      <c r="DOU15" s="201"/>
      <c r="DOV15" s="201"/>
      <c r="DOW15" s="201"/>
      <c r="DOX15" s="201"/>
      <c r="DOY15" s="201"/>
      <c r="DOZ15" s="201"/>
      <c r="DPA15" s="201"/>
      <c r="DPB15" s="201"/>
      <c r="DPC15" s="201"/>
      <c r="DPD15" s="201"/>
      <c r="DPE15" s="201"/>
      <c r="DPF15" s="201"/>
      <c r="DPG15" s="201"/>
      <c r="DPH15" s="201"/>
      <c r="DPI15" s="201"/>
      <c r="DPJ15" s="201"/>
      <c r="DPK15" s="201"/>
      <c r="DPL15" s="201"/>
      <c r="DPM15" s="201"/>
      <c r="DPN15" s="201"/>
      <c r="DPO15" s="201"/>
      <c r="DPP15" s="201"/>
      <c r="DPQ15" s="201"/>
      <c r="DPR15" s="201"/>
      <c r="DPS15" s="201"/>
      <c r="DPT15" s="201"/>
      <c r="DPU15" s="201"/>
      <c r="DPV15" s="201"/>
      <c r="DPW15" s="201"/>
      <c r="DPX15" s="201"/>
      <c r="DPY15" s="201"/>
      <c r="DPZ15" s="201"/>
      <c r="DQA15" s="201"/>
      <c r="DQB15" s="201"/>
      <c r="DQC15" s="201"/>
      <c r="DQD15" s="201"/>
      <c r="DQE15" s="201"/>
      <c r="DQF15" s="201"/>
      <c r="DQG15" s="201"/>
      <c r="DQH15" s="201"/>
      <c r="DQI15" s="201"/>
      <c r="DQJ15" s="201"/>
      <c r="DQK15" s="201"/>
      <c r="DQL15" s="201"/>
      <c r="DQM15" s="201"/>
      <c r="DQN15" s="201"/>
      <c r="DQO15" s="201"/>
      <c r="DQP15" s="201"/>
      <c r="DQQ15" s="201"/>
      <c r="DQR15" s="201"/>
      <c r="DQS15" s="201"/>
      <c r="DQT15" s="201"/>
      <c r="DQU15" s="201"/>
      <c r="DQV15" s="201"/>
      <c r="DQW15" s="201"/>
      <c r="DQX15" s="201"/>
      <c r="DQY15" s="201"/>
      <c r="DQZ15" s="201"/>
      <c r="DRA15" s="201"/>
      <c r="DRB15" s="201"/>
      <c r="DRC15" s="201"/>
      <c r="DRD15" s="201"/>
      <c r="DRE15" s="201"/>
      <c r="DRF15" s="201"/>
      <c r="DRG15" s="201"/>
      <c r="DRH15" s="201"/>
      <c r="DRI15" s="201"/>
      <c r="DRJ15" s="201"/>
      <c r="DRK15" s="201"/>
      <c r="DRL15" s="201"/>
      <c r="DRM15" s="201"/>
      <c r="DRN15" s="201"/>
      <c r="DRO15" s="201"/>
      <c r="DRP15" s="201"/>
      <c r="DRQ15" s="201"/>
      <c r="DRR15" s="201"/>
      <c r="DRS15" s="201"/>
      <c r="DRT15" s="201"/>
      <c r="DRU15" s="201"/>
      <c r="DRV15" s="201"/>
      <c r="DRW15" s="201"/>
      <c r="DRX15" s="201"/>
      <c r="DRY15" s="201"/>
      <c r="DRZ15" s="201"/>
      <c r="DSA15" s="201"/>
      <c r="DSB15" s="201"/>
      <c r="DSC15" s="201"/>
      <c r="DSD15" s="201"/>
      <c r="DSE15" s="201"/>
      <c r="DSF15" s="201"/>
      <c r="DSG15" s="201"/>
      <c r="DSH15" s="201"/>
      <c r="DSI15" s="201"/>
      <c r="DSJ15" s="201"/>
      <c r="DSK15" s="201"/>
      <c r="DSL15" s="201"/>
      <c r="DSM15" s="201"/>
      <c r="DSN15" s="201"/>
      <c r="DSO15" s="201"/>
      <c r="DSP15" s="201"/>
      <c r="DSQ15" s="201"/>
      <c r="DSR15" s="201"/>
      <c r="DSS15" s="201"/>
      <c r="DST15" s="201"/>
      <c r="DSU15" s="201"/>
      <c r="DSV15" s="201"/>
      <c r="DSW15" s="201"/>
      <c r="DSX15" s="201"/>
      <c r="DSY15" s="201"/>
      <c r="DSZ15" s="201"/>
      <c r="DTA15" s="201"/>
      <c r="DTB15" s="201"/>
      <c r="DTC15" s="201"/>
      <c r="DTD15" s="201"/>
      <c r="DTE15" s="201"/>
      <c r="DTF15" s="201"/>
      <c r="DTG15" s="201"/>
      <c r="DTH15" s="201"/>
      <c r="DTI15" s="201"/>
      <c r="DTJ15" s="201"/>
      <c r="DTK15" s="201"/>
      <c r="DTL15" s="201"/>
      <c r="DTM15" s="201"/>
      <c r="DTN15" s="201"/>
      <c r="DTO15" s="201"/>
      <c r="DTP15" s="201"/>
      <c r="DTQ15" s="201"/>
      <c r="DTR15" s="201"/>
      <c r="DTS15" s="201"/>
      <c r="DTT15" s="201"/>
      <c r="DTU15" s="201"/>
      <c r="DTV15" s="201"/>
      <c r="DTW15" s="201"/>
      <c r="DTX15" s="201"/>
      <c r="DTY15" s="201"/>
      <c r="DTZ15" s="201"/>
      <c r="DUA15" s="201"/>
      <c r="DUB15" s="201"/>
      <c r="DUC15" s="201"/>
      <c r="DUD15" s="201"/>
      <c r="DUE15" s="201"/>
      <c r="DUF15" s="201"/>
      <c r="DUG15" s="201"/>
      <c r="DUH15" s="201"/>
      <c r="DUI15" s="201"/>
      <c r="DUJ15" s="201"/>
      <c r="DUK15" s="201"/>
      <c r="DUL15" s="201"/>
      <c r="DUM15" s="201"/>
      <c r="DUN15" s="201"/>
      <c r="DUO15" s="201"/>
      <c r="DUP15" s="201"/>
      <c r="DUQ15" s="201"/>
      <c r="DUR15" s="201"/>
      <c r="DUS15" s="201"/>
      <c r="DUT15" s="201"/>
      <c r="DUU15" s="201"/>
      <c r="DUV15" s="201"/>
      <c r="DUW15" s="201"/>
      <c r="DUX15" s="201"/>
      <c r="DUY15" s="201"/>
      <c r="DUZ15" s="201"/>
      <c r="DVA15" s="201"/>
      <c r="DVB15" s="201"/>
      <c r="DVC15" s="201"/>
      <c r="DVD15" s="201"/>
      <c r="DVE15" s="201"/>
      <c r="DVF15" s="201"/>
      <c r="DVG15" s="201"/>
      <c r="DVH15" s="201"/>
      <c r="DVI15" s="201"/>
      <c r="DVJ15" s="201"/>
      <c r="DVK15" s="201"/>
      <c r="DVL15" s="201"/>
      <c r="DVM15" s="201"/>
      <c r="DVN15" s="201"/>
      <c r="DVO15" s="201"/>
      <c r="DVP15" s="201"/>
      <c r="DVQ15" s="201"/>
      <c r="DVR15" s="201"/>
      <c r="DVS15" s="201"/>
      <c r="DVT15" s="201"/>
      <c r="DVU15" s="201"/>
      <c r="DVV15" s="201"/>
      <c r="DVW15" s="201"/>
      <c r="DVX15" s="201"/>
      <c r="DVY15" s="201"/>
      <c r="DVZ15" s="201"/>
      <c r="DWA15" s="201"/>
      <c r="DWB15" s="201"/>
      <c r="DWC15" s="201"/>
      <c r="DWD15" s="201"/>
      <c r="DWE15" s="201"/>
      <c r="DWF15" s="201"/>
      <c r="DWG15" s="201"/>
      <c r="DWH15" s="201"/>
      <c r="DWI15" s="201"/>
      <c r="DWJ15" s="201"/>
      <c r="DWK15" s="201"/>
      <c r="DWL15" s="201"/>
      <c r="DWM15" s="201"/>
      <c r="DWN15" s="201"/>
      <c r="DWO15" s="201"/>
      <c r="DWP15" s="201"/>
      <c r="DWQ15" s="201"/>
      <c r="DWR15" s="201"/>
      <c r="DWS15" s="201"/>
      <c r="DWT15" s="201"/>
      <c r="DWU15" s="201"/>
      <c r="DWV15" s="201"/>
      <c r="DWW15" s="201"/>
      <c r="DWX15" s="201"/>
      <c r="DWY15" s="201"/>
      <c r="DWZ15" s="201"/>
      <c r="DXA15" s="201"/>
      <c r="DXB15" s="201"/>
      <c r="DXC15" s="201"/>
      <c r="DXD15" s="201"/>
      <c r="DXE15" s="201"/>
      <c r="DXF15" s="201"/>
      <c r="DXG15" s="201"/>
      <c r="DXH15" s="201"/>
      <c r="DXI15" s="201"/>
      <c r="DXJ15" s="201"/>
      <c r="DXK15" s="201"/>
      <c r="DXL15" s="201"/>
      <c r="DXM15" s="201"/>
      <c r="DXN15" s="201"/>
      <c r="DXO15" s="201"/>
      <c r="DXP15" s="201"/>
      <c r="DXQ15" s="201"/>
      <c r="DXR15" s="201"/>
      <c r="DXS15" s="201"/>
      <c r="DXT15" s="201"/>
      <c r="DXU15" s="201"/>
      <c r="DXV15" s="201"/>
      <c r="DXW15" s="201"/>
      <c r="DXX15" s="201"/>
      <c r="DXY15" s="201"/>
      <c r="DXZ15" s="201"/>
      <c r="DYA15" s="201"/>
      <c r="DYB15" s="201"/>
      <c r="DYC15" s="201"/>
      <c r="DYD15" s="201"/>
      <c r="DYE15" s="201"/>
      <c r="DYF15" s="201"/>
      <c r="DYG15" s="201"/>
      <c r="DYH15" s="201"/>
      <c r="DYI15" s="201"/>
      <c r="DYJ15" s="201"/>
      <c r="DYK15" s="201"/>
      <c r="DYL15" s="201"/>
      <c r="DYM15" s="201"/>
      <c r="DYN15" s="201"/>
      <c r="DYO15" s="201"/>
      <c r="DYP15" s="201"/>
      <c r="DYQ15" s="201"/>
      <c r="DYR15" s="201"/>
      <c r="DYS15" s="201"/>
      <c r="DYT15" s="201"/>
      <c r="DYU15" s="201"/>
      <c r="DYV15" s="201"/>
      <c r="DYW15" s="201"/>
      <c r="DYX15" s="201"/>
      <c r="DYY15" s="201"/>
      <c r="DYZ15" s="201"/>
      <c r="DZA15" s="201"/>
      <c r="DZB15" s="201"/>
      <c r="DZC15" s="201"/>
      <c r="DZD15" s="201"/>
      <c r="DZE15" s="201"/>
      <c r="DZF15" s="201"/>
      <c r="DZG15" s="201"/>
      <c r="DZH15" s="201"/>
      <c r="DZI15" s="201"/>
      <c r="DZJ15" s="201"/>
      <c r="DZK15" s="201"/>
      <c r="DZL15" s="201"/>
      <c r="DZM15" s="201"/>
      <c r="DZN15" s="201"/>
      <c r="DZO15" s="201"/>
      <c r="DZP15" s="201"/>
      <c r="DZQ15" s="201"/>
      <c r="DZR15" s="201"/>
      <c r="DZS15" s="201"/>
      <c r="DZT15" s="201"/>
      <c r="DZU15" s="201"/>
      <c r="DZV15" s="201"/>
      <c r="DZW15" s="201"/>
      <c r="DZX15" s="201"/>
      <c r="DZY15" s="201"/>
      <c r="DZZ15" s="201"/>
      <c r="EAA15" s="201"/>
      <c r="EAB15" s="201"/>
      <c r="EAC15" s="201"/>
      <c r="EAD15" s="201"/>
      <c r="EAE15" s="201"/>
      <c r="EAF15" s="201"/>
      <c r="EAG15" s="201"/>
      <c r="EAH15" s="201"/>
      <c r="EAI15" s="201"/>
      <c r="EAJ15" s="201"/>
      <c r="EAK15" s="201"/>
      <c r="EAL15" s="201"/>
      <c r="EAM15" s="201"/>
      <c r="EAN15" s="201"/>
      <c r="EAO15" s="201"/>
      <c r="EAP15" s="201"/>
      <c r="EAQ15" s="201"/>
      <c r="EAR15" s="201"/>
      <c r="EAS15" s="201"/>
      <c r="EAT15" s="201"/>
      <c r="EAU15" s="201"/>
      <c r="EAV15" s="201"/>
      <c r="EAW15" s="201"/>
      <c r="EAX15" s="201"/>
      <c r="EAY15" s="201"/>
      <c r="EAZ15" s="201"/>
      <c r="EBA15" s="201"/>
      <c r="EBB15" s="201"/>
      <c r="EBC15" s="201"/>
      <c r="EBD15" s="201"/>
      <c r="EBE15" s="201"/>
      <c r="EBF15" s="201"/>
      <c r="EBG15" s="201"/>
      <c r="EBH15" s="201"/>
      <c r="EBI15" s="201"/>
      <c r="EBJ15" s="201"/>
      <c r="EBK15" s="201"/>
      <c r="EBL15" s="201"/>
      <c r="EBM15" s="201"/>
      <c r="EBN15" s="201"/>
      <c r="EBO15" s="201"/>
      <c r="EBP15" s="201"/>
      <c r="EBQ15" s="201"/>
      <c r="EBR15" s="201"/>
      <c r="EBS15" s="201"/>
      <c r="EBT15" s="201"/>
      <c r="EBU15" s="201"/>
      <c r="EBV15" s="201"/>
      <c r="EBW15" s="201"/>
      <c r="EBX15" s="201"/>
      <c r="EBY15" s="201"/>
      <c r="EBZ15" s="201"/>
      <c r="ECA15" s="201"/>
      <c r="ECB15" s="201"/>
      <c r="ECC15" s="201"/>
      <c r="ECD15" s="201"/>
      <c r="ECE15" s="201"/>
      <c r="ECF15" s="201"/>
      <c r="ECG15" s="201"/>
      <c r="ECH15" s="201"/>
      <c r="ECI15" s="201"/>
      <c r="ECJ15" s="201"/>
      <c r="ECK15" s="201"/>
      <c r="ECL15" s="201"/>
      <c r="ECM15" s="201"/>
      <c r="ECN15" s="201"/>
      <c r="ECO15" s="201"/>
      <c r="ECP15" s="201"/>
      <c r="ECQ15" s="201"/>
      <c r="ECR15" s="201"/>
      <c r="ECS15" s="201"/>
      <c r="ECT15" s="201"/>
      <c r="ECU15" s="201"/>
      <c r="ECV15" s="201"/>
      <c r="ECW15" s="201"/>
      <c r="ECX15" s="201"/>
      <c r="ECY15" s="201"/>
      <c r="ECZ15" s="201"/>
      <c r="EDA15" s="201"/>
      <c r="EDB15" s="201"/>
      <c r="EDC15" s="201"/>
      <c r="EDD15" s="201"/>
      <c r="EDE15" s="201"/>
      <c r="EDF15" s="201"/>
      <c r="EDG15" s="201"/>
      <c r="EDH15" s="201"/>
      <c r="EDI15" s="201"/>
      <c r="EDJ15" s="201"/>
      <c r="EDK15" s="201"/>
      <c r="EDL15" s="201"/>
      <c r="EDM15" s="201"/>
      <c r="EDN15" s="201"/>
      <c r="EDO15" s="201"/>
      <c r="EDP15" s="201"/>
      <c r="EDQ15" s="201"/>
      <c r="EDR15" s="201"/>
      <c r="EDS15" s="201"/>
      <c r="EDT15" s="201"/>
      <c r="EDU15" s="201"/>
      <c r="EDV15" s="201"/>
      <c r="EDW15" s="201"/>
      <c r="EDX15" s="201"/>
      <c r="EDY15" s="201"/>
      <c r="EDZ15" s="201"/>
      <c r="EEA15" s="201"/>
      <c r="EEB15" s="201"/>
      <c r="EEC15" s="201"/>
      <c r="EED15" s="201"/>
      <c r="EEE15" s="201"/>
      <c r="EEF15" s="201"/>
      <c r="EEG15" s="201"/>
      <c r="EEH15" s="201"/>
      <c r="EEI15" s="201"/>
      <c r="EEJ15" s="201"/>
      <c r="EEK15" s="201"/>
      <c r="EEL15" s="201"/>
      <c r="EEM15" s="201"/>
      <c r="EEN15" s="201"/>
      <c r="EEO15" s="201"/>
      <c r="EEP15" s="201"/>
      <c r="EEQ15" s="201"/>
      <c r="EER15" s="201"/>
      <c r="EES15" s="201"/>
      <c r="EET15" s="201"/>
      <c r="EEU15" s="201"/>
      <c r="EEV15" s="201"/>
      <c r="EEW15" s="201"/>
      <c r="EEX15" s="201"/>
      <c r="EEY15" s="201"/>
      <c r="EEZ15" s="201"/>
      <c r="EFA15" s="201"/>
      <c r="EFB15" s="201"/>
      <c r="EFC15" s="201"/>
      <c r="EFD15" s="201"/>
      <c r="EFE15" s="201"/>
      <c r="EFF15" s="201"/>
      <c r="EFG15" s="201"/>
      <c r="EFH15" s="201"/>
      <c r="EFI15" s="201"/>
      <c r="EFJ15" s="201"/>
      <c r="EFK15" s="201"/>
      <c r="EFL15" s="201"/>
      <c r="EFM15" s="201"/>
      <c r="EFN15" s="201"/>
      <c r="EFO15" s="201"/>
      <c r="EFP15" s="201"/>
      <c r="EFQ15" s="201"/>
      <c r="EFR15" s="201"/>
      <c r="EFS15" s="201"/>
      <c r="EFT15" s="201"/>
      <c r="EFU15" s="201"/>
      <c r="EFV15" s="201"/>
      <c r="EFW15" s="201"/>
      <c r="EFX15" s="201"/>
      <c r="EFY15" s="201"/>
      <c r="EFZ15" s="201"/>
      <c r="EGA15" s="201"/>
      <c r="EGB15" s="201"/>
      <c r="EGC15" s="201"/>
      <c r="EGD15" s="201"/>
      <c r="EGE15" s="201"/>
      <c r="EGF15" s="201"/>
      <c r="EGG15" s="201"/>
      <c r="EGH15" s="201"/>
      <c r="EGI15" s="201"/>
      <c r="EGJ15" s="201"/>
      <c r="EGK15" s="201"/>
      <c r="EGL15" s="201"/>
      <c r="EGM15" s="201"/>
      <c r="EGN15" s="201"/>
      <c r="EGO15" s="201"/>
      <c r="EGP15" s="201"/>
      <c r="EGQ15" s="201"/>
      <c r="EGR15" s="201"/>
      <c r="EGS15" s="201"/>
      <c r="EGT15" s="201"/>
      <c r="EGU15" s="201"/>
      <c r="EGV15" s="201"/>
      <c r="EGW15" s="201"/>
      <c r="EGX15" s="201"/>
      <c r="EGY15" s="201"/>
      <c r="EGZ15" s="201"/>
      <c r="EHA15" s="201"/>
      <c r="EHB15" s="201"/>
      <c r="EHC15" s="201"/>
      <c r="EHD15" s="201"/>
      <c r="EHE15" s="201"/>
      <c r="EHF15" s="201"/>
      <c r="EHG15" s="201"/>
      <c r="EHH15" s="201"/>
      <c r="EHI15" s="201"/>
      <c r="EHJ15" s="201"/>
      <c r="EHK15" s="201"/>
      <c r="EHL15" s="201"/>
      <c r="EHM15" s="201"/>
      <c r="EHN15" s="201"/>
      <c r="EHO15" s="201"/>
      <c r="EHP15" s="201"/>
      <c r="EHQ15" s="201"/>
      <c r="EHR15" s="201"/>
      <c r="EHS15" s="201"/>
      <c r="EHT15" s="201"/>
      <c r="EHU15" s="201"/>
      <c r="EHV15" s="201"/>
      <c r="EHW15" s="201"/>
      <c r="EHX15" s="201"/>
      <c r="EHY15" s="201"/>
      <c r="EHZ15" s="201"/>
      <c r="EIA15" s="201"/>
      <c r="EIB15" s="201"/>
      <c r="EIC15" s="201"/>
      <c r="EID15" s="201"/>
      <c r="EIE15" s="201"/>
      <c r="EIF15" s="201"/>
      <c r="EIG15" s="201"/>
      <c r="EIH15" s="201"/>
      <c r="EII15" s="201"/>
      <c r="EIJ15" s="201"/>
      <c r="EIK15" s="201"/>
      <c r="EIL15" s="201"/>
      <c r="EIM15" s="201"/>
      <c r="EIN15" s="201"/>
      <c r="EIO15" s="201"/>
      <c r="EIP15" s="201"/>
      <c r="EIQ15" s="201"/>
      <c r="EIR15" s="201"/>
      <c r="EIS15" s="201"/>
      <c r="EIT15" s="201"/>
      <c r="EIU15" s="201"/>
      <c r="EIV15" s="201"/>
      <c r="EIW15" s="201"/>
      <c r="EIX15" s="201"/>
      <c r="EIY15" s="201"/>
      <c r="EIZ15" s="201"/>
      <c r="EJA15" s="201"/>
      <c r="EJB15" s="201"/>
      <c r="EJC15" s="201"/>
      <c r="EJD15" s="201"/>
      <c r="EJE15" s="201"/>
      <c r="EJF15" s="201"/>
      <c r="EJG15" s="201"/>
      <c r="EJH15" s="201"/>
      <c r="EJI15" s="201"/>
      <c r="EJJ15" s="201"/>
      <c r="EJK15" s="201"/>
      <c r="EJL15" s="201"/>
      <c r="EJM15" s="201"/>
      <c r="EJN15" s="201"/>
      <c r="EJO15" s="201"/>
      <c r="EJP15" s="201"/>
      <c r="EJQ15" s="201"/>
      <c r="EJR15" s="201"/>
      <c r="EJS15" s="201"/>
      <c r="EJT15" s="201"/>
      <c r="EJU15" s="201"/>
      <c r="EJV15" s="201"/>
      <c r="EJW15" s="201"/>
      <c r="EJX15" s="201"/>
      <c r="EJY15" s="201"/>
      <c r="EJZ15" s="201"/>
      <c r="EKA15" s="201"/>
      <c r="EKB15" s="201"/>
      <c r="EKC15" s="201"/>
      <c r="EKD15" s="201"/>
      <c r="EKE15" s="201"/>
      <c r="EKF15" s="201"/>
      <c r="EKG15" s="201"/>
      <c r="EKH15" s="201"/>
      <c r="EKI15" s="201"/>
      <c r="EKJ15" s="201"/>
      <c r="EKK15" s="201"/>
      <c r="EKL15" s="201"/>
      <c r="EKM15" s="201"/>
      <c r="EKN15" s="201"/>
      <c r="EKO15" s="201"/>
      <c r="EKP15" s="201"/>
      <c r="EKQ15" s="201"/>
      <c r="EKR15" s="201"/>
      <c r="EKS15" s="201"/>
      <c r="EKT15" s="201"/>
      <c r="EKU15" s="201"/>
      <c r="EKV15" s="201"/>
      <c r="EKW15" s="201"/>
      <c r="EKX15" s="201"/>
      <c r="EKY15" s="201"/>
      <c r="EKZ15" s="201"/>
      <c r="ELA15" s="201"/>
      <c r="ELB15" s="201"/>
      <c r="ELC15" s="201"/>
      <c r="ELD15" s="201"/>
      <c r="ELE15" s="201"/>
      <c r="ELF15" s="201"/>
      <c r="ELG15" s="201"/>
      <c r="ELH15" s="201"/>
      <c r="ELI15" s="201"/>
      <c r="ELJ15" s="201"/>
      <c r="ELK15" s="201"/>
      <c r="ELL15" s="201"/>
      <c r="ELM15" s="201"/>
      <c r="ELN15" s="201"/>
      <c r="ELO15" s="201"/>
      <c r="ELP15" s="201"/>
      <c r="ELQ15" s="201"/>
      <c r="ELR15" s="201"/>
      <c r="ELS15" s="201"/>
      <c r="ELT15" s="201"/>
      <c r="ELU15" s="201"/>
      <c r="ELV15" s="201"/>
      <c r="ELW15" s="201"/>
      <c r="ELX15" s="201"/>
      <c r="ELY15" s="201"/>
      <c r="ELZ15" s="201"/>
      <c r="EMA15" s="201"/>
      <c r="EMB15" s="201"/>
      <c r="EMC15" s="201"/>
      <c r="EMD15" s="201"/>
      <c r="EME15" s="201"/>
      <c r="EMF15" s="201"/>
      <c r="EMG15" s="201"/>
      <c r="EMH15" s="201"/>
      <c r="EMI15" s="201"/>
      <c r="EMJ15" s="201"/>
      <c r="EMK15" s="201"/>
      <c r="EML15" s="201"/>
      <c r="EMM15" s="201"/>
      <c r="EMN15" s="201"/>
      <c r="EMO15" s="201"/>
      <c r="EMP15" s="201"/>
      <c r="EMQ15" s="201"/>
      <c r="EMR15" s="201"/>
      <c r="EMS15" s="201"/>
      <c r="EMT15" s="201"/>
      <c r="EMU15" s="201"/>
      <c r="EMV15" s="201"/>
      <c r="EMW15" s="201"/>
      <c r="EMX15" s="201"/>
      <c r="EMY15" s="201"/>
      <c r="EMZ15" s="201"/>
      <c r="ENA15" s="201"/>
      <c r="ENB15" s="201"/>
      <c r="ENC15" s="201"/>
      <c r="END15" s="201"/>
      <c r="ENE15" s="201"/>
      <c r="ENF15" s="201"/>
      <c r="ENG15" s="201"/>
      <c r="ENH15" s="201"/>
      <c r="ENI15" s="201"/>
      <c r="ENJ15" s="201"/>
      <c r="ENK15" s="201"/>
      <c r="ENL15" s="201"/>
      <c r="ENM15" s="201"/>
      <c r="ENN15" s="201"/>
      <c r="ENO15" s="201"/>
      <c r="ENP15" s="201"/>
      <c r="ENQ15" s="201"/>
      <c r="ENR15" s="201"/>
      <c r="ENS15" s="201"/>
      <c r="ENT15" s="201"/>
      <c r="ENU15" s="201"/>
      <c r="ENV15" s="201"/>
      <c r="ENW15" s="201"/>
      <c r="ENX15" s="201"/>
      <c r="ENY15" s="201"/>
      <c r="ENZ15" s="201"/>
      <c r="EOA15" s="201"/>
      <c r="EOB15" s="201"/>
      <c r="EOC15" s="201"/>
      <c r="EOD15" s="201"/>
      <c r="EOE15" s="201"/>
      <c r="EOF15" s="201"/>
      <c r="EOG15" s="201"/>
      <c r="EOH15" s="201"/>
      <c r="EOI15" s="201"/>
      <c r="EOJ15" s="201"/>
      <c r="EOK15" s="201"/>
      <c r="EOL15" s="201"/>
      <c r="EOM15" s="201"/>
      <c r="EON15" s="201"/>
      <c r="EOO15" s="201"/>
      <c r="EOP15" s="201"/>
      <c r="EOQ15" s="201"/>
      <c r="EOR15" s="201"/>
      <c r="EOS15" s="201"/>
      <c r="EOT15" s="201"/>
      <c r="EOU15" s="201"/>
      <c r="EOV15" s="201"/>
      <c r="EOW15" s="201"/>
      <c r="EOX15" s="201"/>
      <c r="EOY15" s="201"/>
      <c r="EOZ15" s="201"/>
      <c r="EPA15" s="201"/>
      <c r="EPB15" s="201"/>
      <c r="EPC15" s="201"/>
      <c r="EPD15" s="201"/>
      <c r="EPE15" s="201"/>
      <c r="EPF15" s="201"/>
      <c r="EPG15" s="201"/>
      <c r="EPH15" s="201"/>
      <c r="EPI15" s="201"/>
      <c r="EPJ15" s="201"/>
      <c r="EPK15" s="201"/>
      <c r="EPL15" s="201"/>
      <c r="EPM15" s="201"/>
      <c r="EPN15" s="201"/>
      <c r="EPO15" s="201"/>
      <c r="EPP15" s="201"/>
      <c r="EPQ15" s="201"/>
      <c r="EPR15" s="201"/>
      <c r="EPS15" s="201"/>
      <c r="EPT15" s="201"/>
      <c r="EPU15" s="201"/>
      <c r="EPV15" s="201"/>
      <c r="EPW15" s="201"/>
      <c r="EPX15" s="201"/>
      <c r="EPY15" s="201"/>
      <c r="EPZ15" s="201"/>
      <c r="EQA15" s="201"/>
      <c r="EQB15" s="201"/>
      <c r="EQC15" s="201"/>
      <c r="EQD15" s="201"/>
      <c r="EQE15" s="201"/>
      <c r="EQF15" s="201"/>
      <c r="EQG15" s="201"/>
      <c r="EQH15" s="201"/>
      <c r="EQI15" s="201"/>
      <c r="EQJ15" s="201"/>
      <c r="EQK15" s="201"/>
      <c r="EQL15" s="201"/>
      <c r="EQM15" s="201"/>
      <c r="EQN15" s="201"/>
      <c r="EQO15" s="201"/>
      <c r="EQP15" s="201"/>
      <c r="EQQ15" s="201"/>
      <c r="EQR15" s="201"/>
      <c r="EQS15" s="201"/>
      <c r="EQT15" s="201"/>
      <c r="EQU15" s="201"/>
      <c r="EQV15" s="201"/>
      <c r="EQW15" s="201"/>
      <c r="EQX15" s="201"/>
      <c r="EQY15" s="201"/>
      <c r="EQZ15" s="201"/>
      <c r="ERA15" s="201"/>
      <c r="ERB15" s="201"/>
      <c r="ERC15" s="201"/>
      <c r="ERD15" s="201"/>
      <c r="ERE15" s="201"/>
      <c r="ERF15" s="201"/>
      <c r="ERG15" s="201"/>
      <c r="ERH15" s="201"/>
      <c r="ERI15" s="201"/>
      <c r="ERJ15" s="201"/>
      <c r="ERK15" s="201"/>
      <c r="ERL15" s="201"/>
      <c r="ERM15" s="201"/>
      <c r="ERN15" s="201"/>
      <c r="ERO15" s="201"/>
      <c r="ERP15" s="201"/>
      <c r="ERQ15" s="201"/>
      <c r="ERR15" s="201"/>
      <c r="ERS15" s="201"/>
      <c r="ERT15" s="201"/>
      <c r="ERU15" s="201"/>
      <c r="ERV15" s="201"/>
      <c r="ERW15" s="201"/>
      <c r="ERX15" s="201"/>
      <c r="ERY15" s="201"/>
      <c r="ERZ15" s="201"/>
      <c r="ESA15" s="201"/>
      <c r="ESB15" s="201"/>
      <c r="ESC15" s="201"/>
      <c r="ESD15" s="201"/>
      <c r="ESE15" s="201"/>
      <c r="ESF15" s="201"/>
      <c r="ESG15" s="201"/>
      <c r="ESH15" s="201"/>
      <c r="ESI15" s="201"/>
      <c r="ESJ15" s="201"/>
      <c r="ESK15" s="201"/>
      <c r="ESL15" s="201"/>
      <c r="ESM15" s="201"/>
      <c r="ESN15" s="201"/>
      <c r="ESO15" s="201"/>
      <c r="ESP15" s="201"/>
      <c r="ESQ15" s="201"/>
      <c r="ESR15" s="201"/>
      <c r="ESS15" s="201"/>
      <c r="EST15" s="201"/>
      <c r="ESU15" s="201"/>
      <c r="ESV15" s="201"/>
      <c r="ESW15" s="201"/>
      <c r="ESX15" s="201"/>
      <c r="ESY15" s="201"/>
      <c r="ESZ15" s="201"/>
      <c r="ETA15" s="201"/>
      <c r="ETB15" s="201"/>
      <c r="ETC15" s="201"/>
      <c r="ETD15" s="201"/>
      <c r="ETE15" s="201"/>
      <c r="ETF15" s="201"/>
      <c r="ETG15" s="201"/>
      <c r="ETH15" s="201"/>
      <c r="ETI15" s="201"/>
      <c r="ETJ15" s="201"/>
      <c r="ETK15" s="201"/>
      <c r="ETL15" s="201"/>
      <c r="ETM15" s="201"/>
      <c r="ETN15" s="201"/>
      <c r="ETO15" s="201"/>
      <c r="ETP15" s="201"/>
      <c r="ETQ15" s="201"/>
      <c r="ETR15" s="201"/>
      <c r="ETS15" s="201"/>
      <c r="ETT15" s="201"/>
      <c r="ETU15" s="201"/>
      <c r="ETV15" s="201"/>
      <c r="ETW15" s="201"/>
      <c r="ETX15" s="201"/>
      <c r="ETY15" s="201"/>
      <c r="ETZ15" s="201"/>
      <c r="EUA15" s="201"/>
      <c r="EUB15" s="201"/>
      <c r="EUC15" s="201"/>
      <c r="EUD15" s="201"/>
      <c r="EUE15" s="201"/>
      <c r="EUF15" s="201"/>
      <c r="EUG15" s="201"/>
      <c r="EUH15" s="201"/>
      <c r="EUI15" s="201"/>
      <c r="EUJ15" s="201"/>
      <c r="EUK15" s="201"/>
      <c r="EUL15" s="201"/>
      <c r="EUM15" s="201"/>
      <c r="EUN15" s="201"/>
      <c r="EUO15" s="201"/>
      <c r="EUP15" s="201"/>
      <c r="EUQ15" s="201"/>
      <c r="EUR15" s="201"/>
      <c r="EUS15" s="201"/>
      <c r="EUT15" s="201"/>
      <c r="EUU15" s="201"/>
      <c r="EUV15" s="201"/>
      <c r="EUW15" s="201"/>
      <c r="EUX15" s="201"/>
      <c r="EUY15" s="201"/>
      <c r="EUZ15" s="201"/>
      <c r="EVA15" s="201"/>
      <c r="EVB15" s="201"/>
      <c r="EVC15" s="201"/>
      <c r="EVD15" s="201"/>
      <c r="EVE15" s="201"/>
      <c r="EVF15" s="201"/>
      <c r="EVG15" s="201"/>
      <c r="EVH15" s="201"/>
      <c r="EVI15" s="201"/>
      <c r="EVJ15" s="201"/>
      <c r="EVK15" s="201"/>
      <c r="EVL15" s="201"/>
      <c r="EVM15" s="201"/>
      <c r="EVN15" s="201"/>
      <c r="EVO15" s="201"/>
      <c r="EVP15" s="201"/>
      <c r="EVQ15" s="201"/>
      <c r="EVR15" s="201"/>
      <c r="EVS15" s="201"/>
      <c r="EVT15" s="201"/>
      <c r="EVU15" s="201"/>
      <c r="EVV15" s="201"/>
      <c r="EVW15" s="201"/>
      <c r="EVX15" s="201"/>
      <c r="EVY15" s="201"/>
      <c r="EVZ15" s="201"/>
      <c r="EWA15" s="201"/>
      <c r="EWB15" s="201"/>
      <c r="EWC15" s="201"/>
      <c r="EWD15" s="201"/>
      <c r="EWE15" s="201"/>
      <c r="EWF15" s="201"/>
      <c r="EWG15" s="201"/>
      <c r="EWH15" s="201"/>
      <c r="EWI15" s="201"/>
      <c r="EWJ15" s="201"/>
      <c r="EWK15" s="201"/>
      <c r="EWL15" s="201"/>
      <c r="EWM15" s="201"/>
      <c r="EWN15" s="201"/>
      <c r="EWO15" s="201"/>
      <c r="EWP15" s="201"/>
      <c r="EWQ15" s="201"/>
      <c r="EWR15" s="201"/>
      <c r="EWS15" s="201"/>
      <c r="EWT15" s="201"/>
      <c r="EWU15" s="201"/>
      <c r="EWV15" s="201"/>
      <c r="EWW15" s="201"/>
      <c r="EWX15" s="201"/>
      <c r="EWY15" s="201"/>
      <c r="EWZ15" s="201"/>
      <c r="EXA15" s="201"/>
      <c r="EXB15" s="201"/>
      <c r="EXC15" s="201"/>
      <c r="EXD15" s="201"/>
      <c r="EXE15" s="201"/>
      <c r="EXF15" s="201"/>
      <c r="EXG15" s="201"/>
      <c r="EXH15" s="201"/>
      <c r="EXI15" s="201"/>
      <c r="EXJ15" s="201"/>
      <c r="EXK15" s="201"/>
      <c r="EXL15" s="201"/>
      <c r="EXM15" s="201"/>
      <c r="EXN15" s="201"/>
      <c r="EXO15" s="201"/>
      <c r="EXP15" s="201"/>
      <c r="EXQ15" s="201"/>
      <c r="EXR15" s="201"/>
      <c r="EXS15" s="201"/>
      <c r="EXT15" s="201"/>
      <c r="EXU15" s="201"/>
      <c r="EXV15" s="201"/>
      <c r="EXW15" s="201"/>
      <c r="EXX15" s="201"/>
      <c r="EXY15" s="201"/>
      <c r="EXZ15" s="201"/>
      <c r="EYA15" s="201"/>
      <c r="EYB15" s="201"/>
      <c r="EYC15" s="201"/>
      <c r="EYD15" s="201"/>
      <c r="EYE15" s="201"/>
      <c r="EYF15" s="201"/>
      <c r="EYG15" s="201"/>
      <c r="EYH15" s="201"/>
      <c r="EYI15" s="201"/>
      <c r="EYJ15" s="201"/>
      <c r="EYK15" s="201"/>
      <c r="EYL15" s="201"/>
      <c r="EYM15" s="201"/>
      <c r="EYN15" s="201"/>
      <c r="EYO15" s="201"/>
      <c r="EYP15" s="201"/>
      <c r="EYQ15" s="201"/>
      <c r="EYR15" s="201"/>
      <c r="EYS15" s="201"/>
      <c r="EYT15" s="201"/>
      <c r="EYU15" s="201"/>
      <c r="EYV15" s="201"/>
      <c r="EYW15" s="201"/>
      <c r="EYX15" s="201"/>
      <c r="EYY15" s="201"/>
      <c r="EYZ15" s="201"/>
      <c r="EZA15" s="201"/>
      <c r="EZB15" s="201"/>
      <c r="EZC15" s="201"/>
      <c r="EZD15" s="201"/>
      <c r="EZE15" s="201"/>
      <c r="EZF15" s="201"/>
      <c r="EZG15" s="201"/>
      <c r="EZH15" s="201"/>
      <c r="EZI15" s="201"/>
      <c r="EZJ15" s="201"/>
      <c r="EZK15" s="201"/>
      <c r="EZL15" s="201"/>
      <c r="EZM15" s="201"/>
      <c r="EZN15" s="201"/>
      <c r="EZO15" s="201"/>
      <c r="EZP15" s="201"/>
      <c r="EZQ15" s="201"/>
      <c r="EZR15" s="201"/>
      <c r="EZS15" s="201"/>
      <c r="EZT15" s="201"/>
      <c r="EZU15" s="201"/>
      <c r="EZV15" s="201"/>
      <c r="EZW15" s="201"/>
      <c r="EZX15" s="201"/>
      <c r="EZY15" s="201"/>
      <c r="EZZ15" s="201"/>
      <c r="FAA15" s="201"/>
      <c r="FAB15" s="201"/>
      <c r="FAC15" s="201"/>
      <c r="FAD15" s="201"/>
      <c r="FAE15" s="201"/>
      <c r="FAF15" s="201"/>
      <c r="FAG15" s="201"/>
      <c r="FAH15" s="201"/>
      <c r="FAI15" s="201"/>
      <c r="FAJ15" s="201"/>
      <c r="FAK15" s="201"/>
      <c r="FAL15" s="201"/>
      <c r="FAM15" s="201"/>
      <c r="FAN15" s="201"/>
      <c r="FAO15" s="201"/>
      <c r="FAP15" s="201"/>
      <c r="FAQ15" s="201"/>
      <c r="FAR15" s="201"/>
      <c r="FAS15" s="201"/>
      <c r="FAT15" s="201"/>
      <c r="FAU15" s="201"/>
      <c r="FAV15" s="201"/>
      <c r="FAW15" s="201"/>
      <c r="FAX15" s="201"/>
      <c r="FAY15" s="201"/>
      <c r="FAZ15" s="201"/>
      <c r="FBA15" s="201"/>
      <c r="FBB15" s="201"/>
      <c r="FBC15" s="201"/>
      <c r="FBD15" s="201"/>
      <c r="FBE15" s="201"/>
      <c r="FBF15" s="201"/>
      <c r="FBG15" s="201"/>
      <c r="FBH15" s="201"/>
      <c r="FBI15" s="201"/>
      <c r="FBJ15" s="201"/>
      <c r="FBK15" s="201"/>
      <c r="FBL15" s="201"/>
      <c r="FBM15" s="201"/>
      <c r="FBN15" s="201"/>
      <c r="FBO15" s="201"/>
      <c r="FBP15" s="201"/>
      <c r="FBQ15" s="201"/>
      <c r="FBR15" s="201"/>
      <c r="FBS15" s="201"/>
      <c r="FBT15" s="201"/>
      <c r="FBU15" s="201"/>
      <c r="FBV15" s="201"/>
      <c r="FBW15" s="201"/>
      <c r="FBX15" s="201"/>
      <c r="FBY15" s="201"/>
      <c r="FBZ15" s="201"/>
      <c r="FCA15" s="201"/>
      <c r="FCB15" s="201"/>
      <c r="FCC15" s="201"/>
      <c r="FCD15" s="201"/>
      <c r="FCE15" s="201"/>
      <c r="FCF15" s="201"/>
      <c r="FCG15" s="201"/>
      <c r="FCH15" s="201"/>
      <c r="FCI15" s="201"/>
      <c r="FCJ15" s="201"/>
      <c r="FCK15" s="201"/>
      <c r="FCL15" s="201"/>
      <c r="FCM15" s="201"/>
      <c r="FCN15" s="201"/>
      <c r="FCO15" s="201"/>
      <c r="FCP15" s="201"/>
      <c r="FCQ15" s="201"/>
      <c r="FCR15" s="201"/>
      <c r="FCS15" s="201"/>
      <c r="FCT15" s="201"/>
      <c r="FCU15" s="201"/>
      <c r="FCV15" s="201"/>
      <c r="FCW15" s="201"/>
      <c r="FCX15" s="201"/>
      <c r="FCY15" s="201"/>
      <c r="FCZ15" s="201"/>
      <c r="FDA15" s="201"/>
      <c r="FDB15" s="201"/>
      <c r="FDC15" s="201"/>
      <c r="FDD15" s="201"/>
      <c r="FDE15" s="201"/>
      <c r="FDF15" s="201"/>
      <c r="FDG15" s="201"/>
      <c r="FDH15" s="201"/>
      <c r="FDI15" s="201"/>
      <c r="FDJ15" s="201"/>
      <c r="FDK15" s="201"/>
      <c r="FDL15" s="201"/>
      <c r="FDM15" s="201"/>
      <c r="FDN15" s="201"/>
      <c r="FDO15" s="201"/>
      <c r="FDP15" s="201"/>
      <c r="FDQ15" s="201"/>
      <c r="FDR15" s="201"/>
      <c r="FDS15" s="201"/>
      <c r="FDT15" s="201"/>
      <c r="FDU15" s="201"/>
      <c r="FDV15" s="201"/>
      <c r="FDW15" s="201"/>
      <c r="FDX15" s="201"/>
      <c r="FDY15" s="201"/>
      <c r="FDZ15" s="201"/>
      <c r="FEA15" s="201"/>
      <c r="FEB15" s="201"/>
      <c r="FEC15" s="201"/>
      <c r="FED15" s="201"/>
      <c r="FEE15" s="201"/>
      <c r="FEF15" s="201"/>
      <c r="FEG15" s="201"/>
      <c r="FEH15" s="201"/>
      <c r="FEI15" s="201"/>
      <c r="FEJ15" s="201"/>
      <c r="FEK15" s="201"/>
      <c r="FEL15" s="201"/>
      <c r="FEM15" s="201"/>
      <c r="FEN15" s="201"/>
      <c r="FEO15" s="201"/>
      <c r="FEP15" s="201"/>
      <c r="FEQ15" s="201"/>
      <c r="FER15" s="201"/>
      <c r="FES15" s="201"/>
      <c r="FET15" s="201"/>
      <c r="FEU15" s="201"/>
      <c r="FEV15" s="201"/>
      <c r="FEW15" s="201"/>
      <c r="FEX15" s="201"/>
      <c r="FEY15" s="201"/>
      <c r="FEZ15" s="201"/>
      <c r="FFA15" s="201"/>
      <c r="FFB15" s="201"/>
      <c r="FFC15" s="201"/>
      <c r="FFD15" s="201"/>
      <c r="FFE15" s="201"/>
      <c r="FFF15" s="201"/>
      <c r="FFG15" s="201"/>
      <c r="FFH15" s="201"/>
      <c r="FFI15" s="201"/>
      <c r="FFJ15" s="201"/>
      <c r="FFK15" s="201"/>
      <c r="FFL15" s="201"/>
      <c r="FFM15" s="201"/>
      <c r="FFN15" s="201"/>
      <c r="FFO15" s="201"/>
      <c r="FFP15" s="201"/>
      <c r="FFQ15" s="201"/>
      <c r="FFR15" s="201"/>
      <c r="FFS15" s="201"/>
      <c r="FFT15" s="201"/>
      <c r="FFU15" s="201"/>
      <c r="FFV15" s="201"/>
      <c r="FFW15" s="201"/>
      <c r="FFX15" s="201"/>
      <c r="FFY15" s="201"/>
      <c r="FFZ15" s="201"/>
      <c r="FGA15" s="201"/>
      <c r="FGB15" s="201"/>
      <c r="FGC15" s="201"/>
      <c r="FGD15" s="201"/>
      <c r="FGE15" s="201"/>
      <c r="FGF15" s="201"/>
      <c r="FGG15" s="201"/>
      <c r="FGH15" s="201"/>
      <c r="FGI15" s="201"/>
      <c r="FGJ15" s="201"/>
      <c r="FGK15" s="201"/>
      <c r="FGL15" s="201"/>
      <c r="FGM15" s="201"/>
      <c r="FGN15" s="201"/>
      <c r="FGO15" s="201"/>
      <c r="FGP15" s="201"/>
      <c r="FGQ15" s="201"/>
      <c r="FGR15" s="201"/>
      <c r="FGS15" s="201"/>
      <c r="FGT15" s="201"/>
      <c r="FGU15" s="201"/>
      <c r="FGV15" s="201"/>
      <c r="FGW15" s="201"/>
      <c r="FGX15" s="201"/>
      <c r="FGY15" s="201"/>
      <c r="FGZ15" s="201"/>
      <c r="FHA15" s="201"/>
      <c r="FHB15" s="201"/>
      <c r="FHC15" s="201"/>
      <c r="FHD15" s="201"/>
      <c r="FHE15" s="201"/>
      <c r="FHF15" s="201"/>
      <c r="FHG15" s="201"/>
      <c r="FHH15" s="201"/>
      <c r="FHI15" s="201"/>
      <c r="FHJ15" s="201"/>
      <c r="FHK15" s="201"/>
      <c r="FHL15" s="201"/>
      <c r="FHM15" s="201"/>
      <c r="FHN15" s="201"/>
      <c r="FHO15" s="201"/>
      <c r="FHP15" s="201"/>
      <c r="FHQ15" s="201"/>
      <c r="FHR15" s="201"/>
      <c r="FHS15" s="201"/>
      <c r="FHT15" s="201"/>
      <c r="FHU15" s="201"/>
      <c r="FHV15" s="201"/>
      <c r="FHW15" s="201"/>
      <c r="FHX15" s="201"/>
      <c r="FHY15" s="201"/>
      <c r="FHZ15" s="201"/>
      <c r="FIA15" s="201"/>
      <c r="FIB15" s="201"/>
      <c r="FIC15" s="201"/>
      <c r="FID15" s="201"/>
      <c r="FIE15" s="201"/>
      <c r="FIF15" s="201"/>
      <c r="FIG15" s="201"/>
      <c r="FIH15" s="201"/>
      <c r="FII15" s="201"/>
      <c r="FIJ15" s="201"/>
      <c r="FIK15" s="201"/>
      <c r="FIL15" s="201"/>
      <c r="FIM15" s="201"/>
      <c r="FIN15" s="201"/>
      <c r="FIO15" s="201"/>
      <c r="FIP15" s="201"/>
      <c r="FIQ15" s="201"/>
      <c r="FIR15" s="201"/>
      <c r="FIS15" s="201"/>
      <c r="FIT15" s="201"/>
      <c r="FIU15" s="201"/>
      <c r="FIV15" s="201"/>
      <c r="FIW15" s="201"/>
      <c r="FIX15" s="201"/>
      <c r="FIY15" s="201"/>
      <c r="FIZ15" s="201"/>
      <c r="FJA15" s="201"/>
      <c r="FJB15" s="201"/>
      <c r="FJC15" s="201"/>
      <c r="FJD15" s="201"/>
      <c r="FJE15" s="201"/>
      <c r="FJF15" s="201"/>
      <c r="FJG15" s="201"/>
      <c r="FJH15" s="201"/>
      <c r="FJI15" s="201"/>
      <c r="FJJ15" s="201"/>
      <c r="FJK15" s="201"/>
      <c r="FJL15" s="201"/>
      <c r="FJM15" s="201"/>
      <c r="FJN15" s="201"/>
      <c r="FJO15" s="201"/>
      <c r="FJP15" s="201"/>
      <c r="FJQ15" s="201"/>
      <c r="FJR15" s="201"/>
      <c r="FJS15" s="201"/>
      <c r="FJT15" s="201"/>
      <c r="FJU15" s="201"/>
      <c r="FJV15" s="201"/>
      <c r="FJW15" s="201"/>
      <c r="FJX15" s="201"/>
      <c r="FJY15" s="201"/>
      <c r="FJZ15" s="201"/>
      <c r="FKA15" s="201"/>
      <c r="FKB15" s="201"/>
      <c r="FKC15" s="201"/>
      <c r="FKD15" s="201"/>
      <c r="FKE15" s="201"/>
      <c r="FKF15" s="201"/>
      <c r="FKG15" s="201"/>
      <c r="FKH15" s="201"/>
      <c r="FKI15" s="201"/>
      <c r="FKJ15" s="201"/>
      <c r="FKK15" s="201"/>
      <c r="FKL15" s="201"/>
      <c r="FKM15" s="201"/>
      <c r="FKN15" s="201"/>
      <c r="FKO15" s="201"/>
      <c r="FKP15" s="201"/>
      <c r="FKQ15" s="201"/>
      <c r="FKR15" s="201"/>
      <c r="FKS15" s="201"/>
      <c r="FKT15" s="201"/>
      <c r="FKU15" s="201"/>
      <c r="FKV15" s="201"/>
      <c r="FKW15" s="201"/>
      <c r="FKX15" s="201"/>
      <c r="FKY15" s="201"/>
      <c r="FKZ15" s="201"/>
      <c r="FLA15" s="201"/>
      <c r="FLB15" s="201"/>
      <c r="FLC15" s="201"/>
      <c r="FLD15" s="201"/>
      <c r="FLE15" s="201"/>
      <c r="FLF15" s="201"/>
      <c r="FLG15" s="201"/>
      <c r="FLH15" s="201"/>
      <c r="FLI15" s="201"/>
      <c r="FLJ15" s="201"/>
      <c r="FLK15" s="201"/>
      <c r="FLL15" s="201"/>
      <c r="FLM15" s="201"/>
      <c r="FLN15" s="201"/>
      <c r="FLO15" s="201"/>
      <c r="FLP15" s="201"/>
      <c r="FLQ15" s="201"/>
      <c r="FLR15" s="201"/>
      <c r="FLS15" s="201"/>
      <c r="FLT15" s="201"/>
      <c r="FLU15" s="201"/>
      <c r="FLV15" s="201"/>
      <c r="FLW15" s="201"/>
      <c r="FLX15" s="201"/>
      <c r="FLY15" s="201"/>
      <c r="FLZ15" s="201"/>
      <c r="FMA15" s="201"/>
      <c r="FMB15" s="201"/>
      <c r="FMC15" s="201"/>
      <c r="FMD15" s="201"/>
      <c r="FME15" s="201"/>
      <c r="FMF15" s="201"/>
      <c r="FMG15" s="201"/>
      <c r="FMH15" s="201"/>
      <c r="FMI15" s="201"/>
      <c r="FMJ15" s="201"/>
      <c r="FMK15" s="201"/>
      <c r="FML15" s="201"/>
      <c r="FMM15" s="201"/>
      <c r="FMN15" s="201"/>
      <c r="FMO15" s="201"/>
      <c r="FMP15" s="201"/>
      <c r="FMQ15" s="201"/>
      <c r="FMR15" s="201"/>
      <c r="FMS15" s="201"/>
      <c r="FMT15" s="201"/>
      <c r="FMU15" s="201"/>
      <c r="FMV15" s="201"/>
      <c r="FMW15" s="201"/>
      <c r="FMX15" s="201"/>
      <c r="FMY15" s="201"/>
      <c r="FMZ15" s="201"/>
      <c r="FNA15" s="201"/>
      <c r="FNB15" s="201"/>
      <c r="FNC15" s="201"/>
      <c r="FND15" s="201"/>
      <c r="FNE15" s="201"/>
      <c r="FNF15" s="201"/>
      <c r="FNG15" s="201"/>
      <c r="FNH15" s="201"/>
      <c r="FNI15" s="201"/>
      <c r="FNJ15" s="201"/>
      <c r="FNK15" s="201"/>
      <c r="FNL15" s="201"/>
      <c r="FNM15" s="201"/>
      <c r="FNN15" s="201"/>
      <c r="FNO15" s="201"/>
      <c r="FNP15" s="201"/>
      <c r="FNQ15" s="201"/>
      <c r="FNR15" s="201"/>
      <c r="FNS15" s="201"/>
      <c r="FNT15" s="201"/>
      <c r="FNU15" s="201"/>
      <c r="FNV15" s="201"/>
      <c r="FNW15" s="201"/>
      <c r="FNX15" s="201"/>
      <c r="FNY15" s="201"/>
      <c r="FNZ15" s="201"/>
      <c r="FOA15" s="201"/>
      <c r="FOB15" s="201"/>
      <c r="FOC15" s="201"/>
      <c r="FOD15" s="201"/>
      <c r="FOE15" s="201"/>
      <c r="FOF15" s="201"/>
      <c r="FOG15" s="201"/>
      <c r="FOH15" s="201"/>
      <c r="FOI15" s="201"/>
      <c r="FOJ15" s="201"/>
      <c r="FOK15" s="201"/>
      <c r="FOL15" s="201"/>
      <c r="FOM15" s="201"/>
      <c r="FON15" s="201"/>
      <c r="FOO15" s="201"/>
      <c r="FOP15" s="201"/>
      <c r="FOQ15" s="201"/>
      <c r="FOR15" s="201"/>
      <c r="FOS15" s="201"/>
      <c r="FOT15" s="201"/>
      <c r="FOU15" s="201"/>
      <c r="FOV15" s="201"/>
      <c r="FOW15" s="201"/>
      <c r="FOX15" s="201"/>
      <c r="FOY15" s="201"/>
      <c r="FOZ15" s="201"/>
      <c r="FPA15" s="201"/>
      <c r="FPB15" s="201"/>
      <c r="FPC15" s="201"/>
      <c r="FPD15" s="201"/>
      <c r="FPE15" s="201"/>
      <c r="FPF15" s="201"/>
      <c r="FPG15" s="201"/>
      <c r="FPH15" s="201"/>
      <c r="FPI15" s="201"/>
      <c r="FPJ15" s="201"/>
      <c r="FPK15" s="201"/>
      <c r="FPL15" s="201"/>
      <c r="FPM15" s="201"/>
      <c r="FPN15" s="201"/>
      <c r="FPO15" s="201"/>
      <c r="FPP15" s="201"/>
      <c r="FPQ15" s="201"/>
      <c r="FPR15" s="201"/>
      <c r="FPS15" s="201"/>
      <c r="FPT15" s="201"/>
      <c r="FPU15" s="201"/>
      <c r="FPV15" s="201"/>
      <c r="FPW15" s="201"/>
      <c r="FPX15" s="201"/>
      <c r="FPY15" s="201"/>
      <c r="FPZ15" s="201"/>
      <c r="FQA15" s="201"/>
      <c r="FQB15" s="201"/>
      <c r="FQC15" s="201"/>
      <c r="FQD15" s="201"/>
      <c r="FQE15" s="201"/>
      <c r="FQF15" s="201"/>
      <c r="FQG15" s="201"/>
      <c r="FQH15" s="201"/>
      <c r="FQI15" s="201"/>
      <c r="FQJ15" s="201"/>
      <c r="FQK15" s="201"/>
      <c r="FQL15" s="201"/>
      <c r="FQM15" s="201"/>
      <c r="FQN15" s="201"/>
      <c r="FQO15" s="201"/>
      <c r="FQP15" s="201"/>
      <c r="FQQ15" s="201"/>
      <c r="FQR15" s="201"/>
      <c r="FQS15" s="201"/>
      <c r="FQT15" s="201"/>
      <c r="FQU15" s="201"/>
      <c r="FQV15" s="201"/>
      <c r="FQW15" s="201"/>
      <c r="FQX15" s="201"/>
      <c r="FQY15" s="201"/>
      <c r="FQZ15" s="201"/>
      <c r="FRA15" s="201"/>
      <c r="FRB15" s="201"/>
      <c r="FRC15" s="201"/>
      <c r="FRD15" s="201"/>
      <c r="FRE15" s="201"/>
      <c r="FRF15" s="201"/>
      <c r="FRG15" s="201"/>
      <c r="FRH15" s="201"/>
      <c r="FRI15" s="201"/>
      <c r="FRJ15" s="201"/>
      <c r="FRK15" s="201"/>
      <c r="FRL15" s="201"/>
      <c r="FRM15" s="201"/>
      <c r="FRN15" s="201"/>
      <c r="FRO15" s="201"/>
      <c r="FRP15" s="201"/>
      <c r="FRQ15" s="201"/>
      <c r="FRR15" s="201"/>
      <c r="FRS15" s="201"/>
      <c r="FRT15" s="201"/>
      <c r="FRU15" s="201"/>
      <c r="FRV15" s="201"/>
      <c r="FRW15" s="201"/>
      <c r="FRX15" s="201"/>
      <c r="FRY15" s="201"/>
      <c r="FRZ15" s="201"/>
      <c r="FSA15" s="201"/>
      <c r="FSB15" s="201"/>
      <c r="FSC15" s="201"/>
      <c r="FSD15" s="201"/>
      <c r="FSE15" s="201"/>
      <c r="FSF15" s="201"/>
      <c r="FSG15" s="201"/>
      <c r="FSH15" s="201"/>
      <c r="FSI15" s="201"/>
      <c r="FSJ15" s="201"/>
      <c r="FSK15" s="201"/>
      <c r="FSL15" s="201"/>
      <c r="FSM15" s="201"/>
      <c r="FSN15" s="201"/>
      <c r="FSO15" s="201"/>
      <c r="FSP15" s="201"/>
      <c r="FSQ15" s="201"/>
      <c r="FSR15" s="201"/>
      <c r="FSS15" s="201"/>
      <c r="FST15" s="201"/>
      <c r="FSU15" s="201"/>
      <c r="FSV15" s="201"/>
      <c r="FSW15" s="201"/>
      <c r="FSX15" s="201"/>
      <c r="FSY15" s="201"/>
      <c r="FSZ15" s="201"/>
      <c r="FTA15" s="201"/>
      <c r="FTB15" s="201"/>
      <c r="FTC15" s="201"/>
      <c r="FTD15" s="201"/>
      <c r="FTE15" s="201"/>
      <c r="FTF15" s="201"/>
      <c r="FTG15" s="201"/>
      <c r="FTH15" s="201"/>
      <c r="FTI15" s="201"/>
      <c r="FTJ15" s="201"/>
      <c r="FTK15" s="201"/>
      <c r="FTL15" s="201"/>
      <c r="FTM15" s="201"/>
      <c r="FTN15" s="201"/>
      <c r="FTO15" s="201"/>
      <c r="FTP15" s="201"/>
      <c r="FTQ15" s="201"/>
      <c r="FTR15" s="201"/>
      <c r="FTS15" s="201"/>
      <c r="FTT15" s="201"/>
      <c r="FTU15" s="201"/>
      <c r="FTV15" s="201"/>
      <c r="FTW15" s="201"/>
      <c r="FTX15" s="201"/>
      <c r="FTY15" s="201"/>
      <c r="FTZ15" s="201"/>
      <c r="FUA15" s="201"/>
      <c r="FUB15" s="201"/>
      <c r="FUC15" s="201"/>
      <c r="FUD15" s="201"/>
      <c r="FUE15" s="201"/>
      <c r="FUF15" s="201"/>
      <c r="FUG15" s="201"/>
      <c r="FUH15" s="201"/>
      <c r="FUI15" s="201"/>
      <c r="FUJ15" s="201"/>
      <c r="FUK15" s="201"/>
      <c r="FUL15" s="201"/>
      <c r="FUM15" s="201"/>
      <c r="FUN15" s="201"/>
      <c r="FUO15" s="201"/>
      <c r="FUP15" s="201"/>
      <c r="FUQ15" s="201"/>
      <c r="FUR15" s="201"/>
      <c r="FUS15" s="201"/>
      <c r="FUT15" s="201"/>
      <c r="FUU15" s="201"/>
      <c r="FUV15" s="201"/>
      <c r="FUW15" s="201"/>
      <c r="FUX15" s="201"/>
      <c r="FUY15" s="201"/>
      <c r="FUZ15" s="201"/>
      <c r="FVA15" s="201"/>
      <c r="FVB15" s="201"/>
      <c r="FVC15" s="201"/>
      <c r="FVD15" s="201"/>
      <c r="FVE15" s="201"/>
      <c r="FVF15" s="201"/>
      <c r="FVG15" s="201"/>
      <c r="FVH15" s="201"/>
      <c r="FVI15" s="201"/>
      <c r="FVJ15" s="201"/>
      <c r="FVK15" s="201"/>
      <c r="FVL15" s="201"/>
      <c r="FVM15" s="201"/>
      <c r="FVN15" s="201"/>
      <c r="FVO15" s="201"/>
      <c r="FVP15" s="201"/>
      <c r="FVQ15" s="201"/>
      <c r="FVR15" s="201"/>
      <c r="FVS15" s="201"/>
      <c r="FVT15" s="201"/>
      <c r="FVU15" s="201"/>
      <c r="FVV15" s="201"/>
      <c r="FVW15" s="201"/>
      <c r="FVX15" s="201"/>
      <c r="FVY15" s="201"/>
      <c r="FVZ15" s="201"/>
      <c r="FWA15" s="201"/>
      <c r="FWB15" s="201"/>
      <c r="FWC15" s="201"/>
      <c r="FWD15" s="201"/>
      <c r="FWE15" s="201"/>
      <c r="FWF15" s="201"/>
      <c r="FWG15" s="201"/>
      <c r="FWH15" s="201"/>
      <c r="FWI15" s="201"/>
      <c r="FWJ15" s="201"/>
      <c r="FWK15" s="201"/>
      <c r="FWL15" s="201"/>
      <c r="FWM15" s="201"/>
      <c r="FWN15" s="201"/>
      <c r="FWO15" s="201"/>
      <c r="FWP15" s="201"/>
      <c r="FWQ15" s="201"/>
      <c r="FWR15" s="201"/>
      <c r="FWS15" s="201"/>
      <c r="FWT15" s="201"/>
      <c r="FWU15" s="201"/>
      <c r="FWV15" s="201"/>
      <c r="FWW15" s="201"/>
      <c r="FWX15" s="201"/>
      <c r="FWY15" s="201"/>
      <c r="FWZ15" s="201"/>
      <c r="FXA15" s="201"/>
      <c r="FXB15" s="201"/>
      <c r="FXC15" s="201"/>
      <c r="FXD15" s="201"/>
      <c r="FXE15" s="201"/>
      <c r="FXF15" s="201"/>
      <c r="FXG15" s="201"/>
      <c r="FXH15" s="201"/>
      <c r="FXI15" s="201"/>
      <c r="FXJ15" s="201"/>
      <c r="FXK15" s="201"/>
      <c r="FXL15" s="201"/>
      <c r="FXM15" s="201"/>
      <c r="FXN15" s="201"/>
      <c r="FXO15" s="201"/>
      <c r="FXP15" s="201"/>
      <c r="FXQ15" s="201"/>
      <c r="FXR15" s="201"/>
      <c r="FXS15" s="201"/>
      <c r="FXT15" s="201"/>
      <c r="FXU15" s="201"/>
      <c r="FXV15" s="201"/>
      <c r="FXW15" s="201"/>
      <c r="FXX15" s="201"/>
      <c r="FXY15" s="201"/>
      <c r="FXZ15" s="201"/>
      <c r="FYA15" s="201"/>
      <c r="FYB15" s="201"/>
      <c r="FYC15" s="201"/>
      <c r="FYD15" s="201"/>
      <c r="FYE15" s="201"/>
      <c r="FYF15" s="201"/>
      <c r="FYG15" s="201"/>
      <c r="FYH15" s="201"/>
      <c r="FYI15" s="201"/>
      <c r="FYJ15" s="201"/>
      <c r="FYK15" s="201"/>
      <c r="FYL15" s="201"/>
      <c r="FYM15" s="201"/>
      <c r="FYN15" s="201"/>
      <c r="FYO15" s="201"/>
      <c r="FYP15" s="201"/>
      <c r="FYQ15" s="201"/>
      <c r="FYR15" s="201"/>
      <c r="FYS15" s="201"/>
      <c r="FYT15" s="201"/>
      <c r="FYU15" s="201"/>
      <c r="FYV15" s="201"/>
      <c r="FYW15" s="201"/>
      <c r="FYX15" s="201"/>
      <c r="FYY15" s="201"/>
      <c r="FYZ15" s="201"/>
      <c r="FZA15" s="201"/>
      <c r="FZB15" s="201"/>
      <c r="FZC15" s="201"/>
      <c r="FZD15" s="201"/>
      <c r="FZE15" s="201"/>
      <c r="FZF15" s="201"/>
      <c r="FZG15" s="201"/>
      <c r="FZH15" s="201"/>
      <c r="FZI15" s="201"/>
      <c r="FZJ15" s="201"/>
      <c r="FZK15" s="201"/>
      <c r="FZL15" s="201"/>
      <c r="FZM15" s="201"/>
      <c r="FZN15" s="201"/>
      <c r="FZO15" s="201"/>
      <c r="FZP15" s="201"/>
      <c r="FZQ15" s="201"/>
      <c r="FZR15" s="201"/>
      <c r="FZS15" s="201"/>
      <c r="FZT15" s="201"/>
      <c r="FZU15" s="201"/>
      <c r="FZV15" s="201"/>
      <c r="FZW15" s="201"/>
      <c r="FZX15" s="201"/>
      <c r="FZY15" s="201"/>
      <c r="FZZ15" s="201"/>
      <c r="GAA15" s="201"/>
      <c r="GAB15" s="201"/>
      <c r="GAC15" s="201"/>
      <c r="GAD15" s="201"/>
      <c r="GAE15" s="201"/>
      <c r="GAF15" s="201"/>
      <c r="GAG15" s="201"/>
      <c r="GAH15" s="201"/>
      <c r="GAI15" s="201"/>
      <c r="GAJ15" s="201"/>
      <c r="GAK15" s="201"/>
      <c r="GAL15" s="201"/>
      <c r="GAM15" s="201"/>
      <c r="GAN15" s="201"/>
      <c r="GAO15" s="201"/>
      <c r="GAP15" s="201"/>
      <c r="GAQ15" s="201"/>
      <c r="GAR15" s="201"/>
      <c r="GAS15" s="201"/>
      <c r="GAT15" s="201"/>
      <c r="GAU15" s="201"/>
      <c r="GAV15" s="201"/>
      <c r="GAW15" s="201"/>
      <c r="GAX15" s="201"/>
      <c r="GAY15" s="201"/>
      <c r="GAZ15" s="201"/>
      <c r="GBA15" s="201"/>
      <c r="GBB15" s="201"/>
      <c r="GBC15" s="201"/>
      <c r="GBD15" s="201"/>
      <c r="GBE15" s="201"/>
      <c r="GBF15" s="201"/>
      <c r="GBG15" s="201"/>
      <c r="GBH15" s="201"/>
      <c r="GBI15" s="201"/>
      <c r="GBJ15" s="201"/>
      <c r="GBK15" s="201"/>
      <c r="GBL15" s="201"/>
      <c r="GBM15" s="201"/>
      <c r="GBN15" s="201"/>
      <c r="GBO15" s="201"/>
      <c r="GBP15" s="201"/>
      <c r="GBQ15" s="201"/>
      <c r="GBR15" s="201"/>
      <c r="GBS15" s="201"/>
      <c r="GBT15" s="201"/>
      <c r="GBU15" s="201"/>
      <c r="GBV15" s="201"/>
      <c r="GBW15" s="201"/>
      <c r="GBX15" s="201"/>
      <c r="GBY15" s="201"/>
      <c r="GBZ15" s="201"/>
      <c r="GCA15" s="201"/>
      <c r="GCB15" s="201"/>
      <c r="GCC15" s="201"/>
      <c r="GCD15" s="201"/>
      <c r="GCE15" s="201"/>
      <c r="GCF15" s="201"/>
      <c r="GCG15" s="201"/>
      <c r="GCH15" s="201"/>
      <c r="GCI15" s="201"/>
      <c r="GCJ15" s="201"/>
      <c r="GCK15" s="201"/>
      <c r="GCL15" s="201"/>
      <c r="GCM15" s="201"/>
      <c r="GCN15" s="201"/>
      <c r="GCO15" s="201"/>
      <c r="GCP15" s="201"/>
      <c r="GCQ15" s="201"/>
      <c r="GCR15" s="201"/>
      <c r="GCS15" s="201"/>
      <c r="GCT15" s="201"/>
      <c r="GCU15" s="201"/>
      <c r="GCV15" s="201"/>
      <c r="GCW15" s="201"/>
      <c r="GCX15" s="201"/>
      <c r="GCY15" s="201"/>
      <c r="GCZ15" s="201"/>
      <c r="GDA15" s="201"/>
      <c r="GDB15" s="201"/>
      <c r="GDC15" s="201"/>
      <c r="GDD15" s="201"/>
      <c r="GDE15" s="201"/>
      <c r="GDF15" s="201"/>
      <c r="GDG15" s="201"/>
      <c r="GDH15" s="201"/>
      <c r="GDI15" s="201"/>
      <c r="GDJ15" s="201"/>
      <c r="GDK15" s="201"/>
      <c r="GDL15" s="201"/>
      <c r="GDM15" s="201"/>
      <c r="GDN15" s="201"/>
      <c r="GDO15" s="201"/>
      <c r="GDP15" s="201"/>
      <c r="GDQ15" s="201"/>
      <c r="GDR15" s="201"/>
      <c r="GDS15" s="201"/>
      <c r="GDT15" s="201"/>
      <c r="GDU15" s="201"/>
      <c r="GDV15" s="201"/>
      <c r="GDW15" s="201"/>
      <c r="GDX15" s="201"/>
      <c r="GDY15" s="201"/>
      <c r="GDZ15" s="201"/>
      <c r="GEA15" s="201"/>
      <c r="GEB15" s="201"/>
      <c r="GEC15" s="201"/>
      <c r="GED15" s="201"/>
      <c r="GEE15" s="201"/>
      <c r="GEF15" s="201"/>
      <c r="GEG15" s="201"/>
      <c r="GEH15" s="201"/>
      <c r="GEI15" s="201"/>
      <c r="GEJ15" s="201"/>
      <c r="GEK15" s="201"/>
      <c r="GEL15" s="201"/>
      <c r="GEM15" s="201"/>
      <c r="GEN15" s="201"/>
      <c r="GEO15" s="201"/>
      <c r="GEP15" s="201"/>
      <c r="GEQ15" s="201"/>
      <c r="GER15" s="201"/>
      <c r="GES15" s="201"/>
      <c r="GET15" s="201"/>
      <c r="GEU15" s="201"/>
      <c r="GEV15" s="201"/>
      <c r="GEW15" s="201"/>
      <c r="GEX15" s="201"/>
      <c r="GEY15" s="201"/>
      <c r="GEZ15" s="201"/>
      <c r="GFA15" s="201"/>
      <c r="GFB15" s="201"/>
      <c r="GFC15" s="201"/>
      <c r="GFD15" s="201"/>
      <c r="GFE15" s="201"/>
      <c r="GFF15" s="201"/>
      <c r="GFG15" s="201"/>
      <c r="GFH15" s="201"/>
      <c r="GFI15" s="201"/>
      <c r="GFJ15" s="201"/>
      <c r="GFK15" s="201"/>
      <c r="GFL15" s="201"/>
      <c r="GFM15" s="201"/>
      <c r="GFN15" s="201"/>
      <c r="GFO15" s="201"/>
      <c r="GFP15" s="201"/>
      <c r="GFQ15" s="201"/>
      <c r="GFR15" s="201"/>
      <c r="GFS15" s="201"/>
      <c r="GFT15" s="201"/>
      <c r="GFU15" s="201"/>
      <c r="GFV15" s="201"/>
      <c r="GFW15" s="201"/>
      <c r="GFX15" s="201"/>
      <c r="GFY15" s="201"/>
      <c r="GFZ15" s="201"/>
      <c r="GGA15" s="201"/>
      <c r="GGB15" s="201"/>
      <c r="GGC15" s="201"/>
      <c r="GGD15" s="201"/>
      <c r="GGE15" s="201"/>
      <c r="GGF15" s="201"/>
      <c r="GGG15" s="201"/>
      <c r="GGH15" s="201"/>
      <c r="GGI15" s="201"/>
      <c r="GGJ15" s="201"/>
      <c r="GGK15" s="201"/>
      <c r="GGL15" s="201"/>
      <c r="GGM15" s="201"/>
      <c r="GGN15" s="201"/>
      <c r="GGO15" s="201"/>
      <c r="GGP15" s="201"/>
      <c r="GGQ15" s="201"/>
      <c r="GGR15" s="201"/>
      <c r="GGS15" s="201"/>
      <c r="GGT15" s="201"/>
      <c r="GGU15" s="201"/>
      <c r="GGV15" s="201"/>
      <c r="GGW15" s="201"/>
      <c r="GGX15" s="201"/>
      <c r="GGY15" s="201"/>
      <c r="GGZ15" s="201"/>
      <c r="GHA15" s="201"/>
      <c r="GHB15" s="201"/>
      <c r="GHC15" s="201"/>
      <c r="GHD15" s="201"/>
      <c r="GHE15" s="201"/>
      <c r="GHF15" s="201"/>
      <c r="GHG15" s="201"/>
      <c r="GHH15" s="201"/>
      <c r="GHI15" s="201"/>
      <c r="GHJ15" s="201"/>
      <c r="GHK15" s="201"/>
      <c r="GHL15" s="201"/>
      <c r="GHM15" s="201"/>
      <c r="GHN15" s="201"/>
      <c r="GHO15" s="201"/>
      <c r="GHP15" s="201"/>
      <c r="GHQ15" s="201"/>
      <c r="GHR15" s="201"/>
      <c r="GHS15" s="201"/>
      <c r="GHT15" s="201"/>
      <c r="GHU15" s="201"/>
      <c r="GHV15" s="201"/>
      <c r="GHW15" s="201"/>
      <c r="GHX15" s="201"/>
      <c r="GHY15" s="201"/>
      <c r="GHZ15" s="201"/>
      <c r="GIA15" s="201"/>
      <c r="GIB15" s="201"/>
      <c r="GIC15" s="201"/>
      <c r="GID15" s="201"/>
      <c r="GIE15" s="201"/>
      <c r="GIF15" s="201"/>
      <c r="GIG15" s="201"/>
      <c r="GIH15" s="201"/>
      <c r="GII15" s="201"/>
      <c r="GIJ15" s="201"/>
      <c r="GIK15" s="201"/>
      <c r="GIL15" s="201"/>
      <c r="GIM15" s="201"/>
      <c r="GIN15" s="201"/>
      <c r="GIO15" s="201"/>
      <c r="GIP15" s="201"/>
      <c r="GIQ15" s="201"/>
      <c r="GIR15" s="201"/>
      <c r="GIS15" s="201"/>
      <c r="GIT15" s="201"/>
      <c r="GIU15" s="201"/>
      <c r="GIV15" s="201"/>
      <c r="GIW15" s="201"/>
      <c r="GIX15" s="201"/>
      <c r="GIY15" s="201"/>
      <c r="GIZ15" s="201"/>
      <c r="GJA15" s="201"/>
      <c r="GJB15" s="201"/>
      <c r="GJC15" s="201"/>
      <c r="GJD15" s="201"/>
      <c r="GJE15" s="201"/>
      <c r="GJF15" s="201"/>
      <c r="GJG15" s="201"/>
      <c r="GJH15" s="201"/>
      <c r="GJI15" s="201"/>
      <c r="GJJ15" s="201"/>
      <c r="GJK15" s="201"/>
      <c r="GJL15" s="201"/>
      <c r="GJM15" s="201"/>
      <c r="GJN15" s="201"/>
      <c r="GJO15" s="201"/>
      <c r="GJP15" s="201"/>
      <c r="GJQ15" s="201"/>
      <c r="GJR15" s="201"/>
      <c r="GJS15" s="201"/>
      <c r="GJT15" s="201"/>
      <c r="GJU15" s="201"/>
      <c r="GJV15" s="201"/>
      <c r="GJW15" s="201"/>
      <c r="GJX15" s="201"/>
      <c r="GJY15" s="201"/>
      <c r="GJZ15" s="201"/>
      <c r="GKA15" s="201"/>
      <c r="GKB15" s="201"/>
      <c r="GKC15" s="201"/>
      <c r="GKD15" s="201"/>
      <c r="GKE15" s="201"/>
      <c r="GKF15" s="201"/>
      <c r="GKG15" s="201"/>
      <c r="GKH15" s="201"/>
      <c r="GKI15" s="201"/>
      <c r="GKJ15" s="201"/>
      <c r="GKK15" s="201"/>
      <c r="GKL15" s="201"/>
      <c r="GKM15" s="201"/>
      <c r="GKN15" s="201"/>
      <c r="GKO15" s="201"/>
      <c r="GKP15" s="201"/>
      <c r="GKQ15" s="201"/>
      <c r="GKR15" s="201"/>
      <c r="GKS15" s="201"/>
      <c r="GKT15" s="201"/>
      <c r="GKU15" s="201"/>
      <c r="GKV15" s="201"/>
      <c r="GKW15" s="201"/>
      <c r="GKX15" s="201"/>
      <c r="GKY15" s="201"/>
      <c r="GKZ15" s="201"/>
      <c r="GLA15" s="201"/>
      <c r="GLB15" s="201"/>
      <c r="GLC15" s="201"/>
      <c r="GLD15" s="201"/>
      <c r="GLE15" s="201"/>
      <c r="GLF15" s="201"/>
      <c r="GLG15" s="201"/>
      <c r="GLH15" s="201"/>
      <c r="GLI15" s="201"/>
      <c r="GLJ15" s="201"/>
      <c r="GLK15" s="201"/>
      <c r="GLL15" s="201"/>
      <c r="GLM15" s="201"/>
      <c r="GLN15" s="201"/>
      <c r="GLO15" s="201"/>
      <c r="GLP15" s="201"/>
      <c r="GLQ15" s="201"/>
      <c r="GLR15" s="201"/>
      <c r="GLS15" s="201"/>
      <c r="GLT15" s="201"/>
      <c r="GLU15" s="201"/>
      <c r="GLV15" s="201"/>
      <c r="GLW15" s="201"/>
      <c r="GLX15" s="201"/>
      <c r="GLY15" s="201"/>
      <c r="GLZ15" s="201"/>
      <c r="GMA15" s="201"/>
      <c r="GMB15" s="201"/>
      <c r="GMC15" s="201"/>
      <c r="GMD15" s="201"/>
      <c r="GME15" s="201"/>
      <c r="GMF15" s="201"/>
      <c r="GMG15" s="201"/>
      <c r="GMH15" s="201"/>
      <c r="GMI15" s="201"/>
      <c r="GMJ15" s="201"/>
      <c r="GMK15" s="201"/>
      <c r="GML15" s="201"/>
      <c r="GMM15" s="201"/>
      <c r="GMN15" s="201"/>
      <c r="GMO15" s="201"/>
      <c r="GMP15" s="201"/>
      <c r="GMQ15" s="201"/>
      <c r="GMR15" s="201"/>
      <c r="GMS15" s="201"/>
      <c r="GMT15" s="201"/>
      <c r="GMU15" s="201"/>
      <c r="GMV15" s="201"/>
      <c r="GMW15" s="201"/>
      <c r="GMX15" s="201"/>
      <c r="GMY15" s="201"/>
      <c r="GMZ15" s="201"/>
      <c r="GNA15" s="201"/>
      <c r="GNB15" s="201"/>
      <c r="GNC15" s="201"/>
      <c r="GND15" s="201"/>
      <c r="GNE15" s="201"/>
      <c r="GNF15" s="201"/>
      <c r="GNG15" s="201"/>
      <c r="GNH15" s="201"/>
      <c r="GNI15" s="201"/>
      <c r="GNJ15" s="201"/>
      <c r="GNK15" s="201"/>
      <c r="GNL15" s="201"/>
      <c r="GNM15" s="201"/>
      <c r="GNN15" s="201"/>
      <c r="GNO15" s="201"/>
      <c r="GNP15" s="201"/>
      <c r="GNQ15" s="201"/>
      <c r="GNR15" s="201"/>
      <c r="GNS15" s="201"/>
      <c r="GNT15" s="201"/>
      <c r="GNU15" s="201"/>
      <c r="GNV15" s="201"/>
      <c r="GNW15" s="201"/>
      <c r="GNX15" s="201"/>
      <c r="GNY15" s="201"/>
      <c r="GNZ15" s="201"/>
      <c r="GOA15" s="201"/>
      <c r="GOB15" s="201"/>
      <c r="GOC15" s="201"/>
      <c r="GOD15" s="201"/>
      <c r="GOE15" s="201"/>
      <c r="GOF15" s="201"/>
      <c r="GOG15" s="201"/>
      <c r="GOH15" s="201"/>
      <c r="GOI15" s="201"/>
      <c r="GOJ15" s="201"/>
      <c r="GOK15" s="201"/>
      <c r="GOL15" s="201"/>
      <c r="GOM15" s="201"/>
      <c r="GON15" s="201"/>
      <c r="GOO15" s="201"/>
      <c r="GOP15" s="201"/>
      <c r="GOQ15" s="201"/>
      <c r="GOR15" s="201"/>
      <c r="GOS15" s="201"/>
      <c r="GOT15" s="201"/>
      <c r="GOU15" s="201"/>
      <c r="GOV15" s="201"/>
      <c r="GOW15" s="201"/>
      <c r="GOX15" s="201"/>
      <c r="GOY15" s="201"/>
      <c r="GOZ15" s="201"/>
      <c r="GPA15" s="201"/>
      <c r="GPB15" s="201"/>
      <c r="GPC15" s="201"/>
      <c r="GPD15" s="201"/>
      <c r="GPE15" s="201"/>
      <c r="GPF15" s="201"/>
      <c r="GPG15" s="201"/>
      <c r="GPH15" s="201"/>
      <c r="GPI15" s="201"/>
      <c r="GPJ15" s="201"/>
      <c r="GPK15" s="201"/>
      <c r="GPL15" s="201"/>
      <c r="GPM15" s="201"/>
      <c r="GPN15" s="201"/>
      <c r="GPO15" s="201"/>
      <c r="GPP15" s="201"/>
      <c r="GPQ15" s="201"/>
      <c r="GPR15" s="201"/>
      <c r="GPS15" s="201"/>
      <c r="GPT15" s="201"/>
      <c r="GPU15" s="201"/>
      <c r="GPV15" s="201"/>
      <c r="GPW15" s="201"/>
      <c r="GPX15" s="201"/>
      <c r="GPY15" s="201"/>
      <c r="GPZ15" s="201"/>
      <c r="GQA15" s="201"/>
      <c r="GQB15" s="201"/>
      <c r="GQC15" s="201"/>
      <c r="GQD15" s="201"/>
      <c r="GQE15" s="201"/>
      <c r="GQF15" s="201"/>
      <c r="GQG15" s="201"/>
      <c r="GQH15" s="201"/>
      <c r="GQI15" s="201"/>
      <c r="GQJ15" s="201"/>
      <c r="GQK15" s="201"/>
      <c r="GQL15" s="201"/>
      <c r="GQM15" s="201"/>
      <c r="GQN15" s="201"/>
      <c r="GQO15" s="201"/>
      <c r="GQP15" s="201"/>
      <c r="GQQ15" s="201"/>
      <c r="GQR15" s="201"/>
      <c r="GQS15" s="201"/>
      <c r="GQT15" s="201"/>
      <c r="GQU15" s="201"/>
      <c r="GQV15" s="201"/>
      <c r="GQW15" s="201"/>
      <c r="GQX15" s="201"/>
      <c r="GQY15" s="201"/>
      <c r="GQZ15" s="201"/>
      <c r="GRA15" s="201"/>
      <c r="GRB15" s="201"/>
      <c r="GRC15" s="201"/>
      <c r="GRD15" s="201"/>
      <c r="GRE15" s="201"/>
      <c r="GRF15" s="201"/>
      <c r="GRG15" s="201"/>
      <c r="GRH15" s="201"/>
      <c r="GRI15" s="201"/>
      <c r="GRJ15" s="201"/>
      <c r="GRK15" s="201"/>
      <c r="GRL15" s="201"/>
      <c r="GRM15" s="201"/>
      <c r="GRN15" s="201"/>
      <c r="GRO15" s="201"/>
      <c r="GRP15" s="201"/>
      <c r="GRQ15" s="201"/>
      <c r="GRR15" s="201"/>
      <c r="GRS15" s="201"/>
      <c r="GRT15" s="201"/>
      <c r="GRU15" s="201"/>
      <c r="GRV15" s="201"/>
      <c r="GRW15" s="201"/>
      <c r="GRX15" s="201"/>
      <c r="GRY15" s="201"/>
      <c r="GRZ15" s="201"/>
      <c r="GSA15" s="201"/>
      <c r="GSB15" s="201"/>
      <c r="GSC15" s="201"/>
      <c r="GSD15" s="201"/>
      <c r="GSE15" s="201"/>
      <c r="GSF15" s="201"/>
      <c r="GSG15" s="201"/>
      <c r="GSH15" s="201"/>
      <c r="GSI15" s="201"/>
      <c r="GSJ15" s="201"/>
      <c r="GSK15" s="201"/>
      <c r="GSL15" s="201"/>
      <c r="GSM15" s="201"/>
      <c r="GSN15" s="201"/>
      <c r="GSO15" s="201"/>
      <c r="GSP15" s="201"/>
      <c r="GSQ15" s="201"/>
      <c r="GSR15" s="201"/>
      <c r="GSS15" s="201"/>
      <c r="GST15" s="201"/>
      <c r="GSU15" s="201"/>
      <c r="GSV15" s="201"/>
      <c r="GSW15" s="201"/>
      <c r="GSX15" s="201"/>
      <c r="GSY15" s="201"/>
      <c r="GSZ15" s="201"/>
      <c r="GTA15" s="201"/>
      <c r="GTB15" s="201"/>
      <c r="GTC15" s="201"/>
      <c r="GTD15" s="201"/>
      <c r="GTE15" s="201"/>
      <c r="GTF15" s="201"/>
      <c r="GTG15" s="201"/>
      <c r="GTH15" s="201"/>
      <c r="GTI15" s="201"/>
      <c r="GTJ15" s="201"/>
      <c r="GTK15" s="201"/>
      <c r="GTL15" s="201"/>
      <c r="GTM15" s="201"/>
      <c r="GTN15" s="201"/>
      <c r="GTO15" s="201"/>
      <c r="GTP15" s="201"/>
      <c r="GTQ15" s="201"/>
      <c r="GTR15" s="201"/>
      <c r="GTS15" s="201"/>
      <c r="GTT15" s="201"/>
      <c r="GTU15" s="201"/>
      <c r="GTV15" s="201"/>
      <c r="GTW15" s="201"/>
      <c r="GTX15" s="201"/>
      <c r="GTY15" s="201"/>
      <c r="GTZ15" s="201"/>
      <c r="GUA15" s="201"/>
      <c r="GUB15" s="201"/>
      <c r="GUC15" s="201"/>
      <c r="GUD15" s="201"/>
      <c r="GUE15" s="201"/>
      <c r="GUF15" s="201"/>
      <c r="GUG15" s="201"/>
      <c r="GUH15" s="201"/>
      <c r="GUI15" s="201"/>
      <c r="GUJ15" s="201"/>
      <c r="GUK15" s="201"/>
      <c r="GUL15" s="201"/>
      <c r="GUM15" s="201"/>
      <c r="GUN15" s="201"/>
      <c r="GUO15" s="201"/>
      <c r="GUP15" s="201"/>
      <c r="GUQ15" s="201"/>
      <c r="GUR15" s="201"/>
      <c r="GUS15" s="201"/>
      <c r="GUT15" s="201"/>
      <c r="GUU15" s="201"/>
      <c r="GUV15" s="201"/>
      <c r="GUW15" s="201"/>
      <c r="GUX15" s="201"/>
      <c r="GUY15" s="201"/>
      <c r="GUZ15" s="201"/>
      <c r="GVA15" s="201"/>
      <c r="GVB15" s="201"/>
      <c r="GVC15" s="201"/>
      <c r="GVD15" s="201"/>
      <c r="GVE15" s="201"/>
      <c r="GVF15" s="201"/>
      <c r="GVG15" s="201"/>
      <c r="GVH15" s="201"/>
      <c r="GVI15" s="201"/>
      <c r="GVJ15" s="201"/>
      <c r="GVK15" s="201"/>
      <c r="GVL15" s="201"/>
      <c r="GVM15" s="201"/>
      <c r="GVN15" s="201"/>
      <c r="GVO15" s="201"/>
      <c r="GVP15" s="201"/>
      <c r="GVQ15" s="201"/>
      <c r="GVR15" s="201"/>
      <c r="GVS15" s="201"/>
      <c r="GVT15" s="201"/>
      <c r="GVU15" s="201"/>
      <c r="GVV15" s="201"/>
      <c r="GVW15" s="201"/>
      <c r="GVX15" s="201"/>
      <c r="GVY15" s="201"/>
      <c r="GVZ15" s="201"/>
      <c r="GWA15" s="201"/>
      <c r="GWB15" s="201"/>
      <c r="GWC15" s="201"/>
      <c r="GWD15" s="201"/>
      <c r="GWE15" s="201"/>
      <c r="GWF15" s="201"/>
      <c r="GWG15" s="201"/>
      <c r="GWH15" s="201"/>
      <c r="GWI15" s="201"/>
      <c r="GWJ15" s="201"/>
      <c r="GWK15" s="201"/>
      <c r="GWL15" s="201"/>
      <c r="GWM15" s="201"/>
      <c r="GWN15" s="201"/>
      <c r="GWO15" s="201"/>
      <c r="GWP15" s="201"/>
      <c r="GWQ15" s="201"/>
      <c r="GWR15" s="201"/>
      <c r="GWS15" s="201"/>
      <c r="GWT15" s="201"/>
      <c r="GWU15" s="201"/>
      <c r="GWV15" s="201"/>
      <c r="GWW15" s="201"/>
      <c r="GWX15" s="201"/>
      <c r="GWY15" s="201"/>
      <c r="GWZ15" s="201"/>
      <c r="GXA15" s="201"/>
      <c r="GXB15" s="201"/>
      <c r="GXC15" s="201"/>
      <c r="GXD15" s="201"/>
      <c r="GXE15" s="201"/>
      <c r="GXF15" s="201"/>
      <c r="GXG15" s="201"/>
      <c r="GXH15" s="201"/>
      <c r="GXI15" s="201"/>
      <c r="GXJ15" s="201"/>
      <c r="GXK15" s="201"/>
      <c r="GXL15" s="201"/>
      <c r="GXM15" s="201"/>
      <c r="GXN15" s="201"/>
      <c r="GXO15" s="201"/>
      <c r="GXP15" s="201"/>
      <c r="GXQ15" s="201"/>
      <c r="GXR15" s="201"/>
      <c r="GXS15" s="201"/>
      <c r="GXT15" s="201"/>
      <c r="GXU15" s="201"/>
      <c r="GXV15" s="201"/>
      <c r="GXW15" s="201"/>
      <c r="GXX15" s="201"/>
      <c r="GXY15" s="201"/>
      <c r="GXZ15" s="201"/>
      <c r="GYA15" s="201"/>
      <c r="GYB15" s="201"/>
      <c r="GYC15" s="201"/>
      <c r="GYD15" s="201"/>
      <c r="GYE15" s="201"/>
      <c r="GYF15" s="201"/>
      <c r="GYG15" s="201"/>
      <c r="GYH15" s="201"/>
      <c r="GYI15" s="201"/>
      <c r="GYJ15" s="201"/>
      <c r="GYK15" s="201"/>
      <c r="GYL15" s="201"/>
      <c r="GYM15" s="201"/>
      <c r="GYN15" s="201"/>
      <c r="GYO15" s="201"/>
      <c r="GYP15" s="201"/>
      <c r="GYQ15" s="201"/>
      <c r="GYR15" s="201"/>
      <c r="GYS15" s="201"/>
      <c r="GYT15" s="201"/>
      <c r="GYU15" s="201"/>
      <c r="GYV15" s="201"/>
      <c r="GYW15" s="201"/>
      <c r="GYX15" s="201"/>
      <c r="GYY15" s="201"/>
      <c r="GYZ15" s="201"/>
      <c r="GZA15" s="201"/>
      <c r="GZB15" s="201"/>
      <c r="GZC15" s="201"/>
      <c r="GZD15" s="201"/>
      <c r="GZE15" s="201"/>
      <c r="GZF15" s="201"/>
      <c r="GZG15" s="201"/>
      <c r="GZH15" s="201"/>
      <c r="GZI15" s="201"/>
      <c r="GZJ15" s="201"/>
      <c r="GZK15" s="201"/>
      <c r="GZL15" s="201"/>
      <c r="GZM15" s="201"/>
      <c r="GZN15" s="201"/>
      <c r="GZO15" s="201"/>
      <c r="GZP15" s="201"/>
      <c r="GZQ15" s="201"/>
      <c r="GZR15" s="201"/>
      <c r="GZS15" s="201"/>
      <c r="GZT15" s="201"/>
      <c r="GZU15" s="201"/>
      <c r="GZV15" s="201"/>
      <c r="GZW15" s="201"/>
      <c r="GZX15" s="201"/>
      <c r="GZY15" s="201"/>
      <c r="GZZ15" s="201"/>
      <c r="HAA15" s="201"/>
      <c r="HAB15" s="201"/>
      <c r="HAC15" s="201"/>
      <c r="HAD15" s="201"/>
      <c r="HAE15" s="201"/>
      <c r="HAF15" s="201"/>
      <c r="HAG15" s="201"/>
      <c r="HAH15" s="201"/>
      <c r="HAI15" s="201"/>
      <c r="HAJ15" s="201"/>
      <c r="HAK15" s="201"/>
      <c r="HAL15" s="201"/>
      <c r="HAM15" s="201"/>
      <c r="HAN15" s="201"/>
      <c r="HAO15" s="201"/>
      <c r="HAP15" s="201"/>
      <c r="HAQ15" s="201"/>
      <c r="HAR15" s="201"/>
      <c r="HAS15" s="201"/>
      <c r="HAT15" s="201"/>
      <c r="HAU15" s="201"/>
      <c r="HAV15" s="201"/>
      <c r="HAW15" s="201"/>
      <c r="HAX15" s="201"/>
      <c r="HAY15" s="201"/>
      <c r="HAZ15" s="201"/>
      <c r="HBA15" s="201"/>
      <c r="HBB15" s="201"/>
      <c r="HBC15" s="201"/>
      <c r="HBD15" s="201"/>
      <c r="HBE15" s="201"/>
      <c r="HBF15" s="201"/>
      <c r="HBG15" s="201"/>
      <c r="HBH15" s="201"/>
      <c r="HBI15" s="201"/>
      <c r="HBJ15" s="201"/>
      <c r="HBK15" s="201"/>
      <c r="HBL15" s="201"/>
      <c r="HBM15" s="201"/>
      <c r="HBN15" s="201"/>
      <c r="HBO15" s="201"/>
      <c r="HBP15" s="201"/>
      <c r="HBQ15" s="201"/>
      <c r="HBR15" s="201"/>
      <c r="HBS15" s="201"/>
      <c r="HBT15" s="201"/>
      <c r="HBU15" s="201"/>
      <c r="HBV15" s="201"/>
      <c r="HBW15" s="201"/>
      <c r="HBX15" s="201"/>
      <c r="HBY15" s="201"/>
      <c r="HBZ15" s="201"/>
      <c r="HCA15" s="201"/>
      <c r="HCB15" s="201"/>
      <c r="HCC15" s="201"/>
      <c r="HCD15" s="201"/>
      <c r="HCE15" s="201"/>
      <c r="HCF15" s="201"/>
      <c r="HCG15" s="201"/>
      <c r="HCH15" s="201"/>
      <c r="HCI15" s="201"/>
      <c r="HCJ15" s="201"/>
      <c r="HCK15" s="201"/>
      <c r="HCL15" s="201"/>
      <c r="HCM15" s="201"/>
      <c r="HCN15" s="201"/>
      <c r="HCO15" s="201"/>
      <c r="HCP15" s="201"/>
      <c r="HCQ15" s="201"/>
      <c r="HCR15" s="201"/>
      <c r="HCS15" s="201"/>
      <c r="HCT15" s="201"/>
      <c r="HCU15" s="201"/>
      <c r="HCV15" s="201"/>
      <c r="HCW15" s="201"/>
      <c r="HCX15" s="201"/>
      <c r="HCY15" s="201"/>
      <c r="HCZ15" s="201"/>
      <c r="HDA15" s="201"/>
      <c r="HDB15" s="201"/>
      <c r="HDC15" s="201"/>
      <c r="HDD15" s="201"/>
      <c r="HDE15" s="201"/>
      <c r="HDF15" s="201"/>
      <c r="HDG15" s="201"/>
      <c r="HDH15" s="201"/>
      <c r="HDI15" s="201"/>
      <c r="HDJ15" s="201"/>
      <c r="HDK15" s="201"/>
      <c r="HDL15" s="201"/>
      <c r="HDM15" s="201"/>
      <c r="HDN15" s="201"/>
      <c r="HDO15" s="201"/>
      <c r="HDP15" s="201"/>
      <c r="HDQ15" s="201"/>
      <c r="HDR15" s="201"/>
      <c r="HDS15" s="201"/>
      <c r="HDT15" s="201"/>
      <c r="HDU15" s="201"/>
      <c r="HDV15" s="201"/>
      <c r="HDW15" s="201"/>
      <c r="HDX15" s="201"/>
      <c r="HDY15" s="201"/>
      <c r="HDZ15" s="201"/>
      <c r="HEA15" s="201"/>
      <c r="HEB15" s="201"/>
      <c r="HEC15" s="201"/>
      <c r="HED15" s="201"/>
      <c r="HEE15" s="201"/>
      <c r="HEF15" s="201"/>
      <c r="HEG15" s="201"/>
      <c r="HEH15" s="201"/>
      <c r="HEI15" s="201"/>
      <c r="HEJ15" s="201"/>
      <c r="HEK15" s="201"/>
      <c r="HEL15" s="201"/>
      <c r="HEM15" s="201"/>
      <c r="HEN15" s="201"/>
      <c r="HEO15" s="201"/>
      <c r="HEP15" s="201"/>
      <c r="HEQ15" s="201"/>
      <c r="HER15" s="201"/>
      <c r="HES15" s="201"/>
      <c r="HET15" s="201"/>
      <c r="HEU15" s="201"/>
      <c r="HEV15" s="201"/>
      <c r="HEW15" s="201"/>
      <c r="HEX15" s="201"/>
      <c r="HEY15" s="201"/>
      <c r="HEZ15" s="201"/>
      <c r="HFA15" s="201"/>
      <c r="HFB15" s="201"/>
      <c r="HFC15" s="201"/>
      <c r="HFD15" s="201"/>
      <c r="HFE15" s="201"/>
      <c r="HFF15" s="201"/>
      <c r="HFG15" s="201"/>
      <c r="HFH15" s="201"/>
      <c r="HFI15" s="201"/>
      <c r="HFJ15" s="201"/>
      <c r="HFK15" s="201"/>
      <c r="HFL15" s="201"/>
      <c r="HFM15" s="201"/>
      <c r="HFN15" s="201"/>
      <c r="HFO15" s="201"/>
      <c r="HFP15" s="201"/>
      <c r="HFQ15" s="201"/>
      <c r="HFR15" s="201"/>
      <c r="HFS15" s="201"/>
      <c r="HFT15" s="201"/>
      <c r="HFU15" s="201"/>
      <c r="HFV15" s="201"/>
      <c r="HFW15" s="201"/>
      <c r="HFX15" s="201"/>
      <c r="HFY15" s="201"/>
      <c r="HFZ15" s="201"/>
      <c r="HGA15" s="201"/>
      <c r="HGB15" s="201"/>
      <c r="HGC15" s="201"/>
      <c r="HGD15" s="201"/>
      <c r="HGE15" s="201"/>
      <c r="HGF15" s="201"/>
      <c r="HGG15" s="201"/>
      <c r="HGH15" s="201"/>
      <c r="HGI15" s="201"/>
      <c r="HGJ15" s="201"/>
      <c r="HGK15" s="201"/>
      <c r="HGL15" s="201"/>
      <c r="HGM15" s="201"/>
      <c r="HGN15" s="201"/>
      <c r="HGO15" s="201"/>
      <c r="HGP15" s="201"/>
      <c r="HGQ15" s="201"/>
      <c r="HGR15" s="201"/>
      <c r="HGS15" s="201"/>
      <c r="HGT15" s="201"/>
      <c r="HGU15" s="201"/>
      <c r="HGV15" s="201"/>
      <c r="HGW15" s="201"/>
      <c r="HGX15" s="201"/>
      <c r="HGY15" s="201"/>
      <c r="HGZ15" s="201"/>
      <c r="HHA15" s="201"/>
      <c r="HHB15" s="201"/>
      <c r="HHC15" s="201"/>
      <c r="HHD15" s="201"/>
      <c r="HHE15" s="201"/>
      <c r="HHF15" s="201"/>
      <c r="HHG15" s="201"/>
      <c r="HHH15" s="201"/>
      <c r="HHI15" s="201"/>
      <c r="HHJ15" s="201"/>
      <c r="HHK15" s="201"/>
      <c r="HHL15" s="201"/>
      <c r="HHM15" s="201"/>
      <c r="HHN15" s="201"/>
      <c r="HHO15" s="201"/>
      <c r="HHP15" s="201"/>
      <c r="HHQ15" s="201"/>
      <c r="HHR15" s="201"/>
      <c r="HHS15" s="201"/>
      <c r="HHT15" s="201"/>
      <c r="HHU15" s="201"/>
      <c r="HHV15" s="201"/>
      <c r="HHW15" s="201"/>
      <c r="HHX15" s="201"/>
      <c r="HHY15" s="201"/>
      <c r="HHZ15" s="201"/>
      <c r="HIA15" s="201"/>
      <c r="HIB15" s="201"/>
      <c r="HIC15" s="201"/>
      <c r="HID15" s="201"/>
      <c r="HIE15" s="201"/>
      <c r="HIF15" s="201"/>
      <c r="HIG15" s="201"/>
      <c r="HIH15" s="201"/>
      <c r="HII15" s="201"/>
      <c r="HIJ15" s="201"/>
      <c r="HIK15" s="201"/>
      <c r="HIL15" s="201"/>
      <c r="HIM15" s="201"/>
      <c r="HIN15" s="201"/>
      <c r="HIO15" s="201"/>
      <c r="HIP15" s="201"/>
      <c r="HIQ15" s="201"/>
      <c r="HIR15" s="201"/>
      <c r="HIS15" s="201"/>
      <c r="HIT15" s="201"/>
      <c r="HIU15" s="201"/>
      <c r="HIV15" s="201"/>
      <c r="HIW15" s="201"/>
      <c r="HIX15" s="201"/>
      <c r="HIY15" s="201"/>
      <c r="HIZ15" s="201"/>
      <c r="HJA15" s="201"/>
      <c r="HJB15" s="201"/>
      <c r="HJC15" s="201"/>
      <c r="HJD15" s="201"/>
      <c r="HJE15" s="201"/>
      <c r="HJF15" s="201"/>
      <c r="HJG15" s="201"/>
      <c r="HJH15" s="201"/>
      <c r="HJI15" s="201"/>
      <c r="HJJ15" s="201"/>
      <c r="HJK15" s="201"/>
      <c r="HJL15" s="201"/>
      <c r="HJM15" s="201"/>
      <c r="HJN15" s="201"/>
      <c r="HJO15" s="201"/>
      <c r="HJP15" s="201"/>
      <c r="HJQ15" s="201"/>
      <c r="HJR15" s="201"/>
      <c r="HJS15" s="201"/>
      <c r="HJT15" s="201"/>
      <c r="HJU15" s="201"/>
      <c r="HJV15" s="201"/>
      <c r="HJW15" s="201"/>
      <c r="HJX15" s="201"/>
      <c r="HJY15" s="201"/>
      <c r="HJZ15" s="201"/>
      <c r="HKA15" s="201"/>
      <c r="HKB15" s="201"/>
      <c r="HKC15" s="201"/>
      <c r="HKD15" s="201"/>
      <c r="HKE15" s="201"/>
      <c r="HKF15" s="201"/>
      <c r="HKG15" s="201"/>
      <c r="HKH15" s="201"/>
      <c r="HKI15" s="201"/>
      <c r="HKJ15" s="201"/>
      <c r="HKK15" s="201"/>
      <c r="HKL15" s="201"/>
      <c r="HKM15" s="201"/>
      <c r="HKN15" s="201"/>
      <c r="HKO15" s="201"/>
      <c r="HKP15" s="201"/>
      <c r="HKQ15" s="201"/>
      <c r="HKR15" s="201"/>
      <c r="HKS15" s="201"/>
      <c r="HKT15" s="201"/>
      <c r="HKU15" s="201"/>
      <c r="HKV15" s="201"/>
      <c r="HKW15" s="201"/>
      <c r="HKX15" s="201"/>
      <c r="HKY15" s="201"/>
      <c r="HKZ15" s="201"/>
      <c r="HLA15" s="201"/>
      <c r="HLB15" s="201"/>
      <c r="HLC15" s="201"/>
      <c r="HLD15" s="201"/>
      <c r="HLE15" s="201"/>
      <c r="HLF15" s="201"/>
      <c r="HLG15" s="201"/>
      <c r="HLH15" s="201"/>
      <c r="HLI15" s="201"/>
      <c r="HLJ15" s="201"/>
      <c r="HLK15" s="201"/>
      <c r="HLL15" s="201"/>
      <c r="HLM15" s="201"/>
      <c r="HLN15" s="201"/>
      <c r="HLO15" s="201"/>
      <c r="HLP15" s="201"/>
      <c r="HLQ15" s="201"/>
      <c r="HLR15" s="201"/>
      <c r="HLS15" s="201"/>
      <c r="HLT15" s="201"/>
      <c r="HLU15" s="201"/>
      <c r="HLV15" s="201"/>
      <c r="HLW15" s="201"/>
      <c r="HLX15" s="201"/>
      <c r="HLY15" s="201"/>
      <c r="HLZ15" s="201"/>
      <c r="HMA15" s="201"/>
      <c r="HMB15" s="201"/>
      <c r="HMC15" s="201"/>
      <c r="HMD15" s="201"/>
      <c r="HME15" s="201"/>
      <c r="HMF15" s="201"/>
      <c r="HMG15" s="201"/>
      <c r="HMH15" s="201"/>
      <c r="HMI15" s="201"/>
      <c r="HMJ15" s="201"/>
      <c r="HMK15" s="201"/>
      <c r="HML15" s="201"/>
      <c r="HMM15" s="201"/>
      <c r="HMN15" s="201"/>
      <c r="HMO15" s="201"/>
      <c r="HMP15" s="201"/>
      <c r="HMQ15" s="201"/>
      <c r="HMR15" s="201"/>
      <c r="HMS15" s="201"/>
      <c r="HMT15" s="201"/>
      <c r="HMU15" s="201"/>
      <c r="HMV15" s="201"/>
      <c r="HMW15" s="201"/>
      <c r="HMX15" s="201"/>
      <c r="HMY15" s="201"/>
      <c r="HMZ15" s="201"/>
      <c r="HNA15" s="201"/>
      <c r="HNB15" s="201"/>
      <c r="HNC15" s="201"/>
      <c r="HND15" s="201"/>
      <c r="HNE15" s="201"/>
      <c r="HNF15" s="201"/>
      <c r="HNG15" s="201"/>
      <c r="HNH15" s="201"/>
      <c r="HNI15" s="201"/>
      <c r="HNJ15" s="201"/>
      <c r="HNK15" s="201"/>
      <c r="HNL15" s="201"/>
      <c r="HNM15" s="201"/>
      <c r="HNN15" s="201"/>
      <c r="HNO15" s="201"/>
      <c r="HNP15" s="201"/>
      <c r="HNQ15" s="201"/>
      <c r="HNR15" s="201"/>
      <c r="HNS15" s="201"/>
      <c r="HNT15" s="201"/>
      <c r="HNU15" s="201"/>
      <c r="HNV15" s="201"/>
      <c r="HNW15" s="201"/>
      <c r="HNX15" s="201"/>
      <c r="HNY15" s="201"/>
      <c r="HNZ15" s="201"/>
      <c r="HOA15" s="201"/>
      <c r="HOB15" s="201"/>
      <c r="HOC15" s="201"/>
      <c r="HOD15" s="201"/>
      <c r="HOE15" s="201"/>
      <c r="HOF15" s="201"/>
      <c r="HOG15" s="201"/>
      <c r="HOH15" s="201"/>
      <c r="HOI15" s="201"/>
      <c r="HOJ15" s="201"/>
      <c r="HOK15" s="201"/>
      <c r="HOL15" s="201"/>
      <c r="HOM15" s="201"/>
      <c r="HON15" s="201"/>
      <c r="HOO15" s="201"/>
      <c r="HOP15" s="201"/>
      <c r="HOQ15" s="201"/>
      <c r="HOR15" s="201"/>
      <c r="HOS15" s="201"/>
      <c r="HOT15" s="201"/>
      <c r="HOU15" s="201"/>
      <c r="HOV15" s="201"/>
      <c r="HOW15" s="201"/>
      <c r="HOX15" s="201"/>
      <c r="HOY15" s="201"/>
      <c r="HOZ15" s="201"/>
      <c r="HPA15" s="201"/>
      <c r="HPB15" s="201"/>
      <c r="HPC15" s="201"/>
      <c r="HPD15" s="201"/>
      <c r="HPE15" s="201"/>
      <c r="HPF15" s="201"/>
      <c r="HPG15" s="201"/>
      <c r="HPH15" s="201"/>
      <c r="HPI15" s="201"/>
      <c r="HPJ15" s="201"/>
      <c r="HPK15" s="201"/>
      <c r="HPL15" s="201"/>
      <c r="HPM15" s="201"/>
      <c r="HPN15" s="201"/>
      <c r="HPO15" s="201"/>
      <c r="HPP15" s="201"/>
      <c r="HPQ15" s="201"/>
      <c r="HPR15" s="201"/>
      <c r="HPS15" s="201"/>
      <c r="HPT15" s="201"/>
      <c r="HPU15" s="201"/>
      <c r="HPV15" s="201"/>
      <c r="HPW15" s="201"/>
      <c r="HPX15" s="201"/>
      <c r="HPY15" s="201"/>
      <c r="HPZ15" s="201"/>
      <c r="HQA15" s="201"/>
      <c r="HQB15" s="201"/>
      <c r="HQC15" s="201"/>
      <c r="HQD15" s="201"/>
      <c r="HQE15" s="201"/>
      <c r="HQF15" s="201"/>
      <c r="HQG15" s="201"/>
      <c r="HQH15" s="201"/>
      <c r="HQI15" s="201"/>
      <c r="HQJ15" s="201"/>
      <c r="HQK15" s="201"/>
      <c r="HQL15" s="201"/>
      <c r="HQM15" s="201"/>
      <c r="HQN15" s="201"/>
      <c r="HQO15" s="201"/>
      <c r="HQP15" s="201"/>
      <c r="HQQ15" s="201"/>
      <c r="HQR15" s="201"/>
      <c r="HQS15" s="201"/>
      <c r="HQT15" s="201"/>
      <c r="HQU15" s="201"/>
      <c r="HQV15" s="201"/>
      <c r="HQW15" s="201"/>
      <c r="HQX15" s="201"/>
      <c r="HQY15" s="201"/>
      <c r="HQZ15" s="201"/>
      <c r="HRA15" s="201"/>
      <c r="HRB15" s="201"/>
      <c r="HRC15" s="201"/>
      <c r="HRD15" s="201"/>
      <c r="HRE15" s="201"/>
      <c r="HRF15" s="201"/>
      <c r="HRG15" s="201"/>
      <c r="HRH15" s="201"/>
      <c r="HRI15" s="201"/>
      <c r="HRJ15" s="201"/>
      <c r="HRK15" s="201"/>
      <c r="HRL15" s="201"/>
      <c r="HRM15" s="201"/>
      <c r="HRN15" s="201"/>
      <c r="HRO15" s="201"/>
      <c r="HRP15" s="201"/>
      <c r="HRQ15" s="201"/>
      <c r="HRR15" s="201"/>
      <c r="HRS15" s="201"/>
      <c r="HRT15" s="201"/>
      <c r="HRU15" s="201"/>
      <c r="HRV15" s="201"/>
      <c r="HRW15" s="201"/>
      <c r="HRX15" s="201"/>
      <c r="HRY15" s="201"/>
      <c r="HRZ15" s="201"/>
      <c r="HSA15" s="201"/>
      <c r="HSB15" s="201"/>
      <c r="HSC15" s="201"/>
      <c r="HSD15" s="201"/>
      <c r="HSE15" s="201"/>
      <c r="HSF15" s="201"/>
      <c r="HSG15" s="201"/>
      <c r="HSH15" s="201"/>
      <c r="HSI15" s="201"/>
      <c r="HSJ15" s="201"/>
      <c r="HSK15" s="201"/>
      <c r="HSL15" s="201"/>
      <c r="HSM15" s="201"/>
      <c r="HSN15" s="201"/>
      <c r="HSO15" s="201"/>
      <c r="HSP15" s="201"/>
      <c r="HSQ15" s="201"/>
      <c r="HSR15" s="201"/>
      <c r="HSS15" s="201"/>
      <c r="HST15" s="201"/>
      <c r="HSU15" s="201"/>
      <c r="HSV15" s="201"/>
      <c r="HSW15" s="201"/>
      <c r="HSX15" s="201"/>
      <c r="HSY15" s="201"/>
      <c r="HSZ15" s="201"/>
      <c r="HTA15" s="201"/>
      <c r="HTB15" s="201"/>
      <c r="HTC15" s="201"/>
      <c r="HTD15" s="201"/>
      <c r="HTE15" s="201"/>
      <c r="HTF15" s="201"/>
      <c r="HTG15" s="201"/>
      <c r="HTH15" s="201"/>
      <c r="HTI15" s="201"/>
      <c r="HTJ15" s="201"/>
      <c r="HTK15" s="201"/>
      <c r="HTL15" s="201"/>
      <c r="HTM15" s="201"/>
      <c r="HTN15" s="201"/>
      <c r="HTO15" s="201"/>
      <c r="HTP15" s="201"/>
      <c r="HTQ15" s="201"/>
      <c r="HTR15" s="201"/>
      <c r="HTS15" s="201"/>
      <c r="HTT15" s="201"/>
      <c r="HTU15" s="201"/>
      <c r="HTV15" s="201"/>
      <c r="HTW15" s="201"/>
      <c r="HTX15" s="201"/>
      <c r="HTY15" s="201"/>
      <c r="HTZ15" s="201"/>
      <c r="HUA15" s="201"/>
      <c r="HUB15" s="201"/>
      <c r="HUC15" s="201"/>
      <c r="HUD15" s="201"/>
      <c r="HUE15" s="201"/>
      <c r="HUF15" s="201"/>
      <c r="HUG15" s="201"/>
      <c r="HUH15" s="201"/>
      <c r="HUI15" s="201"/>
      <c r="HUJ15" s="201"/>
      <c r="HUK15" s="201"/>
      <c r="HUL15" s="201"/>
      <c r="HUM15" s="201"/>
      <c r="HUN15" s="201"/>
      <c r="HUO15" s="201"/>
      <c r="HUP15" s="201"/>
      <c r="HUQ15" s="201"/>
      <c r="HUR15" s="201"/>
      <c r="HUS15" s="201"/>
      <c r="HUT15" s="201"/>
      <c r="HUU15" s="201"/>
      <c r="HUV15" s="201"/>
      <c r="HUW15" s="201"/>
      <c r="HUX15" s="201"/>
      <c r="HUY15" s="201"/>
      <c r="HUZ15" s="201"/>
      <c r="HVA15" s="201"/>
      <c r="HVB15" s="201"/>
      <c r="HVC15" s="201"/>
      <c r="HVD15" s="201"/>
      <c r="HVE15" s="201"/>
      <c r="HVF15" s="201"/>
      <c r="HVG15" s="201"/>
      <c r="HVH15" s="201"/>
      <c r="HVI15" s="201"/>
      <c r="HVJ15" s="201"/>
      <c r="HVK15" s="201"/>
      <c r="HVL15" s="201"/>
      <c r="HVM15" s="201"/>
      <c r="HVN15" s="201"/>
      <c r="HVO15" s="201"/>
      <c r="HVP15" s="201"/>
      <c r="HVQ15" s="201"/>
      <c r="HVR15" s="201"/>
      <c r="HVS15" s="201"/>
      <c r="HVT15" s="201"/>
      <c r="HVU15" s="201"/>
      <c r="HVV15" s="201"/>
      <c r="HVW15" s="201"/>
      <c r="HVX15" s="201"/>
      <c r="HVY15" s="201"/>
      <c r="HVZ15" s="201"/>
      <c r="HWA15" s="201"/>
      <c r="HWB15" s="201"/>
      <c r="HWC15" s="201"/>
      <c r="HWD15" s="201"/>
      <c r="HWE15" s="201"/>
      <c r="HWF15" s="201"/>
      <c r="HWG15" s="201"/>
      <c r="HWH15" s="201"/>
      <c r="HWI15" s="201"/>
      <c r="HWJ15" s="201"/>
      <c r="HWK15" s="201"/>
      <c r="HWL15" s="201"/>
      <c r="HWM15" s="201"/>
      <c r="HWN15" s="201"/>
      <c r="HWO15" s="201"/>
      <c r="HWP15" s="201"/>
      <c r="HWQ15" s="201"/>
      <c r="HWR15" s="201"/>
      <c r="HWS15" s="201"/>
      <c r="HWT15" s="201"/>
      <c r="HWU15" s="201"/>
      <c r="HWV15" s="201"/>
      <c r="HWW15" s="201"/>
      <c r="HWX15" s="201"/>
      <c r="HWY15" s="201"/>
      <c r="HWZ15" s="201"/>
      <c r="HXA15" s="201"/>
      <c r="HXB15" s="201"/>
      <c r="HXC15" s="201"/>
      <c r="HXD15" s="201"/>
      <c r="HXE15" s="201"/>
      <c r="HXF15" s="201"/>
      <c r="HXG15" s="201"/>
      <c r="HXH15" s="201"/>
      <c r="HXI15" s="201"/>
      <c r="HXJ15" s="201"/>
      <c r="HXK15" s="201"/>
      <c r="HXL15" s="201"/>
      <c r="HXM15" s="201"/>
      <c r="HXN15" s="201"/>
      <c r="HXO15" s="201"/>
      <c r="HXP15" s="201"/>
      <c r="HXQ15" s="201"/>
      <c r="HXR15" s="201"/>
      <c r="HXS15" s="201"/>
      <c r="HXT15" s="201"/>
      <c r="HXU15" s="201"/>
      <c r="HXV15" s="201"/>
      <c r="HXW15" s="201"/>
      <c r="HXX15" s="201"/>
      <c r="HXY15" s="201"/>
      <c r="HXZ15" s="201"/>
      <c r="HYA15" s="201"/>
      <c r="HYB15" s="201"/>
      <c r="HYC15" s="201"/>
      <c r="HYD15" s="201"/>
      <c r="HYE15" s="201"/>
      <c r="HYF15" s="201"/>
      <c r="HYG15" s="201"/>
      <c r="HYH15" s="201"/>
      <c r="HYI15" s="201"/>
      <c r="HYJ15" s="201"/>
      <c r="HYK15" s="201"/>
      <c r="HYL15" s="201"/>
      <c r="HYM15" s="201"/>
      <c r="HYN15" s="201"/>
      <c r="HYO15" s="201"/>
      <c r="HYP15" s="201"/>
      <c r="HYQ15" s="201"/>
      <c r="HYR15" s="201"/>
      <c r="HYS15" s="201"/>
      <c r="HYT15" s="201"/>
      <c r="HYU15" s="201"/>
      <c r="HYV15" s="201"/>
      <c r="HYW15" s="201"/>
      <c r="HYX15" s="201"/>
      <c r="HYY15" s="201"/>
      <c r="HYZ15" s="201"/>
      <c r="HZA15" s="201"/>
      <c r="HZB15" s="201"/>
      <c r="HZC15" s="201"/>
      <c r="HZD15" s="201"/>
      <c r="HZE15" s="201"/>
      <c r="HZF15" s="201"/>
      <c r="HZG15" s="201"/>
      <c r="HZH15" s="201"/>
      <c r="HZI15" s="201"/>
      <c r="HZJ15" s="201"/>
      <c r="HZK15" s="201"/>
      <c r="HZL15" s="201"/>
      <c r="HZM15" s="201"/>
      <c r="HZN15" s="201"/>
      <c r="HZO15" s="201"/>
      <c r="HZP15" s="201"/>
      <c r="HZQ15" s="201"/>
      <c r="HZR15" s="201"/>
      <c r="HZS15" s="201"/>
      <c r="HZT15" s="201"/>
      <c r="HZU15" s="201"/>
      <c r="HZV15" s="201"/>
      <c r="HZW15" s="201"/>
      <c r="HZX15" s="201"/>
      <c r="HZY15" s="201"/>
      <c r="HZZ15" s="201"/>
      <c r="IAA15" s="201"/>
      <c r="IAB15" s="201"/>
      <c r="IAC15" s="201"/>
      <c r="IAD15" s="201"/>
      <c r="IAE15" s="201"/>
      <c r="IAF15" s="201"/>
      <c r="IAG15" s="201"/>
      <c r="IAH15" s="201"/>
      <c r="IAI15" s="201"/>
      <c r="IAJ15" s="201"/>
      <c r="IAK15" s="201"/>
      <c r="IAL15" s="201"/>
      <c r="IAM15" s="201"/>
      <c r="IAN15" s="201"/>
      <c r="IAO15" s="201"/>
      <c r="IAP15" s="201"/>
      <c r="IAQ15" s="201"/>
      <c r="IAR15" s="201"/>
      <c r="IAS15" s="201"/>
      <c r="IAT15" s="201"/>
      <c r="IAU15" s="201"/>
      <c r="IAV15" s="201"/>
      <c r="IAW15" s="201"/>
      <c r="IAX15" s="201"/>
      <c r="IAY15" s="201"/>
      <c r="IAZ15" s="201"/>
      <c r="IBA15" s="201"/>
      <c r="IBB15" s="201"/>
      <c r="IBC15" s="201"/>
      <c r="IBD15" s="201"/>
      <c r="IBE15" s="201"/>
      <c r="IBF15" s="201"/>
      <c r="IBG15" s="201"/>
      <c r="IBH15" s="201"/>
      <c r="IBI15" s="201"/>
      <c r="IBJ15" s="201"/>
      <c r="IBK15" s="201"/>
      <c r="IBL15" s="201"/>
      <c r="IBM15" s="201"/>
      <c r="IBN15" s="201"/>
      <c r="IBO15" s="201"/>
      <c r="IBP15" s="201"/>
      <c r="IBQ15" s="201"/>
      <c r="IBR15" s="201"/>
      <c r="IBS15" s="201"/>
      <c r="IBT15" s="201"/>
      <c r="IBU15" s="201"/>
      <c r="IBV15" s="201"/>
      <c r="IBW15" s="201"/>
      <c r="IBX15" s="201"/>
      <c r="IBY15" s="201"/>
      <c r="IBZ15" s="201"/>
      <c r="ICA15" s="201"/>
      <c r="ICB15" s="201"/>
      <c r="ICC15" s="201"/>
      <c r="ICD15" s="201"/>
      <c r="ICE15" s="201"/>
      <c r="ICF15" s="201"/>
      <c r="ICG15" s="201"/>
      <c r="ICH15" s="201"/>
      <c r="ICI15" s="201"/>
      <c r="ICJ15" s="201"/>
      <c r="ICK15" s="201"/>
      <c r="ICL15" s="201"/>
      <c r="ICM15" s="201"/>
      <c r="ICN15" s="201"/>
      <c r="ICO15" s="201"/>
      <c r="ICP15" s="201"/>
      <c r="ICQ15" s="201"/>
      <c r="ICR15" s="201"/>
      <c r="ICS15" s="201"/>
      <c r="ICT15" s="201"/>
      <c r="ICU15" s="201"/>
      <c r="ICV15" s="201"/>
      <c r="ICW15" s="201"/>
      <c r="ICX15" s="201"/>
      <c r="ICY15" s="201"/>
      <c r="ICZ15" s="201"/>
      <c r="IDA15" s="201"/>
      <c r="IDB15" s="201"/>
      <c r="IDC15" s="201"/>
      <c r="IDD15" s="201"/>
      <c r="IDE15" s="201"/>
      <c r="IDF15" s="201"/>
      <c r="IDG15" s="201"/>
      <c r="IDH15" s="201"/>
      <c r="IDI15" s="201"/>
      <c r="IDJ15" s="201"/>
      <c r="IDK15" s="201"/>
      <c r="IDL15" s="201"/>
      <c r="IDM15" s="201"/>
      <c r="IDN15" s="201"/>
      <c r="IDO15" s="201"/>
      <c r="IDP15" s="201"/>
      <c r="IDQ15" s="201"/>
      <c r="IDR15" s="201"/>
      <c r="IDS15" s="201"/>
      <c r="IDT15" s="201"/>
      <c r="IDU15" s="201"/>
      <c r="IDV15" s="201"/>
      <c r="IDW15" s="201"/>
      <c r="IDX15" s="201"/>
      <c r="IDY15" s="201"/>
      <c r="IDZ15" s="201"/>
      <c r="IEA15" s="201"/>
      <c r="IEB15" s="201"/>
      <c r="IEC15" s="201"/>
      <c r="IED15" s="201"/>
      <c r="IEE15" s="201"/>
      <c r="IEF15" s="201"/>
      <c r="IEG15" s="201"/>
      <c r="IEH15" s="201"/>
      <c r="IEI15" s="201"/>
      <c r="IEJ15" s="201"/>
      <c r="IEK15" s="201"/>
      <c r="IEL15" s="201"/>
      <c r="IEM15" s="201"/>
      <c r="IEN15" s="201"/>
      <c r="IEO15" s="201"/>
      <c r="IEP15" s="201"/>
      <c r="IEQ15" s="201"/>
      <c r="IER15" s="201"/>
      <c r="IES15" s="201"/>
      <c r="IET15" s="201"/>
      <c r="IEU15" s="201"/>
      <c r="IEV15" s="201"/>
      <c r="IEW15" s="201"/>
      <c r="IEX15" s="201"/>
      <c r="IEY15" s="201"/>
      <c r="IEZ15" s="201"/>
      <c r="IFA15" s="201"/>
      <c r="IFB15" s="201"/>
      <c r="IFC15" s="201"/>
      <c r="IFD15" s="201"/>
      <c r="IFE15" s="201"/>
      <c r="IFF15" s="201"/>
      <c r="IFG15" s="201"/>
      <c r="IFH15" s="201"/>
      <c r="IFI15" s="201"/>
      <c r="IFJ15" s="201"/>
      <c r="IFK15" s="201"/>
      <c r="IFL15" s="201"/>
      <c r="IFM15" s="201"/>
      <c r="IFN15" s="201"/>
      <c r="IFO15" s="201"/>
      <c r="IFP15" s="201"/>
      <c r="IFQ15" s="201"/>
      <c r="IFR15" s="201"/>
      <c r="IFS15" s="201"/>
      <c r="IFT15" s="201"/>
      <c r="IFU15" s="201"/>
      <c r="IFV15" s="201"/>
      <c r="IFW15" s="201"/>
      <c r="IFX15" s="201"/>
      <c r="IFY15" s="201"/>
      <c r="IFZ15" s="201"/>
      <c r="IGA15" s="201"/>
      <c r="IGB15" s="201"/>
      <c r="IGC15" s="201"/>
      <c r="IGD15" s="201"/>
      <c r="IGE15" s="201"/>
      <c r="IGF15" s="201"/>
      <c r="IGG15" s="201"/>
      <c r="IGH15" s="201"/>
      <c r="IGI15" s="201"/>
      <c r="IGJ15" s="201"/>
      <c r="IGK15" s="201"/>
      <c r="IGL15" s="201"/>
      <c r="IGM15" s="201"/>
      <c r="IGN15" s="201"/>
      <c r="IGO15" s="201"/>
      <c r="IGP15" s="201"/>
      <c r="IGQ15" s="201"/>
      <c r="IGR15" s="201"/>
      <c r="IGS15" s="201"/>
      <c r="IGT15" s="201"/>
      <c r="IGU15" s="201"/>
      <c r="IGV15" s="201"/>
      <c r="IGW15" s="201"/>
      <c r="IGX15" s="201"/>
      <c r="IGY15" s="201"/>
      <c r="IGZ15" s="201"/>
      <c r="IHA15" s="201"/>
      <c r="IHB15" s="201"/>
      <c r="IHC15" s="201"/>
      <c r="IHD15" s="201"/>
      <c r="IHE15" s="201"/>
      <c r="IHF15" s="201"/>
      <c r="IHG15" s="201"/>
      <c r="IHH15" s="201"/>
      <c r="IHI15" s="201"/>
      <c r="IHJ15" s="201"/>
      <c r="IHK15" s="201"/>
      <c r="IHL15" s="201"/>
      <c r="IHM15" s="201"/>
      <c r="IHN15" s="201"/>
      <c r="IHO15" s="201"/>
      <c r="IHP15" s="201"/>
      <c r="IHQ15" s="201"/>
      <c r="IHR15" s="201"/>
      <c r="IHS15" s="201"/>
      <c r="IHT15" s="201"/>
      <c r="IHU15" s="201"/>
      <c r="IHV15" s="201"/>
      <c r="IHW15" s="201"/>
      <c r="IHX15" s="201"/>
      <c r="IHY15" s="201"/>
      <c r="IHZ15" s="201"/>
      <c r="IIA15" s="201"/>
      <c r="IIB15" s="201"/>
      <c r="IIC15" s="201"/>
      <c r="IID15" s="201"/>
      <c r="IIE15" s="201"/>
      <c r="IIF15" s="201"/>
      <c r="IIG15" s="201"/>
      <c r="IIH15" s="201"/>
      <c r="III15" s="201"/>
      <c r="IIJ15" s="201"/>
      <c r="IIK15" s="201"/>
      <c r="IIL15" s="201"/>
      <c r="IIM15" s="201"/>
      <c r="IIN15" s="201"/>
      <c r="IIO15" s="201"/>
      <c r="IIP15" s="201"/>
      <c r="IIQ15" s="201"/>
      <c r="IIR15" s="201"/>
      <c r="IIS15" s="201"/>
      <c r="IIT15" s="201"/>
      <c r="IIU15" s="201"/>
      <c r="IIV15" s="201"/>
      <c r="IIW15" s="201"/>
      <c r="IIX15" s="201"/>
      <c r="IIY15" s="201"/>
      <c r="IIZ15" s="201"/>
      <c r="IJA15" s="201"/>
      <c r="IJB15" s="201"/>
      <c r="IJC15" s="201"/>
      <c r="IJD15" s="201"/>
      <c r="IJE15" s="201"/>
      <c r="IJF15" s="201"/>
      <c r="IJG15" s="201"/>
      <c r="IJH15" s="201"/>
      <c r="IJI15" s="201"/>
      <c r="IJJ15" s="201"/>
      <c r="IJK15" s="201"/>
      <c r="IJL15" s="201"/>
      <c r="IJM15" s="201"/>
      <c r="IJN15" s="201"/>
      <c r="IJO15" s="201"/>
      <c r="IJP15" s="201"/>
      <c r="IJQ15" s="201"/>
      <c r="IJR15" s="201"/>
      <c r="IJS15" s="201"/>
      <c r="IJT15" s="201"/>
      <c r="IJU15" s="201"/>
      <c r="IJV15" s="201"/>
      <c r="IJW15" s="201"/>
      <c r="IJX15" s="201"/>
      <c r="IJY15" s="201"/>
      <c r="IJZ15" s="201"/>
      <c r="IKA15" s="201"/>
      <c r="IKB15" s="201"/>
      <c r="IKC15" s="201"/>
      <c r="IKD15" s="201"/>
      <c r="IKE15" s="201"/>
      <c r="IKF15" s="201"/>
      <c r="IKG15" s="201"/>
      <c r="IKH15" s="201"/>
      <c r="IKI15" s="201"/>
      <c r="IKJ15" s="201"/>
      <c r="IKK15" s="201"/>
      <c r="IKL15" s="201"/>
      <c r="IKM15" s="201"/>
      <c r="IKN15" s="201"/>
      <c r="IKO15" s="201"/>
      <c r="IKP15" s="201"/>
      <c r="IKQ15" s="201"/>
      <c r="IKR15" s="201"/>
      <c r="IKS15" s="201"/>
      <c r="IKT15" s="201"/>
      <c r="IKU15" s="201"/>
      <c r="IKV15" s="201"/>
      <c r="IKW15" s="201"/>
      <c r="IKX15" s="201"/>
      <c r="IKY15" s="201"/>
      <c r="IKZ15" s="201"/>
      <c r="ILA15" s="201"/>
      <c r="ILB15" s="201"/>
      <c r="ILC15" s="201"/>
      <c r="ILD15" s="201"/>
      <c r="ILE15" s="201"/>
      <c r="ILF15" s="201"/>
      <c r="ILG15" s="201"/>
      <c r="ILH15" s="201"/>
      <c r="ILI15" s="201"/>
      <c r="ILJ15" s="201"/>
      <c r="ILK15" s="201"/>
      <c r="ILL15" s="201"/>
      <c r="ILM15" s="201"/>
      <c r="ILN15" s="201"/>
      <c r="ILO15" s="201"/>
      <c r="ILP15" s="201"/>
      <c r="ILQ15" s="201"/>
      <c r="ILR15" s="201"/>
      <c r="ILS15" s="201"/>
      <c r="ILT15" s="201"/>
      <c r="ILU15" s="201"/>
      <c r="ILV15" s="201"/>
      <c r="ILW15" s="201"/>
      <c r="ILX15" s="201"/>
      <c r="ILY15" s="201"/>
      <c r="ILZ15" s="201"/>
      <c r="IMA15" s="201"/>
      <c r="IMB15" s="201"/>
      <c r="IMC15" s="201"/>
      <c r="IMD15" s="201"/>
      <c r="IME15" s="201"/>
      <c r="IMF15" s="201"/>
      <c r="IMG15" s="201"/>
      <c r="IMH15" s="201"/>
      <c r="IMI15" s="201"/>
      <c r="IMJ15" s="201"/>
      <c r="IMK15" s="201"/>
      <c r="IML15" s="201"/>
      <c r="IMM15" s="201"/>
      <c r="IMN15" s="201"/>
      <c r="IMO15" s="201"/>
      <c r="IMP15" s="201"/>
      <c r="IMQ15" s="201"/>
      <c r="IMR15" s="201"/>
      <c r="IMS15" s="201"/>
      <c r="IMT15" s="201"/>
      <c r="IMU15" s="201"/>
      <c r="IMV15" s="201"/>
      <c r="IMW15" s="201"/>
      <c r="IMX15" s="201"/>
      <c r="IMY15" s="201"/>
      <c r="IMZ15" s="201"/>
      <c r="INA15" s="201"/>
      <c r="INB15" s="201"/>
      <c r="INC15" s="201"/>
      <c r="IND15" s="201"/>
      <c r="INE15" s="201"/>
      <c r="INF15" s="201"/>
      <c r="ING15" s="201"/>
      <c r="INH15" s="201"/>
      <c r="INI15" s="201"/>
      <c r="INJ15" s="201"/>
      <c r="INK15" s="201"/>
      <c r="INL15" s="201"/>
      <c r="INM15" s="201"/>
      <c r="INN15" s="201"/>
      <c r="INO15" s="201"/>
      <c r="INP15" s="201"/>
      <c r="INQ15" s="201"/>
      <c r="INR15" s="201"/>
      <c r="INS15" s="201"/>
      <c r="INT15" s="201"/>
      <c r="INU15" s="201"/>
      <c r="INV15" s="201"/>
      <c r="INW15" s="201"/>
      <c r="INX15" s="201"/>
      <c r="INY15" s="201"/>
      <c r="INZ15" s="201"/>
      <c r="IOA15" s="201"/>
      <c r="IOB15" s="201"/>
      <c r="IOC15" s="201"/>
      <c r="IOD15" s="201"/>
      <c r="IOE15" s="201"/>
      <c r="IOF15" s="201"/>
      <c r="IOG15" s="201"/>
      <c r="IOH15" s="201"/>
      <c r="IOI15" s="201"/>
      <c r="IOJ15" s="201"/>
      <c r="IOK15" s="201"/>
      <c r="IOL15" s="201"/>
      <c r="IOM15" s="201"/>
      <c r="ION15" s="201"/>
      <c r="IOO15" s="201"/>
      <c r="IOP15" s="201"/>
      <c r="IOQ15" s="201"/>
      <c r="IOR15" s="201"/>
      <c r="IOS15" s="201"/>
      <c r="IOT15" s="201"/>
      <c r="IOU15" s="201"/>
      <c r="IOV15" s="201"/>
      <c r="IOW15" s="201"/>
      <c r="IOX15" s="201"/>
      <c r="IOY15" s="201"/>
      <c r="IOZ15" s="201"/>
      <c r="IPA15" s="201"/>
      <c r="IPB15" s="201"/>
      <c r="IPC15" s="201"/>
      <c r="IPD15" s="201"/>
      <c r="IPE15" s="201"/>
      <c r="IPF15" s="201"/>
      <c r="IPG15" s="201"/>
      <c r="IPH15" s="201"/>
      <c r="IPI15" s="201"/>
      <c r="IPJ15" s="201"/>
      <c r="IPK15" s="201"/>
      <c r="IPL15" s="201"/>
      <c r="IPM15" s="201"/>
      <c r="IPN15" s="201"/>
      <c r="IPO15" s="201"/>
      <c r="IPP15" s="201"/>
      <c r="IPQ15" s="201"/>
      <c r="IPR15" s="201"/>
      <c r="IPS15" s="201"/>
      <c r="IPT15" s="201"/>
      <c r="IPU15" s="201"/>
      <c r="IPV15" s="201"/>
      <c r="IPW15" s="201"/>
      <c r="IPX15" s="201"/>
      <c r="IPY15" s="201"/>
      <c r="IPZ15" s="201"/>
      <c r="IQA15" s="201"/>
      <c r="IQB15" s="201"/>
      <c r="IQC15" s="201"/>
      <c r="IQD15" s="201"/>
      <c r="IQE15" s="201"/>
      <c r="IQF15" s="201"/>
      <c r="IQG15" s="201"/>
      <c r="IQH15" s="201"/>
      <c r="IQI15" s="201"/>
      <c r="IQJ15" s="201"/>
      <c r="IQK15" s="201"/>
      <c r="IQL15" s="201"/>
      <c r="IQM15" s="201"/>
      <c r="IQN15" s="201"/>
      <c r="IQO15" s="201"/>
      <c r="IQP15" s="201"/>
      <c r="IQQ15" s="201"/>
      <c r="IQR15" s="201"/>
      <c r="IQS15" s="201"/>
      <c r="IQT15" s="201"/>
      <c r="IQU15" s="201"/>
      <c r="IQV15" s="201"/>
      <c r="IQW15" s="201"/>
      <c r="IQX15" s="201"/>
      <c r="IQY15" s="201"/>
      <c r="IQZ15" s="201"/>
      <c r="IRA15" s="201"/>
      <c r="IRB15" s="201"/>
      <c r="IRC15" s="201"/>
      <c r="IRD15" s="201"/>
      <c r="IRE15" s="201"/>
      <c r="IRF15" s="201"/>
      <c r="IRG15" s="201"/>
      <c r="IRH15" s="201"/>
      <c r="IRI15" s="201"/>
      <c r="IRJ15" s="201"/>
      <c r="IRK15" s="201"/>
      <c r="IRL15" s="201"/>
      <c r="IRM15" s="201"/>
      <c r="IRN15" s="201"/>
      <c r="IRO15" s="201"/>
      <c r="IRP15" s="201"/>
      <c r="IRQ15" s="201"/>
      <c r="IRR15" s="201"/>
      <c r="IRS15" s="201"/>
      <c r="IRT15" s="201"/>
      <c r="IRU15" s="201"/>
      <c r="IRV15" s="201"/>
      <c r="IRW15" s="201"/>
      <c r="IRX15" s="201"/>
      <c r="IRY15" s="201"/>
      <c r="IRZ15" s="201"/>
      <c r="ISA15" s="201"/>
      <c r="ISB15" s="201"/>
      <c r="ISC15" s="201"/>
      <c r="ISD15" s="201"/>
      <c r="ISE15" s="201"/>
      <c r="ISF15" s="201"/>
      <c r="ISG15" s="201"/>
      <c r="ISH15" s="201"/>
      <c r="ISI15" s="201"/>
      <c r="ISJ15" s="201"/>
      <c r="ISK15" s="201"/>
      <c r="ISL15" s="201"/>
      <c r="ISM15" s="201"/>
      <c r="ISN15" s="201"/>
      <c r="ISO15" s="201"/>
      <c r="ISP15" s="201"/>
      <c r="ISQ15" s="201"/>
      <c r="ISR15" s="201"/>
      <c r="ISS15" s="201"/>
      <c r="IST15" s="201"/>
      <c r="ISU15" s="201"/>
      <c r="ISV15" s="201"/>
      <c r="ISW15" s="201"/>
      <c r="ISX15" s="201"/>
      <c r="ISY15" s="201"/>
      <c r="ISZ15" s="201"/>
      <c r="ITA15" s="201"/>
      <c r="ITB15" s="201"/>
      <c r="ITC15" s="201"/>
      <c r="ITD15" s="201"/>
      <c r="ITE15" s="201"/>
      <c r="ITF15" s="201"/>
      <c r="ITG15" s="201"/>
      <c r="ITH15" s="201"/>
      <c r="ITI15" s="201"/>
      <c r="ITJ15" s="201"/>
      <c r="ITK15" s="201"/>
      <c r="ITL15" s="201"/>
      <c r="ITM15" s="201"/>
      <c r="ITN15" s="201"/>
      <c r="ITO15" s="201"/>
      <c r="ITP15" s="201"/>
      <c r="ITQ15" s="201"/>
      <c r="ITR15" s="201"/>
      <c r="ITS15" s="201"/>
      <c r="ITT15" s="201"/>
      <c r="ITU15" s="201"/>
      <c r="ITV15" s="201"/>
      <c r="ITW15" s="201"/>
      <c r="ITX15" s="201"/>
      <c r="ITY15" s="201"/>
      <c r="ITZ15" s="201"/>
      <c r="IUA15" s="201"/>
      <c r="IUB15" s="201"/>
      <c r="IUC15" s="201"/>
      <c r="IUD15" s="201"/>
      <c r="IUE15" s="201"/>
      <c r="IUF15" s="201"/>
      <c r="IUG15" s="201"/>
      <c r="IUH15" s="201"/>
      <c r="IUI15" s="201"/>
      <c r="IUJ15" s="201"/>
      <c r="IUK15" s="201"/>
      <c r="IUL15" s="201"/>
      <c r="IUM15" s="201"/>
      <c r="IUN15" s="201"/>
      <c r="IUO15" s="201"/>
      <c r="IUP15" s="201"/>
      <c r="IUQ15" s="201"/>
      <c r="IUR15" s="201"/>
      <c r="IUS15" s="201"/>
      <c r="IUT15" s="201"/>
      <c r="IUU15" s="201"/>
      <c r="IUV15" s="201"/>
      <c r="IUW15" s="201"/>
      <c r="IUX15" s="201"/>
      <c r="IUY15" s="201"/>
      <c r="IUZ15" s="201"/>
      <c r="IVA15" s="201"/>
      <c r="IVB15" s="201"/>
      <c r="IVC15" s="201"/>
      <c r="IVD15" s="201"/>
      <c r="IVE15" s="201"/>
      <c r="IVF15" s="201"/>
      <c r="IVG15" s="201"/>
      <c r="IVH15" s="201"/>
      <c r="IVI15" s="201"/>
      <c r="IVJ15" s="201"/>
      <c r="IVK15" s="201"/>
      <c r="IVL15" s="201"/>
      <c r="IVM15" s="201"/>
      <c r="IVN15" s="201"/>
      <c r="IVO15" s="201"/>
      <c r="IVP15" s="201"/>
      <c r="IVQ15" s="201"/>
      <c r="IVR15" s="201"/>
      <c r="IVS15" s="201"/>
      <c r="IVT15" s="201"/>
      <c r="IVU15" s="201"/>
      <c r="IVV15" s="201"/>
      <c r="IVW15" s="201"/>
      <c r="IVX15" s="201"/>
      <c r="IVY15" s="201"/>
      <c r="IVZ15" s="201"/>
      <c r="IWA15" s="201"/>
      <c r="IWB15" s="201"/>
      <c r="IWC15" s="201"/>
      <c r="IWD15" s="201"/>
      <c r="IWE15" s="201"/>
      <c r="IWF15" s="201"/>
      <c r="IWG15" s="201"/>
      <c r="IWH15" s="201"/>
      <c r="IWI15" s="201"/>
      <c r="IWJ15" s="201"/>
      <c r="IWK15" s="201"/>
      <c r="IWL15" s="201"/>
      <c r="IWM15" s="201"/>
      <c r="IWN15" s="201"/>
      <c r="IWO15" s="201"/>
      <c r="IWP15" s="201"/>
      <c r="IWQ15" s="201"/>
      <c r="IWR15" s="201"/>
      <c r="IWS15" s="201"/>
      <c r="IWT15" s="201"/>
      <c r="IWU15" s="201"/>
      <c r="IWV15" s="201"/>
      <c r="IWW15" s="201"/>
      <c r="IWX15" s="201"/>
      <c r="IWY15" s="201"/>
      <c r="IWZ15" s="201"/>
      <c r="IXA15" s="201"/>
      <c r="IXB15" s="201"/>
      <c r="IXC15" s="201"/>
      <c r="IXD15" s="201"/>
      <c r="IXE15" s="201"/>
      <c r="IXF15" s="201"/>
      <c r="IXG15" s="201"/>
      <c r="IXH15" s="201"/>
      <c r="IXI15" s="201"/>
      <c r="IXJ15" s="201"/>
      <c r="IXK15" s="201"/>
      <c r="IXL15" s="201"/>
      <c r="IXM15" s="201"/>
      <c r="IXN15" s="201"/>
      <c r="IXO15" s="201"/>
      <c r="IXP15" s="201"/>
      <c r="IXQ15" s="201"/>
      <c r="IXR15" s="201"/>
      <c r="IXS15" s="201"/>
      <c r="IXT15" s="201"/>
      <c r="IXU15" s="201"/>
      <c r="IXV15" s="201"/>
      <c r="IXW15" s="201"/>
      <c r="IXX15" s="201"/>
      <c r="IXY15" s="201"/>
      <c r="IXZ15" s="201"/>
      <c r="IYA15" s="201"/>
      <c r="IYB15" s="201"/>
      <c r="IYC15" s="201"/>
      <c r="IYD15" s="201"/>
      <c r="IYE15" s="201"/>
      <c r="IYF15" s="201"/>
      <c r="IYG15" s="201"/>
      <c r="IYH15" s="201"/>
      <c r="IYI15" s="201"/>
      <c r="IYJ15" s="201"/>
      <c r="IYK15" s="201"/>
      <c r="IYL15" s="201"/>
      <c r="IYM15" s="201"/>
      <c r="IYN15" s="201"/>
      <c r="IYO15" s="201"/>
      <c r="IYP15" s="201"/>
      <c r="IYQ15" s="201"/>
      <c r="IYR15" s="201"/>
      <c r="IYS15" s="201"/>
      <c r="IYT15" s="201"/>
      <c r="IYU15" s="201"/>
      <c r="IYV15" s="201"/>
      <c r="IYW15" s="201"/>
      <c r="IYX15" s="201"/>
      <c r="IYY15" s="201"/>
      <c r="IYZ15" s="201"/>
      <c r="IZA15" s="201"/>
      <c r="IZB15" s="201"/>
      <c r="IZC15" s="201"/>
      <c r="IZD15" s="201"/>
      <c r="IZE15" s="201"/>
      <c r="IZF15" s="201"/>
      <c r="IZG15" s="201"/>
      <c r="IZH15" s="201"/>
      <c r="IZI15" s="201"/>
      <c r="IZJ15" s="201"/>
      <c r="IZK15" s="201"/>
      <c r="IZL15" s="201"/>
      <c r="IZM15" s="201"/>
      <c r="IZN15" s="201"/>
      <c r="IZO15" s="201"/>
      <c r="IZP15" s="201"/>
      <c r="IZQ15" s="201"/>
      <c r="IZR15" s="201"/>
      <c r="IZS15" s="201"/>
      <c r="IZT15" s="201"/>
      <c r="IZU15" s="201"/>
      <c r="IZV15" s="201"/>
      <c r="IZW15" s="201"/>
      <c r="IZX15" s="201"/>
      <c r="IZY15" s="201"/>
      <c r="IZZ15" s="201"/>
      <c r="JAA15" s="201"/>
      <c r="JAB15" s="201"/>
      <c r="JAC15" s="201"/>
      <c r="JAD15" s="201"/>
      <c r="JAE15" s="201"/>
      <c r="JAF15" s="201"/>
      <c r="JAG15" s="201"/>
      <c r="JAH15" s="201"/>
      <c r="JAI15" s="201"/>
      <c r="JAJ15" s="201"/>
      <c r="JAK15" s="201"/>
      <c r="JAL15" s="201"/>
      <c r="JAM15" s="201"/>
      <c r="JAN15" s="201"/>
      <c r="JAO15" s="201"/>
      <c r="JAP15" s="201"/>
      <c r="JAQ15" s="201"/>
      <c r="JAR15" s="201"/>
      <c r="JAS15" s="201"/>
      <c r="JAT15" s="201"/>
      <c r="JAU15" s="201"/>
      <c r="JAV15" s="201"/>
      <c r="JAW15" s="201"/>
      <c r="JAX15" s="201"/>
      <c r="JAY15" s="201"/>
      <c r="JAZ15" s="201"/>
      <c r="JBA15" s="201"/>
      <c r="JBB15" s="201"/>
      <c r="JBC15" s="201"/>
      <c r="JBD15" s="201"/>
      <c r="JBE15" s="201"/>
      <c r="JBF15" s="201"/>
      <c r="JBG15" s="201"/>
      <c r="JBH15" s="201"/>
      <c r="JBI15" s="201"/>
      <c r="JBJ15" s="201"/>
      <c r="JBK15" s="201"/>
      <c r="JBL15" s="201"/>
      <c r="JBM15" s="201"/>
      <c r="JBN15" s="201"/>
      <c r="JBO15" s="201"/>
      <c r="JBP15" s="201"/>
      <c r="JBQ15" s="201"/>
      <c r="JBR15" s="201"/>
      <c r="JBS15" s="201"/>
      <c r="JBT15" s="201"/>
      <c r="JBU15" s="201"/>
      <c r="JBV15" s="201"/>
      <c r="JBW15" s="201"/>
      <c r="JBX15" s="201"/>
      <c r="JBY15" s="201"/>
      <c r="JBZ15" s="201"/>
      <c r="JCA15" s="201"/>
      <c r="JCB15" s="201"/>
      <c r="JCC15" s="201"/>
      <c r="JCD15" s="201"/>
      <c r="JCE15" s="201"/>
      <c r="JCF15" s="201"/>
      <c r="JCG15" s="201"/>
      <c r="JCH15" s="201"/>
      <c r="JCI15" s="201"/>
      <c r="JCJ15" s="201"/>
      <c r="JCK15" s="201"/>
      <c r="JCL15" s="201"/>
      <c r="JCM15" s="201"/>
      <c r="JCN15" s="201"/>
      <c r="JCO15" s="201"/>
      <c r="JCP15" s="201"/>
      <c r="JCQ15" s="201"/>
      <c r="JCR15" s="201"/>
      <c r="JCS15" s="201"/>
      <c r="JCT15" s="201"/>
      <c r="JCU15" s="201"/>
      <c r="JCV15" s="201"/>
      <c r="JCW15" s="201"/>
      <c r="JCX15" s="201"/>
      <c r="JCY15" s="201"/>
      <c r="JCZ15" s="201"/>
      <c r="JDA15" s="201"/>
      <c r="JDB15" s="201"/>
      <c r="JDC15" s="201"/>
      <c r="JDD15" s="201"/>
      <c r="JDE15" s="201"/>
      <c r="JDF15" s="201"/>
      <c r="JDG15" s="201"/>
      <c r="JDH15" s="201"/>
      <c r="JDI15" s="201"/>
      <c r="JDJ15" s="201"/>
      <c r="JDK15" s="201"/>
      <c r="JDL15" s="201"/>
      <c r="JDM15" s="201"/>
      <c r="JDN15" s="201"/>
      <c r="JDO15" s="201"/>
      <c r="JDP15" s="201"/>
      <c r="JDQ15" s="201"/>
      <c r="JDR15" s="201"/>
      <c r="JDS15" s="201"/>
      <c r="JDT15" s="201"/>
      <c r="JDU15" s="201"/>
      <c r="JDV15" s="201"/>
      <c r="JDW15" s="201"/>
      <c r="JDX15" s="201"/>
      <c r="JDY15" s="201"/>
      <c r="JDZ15" s="201"/>
      <c r="JEA15" s="201"/>
      <c r="JEB15" s="201"/>
      <c r="JEC15" s="201"/>
      <c r="JED15" s="201"/>
      <c r="JEE15" s="201"/>
      <c r="JEF15" s="201"/>
      <c r="JEG15" s="201"/>
      <c r="JEH15" s="201"/>
      <c r="JEI15" s="201"/>
      <c r="JEJ15" s="201"/>
      <c r="JEK15" s="201"/>
      <c r="JEL15" s="201"/>
      <c r="JEM15" s="201"/>
      <c r="JEN15" s="201"/>
      <c r="JEO15" s="201"/>
      <c r="JEP15" s="201"/>
      <c r="JEQ15" s="201"/>
      <c r="JER15" s="201"/>
      <c r="JES15" s="201"/>
      <c r="JET15" s="201"/>
      <c r="JEU15" s="201"/>
      <c r="JEV15" s="201"/>
      <c r="JEW15" s="201"/>
      <c r="JEX15" s="201"/>
      <c r="JEY15" s="201"/>
      <c r="JEZ15" s="201"/>
      <c r="JFA15" s="201"/>
      <c r="JFB15" s="201"/>
      <c r="JFC15" s="201"/>
      <c r="JFD15" s="201"/>
      <c r="JFE15" s="201"/>
      <c r="JFF15" s="201"/>
      <c r="JFG15" s="201"/>
      <c r="JFH15" s="201"/>
      <c r="JFI15" s="201"/>
      <c r="JFJ15" s="201"/>
      <c r="JFK15" s="201"/>
      <c r="JFL15" s="201"/>
      <c r="JFM15" s="201"/>
      <c r="JFN15" s="201"/>
      <c r="JFO15" s="201"/>
      <c r="JFP15" s="201"/>
      <c r="JFQ15" s="201"/>
      <c r="JFR15" s="201"/>
      <c r="JFS15" s="201"/>
      <c r="JFT15" s="201"/>
      <c r="JFU15" s="201"/>
      <c r="JFV15" s="201"/>
      <c r="JFW15" s="201"/>
      <c r="JFX15" s="201"/>
      <c r="JFY15" s="201"/>
      <c r="JFZ15" s="201"/>
      <c r="JGA15" s="201"/>
      <c r="JGB15" s="201"/>
      <c r="JGC15" s="201"/>
      <c r="JGD15" s="201"/>
      <c r="JGE15" s="201"/>
      <c r="JGF15" s="201"/>
      <c r="JGG15" s="201"/>
      <c r="JGH15" s="201"/>
      <c r="JGI15" s="201"/>
      <c r="JGJ15" s="201"/>
      <c r="JGK15" s="201"/>
      <c r="JGL15" s="201"/>
      <c r="JGM15" s="201"/>
      <c r="JGN15" s="201"/>
      <c r="JGO15" s="201"/>
      <c r="JGP15" s="201"/>
      <c r="JGQ15" s="201"/>
      <c r="JGR15" s="201"/>
      <c r="JGS15" s="201"/>
      <c r="JGT15" s="201"/>
      <c r="JGU15" s="201"/>
      <c r="JGV15" s="201"/>
      <c r="JGW15" s="201"/>
      <c r="JGX15" s="201"/>
      <c r="JGY15" s="201"/>
      <c r="JGZ15" s="201"/>
      <c r="JHA15" s="201"/>
      <c r="JHB15" s="201"/>
      <c r="JHC15" s="201"/>
      <c r="JHD15" s="201"/>
      <c r="JHE15" s="201"/>
      <c r="JHF15" s="201"/>
      <c r="JHG15" s="201"/>
      <c r="JHH15" s="201"/>
      <c r="JHI15" s="201"/>
      <c r="JHJ15" s="201"/>
      <c r="JHK15" s="201"/>
      <c r="JHL15" s="201"/>
      <c r="JHM15" s="201"/>
      <c r="JHN15" s="201"/>
      <c r="JHO15" s="201"/>
      <c r="JHP15" s="201"/>
      <c r="JHQ15" s="201"/>
      <c r="JHR15" s="201"/>
      <c r="JHS15" s="201"/>
      <c r="JHT15" s="201"/>
      <c r="JHU15" s="201"/>
      <c r="JHV15" s="201"/>
      <c r="JHW15" s="201"/>
      <c r="JHX15" s="201"/>
      <c r="JHY15" s="201"/>
      <c r="JHZ15" s="201"/>
      <c r="JIA15" s="201"/>
      <c r="JIB15" s="201"/>
      <c r="JIC15" s="201"/>
      <c r="JID15" s="201"/>
      <c r="JIE15" s="201"/>
      <c r="JIF15" s="201"/>
      <c r="JIG15" s="201"/>
      <c r="JIH15" s="201"/>
      <c r="JII15" s="201"/>
      <c r="JIJ15" s="201"/>
      <c r="JIK15" s="201"/>
      <c r="JIL15" s="201"/>
      <c r="JIM15" s="201"/>
      <c r="JIN15" s="201"/>
      <c r="JIO15" s="201"/>
      <c r="JIP15" s="201"/>
      <c r="JIQ15" s="201"/>
      <c r="JIR15" s="201"/>
      <c r="JIS15" s="201"/>
      <c r="JIT15" s="201"/>
      <c r="JIU15" s="201"/>
      <c r="JIV15" s="201"/>
      <c r="JIW15" s="201"/>
      <c r="JIX15" s="201"/>
      <c r="JIY15" s="201"/>
      <c r="JIZ15" s="201"/>
      <c r="JJA15" s="201"/>
      <c r="JJB15" s="201"/>
      <c r="JJC15" s="201"/>
      <c r="JJD15" s="201"/>
      <c r="JJE15" s="201"/>
      <c r="JJF15" s="201"/>
      <c r="JJG15" s="201"/>
      <c r="JJH15" s="201"/>
      <c r="JJI15" s="201"/>
      <c r="JJJ15" s="201"/>
      <c r="JJK15" s="201"/>
      <c r="JJL15" s="201"/>
      <c r="JJM15" s="201"/>
      <c r="JJN15" s="201"/>
      <c r="JJO15" s="201"/>
      <c r="JJP15" s="201"/>
      <c r="JJQ15" s="201"/>
      <c r="JJR15" s="201"/>
      <c r="JJS15" s="201"/>
      <c r="JJT15" s="201"/>
      <c r="JJU15" s="201"/>
      <c r="JJV15" s="201"/>
      <c r="JJW15" s="201"/>
      <c r="JJX15" s="201"/>
      <c r="JJY15" s="201"/>
      <c r="JJZ15" s="201"/>
      <c r="JKA15" s="201"/>
      <c r="JKB15" s="201"/>
      <c r="JKC15" s="201"/>
      <c r="JKD15" s="201"/>
      <c r="JKE15" s="201"/>
      <c r="JKF15" s="201"/>
      <c r="JKG15" s="201"/>
      <c r="JKH15" s="201"/>
      <c r="JKI15" s="201"/>
      <c r="JKJ15" s="201"/>
      <c r="JKK15" s="201"/>
      <c r="JKL15" s="201"/>
      <c r="JKM15" s="201"/>
      <c r="JKN15" s="201"/>
      <c r="JKO15" s="201"/>
      <c r="JKP15" s="201"/>
      <c r="JKQ15" s="201"/>
      <c r="JKR15" s="201"/>
      <c r="JKS15" s="201"/>
      <c r="JKT15" s="201"/>
      <c r="JKU15" s="201"/>
      <c r="JKV15" s="201"/>
      <c r="JKW15" s="201"/>
      <c r="JKX15" s="201"/>
      <c r="JKY15" s="201"/>
      <c r="JKZ15" s="201"/>
      <c r="JLA15" s="201"/>
      <c r="JLB15" s="201"/>
      <c r="JLC15" s="201"/>
      <c r="JLD15" s="201"/>
      <c r="JLE15" s="201"/>
      <c r="JLF15" s="201"/>
      <c r="JLG15" s="201"/>
      <c r="JLH15" s="201"/>
      <c r="JLI15" s="201"/>
      <c r="JLJ15" s="201"/>
      <c r="JLK15" s="201"/>
      <c r="JLL15" s="201"/>
      <c r="JLM15" s="201"/>
      <c r="JLN15" s="201"/>
      <c r="JLO15" s="201"/>
      <c r="JLP15" s="201"/>
      <c r="JLQ15" s="201"/>
      <c r="JLR15" s="201"/>
      <c r="JLS15" s="201"/>
      <c r="JLT15" s="201"/>
      <c r="JLU15" s="201"/>
      <c r="JLV15" s="201"/>
      <c r="JLW15" s="201"/>
      <c r="JLX15" s="201"/>
      <c r="JLY15" s="201"/>
      <c r="JLZ15" s="201"/>
      <c r="JMA15" s="201"/>
      <c r="JMB15" s="201"/>
      <c r="JMC15" s="201"/>
      <c r="JMD15" s="201"/>
      <c r="JME15" s="201"/>
      <c r="JMF15" s="201"/>
      <c r="JMG15" s="201"/>
      <c r="JMH15" s="201"/>
      <c r="JMI15" s="201"/>
      <c r="JMJ15" s="201"/>
      <c r="JMK15" s="201"/>
      <c r="JML15" s="201"/>
      <c r="JMM15" s="201"/>
      <c r="JMN15" s="201"/>
      <c r="JMO15" s="201"/>
      <c r="JMP15" s="201"/>
      <c r="JMQ15" s="201"/>
      <c r="JMR15" s="201"/>
      <c r="JMS15" s="201"/>
      <c r="JMT15" s="201"/>
      <c r="JMU15" s="201"/>
      <c r="JMV15" s="201"/>
      <c r="JMW15" s="201"/>
      <c r="JMX15" s="201"/>
      <c r="JMY15" s="201"/>
      <c r="JMZ15" s="201"/>
      <c r="JNA15" s="201"/>
      <c r="JNB15" s="201"/>
      <c r="JNC15" s="201"/>
      <c r="JND15" s="201"/>
      <c r="JNE15" s="201"/>
      <c r="JNF15" s="201"/>
      <c r="JNG15" s="201"/>
      <c r="JNH15" s="201"/>
      <c r="JNI15" s="201"/>
      <c r="JNJ15" s="201"/>
      <c r="JNK15" s="201"/>
      <c r="JNL15" s="201"/>
      <c r="JNM15" s="201"/>
      <c r="JNN15" s="201"/>
      <c r="JNO15" s="201"/>
      <c r="JNP15" s="201"/>
      <c r="JNQ15" s="201"/>
      <c r="JNR15" s="201"/>
      <c r="JNS15" s="201"/>
      <c r="JNT15" s="201"/>
      <c r="JNU15" s="201"/>
      <c r="JNV15" s="201"/>
      <c r="JNW15" s="201"/>
      <c r="JNX15" s="201"/>
      <c r="JNY15" s="201"/>
      <c r="JNZ15" s="201"/>
      <c r="JOA15" s="201"/>
      <c r="JOB15" s="201"/>
      <c r="JOC15" s="201"/>
      <c r="JOD15" s="201"/>
      <c r="JOE15" s="201"/>
      <c r="JOF15" s="201"/>
      <c r="JOG15" s="201"/>
      <c r="JOH15" s="201"/>
      <c r="JOI15" s="201"/>
      <c r="JOJ15" s="201"/>
      <c r="JOK15" s="201"/>
      <c r="JOL15" s="201"/>
      <c r="JOM15" s="201"/>
      <c r="JON15" s="201"/>
      <c r="JOO15" s="201"/>
      <c r="JOP15" s="201"/>
      <c r="JOQ15" s="201"/>
      <c r="JOR15" s="201"/>
      <c r="JOS15" s="201"/>
      <c r="JOT15" s="201"/>
      <c r="JOU15" s="201"/>
      <c r="JOV15" s="201"/>
      <c r="JOW15" s="201"/>
      <c r="JOX15" s="201"/>
      <c r="JOY15" s="201"/>
      <c r="JOZ15" s="201"/>
      <c r="JPA15" s="201"/>
      <c r="JPB15" s="201"/>
      <c r="JPC15" s="201"/>
      <c r="JPD15" s="201"/>
      <c r="JPE15" s="201"/>
      <c r="JPF15" s="201"/>
      <c r="JPG15" s="201"/>
      <c r="JPH15" s="201"/>
      <c r="JPI15" s="201"/>
      <c r="JPJ15" s="201"/>
      <c r="JPK15" s="201"/>
      <c r="JPL15" s="201"/>
      <c r="JPM15" s="201"/>
      <c r="JPN15" s="201"/>
      <c r="JPO15" s="201"/>
      <c r="JPP15" s="201"/>
      <c r="JPQ15" s="201"/>
      <c r="JPR15" s="201"/>
      <c r="JPS15" s="201"/>
      <c r="JPT15" s="201"/>
      <c r="JPU15" s="201"/>
      <c r="JPV15" s="201"/>
      <c r="JPW15" s="201"/>
      <c r="JPX15" s="201"/>
      <c r="JPY15" s="201"/>
      <c r="JPZ15" s="201"/>
      <c r="JQA15" s="201"/>
      <c r="JQB15" s="201"/>
      <c r="JQC15" s="201"/>
      <c r="JQD15" s="201"/>
      <c r="JQE15" s="201"/>
      <c r="JQF15" s="201"/>
      <c r="JQG15" s="201"/>
      <c r="JQH15" s="201"/>
      <c r="JQI15" s="201"/>
      <c r="JQJ15" s="201"/>
      <c r="JQK15" s="201"/>
      <c r="JQL15" s="201"/>
      <c r="JQM15" s="201"/>
      <c r="JQN15" s="201"/>
      <c r="JQO15" s="201"/>
      <c r="JQP15" s="201"/>
      <c r="JQQ15" s="201"/>
      <c r="JQR15" s="201"/>
      <c r="JQS15" s="201"/>
      <c r="JQT15" s="201"/>
      <c r="JQU15" s="201"/>
      <c r="JQV15" s="201"/>
      <c r="JQW15" s="201"/>
      <c r="JQX15" s="201"/>
      <c r="JQY15" s="201"/>
      <c r="JQZ15" s="201"/>
      <c r="JRA15" s="201"/>
      <c r="JRB15" s="201"/>
      <c r="JRC15" s="201"/>
      <c r="JRD15" s="201"/>
      <c r="JRE15" s="201"/>
      <c r="JRF15" s="201"/>
      <c r="JRG15" s="201"/>
      <c r="JRH15" s="201"/>
      <c r="JRI15" s="201"/>
      <c r="JRJ15" s="201"/>
      <c r="JRK15" s="201"/>
      <c r="JRL15" s="201"/>
      <c r="JRM15" s="201"/>
      <c r="JRN15" s="201"/>
      <c r="JRO15" s="201"/>
      <c r="JRP15" s="201"/>
      <c r="JRQ15" s="201"/>
      <c r="JRR15" s="201"/>
      <c r="JRS15" s="201"/>
      <c r="JRT15" s="201"/>
      <c r="JRU15" s="201"/>
      <c r="JRV15" s="201"/>
      <c r="JRW15" s="201"/>
      <c r="JRX15" s="201"/>
      <c r="JRY15" s="201"/>
      <c r="JRZ15" s="201"/>
      <c r="JSA15" s="201"/>
      <c r="JSB15" s="201"/>
      <c r="JSC15" s="201"/>
      <c r="JSD15" s="201"/>
      <c r="JSE15" s="201"/>
      <c r="JSF15" s="201"/>
      <c r="JSG15" s="201"/>
      <c r="JSH15" s="201"/>
      <c r="JSI15" s="201"/>
      <c r="JSJ15" s="201"/>
      <c r="JSK15" s="201"/>
      <c r="JSL15" s="201"/>
      <c r="JSM15" s="201"/>
      <c r="JSN15" s="201"/>
      <c r="JSO15" s="201"/>
      <c r="JSP15" s="201"/>
      <c r="JSQ15" s="201"/>
      <c r="JSR15" s="201"/>
      <c r="JSS15" s="201"/>
      <c r="JST15" s="201"/>
      <c r="JSU15" s="201"/>
      <c r="JSV15" s="201"/>
      <c r="JSW15" s="201"/>
      <c r="JSX15" s="201"/>
      <c r="JSY15" s="201"/>
      <c r="JSZ15" s="201"/>
      <c r="JTA15" s="201"/>
      <c r="JTB15" s="201"/>
      <c r="JTC15" s="201"/>
      <c r="JTD15" s="201"/>
      <c r="JTE15" s="201"/>
      <c r="JTF15" s="201"/>
      <c r="JTG15" s="201"/>
      <c r="JTH15" s="201"/>
      <c r="JTI15" s="201"/>
      <c r="JTJ15" s="201"/>
      <c r="JTK15" s="201"/>
      <c r="JTL15" s="201"/>
      <c r="JTM15" s="201"/>
      <c r="JTN15" s="201"/>
      <c r="JTO15" s="201"/>
      <c r="JTP15" s="201"/>
      <c r="JTQ15" s="201"/>
      <c r="JTR15" s="201"/>
      <c r="JTS15" s="201"/>
      <c r="JTT15" s="201"/>
      <c r="JTU15" s="201"/>
      <c r="JTV15" s="201"/>
      <c r="JTW15" s="201"/>
      <c r="JTX15" s="201"/>
      <c r="JTY15" s="201"/>
      <c r="JTZ15" s="201"/>
      <c r="JUA15" s="201"/>
      <c r="JUB15" s="201"/>
      <c r="JUC15" s="201"/>
      <c r="JUD15" s="201"/>
      <c r="JUE15" s="201"/>
      <c r="JUF15" s="201"/>
      <c r="JUG15" s="201"/>
      <c r="JUH15" s="201"/>
      <c r="JUI15" s="201"/>
      <c r="JUJ15" s="201"/>
      <c r="JUK15" s="201"/>
      <c r="JUL15" s="201"/>
      <c r="JUM15" s="201"/>
      <c r="JUN15" s="201"/>
      <c r="JUO15" s="201"/>
      <c r="JUP15" s="201"/>
      <c r="JUQ15" s="201"/>
      <c r="JUR15" s="201"/>
      <c r="JUS15" s="201"/>
      <c r="JUT15" s="201"/>
      <c r="JUU15" s="201"/>
      <c r="JUV15" s="201"/>
      <c r="JUW15" s="201"/>
      <c r="JUX15" s="201"/>
      <c r="JUY15" s="201"/>
      <c r="JUZ15" s="201"/>
      <c r="JVA15" s="201"/>
      <c r="JVB15" s="201"/>
      <c r="JVC15" s="201"/>
      <c r="JVD15" s="201"/>
      <c r="JVE15" s="201"/>
      <c r="JVF15" s="201"/>
      <c r="JVG15" s="201"/>
      <c r="JVH15" s="201"/>
      <c r="JVI15" s="201"/>
      <c r="JVJ15" s="201"/>
      <c r="JVK15" s="201"/>
      <c r="JVL15" s="201"/>
      <c r="JVM15" s="201"/>
      <c r="JVN15" s="201"/>
      <c r="JVO15" s="201"/>
      <c r="JVP15" s="201"/>
      <c r="JVQ15" s="201"/>
      <c r="JVR15" s="201"/>
      <c r="JVS15" s="201"/>
      <c r="JVT15" s="201"/>
      <c r="JVU15" s="201"/>
      <c r="JVV15" s="201"/>
      <c r="JVW15" s="201"/>
      <c r="JVX15" s="201"/>
      <c r="JVY15" s="201"/>
      <c r="JVZ15" s="201"/>
      <c r="JWA15" s="201"/>
      <c r="JWB15" s="201"/>
      <c r="JWC15" s="201"/>
      <c r="JWD15" s="201"/>
      <c r="JWE15" s="201"/>
      <c r="JWF15" s="201"/>
      <c r="JWG15" s="201"/>
      <c r="JWH15" s="201"/>
      <c r="JWI15" s="201"/>
      <c r="JWJ15" s="201"/>
      <c r="JWK15" s="201"/>
      <c r="JWL15" s="201"/>
      <c r="JWM15" s="201"/>
      <c r="JWN15" s="201"/>
      <c r="JWO15" s="201"/>
      <c r="JWP15" s="201"/>
      <c r="JWQ15" s="201"/>
      <c r="JWR15" s="201"/>
      <c r="JWS15" s="201"/>
      <c r="JWT15" s="201"/>
      <c r="JWU15" s="201"/>
      <c r="JWV15" s="201"/>
      <c r="JWW15" s="201"/>
      <c r="JWX15" s="201"/>
      <c r="JWY15" s="201"/>
      <c r="JWZ15" s="201"/>
      <c r="JXA15" s="201"/>
      <c r="JXB15" s="201"/>
      <c r="JXC15" s="201"/>
      <c r="JXD15" s="201"/>
      <c r="JXE15" s="201"/>
      <c r="JXF15" s="201"/>
      <c r="JXG15" s="201"/>
      <c r="JXH15" s="201"/>
      <c r="JXI15" s="201"/>
      <c r="JXJ15" s="201"/>
      <c r="JXK15" s="201"/>
      <c r="JXL15" s="201"/>
      <c r="JXM15" s="201"/>
      <c r="JXN15" s="201"/>
      <c r="JXO15" s="201"/>
      <c r="JXP15" s="201"/>
      <c r="JXQ15" s="201"/>
      <c r="JXR15" s="201"/>
      <c r="JXS15" s="201"/>
      <c r="JXT15" s="201"/>
      <c r="JXU15" s="201"/>
      <c r="JXV15" s="201"/>
      <c r="JXW15" s="201"/>
      <c r="JXX15" s="201"/>
      <c r="JXY15" s="201"/>
      <c r="JXZ15" s="201"/>
      <c r="JYA15" s="201"/>
      <c r="JYB15" s="201"/>
      <c r="JYC15" s="201"/>
      <c r="JYD15" s="201"/>
      <c r="JYE15" s="201"/>
      <c r="JYF15" s="201"/>
      <c r="JYG15" s="201"/>
      <c r="JYH15" s="201"/>
      <c r="JYI15" s="201"/>
      <c r="JYJ15" s="201"/>
      <c r="JYK15" s="201"/>
      <c r="JYL15" s="201"/>
      <c r="JYM15" s="201"/>
      <c r="JYN15" s="201"/>
      <c r="JYO15" s="201"/>
      <c r="JYP15" s="201"/>
      <c r="JYQ15" s="201"/>
      <c r="JYR15" s="201"/>
      <c r="JYS15" s="201"/>
      <c r="JYT15" s="201"/>
      <c r="JYU15" s="201"/>
      <c r="JYV15" s="201"/>
      <c r="JYW15" s="201"/>
      <c r="JYX15" s="201"/>
      <c r="JYY15" s="201"/>
      <c r="JYZ15" s="201"/>
      <c r="JZA15" s="201"/>
      <c r="JZB15" s="201"/>
      <c r="JZC15" s="201"/>
      <c r="JZD15" s="201"/>
      <c r="JZE15" s="201"/>
      <c r="JZF15" s="201"/>
      <c r="JZG15" s="201"/>
      <c r="JZH15" s="201"/>
      <c r="JZI15" s="201"/>
      <c r="JZJ15" s="201"/>
      <c r="JZK15" s="201"/>
      <c r="JZL15" s="201"/>
      <c r="JZM15" s="201"/>
      <c r="JZN15" s="201"/>
      <c r="JZO15" s="201"/>
      <c r="JZP15" s="201"/>
      <c r="JZQ15" s="201"/>
      <c r="JZR15" s="201"/>
      <c r="JZS15" s="201"/>
      <c r="JZT15" s="201"/>
      <c r="JZU15" s="201"/>
      <c r="JZV15" s="201"/>
      <c r="JZW15" s="201"/>
      <c r="JZX15" s="201"/>
      <c r="JZY15" s="201"/>
      <c r="JZZ15" s="201"/>
      <c r="KAA15" s="201"/>
      <c r="KAB15" s="201"/>
      <c r="KAC15" s="201"/>
      <c r="KAD15" s="201"/>
      <c r="KAE15" s="201"/>
      <c r="KAF15" s="201"/>
      <c r="KAG15" s="201"/>
      <c r="KAH15" s="201"/>
      <c r="KAI15" s="201"/>
      <c r="KAJ15" s="201"/>
      <c r="KAK15" s="201"/>
      <c r="KAL15" s="201"/>
      <c r="KAM15" s="201"/>
      <c r="KAN15" s="201"/>
      <c r="KAO15" s="201"/>
      <c r="KAP15" s="201"/>
      <c r="KAQ15" s="201"/>
      <c r="KAR15" s="201"/>
      <c r="KAS15" s="201"/>
      <c r="KAT15" s="201"/>
      <c r="KAU15" s="201"/>
      <c r="KAV15" s="201"/>
      <c r="KAW15" s="201"/>
      <c r="KAX15" s="201"/>
      <c r="KAY15" s="201"/>
      <c r="KAZ15" s="201"/>
      <c r="KBA15" s="201"/>
      <c r="KBB15" s="201"/>
      <c r="KBC15" s="201"/>
      <c r="KBD15" s="201"/>
      <c r="KBE15" s="201"/>
      <c r="KBF15" s="201"/>
      <c r="KBG15" s="201"/>
      <c r="KBH15" s="201"/>
      <c r="KBI15" s="201"/>
      <c r="KBJ15" s="201"/>
      <c r="KBK15" s="201"/>
      <c r="KBL15" s="201"/>
      <c r="KBM15" s="201"/>
      <c r="KBN15" s="201"/>
      <c r="KBO15" s="201"/>
      <c r="KBP15" s="201"/>
      <c r="KBQ15" s="201"/>
      <c r="KBR15" s="201"/>
      <c r="KBS15" s="201"/>
      <c r="KBT15" s="201"/>
      <c r="KBU15" s="201"/>
      <c r="KBV15" s="201"/>
      <c r="KBW15" s="201"/>
      <c r="KBX15" s="201"/>
      <c r="KBY15" s="201"/>
      <c r="KBZ15" s="201"/>
      <c r="KCA15" s="201"/>
      <c r="KCB15" s="201"/>
      <c r="KCC15" s="201"/>
      <c r="KCD15" s="201"/>
      <c r="KCE15" s="201"/>
      <c r="KCF15" s="201"/>
      <c r="KCG15" s="201"/>
      <c r="KCH15" s="201"/>
      <c r="KCI15" s="201"/>
      <c r="KCJ15" s="201"/>
      <c r="KCK15" s="201"/>
      <c r="KCL15" s="201"/>
      <c r="KCM15" s="201"/>
      <c r="KCN15" s="201"/>
      <c r="KCO15" s="201"/>
      <c r="KCP15" s="201"/>
      <c r="KCQ15" s="201"/>
      <c r="KCR15" s="201"/>
      <c r="KCS15" s="201"/>
      <c r="KCT15" s="201"/>
      <c r="KCU15" s="201"/>
      <c r="KCV15" s="201"/>
      <c r="KCW15" s="201"/>
      <c r="KCX15" s="201"/>
      <c r="KCY15" s="201"/>
      <c r="KCZ15" s="201"/>
      <c r="KDA15" s="201"/>
      <c r="KDB15" s="201"/>
      <c r="KDC15" s="201"/>
      <c r="KDD15" s="201"/>
      <c r="KDE15" s="201"/>
      <c r="KDF15" s="201"/>
      <c r="KDG15" s="201"/>
      <c r="KDH15" s="201"/>
      <c r="KDI15" s="201"/>
      <c r="KDJ15" s="201"/>
      <c r="KDK15" s="201"/>
      <c r="KDL15" s="201"/>
      <c r="KDM15" s="201"/>
      <c r="KDN15" s="201"/>
      <c r="KDO15" s="201"/>
      <c r="KDP15" s="201"/>
      <c r="KDQ15" s="201"/>
      <c r="KDR15" s="201"/>
      <c r="KDS15" s="201"/>
      <c r="KDT15" s="201"/>
      <c r="KDU15" s="201"/>
      <c r="KDV15" s="201"/>
      <c r="KDW15" s="201"/>
      <c r="KDX15" s="201"/>
      <c r="KDY15" s="201"/>
      <c r="KDZ15" s="201"/>
      <c r="KEA15" s="201"/>
      <c r="KEB15" s="201"/>
      <c r="KEC15" s="201"/>
      <c r="KED15" s="201"/>
      <c r="KEE15" s="201"/>
      <c r="KEF15" s="201"/>
      <c r="KEG15" s="201"/>
      <c r="KEH15" s="201"/>
      <c r="KEI15" s="201"/>
      <c r="KEJ15" s="201"/>
      <c r="KEK15" s="201"/>
      <c r="KEL15" s="201"/>
      <c r="KEM15" s="201"/>
      <c r="KEN15" s="201"/>
      <c r="KEO15" s="201"/>
      <c r="KEP15" s="201"/>
      <c r="KEQ15" s="201"/>
      <c r="KER15" s="201"/>
      <c r="KES15" s="201"/>
      <c r="KET15" s="201"/>
      <c r="KEU15" s="201"/>
      <c r="KEV15" s="201"/>
      <c r="KEW15" s="201"/>
      <c r="KEX15" s="201"/>
      <c r="KEY15" s="201"/>
      <c r="KEZ15" s="201"/>
      <c r="KFA15" s="201"/>
      <c r="KFB15" s="201"/>
      <c r="KFC15" s="201"/>
      <c r="KFD15" s="201"/>
      <c r="KFE15" s="201"/>
      <c r="KFF15" s="201"/>
      <c r="KFG15" s="201"/>
      <c r="KFH15" s="201"/>
      <c r="KFI15" s="201"/>
      <c r="KFJ15" s="201"/>
      <c r="KFK15" s="201"/>
      <c r="KFL15" s="201"/>
      <c r="KFM15" s="201"/>
      <c r="KFN15" s="201"/>
      <c r="KFO15" s="201"/>
      <c r="KFP15" s="201"/>
      <c r="KFQ15" s="201"/>
      <c r="KFR15" s="201"/>
      <c r="KFS15" s="201"/>
      <c r="KFT15" s="201"/>
      <c r="KFU15" s="201"/>
      <c r="KFV15" s="201"/>
      <c r="KFW15" s="201"/>
      <c r="KFX15" s="201"/>
      <c r="KFY15" s="201"/>
      <c r="KFZ15" s="201"/>
      <c r="KGA15" s="201"/>
      <c r="KGB15" s="201"/>
      <c r="KGC15" s="201"/>
      <c r="KGD15" s="201"/>
      <c r="KGE15" s="201"/>
      <c r="KGF15" s="201"/>
      <c r="KGG15" s="201"/>
      <c r="KGH15" s="201"/>
      <c r="KGI15" s="201"/>
      <c r="KGJ15" s="201"/>
      <c r="KGK15" s="201"/>
      <c r="KGL15" s="201"/>
      <c r="KGM15" s="201"/>
      <c r="KGN15" s="201"/>
      <c r="KGO15" s="201"/>
      <c r="KGP15" s="201"/>
      <c r="KGQ15" s="201"/>
      <c r="KGR15" s="201"/>
      <c r="KGS15" s="201"/>
      <c r="KGT15" s="201"/>
      <c r="KGU15" s="201"/>
      <c r="KGV15" s="201"/>
      <c r="KGW15" s="201"/>
      <c r="KGX15" s="201"/>
      <c r="KGY15" s="201"/>
      <c r="KGZ15" s="201"/>
      <c r="KHA15" s="201"/>
      <c r="KHB15" s="201"/>
      <c r="KHC15" s="201"/>
      <c r="KHD15" s="201"/>
      <c r="KHE15" s="201"/>
      <c r="KHF15" s="201"/>
      <c r="KHG15" s="201"/>
      <c r="KHH15" s="201"/>
      <c r="KHI15" s="201"/>
      <c r="KHJ15" s="201"/>
      <c r="KHK15" s="201"/>
      <c r="KHL15" s="201"/>
      <c r="KHM15" s="201"/>
      <c r="KHN15" s="201"/>
      <c r="KHO15" s="201"/>
      <c r="KHP15" s="201"/>
      <c r="KHQ15" s="201"/>
      <c r="KHR15" s="201"/>
      <c r="KHS15" s="201"/>
      <c r="KHT15" s="201"/>
      <c r="KHU15" s="201"/>
      <c r="KHV15" s="201"/>
      <c r="KHW15" s="201"/>
      <c r="KHX15" s="201"/>
      <c r="KHY15" s="201"/>
      <c r="KHZ15" s="201"/>
      <c r="KIA15" s="201"/>
      <c r="KIB15" s="201"/>
      <c r="KIC15" s="201"/>
      <c r="KID15" s="201"/>
      <c r="KIE15" s="201"/>
      <c r="KIF15" s="201"/>
      <c r="KIG15" s="201"/>
      <c r="KIH15" s="201"/>
      <c r="KII15" s="201"/>
      <c r="KIJ15" s="201"/>
      <c r="KIK15" s="201"/>
      <c r="KIL15" s="201"/>
      <c r="KIM15" s="201"/>
      <c r="KIN15" s="201"/>
      <c r="KIO15" s="201"/>
      <c r="KIP15" s="201"/>
      <c r="KIQ15" s="201"/>
      <c r="KIR15" s="201"/>
      <c r="KIS15" s="201"/>
      <c r="KIT15" s="201"/>
      <c r="KIU15" s="201"/>
      <c r="KIV15" s="201"/>
      <c r="KIW15" s="201"/>
      <c r="KIX15" s="201"/>
      <c r="KIY15" s="201"/>
      <c r="KIZ15" s="201"/>
      <c r="KJA15" s="201"/>
      <c r="KJB15" s="201"/>
      <c r="KJC15" s="201"/>
      <c r="KJD15" s="201"/>
      <c r="KJE15" s="201"/>
      <c r="KJF15" s="201"/>
      <c r="KJG15" s="201"/>
      <c r="KJH15" s="201"/>
      <c r="KJI15" s="201"/>
      <c r="KJJ15" s="201"/>
      <c r="KJK15" s="201"/>
      <c r="KJL15" s="201"/>
      <c r="KJM15" s="201"/>
      <c r="KJN15" s="201"/>
      <c r="KJO15" s="201"/>
      <c r="KJP15" s="201"/>
      <c r="KJQ15" s="201"/>
      <c r="KJR15" s="201"/>
      <c r="KJS15" s="201"/>
      <c r="KJT15" s="201"/>
      <c r="KJU15" s="201"/>
      <c r="KJV15" s="201"/>
      <c r="KJW15" s="201"/>
      <c r="KJX15" s="201"/>
      <c r="KJY15" s="201"/>
      <c r="KJZ15" s="201"/>
      <c r="KKA15" s="201"/>
      <c r="KKB15" s="201"/>
      <c r="KKC15" s="201"/>
      <c r="KKD15" s="201"/>
      <c r="KKE15" s="201"/>
      <c r="KKF15" s="201"/>
      <c r="KKG15" s="201"/>
      <c r="KKH15" s="201"/>
      <c r="KKI15" s="201"/>
      <c r="KKJ15" s="201"/>
      <c r="KKK15" s="201"/>
      <c r="KKL15" s="201"/>
      <c r="KKM15" s="201"/>
      <c r="KKN15" s="201"/>
      <c r="KKO15" s="201"/>
      <c r="KKP15" s="201"/>
      <c r="KKQ15" s="201"/>
      <c r="KKR15" s="201"/>
      <c r="KKS15" s="201"/>
      <c r="KKT15" s="201"/>
      <c r="KKU15" s="201"/>
      <c r="KKV15" s="201"/>
      <c r="KKW15" s="201"/>
      <c r="KKX15" s="201"/>
      <c r="KKY15" s="201"/>
      <c r="KKZ15" s="201"/>
      <c r="KLA15" s="201"/>
      <c r="KLB15" s="201"/>
      <c r="KLC15" s="201"/>
      <c r="KLD15" s="201"/>
      <c r="KLE15" s="201"/>
      <c r="KLF15" s="201"/>
      <c r="KLG15" s="201"/>
      <c r="KLH15" s="201"/>
      <c r="KLI15" s="201"/>
      <c r="KLJ15" s="201"/>
      <c r="KLK15" s="201"/>
      <c r="KLL15" s="201"/>
      <c r="KLM15" s="201"/>
      <c r="KLN15" s="201"/>
      <c r="KLO15" s="201"/>
      <c r="KLP15" s="201"/>
      <c r="KLQ15" s="201"/>
      <c r="KLR15" s="201"/>
      <c r="KLS15" s="201"/>
      <c r="KLT15" s="201"/>
      <c r="KLU15" s="201"/>
      <c r="KLV15" s="201"/>
      <c r="KLW15" s="201"/>
      <c r="KLX15" s="201"/>
      <c r="KLY15" s="201"/>
      <c r="KLZ15" s="201"/>
      <c r="KMA15" s="201"/>
      <c r="KMB15" s="201"/>
      <c r="KMC15" s="201"/>
      <c r="KMD15" s="201"/>
      <c r="KME15" s="201"/>
      <c r="KMF15" s="201"/>
      <c r="KMG15" s="201"/>
      <c r="KMH15" s="201"/>
      <c r="KMI15" s="201"/>
      <c r="KMJ15" s="201"/>
      <c r="KMK15" s="201"/>
      <c r="KML15" s="201"/>
      <c r="KMM15" s="201"/>
      <c r="KMN15" s="201"/>
      <c r="KMO15" s="201"/>
      <c r="KMP15" s="201"/>
      <c r="KMQ15" s="201"/>
      <c r="KMR15" s="201"/>
      <c r="KMS15" s="201"/>
      <c r="KMT15" s="201"/>
      <c r="KMU15" s="201"/>
      <c r="KMV15" s="201"/>
      <c r="KMW15" s="201"/>
      <c r="KMX15" s="201"/>
      <c r="KMY15" s="201"/>
      <c r="KMZ15" s="201"/>
      <c r="KNA15" s="201"/>
      <c r="KNB15" s="201"/>
      <c r="KNC15" s="201"/>
      <c r="KND15" s="201"/>
      <c r="KNE15" s="201"/>
      <c r="KNF15" s="201"/>
      <c r="KNG15" s="201"/>
      <c r="KNH15" s="201"/>
      <c r="KNI15" s="201"/>
      <c r="KNJ15" s="201"/>
      <c r="KNK15" s="201"/>
      <c r="KNL15" s="201"/>
      <c r="KNM15" s="201"/>
      <c r="KNN15" s="201"/>
      <c r="KNO15" s="201"/>
      <c r="KNP15" s="201"/>
      <c r="KNQ15" s="201"/>
      <c r="KNR15" s="201"/>
      <c r="KNS15" s="201"/>
      <c r="KNT15" s="201"/>
      <c r="KNU15" s="201"/>
      <c r="KNV15" s="201"/>
      <c r="KNW15" s="201"/>
      <c r="KNX15" s="201"/>
      <c r="KNY15" s="201"/>
      <c r="KNZ15" s="201"/>
      <c r="KOA15" s="201"/>
      <c r="KOB15" s="201"/>
      <c r="KOC15" s="201"/>
      <c r="KOD15" s="201"/>
      <c r="KOE15" s="201"/>
      <c r="KOF15" s="201"/>
      <c r="KOG15" s="201"/>
      <c r="KOH15" s="201"/>
      <c r="KOI15" s="201"/>
      <c r="KOJ15" s="201"/>
      <c r="KOK15" s="201"/>
      <c r="KOL15" s="201"/>
      <c r="KOM15" s="201"/>
      <c r="KON15" s="201"/>
      <c r="KOO15" s="201"/>
      <c r="KOP15" s="201"/>
      <c r="KOQ15" s="201"/>
      <c r="KOR15" s="201"/>
      <c r="KOS15" s="201"/>
      <c r="KOT15" s="201"/>
      <c r="KOU15" s="201"/>
      <c r="KOV15" s="201"/>
      <c r="KOW15" s="201"/>
      <c r="KOX15" s="201"/>
      <c r="KOY15" s="201"/>
      <c r="KOZ15" s="201"/>
      <c r="KPA15" s="201"/>
      <c r="KPB15" s="201"/>
      <c r="KPC15" s="201"/>
      <c r="KPD15" s="201"/>
      <c r="KPE15" s="201"/>
      <c r="KPF15" s="201"/>
      <c r="KPG15" s="201"/>
      <c r="KPH15" s="201"/>
      <c r="KPI15" s="201"/>
      <c r="KPJ15" s="201"/>
      <c r="KPK15" s="201"/>
      <c r="KPL15" s="201"/>
      <c r="KPM15" s="201"/>
      <c r="KPN15" s="201"/>
      <c r="KPO15" s="201"/>
      <c r="KPP15" s="201"/>
      <c r="KPQ15" s="201"/>
      <c r="KPR15" s="201"/>
      <c r="KPS15" s="201"/>
      <c r="KPT15" s="201"/>
      <c r="KPU15" s="201"/>
      <c r="KPV15" s="201"/>
      <c r="KPW15" s="201"/>
      <c r="KPX15" s="201"/>
      <c r="KPY15" s="201"/>
      <c r="KPZ15" s="201"/>
      <c r="KQA15" s="201"/>
      <c r="KQB15" s="201"/>
      <c r="KQC15" s="201"/>
      <c r="KQD15" s="201"/>
      <c r="KQE15" s="201"/>
      <c r="KQF15" s="201"/>
      <c r="KQG15" s="201"/>
      <c r="KQH15" s="201"/>
      <c r="KQI15" s="201"/>
      <c r="KQJ15" s="201"/>
      <c r="KQK15" s="201"/>
      <c r="KQL15" s="201"/>
      <c r="KQM15" s="201"/>
      <c r="KQN15" s="201"/>
      <c r="KQO15" s="201"/>
      <c r="KQP15" s="201"/>
      <c r="KQQ15" s="201"/>
      <c r="KQR15" s="201"/>
      <c r="KQS15" s="201"/>
      <c r="KQT15" s="201"/>
      <c r="KQU15" s="201"/>
      <c r="KQV15" s="201"/>
      <c r="KQW15" s="201"/>
      <c r="KQX15" s="201"/>
      <c r="KQY15" s="201"/>
      <c r="KQZ15" s="201"/>
      <c r="KRA15" s="201"/>
      <c r="KRB15" s="201"/>
      <c r="KRC15" s="201"/>
      <c r="KRD15" s="201"/>
      <c r="KRE15" s="201"/>
      <c r="KRF15" s="201"/>
      <c r="KRG15" s="201"/>
      <c r="KRH15" s="201"/>
      <c r="KRI15" s="201"/>
      <c r="KRJ15" s="201"/>
      <c r="KRK15" s="201"/>
      <c r="KRL15" s="201"/>
      <c r="KRM15" s="201"/>
      <c r="KRN15" s="201"/>
      <c r="KRO15" s="201"/>
      <c r="KRP15" s="201"/>
      <c r="KRQ15" s="201"/>
      <c r="KRR15" s="201"/>
      <c r="KRS15" s="201"/>
      <c r="KRT15" s="201"/>
      <c r="KRU15" s="201"/>
      <c r="KRV15" s="201"/>
      <c r="KRW15" s="201"/>
      <c r="KRX15" s="201"/>
      <c r="KRY15" s="201"/>
      <c r="KRZ15" s="201"/>
      <c r="KSA15" s="201"/>
      <c r="KSB15" s="201"/>
      <c r="KSC15" s="201"/>
      <c r="KSD15" s="201"/>
      <c r="KSE15" s="201"/>
      <c r="KSF15" s="201"/>
      <c r="KSG15" s="201"/>
      <c r="KSH15" s="201"/>
      <c r="KSI15" s="201"/>
      <c r="KSJ15" s="201"/>
      <c r="KSK15" s="201"/>
      <c r="KSL15" s="201"/>
      <c r="KSM15" s="201"/>
      <c r="KSN15" s="201"/>
      <c r="KSO15" s="201"/>
      <c r="KSP15" s="201"/>
      <c r="KSQ15" s="201"/>
      <c r="KSR15" s="201"/>
      <c r="KSS15" s="201"/>
      <c r="KST15" s="201"/>
      <c r="KSU15" s="201"/>
      <c r="KSV15" s="201"/>
      <c r="KSW15" s="201"/>
      <c r="KSX15" s="201"/>
      <c r="KSY15" s="201"/>
      <c r="KSZ15" s="201"/>
      <c r="KTA15" s="201"/>
      <c r="KTB15" s="201"/>
      <c r="KTC15" s="201"/>
      <c r="KTD15" s="201"/>
      <c r="KTE15" s="201"/>
      <c r="KTF15" s="201"/>
      <c r="KTG15" s="201"/>
      <c r="KTH15" s="201"/>
      <c r="KTI15" s="201"/>
      <c r="KTJ15" s="201"/>
      <c r="KTK15" s="201"/>
      <c r="KTL15" s="201"/>
      <c r="KTM15" s="201"/>
      <c r="KTN15" s="201"/>
      <c r="KTO15" s="201"/>
      <c r="KTP15" s="201"/>
      <c r="KTQ15" s="201"/>
      <c r="KTR15" s="201"/>
      <c r="KTS15" s="201"/>
      <c r="KTT15" s="201"/>
      <c r="KTU15" s="201"/>
      <c r="KTV15" s="201"/>
      <c r="KTW15" s="201"/>
      <c r="KTX15" s="201"/>
      <c r="KTY15" s="201"/>
      <c r="KTZ15" s="201"/>
      <c r="KUA15" s="201"/>
      <c r="KUB15" s="201"/>
      <c r="KUC15" s="201"/>
      <c r="KUD15" s="201"/>
      <c r="KUE15" s="201"/>
      <c r="KUF15" s="201"/>
      <c r="KUG15" s="201"/>
      <c r="KUH15" s="201"/>
      <c r="KUI15" s="201"/>
      <c r="KUJ15" s="201"/>
      <c r="KUK15" s="201"/>
      <c r="KUL15" s="201"/>
      <c r="KUM15" s="201"/>
      <c r="KUN15" s="201"/>
      <c r="KUO15" s="201"/>
      <c r="KUP15" s="201"/>
      <c r="KUQ15" s="201"/>
      <c r="KUR15" s="201"/>
      <c r="KUS15" s="201"/>
      <c r="KUT15" s="201"/>
      <c r="KUU15" s="201"/>
      <c r="KUV15" s="201"/>
      <c r="KUW15" s="201"/>
      <c r="KUX15" s="201"/>
      <c r="KUY15" s="201"/>
      <c r="KUZ15" s="201"/>
      <c r="KVA15" s="201"/>
      <c r="KVB15" s="201"/>
      <c r="KVC15" s="201"/>
      <c r="KVD15" s="201"/>
      <c r="KVE15" s="201"/>
      <c r="KVF15" s="201"/>
      <c r="KVG15" s="201"/>
      <c r="KVH15" s="201"/>
      <c r="KVI15" s="201"/>
      <c r="KVJ15" s="201"/>
      <c r="KVK15" s="201"/>
      <c r="KVL15" s="201"/>
      <c r="KVM15" s="201"/>
      <c r="KVN15" s="201"/>
      <c r="KVO15" s="201"/>
      <c r="KVP15" s="201"/>
      <c r="KVQ15" s="201"/>
      <c r="KVR15" s="201"/>
      <c r="KVS15" s="201"/>
      <c r="KVT15" s="201"/>
      <c r="KVU15" s="201"/>
      <c r="KVV15" s="201"/>
      <c r="KVW15" s="201"/>
      <c r="KVX15" s="201"/>
      <c r="KVY15" s="201"/>
      <c r="KVZ15" s="201"/>
      <c r="KWA15" s="201"/>
      <c r="KWB15" s="201"/>
      <c r="KWC15" s="201"/>
      <c r="KWD15" s="201"/>
      <c r="KWE15" s="201"/>
      <c r="KWF15" s="201"/>
      <c r="KWG15" s="201"/>
      <c r="KWH15" s="201"/>
      <c r="KWI15" s="201"/>
      <c r="KWJ15" s="201"/>
      <c r="KWK15" s="201"/>
      <c r="KWL15" s="201"/>
      <c r="KWM15" s="201"/>
      <c r="KWN15" s="201"/>
      <c r="KWO15" s="201"/>
      <c r="KWP15" s="201"/>
      <c r="KWQ15" s="201"/>
      <c r="KWR15" s="201"/>
      <c r="KWS15" s="201"/>
      <c r="KWT15" s="201"/>
      <c r="KWU15" s="201"/>
      <c r="KWV15" s="201"/>
      <c r="KWW15" s="201"/>
      <c r="KWX15" s="201"/>
      <c r="KWY15" s="201"/>
      <c r="KWZ15" s="201"/>
      <c r="KXA15" s="201"/>
      <c r="KXB15" s="201"/>
      <c r="KXC15" s="201"/>
      <c r="KXD15" s="201"/>
      <c r="KXE15" s="201"/>
      <c r="KXF15" s="201"/>
      <c r="KXG15" s="201"/>
      <c r="KXH15" s="201"/>
      <c r="KXI15" s="201"/>
      <c r="KXJ15" s="201"/>
      <c r="KXK15" s="201"/>
      <c r="KXL15" s="201"/>
      <c r="KXM15" s="201"/>
      <c r="KXN15" s="201"/>
      <c r="KXO15" s="201"/>
      <c r="KXP15" s="201"/>
      <c r="KXQ15" s="201"/>
      <c r="KXR15" s="201"/>
      <c r="KXS15" s="201"/>
      <c r="KXT15" s="201"/>
      <c r="KXU15" s="201"/>
      <c r="KXV15" s="201"/>
      <c r="KXW15" s="201"/>
      <c r="KXX15" s="201"/>
      <c r="KXY15" s="201"/>
      <c r="KXZ15" s="201"/>
      <c r="KYA15" s="201"/>
      <c r="KYB15" s="201"/>
      <c r="KYC15" s="201"/>
      <c r="KYD15" s="201"/>
      <c r="KYE15" s="201"/>
      <c r="KYF15" s="201"/>
      <c r="KYG15" s="201"/>
      <c r="KYH15" s="201"/>
      <c r="KYI15" s="201"/>
      <c r="KYJ15" s="201"/>
      <c r="KYK15" s="201"/>
      <c r="KYL15" s="201"/>
      <c r="KYM15" s="201"/>
      <c r="KYN15" s="201"/>
      <c r="KYO15" s="201"/>
      <c r="KYP15" s="201"/>
      <c r="KYQ15" s="201"/>
      <c r="KYR15" s="201"/>
      <c r="KYS15" s="201"/>
      <c r="KYT15" s="201"/>
      <c r="KYU15" s="201"/>
      <c r="KYV15" s="201"/>
      <c r="KYW15" s="201"/>
      <c r="KYX15" s="201"/>
      <c r="KYY15" s="201"/>
      <c r="KYZ15" s="201"/>
      <c r="KZA15" s="201"/>
      <c r="KZB15" s="201"/>
      <c r="KZC15" s="201"/>
      <c r="KZD15" s="201"/>
      <c r="KZE15" s="201"/>
      <c r="KZF15" s="201"/>
      <c r="KZG15" s="201"/>
      <c r="KZH15" s="201"/>
      <c r="KZI15" s="201"/>
      <c r="KZJ15" s="201"/>
      <c r="KZK15" s="201"/>
      <c r="KZL15" s="201"/>
      <c r="KZM15" s="201"/>
      <c r="KZN15" s="201"/>
      <c r="KZO15" s="201"/>
      <c r="KZP15" s="201"/>
      <c r="KZQ15" s="201"/>
      <c r="KZR15" s="201"/>
      <c r="KZS15" s="201"/>
      <c r="KZT15" s="201"/>
      <c r="KZU15" s="201"/>
      <c r="KZV15" s="201"/>
      <c r="KZW15" s="201"/>
      <c r="KZX15" s="201"/>
      <c r="KZY15" s="201"/>
      <c r="KZZ15" s="201"/>
      <c r="LAA15" s="201"/>
      <c r="LAB15" s="201"/>
      <c r="LAC15" s="201"/>
      <c r="LAD15" s="201"/>
      <c r="LAE15" s="201"/>
      <c r="LAF15" s="201"/>
      <c r="LAG15" s="201"/>
      <c r="LAH15" s="201"/>
      <c r="LAI15" s="201"/>
      <c r="LAJ15" s="201"/>
      <c r="LAK15" s="201"/>
      <c r="LAL15" s="201"/>
      <c r="LAM15" s="201"/>
      <c r="LAN15" s="201"/>
      <c r="LAO15" s="201"/>
      <c r="LAP15" s="201"/>
      <c r="LAQ15" s="201"/>
      <c r="LAR15" s="201"/>
      <c r="LAS15" s="201"/>
      <c r="LAT15" s="201"/>
      <c r="LAU15" s="201"/>
      <c r="LAV15" s="201"/>
      <c r="LAW15" s="201"/>
      <c r="LAX15" s="201"/>
      <c r="LAY15" s="201"/>
      <c r="LAZ15" s="201"/>
      <c r="LBA15" s="201"/>
      <c r="LBB15" s="201"/>
      <c r="LBC15" s="201"/>
      <c r="LBD15" s="201"/>
      <c r="LBE15" s="201"/>
      <c r="LBF15" s="201"/>
      <c r="LBG15" s="201"/>
      <c r="LBH15" s="201"/>
      <c r="LBI15" s="201"/>
      <c r="LBJ15" s="201"/>
      <c r="LBK15" s="201"/>
      <c r="LBL15" s="201"/>
      <c r="LBM15" s="201"/>
      <c r="LBN15" s="201"/>
      <c r="LBO15" s="201"/>
      <c r="LBP15" s="201"/>
      <c r="LBQ15" s="201"/>
      <c r="LBR15" s="201"/>
      <c r="LBS15" s="201"/>
      <c r="LBT15" s="201"/>
      <c r="LBU15" s="201"/>
      <c r="LBV15" s="201"/>
      <c r="LBW15" s="201"/>
      <c r="LBX15" s="201"/>
      <c r="LBY15" s="201"/>
      <c r="LBZ15" s="201"/>
      <c r="LCA15" s="201"/>
      <c r="LCB15" s="201"/>
      <c r="LCC15" s="201"/>
      <c r="LCD15" s="201"/>
      <c r="LCE15" s="201"/>
      <c r="LCF15" s="201"/>
      <c r="LCG15" s="201"/>
      <c r="LCH15" s="201"/>
      <c r="LCI15" s="201"/>
      <c r="LCJ15" s="201"/>
      <c r="LCK15" s="201"/>
      <c r="LCL15" s="201"/>
      <c r="LCM15" s="201"/>
      <c r="LCN15" s="201"/>
      <c r="LCO15" s="201"/>
      <c r="LCP15" s="201"/>
      <c r="LCQ15" s="201"/>
      <c r="LCR15" s="201"/>
      <c r="LCS15" s="201"/>
      <c r="LCT15" s="201"/>
      <c r="LCU15" s="201"/>
      <c r="LCV15" s="201"/>
      <c r="LCW15" s="201"/>
      <c r="LCX15" s="201"/>
      <c r="LCY15" s="201"/>
      <c r="LCZ15" s="201"/>
      <c r="LDA15" s="201"/>
      <c r="LDB15" s="201"/>
      <c r="LDC15" s="201"/>
      <c r="LDD15" s="201"/>
      <c r="LDE15" s="201"/>
      <c r="LDF15" s="201"/>
      <c r="LDG15" s="201"/>
      <c r="LDH15" s="201"/>
      <c r="LDI15" s="201"/>
      <c r="LDJ15" s="201"/>
      <c r="LDK15" s="201"/>
      <c r="LDL15" s="201"/>
      <c r="LDM15" s="201"/>
      <c r="LDN15" s="201"/>
      <c r="LDO15" s="201"/>
      <c r="LDP15" s="201"/>
      <c r="LDQ15" s="201"/>
      <c r="LDR15" s="201"/>
      <c r="LDS15" s="201"/>
      <c r="LDT15" s="201"/>
      <c r="LDU15" s="201"/>
      <c r="LDV15" s="201"/>
      <c r="LDW15" s="201"/>
      <c r="LDX15" s="201"/>
      <c r="LDY15" s="201"/>
      <c r="LDZ15" s="201"/>
      <c r="LEA15" s="201"/>
      <c r="LEB15" s="201"/>
      <c r="LEC15" s="201"/>
      <c r="LED15" s="201"/>
      <c r="LEE15" s="201"/>
      <c r="LEF15" s="201"/>
      <c r="LEG15" s="201"/>
      <c r="LEH15" s="201"/>
      <c r="LEI15" s="201"/>
      <c r="LEJ15" s="201"/>
      <c r="LEK15" s="201"/>
      <c r="LEL15" s="201"/>
      <c r="LEM15" s="201"/>
      <c r="LEN15" s="201"/>
      <c r="LEO15" s="201"/>
      <c r="LEP15" s="201"/>
      <c r="LEQ15" s="201"/>
      <c r="LER15" s="201"/>
      <c r="LES15" s="201"/>
      <c r="LET15" s="201"/>
      <c r="LEU15" s="201"/>
      <c r="LEV15" s="201"/>
      <c r="LEW15" s="201"/>
      <c r="LEX15" s="201"/>
      <c r="LEY15" s="201"/>
      <c r="LEZ15" s="201"/>
      <c r="LFA15" s="201"/>
      <c r="LFB15" s="201"/>
      <c r="LFC15" s="201"/>
      <c r="LFD15" s="201"/>
      <c r="LFE15" s="201"/>
      <c r="LFF15" s="201"/>
      <c r="LFG15" s="201"/>
      <c r="LFH15" s="201"/>
      <c r="LFI15" s="201"/>
      <c r="LFJ15" s="201"/>
      <c r="LFK15" s="201"/>
      <c r="LFL15" s="201"/>
      <c r="LFM15" s="201"/>
      <c r="LFN15" s="201"/>
      <c r="LFO15" s="201"/>
      <c r="LFP15" s="201"/>
      <c r="LFQ15" s="201"/>
      <c r="LFR15" s="201"/>
      <c r="LFS15" s="201"/>
      <c r="LFT15" s="201"/>
      <c r="LFU15" s="201"/>
      <c r="LFV15" s="201"/>
      <c r="LFW15" s="201"/>
      <c r="LFX15" s="201"/>
      <c r="LFY15" s="201"/>
      <c r="LFZ15" s="201"/>
      <c r="LGA15" s="201"/>
      <c r="LGB15" s="201"/>
      <c r="LGC15" s="201"/>
      <c r="LGD15" s="201"/>
      <c r="LGE15" s="201"/>
      <c r="LGF15" s="201"/>
      <c r="LGG15" s="201"/>
      <c r="LGH15" s="201"/>
      <c r="LGI15" s="201"/>
      <c r="LGJ15" s="201"/>
      <c r="LGK15" s="201"/>
      <c r="LGL15" s="201"/>
      <c r="LGM15" s="201"/>
      <c r="LGN15" s="201"/>
      <c r="LGO15" s="201"/>
      <c r="LGP15" s="201"/>
      <c r="LGQ15" s="201"/>
      <c r="LGR15" s="201"/>
      <c r="LGS15" s="201"/>
      <c r="LGT15" s="201"/>
      <c r="LGU15" s="201"/>
      <c r="LGV15" s="201"/>
      <c r="LGW15" s="201"/>
      <c r="LGX15" s="201"/>
      <c r="LGY15" s="201"/>
      <c r="LGZ15" s="201"/>
      <c r="LHA15" s="201"/>
      <c r="LHB15" s="201"/>
      <c r="LHC15" s="201"/>
      <c r="LHD15" s="201"/>
      <c r="LHE15" s="201"/>
      <c r="LHF15" s="201"/>
      <c r="LHG15" s="201"/>
      <c r="LHH15" s="201"/>
      <c r="LHI15" s="201"/>
      <c r="LHJ15" s="201"/>
      <c r="LHK15" s="201"/>
      <c r="LHL15" s="201"/>
      <c r="LHM15" s="201"/>
      <c r="LHN15" s="201"/>
      <c r="LHO15" s="201"/>
      <c r="LHP15" s="201"/>
      <c r="LHQ15" s="201"/>
      <c r="LHR15" s="201"/>
      <c r="LHS15" s="201"/>
      <c r="LHT15" s="201"/>
      <c r="LHU15" s="201"/>
      <c r="LHV15" s="201"/>
      <c r="LHW15" s="201"/>
      <c r="LHX15" s="201"/>
      <c r="LHY15" s="201"/>
      <c r="LHZ15" s="201"/>
      <c r="LIA15" s="201"/>
      <c r="LIB15" s="201"/>
      <c r="LIC15" s="201"/>
      <c r="LID15" s="201"/>
      <c r="LIE15" s="201"/>
      <c r="LIF15" s="201"/>
      <c r="LIG15" s="201"/>
      <c r="LIH15" s="201"/>
      <c r="LII15" s="201"/>
      <c r="LIJ15" s="201"/>
      <c r="LIK15" s="201"/>
      <c r="LIL15" s="201"/>
      <c r="LIM15" s="201"/>
      <c r="LIN15" s="201"/>
      <c r="LIO15" s="201"/>
      <c r="LIP15" s="201"/>
      <c r="LIQ15" s="201"/>
      <c r="LIR15" s="201"/>
      <c r="LIS15" s="201"/>
      <c r="LIT15" s="201"/>
      <c r="LIU15" s="201"/>
      <c r="LIV15" s="201"/>
      <c r="LIW15" s="201"/>
      <c r="LIX15" s="201"/>
      <c r="LIY15" s="201"/>
      <c r="LIZ15" s="201"/>
      <c r="LJA15" s="201"/>
      <c r="LJB15" s="201"/>
      <c r="LJC15" s="201"/>
      <c r="LJD15" s="201"/>
      <c r="LJE15" s="201"/>
      <c r="LJF15" s="201"/>
      <c r="LJG15" s="201"/>
      <c r="LJH15" s="201"/>
      <c r="LJI15" s="201"/>
      <c r="LJJ15" s="201"/>
      <c r="LJK15" s="201"/>
      <c r="LJL15" s="201"/>
      <c r="LJM15" s="201"/>
      <c r="LJN15" s="201"/>
      <c r="LJO15" s="201"/>
      <c r="LJP15" s="201"/>
      <c r="LJQ15" s="201"/>
      <c r="LJR15" s="201"/>
      <c r="LJS15" s="201"/>
      <c r="LJT15" s="201"/>
      <c r="LJU15" s="201"/>
      <c r="LJV15" s="201"/>
      <c r="LJW15" s="201"/>
      <c r="LJX15" s="201"/>
      <c r="LJY15" s="201"/>
      <c r="LJZ15" s="201"/>
      <c r="LKA15" s="201"/>
      <c r="LKB15" s="201"/>
      <c r="LKC15" s="201"/>
      <c r="LKD15" s="201"/>
      <c r="LKE15" s="201"/>
      <c r="LKF15" s="201"/>
      <c r="LKG15" s="201"/>
      <c r="LKH15" s="201"/>
      <c r="LKI15" s="201"/>
      <c r="LKJ15" s="201"/>
      <c r="LKK15" s="201"/>
      <c r="LKL15" s="201"/>
      <c r="LKM15" s="201"/>
      <c r="LKN15" s="201"/>
      <c r="LKO15" s="201"/>
      <c r="LKP15" s="201"/>
      <c r="LKQ15" s="201"/>
      <c r="LKR15" s="201"/>
      <c r="LKS15" s="201"/>
      <c r="LKT15" s="201"/>
      <c r="LKU15" s="201"/>
      <c r="LKV15" s="201"/>
      <c r="LKW15" s="201"/>
      <c r="LKX15" s="201"/>
      <c r="LKY15" s="201"/>
      <c r="LKZ15" s="201"/>
      <c r="LLA15" s="201"/>
      <c r="LLB15" s="201"/>
      <c r="LLC15" s="201"/>
      <c r="LLD15" s="201"/>
      <c r="LLE15" s="201"/>
      <c r="LLF15" s="201"/>
      <c r="LLG15" s="201"/>
      <c r="LLH15" s="201"/>
      <c r="LLI15" s="201"/>
      <c r="LLJ15" s="201"/>
      <c r="LLK15" s="201"/>
      <c r="LLL15" s="201"/>
      <c r="LLM15" s="201"/>
      <c r="LLN15" s="201"/>
      <c r="LLO15" s="201"/>
      <c r="LLP15" s="201"/>
      <c r="LLQ15" s="201"/>
      <c r="LLR15" s="201"/>
      <c r="LLS15" s="201"/>
      <c r="LLT15" s="201"/>
      <c r="LLU15" s="201"/>
      <c r="LLV15" s="201"/>
      <c r="LLW15" s="201"/>
      <c r="LLX15" s="201"/>
      <c r="LLY15" s="201"/>
      <c r="LLZ15" s="201"/>
      <c r="LMA15" s="201"/>
      <c r="LMB15" s="201"/>
      <c r="LMC15" s="201"/>
      <c r="LMD15" s="201"/>
      <c r="LME15" s="201"/>
      <c r="LMF15" s="201"/>
      <c r="LMG15" s="201"/>
      <c r="LMH15" s="201"/>
      <c r="LMI15" s="201"/>
      <c r="LMJ15" s="201"/>
      <c r="LMK15" s="201"/>
      <c r="LML15" s="201"/>
      <c r="LMM15" s="201"/>
      <c r="LMN15" s="201"/>
      <c r="LMO15" s="201"/>
      <c r="LMP15" s="201"/>
      <c r="LMQ15" s="201"/>
      <c r="LMR15" s="201"/>
      <c r="LMS15" s="201"/>
      <c r="LMT15" s="201"/>
      <c r="LMU15" s="201"/>
      <c r="LMV15" s="201"/>
      <c r="LMW15" s="201"/>
      <c r="LMX15" s="201"/>
      <c r="LMY15" s="201"/>
      <c r="LMZ15" s="201"/>
      <c r="LNA15" s="201"/>
      <c r="LNB15" s="201"/>
      <c r="LNC15" s="201"/>
      <c r="LND15" s="201"/>
      <c r="LNE15" s="201"/>
      <c r="LNF15" s="201"/>
      <c r="LNG15" s="201"/>
      <c r="LNH15" s="201"/>
      <c r="LNI15" s="201"/>
      <c r="LNJ15" s="201"/>
      <c r="LNK15" s="201"/>
      <c r="LNL15" s="201"/>
      <c r="LNM15" s="201"/>
      <c r="LNN15" s="201"/>
      <c r="LNO15" s="201"/>
      <c r="LNP15" s="201"/>
      <c r="LNQ15" s="201"/>
      <c r="LNR15" s="201"/>
      <c r="LNS15" s="201"/>
      <c r="LNT15" s="201"/>
      <c r="LNU15" s="201"/>
      <c r="LNV15" s="201"/>
      <c r="LNW15" s="201"/>
      <c r="LNX15" s="201"/>
      <c r="LNY15" s="201"/>
      <c r="LNZ15" s="201"/>
      <c r="LOA15" s="201"/>
      <c r="LOB15" s="201"/>
      <c r="LOC15" s="201"/>
      <c r="LOD15" s="201"/>
      <c r="LOE15" s="201"/>
      <c r="LOF15" s="201"/>
      <c r="LOG15" s="201"/>
      <c r="LOH15" s="201"/>
      <c r="LOI15" s="201"/>
      <c r="LOJ15" s="201"/>
      <c r="LOK15" s="201"/>
      <c r="LOL15" s="201"/>
      <c r="LOM15" s="201"/>
      <c r="LON15" s="201"/>
      <c r="LOO15" s="201"/>
      <c r="LOP15" s="201"/>
      <c r="LOQ15" s="201"/>
      <c r="LOR15" s="201"/>
      <c r="LOS15" s="201"/>
      <c r="LOT15" s="201"/>
      <c r="LOU15" s="201"/>
      <c r="LOV15" s="201"/>
      <c r="LOW15" s="201"/>
      <c r="LOX15" s="201"/>
      <c r="LOY15" s="201"/>
      <c r="LOZ15" s="201"/>
      <c r="LPA15" s="201"/>
      <c r="LPB15" s="201"/>
      <c r="LPC15" s="201"/>
      <c r="LPD15" s="201"/>
      <c r="LPE15" s="201"/>
      <c r="LPF15" s="201"/>
      <c r="LPG15" s="201"/>
      <c r="LPH15" s="201"/>
      <c r="LPI15" s="201"/>
      <c r="LPJ15" s="201"/>
      <c r="LPK15" s="201"/>
      <c r="LPL15" s="201"/>
      <c r="LPM15" s="201"/>
      <c r="LPN15" s="201"/>
      <c r="LPO15" s="201"/>
      <c r="LPP15" s="201"/>
      <c r="LPQ15" s="201"/>
      <c r="LPR15" s="201"/>
      <c r="LPS15" s="201"/>
      <c r="LPT15" s="201"/>
      <c r="LPU15" s="201"/>
      <c r="LPV15" s="201"/>
      <c r="LPW15" s="201"/>
      <c r="LPX15" s="201"/>
      <c r="LPY15" s="201"/>
      <c r="LPZ15" s="201"/>
      <c r="LQA15" s="201"/>
      <c r="LQB15" s="201"/>
      <c r="LQC15" s="201"/>
      <c r="LQD15" s="201"/>
      <c r="LQE15" s="201"/>
      <c r="LQF15" s="201"/>
      <c r="LQG15" s="201"/>
      <c r="LQH15" s="201"/>
      <c r="LQI15" s="201"/>
      <c r="LQJ15" s="201"/>
      <c r="LQK15" s="201"/>
      <c r="LQL15" s="201"/>
      <c r="LQM15" s="201"/>
      <c r="LQN15" s="201"/>
      <c r="LQO15" s="201"/>
      <c r="LQP15" s="201"/>
      <c r="LQQ15" s="201"/>
      <c r="LQR15" s="201"/>
      <c r="LQS15" s="201"/>
      <c r="LQT15" s="201"/>
      <c r="LQU15" s="201"/>
      <c r="LQV15" s="201"/>
      <c r="LQW15" s="201"/>
      <c r="LQX15" s="201"/>
      <c r="LQY15" s="201"/>
      <c r="LQZ15" s="201"/>
      <c r="LRA15" s="201"/>
      <c r="LRB15" s="201"/>
      <c r="LRC15" s="201"/>
      <c r="LRD15" s="201"/>
      <c r="LRE15" s="201"/>
      <c r="LRF15" s="201"/>
      <c r="LRG15" s="201"/>
      <c r="LRH15" s="201"/>
      <c r="LRI15" s="201"/>
      <c r="LRJ15" s="201"/>
      <c r="LRK15" s="201"/>
      <c r="LRL15" s="201"/>
      <c r="LRM15" s="201"/>
      <c r="LRN15" s="201"/>
      <c r="LRO15" s="201"/>
      <c r="LRP15" s="201"/>
      <c r="LRQ15" s="201"/>
      <c r="LRR15" s="201"/>
      <c r="LRS15" s="201"/>
      <c r="LRT15" s="201"/>
      <c r="LRU15" s="201"/>
      <c r="LRV15" s="201"/>
      <c r="LRW15" s="201"/>
      <c r="LRX15" s="201"/>
      <c r="LRY15" s="201"/>
      <c r="LRZ15" s="201"/>
      <c r="LSA15" s="201"/>
      <c r="LSB15" s="201"/>
      <c r="LSC15" s="201"/>
      <c r="LSD15" s="201"/>
      <c r="LSE15" s="201"/>
      <c r="LSF15" s="201"/>
      <c r="LSG15" s="201"/>
      <c r="LSH15" s="201"/>
      <c r="LSI15" s="201"/>
      <c r="LSJ15" s="201"/>
      <c r="LSK15" s="201"/>
      <c r="LSL15" s="201"/>
      <c r="LSM15" s="201"/>
      <c r="LSN15" s="201"/>
      <c r="LSO15" s="201"/>
      <c r="LSP15" s="201"/>
      <c r="LSQ15" s="201"/>
      <c r="LSR15" s="201"/>
      <c r="LSS15" s="201"/>
      <c r="LST15" s="201"/>
      <c r="LSU15" s="201"/>
      <c r="LSV15" s="201"/>
      <c r="LSW15" s="201"/>
      <c r="LSX15" s="201"/>
      <c r="LSY15" s="201"/>
      <c r="LSZ15" s="201"/>
      <c r="LTA15" s="201"/>
      <c r="LTB15" s="201"/>
      <c r="LTC15" s="201"/>
      <c r="LTD15" s="201"/>
      <c r="LTE15" s="201"/>
      <c r="LTF15" s="201"/>
      <c r="LTG15" s="201"/>
      <c r="LTH15" s="201"/>
      <c r="LTI15" s="201"/>
      <c r="LTJ15" s="201"/>
      <c r="LTK15" s="201"/>
      <c r="LTL15" s="201"/>
      <c r="LTM15" s="201"/>
      <c r="LTN15" s="201"/>
      <c r="LTO15" s="201"/>
      <c r="LTP15" s="201"/>
      <c r="LTQ15" s="201"/>
      <c r="LTR15" s="201"/>
      <c r="LTS15" s="201"/>
      <c r="LTT15" s="201"/>
      <c r="LTU15" s="201"/>
      <c r="LTV15" s="201"/>
      <c r="LTW15" s="201"/>
      <c r="LTX15" s="201"/>
      <c r="LTY15" s="201"/>
      <c r="LTZ15" s="201"/>
      <c r="LUA15" s="201"/>
      <c r="LUB15" s="201"/>
      <c r="LUC15" s="201"/>
      <c r="LUD15" s="201"/>
      <c r="LUE15" s="201"/>
      <c r="LUF15" s="201"/>
      <c r="LUG15" s="201"/>
      <c r="LUH15" s="201"/>
      <c r="LUI15" s="201"/>
      <c r="LUJ15" s="201"/>
      <c r="LUK15" s="201"/>
      <c r="LUL15" s="201"/>
      <c r="LUM15" s="201"/>
      <c r="LUN15" s="201"/>
      <c r="LUO15" s="201"/>
      <c r="LUP15" s="201"/>
      <c r="LUQ15" s="201"/>
      <c r="LUR15" s="201"/>
      <c r="LUS15" s="201"/>
      <c r="LUT15" s="201"/>
      <c r="LUU15" s="201"/>
      <c r="LUV15" s="201"/>
      <c r="LUW15" s="201"/>
      <c r="LUX15" s="201"/>
      <c r="LUY15" s="201"/>
      <c r="LUZ15" s="201"/>
      <c r="LVA15" s="201"/>
      <c r="LVB15" s="201"/>
      <c r="LVC15" s="201"/>
      <c r="LVD15" s="201"/>
      <c r="LVE15" s="201"/>
      <c r="LVF15" s="201"/>
      <c r="LVG15" s="201"/>
      <c r="LVH15" s="201"/>
      <c r="LVI15" s="201"/>
      <c r="LVJ15" s="201"/>
      <c r="LVK15" s="201"/>
      <c r="LVL15" s="201"/>
      <c r="LVM15" s="201"/>
      <c r="LVN15" s="201"/>
      <c r="LVO15" s="201"/>
      <c r="LVP15" s="201"/>
      <c r="LVQ15" s="201"/>
      <c r="LVR15" s="201"/>
      <c r="LVS15" s="201"/>
      <c r="LVT15" s="201"/>
      <c r="LVU15" s="201"/>
      <c r="LVV15" s="201"/>
      <c r="LVW15" s="201"/>
      <c r="LVX15" s="201"/>
      <c r="LVY15" s="201"/>
      <c r="LVZ15" s="201"/>
      <c r="LWA15" s="201"/>
      <c r="LWB15" s="201"/>
      <c r="LWC15" s="201"/>
      <c r="LWD15" s="201"/>
      <c r="LWE15" s="201"/>
      <c r="LWF15" s="201"/>
      <c r="LWG15" s="201"/>
      <c r="LWH15" s="201"/>
      <c r="LWI15" s="201"/>
      <c r="LWJ15" s="201"/>
      <c r="LWK15" s="201"/>
      <c r="LWL15" s="201"/>
      <c r="LWM15" s="201"/>
      <c r="LWN15" s="201"/>
      <c r="LWO15" s="201"/>
      <c r="LWP15" s="201"/>
      <c r="LWQ15" s="201"/>
      <c r="LWR15" s="201"/>
      <c r="LWS15" s="201"/>
      <c r="LWT15" s="201"/>
      <c r="LWU15" s="201"/>
      <c r="LWV15" s="201"/>
      <c r="LWW15" s="201"/>
      <c r="LWX15" s="201"/>
      <c r="LWY15" s="201"/>
      <c r="LWZ15" s="201"/>
      <c r="LXA15" s="201"/>
      <c r="LXB15" s="201"/>
      <c r="LXC15" s="201"/>
      <c r="LXD15" s="201"/>
      <c r="LXE15" s="201"/>
      <c r="LXF15" s="201"/>
      <c r="LXG15" s="201"/>
      <c r="LXH15" s="201"/>
      <c r="LXI15" s="201"/>
      <c r="LXJ15" s="201"/>
      <c r="LXK15" s="201"/>
      <c r="LXL15" s="201"/>
      <c r="LXM15" s="201"/>
      <c r="LXN15" s="201"/>
      <c r="LXO15" s="201"/>
      <c r="LXP15" s="201"/>
      <c r="LXQ15" s="201"/>
      <c r="LXR15" s="201"/>
      <c r="LXS15" s="201"/>
      <c r="LXT15" s="201"/>
      <c r="LXU15" s="201"/>
      <c r="LXV15" s="201"/>
      <c r="LXW15" s="201"/>
      <c r="LXX15" s="201"/>
      <c r="LXY15" s="201"/>
      <c r="LXZ15" s="201"/>
      <c r="LYA15" s="201"/>
      <c r="LYB15" s="201"/>
      <c r="LYC15" s="201"/>
      <c r="LYD15" s="201"/>
      <c r="LYE15" s="201"/>
      <c r="LYF15" s="201"/>
      <c r="LYG15" s="201"/>
      <c r="LYH15" s="201"/>
      <c r="LYI15" s="201"/>
      <c r="LYJ15" s="201"/>
      <c r="LYK15" s="201"/>
      <c r="LYL15" s="201"/>
      <c r="LYM15" s="201"/>
      <c r="LYN15" s="201"/>
      <c r="LYO15" s="201"/>
      <c r="LYP15" s="201"/>
      <c r="LYQ15" s="201"/>
      <c r="LYR15" s="201"/>
      <c r="LYS15" s="201"/>
      <c r="LYT15" s="201"/>
      <c r="LYU15" s="201"/>
      <c r="LYV15" s="201"/>
      <c r="LYW15" s="201"/>
      <c r="LYX15" s="201"/>
      <c r="LYY15" s="201"/>
      <c r="LYZ15" s="201"/>
      <c r="LZA15" s="201"/>
      <c r="LZB15" s="201"/>
      <c r="LZC15" s="201"/>
      <c r="LZD15" s="201"/>
      <c r="LZE15" s="201"/>
      <c r="LZF15" s="201"/>
      <c r="LZG15" s="201"/>
      <c r="LZH15" s="201"/>
      <c r="LZI15" s="201"/>
      <c r="LZJ15" s="201"/>
      <c r="LZK15" s="201"/>
      <c r="LZL15" s="201"/>
      <c r="LZM15" s="201"/>
      <c r="LZN15" s="201"/>
      <c r="LZO15" s="201"/>
      <c r="LZP15" s="201"/>
      <c r="LZQ15" s="201"/>
      <c r="LZR15" s="201"/>
      <c r="LZS15" s="201"/>
      <c r="LZT15" s="201"/>
      <c r="LZU15" s="201"/>
      <c r="LZV15" s="201"/>
      <c r="LZW15" s="201"/>
      <c r="LZX15" s="201"/>
      <c r="LZY15" s="201"/>
      <c r="LZZ15" s="201"/>
      <c r="MAA15" s="201"/>
      <c r="MAB15" s="201"/>
      <c r="MAC15" s="201"/>
      <c r="MAD15" s="201"/>
      <c r="MAE15" s="201"/>
      <c r="MAF15" s="201"/>
      <c r="MAG15" s="201"/>
      <c r="MAH15" s="201"/>
      <c r="MAI15" s="201"/>
      <c r="MAJ15" s="201"/>
      <c r="MAK15" s="201"/>
      <c r="MAL15" s="201"/>
      <c r="MAM15" s="201"/>
      <c r="MAN15" s="201"/>
      <c r="MAO15" s="201"/>
      <c r="MAP15" s="201"/>
      <c r="MAQ15" s="201"/>
      <c r="MAR15" s="201"/>
      <c r="MAS15" s="201"/>
      <c r="MAT15" s="201"/>
      <c r="MAU15" s="201"/>
      <c r="MAV15" s="201"/>
      <c r="MAW15" s="201"/>
      <c r="MAX15" s="201"/>
      <c r="MAY15" s="201"/>
      <c r="MAZ15" s="201"/>
      <c r="MBA15" s="201"/>
      <c r="MBB15" s="201"/>
      <c r="MBC15" s="201"/>
      <c r="MBD15" s="201"/>
      <c r="MBE15" s="201"/>
      <c r="MBF15" s="201"/>
      <c r="MBG15" s="201"/>
      <c r="MBH15" s="201"/>
      <c r="MBI15" s="201"/>
      <c r="MBJ15" s="201"/>
      <c r="MBK15" s="201"/>
      <c r="MBL15" s="201"/>
      <c r="MBM15" s="201"/>
      <c r="MBN15" s="201"/>
      <c r="MBO15" s="201"/>
      <c r="MBP15" s="201"/>
      <c r="MBQ15" s="201"/>
      <c r="MBR15" s="201"/>
      <c r="MBS15" s="201"/>
      <c r="MBT15" s="201"/>
      <c r="MBU15" s="201"/>
      <c r="MBV15" s="201"/>
      <c r="MBW15" s="201"/>
      <c r="MBX15" s="201"/>
      <c r="MBY15" s="201"/>
      <c r="MBZ15" s="201"/>
      <c r="MCA15" s="201"/>
      <c r="MCB15" s="201"/>
      <c r="MCC15" s="201"/>
      <c r="MCD15" s="201"/>
      <c r="MCE15" s="201"/>
      <c r="MCF15" s="201"/>
      <c r="MCG15" s="201"/>
      <c r="MCH15" s="201"/>
      <c r="MCI15" s="201"/>
      <c r="MCJ15" s="201"/>
      <c r="MCK15" s="201"/>
      <c r="MCL15" s="201"/>
      <c r="MCM15" s="201"/>
      <c r="MCN15" s="201"/>
      <c r="MCO15" s="201"/>
      <c r="MCP15" s="201"/>
      <c r="MCQ15" s="201"/>
      <c r="MCR15" s="201"/>
      <c r="MCS15" s="201"/>
      <c r="MCT15" s="201"/>
      <c r="MCU15" s="201"/>
      <c r="MCV15" s="201"/>
      <c r="MCW15" s="201"/>
      <c r="MCX15" s="201"/>
      <c r="MCY15" s="201"/>
      <c r="MCZ15" s="201"/>
      <c r="MDA15" s="201"/>
      <c r="MDB15" s="201"/>
      <c r="MDC15" s="201"/>
      <c r="MDD15" s="201"/>
      <c r="MDE15" s="201"/>
      <c r="MDF15" s="201"/>
      <c r="MDG15" s="201"/>
      <c r="MDH15" s="201"/>
      <c r="MDI15" s="201"/>
      <c r="MDJ15" s="201"/>
      <c r="MDK15" s="201"/>
      <c r="MDL15" s="201"/>
      <c r="MDM15" s="201"/>
      <c r="MDN15" s="201"/>
      <c r="MDO15" s="201"/>
      <c r="MDP15" s="201"/>
      <c r="MDQ15" s="201"/>
      <c r="MDR15" s="201"/>
      <c r="MDS15" s="201"/>
      <c r="MDT15" s="201"/>
      <c r="MDU15" s="201"/>
      <c r="MDV15" s="201"/>
      <c r="MDW15" s="201"/>
      <c r="MDX15" s="201"/>
      <c r="MDY15" s="201"/>
      <c r="MDZ15" s="201"/>
      <c r="MEA15" s="201"/>
      <c r="MEB15" s="201"/>
      <c r="MEC15" s="201"/>
      <c r="MED15" s="201"/>
      <c r="MEE15" s="201"/>
      <c r="MEF15" s="201"/>
      <c r="MEG15" s="201"/>
      <c r="MEH15" s="201"/>
      <c r="MEI15" s="201"/>
      <c r="MEJ15" s="201"/>
      <c r="MEK15" s="201"/>
      <c r="MEL15" s="201"/>
      <c r="MEM15" s="201"/>
      <c r="MEN15" s="201"/>
      <c r="MEO15" s="201"/>
      <c r="MEP15" s="201"/>
      <c r="MEQ15" s="201"/>
      <c r="MER15" s="201"/>
      <c r="MES15" s="201"/>
      <c r="MET15" s="201"/>
      <c r="MEU15" s="201"/>
      <c r="MEV15" s="201"/>
      <c r="MEW15" s="201"/>
      <c r="MEX15" s="201"/>
      <c r="MEY15" s="201"/>
      <c r="MEZ15" s="201"/>
      <c r="MFA15" s="201"/>
      <c r="MFB15" s="201"/>
      <c r="MFC15" s="201"/>
      <c r="MFD15" s="201"/>
      <c r="MFE15" s="201"/>
      <c r="MFF15" s="201"/>
      <c r="MFG15" s="201"/>
      <c r="MFH15" s="201"/>
      <c r="MFI15" s="201"/>
      <c r="MFJ15" s="201"/>
      <c r="MFK15" s="201"/>
      <c r="MFL15" s="201"/>
      <c r="MFM15" s="201"/>
      <c r="MFN15" s="201"/>
      <c r="MFO15" s="201"/>
      <c r="MFP15" s="201"/>
      <c r="MFQ15" s="201"/>
      <c r="MFR15" s="201"/>
      <c r="MFS15" s="201"/>
      <c r="MFT15" s="201"/>
      <c r="MFU15" s="201"/>
      <c r="MFV15" s="201"/>
      <c r="MFW15" s="201"/>
      <c r="MFX15" s="201"/>
      <c r="MFY15" s="201"/>
      <c r="MFZ15" s="201"/>
      <c r="MGA15" s="201"/>
      <c r="MGB15" s="201"/>
      <c r="MGC15" s="201"/>
      <c r="MGD15" s="201"/>
      <c r="MGE15" s="201"/>
      <c r="MGF15" s="201"/>
      <c r="MGG15" s="201"/>
      <c r="MGH15" s="201"/>
      <c r="MGI15" s="201"/>
      <c r="MGJ15" s="201"/>
      <c r="MGK15" s="201"/>
      <c r="MGL15" s="201"/>
      <c r="MGM15" s="201"/>
      <c r="MGN15" s="201"/>
      <c r="MGO15" s="201"/>
      <c r="MGP15" s="201"/>
      <c r="MGQ15" s="201"/>
      <c r="MGR15" s="201"/>
      <c r="MGS15" s="201"/>
      <c r="MGT15" s="201"/>
      <c r="MGU15" s="201"/>
      <c r="MGV15" s="201"/>
      <c r="MGW15" s="201"/>
      <c r="MGX15" s="201"/>
      <c r="MGY15" s="201"/>
      <c r="MGZ15" s="201"/>
      <c r="MHA15" s="201"/>
      <c r="MHB15" s="201"/>
      <c r="MHC15" s="201"/>
      <c r="MHD15" s="201"/>
      <c r="MHE15" s="201"/>
      <c r="MHF15" s="201"/>
      <c r="MHG15" s="201"/>
      <c r="MHH15" s="201"/>
      <c r="MHI15" s="201"/>
      <c r="MHJ15" s="201"/>
      <c r="MHK15" s="201"/>
      <c r="MHL15" s="201"/>
      <c r="MHM15" s="201"/>
      <c r="MHN15" s="201"/>
      <c r="MHO15" s="201"/>
      <c r="MHP15" s="201"/>
      <c r="MHQ15" s="201"/>
      <c r="MHR15" s="201"/>
      <c r="MHS15" s="201"/>
      <c r="MHT15" s="201"/>
      <c r="MHU15" s="201"/>
      <c r="MHV15" s="201"/>
      <c r="MHW15" s="201"/>
      <c r="MHX15" s="201"/>
      <c r="MHY15" s="201"/>
      <c r="MHZ15" s="201"/>
      <c r="MIA15" s="201"/>
      <c r="MIB15" s="201"/>
      <c r="MIC15" s="201"/>
      <c r="MID15" s="201"/>
      <c r="MIE15" s="201"/>
      <c r="MIF15" s="201"/>
      <c r="MIG15" s="201"/>
      <c r="MIH15" s="201"/>
      <c r="MII15" s="201"/>
      <c r="MIJ15" s="201"/>
      <c r="MIK15" s="201"/>
      <c r="MIL15" s="201"/>
      <c r="MIM15" s="201"/>
      <c r="MIN15" s="201"/>
      <c r="MIO15" s="201"/>
      <c r="MIP15" s="201"/>
      <c r="MIQ15" s="201"/>
      <c r="MIR15" s="201"/>
      <c r="MIS15" s="201"/>
      <c r="MIT15" s="201"/>
      <c r="MIU15" s="201"/>
      <c r="MIV15" s="201"/>
      <c r="MIW15" s="201"/>
      <c r="MIX15" s="201"/>
      <c r="MIY15" s="201"/>
      <c r="MIZ15" s="201"/>
      <c r="MJA15" s="201"/>
      <c r="MJB15" s="201"/>
      <c r="MJC15" s="201"/>
      <c r="MJD15" s="201"/>
      <c r="MJE15" s="201"/>
      <c r="MJF15" s="201"/>
      <c r="MJG15" s="201"/>
      <c r="MJH15" s="201"/>
      <c r="MJI15" s="201"/>
      <c r="MJJ15" s="201"/>
      <c r="MJK15" s="201"/>
      <c r="MJL15" s="201"/>
      <c r="MJM15" s="201"/>
      <c r="MJN15" s="201"/>
      <c r="MJO15" s="201"/>
      <c r="MJP15" s="201"/>
      <c r="MJQ15" s="201"/>
      <c r="MJR15" s="201"/>
      <c r="MJS15" s="201"/>
      <c r="MJT15" s="201"/>
      <c r="MJU15" s="201"/>
      <c r="MJV15" s="201"/>
      <c r="MJW15" s="201"/>
      <c r="MJX15" s="201"/>
      <c r="MJY15" s="201"/>
      <c r="MJZ15" s="201"/>
      <c r="MKA15" s="201"/>
      <c r="MKB15" s="201"/>
      <c r="MKC15" s="201"/>
      <c r="MKD15" s="201"/>
      <c r="MKE15" s="201"/>
      <c r="MKF15" s="201"/>
      <c r="MKG15" s="201"/>
      <c r="MKH15" s="201"/>
      <c r="MKI15" s="201"/>
      <c r="MKJ15" s="201"/>
      <c r="MKK15" s="201"/>
      <c r="MKL15" s="201"/>
      <c r="MKM15" s="201"/>
      <c r="MKN15" s="201"/>
      <c r="MKO15" s="201"/>
      <c r="MKP15" s="201"/>
      <c r="MKQ15" s="201"/>
      <c r="MKR15" s="201"/>
      <c r="MKS15" s="201"/>
      <c r="MKT15" s="201"/>
      <c r="MKU15" s="201"/>
      <c r="MKV15" s="201"/>
      <c r="MKW15" s="201"/>
      <c r="MKX15" s="201"/>
      <c r="MKY15" s="201"/>
      <c r="MKZ15" s="201"/>
      <c r="MLA15" s="201"/>
      <c r="MLB15" s="201"/>
      <c r="MLC15" s="201"/>
      <c r="MLD15" s="201"/>
      <c r="MLE15" s="201"/>
      <c r="MLF15" s="201"/>
      <c r="MLG15" s="201"/>
      <c r="MLH15" s="201"/>
      <c r="MLI15" s="201"/>
      <c r="MLJ15" s="201"/>
      <c r="MLK15" s="201"/>
      <c r="MLL15" s="201"/>
      <c r="MLM15" s="201"/>
      <c r="MLN15" s="201"/>
      <c r="MLO15" s="201"/>
      <c r="MLP15" s="201"/>
      <c r="MLQ15" s="201"/>
      <c r="MLR15" s="201"/>
      <c r="MLS15" s="201"/>
      <c r="MLT15" s="201"/>
      <c r="MLU15" s="201"/>
      <c r="MLV15" s="201"/>
      <c r="MLW15" s="201"/>
      <c r="MLX15" s="201"/>
      <c r="MLY15" s="201"/>
      <c r="MLZ15" s="201"/>
      <c r="MMA15" s="201"/>
      <c r="MMB15" s="201"/>
      <c r="MMC15" s="201"/>
      <c r="MMD15" s="201"/>
      <c r="MME15" s="201"/>
      <c r="MMF15" s="201"/>
      <c r="MMG15" s="201"/>
      <c r="MMH15" s="201"/>
      <c r="MMI15" s="201"/>
      <c r="MMJ15" s="201"/>
      <c r="MMK15" s="201"/>
      <c r="MML15" s="201"/>
      <c r="MMM15" s="201"/>
      <c r="MMN15" s="201"/>
      <c r="MMO15" s="201"/>
      <c r="MMP15" s="201"/>
      <c r="MMQ15" s="201"/>
      <c r="MMR15" s="201"/>
      <c r="MMS15" s="201"/>
      <c r="MMT15" s="201"/>
      <c r="MMU15" s="201"/>
      <c r="MMV15" s="201"/>
      <c r="MMW15" s="201"/>
      <c r="MMX15" s="201"/>
      <c r="MMY15" s="201"/>
      <c r="MMZ15" s="201"/>
      <c r="MNA15" s="201"/>
      <c r="MNB15" s="201"/>
      <c r="MNC15" s="201"/>
      <c r="MND15" s="201"/>
      <c r="MNE15" s="201"/>
      <c r="MNF15" s="201"/>
      <c r="MNG15" s="201"/>
      <c r="MNH15" s="201"/>
      <c r="MNI15" s="201"/>
      <c r="MNJ15" s="201"/>
      <c r="MNK15" s="201"/>
      <c r="MNL15" s="201"/>
      <c r="MNM15" s="201"/>
      <c r="MNN15" s="201"/>
      <c r="MNO15" s="201"/>
      <c r="MNP15" s="201"/>
      <c r="MNQ15" s="201"/>
      <c r="MNR15" s="201"/>
      <c r="MNS15" s="201"/>
      <c r="MNT15" s="201"/>
      <c r="MNU15" s="201"/>
      <c r="MNV15" s="201"/>
      <c r="MNW15" s="201"/>
      <c r="MNX15" s="201"/>
      <c r="MNY15" s="201"/>
      <c r="MNZ15" s="201"/>
      <c r="MOA15" s="201"/>
      <c r="MOB15" s="201"/>
      <c r="MOC15" s="201"/>
      <c r="MOD15" s="201"/>
      <c r="MOE15" s="201"/>
      <c r="MOF15" s="201"/>
      <c r="MOG15" s="201"/>
      <c r="MOH15" s="201"/>
      <c r="MOI15" s="201"/>
      <c r="MOJ15" s="201"/>
      <c r="MOK15" s="201"/>
      <c r="MOL15" s="201"/>
      <c r="MOM15" s="201"/>
      <c r="MON15" s="201"/>
      <c r="MOO15" s="201"/>
      <c r="MOP15" s="201"/>
      <c r="MOQ15" s="201"/>
      <c r="MOR15" s="201"/>
      <c r="MOS15" s="201"/>
      <c r="MOT15" s="201"/>
      <c r="MOU15" s="201"/>
      <c r="MOV15" s="201"/>
      <c r="MOW15" s="201"/>
      <c r="MOX15" s="201"/>
      <c r="MOY15" s="201"/>
      <c r="MOZ15" s="201"/>
      <c r="MPA15" s="201"/>
      <c r="MPB15" s="201"/>
      <c r="MPC15" s="201"/>
      <c r="MPD15" s="201"/>
      <c r="MPE15" s="201"/>
      <c r="MPF15" s="201"/>
      <c r="MPG15" s="201"/>
      <c r="MPH15" s="201"/>
      <c r="MPI15" s="201"/>
      <c r="MPJ15" s="201"/>
      <c r="MPK15" s="201"/>
      <c r="MPL15" s="201"/>
      <c r="MPM15" s="201"/>
      <c r="MPN15" s="201"/>
      <c r="MPO15" s="201"/>
      <c r="MPP15" s="201"/>
      <c r="MPQ15" s="201"/>
      <c r="MPR15" s="201"/>
      <c r="MPS15" s="201"/>
      <c r="MPT15" s="201"/>
      <c r="MPU15" s="201"/>
      <c r="MPV15" s="201"/>
      <c r="MPW15" s="201"/>
      <c r="MPX15" s="201"/>
      <c r="MPY15" s="201"/>
      <c r="MPZ15" s="201"/>
      <c r="MQA15" s="201"/>
      <c r="MQB15" s="201"/>
      <c r="MQC15" s="201"/>
      <c r="MQD15" s="201"/>
      <c r="MQE15" s="201"/>
      <c r="MQF15" s="201"/>
      <c r="MQG15" s="201"/>
      <c r="MQH15" s="201"/>
      <c r="MQI15" s="201"/>
      <c r="MQJ15" s="201"/>
      <c r="MQK15" s="201"/>
      <c r="MQL15" s="201"/>
      <c r="MQM15" s="201"/>
      <c r="MQN15" s="201"/>
      <c r="MQO15" s="201"/>
      <c r="MQP15" s="201"/>
      <c r="MQQ15" s="201"/>
      <c r="MQR15" s="201"/>
      <c r="MQS15" s="201"/>
      <c r="MQT15" s="201"/>
      <c r="MQU15" s="201"/>
      <c r="MQV15" s="201"/>
      <c r="MQW15" s="201"/>
      <c r="MQX15" s="201"/>
      <c r="MQY15" s="201"/>
      <c r="MQZ15" s="201"/>
      <c r="MRA15" s="201"/>
      <c r="MRB15" s="201"/>
      <c r="MRC15" s="201"/>
      <c r="MRD15" s="201"/>
      <c r="MRE15" s="201"/>
      <c r="MRF15" s="201"/>
      <c r="MRG15" s="201"/>
      <c r="MRH15" s="201"/>
      <c r="MRI15" s="201"/>
      <c r="MRJ15" s="201"/>
      <c r="MRK15" s="201"/>
      <c r="MRL15" s="201"/>
      <c r="MRM15" s="201"/>
      <c r="MRN15" s="201"/>
      <c r="MRO15" s="201"/>
      <c r="MRP15" s="201"/>
      <c r="MRQ15" s="201"/>
      <c r="MRR15" s="201"/>
      <c r="MRS15" s="201"/>
      <c r="MRT15" s="201"/>
      <c r="MRU15" s="201"/>
      <c r="MRV15" s="201"/>
      <c r="MRW15" s="201"/>
      <c r="MRX15" s="201"/>
      <c r="MRY15" s="201"/>
      <c r="MRZ15" s="201"/>
      <c r="MSA15" s="201"/>
      <c r="MSB15" s="201"/>
      <c r="MSC15" s="201"/>
      <c r="MSD15" s="201"/>
      <c r="MSE15" s="201"/>
      <c r="MSF15" s="201"/>
      <c r="MSG15" s="201"/>
      <c r="MSH15" s="201"/>
      <c r="MSI15" s="201"/>
      <c r="MSJ15" s="201"/>
      <c r="MSK15" s="201"/>
      <c r="MSL15" s="201"/>
      <c r="MSM15" s="201"/>
      <c r="MSN15" s="201"/>
      <c r="MSO15" s="201"/>
      <c r="MSP15" s="201"/>
      <c r="MSQ15" s="201"/>
      <c r="MSR15" s="201"/>
      <c r="MSS15" s="201"/>
      <c r="MST15" s="201"/>
      <c r="MSU15" s="201"/>
      <c r="MSV15" s="201"/>
      <c r="MSW15" s="201"/>
      <c r="MSX15" s="201"/>
      <c r="MSY15" s="201"/>
      <c r="MSZ15" s="201"/>
      <c r="MTA15" s="201"/>
      <c r="MTB15" s="201"/>
      <c r="MTC15" s="201"/>
      <c r="MTD15" s="201"/>
      <c r="MTE15" s="201"/>
      <c r="MTF15" s="201"/>
      <c r="MTG15" s="201"/>
      <c r="MTH15" s="201"/>
      <c r="MTI15" s="201"/>
      <c r="MTJ15" s="201"/>
      <c r="MTK15" s="201"/>
      <c r="MTL15" s="201"/>
      <c r="MTM15" s="201"/>
      <c r="MTN15" s="201"/>
      <c r="MTO15" s="201"/>
      <c r="MTP15" s="201"/>
      <c r="MTQ15" s="201"/>
      <c r="MTR15" s="201"/>
      <c r="MTS15" s="201"/>
      <c r="MTT15" s="201"/>
      <c r="MTU15" s="201"/>
      <c r="MTV15" s="201"/>
      <c r="MTW15" s="201"/>
      <c r="MTX15" s="201"/>
      <c r="MTY15" s="201"/>
      <c r="MTZ15" s="201"/>
      <c r="MUA15" s="201"/>
      <c r="MUB15" s="201"/>
      <c r="MUC15" s="201"/>
      <c r="MUD15" s="201"/>
      <c r="MUE15" s="201"/>
      <c r="MUF15" s="201"/>
      <c r="MUG15" s="201"/>
      <c r="MUH15" s="201"/>
      <c r="MUI15" s="201"/>
      <c r="MUJ15" s="201"/>
      <c r="MUK15" s="201"/>
      <c r="MUL15" s="201"/>
      <c r="MUM15" s="201"/>
      <c r="MUN15" s="201"/>
      <c r="MUO15" s="201"/>
      <c r="MUP15" s="201"/>
      <c r="MUQ15" s="201"/>
      <c r="MUR15" s="201"/>
      <c r="MUS15" s="201"/>
      <c r="MUT15" s="201"/>
      <c r="MUU15" s="201"/>
      <c r="MUV15" s="201"/>
      <c r="MUW15" s="201"/>
      <c r="MUX15" s="201"/>
      <c r="MUY15" s="201"/>
      <c r="MUZ15" s="201"/>
      <c r="MVA15" s="201"/>
      <c r="MVB15" s="201"/>
      <c r="MVC15" s="201"/>
      <c r="MVD15" s="201"/>
      <c r="MVE15" s="201"/>
      <c r="MVF15" s="201"/>
      <c r="MVG15" s="201"/>
      <c r="MVH15" s="201"/>
      <c r="MVI15" s="201"/>
      <c r="MVJ15" s="201"/>
      <c r="MVK15" s="201"/>
      <c r="MVL15" s="201"/>
      <c r="MVM15" s="201"/>
      <c r="MVN15" s="201"/>
      <c r="MVO15" s="201"/>
      <c r="MVP15" s="201"/>
      <c r="MVQ15" s="201"/>
      <c r="MVR15" s="201"/>
      <c r="MVS15" s="201"/>
      <c r="MVT15" s="201"/>
      <c r="MVU15" s="201"/>
      <c r="MVV15" s="201"/>
      <c r="MVW15" s="201"/>
      <c r="MVX15" s="201"/>
      <c r="MVY15" s="201"/>
      <c r="MVZ15" s="201"/>
      <c r="MWA15" s="201"/>
      <c r="MWB15" s="201"/>
      <c r="MWC15" s="201"/>
      <c r="MWD15" s="201"/>
      <c r="MWE15" s="201"/>
      <c r="MWF15" s="201"/>
      <c r="MWG15" s="201"/>
      <c r="MWH15" s="201"/>
      <c r="MWI15" s="201"/>
      <c r="MWJ15" s="201"/>
      <c r="MWK15" s="201"/>
      <c r="MWL15" s="201"/>
      <c r="MWM15" s="201"/>
      <c r="MWN15" s="201"/>
      <c r="MWO15" s="201"/>
      <c r="MWP15" s="201"/>
      <c r="MWQ15" s="201"/>
      <c r="MWR15" s="201"/>
      <c r="MWS15" s="201"/>
      <c r="MWT15" s="201"/>
      <c r="MWU15" s="201"/>
      <c r="MWV15" s="201"/>
      <c r="MWW15" s="201"/>
      <c r="MWX15" s="201"/>
      <c r="MWY15" s="201"/>
      <c r="MWZ15" s="201"/>
      <c r="MXA15" s="201"/>
      <c r="MXB15" s="201"/>
      <c r="MXC15" s="201"/>
      <c r="MXD15" s="201"/>
      <c r="MXE15" s="201"/>
      <c r="MXF15" s="201"/>
      <c r="MXG15" s="201"/>
      <c r="MXH15" s="201"/>
      <c r="MXI15" s="201"/>
      <c r="MXJ15" s="201"/>
      <c r="MXK15" s="201"/>
      <c r="MXL15" s="201"/>
      <c r="MXM15" s="201"/>
      <c r="MXN15" s="201"/>
      <c r="MXO15" s="201"/>
      <c r="MXP15" s="201"/>
      <c r="MXQ15" s="201"/>
      <c r="MXR15" s="201"/>
      <c r="MXS15" s="201"/>
      <c r="MXT15" s="201"/>
      <c r="MXU15" s="201"/>
      <c r="MXV15" s="201"/>
      <c r="MXW15" s="201"/>
      <c r="MXX15" s="201"/>
      <c r="MXY15" s="201"/>
      <c r="MXZ15" s="201"/>
      <c r="MYA15" s="201"/>
      <c r="MYB15" s="201"/>
      <c r="MYC15" s="201"/>
      <c r="MYD15" s="201"/>
      <c r="MYE15" s="201"/>
      <c r="MYF15" s="201"/>
      <c r="MYG15" s="201"/>
      <c r="MYH15" s="201"/>
      <c r="MYI15" s="201"/>
      <c r="MYJ15" s="201"/>
      <c r="MYK15" s="201"/>
      <c r="MYL15" s="201"/>
      <c r="MYM15" s="201"/>
      <c r="MYN15" s="201"/>
      <c r="MYO15" s="201"/>
      <c r="MYP15" s="201"/>
      <c r="MYQ15" s="201"/>
      <c r="MYR15" s="201"/>
      <c r="MYS15" s="201"/>
      <c r="MYT15" s="201"/>
      <c r="MYU15" s="201"/>
      <c r="MYV15" s="201"/>
      <c r="MYW15" s="201"/>
      <c r="MYX15" s="201"/>
      <c r="MYY15" s="201"/>
      <c r="MYZ15" s="201"/>
      <c r="MZA15" s="201"/>
      <c r="MZB15" s="201"/>
      <c r="MZC15" s="201"/>
      <c r="MZD15" s="201"/>
      <c r="MZE15" s="201"/>
      <c r="MZF15" s="201"/>
      <c r="MZG15" s="201"/>
      <c r="MZH15" s="201"/>
      <c r="MZI15" s="201"/>
      <c r="MZJ15" s="201"/>
      <c r="MZK15" s="201"/>
      <c r="MZL15" s="201"/>
      <c r="MZM15" s="201"/>
      <c r="MZN15" s="201"/>
      <c r="MZO15" s="201"/>
      <c r="MZP15" s="201"/>
      <c r="MZQ15" s="201"/>
      <c r="MZR15" s="201"/>
      <c r="MZS15" s="201"/>
      <c r="MZT15" s="201"/>
      <c r="MZU15" s="201"/>
      <c r="MZV15" s="201"/>
      <c r="MZW15" s="201"/>
      <c r="MZX15" s="201"/>
      <c r="MZY15" s="201"/>
      <c r="MZZ15" s="201"/>
      <c r="NAA15" s="201"/>
      <c r="NAB15" s="201"/>
      <c r="NAC15" s="201"/>
      <c r="NAD15" s="201"/>
      <c r="NAE15" s="201"/>
      <c r="NAF15" s="201"/>
      <c r="NAG15" s="201"/>
      <c r="NAH15" s="201"/>
      <c r="NAI15" s="201"/>
      <c r="NAJ15" s="201"/>
      <c r="NAK15" s="201"/>
      <c r="NAL15" s="201"/>
      <c r="NAM15" s="201"/>
      <c r="NAN15" s="201"/>
      <c r="NAO15" s="201"/>
      <c r="NAP15" s="201"/>
      <c r="NAQ15" s="201"/>
      <c r="NAR15" s="201"/>
      <c r="NAS15" s="201"/>
      <c r="NAT15" s="201"/>
      <c r="NAU15" s="201"/>
      <c r="NAV15" s="201"/>
      <c r="NAW15" s="201"/>
      <c r="NAX15" s="201"/>
      <c r="NAY15" s="201"/>
      <c r="NAZ15" s="201"/>
      <c r="NBA15" s="201"/>
      <c r="NBB15" s="201"/>
      <c r="NBC15" s="201"/>
      <c r="NBD15" s="201"/>
      <c r="NBE15" s="201"/>
      <c r="NBF15" s="201"/>
      <c r="NBG15" s="201"/>
      <c r="NBH15" s="201"/>
      <c r="NBI15" s="201"/>
      <c r="NBJ15" s="201"/>
      <c r="NBK15" s="201"/>
      <c r="NBL15" s="201"/>
      <c r="NBM15" s="201"/>
      <c r="NBN15" s="201"/>
      <c r="NBO15" s="201"/>
      <c r="NBP15" s="201"/>
      <c r="NBQ15" s="201"/>
      <c r="NBR15" s="201"/>
      <c r="NBS15" s="201"/>
      <c r="NBT15" s="201"/>
      <c r="NBU15" s="201"/>
      <c r="NBV15" s="201"/>
      <c r="NBW15" s="201"/>
      <c r="NBX15" s="201"/>
      <c r="NBY15" s="201"/>
      <c r="NBZ15" s="201"/>
      <c r="NCA15" s="201"/>
      <c r="NCB15" s="201"/>
      <c r="NCC15" s="201"/>
      <c r="NCD15" s="201"/>
      <c r="NCE15" s="201"/>
      <c r="NCF15" s="201"/>
      <c r="NCG15" s="201"/>
      <c r="NCH15" s="201"/>
      <c r="NCI15" s="201"/>
      <c r="NCJ15" s="201"/>
      <c r="NCK15" s="201"/>
      <c r="NCL15" s="201"/>
      <c r="NCM15" s="201"/>
      <c r="NCN15" s="201"/>
      <c r="NCO15" s="201"/>
      <c r="NCP15" s="201"/>
      <c r="NCQ15" s="201"/>
      <c r="NCR15" s="201"/>
      <c r="NCS15" s="201"/>
      <c r="NCT15" s="201"/>
      <c r="NCU15" s="201"/>
      <c r="NCV15" s="201"/>
      <c r="NCW15" s="201"/>
      <c r="NCX15" s="201"/>
      <c r="NCY15" s="201"/>
      <c r="NCZ15" s="201"/>
      <c r="NDA15" s="201"/>
      <c r="NDB15" s="201"/>
      <c r="NDC15" s="201"/>
      <c r="NDD15" s="201"/>
      <c r="NDE15" s="201"/>
      <c r="NDF15" s="201"/>
      <c r="NDG15" s="201"/>
      <c r="NDH15" s="201"/>
      <c r="NDI15" s="201"/>
      <c r="NDJ15" s="201"/>
      <c r="NDK15" s="201"/>
      <c r="NDL15" s="201"/>
      <c r="NDM15" s="201"/>
      <c r="NDN15" s="201"/>
      <c r="NDO15" s="201"/>
      <c r="NDP15" s="201"/>
      <c r="NDQ15" s="201"/>
      <c r="NDR15" s="201"/>
      <c r="NDS15" s="201"/>
      <c r="NDT15" s="201"/>
      <c r="NDU15" s="201"/>
      <c r="NDV15" s="201"/>
      <c r="NDW15" s="201"/>
      <c r="NDX15" s="201"/>
      <c r="NDY15" s="201"/>
      <c r="NDZ15" s="201"/>
      <c r="NEA15" s="201"/>
      <c r="NEB15" s="201"/>
      <c r="NEC15" s="201"/>
      <c r="NED15" s="201"/>
      <c r="NEE15" s="201"/>
      <c r="NEF15" s="201"/>
      <c r="NEG15" s="201"/>
      <c r="NEH15" s="201"/>
      <c r="NEI15" s="201"/>
      <c r="NEJ15" s="201"/>
      <c r="NEK15" s="201"/>
      <c r="NEL15" s="201"/>
      <c r="NEM15" s="201"/>
      <c r="NEN15" s="201"/>
      <c r="NEO15" s="201"/>
      <c r="NEP15" s="201"/>
      <c r="NEQ15" s="201"/>
      <c r="NER15" s="201"/>
      <c r="NES15" s="201"/>
      <c r="NET15" s="201"/>
      <c r="NEU15" s="201"/>
      <c r="NEV15" s="201"/>
      <c r="NEW15" s="201"/>
      <c r="NEX15" s="201"/>
      <c r="NEY15" s="201"/>
      <c r="NEZ15" s="201"/>
      <c r="NFA15" s="201"/>
      <c r="NFB15" s="201"/>
      <c r="NFC15" s="201"/>
      <c r="NFD15" s="201"/>
      <c r="NFE15" s="201"/>
      <c r="NFF15" s="201"/>
      <c r="NFG15" s="201"/>
      <c r="NFH15" s="201"/>
      <c r="NFI15" s="201"/>
      <c r="NFJ15" s="201"/>
      <c r="NFK15" s="201"/>
      <c r="NFL15" s="201"/>
      <c r="NFM15" s="201"/>
      <c r="NFN15" s="201"/>
      <c r="NFO15" s="201"/>
      <c r="NFP15" s="201"/>
      <c r="NFQ15" s="201"/>
      <c r="NFR15" s="201"/>
      <c r="NFS15" s="201"/>
      <c r="NFT15" s="201"/>
      <c r="NFU15" s="201"/>
      <c r="NFV15" s="201"/>
      <c r="NFW15" s="201"/>
      <c r="NFX15" s="201"/>
      <c r="NFY15" s="201"/>
      <c r="NFZ15" s="201"/>
      <c r="NGA15" s="201"/>
      <c r="NGB15" s="201"/>
      <c r="NGC15" s="201"/>
      <c r="NGD15" s="201"/>
      <c r="NGE15" s="201"/>
      <c r="NGF15" s="201"/>
      <c r="NGG15" s="201"/>
      <c r="NGH15" s="201"/>
      <c r="NGI15" s="201"/>
      <c r="NGJ15" s="201"/>
      <c r="NGK15" s="201"/>
      <c r="NGL15" s="201"/>
      <c r="NGM15" s="201"/>
      <c r="NGN15" s="201"/>
      <c r="NGO15" s="201"/>
      <c r="NGP15" s="201"/>
      <c r="NGQ15" s="201"/>
      <c r="NGR15" s="201"/>
      <c r="NGS15" s="201"/>
      <c r="NGT15" s="201"/>
      <c r="NGU15" s="201"/>
      <c r="NGV15" s="201"/>
      <c r="NGW15" s="201"/>
      <c r="NGX15" s="201"/>
      <c r="NGY15" s="201"/>
      <c r="NGZ15" s="201"/>
      <c r="NHA15" s="201"/>
      <c r="NHB15" s="201"/>
      <c r="NHC15" s="201"/>
      <c r="NHD15" s="201"/>
      <c r="NHE15" s="201"/>
      <c r="NHF15" s="201"/>
      <c r="NHG15" s="201"/>
      <c r="NHH15" s="201"/>
      <c r="NHI15" s="201"/>
      <c r="NHJ15" s="201"/>
      <c r="NHK15" s="201"/>
      <c r="NHL15" s="201"/>
      <c r="NHM15" s="201"/>
      <c r="NHN15" s="201"/>
      <c r="NHO15" s="201"/>
      <c r="NHP15" s="201"/>
      <c r="NHQ15" s="201"/>
      <c r="NHR15" s="201"/>
      <c r="NHS15" s="201"/>
      <c r="NHT15" s="201"/>
      <c r="NHU15" s="201"/>
      <c r="NHV15" s="201"/>
      <c r="NHW15" s="201"/>
      <c r="NHX15" s="201"/>
      <c r="NHY15" s="201"/>
      <c r="NHZ15" s="201"/>
      <c r="NIA15" s="201"/>
      <c r="NIB15" s="201"/>
      <c r="NIC15" s="201"/>
      <c r="NID15" s="201"/>
      <c r="NIE15" s="201"/>
      <c r="NIF15" s="201"/>
      <c r="NIG15" s="201"/>
      <c r="NIH15" s="201"/>
      <c r="NII15" s="201"/>
      <c r="NIJ15" s="201"/>
      <c r="NIK15" s="201"/>
      <c r="NIL15" s="201"/>
      <c r="NIM15" s="201"/>
      <c r="NIN15" s="201"/>
      <c r="NIO15" s="201"/>
      <c r="NIP15" s="201"/>
      <c r="NIQ15" s="201"/>
      <c r="NIR15" s="201"/>
      <c r="NIS15" s="201"/>
      <c r="NIT15" s="201"/>
      <c r="NIU15" s="201"/>
      <c r="NIV15" s="201"/>
      <c r="NIW15" s="201"/>
      <c r="NIX15" s="201"/>
      <c r="NIY15" s="201"/>
      <c r="NIZ15" s="201"/>
      <c r="NJA15" s="201"/>
      <c r="NJB15" s="201"/>
      <c r="NJC15" s="201"/>
      <c r="NJD15" s="201"/>
      <c r="NJE15" s="201"/>
      <c r="NJF15" s="201"/>
      <c r="NJG15" s="201"/>
      <c r="NJH15" s="201"/>
      <c r="NJI15" s="201"/>
      <c r="NJJ15" s="201"/>
      <c r="NJK15" s="201"/>
      <c r="NJL15" s="201"/>
      <c r="NJM15" s="201"/>
      <c r="NJN15" s="201"/>
      <c r="NJO15" s="201"/>
      <c r="NJP15" s="201"/>
      <c r="NJQ15" s="201"/>
      <c r="NJR15" s="201"/>
      <c r="NJS15" s="201"/>
      <c r="NJT15" s="201"/>
      <c r="NJU15" s="201"/>
      <c r="NJV15" s="201"/>
      <c r="NJW15" s="201"/>
      <c r="NJX15" s="201"/>
      <c r="NJY15" s="201"/>
      <c r="NJZ15" s="201"/>
      <c r="NKA15" s="201"/>
      <c r="NKB15" s="201"/>
      <c r="NKC15" s="201"/>
      <c r="NKD15" s="201"/>
      <c r="NKE15" s="201"/>
      <c r="NKF15" s="201"/>
      <c r="NKG15" s="201"/>
      <c r="NKH15" s="201"/>
      <c r="NKI15" s="201"/>
      <c r="NKJ15" s="201"/>
      <c r="NKK15" s="201"/>
      <c r="NKL15" s="201"/>
      <c r="NKM15" s="201"/>
      <c r="NKN15" s="201"/>
      <c r="NKO15" s="201"/>
      <c r="NKP15" s="201"/>
      <c r="NKQ15" s="201"/>
      <c r="NKR15" s="201"/>
      <c r="NKS15" s="201"/>
      <c r="NKT15" s="201"/>
      <c r="NKU15" s="201"/>
      <c r="NKV15" s="201"/>
      <c r="NKW15" s="201"/>
      <c r="NKX15" s="201"/>
      <c r="NKY15" s="201"/>
      <c r="NKZ15" s="201"/>
      <c r="NLA15" s="201"/>
      <c r="NLB15" s="201"/>
      <c r="NLC15" s="201"/>
      <c r="NLD15" s="201"/>
      <c r="NLE15" s="201"/>
      <c r="NLF15" s="201"/>
      <c r="NLG15" s="201"/>
      <c r="NLH15" s="201"/>
      <c r="NLI15" s="201"/>
      <c r="NLJ15" s="201"/>
      <c r="NLK15" s="201"/>
      <c r="NLL15" s="201"/>
      <c r="NLM15" s="201"/>
      <c r="NLN15" s="201"/>
      <c r="NLO15" s="201"/>
      <c r="NLP15" s="201"/>
      <c r="NLQ15" s="201"/>
      <c r="NLR15" s="201"/>
      <c r="NLS15" s="201"/>
      <c r="NLT15" s="201"/>
      <c r="NLU15" s="201"/>
      <c r="NLV15" s="201"/>
      <c r="NLW15" s="201"/>
      <c r="NLX15" s="201"/>
      <c r="NLY15" s="201"/>
      <c r="NLZ15" s="201"/>
      <c r="NMA15" s="201"/>
      <c r="NMB15" s="201"/>
      <c r="NMC15" s="201"/>
      <c r="NMD15" s="201"/>
      <c r="NME15" s="201"/>
      <c r="NMF15" s="201"/>
      <c r="NMG15" s="201"/>
      <c r="NMH15" s="201"/>
      <c r="NMI15" s="201"/>
      <c r="NMJ15" s="201"/>
      <c r="NMK15" s="201"/>
      <c r="NML15" s="201"/>
      <c r="NMM15" s="201"/>
      <c r="NMN15" s="201"/>
      <c r="NMO15" s="201"/>
      <c r="NMP15" s="201"/>
      <c r="NMQ15" s="201"/>
      <c r="NMR15" s="201"/>
      <c r="NMS15" s="201"/>
      <c r="NMT15" s="201"/>
      <c r="NMU15" s="201"/>
      <c r="NMV15" s="201"/>
      <c r="NMW15" s="201"/>
      <c r="NMX15" s="201"/>
      <c r="NMY15" s="201"/>
      <c r="NMZ15" s="201"/>
      <c r="NNA15" s="201"/>
      <c r="NNB15" s="201"/>
      <c r="NNC15" s="201"/>
      <c r="NND15" s="201"/>
      <c r="NNE15" s="201"/>
      <c r="NNF15" s="201"/>
      <c r="NNG15" s="201"/>
      <c r="NNH15" s="201"/>
      <c r="NNI15" s="201"/>
      <c r="NNJ15" s="201"/>
      <c r="NNK15" s="201"/>
      <c r="NNL15" s="201"/>
      <c r="NNM15" s="201"/>
      <c r="NNN15" s="201"/>
      <c r="NNO15" s="201"/>
      <c r="NNP15" s="201"/>
      <c r="NNQ15" s="201"/>
      <c r="NNR15" s="201"/>
      <c r="NNS15" s="201"/>
      <c r="NNT15" s="201"/>
      <c r="NNU15" s="201"/>
      <c r="NNV15" s="201"/>
      <c r="NNW15" s="201"/>
      <c r="NNX15" s="201"/>
      <c r="NNY15" s="201"/>
      <c r="NNZ15" s="201"/>
      <c r="NOA15" s="201"/>
      <c r="NOB15" s="201"/>
      <c r="NOC15" s="201"/>
      <c r="NOD15" s="201"/>
      <c r="NOE15" s="201"/>
      <c r="NOF15" s="201"/>
      <c r="NOG15" s="201"/>
      <c r="NOH15" s="201"/>
      <c r="NOI15" s="201"/>
      <c r="NOJ15" s="201"/>
      <c r="NOK15" s="201"/>
      <c r="NOL15" s="201"/>
      <c r="NOM15" s="201"/>
      <c r="NON15" s="201"/>
      <c r="NOO15" s="201"/>
      <c r="NOP15" s="201"/>
      <c r="NOQ15" s="201"/>
      <c r="NOR15" s="201"/>
      <c r="NOS15" s="201"/>
      <c r="NOT15" s="201"/>
      <c r="NOU15" s="201"/>
      <c r="NOV15" s="201"/>
      <c r="NOW15" s="201"/>
      <c r="NOX15" s="201"/>
      <c r="NOY15" s="201"/>
      <c r="NOZ15" s="201"/>
      <c r="NPA15" s="201"/>
      <c r="NPB15" s="201"/>
      <c r="NPC15" s="201"/>
      <c r="NPD15" s="201"/>
      <c r="NPE15" s="201"/>
      <c r="NPF15" s="201"/>
      <c r="NPG15" s="201"/>
      <c r="NPH15" s="201"/>
      <c r="NPI15" s="201"/>
      <c r="NPJ15" s="201"/>
      <c r="NPK15" s="201"/>
      <c r="NPL15" s="201"/>
      <c r="NPM15" s="201"/>
      <c r="NPN15" s="201"/>
      <c r="NPO15" s="201"/>
      <c r="NPP15" s="201"/>
      <c r="NPQ15" s="201"/>
      <c r="NPR15" s="201"/>
      <c r="NPS15" s="201"/>
      <c r="NPT15" s="201"/>
      <c r="NPU15" s="201"/>
      <c r="NPV15" s="201"/>
      <c r="NPW15" s="201"/>
      <c r="NPX15" s="201"/>
      <c r="NPY15" s="201"/>
      <c r="NPZ15" s="201"/>
      <c r="NQA15" s="201"/>
      <c r="NQB15" s="201"/>
      <c r="NQC15" s="201"/>
      <c r="NQD15" s="201"/>
      <c r="NQE15" s="201"/>
      <c r="NQF15" s="201"/>
      <c r="NQG15" s="201"/>
      <c r="NQH15" s="201"/>
      <c r="NQI15" s="201"/>
      <c r="NQJ15" s="201"/>
      <c r="NQK15" s="201"/>
      <c r="NQL15" s="201"/>
      <c r="NQM15" s="201"/>
      <c r="NQN15" s="201"/>
      <c r="NQO15" s="201"/>
      <c r="NQP15" s="201"/>
      <c r="NQQ15" s="201"/>
      <c r="NQR15" s="201"/>
      <c r="NQS15" s="201"/>
      <c r="NQT15" s="201"/>
      <c r="NQU15" s="201"/>
      <c r="NQV15" s="201"/>
      <c r="NQW15" s="201"/>
      <c r="NQX15" s="201"/>
      <c r="NQY15" s="201"/>
      <c r="NQZ15" s="201"/>
      <c r="NRA15" s="201"/>
      <c r="NRB15" s="201"/>
      <c r="NRC15" s="201"/>
      <c r="NRD15" s="201"/>
      <c r="NRE15" s="201"/>
      <c r="NRF15" s="201"/>
      <c r="NRG15" s="201"/>
      <c r="NRH15" s="201"/>
      <c r="NRI15" s="201"/>
      <c r="NRJ15" s="201"/>
      <c r="NRK15" s="201"/>
      <c r="NRL15" s="201"/>
      <c r="NRM15" s="201"/>
      <c r="NRN15" s="201"/>
      <c r="NRO15" s="201"/>
      <c r="NRP15" s="201"/>
      <c r="NRQ15" s="201"/>
      <c r="NRR15" s="201"/>
      <c r="NRS15" s="201"/>
      <c r="NRT15" s="201"/>
      <c r="NRU15" s="201"/>
      <c r="NRV15" s="201"/>
      <c r="NRW15" s="201"/>
      <c r="NRX15" s="201"/>
      <c r="NRY15" s="201"/>
      <c r="NRZ15" s="201"/>
      <c r="NSA15" s="201"/>
      <c r="NSB15" s="201"/>
      <c r="NSC15" s="201"/>
      <c r="NSD15" s="201"/>
      <c r="NSE15" s="201"/>
      <c r="NSF15" s="201"/>
      <c r="NSG15" s="201"/>
      <c r="NSH15" s="201"/>
      <c r="NSI15" s="201"/>
      <c r="NSJ15" s="201"/>
      <c r="NSK15" s="201"/>
      <c r="NSL15" s="201"/>
      <c r="NSM15" s="201"/>
      <c r="NSN15" s="201"/>
      <c r="NSO15" s="201"/>
      <c r="NSP15" s="201"/>
      <c r="NSQ15" s="201"/>
      <c r="NSR15" s="201"/>
      <c r="NSS15" s="201"/>
      <c r="NST15" s="201"/>
      <c r="NSU15" s="201"/>
      <c r="NSV15" s="201"/>
      <c r="NSW15" s="201"/>
      <c r="NSX15" s="201"/>
      <c r="NSY15" s="201"/>
      <c r="NSZ15" s="201"/>
      <c r="NTA15" s="201"/>
      <c r="NTB15" s="201"/>
      <c r="NTC15" s="201"/>
      <c r="NTD15" s="201"/>
      <c r="NTE15" s="201"/>
      <c r="NTF15" s="201"/>
      <c r="NTG15" s="201"/>
      <c r="NTH15" s="201"/>
      <c r="NTI15" s="201"/>
      <c r="NTJ15" s="201"/>
      <c r="NTK15" s="201"/>
      <c r="NTL15" s="201"/>
      <c r="NTM15" s="201"/>
      <c r="NTN15" s="201"/>
      <c r="NTO15" s="201"/>
      <c r="NTP15" s="201"/>
      <c r="NTQ15" s="201"/>
      <c r="NTR15" s="201"/>
      <c r="NTS15" s="201"/>
      <c r="NTT15" s="201"/>
      <c r="NTU15" s="201"/>
      <c r="NTV15" s="201"/>
      <c r="NTW15" s="201"/>
      <c r="NTX15" s="201"/>
      <c r="NTY15" s="201"/>
      <c r="NTZ15" s="201"/>
      <c r="NUA15" s="201"/>
      <c r="NUB15" s="201"/>
      <c r="NUC15" s="201"/>
      <c r="NUD15" s="201"/>
      <c r="NUE15" s="201"/>
      <c r="NUF15" s="201"/>
      <c r="NUG15" s="201"/>
      <c r="NUH15" s="201"/>
      <c r="NUI15" s="201"/>
      <c r="NUJ15" s="201"/>
      <c r="NUK15" s="201"/>
      <c r="NUL15" s="201"/>
      <c r="NUM15" s="201"/>
      <c r="NUN15" s="201"/>
      <c r="NUO15" s="201"/>
      <c r="NUP15" s="201"/>
      <c r="NUQ15" s="201"/>
      <c r="NUR15" s="201"/>
      <c r="NUS15" s="201"/>
      <c r="NUT15" s="201"/>
      <c r="NUU15" s="201"/>
      <c r="NUV15" s="201"/>
      <c r="NUW15" s="201"/>
      <c r="NUX15" s="201"/>
      <c r="NUY15" s="201"/>
      <c r="NUZ15" s="201"/>
      <c r="NVA15" s="201"/>
      <c r="NVB15" s="201"/>
      <c r="NVC15" s="201"/>
      <c r="NVD15" s="201"/>
      <c r="NVE15" s="201"/>
      <c r="NVF15" s="201"/>
      <c r="NVG15" s="201"/>
      <c r="NVH15" s="201"/>
      <c r="NVI15" s="201"/>
      <c r="NVJ15" s="201"/>
      <c r="NVK15" s="201"/>
      <c r="NVL15" s="201"/>
      <c r="NVM15" s="201"/>
      <c r="NVN15" s="201"/>
      <c r="NVO15" s="201"/>
      <c r="NVP15" s="201"/>
      <c r="NVQ15" s="201"/>
      <c r="NVR15" s="201"/>
      <c r="NVS15" s="201"/>
      <c r="NVT15" s="201"/>
      <c r="NVU15" s="201"/>
      <c r="NVV15" s="201"/>
      <c r="NVW15" s="201"/>
      <c r="NVX15" s="201"/>
      <c r="NVY15" s="201"/>
      <c r="NVZ15" s="201"/>
      <c r="NWA15" s="201"/>
      <c r="NWB15" s="201"/>
      <c r="NWC15" s="201"/>
      <c r="NWD15" s="201"/>
      <c r="NWE15" s="201"/>
      <c r="NWF15" s="201"/>
      <c r="NWG15" s="201"/>
      <c r="NWH15" s="201"/>
      <c r="NWI15" s="201"/>
      <c r="NWJ15" s="201"/>
      <c r="NWK15" s="201"/>
      <c r="NWL15" s="201"/>
      <c r="NWM15" s="201"/>
      <c r="NWN15" s="201"/>
      <c r="NWO15" s="201"/>
      <c r="NWP15" s="201"/>
      <c r="NWQ15" s="201"/>
      <c r="NWR15" s="201"/>
      <c r="NWS15" s="201"/>
      <c r="NWT15" s="201"/>
      <c r="NWU15" s="201"/>
      <c r="NWV15" s="201"/>
      <c r="NWW15" s="201"/>
      <c r="NWX15" s="201"/>
      <c r="NWY15" s="201"/>
      <c r="NWZ15" s="201"/>
      <c r="NXA15" s="201"/>
      <c r="NXB15" s="201"/>
      <c r="NXC15" s="201"/>
      <c r="NXD15" s="201"/>
      <c r="NXE15" s="201"/>
      <c r="NXF15" s="201"/>
      <c r="NXG15" s="201"/>
      <c r="NXH15" s="201"/>
      <c r="NXI15" s="201"/>
      <c r="NXJ15" s="201"/>
      <c r="NXK15" s="201"/>
      <c r="NXL15" s="201"/>
      <c r="NXM15" s="201"/>
      <c r="NXN15" s="201"/>
      <c r="NXO15" s="201"/>
      <c r="NXP15" s="201"/>
      <c r="NXQ15" s="201"/>
      <c r="NXR15" s="201"/>
      <c r="NXS15" s="201"/>
      <c r="NXT15" s="201"/>
      <c r="NXU15" s="201"/>
      <c r="NXV15" s="201"/>
      <c r="NXW15" s="201"/>
      <c r="NXX15" s="201"/>
      <c r="NXY15" s="201"/>
      <c r="NXZ15" s="201"/>
      <c r="NYA15" s="201"/>
      <c r="NYB15" s="201"/>
      <c r="NYC15" s="201"/>
      <c r="NYD15" s="201"/>
      <c r="NYE15" s="201"/>
      <c r="NYF15" s="201"/>
      <c r="NYG15" s="201"/>
      <c r="NYH15" s="201"/>
      <c r="NYI15" s="201"/>
      <c r="NYJ15" s="201"/>
      <c r="NYK15" s="201"/>
      <c r="NYL15" s="201"/>
      <c r="NYM15" s="201"/>
      <c r="NYN15" s="201"/>
      <c r="NYO15" s="201"/>
      <c r="NYP15" s="201"/>
      <c r="NYQ15" s="201"/>
      <c r="NYR15" s="201"/>
      <c r="NYS15" s="201"/>
      <c r="NYT15" s="201"/>
      <c r="NYU15" s="201"/>
      <c r="NYV15" s="201"/>
      <c r="NYW15" s="201"/>
      <c r="NYX15" s="201"/>
      <c r="NYY15" s="201"/>
      <c r="NYZ15" s="201"/>
      <c r="NZA15" s="201"/>
      <c r="NZB15" s="201"/>
      <c r="NZC15" s="201"/>
      <c r="NZD15" s="201"/>
      <c r="NZE15" s="201"/>
      <c r="NZF15" s="201"/>
      <c r="NZG15" s="201"/>
      <c r="NZH15" s="201"/>
      <c r="NZI15" s="201"/>
      <c r="NZJ15" s="201"/>
      <c r="NZK15" s="201"/>
      <c r="NZL15" s="201"/>
      <c r="NZM15" s="201"/>
      <c r="NZN15" s="201"/>
      <c r="NZO15" s="201"/>
      <c r="NZP15" s="201"/>
      <c r="NZQ15" s="201"/>
      <c r="NZR15" s="201"/>
      <c r="NZS15" s="201"/>
      <c r="NZT15" s="201"/>
      <c r="NZU15" s="201"/>
      <c r="NZV15" s="201"/>
      <c r="NZW15" s="201"/>
      <c r="NZX15" s="201"/>
      <c r="NZY15" s="201"/>
      <c r="NZZ15" s="201"/>
      <c r="OAA15" s="201"/>
      <c r="OAB15" s="201"/>
      <c r="OAC15" s="201"/>
      <c r="OAD15" s="201"/>
      <c r="OAE15" s="201"/>
      <c r="OAF15" s="201"/>
      <c r="OAG15" s="201"/>
      <c r="OAH15" s="201"/>
      <c r="OAI15" s="201"/>
      <c r="OAJ15" s="201"/>
      <c r="OAK15" s="201"/>
      <c r="OAL15" s="201"/>
      <c r="OAM15" s="201"/>
      <c r="OAN15" s="201"/>
      <c r="OAO15" s="201"/>
      <c r="OAP15" s="201"/>
      <c r="OAQ15" s="201"/>
      <c r="OAR15" s="201"/>
      <c r="OAS15" s="201"/>
      <c r="OAT15" s="201"/>
      <c r="OAU15" s="201"/>
      <c r="OAV15" s="201"/>
      <c r="OAW15" s="201"/>
      <c r="OAX15" s="201"/>
      <c r="OAY15" s="201"/>
      <c r="OAZ15" s="201"/>
      <c r="OBA15" s="201"/>
      <c r="OBB15" s="201"/>
      <c r="OBC15" s="201"/>
      <c r="OBD15" s="201"/>
      <c r="OBE15" s="201"/>
      <c r="OBF15" s="201"/>
      <c r="OBG15" s="201"/>
      <c r="OBH15" s="201"/>
      <c r="OBI15" s="201"/>
      <c r="OBJ15" s="201"/>
      <c r="OBK15" s="201"/>
      <c r="OBL15" s="201"/>
      <c r="OBM15" s="201"/>
      <c r="OBN15" s="201"/>
      <c r="OBO15" s="201"/>
      <c r="OBP15" s="201"/>
      <c r="OBQ15" s="201"/>
      <c r="OBR15" s="201"/>
      <c r="OBS15" s="201"/>
      <c r="OBT15" s="201"/>
      <c r="OBU15" s="201"/>
      <c r="OBV15" s="201"/>
      <c r="OBW15" s="201"/>
      <c r="OBX15" s="201"/>
      <c r="OBY15" s="201"/>
      <c r="OBZ15" s="201"/>
      <c r="OCA15" s="201"/>
      <c r="OCB15" s="201"/>
      <c r="OCC15" s="201"/>
      <c r="OCD15" s="201"/>
      <c r="OCE15" s="201"/>
      <c r="OCF15" s="201"/>
      <c r="OCG15" s="201"/>
      <c r="OCH15" s="201"/>
      <c r="OCI15" s="201"/>
      <c r="OCJ15" s="201"/>
      <c r="OCK15" s="201"/>
      <c r="OCL15" s="201"/>
      <c r="OCM15" s="201"/>
      <c r="OCN15" s="201"/>
      <c r="OCO15" s="201"/>
      <c r="OCP15" s="201"/>
      <c r="OCQ15" s="201"/>
      <c r="OCR15" s="201"/>
      <c r="OCS15" s="201"/>
      <c r="OCT15" s="201"/>
      <c r="OCU15" s="201"/>
      <c r="OCV15" s="201"/>
      <c r="OCW15" s="201"/>
      <c r="OCX15" s="201"/>
      <c r="OCY15" s="201"/>
      <c r="OCZ15" s="201"/>
      <c r="ODA15" s="201"/>
      <c r="ODB15" s="201"/>
      <c r="ODC15" s="201"/>
      <c r="ODD15" s="201"/>
      <c r="ODE15" s="201"/>
      <c r="ODF15" s="201"/>
      <c r="ODG15" s="201"/>
      <c r="ODH15" s="201"/>
      <c r="ODI15" s="201"/>
      <c r="ODJ15" s="201"/>
      <c r="ODK15" s="201"/>
      <c r="ODL15" s="201"/>
      <c r="ODM15" s="201"/>
      <c r="ODN15" s="201"/>
      <c r="ODO15" s="201"/>
      <c r="ODP15" s="201"/>
      <c r="ODQ15" s="201"/>
      <c r="ODR15" s="201"/>
      <c r="ODS15" s="201"/>
      <c r="ODT15" s="201"/>
      <c r="ODU15" s="201"/>
      <c r="ODV15" s="201"/>
      <c r="ODW15" s="201"/>
      <c r="ODX15" s="201"/>
      <c r="ODY15" s="201"/>
      <c r="ODZ15" s="201"/>
      <c r="OEA15" s="201"/>
      <c r="OEB15" s="201"/>
      <c r="OEC15" s="201"/>
      <c r="OED15" s="201"/>
      <c r="OEE15" s="201"/>
      <c r="OEF15" s="201"/>
      <c r="OEG15" s="201"/>
      <c r="OEH15" s="201"/>
      <c r="OEI15" s="201"/>
      <c r="OEJ15" s="201"/>
      <c r="OEK15" s="201"/>
      <c r="OEL15" s="201"/>
      <c r="OEM15" s="201"/>
      <c r="OEN15" s="201"/>
      <c r="OEO15" s="201"/>
      <c r="OEP15" s="201"/>
      <c r="OEQ15" s="201"/>
      <c r="OER15" s="201"/>
      <c r="OES15" s="201"/>
      <c r="OET15" s="201"/>
      <c r="OEU15" s="201"/>
      <c r="OEV15" s="201"/>
      <c r="OEW15" s="201"/>
      <c r="OEX15" s="201"/>
      <c r="OEY15" s="201"/>
      <c r="OEZ15" s="201"/>
      <c r="OFA15" s="201"/>
      <c r="OFB15" s="201"/>
      <c r="OFC15" s="201"/>
      <c r="OFD15" s="201"/>
      <c r="OFE15" s="201"/>
      <c r="OFF15" s="201"/>
      <c r="OFG15" s="201"/>
      <c r="OFH15" s="201"/>
      <c r="OFI15" s="201"/>
      <c r="OFJ15" s="201"/>
      <c r="OFK15" s="201"/>
      <c r="OFL15" s="201"/>
      <c r="OFM15" s="201"/>
      <c r="OFN15" s="201"/>
      <c r="OFO15" s="201"/>
      <c r="OFP15" s="201"/>
      <c r="OFQ15" s="201"/>
      <c r="OFR15" s="201"/>
      <c r="OFS15" s="201"/>
      <c r="OFT15" s="201"/>
      <c r="OFU15" s="201"/>
      <c r="OFV15" s="201"/>
      <c r="OFW15" s="201"/>
      <c r="OFX15" s="201"/>
      <c r="OFY15" s="201"/>
      <c r="OFZ15" s="201"/>
      <c r="OGA15" s="201"/>
      <c r="OGB15" s="201"/>
      <c r="OGC15" s="201"/>
      <c r="OGD15" s="201"/>
      <c r="OGE15" s="201"/>
      <c r="OGF15" s="201"/>
      <c r="OGG15" s="201"/>
      <c r="OGH15" s="201"/>
      <c r="OGI15" s="201"/>
      <c r="OGJ15" s="201"/>
      <c r="OGK15" s="201"/>
      <c r="OGL15" s="201"/>
      <c r="OGM15" s="201"/>
      <c r="OGN15" s="201"/>
      <c r="OGO15" s="201"/>
      <c r="OGP15" s="201"/>
      <c r="OGQ15" s="201"/>
      <c r="OGR15" s="201"/>
      <c r="OGS15" s="201"/>
      <c r="OGT15" s="201"/>
      <c r="OGU15" s="201"/>
      <c r="OGV15" s="201"/>
      <c r="OGW15" s="201"/>
      <c r="OGX15" s="201"/>
      <c r="OGY15" s="201"/>
      <c r="OGZ15" s="201"/>
      <c r="OHA15" s="201"/>
      <c r="OHB15" s="201"/>
      <c r="OHC15" s="201"/>
      <c r="OHD15" s="201"/>
      <c r="OHE15" s="201"/>
      <c r="OHF15" s="201"/>
      <c r="OHG15" s="201"/>
      <c r="OHH15" s="201"/>
      <c r="OHI15" s="201"/>
      <c r="OHJ15" s="201"/>
      <c r="OHK15" s="201"/>
      <c r="OHL15" s="201"/>
      <c r="OHM15" s="201"/>
      <c r="OHN15" s="201"/>
      <c r="OHO15" s="201"/>
      <c r="OHP15" s="201"/>
      <c r="OHQ15" s="201"/>
      <c r="OHR15" s="201"/>
      <c r="OHS15" s="201"/>
      <c r="OHT15" s="201"/>
      <c r="OHU15" s="201"/>
      <c r="OHV15" s="201"/>
      <c r="OHW15" s="201"/>
      <c r="OHX15" s="201"/>
      <c r="OHY15" s="201"/>
      <c r="OHZ15" s="201"/>
      <c r="OIA15" s="201"/>
      <c r="OIB15" s="201"/>
      <c r="OIC15" s="201"/>
      <c r="OID15" s="201"/>
      <c r="OIE15" s="201"/>
      <c r="OIF15" s="201"/>
      <c r="OIG15" s="201"/>
      <c r="OIH15" s="201"/>
      <c r="OII15" s="201"/>
      <c r="OIJ15" s="201"/>
      <c r="OIK15" s="201"/>
      <c r="OIL15" s="201"/>
      <c r="OIM15" s="201"/>
      <c r="OIN15" s="201"/>
      <c r="OIO15" s="201"/>
      <c r="OIP15" s="201"/>
      <c r="OIQ15" s="201"/>
      <c r="OIR15" s="201"/>
      <c r="OIS15" s="201"/>
      <c r="OIT15" s="201"/>
      <c r="OIU15" s="201"/>
      <c r="OIV15" s="201"/>
      <c r="OIW15" s="201"/>
      <c r="OIX15" s="201"/>
      <c r="OIY15" s="201"/>
      <c r="OIZ15" s="201"/>
      <c r="OJA15" s="201"/>
      <c r="OJB15" s="201"/>
      <c r="OJC15" s="201"/>
      <c r="OJD15" s="201"/>
      <c r="OJE15" s="201"/>
      <c r="OJF15" s="201"/>
      <c r="OJG15" s="201"/>
      <c r="OJH15" s="201"/>
      <c r="OJI15" s="201"/>
      <c r="OJJ15" s="201"/>
      <c r="OJK15" s="201"/>
      <c r="OJL15" s="201"/>
      <c r="OJM15" s="201"/>
      <c r="OJN15" s="201"/>
      <c r="OJO15" s="201"/>
      <c r="OJP15" s="201"/>
      <c r="OJQ15" s="201"/>
      <c r="OJR15" s="201"/>
      <c r="OJS15" s="201"/>
      <c r="OJT15" s="201"/>
      <c r="OJU15" s="201"/>
      <c r="OJV15" s="201"/>
      <c r="OJW15" s="201"/>
      <c r="OJX15" s="201"/>
      <c r="OJY15" s="201"/>
      <c r="OJZ15" s="201"/>
      <c r="OKA15" s="201"/>
      <c r="OKB15" s="201"/>
      <c r="OKC15" s="201"/>
      <c r="OKD15" s="201"/>
      <c r="OKE15" s="201"/>
      <c r="OKF15" s="201"/>
      <c r="OKG15" s="201"/>
      <c r="OKH15" s="201"/>
      <c r="OKI15" s="201"/>
      <c r="OKJ15" s="201"/>
      <c r="OKK15" s="201"/>
      <c r="OKL15" s="201"/>
      <c r="OKM15" s="201"/>
      <c r="OKN15" s="201"/>
      <c r="OKO15" s="201"/>
      <c r="OKP15" s="201"/>
      <c r="OKQ15" s="201"/>
      <c r="OKR15" s="201"/>
      <c r="OKS15" s="201"/>
      <c r="OKT15" s="201"/>
      <c r="OKU15" s="201"/>
      <c r="OKV15" s="201"/>
      <c r="OKW15" s="201"/>
      <c r="OKX15" s="201"/>
      <c r="OKY15" s="201"/>
      <c r="OKZ15" s="201"/>
      <c r="OLA15" s="201"/>
      <c r="OLB15" s="201"/>
      <c r="OLC15" s="201"/>
      <c r="OLD15" s="201"/>
      <c r="OLE15" s="201"/>
      <c r="OLF15" s="201"/>
      <c r="OLG15" s="201"/>
      <c r="OLH15" s="201"/>
      <c r="OLI15" s="201"/>
      <c r="OLJ15" s="201"/>
      <c r="OLK15" s="201"/>
      <c r="OLL15" s="201"/>
      <c r="OLM15" s="201"/>
      <c r="OLN15" s="201"/>
      <c r="OLO15" s="201"/>
      <c r="OLP15" s="201"/>
      <c r="OLQ15" s="201"/>
      <c r="OLR15" s="201"/>
      <c r="OLS15" s="201"/>
      <c r="OLT15" s="201"/>
      <c r="OLU15" s="201"/>
      <c r="OLV15" s="201"/>
      <c r="OLW15" s="201"/>
      <c r="OLX15" s="201"/>
      <c r="OLY15" s="201"/>
      <c r="OLZ15" s="201"/>
      <c r="OMA15" s="201"/>
      <c r="OMB15" s="201"/>
      <c r="OMC15" s="201"/>
      <c r="OMD15" s="201"/>
      <c r="OME15" s="201"/>
      <c r="OMF15" s="201"/>
      <c r="OMG15" s="201"/>
      <c r="OMH15" s="201"/>
      <c r="OMI15" s="201"/>
      <c r="OMJ15" s="201"/>
      <c r="OMK15" s="201"/>
      <c r="OML15" s="201"/>
      <c r="OMM15" s="201"/>
      <c r="OMN15" s="201"/>
      <c r="OMO15" s="201"/>
      <c r="OMP15" s="201"/>
      <c r="OMQ15" s="201"/>
      <c r="OMR15" s="201"/>
      <c r="OMS15" s="201"/>
      <c r="OMT15" s="201"/>
      <c r="OMU15" s="201"/>
      <c r="OMV15" s="201"/>
      <c r="OMW15" s="201"/>
      <c r="OMX15" s="201"/>
      <c r="OMY15" s="201"/>
      <c r="OMZ15" s="201"/>
      <c r="ONA15" s="201"/>
      <c r="ONB15" s="201"/>
      <c r="ONC15" s="201"/>
      <c r="OND15" s="201"/>
      <c r="ONE15" s="201"/>
      <c r="ONF15" s="201"/>
      <c r="ONG15" s="201"/>
      <c r="ONH15" s="201"/>
      <c r="ONI15" s="201"/>
      <c r="ONJ15" s="201"/>
      <c r="ONK15" s="201"/>
      <c r="ONL15" s="201"/>
      <c r="ONM15" s="201"/>
      <c r="ONN15" s="201"/>
      <c r="ONO15" s="201"/>
      <c r="ONP15" s="201"/>
      <c r="ONQ15" s="201"/>
      <c r="ONR15" s="201"/>
      <c r="ONS15" s="201"/>
      <c r="ONT15" s="201"/>
      <c r="ONU15" s="201"/>
      <c r="ONV15" s="201"/>
      <c r="ONW15" s="201"/>
      <c r="ONX15" s="201"/>
      <c r="ONY15" s="201"/>
      <c r="ONZ15" s="201"/>
      <c r="OOA15" s="201"/>
      <c r="OOB15" s="201"/>
      <c r="OOC15" s="201"/>
      <c r="OOD15" s="201"/>
      <c r="OOE15" s="201"/>
      <c r="OOF15" s="201"/>
      <c r="OOG15" s="201"/>
      <c r="OOH15" s="201"/>
      <c r="OOI15" s="201"/>
      <c r="OOJ15" s="201"/>
      <c r="OOK15" s="201"/>
      <c r="OOL15" s="201"/>
      <c r="OOM15" s="201"/>
      <c r="OON15" s="201"/>
      <c r="OOO15" s="201"/>
      <c r="OOP15" s="201"/>
      <c r="OOQ15" s="201"/>
      <c r="OOR15" s="201"/>
      <c r="OOS15" s="201"/>
      <c r="OOT15" s="201"/>
      <c r="OOU15" s="201"/>
      <c r="OOV15" s="201"/>
      <c r="OOW15" s="201"/>
      <c r="OOX15" s="201"/>
      <c r="OOY15" s="201"/>
      <c r="OOZ15" s="201"/>
      <c r="OPA15" s="201"/>
      <c r="OPB15" s="201"/>
      <c r="OPC15" s="201"/>
      <c r="OPD15" s="201"/>
      <c r="OPE15" s="201"/>
      <c r="OPF15" s="201"/>
      <c r="OPG15" s="201"/>
      <c r="OPH15" s="201"/>
      <c r="OPI15" s="201"/>
      <c r="OPJ15" s="201"/>
      <c r="OPK15" s="201"/>
      <c r="OPL15" s="201"/>
      <c r="OPM15" s="201"/>
      <c r="OPN15" s="201"/>
      <c r="OPO15" s="201"/>
      <c r="OPP15" s="201"/>
      <c r="OPQ15" s="201"/>
      <c r="OPR15" s="201"/>
      <c r="OPS15" s="201"/>
      <c r="OPT15" s="201"/>
      <c r="OPU15" s="201"/>
      <c r="OPV15" s="201"/>
      <c r="OPW15" s="201"/>
      <c r="OPX15" s="201"/>
      <c r="OPY15" s="201"/>
      <c r="OPZ15" s="201"/>
      <c r="OQA15" s="201"/>
      <c r="OQB15" s="201"/>
      <c r="OQC15" s="201"/>
      <c r="OQD15" s="201"/>
      <c r="OQE15" s="201"/>
      <c r="OQF15" s="201"/>
      <c r="OQG15" s="201"/>
      <c r="OQH15" s="201"/>
      <c r="OQI15" s="201"/>
      <c r="OQJ15" s="201"/>
      <c r="OQK15" s="201"/>
      <c r="OQL15" s="201"/>
      <c r="OQM15" s="201"/>
      <c r="OQN15" s="201"/>
      <c r="OQO15" s="201"/>
      <c r="OQP15" s="201"/>
      <c r="OQQ15" s="201"/>
      <c r="OQR15" s="201"/>
      <c r="OQS15" s="201"/>
      <c r="OQT15" s="201"/>
      <c r="OQU15" s="201"/>
      <c r="OQV15" s="201"/>
      <c r="OQW15" s="201"/>
      <c r="OQX15" s="201"/>
      <c r="OQY15" s="201"/>
      <c r="OQZ15" s="201"/>
      <c r="ORA15" s="201"/>
      <c r="ORB15" s="201"/>
      <c r="ORC15" s="201"/>
      <c r="ORD15" s="201"/>
      <c r="ORE15" s="201"/>
      <c r="ORF15" s="201"/>
      <c r="ORG15" s="201"/>
      <c r="ORH15" s="201"/>
      <c r="ORI15" s="201"/>
      <c r="ORJ15" s="201"/>
      <c r="ORK15" s="201"/>
      <c r="ORL15" s="201"/>
      <c r="ORM15" s="201"/>
      <c r="ORN15" s="201"/>
      <c r="ORO15" s="201"/>
      <c r="ORP15" s="201"/>
      <c r="ORQ15" s="201"/>
      <c r="ORR15" s="201"/>
      <c r="ORS15" s="201"/>
      <c r="ORT15" s="201"/>
      <c r="ORU15" s="201"/>
      <c r="ORV15" s="201"/>
      <c r="ORW15" s="201"/>
      <c r="ORX15" s="201"/>
      <c r="ORY15" s="201"/>
      <c r="ORZ15" s="201"/>
      <c r="OSA15" s="201"/>
      <c r="OSB15" s="201"/>
      <c r="OSC15" s="201"/>
      <c r="OSD15" s="201"/>
      <c r="OSE15" s="201"/>
      <c r="OSF15" s="201"/>
      <c r="OSG15" s="201"/>
      <c r="OSH15" s="201"/>
      <c r="OSI15" s="201"/>
      <c r="OSJ15" s="201"/>
      <c r="OSK15" s="201"/>
      <c r="OSL15" s="201"/>
      <c r="OSM15" s="201"/>
      <c r="OSN15" s="201"/>
      <c r="OSO15" s="201"/>
      <c r="OSP15" s="201"/>
      <c r="OSQ15" s="201"/>
      <c r="OSR15" s="201"/>
      <c r="OSS15" s="201"/>
      <c r="OST15" s="201"/>
      <c r="OSU15" s="201"/>
      <c r="OSV15" s="201"/>
      <c r="OSW15" s="201"/>
      <c r="OSX15" s="201"/>
      <c r="OSY15" s="201"/>
      <c r="OSZ15" s="201"/>
      <c r="OTA15" s="201"/>
      <c r="OTB15" s="201"/>
      <c r="OTC15" s="201"/>
      <c r="OTD15" s="201"/>
      <c r="OTE15" s="201"/>
      <c r="OTF15" s="201"/>
      <c r="OTG15" s="201"/>
      <c r="OTH15" s="201"/>
      <c r="OTI15" s="201"/>
      <c r="OTJ15" s="201"/>
      <c r="OTK15" s="201"/>
      <c r="OTL15" s="201"/>
      <c r="OTM15" s="201"/>
      <c r="OTN15" s="201"/>
      <c r="OTO15" s="201"/>
      <c r="OTP15" s="201"/>
      <c r="OTQ15" s="201"/>
      <c r="OTR15" s="201"/>
      <c r="OTS15" s="201"/>
      <c r="OTT15" s="201"/>
      <c r="OTU15" s="201"/>
      <c r="OTV15" s="201"/>
      <c r="OTW15" s="201"/>
      <c r="OTX15" s="201"/>
      <c r="OTY15" s="201"/>
      <c r="OTZ15" s="201"/>
      <c r="OUA15" s="201"/>
      <c r="OUB15" s="201"/>
      <c r="OUC15" s="201"/>
      <c r="OUD15" s="201"/>
      <c r="OUE15" s="201"/>
      <c r="OUF15" s="201"/>
      <c r="OUG15" s="201"/>
      <c r="OUH15" s="201"/>
      <c r="OUI15" s="201"/>
      <c r="OUJ15" s="201"/>
      <c r="OUK15" s="201"/>
      <c r="OUL15" s="201"/>
      <c r="OUM15" s="201"/>
      <c r="OUN15" s="201"/>
      <c r="OUO15" s="201"/>
      <c r="OUP15" s="201"/>
      <c r="OUQ15" s="201"/>
      <c r="OUR15" s="201"/>
      <c r="OUS15" s="201"/>
      <c r="OUT15" s="201"/>
      <c r="OUU15" s="201"/>
      <c r="OUV15" s="201"/>
      <c r="OUW15" s="201"/>
      <c r="OUX15" s="201"/>
      <c r="OUY15" s="201"/>
      <c r="OUZ15" s="201"/>
      <c r="OVA15" s="201"/>
      <c r="OVB15" s="201"/>
      <c r="OVC15" s="201"/>
      <c r="OVD15" s="201"/>
      <c r="OVE15" s="201"/>
      <c r="OVF15" s="201"/>
      <c r="OVG15" s="201"/>
      <c r="OVH15" s="201"/>
      <c r="OVI15" s="201"/>
      <c r="OVJ15" s="201"/>
      <c r="OVK15" s="201"/>
      <c r="OVL15" s="201"/>
      <c r="OVM15" s="201"/>
      <c r="OVN15" s="201"/>
      <c r="OVO15" s="201"/>
      <c r="OVP15" s="201"/>
      <c r="OVQ15" s="201"/>
      <c r="OVR15" s="201"/>
      <c r="OVS15" s="201"/>
      <c r="OVT15" s="201"/>
      <c r="OVU15" s="201"/>
      <c r="OVV15" s="201"/>
      <c r="OVW15" s="201"/>
      <c r="OVX15" s="201"/>
      <c r="OVY15" s="201"/>
      <c r="OVZ15" s="201"/>
      <c r="OWA15" s="201"/>
      <c r="OWB15" s="201"/>
      <c r="OWC15" s="201"/>
      <c r="OWD15" s="201"/>
      <c r="OWE15" s="201"/>
      <c r="OWF15" s="201"/>
      <c r="OWG15" s="201"/>
      <c r="OWH15" s="201"/>
      <c r="OWI15" s="201"/>
      <c r="OWJ15" s="201"/>
      <c r="OWK15" s="201"/>
      <c r="OWL15" s="201"/>
      <c r="OWM15" s="201"/>
      <c r="OWN15" s="201"/>
      <c r="OWO15" s="201"/>
      <c r="OWP15" s="201"/>
      <c r="OWQ15" s="201"/>
      <c r="OWR15" s="201"/>
      <c r="OWS15" s="201"/>
      <c r="OWT15" s="201"/>
      <c r="OWU15" s="201"/>
      <c r="OWV15" s="201"/>
      <c r="OWW15" s="201"/>
      <c r="OWX15" s="201"/>
      <c r="OWY15" s="201"/>
      <c r="OWZ15" s="201"/>
      <c r="OXA15" s="201"/>
      <c r="OXB15" s="201"/>
      <c r="OXC15" s="201"/>
      <c r="OXD15" s="201"/>
      <c r="OXE15" s="201"/>
      <c r="OXF15" s="201"/>
      <c r="OXG15" s="201"/>
      <c r="OXH15" s="201"/>
      <c r="OXI15" s="201"/>
      <c r="OXJ15" s="201"/>
      <c r="OXK15" s="201"/>
      <c r="OXL15" s="201"/>
      <c r="OXM15" s="201"/>
      <c r="OXN15" s="201"/>
      <c r="OXO15" s="201"/>
      <c r="OXP15" s="201"/>
      <c r="OXQ15" s="201"/>
      <c r="OXR15" s="201"/>
      <c r="OXS15" s="201"/>
      <c r="OXT15" s="201"/>
      <c r="OXU15" s="201"/>
      <c r="OXV15" s="201"/>
      <c r="OXW15" s="201"/>
      <c r="OXX15" s="201"/>
      <c r="OXY15" s="201"/>
      <c r="OXZ15" s="201"/>
      <c r="OYA15" s="201"/>
      <c r="OYB15" s="201"/>
      <c r="OYC15" s="201"/>
      <c r="OYD15" s="201"/>
      <c r="OYE15" s="201"/>
      <c r="OYF15" s="201"/>
      <c r="OYG15" s="201"/>
      <c r="OYH15" s="201"/>
      <c r="OYI15" s="201"/>
      <c r="OYJ15" s="201"/>
      <c r="OYK15" s="201"/>
      <c r="OYL15" s="201"/>
      <c r="OYM15" s="201"/>
      <c r="OYN15" s="201"/>
      <c r="OYO15" s="201"/>
      <c r="OYP15" s="201"/>
      <c r="OYQ15" s="201"/>
      <c r="OYR15" s="201"/>
      <c r="OYS15" s="201"/>
      <c r="OYT15" s="201"/>
      <c r="OYU15" s="201"/>
      <c r="OYV15" s="201"/>
      <c r="OYW15" s="201"/>
      <c r="OYX15" s="201"/>
      <c r="OYY15" s="201"/>
      <c r="OYZ15" s="201"/>
      <c r="OZA15" s="201"/>
      <c r="OZB15" s="201"/>
      <c r="OZC15" s="201"/>
      <c r="OZD15" s="201"/>
      <c r="OZE15" s="201"/>
      <c r="OZF15" s="201"/>
      <c r="OZG15" s="201"/>
      <c r="OZH15" s="201"/>
      <c r="OZI15" s="201"/>
      <c r="OZJ15" s="201"/>
      <c r="OZK15" s="201"/>
      <c r="OZL15" s="201"/>
      <c r="OZM15" s="201"/>
      <c r="OZN15" s="201"/>
      <c r="OZO15" s="201"/>
      <c r="OZP15" s="201"/>
      <c r="OZQ15" s="201"/>
      <c r="OZR15" s="201"/>
      <c r="OZS15" s="201"/>
      <c r="OZT15" s="201"/>
      <c r="OZU15" s="201"/>
      <c r="OZV15" s="201"/>
      <c r="OZW15" s="201"/>
      <c r="OZX15" s="201"/>
      <c r="OZY15" s="201"/>
      <c r="OZZ15" s="201"/>
      <c r="PAA15" s="201"/>
      <c r="PAB15" s="201"/>
      <c r="PAC15" s="201"/>
      <c r="PAD15" s="201"/>
      <c r="PAE15" s="201"/>
      <c r="PAF15" s="201"/>
      <c r="PAG15" s="201"/>
      <c r="PAH15" s="201"/>
      <c r="PAI15" s="201"/>
      <c r="PAJ15" s="201"/>
      <c r="PAK15" s="201"/>
      <c r="PAL15" s="201"/>
      <c r="PAM15" s="201"/>
      <c r="PAN15" s="201"/>
      <c r="PAO15" s="201"/>
      <c r="PAP15" s="201"/>
      <c r="PAQ15" s="201"/>
      <c r="PAR15" s="201"/>
      <c r="PAS15" s="201"/>
      <c r="PAT15" s="201"/>
      <c r="PAU15" s="201"/>
      <c r="PAV15" s="201"/>
      <c r="PAW15" s="201"/>
      <c r="PAX15" s="201"/>
      <c r="PAY15" s="201"/>
      <c r="PAZ15" s="201"/>
      <c r="PBA15" s="201"/>
      <c r="PBB15" s="201"/>
      <c r="PBC15" s="201"/>
      <c r="PBD15" s="201"/>
      <c r="PBE15" s="201"/>
      <c r="PBF15" s="201"/>
      <c r="PBG15" s="201"/>
      <c r="PBH15" s="201"/>
      <c r="PBI15" s="201"/>
      <c r="PBJ15" s="201"/>
      <c r="PBK15" s="201"/>
      <c r="PBL15" s="201"/>
      <c r="PBM15" s="201"/>
      <c r="PBN15" s="201"/>
      <c r="PBO15" s="201"/>
      <c r="PBP15" s="201"/>
      <c r="PBQ15" s="201"/>
      <c r="PBR15" s="201"/>
      <c r="PBS15" s="201"/>
      <c r="PBT15" s="201"/>
      <c r="PBU15" s="201"/>
      <c r="PBV15" s="201"/>
      <c r="PBW15" s="201"/>
      <c r="PBX15" s="201"/>
      <c r="PBY15" s="201"/>
      <c r="PBZ15" s="201"/>
      <c r="PCA15" s="201"/>
      <c r="PCB15" s="201"/>
      <c r="PCC15" s="201"/>
      <c r="PCD15" s="201"/>
      <c r="PCE15" s="201"/>
      <c r="PCF15" s="201"/>
      <c r="PCG15" s="201"/>
      <c r="PCH15" s="201"/>
      <c r="PCI15" s="201"/>
      <c r="PCJ15" s="201"/>
      <c r="PCK15" s="201"/>
      <c r="PCL15" s="201"/>
      <c r="PCM15" s="201"/>
      <c r="PCN15" s="201"/>
      <c r="PCO15" s="201"/>
      <c r="PCP15" s="201"/>
      <c r="PCQ15" s="201"/>
      <c r="PCR15" s="201"/>
      <c r="PCS15" s="201"/>
      <c r="PCT15" s="201"/>
      <c r="PCU15" s="201"/>
      <c r="PCV15" s="201"/>
      <c r="PCW15" s="201"/>
      <c r="PCX15" s="201"/>
      <c r="PCY15" s="201"/>
      <c r="PCZ15" s="201"/>
      <c r="PDA15" s="201"/>
      <c r="PDB15" s="201"/>
      <c r="PDC15" s="201"/>
      <c r="PDD15" s="201"/>
      <c r="PDE15" s="201"/>
      <c r="PDF15" s="201"/>
      <c r="PDG15" s="201"/>
      <c r="PDH15" s="201"/>
      <c r="PDI15" s="201"/>
      <c r="PDJ15" s="201"/>
      <c r="PDK15" s="201"/>
      <c r="PDL15" s="201"/>
      <c r="PDM15" s="201"/>
      <c r="PDN15" s="201"/>
      <c r="PDO15" s="201"/>
      <c r="PDP15" s="201"/>
      <c r="PDQ15" s="201"/>
      <c r="PDR15" s="201"/>
      <c r="PDS15" s="201"/>
      <c r="PDT15" s="201"/>
      <c r="PDU15" s="201"/>
      <c r="PDV15" s="201"/>
      <c r="PDW15" s="201"/>
      <c r="PDX15" s="201"/>
      <c r="PDY15" s="201"/>
      <c r="PDZ15" s="201"/>
      <c r="PEA15" s="201"/>
      <c r="PEB15" s="201"/>
      <c r="PEC15" s="201"/>
      <c r="PED15" s="201"/>
      <c r="PEE15" s="201"/>
      <c r="PEF15" s="201"/>
      <c r="PEG15" s="201"/>
      <c r="PEH15" s="201"/>
      <c r="PEI15" s="201"/>
      <c r="PEJ15" s="201"/>
      <c r="PEK15" s="201"/>
      <c r="PEL15" s="201"/>
      <c r="PEM15" s="201"/>
      <c r="PEN15" s="201"/>
      <c r="PEO15" s="201"/>
      <c r="PEP15" s="201"/>
      <c r="PEQ15" s="201"/>
      <c r="PER15" s="201"/>
      <c r="PES15" s="201"/>
      <c r="PET15" s="201"/>
      <c r="PEU15" s="201"/>
      <c r="PEV15" s="201"/>
      <c r="PEW15" s="201"/>
      <c r="PEX15" s="201"/>
      <c r="PEY15" s="201"/>
      <c r="PEZ15" s="201"/>
      <c r="PFA15" s="201"/>
      <c r="PFB15" s="201"/>
      <c r="PFC15" s="201"/>
      <c r="PFD15" s="201"/>
      <c r="PFE15" s="201"/>
      <c r="PFF15" s="201"/>
      <c r="PFG15" s="201"/>
      <c r="PFH15" s="201"/>
      <c r="PFI15" s="201"/>
      <c r="PFJ15" s="201"/>
      <c r="PFK15" s="201"/>
      <c r="PFL15" s="201"/>
      <c r="PFM15" s="201"/>
      <c r="PFN15" s="201"/>
      <c r="PFO15" s="201"/>
      <c r="PFP15" s="201"/>
      <c r="PFQ15" s="201"/>
      <c r="PFR15" s="201"/>
      <c r="PFS15" s="201"/>
      <c r="PFT15" s="201"/>
      <c r="PFU15" s="201"/>
      <c r="PFV15" s="201"/>
      <c r="PFW15" s="201"/>
      <c r="PFX15" s="201"/>
      <c r="PFY15" s="201"/>
      <c r="PFZ15" s="201"/>
      <c r="PGA15" s="201"/>
      <c r="PGB15" s="201"/>
      <c r="PGC15" s="201"/>
      <c r="PGD15" s="201"/>
      <c r="PGE15" s="201"/>
      <c r="PGF15" s="201"/>
      <c r="PGG15" s="201"/>
      <c r="PGH15" s="201"/>
      <c r="PGI15" s="201"/>
      <c r="PGJ15" s="201"/>
      <c r="PGK15" s="201"/>
      <c r="PGL15" s="201"/>
      <c r="PGM15" s="201"/>
      <c r="PGN15" s="201"/>
      <c r="PGO15" s="201"/>
      <c r="PGP15" s="201"/>
      <c r="PGQ15" s="201"/>
      <c r="PGR15" s="201"/>
      <c r="PGS15" s="201"/>
      <c r="PGT15" s="201"/>
      <c r="PGU15" s="201"/>
      <c r="PGV15" s="201"/>
      <c r="PGW15" s="201"/>
      <c r="PGX15" s="201"/>
      <c r="PGY15" s="201"/>
      <c r="PGZ15" s="201"/>
      <c r="PHA15" s="201"/>
      <c r="PHB15" s="201"/>
      <c r="PHC15" s="201"/>
      <c r="PHD15" s="201"/>
      <c r="PHE15" s="201"/>
      <c r="PHF15" s="201"/>
      <c r="PHG15" s="201"/>
      <c r="PHH15" s="201"/>
      <c r="PHI15" s="201"/>
      <c r="PHJ15" s="201"/>
      <c r="PHK15" s="201"/>
      <c r="PHL15" s="201"/>
      <c r="PHM15" s="201"/>
      <c r="PHN15" s="201"/>
      <c r="PHO15" s="201"/>
      <c r="PHP15" s="201"/>
      <c r="PHQ15" s="201"/>
      <c r="PHR15" s="201"/>
      <c r="PHS15" s="201"/>
      <c r="PHT15" s="201"/>
      <c r="PHU15" s="201"/>
      <c r="PHV15" s="201"/>
      <c r="PHW15" s="201"/>
      <c r="PHX15" s="201"/>
      <c r="PHY15" s="201"/>
      <c r="PHZ15" s="201"/>
      <c r="PIA15" s="201"/>
      <c r="PIB15" s="201"/>
      <c r="PIC15" s="201"/>
      <c r="PID15" s="201"/>
      <c r="PIE15" s="201"/>
      <c r="PIF15" s="201"/>
      <c r="PIG15" s="201"/>
      <c r="PIH15" s="201"/>
      <c r="PII15" s="201"/>
      <c r="PIJ15" s="201"/>
      <c r="PIK15" s="201"/>
      <c r="PIL15" s="201"/>
      <c r="PIM15" s="201"/>
      <c r="PIN15" s="201"/>
      <c r="PIO15" s="201"/>
      <c r="PIP15" s="201"/>
      <c r="PIQ15" s="201"/>
      <c r="PIR15" s="201"/>
      <c r="PIS15" s="201"/>
      <c r="PIT15" s="201"/>
      <c r="PIU15" s="201"/>
      <c r="PIV15" s="201"/>
      <c r="PIW15" s="201"/>
      <c r="PIX15" s="201"/>
      <c r="PIY15" s="201"/>
      <c r="PIZ15" s="201"/>
      <c r="PJA15" s="201"/>
      <c r="PJB15" s="201"/>
      <c r="PJC15" s="201"/>
      <c r="PJD15" s="201"/>
      <c r="PJE15" s="201"/>
      <c r="PJF15" s="201"/>
      <c r="PJG15" s="201"/>
      <c r="PJH15" s="201"/>
      <c r="PJI15" s="201"/>
      <c r="PJJ15" s="201"/>
      <c r="PJK15" s="201"/>
      <c r="PJL15" s="201"/>
      <c r="PJM15" s="201"/>
      <c r="PJN15" s="201"/>
      <c r="PJO15" s="201"/>
      <c r="PJP15" s="201"/>
      <c r="PJQ15" s="201"/>
      <c r="PJR15" s="201"/>
      <c r="PJS15" s="201"/>
      <c r="PJT15" s="201"/>
      <c r="PJU15" s="201"/>
      <c r="PJV15" s="201"/>
      <c r="PJW15" s="201"/>
      <c r="PJX15" s="201"/>
      <c r="PJY15" s="201"/>
      <c r="PJZ15" s="201"/>
      <c r="PKA15" s="201"/>
      <c r="PKB15" s="201"/>
      <c r="PKC15" s="201"/>
      <c r="PKD15" s="201"/>
      <c r="PKE15" s="201"/>
      <c r="PKF15" s="201"/>
      <c r="PKG15" s="201"/>
      <c r="PKH15" s="201"/>
      <c r="PKI15" s="201"/>
      <c r="PKJ15" s="201"/>
      <c r="PKK15" s="201"/>
      <c r="PKL15" s="201"/>
      <c r="PKM15" s="201"/>
      <c r="PKN15" s="201"/>
      <c r="PKO15" s="201"/>
      <c r="PKP15" s="201"/>
      <c r="PKQ15" s="201"/>
      <c r="PKR15" s="201"/>
      <c r="PKS15" s="201"/>
      <c r="PKT15" s="201"/>
      <c r="PKU15" s="201"/>
      <c r="PKV15" s="201"/>
      <c r="PKW15" s="201"/>
      <c r="PKX15" s="201"/>
      <c r="PKY15" s="201"/>
      <c r="PKZ15" s="201"/>
      <c r="PLA15" s="201"/>
      <c r="PLB15" s="201"/>
      <c r="PLC15" s="201"/>
      <c r="PLD15" s="201"/>
      <c r="PLE15" s="201"/>
      <c r="PLF15" s="201"/>
      <c r="PLG15" s="201"/>
      <c r="PLH15" s="201"/>
      <c r="PLI15" s="201"/>
      <c r="PLJ15" s="201"/>
      <c r="PLK15" s="201"/>
      <c r="PLL15" s="201"/>
      <c r="PLM15" s="201"/>
      <c r="PLN15" s="201"/>
      <c r="PLO15" s="201"/>
      <c r="PLP15" s="201"/>
      <c r="PLQ15" s="201"/>
      <c r="PLR15" s="201"/>
      <c r="PLS15" s="201"/>
      <c r="PLT15" s="201"/>
      <c r="PLU15" s="201"/>
      <c r="PLV15" s="201"/>
      <c r="PLW15" s="201"/>
      <c r="PLX15" s="201"/>
      <c r="PLY15" s="201"/>
      <c r="PLZ15" s="201"/>
      <c r="PMA15" s="201"/>
      <c r="PMB15" s="201"/>
      <c r="PMC15" s="201"/>
      <c r="PMD15" s="201"/>
      <c r="PME15" s="201"/>
      <c r="PMF15" s="201"/>
      <c r="PMG15" s="201"/>
      <c r="PMH15" s="201"/>
      <c r="PMI15" s="201"/>
      <c r="PMJ15" s="201"/>
      <c r="PMK15" s="201"/>
      <c r="PML15" s="201"/>
      <c r="PMM15" s="201"/>
      <c r="PMN15" s="201"/>
      <c r="PMO15" s="201"/>
      <c r="PMP15" s="201"/>
      <c r="PMQ15" s="201"/>
      <c r="PMR15" s="201"/>
      <c r="PMS15" s="201"/>
      <c r="PMT15" s="201"/>
      <c r="PMU15" s="201"/>
      <c r="PMV15" s="201"/>
      <c r="PMW15" s="201"/>
      <c r="PMX15" s="201"/>
      <c r="PMY15" s="201"/>
      <c r="PMZ15" s="201"/>
      <c r="PNA15" s="201"/>
      <c r="PNB15" s="201"/>
      <c r="PNC15" s="201"/>
      <c r="PND15" s="201"/>
      <c r="PNE15" s="201"/>
      <c r="PNF15" s="201"/>
      <c r="PNG15" s="201"/>
      <c r="PNH15" s="201"/>
      <c r="PNI15" s="201"/>
      <c r="PNJ15" s="201"/>
      <c r="PNK15" s="201"/>
      <c r="PNL15" s="201"/>
      <c r="PNM15" s="201"/>
      <c r="PNN15" s="201"/>
      <c r="PNO15" s="201"/>
      <c r="PNP15" s="201"/>
      <c r="PNQ15" s="201"/>
      <c r="PNR15" s="201"/>
      <c r="PNS15" s="201"/>
      <c r="PNT15" s="201"/>
      <c r="PNU15" s="201"/>
      <c r="PNV15" s="201"/>
      <c r="PNW15" s="201"/>
      <c r="PNX15" s="201"/>
      <c r="PNY15" s="201"/>
      <c r="PNZ15" s="201"/>
      <c r="POA15" s="201"/>
      <c r="POB15" s="201"/>
      <c r="POC15" s="201"/>
      <c r="POD15" s="201"/>
      <c r="POE15" s="201"/>
      <c r="POF15" s="201"/>
      <c r="POG15" s="201"/>
      <c r="POH15" s="201"/>
      <c r="POI15" s="201"/>
      <c r="POJ15" s="201"/>
      <c r="POK15" s="201"/>
      <c r="POL15" s="201"/>
      <c r="POM15" s="201"/>
      <c r="PON15" s="201"/>
      <c r="POO15" s="201"/>
      <c r="POP15" s="201"/>
      <c r="POQ15" s="201"/>
      <c r="POR15" s="201"/>
      <c r="POS15" s="201"/>
      <c r="POT15" s="201"/>
      <c r="POU15" s="201"/>
      <c r="POV15" s="201"/>
      <c r="POW15" s="201"/>
      <c r="POX15" s="201"/>
      <c r="POY15" s="201"/>
      <c r="POZ15" s="201"/>
      <c r="PPA15" s="201"/>
      <c r="PPB15" s="201"/>
      <c r="PPC15" s="201"/>
      <c r="PPD15" s="201"/>
      <c r="PPE15" s="201"/>
      <c r="PPF15" s="201"/>
      <c r="PPG15" s="201"/>
      <c r="PPH15" s="201"/>
      <c r="PPI15" s="201"/>
      <c r="PPJ15" s="201"/>
      <c r="PPK15" s="201"/>
      <c r="PPL15" s="201"/>
      <c r="PPM15" s="201"/>
      <c r="PPN15" s="201"/>
      <c r="PPO15" s="201"/>
      <c r="PPP15" s="201"/>
      <c r="PPQ15" s="201"/>
      <c r="PPR15" s="201"/>
      <c r="PPS15" s="201"/>
      <c r="PPT15" s="201"/>
      <c r="PPU15" s="201"/>
      <c r="PPV15" s="201"/>
      <c r="PPW15" s="201"/>
      <c r="PPX15" s="201"/>
      <c r="PPY15" s="201"/>
      <c r="PPZ15" s="201"/>
      <c r="PQA15" s="201"/>
      <c r="PQB15" s="201"/>
      <c r="PQC15" s="201"/>
      <c r="PQD15" s="201"/>
      <c r="PQE15" s="201"/>
      <c r="PQF15" s="201"/>
      <c r="PQG15" s="201"/>
      <c r="PQH15" s="201"/>
      <c r="PQI15" s="201"/>
      <c r="PQJ15" s="201"/>
      <c r="PQK15" s="201"/>
      <c r="PQL15" s="201"/>
      <c r="PQM15" s="201"/>
      <c r="PQN15" s="201"/>
      <c r="PQO15" s="201"/>
      <c r="PQP15" s="201"/>
      <c r="PQQ15" s="201"/>
      <c r="PQR15" s="201"/>
      <c r="PQS15" s="201"/>
      <c r="PQT15" s="201"/>
      <c r="PQU15" s="201"/>
      <c r="PQV15" s="201"/>
      <c r="PQW15" s="201"/>
      <c r="PQX15" s="201"/>
      <c r="PQY15" s="201"/>
      <c r="PQZ15" s="201"/>
      <c r="PRA15" s="201"/>
      <c r="PRB15" s="201"/>
      <c r="PRC15" s="201"/>
      <c r="PRD15" s="201"/>
      <c r="PRE15" s="201"/>
      <c r="PRF15" s="201"/>
      <c r="PRG15" s="201"/>
      <c r="PRH15" s="201"/>
      <c r="PRI15" s="201"/>
      <c r="PRJ15" s="201"/>
      <c r="PRK15" s="201"/>
      <c r="PRL15" s="201"/>
      <c r="PRM15" s="201"/>
      <c r="PRN15" s="201"/>
      <c r="PRO15" s="201"/>
      <c r="PRP15" s="201"/>
      <c r="PRQ15" s="201"/>
      <c r="PRR15" s="201"/>
      <c r="PRS15" s="201"/>
      <c r="PRT15" s="201"/>
      <c r="PRU15" s="201"/>
      <c r="PRV15" s="201"/>
      <c r="PRW15" s="201"/>
      <c r="PRX15" s="201"/>
      <c r="PRY15" s="201"/>
      <c r="PRZ15" s="201"/>
      <c r="PSA15" s="201"/>
      <c r="PSB15" s="201"/>
      <c r="PSC15" s="201"/>
      <c r="PSD15" s="201"/>
      <c r="PSE15" s="201"/>
      <c r="PSF15" s="201"/>
      <c r="PSG15" s="201"/>
      <c r="PSH15" s="201"/>
      <c r="PSI15" s="201"/>
      <c r="PSJ15" s="201"/>
      <c r="PSK15" s="201"/>
      <c r="PSL15" s="201"/>
      <c r="PSM15" s="201"/>
      <c r="PSN15" s="201"/>
      <c r="PSO15" s="201"/>
      <c r="PSP15" s="201"/>
      <c r="PSQ15" s="201"/>
      <c r="PSR15" s="201"/>
      <c r="PSS15" s="201"/>
      <c r="PST15" s="201"/>
      <c r="PSU15" s="201"/>
      <c r="PSV15" s="201"/>
      <c r="PSW15" s="201"/>
      <c r="PSX15" s="201"/>
      <c r="PSY15" s="201"/>
      <c r="PSZ15" s="201"/>
      <c r="PTA15" s="201"/>
      <c r="PTB15" s="201"/>
      <c r="PTC15" s="201"/>
      <c r="PTD15" s="201"/>
      <c r="PTE15" s="201"/>
      <c r="PTF15" s="201"/>
      <c r="PTG15" s="201"/>
      <c r="PTH15" s="201"/>
      <c r="PTI15" s="201"/>
      <c r="PTJ15" s="201"/>
      <c r="PTK15" s="201"/>
      <c r="PTL15" s="201"/>
      <c r="PTM15" s="201"/>
      <c r="PTN15" s="201"/>
      <c r="PTO15" s="201"/>
      <c r="PTP15" s="201"/>
      <c r="PTQ15" s="201"/>
      <c r="PTR15" s="201"/>
      <c r="PTS15" s="201"/>
      <c r="PTT15" s="201"/>
      <c r="PTU15" s="201"/>
      <c r="PTV15" s="201"/>
      <c r="PTW15" s="201"/>
      <c r="PTX15" s="201"/>
      <c r="PTY15" s="201"/>
      <c r="PTZ15" s="201"/>
      <c r="PUA15" s="201"/>
      <c r="PUB15" s="201"/>
      <c r="PUC15" s="201"/>
      <c r="PUD15" s="201"/>
      <c r="PUE15" s="201"/>
      <c r="PUF15" s="201"/>
      <c r="PUG15" s="201"/>
      <c r="PUH15" s="201"/>
      <c r="PUI15" s="201"/>
      <c r="PUJ15" s="201"/>
      <c r="PUK15" s="201"/>
      <c r="PUL15" s="201"/>
      <c r="PUM15" s="201"/>
      <c r="PUN15" s="201"/>
      <c r="PUO15" s="201"/>
      <c r="PUP15" s="201"/>
      <c r="PUQ15" s="201"/>
      <c r="PUR15" s="201"/>
      <c r="PUS15" s="201"/>
      <c r="PUT15" s="201"/>
      <c r="PUU15" s="201"/>
      <c r="PUV15" s="201"/>
      <c r="PUW15" s="201"/>
      <c r="PUX15" s="201"/>
      <c r="PUY15" s="201"/>
      <c r="PUZ15" s="201"/>
      <c r="PVA15" s="201"/>
      <c r="PVB15" s="201"/>
      <c r="PVC15" s="201"/>
      <c r="PVD15" s="201"/>
      <c r="PVE15" s="201"/>
      <c r="PVF15" s="201"/>
      <c r="PVG15" s="201"/>
      <c r="PVH15" s="201"/>
      <c r="PVI15" s="201"/>
      <c r="PVJ15" s="201"/>
      <c r="PVK15" s="201"/>
      <c r="PVL15" s="201"/>
      <c r="PVM15" s="201"/>
      <c r="PVN15" s="201"/>
      <c r="PVO15" s="201"/>
      <c r="PVP15" s="201"/>
      <c r="PVQ15" s="201"/>
      <c r="PVR15" s="201"/>
      <c r="PVS15" s="201"/>
      <c r="PVT15" s="201"/>
      <c r="PVU15" s="201"/>
      <c r="PVV15" s="201"/>
      <c r="PVW15" s="201"/>
      <c r="PVX15" s="201"/>
      <c r="PVY15" s="201"/>
      <c r="PVZ15" s="201"/>
      <c r="PWA15" s="201"/>
      <c r="PWB15" s="201"/>
      <c r="PWC15" s="201"/>
      <c r="PWD15" s="201"/>
      <c r="PWE15" s="201"/>
      <c r="PWF15" s="201"/>
      <c r="PWG15" s="201"/>
      <c r="PWH15" s="201"/>
      <c r="PWI15" s="201"/>
      <c r="PWJ15" s="201"/>
      <c r="PWK15" s="201"/>
      <c r="PWL15" s="201"/>
      <c r="PWM15" s="201"/>
      <c r="PWN15" s="201"/>
      <c r="PWO15" s="201"/>
      <c r="PWP15" s="201"/>
      <c r="PWQ15" s="201"/>
      <c r="PWR15" s="201"/>
      <c r="PWS15" s="201"/>
      <c r="PWT15" s="201"/>
      <c r="PWU15" s="201"/>
      <c r="PWV15" s="201"/>
      <c r="PWW15" s="201"/>
      <c r="PWX15" s="201"/>
      <c r="PWY15" s="201"/>
      <c r="PWZ15" s="201"/>
      <c r="PXA15" s="201"/>
      <c r="PXB15" s="201"/>
      <c r="PXC15" s="201"/>
      <c r="PXD15" s="201"/>
      <c r="PXE15" s="201"/>
      <c r="PXF15" s="201"/>
      <c r="PXG15" s="201"/>
      <c r="PXH15" s="201"/>
      <c r="PXI15" s="201"/>
      <c r="PXJ15" s="201"/>
      <c r="PXK15" s="201"/>
      <c r="PXL15" s="201"/>
      <c r="PXM15" s="201"/>
      <c r="PXN15" s="201"/>
      <c r="PXO15" s="201"/>
      <c r="PXP15" s="201"/>
      <c r="PXQ15" s="201"/>
      <c r="PXR15" s="201"/>
      <c r="PXS15" s="201"/>
      <c r="PXT15" s="201"/>
      <c r="PXU15" s="201"/>
      <c r="PXV15" s="201"/>
      <c r="PXW15" s="201"/>
      <c r="PXX15" s="201"/>
      <c r="PXY15" s="201"/>
      <c r="PXZ15" s="201"/>
      <c r="PYA15" s="201"/>
      <c r="PYB15" s="201"/>
      <c r="PYC15" s="201"/>
      <c r="PYD15" s="201"/>
      <c r="PYE15" s="201"/>
      <c r="PYF15" s="201"/>
      <c r="PYG15" s="201"/>
      <c r="PYH15" s="201"/>
      <c r="PYI15" s="201"/>
      <c r="PYJ15" s="201"/>
      <c r="PYK15" s="201"/>
      <c r="PYL15" s="201"/>
      <c r="PYM15" s="201"/>
      <c r="PYN15" s="201"/>
      <c r="PYO15" s="201"/>
      <c r="PYP15" s="201"/>
      <c r="PYQ15" s="201"/>
      <c r="PYR15" s="201"/>
      <c r="PYS15" s="201"/>
      <c r="PYT15" s="201"/>
      <c r="PYU15" s="201"/>
      <c r="PYV15" s="201"/>
      <c r="PYW15" s="201"/>
      <c r="PYX15" s="201"/>
      <c r="PYY15" s="201"/>
      <c r="PYZ15" s="201"/>
      <c r="PZA15" s="201"/>
      <c r="PZB15" s="201"/>
      <c r="PZC15" s="201"/>
      <c r="PZD15" s="201"/>
      <c r="PZE15" s="201"/>
      <c r="PZF15" s="201"/>
      <c r="PZG15" s="201"/>
      <c r="PZH15" s="201"/>
      <c r="PZI15" s="201"/>
      <c r="PZJ15" s="201"/>
      <c r="PZK15" s="201"/>
      <c r="PZL15" s="201"/>
      <c r="PZM15" s="201"/>
      <c r="PZN15" s="201"/>
      <c r="PZO15" s="201"/>
      <c r="PZP15" s="201"/>
      <c r="PZQ15" s="201"/>
      <c r="PZR15" s="201"/>
      <c r="PZS15" s="201"/>
      <c r="PZT15" s="201"/>
      <c r="PZU15" s="201"/>
      <c r="PZV15" s="201"/>
      <c r="PZW15" s="201"/>
      <c r="PZX15" s="201"/>
      <c r="PZY15" s="201"/>
      <c r="PZZ15" s="201"/>
      <c r="QAA15" s="201"/>
      <c r="QAB15" s="201"/>
      <c r="QAC15" s="201"/>
      <c r="QAD15" s="201"/>
      <c r="QAE15" s="201"/>
      <c r="QAF15" s="201"/>
      <c r="QAG15" s="201"/>
      <c r="QAH15" s="201"/>
      <c r="QAI15" s="201"/>
      <c r="QAJ15" s="201"/>
      <c r="QAK15" s="201"/>
      <c r="QAL15" s="201"/>
      <c r="QAM15" s="201"/>
      <c r="QAN15" s="201"/>
      <c r="QAO15" s="201"/>
      <c r="QAP15" s="201"/>
      <c r="QAQ15" s="201"/>
      <c r="QAR15" s="201"/>
      <c r="QAS15" s="201"/>
      <c r="QAT15" s="201"/>
      <c r="QAU15" s="201"/>
      <c r="QAV15" s="201"/>
      <c r="QAW15" s="201"/>
      <c r="QAX15" s="201"/>
      <c r="QAY15" s="201"/>
      <c r="QAZ15" s="201"/>
      <c r="QBA15" s="201"/>
      <c r="QBB15" s="201"/>
      <c r="QBC15" s="201"/>
      <c r="QBD15" s="201"/>
      <c r="QBE15" s="201"/>
      <c r="QBF15" s="201"/>
      <c r="QBG15" s="201"/>
      <c r="QBH15" s="201"/>
      <c r="QBI15" s="201"/>
      <c r="QBJ15" s="201"/>
      <c r="QBK15" s="201"/>
      <c r="QBL15" s="201"/>
      <c r="QBM15" s="201"/>
      <c r="QBN15" s="201"/>
      <c r="QBO15" s="201"/>
      <c r="QBP15" s="201"/>
      <c r="QBQ15" s="201"/>
      <c r="QBR15" s="201"/>
      <c r="QBS15" s="201"/>
      <c r="QBT15" s="201"/>
      <c r="QBU15" s="201"/>
      <c r="QBV15" s="201"/>
      <c r="QBW15" s="201"/>
      <c r="QBX15" s="201"/>
      <c r="QBY15" s="201"/>
      <c r="QBZ15" s="201"/>
      <c r="QCA15" s="201"/>
      <c r="QCB15" s="201"/>
      <c r="QCC15" s="201"/>
      <c r="QCD15" s="201"/>
      <c r="QCE15" s="201"/>
      <c r="QCF15" s="201"/>
      <c r="QCG15" s="201"/>
      <c r="QCH15" s="201"/>
      <c r="QCI15" s="201"/>
      <c r="QCJ15" s="201"/>
      <c r="QCK15" s="201"/>
      <c r="QCL15" s="201"/>
      <c r="QCM15" s="201"/>
      <c r="QCN15" s="201"/>
      <c r="QCO15" s="201"/>
      <c r="QCP15" s="201"/>
      <c r="QCQ15" s="201"/>
      <c r="QCR15" s="201"/>
      <c r="QCS15" s="201"/>
      <c r="QCT15" s="201"/>
      <c r="QCU15" s="201"/>
      <c r="QCV15" s="201"/>
      <c r="QCW15" s="201"/>
      <c r="QCX15" s="201"/>
      <c r="QCY15" s="201"/>
      <c r="QCZ15" s="201"/>
      <c r="QDA15" s="201"/>
      <c r="QDB15" s="201"/>
      <c r="QDC15" s="201"/>
      <c r="QDD15" s="201"/>
      <c r="QDE15" s="201"/>
      <c r="QDF15" s="201"/>
      <c r="QDG15" s="201"/>
      <c r="QDH15" s="201"/>
      <c r="QDI15" s="201"/>
      <c r="QDJ15" s="201"/>
      <c r="QDK15" s="201"/>
      <c r="QDL15" s="201"/>
      <c r="QDM15" s="201"/>
      <c r="QDN15" s="201"/>
      <c r="QDO15" s="201"/>
      <c r="QDP15" s="201"/>
      <c r="QDQ15" s="201"/>
      <c r="QDR15" s="201"/>
      <c r="QDS15" s="201"/>
      <c r="QDT15" s="201"/>
      <c r="QDU15" s="201"/>
      <c r="QDV15" s="201"/>
      <c r="QDW15" s="201"/>
      <c r="QDX15" s="201"/>
      <c r="QDY15" s="201"/>
      <c r="QDZ15" s="201"/>
      <c r="QEA15" s="201"/>
      <c r="QEB15" s="201"/>
      <c r="QEC15" s="201"/>
      <c r="QED15" s="201"/>
      <c r="QEE15" s="201"/>
      <c r="QEF15" s="201"/>
      <c r="QEG15" s="201"/>
      <c r="QEH15" s="201"/>
      <c r="QEI15" s="201"/>
      <c r="QEJ15" s="201"/>
      <c r="QEK15" s="201"/>
      <c r="QEL15" s="201"/>
      <c r="QEM15" s="201"/>
      <c r="QEN15" s="201"/>
      <c r="QEO15" s="201"/>
      <c r="QEP15" s="201"/>
      <c r="QEQ15" s="201"/>
      <c r="QER15" s="201"/>
      <c r="QES15" s="201"/>
      <c r="QET15" s="201"/>
      <c r="QEU15" s="201"/>
      <c r="QEV15" s="201"/>
      <c r="QEW15" s="201"/>
      <c r="QEX15" s="201"/>
      <c r="QEY15" s="201"/>
      <c r="QEZ15" s="201"/>
      <c r="QFA15" s="201"/>
      <c r="QFB15" s="201"/>
      <c r="QFC15" s="201"/>
      <c r="QFD15" s="201"/>
      <c r="QFE15" s="201"/>
      <c r="QFF15" s="201"/>
      <c r="QFG15" s="201"/>
      <c r="QFH15" s="201"/>
      <c r="QFI15" s="201"/>
      <c r="QFJ15" s="201"/>
      <c r="QFK15" s="201"/>
      <c r="QFL15" s="201"/>
      <c r="QFM15" s="201"/>
      <c r="QFN15" s="201"/>
      <c r="QFO15" s="201"/>
      <c r="QFP15" s="201"/>
      <c r="QFQ15" s="201"/>
      <c r="QFR15" s="201"/>
      <c r="QFS15" s="201"/>
      <c r="QFT15" s="201"/>
      <c r="QFU15" s="201"/>
      <c r="QFV15" s="201"/>
      <c r="QFW15" s="201"/>
      <c r="QFX15" s="201"/>
      <c r="QFY15" s="201"/>
      <c r="QFZ15" s="201"/>
      <c r="QGA15" s="201"/>
      <c r="QGB15" s="201"/>
      <c r="QGC15" s="201"/>
      <c r="QGD15" s="201"/>
      <c r="QGE15" s="201"/>
      <c r="QGF15" s="201"/>
      <c r="QGG15" s="201"/>
      <c r="QGH15" s="201"/>
      <c r="QGI15" s="201"/>
      <c r="QGJ15" s="201"/>
      <c r="QGK15" s="201"/>
      <c r="QGL15" s="201"/>
      <c r="QGM15" s="201"/>
      <c r="QGN15" s="201"/>
      <c r="QGO15" s="201"/>
      <c r="QGP15" s="201"/>
      <c r="QGQ15" s="201"/>
      <c r="QGR15" s="201"/>
      <c r="QGS15" s="201"/>
      <c r="QGT15" s="201"/>
      <c r="QGU15" s="201"/>
      <c r="QGV15" s="201"/>
      <c r="QGW15" s="201"/>
      <c r="QGX15" s="201"/>
      <c r="QGY15" s="201"/>
      <c r="QGZ15" s="201"/>
      <c r="QHA15" s="201"/>
      <c r="QHB15" s="201"/>
      <c r="QHC15" s="201"/>
      <c r="QHD15" s="201"/>
      <c r="QHE15" s="201"/>
      <c r="QHF15" s="201"/>
      <c r="QHG15" s="201"/>
      <c r="QHH15" s="201"/>
      <c r="QHI15" s="201"/>
      <c r="QHJ15" s="201"/>
      <c r="QHK15" s="201"/>
      <c r="QHL15" s="201"/>
      <c r="QHM15" s="201"/>
      <c r="QHN15" s="201"/>
      <c r="QHO15" s="201"/>
      <c r="QHP15" s="201"/>
      <c r="QHQ15" s="201"/>
      <c r="QHR15" s="201"/>
      <c r="QHS15" s="201"/>
      <c r="QHT15" s="201"/>
      <c r="QHU15" s="201"/>
      <c r="QHV15" s="201"/>
      <c r="QHW15" s="201"/>
      <c r="QHX15" s="201"/>
      <c r="QHY15" s="201"/>
      <c r="QHZ15" s="201"/>
      <c r="QIA15" s="201"/>
      <c r="QIB15" s="201"/>
      <c r="QIC15" s="201"/>
      <c r="QID15" s="201"/>
      <c r="QIE15" s="201"/>
      <c r="QIF15" s="201"/>
      <c r="QIG15" s="201"/>
      <c r="QIH15" s="201"/>
      <c r="QII15" s="201"/>
      <c r="QIJ15" s="201"/>
      <c r="QIK15" s="201"/>
      <c r="QIL15" s="201"/>
      <c r="QIM15" s="201"/>
      <c r="QIN15" s="201"/>
      <c r="QIO15" s="201"/>
      <c r="QIP15" s="201"/>
      <c r="QIQ15" s="201"/>
      <c r="QIR15" s="201"/>
      <c r="QIS15" s="201"/>
      <c r="QIT15" s="201"/>
      <c r="QIU15" s="201"/>
      <c r="QIV15" s="201"/>
      <c r="QIW15" s="201"/>
      <c r="QIX15" s="201"/>
      <c r="QIY15" s="201"/>
      <c r="QIZ15" s="201"/>
      <c r="QJA15" s="201"/>
      <c r="QJB15" s="201"/>
      <c r="QJC15" s="201"/>
      <c r="QJD15" s="201"/>
      <c r="QJE15" s="201"/>
      <c r="QJF15" s="201"/>
      <c r="QJG15" s="201"/>
      <c r="QJH15" s="201"/>
      <c r="QJI15" s="201"/>
      <c r="QJJ15" s="201"/>
      <c r="QJK15" s="201"/>
      <c r="QJL15" s="201"/>
      <c r="QJM15" s="201"/>
      <c r="QJN15" s="201"/>
      <c r="QJO15" s="201"/>
      <c r="QJP15" s="201"/>
      <c r="QJQ15" s="201"/>
      <c r="QJR15" s="201"/>
      <c r="QJS15" s="201"/>
      <c r="QJT15" s="201"/>
      <c r="QJU15" s="201"/>
      <c r="QJV15" s="201"/>
      <c r="QJW15" s="201"/>
      <c r="QJX15" s="201"/>
      <c r="QJY15" s="201"/>
      <c r="QJZ15" s="201"/>
      <c r="QKA15" s="201"/>
      <c r="QKB15" s="201"/>
      <c r="QKC15" s="201"/>
      <c r="QKD15" s="201"/>
      <c r="QKE15" s="201"/>
      <c r="QKF15" s="201"/>
      <c r="QKG15" s="201"/>
      <c r="QKH15" s="201"/>
      <c r="QKI15" s="201"/>
      <c r="QKJ15" s="201"/>
      <c r="QKK15" s="201"/>
      <c r="QKL15" s="201"/>
      <c r="QKM15" s="201"/>
      <c r="QKN15" s="201"/>
      <c r="QKO15" s="201"/>
      <c r="QKP15" s="201"/>
      <c r="QKQ15" s="201"/>
      <c r="QKR15" s="201"/>
      <c r="QKS15" s="201"/>
      <c r="QKT15" s="201"/>
      <c r="QKU15" s="201"/>
      <c r="QKV15" s="201"/>
      <c r="QKW15" s="201"/>
      <c r="QKX15" s="201"/>
      <c r="QKY15" s="201"/>
      <c r="QKZ15" s="201"/>
      <c r="QLA15" s="201"/>
      <c r="QLB15" s="201"/>
      <c r="QLC15" s="201"/>
      <c r="QLD15" s="201"/>
      <c r="QLE15" s="201"/>
      <c r="QLF15" s="201"/>
      <c r="QLG15" s="201"/>
      <c r="QLH15" s="201"/>
      <c r="QLI15" s="201"/>
      <c r="QLJ15" s="201"/>
      <c r="QLK15" s="201"/>
      <c r="QLL15" s="201"/>
      <c r="QLM15" s="201"/>
      <c r="QLN15" s="201"/>
      <c r="QLO15" s="201"/>
      <c r="QLP15" s="201"/>
      <c r="QLQ15" s="201"/>
      <c r="QLR15" s="201"/>
      <c r="QLS15" s="201"/>
      <c r="QLT15" s="201"/>
      <c r="QLU15" s="201"/>
      <c r="QLV15" s="201"/>
      <c r="QLW15" s="201"/>
      <c r="QLX15" s="201"/>
      <c r="QLY15" s="201"/>
      <c r="QLZ15" s="201"/>
      <c r="QMA15" s="201"/>
      <c r="QMB15" s="201"/>
      <c r="QMC15" s="201"/>
      <c r="QMD15" s="201"/>
      <c r="QME15" s="201"/>
      <c r="QMF15" s="201"/>
      <c r="QMG15" s="201"/>
      <c r="QMH15" s="201"/>
      <c r="QMI15" s="201"/>
      <c r="QMJ15" s="201"/>
      <c r="QMK15" s="201"/>
      <c r="QML15" s="201"/>
      <c r="QMM15" s="201"/>
      <c r="QMN15" s="201"/>
      <c r="QMO15" s="201"/>
      <c r="QMP15" s="201"/>
      <c r="QMQ15" s="201"/>
      <c r="QMR15" s="201"/>
      <c r="QMS15" s="201"/>
      <c r="QMT15" s="201"/>
      <c r="QMU15" s="201"/>
      <c r="QMV15" s="201"/>
      <c r="QMW15" s="201"/>
      <c r="QMX15" s="201"/>
      <c r="QMY15" s="201"/>
      <c r="QMZ15" s="201"/>
      <c r="QNA15" s="201"/>
      <c r="QNB15" s="201"/>
      <c r="QNC15" s="201"/>
      <c r="QND15" s="201"/>
      <c r="QNE15" s="201"/>
      <c r="QNF15" s="201"/>
      <c r="QNG15" s="201"/>
      <c r="QNH15" s="201"/>
      <c r="QNI15" s="201"/>
      <c r="QNJ15" s="201"/>
      <c r="QNK15" s="201"/>
      <c r="QNL15" s="201"/>
      <c r="QNM15" s="201"/>
      <c r="QNN15" s="201"/>
      <c r="QNO15" s="201"/>
      <c r="QNP15" s="201"/>
      <c r="QNQ15" s="201"/>
      <c r="QNR15" s="201"/>
      <c r="QNS15" s="201"/>
      <c r="QNT15" s="201"/>
      <c r="QNU15" s="201"/>
      <c r="QNV15" s="201"/>
      <c r="QNW15" s="201"/>
      <c r="QNX15" s="201"/>
      <c r="QNY15" s="201"/>
      <c r="QNZ15" s="201"/>
      <c r="QOA15" s="201"/>
      <c r="QOB15" s="201"/>
      <c r="QOC15" s="201"/>
      <c r="QOD15" s="201"/>
      <c r="QOE15" s="201"/>
      <c r="QOF15" s="201"/>
      <c r="QOG15" s="201"/>
      <c r="QOH15" s="201"/>
      <c r="QOI15" s="201"/>
      <c r="QOJ15" s="201"/>
      <c r="QOK15" s="201"/>
      <c r="QOL15" s="201"/>
      <c r="QOM15" s="201"/>
      <c r="QON15" s="201"/>
      <c r="QOO15" s="201"/>
      <c r="QOP15" s="201"/>
      <c r="QOQ15" s="201"/>
      <c r="QOR15" s="201"/>
      <c r="QOS15" s="201"/>
      <c r="QOT15" s="201"/>
      <c r="QOU15" s="201"/>
      <c r="QOV15" s="201"/>
      <c r="QOW15" s="201"/>
      <c r="QOX15" s="201"/>
      <c r="QOY15" s="201"/>
      <c r="QOZ15" s="201"/>
      <c r="QPA15" s="201"/>
      <c r="QPB15" s="201"/>
      <c r="QPC15" s="201"/>
      <c r="QPD15" s="201"/>
      <c r="QPE15" s="201"/>
      <c r="QPF15" s="201"/>
      <c r="QPG15" s="201"/>
      <c r="QPH15" s="201"/>
      <c r="QPI15" s="201"/>
      <c r="QPJ15" s="201"/>
      <c r="QPK15" s="201"/>
      <c r="QPL15" s="201"/>
      <c r="QPM15" s="201"/>
      <c r="QPN15" s="201"/>
      <c r="QPO15" s="201"/>
      <c r="QPP15" s="201"/>
      <c r="QPQ15" s="201"/>
      <c r="QPR15" s="201"/>
      <c r="QPS15" s="201"/>
      <c r="QPT15" s="201"/>
      <c r="QPU15" s="201"/>
      <c r="QPV15" s="201"/>
      <c r="QPW15" s="201"/>
      <c r="QPX15" s="201"/>
      <c r="QPY15" s="201"/>
      <c r="QPZ15" s="201"/>
      <c r="QQA15" s="201"/>
      <c r="QQB15" s="201"/>
      <c r="QQC15" s="201"/>
      <c r="QQD15" s="201"/>
      <c r="QQE15" s="201"/>
      <c r="QQF15" s="201"/>
      <c r="QQG15" s="201"/>
      <c r="QQH15" s="201"/>
      <c r="QQI15" s="201"/>
      <c r="QQJ15" s="201"/>
      <c r="QQK15" s="201"/>
      <c r="QQL15" s="201"/>
      <c r="QQM15" s="201"/>
      <c r="QQN15" s="201"/>
      <c r="QQO15" s="201"/>
      <c r="QQP15" s="201"/>
      <c r="QQQ15" s="201"/>
      <c r="QQR15" s="201"/>
      <c r="QQS15" s="201"/>
      <c r="QQT15" s="201"/>
      <c r="QQU15" s="201"/>
      <c r="QQV15" s="201"/>
      <c r="QQW15" s="201"/>
      <c r="QQX15" s="201"/>
      <c r="QQY15" s="201"/>
      <c r="QQZ15" s="201"/>
      <c r="QRA15" s="201"/>
      <c r="QRB15" s="201"/>
      <c r="QRC15" s="201"/>
      <c r="QRD15" s="201"/>
      <c r="QRE15" s="201"/>
      <c r="QRF15" s="201"/>
      <c r="QRG15" s="201"/>
      <c r="QRH15" s="201"/>
      <c r="QRI15" s="201"/>
      <c r="QRJ15" s="201"/>
      <c r="QRK15" s="201"/>
      <c r="QRL15" s="201"/>
      <c r="QRM15" s="201"/>
      <c r="QRN15" s="201"/>
      <c r="QRO15" s="201"/>
      <c r="QRP15" s="201"/>
      <c r="QRQ15" s="201"/>
      <c r="QRR15" s="201"/>
      <c r="QRS15" s="201"/>
      <c r="QRT15" s="201"/>
      <c r="QRU15" s="201"/>
      <c r="QRV15" s="201"/>
      <c r="QRW15" s="201"/>
      <c r="QRX15" s="201"/>
      <c r="QRY15" s="201"/>
      <c r="QRZ15" s="201"/>
      <c r="QSA15" s="201"/>
      <c r="QSB15" s="201"/>
      <c r="QSC15" s="201"/>
      <c r="QSD15" s="201"/>
      <c r="QSE15" s="201"/>
      <c r="QSF15" s="201"/>
      <c r="QSG15" s="201"/>
      <c r="QSH15" s="201"/>
      <c r="QSI15" s="201"/>
      <c r="QSJ15" s="201"/>
      <c r="QSK15" s="201"/>
      <c r="QSL15" s="201"/>
      <c r="QSM15" s="201"/>
      <c r="QSN15" s="201"/>
      <c r="QSO15" s="201"/>
      <c r="QSP15" s="201"/>
      <c r="QSQ15" s="201"/>
      <c r="QSR15" s="201"/>
      <c r="QSS15" s="201"/>
      <c r="QST15" s="201"/>
      <c r="QSU15" s="201"/>
      <c r="QSV15" s="201"/>
      <c r="QSW15" s="201"/>
      <c r="QSX15" s="201"/>
      <c r="QSY15" s="201"/>
      <c r="QSZ15" s="201"/>
      <c r="QTA15" s="201"/>
      <c r="QTB15" s="201"/>
      <c r="QTC15" s="201"/>
      <c r="QTD15" s="201"/>
      <c r="QTE15" s="201"/>
      <c r="QTF15" s="201"/>
      <c r="QTG15" s="201"/>
      <c r="QTH15" s="201"/>
      <c r="QTI15" s="201"/>
      <c r="QTJ15" s="201"/>
      <c r="QTK15" s="201"/>
      <c r="QTL15" s="201"/>
      <c r="QTM15" s="201"/>
      <c r="QTN15" s="201"/>
      <c r="QTO15" s="201"/>
      <c r="QTP15" s="201"/>
      <c r="QTQ15" s="201"/>
      <c r="QTR15" s="201"/>
      <c r="QTS15" s="201"/>
      <c r="QTT15" s="201"/>
      <c r="QTU15" s="201"/>
      <c r="QTV15" s="201"/>
      <c r="QTW15" s="201"/>
      <c r="QTX15" s="201"/>
      <c r="QTY15" s="201"/>
      <c r="QTZ15" s="201"/>
      <c r="QUA15" s="201"/>
      <c r="QUB15" s="201"/>
      <c r="QUC15" s="201"/>
      <c r="QUD15" s="201"/>
      <c r="QUE15" s="201"/>
      <c r="QUF15" s="201"/>
      <c r="QUG15" s="201"/>
      <c r="QUH15" s="201"/>
      <c r="QUI15" s="201"/>
      <c r="QUJ15" s="201"/>
      <c r="QUK15" s="201"/>
      <c r="QUL15" s="201"/>
      <c r="QUM15" s="201"/>
      <c r="QUN15" s="201"/>
      <c r="QUO15" s="201"/>
      <c r="QUP15" s="201"/>
      <c r="QUQ15" s="201"/>
      <c r="QUR15" s="201"/>
      <c r="QUS15" s="201"/>
      <c r="QUT15" s="201"/>
      <c r="QUU15" s="201"/>
      <c r="QUV15" s="201"/>
      <c r="QUW15" s="201"/>
      <c r="QUX15" s="201"/>
      <c r="QUY15" s="201"/>
      <c r="QUZ15" s="201"/>
      <c r="QVA15" s="201"/>
      <c r="QVB15" s="201"/>
      <c r="QVC15" s="201"/>
      <c r="QVD15" s="201"/>
      <c r="QVE15" s="201"/>
      <c r="QVF15" s="201"/>
      <c r="QVG15" s="201"/>
      <c r="QVH15" s="201"/>
      <c r="QVI15" s="201"/>
      <c r="QVJ15" s="201"/>
      <c r="QVK15" s="201"/>
      <c r="QVL15" s="201"/>
      <c r="QVM15" s="201"/>
      <c r="QVN15" s="201"/>
      <c r="QVO15" s="201"/>
      <c r="QVP15" s="201"/>
      <c r="QVQ15" s="201"/>
      <c r="QVR15" s="201"/>
      <c r="QVS15" s="201"/>
      <c r="QVT15" s="201"/>
      <c r="QVU15" s="201"/>
      <c r="QVV15" s="201"/>
      <c r="QVW15" s="201"/>
      <c r="QVX15" s="201"/>
      <c r="QVY15" s="201"/>
      <c r="QVZ15" s="201"/>
      <c r="QWA15" s="201"/>
      <c r="QWB15" s="201"/>
      <c r="QWC15" s="201"/>
      <c r="QWD15" s="201"/>
      <c r="QWE15" s="201"/>
      <c r="QWF15" s="201"/>
      <c r="QWG15" s="201"/>
      <c r="QWH15" s="201"/>
      <c r="QWI15" s="201"/>
      <c r="QWJ15" s="201"/>
      <c r="QWK15" s="201"/>
      <c r="QWL15" s="201"/>
      <c r="QWM15" s="201"/>
      <c r="QWN15" s="201"/>
      <c r="QWO15" s="201"/>
      <c r="QWP15" s="201"/>
      <c r="QWQ15" s="201"/>
      <c r="QWR15" s="201"/>
      <c r="QWS15" s="201"/>
      <c r="QWT15" s="201"/>
      <c r="QWU15" s="201"/>
      <c r="QWV15" s="201"/>
      <c r="QWW15" s="201"/>
      <c r="QWX15" s="201"/>
      <c r="QWY15" s="201"/>
      <c r="QWZ15" s="201"/>
      <c r="QXA15" s="201"/>
      <c r="QXB15" s="201"/>
      <c r="QXC15" s="201"/>
      <c r="QXD15" s="201"/>
      <c r="QXE15" s="201"/>
      <c r="QXF15" s="201"/>
      <c r="QXG15" s="201"/>
      <c r="QXH15" s="201"/>
      <c r="QXI15" s="201"/>
      <c r="QXJ15" s="201"/>
      <c r="QXK15" s="201"/>
      <c r="QXL15" s="201"/>
      <c r="QXM15" s="201"/>
      <c r="QXN15" s="201"/>
      <c r="QXO15" s="201"/>
      <c r="QXP15" s="201"/>
      <c r="QXQ15" s="201"/>
      <c r="QXR15" s="201"/>
      <c r="QXS15" s="201"/>
      <c r="QXT15" s="201"/>
      <c r="QXU15" s="201"/>
      <c r="QXV15" s="201"/>
      <c r="QXW15" s="201"/>
      <c r="QXX15" s="201"/>
      <c r="QXY15" s="201"/>
      <c r="QXZ15" s="201"/>
      <c r="QYA15" s="201"/>
      <c r="QYB15" s="201"/>
      <c r="QYC15" s="201"/>
      <c r="QYD15" s="201"/>
      <c r="QYE15" s="201"/>
      <c r="QYF15" s="201"/>
      <c r="QYG15" s="201"/>
      <c r="QYH15" s="201"/>
      <c r="QYI15" s="201"/>
      <c r="QYJ15" s="201"/>
      <c r="QYK15" s="201"/>
      <c r="QYL15" s="201"/>
      <c r="QYM15" s="201"/>
      <c r="QYN15" s="201"/>
      <c r="QYO15" s="201"/>
      <c r="QYP15" s="201"/>
      <c r="QYQ15" s="201"/>
      <c r="QYR15" s="201"/>
      <c r="QYS15" s="201"/>
      <c r="QYT15" s="201"/>
      <c r="QYU15" s="201"/>
      <c r="QYV15" s="201"/>
      <c r="QYW15" s="201"/>
      <c r="QYX15" s="201"/>
      <c r="QYY15" s="201"/>
      <c r="QYZ15" s="201"/>
      <c r="QZA15" s="201"/>
      <c r="QZB15" s="201"/>
      <c r="QZC15" s="201"/>
      <c r="QZD15" s="201"/>
      <c r="QZE15" s="201"/>
      <c r="QZF15" s="201"/>
      <c r="QZG15" s="201"/>
      <c r="QZH15" s="201"/>
      <c r="QZI15" s="201"/>
      <c r="QZJ15" s="201"/>
      <c r="QZK15" s="201"/>
      <c r="QZL15" s="201"/>
      <c r="QZM15" s="201"/>
      <c r="QZN15" s="201"/>
      <c r="QZO15" s="201"/>
      <c r="QZP15" s="201"/>
      <c r="QZQ15" s="201"/>
      <c r="QZR15" s="201"/>
      <c r="QZS15" s="201"/>
      <c r="QZT15" s="201"/>
      <c r="QZU15" s="201"/>
      <c r="QZV15" s="201"/>
      <c r="QZW15" s="201"/>
      <c r="QZX15" s="201"/>
      <c r="QZY15" s="201"/>
      <c r="QZZ15" s="201"/>
      <c r="RAA15" s="201"/>
      <c r="RAB15" s="201"/>
      <c r="RAC15" s="201"/>
      <c r="RAD15" s="201"/>
      <c r="RAE15" s="201"/>
      <c r="RAF15" s="201"/>
      <c r="RAG15" s="201"/>
      <c r="RAH15" s="201"/>
      <c r="RAI15" s="201"/>
      <c r="RAJ15" s="201"/>
      <c r="RAK15" s="201"/>
      <c r="RAL15" s="201"/>
      <c r="RAM15" s="201"/>
      <c r="RAN15" s="201"/>
      <c r="RAO15" s="201"/>
      <c r="RAP15" s="201"/>
      <c r="RAQ15" s="201"/>
      <c r="RAR15" s="201"/>
      <c r="RAS15" s="201"/>
      <c r="RAT15" s="201"/>
      <c r="RAU15" s="201"/>
      <c r="RAV15" s="201"/>
      <c r="RAW15" s="201"/>
      <c r="RAX15" s="201"/>
      <c r="RAY15" s="201"/>
      <c r="RAZ15" s="201"/>
      <c r="RBA15" s="201"/>
      <c r="RBB15" s="201"/>
      <c r="RBC15" s="201"/>
      <c r="RBD15" s="201"/>
      <c r="RBE15" s="201"/>
      <c r="RBF15" s="201"/>
      <c r="RBG15" s="201"/>
      <c r="RBH15" s="201"/>
      <c r="RBI15" s="201"/>
      <c r="RBJ15" s="201"/>
      <c r="RBK15" s="201"/>
      <c r="RBL15" s="201"/>
      <c r="RBM15" s="201"/>
      <c r="RBN15" s="201"/>
      <c r="RBO15" s="201"/>
      <c r="RBP15" s="201"/>
      <c r="RBQ15" s="201"/>
      <c r="RBR15" s="201"/>
      <c r="RBS15" s="201"/>
      <c r="RBT15" s="201"/>
      <c r="RBU15" s="201"/>
      <c r="RBV15" s="201"/>
      <c r="RBW15" s="201"/>
      <c r="RBX15" s="201"/>
      <c r="RBY15" s="201"/>
      <c r="RBZ15" s="201"/>
      <c r="RCA15" s="201"/>
      <c r="RCB15" s="201"/>
      <c r="RCC15" s="201"/>
      <c r="RCD15" s="201"/>
      <c r="RCE15" s="201"/>
      <c r="RCF15" s="201"/>
      <c r="RCG15" s="201"/>
      <c r="RCH15" s="201"/>
      <c r="RCI15" s="201"/>
      <c r="RCJ15" s="201"/>
      <c r="RCK15" s="201"/>
      <c r="RCL15" s="201"/>
      <c r="RCM15" s="201"/>
      <c r="RCN15" s="201"/>
      <c r="RCO15" s="201"/>
      <c r="RCP15" s="201"/>
      <c r="RCQ15" s="201"/>
      <c r="RCR15" s="201"/>
      <c r="RCS15" s="201"/>
      <c r="RCT15" s="201"/>
      <c r="RCU15" s="201"/>
      <c r="RCV15" s="201"/>
      <c r="RCW15" s="201"/>
      <c r="RCX15" s="201"/>
      <c r="RCY15" s="201"/>
      <c r="RCZ15" s="201"/>
      <c r="RDA15" s="201"/>
      <c r="RDB15" s="201"/>
      <c r="RDC15" s="201"/>
      <c r="RDD15" s="201"/>
      <c r="RDE15" s="201"/>
      <c r="RDF15" s="201"/>
      <c r="RDG15" s="201"/>
      <c r="RDH15" s="201"/>
      <c r="RDI15" s="201"/>
      <c r="RDJ15" s="201"/>
      <c r="RDK15" s="201"/>
      <c r="RDL15" s="201"/>
      <c r="RDM15" s="201"/>
      <c r="RDN15" s="201"/>
      <c r="RDO15" s="201"/>
      <c r="RDP15" s="201"/>
      <c r="RDQ15" s="201"/>
      <c r="RDR15" s="201"/>
      <c r="RDS15" s="201"/>
      <c r="RDT15" s="201"/>
      <c r="RDU15" s="201"/>
      <c r="RDV15" s="201"/>
      <c r="RDW15" s="201"/>
      <c r="RDX15" s="201"/>
      <c r="RDY15" s="201"/>
      <c r="RDZ15" s="201"/>
      <c r="REA15" s="201"/>
      <c r="REB15" s="201"/>
      <c r="REC15" s="201"/>
      <c r="RED15" s="201"/>
      <c r="REE15" s="201"/>
      <c r="REF15" s="201"/>
      <c r="REG15" s="201"/>
      <c r="REH15" s="201"/>
      <c r="REI15" s="201"/>
      <c r="REJ15" s="201"/>
      <c r="REK15" s="201"/>
      <c r="REL15" s="201"/>
      <c r="REM15" s="201"/>
      <c r="REN15" s="201"/>
      <c r="REO15" s="201"/>
      <c r="REP15" s="201"/>
      <c r="REQ15" s="201"/>
      <c r="RER15" s="201"/>
      <c r="RES15" s="201"/>
      <c r="RET15" s="201"/>
      <c r="REU15" s="201"/>
      <c r="REV15" s="201"/>
      <c r="REW15" s="201"/>
      <c r="REX15" s="201"/>
      <c r="REY15" s="201"/>
      <c r="REZ15" s="201"/>
      <c r="RFA15" s="201"/>
      <c r="RFB15" s="201"/>
      <c r="RFC15" s="201"/>
      <c r="RFD15" s="201"/>
      <c r="RFE15" s="201"/>
      <c r="RFF15" s="201"/>
      <c r="RFG15" s="201"/>
      <c r="RFH15" s="201"/>
      <c r="RFI15" s="201"/>
      <c r="RFJ15" s="201"/>
      <c r="RFK15" s="201"/>
      <c r="RFL15" s="201"/>
      <c r="RFM15" s="201"/>
      <c r="RFN15" s="201"/>
      <c r="RFO15" s="201"/>
      <c r="RFP15" s="201"/>
      <c r="RFQ15" s="201"/>
      <c r="RFR15" s="201"/>
      <c r="RFS15" s="201"/>
      <c r="RFT15" s="201"/>
      <c r="RFU15" s="201"/>
      <c r="RFV15" s="201"/>
      <c r="RFW15" s="201"/>
      <c r="RFX15" s="201"/>
      <c r="RFY15" s="201"/>
      <c r="RFZ15" s="201"/>
      <c r="RGA15" s="201"/>
      <c r="RGB15" s="201"/>
      <c r="RGC15" s="201"/>
      <c r="RGD15" s="201"/>
      <c r="RGE15" s="201"/>
      <c r="RGF15" s="201"/>
      <c r="RGG15" s="201"/>
      <c r="RGH15" s="201"/>
      <c r="RGI15" s="201"/>
      <c r="RGJ15" s="201"/>
      <c r="RGK15" s="201"/>
      <c r="RGL15" s="201"/>
      <c r="RGM15" s="201"/>
      <c r="RGN15" s="201"/>
      <c r="RGO15" s="201"/>
      <c r="RGP15" s="201"/>
      <c r="RGQ15" s="201"/>
      <c r="RGR15" s="201"/>
      <c r="RGS15" s="201"/>
      <c r="RGT15" s="201"/>
      <c r="RGU15" s="201"/>
      <c r="RGV15" s="201"/>
      <c r="RGW15" s="201"/>
      <c r="RGX15" s="201"/>
      <c r="RGY15" s="201"/>
      <c r="RGZ15" s="201"/>
      <c r="RHA15" s="201"/>
      <c r="RHB15" s="201"/>
      <c r="RHC15" s="201"/>
      <c r="RHD15" s="201"/>
      <c r="RHE15" s="201"/>
      <c r="RHF15" s="201"/>
      <c r="RHG15" s="201"/>
      <c r="RHH15" s="201"/>
      <c r="RHI15" s="201"/>
      <c r="RHJ15" s="201"/>
      <c r="RHK15" s="201"/>
      <c r="RHL15" s="201"/>
      <c r="RHM15" s="201"/>
      <c r="RHN15" s="201"/>
      <c r="RHO15" s="201"/>
      <c r="RHP15" s="201"/>
      <c r="RHQ15" s="201"/>
      <c r="RHR15" s="201"/>
      <c r="RHS15" s="201"/>
      <c r="RHT15" s="201"/>
      <c r="RHU15" s="201"/>
      <c r="RHV15" s="201"/>
      <c r="RHW15" s="201"/>
      <c r="RHX15" s="201"/>
      <c r="RHY15" s="201"/>
      <c r="RHZ15" s="201"/>
      <c r="RIA15" s="201"/>
      <c r="RIB15" s="201"/>
      <c r="RIC15" s="201"/>
      <c r="RID15" s="201"/>
      <c r="RIE15" s="201"/>
      <c r="RIF15" s="201"/>
      <c r="RIG15" s="201"/>
      <c r="RIH15" s="201"/>
      <c r="RII15" s="201"/>
      <c r="RIJ15" s="201"/>
      <c r="RIK15" s="201"/>
      <c r="RIL15" s="201"/>
      <c r="RIM15" s="201"/>
      <c r="RIN15" s="201"/>
      <c r="RIO15" s="201"/>
      <c r="RIP15" s="201"/>
      <c r="RIQ15" s="201"/>
      <c r="RIR15" s="201"/>
      <c r="RIS15" s="201"/>
      <c r="RIT15" s="201"/>
      <c r="RIU15" s="201"/>
      <c r="RIV15" s="201"/>
      <c r="RIW15" s="201"/>
      <c r="RIX15" s="201"/>
      <c r="RIY15" s="201"/>
      <c r="RIZ15" s="201"/>
      <c r="RJA15" s="201"/>
      <c r="RJB15" s="201"/>
      <c r="RJC15" s="201"/>
      <c r="RJD15" s="201"/>
      <c r="RJE15" s="201"/>
      <c r="RJF15" s="201"/>
      <c r="RJG15" s="201"/>
      <c r="RJH15" s="201"/>
      <c r="RJI15" s="201"/>
      <c r="RJJ15" s="201"/>
      <c r="RJK15" s="201"/>
      <c r="RJL15" s="201"/>
      <c r="RJM15" s="201"/>
      <c r="RJN15" s="201"/>
      <c r="RJO15" s="201"/>
      <c r="RJP15" s="201"/>
      <c r="RJQ15" s="201"/>
      <c r="RJR15" s="201"/>
      <c r="RJS15" s="201"/>
      <c r="RJT15" s="201"/>
      <c r="RJU15" s="201"/>
      <c r="RJV15" s="201"/>
      <c r="RJW15" s="201"/>
      <c r="RJX15" s="201"/>
      <c r="RJY15" s="201"/>
      <c r="RJZ15" s="201"/>
      <c r="RKA15" s="201"/>
      <c r="RKB15" s="201"/>
      <c r="RKC15" s="201"/>
      <c r="RKD15" s="201"/>
      <c r="RKE15" s="201"/>
      <c r="RKF15" s="201"/>
      <c r="RKG15" s="201"/>
      <c r="RKH15" s="201"/>
      <c r="RKI15" s="201"/>
      <c r="RKJ15" s="201"/>
      <c r="RKK15" s="201"/>
      <c r="RKL15" s="201"/>
      <c r="RKM15" s="201"/>
      <c r="RKN15" s="201"/>
      <c r="RKO15" s="201"/>
      <c r="RKP15" s="201"/>
      <c r="RKQ15" s="201"/>
      <c r="RKR15" s="201"/>
      <c r="RKS15" s="201"/>
      <c r="RKT15" s="201"/>
      <c r="RKU15" s="201"/>
      <c r="RKV15" s="201"/>
      <c r="RKW15" s="201"/>
      <c r="RKX15" s="201"/>
      <c r="RKY15" s="201"/>
      <c r="RKZ15" s="201"/>
      <c r="RLA15" s="201"/>
      <c r="RLB15" s="201"/>
      <c r="RLC15" s="201"/>
      <c r="RLD15" s="201"/>
      <c r="RLE15" s="201"/>
      <c r="RLF15" s="201"/>
      <c r="RLG15" s="201"/>
      <c r="RLH15" s="201"/>
      <c r="RLI15" s="201"/>
      <c r="RLJ15" s="201"/>
      <c r="RLK15" s="201"/>
      <c r="RLL15" s="201"/>
      <c r="RLM15" s="201"/>
      <c r="RLN15" s="201"/>
      <c r="RLO15" s="201"/>
      <c r="RLP15" s="201"/>
      <c r="RLQ15" s="201"/>
      <c r="RLR15" s="201"/>
      <c r="RLS15" s="201"/>
      <c r="RLT15" s="201"/>
      <c r="RLU15" s="201"/>
      <c r="RLV15" s="201"/>
      <c r="RLW15" s="201"/>
      <c r="RLX15" s="201"/>
      <c r="RLY15" s="201"/>
      <c r="RLZ15" s="201"/>
      <c r="RMA15" s="201"/>
      <c r="RMB15" s="201"/>
      <c r="RMC15" s="201"/>
      <c r="RMD15" s="201"/>
      <c r="RME15" s="201"/>
      <c r="RMF15" s="201"/>
      <c r="RMG15" s="201"/>
      <c r="RMH15" s="201"/>
      <c r="RMI15" s="201"/>
      <c r="RMJ15" s="201"/>
      <c r="RMK15" s="201"/>
      <c r="RML15" s="201"/>
      <c r="RMM15" s="201"/>
      <c r="RMN15" s="201"/>
      <c r="RMO15" s="201"/>
      <c r="RMP15" s="201"/>
      <c r="RMQ15" s="201"/>
      <c r="RMR15" s="201"/>
      <c r="RMS15" s="201"/>
      <c r="RMT15" s="201"/>
      <c r="RMU15" s="201"/>
      <c r="RMV15" s="201"/>
      <c r="RMW15" s="201"/>
      <c r="RMX15" s="201"/>
      <c r="RMY15" s="201"/>
      <c r="RMZ15" s="201"/>
      <c r="RNA15" s="201"/>
      <c r="RNB15" s="201"/>
      <c r="RNC15" s="201"/>
      <c r="RND15" s="201"/>
      <c r="RNE15" s="201"/>
      <c r="RNF15" s="201"/>
      <c r="RNG15" s="201"/>
      <c r="RNH15" s="201"/>
      <c r="RNI15" s="201"/>
      <c r="RNJ15" s="201"/>
      <c r="RNK15" s="201"/>
      <c r="RNL15" s="201"/>
      <c r="RNM15" s="201"/>
      <c r="RNN15" s="201"/>
      <c r="RNO15" s="201"/>
      <c r="RNP15" s="201"/>
      <c r="RNQ15" s="201"/>
      <c r="RNR15" s="201"/>
      <c r="RNS15" s="201"/>
      <c r="RNT15" s="201"/>
      <c r="RNU15" s="201"/>
      <c r="RNV15" s="201"/>
      <c r="RNW15" s="201"/>
      <c r="RNX15" s="201"/>
      <c r="RNY15" s="201"/>
      <c r="RNZ15" s="201"/>
      <c r="ROA15" s="201"/>
      <c r="ROB15" s="201"/>
      <c r="ROC15" s="201"/>
      <c r="ROD15" s="201"/>
      <c r="ROE15" s="201"/>
      <c r="ROF15" s="201"/>
      <c r="ROG15" s="201"/>
      <c r="ROH15" s="201"/>
      <c r="ROI15" s="201"/>
      <c r="ROJ15" s="201"/>
      <c r="ROK15" s="201"/>
      <c r="ROL15" s="201"/>
      <c r="ROM15" s="201"/>
      <c r="RON15" s="201"/>
      <c r="ROO15" s="201"/>
      <c r="ROP15" s="201"/>
      <c r="ROQ15" s="201"/>
      <c r="ROR15" s="201"/>
      <c r="ROS15" s="201"/>
      <c r="ROT15" s="201"/>
      <c r="ROU15" s="201"/>
      <c r="ROV15" s="201"/>
      <c r="ROW15" s="201"/>
      <c r="ROX15" s="201"/>
      <c r="ROY15" s="201"/>
      <c r="ROZ15" s="201"/>
      <c r="RPA15" s="201"/>
      <c r="RPB15" s="201"/>
      <c r="RPC15" s="201"/>
      <c r="RPD15" s="201"/>
      <c r="RPE15" s="201"/>
      <c r="RPF15" s="201"/>
      <c r="RPG15" s="201"/>
      <c r="RPH15" s="201"/>
      <c r="RPI15" s="201"/>
      <c r="RPJ15" s="201"/>
      <c r="RPK15" s="201"/>
      <c r="RPL15" s="201"/>
      <c r="RPM15" s="201"/>
      <c r="RPN15" s="201"/>
      <c r="RPO15" s="201"/>
      <c r="RPP15" s="201"/>
      <c r="RPQ15" s="201"/>
      <c r="RPR15" s="201"/>
      <c r="RPS15" s="201"/>
      <c r="RPT15" s="201"/>
      <c r="RPU15" s="201"/>
      <c r="RPV15" s="201"/>
      <c r="RPW15" s="201"/>
      <c r="RPX15" s="201"/>
      <c r="RPY15" s="201"/>
      <c r="RPZ15" s="201"/>
      <c r="RQA15" s="201"/>
      <c r="RQB15" s="201"/>
      <c r="RQC15" s="201"/>
      <c r="RQD15" s="201"/>
      <c r="RQE15" s="201"/>
      <c r="RQF15" s="201"/>
      <c r="RQG15" s="201"/>
      <c r="RQH15" s="201"/>
      <c r="RQI15" s="201"/>
      <c r="RQJ15" s="201"/>
      <c r="RQK15" s="201"/>
      <c r="RQL15" s="201"/>
      <c r="RQM15" s="201"/>
      <c r="RQN15" s="201"/>
      <c r="RQO15" s="201"/>
      <c r="RQP15" s="201"/>
      <c r="RQQ15" s="201"/>
      <c r="RQR15" s="201"/>
      <c r="RQS15" s="201"/>
      <c r="RQT15" s="201"/>
      <c r="RQU15" s="201"/>
      <c r="RQV15" s="201"/>
      <c r="RQW15" s="201"/>
      <c r="RQX15" s="201"/>
      <c r="RQY15" s="201"/>
      <c r="RQZ15" s="201"/>
      <c r="RRA15" s="201"/>
      <c r="RRB15" s="201"/>
      <c r="RRC15" s="201"/>
      <c r="RRD15" s="201"/>
      <c r="RRE15" s="201"/>
      <c r="RRF15" s="201"/>
      <c r="RRG15" s="201"/>
      <c r="RRH15" s="201"/>
      <c r="RRI15" s="201"/>
      <c r="RRJ15" s="201"/>
      <c r="RRK15" s="201"/>
      <c r="RRL15" s="201"/>
      <c r="RRM15" s="201"/>
      <c r="RRN15" s="201"/>
      <c r="RRO15" s="201"/>
      <c r="RRP15" s="201"/>
      <c r="RRQ15" s="201"/>
      <c r="RRR15" s="201"/>
      <c r="RRS15" s="201"/>
      <c r="RRT15" s="201"/>
      <c r="RRU15" s="201"/>
      <c r="RRV15" s="201"/>
      <c r="RRW15" s="201"/>
      <c r="RRX15" s="201"/>
      <c r="RRY15" s="201"/>
      <c r="RRZ15" s="201"/>
      <c r="RSA15" s="201"/>
      <c r="RSB15" s="201"/>
      <c r="RSC15" s="201"/>
      <c r="RSD15" s="201"/>
      <c r="RSE15" s="201"/>
      <c r="RSF15" s="201"/>
      <c r="RSG15" s="201"/>
      <c r="RSH15" s="201"/>
      <c r="RSI15" s="201"/>
      <c r="RSJ15" s="201"/>
      <c r="RSK15" s="201"/>
      <c r="RSL15" s="201"/>
      <c r="RSM15" s="201"/>
      <c r="RSN15" s="201"/>
      <c r="RSO15" s="201"/>
      <c r="RSP15" s="201"/>
      <c r="RSQ15" s="201"/>
      <c r="RSR15" s="201"/>
      <c r="RSS15" s="201"/>
      <c r="RST15" s="201"/>
      <c r="RSU15" s="201"/>
      <c r="RSV15" s="201"/>
      <c r="RSW15" s="201"/>
      <c r="RSX15" s="201"/>
      <c r="RSY15" s="201"/>
      <c r="RSZ15" s="201"/>
      <c r="RTA15" s="201"/>
      <c r="RTB15" s="201"/>
      <c r="RTC15" s="201"/>
      <c r="RTD15" s="201"/>
      <c r="RTE15" s="201"/>
      <c r="RTF15" s="201"/>
      <c r="RTG15" s="201"/>
      <c r="RTH15" s="201"/>
      <c r="RTI15" s="201"/>
      <c r="RTJ15" s="201"/>
      <c r="RTK15" s="201"/>
      <c r="RTL15" s="201"/>
      <c r="RTM15" s="201"/>
      <c r="RTN15" s="201"/>
      <c r="RTO15" s="201"/>
      <c r="RTP15" s="201"/>
      <c r="RTQ15" s="201"/>
      <c r="RTR15" s="201"/>
      <c r="RTS15" s="201"/>
      <c r="RTT15" s="201"/>
      <c r="RTU15" s="201"/>
      <c r="RTV15" s="201"/>
      <c r="RTW15" s="201"/>
      <c r="RTX15" s="201"/>
      <c r="RTY15" s="201"/>
      <c r="RTZ15" s="201"/>
      <c r="RUA15" s="201"/>
      <c r="RUB15" s="201"/>
      <c r="RUC15" s="201"/>
      <c r="RUD15" s="201"/>
      <c r="RUE15" s="201"/>
      <c r="RUF15" s="201"/>
      <c r="RUG15" s="201"/>
      <c r="RUH15" s="201"/>
      <c r="RUI15" s="201"/>
      <c r="RUJ15" s="201"/>
      <c r="RUK15" s="201"/>
      <c r="RUL15" s="201"/>
      <c r="RUM15" s="201"/>
      <c r="RUN15" s="201"/>
      <c r="RUO15" s="201"/>
      <c r="RUP15" s="201"/>
      <c r="RUQ15" s="201"/>
      <c r="RUR15" s="201"/>
      <c r="RUS15" s="201"/>
      <c r="RUT15" s="201"/>
      <c r="RUU15" s="201"/>
      <c r="RUV15" s="201"/>
      <c r="RUW15" s="201"/>
      <c r="RUX15" s="201"/>
      <c r="RUY15" s="201"/>
      <c r="RUZ15" s="201"/>
      <c r="RVA15" s="201"/>
      <c r="RVB15" s="201"/>
      <c r="RVC15" s="201"/>
      <c r="RVD15" s="201"/>
      <c r="RVE15" s="201"/>
      <c r="RVF15" s="201"/>
      <c r="RVG15" s="201"/>
      <c r="RVH15" s="201"/>
      <c r="RVI15" s="201"/>
      <c r="RVJ15" s="201"/>
      <c r="RVK15" s="201"/>
      <c r="RVL15" s="201"/>
      <c r="RVM15" s="201"/>
      <c r="RVN15" s="201"/>
      <c r="RVO15" s="201"/>
      <c r="RVP15" s="201"/>
      <c r="RVQ15" s="201"/>
      <c r="RVR15" s="201"/>
      <c r="RVS15" s="201"/>
      <c r="RVT15" s="201"/>
      <c r="RVU15" s="201"/>
      <c r="RVV15" s="201"/>
      <c r="RVW15" s="201"/>
      <c r="RVX15" s="201"/>
      <c r="RVY15" s="201"/>
      <c r="RVZ15" s="201"/>
      <c r="RWA15" s="201"/>
      <c r="RWB15" s="201"/>
      <c r="RWC15" s="201"/>
      <c r="RWD15" s="201"/>
      <c r="RWE15" s="201"/>
      <c r="RWF15" s="201"/>
      <c r="RWG15" s="201"/>
      <c r="RWH15" s="201"/>
      <c r="RWI15" s="201"/>
      <c r="RWJ15" s="201"/>
      <c r="RWK15" s="201"/>
      <c r="RWL15" s="201"/>
      <c r="RWM15" s="201"/>
      <c r="RWN15" s="201"/>
      <c r="RWO15" s="201"/>
      <c r="RWP15" s="201"/>
      <c r="RWQ15" s="201"/>
      <c r="RWR15" s="201"/>
      <c r="RWS15" s="201"/>
      <c r="RWT15" s="201"/>
      <c r="RWU15" s="201"/>
      <c r="RWV15" s="201"/>
      <c r="RWW15" s="201"/>
      <c r="RWX15" s="201"/>
      <c r="RWY15" s="201"/>
      <c r="RWZ15" s="201"/>
      <c r="RXA15" s="201"/>
      <c r="RXB15" s="201"/>
      <c r="RXC15" s="201"/>
      <c r="RXD15" s="201"/>
      <c r="RXE15" s="201"/>
      <c r="RXF15" s="201"/>
      <c r="RXG15" s="201"/>
      <c r="RXH15" s="201"/>
      <c r="RXI15" s="201"/>
      <c r="RXJ15" s="201"/>
      <c r="RXK15" s="201"/>
      <c r="RXL15" s="201"/>
      <c r="RXM15" s="201"/>
      <c r="RXN15" s="201"/>
      <c r="RXO15" s="201"/>
      <c r="RXP15" s="201"/>
      <c r="RXQ15" s="201"/>
      <c r="RXR15" s="201"/>
      <c r="RXS15" s="201"/>
      <c r="RXT15" s="201"/>
      <c r="RXU15" s="201"/>
      <c r="RXV15" s="201"/>
      <c r="RXW15" s="201"/>
      <c r="RXX15" s="201"/>
      <c r="RXY15" s="201"/>
      <c r="RXZ15" s="201"/>
      <c r="RYA15" s="201"/>
      <c r="RYB15" s="201"/>
      <c r="RYC15" s="201"/>
      <c r="RYD15" s="201"/>
      <c r="RYE15" s="201"/>
      <c r="RYF15" s="201"/>
      <c r="RYG15" s="201"/>
      <c r="RYH15" s="201"/>
      <c r="RYI15" s="201"/>
      <c r="RYJ15" s="201"/>
      <c r="RYK15" s="201"/>
      <c r="RYL15" s="201"/>
      <c r="RYM15" s="201"/>
      <c r="RYN15" s="201"/>
      <c r="RYO15" s="201"/>
      <c r="RYP15" s="201"/>
      <c r="RYQ15" s="201"/>
      <c r="RYR15" s="201"/>
      <c r="RYS15" s="201"/>
      <c r="RYT15" s="201"/>
      <c r="RYU15" s="201"/>
      <c r="RYV15" s="201"/>
      <c r="RYW15" s="201"/>
      <c r="RYX15" s="201"/>
      <c r="RYY15" s="201"/>
      <c r="RYZ15" s="201"/>
      <c r="RZA15" s="201"/>
      <c r="RZB15" s="201"/>
      <c r="RZC15" s="201"/>
      <c r="RZD15" s="201"/>
      <c r="RZE15" s="201"/>
      <c r="RZF15" s="201"/>
      <c r="RZG15" s="201"/>
      <c r="RZH15" s="201"/>
      <c r="RZI15" s="201"/>
      <c r="RZJ15" s="201"/>
      <c r="RZK15" s="201"/>
      <c r="RZL15" s="201"/>
      <c r="RZM15" s="201"/>
      <c r="RZN15" s="201"/>
      <c r="RZO15" s="201"/>
      <c r="RZP15" s="201"/>
      <c r="RZQ15" s="201"/>
      <c r="RZR15" s="201"/>
      <c r="RZS15" s="201"/>
      <c r="RZT15" s="201"/>
      <c r="RZU15" s="201"/>
      <c r="RZV15" s="201"/>
      <c r="RZW15" s="201"/>
      <c r="RZX15" s="201"/>
      <c r="RZY15" s="201"/>
      <c r="RZZ15" s="201"/>
      <c r="SAA15" s="201"/>
      <c r="SAB15" s="201"/>
      <c r="SAC15" s="201"/>
      <c r="SAD15" s="201"/>
      <c r="SAE15" s="201"/>
      <c r="SAF15" s="201"/>
      <c r="SAG15" s="201"/>
      <c r="SAH15" s="201"/>
      <c r="SAI15" s="201"/>
      <c r="SAJ15" s="201"/>
      <c r="SAK15" s="201"/>
      <c r="SAL15" s="201"/>
      <c r="SAM15" s="201"/>
      <c r="SAN15" s="201"/>
      <c r="SAO15" s="201"/>
      <c r="SAP15" s="201"/>
      <c r="SAQ15" s="201"/>
      <c r="SAR15" s="201"/>
      <c r="SAS15" s="201"/>
      <c r="SAT15" s="201"/>
      <c r="SAU15" s="201"/>
      <c r="SAV15" s="201"/>
      <c r="SAW15" s="201"/>
      <c r="SAX15" s="201"/>
      <c r="SAY15" s="201"/>
      <c r="SAZ15" s="201"/>
      <c r="SBA15" s="201"/>
      <c r="SBB15" s="201"/>
      <c r="SBC15" s="201"/>
      <c r="SBD15" s="201"/>
      <c r="SBE15" s="201"/>
      <c r="SBF15" s="201"/>
      <c r="SBG15" s="201"/>
      <c r="SBH15" s="201"/>
      <c r="SBI15" s="201"/>
      <c r="SBJ15" s="201"/>
      <c r="SBK15" s="201"/>
      <c r="SBL15" s="201"/>
      <c r="SBM15" s="201"/>
      <c r="SBN15" s="201"/>
      <c r="SBO15" s="201"/>
      <c r="SBP15" s="201"/>
      <c r="SBQ15" s="201"/>
      <c r="SBR15" s="201"/>
      <c r="SBS15" s="201"/>
      <c r="SBT15" s="201"/>
      <c r="SBU15" s="201"/>
      <c r="SBV15" s="201"/>
      <c r="SBW15" s="201"/>
      <c r="SBX15" s="201"/>
      <c r="SBY15" s="201"/>
      <c r="SBZ15" s="201"/>
      <c r="SCA15" s="201"/>
      <c r="SCB15" s="201"/>
      <c r="SCC15" s="201"/>
      <c r="SCD15" s="201"/>
      <c r="SCE15" s="201"/>
      <c r="SCF15" s="201"/>
      <c r="SCG15" s="201"/>
      <c r="SCH15" s="201"/>
      <c r="SCI15" s="201"/>
      <c r="SCJ15" s="201"/>
      <c r="SCK15" s="201"/>
      <c r="SCL15" s="201"/>
      <c r="SCM15" s="201"/>
      <c r="SCN15" s="201"/>
      <c r="SCO15" s="201"/>
      <c r="SCP15" s="201"/>
      <c r="SCQ15" s="201"/>
      <c r="SCR15" s="201"/>
      <c r="SCS15" s="201"/>
      <c r="SCT15" s="201"/>
      <c r="SCU15" s="201"/>
      <c r="SCV15" s="201"/>
      <c r="SCW15" s="201"/>
      <c r="SCX15" s="201"/>
      <c r="SCY15" s="201"/>
      <c r="SCZ15" s="201"/>
      <c r="SDA15" s="201"/>
      <c r="SDB15" s="201"/>
      <c r="SDC15" s="201"/>
      <c r="SDD15" s="201"/>
      <c r="SDE15" s="201"/>
      <c r="SDF15" s="201"/>
      <c r="SDG15" s="201"/>
      <c r="SDH15" s="201"/>
      <c r="SDI15" s="201"/>
      <c r="SDJ15" s="201"/>
      <c r="SDK15" s="201"/>
      <c r="SDL15" s="201"/>
      <c r="SDM15" s="201"/>
      <c r="SDN15" s="201"/>
      <c r="SDO15" s="201"/>
      <c r="SDP15" s="201"/>
      <c r="SDQ15" s="201"/>
      <c r="SDR15" s="201"/>
      <c r="SDS15" s="201"/>
      <c r="SDT15" s="201"/>
      <c r="SDU15" s="201"/>
      <c r="SDV15" s="201"/>
      <c r="SDW15" s="201"/>
      <c r="SDX15" s="201"/>
      <c r="SDY15" s="201"/>
      <c r="SDZ15" s="201"/>
      <c r="SEA15" s="201"/>
      <c r="SEB15" s="201"/>
      <c r="SEC15" s="201"/>
      <c r="SED15" s="201"/>
      <c r="SEE15" s="201"/>
      <c r="SEF15" s="201"/>
      <c r="SEG15" s="201"/>
      <c r="SEH15" s="201"/>
      <c r="SEI15" s="201"/>
      <c r="SEJ15" s="201"/>
      <c r="SEK15" s="201"/>
      <c r="SEL15" s="201"/>
      <c r="SEM15" s="201"/>
      <c r="SEN15" s="201"/>
      <c r="SEO15" s="201"/>
      <c r="SEP15" s="201"/>
      <c r="SEQ15" s="201"/>
      <c r="SER15" s="201"/>
      <c r="SES15" s="201"/>
      <c r="SET15" s="201"/>
      <c r="SEU15" s="201"/>
      <c r="SEV15" s="201"/>
      <c r="SEW15" s="201"/>
      <c r="SEX15" s="201"/>
      <c r="SEY15" s="201"/>
      <c r="SEZ15" s="201"/>
      <c r="SFA15" s="201"/>
      <c r="SFB15" s="201"/>
      <c r="SFC15" s="201"/>
      <c r="SFD15" s="201"/>
      <c r="SFE15" s="201"/>
      <c r="SFF15" s="201"/>
      <c r="SFG15" s="201"/>
      <c r="SFH15" s="201"/>
      <c r="SFI15" s="201"/>
      <c r="SFJ15" s="201"/>
      <c r="SFK15" s="201"/>
      <c r="SFL15" s="201"/>
      <c r="SFM15" s="201"/>
      <c r="SFN15" s="201"/>
      <c r="SFO15" s="201"/>
      <c r="SFP15" s="201"/>
      <c r="SFQ15" s="201"/>
      <c r="SFR15" s="201"/>
      <c r="SFS15" s="201"/>
      <c r="SFT15" s="201"/>
      <c r="SFU15" s="201"/>
      <c r="SFV15" s="201"/>
      <c r="SFW15" s="201"/>
      <c r="SFX15" s="201"/>
      <c r="SFY15" s="201"/>
      <c r="SFZ15" s="201"/>
      <c r="SGA15" s="201"/>
      <c r="SGB15" s="201"/>
      <c r="SGC15" s="201"/>
      <c r="SGD15" s="201"/>
      <c r="SGE15" s="201"/>
      <c r="SGF15" s="201"/>
      <c r="SGG15" s="201"/>
      <c r="SGH15" s="201"/>
      <c r="SGI15" s="201"/>
      <c r="SGJ15" s="201"/>
      <c r="SGK15" s="201"/>
      <c r="SGL15" s="201"/>
      <c r="SGM15" s="201"/>
      <c r="SGN15" s="201"/>
      <c r="SGO15" s="201"/>
      <c r="SGP15" s="201"/>
      <c r="SGQ15" s="201"/>
      <c r="SGR15" s="201"/>
      <c r="SGS15" s="201"/>
      <c r="SGT15" s="201"/>
      <c r="SGU15" s="201"/>
      <c r="SGV15" s="201"/>
      <c r="SGW15" s="201"/>
      <c r="SGX15" s="201"/>
      <c r="SGY15" s="201"/>
      <c r="SGZ15" s="201"/>
      <c r="SHA15" s="201"/>
      <c r="SHB15" s="201"/>
      <c r="SHC15" s="201"/>
      <c r="SHD15" s="201"/>
      <c r="SHE15" s="201"/>
      <c r="SHF15" s="201"/>
      <c r="SHG15" s="201"/>
      <c r="SHH15" s="201"/>
      <c r="SHI15" s="201"/>
      <c r="SHJ15" s="201"/>
      <c r="SHK15" s="201"/>
      <c r="SHL15" s="201"/>
      <c r="SHM15" s="201"/>
      <c r="SHN15" s="201"/>
      <c r="SHO15" s="201"/>
      <c r="SHP15" s="201"/>
      <c r="SHQ15" s="201"/>
      <c r="SHR15" s="201"/>
      <c r="SHS15" s="201"/>
      <c r="SHT15" s="201"/>
      <c r="SHU15" s="201"/>
      <c r="SHV15" s="201"/>
      <c r="SHW15" s="201"/>
      <c r="SHX15" s="201"/>
      <c r="SHY15" s="201"/>
      <c r="SHZ15" s="201"/>
      <c r="SIA15" s="201"/>
      <c r="SIB15" s="201"/>
      <c r="SIC15" s="201"/>
      <c r="SID15" s="201"/>
      <c r="SIE15" s="201"/>
      <c r="SIF15" s="201"/>
      <c r="SIG15" s="201"/>
      <c r="SIH15" s="201"/>
      <c r="SII15" s="201"/>
      <c r="SIJ15" s="201"/>
      <c r="SIK15" s="201"/>
      <c r="SIL15" s="201"/>
      <c r="SIM15" s="201"/>
      <c r="SIN15" s="201"/>
      <c r="SIO15" s="201"/>
      <c r="SIP15" s="201"/>
      <c r="SIQ15" s="201"/>
      <c r="SIR15" s="201"/>
      <c r="SIS15" s="201"/>
      <c r="SIT15" s="201"/>
      <c r="SIU15" s="201"/>
      <c r="SIV15" s="201"/>
      <c r="SIW15" s="201"/>
      <c r="SIX15" s="201"/>
      <c r="SIY15" s="201"/>
      <c r="SIZ15" s="201"/>
      <c r="SJA15" s="201"/>
      <c r="SJB15" s="201"/>
      <c r="SJC15" s="201"/>
      <c r="SJD15" s="201"/>
      <c r="SJE15" s="201"/>
      <c r="SJF15" s="201"/>
      <c r="SJG15" s="201"/>
      <c r="SJH15" s="201"/>
      <c r="SJI15" s="201"/>
      <c r="SJJ15" s="201"/>
      <c r="SJK15" s="201"/>
      <c r="SJL15" s="201"/>
      <c r="SJM15" s="201"/>
      <c r="SJN15" s="201"/>
      <c r="SJO15" s="201"/>
      <c r="SJP15" s="201"/>
      <c r="SJQ15" s="201"/>
      <c r="SJR15" s="201"/>
      <c r="SJS15" s="201"/>
      <c r="SJT15" s="201"/>
      <c r="SJU15" s="201"/>
      <c r="SJV15" s="201"/>
      <c r="SJW15" s="201"/>
      <c r="SJX15" s="201"/>
      <c r="SJY15" s="201"/>
      <c r="SJZ15" s="201"/>
      <c r="SKA15" s="201"/>
      <c r="SKB15" s="201"/>
      <c r="SKC15" s="201"/>
      <c r="SKD15" s="201"/>
      <c r="SKE15" s="201"/>
      <c r="SKF15" s="201"/>
      <c r="SKG15" s="201"/>
      <c r="SKH15" s="201"/>
      <c r="SKI15" s="201"/>
      <c r="SKJ15" s="201"/>
      <c r="SKK15" s="201"/>
      <c r="SKL15" s="201"/>
      <c r="SKM15" s="201"/>
      <c r="SKN15" s="201"/>
      <c r="SKO15" s="201"/>
      <c r="SKP15" s="201"/>
      <c r="SKQ15" s="201"/>
      <c r="SKR15" s="201"/>
      <c r="SKS15" s="201"/>
      <c r="SKT15" s="201"/>
      <c r="SKU15" s="201"/>
      <c r="SKV15" s="201"/>
      <c r="SKW15" s="201"/>
      <c r="SKX15" s="201"/>
      <c r="SKY15" s="201"/>
      <c r="SKZ15" s="201"/>
      <c r="SLA15" s="201"/>
      <c r="SLB15" s="201"/>
      <c r="SLC15" s="201"/>
      <c r="SLD15" s="201"/>
      <c r="SLE15" s="201"/>
      <c r="SLF15" s="201"/>
      <c r="SLG15" s="201"/>
      <c r="SLH15" s="201"/>
      <c r="SLI15" s="201"/>
      <c r="SLJ15" s="201"/>
      <c r="SLK15" s="201"/>
      <c r="SLL15" s="201"/>
      <c r="SLM15" s="201"/>
      <c r="SLN15" s="201"/>
      <c r="SLO15" s="201"/>
      <c r="SLP15" s="201"/>
      <c r="SLQ15" s="201"/>
      <c r="SLR15" s="201"/>
      <c r="SLS15" s="201"/>
      <c r="SLT15" s="201"/>
      <c r="SLU15" s="201"/>
      <c r="SLV15" s="201"/>
      <c r="SLW15" s="201"/>
      <c r="SLX15" s="201"/>
      <c r="SLY15" s="201"/>
      <c r="SLZ15" s="201"/>
      <c r="SMA15" s="201"/>
      <c r="SMB15" s="201"/>
      <c r="SMC15" s="201"/>
      <c r="SMD15" s="201"/>
      <c r="SME15" s="201"/>
      <c r="SMF15" s="201"/>
      <c r="SMG15" s="201"/>
      <c r="SMH15" s="201"/>
      <c r="SMI15" s="201"/>
      <c r="SMJ15" s="201"/>
      <c r="SMK15" s="201"/>
      <c r="SML15" s="201"/>
      <c r="SMM15" s="201"/>
      <c r="SMN15" s="201"/>
      <c r="SMO15" s="201"/>
      <c r="SMP15" s="201"/>
      <c r="SMQ15" s="201"/>
      <c r="SMR15" s="201"/>
      <c r="SMS15" s="201"/>
      <c r="SMT15" s="201"/>
      <c r="SMU15" s="201"/>
      <c r="SMV15" s="201"/>
      <c r="SMW15" s="201"/>
      <c r="SMX15" s="201"/>
      <c r="SMY15" s="201"/>
      <c r="SMZ15" s="201"/>
      <c r="SNA15" s="201"/>
      <c r="SNB15" s="201"/>
      <c r="SNC15" s="201"/>
      <c r="SND15" s="201"/>
      <c r="SNE15" s="201"/>
      <c r="SNF15" s="201"/>
      <c r="SNG15" s="201"/>
      <c r="SNH15" s="201"/>
      <c r="SNI15" s="201"/>
      <c r="SNJ15" s="201"/>
      <c r="SNK15" s="201"/>
      <c r="SNL15" s="201"/>
      <c r="SNM15" s="201"/>
      <c r="SNN15" s="201"/>
      <c r="SNO15" s="201"/>
      <c r="SNP15" s="201"/>
      <c r="SNQ15" s="201"/>
      <c r="SNR15" s="201"/>
      <c r="SNS15" s="201"/>
      <c r="SNT15" s="201"/>
      <c r="SNU15" s="201"/>
      <c r="SNV15" s="201"/>
      <c r="SNW15" s="201"/>
      <c r="SNX15" s="201"/>
      <c r="SNY15" s="201"/>
      <c r="SNZ15" s="201"/>
      <c r="SOA15" s="201"/>
      <c r="SOB15" s="201"/>
      <c r="SOC15" s="201"/>
      <c r="SOD15" s="201"/>
      <c r="SOE15" s="201"/>
      <c r="SOF15" s="201"/>
      <c r="SOG15" s="201"/>
      <c r="SOH15" s="201"/>
      <c r="SOI15" s="201"/>
      <c r="SOJ15" s="201"/>
      <c r="SOK15" s="201"/>
      <c r="SOL15" s="201"/>
      <c r="SOM15" s="201"/>
      <c r="SON15" s="201"/>
      <c r="SOO15" s="201"/>
      <c r="SOP15" s="201"/>
      <c r="SOQ15" s="201"/>
      <c r="SOR15" s="201"/>
      <c r="SOS15" s="201"/>
      <c r="SOT15" s="201"/>
      <c r="SOU15" s="201"/>
      <c r="SOV15" s="201"/>
      <c r="SOW15" s="201"/>
      <c r="SOX15" s="201"/>
      <c r="SOY15" s="201"/>
      <c r="SOZ15" s="201"/>
      <c r="SPA15" s="201"/>
      <c r="SPB15" s="201"/>
      <c r="SPC15" s="201"/>
      <c r="SPD15" s="201"/>
      <c r="SPE15" s="201"/>
      <c r="SPF15" s="201"/>
      <c r="SPG15" s="201"/>
      <c r="SPH15" s="201"/>
      <c r="SPI15" s="201"/>
      <c r="SPJ15" s="201"/>
      <c r="SPK15" s="201"/>
      <c r="SPL15" s="201"/>
      <c r="SPM15" s="201"/>
      <c r="SPN15" s="201"/>
      <c r="SPO15" s="201"/>
      <c r="SPP15" s="201"/>
      <c r="SPQ15" s="201"/>
      <c r="SPR15" s="201"/>
      <c r="SPS15" s="201"/>
      <c r="SPT15" s="201"/>
      <c r="SPU15" s="201"/>
      <c r="SPV15" s="201"/>
      <c r="SPW15" s="201"/>
      <c r="SPX15" s="201"/>
      <c r="SPY15" s="201"/>
      <c r="SPZ15" s="201"/>
      <c r="SQA15" s="201"/>
      <c r="SQB15" s="201"/>
      <c r="SQC15" s="201"/>
      <c r="SQD15" s="201"/>
      <c r="SQE15" s="201"/>
      <c r="SQF15" s="201"/>
      <c r="SQG15" s="201"/>
      <c r="SQH15" s="201"/>
      <c r="SQI15" s="201"/>
      <c r="SQJ15" s="201"/>
      <c r="SQK15" s="201"/>
      <c r="SQL15" s="201"/>
      <c r="SQM15" s="201"/>
      <c r="SQN15" s="201"/>
      <c r="SQO15" s="201"/>
      <c r="SQP15" s="201"/>
      <c r="SQQ15" s="201"/>
      <c r="SQR15" s="201"/>
      <c r="SQS15" s="201"/>
      <c r="SQT15" s="201"/>
      <c r="SQU15" s="201"/>
      <c r="SQV15" s="201"/>
      <c r="SQW15" s="201"/>
      <c r="SQX15" s="201"/>
      <c r="SQY15" s="201"/>
      <c r="SQZ15" s="201"/>
      <c r="SRA15" s="201"/>
      <c r="SRB15" s="201"/>
      <c r="SRC15" s="201"/>
      <c r="SRD15" s="201"/>
      <c r="SRE15" s="201"/>
      <c r="SRF15" s="201"/>
      <c r="SRG15" s="201"/>
      <c r="SRH15" s="201"/>
      <c r="SRI15" s="201"/>
      <c r="SRJ15" s="201"/>
      <c r="SRK15" s="201"/>
      <c r="SRL15" s="201"/>
      <c r="SRM15" s="201"/>
      <c r="SRN15" s="201"/>
      <c r="SRO15" s="201"/>
      <c r="SRP15" s="201"/>
      <c r="SRQ15" s="201"/>
      <c r="SRR15" s="201"/>
      <c r="SRS15" s="201"/>
      <c r="SRT15" s="201"/>
      <c r="SRU15" s="201"/>
      <c r="SRV15" s="201"/>
      <c r="SRW15" s="201"/>
      <c r="SRX15" s="201"/>
      <c r="SRY15" s="201"/>
      <c r="SRZ15" s="201"/>
      <c r="SSA15" s="201"/>
      <c r="SSB15" s="201"/>
      <c r="SSC15" s="201"/>
      <c r="SSD15" s="201"/>
      <c r="SSE15" s="201"/>
      <c r="SSF15" s="201"/>
      <c r="SSG15" s="201"/>
      <c r="SSH15" s="201"/>
      <c r="SSI15" s="201"/>
      <c r="SSJ15" s="201"/>
      <c r="SSK15" s="201"/>
      <c r="SSL15" s="201"/>
      <c r="SSM15" s="201"/>
      <c r="SSN15" s="201"/>
      <c r="SSO15" s="201"/>
      <c r="SSP15" s="201"/>
      <c r="SSQ15" s="201"/>
      <c r="SSR15" s="201"/>
      <c r="SSS15" s="201"/>
      <c r="SST15" s="201"/>
      <c r="SSU15" s="201"/>
      <c r="SSV15" s="201"/>
      <c r="SSW15" s="201"/>
      <c r="SSX15" s="201"/>
      <c r="SSY15" s="201"/>
      <c r="SSZ15" s="201"/>
      <c r="STA15" s="201"/>
      <c r="STB15" s="201"/>
      <c r="STC15" s="201"/>
      <c r="STD15" s="201"/>
      <c r="STE15" s="201"/>
      <c r="STF15" s="201"/>
      <c r="STG15" s="201"/>
      <c r="STH15" s="201"/>
      <c r="STI15" s="201"/>
      <c r="STJ15" s="201"/>
      <c r="STK15" s="201"/>
      <c r="STL15" s="201"/>
      <c r="STM15" s="201"/>
      <c r="STN15" s="201"/>
      <c r="STO15" s="201"/>
      <c r="STP15" s="201"/>
      <c r="STQ15" s="201"/>
      <c r="STR15" s="201"/>
      <c r="STS15" s="201"/>
      <c r="STT15" s="201"/>
      <c r="STU15" s="201"/>
      <c r="STV15" s="201"/>
      <c r="STW15" s="201"/>
      <c r="STX15" s="201"/>
      <c r="STY15" s="201"/>
      <c r="STZ15" s="201"/>
      <c r="SUA15" s="201"/>
      <c r="SUB15" s="201"/>
      <c r="SUC15" s="201"/>
      <c r="SUD15" s="201"/>
      <c r="SUE15" s="201"/>
      <c r="SUF15" s="201"/>
      <c r="SUG15" s="201"/>
      <c r="SUH15" s="201"/>
      <c r="SUI15" s="201"/>
      <c r="SUJ15" s="201"/>
      <c r="SUK15" s="201"/>
      <c r="SUL15" s="201"/>
      <c r="SUM15" s="201"/>
      <c r="SUN15" s="201"/>
      <c r="SUO15" s="201"/>
      <c r="SUP15" s="201"/>
      <c r="SUQ15" s="201"/>
      <c r="SUR15" s="201"/>
      <c r="SUS15" s="201"/>
      <c r="SUT15" s="201"/>
      <c r="SUU15" s="201"/>
      <c r="SUV15" s="201"/>
      <c r="SUW15" s="201"/>
      <c r="SUX15" s="201"/>
      <c r="SUY15" s="201"/>
      <c r="SUZ15" s="201"/>
      <c r="SVA15" s="201"/>
      <c r="SVB15" s="201"/>
      <c r="SVC15" s="201"/>
      <c r="SVD15" s="201"/>
      <c r="SVE15" s="201"/>
      <c r="SVF15" s="201"/>
      <c r="SVG15" s="201"/>
      <c r="SVH15" s="201"/>
      <c r="SVI15" s="201"/>
      <c r="SVJ15" s="201"/>
      <c r="SVK15" s="201"/>
      <c r="SVL15" s="201"/>
      <c r="SVM15" s="201"/>
      <c r="SVN15" s="201"/>
      <c r="SVO15" s="201"/>
      <c r="SVP15" s="201"/>
      <c r="SVQ15" s="201"/>
      <c r="SVR15" s="201"/>
      <c r="SVS15" s="201"/>
      <c r="SVT15" s="201"/>
      <c r="SVU15" s="201"/>
      <c r="SVV15" s="201"/>
      <c r="SVW15" s="201"/>
      <c r="SVX15" s="201"/>
      <c r="SVY15" s="201"/>
      <c r="SVZ15" s="201"/>
      <c r="SWA15" s="201"/>
      <c r="SWB15" s="201"/>
      <c r="SWC15" s="201"/>
      <c r="SWD15" s="201"/>
      <c r="SWE15" s="201"/>
      <c r="SWF15" s="201"/>
      <c r="SWG15" s="201"/>
      <c r="SWH15" s="201"/>
      <c r="SWI15" s="201"/>
      <c r="SWJ15" s="201"/>
      <c r="SWK15" s="201"/>
      <c r="SWL15" s="201"/>
      <c r="SWM15" s="201"/>
      <c r="SWN15" s="201"/>
      <c r="SWO15" s="201"/>
      <c r="SWP15" s="201"/>
      <c r="SWQ15" s="201"/>
      <c r="SWR15" s="201"/>
      <c r="SWS15" s="201"/>
      <c r="SWT15" s="201"/>
      <c r="SWU15" s="201"/>
      <c r="SWV15" s="201"/>
      <c r="SWW15" s="201"/>
      <c r="SWX15" s="201"/>
      <c r="SWY15" s="201"/>
      <c r="SWZ15" s="201"/>
      <c r="SXA15" s="201"/>
      <c r="SXB15" s="201"/>
      <c r="SXC15" s="201"/>
      <c r="SXD15" s="201"/>
      <c r="SXE15" s="201"/>
      <c r="SXF15" s="201"/>
      <c r="SXG15" s="201"/>
      <c r="SXH15" s="201"/>
      <c r="SXI15" s="201"/>
      <c r="SXJ15" s="201"/>
      <c r="SXK15" s="201"/>
      <c r="SXL15" s="201"/>
      <c r="SXM15" s="201"/>
      <c r="SXN15" s="201"/>
      <c r="SXO15" s="201"/>
      <c r="SXP15" s="201"/>
      <c r="SXQ15" s="201"/>
      <c r="SXR15" s="201"/>
      <c r="SXS15" s="201"/>
      <c r="SXT15" s="201"/>
      <c r="SXU15" s="201"/>
      <c r="SXV15" s="201"/>
      <c r="SXW15" s="201"/>
      <c r="SXX15" s="201"/>
      <c r="SXY15" s="201"/>
      <c r="SXZ15" s="201"/>
      <c r="SYA15" s="201"/>
      <c r="SYB15" s="201"/>
      <c r="SYC15" s="201"/>
      <c r="SYD15" s="201"/>
      <c r="SYE15" s="201"/>
      <c r="SYF15" s="201"/>
      <c r="SYG15" s="201"/>
      <c r="SYH15" s="201"/>
      <c r="SYI15" s="201"/>
      <c r="SYJ15" s="201"/>
      <c r="SYK15" s="201"/>
      <c r="SYL15" s="201"/>
      <c r="SYM15" s="201"/>
      <c r="SYN15" s="201"/>
      <c r="SYO15" s="201"/>
      <c r="SYP15" s="201"/>
      <c r="SYQ15" s="201"/>
      <c r="SYR15" s="201"/>
      <c r="SYS15" s="201"/>
      <c r="SYT15" s="201"/>
      <c r="SYU15" s="201"/>
      <c r="SYV15" s="201"/>
      <c r="SYW15" s="201"/>
      <c r="SYX15" s="201"/>
      <c r="SYY15" s="201"/>
      <c r="SYZ15" s="201"/>
      <c r="SZA15" s="201"/>
      <c r="SZB15" s="201"/>
      <c r="SZC15" s="201"/>
      <c r="SZD15" s="201"/>
      <c r="SZE15" s="201"/>
      <c r="SZF15" s="201"/>
      <c r="SZG15" s="201"/>
      <c r="SZH15" s="201"/>
      <c r="SZI15" s="201"/>
      <c r="SZJ15" s="201"/>
      <c r="SZK15" s="201"/>
      <c r="SZL15" s="201"/>
      <c r="SZM15" s="201"/>
      <c r="SZN15" s="201"/>
      <c r="SZO15" s="201"/>
      <c r="SZP15" s="201"/>
      <c r="SZQ15" s="201"/>
      <c r="SZR15" s="201"/>
      <c r="SZS15" s="201"/>
      <c r="SZT15" s="201"/>
      <c r="SZU15" s="201"/>
      <c r="SZV15" s="201"/>
      <c r="SZW15" s="201"/>
      <c r="SZX15" s="201"/>
      <c r="SZY15" s="201"/>
      <c r="SZZ15" s="201"/>
      <c r="TAA15" s="201"/>
      <c r="TAB15" s="201"/>
      <c r="TAC15" s="201"/>
      <c r="TAD15" s="201"/>
      <c r="TAE15" s="201"/>
      <c r="TAF15" s="201"/>
      <c r="TAG15" s="201"/>
      <c r="TAH15" s="201"/>
      <c r="TAI15" s="201"/>
      <c r="TAJ15" s="201"/>
      <c r="TAK15" s="201"/>
      <c r="TAL15" s="201"/>
      <c r="TAM15" s="201"/>
      <c r="TAN15" s="201"/>
      <c r="TAO15" s="201"/>
      <c r="TAP15" s="201"/>
      <c r="TAQ15" s="201"/>
      <c r="TAR15" s="201"/>
      <c r="TAS15" s="201"/>
      <c r="TAT15" s="201"/>
      <c r="TAU15" s="201"/>
      <c r="TAV15" s="201"/>
      <c r="TAW15" s="201"/>
      <c r="TAX15" s="201"/>
      <c r="TAY15" s="201"/>
      <c r="TAZ15" s="201"/>
      <c r="TBA15" s="201"/>
      <c r="TBB15" s="201"/>
      <c r="TBC15" s="201"/>
      <c r="TBD15" s="201"/>
      <c r="TBE15" s="201"/>
      <c r="TBF15" s="201"/>
      <c r="TBG15" s="201"/>
      <c r="TBH15" s="201"/>
      <c r="TBI15" s="201"/>
      <c r="TBJ15" s="201"/>
      <c r="TBK15" s="201"/>
      <c r="TBL15" s="201"/>
      <c r="TBM15" s="201"/>
      <c r="TBN15" s="201"/>
      <c r="TBO15" s="201"/>
      <c r="TBP15" s="201"/>
      <c r="TBQ15" s="201"/>
      <c r="TBR15" s="201"/>
      <c r="TBS15" s="201"/>
      <c r="TBT15" s="201"/>
      <c r="TBU15" s="201"/>
      <c r="TBV15" s="201"/>
      <c r="TBW15" s="201"/>
      <c r="TBX15" s="201"/>
      <c r="TBY15" s="201"/>
      <c r="TBZ15" s="201"/>
      <c r="TCA15" s="201"/>
      <c r="TCB15" s="201"/>
      <c r="TCC15" s="201"/>
      <c r="TCD15" s="201"/>
      <c r="TCE15" s="201"/>
      <c r="TCF15" s="201"/>
      <c r="TCG15" s="201"/>
      <c r="TCH15" s="201"/>
      <c r="TCI15" s="201"/>
      <c r="TCJ15" s="201"/>
      <c r="TCK15" s="201"/>
      <c r="TCL15" s="201"/>
      <c r="TCM15" s="201"/>
      <c r="TCN15" s="201"/>
      <c r="TCO15" s="201"/>
      <c r="TCP15" s="201"/>
      <c r="TCQ15" s="201"/>
      <c r="TCR15" s="201"/>
      <c r="TCS15" s="201"/>
      <c r="TCT15" s="201"/>
      <c r="TCU15" s="201"/>
      <c r="TCV15" s="201"/>
      <c r="TCW15" s="201"/>
      <c r="TCX15" s="201"/>
      <c r="TCY15" s="201"/>
      <c r="TCZ15" s="201"/>
      <c r="TDA15" s="201"/>
      <c r="TDB15" s="201"/>
      <c r="TDC15" s="201"/>
      <c r="TDD15" s="201"/>
      <c r="TDE15" s="201"/>
      <c r="TDF15" s="201"/>
      <c r="TDG15" s="201"/>
      <c r="TDH15" s="201"/>
      <c r="TDI15" s="201"/>
      <c r="TDJ15" s="201"/>
      <c r="TDK15" s="201"/>
      <c r="TDL15" s="201"/>
      <c r="TDM15" s="201"/>
      <c r="TDN15" s="201"/>
      <c r="TDO15" s="201"/>
      <c r="TDP15" s="201"/>
      <c r="TDQ15" s="201"/>
      <c r="TDR15" s="201"/>
      <c r="TDS15" s="201"/>
      <c r="TDT15" s="201"/>
      <c r="TDU15" s="201"/>
      <c r="TDV15" s="201"/>
      <c r="TDW15" s="201"/>
      <c r="TDX15" s="201"/>
      <c r="TDY15" s="201"/>
      <c r="TDZ15" s="201"/>
      <c r="TEA15" s="201"/>
      <c r="TEB15" s="201"/>
      <c r="TEC15" s="201"/>
      <c r="TED15" s="201"/>
      <c r="TEE15" s="201"/>
      <c r="TEF15" s="201"/>
      <c r="TEG15" s="201"/>
      <c r="TEH15" s="201"/>
      <c r="TEI15" s="201"/>
      <c r="TEJ15" s="201"/>
      <c r="TEK15" s="201"/>
      <c r="TEL15" s="201"/>
      <c r="TEM15" s="201"/>
      <c r="TEN15" s="201"/>
      <c r="TEO15" s="201"/>
      <c r="TEP15" s="201"/>
      <c r="TEQ15" s="201"/>
      <c r="TER15" s="201"/>
      <c r="TES15" s="201"/>
      <c r="TET15" s="201"/>
      <c r="TEU15" s="201"/>
      <c r="TEV15" s="201"/>
      <c r="TEW15" s="201"/>
      <c r="TEX15" s="201"/>
      <c r="TEY15" s="201"/>
      <c r="TEZ15" s="201"/>
      <c r="TFA15" s="201"/>
      <c r="TFB15" s="201"/>
      <c r="TFC15" s="201"/>
      <c r="TFD15" s="201"/>
      <c r="TFE15" s="201"/>
      <c r="TFF15" s="201"/>
      <c r="TFG15" s="201"/>
      <c r="TFH15" s="201"/>
      <c r="TFI15" s="201"/>
      <c r="TFJ15" s="201"/>
      <c r="TFK15" s="201"/>
      <c r="TFL15" s="201"/>
      <c r="TFM15" s="201"/>
      <c r="TFN15" s="201"/>
      <c r="TFO15" s="201"/>
      <c r="TFP15" s="201"/>
      <c r="TFQ15" s="201"/>
      <c r="TFR15" s="201"/>
      <c r="TFS15" s="201"/>
      <c r="TFT15" s="201"/>
      <c r="TFU15" s="201"/>
      <c r="TFV15" s="201"/>
      <c r="TFW15" s="201"/>
      <c r="TFX15" s="201"/>
      <c r="TFY15" s="201"/>
      <c r="TFZ15" s="201"/>
      <c r="TGA15" s="201"/>
      <c r="TGB15" s="201"/>
      <c r="TGC15" s="201"/>
      <c r="TGD15" s="201"/>
      <c r="TGE15" s="201"/>
      <c r="TGF15" s="201"/>
      <c r="TGG15" s="201"/>
      <c r="TGH15" s="201"/>
      <c r="TGI15" s="201"/>
      <c r="TGJ15" s="201"/>
      <c r="TGK15" s="201"/>
      <c r="TGL15" s="201"/>
      <c r="TGM15" s="201"/>
      <c r="TGN15" s="201"/>
      <c r="TGO15" s="201"/>
      <c r="TGP15" s="201"/>
      <c r="TGQ15" s="201"/>
      <c r="TGR15" s="201"/>
      <c r="TGS15" s="201"/>
      <c r="TGT15" s="201"/>
      <c r="TGU15" s="201"/>
      <c r="TGV15" s="201"/>
      <c r="TGW15" s="201"/>
      <c r="TGX15" s="201"/>
      <c r="TGY15" s="201"/>
      <c r="TGZ15" s="201"/>
      <c r="THA15" s="201"/>
      <c r="THB15" s="201"/>
      <c r="THC15" s="201"/>
      <c r="THD15" s="201"/>
      <c r="THE15" s="201"/>
      <c r="THF15" s="201"/>
      <c r="THG15" s="201"/>
      <c r="THH15" s="201"/>
      <c r="THI15" s="201"/>
      <c r="THJ15" s="201"/>
      <c r="THK15" s="201"/>
      <c r="THL15" s="201"/>
      <c r="THM15" s="201"/>
      <c r="THN15" s="201"/>
      <c r="THO15" s="201"/>
      <c r="THP15" s="201"/>
      <c r="THQ15" s="201"/>
      <c r="THR15" s="201"/>
      <c r="THS15" s="201"/>
      <c r="THT15" s="201"/>
      <c r="THU15" s="201"/>
      <c r="THV15" s="201"/>
      <c r="THW15" s="201"/>
      <c r="THX15" s="201"/>
      <c r="THY15" s="201"/>
      <c r="THZ15" s="201"/>
      <c r="TIA15" s="201"/>
      <c r="TIB15" s="201"/>
      <c r="TIC15" s="201"/>
      <c r="TID15" s="201"/>
      <c r="TIE15" s="201"/>
      <c r="TIF15" s="201"/>
      <c r="TIG15" s="201"/>
      <c r="TIH15" s="201"/>
      <c r="TII15" s="201"/>
      <c r="TIJ15" s="201"/>
      <c r="TIK15" s="201"/>
      <c r="TIL15" s="201"/>
      <c r="TIM15" s="201"/>
      <c r="TIN15" s="201"/>
      <c r="TIO15" s="201"/>
      <c r="TIP15" s="201"/>
      <c r="TIQ15" s="201"/>
      <c r="TIR15" s="201"/>
      <c r="TIS15" s="201"/>
      <c r="TIT15" s="201"/>
      <c r="TIU15" s="201"/>
      <c r="TIV15" s="201"/>
      <c r="TIW15" s="201"/>
      <c r="TIX15" s="201"/>
      <c r="TIY15" s="201"/>
      <c r="TIZ15" s="201"/>
      <c r="TJA15" s="201"/>
      <c r="TJB15" s="201"/>
      <c r="TJC15" s="201"/>
      <c r="TJD15" s="201"/>
      <c r="TJE15" s="201"/>
      <c r="TJF15" s="201"/>
      <c r="TJG15" s="201"/>
      <c r="TJH15" s="201"/>
      <c r="TJI15" s="201"/>
      <c r="TJJ15" s="201"/>
      <c r="TJK15" s="201"/>
      <c r="TJL15" s="201"/>
      <c r="TJM15" s="201"/>
      <c r="TJN15" s="201"/>
      <c r="TJO15" s="201"/>
      <c r="TJP15" s="201"/>
      <c r="TJQ15" s="201"/>
      <c r="TJR15" s="201"/>
      <c r="TJS15" s="201"/>
      <c r="TJT15" s="201"/>
      <c r="TJU15" s="201"/>
      <c r="TJV15" s="201"/>
      <c r="TJW15" s="201"/>
      <c r="TJX15" s="201"/>
      <c r="TJY15" s="201"/>
      <c r="TJZ15" s="201"/>
      <c r="TKA15" s="201"/>
      <c r="TKB15" s="201"/>
      <c r="TKC15" s="201"/>
      <c r="TKD15" s="201"/>
      <c r="TKE15" s="201"/>
      <c r="TKF15" s="201"/>
      <c r="TKG15" s="201"/>
      <c r="TKH15" s="201"/>
      <c r="TKI15" s="201"/>
      <c r="TKJ15" s="201"/>
      <c r="TKK15" s="201"/>
      <c r="TKL15" s="201"/>
      <c r="TKM15" s="201"/>
      <c r="TKN15" s="201"/>
      <c r="TKO15" s="201"/>
      <c r="TKP15" s="201"/>
      <c r="TKQ15" s="201"/>
      <c r="TKR15" s="201"/>
      <c r="TKS15" s="201"/>
      <c r="TKT15" s="201"/>
      <c r="TKU15" s="201"/>
      <c r="TKV15" s="201"/>
      <c r="TKW15" s="201"/>
      <c r="TKX15" s="201"/>
      <c r="TKY15" s="201"/>
      <c r="TKZ15" s="201"/>
      <c r="TLA15" s="201"/>
      <c r="TLB15" s="201"/>
      <c r="TLC15" s="201"/>
      <c r="TLD15" s="201"/>
      <c r="TLE15" s="201"/>
      <c r="TLF15" s="201"/>
      <c r="TLG15" s="201"/>
      <c r="TLH15" s="201"/>
      <c r="TLI15" s="201"/>
      <c r="TLJ15" s="201"/>
      <c r="TLK15" s="201"/>
      <c r="TLL15" s="201"/>
      <c r="TLM15" s="201"/>
      <c r="TLN15" s="201"/>
      <c r="TLO15" s="201"/>
      <c r="TLP15" s="201"/>
      <c r="TLQ15" s="201"/>
      <c r="TLR15" s="201"/>
      <c r="TLS15" s="201"/>
      <c r="TLT15" s="201"/>
      <c r="TLU15" s="201"/>
      <c r="TLV15" s="201"/>
      <c r="TLW15" s="201"/>
      <c r="TLX15" s="201"/>
      <c r="TLY15" s="201"/>
      <c r="TLZ15" s="201"/>
      <c r="TMA15" s="201"/>
      <c r="TMB15" s="201"/>
      <c r="TMC15" s="201"/>
      <c r="TMD15" s="201"/>
      <c r="TME15" s="201"/>
      <c r="TMF15" s="201"/>
      <c r="TMG15" s="201"/>
      <c r="TMH15" s="201"/>
      <c r="TMI15" s="201"/>
      <c r="TMJ15" s="201"/>
      <c r="TMK15" s="201"/>
      <c r="TML15" s="201"/>
      <c r="TMM15" s="201"/>
      <c r="TMN15" s="201"/>
      <c r="TMO15" s="201"/>
      <c r="TMP15" s="201"/>
      <c r="TMQ15" s="201"/>
      <c r="TMR15" s="201"/>
      <c r="TMS15" s="201"/>
      <c r="TMT15" s="201"/>
      <c r="TMU15" s="201"/>
      <c r="TMV15" s="201"/>
      <c r="TMW15" s="201"/>
      <c r="TMX15" s="201"/>
      <c r="TMY15" s="201"/>
      <c r="TMZ15" s="201"/>
      <c r="TNA15" s="201"/>
      <c r="TNB15" s="201"/>
      <c r="TNC15" s="201"/>
      <c r="TND15" s="201"/>
      <c r="TNE15" s="201"/>
      <c r="TNF15" s="201"/>
      <c r="TNG15" s="201"/>
      <c r="TNH15" s="201"/>
      <c r="TNI15" s="201"/>
      <c r="TNJ15" s="201"/>
      <c r="TNK15" s="201"/>
      <c r="TNL15" s="201"/>
      <c r="TNM15" s="201"/>
      <c r="TNN15" s="201"/>
      <c r="TNO15" s="201"/>
      <c r="TNP15" s="201"/>
      <c r="TNQ15" s="201"/>
      <c r="TNR15" s="201"/>
      <c r="TNS15" s="201"/>
      <c r="TNT15" s="201"/>
      <c r="TNU15" s="201"/>
      <c r="TNV15" s="201"/>
      <c r="TNW15" s="201"/>
      <c r="TNX15" s="201"/>
      <c r="TNY15" s="201"/>
      <c r="TNZ15" s="201"/>
      <c r="TOA15" s="201"/>
      <c r="TOB15" s="201"/>
      <c r="TOC15" s="201"/>
      <c r="TOD15" s="201"/>
      <c r="TOE15" s="201"/>
      <c r="TOF15" s="201"/>
      <c r="TOG15" s="201"/>
      <c r="TOH15" s="201"/>
      <c r="TOI15" s="201"/>
      <c r="TOJ15" s="201"/>
      <c r="TOK15" s="201"/>
      <c r="TOL15" s="201"/>
      <c r="TOM15" s="201"/>
      <c r="TON15" s="201"/>
      <c r="TOO15" s="201"/>
      <c r="TOP15" s="201"/>
      <c r="TOQ15" s="201"/>
      <c r="TOR15" s="201"/>
      <c r="TOS15" s="201"/>
      <c r="TOT15" s="201"/>
      <c r="TOU15" s="201"/>
      <c r="TOV15" s="201"/>
      <c r="TOW15" s="201"/>
      <c r="TOX15" s="201"/>
      <c r="TOY15" s="201"/>
      <c r="TOZ15" s="201"/>
      <c r="TPA15" s="201"/>
      <c r="TPB15" s="201"/>
      <c r="TPC15" s="201"/>
      <c r="TPD15" s="201"/>
      <c r="TPE15" s="201"/>
      <c r="TPF15" s="201"/>
      <c r="TPG15" s="201"/>
      <c r="TPH15" s="201"/>
      <c r="TPI15" s="201"/>
      <c r="TPJ15" s="201"/>
      <c r="TPK15" s="201"/>
      <c r="TPL15" s="201"/>
      <c r="TPM15" s="201"/>
      <c r="TPN15" s="201"/>
      <c r="TPO15" s="201"/>
      <c r="TPP15" s="201"/>
      <c r="TPQ15" s="201"/>
      <c r="TPR15" s="201"/>
      <c r="TPS15" s="201"/>
      <c r="TPT15" s="201"/>
      <c r="TPU15" s="201"/>
      <c r="TPV15" s="201"/>
      <c r="TPW15" s="201"/>
      <c r="TPX15" s="201"/>
      <c r="TPY15" s="201"/>
      <c r="TPZ15" s="201"/>
      <c r="TQA15" s="201"/>
      <c r="TQB15" s="201"/>
      <c r="TQC15" s="201"/>
      <c r="TQD15" s="201"/>
      <c r="TQE15" s="201"/>
      <c r="TQF15" s="201"/>
      <c r="TQG15" s="201"/>
      <c r="TQH15" s="201"/>
      <c r="TQI15" s="201"/>
      <c r="TQJ15" s="201"/>
      <c r="TQK15" s="201"/>
      <c r="TQL15" s="201"/>
      <c r="TQM15" s="201"/>
      <c r="TQN15" s="201"/>
      <c r="TQO15" s="201"/>
      <c r="TQP15" s="201"/>
      <c r="TQQ15" s="201"/>
      <c r="TQR15" s="201"/>
      <c r="TQS15" s="201"/>
      <c r="TQT15" s="201"/>
      <c r="TQU15" s="201"/>
      <c r="TQV15" s="201"/>
      <c r="TQW15" s="201"/>
      <c r="TQX15" s="201"/>
      <c r="TQY15" s="201"/>
      <c r="TQZ15" s="201"/>
      <c r="TRA15" s="201"/>
      <c r="TRB15" s="201"/>
      <c r="TRC15" s="201"/>
      <c r="TRD15" s="201"/>
      <c r="TRE15" s="201"/>
      <c r="TRF15" s="201"/>
      <c r="TRG15" s="201"/>
      <c r="TRH15" s="201"/>
      <c r="TRI15" s="201"/>
      <c r="TRJ15" s="201"/>
      <c r="TRK15" s="201"/>
      <c r="TRL15" s="201"/>
      <c r="TRM15" s="201"/>
      <c r="TRN15" s="201"/>
      <c r="TRO15" s="201"/>
      <c r="TRP15" s="201"/>
      <c r="TRQ15" s="201"/>
      <c r="TRR15" s="201"/>
      <c r="TRS15" s="201"/>
      <c r="TRT15" s="201"/>
      <c r="TRU15" s="201"/>
      <c r="TRV15" s="201"/>
      <c r="TRW15" s="201"/>
      <c r="TRX15" s="201"/>
      <c r="TRY15" s="201"/>
      <c r="TRZ15" s="201"/>
      <c r="TSA15" s="201"/>
      <c r="TSB15" s="201"/>
      <c r="TSC15" s="201"/>
      <c r="TSD15" s="201"/>
      <c r="TSE15" s="201"/>
      <c r="TSF15" s="201"/>
      <c r="TSG15" s="201"/>
      <c r="TSH15" s="201"/>
      <c r="TSI15" s="201"/>
      <c r="TSJ15" s="201"/>
      <c r="TSK15" s="201"/>
      <c r="TSL15" s="201"/>
      <c r="TSM15" s="201"/>
      <c r="TSN15" s="201"/>
      <c r="TSO15" s="201"/>
      <c r="TSP15" s="201"/>
      <c r="TSQ15" s="201"/>
      <c r="TSR15" s="201"/>
      <c r="TSS15" s="201"/>
      <c r="TST15" s="201"/>
      <c r="TSU15" s="201"/>
      <c r="TSV15" s="201"/>
      <c r="TSW15" s="201"/>
      <c r="TSX15" s="201"/>
      <c r="TSY15" s="201"/>
      <c r="TSZ15" s="201"/>
      <c r="TTA15" s="201"/>
      <c r="TTB15" s="201"/>
      <c r="TTC15" s="201"/>
      <c r="TTD15" s="201"/>
      <c r="TTE15" s="201"/>
      <c r="TTF15" s="201"/>
      <c r="TTG15" s="201"/>
      <c r="TTH15" s="201"/>
      <c r="TTI15" s="201"/>
      <c r="TTJ15" s="201"/>
      <c r="TTK15" s="201"/>
      <c r="TTL15" s="201"/>
      <c r="TTM15" s="201"/>
      <c r="TTN15" s="201"/>
      <c r="TTO15" s="201"/>
      <c r="TTP15" s="201"/>
      <c r="TTQ15" s="201"/>
      <c r="TTR15" s="201"/>
      <c r="TTS15" s="201"/>
      <c r="TTT15" s="201"/>
      <c r="TTU15" s="201"/>
      <c r="TTV15" s="201"/>
      <c r="TTW15" s="201"/>
      <c r="TTX15" s="201"/>
      <c r="TTY15" s="201"/>
      <c r="TTZ15" s="201"/>
      <c r="TUA15" s="201"/>
      <c r="TUB15" s="201"/>
      <c r="TUC15" s="201"/>
      <c r="TUD15" s="201"/>
      <c r="TUE15" s="201"/>
      <c r="TUF15" s="201"/>
      <c r="TUG15" s="201"/>
      <c r="TUH15" s="201"/>
      <c r="TUI15" s="201"/>
      <c r="TUJ15" s="201"/>
      <c r="TUK15" s="201"/>
      <c r="TUL15" s="201"/>
      <c r="TUM15" s="201"/>
      <c r="TUN15" s="201"/>
      <c r="TUO15" s="201"/>
      <c r="TUP15" s="201"/>
      <c r="TUQ15" s="201"/>
      <c r="TUR15" s="201"/>
      <c r="TUS15" s="201"/>
      <c r="TUT15" s="201"/>
      <c r="TUU15" s="201"/>
      <c r="TUV15" s="201"/>
      <c r="TUW15" s="201"/>
      <c r="TUX15" s="201"/>
      <c r="TUY15" s="201"/>
      <c r="TUZ15" s="201"/>
      <c r="TVA15" s="201"/>
      <c r="TVB15" s="201"/>
      <c r="TVC15" s="201"/>
      <c r="TVD15" s="201"/>
      <c r="TVE15" s="201"/>
      <c r="TVF15" s="201"/>
      <c r="TVG15" s="201"/>
      <c r="TVH15" s="201"/>
      <c r="TVI15" s="201"/>
      <c r="TVJ15" s="201"/>
      <c r="TVK15" s="201"/>
      <c r="TVL15" s="201"/>
      <c r="TVM15" s="201"/>
      <c r="TVN15" s="201"/>
      <c r="TVO15" s="201"/>
      <c r="TVP15" s="201"/>
      <c r="TVQ15" s="201"/>
      <c r="TVR15" s="201"/>
      <c r="TVS15" s="201"/>
      <c r="TVT15" s="201"/>
      <c r="TVU15" s="201"/>
      <c r="TVV15" s="201"/>
      <c r="TVW15" s="201"/>
      <c r="TVX15" s="201"/>
      <c r="TVY15" s="201"/>
      <c r="TVZ15" s="201"/>
      <c r="TWA15" s="201"/>
      <c r="TWB15" s="201"/>
      <c r="TWC15" s="201"/>
      <c r="TWD15" s="201"/>
      <c r="TWE15" s="201"/>
      <c r="TWF15" s="201"/>
      <c r="TWG15" s="201"/>
      <c r="TWH15" s="201"/>
      <c r="TWI15" s="201"/>
      <c r="TWJ15" s="201"/>
      <c r="TWK15" s="201"/>
      <c r="TWL15" s="201"/>
      <c r="TWM15" s="201"/>
      <c r="TWN15" s="201"/>
      <c r="TWO15" s="201"/>
      <c r="TWP15" s="201"/>
      <c r="TWQ15" s="201"/>
      <c r="TWR15" s="201"/>
      <c r="TWS15" s="201"/>
      <c r="TWT15" s="201"/>
      <c r="TWU15" s="201"/>
      <c r="TWV15" s="201"/>
      <c r="TWW15" s="201"/>
      <c r="TWX15" s="201"/>
      <c r="TWY15" s="201"/>
      <c r="TWZ15" s="201"/>
      <c r="TXA15" s="201"/>
      <c r="TXB15" s="201"/>
      <c r="TXC15" s="201"/>
      <c r="TXD15" s="201"/>
      <c r="TXE15" s="201"/>
      <c r="TXF15" s="201"/>
      <c r="TXG15" s="201"/>
      <c r="TXH15" s="201"/>
      <c r="TXI15" s="201"/>
      <c r="TXJ15" s="201"/>
      <c r="TXK15" s="201"/>
      <c r="TXL15" s="201"/>
      <c r="TXM15" s="201"/>
      <c r="TXN15" s="201"/>
      <c r="TXO15" s="201"/>
      <c r="TXP15" s="201"/>
      <c r="TXQ15" s="201"/>
      <c r="TXR15" s="201"/>
      <c r="TXS15" s="201"/>
      <c r="TXT15" s="201"/>
      <c r="TXU15" s="201"/>
      <c r="TXV15" s="201"/>
      <c r="TXW15" s="201"/>
      <c r="TXX15" s="201"/>
      <c r="TXY15" s="201"/>
      <c r="TXZ15" s="201"/>
      <c r="TYA15" s="201"/>
      <c r="TYB15" s="201"/>
      <c r="TYC15" s="201"/>
      <c r="TYD15" s="201"/>
      <c r="TYE15" s="201"/>
      <c r="TYF15" s="201"/>
      <c r="TYG15" s="201"/>
      <c r="TYH15" s="201"/>
      <c r="TYI15" s="201"/>
      <c r="TYJ15" s="201"/>
      <c r="TYK15" s="201"/>
      <c r="TYL15" s="201"/>
      <c r="TYM15" s="201"/>
      <c r="TYN15" s="201"/>
      <c r="TYO15" s="201"/>
      <c r="TYP15" s="201"/>
      <c r="TYQ15" s="201"/>
      <c r="TYR15" s="201"/>
      <c r="TYS15" s="201"/>
      <c r="TYT15" s="201"/>
      <c r="TYU15" s="201"/>
      <c r="TYV15" s="201"/>
      <c r="TYW15" s="201"/>
      <c r="TYX15" s="201"/>
      <c r="TYY15" s="201"/>
      <c r="TYZ15" s="201"/>
      <c r="TZA15" s="201"/>
      <c r="TZB15" s="201"/>
      <c r="TZC15" s="201"/>
      <c r="TZD15" s="201"/>
      <c r="TZE15" s="201"/>
      <c r="TZF15" s="201"/>
      <c r="TZG15" s="201"/>
      <c r="TZH15" s="201"/>
      <c r="TZI15" s="201"/>
      <c r="TZJ15" s="201"/>
      <c r="TZK15" s="201"/>
      <c r="TZL15" s="201"/>
      <c r="TZM15" s="201"/>
      <c r="TZN15" s="201"/>
      <c r="TZO15" s="201"/>
      <c r="TZP15" s="201"/>
      <c r="TZQ15" s="201"/>
      <c r="TZR15" s="201"/>
      <c r="TZS15" s="201"/>
      <c r="TZT15" s="201"/>
      <c r="TZU15" s="201"/>
      <c r="TZV15" s="201"/>
      <c r="TZW15" s="201"/>
      <c r="TZX15" s="201"/>
      <c r="TZY15" s="201"/>
      <c r="TZZ15" s="201"/>
      <c r="UAA15" s="201"/>
      <c r="UAB15" s="201"/>
      <c r="UAC15" s="201"/>
      <c r="UAD15" s="201"/>
      <c r="UAE15" s="201"/>
      <c r="UAF15" s="201"/>
      <c r="UAG15" s="201"/>
      <c r="UAH15" s="201"/>
      <c r="UAI15" s="201"/>
      <c r="UAJ15" s="201"/>
      <c r="UAK15" s="201"/>
      <c r="UAL15" s="201"/>
      <c r="UAM15" s="201"/>
      <c r="UAN15" s="201"/>
      <c r="UAO15" s="201"/>
      <c r="UAP15" s="201"/>
      <c r="UAQ15" s="201"/>
      <c r="UAR15" s="201"/>
      <c r="UAS15" s="201"/>
      <c r="UAT15" s="201"/>
      <c r="UAU15" s="201"/>
      <c r="UAV15" s="201"/>
      <c r="UAW15" s="201"/>
      <c r="UAX15" s="201"/>
      <c r="UAY15" s="201"/>
      <c r="UAZ15" s="201"/>
      <c r="UBA15" s="201"/>
      <c r="UBB15" s="201"/>
      <c r="UBC15" s="201"/>
      <c r="UBD15" s="201"/>
      <c r="UBE15" s="201"/>
      <c r="UBF15" s="201"/>
      <c r="UBG15" s="201"/>
      <c r="UBH15" s="201"/>
      <c r="UBI15" s="201"/>
      <c r="UBJ15" s="201"/>
      <c r="UBK15" s="201"/>
      <c r="UBL15" s="201"/>
      <c r="UBM15" s="201"/>
      <c r="UBN15" s="201"/>
      <c r="UBO15" s="201"/>
      <c r="UBP15" s="201"/>
      <c r="UBQ15" s="201"/>
      <c r="UBR15" s="201"/>
      <c r="UBS15" s="201"/>
      <c r="UBT15" s="201"/>
      <c r="UBU15" s="201"/>
      <c r="UBV15" s="201"/>
      <c r="UBW15" s="201"/>
      <c r="UBX15" s="201"/>
      <c r="UBY15" s="201"/>
      <c r="UBZ15" s="201"/>
      <c r="UCA15" s="201"/>
      <c r="UCB15" s="201"/>
      <c r="UCC15" s="201"/>
      <c r="UCD15" s="201"/>
      <c r="UCE15" s="201"/>
      <c r="UCF15" s="201"/>
      <c r="UCG15" s="201"/>
      <c r="UCH15" s="201"/>
      <c r="UCI15" s="201"/>
      <c r="UCJ15" s="201"/>
      <c r="UCK15" s="201"/>
      <c r="UCL15" s="201"/>
      <c r="UCM15" s="201"/>
      <c r="UCN15" s="201"/>
      <c r="UCO15" s="201"/>
      <c r="UCP15" s="201"/>
      <c r="UCQ15" s="201"/>
      <c r="UCR15" s="201"/>
      <c r="UCS15" s="201"/>
      <c r="UCT15" s="201"/>
      <c r="UCU15" s="201"/>
      <c r="UCV15" s="201"/>
      <c r="UCW15" s="201"/>
      <c r="UCX15" s="201"/>
      <c r="UCY15" s="201"/>
      <c r="UCZ15" s="201"/>
      <c r="UDA15" s="201"/>
      <c r="UDB15" s="201"/>
      <c r="UDC15" s="201"/>
      <c r="UDD15" s="201"/>
      <c r="UDE15" s="201"/>
      <c r="UDF15" s="201"/>
      <c r="UDG15" s="201"/>
      <c r="UDH15" s="201"/>
      <c r="UDI15" s="201"/>
      <c r="UDJ15" s="201"/>
      <c r="UDK15" s="201"/>
      <c r="UDL15" s="201"/>
      <c r="UDM15" s="201"/>
      <c r="UDN15" s="201"/>
      <c r="UDO15" s="201"/>
      <c r="UDP15" s="201"/>
      <c r="UDQ15" s="201"/>
      <c r="UDR15" s="201"/>
      <c r="UDS15" s="201"/>
      <c r="UDT15" s="201"/>
      <c r="UDU15" s="201"/>
      <c r="UDV15" s="201"/>
      <c r="UDW15" s="201"/>
      <c r="UDX15" s="201"/>
      <c r="UDY15" s="201"/>
      <c r="UDZ15" s="201"/>
      <c r="UEA15" s="201"/>
      <c r="UEB15" s="201"/>
      <c r="UEC15" s="201"/>
      <c r="UED15" s="201"/>
      <c r="UEE15" s="201"/>
      <c r="UEF15" s="201"/>
      <c r="UEG15" s="201"/>
      <c r="UEH15" s="201"/>
      <c r="UEI15" s="201"/>
      <c r="UEJ15" s="201"/>
      <c r="UEK15" s="201"/>
      <c r="UEL15" s="201"/>
      <c r="UEM15" s="201"/>
      <c r="UEN15" s="201"/>
      <c r="UEO15" s="201"/>
      <c r="UEP15" s="201"/>
      <c r="UEQ15" s="201"/>
      <c r="UER15" s="201"/>
      <c r="UES15" s="201"/>
      <c r="UET15" s="201"/>
      <c r="UEU15" s="201"/>
      <c r="UEV15" s="201"/>
      <c r="UEW15" s="201"/>
      <c r="UEX15" s="201"/>
      <c r="UEY15" s="201"/>
      <c r="UEZ15" s="201"/>
      <c r="UFA15" s="201"/>
      <c r="UFB15" s="201"/>
      <c r="UFC15" s="201"/>
      <c r="UFD15" s="201"/>
      <c r="UFE15" s="201"/>
      <c r="UFF15" s="201"/>
      <c r="UFG15" s="201"/>
      <c r="UFH15" s="201"/>
      <c r="UFI15" s="201"/>
      <c r="UFJ15" s="201"/>
      <c r="UFK15" s="201"/>
      <c r="UFL15" s="201"/>
      <c r="UFM15" s="201"/>
      <c r="UFN15" s="201"/>
      <c r="UFO15" s="201"/>
      <c r="UFP15" s="201"/>
      <c r="UFQ15" s="201"/>
      <c r="UFR15" s="201"/>
      <c r="UFS15" s="201"/>
      <c r="UFT15" s="201"/>
      <c r="UFU15" s="201"/>
      <c r="UFV15" s="201"/>
      <c r="UFW15" s="201"/>
      <c r="UFX15" s="201"/>
      <c r="UFY15" s="201"/>
      <c r="UFZ15" s="201"/>
      <c r="UGA15" s="201"/>
      <c r="UGB15" s="201"/>
      <c r="UGC15" s="201"/>
      <c r="UGD15" s="201"/>
      <c r="UGE15" s="201"/>
      <c r="UGF15" s="201"/>
      <c r="UGG15" s="201"/>
      <c r="UGH15" s="201"/>
      <c r="UGI15" s="201"/>
      <c r="UGJ15" s="201"/>
      <c r="UGK15" s="201"/>
      <c r="UGL15" s="201"/>
      <c r="UGM15" s="201"/>
      <c r="UGN15" s="201"/>
      <c r="UGO15" s="201"/>
      <c r="UGP15" s="201"/>
      <c r="UGQ15" s="201"/>
      <c r="UGR15" s="201"/>
      <c r="UGS15" s="201"/>
      <c r="UGT15" s="201"/>
      <c r="UGU15" s="201"/>
      <c r="UGV15" s="201"/>
      <c r="UGW15" s="201"/>
      <c r="UGX15" s="201"/>
      <c r="UGY15" s="201"/>
      <c r="UGZ15" s="201"/>
      <c r="UHA15" s="201"/>
      <c r="UHB15" s="201"/>
      <c r="UHC15" s="201"/>
      <c r="UHD15" s="201"/>
      <c r="UHE15" s="201"/>
      <c r="UHF15" s="201"/>
      <c r="UHG15" s="201"/>
      <c r="UHH15" s="201"/>
      <c r="UHI15" s="201"/>
      <c r="UHJ15" s="201"/>
      <c r="UHK15" s="201"/>
      <c r="UHL15" s="201"/>
      <c r="UHM15" s="201"/>
      <c r="UHN15" s="201"/>
      <c r="UHO15" s="201"/>
      <c r="UHP15" s="201"/>
      <c r="UHQ15" s="201"/>
      <c r="UHR15" s="201"/>
      <c r="UHS15" s="201"/>
      <c r="UHT15" s="201"/>
      <c r="UHU15" s="201"/>
      <c r="UHV15" s="201"/>
      <c r="UHW15" s="201"/>
      <c r="UHX15" s="201"/>
      <c r="UHY15" s="201"/>
      <c r="UHZ15" s="201"/>
      <c r="UIA15" s="201"/>
      <c r="UIB15" s="201"/>
      <c r="UIC15" s="201"/>
      <c r="UID15" s="201"/>
      <c r="UIE15" s="201"/>
      <c r="UIF15" s="201"/>
      <c r="UIG15" s="201"/>
      <c r="UIH15" s="201"/>
      <c r="UII15" s="201"/>
      <c r="UIJ15" s="201"/>
      <c r="UIK15" s="201"/>
      <c r="UIL15" s="201"/>
      <c r="UIM15" s="201"/>
      <c r="UIN15" s="201"/>
      <c r="UIO15" s="201"/>
      <c r="UIP15" s="201"/>
      <c r="UIQ15" s="201"/>
      <c r="UIR15" s="201"/>
      <c r="UIS15" s="201"/>
      <c r="UIT15" s="201"/>
      <c r="UIU15" s="201"/>
      <c r="UIV15" s="201"/>
      <c r="UIW15" s="201"/>
      <c r="UIX15" s="201"/>
      <c r="UIY15" s="201"/>
      <c r="UIZ15" s="201"/>
      <c r="UJA15" s="201"/>
      <c r="UJB15" s="201"/>
      <c r="UJC15" s="201"/>
      <c r="UJD15" s="201"/>
      <c r="UJE15" s="201"/>
      <c r="UJF15" s="201"/>
      <c r="UJG15" s="201"/>
      <c r="UJH15" s="201"/>
      <c r="UJI15" s="201"/>
      <c r="UJJ15" s="201"/>
      <c r="UJK15" s="201"/>
      <c r="UJL15" s="201"/>
      <c r="UJM15" s="201"/>
      <c r="UJN15" s="201"/>
      <c r="UJO15" s="201"/>
      <c r="UJP15" s="201"/>
      <c r="UJQ15" s="201"/>
      <c r="UJR15" s="201"/>
      <c r="UJS15" s="201"/>
      <c r="UJT15" s="201"/>
      <c r="UJU15" s="201"/>
      <c r="UJV15" s="201"/>
      <c r="UJW15" s="201"/>
      <c r="UJX15" s="201"/>
      <c r="UJY15" s="201"/>
      <c r="UJZ15" s="201"/>
      <c r="UKA15" s="201"/>
      <c r="UKB15" s="201"/>
      <c r="UKC15" s="201"/>
      <c r="UKD15" s="201"/>
      <c r="UKE15" s="201"/>
      <c r="UKF15" s="201"/>
      <c r="UKG15" s="201"/>
      <c r="UKH15" s="201"/>
      <c r="UKI15" s="201"/>
      <c r="UKJ15" s="201"/>
      <c r="UKK15" s="201"/>
      <c r="UKL15" s="201"/>
      <c r="UKM15" s="201"/>
      <c r="UKN15" s="201"/>
      <c r="UKO15" s="201"/>
      <c r="UKP15" s="201"/>
      <c r="UKQ15" s="201"/>
      <c r="UKR15" s="201"/>
      <c r="UKS15" s="201"/>
      <c r="UKT15" s="201"/>
      <c r="UKU15" s="201"/>
      <c r="UKV15" s="201"/>
      <c r="UKW15" s="201"/>
      <c r="UKX15" s="201"/>
      <c r="UKY15" s="201"/>
      <c r="UKZ15" s="201"/>
      <c r="ULA15" s="201"/>
      <c r="ULB15" s="201"/>
      <c r="ULC15" s="201"/>
      <c r="ULD15" s="201"/>
      <c r="ULE15" s="201"/>
      <c r="ULF15" s="201"/>
      <c r="ULG15" s="201"/>
      <c r="ULH15" s="201"/>
      <c r="ULI15" s="201"/>
      <c r="ULJ15" s="201"/>
      <c r="ULK15" s="201"/>
      <c r="ULL15" s="201"/>
      <c r="ULM15" s="201"/>
      <c r="ULN15" s="201"/>
      <c r="ULO15" s="201"/>
      <c r="ULP15" s="201"/>
      <c r="ULQ15" s="201"/>
      <c r="ULR15" s="201"/>
      <c r="ULS15" s="201"/>
      <c r="ULT15" s="201"/>
      <c r="ULU15" s="201"/>
      <c r="ULV15" s="201"/>
      <c r="ULW15" s="201"/>
      <c r="ULX15" s="201"/>
      <c r="ULY15" s="201"/>
      <c r="ULZ15" s="201"/>
      <c r="UMA15" s="201"/>
      <c r="UMB15" s="201"/>
      <c r="UMC15" s="201"/>
      <c r="UMD15" s="201"/>
      <c r="UME15" s="201"/>
      <c r="UMF15" s="201"/>
      <c r="UMG15" s="201"/>
      <c r="UMH15" s="201"/>
      <c r="UMI15" s="201"/>
      <c r="UMJ15" s="201"/>
      <c r="UMK15" s="201"/>
      <c r="UML15" s="201"/>
      <c r="UMM15" s="201"/>
      <c r="UMN15" s="201"/>
      <c r="UMO15" s="201"/>
      <c r="UMP15" s="201"/>
      <c r="UMQ15" s="201"/>
      <c r="UMR15" s="201"/>
      <c r="UMS15" s="201"/>
      <c r="UMT15" s="201"/>
      <c r="UMU15" s="201"/>
      <c r="UMV15" s="201"/>
      <c r="UMW15" s="201"/>
      <c r="UMX15" s="201"/>
      <c r="UMY15" s="201"/>
      <c r="UMZ15" s="201"/>
      <c r="UNA15" s="201"/>
      <c r="UNB15" s="201"/>
      <c r="UNC15" s="201"/>
      <c r="UND15" s="201"/>
      <c r="UNE15" s="201"/>
      <c r="UNF15" s="201"/>
      <c r="UNG15" s="201"/>
      <c r="UNH15" s="201"/>
      <c r="UNI15" s="201"/>
      <c r="UNJ15" s="201"/>
      <c r="UNK15" s="201"/>
      <c r="UNL15" s="201"/>
      <c r="UNM15" s="201"/>
      <c r="UNN15" s="201"/>
      <c r="UNO15" s="201"/>
      <c r="UNP15" s="201"/>
      <c r="UNQ15" s="201"/>
      <c r="UNR15" s="201"/>
      <c r="UNS15" s="201"/>
      <c r="UNT15" s="201"/>
      <c r="UNU15" s="201"/>
      <c r="UNV15" s="201"/>
      <c r="UNW15" s="201"/>
      <c r="UNX15" s="201"/>
      <c r="UNY15" s="201"/>
      <c r="UNZ15" s="201"/>
      <c r="UOA15" s="201"/>
      <c r="UOB15" s="201"/>
      <c r="UOC15" s="201"/>
      <c r="UOD15" s="201"/>
      <c r="UOE15" s="201"/>
      <c r="UOF15" s="201"/>
      <c r="UOG15" s="201"/>
      <c r="UOH15" s="201"/>
      <c r="UOI15" s="201"/>
      <c r="UOJ15" s="201"/>
      <c r="UOK15" s="201"/>
      <c r="UOL15" s="201"/>
      <c r="UOM15" s="201"/>
      <c r="UON15" s="201"/>
      <c r="UOO15" s="201"/>
      <c r="UOP15" s="201"/>
      <c r="UOQ15" s="201"/>
      <c r="UOR15" s="201"/>
      <c r="UOS15" s="201"/>
      <c r="UOT15" s="201"/>
      <c r="UOU15" s="201"/>
      <c r="UOV15" s="201"/>
      <c r="UOW15" s="201"/>
      <c r="UOX15" s="201"/>
      <c r="UOY15" s="201"/>
      <c r="UOZ15" s="201"/>
      <c r="UPA15" s="201"/>
      <c r="UPB15" s="201"/>
      <c r="UPC15" s="201"/>
      <c r="UPD15" s="201"/>
      <c r="UPE15" s="201"/>
      <c r="UPF15" s="201"/>
      <c r="UPG15" s="201"/>
      <c r="UPH15" s="201"/>
      <c r="UPI15" s="201"/>
      <c r="UPJ15" s="201"/>
      <c r="UPK15" s="201"/>
      <c r="UPL15" s="201"/>
      <c r="UPM15" s="201"/>
      <c r="UPN15" s="201"/>
      <c r="UPO15" s="201"/>
      <c r="UPP15" s="201"/>
      <c r="UPQ15" s="201"/>
      <c r="UPR15" s="201"/>
      <c r="UPS15" s="201"/>
      <c r="UPT15" s="201"/>
      <c r="UPU15" s="201"/>
      <c r="UPV15" s="201"/>
      <c r="UPW15" s="201"/>
      <c r="UPX15" s="201"/>
      <c r="UPY15" s="201"/>
      <c r="UPZ15" s="201"/>
      <c r="UQA15" s="201"/>
      <c r="UQB15" s="201"/>
      <c r="UQC15" s="201"/>
      <c r="UQD15" s="201"/>
      <c r="UQE15" s="201"/>
      <c r="UQF15" s="201"/>
      <c r="UQG15" s="201"/>
      <c r="UQH15" s="201"/>
      <c r="UQI15" s="201"/>
      <c r="UQJ15" s="201"/>
      <c r="UQK15" s="201"/>
      <c r="UQL15" s="201"/>
      <c r="UQM15" s="201"/>
      <c r="UQN15" s="201"/>
      <c r="UQO15" s="201"/>
      <c r="UQP15" s="201"/>
      <c r="UQQ15" s="201"/>
      <c r="UQR15" s="201"/>
      <c r="UQS15" s="201"/>
      <c r="UQT15" s="201"/>
      <c r="UQU15" s="201"/>
      <c r="UQV15" s="201"/>
      <c r="UQW15" s="201"/>
      <c r="UQX15" s="201"/>
      <c r="UQY15" s="201"/>
      <c r="UQZ15" s="201"/>
      <c r="URA15" s="201"/>
      <c r="URB15" s="201"/>
      <c r="URC15" s="201"/>
      <c r="URD15" s="201"/>
      <c r="URE15" s="201"/>
      <c r="URF15" s="201"/>
      <c r="URG15" s="201"/>
      <c r="URH15" s="201"/>
      <c r="URI15" s="201"/>
      <c r="URJ15" s="201"/>
      <c r="URK15" s="201"/>
      <c r="URL15" s="201"/>
      <c r="URM15" s="201"/>
      <c r="URN15" s="201"/>
      <c r="URO15" s="201"/>
      <c r="URP15" s="201"/>
      <c r="URQ15" s="201"/>
      <c r="URR15" s="201"/>
      <c r="URS15" s="201"/>
      <c r="URT15" s="201"/>
      <c r="URU15" s="201"/>
      <c r="URV15" s="201"/>
      <c r="URW15" s="201"/>
      <c r="URX15" s="201"/>
      <c r="URY15" s="201"/>
      <c r="URZ15" s="201"/>
      <c r="USA15" s="201"/>
      <c r="USB15" s="201"/>
      <c r="USC15" s="201"/>
      <c r="USD15" s="201"/>
      <c r="USE15" s="201"/>
      <c r="USF15" s="201"/>
      <c r="USG15" s="201"/>
      <c r="USH15" s="201"/>
      <c r="USI15" s="201"/>
      <c r="USJ15" s="201"/>
      <c r="USK15" s="201"/>
      <c r="USL15" s="201"/>
      <c r="USM15" s="201"/>
      <c r="USN15" s="201"/>
      <c r="USO15" s="201"/>
      <c r="USP15" s="201"/>
      <c r="USQ15" s="201"/>
      <c r="USR15" s="201"/>
      <c r="USS15" s="201"/>
      <c r="UST15" s="201"/>
      <c r="USU15" s="201"/>
      <c r="USV15" s="201"/>
      <c r="USW15" s="201"/>
      <c r="USX15" s="201"/>
      <c r="USY15" s="201"/>
      <c r="USZ15" s="201"/>
      <c r="UTA15" s="201"/>
      <c r="UTB15" s="201"/>
      <c r="UTC15" s="201"/>
      <c r="UTD15" s="201"/>
      <c r="UTE15" s="201"/>
      <c r="UTF15" s="201"/>
      <c r="UTG15" s="201"/>
      <c r="UTH15" s="201"/>
      <c r="UTI15" s="201"/>
      <c r="UTJ15" s="201"/>
      <c r="UTK15" s="201"/>
      <c r="UTL15" s="201"/>
      <c r="UTM15" s="201"/>
      <c r="UTN15" s="201"/>
      <c r="UTO15" s="201"/>
      <c r="UTP15" s="201"/>
      <c r="UTQ15" s="201"/>
      <c r="UTR15" s="201"/>
      <c r="UTS15" s="201"/>
      <c r="UTT15" s="201"/>
      <c r="UTU15" s="201"/>
      <c r="UTV15" s="201"/>
      <c r="UTW15" s="201"/>
      <c r="UTX15" s="201"/>
      <c r="UTY15" s="201"/>
      <c r="UTZ15" s="201"/>
      <c r="UUA15" s="201"/>
      <c r="UUB15" s="201"/>
      <c r="UUC15" s="201"/>
      <c r="UUD15" s="201"/>
      <c r="UUE15" s="201"/>
      <c r="UUF15" s="201"/>
      <c r="UUG15" s="201"/>
      <c r="UUH15" s="201"/>
      <c r="UUI15" s="201"/>
      <c r="UUJ15" s="201"/>
      <c r="UUK15" s="201"/>
      <c r="UUL15" s="201"/>
      <c r="UUM15" s="201"/>
      <c r="UUN15" s="201"/>
      <c r="UUO15" s="201"/>
      <c r="UUP15" s="201"/>
      <c r="UUQ15" s="201"/>
      <c r="UUR15" s="201"/>
      <c r="UUS15" s="201"/>
      <c r="UUT15" s="201"/>
      <c r="UUU15" s="201"/>
      <c r="UUV15" s="201"/>
      <c r="UUW15" s="201"/>
      <c r="UUX15" s="201"/>
      <c r="UUY15" s="201"/>
      <c r="UUZ15" s="201"/>
      <c r="UVA15" s="201"/>
      <c r="UVB15" s="201"/>
      <c r="UVC15" s="201"/>
      <c r="UVD15" s="201"/>
      <c r="UVE15" s="201"/>
      <c r="UVF15" s="201"/>
      <c r="UVG15" s="201"/>
      <c r="UVH15" s="201"/>
      <c r="UVI15" s="201"/>
      <c r="UVJ15" s="201"/>
      <c r="UVK15" s="201"/>
      <c r="UVL15" s="201"/>
      <c r="UVM15" s="201"/>
      <c r="UVN15" s="201"/>
      <c r="UVO15" s="201"/>
      <c r="UVP15" s="201"/>
      <c r="UVQ15" s="201"/>
      <c r="UVR15" s="201"/>
      <c r="UVS15" s="201"/>
      <c r="UVT15" s="201"/>
      <c r="UVU15" s="201"/>
      <c r="UVV15" s="201"/>
      <c r="UVW15" s="201"/>
      <c r="UVX15" s="201"/>
      <c r="UVY15" s="201"/>
      <c r="UVZ15" s="201"/>
      <c r="UWA15" s="201"/>
      <c r="UWB15" s="201"/>
      <c r="UWC15" s="201"/>
      <c r="UWD15" s="201"/>
      <c r="UWE15" s="201"/>
      <c r="UWF15" s="201"/>
      <c r="UWG15" s="201"/>
      <c r="UWH15" s="201"/>
      <c r="UWI15" s="201"/>
      <c r="UWJ15" s="201"/>
      <c r="UWK15" s="201"/>
      <c r="UWL15" s="201"/>
      <c r="UWM15" s="201"/>
      <c r="UWN15" s="201"/>
      <c r="UWO15" s="201"/>
      <c r="UWP15" s="201"/>
      <c r="UWQ15" s="201"/>
      <c r="UWR15" s="201"/>
      <c r="UWS15" s="201"/>
      <c r="UWT15" s="201"/>
      <c r="UWU15" s="201"/>
      <c r="UWV15" s="201"/>
      <c r="UWW15" s="201"/>
      <c r="UWX15" s="201"/>
      <c r="UWY15" s="201"/>
      <c r="UWZ15" s="201"/>
      <c r="UXA15" s="201"/>
      <c r="UXB15" s="201"/>
      <c r="UXC15" s="201"/>
      <c r="UXD15" s="201"/>
      <c r="UXE15" s="201"/>
      <c r="UXF15" s="201"/>
      <c r="UXG15" s="201"/>
      <c r="UXH15" s="201"/>
      <c r="UXI15" s="201"/>
      <c r="UXJ15" s="201"/>
      <c r="UXK15" s="201"/>
      <c r="UXL15" s="201"/>
      <c r="UXM15" s="201"/>
      <c r="UXN15" s="201"/>
      <c r="UXO15" s="201"/>
      <c r="UXP15" s="201"/>
      <c r="UXQ15" s="201"/>
      <c r="UXR15" s="201"/>
      <c r="UXS15" s="201"/>
      <c r="UXT15" s="201"/>
      <c r="UXU15" s="201"/>
      <c r="UXV15" s="201"/>
      <c r="UXW15" s="201"/>
      <c r="UXX15" s="201"/>
      <c r="UXY15" s="201"/>
      <c r="UXZ15" s="201"/>
      <c r="UYA15" s="201"/>
      <c r="UYB15" s="201"/>
      <c r="UYC15" s="201"/>
      <c r="UYD15" s="201"/>
      <c r="UYE15" s="201"/>
      <c r="UYF15" s="201"/>
      <c r="UYG15" s="201"/>
      <c r="UYH15" s="201"/>
      <c r="UYI15" s="201"/>
      <c r="UYJ15" s="201"/>
      <c r="UYK15" s="201"/>
      <c r="UYL15" s="201"/>
      <c r="UYM15" s="201"/>
      <c r="UYN15" s="201"/>
      <c r="UYO15" s="201"/>
      <c r="UYP15" s="201"/>
      <c r="UYQ15" s="201"/>
      <c r="UYR15" s="201"/>
      <c r="UYS15" s="201"/>
      <c r="UYT15" s="201"/>
      <c r="UYU15" s="201"/>
      <c r="UYV15" s="201"/>
      <c r="UYW15" s="201"/>
      <c r="UYX15" s="201"/>
      <c r="UYY15" s="201"/>
      <c r="UYZ15" s="201"/>
      <c r="UZA15" s="201"/>
      <c r="UZB15" s="201"/>
      <c r="UZC15" s="201"/>
      <c r="UZD15" s="201"/>
      <c r="UZE15" s="201"/>
      <c r="UZF15" s="201"/>
      <c r="UZG15" s="201"/>
      <c r="UZH15" s="201"/>
      <c r="UZI15" s="201"/>
      <c r="UZJ15" s="201"/>
      <c r="UZK15" s="201"/>
      <c r="UZL15" s="201"/>
      <c r="UZM15" s="201"/>
      <c r="UZN15" s="201"/>
      <c r="UZO15" s="201"/>
      <c r="UZP15" s="201"/>
      <c r="UZQ15" s="201"/>
      <c r="UZR15" s="201"/>
      <c r="UZS15" s="201"/>
      <c r="UZT15" s="201"/>
      <c r="UZU15" s="201"/>
      <c r="UZV15" s="201"/>
      <c r="UZW15" s="201"/>
      <c r="UZX15" s="201"/>
      <c r="UZY15" s="201"/>
      <c r="UZZ15" s="201"/>
      <c r="VAA15" s="201"/>
      <c r="VAB15" s="201"/>
      <c r="VAC15" s="201"/>
      <c r="VAD15" s="201"/>
      <c r="VAE15" s="201"/>
      <c r="VAF15" s="201"/>
      <c r="VAG15" s="201"/>
      <c r="VAH15" s="201"/>
      <c r="VAI15" s="201"/>
      <c r="VAJ15" s="201"/>
      <c r="VAK15" s="201"/>
      <c r="VAL15" s="201"/>
      <c r="VAM15" s="201"/>
      <c r="VAN15" s="201"/>
      <c r="VAO15" s="201"/>
      <c r="VAP15" s="201"/>
      <c r="VAQ15" s="201"/>
      <c r="VAR15" s="201"/>
      <c r="VAS15" s="201"/>
      <c r="VAT15" s="201"/>
      <c r="VAU15" s="201"/>
      <c r="VAV15" s="201"/>
      <c r="VAW15" s="201"/>
      <c r="VAX15" s="201"/>
      <c r="VAY15" s="201"/>
      <c r="VAZ15" s="201"/>
      <c r="VBA15" s="201"/>
      <c r="VBB15" s="201"/>
      <c r="VBC15" s="201"/>
      <c r="VBD15" s="201"/>
      <c r="VBE15" s="201"/>
      <c r="VBF15" s="201"/>
      <c r="VBG15" s="201"/>
      <c r="VBH15" s="201"/>
      <c r="VBI15" s="201"/>
      <c r="VBJ15" s="201"/>
      <c r="VBK15" s="201"/>
      <c r="VBL15" s="201"/>
      <c r="VBM15" s="201"/>
      <c r="VBN15" s="201"/>
      <c r="VBO15" s="201"/>
      <c r="VBP15" s="201"/>
      <c r="VBQ15" s="201"/>
      <c r="VBR15" s="201"/>
      <c r="VBS15" s="201"/>
      <c r="VBT15" s="201"/>
      <c r="VBU15" s="201"/>
      <c r="VBV15" s="201"/>
      <c r="VBW15" s="201"/>
      <c r="VBX15" s="201"/>
      <c r="VBY15" s="201"/>
      <c r="VBZ15" s="201"/>
      <c r="VCA15" s="201"/>
      <c r="VCB15" s="201"/>
      <c r="VCC15" s="201"/>
      <c r="VCD15" s="201"/>
      <c r="VCE15" s="201"/>
      <c r="VCF15" s="201"/>
      <c r="VCG15" s="201"/>
      <c r="VCH15" s="201"/>
      <c r="VCI15" s="201"/>
      <c r="VCJ15" s="201"/>
      <c r="VCK15" s="201"/>
      <c r="VCL15" s="201"/>
      <c r="VCM15" s="201"/>
      <c r="VCN15" s="201"/>
      <c r="VCO15" s="201"/>
      <c r="VCP15" s="201"/>
      <c r="VCQ15" s="201"/>
      <c r="VCR15" s="201"/>
      <c r="VCS15" s="201"/>
      <c r="VCT15" s="201"/>
      <c r="VCU15" s="201"/>
      <c r="VCV15" s="201"/>
      <c r="VCW15" s="201"/>
      <c r="VCX15" s="201"/>
      <c r="VCY15" s="201"/>
      <c r="VCZ15" s="201"/>
      <c r="VDA15" s="201"/>
      <c r="VDB15" s="201"/>
      <c r="VDC15" s="201"/>
      <c r="VDD15" s="201"/>
      <c r="VDE15" s="201"/>
      <c r="VDF15" s="201"/>
      <c r="VDG15" s="201"/>
      <c r="VDH15" s="201"/>
      <c r="VDI15" s="201"/>
      <c r="VDJ15" s="201"/>
      <c r="VDK15" s="201"/>
      <c r="VDL15" s="201"/>
      <c r="VDM15" s="201"/>
      <c r="VDN15" s="201"/>
      <c r="VDO15" s="201"/>
      <c r="VDP15" s="201"/>
      <c r="VDQ15" s="201"/>
      <c r="VDR15" s="201"/>
      <c r="VDS15" s="201"/>
      <c r="VDT15" s="201"/>
      <c r="VDU15" s="201"/>
      <c r="VDV15" s="201"/>
      <c r="VDW15" s="201"/>
      <c r="VDX15" s="201"/>
      <c r="VDY15" s="201"/>
      <c r="VDZ15" s="201"/>
      <c r="VEA15" s="201"/>
      <c r="VEB15" s="201"/>
      <c r="VEC15" s="201"/>
      <c r="VED15" s="201"/>
      <c r="VEE15" s="201"/>
      <c r="VEF15" s="201"/>
      <c r="VEG15" s="201"/>
      <c r="VEH15" s="201"/>
      <c r="VEI15" s="201"/>
      <c r="VEJ15" s="201"/>
      <c r="VEK15" s="201"/>
      <c r="VEL15" s="201"/>
      <c r="VEM15" s="201"/>
      <c r="VEN15" s="201"/>
      <c r="VEO15" s="201"/>
      <c r="VEP15" s="201"/>
      <c r="VEQ15" s="201"/>
      <c r="VER15" s="201"/>
      <c r="VES15" s="201"/>
      <c r="VET15" s="201"/>
      <c r="VEU15" s="201"/>
      <c r="VEV15" s="201"/>
      <c r="VEW15" s="201"/>
      <c r="VEX15" s="201"/>
      <c r="VEY15" s="201"/>
      <c r="VEZ15" s="201"/>
      <c r="VFA15" s="201"/>
      <c r="VFB15" s="201"/>
      <c r="VFC15" s="201"/>
      <c r="VFD15" s="201"/>
      <c r="VFE15" s="201"/>
      <c r="VFF15" s="201"/>
      <c r="VFG15" s="201"/>
      <c r="VFH15" s="201"/>
      <c r="VFI15" s="201"/>
      <c r="VFJ15" s="201"/>
      <c r="VFK15" s="201"/>
      <c r="VFL15" s="201"/>
      <c r="VFM15" s="201"/>
      <c r="VFN15" s="201"/>
      <c r="VFO15" s="201"/>
      <c r="VFP15" s="201"/>
      <c r="VFQ15" s="201"/>
      <c r="VFR15" s="201"/>
      <c r="VFS15" s="201"/>
      <c r="VFT15" s="201"/>
      <c r="VFU15" s="201"/>
      <c r="VFV15" s="201"/>
      <c r="VFW15" s="201"/>
      <c r="VFX15" s="201"/>
      <c r="VFY15" s="201"/>
      <c r="VFZ15" s="201"/>
      <c r="VGA15" s="201"/>
      <c r="VGB15" s="201"/>
      <c r="VGC15" s="201"/>
      <c r="VGD15" s="201"/>
      <c r="VGE15" s="201"/>
      <c r="VGF15" s="201"/>
      <c r="VGG15" s="201"/>
      <c r="VGH15" s="201"/>
      <c r="VGI15" s="201"/>
      <c r="VGJ15" s="201"/>
      <c r="VGK15" s="201"/>
      <c r="VGL15" s="201"/>
      <c r="VGM15" s="201"/>
      <c r="VGN15" s="201"/>
      <c r="VGO15" s="201"/>
      <c r="VGP15" s="201"/>
      <c r="VGQ15" s="201"/>
      <c r="VGR15" s="201"/>
      <c r="VGS15" s="201"/>
      <c r="VGT15" s="201"/>
      <c r="VGU15" s="201"/>
      <c r="VGV15" s="201"/>
      <c r="VGW15" s="201"/>
      <c r="VGX15" s="201"/>
      <c r="VGY15" s="201"/>
      <c r="VGZ15" s="201"/>
      <c r="VHA15" s="201"/>
      <c r="VHB15" s="201"/>
      <c r="VHC15" s="201"/>
      <c r="VHD15" s="201"/>
      <c r="VHE15" s="201"/>
      <c r="VHF15" s="201"/>
      <c r="VHG15" s="201"/>
      <c r="VHH15" s="201"/>
      <c r="VHI15" s="201"/>
      <c r="VHJ15" s="201"/>
      <c r="VHK15" s="201"/>
      <c r="VHL15" s="201"/>
      <c r="VHM15" s="201"/>
      <c r="VHN15" s="201"/>
      <c r="VHO15" s="201"/>
      <c r="VHP15" s="201"/>
      <c r="VHQ15" s="201"/>
      <c r="VHR15" s="201"/>
      <c r="VHS15" s="201"/>
      <c r="VHT15" s="201"/>
      <c r="VHU15" s="201"/>
      <c r="VHV15" s="201"/>
      <c r="VHW15" s="201"/>
      <c r="VHX15" s="201"/>
      <c r="VHY15" s="201"/>
      <c r="VHZ15" s="201"/>
      <c r="VIA15" s="201"/>
      <c r="VIB15" s="201"/>
      <c r="VIC15" s="201"/>
      <c r="VID15" s="201"/>
      <c r="VIE15" s="201"/>
      <c r="VIF15" s="201"/>
      <c r="VIG15" s="201"/>
      <c r="VIH15" s="201"/>
      <c r="VII15" s="201"/>
      <c r="VIJ15" s="201"/>
      <c r="VIK15" s="201"/>
      <c r="VIL15" s="201"/>
      <c r="VIM15" s="201"/>
      <c r="VIN15" s="201"/>
      <c r="VIO15" s="201"/>
      <c r="VIP15" s="201"/>
      <c r="VIQ15" s="201"/>
      <c r="VIR15" s="201"/>
      <c r="VIS15" s="201"/>
      <c r="VIT15" s="201"/>
      <c r="VIU15" s="201"/>
      <c r="VIV15" s="201"/>
      <c r="VIW15" s="201"/>
      <c r="VIX15" s="201"/>
      <c r="VIY15" s="201"/>
      <c r="VIZ15" s="201"/>
      <c r="VJA15" s="201"/>
      <c r="VJB15" s="201"/>
      <c r="VJC15" s="201"/>
      <c r="VJD15" s="201"/>
      <c r="VJE15" s="201"/>
      <c r="VJF15" s="201"/>
      <c r="VJG15" s="201"/>
      <c r="VJH15" s="201"/>
      <c r="VJI15" s="201"/>
      <c r="VJJ15" s="201"/>
      <c r="VJK15" s="201"/>
      <c r="VJL15" s="201"/>
      <c r="VJM15" s="201"/>
      <c r="VJN15" s="201"/>
      <c r="VJO15" s="201"/>
      <c r="VJP15" s="201"/>
      <c r="VJQ15" s="201"/>
      <c r="VJR15" s="201"/>
      <c r="VJS15" s="201"/>
      <c r="VJT15" s="201"/>
      <c r="VJU15" s="201"/>
      <c r="VJV15" s="201"/>
      <c r="VJW15" s="201"/>
      <c r="VJX15" s="201"/>
      <c r="VJY15" s="201"/>
      <c r="VJZ15" s="201"/>
      <c r="VKA15" s="201"/>
      <c r="VKB15" s="201"/>
      <c r="VKC15" s="201"/>
      <c r="VKD15" s="201"/>
      <c r="VKE15" s="201"/>
      <c r="VKF15" s="201"/>
      <c r="VKG15" s="201"/>
      <c r="VKH15" s="201"/>
      <c r="VKI15" s="201"/>
      <c r="VKJ15" s="201"/>
      <c r="VKK15" s="201"/>
      <c r="VKL15" s="201"/>
      <c r="VKM15" s="201"/>
      <c r="VKN15" s="201"/>
      <c r="VKO15" s="201"/>
      <c r="VKP15" s="201"/>
      <c r="VKQ15" s="201"/>
      <c r="VKR15" s="201"/>
      <c r="VKS15" s="201"/>
      <c r="VKT15" s="201"/>
      <c r="VKU15" s="201"/>
      <c r="VKV15" s="201"/>
      <c r="VKW15" s="201"/>
      <c r="VKX15" s="201"/>
      <c r="VKY15" s="201"/>
      <c r="VKZ15" s="201"/>
      <c r="VLA15" s="201"/>
      <c r="VLB15" s="201"/>
      <c r="VLC15" s="201"/>
      <c r="VLD15" s="201"/>
      <c r="VLE15" s="201"/>
      <c r="VLF15" s="201"/>
      <c r="VLG15" s="201"/>
      <c r="VLH15" s="201"/>
      <c r="VLI15" s="201"/>
      <c r="VLJ15" s="201"/>
      <c r="VLK15" s="201"/>
      <c r="VLL15" s="201"/>
      <c r="VLM15" s="201"/>
      <c r="VLN15" s="201"/>
      <c r="VLO15" s="201"/>
      <c r="VLP15" s="201"/>
      <c r="VLQ15" s="201"/>
      <c r="VLR15" s="201"/>
      <c r="VLS15" s="201"/>
      <c r="VLT15" s="201"/>
      <c r="VLU15" s="201"/>
      <c r="VLV15" s="201"/>
      <c r="VLW15" s="201"/>
      <c r="VLX15" s="201"/>
      <c r="VLY15" s="201"/>
      <c r="VLZ15" s="201"/>
      <c r="VMA15" s="201"/>
      <c r="VMB15" s="201"/>
      <c r="VMC15" s="201"/>
      <c r="VMD15" s="201"/>
      <c r="VME15" s="201"/>
      <c r="VMF15" s="201"/>
      <c r="VMG15" s="201"/>
      <c r="VMH15" s="201"/>
      <c r="VMI15" s="201"/>
      <c r="VMJ15" s="201"/>
      <c r="VMK15" s="201"/>
      <c r="VML15" s="201"/>
      <c r="VMM15" s="201"/>
      <c r="VMN15" s="201"/>
      <c r="VMO15" s="201"/>
      <c r="VMP15" s="201"/>
      <c r="VMQ15" s="201"/>
      <c r="VMR15" s="201"/>
      <c r="VMS15" s="201"/>
      <c r="VMT15" s="201"/>
      <c r="VMU15" s="201"/>
      <c r="VMV15" s="201"/>
      <c r="VMW15" s="201"/>
      <c r="VMX15" s="201"/>
      <c r="VMY15" s="201"/>
      <c r="VMZ15" s="201"/>
      <c r="VNA15" s="201"/>
      <c r="VNB15" s="201"/>
      <c r="VNC15" s="201"/>
      <c r="VND15" s="201"/>
      <c r="VNE15" s="201"/>
      <c r="VNF15" s="201"/>
      <c r="VNG15" s="201"/>
      <c r="VNH15" s="201"/>
      <c r="VNI15" s="201"/>
      <c r="VNJ15" s="201"/>
      <c r="VNK15" s="201"/>
      <c r="VNL15" s="201"/>
      <c r="VNM15" s="201"/>
      <c r="VNN15" s="201"/>
      <c r="VNO15" s="201"/>
      <c r="VNP15" s="201"/>
      <c r="VNQ15" s="201"/>
      <c r="VNR15" s="201"/>
      <c r="VNS15" s="201"/>
      <c r="VNT15" s="201"/>
      <c r="VNU15" s="201"/>
      <c r="VNV15" s="201"/>
      <c r="VNW15" s="201"/>
      <c r="VNX15" s="201"/>
      <c r="VNY15" s="201"/>
      <c r="VNZ15" s="201"/>
      <c r="VOA15" s="201"/>
      <c r="VOB15" s="201"/>
      <c r="VOC15" s="201"/>
      <c r="VOD15" s="201"/>
      <c r="VOE15" s="201"/>
      <c r="VOF15" s="201"/>
      <c r="VOG15" s="201"/>
      <c r="VOH15" s="201"/>
      <c r="VOI15" s="201"/>
      <c r="VOJ15" s="201"/>
      <c r="VOK15" s="201"/>
      <c r="VOL15" s="201"/>
      <c r="VOM15" s="201"/>
      <c r="VON15" s="201"/>
      <c r="VOO15" s="201"/>
      <c r="VOP15" s="201"/>
      <c r="VOQ15" s="201"/>
      <c r="VOR15" s="201"/>
      <c r="VOS15" s="201"/>
      <c r="VOT15" s="201"/>
      <c r="VOU15" s="201"/>
      <c r="VOV15" s="201"/>
      <c r="VOW15" s="201"/>
      <c r="VOX15" s="201"/>
      <c r="VOY15" s="201"/>
      <c r="VOZ15" s="201"/>
      <c r="VPA15" s="201"/>
      <c r="VPB15" s="201"/>
      <c r="VPC15" s="201"/>
      <c r="VPD15" s="201"/>
      <c r="VPE15" s="201"/>
      <c r="VPF15" s="201"/>
      <c r="VPG15" s="201"/>
      <c r="VPH15" s="201"/>
      <c r="VPI15" s="201"/>
      <c r="VPJ15" s="201"/>
      <c r="VPK15" s="201"/>
      <c r="VPL15" s="201"/>
      <c r="VPM15" s="201"/>
      <c r="VPN15" s="201"/>
      <c r="VPO15" s="201"/>
      <c r="VPP15" s="201"/>
      <c r="VPQ15" s="201"/>
      <c r="VPR15" s="201"/>
      <c r="VPS15" s="201"/>
      <c r="VPT15" s="201"/>
      <c r="VPU15" s="201"/>
      <c r="VPV15" s="201"/>
      <c r="VPW15" s="201"/>
      <c r="VPX15" s="201"/>
      <c r="VPY15" s="201"/>
      <c r="VPZ15" s="201"/>
      <c r="VQA15" s="201"/>
      <c r="VQB15" s="201"/>
      <c r="VQC15" s="201"/>
      <c r="VQD15" s="201"/>
      <c r="VQE15" s="201"/>
      <c r="VQF15" s="201"/>
      <c r="VQG15" s="201"/>
      <c r="VQH15" s="201"/>
      <c r="VQI15" s="201"/>
      <c r="VQJ15" s="201"/>
      <c r="VQK15" s="201"/>
      <c r="VQL15" s="201"/>
      <c r="VQM15" s="201"/>
      <c r="VQN15" s="201"/>
      <c r="VQO15" s="201"/>
      <c r="VQP15" s="201"/>
      <c r="VQQ15" s="201"/>
      <c r="VQR15" s="201"/>
      <c r="VQS15" s="201"/>
      <c r="VQT15" s="201"/>
      <c r="VQU15" s="201"/>
      <c r="VQV15" s="201"/>
      <c r="VQW15" s="201"/>
      <c r="VQX15" s="201"/>
      <c r="VQY15" s="201"/>
      <c r="VQZ15" s="201"/>
      <c r="VRA15" s="201"/>
      <c r="VRB15" s="201"/>
      <c r="VRC15" s="201"/>
      <c r="VRD15" s="201"/>
      <c r="VRE15" s="201"/>
      <c r="VRF15" s="201"/>
      <c r="VRG15" s="201"/>
      <c r="VRH15" s="201"/>
      <c r="VRI15" s="201"/>
      <c r="VRJ15" s="201"/>
      <c r="VRK15" s="201"/>
      <c r="VRL15" s="201"/>
      <c r="VRM15" s="201"/>
      <c r="VRN15" s="201"/>
      <c r="VRO15" s="201"/>
      <c r="VRP15" s="201"/>
      <c r="VRQ15" s="201"/>
      <c r="VRR15" s="201"/>
      <c r="VRS15" s="201"/>
      <c r="VRT15" s="201"/>
      <c r="VRU15" s="201"/>
      <c r="VRV15" s="201"/>
      <c r="VRW15" s="201"/>
      <c r="VRX15" s="201"/>
      <c r="VRY15" s="201"/>
      <c r="VRZ15" s="201"/>
      <c r="VSA15" s="201"/>
      <c r="VSB15" s="201"/>
      <c r="VSC15" s="201"/>
      <c r="VSD15" s="201"/>
      <c r="VSE15" s="201"/>
      <c r="VSF15" s="201"/>
      <c r="VSG15" s="201"/>
      <c r="VSH15" s="201"/>
      <c r="VSI15" s="201"/>
      <c r="VSJ15" s="201"/>
      <c r="VSK15" s="201"/>
      <c r="VSL15" s="201"/>
      <c r="VSM15" s="201"/>
      <c r="VSN15" s="201"/>
      <c r="VSO15" s="201"/>
      <c r="VSP15" s="201"/>
      <c r="VSQ15" s="201"/>
      <c r="VSR15" s="201"/>
      <c r="VSS15" s="201"/>
      <c r="VST15" s="201"/>
      <c r="VSU15" s="201"/>
      <c r="VSV15" s="201"/>
      <c r="VSW15" s="201"/>
      <c r="VSX15" s="201"/>
      <c r="VSY15" s="201"/>
      <c r="VSZ15" s="201"/>
      <c r="VTA15" s="201"/>
      <c r="VTB15" s="201"/>
      <c r="VTC15" s="201"/>
      <c r="VTD15" s="201"/>
      <c r="VTE15" s="201"/>
      <c r="VTF15" s="201"/>
      <c r="VTG15" s="201"/>
      <c r="VTH15" s="201"/>
      <c r="VTI15" s="201"/>
      <c r="VTJ15" s="201"/>
      <c r="VTK15" s="201"/>
      <c r="VTL15" s="201"/>
      <c r="VTM15" s="201"/>
      <c r="VTN15" s="201"/>
      <c r="VTO15" s="201"/>
      <c r="VTP15" s="201"/>
      <c r="VTQ15" s="201"/>
      <c r="VTR15" s="201"/>
      <c r="VTS15" s="201"/>
      <c r="VTT15" s="201"/>
      <c r="VTU15" s="201"/>
      <c r="VTV15" s="201"/>
      <c r="VTW15" s="201"/>
      <c r="VTX15" s="201"/>
      <c r="VTY15" s="201"/>
      <c r="VTZ15" s="201"/>
      <c r="VUA15" s="201"/>
      <c r="VUB15" s="201"/>
      <c r="VUC15" s="201"/>
      <c r="VUD15" s="201"/>
      <c r="VUE15" s="201"/>
      <c r="VUF15" s="201"/>
      <c r="VUG15" s="201"/>
      <c r="VUH15" s="201"/>
      <c r="VUI15" s="201"/>
      <c r="VUJ15" s="201"/>
      <c r="VUK15" s="201"/>
      <c r="VUL15" s="201"/>
      <c r="VUM15" s="201"/>
      <c r="VUN15" s="201"/>
      <c r="VUO15" s="201"/>
      <c r="VUP15" s="201"/>
      <c r="VUQ15" s="201"/>
      <c r="VUR15" s="201"/>
      <c r="VUS15" s="201"/>
      <c r="VUT15" s="201"/>
      <c r="VUU15" s="201"/>
      <c r="VUV15" s="201"/>
      <c r="VUW15" s="201"/>
      <c r="VUX15" s="201"/>
      <c r="VUY15" s="201"/>
      <c r="VUZ15" s="201"/>
      <c r="VVA15" s="201"/>
      <c r="VVB15" s="201"/>
      <c r="VVC15" s="201"/>
      <c r="VVD15" s="201"/>
      <c r="VVE15" s="201"/>
      <c r="VVF15" s="201"/>
      <c r="VVG15" s="201"/>
      <c r="VVH15" s="201"/>
      <c r="VVI15" s="201"/>
      <c r="VVJ15" s="201"/>
      <c r="VVK15" s="201"/>
      <c r="VVL15" s="201"/>
      <c r="VVM15" s="201"/>
      <c r="VVN15" s="201"/>
      <c r="VVO15" s="201"/>
      <c r="VVP15" s="201"/>
      <c r="VVQ15" s="201"/>
      <c r="VVR15" s="201"/>
      <c r="VVS15" s="201"/>
      <c r="VVT15" s="201"/>
      <c r="VVU15" s="201"/>
      <c r="VVV15" s="201"/>
      <c r="VVW15" s="201"/>
      <c r="VVX15" s="201"/>
      <c r="VVY15" s="201"/>
      <c r="VVZ15" s="201"/>
      <c r="VWA15" s="201"/>
      <c r="VWB15" s="201"/>
      <c r="VWC15" s="201"/>
      <c r="VWD15" s="201"/>
      <c r="VWE15" s="201"/>
      <c r="VWF15" s="201"/>
      <c r="VWG15" s="201"/>
      <c r="VWH15" s="201"/>
      <c r="VWI15" s="201"/>
      <c r="VWJ15" s="201"/>
      <c r="VWK15" s="201"/>
      <c r="VWL15" s="201"/>
      <c r="VWM15" s="201"/>
      <c r="VWN15" s="201"/>
      <c r="VWO15" s="201"/>
      <c r="VWP15" s="201"/>
      <c r="VWQ15" s="201"/>
      <c r="VWR15" s="201"/>
      <c r="VWS15" s="201"/>
      <c r="VWT15" s="201"/>
      <c r="VWU15" s="201"/>
      <c r="VWV15" s="201"/>
      <c r="VWW15" s="201"/>
      <c r="VWX15" s="201"/>
      <c r="VWY15" s="201"/>
      <c r="VWZ15" s="201"/>
      <c r="VXA15" s="201"/>
      <c r="VXB15" s="201"/>
      <c r="VXC15" s="201"/>
      <c r="VXD15" s="201"/>
      <c r="VXE15" s="201"/>
      <c r="VXF15" s="201"/>
      <c r="VXG15" s="201"/>
      <c r="VXH15" s="201"/>
      <c r="VXI15" s="201"/>
      <c r="VXJ15" s="201"/>
      <c r="VXK15" s="201"/>
      <c r="VXL15" s="201"/>
      <c r="VXM15" s="201"/>
      <c r="VXN15" s="201"/>
      <c r="VXO15" s="201"/>
      <c r="VXP15" s="201"/>
      <c r="VXQ15" s="201"/>
      <c r="VXR15" s="201"/>
      <c r="VXS15" s="201"/>
      <c r="VXT15" s="201"/>
      <c r="VXU15" s="201"/>
      <c r="VXV15" s="201"/>
      <c r="VXW15" s="201"/>
      <c r="VXX15" s="201"/>
      <c r="VXY15" s="201"/>
      <c r="VXZ15" s="201"/>
      <c r="VYA15" s="201"/>
      <c r="VYB15" s="201"/>
      <c r="VYC15" s="201"/>
      <c r="VYD15" s="201"/>
      <c r="VYE15" s="201"/>
      <c r="VYF15" s="201"/>
      <c r="VYG15" s="201"/>
      <c r="VYH15" s="201"/>
      <c r="VYI15" s="201"/>
      <c r="VYJ15" s="201"/>
      <c r="VYK15" s="201"/>
      <c r="VYL15" s="201"/>
      <c r="VYM15" s="201"/>
      <c r="VYN15" s="201"/>
      <c r="VYO15" s="201"/>
      <c r="VYP15" s="201"/>
      <c r="VYQ15" s="201"/>
      <c r="VYR15" s="201"/>
      <c r="VYS15" s="201"/>
      <c r="VYT15" s="201"/>
      <c r="VYU15" s="201"/>
      <c r="VYV15" s="201"/>
      <c r="VYW15" s="201"/>
      <c r="VYX15" s="201"/>
      <c r="VYY15" s="201"/>
      <c r="VYZ15" s="201"/>
      <c r="VZA15" s="201"/>
      <c r="VZB15" s="201"/>
      <c r="VZC15" s="201"/>
      <c r="VZD15" s="201"/>
      <c r="VZE15" s="201"/>
      <c r="VZF15" s="201"/>
      <c r="VZG15" s="201"/>
      <c r="VZH15" s="201"/>
      <c r="VZI15" s="201"/>
      <c r="VZJ15" s="201"/>
      <c r="VZK15" s="201"/>
      <c r="VZL15" s="201"/>
      <c r="VZM15" s="201"/>
      <c r="VZN15" s="201"/>
      <c r="VZO15" s="201"/>
      <c r="VZP15" s="201"/>
      <c r="VZQ15" s="201"/>
      <c r="VZR15" s="201"/>
      <c r="VZS15" s="201"/>
      <c r="VZT15" s="201"/>
      <c r="VZU15" s="201"/>
      <c r="VZV15" s="201"/>
      <c r="VZW15" s="201"/>
      <c r="VZX15" s="201"/>
      <c r="VZY15" s="201"/>
      <c r="VZZ15" s="201"/>
      <c r="WAA15" s="201"/>
      <c r="WAB15" s="201"/>
      <c r="WAC15" s="201"/>
      <c r="WAD15" s="201"/>
      <c r="WAE15" s="201"/>
      <c r="WAF15" s="201"/>
      <c r="WAG15" s="201"/>
      <c r="WAH15" s="201"/>
      <c r="WAI15" s="201"/>
      <c r="WAJ15" s="201"/>
      <c r="WAK15" s="201"/>
      <c r="WAL15" s="201"/>
      <c r="WAM15" s="201"/>
      <c r="WAN15" s="201"/>
      <c r="WAO15" s="201"/>
      <c r="WAP15" s="201"/>
      <c r="WAQ15" s="201"/>
      <c r="WAR15" s="201"/>
      <c r="WAS15" s="201"/>
      <c r="WAT15" s="201"/>
      <c r="WAU15" s="201"/>
      <c r="WAV15" s="201"/>
      <c r="WAW15" s="201"/>
      <c r="WAX15" s="201"/>
      <c r="WAY15" s="201"/>
      <c r="WAZ15" s="201"/>
      <c r="WBA15" s="201"/>
      <c r="WBB15" s="201"/>
      <c r="WBC15" s="201"/>
      <c r="WBD15" s="201"/>
      <c r="WBE15" s="201"/>
      <c r="WBF15" s="201"/>
      <c r="WBG15" s="201"/>
      <c r="WBH15" s="201"/>
      <c r="WBI15" s="201"/>
      <c r="WBJ15" s="201"/>
      <c r="WBK15" s="201"/>
      <c r="WBL15" s="201"/>
      <c r="WBM15" s="201"/>
      <c r="WBN15" s="201"/>
      <c r="WBO15" s="201"/>
      <c r="WBP15" s="201"/>
      <c r="WBQ15" s="201"/>
      <c r="WBR15" s="201"/>
      <c r="WBS15" s="201"/>
      <c r="WBT15" s="201"/>
      <c r="WBU15" s="201"/>
      <c r="WBV15" s="201"/>
      <c r="WBW15" s="201"/>
      <c r="WBX15" s="201"/>
      <c r="WBY15" s="201"/>
      <c r="WBZ15" s="201"/>
      <c r="WCA15" s="201"/>
      <c r="WCB15" s="201"/>
      <c r="WCC15" s="201"/>
      <c r="WCD15" s="201"/>
      <c r="WCE15" s="201"/>
      <c r="WCF15" s="201"/>
      <c r="WCG15" s="201"/>
      <c r="WCH15" s="201"/>
      <c r="WCI15" s="201"/>
      <c r="WCJ15" s="201"/>
      <c r="WCK15" s="201"/>
      <c r="WCL15" s="201"/>
      <c r="WCM15" s="201"/>
      <c r="WCN15" s="201"/>
      <c r="WCO15" s="201"/>
      <c r="WCP15" s="201"/>
      <c r="WCQ15" s="201"/>
      <c r="WCR15" s="201"/>
      <c r="WCS15" s="201"/>
      <c r="WCT15" s="201"/>
      <c r="WCU15" s="201"/>
      <c r="WCV15" s="201"/>
      <c r="WCW15" s="201"/>
      <c r="WCX15" s="201"/>
      <c r="WCY15" s="201"/>
      <c r="WCZ15" s="201"/>
      <c r="WDA15" s="201"/>
      <c r="WDB15" s="201"/>
      <c r="WDC15" s="201"/>
      <c r="WDD15" s="201"/>
      <c r="WDE15" s="201"/>
      <c r="WDF15" s="201"/>
      <c r="WDG15" s="201"/>
      <c r="WDH15" s="201"/>
      <c r="WDI15" s="201"/>
      <c r="WDJ15" s="201"/>
      <c r="WDK15" s="201"/>
      <c r="WDL15" s="201"/>
      <c r="WDM15" s="201"/>
      <c r="WDN15" s="201"/>
      <c r="WDO15" s="201"/>
      <c r="WDP15" s="201"/>
      <c r="WDQ15" s="201"/>
      <c r="WDR15" s="201"/>
      <c r="WDS15" s="201"/>
      <c r="WDT15" s="201"/>
      <c r="WDU15" s="201"/>
      <c r="WDV15" s="201"/>
      <c r="WDW15" s="201"/>
      <c r="WDX15" s="201"/>
      <c r="WDY15" s="201"/>
      <c r="WDZ15" s="201"/>
      <c r="WEA15" s="201"/>
      <c r="WEB15" s="201"/>
      <c r="WEC15" s="201"/>
      <c r="WED15" s="201"/>
      <c r="WEE15" s="201"/>
      <c r="WEF15" s="201"/>
      <c r="WEG15" s="201"/>
      <c r="WEH15" s="201"/>
      <c r="WEI15" s="201"/>
      <c r="WEJ15" s="201"/>
      <c r="WEK15" s="201"/>
      <c r="WEL15" s="201"/>
      <c r="WEM15" s="201"/>
      <c r="WEN15" s="201"/>
      <c r="WEO15" s="201"/>
      <c r="WEP15" s="201"/>
      <c r="WEQ15" s="201"/>
      <c r="WER15" s="201"/>
      <c r="WES15" s="201"/>
      <c r="WET15" s="201"/>
      <c r="WEU15" s="201"/>
      <c r="WEV15" s="201"/>
      <c r="WEW15" s="201"/>
      <c r="WEX15" s="201"/>
      <c r="WEY15" s="201"/>
      <c r="WEZ15" s="201"/>
      <c r="WFA15" s="201"/>
      <c r="WFB15" s="201"/>
      <c r="WFC15" s="201"/>
      <c r="WFD15" s="201"/>
      <c r="WFE15" s="201"/>
      <c r="WFF15" s="201"/>
      <c r="WFG15" s="201"/>
      <c r="WFH15" s="201"/>
      <c r="WFI15" s="201"/>
      <c r="WFJ15" s="201"/>
      <c r="WFK15" s="201"/>
      <c r="WFL15" s="201"/>
      <c r="WFM15" s="201"/>
      <c r="WFN15" s="201"/>
      <c r="WFO15" s="201"/>
      <c r="WFP15" s="201"/>
      <c r="WFQ15" s="201"/>
      <c r="WFR15" s="201"/>
      <c r="WFS15" s="201"/>
      <c r="WFT15" s="201"/>
      <c r="WFU15" s="201"/>
      <c r="WFV15" s="201"/>
      <c r="WFW15" s="201"/>
      <c r="WFX15" s="201"/>
      <c r="WFY15" s="201"/>
      <c r="WFZ15" s="201"/>
      <c r="WGA15" s="201"/>
      <c r="WGB15" s="201"/>
      <c r="WGC15" s="201"/>
      <c r="WGD15" s="201"/>
      <c r="WGE15" s="201"/>
      <c r="WGF15" s="201"/>
      <c r="WGG15" s="201"/>
      <c r="WGH15" s="201"/>
      <c r="WGI15" s="201"/>
      <c r="WGJ15" s="201"/>
      <c r="WGK15" s="201"/>
      <c r="WGL15" s="201"/>
      <c r="WGM15" s="201"/>
      <c r="WGN15" s="201"/>
      <c r="WGO15" s="201"/>
      <c r="WGP15" s="201"/>
      <c r="WGQ15" s="201"/>
      <c r="WGR15" s="201"/>
      <c r="WGS15" s="201"/>
      <c r="WGT15" s="201"/>
      <c r="WGU15" s="201"/>
      <c r="WGV15" s="201"/>
      <c r="WGW15" s="201"/>
      <c r="WGX15" s="201"/>
      <c r="WGY15" s="201"/>
      <c r="WGZ15" s="201"/>
      <c r="WHA15" s="201"/>
      <c r="WHB15" s="201"/>
      <c r="WHC15" s="201"/>
      <c r="WHD15" s="201"/>
      <c r="WHE15" s="201"/>
      <c r="WHF15" s="201"/>
      <c r="WHG15" s="201"/>
      <c r="WHH15" s="201"/>
      <c r="WHI15" s="201"/>
      <c r="WHJ15" s="201"/>
      <c r="WHK15" s="201"/>
      <c r="WHL15" s="201"/>
      <c r="WHM15" s="201"/>
      <c r="WHN15" s="201"/>
      <c r="WHO15" s="201"/>
      <c r="WHP15" s="201"/>
      <c r="WHQ15" s="201"/>
      <c r="WHR15" s="201"/>
      <c r="WHS15" s="201"/>
      <c r="WHT15" s="201"/>
      <c r="WHU15" s="201"/>
      <c r="WHV15" s="201"/>
      <c r="WHW15" s="201"/>
      <c r="WHX15" s="201"/>
      <c r="WHY15" s="201"/>
      <c r="WHZ15" s="201"/>
      <c r="WIA15" s="201"/>
      <c r="WIB15" s="201"/>
      <c r="WIC15" s="201"/>
      <c r="WID15" s="201"/>
      <c r="WIE15" s="201"/>
      <c r="WIF15" s="201"/>
      <c r="WIG15" s="201"/>
      <c r="WIH15" s="201"/>
      <c r="WII15" s="201"/>
      <c r="WIJ15" s="201"/>
      <c r="WIK15" s="201"/>
      <c r="WIL15" s="201"/>
      <c r="WIM15" s="201"/>
      <c r="WIN15" s="201"/>
      <c r="WIO15" s="201"/>
      <c r="WIP15" s="201"/>
      <c r="WIQ15" s="201"/>
      <c r="WIR15" s="201"/>
      <c r="WIS15" s="201"/>
      <c r="WIT15" s="201"/>
      <c r="WIU15" s="201"/>
      <c r="WIV15" s="201"/>
      <c r="WIW15" s="201"/>
      <c r="WIX15" s="201"/>
      <c r="WIY15" s="201"/>
      <c r="WIZ15" s="201"/>
      <c r="WJA15" s="201"/>
      <c r="WJB15" s="201"/>
      <c r="WJC15" s="201"/>
      <c r="WJD15" s="201"/>
      <c r="WJE15" s="201"/>
      <c r="WJF15" s="201"/>
      <c r="WJG15" s="201"/>
      <c r="WJH15" s="201"/>
      <c r="WJI15" s="201"/>
      <c r="WJJ15" s="201"/>
      <c r="WJK15" s="201"/>
      <c r="WJL15" s="201"/>
      <c r="WJM15" s="201"/>
      <c r="WJN15" s="201"/>
      <c r="WJO15" s="201"/>
      <c r="WJP15" s="201"/>
      <c r="WJQ15" s="201"/>
      <c r="WJR15" s="201"/>
      <c r="WJS15" s="201"/>
      <c r="WJT15" s="201"/>
      <c r="WJU15" s="201"/>
      <c r="WJV15" s="201"/>
      <c r="WJW15" s="201"/>
      <c r="WJX15" s="201"/>
      <c r="WJY15" s="201"/>
      <c r="WJZ15" s="201"/>
      <c r="WKA15" s="201"/>
      <c r="WKB15" s="201"/>
      <c r="WKC15" s="201"/>
      <c r="WKD15" s="201"/>
      <c r="WKE15" s="201"/>
      <c r="WKF15" s="201"/>
      <c r="WKG15" s="201"/>
      <c r="WKH15" s="201"/>
      <c r="WKI15" s="201"/>
      <c r="WKJ15" s="201"/>
      <c r="WKK15" s="201"/>
      <c r="WKL15" s="201"/>
      <c r="WKM15" s="201"/>
      <c r="WKN15" s="201"/>
      <c r="WKO15" s="201"/>
      <c r="WKP15" s="201"/>
      <c r="WKQ15" s="201"/>
      <c r="WKR15" s="201"/>
      <c r="WKS15" s="201"/>
      <c r="WKT15" s="201"/>
      <c r="WKU15" s="201"/>
      <c r="WKV15" s="201"/>
      <c r="WKW15" s="201"/>
      <c r="WKX15" s="201"/>
      <c r="WKY15" s="201"/>
      <c r="WKZ15" s="201"/>
      <c r="WLA15" s="201"/>
      <c r="WLB15" s="201"/>
      <c r="WLC15" s="201"/>
      <c r="WLD15" s="201"/>
      <c r="WLE15" s="201"/>
      <c r="WLF15" s="201"/>
      <c r="WLG15" s="201"/>
      <c r="WLH15" s="201"/>
      <c r="WLI15" s="201"/>
      <c r="WLJ15" s="201"/>
      <c r="WLK15" s="201"/>
      <c r="WLL15" s="201"/>
      <c r="WLM15" s="201"/>
      <c r="WLN15" s="201"/>
      <c r="WLO15" s="201"/>
      <c r="WLP15" s="201"/>
      <c r="WLQ15" s="201"/>
      <c r="WLR15" s="201"/>
      <c r="WLS15" s="201"/>
      <c r="WLT15" s="201"/>
      <c r="WLU15" s="201"/>
      <c r="WLV15" s="201"/>
      <c r="WLW15" s="201"/>
      <c r="WLX15" s="201"/>
      <c r="WLY15" s="201"/>
      <c r="WLZ15" s="201"/>
      <c r="WMA15" s="201"/>
      <c r="WMB15" s="201"/>
      <c r="WMC15" s="201"/>
      <c r="WMD15" s="201"/>
      <c r="WME15" s="201"/>
      <c r="WMF15" s="201"/>
      <c r="WMG15" s="201"/>
      <c r="WMH15" s="201"/>
      <c r="WMI15" s="201"/>
      <c r="WMJ15" s="201"/>
      <c r="WMK15" s="201"/>
      <c r="WML15" s="201"/>
      <c r="WMM15" s="201"/>
      <c r="WMN15" s="201"/>
      <c r="WMO15" s="201"/>
      <c r="WMP15" s="201"/>
      <c r="WMQ15" s="201"/>
      <c r="WMR15" s="201"/>
      <c r="WMS15" s="201"/>
      <c r="WMT15" s="201"/>
      <c r="WMU15" s="201"/>
      <c r="WMV15" s="201"/>
      <c r="WMW15" s="201"/>
      <c r="WMX15" s="201"/>
      <c r="WMY15" s="201"/>
      <c r="WMZ15" s="201"/>
      <c r="WNA15" s="201"/>
      <c r="WNB15" s="201"/>
      <c r="WNC15" s="201"/>
      <c r="WND15" s="201"/>
      <c r="WNE15" s="201"/>
      <c r="WNF15" s="201"/>
      <c r="WNG15" s="201"/>
      <c r="WNH15" s="201"/>
      <c r="WNI15" s="201"/>
      <c r="WNJ15" s="201"/>
      <c r="WNK15" s="201"/>
      <c r="WNL15" s="201"/>
      <c r="WNM15" s="201"/>
      <c r="WNN15" s="201"/>
      <c r="WNO15" s="201"/>
      <c r="WNP15" s="201"/>
      <c r="WNQ15" s="201"/>
      <c r="WNR15" s="201"/>
      <c r="WNS15" s="201"/>
      <c r="WNT15" s="201"/>
      <c r="WNU15" s="201"/>
      <c r="WNV15" s="201"/>
      <c r="WNW15" s="201"/>
      <c r="WNX15" s="201"/>
      <c r="WNY15" s="201"/>
      <c r="WNZ15" s="201"/>
      <c r="WOA15" s="201"/>
      <c r="WOB15" s="201"/>
      <c r="WOC15" s="201"/>
      <c r="WOD15" s="201"/>
      <c r="WOE15" s="201"/>
      <c r="WOF15" s="201"/>
      <c r="WOG15" s="201"/>
      <c r="WOH15" s="201"/>
      <c r="WOI15" s="201"/>
      <c r="WOJ15" s="201"/>
      <c r="WOK15" s="201"/>
      <c r="WOL15" s="201"/>
      <c r="WOM15" s="201"/>
      <c r="WON15" s="201"/>
      <c r="WOO15" s="201"/>
      <c r="WOP15" s="201"/>
      <c r="WOQ15" s="201"/>
      <c r="WOR15" s="201"/>
      <c r="WOS15" s="201"/>
      <c r="WOT15" s="201"/>
      <c r="WOU15" s="201"/>
      <c r="WOV15" s="201"/>
      <c r="WOW15" s="201"/>
      <c r="WOX15" s="201"/>
      <c r="WOY15" s="201"/>
      <c r="WOZ15" s="201"/>
      <c r="WPA15" s="201"/>
      <c r="WPB15" s="201"/>
      <c r="WPC15" s="201"/>
      <c r="WPD15" s="201"/>
      <c r="WPE15" s="201"/>
      <c r="WPF15" s="201"/>
      <c r="WPG15" s="201"/>
      <c r="WPH15" s="201"/>
      <c r="WPI15" s="201"/>
      <c r="WPJ15" s="201"/>
      <c r="WPK15" s="201"/>
      <c r="WPL15" s="201"/>
      <c r="WPM15" s="201"/>
      <c r="WPN15" s="201"/>
      <c r="WPO15" s="201"/>
      <c r="WPP15" s="201"/>
      <c r="WPQ15" s="201"/>
      <c r="WPR15" s="201"/>
      <c r="WPS15" s="201"/>
      <c r="WPT15" s="201"/>
      <c r="WPU15" s="201"/>
      <c r="WPV15" s="201"/>
      <c r="WPW15" s="201"/>
      <c r="WPX15" s="201"/>
      <c r="WPY15" s="201"/>
      <c r="WPZ15" s="201"/>
      <c r="WQA15" s="201"/>
      <c r="WQB15" s="201"/>
      <c r="WQC15" s="201"/>
      <c r="WQD15" s="201"/>
      <c r="WQE15" s="201"/>
      <c r="WQF15" s="201"/>
      <c r="WQG15" s="201"/>
      <c r="WQH15" s="201"/>
      <c r="WQI15" s="201"/>
      <c r="WQJ15" s="201"/>
      <c r="WQK15" s="201"/>
      <c r="WQL15" s="201"/>
      <c r="WQM15" s="201"/>
      <c r="WQN15" s="201"/>
      <c r="WQO15" s="201"/>
      <c r="WQP15" s="201"/>
      <c r="WQQ15" s="201"/>
      <c r="WQR15" s="201"/>
      <c r="WQS15" s="201"/>
      <c r="WQT15" s="201"/>
      <c r="WQU15" s="201"/>
      <c r="WQV15" s="201"/>
      <c r="WQW15" s="201"/>
      <c r="WQX15" s="201"/>
      <c r="WQY15" s="201"/>
      <c r="WQZ15" s="201"/>
      <c r="WRA15" s="201"/>
      <c r="WRB15" s="201"/>
      <c r="WRC15" s="201"/>
      <c r="WRD15" s="201"/>
      <c r="WRE15" s="201"/>
      <c r="WRF15" s="201"/>
      <c r="WRG15" s="201"/>
      <c r="WRH15" s="201"/>
      <c r="WRI15" s="201"/>
      <c r="WRJ15" s="201"/>
      <c r="WRK15" s="201"/>
      <c r="WRL15" s="201"/>
      <c r="WRM15" s="201"/>
      <c r="WRN15" s="201"/>
      <c r="WRO15" s="201"/>
      <c r="WRP15" s="201"/>
      <c r="WRQ15" s="201"/>
      <c r="WRR15" s="201"/>
      <c r="WRS15" s="201"/>
      <c r="WRT15" s="201"/>
      <c r="WRU15" s="201"/>
      <c r="WRV15" s="201"/>
      <c r="WRW15" s="201"/>
      <c r="WRX15" s="201"/>
      <c r="WRY15" s="201"/>
      <c r="WRZ15" s="201"/>
      <c r="WSA15" s="201"/>
      <c r="WSB15" s="201"/>
      <c r="WSC15" s="201"/>
      <c r="WSD15" s="201"/>
      <c r="WSE15" s="201"/>
      <c r="WSF15" s="201"/>
      <c r="WSG15" s="201"/>
      <c r="WSH15" s="201"/>
      <c r="WSI15" s="201"/>
      <c r="WSJ15" s="201"/>
      <c r="WSK15" s="201"/>
      <c r="WSL15" s="201"/>
      <c r="WSM15" s="201"/>
      <c r="WSN15" s="201"/>
      <c r="WSO15" s="201"/>
      <c r="WSP15" s="201"/>
      <c r="WSQ15" s="201"/>
      <c r="WSR15" s="201"/>
      <c r="WSS15" s="201"/>
      <c r="WST15" s="201"/>
      <c r="WSU15" s="201"/>
      <c r="WSV15" s="201"/>
      <c r="WSW15" s="201"/>
      <c r="WSX15" s="201"/>
      <c r="WSY15" s="201"/>
      <c r="WSZ15" s="201"/>
      <c r="WTA15" s="201"/>
      <c r="WTB15" s="201"/>
      <c r="WTC15" s="201"/>
      <c r="WTD15" s="201"/>
      <c r="WTE15" s="201"/>
      <c r="WTF15" s="201"/>
      <c r="WTG15" s="201"/>
      <c r="WTH15" s="201"/>
      <c r="WTI15" s="201"/>
      <c r="WTJ15" s="201"/>
      <c r="WTK15" s="201"/>
      <c r="WTL15" s="201"/>
      <c r="WTM15" s="201"/>
      <c r="WTN15" s="201"/>
      <c r="WTO15" s="201"/>
      <c r="WTP15" s="201"/>
      <c r="WTQ15" s="201"/>
      <c r="WTR15" s="201"/>
      <c r="WTS15" s="201"/>
      <c r="WTT15" s="201"/>
      <c r="WTU15" s="201"/>
      <c r="WTV15" s="201"/>
      <c r="WTW15" s="201"/>
      <c r="WTX15" s="201"/>
      <c r="WTY15" s="201"/>
      <c r="WTZ15" s="201"/>
      <c r="WUA15" s="201"/>
      <c r="WUB15" s="201"/>
      <c r="WUC15" s="201"/>
      <c r="WUD15" s="201"/>
      <c r="WUE15" s="201"/>
      <c r="WUF15" s="201"/>
      <c r="WUG15" s="201"/>
      <c r="WUH15" s="201"/>
      <c r="WUI15" s="201"/>
      <c r="WUJ15" s="201"/>
      <c r="WUK15" s="201"/>
      <c r="WUL15" s="201"/>
      <c r="WUM15" s="201"/>
      <c r="WUN15" s="201"/>
      <c r="WUO15" s="201"/>
      <c r="WUP15" s="201"/>
      <c r="WUQ15" s="201"/>
      <c r="WUR15" s="201"/>
      <c r="WUS15" s="201"/>
      <c r="WUT15" s="201"/>
      <c r="WUU15" s="201"/>
      <c r="WUV15" s="201"/>
      <c r="WUW15" s="201"/>
      <c r="WUX15" s="201"/>
      <c r="WUY15" s="201"/>
      <c r="WUZ15" s="201"/>
      <c r="WVA15" s="201"/>
      <c r="WVB15" s="201"/>
      <c r="WVC15" s="201"/>
      <c r="WVD15" s="201"/>
      <c r="WVE15" s="201"/>
      <c r="WVF15" s="201"/>
      <c r="WVG15" s="201"/>
      <c r="WVH15" s="201"/>
      <c r="WVI15" s="201"/>
      <c r="WVJ15" s="201"/>
      <c r="WVK15" s="201"/>
      <c r="WVL15" s="201"/>
      <c r="WVM15" s="201"/>
      <c r="WVN15" s="201"/>
      <c r="WVO15" s="201"/>
      <c r="WVP15" s="201"/>
      <c r="WVQ15" s="201"/>
      <c r="WVR15" s="201"/>
      <c r="WVS15" s="201"/>
      <c r="WVT15" s="201"/>
      <c r="WVU15" s="201"/>
      <c r="WVV15" s="201"/>
      <c r="WVW15" s="201"/>
      <c r="WVX15" s="201"/>
      <c r="WVY15" s="201"/>
      <c r="WVZ15" s="201"/>
      <c r="WWA15" s="201"/>
      <c r="WWB15" s="201"/>
      <c r="WWC15" s="201"/>
      <c r="WWD15" s="201"/>
      <c r="WWE15" s="201"/>
      <c r="WWF15" s="201"/>
      <c r="WWG15" s="201"/>
      <c r="WWH15" s="201"/>
      <c r="WWI15" s="201"/>
      <c r="WWJ15" s="201"/>
      <c r="WWK15" s="201"/>
      <c r="WWL15" s="201"/>
      <c r="WWM15" s="201"/>
      <c r="WWN15" s="201"/>
      <c r="WWO15" s="201"/>
      <c r="WWP15" s="201"/>
      <c r="WWQ15" s="201"/>
      <c r="WWR15" s="201"/>
      <c r="WWS15" s="201"/>
      <c r="WWT15" s="201"/>
      <c r="WWU15" s="201"/>
      <c r="WWV15" s="201"/>
      <c r="WWW15" s="201"/>
      <c r="WWX15" s="201"/>
      <c r="WWY15" s="201"/>
      <c r="WWZ15" s="201"/>
      <c r="WXA15" s="201"/>
      <c r="WXB15" s="201"/>
      <c r="WXC15" s="201"/>
      <c r="WXD15" s="201"/>
      <c r="WXE15" s="201"/>
      <c r="WXF15" s="201"/>
      <c r="WXG15" s="201"/>
      <c r="WXH15" s="201"/>
      <c r="WXI15" s="201"/>
      <c r="WXJ15" s="201"/>
      <c r="WXK15" s="201"/>
      <c r="WXL15" s="201"/>
      <c r="WXM15" s="201"/>
      <c r="WXN15" s="201"/>
      <c r="WXO15" s="201"/>
      <c r="WXP15" s="201"/>
      <c r="WXQ15" s="201"/>
      <c r="WXR15" s="201"/>
      <c r="WXS15" s="201"/>
      <c r="WXT15" s="201"/>
      <c r="WXU15" s="201"/>
      <c r="WXV15" s="201"/>
      <c r="WXW15" s="201"/>
      <c r="WXX15" s="201"/>
      <c r="WXY15" s="201"/>
      <c r="WXZ15" s="201"/>
      <c r="WYA15" s="201"/>
      <c r="WYB15" s="201"/>
      <c r="WYC15" s="201"/>
      <c r="WYD15" s="201"/>
      <c r="WYE15" s="201"/>
      <c r="WYF15" s="201"/>
      <c r="WYG15" s="201"/>
      <c r="WYH15" s="201"/>
      <c r="WYI15" s="201"/>
      <c r="WYJ15" s="201"/>
      <c r="WYK15" s="201"/>
      <c r="WYL15" s="201"/>
      <c r="WYM15" s="201"/>
      <c r="WYN15" s="201"/>
      <c r="WYO15" s="201"/>
      <c r="WYP15" s="201"/>
      <c r="WYQ15" s="201"/>
      <c r="WYR15" s="201"/>
      <c r="WYS15" s="201"/>
      <c r="WYT15" s="201"/>
      <c r="WYU15" s="201"/>
      <c r="WYV15" s="201"/>
      <c r="WYW15" s="201"/>
      <c r="WYX15" s="201"/>
      <c r="WYY15" s="201"/>
      <c r="WYZ15" s="201"/>
      <c r="WZA15" s="201"/>
      <c r="WZB15" s="201"/>
      <c r="WZC15" s="201"/>
      <c r="WZD15" s="201"/>
      <c r="WZE15" s="201"/>
      <c r="WZF15" s="201"/>
      <c r="WZG15" s="201"/>
      <c r="WZH15" s="201"/>
      <c r="WZI15" s="201"/>
      <c r="WZJ15" s="201"/>
      <c r="WZK15" s="201"/>
      <c r="WZL15" s="201"/>
      <c r="WZM15" s="201"/>
      <c r="WZN15" s="201"/>
      <c r="WZO15" s="201"/>
      <c r="WZP15" s="201"/>
      <c r="WZQ15" s="201"/>
      <c r="WZR15" s="201"/>
      <c r="WZS15" s="201"/>
      <c r="WZT15" s="201"/>
      <c r="WZU15" s="201"/>
      <c r="WZV15" s="201"/>
      <c r="WZW15" s="201"/>
      <c r="WZX15" s="201"/>
      <c r="WZY15" s="201"/>
      <c r="WZZ15" s="201"/>
      <c r="XAA15" s="201"/>
      <c r="XAB15" s="201"/>
      <c r="XAC15" s="201"/>
      <c r="XAD15" s="201"/>
      <c r="XAE15" s="201"/>
      <c r="XAF15" s="201"/>
      <c r="XAG15" s="201"/>
      <c r="XAH15" s="201"/>
      <c r="XAI15" s="201"/>
      <c r="XAJ15" s="201"/>
      <c r="XAK15" s="201"/>
      <c r="XAL15" s="201"/>
      <c r="XAM15" s="201"/>
      <c r="XAN15" s="201"/>
      <c r="XAO15" s="201"/>
      <c r="XAP15" s="201"/>
      <c r="XAQ15" s="201"/>
      <c r="XAR15" s="201"/>
      <c r="XAS15" s="201"/>
      <c r="XAT15" s="201"/>
      <c r="XAU15" s="201"/>
      <c r="XAV15" s="201"/>
      <c r="XAW15" s="201"/>
      <c r="XAX15" s="201"/>
      <c r="XAY15" s="201"/>
      <c r="XAZ15" s="201"/>
      <c r="XBA15" s="201"/>
      <c r="XBB15" s="201"/>
      <c r="XBC15" s="201"/>
      <c r="XBD15" s="201"/>
      <c r="XBE15" s="201"/>
      <c r="XBF15" s="201"/>
      <c r="XBG15" s="201"/>
      <c r="XBH15" s="201"/>
      <c r="XBI15" s="201"/>
      <c r="XBJ15" s="201"/>
      <c r="XBK15" s="201"/>
      <c r="XBL15" s="201"/>
      <c r="XBM15" s="201"/>
      <c r="XBN15" s="201"/>
      <c r="XBO15" s="201"/>
      <c r="XBP15" s="201"/>
      <c r="XBQ15" s="201"/>
      <c r="XBR15" s="201"/>
      <c r="XBS15" s="201"/>
      <c r="XBT15" s="201"/>
      <c r="XBU15" s="201"/>
      <c r="XBV15" s="201"/>
      <c r="XBW15" s="201"/>
      <c r="XBX15" s="201"/>
      <c r="XBY15" s="201"/>
      <c r="XBZ15" s="201"/>
      <c r="XCA15" s="201"/>
      <c r="XCB15" s="201"/>
      <c r="XCC15" s="201"/>
      <c r="XCD15" s="201"/>
      <c r="XCE15" s="201"/>
      <c r="XCF15" s="201"/>
      <c r="XCG15" s="201"/>
      <c r="XCH15" s="201"/>
      <c r="XCI15" s="201"/>
      <c r="XCJ15" s="201"/>
      <c r="XCK15" s="201"/>
      <c r="XCL15" s="201"/>
      <c r="XCM15" s="201"/>
      <c r="XCN15" s="201"/>
      <c r="XCO15" s="201"/>
      <c r="XCP15" s="201"/>
      <c r="XCQ15" s="201"/>
      <c r="XCR15" s="201"/>
      <c r="XCS15" s="201"/>
      <c r="XCT15" s="201"/>
      <c r="XCU15" s="201"/>
      <c r="XCV15" s="201"/>
      <c r="XCW15" s="201"/>
      <c r="XCX15" s="201"/>
      <c r="XCY15" s="201"/>
      <c r="XCZ15" s="201"/>
      <c r="XDA15" s="201"/>
      <c r="XDB15" s="201"/>
      <c r="XDC15" s="201"/>
      <c r="XDD15" s="201"/>
      <c r="XDE15" s="201"/>
      <c r="XDF15" s="201"/>
      <c r="XDG15" s="201"/>
      <c r="XDH15" s="201"/>
      <c r="XDI15" s="201"/>
      <c r="XDJ15" s="201"/>
      <c r="XDK15" s="201"/>
      <c r="XDL15" s="201"/>
      <c r="XDM15" s="201"/>
      <c r="XDN15" s="201"/>
      <c r="XDO15" s="201"/>
      <c r="XDP15" s="201"/>
      <c r="XDQ15" s="201"/>
      <c r="XDR15" s="201"/>
      <c r="XDS15" s="201"/>
      <c r="XDT15" s="201"/>
      <c r="XDU15" s="201"/>
      <c r="XDV15" s="201"/>
      <c r="XDW15" s="201"/>
      <c r="XDX15" s="201"/>
      <c r="XDY15" s="201"/>
      <c r="XDZ15" s="201"/>
      <c r="XEA15" s="201"/>
      <c r="XEB15" s="201"/>
      <c r="XEC15" s="201"/>
      <c r="XED15" s="201"/>
      <c r="XEE15" s="201"/>
    </row>
    <row r="16" spans="1:16359" s="202" customFormat="1" ht="24.95" customHeight="1">
      <c r="A16" s="205" t="e">
        <v>#REF!</v>
      </c>
      <c r="B16" s="214" t="s">
        <v>56</v>
      </c>
      <c r="C16" s="531">
        <v>0</v>
      </c>
      <c r="D16" s="531">
        <v>0</v>
      </c>
      <c r="E16" s="569">
        <v>0</v>
      </c>
      <c r="F16" s="177">
        <v>-51135</v>
      </c>
      <c r="G16" s="177">
        <v>-35369</v>
      </c>
      <c r="H16" s="212">
        <v>0.44575758432525658</v>
      </c>
      <c r="I16" s="177">
        <v>-127650</v>
      </c>
      <c r="J16" s="177">
        <v>-139052</v>
      </c>
      <c r="K16" s="212">
        <v>-8.1998101429681003E-2</v>
      </c>
    </row>
    <row r="17" spans="1:16359" s="205" customFormat="1" ht="24" customHeight="1">
      <c r="A17" s="205" t="e">
        <v>#REF!</v>
      </c>
      <c r="B17" s="216" t="s">
        <v>187</v>
      </c>
      <c r="C17" s="531"/>
      <c r="D17" s="531"/>
      <c r="E17" s="569"/>
      <c r="F17" s="531">
        <v>8539</v>
      </c>
      <c r="G17" s="531">
        <v>19911</v>
      </c>
      <c r="H17" s="638">
        <v>-0.57114158003113857</v>
      </c>
      <c r="I17" s="531">
        <v>40968</v>
      </c>
      <c r="J17" s="531">
        <v>52695</v>
      </c>
      <c r="K17" s="638">
        <v>-1.6123920675585919</v>
      </c>
    </row>
    <row r="18" spans="1:16359" s="205" customFormat="1" ht="24.95" customHeight="1">
      <c r="A18" s="205" t="e">
        <v>#REF!</v>
      </c>
      <c r="B18" s="216" t="s">
        <v>188</v>
      </c>
      <c r="C18" s="177"/>
      <c r="D18" s="177"/>
      <c r="E18" s="212"/>
      <c r="F18" s="531">
        <v>-15182</v>
      </c>
      <c r="G18" s="531">
        <v>-6225</v>
      </c>
      <c r="H18" s="638">
        <v>1.4388755020080319</v>
      </c>
      <c r="I18" s="531">
        <v>-32270</v>
      </c>
      <c r="J18" s="531">
        <v>-39010</v>
      </c>
      <c r="K18" s="638">
        <v>-0.95675467828761851</v>
      </c>
    </row>
    <row r="19" spans="1:16359" s="205" customFormat="1" ht="24.95" customHeight="1">
      <c r="A19" s="205" t="e">
        <v>#REF!</v>
      </c>
      <c r="B19" s="216" t="s">
        <v>517</v>
      </c>
      <c r="C19" s="531"/>
      <c r="D19" s="531"/>
      <c r="E19" s="569"/>
      <c r="F19" s="531">
        <v>-613</v>
      </c>
      <c r="G19" s="531">
        <v>-626</v>
      </c>
      <c r="H19" s="638">
        <v>-2.0766773162939289E-2</v>
      </c>
      <c r="I19" s="531">
        <v>-1687</v>
      </c>
      <c r="J19" s="531">
        <v>-1453</v>
      </c>
      <c r="K19" s="638">
        <v>0.16104611149346182</v>
      </c>
    </row>
    <row r="20" spans="1:16359" s="205" customFormat="1" ht="24.95" customHeight="1">
      <c r="A20" s="205" t="e">
        <v>#REF!</v>
      </c>
      <c r="B20" s="213" t="s">
        <v>189</v>
      </c>
      <c r="C20" s="531"/>
      <c r="D20" s="531"/>
      <c r="E20" s="569"/>
      <c r="F20" s="531">
        <v>-43225</v>
      </c>
      <c r="G20" s="531">
        <v>-36635</v>
      </c>
      <c r="H20" s="638">
        <v>0.17988262590418991</v>
      </c>
      <c r="I20" s="531">
        <v>-120701</v>
      </c>
      <c r="J20" s="531">
        <v>-109520</v>
      </c>
      <c r="K20" s="638">
        <v>0.1020909422936449</v>
      </c>
    </row>
    <row r="21" spans="1:16359" s="205" customFormat="1" ht="24.95" customHeight="1">
      <c r="A21" s="205" t="e">
        <v>#REF!</v>
      </c>
      <c r="B21" s="213" t="s">
        <v>41</v>
      </c>
      <c r="C21" s="531"/>
      <c r="D21" s="531"/>
      <c r="E21" s="569"/>
      <c r="F21" s="531">
        <v>-654</v>
      </c>
      <c r="G21" s="531">
        <v>-11794</v>
      </c>
      <c r="H21" s="638">
        <v>-0.94454807529252161</v>
      </c>
      <c r="I21" s="531">
        <v>-13960</v>
      </c>
      <c r="J21" s="531">
        <v>-41764</v>
      </c>
      <c r="K21" s="638">
        <v>-0.66574082942246915</v>
      </c>
    </row>
    <row r="22" spans="1:16359" s="207" customFormat="1" ht="24.95" customHeight="1">
      <c r="A22" s="205" t="e">
        <v>#REF!</v>
      </c>
      <c r="B22" s="310" t="s">
        <v>169</v>
      </c>
      <c r="C22" s="330"/>
      <c r="D22" s="330"/>
      <c r="E22" s="331"/>
      <c r="F22" s="332">
        <v>491117</v>
      </c>
      <c r="G22" s="332">
        <v>329788</v>
      </c>
      <c r="H22" s="333">
        <v>0.48919002510703846</v>
      </c>
      <c r="I22" s="332">
        <v>2110559</v>
      </c>
      <c r="J22" s="332">
        <v>1022265</v>
      </c>
      <c r="K22" s="333">
        <v>1.0645908839684428</v>
      </c>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c r="HQ22" s="201"/>
      <c r="HR22" s="201"/>
      <c r="HS22" s="201"/>
      <c r="HT22" s="201"/>
      <c r="HU22" s="201"/>
      <c r="HV22" s="201"/>
      <c r="HW22" s="201"/>
      <c r="HX22" s="201"/>
      <c r="HY22" s="201"/>
      <c r="HZ22" s="201"/>
      <c r="IA22" s="201"/>
      <c r="IB22" s="201"/>
      <c r="IC22" s="201"/>
      <c r="ID22" s="201"/>
      <c r="IE22" s="201"/>
      <c r="IF22" s="201"/>
      <c r="IG22" s="201"/>
      <c r="IH22" s="201"/>
      <c r="II22" s="201"/>
      <c r="IJ22" s="201"/>
      <c r="IK22" s="201"/>
      <c r="IL22" s="201"/>
      <c r="IM22" s="201"/>
      <c r="IN22" s="201"/>
      <c r="IO22" s="201"/>
      <c r="IP22" s="201"/>
      <c r="IQ22" s="201"/>
      <c r="IR22" s="201"/>
      <c r="IS22" s="201"/>
      <c r="IT22" s="201"/>
      <c r="IU22" s="201"/>
      <c r="IV22" s="201"/>
      <c r="IW22" s="201"/>
      <c r="IX22" s="201"/>
      <c r="IY22" s="201"/>
      <c r="IZ22" s="201"/>
      <c r="JA22" s="201"/>
      <c r="JB22" s="201"/>
      <c r="JC22" s="201"/>
      <c r="JD22" s="201"/>
      <c r="JE22" s="201"/>
      <c r="JF22" s="201"/>
      <c r="JG22" s="201"/>
      <c r="JH22" s="201"/>
      <c r="JI22" s="201"/>
      <c r="JJ22" s="201"/>
      <c r="JK22" s="201"/>
      <c r="JL22" s="201"/>
      <c r="JM22" s="201"/>
      <c r="JN22" s="201"/>
      <c r="JO22" s="201"/>
      <c r="JP22" s="201"/>
      <c r="JQ22" s="201"/>
      <c r="JR22" s="201"/>
      <c r="JS22" s="201"/>
      <c r="JT22" s="201"/>
      <c r="JU22" s="201"/>
      <c r="JV22" s="201"/>
      <c r="JW22" s="201"/>
      <c r="JX22" s="201"/>
      <c r="JY22" s="201"/>
      <c r="JZ22" s="201"/>
      <c r="KA22" s="201"/>
      <c r="KB22" s="201"/>
      <c r="KC22" s="201"/>
      <c r="KD22" s="201"/>
      <c r="KE22" s="201"/>
      <c r="KF22" s="201"/>
      <c r="KG22" s="201"/>
      <c r="KH22" s="201"/>
      <c r="KI22" s="201"/>
      <c r="KJ22" s="201"/>
      <c r="KK22" s="201"/>
      <c r="KL22" s="201"/>
      <c r="KM22" s="201"/>
      <c r="KN22" s="201"/>
      <c r="KO22" s="201"/>
      <c r="KP22" s="201"/>
      <c r="KQ22" s="201"/>
      <c r="KR22" s="201"/>
      <c r="KS22" s="201"/>
      <c r="KT22" s="201"/>
      <c r="KU22" s="201"/>
      <c r="KV22" s="201"/>
      <c r="KW22" s="201"/>
      <c r="KX22" s="201"/>
      <c r="KY22" s="201"/>
      <c r="KZ22" s="201"/>
      <c r="LA22" s="201"/>
      <c r="LB22" s="201"/>
      <c r="LC22" s="201"/>
      <c r="LD22" s="201"/>
      <c r="LE22" s="201"/>
      <c r="LF22" s="201"/>
      <c r="LG22" s="201"/>
      <c r="LH22" s="201"/>
      <c r="LI22" s="201"/>
      <c r="LJ22" s="201"/>
      <c r="LK22" s="201"/>
      <c r="LL22" s="201"/>
      <c r="LM22" s="201"/>
      <c r="LN22" s="201"/>
      <c r="LO22" s="201"/>
      <c r="LP22" s="201"/>
      <c r="LQ22" s="201"/>
      <c r="LR22" s="201"/>
      <c r="LS22" s="201"/>
      <c r="LT22" s="201"/>
      <c r="LU22" s="201"/>
      <c r="LV22" s="201"/>
      <c r="LW22" s="201"/>
      <c r="LX22" s="201"/>
      <c r="LY22" s="201"/>
      <c r="LZ22" s="201"/>
      <c r="MA22" s="201"/>
      <c r="MB22" s="201"/>
      <c r="MC22" s="201"/>
      <c r="MD22" s="201"/>
      <c r="ME22" s="201"/>
      <c r="MF22" s="201"/>
      <c r="MG22" s="201"/>
      <c r="MH22" s="201"/>
      <c r="MI22" s="201"/>
      <c r="MJ22" s="201"/>
      <c r="MK22" s="201"/>
      <c r="ML22" s="201"/>
      <c r="MM22" s="201"/>
      <c r="MN22" s="201"/>
      <c r="MO22" s="201"/>
      <c r="MP22" s="201"/>
      <c r="MQ22" s="201"/>
      <c r="MR22" s="201"/>
      <c r="MS22" s="201"/>
      <c r="MT22" s="201"/>
      <c r="MU22" s="201"/>
      <c r="MV22" s="201"/>
      <c r="MW22" s="201"/>
      <c r="MX22" s="201"/>
      <c r="MY22" s="201"/>
      <c r="MZ22" s="201"/>
      <c r="NA22" s="201"/>
      <c r="NB22" s="201"/>
      <c r="NC22" s="201"/>
      <c r="ND22" s="201"/>
      <c r="NE22" s="201"/>
      <c r="NF22" s="201"/>
      <c r="NG22" s="201"/>
      <c r="NH22" s="201"/>
      <c r="NI22" s="201"/>
      <c r="NJ22" s="201"/>
      <c r="NK22" s="201"/>
      <c r="NL22" s="201"/>
      <c r="NM22" s="201"/>
      <c r="NN22" s="201"/>
      <c r="NO22" s="201"/>
      <c r="NP22" s="201"/>
      <c r="NQ22" s="201"/>
      <c r="NR22" s="201"/>
      <c r="NS22" s="201"/>
      <c r="NT22" s="201"/>
      <c r="NU22" s="201"/>
      <c r="NV22" s="201"/>
      <c r="NW22" s="201"/>
      <c r="NX22" s="201"/>
      <c r="NY22" s="201"/>
      <c r="NZ22" s="201"/>
      <c r="OA22" s="201"/>
      <c r="OB22" s="201"/>
      <c r="OC22" s="201"/>
      <c r="OD22" s="201"/>
      <c r="OE22" s="201"/>
      <c r="OF22" s="201"/>
      <c r="OG22" s="201"/>
      <c r="OH22" s="201"/>
      <c r="OI22" s="201"/>
      <c r="OJ22" s="201"/>
      <c r="OK22" s="201"/>
      <c r="OL22" s="201"/>
      <c r="OM22" s="201"/>
      <c r="ON22" s="201"/>
      <c r="OO22" s="201"/>
      <c r="OP22" s="201"/>
      <c r="OQ22" s="201"/>
      <c r="OR22" s="201"/>
      <c r="OS22" s="201"/>
      <c r="OT22" s="201"/>
      <c r="OU22" s="201"/>
      <c r="OV22" s="201"/>
      <c r="OW22" s="201"/>
      <c r="OX22" s="201"/>
      <c r="OY22" s="201"/>
      <c r="OZ22" s="201"/>
      <c r="PA22" s="201"/>
      <c r="PB22" s="201"/>
      <c r="PC22" s="201"/>
      <c r="PD22" s="201"/>
      <c r="PE22" s="201"/>
      <c r="PF22" s="201"/>
      <c r="PG22" s="201"/>
      <c r="PH22" s="201"/>
      <c r="PI22" s="201"/>
      <c r="PJ22" s="201"/>
      <c r="PK22" s="201"/>
      <c r="PL22" s="201"/>
      <c r="PM22" s="201"/>
      <c r="PN22" s="201"/>
      <c r="PO22" s="201"/>
      <c r="PP22" s="201"/>
      <c r="PQ22" s="201"/>
      <c r="PR22" s="201"/>
      <c r="PS22" s="201"/>
      <c r="PT22" s="201"/>
      <c r="PU22" s="201"/>
      <c r="PV22" s="201"/>
      <c r="PW22" s="201"/>
      <c r="PX22" s="201"/>
      <c r="PY22" s="201"/>
      <c r="PZ22" s="201"/>
      <c r="QA22" s="201"/>
      <c r="QB22" s="201"/>
      <c r="QC22" s="201"/>
      <c r="QD22" s="201"/>
      <c r="QE22" s="201"/>
      <c r="QF22" s="201"/>
      <c r="QG22" s="201"/>
      <c r="QH22" s="201"/>
      <c r="QI22" s="201"/>
      <c r="QJ22" s="201"/>
      <c r="QK22" s="201"/>
      <c r="QL22" s="201"/>
      <c r="QM22" s="201"/>
      <c r="QN22" s="201"/>
      <c r="QO22" s="201"/>
      <c r="QP22" s="201"/>
      <c r="QQ22" s="201"/>
      <c r="QR22" s="201"/>
      <c r="QS22" s="201"/>
      <c r="QT22" s="201"/>
      <c r="QU22" s="201"/>
      <c r="QV22" s="201"/>
      <c r="QW22" s="201"/>
      <c r="QX22" s="201"/>
      <c r="QY22" s="201"/>
      <c r="QZ22" s="201"/>
      <c r="RA22" s="201"/>
      <c r="RB22" s="201"/>
      <c r="RC22" s="201"/>
      <c r="RD22" s="201"/>
      <c r="RE22" s="201"/>
      <c r="RF22" s="201"/>
      <c r="RG22" s="201"/>
      <c r="RH22" s="201"/>
      <c r="RI22" s="201"/>
      <c r="RJ22" s="201"/>
      <c r="RK22" s="201"/>
      <c r="RL22" s="201"/>
      <c r="RM22" s="201"/>
      <c r="RN22" s="201"/>
      <c r="RO22" s="201"/>
      <c r="RP22" s="201"/>
      <c r="RQ22" s="201"/>
      <c r="RR22" s="201"/>
      <c r="RS22" s="201"/>
      <c r="RT22" s="201"/>
      <c r="RU22" s="201"/>
      <c r="RV22" s="201"/>
      <c r="RW22" s="201"/>
      <c r="RX22" s="201"/>
      <c r="RY22" s="201"/>
      <c r="RZ22" s="201"/>
      <c r="SA22" s="201"/>
      <c r="SB22" s="201"/>
      <c r="SC22" s="201"/>
      <c r="SD22" s="201"/>
      <c r="SE22" s="201"/>
      <c r="SF22" s="201"/>
      <c r="SG22" s="201"/>
      <c r="SH22" s="201"/>
      <c r="SI22" s="201"/>
      <c r="SJ22" s="201"/>
      <c r="SK22" s="201"/>
      <c r="SL22" s="201"/>
      <c r="SM22" s="201"/>
      <c r="SN22" s="201"/>
      <c r="SO22" s="201"/>
      <c r="SP22" s="201"/>
      <c r="SQ22" s="201"/>
      <c r="SR22" s="201"/>
      <c r="SS22" s="201"/>
      <c r="ST22" s="201"/>
      <c r="SU22" s="201"/>
      <c r="SV22" s="201"/>
      <c r="SW22" s="201"/>
      <c r="SX22" s="201"/>
      <c r="SY22" s="201"/>
      <c r="SZ22" s="201"/>
      <c r="TA22" s="201"/>
      <c r="TB22" s="201"/>
      <c r="TC22" s="201"/>
      <c r="TD22" s="201"/>
      <c r="TE22" s="201"/>
      <c r="TF22" s="201"/>
      <c r="TG22" s="201"/>
      <c r="TH22" s="201"/>
      <c r="TI22" s="201"/>
      <c r="TJ22" s="201"/>
      <c r="TK22" s="201"/>
      <c r="TL22" s="201"/>
      <c r="TM22" s="201"/>
      <c r="TN22" s="201"/>
      <c r="TO22" s="201"/>
      <c r="TP22" s="201"/>
      <c r="TQ22" s="201"/>
      <c r="TR22" s="201"/>
      <c r="TS22" s="201"/>
      <c r="TT22" s="201"/>
      <c r="TU22" s="201"/>
      <c r="TV22" s="201"/>
      <c r="TW22" s="201"/>
      <c r="TX22" s="201"/>
      <c r="TY22" s="201"/>
      <c r="TZ22" s="201"/>
      <c r="UA22" s="201"/>
      <c r="UB22" s="201"/>
      <c r="UC22" s="201"/>
      <c r="UD22" s="201"/>
      <c r="UE22" s="201"/>
      <c r="UF22" s="201"/>
      <c r="UG22" s="201"/>
      <c r="UH22" s="201"/>
      <c r="UI22" s="201"/>
      <c r="UJ22" s="201"/>
      <c r="UK22" s="201"/>
      <c r="UL22" s="201"/>
      <c r="UM22" s="201"/>
      <c r="UN22" s="201"/>
      <c r="UO22" s="201"/>
      <c r="UP22" s="201"/>
      <c r="UQ22" s="201"/>
      <c r="UR22" s="201"/>
      <c r="US22" s="201"/>
      <c r="UT22" s="201"/>
      <c r="UU22" s="201"/>
      <c r="UV22" s="201"/>
      <c r="UW22" s="201"/>
      <c r="UX22" s="201"/>
      <c r="UY22" s="201"/>
      <c r="UZ22" s="201"/>
      <c r="VA22" s="201"/>
      <c r="VB22" s="201"/>
      <c r="VC22" s="201"/>
      <c r="VD22" s="201"/>
      <c r="VE22" s="201"/>
      <c r="VF22" s="201"/>
      <c r="VG22" s="201"/>
      <c r="VH22" s="201"/>
      <c r="VI22" s="201"/>
      <c r="VJ22" s="201"/>
      <c r="VK22" s="201"/>
      <c r="VL22" s="201"/>
      <c r="VM22" s="201"/>
      <c r="VN22" s="201"/>
      <c r="VO22" s="201"/>
      <c r="VP22" s="201"/>
      <c r="VQ22" s="201"/>
      <c r="VR22" s="201"/>
      <c r="VS22" s="201"/>
      <c r="VT22" s="201"/>
      <c r="VU22" s="201"/>
      <c r="VV22" s="201"/>
      <c r="VW22" s="201"/>
      <c r="VX22" s="201"/>
      <c r="VY22" s="201"/>
      <c r="VZ22" s="201"/>
      <c r="WA22" s="201"/>
      <c r="WB22" s="201"/>
      <c r="WC22" s="201"/>
      <c r="WD22" s="201"/>
      <c r="WE22" s="201"/>
      <c r="WF22" s="201"/>
      <c r="WG22" s="201"/>
      <c r="WH22" s="201"/>
      <c r="WI22" s="201"/>
      <c r="WJ22" s="201"/>
      <c r="WK22" s="201"/>
      <c r="WL22" s="201"/>
      <c r="WM22" s="201"/>
      <c r="WN22" s="201"/>
      <c r="WO22" s="201"/>
      <c r="WP22" s="201"/>
      <c r="WQ22" s="201"/>
      <c r="WR22" s="201"/>
      <c r="WS22" s="201"/>
      <c r="WT22" s="201"/>
      <c r="WU22" s="201"/>
      <c r="WV22" s="201"/>
      <c r="WW22" s="201"/>
      <c r="WX22" s="201"/>
      <c r="WY22" s="201"/>
      <c r="WZ22" s="201"/>
      <c r="XA22" s="201"/>
      <c r="XB22" s="201"/>
      <c r="XC22" s="201"/>
      <c r="XD22" s="201"/>
      <c r="XE22" s="201"/>
      <c r="XF22" s="201"/>
      <c r="XG22" s="201"/>
      <c r="XH22" s="201"/>
      <c r="XI22" s="201"/>
      <c r="XJ22" s="201"/>
      <c r="XK22" s="201"/>
      <c r="XL22" s="201"/>
      <c r="XM22" s="201"/>
      <c r="XN22" s="201"/>
      <c r="XO22" s="201"/>
      <c r="XP22" s="201"/>
      <c r="XQ22" s="201"/>
      <c r="XR22" s="201"/>
      <c r="XS22" s="201"/>
      <c r="XT22" s="201"/>
      <c r="XU22" s="201"/>
      <c r="XV22" s="201"/>
      <c r="XW22" s="201"/>
      <c r="XX22" s="201"/>
      <c r="XY22" s="201"/>
      <c r="XZ22" s="201"/>
      <c r="YA22" s="201"/>
      <c r="YB22" s="201"/>
      <c r="YC22" s="201"/>
      <c r="YD22" s="201"/>
      <c r="YE22" s="201"/>
      <c r="YF22" s="201"/>
      <c r="YG22" s="201"/>
      <c r="YH22" s="201"/>
      <c r="YI22" s="201"/>
      <c r="YJ22" s="201"/>
      <c r="YK22" s="201"/>
      <c r="YL22" s="201"/>
      <c r="YM22" s="201"/>
      <c r="YN22" s="201"/>
      <c r="YO22" s="201"/>
      <c r="YP22" s="201"/>
      <c r="YQ22" s="201"/>
      <c r="YR22" s="201"/>
      <c r="YS22" s="201"/>
      <c r="YT22" s="201"/>
      <c r="YU22" s="201"/>
      <c r="YV22" s="201"/>
      <c r="YW22" s="201"/>
      <c r="YX22" s="201"/>
      <c r="YY22" s="201"/>
      <c r="YZ22" s="201"/>
      <c r="ZA22" s="201"/>
      <c r="ZB22" s="201"/>
      <c r="ZC22" s="201"/>
      <c r="ZD22" s="201"/>
      <c r="ZE22" s="201"/>
      <c r="ZF22" s="201"/>
      <c r="ZG22" s="201"/>
      <c r="ZH22" s="201"/>
      <c r="ZI22" s="201"/>
      <c r="ZJ22" s="201"/>
      <c r="ZK22" s="201"/>
      <c r="ZL22" s="201"/>
      <c r="ZM22" s="201"/>
      <c r="ZN22" s="201"/>
      <c r="ZO22" s="201"/>
      <c r="ZP22" s="201"/>
      <c r="ZQ22" s="201"/>
      <c r="ZR22" s="201"/>
      <c r="ZS22" s="201"/>
      <c r="ZT22" s="201"/>
      <c r="ZU22" s="201"/>
      <c r="ZV22" s="201"/>
      <c r="ZW22" s="201"/>
      <c r="ZX22" s="201"/>
      <c r="ZY22" s="201"/>
      <c r="ZZ22" s="201"/>
      <c r="AAA22" s="201"/>
      <c r="AAB22" s="201"/>
      <c r="AAC22" s="201"/>
      <c r="AAD22" s="201"/>
      <c r="AAE22" s="201"/>
      <c r="AAF22" s="201"/>
      <c r="AAG22" s="201"/>
      <c r="AAH22" s="201"/>
      <c r="AAI22" s="201"/>
      <c r="AAJ22" s="201"/>
      <c r="AAK22" s="201"/>
      <c r="AAL22" s="201"/>
      <c r="AAM22" s="201"/>
      <c r="AAN22" s="201"/>
      <c r="AAO22" s="201"/>
      <c r="AAP22" s="201"/>
      <c r="AAQ22" s="201"/>
      <c r="AAR22" s="201"/>
      <c r="AAS22" s="201"/>
      <c r="AAT22" s="201"/>
      <c r="AAU22" s="201"/>
      <c r="AAV22" s="201"/>
      <c r="AAW22" s="201"/>
      <c r="AAX22" s="201"/>
      <c r="AAY22" s="201"/>
      <c r="AAZ22" s="201"/>
      <c r="ABA22" s="201"/>
      <c r="ABB22" s="201"/>
      <c r="ABC22" s="201"/>
      <c r="ABD22" s="201"/>
      <c r="ABE22" s="201"/>
      <c r="ABF22" s="201"/>
      <c r="ABG22" s="201"/>
      <c r="ABH22" s="201"/>
      <c r="ABI22" s="201"/>
      <c r="ABJ22" s="201"/>
      <c r="ABK22" s="201"/>
      <c r="ABL22" s="201"/>
      <c r="ABM22" s="201"/>
      <c r="ABN22" s="201"/>
      <c r="ABO22" s="201"/>
      <c r="ABP22" s="201"/>
      <c r="ABQ22" s="201"/>
      <c r="ABR22" s="201"/>
      <c r="ABS22" s="201"/>
      <c r="ABT22" s="201"/>
      <c r="ABU22" s="201"/>
      <c r="ABV22" s="201"/>
      <c r="ABW22" s="201"/>
      <c r="ABX22" s="201"/>
      <c r="ABY22" s="201"/>
      <c r="ABZ22" s="201"/>
      <c r="ACA22" s="201"/>
      <c r="ACB22" s="201"/>
      <c r="ACC22" s="201"/>
      <c r="ACD22" s="201"/>
      <c r="ACE22" s="201"/>
      <c r="ACF22" s="201"/>
      <c r="ACG22" s="201"/>
      <c r="ACH22" s="201"/>
      <c r="ACI22" s="201"/>
      <c r="ACJ22" s="201"/>
      <c r="ACK22" s="201"/>
      <c r="ACL22" s="201"/>
      <c r="ACM22" s="201"/>
      <c r="ACN22" s="201"/>
      <c r="ACO22" s="201"/>
      <c r="ACP22" s="201"/>
      <c r="ACQ22" s="201"/>
      <c r="ACR22" s="201"/>
      <c r="ACS22" s="201"/>
      <c r="ACT22" s="201"/>
      <c r="ACU22" s="201"/>
      <c r="ACV22" s="201"/>
      <c r="ACW22" s="201"/>
      <c r="ACX22" s="201"/>
      <c r="ACY22" s="201"/>
      <c r="ACZ22" s="201"/>
      <c r="ADA22" s="201"/>
      <c r="ADB22" s="201"/>
      <c r="ADC22" s="201"/>
      <c r="ADD22" s="201"/>
      <c r="ADE22" s="201"/>
      <c r="ADF22" s="201"/>
      <c r="ADG22" s="201"/>
      <c r="ADH22" s="201"/>
      <c r="ADI22" s="201"/>
      <c r="ADJ22" s="201"/>
      <c r="ADK22" s="201"/>
      <c r="ADL22" s="201"/>
      <c r="ADM22" s="201"/>
      <c r="ADN22" s="201"/>
      <c r="ADO22" s="201"/>
      <c r="ADP22" s="201"/>
      <c r="ADQ22" s="201"/>
      <c r="ADR22" s="201"/>
      <c r="ADS22" s="201"/>
      <c r="ADT22" s="201"/>
      <c r="ADU22" s="201"/>
      <c r="ADV22" s="201"/>
      <c r="ADW22" s="201"/>
      <c r="ADX22" s="201"/>
      <c r="ADY22" s="201"/>
      <c r="ADZ22" s="201"/>
      <c r="AEA22" s="201"/>
      <c r="AEB22" s="201"/>
      <c r="AEC22" s="201"/>
      <c r="AED22" s="201"/>
      <c r="AEE22" s="201"/>
      <c r="AEF22" s="201"/>
      <c r="AEG22" s="201"/>
      <c r="AEH22" s="201"/>
      <c r="AEI22" s="201"/>
      <c r="AEJ22" s="201"/>
      <c r="AEK22" s="201"/>
      <c r="AEL22" s="201"/>
      <c r="AEM22" s="201"/>
      <c r="AEN22" s="201"/>
      <c r="AEO22" s="201"/>
      <c r="AEP22" s="201"/>
      <c r="AEQ22" s="201"/>
      <c r="AER22" s="201"/>
      <c r="AES22" s="201"/>
      <c r="AET22" s="201"/>
      <c r="AEU22" s="201"/>
      <c r="AEV22" s="201"/>
      <c r="AEW22" s="201"/>
      <c r="AEX22" s="201"/>
      <c r="AEY22" s="201"/>
      <c r="AEZ22" s="201"/>
      <c r="AFA22" s="201"/>
      <c r="AFB22" s="201"/>
      <c r="AFC22" s="201"/>
      <c r="AFD22" s="201"/>
      <c r="AFE22" s="201"/>
      <c r="AFF22" s="201"/>
      <c r="AFG22" s="201"/>
      <c r="AFH22" s="201"/>
      <c r="AFI22" s="201"/>
      <c r="AFJ22" s="201"/>
      <c r="AFK22" s="201"/>
      <c r="AFL22" s="201"/>
      <c r="AFM22" s="201"/>
      <c r="AFN22" s="201"/>
      <c r="AFO22" s="201"/>
      <c r="AFP22" s="201"/>
      <c r="AFQ22" s="201"/>
      <c r="AFR22" s="201"/>
      <c r="AFS22" s="201"/>
      <c r="AFT22" s="201"/>
      <c r="AFU22" s="201"/>
      <c r="AFV22" s="201"/>
      <c r="AFW22" s="201"/>
      <c r="AFX22" s="201"/>
      <c r="AFY22" s="201"/>
      <c r="AFZ22" s="201"/>
      <c r="AGA22" s="201"/>
      <c r="AGB22" s="201"/>
      <c r="AGC22" s="201"/>
      <c r="AGD22" s="201"/>
      <c r="AGE22" s="201"/>
      <c r="AGF22" s="201"/>
      <c r="AGG22" s="201"/>
      <c r="AGH22" s="201"/>
      <c r="AGI22" s="201"/>
      <c r="AGJ22" s="201"/>
      <c r="AGK22" s="201"/>
      <c r="AGL22" s="201"/>
      <c r="AGM22" s="201"/>
      <c r="AGN22" s="201"/>
      <c r="AGO22" s="201"/>
      <c r="AGP22" s="201"/>
      <c r="AGQ22" s="201"/>
      <c r="AGR22" s="201"/>
      <c r="AGS22" s="201"/>
      <c r="AGT22" s="201"/>
      <c r="AGU22" s="201"/>
      <c r="AGV22" s="201"/>
      <c r="AGW22" s="201"/>
      <c r="AGX22" s="201"/>
      <c r="AGY22" s="201"/>
      <c r="AGZ22" s="201"/>
      <c r="AHA22" s="201"/>
      <c r="AHB22" s="201"/>
      <c r="AHC22" s="201"/>
      <c r="AHD22" s="201"/>
      <c r="AHE22" s="201"/>
      <c r="AHF22" s="201"/>
      <c r="AHG22" s="201"/>
      <c r="AHH22" s="201"/>
      <c r="AHI22" s="201"/>
      <c r="AHJ22" s="201"/>
      <c r="AHK22" s="201"/>
      <c r="AHL22" s="201"/>
      <c r="AHM22" s="201"/>
      <c r="AHN22" s="201"/>
      <c r="AHO22" s="201"/>
      <c r="AHP22" s="201"/>
      <c r="AHQ22" s="201"/>
      <c r="AHR22" s="201"/>
      <c r="AHS22" s="201"/>
      <c r="AHT22" s="201"/>
      <c r="AHU22" s="201"/>
      <c r="AHV22" s="201"/>
      <c r="AHW22" s="201"/>
      <c r="AHX22" s="201"/>
      <c r="AHY22" s="201"/>
      <c r="AHZ22" s="201"/>
      <c r="AIA22" s="201"/>
      <c r="AIB22" s="201"/>
      <c r="AIC22" s="201"/>
      <c r="AID22" s="201"/>
      <c r="AIE22" s="201"/>
      <c r="AIF22" s="201"/>
      <c r="AIG22" s="201"/>
      <c r="AIH22" s="201"/>
      <c r="AII22" s="201"/>
      <c r="AIJ22" s="201"/>
      <c r="AIK22" s="201"/>
      <c r="AIL22" s="201"/>
      <c r="AIM22" s="201"/>
      <c r="AIN22" s="201"/>
      <c r="AIO22" s="201"/>
      <c r="AIP22" s="201"/>
      <c r="AIQ22" s="201"/>
      <c r="AIR22" s="201"/>
      <c r="AIS22" s="201"/>
      <c r="AIT22" s="201"/>
      <c r="AIU22" s="201"/>
      <c r="AIV22" s="201"/>
      <c r="AIW22" s="201"/>
      <c r="AIX22" s="201"/>
      <c r="AIY22" s="201"/>
      <c r="AIZ22" s="201"/>
      <c r="AJA22" s="201"/>
      <c r="AJB22" s="201"/>
      <c r="AJC22" s="201"/>
      <c r="AJD22" s="201"/>
      <c r="AJE22" s="201"/>
      <c r="AJF22" s="201"/>
      <c r="AJG22" s="201"/>
      <c r="AJH22" s="201"/>
      <c r="AJI22" s="201"/>
      <c r="AJJ22" s="201"/>
      <c r="AJK22" s="201"/>
      <c r="AJL22" s="201"/>
      <c r="AJM22" s="201"/>
      <c r="AJN22" s="201"/>
      <c r="AJO22" s="201"/>
      <c r="AJP22" s="201"/>
      <c r="AJQ22" s="201"/>
      <c r="AJR22" s="201"/>
      <c r="AJS22" s="201"/>
      <c r="AJT22" s="201"/>
      <c r="AJU22" s="201"/>
      <c r="AJV22" s="201"/>
      <c r="AJW22" s="201"/>
      <c r="AJX22" s="201"/>
      <c r="AJY22" s="201"/>
      <c r="AJZ22" s="201"/>
      <c r="AKA22" s="201"/>
      <c r="AKB22" s="201"/>
      <c r="AKC22" s="201"/>
      <c r="AKD22" s="201"/>
      <c r="AKE22" s="201"/>
      <c r="AKF22" s="201"/>
      <c r="AKG22" s="201"/>
      <c r="AKH22" s="201"/>
      <c r="AKI22" s="201"/>
      <c r="AKJ22" s="201"/>
      <c r="AKK22" s="201"/>
      <c r="AKL22" s="201"/>
      <c r="AKM22" s="201"/>
      <c r="AKN22" s="201"/>
      <c r="AKO22" s="201"/>
      <c r="AKP22" s="201"/>
      <c r="AKQ22" s="201"/>
      <c r="AKR22" s="201"/>
      <c r="AKS22" s="201"/>
      <c r="AKT22" s="201"/>
      <c r="AKU22" s="201"/>
      <c r="AKV22" s="201"/>
      <c r="AKW22" s="201"/>
      <c r="AKX22" s="201"/>
      <c r="AKY22" s="201"/>
      <c r="AKZ22" s="201"/>
      <c r="ALA22" s="201"/>
      <c r="ALB22" s="201"/>
      <c r="ALC22" s="201"/>
      <c r="ALD22" s="201"/>
      <c r="ALE22" s="201"/>
      <c r="ALF22" s="201"/>
      <c r="ALG22" s="201"/>
      <c r="ALH22" s="201"/>
      <c r="ALI22" s="201"/>
      <c r="ALJ22" s="201"/>
      <c r="ALK22" s="201"/>
      <c r="ALL22" s="201"/>
      <c r="ALM22" s="201"/>
      <c r="ALN22" s="201"/>
      <c r="ALO22" s="201"/>
      <c r="ALP22" s="201"/>
      <c r="ALQ22" s="201"/>
      <c r="ALR22" s="201"/>
      <c r="ALS22" s="201"/>
      <c r="ALT22" s="201"/>
      <c r="ALU22" s="201"/>
      <c r="ALV22" s="201"/>
      <c r="ALW22" s="201"/>
      <c r="ALX22" s="201"/>
      <c r="ALY22" s="201"/>
      <c r="ALZ22" s="201"/>
      <c r="AMA22" s="201"/>
      <c r="AMB22" s="201"/>
      <c r="AMC22" s="201"/>
      <c r="AMD22" s="201"/>
      <c r="AME22" s="201"/>
      <c r="AMF22" s="201"/>
      <c r="AMG22" s="201"/>
      <c r="AMH22" s="201"/>
      <c r="AMI22" s="201"/>
      <c r="AMJ22" s="201"/>
      <c r="AMK22" s="201"/>
      <c r="AML22" s="201"/>
      <c r="AMM22" s="201"/>
      <c r="AMN22" s="201"/>
      <c r="AMO22" s="201"/>
      <c r="AMP22" s="201"/>
      <c r="AMQ22" s="201"/>
      <c r="AMR22" s="201"/>
      <c r="AMS22" s="201"/>
      <c r="AMT22" s="201"/>
      <c r="AMU22" s="201"/>
      <c r="AMV22" s="201"/>
      <c r="AMW22" s="201"/>
      <c r="AMX22" s="201"/>
      <c r="AMY22" s="201"/>
      <c r="AMZ22" s="201"/>
      <c r="ANA22" s="201"/>
      <c r="ANB22" s="201"/>
      <c r="ANC22" s="201"/>
      <c r="AND22" s="201"/>
      <c r="ANE22" s="201"/>
      <c r="ANF22" s="201"/>
      <c r="ANG22" s="201"/>
      <c r="ANH22" s="201"/>
      <c r="ANI22" s="201"/>
      <c r="ANJ22" s="201"/>
      <c r="ANK22" s="201"/>
      <c r="ANL22" s="201"/>
      <c r="ANM22" s="201"/>
      <c r="ANN22" s="201"/>
      <c r="ANO22" s="201"/>
      <c r="ANP22" s="201"/>
      <c r="ANQ22" s="201"/>
      <c r="ANR22" s="201"/>
      <c r="ANS22" s="201"/>
      <c r="ANT22" s="201"/>
      <c r="ANU22" s="201"/>
      <c r="ANV22" s="201"/>
      <c r="ANW22" s="201"/>
      <c r="ANX22" s="201"/>
      <c r="ANY22" s="201"/>
      <c r="ANZ22" s="201"/>
      <c r="AOA22" s="201"/>
      <c r="AOB22" s="201"/>
      <c r="AOC22" s="201"/>
      <c r="AOD22" s="201"/>
      <c r="AOE22" s="201"/>
      <c r="AOF22" s="201"/>
      <c r="AOG22" s="201"/>
      <c r="AOH22" s="201"/>
      <c r="AOI22" s="201"/>
      <c r="AOJ22" s="201"/>
      <c r="AOK22" s="201"/>
      <c r="AOL22" s="201"/>
      <c r="AOM22" s="201"/>
      <c r="AON22" s="201"/>
      <c r="AOO22" s="201"/>
      <c r="AOP22" s="201"/>
      <c r="AOQ22" s="201"/>
      <c r="AOR22" s="201"/>
      <c r="AOS22" s="201"/>
      <c r="AOT22" s="201"/>
      <c r="AOU22" s="201"/>
      <c r="AOV22" s="201"/>
      <c r="AOW22" s="201"/>
      <c r="AOX22" s="201"/>
      <c r="AOY22" s="201"/>
      <c r="AOZ22" s="201"/>
      <c r="APA22" s="201"/>
      <c r="APB22" s="201"/>
      <c r="APC22" s="201"/>
      <c r="APD22" s="201"/>
      <c r="APE22" s="201"/>
      <c r="APF22" s="201"/>
      <c r="APG22" s="201"/>
      <c r="APH22" s="201"/>
      <c r="API22" s="201"/>
      <c r="APJ22" s="201"/>
      <c r="APK22" s="201"/>
      <c r="APL22" s="201"/>
      <c r="APM22" s="201"/>
      <c r="APN22" s="201"/>
      <c r="APO22" s="201"/>
      <c r="APP22" s="201"/>
      <c r="APQ22" s="201"/>
      <c r="APR22" s="201"/>
      <c r="APS22" s="201"/>
      <c r="APT22" s="201"/>
      <c r="APU22" s="201"/>
      <c r="APV22" s="201"/>
      <c r="APW22" s="201"/>
      <c r="APX22" s="201"/>
      <c r="APY22" s="201"/>
      <c r="APZ22" s="201"/>
      <c r="AQA22" s="201"/>
      <c r="AQB22" s="201"/>
      <c r="AQC22" s="201"/>
      <c r="AQD22" s="201"/>
      <c r="AQE22" s="201"/>
      <c r="AQF22" s="201"/>
      <c r="AQG22" s="201"/>
      <c r="AQH22" s="201"/>
      <c r="AQI22" s="201"/>
      <c r="AQJ22" s="201"/>
      <c r="AQK22" s="201"/>
      <c r="AQL22" s="201"/>
      <c r="AQM22" s="201"/>
      <c r="AQN22" s="201"/>
      <c r="AQO22" s="201"/>
      <c r="AQP22" s="201"/>
      <c r="AQQ22" s="201"/>
      <c r="AQR22" s="201"/>
      <c r="AQS22" s="201"/>
      <c r="AQT22" s="201"/>
      <c r="AQU22" s="201"/>
      <c r="AQV22" s="201"/>
      <c r="AQW22" s="201"/>
      <c r="AQX22" s="201"/>
      <c r="AQY22" s="201"/>
      <c r="AQZ22" s="201"/>
      <c r="ARA22" s="201"/>
      <c r="ARB22" s="201"/>
      <c r="ARC22" s="201"/>
      <c r="ARD22" s="201"/>
      <c r="ARE22" s="201"/>
      <c r="ARF22" s="201"/>
      <c r="ARG22" s="201"/>
      <c r="ARH22" s="201"/>
      <c r="ARI22" s="201"/>
      <c r="ARJ22" s="201"/>
      <c r="ARK22" s="201"/>
      <c r="ARL22" s="201"/>
      <c r="ARM22" s="201"/>
      <c r="ARN22" s="201"/>
      <c r="ARO22" s="201"/>
      <c r="ARP22" s="201"/>
      <c r="ARQ22" s="201"/>
      <c r="ARR22" s="201"/>
      <c r="ARS22" s="201"/>
      <c r="ART22" s="201"/>
      <c r="ARU22" s="201"/>
      <c r="ARV22" s="201"/>
      <c r="ARW22" s="201"/>
      <c r="ARX22" s="201"/>
      <c r="ARY22" s="201"/>
      <c r="ARZ22" s="201"/>
      <c r="ASA22" s="201"/>
      <c r="ASB22" s="201"/>
      <c r="ASC22" s="201"/>
      <c r="ASD22" s="201"/>
      <c r="ASE22" s="201"/>
      <c r="ASF22" s="201"/>
      <c r="ASG22" s="201"/>
      <c r="ASH22" s="201"/>
      <c r="ASI22" s="201"/>
      <c r="ASJ22" s="201"/>
      <c r="ASK22" s="201"/>
      <c r="ASL22" s="201"/>
      <c r="ASM22" s="201"/>
      <c r="ASN22" s="201"/>
      <c r="ASO22" s="201"/>
      <c r="ASP22" s="201"/>
      <c r="ASQ22" s="201"/>
      <c r="ASR22" s="201"/>
      <c r="ASS22" s="201"/>
      <c r="AST22" s="201"/>
      <c r="ASU22" s="201"/>
      <c r="ASV22" s="201"/>
      <c r="ASW22" s="201"/>
      <c r="ASX22" s="201"/>
      <c r="ASY22" s="201"/>
      <c r="ASZ22" s="201"/>
      <c r="ATA22" s="201"/>
      <c r="ATB22" s="201"/>
      <c r="ATC22" s="201"/>
      <c r="ATD22" s="201"/>
      <c r="ATE22" s="201"/>
      <c r="ATF22" s="201"/>
      <c r="ATG22" s="201"/>
      <c r="ATH22" s="201"/>
      <c r="ATI22" s="201"/>
      <c r="ATJ22" s="201"/>
      <c r="ATK22" s="201"/>
      <c r="ATL22" s="201"/>
      <c r="ATM22" s="201"/>
      <c r="ATN22" s="201"/>
      <c r="ATO22" s="201"/>
      <c r="ATP22" s="201"/>
      <c r="ATQ22" s="201"/>
      <c r="ATR22" s="201"/>
      <c r="ATS22" s="201"/>
      <c r="ATT22" s="201"/>
      <c r="ATU22" s="201"/>
      <c r="ATV22" s="201"/>
      <c r="ATW22" s="201"/>
      <c r="ATX22" s="201"/>
      <c r="ATY22" s="201"/>
      <c r="ATZ22" s="201"/>
      <c r="AUA22" s="201"/>
      <c r="AUB22" s="201"/>
      <c r="AUC22" s="201"/>
      <c r="AUD22" s="201"/>
      <c r="AUE22" s="201"/>
      <c r="AUF22" s="201"/>
      <c r="AUG22" s="201"/>
      <c r="AUH22" s="201"/>
      <c r="AUI22" s="201"/>
      <c r="AUJ22" s="201"/>
      <c r="AUK22" s="201"/>
      <c r="AUL22" s="201"/>
      <c r="AUM22" s="201"/>
      <c r="AUN22" s="201"/>
      <c r="AUO22" s="201"/>
      <c r="AUP22" s="201"/>
      <c r="AUQ22" s="201"/>
      <c r="AUR22" s="201"/>
      <c r="AUS22" s="201"/>
      <c r="AUT22" s="201"/>
      <c r="AUU22" s="201"/>
      <c r="AUV22" s="201"/>
      <c r="AUW22" s="201"/>
      <c r="AUX22" s="201"/>
      <c r="AUY22" s="201"/>
      <c r="AUZ22" s="201"/>
      <c r="AVA22" s="201"/>
      <c r="AVB22" s="201"/>
      <c r="AVC22" s="201"/>
      <c r="AVD22" s="201"/>
      <c r="AVE22" s="201"/>
      <c r="AVF22" s="201"/>
      <c r="AVG22" s="201"/>
      <c r="AVH22" s="201"/>
      <c r="AVI22" s="201"/>
      <c r="AVJ22" s="201"/>
      <c r="AVK22" s="201"/>
      <c r="AVL22" s="201"/>
      <c r="AVM22" s="201"/>
      <c r="AVN22" s="201"/>
      <c r="AVO22" s="201"/>
      <c r="AVP22" s="201"/>
      <c r="AVQ22" s="201"/>
      <c r="AVR22" s="201"/>
      <c r="AVS22" s="201"/>
      <c r="AVT22" s="201"/>
      <c r="AVU22" s="201"/>
      <c r="AVV22" s="201"/>
      <c r="AVW22" s="201"/>
      <c r="AVX22" s="201"/>
      <c r="AVY22" s="201"/>
      <c r="AVZ22" s="201"/>
      <c r="AWA22" s="201"/>
      <c r="AWB22" s="201"/>
      <c r="AWC22" s="201"/>
      <c r="AWD22" s="201"/>
      <c r="AWE22" s="201"/>
      <c r="AWF22" s="201"/>
      <c r="AWG22" s="201"/>
      <c r="AWH22" s="201"/>
      <c r="AWI22" s="201"/>
      <c r="AWJ22" s="201"/>
      <c r="AWK22" s="201"/>
      <c r="AWL22" s="201"/>
      <c r="AWM22" s="201"/>
      <c r="AWN22" s="201"/>
      <c r="AWO22" s="201"/>
      <c r="AWP22" s="201"/>
      <c r="AWQ22" s="201"/>
      <c r="AWR22" s="201"/>
      <c r="AWS22" s="201"/>
      <c r="AWT22" s="201"/>
      <c r="AWU22" s="201"/>
      <c r="AWV22" s="201"/>
      <c r="AWW22" s="201"/>
      <c r="AWX22" s="201"/>
      <c r="AWY22" s="201"/>
      <c r="AWZ22" s="201"/>
      <c r="AXA22" s="201"/>
      <c r="AXB22" s="201"/>
      <c r="AXC22" s="201"/>
      <c r="AXD22" s="201"/>
      <c r="AXE22" s="201"/>
      <c r="AXF22" s="201"/>
      <c r="AXG22" s="201"/>
      <c r="AXH22" s="201"/>
      <c r="AXI22" s="201"/>
      <c r="AXJ22" s="201"/>
      <c r="AXK22" s="201"/>
      <c r="AXL22" s="201"/>
      <c r="AXM22" s="201"/>
      <c r="AXN22" s="201"/>
      <c r="AXO22" s="201"/>
      <c r="AXP22" s="201"/>
      <c r="AXQ22" s="201"/>
      <c r="AXR22" s="201"/>
      <c r="AXS22" s="201"/>
      <c r="AXT22" s="201"/>
      <c r="AXU22" s="201"/>
      <c r="AXV22" s="201"/>
      <c r="AXW22" s="201"/>
      <c r="AXX22" s="201"/>
      <c r="AXY22" s="201"/>
      <c r="AXZ22" s="201"/>
      <c r="AYA22" s="201"/>
      <c r="AYB22" s="201"/>
      <c r="AYC22" s="201"/>
      <c r="AYD22" s="201"/>
      <c r="AYE22" s="201"/>
      <c r="AYF22" s="201"/>
      <c r="AYG22" s="201"/>
      <c r="AYH22" s="201"/>
      <c r="AYI22" s="201"/>
      <c r="AYJ22" s="201"/>
      <c r="AYK22" s="201"/>
      <c r="AYL22" s="201"/>
      <c r="AYM22" s="201"/>
      <c r="AYN22" s="201"/>
      <c r="AYO22" s="201"/>
      <c r="AYP22" s="201"/>
      <c r="AYQ22" s="201"/>
      <c r="AYR22" s="201"/>
      <c r="AYS22" s="201"/>
      <c r="AYT22" s="201"/>
      <c r="AYU22" s="201"/>
      <c r="AYV22" s="201"/>
      <c r="AYW22" s="201"/>
      <c r="AYX22" s="201"/>
      <c r="AYY22" s="201"/>
      <c r="AYZ22" s="201"/>
      <c r="AZA22" s="201"/>
      <c r="AZB22" s="201"/>
      <c r="AZC22" s="201"/>
      <c r="AZD22" s="201"/>
      <c r="AZE22" s="201"/>
      <c r="AZF22" s="201"/>
      <c r="AZG22" s="201"/>
      <c r="AZH22" s="201"/>
      <c r="AZI22" s="201"/>
      <c r="AZJ22" s="201"/>
      <c r="AZK22" s="201"/>
      <c r="AZL22" s="201"/>
      <c r="AZM22" s="201"/>
      <c r="AZN22" s="201"/>
      <c r="AZO22" s="201"/>
      <c r="AZP22" s="201"/>
      <c r="AZQ22" s="201"/>
      <c r="AZR22" s="201"/>
      <c r="AZS22" s="201"/>
      <c r="AZT22" s="201"/>
      <c r="AZU22" s="201"/>
      <c r="AZV22" s="201"/>
      <c r="AZW22" s="201"/>
      <c r="AZX22" s="201"/>
      <c r="AZY22" s="201"/>
      <c r="AZZ22" s="201"/>
      <c r="BAA22" s="201"/>
      <c r="BAB22" s="201"/>
      <c r="BAC22" s="201"/>
      <c r="BAD22" s="201"/>
      <c r="BAE22" s="201"/>
      <c r="BAF22" s="201"/>
      <c r="BAG22" s="201"/>
      <c r="BAH22" s="201"/>
      <c r="BAI22" s="201"/>
      <c r="BAJ22" s="201"/>
      <c r="BAK22" s="201"/>
      <c r="BAL22" s="201"/>
      <c r="BAM22" s="201"/>
      <c r="BAN22" s="201"/>
      <c r="BAO22" s="201"/>
      <c r="BAP22" s="201"/>
      <c r="BAQ22" s="201"/>
      <c r="BAR22" s="201"/>
      <c r="BAS22" s="201"/>
      <c r="BAT22" s="201"/>
      <c r="BAU22" s="201"/>
      <c r="BAV22" s="201"/>
      <c r="BAW22" s="201"/>
      <c r="BAX22" s="201"/>
      <c r="BAY22" s="201"/>
      <c r="BAZ22" s="201"/>
      <c r="BBA22" s="201"/>
      <c r="BBB22" s="201"/>
      <c r="BBC22" s="201"/>
      <c r="BBD22" s="201"/>
      <c r="BBE22" s="201"/>
      <c r="BBF22" s="201"/>
      <c r="BBG22" s="201"/>
      <c r="BBH22" s="201"/>
      <c r="BBI22" s="201"/>
      <c r="BBJ22" s="201"/>
      <c r="BBK22" s="201"/>
      <c r="BBL22" s="201"/>
      <c r="BBM22" s="201"/>
      <c r="BBN22" s="201"/>
      <c r="BBO22" s="201"/>
      <c r="BBP22" s="201"/>
      <c r="BBQ22" s="201"/>
      <c r="BBR22" s="201"/>
      <c r="BBS22" s="201"/>
      <c r="BBT22" s="201"/>
      <c r="BBU22" s="201"/>
      <c r="BBV22" s="201"/>
      <c r="BBW22" s="201"/>
      <c r="BBX22" s="201"/>
      <c r="BBY22" s="201"/>
      <c r="BBZ22" s="201"/>
      <c r="BCA22" s="201"/>
      <c r="BCB22" s="201"/>
      <c r="BCC22" s="201"/>
      <c r="BCD22" s="201"/>
      <c r="BCE22" s="201"/>
      <c r="BCF22" s="201"/>
      <c r="BCG22" s="201"/>
      <c r="BCH22" s="201"/>
      <c r="BCI22" s="201"/>
      <c r="BCJ22" s="201"/>
      <c r="BCK22" s="201"/>
      <c r="BCL22" s="201"/>
      <c r="BCM22" s="201"/>
      <c r="BCN22" s="201"/>
      <c r="BCO22" s="201"/>
      <c r="BCP22" s="201"/>
      <c r="BCQ22" s="201"/>
      <c r="BCR22" s="201"/>
      <c r="BCS22" s="201"/>
      <c r="BCT22" s="201"/>
      <c r="BCU22" s="201"/>
      <c r="BCV22" s="201"/>
      <c r="BCW22" s="201"/>
      <c r="BCX22" s="201"/>
      <c r="BCY22" s="201"/>
      <c r="BCZ22" s="201"/>
      <c r="BDA22" s="201"/>
      <c r="BDB22" s="201"/>
      <c r="BDC22" s="201"/>
      <c r="BDD22" s="201"/>
      <c r="BDE22" s="201"/>
      <c r="BDF22" s="201"/>
      <c r="BDG22" s="201"/>
      <c r="BDH22" s="201"/>
      <c r="BDI22" s="201"/>
      <c r="BDJ22" s="201"/>
      <c r="BDK22" s="201"/>
      <c r="BDL22" s="201"/>
      <c r="BDM22" s="201"/>
      <c r="BDN22" s="201"/>
      <c r="BDO22" s="201"/>
      <c r="BDP22" s="201"/>
      <c r="BDQ22" s="201"/>
      <c r="BDR22" s="201"/>
      <c r="BDS22" s="201"/>
      <c r="BDT22" s="201"/>
      <c r="BDU22" s="201"/>
      <c r="BDV22" s="201"/>
      <c r="BDW22" s="201"/>
      <c r="BDX22" s="201"/>
      <c r="BDY22" s="201"/>
      <c r="BDZ22" s="201"/>
      <c r="BEA22" s="201"/>
      <c r="BEB22" s="201"/>
      <c r="BEC22" s="201"/>
      <c r="BED22" s="201"/>
      <c r="BEE22" s="201"/>
      <c r="BEF22" s="201"/>
      <c r="BEG22" s="201"/>
      <c r="BEH22" s="201"/>
      <c r="BEI22" s="201"/>
      <c r="BEJ22" s="201"/>
      <c r="BEK22" s="201"/>
      <c r="BEL22" s="201"/>
      <c r="BEM22" s="201"/>
      <c r="BEN22" s="201"/>
      <c r="BEO22" s="201"/>
      <c r="BEP22" s="201"/>
      <c r="BEQ22" s="201"/>
      <c r="BER22" s="201"/>
      <c r="BES22" s="201"/>
      <c r="BET22" s="201"/>
      <c r="BEU22" s="201"/>
      <c r="BEV22" s="201"/>
      <c r="BEW22" s="201"/>
      <c r="BEX22" s="201"/>
      <c r="BEY22" s="201"/>
      <c r="BEZ22" s="201"/>
      <c r="BFA22" s="201"/>
      <c r="BFB22" s="201"/>
      <c r="BFC22" s="201"/>
      <c r="BFD22" s="201"/>
      <c r="BFE22" s="201"/>
      <c r="BFF22" s="201"/>
      <c r="BFG22" s="201"/>
      <c r="BFH22" s="201"/>
      <c r="BFI22" s="201"/>
      <c r="BFJ22" s="201"/>
      <c r="BFK22" s="201"/>
      <c r="BFL22" s="201"/>
      <c r="BFM22" s="201"/>
      <c r="BFN22" s="201"/>
      <c r="BFO22" s="201"/>
      <c r="BFP22" s="201"/>
      <c r="BFQ22" s="201"/>
      <c r="BFR22" s="201"/>
      <c r="BFS22" s="201"/>
      <c r="BFT22" s="201"/>
      <c r="BFU22" s="201"/>
      <c r="BFV22" s="201"/>
      <c r="BFW22" s="201"/>
      <c r="BFX22" s="201"/>
      <c r="BFY22" s="201"/>
      <c r="BFZ22" s="201"/>
      <c r="BGA22" s="201"/>
      <c r="BGB22" s="201"/>
      <c r="BGC22" s="201"/>
      <c r="BGD22" s="201"/>
      <c r="BGE22" s="201"/>
      <c r="BGF22" s="201"/>
      <c r="BGG22" s="201"/>
      <c r="BGH22" s="201"/>
      <c r="BGI22" s="201"/>
      <c r="BGJ22" s="201"/>
      <c r="BGK22" s="201"/>
      <c r="BGL22" s="201"/>
      <c r="BGM22" s="201"/>
      <c r="BGN22" s="201"/>
      <c r="BGO22" s="201"/>
      <c r="BGP22" s="201"/>
      <c r="BGQ22" s="201"/>
      <c r="BGR22" s="201"/>
      <c r="BGS22" s="201"/>
      <c r="BGT22" s="201"/>
      <c r="BGU22" s="201"/>
      <c r="BGV22" s="201"/>
      <c r="BGW22" s="201"/>
      <c r="BGX22" s="201"/>
      <c r="BGY22" s="201"/>
      <c r="BGZ22" s="201"/>
      <c r="BHA22" s="201"/>
      <c r="BHB22" s="201"/>
      <c r="BHC22" s="201"/>
      <c r="BHD22" s="201"/>
      <c r="BHE22" s="201"/>
      <c r="BHF22" s="201"/>
      <c r="BHG22" s="201"/>
      <c r="BHH22" s="201"/>
      <c r="BHI22" s="201"/>
      <c r="BHJ22" s="201"/>
      <c r="BHK22" s="201"/>
      <c r="BHL22" s="201"/>
      <c r="BHM22" s="201"/>
      <c r="BHN22" s="201"/>
      <c r="BHO22" s="201"/>
      <c r="BHP22" s="201"/>
      <c r="BHQ22" s="201"/>
      <c r="BHR22" s="201"/>
      <c r="BHS22" s="201"/>
      <c r="BHT22" s="201"/>
      <c r="BHU22" s="201"/>
      <c r="BHV22" s="201"/>
      <c r="BHW22" s="201"/>
      <c r="BHX22" s="201"/>
      <c r="BHY22" s="201"/>
      <c r="BHZ22" s="201"/>
      <c r="BIA22" s="201"/>
      <c r="BIB22" s="201"/>
      <c r="BIC22" s="201"/>
      <c r="BID22" s="201"/>
      <c r="BIE22" s="201"/>
      <c r="BIF22" s="201"/>
      <c r="BIG22" s="201"/>
      <c r="BIH22" s="201"/>
      <c r="BII22" s="201"/>
      <c r="BIJ22" s="201"/>
      <c r="BIK22" s="201"/>
      <c r="BIL22" s="201"/>
      <c r="BIM22" s="201"/>
      <c r="BIN22" s="201"/>
      <c r="BIO22" s="201"/>
      <c r="BIP22" s="201"/>
      <c r="BIQ22" s="201"/>
      <c r="BIR22" s="201"/>
      <c r="BIS22" s="201"/>
      <c r="BIT22" s="201"/>
      <c r="BIU22" s="201"/>
      <c r="BIV22" s="201"/>
      <c r="BIW22" s="201"/>
      <c r="BIX22" s="201"/>
      <c r="BIY22" s="201"/>
      <c r="BIZ22" s="201"/>
      <c r="BJA22" s="201"/>
      <c r="BJB22" s="201"/>
      <c r="BJC22" s="201"/>
      <c r="BJD22" s="201"/>
      <c r="BJE22" s="201"/>
      <c r="BJF22" s="201"/>
      <c r="BJG22" s="201"/>
      <c r="BJH22" s="201"/>
      <c r="BJI22" s="201"/>
      <c r="BJJ22" s="201"/>
      <c r="BJK22" s="201"/>
      <c r="BJL22" s="201"/>
      <c r="BJM22" s="201"/>
      <c r="BJN22" s="201"/>
      <c r="BJO22" s="201"/>
      <c r="BJP22" s="201"/>
      <c r="BJQ22" s="201"/>
      <c r="BJR22" s="201"/>
      <c r="BJS22" s="201"/>
      <c r="BJT22" s="201"/>
      <c r="BJU22" s="201"/>
      <c r="BJV22" s="201"/>
      <c r="BJW22" s="201"/>
      <c r="BJX22" s="201"/>
      <c r="BJY22" s="201"/>
      <c r="BJZ22" s="201"/>
      <c r="BKA22" s="201"/>
      <c r="BKB22" s="201"/>
      <c r="BKC22" s="201"/>
      <c r="BKD22" s="201"/>
      <c r="BKE22" s="201"/>
      <c r="BKF22" s="201"/>
      <c r="BKG22" s="201"/>
      <c r="BKH22" s="201"/>
      <c r="BKI22" s="201"/>
      <c r="BKJ22" s="201"/>
      <c r="BKK22" s="201"/>
      <c r="BKL22" s="201"/>
      <c r="BKM22" s="201"/>
      <c r="BKN22" s="201"/>
      <c r="BKO22" s="201"/>
      <c r="BKP22" s="201"/>
      <c r="BKQ22" s="201"/>
      <c r="BKR22" s="201"/>
      <c r="BKS22" s="201"/>
      <c r="BKT22" s="201"/>
      <c r="BKU22" s="201"/>
      <c r="BKV22" s="201"/>
      <c r="BKW22" s="201"/>
      <c r="BKX22" s="201"/>
      <c r="BKY22" s="201"/>
      <c r="BKZ22" s="201"/>
      <c r="BLA22" s="201"/>
      <c r="BLB22" s="201"/>
      <c r="BLC22" s="201"/>
      <c r="BLD22" s="201"/>
      <c r="BLE22" s="201"/>
      <c r="BLF22" s="201"/>
      <c r="BLG22" s="201"/>
      <c r="BLH22" s="201"/>
      <c r="BLI22" s="201"/>
      <c r="BLJ22" s="201"/>
      <c r="BLK22" s="201"/>
      <c r="BLL22" s="201"/>
      <c r="BLM22" s="201"/>
      <c r="BLN22" s="201"/>
      <c r="BLO22" s="201"/>
      <c r="BLP22" s="201"/>
      <c r="BLQ22" s="201"/>
      <c r="BLR22" s="201"/>
      <c r="BLS22" s="201"/>
      <c r="BLT22" s="201"/>
      <c r="BLU22" s="201"/>
      <c r="BLV22" s="201"/>
      <c r="BLW22" s="201"/>
      <c r="BLX22" s="201"/>
      <c r="BLY22" s="201"/>
      <c r="BLZ22" s="201"/>
      <c r="BMA22" s="201"/>
      <c r="BMB22" s="201"/>
      <c r="BMC22" s="201"/>
      <c r="BMD22" s="201"/>
      <c r="BME22" s="201"/>
      <c r="BMF22" s="201"/>
      <c r="BMG22" s="201"/>
      <c r="BMH22" s="201"/>
      <c r="BMI22" s="201"/>
      <c r="BMJ22" s="201"/>
      <c r="BMK22" s="201"/>
      <c r="BML22" s="201"/>
      <c r="BMM22" s="201"/>
      <c r="BMN22" s="201"/>
      <c r="BMO22" s="201"/>
      <c r="BMP22" s="201"/>
      <c r="BMQ22" s="201"/>
      <c r="BMR22" s="201"/>
      <c r="BMS22" s="201"/>
      <c r="BMT22" s="201"/>
      <c r="BMU22" s="201"/>
      <c r="BMV22" s="201"/>
      <c r="BMW22" s="201"/>
      <c r="BMX22" s="201"/>
      <c r="BMY22" s="201"/>
      <c r="BMZ22" s="201"/>
      <c r="BNA22" s="201"/>
      <c r="BNB22" s="201"/>
      <c r="BNC22" s="201"/>
      <c r="BND22" s="201"/>
      <c r="BNE22" s="201"/>
      <c r="BNF22" s="201"/>
      <c r="BNG22" s="201"/>
      <c r="BNH22" s="201"/>
      <c r="BNI22" s="201"/>
      <c r="BNJ22" s="201"/>
      <c r="BNK22" s="201"/>
      <c r="BNL22" s="201"/>
      <c r="BNM22" s="201"/>
      <c r="BNN22" s="201"/>
      <c r="BNO22" s="201"/>
      <c r="BNP22" s="201"/>
      <c r="BNQ22" s="201"/>
      <c r="BNR22" s="201"/>
      <c r="BNS22" s="201"/>
      <c r="BNT22" s="201"/>
      <c r="BNU22" s="201"/>
      <c r="BNV22" s="201"/>
      <c r="BNW22" s="201"/>
      <c r="BNX22" s="201"/>
      <c r="BNY22" s="201"/>
      <c r="BNZ22" s="201"/>
      <c r="BOA22" s="201"/>
      <c r="BOB22" s="201"/>
      <c r="BOC22" s="201"/>
      <c r="BOD22" s="201"/>
      <c r="BOE22" s="201"/>
      <c r="BOF22" s="201"/>
      <c r="BOG22" s="201"/>
      <c r="BOH22" s="201"/>
      <c r="BOI22" s="201"/>
      <c r="BOJ22" s="201"/>
      <c r="BOK22" s="201"/>
      <c r="BOL22" s="201"/>
      <c r="BOM22" s="201"/>
      <c r="BON22" s="201"/>
      <c r="BOO22" s="201"/>
      <c r="BOP22" s="201"/>
      <c r="BOQ22" s="201"/>
      <c r="BOR22" s="201"/>
      <c r="BOS22" s="201"/>
      <c r="BOT22" s="201"/>
      <c r="BOU22" s="201"/>
      <c r="BOV22" s="201"/>
      <c r="BOW22" s="201"/>
      <c r="BOX22" s="201"/>
      <c r="BOY22" s="201"/>
      <c r="BOZ22" s="201"/>
      <c r="BPA22" s="201"/>
      <c r="BPB22" s="201"/>
      <c r="BPC22" s="201"/>
      <c r="BPD22" s="201"/>
      <c r="BPE22" s="201"/>
      <c r="BPF22" s="201"/>
      <c r="BPG22" s="201"/>
      <c r="BPH22" s="201"/>
      <c r="BPI22" s="201"/>
      <c r="BPJ22" s="201"/>
      <c r="BPK22" s="201"/>
      <c r="BPL22" s="201"/>
      <c r="BPM22" s="201"/>
      <c r="BPN22" s="201"/>
      <c r="BPO22" s="201"/>
      <c r="BPP22" s="201"/>
      <c r="BPQ22" s="201"/>
      <c r="BPR22" s="201"/>
      <c r="BPS22" s="201"/>
      <c r="BPT22" s="201"/>
      <c r="BPU22" s="201"/>
      <c r="BPV22" s="201"/>
      <c r="BPW22" s="201"/>
      <c r="BPX22" s="201"/>
      <c r="BPY22" s="201"/>
      <c r="BPZ22" s="201"/>
      <c r="BQA22" s="201"/>
      <c r="BQB22" s="201"/>
      <c r="BQC22" s="201"/>
      <c r="BQD22" s="201"/>
      <c r="BQE22" s="201"/>
      <c r="BQF22" s="201"/>
      <c r="BQG22" s="201"/>
      <c r="BQH22" s="201"/>
      <c r="BQI22" s="201"/>
      <c r="BQJ22" s="201"/>
      <c r="BQK22" s="201"/>
      <c r="BQL22" s="201"/>
      <c r="BQM22" s="201"/>
      <c r="BQN22" s="201"/>
      <c r="BQO22" s="201"/>
      <c r="BQP22" s="201"/>
      <c r="BQQ22" s="201"/>
      <c r="BQR22" s="201"/>
      <c r="BQS22" s="201"/>
      <c r="BQT22" s="201"/>
      <c r="BQU22" s="201"/>
      <c r="BQV22" s="201"/>
      <c r="BQW22" s="201"/>
      <c r="BQX22" s="201"/>
      <c r="BQY22" s="201"/>
      <c r="BQZ22" s="201"/>
      <c r="BRA22" s="201"/>
      <c r="BRB22" s="201"/>
      <c r="BRC22" s="201"/>
      <c r="BRD22" s="201"/>
      <c r="BRE22" s="201"/>
      <c r="BRF22" s="201"/>
      <c r="BRG22" s="201"/>
      <c r="BRH22" s="201"/>
      <c r="BRI22" s="201"/>
      <c r="BRJ22" s="201"/>
      <c r="BRK22" s="201"/>
      <c r="BRL22" s="201"/>
      <c r="BRM22" s="201"/>
      <c r="BRN22" s="201"/>
      <c r="BRO22" s="201"/>
      <c r="BRP22" s="201"/>
      <c r="BRQ22" s="201"/>
      <c r="BRR22" s="201"/>
      <c r="BRS22" s="201"/>
      <c r="BRT22" s="201"/>
      <c r="BRU22" s="201"/>
      <c r="BRV22" s="201"/>
      <c r="BRW22" s="201"/>
      <c r="BRX22" s="201"/>
      <c r="BRY22" s="201"/>
      <c r="BRZ22" s="201"/>
      <c r="BSA22" s="201"/>
      <c r="BSB22" s="201"/>
      <c r="BSC22" s="201"/>
      <c r="BSD22" s="201"/>
      <c r="BSE22" s="201"/>
      <c r="BSF22" s="201"/>
      <c r="BSG22" s="201"/>
      <c r="BSH22" s="201"/>
      <c r="BSI22" s="201"/>
      <c r="BSJ22" s="201"/>
      <c r="BSK22" s="201"/>
      <c r="BSL22" s="201"/>
      <c r="BSM22" s="201"/>
      <c r="BSN22" s="201"/>
      <c r="BSO22" s="201"/>
      <c r="BSP22" s="201"/>
      <c r="BSQ22" s="201"/>
      <c r="BSR22" s="201"/>
      <c r="BSS22" s="201"/>
      <c r="BST22" s="201"/>
      <c r="BSU22" s="201"/>
      <c r="BSV22" s="201"/>
      <c r="BSW22" s="201"/>
      <c r="BSX22" s="201"/>
      <c r="BSY22" s="201"/>
      <c r="BSZ22" s="201"/>
      <c r="BTA22" s="201"/>
      <c r="BTB22" s="201"/>
      <c r="BTC22" s="201"/>
      <c r="BTD22" s="201"/>
      <c r="BTE22" s="201"/>
      <c r="BTF22" s="201"/>
      <c r="BTG22" s="201"/>
      <c r="BTH22" s="201"/>
      <c r="BTI22" s="201"/>
      <c r="BTJ22" s="201"/>
      <c r="BTK22" s="201"/>
      <c r="BTL22" s="201"/>
      <c r="BTM22" s="201"/>
      <c r="BTN22" s="201"/>
      <c r="BTO22" s="201"/>
      <c r="BTP22" s="201"/>
      <c r="BTQ22" s="201"/>
      <c r="BTR22" s="201"/>
      <c r="BTS22" s="201"/>
      <c r="BTT22" s="201"/>
      <c r="BTU22" s="201"/>
      <c r="BTV22" s="201"/>
      <c r="BTW22" s="201"/>
      <c r="BTX22" s="201"/>
      <c r="BTY22" s="201"/>
      <c r="BTZ22" s="201"/>
      <c r="BUA22" s="201"/>
      <c r="BUB22" s="201"/>
      <c r="BUC22" s="201"/>
      <c r="BUD22" s="201"/>
      <c r="BUE22" s="201"/>
      <c r="BUF22" s="201"/>
      <c r="BUG22" s="201"/>
      <c r="BUH22" s="201"/>
      <c r="BUI22" s="201"/>
      <c r="BUJ22" s="201"/>
      <c r="BUK22" s="201"/>
      <c r="BUL22" s="201"/>
      <c r="BUM22" s="201"/>
      <c r="BUN22" s="201"/>
      <c r="BUO22" s="201"/>
      <c r="BUP22" s="201"/>
      <c r="BUQ22" s="201"/>
      <c r="BUR22" s="201"/>
      <c r="BUS22" s="201"/>
      <c r="BUT22" s="201"/>
      <c r="BUU22" s="201"/>
      <c r="BUV22" s="201"/>
      <c r="BUW22" s="201"/>
      <c r="BUX22" s="201"/>
      <c r="BUY22" s="201"/>
      <c r="BUZ22" s="201"/>
      <c r="BVA22" s="201"/>
      <c r="BVB22" s="201"/>
      <c r="BVC22" s="201"/>
      <c r="BVD22" s="201"/>
      <c r="BVE22" s="201"/>
      <c r="BVF22" s="201"/>
      <c r="BVG22" s="201"/>
      <c r="BVH22" s="201"/>
      <c r="BVI22" s="201"/>
      <c r="BVJ22" s="201"/>
      <c r="BVK22" s="201"/>
      <c r="BVL22" s="201"/>
      <c r="BVM22" s="201"/>
      <c r="BVN22" s="201"/>
      <c r="BVO22" s="201"/>
      <c r="BVP22" s="201"/>
      <c r="BVQ22" s="201"/>
      <c r="BVR22" s="201"/>
      <c r="BVS22" s="201"/>
      <c r="BVT22" s="201"/>
      <c r="BVU22" s="201"/>
      <c r="BVV22" s="201"/>
      <c r="BVW22" s="201"/>
      <c r="BVX22" s="201"/>
      <c r="BVY22" s="201"/>
      <c r="BVZ22" s="201"/>
      <c r="BWA22" s="201"/>
      <c r="BWB22" s="201"/>
      <c r="BWC22" s="201"/>
      <c r="BWD22" s="201"/>
      <c r="BWE22" s="201"/>
      <c r="BWF22" s="201"/>
      <c r="BWG22" s="201"/>
      <c r="BWH22" s="201"/>
      <c r="BWI22" s="201"/>
      <c r="BWJ22" s="201"/>
      <c r="BWK22" s="201"/>
      <c r="BWL22" s="201"/>
      <c r="BWM22" s="201"/>
      <c r="BWN22" s="201"/>
      <c r="BWO22" s="201"/>
      <c r="BWP22" s="201"/>
      <c r="BWQ22" s="201"/>
      <c r="BWR22" s="201"/>
      <c r="BWS22" s="201"/>
      <c r="BWT22" s="201"/>
      <c r="BWU22" s="201"/>
      <c r="BWV22" s="201"/>
      <c r="BWW22" s="201"/>
      <c r="BWX22" s="201"/>
      <c r="BWY22" s="201"/>
      <c r="BWZ22" s="201"/>
      <c r="BXA22" s="201"/>
      <c r="BXB22" s="201"/>
      <c r="BXC22" s="201"/>
      <c r="BXD22" s="201"/>
      <c r="BXE22" s="201"/>
      <c r="BXF22" s="201"/>
      <c r="BXG22" s="201"/>
      <c r="BXH22" s="201"/>
      <c r="BXI22" s="201"/>
      <c r="BXJ22" s="201"/>
      <c r="BXK22" s="201"/>
      <c r="BXL22" s="201"/>
      <c r="BXM22" s="201"/>
      <c r="BXN22" s="201"/>
      <c r="BXO22" s="201"/>
      <c r="BXP22" s="201"/>
      <c r="BXQ22" s="201"/>
      <c r="BXR22" s="201"/>
      <c r="BXS22" s="201"/>
      <c r="BXT22" s="201"/>
      <c r="BXU22" s="201"/>
      <c r="BXV22" s="201"/>
      <c r="BXW22" s="201"/>
      <c r="BXX22" s="201"/>
      <c r="BXY22" s="201"/>
      <c r="BXZ22" s="201"/>
      <c r="BYA22" s="201"/>
      <c r="BYB22" s="201"/>
      <c r="BYC22" s="201"/>
      <c r="BYD22" s="201"/>
      <c r="BYE22" s="201"/>
      <c r="BYF22" s="201"/>
      <c r="BYG22" s="201"/>
      <c r="BYH22" s="201"/>
      <c r="BYI22" s="201"/>
      <c r="BYJ22" s="201"/>
      <c r="BYK22" s="201"/>
      <c r="BYL22" s="201"/>
      <c r="BYM22" s="201"/>
      <c r="BYN22" s="201"/>
      <c r="BYO22" s="201"/>
      <c r="BYP22" s="201"/>
      <c r="BYQ22" s="201"/>
      <c r="BYR22" s="201"/>
      <c r="BYS22" s="201"/>
      <c r="BYT22" s="201"/>
      <c r="BYU22" s="201"/>
      <c r="BYV22" s="201"/>
      <c r="BYW22" s="201"/>
      <c r="BYX22" s="201"/>
      <c r="BYY22" s="201"/>
      <c r="BYZ22" s="201"/>
      <c r="BZA22" s="201"/>
      <c r="BZB22" s="201"/>
      <c r="BZC22" s="201"/>
      <c r="BZD22" s="201"/>
      <c r="BZE22" s="201"/>
      <c r="BZF22" s="201"/>
      <c r="BZG22" s="201"/>
      <c r="BZH22" s="201"/>
      <c r="BZI22" s="201"/>
      <c r="BZJ22" s="201"/>
      <c r="BZK22" s="201"/>
      <c r="BZL22" s="201"/>
      <c r="BZM22" s="201"/>
      <c r="BZN22" s="201"/>
      <c r="BZO22" s="201"/>
      <c r="BZP22" s="201"/>
      <c r="BZQ22" s="201"/>
      <c r="BZR22" s="201"/>
      <c r="BZS22" s="201"/>
      <c r="BZT22" s="201"/>
      <c r="BZU22" s="201"/>
      <c r="BZV22" s="201"/>
      <c r="BZW22" s="201"/>
      <c r="BZX22" s="201"/>
      <c r="BZY22" s="201"/>
      <c r="BZZ22" s="201"/>
      <c r="CAA22" s="201"/>
      <c r="CAB22" s="201"/>
      <c r="CAC22" s="201"/>
      <c r="CAD22" s="201"/>
      <c r="CAE22" s="201"/>
      <c r="CAF22" s="201"/>
      <c r="CAG22" s="201"/>
      <c r="CAH22" s="201"/>
      <c r="CAI22" s="201"/>
      <c r="CAJ22" s="201"/>
      <c r="CAK22" s="201"/>
      <c r="CAL22" s="201"/>
      <c r="CAM22" s="201"/>
      <c r="CAN22" s="201"/>
      <c r="CAO22" s="201"/>
      <c r="CAP22" s="201"/>
      <c r="CAQ22" s="201"/>
      <c r="CAR22" s="201"/>
      <c r="CAS22" s="201"/>
      <c r="CAT22" s="201"/>
      <c r="CAU22" s="201"/>
      <c r="CAV22" s="201"/>
      <c r="CAW22" s="201"/>
      <c r="CAX22" s="201"/>
      <c r="CAY22" s="201"/>
      <c r="CAZ22" s="201"/>
      <c r="CBA22" s="201"/>
      <c r="CBB22" s="201"/>
      <c r="CBC22" s="201"/>
      <c r="CBD22" s="201"/>
      <c r="CBE22" s="201"/>
      <c r="CBF22" s="201"/>
      <c r="CBG22" s="201"/>
      <c r="CBH22" s="201"/>
      <c r="CBI22" s="201"/>
      <c r="CBJ22" s="201"/>
      <c r="CBK22" s="201"/>
      <c r="CBL22" s="201"/>
      <c r="CBM22" s="201"/>
      <c r="CBN22" s="201"/>
      <c r="CBO22" s="201"/>
      <c r="CBP22" s="201"/>
      <c r="CBQ22" s="201"/>
      <c r="CBR22" s="201"/>
      <c r="CBS22" s="201"/>
      <c r="CBT22" s="201"/>
      <c r="CBU22" s="201"/>
      <c r="CBV22" s="201"/>
      <c r="CBW22" s="201"/>
      <c r="CBX22" s="201"/>
      <c r="CBY22" s="201"/>
      <c r="CBZ22" s="201"/>
      <c r="CCA22" s="201"/>
      <c r="CCB22" s="201"/>
      <c r="CCC22" s="201"/>
      <c r="CCD22" s="201"/>
      <c r="CCE22" s="201"/>
      <c r="CCF22" s="201"/>
      <c r="CCG22" s="201"/>
      <c r="CCH22" s="201"/>
      <c r="CCI22" s="201"/>
      <c r="CCJ22" s="201"/>
      <c r="CCK22" s="201"/>
      <c r="CCL22" s="201"/>
      <c r="CCM22" s="201"/>
      <c r="CCN22" s="201"/>
      <c r="CCO22" s="201"/>
      <c r="CCP22" s="201"/>
      <c r="CCQ22" s="201"/>
      <c r="CCR22" s="201"/>
      <c r="CCS22" s="201"/>
      <c r="CCT22" s="201"/>
      <c r="CCU22" s="201"/>
      <c r="CCV22" s="201"/>
      <c r="CCW22" s="201"/>
      <c r="CCX22" s="201"/>
      <c r="CCY22" s="201"/>
      <c r="CCZ22" s="201"/>
      <c r="CDA22" s="201"/>
      <c r="CDB22" s="201"/>
      <c r="CDC22" s="201"/>
      <c r="CDD22" s="201"/>
      <c r="CDE22" s="201"/>
      <c r="CDF22" s="201"/>
      <c r="CDG22" s="201"/>
      <c r="CDH22" s="201"/>
      <c r="CDI22" s="201"/>
      <c r="CDJ22" s="201"/>
      <c r="CDK22" s="201"/>
      <c r="CDL22" s="201"/>
      <c r="CDM22" s="201"/>
      <c r="CDN22" s="201"/>
      <c r="CDO22" s="201"/>
      <c r="CDP22" s="201"/>
      <c r="CDQ22" s="201"/>
      <c r="CDR22" s="201"/>
      <c r="CDS22" s="201"/>
      <c r="CDT22" s="201"/>
      <c r="CDU22" s="201"/>
      <c r="CDV22" s="201"/>
      <c r="CDW22" s="201"/>
      <c r="CDX22" s="201"/>
      <c r="CDY22" s="201"/>
      <c r="CDZ22" s="201"/>
      <c r="CEA22" s="201"/>
      <c r="CEB22" s="201"/>
      <c r="CEC22" s="201"/>
      <c r="CED22" s="201"/>
      <c r="CEE22" s="201"/>
      <c r="CEF22" s="201"/>
      <c r="CEG22" s="201"/>
      <c r="CEH22" s="201"/>
      <c r="CEI22" s="201"/>
      <c r="CEJ22" s="201"/>
      <c r="CEK22" s="201"/>
      <c r="CEL22" s="201"/>
      <c r="CEM22" s="201"/>
      <c r="CEN22" s="201"/>
      <c r="CEO22" s="201"/>
      <c r="CEP22" s="201"/>
      <c r="CEQ22" s="201"/>
      <c r="CER22" s="201"/>
      <c r="CES22" s="201"/>
      <c r="CET22" s="201"/>
      <c r="CEU22" s="201"/>
      <c r="CEV22" s="201"/>
      <c r="CEW22" s="201"/>
      <c r="CEX22" s="201"/>
      <c r="CEY22" s="201"/>
      <c r="CEZ22" s="201"/>
      <c r="CFA22" s="201"/>
      <c r="CFB22" s="201"/>
      <c r="CFC22" s="201"/>
      <c r="CFD22" s="201"/>
      <c r="CFE22" s="201"/>
      <c r="CFF22" s="201"/>
      <c r="CFG22" s="201"/>
      <c r="CFH22" s="201"/>
      <c r="CFI22" s="201"/>
      <c r="CFJ22" s="201"/>
      <c r="CFK22" s="201"/>
      <c r="CFL22" s="201"/>
      <c r="CFM22" s="201"/>
      <c r="CFN22" s="201"/>
      <c r="CFO22" s="201"/>
      <c r="CFP22" s="201"/>
      <c r="CFQ22" s="201"/>
      <c r="CFR22" s="201"/>
      <c r="CFS22" s="201"/>
      <c r="CFT22" s="201"/>
      <c r="CFU22" s="201"/>
      <c r="CFV22" s="201"/>
      <c r="CFW22" s="201"/>
      <c r="CFX22" s="201"/>
      <c r="CFY22" s="201"/>
      <c r="CFZ22" s="201"/>
      <c r="CGA22" s="201"/>
      <c r="CGB22" s="201"/>
      <c r="CGC22" s="201"/>
      <c r="CGD22" s="201"/>
      <c r="CGE22" s="201"/>
      <c r="CGF22" s="201"/>
      <c r="CGG22" s="201"/>
      <c r="CGH22" s="201"/>
      <c r="CGI22" s="201"/>
      <c r="CGJ22" s="201"/>
      <c r="CGK22" s="201"/>
      <c r="CGL22" s="201"/>
      <c r="CGM22" s="201"/>
      <c r="CGN22" s="201"/>
      <c r="CGO22" s="201"/>
      <c r="CGP22" s="201"/>
      <c r="CGQ22" s="201"/>
      <c r="CGR22" s="201"/>
      <c r="CGS22" s="201"/>
      <c r="CGT22" s="201"/>
      <c r="CGU22" s="201"/>
      <c r="CGV22" s="201"/>
      <c r="CGW22" s="201"/>
      <c r="CGX22" s="201"/>
      <c r="CGY22" s="201"/>
      <c r="CGZ22" s="201"/>
      <c r="CHA22" s="201"/>
      <c r="CHB22" s="201"/>
      <c r="CHC22" s="201"/>
      <c r="CHD22" s="201"/>
      <c r="CHE22" s="201"/>
      <c r="CHF22" s="201"/>
      <c r="CHG22" s="201"/>
      <c r="CHH22" s="201"/>
      <c r="CHI22" s="201"/>
      <c r="CHJ22" s="201"/>
      <c r="CHK22" s="201"/>
      <c r="CHL22" s="201"/>
      <c r="CHM22" s="201"/>
      <c r="CHN22" s="201"/>
      <c r="CHO22" s="201"/>
      <c r="CHP22" s="201"/>
      <c r="CHQ22" s="201"/>
      <c r="CHR22" s="201"/>
      <c r="CHS22" s="201"/>
      <c r="CHT22" s="201"/>
      <c r="CHU22" s="201"/>
      <c r="CHV22" s="201"/>
      <c r="CHW22" s="201"/>
      <c r="CHX22" s="201"/>
      <c r="CHY22" s="201"/>
      <c r="CHZ22" s="201"/>
      <c r="CIA22" s="201"/>
      <c r="CIB22" s="201"/>
      <c r="CIC22" s="201"/>
      <c r="CID22" s="201"/>
      <c r="CIE22" s="201"/>
      <c r="CIF22" s="201"/>
      <c r="CIG22" s="201"/>
      <c r="CIH22" s="201"/>
      <c r="CII22" s="201"/>
      <c r="CIJ22" s="201"/>
      <c r="CIK22" s="201"/>
      <c r="CIL22" s="201"/>
      <c r="CIM22" s="201"/>
      <c r="CIN22" s="201"/>
      <c r="CIO22" s="201"/>
      <c r="CIP22" s="201"/>
      <c r="CIQ22" s="201"/>
      <c r="CIR22" s="201"/>
      <c r="CIS22" s="201"/>
      <c r="CIT22" s="201"/>
      <c r="CIU22" s="201"/>
      <c r="CIV22" s="201"/>
      <c r="CIW22" s="201"/>
      <c r="CIX22" s="201"/>
      <c r="CIY22" s="201"/>
      <c r="CIZ22" s="201"/>
      <c r="CJA22" s="201"/>
      <c r="CJB22" s="201"/>
      <c r="CJC22" s="201"/>
      <c r="CJD22" s="201"/>
      <c r="CJE22" s="201"/>
      <c r="CJF22" s="201"/>
      <c r="CJG22" s="201"/>
      <c r="CJH22" s="201"/>
      <c r="CJI22" s="201"/>
      <c r="CJJ22" s="201"/>
      <c r="CJK22" s="201"/>
      <c r="CJL22" s="201"/>
      <c r="CJM22" s="201"/>
      <c r="CJN22" s="201"/>
      <c r="CJO22" s="201"/>
      <c r="CJP22" s="201"/>
      <c r="CJQ22" s="201"/>
      <c r="CJR22" s="201"/>
      <c r="CJS22" s="201"/>
      <c r="CJT22" s="201"/>
      <c r="CJU22" s="201"/>
      <c r="CJV22" s="201"/>
      <c r="CJW22" s="201"/>
      <c r="CJX22" s="201"/>
      <c r="CJY22" s="201"/>
      <c r="CJZ22" s="201"/>
      <c r="CKA22" s="201"/>
      <c r="CKB22" s="201"/>
      <c r="CKC22" s="201"/>
      <c r="CKD22" s="201"/>
      <c r="CKE22" s="201"/>
      <c r="CKF22" s="201"/>
      <c r="CKG22" s="201"/>
      <c r="CKH22" s="201"/>
      <c r="CKI22" s="201"/>
      <c r="CKJ22" s="201"/>
      <c r="CKK22" s="201"/>
      <c r="CKL22" s="201"/>
      <c r="CKM22" s="201"/>
      <c r="CKN22" s="201"/>
      <c r="CKO22" s="201"/>
      <c r="CKP22" s="201"/>
      <c r="CKQ22" s="201"/>
      <c r="CKR22" s="201"/>
      <c r="CKS22" s="201"/>
      <c r="CKT22" s="201"/>
      <c r="CKU22" s="201"/>
      <c r="CKV22" s="201"/>
      <c r="CKW22" s="201"/>
      <c r="CKX22" s="201"/>
      <c r="CKY22" s="201"/>
      <c r="CKZ22" s="201"/>
      <c r="CLA22" s="201"/>
      <c r="CLB22" s="201"/>
      <c r="CLC22" s="201"/>
      <c r="CLD22" s="201"/>
      <c r="CLE22" s="201"/>
      <c r="CLF22" s="201"/>
      <c r="CLG22" s="201"/>
      <c r="CLH22" s="201"/>
      <c r="CLI22" s="201"/>
      <c r="CLJ22" s="201"/>
      <c r="CLK22" s="201"/>
      <c r="CLL22" s="201"/>
      <c r="CLM22" s="201"/>
      <c r="CLN22" s="201"/>
      <c r="CLO22" s="201"/>
      <c r="CLP22" s="201"/>
      <c r="CLQ22" s="201"/>
      <c r="CLR22" s="201"/>
      <c r="CLS22" s="201"/>
      <c r="CLT22" s="201"/>
      <c r="CLU22" s="201"/>
      <c r="CLV22" s="201"/>
      <c r="CLW22" s="201"/>
      <c r="CLX22" s="201"/>
      <c r="CLY22" s="201"/>
      <c r="CLZ22" s="201"/>
      <c r="CMA22" s="201"/>
      <c r="CMB22" s="201"/>
      <c r="CMC22" s="201"/>
      <c r="CMD22" s="201"/>
      <c r="CME22" s="201"/>
      <c r="CMF22" s="201"/>
      <c r="CMG22" s="201"/>
      <c r="CMH22" s="201"/>
      <c r="CMI22" s="201"/>
      <c r="CMJ22" s="201"/>
      <c r="CMK22" s="201"/>
      <c r="CML22" s="201"/>
      <c r="CMM22" s="201"/>
      <c r="CMN22" s="201"/>
      <c r="CMO22" s="201"/>
      <c r="CMP22" s="201"/>
      <c r="CMQ22" s="201"/>
      <c r="CMR22" s="201"/>
      <c r="CMS22" s="201"/>
      <c r="CMT22" s="201"/>
      <c r="CMU22" s="201"/>
      <c r="CMV22" s="201"/>
      <c r="CMW22" s="201"/>
      <c r="CMX22" s="201"/>
      <c r="CMY22" s="201"/>
      <c r="CMZ22" s="201"/>
      <c r="CNA22" s="201"/>
      <c r="CNB22" s="201"/>
      <c r="CNC22" s="201"/>
      <c r="CND22" s="201"/>
      <c r="CNE22" s="201"/>
      <c r="CNF22" s="201"/>
      <c r="CNG22" s="201"/>
      <c r="CNH22" s="201"/>
      <c r="CNI22" s="201"/>
      <c r="CNJ22" s="201"/>
      <c r="CNK22" s="201"/>
      <c r="CNL22" s="201"/>
      <c r="CNM22" s="201"/>
      <c r="CNN22" s="201"/>
      <c r="CNO22" s="201"/>
      <c r="CNP22" s="201"/>
      <c r="CNQ22" s="201"/>
      <c r="CNR22" s="201"/>
      <c r="CNS22" s="201"/>
      <c r="CNT22" s="201"/>
      <c r="CNU22" s="201"/>
      <c r="CNV22" s="201"/>
      <c r="CNW22" s="201"/>
      <c r="CNX22" s="201"/>
      <c r="CNY22" s="201"/>
      <c r="CNZ22" s="201"/>
      <c r="COA22" s="201"/>
      <c r="COB22" s="201"/>
      <c r="COC22" s="201"/>
      <c r="COD22" s="201"/>
      <c r="COE22" s="201"/>
      <c r="COF22" s="201"/>
      <c r="COG22" s="201"/>
      <c r="COH22" s="201"/>
      <c r="COI22" s="201"/>
      <c r="COJ22" s="201"/>
      <c r="COK22" s="201"/>
      <c r="COL22" s="201"/>
      <c r="COM22" s="201"/>
      <c r="CON22" s="201"/>
      <c r="COO22" s="201"/>
      <c r="COP22" s="201"/>
      <c r="COQ22" s="201"/>
      <c r="COR22" s="201"/>
      <c r="COS22" s="201"/>
      <c r="COT22" s="201"/>
      <c r="COU22" s="201"/>
      <c r="COV22" s="201"/>
      <c r="COW22" s="201"/>
      <c r="COX22" s="201"/>
      <c r="COY22" s="201"/>
      <c r="COZ22" s="201"/>
      <c r="CPA22" s="201"/>
      <c r="CPB22" s="201"/>
      <c r="CPC22" s="201"/>
      <c r="CPD22" s="201"/>
      <c r="CPE22" s="201"/>
      <c r="CPF22" s="201"/>
      <c r="CPG22" s="201"/>
      <c r="CPH22" s="201"/>
      <c r="CPI22" s="201"/>
      <c r="CPJ22" s="201"/>
      <c r="CPK22" s="201"/>
      <c r="CPL22" s="201"/>
      <c r="CPM22" s="201"/>
      <c r="CPN22" s="201"/>
      <c r="CPO22" s="201"/>
      <c r="CPP22" s="201"/>
      <c r="CPQ22" s="201"/>
      <c r="CPR22" s="201"/>
      <c r="CPS22" s="201"/>
      <c r="CPT22" s="201"/>
      <c r="CPU22" s="201"/>
      <c r="CPV22" s="201"/>
      <c r="CPW22" s="201"/>
      <c r="CPX22" s="201"/>
      <c r="CPY22" s="201"/>
      <c r="CPZ22" s="201"/>
      <c r="CQA22" s="201"/>
      <c r="CQB22" s="201"/>
      <c r="CQC22" s="201"/>
      <c r="CQD22" s="201"/>
      <c r="CQE22" s="201"/>
      <c r="CQF22" s="201"/>
      <c r="CQG22" s="201"/>
      <c r="CQH22" s="201"/>
      <c r="CQI22" s="201"/>
      <c r="CQJ22" s="201"/>
      <c r="CQK22" s="201"/>
      <c r="CQL22" s="201"/>
      <c r="CQM22" s="201"/>
      <c r="CQN22" s="201"/>
      <c r="CQO22" s="201"/>
      <c r="CQP22" s="201"/>
      <c r="CQQ22" s="201"/>
      <c r="CQR22" s="201"/>
      <c r="CQS22" s="201"/>
      <c r="CQT22" s="201"/>
      <c r="CQU22" s="201"/>
      <c r="CQV22" s="201"/>
      <c r="CQW22" s="201"/>
      <c r="CQX22" s="201"/>
      <c r="CQY22" s="201"/>
      <c r="CQZ22" s="201"/>
      <c r="CRA22" s="201"/>
      <c r="CRB22" s="201"/>
      <c r="CRC22" s="201"/>
      <c r="CRD22" s="201"/>
      <c r="CRE22" s="201"/>
      <c r="CRF22" s="201"/>
      <c r="CRG22" s="201"/>
      <c r="CRH22" s="201"/>
      <c r="CRI22" s="201"/>
      <c r="CRJ22" s="201"/>
      <c r="CRK22" s="201"/>
      <c r="CRL22" s="201"/>
      <c r="CRM22" s="201"/>
      <c r="CRN22" s="201"/>
      <c r="CRO22" s="201"/>
      <c r="CRP22" s="201"/>
      <c r="CRQ22" s="201"/>
      <c r="CRR22" s="201"/>
      <c r="CRS22" s="201"/>
      <c r="CRT22" s="201"/>
      <c r="CRU22" s="201"/>
      <c r="CRV22" s="201"/>
      <c r="CRW22" s="201"/>
      <c r="CRX22" s="201"/>
      <c r="CRY22" s="201"/>
      <c r="CRZ22" s="201"/>
      <c r="CSA22" s="201"/>
      <c r="CSB22" s="201"/>
      <c r="CSC22" s="201"/>
      <c r="CSD22" s="201"/>
      <c r="CSE22" s="201"/>
      <c r="CSF22" s="201"/>
      <c r="CSG22" s="201"/>
      <c r="CSH22" s="201"/>
      <c r="CSI22" s="201"/>
      <c r="CSJ22" s="201"/>
      <c r="CSK22" s="201"/>
      <c r="CSL22" s="201"/>
      <c r="CSM22" s="201"/>
      <c r="CSN22" s="201"/>
      <c r="CSO22" s="201"/>
      <c r="CSP22" s="201"/>
      <c r="CSQ22" s="201"/>
      <c r="CSR22" s="201"/>
      <c r="CSS22" s="201"/>
      <c r="CST22" s="201"/>
      <c r="CSU22" s="201"/>
      <c r="CSV22" s="201"/>
      <c r="CSW22" s="201"/>
      <c r="CSX22" s="201"/>
      <c r="CSY22" s="201"/>
      <c r="CSZ22" s="201"/>
      <c r="CTA22" s="201"/>
      <c r="CTB22" s="201"/>
      <c r="CTC22" s="201"/>
      <c r="CTD22" s="201"/>
      <c r="CTE22" s="201"/>
      <c r="CTF22" s="201"/>
      <c r="CTG22" s="201"/>
      <c r="CTH22" s="201"/>
      <c r="CTI22" s="201"/>
      <c r="CTJ22" s="201"/>
      <c r="CTK22" s="201"/>
      <c r="CTL22" s="201"/>
      <c r="CTM22" s="201"/>
      <c r="CTN22" s="201"/>
      <c r="CTO22" s="201"/>
      <c r="CTP22" s="201"/>
      <c r="CTQ22" s="201"/>
      <c r="CTR22" s="201"/>
      <c r="CTS22" s="201"/>
      <c r="CTT22" s="201"/>
      <c r="CTU22" s="201"/>
      <c r="CTV22" s="201"/>
      <c r="CTW22" s="201"/>
      <c r="CTX22" s="201"/>
      <c r="CTY22" s="201"/>
      <c r="CTZ22" s="201"/>
      <c r="CUA22" s="201"/>
      <c r="CUB22" s="201"/>
      <c r="CUC22" s="201"/>
      <c r="CUD22" s="201"/>
      <c r="CUE22" s="201"/>
      <c r="CUF22" s="201"/>
      <c r="CUG22" s="201"/>
      <c r="CUH22" s="201"/>
      <c r="CUI22" s="201"/>
      <c r="CUJ22" s="201"/>
      <c r="CUK22" s="201"/>
      <c r="CUL22" s="201"/>
      <c r="CUM22" s="201"/>
      <c r="CUN22" s="201"/>
      <c r="CUO22" s="201"/>
      <c r="CUP22" s="201"/>
      <c r="CUQ22" s="201"/>
      <c r="CUR22" s="201"/>
      <c r="CUS22" s="201"/>
      <c r="CUT22" s="201"/>
      <c r="CUU22" s="201"/>
      <c r="CUV22" s="201"/>
      <c r="CUW22" s="201"/>
      <c r="CUX22" s="201"/>
      <c r="CUY22" s="201"/>
      <c r="CUZ22" s="201"/>
      <c r="CVA22" s="201"/>
      <c r="CVB22" s="201"/>
      <c r="CVC22" s="201"/>
      <c r="CVD22" s="201"/>
      <c r="CVE22" s="201"/>
      <c r="CVF22" s="201"/>
      <c r="CVG22" s="201"/>
      <c r="CVH22" s="201"/>
      <c r="CVI22" s="201"/>
      <c r="CVJ22" s="201"/>
      <c r="CVK22" s="201"/>
      <c r="CVL22" s="201"/>
      <c r="CVM22" s="201"/>
      <c r="CVN22" s="201"/>
      <c r="CVO22" s="201"/>
      <c r="CVP22" s="201"/>
      <c r="CVQ22" s="201"/>
      <c r="CVR22" s="201"/>
      <c r="CVS22" s="201"/>
      <c r="CVT22" s="201"/>
      <c r="CVU22" s="201"/>
      <c r="CVV22" s="201"/>
      <c r="CVW22" s="201"/>
      <c r="CVX22" s="201"/>
      <c r="CVY22" s="201"/>
      <c r="CVZ22" s="201"/>
      <c r="CWA22" s="201"/>
      <c r="CWB22" s="201"/>
      <c r="CWC22" s="201"/>
      <c r="CWD22" s="201"/>
      <c r="CWE22" s="201"/>
      <c r="CWF22" s="201"/>
      <c r="CWG22" s="201"/>
      <c r="CWH22" s="201"/>
      <c r="CWI22" s="201"/>
      <c r="CWJ22" s="201"/>
      <c r="CWK22" s="201"/>
      <c r="CWL22" s="201"/>
      <c r="CWM22" s="201"/>
      <c r="CWN22" s="201"/>
      <c r="CWO22" s="201"/>
      <c r="CWP22" s="201"/>
      <c r="CWQ22" s="201"/>
      <c r="CWR22" s="201"/>
      <c r="CWS22" s="201"/>
      <c r="CWT22" s="201"/>
      <c r="CWU22" s="201"/>
      <c r="CWV22" s="201"/>
      <c r="CWW22" s="201"/>
      <c r="CWX22" s="201"/>
      <c r="CWY22" s="201"/>
      <c r="CWZ22" s="201"/>
      <c r="CXA22" s="201"/>
      <c r="CXB22" s="201"/>
      <c r="CXC22" s="201"/>
      <c r="CXD22" s="201"/>
      <c r="CXE22" s="201"/>
      <c r="CXF22" s="201"/>
      <c r="CXG22" s="201"/>
      <c r="CXH22" s="201"/>
      <c r="CXI22" s="201"/>
      <c r="CXJ22" s="201"/>
      <c r="CXK22" s="201"/>
      <c r="CXL22" s="201"/>
      <c r="CXM22" s="201"/>
      <c r="CXN22" s="201"/>
      <c r="CXO22" s="201"/>
      <c r="CXP22" s="201"/>
      <c r="CXQ22" s="201"/>
      <c r="CXR22" s="201"/>
      <c r="CXS22" s="201"/>
      <c r="CXT22" s="201"/>
      <c r="CXU22" s="201"/>
      <c r="CXV22" s="201"/>
      <c r="CXW22" s="201"/>
      <c r="CXX22" s="201"/>
      <c r="CXY22" s="201"/>
      <c r="CXZ22" s="201"/>
      <c r="CYA22" s="201"/>
      <c r="CYB22" s="201"/>
      <c r="CYC22" s="201"/>
      <c r="CYD22" s="201"/>
      <c r="CYE22" s="201"/>
      <c r="CYF22" s="201"/>
      <c r="CYG22" s="201"/>
      <c r="CYH22" s="201"/>
      <c r="CYI22" s="201"/>
      <c r="CYJ22" s="201"/>
      <c r="CYK22" s="201"/>
      <c r="CYL22" s="201"/>
      <c r="CYM22" s="201"/>
      <c r="CYN22" s="201"/>
      <c r="CYO22" s="201"/>
      <c r="CYP22" s="201"/>
      <c r="CYQ22" s="201"/>
      <c r="CYR22" s="201"/>
      <c r="CYS22" s="201"/>
      <c r="CYT22" s="201"/>
      <c r="CYU22" s="201"/>
      <c r="CYV22" s="201"/>
      <c r="CYW22" s="201"/>
      <c r="CYX22" s="201"/>
      <c r="CYY22" s="201"/>
      <c r="CYZ22" s="201"/>
      <c r="CZA22" s="201"/>
      <c r="CZB22" s="201"/>
      <c r="CZC22" s="201"/>
      <c r="CZD22" s="201"/>
      <c r="CZE22" s="201"/>
      <c r="CZF22" s="201"/>
      <c r="CZG22" s="201"/>
      <c r="CZH22" s="201"/>
      <c r="CZI22" s="201"/>
      <c r="CZJ22" s="201"/>
      <c r="CZK22" s="201"/>
      <c r="CZL22" s="201"/>
      <c r="CZM22" s="201"/>
      <c r="CZN22" s="201"/>
      <c r="CZO22" s="201"/>
      <c r="CZP22" s="201"/>
      <c r="CZQ22" s="201"/>
      <c r="CZR22" s="201"/>
      <c r="CZS22" s="201"/>
      <c r="CZT22" s="201"/>
      <c r="CZU22" s="201"/>
      <c r="CZV22" s="201"/>
      <c r="CZW22" s="201"/>
      <c r="CZX22" s="201"/>
      <c r="CZY22" s="201"/>
      <c r="CZZ22" s="201"/>
      <c r="DAA22" s="201"/>
      <c r="DAB22" s="201"/>
      <c r="DAC22" s="201"/>
      <c r="DAD22" s="201"/>
      <c r="DAE22" s="201"/>
      <c r="DAF22" s="201"/>
      <c r="DAG22" s="201"/>
      <c r="DAH22" s="201"/>
      <c r="DAI22" s="201"/>
      <c r="DAJ22" s="201"/>
      <c r="DAK22" s="201"/>
      <c r="DAL22" s="201"/>
      <c r="DAM22" s="201"/>
      <c r="DAN22" s="201"/>
      <c r="DAO22" s="201"/>
      <c r="DAP22" s="201"/>
      <c r="DAQ22" s="201"/>
      <c r="DAR22" s="201"/>
      <c r="DAS22" s="201"/>
      <c r="DAT22" s="201"/>
      <c r="DAU22" s="201"/>
      <c r="DAV22" s="201"/>
      <c r="DAW22" s="201"/>
      <c r="DAX22" s="201"/>
      <c r="DAY22" s="201"/>
      <c r="DAZ22" s="201"/>
      <c r="DBA22" s="201"/>
      <c r="DBB22" s="201"/>
      <c r="DBC22" s="201"/>
      <c r="DBD22" s="201"/>
      <c r="DBE22" s="201"/>
      <c r="DBF22" s="201"/>
      <c r="DBG22" s="201"/>
      <c r="DBH22" s="201"/>
      <c r="DBI22" s="201"/>
      <c r="DBJ22" s="201"/>
      <c r="DBK22" s="201"/>
      <c r="DBL22" s="201"/>
      <c r="DBM22" s="201"/>
      <c r="DBN22" s="201"/>
      <c r="DBO22" s="201"/>
      <c r="DBP22" s="201"/>
      <c r="DBQ22" s="201"/>
      <c r="DBR22" s="201"/>
      <c r="DBS22" s="201"/>
      <c r="DBT22" s="201"/>
      <c r="DBU22" s="201"/>
      <c r="DBV22" s="201"/>
      <c r="DBW22" s="201"/>
      <c r="DBX22" s="201"/>
      <c r="DBY22" s="201"/>
      <c r="DBZ22" s="201"/>
      <c r="DCA22" s="201"/>
      <c r="DCB22" s="201"/>
      <c r="DCC22" s="201"/>
      <c r="DCD22" s="201"/>
      <c r="DCE22" s="201"/>
      <c r="DCF22" s="201"/>
      <c r="DCG22" s="201"/>
      <c r="DCH22" s="201"/>
      <c r="DCI22" s="201"/>
      <c r="DCJ22" s="201"/>
      <c r="DCK22" s="201"/>
      <c r="DCL22" s="201"/>
      <c r="DCM22" s="201"/>
      <c r="DCN22" s="201"/>
      <c r="DCO22" s="201"/>
      <c r="DCP22" s="201"/>
      <c r="DCQ22" s="201"/>
      <c r="DCR22" s="201"/>
      <c r="DCS22" s="201"/>
      <c r="DCT22" s="201"/>
      <c r="DCU22" s="201"/>
      <c r="DCV22" s="201"/>
      <c r="DCW22" s="201"/>
      <c r="DCX22" s="201"/>
      <c r="DCY22" s="201"/>
      <c r="DCZ22" s="201"/>
      <c r="DDA22" s="201"/>
      <c r="DDB22" s="201"/>
      <c r="DDC22" s="201"/>
      <c r="DDD22" s="201"/>
      <c r="DDE22" s="201"/>
      <c r="DDF22" s="201"/>
      <c r="DDG22" s="201"/>
      <c r="DDH22" s="201"/>
      <c r="DDI22" s="201"/>
      <c r="DDJ22" s="201"/>
      <c r="DDK22" s="201"/>
      <c r="DDL22" s="201"/>
      <c r="DDM22" s="201"/>
      <c r="DDN22" s="201"/>
      <c r="DDO22" s="201"/>
      <c r="DDP22" s="201"/>
      <c r="DDQ22" s="201"/>
      <c r="DDR22" s="201"/>
      <c r="DDS22" s="201"/>
      <c r="DDT22" s="201"/>
      <c r="DDU22" s="201"/>
      <c r="DDV22" s="201"/>
      <c r="DDW22" s="201"/>
      <c r="DDX22" s="201"/>
      <c r="DDY22" s="201"/>
      <c r="DDZ22" s="201"/>
      <c r="DEA22" s="201"/>
      <c r="DEB22" s="201"/>
      <c r="DEC22" s="201"/>
      <c r="DED22" s="201"/>
      <c r="DEE22" s="201"/>
      <c r="DEF22" s="201"/>
      <c r="DEG22" s="201"/>
      <c r="DEH22" s="201"/>
      <c r="DEI22" s="201"/>
      <c r="DEJ22" s="201"/>
      <c r="DEK22" s="201"/>
      <c r="DEL22" s="201"/>
      <c r="DEM22" s="201"/>
      <c r="DEN22" s="201"/>
      <c r="DEO22" s="201"/>
      <c r="DEP22" s="201"/>
      <c r="DEQ22" s="201"/>
      <c r="DER22" s="201"/>
      <c r="DES22" s="201"/>
      <c r="DET22" s="201"/>
      <c r="DEU22" s="201"/>
      <c r="DEV22" s="201"/>
      <c r="DEW22" s="201"/>
      <c r="DEX22" s="201"/>
      <c r="DEY22" s="201"/>
      <c r="DEZ22" s="201"/>
      <c r="DFA22" s="201"/>
      <c r="DFB22" s="201"/>
      <c r="DFC22" s="201"/>
      <c r="DFD22" s="201"/>
      <c r="DFE22" s="201"/>
      <c r="DFF22" s="201"/>
      <c r="DFG22" s="201"/>
      <c r="DFH22" s="201"/>
      <c r="DFI22" s="201"/>
      <c r="DFJ22" s="201"/>
      <c r="DFK22" s="201"/>
      <c r="DFL22" s="201"/>
      <c r="DFM22" s="201"/>
      <c r="DFN22" s="201"/>
      <c r="DFO22" s="201"/>
      <c r="DFP22" s="201"/>
      <c r="DFQ22" s="201"/>
      <c r="DFR22" s="201"/>
      <c r="DFS22" s="201"/>
      <c r="DFT22" s="201"/>
      <c r="DFU22" s="201"/>
      <c r="DFV22" s="201"/>
      <c r="DFW22" s="201"/>
      <c r="DFX22" s="201"/>
      <c r="DFY22" s="201"/>
      <c r="DFZ22" s="201"/>
      <c r="DGA22" s="201"/>
      <c r="DGB22" s="201"/>
      <c r="DGC22" s="201"/>
      <c r="DGD22" s="201"/>
      <c r="DGE22" s="201"/>
      <c r="DGF22" s="201"/>
      <c r="DGG22" s="201"/>
      <c r="DGH22" s="201"/>
      <c r="DGI22" s="201"/>
      <c r="DGJ22" s="201"/>
      <c r="DGK22" s="201"/>
      <c r="DGL22" s="201"/>
      <c r="DGM22" s="201"/>
      <c r="DGN22" s="201"/>
      <c r="DGO22" s="201"/>
      <c r="DGP22" s="201"/>
      <c r="DGQ22" s="201"/>
      <c r="DGR22" s="201"/>
      <c r="DGS22" s="201"/>
      <c r="DGT22" s="201"/>
      <c r="DGU22" s="201"/>
      <c r="DGV22" s="201"/>
      <c r="DGW22" s="201"/>
      <c r="DGX22" s="201"/>
      <c r="DGY22" s="201"/>
      <c r="DGZ22" s="201"/>
      <c r="DHA22" s="201"/>
      <c r="DHB22" s="201"/>
      <c r="DHC22" s="201"/>
      <c r="DHD22" s="201"/>
      <c r="DHE22" s="201"/>
      <c r="DHF22" s="201"/>
      <c r="DHG22" s="201"/>
      <c r="DHH22" s="201"/>
      <c r="DHI22" s="201"/>
      <c r="DHJ22" s="201"/>
      <c r="DHK22" s="201"/>
      <c r="DHL22" s="201"/>
      <c r="DHM22" s="201"/>
      <c r="DHN22" s="201"/>
      <c r="DHO22" s="201"/>
      <c r="DHP22" s="201"/>
      <c r="DHQ22" s="201"/>
      <c r="DHR22" s="201"/>
      <c r="DHS22" s="201"/>
      <c r="DHT22" s="201"/>
      <c r="DHU22" s="201"/>
      <c r="DHV22" s="201"/>
      <c r="DHW22" s="201"/>
      <c r="DHX22" s="201"/>
      <c r="DHY22" s="201"/>
      <c r="DHZ22" s="201"/>
      <c r="DIA22" s="201"/>
      <c r="DIB22" s="201"/>
      <c r="DIC22" s="201"/>
      <c r="DID22" s="201"/>
      <c r="DIE22" s="201"/>
      <c r="DIF22" s="201"/>
      <c r="DIG22" s="201"/>
      <c r="DIH22" s="201"/>
      <c r="DII22" s="201"/>
      <c r="DIJ22" s="201"/>
      <c r="DIK22" s="201"/>
      <c r="DIL22" s="201"/>
      <c r="DIM22" s="201"/>
      <c r="DIN22" s="201"/>
      <c r="DIO22" s="201"/>
      <c r="DIP22" s="201"/>
      <c r="DIQ22" s="201"/>
      <c r="DIR22" s="201"/>
      <c r="DIS22" s="201"/>
      <c r="DIT22" s="201"/>
      <c r="DIU22" s="201"/>
      <c r="DIV22" s="201"/>
      <c r="DIW22" s="201"/>
      <c r="DIX22" s="201"/>
      <c r="DIY22" s="201"/>
      <c r="DIZ22" s="201"/>
      <c r="DJA22" s="201"/>
      <c r="DJB22" s="201"/>
      <c r="DJC22" s="201"/>
      <c r="DJD22" s="201"/>
      <c r="DJE22" s="201"/>
      <c r="DJF22" s="201"/>
      <c r="DJG22" s="201"/>
      <c r="DJH22" s="201"/>
      <c r="DJI22" s="201"/>
      <c r="DJJ22" s="201"/>
      <c r="DJK22" s="201"/>
      <c r="DJL22" s="201"/>
      <c r="DJM22" s="201"/>
      <c r="DJN22" s="201"/>
      <c r="DJO22" s="201"/>
      <c r="DJP22" s="201"/>
      <c r="DJQ22" s="201"/>
      <c r="DJR22" s="201"/>
      <c r="DJS22" s="201"/>
      <c r="DJT22" s="201"/>
      <c r="DJU22" s="201"/>
      <c r="DJV22" s="201"/>
      <c r="DJW22" s="201"/>
      <c r="DJX22" s="201"/>
      <c r="DJY22" s="201"/>
      <c r="DJZ22" s="201"/>
      <c r="DKA22" s="201"/>
      <c r="DKB22" s="201"/>
      <c r="DKC22" s="201"/>
      <c r="DKD22" s="201"/>
      <c r="DKE22" s="201"/>
      <c r="DKF22" s="201"/>
      <c r="DKG22" s="201"/>
      <c r="DKH22" s="201"/>
      <c r="DKI22" s="201"/>
      <c r="DKJ22" s="201"/>
      <c r="DKK22" s="201"/>
      <c r="DKL22" s="201"/>
      <c r="DKM22" s="201"/>
      <c r="DKN22" s="201"/>
      <c r="DKO22" s="201"/>
      <c r="DKP22" s="201"/>
      <c r="DKQ22" s="201"/>
      <c r="DKR22" s="201"/>
      <c r="DKS22" s="201"/>
      <c r="DKT22" s="201"/>
      <c r="DKU22" s="201"/>
      <c r="DKV22" s="201"/>
      <c r="DKW22" s="201"/>
      <c r="DKX22" s="201"/>
      <c r="DKY22" s="201"/>
      <c r="DKZ22" s="201"/>
      <c r="DLA22" s="201"/>
      <c r="DLB22" s="201"/>
      <c r="DLC22" s="201"/>
      <c r="DLD22" s="201"/>
      <c r="DLE22" s="201"/>
      <c r="DLF22" s="201"/>
      <c r="DLG22" s="201"/>
      <c r="DLH22" s="201"/>
      <c r="DLI22" s="201"/>
      <c r="DLJ22" s="201"/>
      <c r="DLK22" s="201"/>
      <c r="DLL22" s="201"/>
      <c r="DLM22" s="201"/>
      <c r="DLN22" s="201"/>
      <c r="DLO22" s="201"/>
      <c r="DLP22" s="201"/>
      <c r="DLQ22" s="201"/>
      <c r="DLR22" s="201"/>
      <c r="DLS22" s="201"/>
      <c r="DLT22" s="201"/>
      <c r="DLU22" s="201"/>
      <c r="DLV22" s="201"/>
      <c r="DLW22" s="201"/>
      <c r="DLX22" s="201"/>
      <c r="DLY22" s="201"/>
      <c r="DLZ22" s="201"/>
      <c r="DMA22" s="201"/>
      <c r="DMB22" s="201"/>
      <c r="DMC22" s="201"/>
      <c r="DMD22" s="201"/>
      <c r="DME22" s="201"/>
      <c r="DMF22" s="201"/>
      <c r="DMG22" s="201"/>
      <c r="DMH22" s="201"/>
      <c r="DMI22" s="201"/>
      <c r="DMJ22" s="201"/>
      <c r="DMK22" s="201"/>
      <c r="DML22" s="201"/>
      <c r="DMM22" s="201"/>
      <c r="DMN22" s="201"/>
      <c r="DMO22" s="201"/>
      <c r="DMP22" s="201"/>
      <c r="DMQ22" s="201"/>
      <c r="DMR22" s="201"/>
      <c r="DMS22" s="201"/>
      <c r="DMT22" s="201"/>
      <c r="DMU22" s="201"/>
      <c r="DMV22" s="201"/>
      <c r="DMW22" s="201"/>
      <c r="DMX22" s="201"/>
      <c r="DMY22" s="201"/>
      <c r="DMZ22" s="201"/>
      <c r="DNA22" s="201"/>
      <c r="DNB22" s="201"/>
      <c r="DNC22" s="201"/>
      <c r="DND22" s="201"/>
      <c r="DNE22" s="201"/>
      <c r="DNF22" s="201"/>
      <c r="DNG22" s="201"/>
      <c r="DNH22" s="201"/>
      <c r="DNI22" s="201"/>
      <c r="DNJ22" s="201"/>
      <c r="DNK22" s="201"/>
      <c r="DNL22" s="201"/>
      <c r="DNM22" s="201"/>
      <c r="DNN22" s="201"/>
      <c r="DNO22" s="201"/>
      <c r="DNP22" s="201"/>
      <c r="DNQ22" s="201"/>
      <c r="DNR22" s="201"/>
      <c r="DNS22" s="201"/>
      <c r="DNT22" s="201"/>
      <c r="DNU22" s="201"/>
      <c r="DNV22" s="201"/>
      <c r="DNW22" s="201"/>
      <c r="DNX22" s="201"/>
      <c r="DNY22" s="201"/>
      <c r="DNZ22" s="201"/>
      <c r="DOA22" s="201"/>
      <c r="DOB22" s="201"/>
      <c r="DOC22" s="201"/>
      <c r="DOD22" s="201"/>
      <c r="DOE22" s="201"/>
      <c r="DOF22" s="201"/>
      <c r="DOG22" s="201"/>
      <c r="DOH22" s="201"/>
      <c r="DOI22" s="201"/>
      <c r="DOJ22" s="201"/>
      <c r="DOK22" s="201"/>
      <c r="DOL22" s="201"/>
      <c r="DOM22" s="201"/>
      <c r="DON22" s="201"/>
      <c r="DOO22" s="201"/>
      <c r="DOP22" s="201"/>
      <c r="DOQ22" s="201"/>
      <c r="DOR22" s="201"/>
      <c r="DOS22" s="201"/>
      <c r="DOT22" s="201"/>
      <c r="DOU22" s="201"/>
      <c r="DOV22" s="201"/>
      <c r="DOW22" s="201"/>
      <c r="DOX22" s="201"/>
      <c r="DOY22" s="201"/>
      <c r="DOZ22" s="201"/>
      <c r="DPA22" s="201"/>
      <c r="DPB22" s="201"/>
      <c r="DPC22" s="201"/>
      <c r="DPD22" s="201"/>
      <c r="DPE22" s="201"/>
      <c r="DPF22" s="201"/>
      <c r="DPG22" s="201"/>
      <c r="DPH22" s="201"/>
      <c r="DPI22" s="201"/>
      <c r="DPJ22" s="201"/>
      <c r="DPK22" s="201"/>
      <c r="DPL22" s="201"/>
      <c r="DPM22" s="201"/>
      <c r="DPN22" s="201"/>
      <c r="DPO22" s="201"/>
      <c r="DPP22" s="201"/>
      <c r="DPQ22" s="201"/>
      <c r="DPR22" s="201"/>
      <c r="DPS22" s="201"/>
      <c r="DPT22" s="201"/>
      <c r="DPU22" s="201"/>
      <c r="DPV22" s="201"/>
      <c r="DPW22" s="201"/>
      <c r="DPX22" s="201"/>
      <c r="DPY22" s="201"/>
      <c r="DPZ22" s="201"/>
      <c r="DQA22" s="201"/>
      <c r="DQB22" s="201"/>
      <c r="DQC22" s="201"/>
      <c r="DQD22" s="201"/>
      <c r="DQE22" s="201"/>
      <c r="DQF22" s="201"/>
      <c r="DQG22" s="201"/>
      <c r="DQH22" s="201"/>
      <c r="DQI22" s="201"/>
      <c r="DQJ22" s="201"/>
      <c r="DQK22" s="201"/>
      <c r="DQL22" s="201"/>
      <c r="DQM22" s="201"/>
      <c r="DQN22" s="201"/>
      <c r="DQO22" s="201"/>
      <c r="DQP22" s="201"/>
      <c r="DQQ22" s="201"/>
      <c r="DQR22" s="201"/>
      <c r="DQS22" s="201"/>
      <c r="DQT22" s="201"/>
      <c r="DQU22" s="201"/>
      <c r="DQV22" s="201"/>
      <c r="DQW22" s="201"/>
      <c r="DQX22" s="201"/>
      <c r="DQY22" s="201"/>
      <c r="DQZ22" s="201"/>
      <c r="DRA22" s="201"/>
      <c r="DRB22" s="201"/>
      <c r="DRC22" s="201"/>
      <c r="DRD22" s="201"/>
      <c r="DRE22" s="201"/>
      <c r="DRF22" s="201"/>
      <c r="DRG22" s="201"/>
      <c r="DRH22" s="201"/>
      <c r="DRI22" s="201"/>
      <c r="DRJ22" s="201"/>
      <c r="DRK22" s="201"/>
      <c r="DRL22" s="201"/>
      <c r="DRM22" s="201"/>
      <c r="DRN22" s="201"/>
      <c r="DRO22" s="201"/>
      <c r="DRP22" s="201"/>
      <c r="DRQ22" s="201"/>
      <c r="DRR22" s="201"/>
      <c r="DRS22" s="201"/>
      <c r="DRT22" s="201"/>
      <c r="DRU22" s="201"/>
      <c r="DRV22" s="201"/>
      <c r="DRW22" s="201"/>
      <c r="DRX22" s="201"/>
      <c r="DRY22" s="201"/>
      <c r="DRZ22" s="201"/>
      <c r="DSA22" s="201"/>
      <c r="DSB22" s="201"/>
      <c r="DSC22" s="201"/>
      <c r="DSD22" s="201"/>
      <c r="DSE22" s="201"/>
      <c r="DSF22" s="201"/>
      <c r="DSG22" s="201"/>
      <c r="DSH22" s="201"/>
      <c r="DSI22" s="201"/>
      <c r="DSJ22" s="201"/>
      <c r="DSK22" s="201"/>
      <c r="DSL22" s="201"/>
      <c r="DSM22" s="201"/>
      <c r="DSN22" s="201"/>
      <c r="DSO22" s="201"/>
      <c r="DSP22" s="201"/>
      <c r="DSQ22" s="201"/>
      <c r="DSR22" s="201"/>
      <c r="DSS22" s="201"/>
      <c r="DST22" s="201"/>
      <c r="DSU22" s="201"/>
      <c r="DSV22" s="201"/>
      <c r="DSW22" s="201"/>
      <c r="DSX22" s="201"/>
      <c r="DSY22" s="201"/>
      <c r="DSZ22" s="201"/>
      <c r="DTA22" s="201"/>
      <c r="DTB22" s="201"/>
      <c r="DTC22" s="201"/>
      <c r="DTD22" s="201"/>
      <c r="DTE22" s="201"/>
      <c r="DTF22" s="201"/>
      <c r="DTG22" s="201"/>
      <c r="DTH22" s="201"/>
      <c r="DTI22" s="201"/>
      <c r="DTJ22" s="201"/>
      <c r="DTK22" s="201"/>
      <c r="DTL22" s="201"/>
      <c r="DTM22" s="201"/>
      <c r="DTN22" s="201"/>
      <c r="DTO22" s="201"/>
      <c r="DTP22" s="201"/>
      <c r="DTQ22" s="201"/>
      <c r="DTR22" s="201"/>
      <c r="DTS22" s="201"/>
      <c r="DTT22" s="201"/>
      <c r="DTU22" s="201"/>
      <c r="DTV22" s="201"/>
      <c r="DTW22" s="201"/>
      <c r="DTX22" s="201"/>
      <c r="DTY22" s="201"/>
      <c r="DTZ22" s="201"/>
      <c r="DUA22" s="201"/>
      <c r="DUB22" s="201"/>
      <c r="DUC22" s="201"/>
      <c r="DUD22" s="201"/>
      <c r="DUE22" s="201"/>
      <c r="DUF22" s="201"/>
      <c r="DUG22" s="201"/>
      <c r="DUH22" s="201"/>
      <c r="DUI22" s="201"/>
      <c r="DUJ22" s="201"/>
      <c r="DUK22" s="201"/>
      <c r="DUL22" s="201"/>
      <c r="DUM22" s="201"/>
      <c r="DUN22" s="201"/>
      <c r="DUO22" s="201"/>
      <c r="DUP22" s="201"/>
      <c r="DUQ22" s="201"/>
      <c r="DUR22" s="201"/>
      <c r="DUS22" s="201"/>
      <c r="DUT22" s="201"/>
      <c r="DUU22" s="201"/>
      <c r="DUV22" s="201"/>
      <c r="DUW22" s="201"/>
      <c r="DUX22" s="201"/>
      <c r="DUY22" s="201"/>
      <c r="DUZ22" s="201"/>
      <c r="DVA22" s="201"/>
      <c r="DVB22" s="201"/>
      <c r="DVC22" s="201"/>
      <c r="DVD22" s="201"/>
      <c r="DVE22" s="201"/>
      <c r="DVF22" s="201"/>
      <c r="DVG22" s="201"/>
      <c r="DVH22" s="201"/>
      <c r="DVI22" s="201"/>
      <c r="DVJ22" s="201"/>
      <c r="DVK22" s="201"/>
      <c r="DVL22" s="201"/>
      <c r="DVM22" s="201"/>
      <c r="DVN22" s="201"/>
      <c r="DVO22" s="201"/>
      <c r="DVP22" s="201"/>
      <c r="DVQ22" s="201"/>
      <c r="DVR22" s="201"/>
      <c r="DVS22" s="201"/>
      <c r="DVT22" s="201"/>
      <c r="DVU22" s="201"/>
      <c r="DVV22" s="201"/>
      <c r="DVW22" s="201"/>
      <c r="DVX22" s="201"/>
      <c r="DVY22" s="201"/>
      <c r="DVZ22" s="201"/>
      <c r="DWA22" s="201"/>
      <c r="DWB22" s="201"/>
      <c r="DWC22" s="201"/>
      <c r="DWD22" s="201"/>
      <c r="DWE22" s="201"/>
      <c r="DWF22" s="201"/>
      <c r="DWG22" s="201"/>
      <c r="DWH22" s="201"/>
      <c r="DWI22" s="201"/>
      <c r="DWJ22" s="201"/>
      <c r="DWK22" s="201"/>
      <c r="DWL22" s="201"/>
      <c r="DWM22" s="201"/>
      <c r="DWN22" s="201"/>
      <c r="DWO22" s="201"/>
      <c r="DWP22" s="201"/>
      <c r="DWQ22" s="201"/>
      <c r="DWR22" s="201"/>
      <c r="DWS22" s="201"/>
      <c r="DWT22" s="201"/>
      <c r="DWU22" s="201"/>
      <c r="DWV22" s="201"/>
      <c r="DWW22" s="201"/>
      <c r="DWX22" s="201"/>
      <c r="DWY22" s="201"/>
      <c r="DWZ22" s="201"/>
      <c r="DXA22" s="201"/>
      <c r="DXB22" s="201"/>
      <c r="DXC22" s="201"/>
      <c r="DXD22" s="201"/>
      <c r="DXE22" s="201"/>
      <c r="DXF22" s="201"/>
      <c r="DXG22" s="201"/>
      <c r="DXH22" s="201"/>
      <c r="DXI22" s="201"/>
      <c r="DXJ22" s="201"/>
      <c r="DXK22" s="201"/>
      <c r="DXL22" s="201"/>
      <c r="DXM22" s="201"/>
      <c r="DXN22" s="201"/>
      <c r="DXO22" s="201"/>
      <c r="DXP22" s="201"/>
      <c r="DXQ22" s="201"/>
      <c r="DXR22" s="201"/>
      <c r="DXS22" s="201"/>
      <c r="DXT22" s="201"/>
      <c r="DXU22" s="201"/>
      <c r="DXV22" s="201"/>
      <c r="DXW22" s="201"/>
      <c r="DXX22" s="201"/>
      <c r="DXY22" s="201"/>
      <c r="DXZ22" s="201"/>
      <c r="DYA22" s="201"/>
      <c r="DYB22" s="201"/>
      <c r="DYC22" s="201"/>
      <c r="DYD22" s="201"/>
      <c r="DYE22" s="201"/>
      <c r="DYF22" s="201"/>
      <c r="DYG22" s="201"/>
      <c r="DYH22" s="201"/>
      <c r="DYI22" s="201"/>
      <c r="DYJ22" s="201"/>
      <c r="DYK22" s="201"/>
      <c r="DYL22" s="201"/>
      <c r="DYM22" s="201"/>
      <c r="DYN22" s="201"/>
      <c r="DYO22" s="201"/>
      <c r="DYP22" s="201"/>
      <c r="DYQ22" s="201"/>
      <c r="DYR22" s="201"/>
      <c r="DYS22" s="201"/>
      <c r="DYT22" s="201"/>
      <c r="DYU22" s="201"/>
      <c r="DYV22" s="201"/>
      <c r="DYW22" s="201"/>
      <c r="DYX22" s="201"/>
      <c r="DYY22" s="201"/>
      <c r="DYZ22" s="201"/>
      <c r="DZA22" s="201"/>
      <c r="DZB22" s="201"/>
      <c r="DZC22" s="201"/>
      <c r="DZD22" s="201"/>
      <c r="DZE22" s="201"/>
      <c r="DZF22" s="201"/>
      <c r="DZG22" s="201"/>
      <c r="DZH22" s="201"/>
      <c r="DZI22" s="201"/>
      <c r="DZJ22" s="201"/>
      <c r="DZK22" s="201"/>
      <c r="DZL22" s="201"/>
      <c r="DZM22" s="201"/>
      <c r="DZN22" s="201"/>
      <c r="DZO22" s="201"/>
      <c r="DZP22" s="201"/>
      <c r="DZQ22" s="201"/>
      <c r="DZR22" s="201"/>
      <c r="DZS22" s="201"/>
      <c r="DZT22" s="201"/>
      <c r="DZU22" s="201"/>
      <c r="DZV22" s="201"/>
      <c r="DZW22" s="201"/>
      <c r="DZX22" s="201"/>
      <c r="DZY22" s="201"/>
      <c r="DZZ22" s="201"/>
      <c r="EAA22" s="201"/>
      <c r="EAB22" s="201"/>
      <c r="EAC22" s="201"/>
      <c r="EAD22" s="201"/>
      <c r="EAE22" s="201"/>
      <c r="EAF22" s="201"/>
      <c r="EAG22" s="201"/>
      <c r="EAH22" s="201"/>
      <c r="EAI22" s="201"/>
      <c r="EAJ22" s="201"/>
      <c r="EAK22" s="201"/>
      <c r="EAL22" s="201"/>
      <c r="EAM22" s="201"/>
      <c r="EAN22" s="201"/>
      <c r="EAO22" s="201"/>
      <c r="EAP22" s="201"/>
      <c r="EAQ22" s="201"/>
      <c r="EAR22" s="201"/>
      <c r="EAS22" s="201"/>
      <c r="EAT22" s="201"/>
      <c r="EAU22" s="201"/>
      <c r="EAV22" s="201"/>
      <c r="EAW22" s="201"/>
      <c r="EAX22" s="201"/>
      <c r="EAY22" s="201"/>
      <c r="EAZ22" s="201"/>
      <c r="EBA22" s="201"/>
      <c r="EBB22" s="201"/>
      <c r="EBC22" s="201"/>
      <c r="EBD22" s="201"/>
      <c r="EBE22" s="201"/>
      <c r="EBF22" s="201"/>
      <c r="EBG22" s="201"/>
      <c r="EBH22" s="201"/>
      <c r="EBI22" s="201"/>
      <c r="EBJ22" s="201"/>
      <c r="EBK22" s="201"/>
      <c r="EBL22" s="201"/>
      <c r="EBM22" s="201"/>
      <c r="EBN22" s="201"/>
      <c r="EBO22" s="201"/>
      <c r="EBP22" s="201"/>
      <c r="EBQ22" s="201"/>
      <c r="EBR22" s="201"/>
      <c r="EBS22" s="201"/>
      <c r="EBT22" s="201"/>
      <c r="EBU22" s="201"/>
      <c r="EBV22" s="201"/>
      <c r="EBW22" s="201"/>
      <c r="EBX22" s="201"/>
      <c r="EBY22" s="201"/>
      <c r="EBZ22" s="201"/>
      <c r="ECA22" s="201"/>
      <c r="ECB22" s="201"/>
      <c r="ECC22" s="201"/>
      <c r="ECD22" s="201"/>
      <c r="ECE22" s="201"/>
      <c r="ECF22" s="201"/>
      <c r="ECG22" s="201"/>
      <c r="ECH22" s="201"/>
      <c r="ECI22" s="201"/>
      <c r="ECJ22" s="201"/>
      <c r="ECK22" s="201"/>
      <c r="ECL22" s="201"/>
      <c r="ECM22" s="201"/>
      <c r="ECN22" s="201"/>
      <c r="ECO22" s="201"/>
      <c r="ECP22" s="201"/>
      <c r="ECQ22" s="201"/>
      <c r="ECR22" s="201"/>
      <c r="ECS22" s="201"/>
      <c r="ECT22" s="201"/>
      <c r="ECU22" s="201"/>
      <c r="ECV22" s="201"/>
      <c r="ECW22" s="201"/>
      <c r="ECX22" s="201"/>
      <c r="ECY22" s="201"/>
      <c r="ECZ22" s="201"/>
      <c r="EDA22" s="201"/>
      <c r="EDB22" s="201"/>
      <c r="EDC22" s="201"/>
      <c r="EDD22" s="201"/>
      <c r="EDE22" s="201"/>
      <c r="EDF22" s="201"/>
      <c r="EDG22" s="201"/>
      <c r="EDH22" s="201"/>
      <c r="EDI22" s="201"/>
      <c r="EDJ22" s="201"/>
      <c r="EDK22" s="201"/>
      <c r="EDL22" s="201"/>
      <c r="EDM22" s="201"/>
      <c r="EDN22" s="201"/>
      <c r="EDO22" s="201"/>
      <c r="EDP22" s="201"/>
      <c r="EDQ22" s="201"/>
      <c r="EDR22" s="201"/>
      <c r="EDS22" s="201"/>
      <c r="EDT22" s="201"/>
      <c r="EDU22" s="201"/>
      <c r="EDV22" s="201"/>
      <c r="EDW22" s="201"/>
      <c r="EDX22" s="201"/>
      <c r="EDY22" s="201"/>
      <c r="EDZ22" s="201"/>
      <c r="EEA22" s="201"/>
      <c r="EEB22" s="201"/>
      <c r="EEC22" s="201"/>
      <c r="EED22" s="201"/>
      <c r="EEE22" s="201"/>
      <c r="EEF22" s="201"/>
      <c r="EEG22" s="201"/>
      <c r="EEH22" s="201"/>
      <c r="EEI22" s="201"/>
      <c r="EEJ22" s="201"/>
      <c r="EEK22" s="201"/>
      <c r="EEL22" s="201"/>
      <c r="EEM22" s="201"/>
      <c r="EEN22" s="201"/>
      <c r="EEO22" s="201"/>
      <c r="EEP22" s="201"/>
      <c r="EEQ22" s="201"/>
      <c r="EER22" s="201"/>
      <c r="EES22" s="201"/>
      <c r="EET22" s="201"/>
      <c r="EEU22" s="201"/>
      <c r="EEV22" s="201"/>
      <c r="EEW22" s="201"/>
      <c r="EEX22" s="201"/>
      <c r="EEY22" s="201"/>
      <c r="EEZ22" s="201"/>
      <c r="EFA22" s="201"/>
      <c r="EFB22" s="201"/>
      <c r="EFC22" s="201"/>
      <c r="EFD22" s="201"/>
      <c r="EFE22" s="201"/>
      <c r="EFF22" s="201"/>
      <c r="EFG22" s="201"/>
      <c r="EFH22" s="201"/>
      <c r="EFI22" s="201"/>
      <c r="EFJ22" s="201"/>
      <c r="EFK22" s="201"/>
      <c r="EFL22" s="201"/>
      <c r="EFM22" s="201"/>
      <c r="EFN22" s="201"/>
      <c r="EFO22" s="201"/>
      <c r="EFP22" s="201"/>
      <c r="EFQ22" s="201"/>
      <c r="EFR22" s="201"/>
      <c r="EFS22" s="201"/>
      <c r="EFT22" s="201"/>
      <c r="EFU22" s="201"/>
      <c r="EFV22" s="201"/>
      <c r="EFW22" s="201"/>
      <c r="EFX22" s="201"/>
      <c r="EFY22" s="201"/>
      <c r="EFZ22" s="201"/>
      <c r="EGA22" s="201"/>
      <c r="EGB22" s="201"/>
      <c r="EGC22" s="201"/>
      <c r="EGD22" s="201"/>
      <c r="EGE22" s="201"/>
      <c r="EGF22" s="201"/>
      <c r="EGG22" s="201"/>
      <c r="EGH22" s="201"/>
      <c r="EGI22" s="201"/>
      <c r="EGJ22" s="201"/>
      <c r="EGK22" s="201"/>
      <c r="EGL22" s="201"/>
      <c r="EGM22" s="201"/>
      <c r="EGN22" s="201"/>
      <c r="EGO22" s="201"/>
      <c r="EGP22" s="201"/>
      <c r="EGQ22" s="201"/>
      <c r="EGR22" s="201"/>
      <c r="EGS22" s="201"/>
      <c r="EGT22" s="201"/>
      <c r="EGU22" s="201"/>
      <c r="EGV22" s="201"/>
      <c r="EGW22" s="201"/>
      <c r="EGX22" s="201"/>
      <c r="EGY22" s="201"/>
      <c r="EGZ22" s="201"/>
      <c r="EHA22" s="201"/>
      <c r="EHB22" s="201"/>
      <c r="EHC22" s="201"/>
      <c r="EHD22" s="201"/>
      <c r="EHE22" s="201"/>
      <c r="EHF22" s="201"/>
      <c r="EHG22" s="201"/>
      <c r="EHH22" s="201"/>
      <c r="EHI22" s="201"/>
      <c r="EHJ22" s="201"/>
      <c r="EHK22" s="201"/>
      <c r="EHL22" s="201"/>
      <c r="EHM22" s="201"/>
      <c r="EHN22" s="201"/>
      <c r="EHO22" s="201"/>
      <c r="EHP22" s="201"/>
      <c r="EHQ22" s="201"/>
      <c r="EHR22" s="201"/>
      <c r="EHS22" s="201"/>
      <c r="EHT22" s="201"/>
      <c r="EHU22" s="201"/>
      <c r="EHV22" s="201"/>
      <c r="EHW22" s="201"/>
      <c r="EHX22" s="201"/>
      <c r="EHY22" s="201"/>
      <c r="EHZ22" s="201"/>
      <c r="EIA22" s="201"/>
      <c r="EIB22" s="201"/>
      <c r="EIC22" s="201"/>
      <c r="EID22" s="201"/>
      <c r="EIE22" s="201"/>
      <c r="EIF22" s="201"/>
      <c r="EIG22" s="201"/>
      <c r="EIH22" s="201"/>
      <c r="EII22" s="201"/>
      <c r="EIJ22" s="201"/>
      <c r="EIK22" s="201"/>
      <c r="EIL22" s="201"/>
      <c r="EIM22" s="201"/>
      <c r="EIN22" s="201"/>
      <c r="EIO22" s="201"/>
      <c r="EIP22" s="201"/>
      <c r="EIQ22" s="201"/>
      <c r="EIR22" s="201"/>
      <c r="EIS22" s="201"/>
      <c r="EIT22" s="201"/>
      <c r="EIU22" s="201"/>
      <c r="EIV22" s="201"/>
      <c r="EIW22" s="201"/>
      <c r="EIX22" s="201"/>
      <c r="EIY22" s="201"/>
      <c r="EIZ22" s="201"/>
      <c r="EJA22" s="201"/>
      <c r="EJB22" s="201"/>
      <c r="EJC22" s="201"/>
      <c r="EJD22" s="201"/>
      <c r="EJE22" s="201"/>
      <c r="EJF22" s="201"/>
      <c r="EJG22" s="201"/>
      <c r="EJH22" s="201"/>
      <c r="EJI22" s="201"/>
      <c r="EJJ22" s="201"/>
      <c r="EJK22" s="201"/>
      <c r="EJL22" s="201"/>
      <c r="EJM22" s="201"/>
      <c r="EJN22" s="201"/>
      <c r="EJO22" s="201"/>
      <c r="EJP22" s="201"/>
      <c r="EJQ22" s="201"/>
      <c r="EJR22" s="201"/>
      <c r="EJS22" s="201"/>
      <c r="EJT22" s="201"/>
      <c r="EJU22" s="201"/>
      <c r="EJV22" s="201"/>
      <c r="EJW22" s="201"/>
      <c r="EJX22" s="201"/>
      <c r="EJY22" s="201"/>
      <c r="EJZ22" s="201"/>
      <c r="EKA22" s="201"/>
      <c r="EKB22" s="201"/>
      <c r="EKC22" s="201"/>
      <c r="EKD22" s="201"/>
      <c r="EKE22" s="201"/>
      <c r="EKF22" s="201"/>
      <c r="EKG22" s="201"/>
      <c r="EKH22" s="201"/>
      <c r="EKI22" s="201"/>
      <c r="EKJ22" s="201"/>
      <c r="EKK22" s="201"/>
      <c r="EKL22" s="201"/>
      <c r="EKM22" s="201"/>
      <c r="EKN22" s="201"/>
      <c r="EKO22" s="201"/>
      <c r="EKP22" s="201"/>
      <c r="EKQ22" s="201"/>
      <c r="EKR22" s="201"/>
      <c r="EKS22" s="201"/>
      <c r="EKT22" s="201"/>
      <c r="EKU22" s="201"/>
      <c r="EKV22" s="201"/>
      <c r="EKW22" s="201"/>
      <c r="EKX22" s="201"/>
      <c r="EKY22" s="201"/>
      <c r="EKZ22" s="201"/>
      <c r="ELA22" s="201"/>
      <c r="ELB22" s="201"/>
      <c r="ELC22" s="201"/>
      <c r="ELD22" s="201"/>
      <c r="ELE22" s="201"/>
      <c r="ELF22" s="201"/>
      <c r="ELG22" s="201"/>
      <c r="ELH22" s="201"/>
      <c r="ELI22" s="201"/>
      <c r="ELJ22" s="201"/>
      <c r="ELK22" s="201"/>
      <c r="ELL22" s="201"/>
      <c r="ELM22" s="201"/>
      <c r="ELN22" s="201"/>
      <c r="ELO22" s="201"/>
      <c r="ELP22" s="201"/>
      <c r="ELQ22" s="201"/>
      <c r="ELR22" s="201"/>
      <c r="ELS22" s="201"/>
      <c r="ELT22" s="201"/>
      <c r="ELU22" s="201"/>
      <c r="ELV22" s="201"/>
      <c r="ELW22" s="201"/>
      <c r="ELX22" s="201"/>
      <c r="ELY22" s="201"/>
      <c r="ELZ22" s="201"/>
      <c r="EMA22" s="201"/>
      <c r="EMB22" s="201"/>
      <c r="EMC22" s="201"/>
      <c r="EMD22" s="201"/>
      <c r="EME22" s="201"/>
      <c r="EMF22" s="201"/>
      <c r="EMG22" s="201"/>
      <c r="EMH22" s="201"/>
      <c r="EMI22" s="201"/>
      <c r="EMJ22" s="201"/>
      <c r="EMK22" s="201"/>
      <c r="EML22" s="201"/>
      <c r="EMM22" s="201"/>
      <c r="EMN22" s="201"/>
      <c r="EMO22" s="201"/>
      <c r="EMP22" s="201"/>
      <c r="EMQ22" s="201"/>
      <c r="EMR22" s="201"/>
      <c r="EMS22" s="201"/>
      <c r="EMT22" s="201"/>
      <c r="EMU22" s="201"/>
      <c r="EMV22" s="201"/>
      <c r="EMW22" s="201"/>
      <c r="EMX22" s="201"/>
      <c r="EMY22" s="201"/>
      <c r="EMZ22" s="201"/>
      <c r="ENA22" s="201"/>
      <c r="ENB22" s="201"/>
      <c r="ENC22" s="201"/>
      <c r="END22" s="201"/>
      <c r="ENE22" s="201"/>
      <c r="ENF22" s="201"/>
      <c r="ENG22" s="201"/>
      <c r="ENH22" s="201"/>
      <c r="ENI22" s="201"/>
      <c r="ENJ22" s="201"/>
      <c r="ENK22" s="201"/>
      <c r="ENL22" s="201"/>
      <c r="ENM22" s="201"/>
      <c r="ENN22" s="201"/>
      <c r="ENO22" s="201"/>
      <c r="ENP22" s="201"/>
      <c r="ENQ22" s="201"/>
      <c r="ENR22" s="201"/>
      <c r="ENS22" s="201"/>
      <c r="ENT22" s="201"/>
      <c r="ENU22" s="201"/>
      <c r="ENV22" s="201"/>
      <c r="ENW22" s="201"/>
      <c r="ENX22" s="201"/>
      <c r="ENY22" s="201"/>
      <c r="ENZ22" s="201"/>
      <c r="EOA22" s="201"/>
      <c r="EOB22" s="201"/>
      <c r="EOC22" s="201"/>
      <c r="EOD22" s="201"/>
      <c r="EOE22" s="201"/>
      <c r="EOF22" s="201"/>
      <c r="EOG22" s="201"/>
      <c r="EOH22" s="201"/>
      <c r="EOI22" s="201"/>
      <c r="EOJ22" s="201"/>
      <c r="EOK22" s="201"/>
      <c r="EOL22" s="201"/>
      <c r="EOM22" s="201"/>
      <c r="EON22" s="201"/>
      <c r="EOO22" s="201"/>
      <c r="EOP22" s="201"/>
      <c r="EOQ22" s="201"/>
      <c r="EOR22" s="201"/>
      <c r="EOS22" s="201"/>
      <c r="EOT22" s="201"/>
      <c r="EOU22" s="201"/>
      <c r="EOV22" s="201"/>
      <c r="EOW22" s="201"/>
      <c r="EOX22" s="201"/>
      <c r="EOY22" s="201"/>
      <c r="EOZ22" s="201"/>
      <c r="EPA22" s="201"/>
      <c r="EPB22" s="201"/>
      <c r="EPC22" s="201"/>
      <c r="EPD22" s="201"/>
      <c r="EPE22" s="201"/>
      <c r="EPF22" s="201"/>
      <c r="EPG22" s="201"/>
      <c r="EPH22" s="201"/>
      <c r="EPI22" s="201"/>
      <c r="EPJ22" s="201"/>
      <c r="EPK22" s="201"/>
      <c r="EPL22" s="201"/>
      <c r="EPM22" s="201"/>
      <c r="EPN22" s="201"/>
      <c r="EPO22" s="201"/>
      <c r="EPP22" s="201"/>
      <c r="EPQ22" s="201"/>
      <c r="EPR22" s="201"/>
      <c r="EPS22" s="201"/>
      <c r="EPT22" s="201"/>
      <c r="EPU22" s="201"/>
      <c r="EPV22" s="201"/>
      <c r="EPW22" s="201"/>
      <c r="EPX22" s="201"/>
      <c r="EPY22" s="201"/>
      <c r="EPZ22" s="201"/>
      <c r="EQA22" s="201"/>
      <c r="EQB22" s="201"/>
      <c r="EQC22" s="201"/>
      <c r="EQD22" s="201"/>
      <c r="EQE22" s="201"/>
      <c r="EQF22" s="201"/>
      <c r="EQG22" s="201"/>
      <c r="EQH22" s="201"/>
      <c r="EQI22" s="201"/>
      <c r="EQJ22" s="201"/>
      <c r="EQK22" s="201"/>
      <c r="EQL22" s="201"/>
      <c r="EQM22" s="201"/>
      <c r="EQN22" s="201"/>
      <c r="EQO22" s="201"/>
      <c r="EQP22" s="201"/>
      <c r="EQQ22" s="201"/>
      <c r="EQR22" s="201"/>
      <c r="EQS22" s="201"/>
      <c r="EQT22" s="201"/>
      <c r="EQU22" s="201"/>
      <c r="EQV22" s="201"/>
      <c r="EQW22" s="201"/>
      <c r="EQX22" s="201"/>
      <c r="EQY22" s="201"/>
      <c r="EQZ22" s="201"/>
      <c r="ERA22" s="201"/>
      <c r="ERB22" s="201"/>
      <c r="ERC22" s="201"/>
      <c r="ERD22" s="201"/>
      <c r="ERE22" s="201"/>
      <c r="ERF22" s="201"/>
      <c r="ERG22" s="201"/>
      <c r="ERH22" s="201"/>
      <c r="ERI22" s="201"/>
      <c r="ERJ22" s="201"/>
      <c r="ERK22" s="201"/>
      <c r="ERL22" s="201"/>
      <c r="ERM22" s="201"/>
      <c r="ERN22" s="201"/>
      <c r="ERO22" s="201"/>
      <c r="ERP22" s="201"/>
      <c r="ERQ22" s="201"/>
      <c r="ERR22" s="201"/>
      <c r="ERS22" s="201"/>
      <c r="ERT22" s="201"/>
      <c r="ERU22" s="201"/>
      <c r="ERV22" s="201"/>
      <c r="ERW22" s="201"/>
      <c r="ERX22" s="201"/>
      <c r="ERY22" s="201"/>
      <c r="ERZ22" s="201"/>
      <c r="ESA22" s="201"/>
      <c r="ESB22" s="201"/>
      <c r="ESC22" s="201"/>
      <c r="ESD22" s="201"/>
      <c r="ESE22" s="201"/>
      <c r="ESF22" s="201"/>
      <c r="ESG22" s="201"/>
      <c r="ESH22" s="201"/>
      <c r="ESI22" s="201"/>
      <c r="ESJ22" s="201"/>
      <c r="ESK22" s="201"/>
      <c r="ESL22" s="201"/>
      <c r="ESM22" s="201"/>
      <c r="ESN22" s="201"/>
      <c r="ESO22" s="201"/>
      <c r="ESP22" s="201"/>
      <c r="ESQ22" s="201"/>
      <c r="ESR22" s="201"/>
      <c r="ESS22" s="201"/>
      <c r="EST22" s="201"/>
      <c r="ESU22" s="201"/>
      <c r="ESV22" s="201"/>
      <c r="ESW22" s="201"/>
      <c r="ESX22" s="201"/>
      <c r="ESY22" s="201"/>
      <c r="ESZ22" s="201"/>
      <c r="ETA22" s="201"/>
      <c r="ETB22" s="201"/>
      <c r="ETC22" s="201"/>
      <c r="ETD22" s="201"/>
      <c r="ETE22" s="201"/>
      <c r="ETF22" s="201"/>
      <c r="ETG22" s="201"/>
      <c r="ETH22" s="201"/>
      <c r="ETI22" s="201"/>
      <c r="ETJ22" s="201"/>
      <c r="ETK22" s="201"/>
      <c r="ETL22" s="201"/>
      <c r="ETM22" s="201"/>
      <c r="ETN22" s="201"/>
      <c r="ETO22" s="201"/>
      <c r="ETP22" s="201"/>
      <c r="ETQ22" s="201"/>
      <c r="ETR22" s="201"/>
      <c r="ETS22" s="201"/>
      <c r="ETT22" s="201"/>
      <c r="ETU22" s="201"/>
      <c r="ETV22" s="201"/>
      <c r="ETW22" s="201"/>
      <c r="ETX22" s="201"/>
      <c r="ETY22" s="201"/>
      <c r="ETZ22" s="201"/>
      <c r="EUA22" s="201"/>
      <c r="EUB22" s="201"/>
      <c r="EUC22" s="201"/>
      <c r="EUD22" s="201"/>
      <c r="EUE22" s="201"/>
      <c r="EUF22" s="201"/>
      <c r="EUG22" s="201"/>
      <c r="EUH22" s="201"/>
      <c r="EUI22" s="201"/>
      <c r="EUJ22" s="201"/>
      <c r="EUK22" s="201"/>
      <c r="EUL22" s="201"/>
      <c r="EUM22" s="201"/>
      <c r="EUN22" s="201"/>
      <c r="EUO22" s="201"/>
      <c r="EUP22" s="201"/>
      <c r="EUQ22" s="201"/>
      <c r="EUR22" s="201"/>
      <c r="EUS22" s="201"/>
      <c r="EUT22" s="201"/>
      <c r="EUU22" s="201"/>
      <c r="EUV22" s="201"/>
      <c r="EUW22" s="201"/>
      <c r="EUX22" s="201"/>
      <c r="EUY22" s="201"/>
      <c r="EUZ22" s="201"/>
      <c r="EVA22" s="201"/>
      <c r="EVB22" s="201"/>
      <c r="EVC22" s="201"/>
      <c r="EVD22" s="201"/>
      <c r="EVE22" s="201"/>
      <c r="EVF22" s="201"/>
      <c r="EVG22" s="201"/>
      <c r="EVH22" s="201"/>
      <c r="EVI22" s="201"/>
      <c r="EVJ22" s="201"/>
      <c r="EVK22" s="201"/>
      <c r="EVL22" s="201"/>
      <c r="EVM22" s="201"/>
      <c r="EVN22" s="201"/>
      <c r="EVO22" s="201"/>
      <c r="EVP22" s="201"/>
      <c r="EVQ22" s="201"/>
      <c r="EVR22" s="201"/>
      <c r="EVS22" s="201"/>
      <c r="EVT22" s="201"/>
      <c r="EVU22" s="201"/>
      <c r="EVV22" s="201"/>
      <c r="EVW22" s="201"/>
      <c r="EVX22" s="201"/>
      <c r="EVY22" s="201"/>
      <c r="EVZ22" s="201"/>
      <c r="EWA22" s="201"/>
      <c r="EWB22" s="201"/>
      <c r="EWC22" s="201"/>
      <c r="EWD22" s="201"/>
      <c r="EWE22" s="201"/>
      <c r="EWF22" s="201"/>
      <c r="EWG22" s="201"/>
      <c r="EWH22" s="201"/>
      <c r="EWI22" s="201"/>
      <c r="EWJ22" s="201"/>
      <c r="EWK22" s="201"/>
      <c r="EWL22" s="201"/>
      <c r="EWM22" s="201"/>
      <c r="EWN22" s="201"/>
      <c r="EWO22" s="201"/>
      <c r="EWP22" s="201"/>
      <c r="EWQ22" s="201"/>
      <c r="EWR22" s="201"/>
      <c r="EWS22" s="201"/>
      <c r="EWT22" s="201"/>
      <c r="EWU22" s="201"/>
      <c r="EWV22" s="201"/>
      <c r="EWW22" s="201"/>
      <c r="EWX22" s="201"/>
      <c r="EWY22" s="201"/>
      <c r="EWZ22" s="201"/>
      <c r="EXA22" s="201"/>
      <c r="EXB22" s="201"/>
      <c r="EXC22" s="201"/>
      <c r="EXD22" s="201"/>
      <c r="EXE22" s="201"/>
      <c r="EXF22" s="201"/>
      <c r="EXG22" s="201"/>
      <c r="EXH22" s="201"/>
      <c r="EXI22" s="201"/>
      <c r="EXJ22" s="201"/>
      <c r="EXK22" s="201"/>
      <c r="EXL22" s="201"/>
      <c r="EXM22" s="201"/>
      <c r="EXN22" s="201"/>
      <c r="EXO22" s="201"/>
      <c r="EXP22" s="201"/>
      <c r="EXQ22" s="201"/>
      <c r="EXR22" s="201"/>
      <c r="EXS22" s="201"/>
      <c r="EXT22" s="201"/>
      <c r="EXU22" s="201"/>
      <c r="EXV22" s="201"/>
      <c r="EXW22" s="201"/>
      <c r="EXX22" s="201"/>
      <c r="EXY22" s="201"/>
      <c r="EXZ22" s="201"/>
      <c r="EYA22" s="201"/>
      <c r="EYB22" s="201"/>
      <c r="EYC22" s="201"/>
      <c r="EYD22" s="201"/>
      <c r="EYE22" s="201"/>
      <c r="EYF22" s="201"/>
      <c r="EYG22" s="201"/>
      <c r="EYH22" s="201"/>
      <c r="EYI22" s="201"/>
      <c r="EYJ22" s="201"/>
      <c r="EYK22" s="201"/>
      <c r="EYL22" s="201"/>
      <c r="EYM22" s="201"/>
      <c r="EYN22" s="201"/>
      <c r="EYO22" s="201"/>
      <c r="EYP22" s="201"/>
      <c r="EYQ22" s="201"/>
      <c r="EYR22" s="201"/>
      <c r="EYS22" s="201"/>
      <c r="EYT22" s="201"/>
      <c r="EYU22" s="201"/>
      <c r="EYV22" s="201"/>
      <c r="EYW22" s="201"/>
      <c r="EYX22" s="201"/>
      <c r="EYY22" s="201"/>
      <c r="EYZ22" s="201"/>
      <c r="EZA22" s="201"/>
      <c r="EZB22" s="201"/>
      <c r="EZC22" s="201"/>
      <c r="EZD22" s="201"/>
      <c r="EZE22" s="201"/>
      <c r="EZF22" s="201"/>
      <c r="EZG22" s="201"/>
      <c r="EZH22" s="201"/>
      <c r="EZI22" s="201"/>
      <c r="EZJ22" s="201"/>
      <c r="EZK22" s="201"/>
      <c r="EZL22" s="201"/>
      <c r="EZM22" s="201"/>
      <c r="EZN22" s="201"/>
      <c r="EZO22" s="201"/>
      <c r="EZP22" s="201"/>
      <c r="EZQ22" s="201"/>
      <c r="EZR22" s="201"/>
      <c r="EZS22" s="201"/>
      <c r="EZT22" s="201"/>
      <c r="EZU22" s="201"/>
      <c r="EZV22" s="201"/>
      <c r="EZW22" s="201"/>
      <c r="EZX22" s="201"/>
      <c r="EZY22" s="201"/>
      <c r="EZZ22" s="201"/>
      <c r="FAA22" s="201"/>
      <c r="FAB22" s="201"/>
      <c r="FAC22" s="201"/>
      <c r="FAD22" s="201"/>
      <c r="FAE22" s="201"/>
      <c r="FAF22" s="201"/>
      <c r="FAG22" s="201"/>
      <c r="FAH22" s="201"/>
      <c r="FAI22" s="201"/>
      <c r="FAJ22" s="201"/>
      <c r="FAK22" s="201"/>
      <c r="FAL22" s="201"/>
      <c r="FAM22" s="201"/>
      <c r="FAN22" s="201"/>
      <c r="FAO22" s="201"/>
      <c r="FAP22" s="201"/>
      <c r="FAQ22" s="201"/>
      <c r="FAR22" s="201"/>
      <c r="FAS22" s="201"/>
      <c r="FAT22" s="201"/>
      <c r="FAU22" s="201"/>
      <c r="FAV22" s="201"/>
      <c r="FAW22" s="201"/>
      <c r="FAX22" s="201"/>
      <c r="FAY22" s="201"/>
      <c r="FAZ22" s="201"/>
      <c r="FBA22" s="201"/>
      <c r="FBB22" s="201"/>
      <c r="FBC22" s="201"/>
      <c r="FBD22" s="201"/>
      <c r="FBE22" s="201"/>
      <c r="FBF22" s="201"/>
      <c r="FBG22" s="201"/>
      <c r="FBH22" s="201"/>
      <c r="FBI22" s="201"/>
      <c r="FBJ22" s="201"/>
      <c r="FBK22" s="201"/>
      <c r="FBL22" s="201"/>
      <c r="FBM22" s="201"/>
      <c r="FBN22" s="201"/>
      <c r="FBO22" s="201"/>
      <c r="FBP22" s="201"/>
      <c r="FBQ22" s="201"/>
      <c r="FBR22" s="201"/>
      <c r="FBS22" s="201"/>
      <c r="FBT22" s="201"/>
      <c r="FBU22" s="201"/>
      <c r="FBV22" s="201"/>
      <c r="FBW22" s="201"/>
      <c r="FBX22" s="201"/>
      <c r="FBY22" s="201"/>
      <c r="FBZ22" s="201"/>
      <c r="FCA22" s="201"/>
      <c r="FCB22" s="201"/>
      <c r="FCC22" s="201"/>
      <c r="FCD22" s="201"/>
      <c r="FCE22" s="201"/>
      <c r="FCF22" s="201"/>
      <c r="FCG22" s="201"/>
      <c r="FCH22" s="201"/>
      <c r="FCI22" s="201"/>
      <c r="FCJ22" s="201"/>
      <c r="FCK22" s="201"/>
      <c r="FCL22" s="201"/>
      <c r="FCM22" s="201"/>
      <c r="FCN22" s="201"/>
      <c r="FCO22" s="201"/>
      <c r="FCP22" s="201"/>
      <c r="FCQ22" s="201"/>
      <c r="FCR22" s="201"/>
      <c r="FCS22" s="201"/>
      <c r="FCT22" s="201"/>
      <c r="FCU22" s="201"/>
      <c r="FCV22" s="201"/>
      <c r="FCW22" s="201"/>
      <c r="FCX22" s="201"/>
      <c r="FCY22" s="201"/>
      <c r="FCZ22" s="201"/>
      <c r="FDA22" s="201"/>
      <c r="FDB22" s="201"/>
      <c r="FDC22" s="201"/>
      <c r="FDD22" s="201"/>
      <c r="FDE22" s="201"/>
      <c r="FDF22" s="201"/>
      <c r="FDG22" s="201"/>
      <c r="FDH22" s="201"/>
      <c r="FDI22" s="201"/>
      <c r="FDJ22" s="201"/>
      <c r="FDK22" s="201"/>
      <c r="FDL22" s="201"/>
      <c r="FDM22" s="201"/>
      <c r="FDN22" s="201"/>
      <c r="FDO22" s="201"/>
      <c r="FDP22" s="201"/>
      <c r="FDQ22" s="201"/>
      <c r="FDR22" s="201"/>
      <c r="FDS22" s="201"/>
      <c r="FDT22" s="201"/>
      <c r="FDU22" s="201"/>
      <c r="FDV22" s="201"/>
      <c r="FDW22" s="201"/>
      <c r="FDX22" s="201"/>
      <c r="FDY22" s="201"/>
      <c r="FDZ22" s="201"/>
      <c r="FEA22" s="201"/>
      <c r="FEB22" s="201"/>
      <c r="FEC22" s="201"/>
      <c r="FED22" s="201"/>
      <c r="FEE22" s="201"/>
      <c r="FEF22" s="201"/>
      <c r="FEG22" s="201"/>
      <c r="FEH22" s="201"/>
      <c r="FEI22" s="201"/>
      <c r="FEJ22" s="201"/>
      <c r="FEK22" s="201"/>
      <c r="FEL22" s="201"/>
      <c r="FEM22" s="201"/>
      <c r="FEN22" s="201"/>
      <c r="FEO22" s="201"/>
      <c r="FEP22" s="201"/>
      <c r="FEQ22" s="201"/>
      <c r="FER22" s="201"/>
      <c r="FES22" s="201"/>
      <c r="FET22" s="201"/>
      <c r="FEU22" s="201"/>
      <c r="FEV22" s="201"/>
      <c r="FEW22" s="201"/>
      <c r="FEX22" s="201"/>
      <c r="FEY22" s="201"/>
      <c r="FEZ22" s="201"/>
      <c r="FFA22" s="201"/>
      <c r="FFB22" s="201"/>
      <c r="FFC22" s="201"/>
      <c r="FFD22" s="201"/>
      <c r="FFE22" s="201"/>
      <c r="FFF22" s="201"/>
      <c r="FFG22" s="201"/>
      <c r="FFH22" s="201"/>
      <c r="FFI22" s="201"/>
      <c r="FFJ22" s="201"/>
      <c r="FFK22" s="201"/>
      <c r="FFL22" s="201"/>
      <c r="FFM22" s="201"/>
      <c r="FFN22" s="201"/>
      <c r="FFO22" s="201"/>
      <c r="FFP22" s="201"/>
      <c r="FFQ22" s="201"/>
      <c r="FFR22" s="201"/>
      <c r="FFS22" s="201"/>
      <c r="FFT22" s="201"/>
      <c r="FFU22" s="201"/>
      <c r="FFV22" s="201"/>
      <c r="FFW22" s="201"/>
      <c r="FFX22" s="201"/>
      <c r="FFY22" s="201"/>
      <c r="FFZ22" s="201"/>
      <c r="FGA22" s="201"/>
      <c r="FGB22" s="201"/>
      <c r="FGC22" s="201"/>
      <c r="FGD22" s="201"/>
      <c r="FGE22" s="201"/>
      <c r="FGF22" s="201"/>
      <c r="FGG22" s="201"/>
      <c r="FGH22" s="201"/>
      <c r="FGI22" s="201"/>
      <c r="FGJ22" s="201"/>
      <c r="FGK22" s="201"/>
      <c r="FGL22" s="201"/>
      <c r="FGM22" s="201"/>
      <c r="FGN22" s="201"/>
      <c r="FGO22" s="201"/>
      <c r="FGP22" s="201"/>
      <c r="FGQ22" s="201"/>
      <c r="FGR22" s="201"/>
      <c r="FGS22" s="201"/>
      <c r="FGT22" s="201"/>
      <c r="FGU22" s="201"/>
      <c r="FGV22" s="201"/>
      <c r="FGW22" s="201"/>
      <c r="FGX22" s="201"/>
      <c r="FGY22" s="201"/>
      <c r="FGZ22" s="201"/>
      <c r="FHA22" s="201"/>
      <c r="FHB22" s="201"/>
      <c r="FHC22" s="201"/>
      <c r="FHD22" s="201"/>
      <c r="FHE22" s="201"/>
      <c r="FHF22" s="201"/>
      <c r="FHG22" s="201"/>
      <c r="FHH22" s="201"/>
      <c r="FHI22" s="201"/>
      <c r="FHJ22" s="201"/>
      <c r="FHK22" s="201"/>
      <c r="FHL22" s="201"/>
      <c r="FHM22" s="201"/>
      <c r="FHN22" s="201"/>
      <c r="FHO22" s="201"/>
      <c r="FHP22" s="201"/>
      <c r="FHQ22" s="201"/>
      <c r="FHR22" s="201"/>
      <c r="FHS22" s="201"/>
      <c r="FHT22" s="201"/>
      <c r="FHU22" s="201"/>
      <c r="FHV22" s="201"/>
      <c r="FHW22" s="201"/>
      <c r="FHX22" s="201"/>
      <c r="FHY22" s="201"/>
      <c r="FHZ22" s="201"/>
      <c r="FIA22" s="201"/>
      <c r="FIB22" s="201"/>
      <c r="FIC22" s="201"/>
      <c r="FID22" s="201"/>
      <c r="FIE22" s="201"/>
      <c r="FIF22" s="201"/>
      <c r="FIG22" s="201"/>
      <c r="FIH22" s="201"/>
      <c r="FII22" s="201"/>
      <c r="FIJ22" s="201"/>
      <c r="FIK22" s="201"/>
      <c r="FIL22" s="201"/>
      <c r="FIM22" s="201"/>
      <c r="FIN22" s="201"/>
      <c r="FIO22" s="201"/>
      <c r="FIP22" s="201"/>
      <c r="FIQ22" s="201"/>
      <c r="FIR22" s="201"/>
      <c r="FIS22" s="201"/>
      <c r="FIT22" s="201"/>
      <c r="FIU22" s="201"/>
      <c r="FIV22" s="201"/>
      <c r="FIW22" s="201"/>
      <c r="FIX22" s="201"/>
      <c r="FIY22" s="201"/>
      <c r="FIZ22" s="201"/>
      <c r="FJA22" s="201"/>
      <c r="FJB22" s="201"/>
      <c r="FJC22" s="201"/>
      <c r="FJD22" s="201"/>
      <c r="FJE22" s="201"/>
      <c r="FJF22" s="201"/>
      <c r="FJG22" s="201"/>
      <c r="FJH22" s="201"/>
      <c r="FJI22" s="201"/>
      <c r="FJJ22" s="201"/>
      <c r="FJK22" s="201"/>
      <c r="FJL22" s="201"/>
      <c r="FJM22" s="201"/>
      <c r="FJN22" s="201"/>
      <c r="FJO22" s="201"/>
      <c r="FJP22" s="201"/>
      <c r="FJQ22" s="201"/>
      <c r="FJR22" s="201"/>
      <c r="FJS22" s="201"/>
      <c r="FJT22" s="201"/>
      <c r="FJU22" s="201"/>
      <c r="FJV22" s="201"/>
      <c r="FJW22" s="201"/>
      <c r="FJX22" s="201"/>
      <c r="FJY22" s="201"/>
      <c r="FJZ22" s="201"/>
      <c r="FKA22" s="201"/>
      <c r="FKB22" s="201"/>
      <c r="FKC22" s="201"/>
      <c r="FKD22" s="201"/>
      <c r="FKE22" s="201"/>
      <c r="FKF22" s="201"/>
      <c r="FKG22" s="201"/>
      <c r="FKH22" s="201"/>
      <c r="FKI22" s="201"/>
      <c r="FKJ22" s="201"/>
      <c r="FKK22" s="201"/>
      <c r="FKL22" s="201"/>
      <c r="FKM22" s="201"/>
      <c r="FKN22" s="201"/>
      <c r="FKO22" s="201"/>
      <c r="FKP22" s="201"/>
      <c r="FKQ22" s="201"/>
      <c r="FKR22" s="201"/>
      <c r="FKS22" s="201"/>
      <c r="FKT22" s="201"/>
      <c r="FKU22" s="201"/>
      <c r="FKV22" s="201"/>
      <c r="FKW22" s="201"/>
      <c r="FKX22" s="201"/>
      <c r="FKY22" s="201"/>
      <c r="FKZ22" s="201"/>
      <c r="FLA22" s="201"/>
      <c r="FLB22" s="201"/>
      <c r="FLC22" s="201"/>
      <c r="FLD22" s="201"/>
      <c r="FLE22" s="201"/>
      <c r="FLF22" s="201"/>
      <c r="FLG22" s="201"/>
      <c r="FLH22" s="201"/>
      <c r="FLI22" s="201"/>
      <c r="FLJ22" s="201"/>
      <c r="FLK22" s="201"/>
      <c r="FLL22" s="201"/>
      <c r="FLM22" s="201"/>
      <c r="FLN22" s="201"/>
      <c r="FLO22" s="201"/>
      <c r="FLP22" s="201"/>
      <c r="FLQ22" s="201"/>
      <c r="FLR22" s="201"/>
      <c r="FLS22" s="201"/>
      <c r="FLT22" s="201"/>
      <c r="FLU22" s="201"/>
      <c r="FLV22" s="201"/>
      <c r="FLW22" s="201"/>
      <c r="FLX22" s="201"/>
      <c r="FLY22" s="201"/>
      <c r="FLZ22" s="201"/>
      <c r="FMA22" s="201"/>
      <c r="FMB22" s="201"/>
      <c r="FMC22" s="201"/>
      <c r="FMD22" s="201"/>
      <c r="FME22" s="201"/>
      <c r="FMF22" s="201"/>
      <c r="FMG22" s="201"/>
      <c r="FMH22" s="201"/>
      <c r="FMI22" s="201"/>
      <c r="FMJ22" s="201"/>
      <c r="FMK22" s="201"/>
      <c r="FML22" s="201"/>
      <c r="FMM22" s="201"/>
      <c r="FMN22" s="201"/>
      <c r="FMO22" s="201"/>
      <c r="FMP22" s="201"/>
      <c r="FMQ22" s="201"/>
      <c r="FMR22" s="201"/>
      <c r="FMS22" s="201"/>
      <c r="FMT22" s="201"/>
      <c r="FMU22" s="201"/>
      <c r="FMV22" s="201"/>
      <c r="FMW22" s="201"/>
      <c r="FMX22" s="201"/>
      <c r="FMY22" s="201"/>
      <c r="FMZ22" s="201"/>
      <c r="FNA22" s="201"/>
      <c r="FNB22" s="201"/>
      <c r="FNC22" s="201"/>
      <c r="FND22" s="201"/>
      <c r="FNE22" s="201"/>
      <c r="FNF22" s="201"/>
      <c r="FNG22" s="201"/>
      <c r="FNH22" s="201"/>
      <c r="FNI22" s="201"/>
      <c r="FNJ22" s="201"/>
      <c r="FNK22" s="201"/>
      <c r="FNL22" s="201"/>
      <c r="FNM22" s="201"/>
      <c r="FNN22" s="201"/>
      <c r="FNO22" s="201"/>
      <c r="FNP22" s="201"/>
      <c r="FNQ22" s="201"/>
      <c r="FNR22" s="201"/>
      <c r="FNS22" s="201"/>
      <c r="FNT22" s="201"/>
      <c r="FNU22" s="201"/>
      <c r="FNV22" s="201"/>
      <c r="FNW22" s="201"/>
      <c r="FNX22" s="201"/>
      <c r="FNY22" s="201"/>
      <c r="FNZ22" s="201"/>
      <c r="FOA22" s="201"/>
      <c r="FOB22" s="201"/>
      <c r="FOC22" s="201"/>
      <c r="FOD22" s="201"/>
      <c r="FOE22" s="201"/>
      <c r="FOF22" s="201"/>
      <c r="FOG22" s="201"/>
      <c r="FOH22" s="201"/>
      <c r="FOI22" s="201"/>
      <c r="FOJ22" s="201"/>
      <c r="FOK22" s="201"/>
      <c r="FOL22" s="201"/>
      <c r="FOM22" s="201"/>
      <c r="FON22" s="201"/>
      <c r="FOO22" s="201"/>
      <c r="FOP22" s="201"/>
      <c r="FOQ22" s="201"/>
      <c r="FOR22" s="201"/>
      <c r="FOS22" s="201"/>
      <c r="FOT22" s="201"/>
      <c r="FOU22" s="201"/>
      <c r="FOV22" s="201"/>
      <c r="FOW22" s="201"/>
      <c r="FOX22" s="201"/>
      <c r="FOY22" s="201"/>
      <c r="FOZ22" s="201"/>
      <c r="FPA22" s="201"/>
      <c r="FPB22" s="201"/>
      <c r="FPC22" s="201"/>
      <c r="FPD22" s="201"/>
      <c r="FPE22" s="201"/>
      <c r="FPF22" s="201"/>
      <c r="FPG22" s="201"/>
      <c r="FPH22" s="201"/>
      <c r="FPI22" s="201"/>
      <c r="FPJ22" s="201"/>
      <c r="FPK22" s="201"/>
      <c r="FPL22" s="201"/>
      <c r="FPM22" s="201"/>
      <c r="FPN22" s="201"/>
      <c r="FPO22" s="201"/>
      <c r="FPP22" s="201"/>
      <c r="FPQ22" s="201"/>
      <c r="FPR22" s="201"/>
      <c r="FPS22" s="201"/>
      <c r="FPT22" s="201"/>
      <c r="FPU22" s="201"/>
      <c r="FPV22" s="201"/>
      <c r="FPW22" s="201"/>
      <c r="FPX22" s="201"/>
      <c r="FPY22" s="201"/>
      <c r="FPZ22" s="201"/>
      <c r="FQA22" s="201"/>
      <c r="FQB22" s="201"/>
      <c r="FQC22" s="201"/>
      <c r="FQD22" s="201"/>
      <c r="FQE22" s="201"/>
      <c r="FQF22" s="201"/>
      <c r="FQG22" s="201"/>
      <c r="FQH22" s="201"/>
      <c r="FQI22" s="201"/>
      <c r="FQJ22" s="201"/>
      <c r="FQK22" s="201"/>
      <c r="FQL22" s="201"/>
      <c r="FQM22" s="201"/>
      <c r="FQN22" s="201"/>
      <c r="FQO22" s="201"/>
      <c r="FQP22" s="201"/>
      <c r="FQQ22" s="201"/>
      <c r="FQR22" s="201"/>
      <c r="FQS22" s="201"/>
      <c r="FQT22" s="201"/>
      <c r="FQU22" s="201"/>
      <c r="FQV22" s="201"/>
      <c r="FQW22" s="201"/>
      <c r="FQX22" s="201"/>
      <c r="FQY22" s="201"/>
      <c r="FQZ22" s="201"/>
      <c r="FRA22" s="201"/>
      <c r="FRB22" s="201"/>
      <c r="FRC22" s="201"/>
      <c r="FRD22" s="201"/>
      <c r="FRE22" s="201"/>
      <c r="FRF22" s="201"/>
      <c r="FRG22" s="201"/>
      <c r="FRH22" s="201"/>
      <c r="FRI22" s="201"/>
      <c r="FRJ22" s="201"/>
      <c r="FRK22" s="201"/>
      <c r="FRL22" s="201"/>
      <c r="FRM22" s="201"/>
      <c r="FRN22" s="201"/>
      <c r="FRO22" s="201"/>
      <c r="FRP22" s="201"/>
      <c r="FRQ22" s="201"/>
      <c r="FRR22" s="201"/>
      <c r="FRS22" s="201"/>
      <c r="FRT22" s="201"/>
      <c r="FRU22" s="201"/>
      <c r="FRV22" s="201"/>
      <c r="FRW22" s="201"/>
      <c r="FRX22" s="201"/>
      <c r="FRY22" s="201"/>
      <c r="FRZ22" s="201"/>
      <c r="FSA22" s="201"/>
      <c r="FSB22" s="201"/>
      <c r="FSC22" s="201"/>
      <c r="FSD22" s="201"/>
      <c r="FSE22" s="201"/>
      <c r="FSF22" s="201"/>
      <c r="FSG22" s="201"/>
      <c r="FSH22" s="201"/>
      <c r="FSI22" s="201"/>
      <c r="FSJ22" s="201"/>
      <c r="FSK22" s="201"/>
      <c r="FSL22" s="201"/>
      <c r="FSM22" s="201"/>
      <c r="FSN22" s="201"/>
      <c r="FSO22" s="201"/>
      <c r="FSP22" s="201"/>
      <c r="FSQ22" s="201"/>
      <c r="FSR22" s="201"/>
      <c r="FSS22" s="201"/>
      <c r="FST22" s="201"/>
      <c r="FSU22" s="201"/>
      <c r="FSV22" s="201"/>
      <c r="FSW22" s="201"/>
      <c r="FSX22" s="201"/>
      <c r="FSY22" s="201"/>
      <c r="FSZ22" s="201"/>
      <c r="FTA22" s="201"/>
      <c r="FTB22" s="201"/>
      <c r="FTC22" s="201"/>
      <c r="FTD22" s="201"/>
      <c r="FTE22" s="201"/>
      <c r="FTF22" s="201"/>
      <c r="FTG22" s="201"/>
      <c r="FTH22" s="201"/>
      <c r="FTI22" s="201"/>
      <c r="FTJ22" s="201"/>
      <c r="FTK22" s="201"/>
      <c r="FTL22" s="201"/>
      <c r="FTM22" s="201"/>
      <c r="FTN22" s="201"/>
      <c r="FTO22" s="201"/>
      <c r="FTP22" s="201"/>
      <c r="FTQ22" s="201"/>
      <c r="FTR22" s="201"/>
      <c r="FTS22" s="201"/>
      <c r="FTT22" s="201"/>
      <c r="FTU22" s="201"/>
      <c r="FTV22" s="201"/>
      <c r="FTW22" s="201"/>
      <c r="FTX22" s="201"/>
      <c r="FTY22" s="201"/>
      <c r="FTZ22" s="201"/>
      <c r="FUA22" s="201"/>
      <c r="FUB22" s="201"/>
      <c r="FUC22" s="201"/>
      <c r="FUD22" s="201"/>
      <c r="FUE22" s="201"/>
      <c r="FUF22" s="201"/>
      <c r="FUG22" s="201"/>
      <c r="FUH22" s="201"/>
      <c r="FUI22" s="201"/>
      <c r="FUJ22" s="201"/>
      <c r="FUK22" s="201"/>
      <c r="FUL22" s="201"/>
      <c r="FUM22" s="201"/>
      <c r="FUN22" s="201"/>
      <c r="FUO22" s="201"/>
      <c r="FUP22" s="201"/>
      <c r="FUQ22" s="201"/>
      <c r="FUR22" s="201"/>
      <c r="FUS22" s="201"/>
      <c r="FUT22" s="201"/>
      <c r="FUU22" s="201"/>
      <c r="FUV22" s="201"/>
      <c r="FUW22" s="201"/>
      <c r="FUX22" s="201"/>
      <c r="FUY22" s="201"/>
      <c r="FUZ22" s="201"/>
      <c r="FVA22" s="201"/>
      <c r="FVB22" s="201"/>
      <c r="FVC22" s="201"/>
      <c r="FVD22" s="201"/>
      <c r="FVE22" s="201"/>
      <c r="FVF22" s="201"/>
      <c r="FVG22" s="201"/>
      <c r="FVH22" s="201"/>
      <c r="FVI22" s="201"/>
      <c r="FVJ22" s="201"/>
      <c r="FVK22" s="201"/>
      <c r="FVL22" s="201"/>
      <c r="FVM22" s="201"/>
      <c r="FVN22" s="201"/>
      <c r="FVO22" s="201"/>
      <c r="FVP22" s="201"/>
      <c r="FVQ22" s="201"/>
      <c r="FVR22" s="201"/>
      <c r="FVS22" s="201"/>
      <c r="FVT22" s="201"/>
      <c r="FVU22" s="201"/>
      <c r="FVV22" s="201"/>
      <c r="FVW22" s="201"/>
      <c r="FVX22" s="201"/>
      <c r="FVY22" s="201"/>
      <c r="FVZ22" s="201"/>
      <c r="FWA22" s="201"/>
      <c r="FWB22" s="201"/>
      <c r="FWC22" s="201"/>
      <c r="FWD22" s="201"/>
      <c r="FWE22" s="201"/>
      <c r="FWF22" s="201"/>
      <c r="FWG22" s="201"/>
      <c r="FWH22" s="201"/>
      <c r="FWI22" s="201"/>
      <c r="FWJ22" s="201"/>
      <c r="FWK22" s="201"/>
      <c r="FWL22" s="201"/>
      <c r="FWM22" s="201"/>
      <c r="FWN22" s="201"/>
      <c r="FWO22" s="201"/>
      <c r="FWP22" s="201"/>
      <c r="FWQ22" s="201"/>
      <c r="FWR22" s="201"/>
      <c r="FWS22" s="201"/>
      <c r="FWT22" s="201"/>
      <c r="FWU22" s="201"/>
      <c r="FWV22" s="201"/>
      <c r="FWW22" s="201"/>
      <c r="FWX22" s="201"/>
      <c r="FWY22" s="201"/>
      <c r="FWZ22" s="201"/>
      <c r="FXA22" s="201"/>
      <c r="FXB22" s="201"/>
      <c r="FXC22" s="201"/>
      <c r="FXD22" s="201"/>
      <c r="FXE22" s="201"/>
      <c r="FXF22" s="201"/>
      <c r="FXG22" s="201"/>
      <c r="FXH22" s="201"/>
      <c r="FXI22" s="201"/>
      <c r="FXJ22" s="201"/>
      <c r="FXK22" s="201"/>
      <c r="FXL22" s="201"/>
      <c r="FXM22" s="201"/>
      <c r="FXN22" s="201"/>
      <c r="FXO22" s="201"/>
      <c r="FXP22" s="201"/>
      <c r="FXQ22" s="201"/>
      <c r="FXR22" s="201"/>
      <c r="FXS22" s="201"/>
      <c r="FXT22" s="201"/>
      <c r="FXU22" s="201"/>
      <c r="FXV22" s="201"/>
      <c r="FXW22" s="201"/>
      <c r="FXX22" s="201"/>
      <c r="FXY22" s="201"/>
      <c r="FXZ22" s="201"/>
      <c r="FYA22" s="201"/>
      <c r="FYB22" s="201"/>
      <c r="FYC22" s="201"/>
      <c r="FYD22" s="201"/>
      <c r="FYE22" s="201"/>
      <c r="FYF22" s="201"/>
      <c r="FYG22" s="201"/>
      <c r="FYH22" s="201"/>
      <c r="FYI22" s="201"/>
      <c r="FYJ22" s="201"/>
      <c r="FYK22" s="201"/>
      <c r="FYL22" s="201"/>
      <c r="FYM22" s="201"/>
      <c r="FYN22" s="201"/>
      <c r="FYO22" s="201"/>
      <c r="FYP22" s="201"/>
      <c r="FYQ22" s="201"/>
      <c r="FYR22" s="201"/>
      <c r="FYS22" s="201"/>
      <c r="FYT22" s="201"/>
      <c r="FYU22" s="201"/>
      <c r="FYV22" s="201"/>
      <c r="FYW22" s="201"/>
      <c r="FYX22" s="201"/>
      <c r="FYY22" s="201"/>
      <c r="FYZ22" s="201"/>
      <c r="FZA22" s="201"/>
      <c r="FZB22" s="201"/>
      <c r="FZC22" s="201"/>
      <c r="FZD22" s="201"/>
      <c r="FZE22" s="201"/>
      <c r="FZF22" s="201"/>
      <c r="FZG22" s="201"/>
      <c r="FZH22" s="201"/>
      <c r="FZI22" s="201"/>
      <c r="FZJ22" s="201"/>
      <c r="FZK22" s="201"/>
      <c r="FZL22" s="201"/>
      <c r="FZM22" s="201"/>
      <c r="FZN22" s="201"/>
      <c r="FZO22" s="201"/>
      <c r="FZP22" s="201"/>
      <c r="FZQ22" s="201"/>
      <c r="FZR22" s="201"/>
      <c r="FZS22" s="201"/>
      <c r="FZT22" s="201"/>
      <c r="FZU22" s="201"/>
      <c r="FZV22" s="201"/>
      <c r="FZW22" s="201"/>
      <c r="FZX22" s="201"/>
      <c r="FZY22" s="201"/>
      <c r="FZZ22" s="201"/>
      <c r="GAA22" s="201"/>
      <c r="GAB22" s="201"/>
      <c r="GAC22" s="201"/>
      <c r="GAD22" s="201"/>
      <c r="GAE22" s="201"/>
      <c r="GAF22" s="201"/>
      <c r="GAG22" s="201"/>
      <c r="GAH22" s="201"/>
      <c r="GAI22" s="201"/>
      <c r="GAJ22" s="201"/>
      <c r="GAK22" s="201"/>
      <c r="GAL22" s="201"/>
      <c r="GAM22" s="201"/>
      <c r="GAN22" s="201"/>
      <c r="GAO22" s="201"/>
      <c r="GAP22" s="201"/>
      <c r="GAQ22" s="201"/>
      <c r="GAR22" s="201"/>
      <c r="GAS22" s="201"/>
      <c r="GAT22" s="201"/>
      <c r="GAU22" s="201"/>
      <c r="GAV22" s="201"/>
      <c r="GAW22" s="201"/>
      <c r="GAX22" s="201"/>
      <c r="GAY22" s="201"/>
      <c r="GAZ22" s="201"/>
      <c r="GBA22" s="201"/>
      <c r="GBB22" s="201"/>
      <c r="GBC22" s="201"/>
      <c r="GBD22" s="201"/>
      <c r="GBE22" s="201"/>
      <c r="GBF22" s="201"/>
      <c r="GBG22" s="201"/>
      <c r="GBH22" s="201"/>
      <c r="GBI22" s="201"/>
      <c r="GBJ22" s="201"/>
      <c r="GBK22" s="201"/>
      <c r="GBL22" s="201"/>
      <c r="GBM22" s="201"/>
      <c r="GBN22" s="201"/>
      <c r="GBO22" s="201"/>
      <c r="GBP22" s="201"/>
      <c r="GBQ22" s="201"/>
      <c r="GBR22" s="201"/>
      <c r="GBS22" s="201"/>
      <c r="GBT22" s="201"/>
      <c r="GBU22" s="201"/>
      <c r="GBV22" s="201"/>
      <c r="GBW22" s="201"/>
      <c r="GBX22" s="201"/>
      <c r="GBY22" s="201"/>
      <c r="GBZ22" s="201"/>
      <c r="GCA22" s="201"/>
      <c r="GCB22" s="201"/>
      <c r="GCC22" s="201"/>
      <c r="GCD22" s="201"/>
      <c r="GCE22" s="201"/>
      <c r="GCF22" s="201"/>
      <c r="GCG22" s="201"/>
      <c r="GCH22" s="201"/>
      <c r="GCI22" s="201"/>
      <c r="GCJ22" s="201"/>
      <c r="GCK22" s="201"/>
      <c r="GCL22" s="201"/>
      <c r="GCM22" s="201"/>
      <c r="GCN22" s="201"/>
      <c r="GCO22" s="201"/>
      <c r="GCP22" s="201"/>
      <c r="GCQ22" s="201"/>
      <c r="GCR22" s="201"/>
      <c r="GCS22" s="201"/>
      <c r="GCT22" s="201"/>
      <c r="GCU22" s="201"/>
      <c r="GCV22" s="201"/>
      <c r="GCW22" s="201"/>
      <c r="GCX22" s="201"/>
      <c r="GCY22" s="201"/>
      <c r="GCZ22" s="201"/>
      <c r="GDA22" s="201"/>
      <c r="GDB22" s="201"/>
      <c r="GDC22" s="201"/>
      <c r="GDD22" s="201"/>
      <c r="GDE22" s="201"/>
      <c r="GDF22" s="201"/>
      <c r="GDG22" s="201"/>
      <c r="GDH22" s="201"/>
      <c r="GDI22" s="201"/>
      <c r="GDJ22" s="201"/>
      <c r="GDK22" s="201"/>
      <c r="GDL22" s="201"/>
      <c r="GDM22" s="201"/>
      <c r="GDN22" s="201"/>
      <c r="GDO22" s="201"/>
      <c r="GDP22" s="201"/>
      <c r="GDQ22" s="201"/>
      <c r="GDR22" s="201"/>
      <c r="GDS22" s="201"/>
      <c r="GDT22" s="201"/>
      <c r="GDU22" s="201"/>
      <c r="GDV22" s="201"/>
      <c r="GDW22" s="201"/>
      <c r="GDX22" s="201"/>
      <c r="GDY22" s="201"/>
      <c r="GDZ22" s="201"/>
      <c r="GEA22" s="201"/>
      <c r="GEB22" s="201"/>
      <c r="GEC22" s="201"/>
      <c r="GED22" s="201"/>
      <c r="GEE22" s="201"/>
      <c r="GEF22" s="201"/>
      <c r="GEG22" s="201"/>
      <c r="GEH22" s="201"/>
      <c r="GEI22" s="201"/>
      <c r="GEJ22" s="201"/>
      <c r="GEK22" s="201"/>
      <c r="GEL22" s="201"/>
      <c r="GEM22" s="201"/>
      <c r="GEN22" s="201"/>
      <c r="GEO22" s="201"/>
      <c r="GEP22" s="201"/>
      <c r="GEQ22" s="201"/>
      <c r="GER22" s="201"/>
      <c r="GES22" s="201"/>
      <c r="GET22" s="201"/>
      <c r="GEU22" s="201"/>
      <c r="GEV22" s="201"/>
      <c r="GEW22" s="201"/>
      <c r="GEX22" s="201"/>
      <c r="GEY22" s="201"/>
      <c r="GEZ22" s="201"/>
      <c r="GFA22" s="201"/>
      <c r="GFB22" s="201"/>
      <c r="GFC22" s="201"/>
      <c r="GFD22" s="201"/>
      <c r="GFE22" s="201"/>
      <c r="GFF22" s="201"/>
      <c r="GFG22" s="201"/>
      <c r="GFH22" s="201"/>
      <c r="GFI22" s="201"/>
      <c r="GFJ22" s="201"/>
      <c r="GFK22" s="201"/>
      <c r="GFL22" s="201"/>
      <c r="GFM22" s="201"/>
      <c r="GFN22" s="201"/>
      <c r="GFO22" s="201"/>
      <c r="GFP22" s="201"/>
      <c r="GFQ22" s="201"/>
      <c r="GFR22" s="201"/>
      <c r="GFS22" s="201"/>
      <c r="GFT22" s="201"/>
      <c r="GFU22" s="201"/>
      <c r="GFV22" s="201"/>
      <c r="GFW22" s="201"/>
      <c r="GFX22" s="201"/>
      <c r="GFY22" s="201"/>
      <c r="GFZ22" s="201"/>
      <c r="GGA22" s="201"/>
      <c r="GGB22" s="201"/>
      <c r="GGC22" s="201"/>
      <c r="GGD22" s="201"/>
      <c r="GGE22" s="201"/>
      <c r="GGF22" s="201"/>
      <c r="GGG22" s="201"/>
      <c r="GGH22" s="201"/>
      <c r="GGI22" s="201"/>
      <c r="GGJ22" s="201"/>
      <c r="GGK22" s="201"/>
      <c r="GGL22" s="201"/>
      <c r="GGM22" s="201"/>
      <c r="GGN22" s="201"/>
      <c r="GGO22" s="201"/>
      <c r="GGP22" s="201"/>
      <c r="GGQ22" s="201"/>
      <c r="GGR22" s="201"/>
      <c r="GGS22" s="201"/>
      <c r="GGT22" s="201"/>
      <c r="GGU22" s="201"/>
      <c r="GGV22" s="201"/>
      <c r="GGW22" s="201"/>
      <c r="GGX22" s="201"/>
      <c r="GGY22" s="201"/>
      <c r="GGZ22" s="201"/>
      <c r="GHA22" s="201"/>
      <c r="GHB22" s="201"/>
      <c r="GHC22" s="201"/>
      <c r="GHD22" s="201"/>
      <c r="GHE22" s="201"/>
      <c r="GHF22" s="201"/>
      <c r="GHG22" s="201"/>
      <c r="GHH22" s="201"/>
      <c r="GHI22" s="201"/>
      <c r="GHJ22" s="201"/>
      <c r="GHK22" s="201"/>
      <c r="GHL22" s="201"/>
      <c r="GHM22" s="201"/>
      <c r="GHN22" s="201"/>
      <c r="GHO22" s="201"/>
      <c r="GHP22" s="201"/>
      <c r="GHQ22" s="201"/>
      <c r="GHR22" s="201"/>
      <c r="GHS22" s="201"/>
      <c r="GHT22" s="201"/>
      <c r="GHU22" s="201"/>
      <c r="GHV22" s="201"/>
      <c r="GHW22" s="201"/>
      <c r="GHX22" s="201"/>
      <c r="GHY22" s="201"/>
      <c r="GHZ22" s="201"/>
      <c r="GIA22" s="201"/>
      <c r="GIB22" s="201"/>
      <c r="GIC22" s="201"/>
      <c r="GID22" s="201"/>
      <c r="GIE22" s="201"/>
      <c r="GIF22" s="201"/>
      <c r="GIG22" s="201"/>
      <c r="GIH22" s="201"/>
      <c r="GII22" s="201"/>
      <c r="GIJ22" s="201"/>
      <c r="GIK22" s="201"/>
      <c r="GIL22" s="201"/>
      <c r="GIM22" s="201"/>
      <c r="GIN22" s="201"/>
      <c r="GIO22" s="201"/>
      <c r="GIP22" s="201"/>
      <c r="GIQ22" s="201"/>
      <c r="GIR22" s="201"/>
      <c r="GIS22" s="201"/>
      <c r="GIT22" s="201"/>
      <c r="GIU22" s="201"/>
      <c r="GIV22" s="201"/>
      <c r="GIW22" s="201"/>
      <c r="GIX22" s="201"/>
      <c r="GIY22" s="201"/>
      <c r="GIZ22" s="201"/>
      <c r="GJA22" s="201"/>
      <c r="GJB22" s="201"/>
      <c r="GJC22" s="201"/>
      <c r="GJD22" s="201"/>
      <c r="GJE22" s="201"/>
      <c r="GJF22" s="201"/>
      <c r="GJG22" s="201"/>
      <c r="GJH22" s="201"/>
      <c r="GJI22" s="201"/>
      <c r="GJJ22" s="201"/>
      <c r="GJK22" s="201"/>
      <c r="GJL22" s="201"/>
      <c r="GJM22" s="201"/>
      <c r="GJN22" s="201"/>
      <c r="GJO22" s="201"/>
      <c r="GJP22" s="201"/>
      <c r="GJQ22" s="201"/>
      <c r="GJR22" s="201"/>
      <c r="GJS22" s="201"/>
      <c r="GJT22" s="201"/>
      <c r="GJU22" s="201"/>
      <c r="GJV22" s="201"/>
      <c r="GJW22" s="201"/>
      <c r="GJX22" s="201"/>
      <c r="GJY22" s="201"/>
      <c r="GJZ22" s="201"/>
      <c r="GKA22" s="201"/>
      <c r="GKB22" s="201"/>
      <c r="GKC22" s="201"/>
      <c r="GKD22" s="201"/>
      <c r="GKE22" s="201"/>
      <c r="GKF22" s="201"/>
      <c r="GKG22" s="201"/>
      <c r="GKH22" s="201"/>
      <c r="GKI22" s="201"/>
      <c r="GKJ22" s="201"/>
      <c r="GKK22" s="201"/>
      <c r="GKL22" s="201"/>
      <c r="GKM22" s="201"/>
      <c r="GKN22" s="201"/>
      <c r="GKO22" s="201"/>
      <c r="GKP22" s="201"/>
      <c r="GKQ22" s="201"/>
      <c r="GKR22" s="201"/>
      <c r="GKS22" s="201"/>
      <c r="GKT22" s="201"/>
      <c r="GKU22" s="201"/>
      <c r="GKV22" s="201"/>
      <c r="GKW22" s="201"/>
      <c r="GKX22" s="201"/>
      <c r="GKY22" s="201"/>
      <c r="GKZ22" s="201"/>
      <c r="GLA22" s="201"/>
      <c r="GLB22" s="201"/>
      <c r="GLC22" s="201"/>
      <c r="GLD22" s="201"/>
      <c r="GLE22" s="201"/>
      <c r="GLF22" s="201"/>
      <c r="GLG22" s="201"/>
      <c r="GLH22" s="201"/>
      <c r="GLI22" s="201"/>
      <c r="GLJ22" s="201"/>
      <c r="GLK22" s="201"/>
      <c r="GLL22" s="201"/>
      <c r="GLM22" s="201"/>
      <c r="GLN22" s="201"/>
      <c r="GLO22" s="201"/>
      <c r="GLP22" s="201"/>
      <c r="GLQ22" s="201"/>
      <c r="GLR22" s="201"/>
      <c r="GLS22" s="201"/>
      <c r="GLT22" s="201"/>
      <c r="GLU22" s="201"/>
      <c r="GLV22" s="201"/>
      <c r="GLW22" s="201"/>
      <c r="GLX22" s="201"/>
      <c r="GLY22" s="201"/>
      <c r="GLZ22" s="201"/>
      <c r="GMA22" s="201"/>
      <c r="GMB22" s="201"/>
      <c r="GMC22" s="201"/>
      <c r="GMD22" s="201"/>
      <c r="GME22" s="201"/>
      <c r="GMF22" s="201"/>
      <c r="GMG22" s="201"/>
      <c r="GMH22" s="201"/>
      <c r="GMI22" s="201"/>
      <c r="GMJ22" s="201"/>
      <c r="GMK22" s="201"/>
      <c r="GML22" s="201"/>
      <c r="GMM22" s="201"/>
      <c r="GMN22" s="201"/>
      <c r="GMO22" s="201"/>
      <c r="GMP22" s="201"/>
      <c r="GMQ22" s="201"/>
      <c r="GMR22" s="201"/>
      <c r="GMS22" s="201"/>
      <c r="GMT22" s="201"/>
      <c r="GMU22" s="201"/>
      <c r="GMV22" s="201"/>
      <c r="GMW22" s="201"/>
      <c r="GMX22" s="201"/>
      <c r="GMY22" s="201"/>
      <c r="GMZ22" s="201"/>
      <c r="GNA22" s="201"/>
      <c r="GNB22" s="201"/>
      <c r="GNC22" s="201"/>
      <c r="GND22" s="201"/>
      <c r="GNE22" s="201"/>
      <c r="GNF22" s="201"/>
      <c r="GNG22" s="201"/>
      <c r="GNH22" s="201"/>
      <c r="GNI22" s="201"/>
      <c r="GNJ22" s="201"/>
      <c r="GNK22" s="201"/>
      <c r="GNL22" s="201"/>
      <c r="GNM22" s="201"/>
      <c r="GNN22" s="201"/>
      <c r="GNO22" s="201"/>
      <c r="GNP22" s="201"/>
      <c r="GNQ22" s="201"/>
      <c r="GNR22" s="201"/>
      <c r="GNS22" s="201"/>
      <c r="GNT22" s="201"/>
      <c r="GNU22" s="201"/>
      <c r="GNV22" s="201"/>
      <c r="GNW22" s="201"/>
      <c r="GNX22" s="201"/>
      <c r="GNY22" s="201"/>
      <c r="GNZ22" s="201"/>
      <c r="GOA22" s="201"/>
      <c r="GOB22" s="201"/>
      <c r="GOC22" s="201"/>
      <c r="GOD22" s="201"/>
      <c r="GOE22" s="201"/>
      <c r="GOF22" s="201"/>
      <c r="GOG22" s="201"/>
      <c r="GOH22" s="201"/>
      <c r="GOI22" s="201"/>
      <c r="GOJ22" s="201"/>
      <c r="GOK22" s="201"/>
      <c r="GOL22" s="201"/>
      <c r="GOM22" s="201"/>
      <c r="GON22" s="201"/>
      <c r="GOO22" s="201"/>
      <c r="GOP22" s="201"/>
      <c r="GOQ22" s="201"/>
      <c r="GOR22" s="201"/>
      <c r="GOS22" s="201"/>
      <c r="GOT22" s="201"/>
      <c r="GOU22" s="201"/>
      <c r="GOV22" s="201"/>
      <c r="GOW22" s="201"/>
      <c r="GOX22" s="201"/>
      <c r="GOY22" s="201"/>
      <c r="GOZ22" s="201"/>
      <c r="GPA22" s="201"/>
      <c r="GPB22" s="201"/>
      <c r="GPC22" s="201"/>
      <c r="GPD22" s="201"/>
      <c r="GPE22" s="201"/>
      <c r="GPF22" s="201"/>
      <c r="GPG22" s="201"/>
      <c r="GPH22" s="201"/>
      <c r="GPI22" s="201"/>
      <c r="GPJ22" s="201"/>
      <c r="GPK22" s="201"/>
      <c r="GPL22" s="201"/>
      <c r="GPM22" s="201"/>
      <c r="GPN22" s="201"/>
      <c r="GPO22" s="201"/>
      <c r="GPP22" s="201"/>
      <c r="GPQ22" s="201"/>
      <c r="GPR22" s="201"/>
      <c r="GPS22" s="201"/>
      <c r="GPT22" s="201"/>
      <c r="GPU22" s="201"/>
      <c r="GPV22" s="201"/>
      <c r="GPW22" s="201"/>
      <c r="GPX22" s="201"/>
      <c r="GPY22" s="201"/>
      <c r="GPZ22" s="201"/>
      <c r="GQA22" s="201"/>
      <c r="GQB22" s="201"/>
      <c r="GQC22" s="201"/>
      <c r="GQD22" s="201"/>
      <c r="GQE22" s="201"/>
      <c r="GQF22" s="201"/>
      <c r="GQG22" s="201"/>
      <c r="GQH22" s="201"/>
      <c r="GQI22" s="201"/>
      <c r="GQJ22" s="201"/>
      <c r="GQK22" s="201"/>
      <c r="GQL22" s="201"/>
      <c r="GQM22" s="201"/>
      <c r="GQN22" s="201"/>
      <c r="GQO22" s="201"/>
      <c r="GQP22" s="201"/>
      <c r="GQQ22" s="201"/>
      <c r="GQR22" s="201"/>
      <c r="GQS22" s="201"/>
      <c r="GQT22" s="201"/>
      <c r="GQU22" s="201"/>
      <c r="GQV22" s="201"/>
      <c r="GQW22" s="201"/>
      <c r="GQX22" s="201"/>
      <c r="GQY22" s="201"/>
      <c r="GQZ22" s="201"/>
      <c r="GRA22" s="201"/>
      <c r="GRB22" s="201"/>
      <c r="GRC22" s="201"/>
      <c r="GRD22" s="201"/>
      <c r="GRE22" s="201"/>
      <c r="GRF22" s="201"/>
      <c r="GRG22" s="201"/>
      <c r="GRH22" s="201"/>
      <c r="GRI22" s="201"/>
      <c r="GRJ22" s="201"/>
      <c r="GRK22" s="201"/>
      <c r="GRL22" s="201"/>
      <c r="GRM22" s="201"/>
      <c r="GRN22" s="201"/>
      <c r="GRO22" s="201"/>
      <c r="GRP22" s="201"/>
      <c r="GRQ22" s="201"/>
      <c r="GRR22" s="201"/>
      <c r="GRS22" s="201"/>
      <c r="GRT22" s="201"/>
      <c r="GRU22" s="201"/>
      <c r="GRV22" s="201"/>
      <c r="GRW22" s="201"/>
      <c r="GRX22" s="201"/>
      <c r="GRY22" s="201"/>
      <c r="GRZ22" s="201"/>
      <c r="GSA22" s="201"/>
      <c r="GSB22" s="201"/>
      <c r="GSC22" s="201"/>
      <c r="GSD22" s="201"/>
      <c r="GSE22" s="201"/>
      <c r="GSF22" s="201"/>
      <c r="GSG22" s="201"/>
      <c r="GSH22" s="201"/>
      <c r="GSI22" s="201"/>
      <c r="GSJ22" s="201"/>
      <c r="GSK22" s="201"/>
      <c r="GSL22" s="201"/>
      <c r="GSM22" s="201"/>
      <c r="GSN22" s="201"/>
      <c r="GSO22" s="201"/>
      <c r="GSP22" s="201"/>
      <c r="GSQ22" s="201"/>
      <c r="GSR22" s="201"/>
      <c r="GSS22" s="201"/>
      <c r="GST22" s="201"/>
      <c r="GSU22" s="201"/>
      <c r="GSV22" s="201"/>
      <c r="GSW22" s="201"/>
      <c r="GSX22" s="201"/>
      <c r="GSY22" s="201"/>
      <c r="GSZ22" s="201"/>
      <c r="GTA22" s="201"/>
      <c r="GTB22" s="201"/>
      <c r="GTC22" s="201"/>
      <c r="GTD22" s="201"/>
      <c r="GTE22" s="201"/>
      <c r="GTF22" s="201"/>
      <c r="GTG22" s="201"/>
      <c r="GTH22" s="201"/>
      <c r="GTI22" s="201"/>
      <c r="GTJ22" s="201"/>
      <c r="GTK22" s="201"/>
      <c r="GTL22" s="201"/>
      <c r="GTM22" s="201"/>
      <c r="GTN22" s="201"/>
      <c r="GTO22" s="201"/>
      <c r="GTP22" s="201"/>
      <c r="GTQ22" s="201"/>
      <c r="GTR22" s="201"/>
      <c r="GTS22" s="201"/>
      <c r="GTT22" s="201"/>
      <c r="GTU22" s="201"/>
      <c r="GTV22" s="201"/>
      <c r="GTW22" s="201"/>
      <c r="GTX22" s="201"/>
      <c r="GTY22" s="201"/>
      <c r="GTZ22" s="201"/>
      <c r="GUA22" s="201"/>
      <c r="GUB22" s="201"/>
      <c r="GUC22" s="201"/>
      <c r="GUD22" s="201"/>
      <c r="GUE22" s="201"/>
      <c r="GUF22" s="201"/>
      <c r="GUG22" s="201"/>
      <c r="GUH22" s="201"/>
      <c r="GUI22" s="201"/>
      <c r="GUJ22" s="201"/>
      <c r="GUK22" s="201"/>
      <c r="GUL22" s="201"/>
      <c r="GUM22" s="201"/>
      <c r="GUN22" s="201"/>
      <c r="GUO22" s="201"/>
      <c r="GUP22" s="201"/>
      <c r="GUQ22" s="201"/>
      <c r="GUR22" s="201"/>
      <c r="GUS22" s="201"/>
      <c r="GUT22" s="201"/>
      <c r="GUU22" s="201"/>
      <c r="GUV22" s="201"/>
      <c r="GUW22" s="201"/>
      <c r="GUX22" s="201"/>
      <c r="GUY22" s="201"/>
      <c r="GUZ22" s="201"/>
      <c r="GVA22" s="201"/>
      <c r="GVB22" s="201"/>
      <c r="GVC22" s="201"/>
      <c r="GVD22" s="201"/>
      <c r="GVE22" s="201"/>
      <c r="GVF22" s="201"/>
      <c r="GVG22" s="201"/>
      <c r="GVH22" s="201"/>
      <c r="GVI22" s="201"/>
      <c r="GVJ22" s="201"/>
      <c r="GVK22" s="201"/>
      <c r="GVL22" s="201"/>
      <c r="GVM22" s="201"/>
      <c r="GVN22" s="201"/>
      <c r="GVO22" s="201"/>
      <c r="GVP22" s="201"/>
      <c r="GVQ22" s="201"/>
      <c r="GVR22" s="201"/>
      <c r="GVS22" s="201"/>
      <c r="GVT22" s="201"/>
      <c r="GVU22" s="201"/>
      <c r="GVV22" s="201"/>
      <c r="GVW22" s="201"/>
      <c r="GVX22" s="201"/>
      <c r="GVY22" s="201"/>
      <c r="GVZ22" s="201"/>
      <c r="GWA22" s="201"/>
      <c r="GWB22" s="201"/>
      <c r="GWC22" s="201"/>
      <c r="GWD22" s="201"/>
      <c r="GWE22" s="201"/>
      <c r="GWF22" s="201"/>
      <c r="GWG22" s="201"/>
      <c r="GWH22" s="201"/>
      <c r="GWI22" s="201"/>
      <c r="GWJ22" s="201"/>
      <c r="GWK22" s="201"/>
      <c r="GWL22" s="201"/>
      <c r="GWM22" s="201"/>
      <c r="GWN22" s="201"/>
      <c r="GWO22" s="201"/>
      <c r="GWP22" s="201"/>
      <c r="GWQ22" s="201"/>
      <c r="GWR22" s="201"/>
      <c r="GWS22" s="201"/>
      <c r="GWT22" s="201"/>
      <c r="GWU22" s="201"/>
      <c r="GWV22" s="201"/>
      <c r="GWW22" s="201"/>
      <c r="GWX22" s="201"/>
      <c r="GWY22" s="201"/>
      <c r="GWZ22" s="201"/>
      <c r="GXA22" s="201"/>
      <c r="GXB22" s="201"/>
      <c r="GXC22" s="201"/>
      <c r="GXD22" s="201"/>
      <c r="GXE22" s="201"/>
      <c r="GXF22" s="201"/>
      <c r="GXG22" s="201"/>
      <c r="GXH22" s="201"/>
      <c r="GXI22" s="201"/>
      <c r="GXJ22" s="201"/>
      <c r="GXK22" s="201"/>
      <c r="GXL22" s="201"/>
      <c r="GXM22" s="201"/>
      <c r="GXN22" s="201"/>
      <c r="GXO22" s="201"/>
      <c r="GXP22" s="201"/>
      <c r="GXQ22" s="201"/>
      <c r="GXR22" s="201"/>
      <c r="GXS22" s="201"/>
      <c r="GXT22" s="201"/>
      <c r="GXU22" s="201"/>
      <c r="GXV22" s="201"/>
      <c r="GXW22" s="201"/>
      <c r="GXX22" s="201"/>
      <c r="GXY22" s="201"/>
      <c r="GXZ22" s="201"/>
      <c r="GYA22" s="201"/>
      <c r="GYB22" s="201"/>
      <c r="GYC22" s="201"/>
      <c r="GYD22" s="201"/>
      <c r="GYE22" s="201"/>
      <c r="GYF22" s="201"/>
      <c r="GYG22" s="201"/>
      <c r="GYH22" s="201"/>
      <c r="GYI22" s="201"/>
      <c r="GYJ22" s="201"/>
      <c r="GYK22" s="201"/>
      <c r="GYL22" s="201"/>
      <c r="GYM22" s="201"/>
      <c r="GYN22" s="201"/>
      <c r="GYO22" s="201"/>
      <c r="GYP22" s="201"/>
      <c r="GYQ22" s="201"/>
      <c r="GYR22" s="201"/>
      <c r="GYS22" s="201"/>
      <c r="GYT22" s="201"/>
      <c r="GYU22" s="201"/>
      <c r="GYV22" s="201"/>
      <c r="GYW22" s="201"/>
      <c r="GYX22" s="201"/>
      <c r="GYY22" s="201"/>
      <c r="GYZ22" s="201"/>
      <c r="GZA22" s="201"/>
      <c r="GZB22" s="201"/>
      <c r="GZC22" s="201"/>
      <c r="GZD22" s="201"/>
      <c r="GZE22" s="201"/>
      <c r="GZF22" s="201"/>
      <c r="GZG22" s="201"/>
      <c r="GZH22" s="201"/>
      <c r="GZI22" s="201"/>
      <c r="GZJ22" s="201"/>
      <c r="GZK22" s="201"/>
      <c r="GZL22" s="201"/>
      <c r="GZM22" s="201"/>
      <c r="GZN22" s="201"/>
      <c r="GZO22" s="201"/>
      <c r="GZP22" s="201"/>
      <c r="GZQ22" s="201"/>
      <c r="GZR22" s="201"/>
      <c r="GZS22" s="201"/>
      <c r="GZT22" s="201"/>
      <c r="GZU22" s="201"/>
      <c r="GZV22" s="201"/>
      <c r="GZW22" s="201"/>
      <c r="GZX22" s="201"/>
      <c r="GZY22" s="201"/>
      <c r="GZZ22" s="201"/>
      <c r="HAA22" s="201"/>
      <c r="HAB22" s="201"/>
      <c r="HAC22" s="201"/>
      <c r="HAD22" s="201"/>
      <c r="HAE22" s="201"/>
      <c r="HAF22" s="201"/>
      <c r="HAG22" s="201"/>
      <c r="HAH22" s="201"/>
      <c r="HAI22" s="201"/>
      <c r="HAJ22" s="201"/>
      <c r="HAK22" s="201"/>
      <c r="HAL22" s="201"/>
      <c r="HAM22" s="201"/>
      <c r="HAN22" s="201"/>
      <c r="HAO22" s="201"/>
      <c r="HAP22" s="201"/>
      <c r="HAQ22" s="201"/>
      <c r="HAR22" s="201"/>
      <c r="HAS22" s="201"/>
      <c r="HAT22" s="201"/>
      <c r="HAU22" s="201"/>
      <c r="HAV22" s="201"/>
      <c r="HAW22" s="201"/>
      <c r="HAX22" s="201"/>
      <c r="HAY22" s="201"/>
      <c r="HAZ22" s="201"/>
      <c r="HBA22" s="201"/>
      <c r="HBB22" s="201"/>
      <c r="HBC22" s="201"/>
      <c r="HBD22" s="201"/>
      <c r="HBE22" s="201"/>
      <c r="HBF22" s="201"/>
      <c r="HBG22" s="201"/>
      <c r="HBH22" s="201"/>
      <c r="HBI22" s="201"/>
      <c r="HBJ22" s="201"/>
      <c r="HBK22" s="201"/>
      <c r="HBL22" s="201"/>
      <c r="HBM22" s="201"/>
      <c r="HBN22" s="201"/>
      <c r="HBO22" s="201"/>
      <c r="HBP22" s="201"/>
      <c r="HBQ22" s="201"/>
      <c r="HBR22" s="201"/>
      <c r="HBS22" s="201"/>
      <c r="HBT22" s="201"/>
      <c r="HBU22" s="201"/>
      <c r="HBV22" s="201"/>
      <c r="HBW22" s="201"/>
      <c r="HBX22" s="201"/>
      <c r="HBY22" s="201"/>
      <c r="HBZ22" s="201"/>
      <c r="HCA22" s="201"/>
      <c r="HCB22" s="201"/>
      <c r="HCC22" s="201"/>
      <c r="HCD22" s="201"/>
      <c r="HCE22" s="201"/>
      <c r="HCF22" s="201"/>
      <c r="HCG22" s="201"/>
      <c r="HCH22" s="201"/>
      <c r="HCI22" s="201"/>
      <c r="HCJ22" s="201"/>
      <c r="HCK22" s="201"/>
      <c r="HCL22" s="201"/>
      <c r="HCM22" s="201"/>
      <c r="HCN22" s="201"/>
      <c r="HCO22" s="201"/>
      <c r="HCP22" s="201"/>
      <c r="HCQ22" s="201"/>
      <c r="HCR22" s="201"/>
      <c r="HCS22" s="201"/>
      <c r="HCT22" s="201"/>
      <c r="HCU22" s="201"/>
      <c r="HCV22" s="201"/>
      <c r="HCW22" s="201"/>
      <c r="HCX22" s="201"/>
      <c r="HCY22" s="201"/>
      <c r="HCZ22" s="201"/>
      <c r="HDA22" s="201"/>
      <c r="HDB22" s="201"/>
      <c r="HDC22" s="201"/>
      <c r="HDD22" s="201"/>
      <c r="HDE22" s="201"/>
      <c r="HDF22" s="201"/>
      <c r="HDG22" s="201"/>
      <c r="HDH22" s="201"/>
      <c r="HDI22" s="201"/>
      <c r="HDJ22" s="201"/>
      <c r="HDK22" s="201"/>
      <c r="HDL22" s="201"/>
      <c r="HDM22" s="201"/>
      <c r="HDN22" s="201"/>
      <c r="HDO22" s="201"/>
      <c r="HDP22" s="201"/>
      <c r="HDQ22" s="201"/>
      <c r="HDR22" s="201"/>
      <c r="HDS22" s="201"/>
      <c r="HDT22" s="201"/>
      <c r="HDU22" s="201"/>
      <c r="HDV22" s="201"/>
      <c r="HDW22" s="201"/>
      <c r="HDX22" s="201"/>
      <c r="HDY22" s="201"/>
      <c r="HDZ22" s="201"/>
      <c r="HEA22" s="201"/>
      <c r="HEB22" s="201"/>
      <c r="HEC22" s="201"/>
      <c r="HED22" s="201"/>
      <c r="HEE22" s="201"/>
      <c r="HEF22" s="201"/>
      <c r="HEG22" s="201"/>
      <c r="HEH22" s="201"/>
      <c r="HEI22" s="201"/>
      <c r="HEJ22" s="201"/>
      <c r="HEK22" s="201"/>
      <c r="HEL22" s="201"/>
      <c r="HEM22" s="201"/>
      <c r="HEN22" s="201"/>
      <c r="HEO22" s="201"/>
      <c r="HEP22" s="201"/>
      <c r="HEQ22" s="201"/>
      <c r="HER22" s="201"/>
      <c r="HES22" s="201"/>
      <c r="HET22" s="201"/>
      <c r="HEU22" s="201"/>
      <c r="HEV22" s="201"/>
      <c r="HEW22" s="201"/>
      <c r="HEX22" s="201"/>
      <c r="HEY22" s="201"/>
      <c r="HEZ22" s="201"/>
      <c r="HFA22" s="201"/>
      <c r="HFB22" s="201"/>
      <c r="HFC22" s="201"/>
      <c r="HFD22" s="201"/>
      <c r="HFE22" s="201"/>
      <c r="HFF22" s="201"/>
      <c r="HFG22" s="201"/>
      <c r="HFH22" s="201"/>
      <c r="HFI22" s="201"/>
      <c r="HFJ22" s="201"/>
      <c r="HFK22" s="201"/>
      <c r="HFL22" s="201"/>
      <c r="HFM22" s="201"/>
      <c r="HFN22" s="201"/>
      <c r="HFO22" s="201"/>
      <c r="HFP22" s="201"/>
      <c r="HFQ22" s="201"/>
      <c r="HFR22" s="201"/>
      <c r="HFS22" s="201"/>
      <c r="HFT22" s="201"/>
      <c r="HFU22" s="201"/>
      <c r="HFV22" s="201"/>
      <c r="HFW22" s="201"/>
      <c r="HFX22" s="201"/>
      <c r="HFY22" s="201"/>
      <c r="HFZ22" s="201"/>
      <c r="HGA22" s="201"/>
      <c r="HGB22" s="201"/>
      <c r="HGC22" s="201"/>
      <c r="HGD22" s="201"/>
      <c r="HGE22" s="201"/>
      <c r="HGF22" s="201"/>
      <c r="HGG22" s="201"/>
      <c r="HGH22" s="201"/>
      <c r="HGI22" s="201"/>
      <c r="HGJ22" s="201"/>
      <c r="HGK22" s="201"/>
      <c r="HGL22" s="201"/>
      <c r="HGM22" s="201"/>
      <c r="HGN22" s="201"/>
      <c r="HGO22" s="201"/>
      <c r="HGP22" s="201"/>
      <c r="HGQ22" s="201"/>
      <c r="HGR22" s="201"/>
      <c r="HGS22" s="201"/>
      <c r="HGT22" s="201"/>
      <c r="HGU22" s="201"/>
      <c r="HGV22" s="201"/>
      <c r="HGW22" s="201"/>
      <c r="HGX22" s="201"/>
      <c r="HGY22" s="201"/>
      <c r="HGZ22" s="201"/>
      <c r="HHA22" s="201"/>
      <c r="HHB22" s="201"/>
      <c r="HHC22" s="201"/>
      <c r="HHD22" s="201"/>
      <c r="HHE22" s="201"/>
      <c r="HHF22" s="201"/>
      <c r="HHG22" s="201"/>
      <c r="HHH22" s="201"/>
      <c r="HHI22" s="201"/>
      <c r="HHJ22" s="201"/>
      <c r="HHK22" s="201"/>
      <c r="HHL22" s="201"/>
      <c r="HHM22" s="201"/>
      <c r="HHN22" s="201"/>
      <c r="HHO22" s="201"/>
      <c r="HHP22" s="201"/>
      <c r="HHQ22" s="201"/>
      <c r="HHR22" s="201"/>
      <c r="HHS22" s="201"/>
      <c r="HHT22" s="201"/>
      <c r="HHU22" s="201"/>
      <c r="HHV22" s="201"/>
      <c r="HHW22" s="201"/>
      <c r="HHX22" s="201"/>
      <c r="HHY22" s="201"/>
      <c r="HHZ22" s="201"/>
      <c r="HIA22" s="201"/>
      <c r="HIB22" s="201"/>
      <c r="HIC22" s="201"/>
      <c r="HID22" s="201"/>
      <c r="HIE22" s="201"/>
      <c r="HIF22" s="201"/>
      <c r="HIG22" s="201"/>
      <c r="HIH22" s="201"/>
      <c r="HII22" s="201"/>
      <c r="HIJ22" s="201"/>
      <c r="HIK22" s="201"/>
      <c r="HIL22" s="201"/>
      <c r="HIM22" s="201"/>
      <c r="HIN22" s="201"/>
      <c r="HIO22" s="201"/>
      <c r="HIP22" s="201"/>
      <c r="HIQ22" s="201"/>
      <c r="HIR22" s="201"/>
      <c r="HIS22" s="201"/>
      <c r="HIT22" s="201"/>
      <c r="HIU22" s="201"/>
      <c r="HIV22" s="201"/>
      <c r="HIW22" s="201"/>
      <c r="HIX22" s="201"/>
      <c r="HIY22" s="201"/>
      <c r="HIZ22" s="201"/>
      <c r="HJA22" s="201"/>
      <c r="HJB22" s="201"/>
      <c r="HJC22" s="201"/>
      <c r="HJD22" s="201"/>
      <c r="HJE22" s="201"/>
      <c r="HJF22" s="201"/>
      <c r="HJG22" s="201"/>
      <c r="HJH22" s="201"/>
      <c r="HJI22" s="201"/>
      <c r="HJJ22" s="201"/>
      <c r="HJK22" s="201"/>
      <c r="HJL22" s="201"/>
      <c r="HJM22" s="201"/>
      <c r="HJN22" s="201"/>
      <c r="HJO22" s="201"/>
      <c r="HJP22" s="201"/>
      <c r="HJQ22" s="201"/>
      <c r="HJR22" s="201"/>
      <c r="HJS22" s="201"/>
      <c r="HJT22" s="201"/>
      <c r="HJU22" s="201"/>
      <c r="HJV22" s="201"/>
      <c r="HJW22" s="201"/>
      <c r="HJX22" s="201"/>
      <c r="HJY22" s="201"/>
      <c r="HJZ22" s="201"/>
      <c r="HKA22" s="201"/>
      <c r="HKB22" s="201"/>
      <c r="HKC22" s="201"/>
      <c r="HKD22" s="201"/>
      <c r="HKE22" s="201"/>
      <c r="HKF22" s="201"/>
      <c r="HKG22" s="201"/>
      <c r="HKH22" s="201"/>
      <c r="HKI22" s="201"/>
      <c r="HKJ22" s="201"/>
      <c r="HKK22" s="201"/>
      <c r="HKL22" s="201"/>
      <c r="HKM22" s="201"/>
      <c r="HKN22" s="201"/>
      <c r="HKO22" s="201"/>
      <c r="HKP22" s="201"/>
      <c r="HKQ22" s="201"/>
      <c r="HKR22" s="201"/>
      <c r="HKS22" s="201"/>
      <c r="HKT22" s="201"/>
      <c r="HKU22" s="201"/>
      <c r="HKV22" s="201"/>
      <c r="HKW22" s="201"/>
      <c r="HKX22" s="201"/>
      <c r="HKY22" s="201"/>
      <c r="HKZ22" s="201"/>
      <c r="HLA22" s="201"/>
      <c r="HLB22" s="201"/>
      <c r="HLC22" s="201"/>
      <c r="HLD22" s="201"/>
      <c r="HLE22" s="201"/>
      <c r="HLF22" s="201"/>
      <c r="HLG22" s="201"/>
      <c r="HLH22" s="201"/>
      <c r="HLI22" s="201"/>
      <c r="HLJ22" s="201"/>
      <c r="HLK22" s="201"/>
      <c r="HLL22" s="201"/>
      <c r="HLM22" s="201"/>
      <c r="HLN22" s="201"/>
      <c r="HLO22" s="201"/>
      <c r="HLP22" s="201"/>
      <c r="HLQ22" s="201"/>
      <c r="HLR22" s="201"/>
      <c r="HLS22" s="201"/>
      <c r="HLT22" s="201"/>
      <c r="HLU22" s="201"/>
      <c r="HLV22" s="201"/>
      <c r="HLW22" s="201"/>
      <c r="HLX22" s="201"/>
      <c r="HLY22" s="201"/>
      <c r="HLZ22" s="201"/>
      <c r="HMA22" s="201"/>
      <c r="HMB22" s="201"/>
      <c r="HMC22" s="201"/>
      <c r="HMD22" s="201"/>
      <c r="HME22" s="201"/>
      <c r="HMF22" s="201"/>
      <c r="HMG22" s="201"/>
      <c r="HMH22" s="201"/>
      <c r="HMI22" s="201"/>
      <c r="HMJ22" s="201"/>
      <c r="HMK22" s="201"/>
      <c r="HML22" s="201"/>
      <c r="HMM22" s="201"/>
      <c r="HMN22" s="201"/>
      <c r="HMO22" s="201"/>
      <c r="HMP22" s="201"/>
      <c r="HMQ22" s="201"/>
      <c r="HMR22" s="201"/>
      <c r="HMS22" s="201"/>
      <c r="HMT22" s="201"/>
      <c r="HMU22" s="201"/>
      <c r="HMV22" s="201"/>
      <c r="HMW22" s="201"/>
      <c r="HMX22" s="201"/>
      <c r="HMY22" s="201"/>
      <c r="HMZ22" s="201"/>
      <c r="HNA22" s="201"/>
      <c r="HNB22" s="201"/>
      <c r="HNC22" s="201"/>
      <c r="HND22" s="201"/>
      <c r="HNE22" s="201"/>
      <c r="HNF22" s="201"/>
      <c r="HNG22" s="201"/>
      <c r="HNH22" s="201"/>
      <c r="HNI22" s="201"/>
      <c r="HNJ22" s="201"/>
      <c r="HNK22" s="201"/>
      <c r="HNL22" s="201"/>
      <c r="HNM22" s="201"/>
      <c r="HNN22" s="201"/>
      <c r="HNO22" s="201"/>
      <c r="HNP22" s="201"/>
      <c r="HNQ22" s="201"/>
      <c r="HNR22" s="201"/>
      <c r="HNS22" s="201"/>
      <c r="HNT22" s="201"/>
      <c r="HNU22" s="201"/>
      <c r="HNV22" s="201"/>
      <c r="HNW22" s="201"/>
      <c r="HNX22" s="201"/>
      <c r="HNY22" s="201"/>
      <c r="HNZ22" s="201"/>
      <c r="HOA22" s="201"/>
      <c r="HOB22" s="201"/>
      <c r="HOC22" s="201"/>
      <c r="HOD22" s="201"/>
      <c r="HOE22" s="201"/>
      <c r="HOF22" s="201"/>
      <c r="HOG22" s="201"/>
      <c r="HOH22" s="201"/>
      <c r="HOI22" s="201"/>
      <c r="HOJ22" s="201"/>
      <c r="HOK22" s="201"/>
      <c r="HOL22" s="201"/>
      <c r="HOM22" s="201"/>
      <c r="HON22" s="201"/>
      <c r="HOO22" s="201"/>
      <c r="HOP22" s="201"/>
      <c r="HOQ22" s="201"/>
      <c r="HOR22" s="201"/>
      <c r="HOS22" s="201"/>
      <c r="HOT22" s="201"/>
      <c r="HOU22" s="201"/>
      <c r="HOV22" s="201"/>
      <c r="HOW22" s="201"/>
      <c r="HOX22" s="201"/>
      <c r="HOY22" s="201"/>
      <c r="HOZ22" s="201"/>
      <c r="HPA22" s="201"/>
      <c r="HPB22" s="201"/>
      <c r="HPC22" s="201"/>
      <c r="HPD22" s="201"/>
      <c r="HPE22" s="201"/>
      <c r="HPF22" s="201"/>
      <c r="HPG22" s="201"/>
      <c r="HPH22" s="201"/>
      <c r="HPI22" s="201"/>
      <c r="HPJ22" s="201"/>
      <c r="HPK22" s="201"/>
      <c r="HPL22" s="201"/>
      <c r="HPM22" s="201"/>
      <c r="HPN22" s="201"/>
      <c r="HPO22" s="201"/>
      <c r="HPP22" s="201"/>
      <c r="HPQ22" s="201"/>
      <c r="HPR22" s="201"/>
      <c r="HPS22" s="201"/>
      <c r="HPT22" s="201"/>
      <c r="HPU22" s="201"/>
      <c r="HPV22" s="201"/>
      <c r="HPW22" s="201"/>
      <c r="HPX22" s="201"/>
      <c r="HPY22" s="201"/>
      <c r="HPZ22" s="201"/>
      <c r="HQA22" s="201"/>
      <c r="HQB22" s="201"/>
      <c r="HQC22" s="201"/>
      <c r="HQD22" s="201"/>
      <c r="HQE22" s="201"/>
      <c r="HQF22" s="201"/>
      <c r="HQG22" s="201"/>
      <c r="HQH22" s="201"/>
      <c r="HQI22" s="201"/>
      <c r="HQJ22" s="201"/>
      <c r="HQK22" s="201"/>
      <c r="HQL22" s="201"/>
      <c r="HQM22" s="201"/>
      <c r="HQN22" s="201"/>
      <c r="HQO22" s="201"/>
      <c r="HQP22" s="201"/>
      <c r="HQQ22" s="201"/>
      <c r="HQR22" s="201"/>
      <c r="HQS22" s="201"/>
      <c r="HQT22" s="201"/>
      <c r="HQU22" s="201"/>
      <c r="HQV22" s="201"/>
      <c r="HQW22" s="201"/>
      <c r="HQX22" s="201"/>
      <c r="HQY22" s="201"/>
      <c r="HQZ22" s="201"/>
      <c r="HRA22" s="201"/>
      <c r="HRB22" s="201"/>
      <c r="HRC22" s="201"/>
      <c r="HRD22" s="201"/>
      <c r="HRE22" s="201"/>
      <c r="HRF22" s="201"/>
      <c r="HRG22" s="201"/>
      <c r="HRH22" s="201"/>
      <c r="HRI22" s="201"/>
      <c r="HRJ22" s="201"/>
      <c r="HRK22" s="201"/>
      <c r="HRL22" s="201"/>
      <c r="HRM22" s="201"/>
      <c r="HRN22" s="201"/>
      <c r="HRO22" s="201"/>
      <c r="HRP22" s="201"/>
      <c r="HRQ22" s="201"/>
      <c r="HRR22" s="201"/>
      <c r="HRS22" s="201"/>
      <c r="HRT22" s="201"/>
      <c r="HRU22" s="201"/>
      <c r="HRV22" s="201"/>
      <c r="HRW22" s="201"/>
      <c r="HRX22" s="201"/>
      <c r="HRY22" s="201"/>
      <c r="HRZ22" s="201"/>
      <c r="HSA22" s="201"/>
      <c r="HSB22" s="201"/>
      <c r="HSC22" s="201"/>
      <c r="HSD22" s="201"/>
      <c r="HSE22" s="201"/>
      <c r="HSF22" s="201"/>
      <c r="HSG22" s="201"/>
      <c r="HSH22" s="201"/>
      <c r="HSI22" s="201"/>
      <c r="HSJ22" s="201"/>
      <c r="HSK22" s="201"/>
      <c r="HSL22" s="201"/>
      <c r="HSM22" s="201"/>
      <c r="HSN22" s="201"/>
      <c r="HSO22" s="201"/>
      <c r="HSP22" s="201"/>
      <c r="HSQ22" s="201"/>
      <c r="HSR22" s="201"/>
      <c r="HSS22" s="201"/>
      <c r="HST22" s="201"/>
      <c r="HSU22" s="201"/>
      <c r="HSV22" s="201"/>
      <c r="HSW22" s="201"/>
      <c r="HSX22" s="201"/>
      <c r="HSY22" s="201"/>
      <c r="HSZ22" s="201"/>
      <c r="HTA22" s="201"/>
      <c r="HTB22" s="201"/>
      <c r="HTC22" s="201"/>
      <c r="HTD22" s="201"/>
      <c r="HTE22" s="201"/>
      <c r="HTF22" s="201"/>
      <c r="HTG22" s="201"/>
      <c r="HTH22" s="201"/>
      <c r="HTI22" s="201"/>
      <c r="HTJ22" s="201"/>
      <c r="HTK22" s="201"/>
      <c r="HTL22" s="201"/>
      <c r="HTM22" s="201"/>
      <c r="HTN22" s="201"/>
      <c r="HTO22" s="201"/>
      <c r="HTP22" s="201"/>
      <c r="HTQ22" s="201"/>
      <c r="HTR22" s="201"/>
      <c r="HTS22" s="201"/>
      <c r="HTT22" s="201"/>
      <c r="HTU22" s="201"/>
      <c r="HTV22" s="201"/>
      <c r="HTW22" s="201"/>
      <c r="HTX22" s="201"/>
      <c r="HTY22" s="201"/>
      <c r="HTZ22" s="201"/>
      <c r="HUA22" s="201"/>
      <c r="HUB22" s="201"/>
      <c r="HUC22" s="201"/>
      <c r="HUD22" s="201"/>
      <c r="HUE22" s="201"/>
      <c r="HUF22" s="201"/>
      <c r="HUG22" s="201"/>
      <c r="HUH22" s="201"/>
      <c r="HUI22" s="201"/>
      <c r="HUJ22" s="201"/>
      <c r="HUK22" s="201"/>
      <c r="HUL22" s="201"/>
      <c r="HUM22" s="201"/>
      <c r="HUN22" s="201"/>
      <c r="HUO22" s="201"/>
      <c r="HUP22" s="201"/>
      <c r="HUQ22" s="201"/>
      <c r="HUR22" s="201"/>
      <c r="HUS22" s="201"/>
      <c r="HUT22" s="201"/>
      <c r="HUU22" s="201"/>
      <c r="HUV22" s="201"/>
      <c r="HUW22" s="201"/>
      <c r="HUX22" s="201"/>
      <c r="HUY22" s="201"/>
      <c r="HUZ22" s="201"/>
      <c r="HVA22" s="201"/>
      <c r="HVB22" s="201"/>
      <c r="HVC22" s="201"/>
      <c r="HVD22" s="201"/>
      <c r="HVE22" s="201"/>
      <c r="HVF22" s="201"/>
      <c r="HVG22" s="201"/>
      <c r="HVH22" s="201"/>
      <c r="HVI22" s="201"/>
      <c r="HVJ22" s="201"/>
      <c r="HVK22" s="201"/>
      <c r="HVL22" s="201"/>
      <c r="HVM22" s="201"/>
      <c r="HVN22" s="201"/>
      <c r="HVO22" s="201"/>
      <c r="HVP22" s="201"/>
      <c r="HVQ22" s="201"/>
      <c r="HVR22" s="201"/>
      <c r="HVS22" s="201"/>
      <c r="HVT22" s="201"/>
      <c r="HVU22" s="201"/>
      <c r="HVV22" s="201"/>
      <c r="HVW22" s="201"/>
      <c r="HVX22" s="201"/>
      <c r="HVY22" s="201"/>
      <c r="HVZ22" s="201"/>
      <c r="HWA22" s="201"/>
      <c r="HWB22" s="201"/>
      <c r="HWC22" s="201"/>
      <c r="HWD22" s="201"/>
      <c r="HWE22" s="201"/>
      <c r="HWF22" s="201"/>
      <c r="HWG22" s="201"/>
      <c r="HWH22" s="201"/>
      <c r="HWI22" s="201"/>
      <c r="HWJ22" s="201"/>
      <c r="HWK22" s="201"/>
      <c r="HWL22" s="201"/>
      <c r="HWM22" s="201"/>
      <c r="HWN22" s="201"/>
      <c r="HWO22" s="201"/>
      <c r="HWP22" s="201"/>
      <c r="HWQ22" s="201"/>
      <c r="HWR22" s="201"/>
      <c r="HWS22" s="201"/>
      <c r="HWT22" s="201"/>
      <c r="HWU22" s="201"/>
      <c r="HWV22" s="201"/>
      <c r="HWW22" s="201"/>
      <c r="HWX22" s="201"/>
      <c r="HWY22" s="201"/>
      <c r="HWZ22" s="201"/>
      <c r="HXA22" s="201"/>
      <c r="HXB22" s="201"/>
      <c r="HXC22" s="201"/>
      <c r="HXD22" s="201"/>
      <c r="HXE22" s="201"/>
      <c r="HXF22" s="201"/>
      <c r="HXG22" s="201"/>
      <c r="HXH22" s="201"/>
      <c r="HXI22" s="201"/>
      <c r="HXJ22" s="201"/>
      <c r="HXK22" s="201"/>
      <c r="HXL22" s="201"/>
      <c r="HXM22" s="201"/>
      <c r="HXN22" s="201"/>
      <c r="HXO22" s="201"/>
      <c r="HXP22" s="201"/>
      <c r="HXQ22" s="201"/>
      <c r="HXR22" s="201"/>
      <c r="HXS22" s="201"/>
      <c r="HXT22" s="201"/>
      <c r="HXU22" s="201"/>
      <c r="HXV22" s="201"/>
      <c r="HXW22" s="201"/>
      <c r="HXX22" s="201"/>
      <c r="HXY22" s="201"/>
      <c r="HXZ22" s="201"/>
      <c r="HYA22" s="201"/>
      <c r="HYB22" s="201"/>
      <c r="HYC22" s="201"/>
      <c r="HYD22" s="201"/>
      <c r="HYE22" s="201"/>
      <c r="HYF22" s="201"/>
      <c r="HYG22" s="201"/>
      <c r="HYH22" s="201"/>
      <c r="HYI22" s="201"/>
      <c r="HYJ22" s="201"/>
      <c r="HYK22" s="201"/>
      <c r="HYL22" s="201"/>
      <c r="HYM22" s="201"/>
      <c r="HYN22" s="201"/>
      <c r="HYO22" s="201"/>
      <c r="HYP22" s="201"/>
      <c r="HYQ22" s="201"/>
      <c r="HYR22" s="201"/>
      <c r="HYS22" s="201"/>
      <c r="HYT22" s="201"/>
      <c r="HYU22" s="201"/>
      <c r="HYV22" s="201"/>
      <c r="HYW22" s="201"/>
      <c r="HYX22" s="201"/>
      <c r="HYY22" s="201"/>
      <c r="HYZ22" s="201"/>
      <c r="HZA22" s="201"/>
      <c r="HZB22" s="201"/>
      <c r="HZC22" s="201"/>
      <c r="HZD22" s="201"/>
      <c r="HZE22" s="201"/>
      <c r="HZF22" s="201"/>
      <c r="HZG22" s="201"/>
      <c r="HZH22" s="201"/>
      <c r="HZI22" s="201"/>
      <c r="HZJ22" s="201"/>
      <c r="HZK22" s="201"/>
      <c r="HZL22" s="201"/>
      <c r="HZM22" s="201"/>
      <c r="HZN22" s="201"/>
      <c r="HZO22" s="201"/>
      <c r="HZP22" s="201"/>
      <c r="HZQ22" s="201"/>
      <c r="HZR22" s="201"/>
      <c r="HZS22" s="201"/>
      <c r="HZT22" s="201"/>
      <c r="HZU22" s="201"/>
      <c r="HZV22" s="201"/>
      <c r="HZW22" s="201"/>
      <c r="HZX22" s="201"/>
      <c r="HZY22" s="201"/>
      <c r="HZZ22" s="201"/>
      <c r="IAA22" s="201"/>
      <c r="IAB22" s="201"/>
      <c r="IAC22" s="201"/>
      <c r="IAD22" s="201"/>
      <c r="IAE22" s="201"/>
      <c r="IAF22" s="201"/>
      <c r="IAG22" s="201"/>
      <c r="IAH22" s="201"/>
      <c r="IAI22" s="201"/>
      <c r="IAJ22" s="201"/>
      <c r="IAK22" s="201"/>
      <c r="IAL22" s="201"/>
      <c r="IAM22" s="201"/>
      <c r="IAN22" s="201"/>
      <c r="IAO22" s="201"/>
      <c r="IAP22" s="201"/>
      <c r="IAQ22" s="201"/>
      <c r="IAR22" s="201"/>
      <c r="IAS22" s="201"/>
      <c r="IAT22" s="201"/>
      <c r="IAU22" s="201"/>
      <c r="IAV22" s="201"/>
      <c r="IAW22" s="201"/>
      <c r="IAX22" s="201"/>
      <c r="IAY22" s="201"/>
      <c r="IAZ22" s="201"/>
      <c r="IBA22" s="201"/>
      <c r="IBB22" s="201"/>
      <c r="IBC22" s="201"/>
      <c r="IBD22" s="201"/>
      <c r="IBE22" s="201"/>
      <c r="IBF22" s="201"/>
      <c r="IBG22" s="201"/>
      <c r="IBH22" s="201"/>
      <c r="IBI22" s="201"/>
      <c r="IBJ22" s="201"/>
      <c r="IBK22" s="201"/>
      <c r="IBL22" s="201"/>
      <c r="IBM22" s="201"/>
      <c r="IBN22" s="201"/>
      <c r="IBO22" s="201"/>
      <c r="IBP22" s="201"/>
      <c r="IBQ22" s="201"/>
      <c r="IBR22" s="201"/>
      <c r="IBS22" s="201"/>
      <c r="IBT22" s="201"/>
      <c r="IBU22" s="201"/>
      <c r="IBV22" s="201"/>
      <c r="IBW22" s="201"/>
      <c r="IBX22" s="201"/>
      <c r="IBY22" s="201"/>
      <c r="IBZ22" s="201"/>
      <c r="ICA22" s="201"/>
      <c r="ICB22" s="201"/>
      <c r="ICC22" s="201"/>
      <c r="ICD22" s="201"/>
      <c r="ICE22" s="201"/>
      <c r="ICF22" s="201"/>
      <c r="ICG22" s="201"/>
      <c r="ICH22" s="201"/>
      <c r="ICI22" s="201"/>
      <c r="ICJ22" s="201"/>
      <c r="ICK22" s="201"/>
      <c r="ICL22" s="201"/>
      <c r="ICM22" s="201"/>
      <c r="ICN22" s="201"/>
      <c r="ICO22" s="201"/>
      <c r="ICP22" s="201"/>
      <c r="ICQ22" s="201"/>
      <c r="ICR22" s="201"/>
      <c r="ICS22" s="201"/>
      <c r="ICT22" s="201"/>
      <c r="ICU22" s="201"/>
      <c r="ICV22" s="201"/>
      <c r="ICW22" s="201"/>
      <c r="ICX22" s="201"/>
      <c r="ICY22" s="201"/>
      <c r="ICZ22" s="201"/>
      <c r="IDA22" s="201"/>
      <c r="IDB22" s="201"/>
      <c r="IDC22" s="201"/>
      <c r="IDD22" s="201"/>
      <c r="IDE22" s="201"/>
      <c r="IDF22" s="201"/>
      <c r="IDG22" s="201"/>
      <c r="IDH22" s="201"/>
      <c r="IDI22" s="201"/>
      <c r="IDJ22" s="201"/>
      <c r="IDK22" s="201"/>
      <c r="IDL22" s="201"/>
      <c r="IDM22" s="201"/>
      <c r="IDN22" s="201"/>
      <c r="IDO22" s="201"/>
      <c r="IDP22" s="201"/>
      <c r="IDQ22" s="201"/>
      <c r="IDR22" s="201"/>
      <c r="IDS22" s="201"/>
      <c r="IDT22" s="201"/>
      <c r="IDU22" s="201"/>
      <c r="IDV22" s="201"/>
      <c r="IDW22" s="201"/>
      <c r="IDX22" s="201"/>
      <c r="IDY22" s="201"/>
      <c r="IDZ22" s="201"/>
      <c r="IEA22" s="201"/>
      <c r="IEB22" s="201"/>
      <c r="IEC22" s="201"/>
      <c r="IED22" s="201"/>
      <c r="IEE22" s="201"/>
      <c r="IEF22" s="201"/>
      <c r="IEG22" s="201"/>
      <c r="IEH22" s="201"/>
      <c r="IEI22" s="201"/>
      <c r="IEJ22" s="201"/>
      <c r="IEK22" s="201"/>
      <c r="IEL22" s="201"/>
      <c r="IEM22" s="201"/>
      <c r="IEN22" s="201"/>
      <c r="IEO22" s="201"/>
      <c r="IEP22" s="201"/>
      <c r="IEQ22" s="201"/>
      <c r="IER22" s="201"/>
      <c r="IES22" s="201"/>
      <c r="IET22" s="201"/>
      <c r="IEU22" s="201"/>
      <c r="IEV22" s="201"/>
      <c r="IEW22" s="201"/>
      <c r="IEX22" s="201"/>
      <c r="IEY22" s="201"/>
      <c r="IEZ22" s="201"/>
      <c r="IFA22" s="201"/>
      <c r="IFB22" s="201"/>
      <c r="IFC22" s="201"/>
      <c r="IFD22" s="201"/>
      <c r="IFE22" s="201"/>
      <c r="IFF22" s="201"/>
      <c r="IFG22" s="201"/>
      <c r="IFH22" s="201"/>
      <c r="IFI22" s="201"/>
      <c r="IFJ22" s="201"/>
      <c r="IFK22" s="201"/>
      <c r="IFL22" s="201"/>
      <c r="IFM22" s="201"/>
      <c r="IFN22" s="201"/>
      <c r="IFO22" s="201"/>
      <c r="IFP22" s="201"/>
      <c r="IFQ22" s="201"/>
      <c r="IFR22" s="201"/>
      <c r="IFS22" s="201"/>
      <c r="IFT22" s="201"/>
      <c r="IFU22" s="201"/>
      <c r="IFV22" s="201"/>
      <c r="IFW22" s="201"/>
      <c r="IFX22" s="201"/>
      <c r="IFY22" s="201"/>
      <c r="IFZ22" s="201"/>
      <c r="IGA22" s="201"/>
      <c r="IGB22" s="201"/>
      <c r="IGC22" s="201"/>
      <c r="IGD22" s="201"/>
      <c r="IGE22" s="201"/>
      <c r="IGF22" s="201"/>
      <c r="IGG22" s="201"/>
      <c r="IGH22" s="201"/>
      <c r="IGI22" s="201"/>
      <c r="IGJ22" s="201"/>
      <c r="IGK22" s="201"/>
      <c r="IGL22" s="201"/>
      <c r="IGM22" s="201"/>
      <c r="IGN22" s="201"/>
      <c r="IGO22" s="201"/>
      <c r="IGP22" s="201"/>
      <c r="IGQ22" s="201"/>
      <c r="IGR22" s="201"/>
      <c r="IGS22" s="201"/>
      <c r="IGT22" s="201"/>
      <c r="IGU22" s="201"/>
      <c r="IGV22" s="201"/>
      <c r="IGW22" s="201"/>
      <c r="IGX22" s="201"/>
      <c r="IGY22" s="201"/>
      <c r="IGZ22" s="201"/>
      <c r="IHA22" s="201"/>
      <c r="IHB22" s="201"/>
      <c r="IHC22" s="201"/>
      <c r="IHD22" s="201"/>
      <c r="IHE22" s="201"/>
      <c r="IHF22" s="201"/>
      <c r="IHG22" s="201"/>
      <c r="IHH22" s="201"/>
      <c r="IHI22" s="201"/>
      <c r="IHJ22" s="201"/>
      <c r="IHK22" s="201"/>
      <c r="IHL22" s="201"/>
      <c r="IHM22" s="201"/>
      <c r="IHN22" s="201"/>
      <c r="IHO22" s="201"/>
      <c r="IHP22" s="201"/>
      <c r="IHQ22" s="201"/>
      <c r="IHR22" s="201"/>
      <c r="IHS22" s="201"/>
      <c r="IHT22" s="201"/>
      <c r="IHU22" s="201"/>
      <c r="IHV22" s="201"/>
      <c r="IHW22" s="201"/>
      <c r="IHX22" s="201"/>
      <c r="IHY22" s="201"/>
      <c r="IHZ22" s="201"/>
      <c r="IIA22" s="201"/>
      <c r="IIB22" s="201"/>
      <c r="IIC22" s="201"/>
      <c r="IID22" s="201"/>
      <c r="IIE22" s="201"/>
      <c r="IIF22" s="201"/>
      <c r="IIG22" s="201"/>
      <c r="IIH22" s="201"/>
      <c r="III22" s="201"/>
      <c r="IIJ22" s="201"/>
      <c r="IIK22" s="201"/>
      <c r="IIL22" s="201"/>
      <c r="IIM22" s="201"/>
      <c r="IIN22" s="201"/>
      <c r="IIO22" s="201"/>
      <c r="IIP22" s="201"/>
      <c r="IIQ22" s="201"/>
      <c r="IIR22" s="201"/>
      <c r="IIS22" s="201"/>
      <c r="IIT22" s="201"/>
      <c r="IIU22" s="201"/>
      <c r="IIV22" s="201"/>
      <c r="IIW22" s="201"/>
      <c r="IIX22" s="201"/>
      <c r="IIY22" s="201"/>
      <c r="IIZ22" s="201"/>
      <c r="IJA22" s="201"/>
      <c r="IJB22" s="201"/>
      <c r="IJC22" s="201"/>
      <c r="IJD22" s="201"/>
      <c r="IJE22" s="201"/>
      <c r="IJF22" s="201"/>
      <c r="IJG22" s="201"/>
      <c r="IJH22" s="201"/>
      <c r="IJI22" s="201"/>
      <c r="IJJ22" s="201"/>
      <c r="IJK22" s="201"/>
      <c r="IJL22" s="201"/>
      <c r="IJM22" s="201"/>
      <c r="IJN22" s="201"/>
      <c r="IJO22" s="201"/>
      <c r="IJP22" s="201"/>
      <c r="IJQ22" s="201"/>
      <c r="IJR22" s="201"/>
      <c r="IJS22" s="201"/>
      <c r="IJT22" s="201"/>
      <c r="IJU22" s="201"/>
      <c r="IJV22" s="201"/>
      <c r="IJW22" s="201"/>
      <c r="IJX22" s="201"/>
      <c r="IJY22" s="201"/>
      <c r="IJZ22" s="201"/>
      <c r="IKA22" s="201"/>
      <c r="IKB22" s="201"/>
      <c r="IKC22" s="201"/>
      <c r="IKD22" s="201"/>
      <c r="IKE22" s="201"/>
      <c r="IKF22" s="201"/>
      <c r="IKG22" s="201"/>
      <c r="IKH22" s="201"/>
      <c r="IKI22" s="201"/>
      <c r="IKJ22" s="201"/>
      <c r="IKK22" s="201"/>
      <c r="IKL22" s="201"/>
      <c r="IKM22" s="201"/>
      <c r="IKN22" s="201"/>
      <c r="IKO22" s="201"/>
      <c r="IKP22" s="201"/>
      <c r="IKQ22" s="201"/>
      <c r="IKR22" s="201"/>
      <c r="IKS22" s="201"/>
      <c r="IKT22" s="201"/>
      <c r="IKU22" s="201"/>
      <c r="IKV22" s="201"/>
      <c r="IKW22" s="201"/>
      <c r="IKX22" s="201"/>
      <c r="IKY22" s="201"/>
      <c r="IKZ22" s="201"/>
      <c r="ILA22" s="201"/>
      <c r="ILB22" s="201"/>
      <c r="ILC22" s="201"/>
      <c r="ILD22" s="201"/>
      <c r="ILE22" s="201"/>
      <c r="ILF22" s="201"/>
      <c r="ILG22" s="201"/>
      <c r="ILH22" s="201"/>
      <c r="ILI22" s="201"/>
      <c r="ILJ22" s="201"/>
      <c r="ILK22" s="201"/>
      <c r="ILL22" s="201"/>
      <c r="ILM22" s="201"/>
      <c r="ILN22" s="201"/>
      <c r="ILO22" s="201"/>
      <c r="ILP22" s="201"/>
      <c r="ILQ22" s="201"/>
      <c r="ILR22" s="201"/>
      <c r="ILS22" s="201"/>
      <c r="ILT22" s="201"/>
      <c r="ILU22" s="201"/>
      <c r="ILV22" s="201"/>
      <c r="ILW22" s="201"/>
      <c r="ILX22" s="201"/>
      <c r="ILY22" s="201"/>
      <c r="ILZ22" s="201"/>
      <c r="IMA22" s="201"/>
      <c r="IMB22" s="201"/>
      <c r="IMC22" s="201"/>
      <c r="IMD22" s="201"/>
      <c r="IME22" s="201"/>
      <c r="IMF22" s="201"/>
      <c r="IMG22" s="201"/>
      <c r="IMH22" s="201"/>
      <c r="IMI22" s="201"/>
      <c r="IMJ22" s="201"/>
      <c r="IMK22" s="201"/>
      <c r="IML22" s="201"/>
      <c r="IMM22" s="201"/>
      <c r="IMN22" s="201"/>
      <c r="IMO22" s="201"/>
      <c r="IMP22" s="201"/>
      <c r="IMQ22" s="201"/>
      <c r="IMR22" s="201"/>
      <c r="IMS22" s="201"/>
      <c r="IMT22" s="201"/>
      <c r="IMU22" s="201"/>
      <c r="IMV22" s="201"/>
      <c r="IMW22" s="201"/>
      <c r="IMX22" s="201"/>
      <c r="IMY22" s="201"/>
      <c r="IMZ22" s="201"/>
      <c r="INA22" s="201"/>
      <c r="INB22" s="201"/>
      <c r="INC22" s="201"/>
      <c r="IND22" s="201"/>
      <c r="INE22" s="201"/>
      <c r="INF22" s="201"/>
      <c r="ING22" s="201"/>
      <c r="INH22" s="201"/>
      <c r="INI22" s="201"/>
      <c r="INJ22" s="201"/>
      <c r="INK22" s="201"/>
      <c r="INL22" s="201"/>
      <c r="INM22" s="201"/>
      <c r="INN22" s="201"/>
      <c r="INO22" s="201"/>
      <c r="INP22" s="201"/>
      <c r="INQ22" s="201"/>
      <c r="INR22" s="201"/>
      <c r="INS22" s="201"/>
      <c r="INT22" s="201"/>
      <c r="INU22" s="201"/>
      <c r="INV22" s="201"/>
      <c r="INW22" s="201"/>
      <c r="INX22" s="201"/>
      <c r="INY22" s="201"/>
      <c r="INZ22" s="201"/>
      <c r="IOA22" s="201"/>
      <c r="IOB22" s="201"/>
      <c r="IOC22" s="201"/>
      <c r="IOD22" s="201"/>
      <c r="IOE22" s="201"/>
      <c r="IOF22" s="201"/>
      <c r="IOG22" s="201"/>
      <c r="IOH22" s="201"/>
      <c r="IOI22" s="201"/>
      <c r="IOJ22" s="201"/>
      <c r="IOK22" s="201"/>
      <c r="IOL22" s="201"/>
      <c r="IOM22" s="201"/>
      <c r="ION22" s="201"/>
      <c r="IOO22" s="201"/>
      <c r="IOP22" s="201"/>
      <c r="IOQ22" s="201"/>
      <c r="IOR22" s="201"/>
      <c r="IOS22" s="201"/>
      <c r="IOT22" s="201"/>
      <c r="IOU22" s="201"/>
      <c r="IOV22" s="201"/>
      <c r="IOW22" s="201"/>
      <c r="IOX22" s="201"/>
      <c r="IOY22" s="201"/>
      <c r="IOZ22" s="201"/>
      <c r="IPA22" s="201"/>
      <c r="IPB22" s="201"/>
      <c r="IPC22" s="201"/>
      <c r="IPD22" s="201"/>
      <c r="IPE22" s="201"/>
      <c r="IPF22" s="201"/>
      <c r="IPG22" s="201"/>
      <c r="IPH22" s="201"/>
      <c r="IPI22" s="201"/>
      <c r="IPJ22" s="201"/>
      <c r="IPK22" s="201"/>
      <c r="IPL22" s="201"/>
      <c r="IPM22" s="201"/>
      <c r="IPN22" s="201"/>
      <c r="IPO22" s="201"/>
      <c r="IPP22" s="201"/>
      <c r="IPQ22" s="201"/>
      <c r="IPR22" s="201"/>
      <c r="IPS22" s="201"/>
      <c r="IPT22" s="201"/>
      <c r="IPU22" s="201"/>
      <c r="IPV22" s="201"/>
      <c r="IPW22" s="201"/>
      <c r="IPX22" s="201"/>
      <c r="IPY22" s="201"/>
      <c r="IPZ22" s="201"/>
      <c r="IQA22" s="201"/>
      <c r="IQB22" s="201"/>
      <c r="IQC22" s="201"/>
      <c r="IQD22" s="201"/>
      <c r="IQE22" s="201"/>
      <c r="IQF22" s="201"/>
      <c r="IQG22" s="201"/>
      <c r="IQH22" s="201"/>
      <c r="IQI22" s="201"/>
      <c r="IQJ22" s="201"/>
      <c r="IQK22" s="201"/>
      <c r="IQL22" s="201"/>
      <c r="IQM22" s="201"/>
      <c r="IQN22" s="201"/>
      <c r="IQO22" s="201"/>
      <c r="IQP22" s="201"/>
      <c r="IQQ22" s="201"/>
      <c r="IQR22" s="201"/>
      <c r="IQS22" s="201"/>
      <c r="IQT22" s="201"/>
      <c r="IQU22" s="201"/>
      <c r="IQV22" s="201"/>
      <c r="IQW22" s="201"/>
      <c r="IQX22" s="201"/>
      <c r="IQY22" s="201"/>
      <c r="IQZ22" s="201"/>
      <c r="IRA22" s="201"/>
      <c r="IRB22" s="201"/>
      <c r="IRC22" s="201"/>
      <c r="IRD22" s="201"/>
      <c r="IRE22" s="201"/>
      <c r="IRF22" s="201"/>
      <c r="IRG22" s="201"/>
      <c r="IRH22" s="201"/>
      <c r="IRI22" s="201"/>
      <c r="IRJ22" s="201"/>
      <c r="IRK22" s="201"/>
      <c r="IRL22" s="201"/>
      <c r="IRM22" s="201"/>
      <c r="IRN22" s="201"/>
      <c r="IRO22" s="201"/>
      <c r="IRP22" s="201"/>
      <c r="IRQ22" s="201"/>
      <c r="IRR22" s="201"/>
      <c r="IRS22" s="201"/>
      <c r="IRT22" s="201"/>
      <c r="IRU22" s="201"/>
      <c r="IRV22" s="201"/>
      <c r="IRW22" s="201"/>
      <c r="IRX22" s="201"/>
      <c r="IRY22" s="201"/>
      <c r="IRZ22" s="201"/>
      <c r="ISA22" s="201"/>
      <c r="ISB22" s="201"/>
      <c r="ISC22" s="201"/>
      <c r="ISD22" s="201"/>
      <c r="ISE22" s="201"/>
      <c r="ISF22" s="201"/>
      <c r="ISG22" s="201"/>
      <c r="ISH22" s="201"/>
      <c r="ISI22" s="201"/>
      <c r="ISJ22" s="201"/>
      <c r="ISK22" s="201"/>
      <c r="ISL22" s="201"/>
      <c r="ISM22" s="201"/>
      <c r="ISN22" s="201"/>
      <c r="ISO22" s="201"/>
      <c r="ISP22" s="201"/>
      <c r="ISQ22" s="201"/>
      <c r="ISR22" s="201"/>
      <c r="ISS22" s="201"/>
      <c r="IST22" s="201"/>
      <c r="ISU22" s="201"/>
      <c r="ISV22" s="201"/>
      <c r="ISW22" s="201"/>
      <c r="ISX22" s="201"/>
      <c r="ISY22" s="201"/>
      <c r="ISZ22" s="201"/>
      <c r="ITA22" s="201"/>
      <c r="ITB22" s="201"/>
      <c r="ITC22" s="201"/>
      <c r="ITD22" s="201"/>
      <c r="ITE22" s="201"/>
      <c r="ITF22" s="201"/>
      <c r="ITG22" s="201"/>
      <c r="ITH22" s="201"/>
      <c r="ITI22" s="201"/>
      <c r="ITJ22" s="201"/>
      <c r="ITK22" s="201"/>
      <c r="ITL22" s="201"/>
      <c r="ITM22" s="201"/>
      <c r="ITN22" s="201"/>
      <c r="ITO22" s="201"/>
      <c r="ITP22" s="201"/>
      <c r="ITQ22" s="201"/>
      <c r="ITR22" s="201"/>
      <c r="ITS22" s="201"/>
      <c r="ITT22" s="201"/>
      <c r="ITU22" s="201"/>
      <c r="ITV22" s="201"/>
      <c r="ITW22" s="201"/>
      <c r="ITX22" s="201"/>
      <c r="ITY22" s="201"/>
      <c r="ITZ22" s="201"/>
      <c r="IUA22" s="201"/>
      <c r="IUB22" s="201"/>
      <c r="IUC22" s="201"/>
      <c r="IUD22" s="201"/>
      <c r="IUE22" s="201"/>
      <c r="IUF22" s="201"/>
      <c r="IUG22" s="201"/>
      <c r="IUH22" s="201"/>
      <c r="IUI22" s="201"/>
      <c r="IUJ22" s="201"/>
      <c r="IUK22" s="201"/>
      <c r="IUL22" s="201"/>
      <c r="IUM22" s="201"/>
      <c r="IUN22" s="201"/>
      <c r="IUO22" s="201"/>
      <c r="IUP22" s="201"/>
      <c r="IUQ22" s="201"/>
      <c r="IUR22" s="201"/>
      <c r="IUS22" s="201"/>
      <c r="IUT22" s="201"/>
      <c r="IUU22" s="201"/>
      <c r="IUV22" s="201"/>
      <c r="IUW22" s="201"/>
      <c r="IUX22" s="201"/>
      <c r="IUY22" s="201"/>
      <c r="IUZ22" s="201"/>
      <c r="IVA22" s="201"/>
      <c r="IVB22" s="201"/>
      <c r="IVC22" s="201"/>
      <c r="IVD22" s="201"/>
      <c r="IVE22" s="201"/>
      <c r="IVF22" s="201"/>
      <c r="IVG22" s="201"/>
      <c r="IVH22" s="201"/>
      <c r="IVI22" s="201"/>
      <c r="IVJ22" s="201"/>
      <c r="IVK22" s="201"/>
      <c r="IVL22" s="201"/>
      <c r="IVM22" s="201"/>
      <c r="IVN22" s="201"/>
      <c r="IVO22" s="201"/>
      <c r="IVP22" s="201"/>
      <c r="IVQ22" s="201"/>
      <c r="IVR22" s="201"/>
      <c r="IVS22" s="201"/>
      <c r="IVT22" s="201"/>
      <c r="IVU22" s="201"/>
      <c r="IVV22" s="201"/>
      <c r="IVW22" s="201"/>
      <c r="IVX22" s="201"/>
      <c r="IVY22" s="201"/>
      <c r="IVZ22" s="201"/>
      <c r="IWA22" s="201"/>
      <c r="IWB22" s="201"/>
      <c r="IWC22" s="201"/>
      <c r="IWD22" s="201"/>
      <c r="IWE22" s="201"/>
      <c r="IWF22" s="201"/>
      <c r="IWG22" s="201"/>
      <c r="IWH22" s="201"/>
      <c r="IWI22" s="201"/>
      <c r="IWJ22" s="201"/>
      <c r="IWK22" s="201"/>
      <c r="IWL22" s="201"/>
      <c r="IWM22" s="201"/>
      <c r="IWN22" s="201"/>
      <c r="IWO22" s="201"/>
      <c r="IWP22" s="201"/>
      <c r="IWQ22" s="201"/>
      <c r="IWR22" s="201"/>
      <c r="IWS22" s="201"/>
      <c r="IWT22" s="201"/>
      <c r="IWU22" s="201"/>
      <c r="IWV22" s="201"/>
      <c r="IWW22" s="201"/>
      <c r="IWX22" s="201"/>
      <c r="IWY22" s="201"/>
      <c r="IWZ22" s="201"/>
      <c r="IXA22" s="201"/>
      <c r="IXB22" s="201"/>
      <c r="IXC22" s="201"/>
      <c r="IXD22" s="201"/>
      <c r="IXE22" s="201"/>
      <c r="IXF22" s="201"/>
      <c r="IXG22" s="201"/>
      <c r="IXH22" s="201"/>
      <c r="IXI22" s="201"/>
      <c r="IXJ22" s="201"/>
      <c r="IXK22" s="201"/>
      <c r="IXL22" s="201"/>
      <c r="IXM22" s="201"/>
      <c r="IXN22" s="201"/>
      <c r="IXO22" s="201"/>
      <c r="IXP22" s="201"/>
      <c r="IXQ22" s="201"/>
      <c r="IXR22" s="201"/>
      <c r="IXS22" s="201"/>
      <c r="IXT22" s="201"/>
      <c r="IXU22" s="201"/>
      <c r="IXV22" s="201"/>
      <c r="IXW22" s="201"/>
      <c r="IXX22" s="201"/>
      <c r="IXY22" s="201"/>
      <c r="IXZ22" s="201"/>
      <c r="IYA22" s="201"/>
      <c r="IYB22" s="201"/>
      <c r="IYC22" s="201"/>
      <c r="IYD22" s="201"/>
      <c r="IYE22" s="201"/>
      <c r="IYF22" s="201"/>
      <c r="IYG22" s="201"/>
      <c r="IYH22" s="201"/>
      <c r="IYI22" s="201"/>
      <c r="IYJ22" s="201"/>
      <c r="IYK22" s="201"/>
      <c r="IYL22" s="201"/>
      <c r="IYM22" s="201"/>
      <c r="IYN22" s="201"/>
      <c r="IYO22" s="201"/>
      <c r="IYP22" s="201"/>
      <c r="IYQ22" s="201"/>
      <c r="IYR22" s="201"/>
      <c r="IYS22" s="201"/>
      <c r="IYT22" s="201"/>
      <c r="IYU22" s="201"/>
      <c r="IYV22" s="201"/>
      <c r="IYW22" s="201"/>
      <c r="IYX22" s="201"/>
      <c r="IYY22" s="201"/>
      <c r="IYZ22" s="201"/>
      <c r="IZA22" s="201"/>
      <c r="IZB22" s="201"/>
      <c r="IZC22" s="201"/>
      <c r="IZD22" s="201"/>
      <c r="IZE22" s="201"/>
      <c r="IZF22" s="201"/>
      <c r="IZG22" s="201"/>
      <c r="IZH22" s="201"/>
      <c r="IZI22" s="201"/>
      <c r="IZJ22" s="201"/>
      <c r="IZK22" s="201"/>
      <c r="IZL22" s="201"/>
      <c r="IZM22" s="201"/>
      <c r="IZN22" s="201"/>
      <c r="IZO22" s="201"/>
      <c r="IZP22" s="201"/>
      <c r="IZQ22" s="201"/>
      <c r="IZR22" s="201"/>
      <c r="IZS22" s="201"/>
      <c r="IZT22" s="201"/>
      <c r="IZU22" s="201"/>
      <c r="IZV22" s="201"/>
      <c r="IZW22" s="201"/>
      <c r="IZX22" s="201"/>
      <c r="IZY22" s="201"/>
      <c r="IZZ22" s="201"/>
      <c r="JAA22" s="201"/>
      <c r="JAB22" s="201"/>
      <c r="JAC22" s="201"/>
      <c r="JAD22" s="201"/>
      <c r="JAE22" s="201"/>
      <c r="JAF22" s="201"/>
      <c r="JAG22" s="201"/>
      <c r="JAH22" s="201"/>
      <c r="JAI22" s="201"/>
      <c r="JAJ22" s="201"/>
      <c r="JAK22" s="201"/>
      <c r="JAL22" s="201"/>
      <c r="JAM22" s="201"/>
      <c r="JAN22" s="201"/>
      <c r="JAO22" s="201"/>
      <c r="JAP22" s="201"/>
      <c r="JAQ22" s="201"/>
      <c r="JAR22" s="201"/>
      <c r="JAS22" s="201"/>
      <c r="JAT22" s="201"/>
      <c r="JAU22" s="201"/>
      <c r="JAV22" s="201"/>
      <c r="JAW22" s="201"/>
      <c r="JAX22" s="201"/>
      <c r="JAY22" s="201"/>
      <c r="JAZ22" s="201"/>
      <c r="JBA22" s="201"/>
      <c r="JBB22" s="201"/>
      <c r="JBC22" s="201"/>
      <c r="JBD22" s="201"/>
      <c r="JBE22" s="201"/>
      <c r="JBF22" s="201"/>
      <c r="JBG22" s="201"/>
      <c r="JBH22" s="201"/>
      <c r="JBI22" s="201"/>
      <c r="JBJ22" s="201"/>
      <c r="JBK22" s="201"/>
      <c r="JBL22" s="201"/>
      <c r="JBM22" s="201"/>
      <c r="JBN22" s="201"/>
      <c r="JBO22" s="201"/>
      <c r="JBP22" s="201"/>
      <c r="JBQ22" s="201"/>
      <c r="JBR22" s="201"/>
      <c r="JBS22" s="201"/>
      <c r="JBT22" s="201"/>
      <c r="JBU22" s="201"/>
      <c r="JBV22" s="201"/>
      <c r="JBW22" s="201"/>
      <c r="JBX22" s="201"/>
      <c r="JBY22" s="201"/>
      <c r="JBZ22" s="201"/>
      <c r="JCA22" s="201"/>
      <c r="JCB22" s="201"/>
      <c r="JCC22" s="201"/>
      <c r="JCD22" s="201"/>
      <c r="JCE22" s="201"/>
      <c r="JCF22" s="201"/>
      <c r="JCG22" s="201"/>
      <c r="JCH22" s="201"/>
      <c r="JCI22" s="201"/>
      <c r="JCJ22" s="201"/>
      <c r="JCK22" s="201"/>
      <c r="JCL22" s="201"/>
      <c r="JCM22" s="201"/>
      <c r="JCN22" s="201"/>
      <c r="JCO22" s="201"/>
      <c r="JCP22" s="201"/>
      <c r="JCQ22" s="201"/>
      <c r="JCR22" s="201"/>
      <c r="JCS22" s="201"/>
      <c r="JCT22" s="201"/>
      <c r="JCU22" s="201"/>
      <c r="JCV22" s="201"/>
      <c r="JCW22" s="201"/>
      <c r="JCX22" s="201"/>
      <c r="JCY22" s="201"/>
      <c r="JCZ22" s="201"/>
      <c r="JDA22" s="201"/>
      <c r="JDB22" s="201"/>
      <c r="JDC22" s="201"/>
      <c r="JDD22" s="201"/>
      <c r="JDE22" s="201"/>
      <c r="JDF22" s="201"/>
      <c r="JDG22" s="201"/>
      <c r="JDH22" s="201"/>
      <c r="JDI22" s="201"/>
      <c r="JDJ22" s="201"/>
      <c r="JDK22" s="201"/>
      <c r="JDL22" s="201"/>
      <c r="JDM22" s="201"/>
      <c r="JDN22" s="201"/>
      <c r="JDO22" s="201"/>
      <c r="JDP22" s="201"/>
      <c r="JDQ22" s="201"/>
      <c r="JDR22" s="201"/>
      <c r="JDS22" s="201"/>
      <c r="JDT22" s="201"/>
      <c r="JDU22" s="201"/>
      <c r="JDV22" s="201"/>
      <c r="JDW22" s="201"/>
      <c r="JDX22" s="201"/>
      <c r="JDY22" s="201"/>
      <c r="JDZ22" s="201"/>
      <c r="JEA22" s="201"/>
      <c r="JEB22" s="201"/>
      <c r="JEC22" s="201"/>
      <c r="JED22" s="201"/>
      <c r="JEE22" s="201"/>
      <c r="JEF22" s="201"/>
      <c r="JEG22" s="201"/>
      <c r="JEH22" s="201"/>
      <c r="JEI22" s="201"/>
      <c r="JEJ22" s="201"/>
      <c r="JEK22" s="201"/>
      <c r="JEL22" s="201"/>
      <c r="JEM22" s="201"/>
      <c r="JEN22" s="201"/>
      <c r="JEO22" s="201"/>
      <c r="JEP22" s="201"/>
      <c r="JEQ22" s="201"/>
      <c r="JER22" s="201"/>
      <c r="JES22" s="201"/>
      <c r="JET22" s="201"/>
      <c r="JEU22" s="201"/>
      <c r="JEV22" s="201"/>
      <c r="JEW22" s="201"/>
      <c r="JEX22" s="201"/>
      <c r="JEY22" s="201"/>
      <c r="JEZ22" s="201"/>
      <c r="JFA22" s="201"/>
      <c r="JFB22" s="201"/>
      <c r="JFC22" s="201"/>
      <c r="JFD22" s="201"/>
      <c r="JFE22" s="201"/>
      <c r="JFF22" s="201"/>
      <c r="JFG22" s="201"/>
      <c r="JFH22" s="201"/>
      <c r="JFI22" s="201"/>
      <c r="JFJ22" s="201"/>
      <c r="JFK22" s="201"/>
      <c r="JFL22" s="201"/>
      <c r="JFM22" s="201"/>
      <c r="JFN22" s="201"/>
      <c r="JFO22" s="201"/>
      <c r="JFP22" s="201"/>
      <c r="JFQ22" s="201"/>
      <c r="JFR22" s="201"/>
      <c r="JFS22" s="201"/>
      <c r="JFT22" s="201"/>
      <c r="JFU22" s="201"/>
      <c r="JFV22" s="201"/>
      <c r="JFW22" s="201"/>
      <c r="JFX22" s="201"/>
      <c r="JFY22" s="201"/>
      <c r="JFZ22" s="201"/>
      <c r="JGA22" s="201"/>
      <c r="JGB22" s="201"/>
      <c r="JGC22" s="201"/>
      <c r="JGD22" s="201"/>
      <c r="JGE22" s="201"/>
      <c r="JGF22" s="201"/>
      <c r="JGG22" s="201"/>
      <c r="JGH22" s="201"/>
      <c r="JGI22" s="201"/>
      <c r="JGJ22" s="201"/>
      <c r="JGK22" s="201"/>
      <c r="JGL22" s="201"/>
      <c r="JGM22" s="201"/>
      <c r="JGN22" s="201"/>
      <c r="JGO22" s="201"/>
      <c r="JGP22" s="201"/>
      <c r="JGQ22" s="201"/>
      <c r="JGR22" s="201"/>
      <c r="JGS22" s="201"/>
      <c r="JGT22" s="201"/>
      <c r="JGU22" s="201"/>
      <c r="JGV22" s="201"/>
      <c r="JGW22" s="201"/>
      <c r="JGX22" s="201"/>
      <c r="JGY22" s="201"/>
      <c r="JGZ22" s="201"/>
      <c r="JHA22" s="201"/>
      <c r="JHB22" s="201"/>
      <c r="JHC22" s="201"/>
      <c r="JHD22" s="201"/>
      <c r="JHE22" s="201"/>
      <c r="JHF22" s="201"/>
      <c r="JHG22" s="201"/>
      <c r="JHH22" s="201"/>
      <c r="JHI22" s="201"/>
      <c r="JHJ22" s="201"/>
      <c r="JHK22" s="201"/>
      <c r="JHL22" s="201"/>
      <c r="JHM22" s="201"/>
      <c r="JHN22" s="201"/>
      <c r="JHO22" s="201"/>
      <c r="JHP22" s="201"/>
      <c r="JHQ22" s="201"/>
      <c r="JHR22" s="201"/>
      <c r="JHS22" s="201"/>
      <c r="JHT22" s="201"/>
      <c r="JHU22" s="201"/>
      <c r="JHV22" s="201"/>
      <c r="JHW22" s="201"/>
      <c r="JHX22" s="201"/>
      <c r="JHY22" s="201"/>
      <c r="JHZ22" s="201"/>
      <c r="JIA22" s="201"/>
      <c r="JIB22" s="201"/>
      <c r="JIC22" s="201"/>
      <c r="JID22" s="201"/>
      <c r="JIE22" s="201"/>
      <c r="JIF22" s="201"/>
      <c r="JIG22" s="201"/>
      <c r="JIH22" s="201"/>
      <c r="JII22" s="201"/>
      <c r="JIJ22" s="201"/>
      <c r="JIK22" s="201"/>
      <c r="JIL22" s="201"/>
      <c r="JIM22" s="201"/>
      <c r="JIN22" s="201"/>
      <c r="JIO22" s="201"/>
      <c r="JIP22" s="201"/>
      <c r="JIQ22" s="201"/>
      <c r="JIR22" s="201"/>
      <c r="JIS22" s="201"/>
      <c r="JIT22" s="201"/>
      <c r="JIU22" s="201"/>
      <c r="JIV22" s="201"/>
      <c r="JIW22" s="201"/>
      <c r="JIX22" s="201"/>
      <c r="JIY22" s="201"/>
      <c r="JIZ22" s="201"/>
      <c r="JJA22" s="201"/>
      <c r="JJB22" s="201"/>
      <c r="JJC22" s="201"/>
      <c r="JJD22" s="201"/>
      <c r="JJE22" s="201"/>
      <c r="JJF22" s="201"/>
      <c r="JJG22" s="201"/>
      <c r="JJH22" s="201"/>
      <c r="JJI22" s="201"/>
      <c r="JJJ22" s="201"/>
      <c r="JJK22" s="201"/>
      <c r="JJL22" s="201"/>
      <c r="JJM22" s="201"/>
      <c r="JJN22" s="201"/>
      <c r="JJO22" s="201"/>
      <c r="JJP22" s="201"/>
      <c r="JJQ22" s="201"/>
      <c r="JJR22" s="201"/>
      <c r="JJS22" s="201"/>
      <c r="JJT22" s="201"/>
      <c r="JJU22" s="201"/>
      <c r="JJV22" s="201"/>
      <c r="JJW22" s="201"/>
      <c r="JJX22" s="201"/>
      <c r="JJY22" s="201"/>
      <c r="JJZ22" s="201"/>
      <c r="JKA22" s="201"/>
      <c r="JKB22" s="201"/>
      <c r="JKC22" s="201"/>
      <c r="JKD22" s="201"/>
      <c r="JKE22" s="201"/>
      <c r="JKF22" s="201"/>
      <c r="JKG22" s="201"/>
      <c r="JKH22" s="201"/>
      <c r="JKI22" s="201"/>
      <c r="JKJ22" s="201"/>
      <c r="JKK22" s="201"/>
      <c r="JKL22" s="201"/>
      <c r="JKM22" s="201"/>
      <c r="JKN22" s="201"/>
      <c r="JKO22" s="201"/>
      <c r="JKP22" s="201"/>
      <c r="JKQ22" s="201"/>
      <c r="JKR22" s="201"/>
      <c r="JKS22" s="201"/>
      <c r="JKT22" s="201"/>
      <c r="JKU22" s="201"/>
      <c r="JKV22" s="201"/>
      <c r="JKW22" s="201"/>
      <c r="JKX22" s="201"/>
      <c r="JKY22" s="201"/>
      <c r="JKZ22" s="201"/>
      <c r="JLA22" s="201"/>
      <c r="JLB22" s="201"/>
      <c r="JLC22" s="201"/>
      <c r="JLD22" s="201"/>
      <c r="JLE22" s="201"/>
      <c r="JLF22" s="201"/>
      <c r="JLG22" s="201"/>
      <c r="JLH22" s="201"/>
      <c r="JLI22" s="201"/>
      <c r="JLJ22" s="201"/>
      <c r="JLK22" s="201"/>
      <c r="JLL22" s="201"/>
      <c r="JLM22" s="201"/>
      <c r="JLN22" s="201"/>
      <c r="JLO22" s="201"/>
      <c r="JLP22" s="201"/>
      <c r="JLQ22" s="201"/>
      <c r="JLR22" s="201"/>
      <c r="JLS22" s="201"/>
      <c r="JLT22" s="201"/>
      <c r="JLU22" s="201"/>
      <c r="JLV22" s="201"/>
      <c r="JLW22" s="201"/>
      <c r="JLX22" s="201"/>
      <c r="JLY22" s="201"/>
      <c r="JLZ22" s="201"/>
      <c r="JMA22" s="201"/>
      <c r="JMB22" s="201"/>
      <c r="JMC22" s="201"/>
      <c r="JMD22" s="201"/>
      <c r="JME22" s="201"/>
      <c r="JMF22" s="201"/>
      <c r="JMG22" s="201"/>
      <c r="JMH22" s="201"/>
      <c r="JMI22" s="201"/>
      <c r="JMJ22" s="201"/>
      <c r="JMK22" s="201"/>
      <c r="JML22" s="201"/>
      <c r="JMM22" s="201"/>
      <c r="JMN22" s="201"/>
      <c r="JMO22" s="201"/>
      <c r="JMP22" s="201"/>
      <c r="JMQ22" s="201"/>
      <c r="JMR22" s="201"/>
      <c r="JMS22" s="201"/>
      <c r="JMT22" s="201"/>
      <c r="JMU22" s="201"/>
      <c r="JMV22" s="201"/>
      <c r="JMW22" s="201"/>
      <c r="JMX22" s="201"/>
      <c r="JMY22" s="201"/>
      <c r="JMZ22" s="201"/>
      <c r="JNA22" s="201"/>
      <c r="JNB22" s="201"/>
      <c r="JNC22" s="201"/>
      <c r="JND22" s="201"/>
      <c r="JNE22" s="201"/>
      <c r="JNF22" s="201"/>
      <c r="JNG22" s="201"/>
      <c r="JNH22" s="201"/>
      <c r="JNI22" s="201"/>
      <c r="JNJ22" s="201"/>
      <c r="JNK22" s="201"/>
      <c r="JNL22" s="201"/>
      <c r="JNM22" s="201"/>
      <c r="JNN22" s="201"/>
      <c r="JNO22" s="201"/>
      <c r="JNP22" s="201"/>
      <c r="JNQ22" s="201"/>
      <c r="JNR22" s="201"/>
      <c r="JNS22" s="201"/>
      <c r="JNT22" s="201"/>
      <c r="JNU22" s="201"/>
      <c r="JNV22" s="201"/>
      <c r="JNW22" s="201"/>
      <c r="JNX22" s="201"/>
      <c r="JNY22" s="201"/>
      <c r="JNZ22" s="201"/>
      <c r="JOA22" s="201"/>
      <c r="JOB22" s="201"/>
      <c r="JOC22" s="201"/>
      <c r="JOD22" s="201"/>
      <c r="JOE22" s="201"/>
      <c r="JOF22" s="201"/>
      <c r="JOG22" s="201"/>
      <c r="JOH22" s="201"/>
      <c r="JOI22" s="201"/>
      <c r="JOJ22" s="201"/>
      <c r="JOK22" s="201"/>
      <c r="JOL22" s="201"/>
      <c r="JOM22" s="201"/>
      <c r="JON22" s="201"/>
      <c r="JOO22" s="201"/>
      <c r="JOP22" s="201"/>
      <c r="JOQ22" s="201"/>
      <c r="JOR22" s="201"/>
      <c r="JOS22" s="201"/>
      <c r="JOT22" s="201"/>
      <c r="JOU22" s="201"/>
      <c r="JOV22" s="201"/>
      <c r="JOW22" s="201"/>
      <c r="JOX22" s="201"/>
      <c r="JOY22" s="201"/>
      <c r="JOZ22" s="201"/>
      <c r="JPA22" s="201"/>
      <c r="JPB22" s="201"/>
      <c r="JPC22" s="201"/>
      <c r="JPD22" s="201"/>
      <c r="JPE22" s="201"/>
      <c r="JPF22" s="201"/>
      <c r="JPG22" s="201"/>
      <c r="JPH22" s="201"/>
      <c r="JPI22" s="201"/>
      <c r="JPJ22" s="201"/>
      <c r="JPK22" s="201"/>
      <c r="JPL22" s="201"/>
      <c r="JPM22" s="201"/>
      <c r="JPN22" s="201"/>
      <c r="JPO22" s="201"/>
      <c r="JPP22" s="201"/>
      <c r="JPQ22" s="201"/>
      <c r="JPR22" s="201"/>
      <c r="JPS22" s="201"/>
      <c r="JPT22" s="201"/>
      <c r="JPU22" s="201"/>
      <c r="JPV22" s="201"/>
      <c r="JPW22" s="201"/>
      <c r="JPX22" s="201"/>
      <c r="JPY22" s="201"/>
      <c r="JPZ22" s="201"/>
      <c r="JQA22" s="201"/>
      <c r="JQB22" s="201"/>
      <c r="JQC22" s="201"/>
      <c r="JQD22" s="201"/>
      <c r="JQE22" s="201"/>
      <c r="JQF22" s="201"/>
      <c r="JQG22" s="201"/>
      <c r="JQH22" s="201"/>
      <c r="JQI22" s="201"/>
      <c r="JQJ22" s="201"/>
      <c r="JQK22" s="201"/>
      <c r="JQL22" s="201"/>
      <c r="JQM22" s="201"/>
      <c r="JQN22" s="201"/>
      <c r="JQO22" s="201"/>
      <c r="JQP22" s="201"/>
      <c r="JQQ22" s="201"/>
      <c r="JQR22" s="201"/>
      <c r="JQS22" s="201"/>
      <c r="JQT22" s="201"/>
      <c r="JQU22" s="201"/>
      <c r="JQV22" s="201"/>
      <c r="JQW22" s="201"/>
      <c r="JQX22" s="201"/>
      <c r="JQY22" s="201"/>
      <c r="JQZ22" s="201"/>
      <c r="JRA22" s="201"/>
      <c r="JRB22" s="201"/>
      <c r="JRC22" s="201"/>
      <c r="JRD22" s="201"/>
      <c r="JRE22" s="201"/>
      <c r="JRF22" s="201"/>
      <c r="JRG22" s="201"/>
      <c r="JRH22" s="201"/>
      <c r="JRI22" s="201"/>
      <c r="JRJ22" s="201"/>
      <c r="JRK22" s="201"/>
      <c r="JRL22" s="201"/>
      <c r="JRM22" s="201"/>
      <c r="JRN22" s="201"/>
      <c r="JRO22" s="201"/>
      <c r="JRP22" s="201"/>
      <c r="JRQ22" s="201"/>
      <c r="JRR22" s="201"/>
      <c r="JRS22" s="201"/>
      <c r="JRT22" s="201"/>
      <c r="JRU22" s="201"/>
      <c r="JRV22" s="201"/>
      <c r="JRW22" s="201"/>
      <c r="JRX22" s="201"/>
      <c r="JRY22" s="201"/>
      <c r="JRZ22" s="201"/>
      <c r="JSA22" s="201"/>
      <c r="JSB22" s="201"/>
      <c r="JSC22" s="201"/>
      <c r="JSD22" s="201"/>
      <c r="JSE22" s="201"/>
      <c r="JSF22" s="201"/>
      <c r="JSG22" s="201"/>
      <c r="JSH22" s="201"/>
      <c r="JSI22" s="201"/>
      <c r="JSJ22" s="201"/>
      <c r="JSK22" s="201"/>
      <c r="JSL22" s="201"/>
      <c r="JSM22" s="201"/>
      <c r="JSN22" s="201"/>
      <c r="JSO22" s="201"/>
      <c r="JSP22" s="201"/>
      <c r="JSQ22" s="201"/>
      <c r="JSR22" s="201"/>
      <c r="JSS22" s="201"/>
      <c r="JST22" s="201"/>
      <c r="JSU22" s="201"/>
      <c r="JSV22" s="201"/>
      <c r="JSW22" s="201"/>
      <c r="JSX22" s="201"/>
      <c r="JSY22" s="201"/>
      <c r="JSZ22" s="201"/>
      <c r="JTA22" s="201"/>
      <c r="JTB22" s="201"/>
      <c r="JTC22" s="201"/>
      <c r="JTD22" s="201"/>
      <c r="JTE22" s="201"/>
      <c r="JTF22" s="201"/>
      <c r="JTG22" s="201"/>
      <c r="JTH22" s="201"/>
      <c r="JTI22" s="201"/>
      <c r="JTJ22" s="201"/>
      <c r="JTK22" s="201"/>
      <c r="JTL22" s="201"/>
      <c r="JTM22" s="201"/>
      <c r="JTN22" s="201"/>
      <c r="JTO22" s="201"/>
      <c r="JTP22" s="201"/>
      <c r="JTQ22" s="201"/>
      <c r="JTR22" s="201"/>
      <c r="JTS22" s="201"/>
      <c r="JTT22" s="201"/>
      <c r="JTU22" s="201"/>
      <c r="JTV22" s="201"/>
      <c r="JTW22" s="201"/>
      <c r="JTX22" s="201"/>
      <c r="JTY22" s="201"/>
      <c r="JTZ22" s="201"/>
      <c r="JUA22" s="201"/>
      <c r="JUB22" s="201"/>
      <c r="JUC22" s="201"/>
      <c r="JUD22" s="201"/>
      <c r="JUE22" s="201"/>
      <c r="JUF22" s="201"/>
      <c r="JUG22" s="201"/>
      <c r="JUH22" s="201"/>
      <c r="JUI22" s="201"/>
      <c r="JUJ22" s="201"/>
      <c r="JUK22" s="201"/>
      <c r="JUL22" s="201"/>
      <c r="JUM22" s="201"/>
      <c r="JUN22" s="201"/>
      <c r="JUO22" s="201"/>
      <c r="JUP22" s="201"/>
      <c r="JUQ22" s="201"/>
      <c r="JUR22" s="201"/>
      <c r="JUS22" s="201"/>
      <c r="JUT22" s="201"/>
      <c r="JUU22" s="201"/>
      <c r="JUV22" s="201"/>
      <c r="JUW22" s="201"/>
      <c r="JUX22" s="201"/>
      <c r="JUY22" s="201"/>
      <c r="JUZ22" s="201"/>
      <c r="JVA22" s="201"/>
      <c r="JVB22" s="201"/>
      <c r="JVC22" s="201"/>
      <c r="JVD22" s="201"/>
      <c r="JVE22" s="201"/>
      <c r="JVF22" s="201"/>
      <c r="JVG22" s="201"/>
      <c r="JVH22" s="201"/>
      <c r="JVI22" s="201"/>
      <c r="JVJ22" s="201"/>
      <c r="JVK22" s="201"/>
      <c r="JVL22" s="201"/>
      <c r="JVM22" s="201"/>
      <c r="JVN22" s="201"/>
      <c r="JVO22" s="201"/>
      <c r="JVP22" s="201"/>
      <c r="JVQ22" s="201"/>
      <c r="JVR22" s="201"/>
      <c r="JVS22" s="201"/>
      <c r="JVT22" s="201"/>
      <c r="JVU22" s="201"/>
      <c r="JVV22" s="201"/>
      <c r="JVW22" s="201"/>
      <c r="JVX22" s="201"/>
      <c r="JVY22" s="201"/>
      <c r="JVZ22" s="201"/>
      <c r="JWA22" s="201"/>
      <c r="JWB22" s="201"/>
      <c r="JWC22" s="201"/>
      <c r="JWD22" s="201"/>
      <c r="JWE22" s="201"/>
      <c r="JWF22" s="201"/>
      <c r="JWG22" s="201"/>
      <c r="JWH22" s="201"/>
      <c r="JWI22" s="201"/>
      <c r="JWJ22" s="201"/>
      <c r="JWK22" s="201"/>
      <c r="JWL22" s="201"/>
      <c r="JWM22" s="201"/>
      <c r="JWN22" s="201"/>
      <c r="JWO22" s="201"/>
      <c r="JWP22" s="201"/>
      <c r="JWQ22" s="201"/>
      <c r="JWR22" s="201"/>
      <c r="JWS22" s="201"/>
      <c r="JWT22" s="201"/>
      <c r="JWU22" s="201"/>
      <c r="JWV22" s="201"/>
      <c r="JWW22" s="201"/>
      <c r="JWX22" s="201"/>
      <c r="JWY22" s="201"/>
      <c r="JWZ22" s="201"/>
      <c r="JXA22" s="201"/>
      <c r="JXB22" s="201"/>
      <c r="JXC22" s="201"/>
      <c r="JXD22" s="201"/>
      <c r="JXE22" s="201"/>
      <c r="JXF22" s="201"/>
      <c r="JXG22" s="201"/>
      <c r="JXH22" s="201"/>
      <c r="JXI22" s="201"/>
      <c r="JXJ22" s="201"/>
      <c r="JXK22" s="201"/>
      <c r="JXL22" s="201"/>
      <c r="JXM22" s="201"/>
      <c r="JXN22" s="201"/>
      <c r="JXO22" s="201"/>
      <c r="JXP22" s="201"/>
      <c r="JXQ22" s="201"/>
      <c r="JXR22" s="201"/>
      <c r="JXS22" s="201"/>
      <c r="JXT22" s="201"/>
      <c r="JXU22" s="201"/>
      <c r="JXV22" s="201"/>
      <c r="JXW22" s="201"/>
      <c r="JXX22" s="201"/>
      <c r="JXY22" s="201"/>
      <c r="JXZ22" s="201"/>
      <c r="JYA22" s="201"/>
      <c r="JYB22" s="201"/>
      <c r="JYC22" s="201"/>
      <c r="JYD22" s="201"/>
      <c r="JYE22" s="201"/>
      <c r="JYF22" s="201"/>
      <c r="JYG22" s="201"/>
      <c r="JYH22" s="201"/>
      <c r="JYI22" s="201"/>
      <c r="JYJ22" s="201"/>
      <c r="JYK22" s="201"/>
      <c r="JYL22" s="201"/>
      <c r="JYM22" s="201"/>
      <c r="JYN22" s="201"/>
      <c r="JYO22" s="201"/>
      <c r="JYP22" s="201"/>
      <c r="JYQ22" s="201"/>
      <c r="JYR22" s="201"/>
      <c r="JYS22" s="201"/>
      <c r="JYT22" s="201"/>
      <c r="JYU22" s="201"/>
      <c r="JYV22" s="201"/>
      <c r="JYW22" s="201"/>
      <c r="JYX22" s="201"/>
      <c r="JYY22" s="201"/>
      <c r="JYZ22" s="201"/>
      <c r="JZA22" s="201"/>
      <c r="JZB22" s="201"/>
      <c r="JZC22" s="201"/>
      <c r="JZD22" s="201"/>
      <c r="JZE22" s="201"/>
      <c r="JZF22" s="201"/>
      <c r="JZG22" s="201"/>
      <c r="JZH22" s="201"/>
      <c r="JZI22" s="201"/>
      <c r="JZJ22" s="201"/>
      <c r="JZK22" s="201"/>
      <c r="JZL22" s="201"/>
      <c r="JZM22" s="201"/>
      <c r="JZN22" s="201"/>
      <c r="JZO22" s="201"/>
      <c r="JZP22" s="201"/>
      <c r="JZQ22" s="201"/>
      <c r="JZR22" s="201"/>
      <c r="JZS22" s="201"/>
      <c r="JZT22" s="201"/>
      <c r="JZU22" s="201"/>
      <c r="JZV22" s="201"/>
      <c r="JZW22" s="201"/>
      <c r="JZX22" s="201"/>
      <c r="JZY22" s="201"/>
      <c r="JZZ22" s="201"/>
      <c r="KAA22" s="201"/>
      <c r="KAB22" s="201"/>
      <c r="KAC22" s="201"/>
      <c r="KAD22" s="201"/>
      <c r="KAE22" s="201"/>
      <c r="KAF22" s="201"/>
      <c r="KAG22" s="201"/>
      <c r="KAH22" s="201"/>
      <c r="KAI22" s="201"/>
      <c r="KAJ22" s="201"/>
      <c r="KAK22" s="201"/>
      <c r="KAL22" s="201"/>
      <c r="KAM22" s="201"/>
      <c r="KAN22" s="201"/>
      <c r="KAO22" s="201"/>
      <c r="KAP22" s="201"/>
      <c r="KAQ22" s="201"/>
      <c r="KAR22" s="201"/>
      <c r="KAS22" s="201"/>
      <c r="KAT22" s="201"/>
      <c r="KAU22" s="201"/>
      <c r="KAV22" s="201"/>
      <c r="KAW22" s="201"/>
      <c r="KAX22" s="201"/>
      <c r="KAY22" s="201"/>
      <c r="KAZ22" s="201"/>
      <c r="KBA22" s="201"/>
      <c r="KBB22" s="201"/>
      <c r="KBC22" s="201"/>
      <c r="KBD22" s="201"/>
      <c r="KBE22" s="201"/>
      <c r="KBF22" s="201"/>
      <c r="KBG22" s="201"/>
      <c r="KBH22" s="201"/>
      <c r="KBI22" s="201"/>
      <c r="KBJ22" s="201"/>
      <c r="KBK22" s="201"/>
      <c r="KBL22" s="201"/>
      <c r="KBM22" s="201"/>
      <c r="KBN22" s="201"/>
      <c r="KBO22" s="201"/>
      <c r="KBP22" s="201"/>
      <c r="KBQ22" s="201"/>
      <c r="KBR22" s="201"/>
      <c r="KBS22" s="201"/>
      <c r="KBT22" s="201"/>
      <c r="KBU22" s="201"/>
      <c r="KBV22" s="201"/>
      <c r="KBW22" s="201"/>
      <c r="KBX22" s="201"/>
      <c r="KBY22" s="201"/>
      <c r="KBZ22" s="201"/>
      <c r="KCA22" s="201"/>
      <c r="KCB22" s="201"/>
      <c r="KCC22" s="201"/>
      <c r="KCD22" s="201"/>
      <c r="KCE22" s="201"/>
      <c r="KCF22" s="201"/>
      <c r="KCG22" s="201"/>
      <c r="KCH22" s="201"/>
      <c r="KCI22" s="201"/>
      <c r="KCJ22" s="201"/>
      <c r="KCK22" s="201"/>
      <c r="KCL22" s="201"/>
      <c r="KCM22" s="201"/>
      <c r="KCN22" s="201"/>
      <c r="KCO22" s="201"/>
      <c r="KCP22" s="201"/>
      <c r="KCQ22" s="201"/>
      <c r="KCR22" s="201"/>
      <c r="KCS22" s="201"/>
      <c r="KCT22" s="201"/>
      <c r="KCU22" s="201"/>
      <c r="KCV22" s="201"/>
      <c r="KCW22" s="201"/>
      <c r="KCX22" s="201"/>
      <c r="KCY22" s="201"/>
      <c r="KCZ22" s="201"/>
      <c r="KDA22" s="201"/>
      <c r="KDB22" s="201"/>
      <c r="KDC22" s="201"/>
      <c r="KDD22" s="201"/>
      <c r="KDE22" s="201"/>
      <c r="KDF22" s="201"/>
      <c r="KDG22" s="201"/>
      <c r="KDH22" s="201"/>
      <c r="KDI22" s="201"/>
      <c r="KDJ22" s="201"/>
      <c r="KDK22" s="201"/>
      <c r="KDL22" s="201"/>
      <c r="KDM22" s="201"/>
      <c r="KDN22" s="201"/>
      <c r="KDO22" s="201"/>
      <c r="KDP22" s="201"/>
      <c r="KDQ22" s="201"/>
      <c r="KDR22" s="201"/>
      <c r="KDS22" s="201"/>
      <c r="KDT22" s="201"/>
      <c r="KDU22" s="201"/>
      <c r="KDV22" s="201"/>
      <c r="KDW22" s="201"/>
      <c r="KDX22" s="201"/>
      <c r="KDY22" s="201"/>
      <c r="KDZ22" s="201"/>
      <c r="KEA22" s="201"/>
      <c r="KEB22" s="201"/>
      <c r="KEC22" s="201"/>
      <c r="KED22" s="201"/>
      <c r="KEE22" s="201"/>
      <c r="KEF22" s="201"/>
      <c r="KEG22" s="201"/>
      <c r="KEH22" s="201"/>
      <c r="KEI22" s="201"/>
      <c r="KEJ22" s="201"/>
      <c r="KEK22" s="201"/>
      <c r="KEL22" s="201"/>
      <c r="KEM22" s="201"/>
      <c r="KEN22" s="201"/>
      <c r="KEO22" s="201"/>
      <c r="KEP22" s="201"/>
      <c r="KEQ22" s="201"/>
      <c r="KER22" s="201"/>
      <c r="KES22" s="201"/>
      <c r="KET22" s="201"/>
      <c r="KEU22" s="201"/>
      <c r="KEV22" s="201"/>
      <c r="KEW22" s="201"/>
      <c r="KEX22" s="201"/>
      <c r="KEY22" s="201"/>
      <c r="KEZ22" s="201"/>
      <c r="KFA22" s="201"/>
      <c r="KFB22" s="201"/>
      <c r="KFC22" s="201"/>
      <c r="KFD22" s="201"/>
      <c r="KFE22" s="201"/>
      <c r="KFF22" s="201"/>
      <c r="KFG22" s="201"/>
      <c r="KFH22" s="201"/>
      <c r="KFI22" s="201"/>
      <c r="KFJ22" s="201"/>
      <c r="KFK22" s="201"/>
      <c r="KFL22" s="201"/>
      <c r="KFM22" s="201"/>
      <c r="KFN22" s="201"/>
      <c r="KFO22" s="201"/>
      <c r="KFP22" s="201"/>
      <c r="KFQ22" s="201"/>
      <c r="KFR22" s="201"/>
      <c r="KFS22" s="201"/>
      <c r="KFT22" s="201"/>
      <c r="KFU22" s="201"/>
      <c r="KFV22" s="201"/>
      <c r="KFW22" s="201"/>
      <c r="KFX22" s="201"/>
      <c r="KFY22" s="201"/>
      <c r="KFZ22" s="201"/>
      <c r="KGA22" s="201"/>
      <c r="KGB22" s="201"/>
      <c r="KGC22" s="201"/>
      <c r="KGD22" s="201"/>
      <c r="KGE22" s="201"/>
      <c r="KGF22" s="201"/>
      <c r="KGG22" s="201"/>
      <c r="KGH22" s="201"/>
      <c r="KGI22" s="201"/>
      <c r="KGJ22" s="201"/>
      <c r="KGK22" s="201"/>
      <c r="KGL22" s="201"/>
      <c r="KGM22" s="201"/>
      <c r="KGN22" s="201"/>
      <c r="KGO22" s="201"/>
      <c r="KGP22" s="201"/>
      <c r="KGQ22" s="201"/>
      <c r="KGR22" s="201"/>
      <c r="KGS22" s="201"/>
      <c r="KGT22" s="201"/>
      <c r="KGU22" s="201"/>
      <c r="KGV22" s="201"/>
      <c r="KGW22" s="201"/>
      <c r="KGX22" s="201"/>
      <c r="KGY22" s="201"/>
      <c r="KGZ22" s="201"/>
      <c r="KHA22" s="201"/>
      <c r="KHB22" s="201"/>
      <c r="KHC22" s="201"/>
      <c r="KHD22" s="201"/>
      <c r="KHE22" s="201"/>
      <c r="KHF22" s="201"/>
      <c r="KHG22" s="201"/>
      <c r="KHH22" s="201"/>
      <c r="KHI22" s="201"/>
      <c r="KHJ22" s="201"/>
      <c r="KHK22" s="201"/>
      <c r="KHL22" s="201"/>
      <c r="KHM22" s="201"/>
      <c r="KHN22" s="201"/>
      <c r="KHO22" s="201"/>
      <c r="KHP22" s="201"/>
      <c r="KHQ22" s="201"/>
      <c r="KHR22" s="201"/>
      <c r="KHS22" s="201"/>
      <c r="KHT22" s="201"/>
      <c r="KHU22" s="201"/>
      <c r="KHV22" s="201"/>
      <c r="KHW22" s="201"/>
      <c r="KHX22" s="201"/>
      <c r="KHY22" s="201"/>
      <c r="KHZ22" s="201"/>
      <c r="KIA22" s="201"/>
      <c r="KIB22" s="201"/>
      <c r="KIC22" s="201"/>
      <c r="KID22" s="201"/>
      <c r="KIE22" s="201"/>
      <c r="KIF22" s="201"/>
      <c r="KIG22" s="201"/>
      <c r="KIH22" s="201"/>
      <c r="KII22" s="201"/>
      <c r="KIJ22" s="201"/>
      <c r="KIK22" s="201"/>
      <c r="KIL22" s="201"/>
      <c r="KIM22" s="201"/>
      <c r="KIN22" s="201"/>
      <c r="KIO22" s="201"/>
      <c r="KIP22" s="201"/>
      <c r="KIQ22" s="201"/>
      <c r="KIR22" s="201"/>
      <c r="KIS22" s="201"/>
      <c r="KIT22" s="201"/>
      <c r="KIU22" s="201"/>
      <c r="KIV22" s="201"/>
      <c r="KIW22" s="201"/>
      <c r="KIX22" s="201"/>
      <c r="KIY22" s="201"/>
      <c r="KIZ22" s="201"/>
      <c r="KJA22" s="201"/>
      <c r="KJB22" s="201"/>
      <c r="KJC22" s="201"/>
      <c r="KJD22" s="201"/>
      <c r="KJE22" s="201"/>
      <c r="KJF22" s="201"/>
      <c r="KJG22" s="201"/>
      <c r="KJH22" s="201"/>
      <c r="KJI22" s="201"/>
      <c r="KJJ22" s="201"/>
      <c r="KJK22" s="201"/>
      <c r="KJL22" s="201"/>
      <c r="KJM22" s="201"/>
      <c r="KJN22" s="201"/>
      <c r="KJO22" s="201"/>
      <c r="KJP22" s="201"/>
      <c r="KJQ22" s="201"/>
      <c r="KJR22" s="201"/>
      <c r="KJS22" s="201"/>
      <c r="KJT22" s="201"/>
      <c r="KJU22" s="201"/>
      <c r="KJV22" s="201"/>
      <c r="KJW22" s="201"/>
      <c r="KJX22" s="201"/>
      <c r="KJY22" s="201"/>
      <c r="KJZ22" s="201"/>
      <c r="KKA22" s="201"/>
      <c r="KKB22" s="201"/>
      <c r="KKC22" s="201"/>
      <c r="KKD22" s="201"/>
      <c r="KKE22" s="201"/>
      <c r="KKF22" s="201"/>
      <c r="KKG22" s="201"/>
      <c r="KKH22" s="201"/>
      <c r="KKI22" s="201"/>
      <c r="KKJ22" s="201"/>
      <c r="KKK22" s="201"/>
      <c r="KKL22" s="201"/>
      <c r="KKM22" s="201"/>
      <c r="KKN22" s="201"/>
      <c r="KKO22" s="201"/>
      <c r="KKP22" s="201"/>
      <c r="KKQ22" s="201"/>
      <c r="KKR22" s="201"/>
      <c r="KKS22" s="201"/>
      <c r="KKT22" s="201"/>
      <c r="KKU22" s="201"/>
      <c r="KKV22" s="201"/>
      <c r="KKW22" s="201"/>
      <c r="KKX22" s="201"/>
      <c r="KKY22" s="201"/>
      <c r="KKZ22" s="201"/>
      <c r="KLA22" s="201"/>
      <c r="KLB22" s="201"/>
      <c r="KLC22" s="201"/>
      <c r="KLD22" s="201"/>
      <c r="KLE22" s="201"/>
      <c r="KLF22" s="201"/>
      <c r="KLG22" s="201"/>
      <c r="KLH22" s="201"/>
      <c r="KLI22" s="201"/>
      <c r="KLJ22" s="201"/>
      <c r="KLK22" s="201"/>
      <c r="KLL22" s="201"/>
      <c r="KLM22" s="201"/>
      <c r="KLN22" s="201"/>
      <c r="KLO22" s="201"/>
      <c r="KLP22" s="201"/>
      <c r="KLQ22" s="201"/>
      <c r="KLR22" s="201"/>
      <c r="KLS22" s="201"/>
      <c r="KLT22" s="201"/>
      <c r="KLU22" s="201"/>
      <c r="KLV22" s="201"/>
      <c r="KLW22" s="201"/>
      <c r="KLX22" s="201"/>
      <c r="KLY22" s="201"/>
      <c r="KLZ22" s="201"/>
      <c r="KMA22" s="201"/>
      <c r="KMB22" s="201"/>
      <c r="KMC22" s="201"/>
      <c r="KMD22" s="201"/>
      <c r="KME22" s="201"/>
      <c r="KMF22" s="201"/>
      <c r="KMG22" s="201"/>
      <c r="KMH22" s="201"/>
      <c r="KMI22" s="201"/>
      <c r="KMJ22" s="201"/>
      <c r="KMK22" s="201"/>
      <c r="KML22" s="201"/>
      <c r="KMM22" s="201"/>
      <c r="KMN22" s="201"/>
      <c r="KMO22" s="201"/>
      <c r="KMP22" s="201"/>
      <c r="KMQ22" s="201"/>
      <c r="KMR22" s="201"/>
      <c r="KMS22" s="201"/>
      <c r="KMT22" s="201"/>
      <c r="KMU22" s="201"/>
      <c r="KMV22" s="201"/>
      <c r="KMW22" s="201"/>
      <c r="KMX22" s="201"/>
      <c r="KMY22" s="201"/>
      <c r="KMZ22" s="201"/>
      <c r="KNA22" s="201"/>
      <c r="KNB22" s="201"/>
      <c r="KNC22" s="201"/>
      <c r="KND22" s="201"/>
      <c r="KNE22" s="201"/>
      <c r="KNF22" s="201"/>
      <c r="KNG22" s="201"/>
      <c r="KNH22" s="201"/>
      <c r="KNI22" s="201"/>
      <c r="KNJ22" s="201"/>
      <c r="KNK22" s="201"/>
      <c r="KNL22" s="201"/>
      <c r="KNM22" s="201"/>
      <c r="KNN22" s="201"/>
      <c r="KNO22" s="201"/>
      <c r="KNP22" s="201"/>
      <c r="KNQ22" s="201"/>
      <c r="KNR22" s="201"/>
      <c r="KNS22" s="201"/>
      <c r="KNT22" s="201"/>
      <c r="KNU22" s="201"/>
      <c r="KNV22" s="201"/>
      <c r="KNW22" s="201"/>
      <c r="KNX22" s="201"/>
      <c r="KNY22" s="201"/>
      <c r="KNZ22" s="201"/>
      <c r="KOA22" s="201"/>
      <c r="KOB22" s="201"/>
      <c r="KOC22" s="201"/>
      <c r="KOD22" s="201"/>
      <c r="KOE22" s="201"/>
      <c r="KOF22" s="201"/>
      <c r="KOG22" s="201"/>
      <c r="KOH22" s="201"/>
      <c r="KOI22" s="201"/>
      <c r="KOJ22" s="201"/>
      <c r="KOK22" s="201"/>
      <c r="KOL22" s="201"/>
      <c r="KOM22" s="201"/>
      <c r="KON22" s="201"/>
      <c r="KOO22" s="201"/>
      <c r="KOP22" s="201"/>
      <c r="KOQ22" s="201"/>
      <c r="KOR22" s="201"/>
      <c r="KOS22" s="201"/>
      <c r="KOT22" s="201"/>
      <c r="KOU22" s="201"/>
      <c r="KOV22" s="201"/>
      <c r="KOW22" s="201"/>
      <c r="KOX22" s="201"/>
      <c r="KOY22" s="201"/>
      <c r="KOZ22" s="201"/>
      <c r="KPA22" s="201"/>
      <c r="KPB22" s="201"/>
      <c r="KPC22" s="201"/>
      <c r="KPD22" s="201"/>
      <c r="KPE22" s="201"/>
      <c r="KPF22" s="201"/>
      <c r="KPG22" s="201"/>
      <c r="KPH22" s="201"/>
      <c r="KPI22" s="201"/>
      <c r="KPJ22" s="201"/>
      <c r="KPK22" s="201"/>
      <c r="KPL22" s="201"/>
      <c r="KPM22" s="201"/>
      <c r="KPN22" s="201"/>
      <c r="KPO22" s="201"/>
      <c r="KPP22" s="201"/>
      <c r="KPQ22" s="201"/>
      <c r="KPR22" s="201"/>
      <c r="KPS22" s="201"/>
      <c r="KPT22" s="201"/>
      <c r="KPU22" s="201"/>
      <c r="KPV22" s="201"/>
      <c r="KPW22" s="201"/>
      <c r="KPX22" s="201"/>
      <c r="KPY22" s="201"/>
      <c r="KPZ22" s="201"/>
      <c r="KQA22" s="201"/>
      <c r="KQB22" s="201"/>
      <c r="KQC22" s="201"/>
      <c r="KQD22" s="201"/>
      <c r="KQE22" s="201"/>
      <c r="KQF22" s="201"/>
      <c r="KQG22" s="201"/>
      <c r="KQH22" s="201"/>
      <c r="KQI22" s="201"/>
      <c r="KQJ22" s="201"/>
      <c r="KQK22" s="201"/>
      <c r="KQL22" s="201"/>
      <c r="KQM22" s="201"/>
      <c r="KQN22" s="201"/>
      <c r="KQO22" s="201"/>
      <c r="KQP22" s="201"/>
      <c r="KQQ22" s="201"/>
      <c r="KQR22" s="201"/>
      <c r="KQS22" s="201"/>
      <c r="KQT22" s="201"/>
      <c r="KQU22" s="201"/>
      <c r="KQV22" s="201"/>
      <c r="KQW22" s="201"/>
      <c r="KQX22" s="201"/>
      <c r="KQY22" s="201"/>
      <c r="KQZ22" s="201"/>
      <c r="KRA22" s="201"/>
      <c r="KRB22" s="201"/>
      <c r="KRC22" s="201"/>
      <c r="KRD22" s="201"/>
      <c r="KRE22" s="201"/>
      <c r="KRF22" s="201"/>
      <c r="KRG22" s="201"/>
      <c r="KRH22" s="201"/>
      <c r="KRI22" s="201"/>
      <c r="KRJ22" s="201"/>
      <c r="KRK22" s="201"/>
      <c r="KRL22" s="201"/>
      <c r="KRM22" s="201"/>
      <c r="KRN22" s="201"/>
      <c r="KRO22" s="201"/>
      <c r="KRP22" s="201"/>
      <c r="KRQ22" s="201"/>
      <c r="KRR22" s="201"/>
      <c r="KRS22" s="201"/>
      <c r="KRT22" s="201"/>
      <c r="KRU22" s="201"/>
      <c r="KRV22" s="201"/>
      <c r="KRW22" s="201"/>
      <c r="KRX22" s="201"/>
      <c r="KRY22" s="201"/>
      <c r="KRZ22" s="201"/>
      <c r="KSA22" s="201"/>
      <c r="KSB22" s="201"/>
      <c r="KSC22" s="201"/>
      <c r="KSD22" s="201"/>
      <c r="KSE22" s="201"/>
      <c r="KSF22" s="201"/>
      <c r="KSG22" s="201"/>
      <c r="KSH22" s="201"/>
      <c r="KSI22" s="201"/>
      <c r="KSJ22" s="201"/>
      <c r="KSK22" s="201"/>
      <c r="KSL22" s="201"/>
      <c r="KSM22" s="201"/>
      <c r="KSN22" s="201"/>
      <c r="KSO22" s="201"/>
      <c r="KSP22" s="201"/>
      <c r="KSQ22" s="201"/>
      <c r="KSR22" s="201"/>
      <c r="KSS22" s="201"/>
      <c r="KST22" s="201"/>
      <c r="KSU22" s="201"/>
      <c r="KSV22" s="201"/>
      <c r="KSW22" s="201"/>
      <c r="KSX22" s="201"/>
      <c r="KSY22" s="201"/>
      <c r="KSZ22" s="201"/>
      <c r="KTA22" s="201"/>
      <c r="KTB22" s="201"/>
      <c r="KTC22" s="201"/>
      <c r="KTD22" s="201"/>
      <c r="KTE22" s="201"/>
      <c r="KTF22" s="201"/>
      <c r="KTG22" s="201"/>
      <c r="KTH22" s="201"/>
      <c r="KTI22" s="201"/>
      <c r="KTJ22" s="201"/>
      <c r="KTK22" s="201"/>
      <c r="KTL22" s="201"/>
      <c r="KTM22" s="201"/>
      <c r="KTN22" s="201"/>
      <c r="KTO22" s="201"/>
      <c r="KTP22" s="201"/>
      <c r="KTQ22" s="201"/>
      <c r="KTR22" s="201"/>
      <c r="KTS22" s="201"/>
      <c r="KTT22" s="201"/>
      <c r="KTU22" s="201"/>
      <c r="KTV22" s="201"/>
      <c r="KTW22" s="201"/>
      <c r="KTX22" s="201"/>
      <c r="KTY22" s="201"/>
      <c r="KTZ22" s="201"/>
      <c r="KUA22" s="201"/>
      <c r="KUB22" s="201"/>
      <c r="KUC22" s="201"/>
      <c r="KUD22" s="201"/>
      <c r="KUE22" s="201"/>
      <c r="KUF22" s="201"/>
      <c r="KUG22" s="201"/>
      <c r="KUH22" s="201"/>
      <c r="KUI22" s="201"/>
      <c r="KUJ22" s="201"/>
      <c r="KUK22" s="201"/>
      <c r="KUL22" s="201"/>
      <c r="KUM22" s="201"/>
      <c r="KUN22" s="201"/>
      <c r="KUO22" s="201"/>
      <c r="KUP22" s="201"/>
      <c r="KUQ22" s="201"/>
      <c r="KUR22" s="201"/>
      <c r="KUS22" s="201"/>
      <c r="KUT22" s="201"/>
      <c r="KUU22" s="201"/>
      <c r="KUV22" s="201"/>
      <c r="KUW22" s="201"/>
      <c r="KUX22" s="201"/>
      <c r="KUY22" s="201"/>
      <c r="KUZ22" s="201"/>
      <c r="KVA22" s="201"/>
      <c r="KVB22" s="201"/>
      <c r="KVC22" s="201"/>
      <c r="KVD22" s="201"/>
      <c r="KVE22" s="201"/>
      <c r="KVF22" s="201"/>
      <c r="KVG22" s="201"/>
      <c r="KVH22" s="201"/>
      <c r="KVI22" s="201"/>
      <c r="KVJ22" s="201"/>
      <c r="KVK22" s="201"/>
      <c r="KVL22" s="201"/>
      <c r="KVM22" s="201"/>
      <c r="KVN22" s="201"/>
      <c r="KVO22" s="201"/>
      <c r="KVP22" s="201"/>
      <c r="KVQ22" s="201"/>
      <c r="KVR22" s="201"/>
      <c r="KVS22" s="201"/>
      <c r="KVT22" s="201"/>
      <c r="KVU22" s="201"/>
      <c r="KVV22" s="201"/>
      <c r="KVW22" s="201"/>
      <c r="KVX22" s="201"/>
      <c r="KVY22" s="201"/>
      <c r="KVZ22" s="201"/>
      <c r="KWA22" s="201"/>
      <c r="KWB22" s="201"/>
      <c r="KWC22" s="201"/>
      <c r="KWD22" s="201"/>
      <c r="KWE22" s="201"/>
      <c r="KWF22" s="201"/>
      <c r="KWG22" s="201"/>
      <c r="KWH22" s="201"/>
      <c r="KWI22" s="201"/>
      <c r="KWJ22" s="201"/>
      <c r="KWK22" s="201"/>
      <c r="KWL22" s="201"/>
      <c r="KWM22" s="201"/>
      <c r="KWN22" s="201"/>
      <c r="KWO22" s="201"/>
      <c r="KWP22" s="201"/>
      <c r="KWQ22" s="201"/>
      <c r="KWR22" s="201"/>
      <c r="KWS22" s="201"/>
      <c r="KWT22" s="201"/>
      <c r="KWU22" s="201"/>
      <c r="KWV22" s="201"/>
      <c r="KWW22" s="201"/>
      <c r="KWX22" s="201"/>
      <c r="KWY22" s="201"/>
      <c r="KWZ22" s="201"/>
      <c r="KXA22" s="201"/>
      <c r="KXB22" s="201"/>
      <c r="KXC22" s="201"/>
      <c r="KXD22" s="201"/>
      <c r="KXE22" s="201"/>
      <c r="KXF22" s="201"/>
      <c r="KXG22" s="201"/>
      <c r="KXH22" s="201"/>
      <c r="KXI22" s="201"/>
      <c r="KXJ22" s="201"/>
      <c r="KXK22" s="201"/>
      <c r="KXL22" s="201"/>
      <c r="KXM22" s="201"/>
      <c r="KXN22" s="201"/>
      <c r="KXO22" s="201"/>
      <c r="KXP22" s="201"/>
      <c r="KXQ22" s="201"/>
      <c r="KXR22" s="201"/>
      <c r="KXS22" s="201"/>
      <c r="KXT22" s="201"/>
      <c r="KXU22" s="201"/>
      <c r="KXV22" s="201"/>
      <c r="KXW22" s="201"/>
      <c r="KXX22" s="201"/>
      <c r="KXY22" s="201"/>
      <c r="KXZ22" s="201"/>
      <c r="KYA22" s="201"/>
      <c r="KYB22" s="201"/>
      <c r="KYC22" s="201"/>
      <c r="KYD22" s="201"/>
      <c r="KYE22" s="201"/>
      <c r="KYF22" s="201"/>
      <c r="KYG22" s="201"/>
      <c r="KYH22" s="201"/>
      <c r="KYI22" s="201"/>
      <c r="KYJ22" s="201"/>
      <c r="KYK22" s="201"/>
      <c r="KYL22" s="201"/>
      <c r="KYM22" s="201"/>
      <c r="KYN22" s="201"/>
      <c r="KYO22" s="201"/>
      <c r="KYP22" s="201"/>
      <c r="KYQ22" s="201"/>
      <c r="KYR22" s="201"/>
      <c r="KYS22" s="201"/>
      <c r="KYT22" s="201"/>
      <c r="KYU22" s="201"/>
      <c r="KYV22" s="201"/>
      <c r="KYW22" s="201"/>
      <c r="KYX22" s="201"/>
      <c r="KYY22" s="201"/>
      <c r="KYZ22" s="201"/>
      <c r="KZA22" s="201"/>
      <c r="KZB22" s="201"/>
      <c r="KZC22" s="201"/>
      <c r="KZD22" s="201"/>
      <c r="KZE22" s="201"/>
      <c r="KZF22" s="201"/>
      <c r="KZG22" s="201"/>
      <c r="KZH22" s="201"/>
      <c r="KZI22" s="201"/>
      <c r="KZJ22" s="201"/>
      <c r="KZK22" s="201"/>
      <c r="KZL22" s="201"/>
      <c r="KZM22" s="201"/>
      <c r="KZN22" s="201"/>
      <c r="KZO22" s="201"/>
      <c r="KZP22" s="201"/>
      <c r="KZQ22" s="201"/>
      <c r="KZR22" s="201"/>
      <c r="KZS22" s="201"/>
      <c r="KZT22" s="201"/>
      <c r="KZU22" s="201"/>
      <c r="KZV22" s="201"/>
      <c r="KZW22" s="201"/>
      <c r="KZX22" s="201"/>
      <c r="KZY22" s="201"/>
      <c r="KZZ22" s="201"/>
      <c r="LAA22" s="201"/>
      <c r="LAB22" s="201"/>
      <c r="LAC22" s="201"/>
      <c r="LAD22" s="201"/>
      <c r="LAE22" s="201"/>
      <c r="LAF22" s="201"/>
      <c r="LAG22" s="201"/>
      <c r="LAH22" s="201"/>
      <c r="LAI22" s="201"/>
      <c r="LAJ22" s="201"/>
      <c r="LAK22" s="201"/>
      <c r="LAL22" s="201"/>
      <c r="LAM22" s="201"/>
      <c r="LAN22" s="201"/>
      <c r="LAO22" s="201"/>
      <c r="LAP22" s="201"/>
      <c r="LAQ22" s="201"/>
      <c r="LAR22" s="201"/>
      <c r="LAS22" s="201"/>
      <c r="LAT22" s="201"/>
      <c r="LAU22" s="201"/>
      <c r="LAV22" s="201"/>
      <c r="LAW22" s="201"/>
      <c r="LAX22" s="201"/>
      <c r="LAY22" s="201"/>
      <c r="LAZ22" s="201"/>
      <c r="LBA22" s="201"/>
      <c r="LBB22" s="201"/>
      <c r="LBC22" s="201"/>
      <c r="LBD22" s="201"/>
      <c r="LBE22" s="201"/>
      <c r="LBF22" s="201"/>
      <c r="LBG22" s="201"/>
      <c r="LBH22" s="201"/>
      <c r="LBI22" s="201"/>
      <c r="LBJ22" s="201"/>
      <c r="LBK22" s="201"/>
      <c r="LBL22" s="201"/>
      <c r="LBM22" s="201"/>
      <c r="LBN22" s="201"/>
      <c r="LBO22" s="201"/>
      <c r="LBP22" s="201"/>
      <c r="LBQ22" s="201"/>
      <c r="LBR22" s="201"/>
      <c r="LBS22" s="201"/>
      <c r="LBT22" s="201"/>
      <c r="LBU22" s="201"/>
      <c r="LBV22" s="201"/>
      <c r="LBW22" s="201"/>
      <c r="LBX22" s="201"/>
      <c r="LBY22" s="201"/>
      <c r="LBZ22" s="201"/>
      <c r="LCA22" s="201"/>
      <c r="LCB22" s="201"/>
      <c r="LCC22" s="201"/>
      <c r="LCD22" s="201"/>
      <c r="LCE22" s="201"/>
      <c r="LCF22" s="201"/>
      <c r="LCG22" s="201"/>
      <c r="LCH22" s="201"/>
      <c r="LCI22" s="201"/>
      <c r="LCJ22" s="201"/>
      <c r="LCK22" s="201"/>
      <c r="LCL22" s="201"/>
      <c r="LCM22" s="201"/>
      <c r="LCN22" s="201"/>
      <c r="LCO22" s="201"/>
      <c r="LCP22" s="201"/>
      <c r="LCQ22" s="201"/>
      <c r="LCR22" s="201"/>
      <c r="LCS22" s="201"/>
      <c r="LCT22" s="201"/>
      <c r="LCU22" s="201"/>
      <c r="LCV22" s="201"/>
      <c r="LCW22" s="201"/>
      <c r="LCX22" s="201"/>
      <c r="LCY22" s="201"/>
      <c r="LCZ22" s="201"/>
      <c r="LDA22" s="201"/>
      <c r="LDB22" s="201"/>
      <c r="LDC22" s="201"/>
      <c r="LDD22" s="201"/>
      <c r="LDE22" s="201"/>
      <c r="LDF22" s="201"/>
      <c r="LDG22" s="201"/>
      <c r="LDH22" s="201"/>
      <c r="LDI22" s="201"/>
      <c r="LDJ22" s="201"/>
      <c r="LDK22" s="201"/>
      <c r="LDL22" s="201"/>
      <c r="LDM22" s="201"/>
      <c r="LDN22" s="201"/>
      <c r="LDO22" s="201"/>
      <c r="LDP22" s="201"/>
      <c r="LDQ22" s="201"/>
      <c r="LDR22" s="201"/>
      <c r="LDS22" s="201"/>
      <c r="LDT22" s="201"/>
      <c r="LDU22" s="201"/>
      <c r="LDV22" s="201"/>
      <c r="LDW22" s="201"/>
      <c r="LDX22" s="201"/>
      <c r="LDY22" s="201"/>
      <c r="LDZ22" s="201"/>
      <c r="LEA22" s="201"/>
      <c r="LEB22" s="201"/>
      <c r="LEC22" s="201"/>
      <c r="LED22" s="201"/>
      <c r="LEE22" s="201"/>
      <c r="LEF22" s="201"/>
      <c r="LEG22" s="201"/>
      <c r="LEH22" s="201"/>
      <c r="LEI22" s="201"/>
      <c r="LEJ22" s="201"/>
      <c r="LEK22" s="201"/>
      <c r="LEL22" s="201"/>
      <c r="LEM22" s="201"/>
      <c r="LEN22" s="201"/>
      <c r="LEO22" s="201"/>
      <c r="LEP22" s="201"/>
      <c r="LEQ22" s="201"/>
      <c r="LER22" s="201"/>
      <c r="LES22" s="201"/>
      <c r="LET22" s="201"/>
      <c r="LEU22" s="201"/>
      <c r="LEV22" s="201"/>
      <c r="LEW22" s="201"/>
      <c r="LEX22" s="201"/>
      <c r="LEY22" s="201"/>
      <c r="LEZ22" s="201"/>
      <c r="LFA22" s="201"/>
      <c r="LFB22" s="201"/>
      <c r="LFC22" s="201"/>
      <c r="LFD22" s="201"/>
      <c r="LFE22" s="201"/>
      <c r="LFF22" s="201"/>
      <c r="LFG22" s="201"/>
      <c r="LFH22" s="201"/>
      <c r="LFI22" s="201"/>
      <c r="LFJ22" s="201"/>
      <c r="LFK22" s="201"/>
      <c r="LFL22" s="201"/>
      <c r="LFM22" s="201"/>
      <c r="LFN22" s="201"/>
      <c r="LFO22" s="201"/>
      <c r="LFP22" s="201"/>
      <c r="LFQ22" s="201"/>
      <c r="LFR22" s="201"/>
      <c r="LFS22" s="201"/>
      <c r="LFT22" s="201"/>
      <c r="LFU22" s="201"/>
      <c r="LFV22" s="201"/>
      <c r="LFW22" s="201"/>
      <c r="LFX22" s="201"/>
      <c r="LFY22" s="201"/>
      <c r="LFZ22" s="201"/>
      <c r="LGA22" s="201"/>
      <c r="LGB22" s="201"/>
      <c r="LGC22" s="201"/>
      <c r="LGD22" s="201"/>
      <c r="LGE22" s="201"/>
      <c r="LGF22" s="201"/>
      <c r="LGG22" s="201"/>
      <c r="LGH22" s="201"/>
      <c r="LGI22" s="201"/>
      <c r="LGJ22" s="201"/>
      <c r="LGK22" s="201"/>
      <c r="LGL22" s="201"/>
      <c r="LGM22" s="201"/>
      <c r="LGN22" s="201"/>
      <c r="LGO22" s="201"/>
      <c r="LGP22" s="201"/>
      <c r="LGQ22" s="201"/>
      <c r="LGR22" s="201"/>
      <c r="LGS22" s="201"/>
      <c r="LGT22" s="201"/>
      <c r="LGU22" s="201"/>
      <c r="LGV22" s="201"/>
      <c r="LGW22" s="201"/>
      <c r="LGX22" s="201"/>
      <c r="LGY22" s="201"/>
      <c r="LGZ22" s="201"/>
      <c r="LHA22" s="201"/>
      <c r="LHB22" s="201"/>
      <c r="LHC22" s="201"/>
      <c r="LHD22" s="201"/>
      <c r="LHE22" s="201"/>
      <c r="LHF22" s="201"/>
      <c r="LHG22" s="201"/>
      <c r="LHH22" s="201"/>
      <c r="LHI22" s="201"/>
      <c r="LHJ22" s="201"/>
      <c r="LHK22" s="201"/>
      <c r="LHL22" s="201"/>
      <c r="LHM22" s="201"/>
      <c r="LHN22" s="201"/>
      <c r="LHO22" s="201"/>
      <c r="LHP22" s="201"/>
      <c r="LHQ22" s="201"/>
      <c r="LHR22" s="201"/>
      <c r="LHS22" s="201"/>
      <c r="LHT22" s="201"/>
      <c r="LHU22" s="201"/>
      <c r="LHV22" s="201"/>
      <c r="LHW22" s="201"/>
      <c r="LHX22" s="201"/>
      <c r="LHY22" s="201"/>
      <c r="LHZ22" s="201"/>
      <c r="LIA22" s="201"/>
      <c r="LIB22" s="201"/>
      <c r="LIC22" s="201"/>
      <c r="LID22" s="201"/>
      <c r="LIE22" s="201"/>
      <c r="LIF22" s="201"/>
      <c r="LIG22" s="201"/>
      <c r="LIH22" s="201"/>
      <c r="LII22" s="201"/>
      <c r="LIJ22" s="201"/>
      <c r="LIK22" s="201"/>
      <c r="LIL22" s="201"/>
      <c r="LIM22" s="201"/>
      <c r="LIN22" s="201"/>
      <c r="LIO22" s="201"/>
      <c r="LIP22" s="201"/>
      <c r="LIQ22" s="201"/>
      <c r="LIR22" s="201"/>
      <c r="LIS22" s="201"/>
      <c r="LIT22" s="201"/>
      <c r="LIU22" s="201"/>
      <c r="LIV22" s="201"/>
      <c r="LIW22" s="201"/>
      <c r="LIX22" s="201"/>
      <c r="LIY22" s="201"/>
      <c r="LIZ22" s="201"/>
      <c r="LJA22" s="201"/>
      <c r="LJB22" s="201"/>
      <c r="LJC22" s="201"/>
      <c r="LJD22" s="201"/>
      <c r="LJE22" s="201"/>
      <c r="LJF22" s="201"/>
      <c r="LJG22" s="201"/>
      <c r="LJH22" s="201"/>
      <c r="LJI22" s="201"/>
      <c r="LJJ22" s="201"/>
      <c r="LJK22" s="201"/>
      <c r="LJL22" s="201"/>
      <c r="LJM22" s="201"/>
      <c r="LJN22" s="201"/>
      <c r="LJO22" s="201"/>
      <c r="LJP22" s="201"/>
      <c r="LJQ22" s="201"/>
      <c r="LJR22" s="201"/>
      <c r="LJS22" s="201"/>
      <c r="LJT22" s="201"/>
      <c r="LJU22" s="201"/>
      <c r="LJV22" s="201"/>
      <c r="LJW22" s="201"/>
      <c r="LJX22" s="201"/>
      <c r="LJY22" s="201"/>
      <c r="LJZ22" s="201"/>
      <c r="LKA22" s="201"/>
      <c r="LKB22" s="201"/>
      <c r="LKC22" s="201"/>
      <c r="LKD22" s="201"/>
      <c r="LKE22" s="201"/>
      <c r="LKF22" s="201"/>
      <c r="LKG22" s="201"/>
      <c r="LKH22" s="201"/>
      <c r="LKI22" s="201"/>
      <c r="LKJ22" s="201"/>
      <c r="LKK22" s="201"/>
      <c r="LKL22" s="201"/>
      <c r="LKM22" s="201"/>
      <c r="LKN22" s="201"/>
      <c r="LKO22" s="201"/>
      <c r="LKP22" s="201"/>
      <c r="LKQ22" s="201"/>
      <c r="LKR22" s="201"/>
      <c r="LKS22" s="201"/>
      <c r="LKT22" s="201"/>
      <c r="LKU22" s="201"/>
      <c r="LKV22" s="201"/>
      <c r="LKW22" s="201"/>
      <c r="LKX22" s="201"/>
      <c r="LKY22" s="201"/>
      <c r="LKZ22" s="201"/>
      <c r="LLA22" s="201"/>
      <c r="LLB22" s="201"/>
      <c r="LLC22" s="201"/>
      <c r="LLD22" s="201"/>
      <c r="LLE22" s="201"/>
      <c r="LLF22" s="201"/>
      <c r="LLG22" s="201"/>
      <c r="LLH22" s="201"/>
      <c r="LLI22" s="201"/>
      <c r="LLJ22" s="201"/>
      <c r="LLK22" s="201"/>
      <c r="LLL22" s="201"/>
      <c r="LLM22" s="201"/>
      <c r="LLN22" s="201"/>
      <c r="LLO22" s="201"/>
      <c r="LLP22" s="201"/>
      <c r="LLQ22" s="201"/>
      <c r="LLR22" s="201"/>
      <c r="LLS22" s="201"/>
      <c r="LLT22" s="201"/>
      <c r="LLU22" s="201"/>
      <c r="LLV22" s="201"/>
      <c r="LLW22" s="201"/>
      <c r="LLX22" s="201"/>
      <c r="LLY22" s="201"/>
      <c r="LLZ22" s="201"/>
      <c r="LMA22" s="201"/>
      <c r="LMB22" s="201"/>
      <c r="LMC22" s="201"/>
      <c r="LMD22" s="201"/>
      <c r="LME22" s="201"/>
      <c r="LMF22" s="201"/>
      <c r="LMG22" s="201"/>
      <c r="LMH22" s="201"/>
      <c r="LMI22" s="201"/>
      <c r="LMJ22" s="201"/>
      <c r="LMK22" s="201"/>
      <c r="LML22" s="201"/>
      <c r="LMM22" s="201"/>
      <c r="LMN22" s="201"/>
      <c r="LMO22" s="201"/>
      <c r="LMP22" s="201"/>
      <c r="LMQ22" s="201"/>
      <c r="LMR22" s="201"/>
      <c r="LMS22" s="201"/>
      <c r="LMT22" s="201"/>
      <c r="LMU22" s="201"/>
      <c r="LMV22" s="201"/>
      <c r="LMW22" s="201"/>
      <c r="LMX22" s="201"/>
      <c r="LMY22" s="201"/>
      <c r="LMZ22" s="201"/>
      <c r="LNA22" s="201"/>
      <c r="LNB22" s="201"/>
      <c r="LNC22" s="201"/>
      <c r="LND22" s="201"/>
      <c r="LNE22" s="201"/>
      <c r="LNF22" s="201"/>
      <c r="LNG22" s="201"/>
      <c r="LNH22" s="201"/>
      <c r="LNI22" s="201"/>
      <c r="LNJ22" s="201"/>
      <c r="LNK22" s="201"/>
      <c r="LNL22" s="201"/>
      <c r="LNM22" s="201"/>
      <c r="LNN22" s="201"/>
      <c r="LNO22" s="201"/>
      <c r="LNP22" s="201"/>
      <c r="LNQ22" s="201"/>
      <c r="LNR22" s="201"/>
      <c r="LNS22" s="201"/>
      <c r="LNT22" s="201"/>
      <c r="LNU22" s="201"/>
      <c r="LNV22" s="201"/>
      <c r="LNW22" s="201"/>
      <c r="LNX22" s="201"/>
      <c r="LNY22" s="201"/>
      <c r="LNZ22" s="201"/>
      <c r="LOA22" s="201"/>
      <c r="LOB22" s="201"/>
      <c r="LOC22" s="201"/>
      <c r="LOD22" s="201"/>
      <c r="LOE22" s="201"/>
      <c r="LOF22" s="201"/>
      <c r="LOG22" s="201"/>
      <c r="LOH22" s="201"/>
      <c r="LOI22" s="201"/>
      <c r="LOJ22" s="201"/>
      <c r="LOK22" s="201"/>
      <c r="LOL22" s="201"/>
      <c r="LOM22" s="201"/>
      <c r="LON22" s="201"/>
      <c r="LOO22" s="201"/>
      <c r="LOP22" s="201"/>
      <c r="LOQ22" s="201"/>
      <c r="LOR22" s="201"/>
      <c r="LOS22" s="201"/>
      <c r="LOT22" s="201"/>
      <c r="LOU22" s="201"/>
      <c r="LOV22" s="201"/>
      <c r="LOW22" s="201"/>
      <c r="LOX22" s="201"/>
      <c r="LOY22" s="201"/>
      <c r="LOZ22" s="201"/>
      <c r="LPA22" s="201"/>
      <c r="LPB22" s="201"/>
      <c r="LPC22" s="201"/>
      <c r="LPD22" s="201"/>
      <c r="LPE22" s="201"/>
      <c r="LPF22" s="201"/>
      <c r="LPG22" s="201"/>
      <c r="LPH22" s="201"/>
      <c r="LPI22" s="201"/>
      <c r="LPJ22" s="201"/>
      <c r="LPK22" s="201"/>
      <c r="LPL22" s="201"/>
      <c r="LPM22" s="201"/>
      <c r="LPN22" s="201"/>
      <c r="LPO22" s="201"/>
      <c r="LPP22" s="201"/>
      <c r="LPQ22" s="201"/>
      <c r="LPR22" s="201"/>
      <c r="LPS22" s="201"/>
      <c r="LPT22" s="201"/>
      <c r="LPU22" s="201"/>
      <c r="LPV22" s="201"/>
      <c r="LPW22" s="201"/>
      <c r="LPX22" s="201"/>
      <c r="LPY22" s="201"/>
      <c r="LPZ22" s="201"/>
      <c r="LQA22" s="201"/>
      <c r="LQB22" s="201"/>
      <c r="LQC22" s="201"/>
      <c r="LQD22" s="201"/>
      <c r="LQE22" s="201"/>
      <c r="LQF22" s="201"/>
      <c r="LQG22" s="201"/>
      <c r="LQH22" s="201"/>
      <c r="LQI22" s="201"/>
      <c r="LQJ22" s="201"/>
      <c r="LQK22" s="201"/>
      <c r="LQL22" s="201"/>
      <c r="LQM22" s="201"/>
      <c r="LQN22" s="201"/>
      <c r="LQO22" s="201"/>
      <c r="LQP22" s="201"/>
      <c r="LQQ22" s="201"/>
      <c r="LQR22" s="201"/>
      <c r="LQS22" s="201"/>
      <c r="LQT22" s="201"/>
      <c r="LQU22" s="201"/>
      <c r="LQV22" s="201"/>
      <c r="LQW22" s="201"/>
      <c r="LQX22" s="201"/>
      <c r="LQY22" s="201"/>
      <c r="LQZ22" s="201"/>
      <c r="LRA22" s="201"/>
      <c r="LRB22" s="201"/>
      <c r="LRC22" s="201"/>
      <c r="LRD22" s="201"/>
      <c r="LRE22" s="201"/>
      <c r="LRF22" s="201"/>
      <c r="LRG22" s="201"/>
      <c r="LRH22" s="201"/>
      <c r="LRI22" s="201"/>
      <c r="LRJ22" s="201"/>
      <c r="LRK22" s="201"/>
      <c r="LRL22" s="201"/>
      <c r="LRM22" s="201"/>
      <c r="LRN22" s="201"/>
      <c r="LRO22" s="201"/>
      <c r="LRP22" s="201"/>
      <c r="LRQ22" s="201"/>
      <c r="LRR22" s="201"/>
      <c r="LRS22" s="201"/>
      <c r="LRT22" s="201"/>
      <c r="LRU22" s="201"/>
      <c r="LRV22" s="201"/>
      <c r="LRW22" s="201"/>
      <c r="LRX22" s="201"/>
      <c r="LRY22" s="201"/>
      <c r="LRZ22" s="201"/>
      <c r="LSA22" s="201"/>
      <c r="LSB22" s="201"/>
      <c r="LSC22" s="201"/>
      <c r="LSD22" s="201"/>
      <c r="LSE22" s="201"/>
      <c r="LSF22" s="201"/>
      <c r="LSG22" s="201"/>
      <c r="LSH22" s="201"/>
      <c r="LSI22" s="201"/>
      <c r="LSJ22" s="201"/>
      <c r="LSK22" s="201"/>
      <c r="LSL22" s="201"/>
      <c r="LSM22" s="201"/>
      <c r="LSN22" s="201"/>
      <c r="LSO22" s="201"/>
      <c r="LSP22" s="201"/>
      <c r="LSQ22" s="201"/>
      <c r="LSR22" s="201"/>
      <c r="LSS22" s="201"/>
      <c r="LST22" s="201"/>
      <c r="LSU22" s="201"/>
      <c r="LSV22" s="201"/>
      <c r="LSW22" s="201"/>
      <c r="LSX22" s="201"/>
      <c r="LSY22" s="201"/>
      <c r="LSZ22" s="201"/>
      <c r="LTA22" s="201"/>
      <c r="LTB22" s="201"/>
      <c r="LTC22" s="201"/>
      <c r="LTD22" s="201"/>
      <c r="LTE22" s="201"/>
      <c r="LTF22" s="201"/>
      <c r="LTG22" s="201"/>
      <c r="LTH22" s="201"/>
      <c r="LTI22" s="201"/>
      <c r="LTJ22" s="201"/>
      <c r="LTK22" s="201"/>
      <c r="LTL22" s="201"/>
      <c r="LTM22" s="201"/>
      <c r="LTN22" s="201"/>
      <c r="LTO22" s="201"/>
      <c r="LTP22" s="201"/>
      <c r="LTQ22" s="201"/>
      <c r="LTR22" s="201"/>
      <c r="LTS22" s="201"/>
      <c r="LTT22" s="201"/>
      <c r="LTU22" s="201"/>
      <c r="LTV22" s="201"/>
      <c r="LTW22" s="201"/>
      <c r="LTX22" s="201"/>
      <c r="LTY22" s="201"/>
      <c r="LTZ22" s="201"/>
      <c r="LUA22" s="201"/>
      <c r="LUB22" s="201"/>
      <c r="LUC22" s="201"/>
      <c r="LUD22" s="201"/>
      <c r="LUE22" s="201"/>
      <c r="LUF22" s="201"/>
      <c r="LUG22" s="201"/>
      <c r="LUH22" s="201"/>
      <c r="LUI22" s="201"/>
      <c r="LUJ22" s="201"/>
      <c r="LUK22" s="201"/>
      <c r="LUL22" s="201"/>
      <c r="LUM22" s="201"/>
      <c r="LUN22" s="201"/>
      <c r="LUO22" s="201"/>
      <c r="LUP22" s="201"/>
      <c r="LUQ22" s="201"/>
      <c r="LUR22" s="201"/>
      <c r="LUS22" s="201"/>
      <c r="LUT22" s="201"/>
      <c r="LUU22" s="201"/>
      <c r="LUV22" s="201"/>
      <c r="LUW22" s="201"/>
      <c r="LUX22" s="201"/>
      <c r="LUY22" s="201"/>
      <c r="LUZ22" s="201"/>
      <c r="LVA22" s="201"/>
      <c r="LVB22" s="201"/>
      <c r="LVC22" s="201"/>
      <c r="LVD22" s="201"/>
      <c r="LVE22" s="201"/>
      <c r="LVF22" s="201"/>
      <c r="LVG22" s="201"/>
      <c r="LVH22" s="201"/>
      <c r="LVI22" s="201"/>
      <c r="LVJ22" s="201"/>
      <c r="LVK22" s="201"/>
      <c r="LVL22" s="201"/>
      <c r="LVM22" s="201"/>
      <c r="LVN22" s="201"/>
      <c r="LVO22" s="201"/>
      <c r="LVP22" s="201"/>
      <c r="LVQ22" s="201"/>
      <c r="LVR22" s="201"/>
      <c r="LVS22" s="201"/>
      <c r="LVT22" s="201"/>
      <c r="LVU22" s="201"/>
      <c r="LVV22" s="201"/>
      <c r="LVW22" s="201"/>
      <c r="LVX22" s="201"/>
      <c r="LVY22" s="201"/>
      <c r="LVZ22" s="201"/>
      <c r="LWA22" s="201"/>
      <c r="LWB22" s="201"/>
      <c r="LWC22" s="201"/>
      <c r="LWD22" s="201"/>
      <c r="LWE22" s="201"/>
      <c r="LWF22" s="201"/>
      <c r="LWG22" s="201"/>
      <c r="LWH22" s="201"/>
      <c r="LWI22" s="201"/>
      <c r="LWJ22" s="201"/>
      <c r="LWK22" s="201"/>
      <c r="LWL22" s="201"/>
      <c r="LWM22" s="201"/>
      <c r="LWN22" s="201"/>
      <c r="LWO22" s="201"/>
      <c r="LWP22" s="201"/>
      <c r="LWQ22" s="201"/>
      <c r="LWR22" s="201"/>
      <c r="LWS22" s="201"/>
      <c r="LWT22" s="201"/>
      <c r="LWU22" s="201"/>
      <c r="LWV22" s="201"/>
      <c r="LWW22" s="201"/>
      <c r="LWX22" s="201"/>
      <c r="LWY22" s="201"/>
      <c r="LWZ22" s="201"/>
      <c r="LXA22" s="201"/>
      <c r="LXB22" s="201"/>
      <c r="LXC22" s="201"/>
      <c r="LXD22" s="201"/>
      <c r="LXE22" s="201"/>
      <c r="LXF22" s="201"/>
      <c r="LXG22" s="201"/>
      <c r="LXH22" s="201"/>
      <c r="LXI22" s="201"/>
      <c r="LXJ22" s="201"/>
      <c r="LXK22" s="201"/>
      <c r="LXL22" s="201"/>
      <c r="LXM22" s="201"/>
      <c r="LXN22" s="201"/>
      <c r="LXO22" s="201"/>
      <c r="LXP22" s="201"/>
      <c r="LXQ22" s="201"/>
      <c r="LXR22" s="201"/>
      <c r="LXS22" s="201"/>
      <c r="LXT22" s="201"/>
      <c r="LXU22" s="201"/>
      <c r="LXV22" s="201"/>
      <c r="LXW22" s="201"/>
      <c r="LXX22" s="201"/>
      <c r="LXY22" s="201"/>
      <c r="LXZ22" s="201"/>
      <c r="LYA22" s="201"/>
      <c r="LYB22" s="201"/>
      <c r="LYC22" s="201"/>
      <c r="LYD22" s="201"/>
      <c r="LYE22" s="201"/>
      <c r="LYF22" s="201"/>
      <c r="LYG22" s="201"/>
      <c r="LYH22" s="201"/>
      <c r="LYI22" s="201"/>
      <c r="LYJ22" s="201"/>
      <c r="LYK22" s="201"/>
      <c r="LYL22" s="201"/>
      <c r="LYM22" s="201"/>
      <c r="LYN22" s="201"/>
      <c r="LYO22" s="201"/>
      <c r="LYP22" s="201"/>
      <c r="LYQ22" s="201"/>
      <c r="LYR22" s="201"/>
      <c r="LYS22" s="201"/>
      <c r="LYT22" s="201"/>
      <c r="LYU22" s="201"/>
      <c r="LYV22" s="201"/>
      <c r="LYW22" s="201"/>
      <c r="LYX22" s="201"/>
      <c r="LYY22" s="201"/>
      <c r="LYZ22" s="201"/>
      <c r="LZA22" s="201"/>
      <c r="LZB22" s="201"/>
      <c r="LZC22" s="201"/>
      <c r="LZD22" s="201"/>
      <c r="LZE22" s="201"/>
      <c r="LZF22" s="201"/>
      <c r="LZG22" s="201"/>
      <c r="LZH22" s="201"/>
      <c r="LZI22" s="201"/>
      <c r="LZJ22" s="201"/>
      <c r="LZK22" s="201"/>
      <c r="LZL22" s="201"/>
      <c r="LZM22" s="201"/>
      <c r="LZN22" s="201"/>
      <c r="LZO22" s="201"/>
      <c r="LZP22" s="201"/>
      <c r="LZQ22" s="201"/>
      <c r="LZR22" s="201"/>
      <c r="LZS22" s="201"/>
      <c r="LZT22" s="201"/>
      <c r="LZU22" s="201"/>
      <c r="LZV22" s="201"/>
      <c r="LZW22" s="201"/>
      <c r="LZX22" s="201"/>
      <c r="LZY22" s="201"/>
      <c r="LZZ22" s="201"/>
      <c r="MAA22" s="201"/>
      <c r="MAB22" s="201"/>
      <c r="MAC22" s="201"/>
      <c r="MAD22" s="201"/>
      <c r="MAE22" s="201"/>
      <c r="MAF22" s="201"/>
      <c r="MAG22" s="201"/>
      <c r="MAH22" s="201"/>
      <c r="MAI22" s="201"/>
      <c r="MAJ22" s="201"/>
      <c r="MAK22" s="201"/>
      <c r="MAL22" s="201"/>
      <c r="MAM22" s="201"/>
      <c r="MAN22" s="201"/>
      <c r="MAO22" s="201"/>
      <c r="MAP22" s="201"/>
      <c r="MAQ22" s="201"/>
      <c r="MAR22" s="201"/>
      <c r="MAS22" s="201"/>
      <c r="MAT22" s="201"/>
      <c r="MAU22" s="201"/>
      <c r="MAV22" s="201"/>
      <c r="MAW22" s="201"/>
      <c r="MAX22" s="201"/>
      <c r="MAY22" s="201"/>
      <c r="MAZ22" s="201"/>
      <c r="MBA22" s="201"/>
      <c r="MBB22" s="201"/>
      <c r="MBC22" s="201"/>
      <c r="MBD22" s="201"/>
      <c r="MBE22" s="201"/>
      <c r="MBF22" s="201"/>
      <c r="MBG22" s="201"/>
      <c r="MBH22" s="201"/>
      <c r="MBI22" s="201"/>
      <c r="MBJ22" s="201"/>
      <c r="MBK22" s="201"/>
      <c r="MBL22" s="201"/>
      <c r="MBM22" s="201"/>
      <c r="MBN22" s="201"/>
      <c r="MBO22" s="201"/>
      <c r="MBP22" s="201"/>
      <c r="MBQ22" s="201"/>
      <c r="MBR22" s="201"/>
      <c r="MBS22" s="201"/>
      <c r="MBT22" s="201"/>
      <c r="MBU22" s="201"/>
      <c r="MBV22" s="201"/>
      <c r="MBW22" s="201"/>
      <c r="MBX22" s="201"/>
      <c r="MBY22" s="201"/>
      <c r="MBZ22" s="201"/>
      <c r="MCA22" s="201"/>
      <c r="MCB22" s="201"/>
      <c r="MCC22" s="201"/>
      <c r="MCD22" s="201"/>
      <c r="MCE22" s="201"/>
      <c r="MCF22" s="201"/>
      <c r="MCG22" s="201"/>
      <c r="MCH22" s="201"/>
      <c r="MCI22" s="201"/>
      <c r="MCJ22" s="201"/>
      <c r="MCK22" s="201"/>
      <c r="MCL22" s="201"/>
      <c r="MCM22" s="201"/>
      <c r="MCN22" s="201"/>
      <c r="MCO22" s="201"/>
      <c r="MCP22" s="201"/>
      <c r="MCQ22" s="201"/>
      <c r="MCR22" s="201"/>
      <c r="MCS22" s="201"/>
      <c r="MCT22" s="201"/>
      <c r="MCU22" s="201"/>
      <c r="MCV22" s="201"/>
      <c r="MCW22" s="201"/>
      <c r="MCX22" s="201"/>
      <c r="MCY22" s="201"/>
      <c r="MCZ22" s="201"/>
      <c r="MDA22" s="201"/>
      <c r="MDB22" s="201"/>
      <c r="MDC22" s="201"/>
      <c r="MDD22" s="201"/>
      <c r="MDE22" s="201"/>
      <c r="MDF22" s="201"/>
      <c r="MDG22" s="201"/>
      <c r="MDH22" s="201"/>
      <c r="MDI22" s="201"/>
      <c r="MDJ22" s="201"/>
      <c r="MDK22" s="201"/>
      <c r="MDL22" s="201"/>
      <c r="MDM22" s="201"/>
      <c r="MDN22" s="201"/>
      <c r="MDO22" s="201"/>
      <c r="MDP22" s="201"/>
      <c r="MDQ22" s="201"/>
      <c r="MDR22" s="201"/>
      <c r="MDS22" s="201"/>
      <c r="MDT22" s="201"/>
      <c r="MDU22" s="201"/>
      <c r="MDV22" s="201"/>
      <c r="MDW22" s="201"/>
      <c r="MDX22" s="201"/>
      <c r="MDY22" s="201"/>
      <c r="MDZ22" s="201"/>
      <c r="MEA22" s="201"/>
      <c r="MEB22" s="201"/>
      <c r="MEC22" s="201"/>
      <c r="MED22" s="201"/>
      <c r="MEE22" s="201"/>
      <c r="MEF22" s="201"/>
      <c r="MEG22" s="201"/>
      <c r="MEH22" s="201"/>
      <c r="MEI22" s="201"/>
      <c r="MEJ22" s="201"/>
      <c r="MEK22" s="201"/>
      <c r="MEL22" s="201"/>
      <c r="MEM22" s="201"/>
      <c r="MEN22" s="201"/>
      <c r="MEO22" s="201"/>
      <c r="MEP22" s="201"/>
      <c r="MEQ22" s="201"/>
      <c r="MER22" s="201"/>
      <c r="MES22" s="201"/>
      <c r="MET22" s="201"/>
      <c r="MEU22" s="201"/>
      <c r="MEV22" s="201"/>
      <c r="MEW22" s="201"/>
      <c r="MEX22" s="201"/>
      <c r="MEY22" s="201"/>
      <c r="MEZ22" s="201"/>
      <c r="MFA22" s="201"/>
      <c r="MFB22" s="201"/>
      <c r="MFC22" s="201"/>
      <c r="MFD22" s="201"/>
      <c r="MFE22" s="201"/>
      <c r="MFF22" s="201"/>
      <c r="MFG22" s="201"/>
      <c r="MFH22" s="201"/>
      <c r="MFI22" s="201"/>
      <c r="MFJ22" s="201"/>
      <c r="MFK22" s="201"/>
      <c r="MFL22" s="201"/>
      <c r="MFM22" s="201"/>
      <c r="MFN22" s="201"/>
      <c r="MFO22" s="201"/>
      <c r="MFP22" s="201"/>
      <c r="MFQ22" s="201"/>
      <c r="MFR22" s="201"/>
      <c r="MFS22" s="201"/>
      <c r="MFT22" s="201"/>
      <c r="MFU22" s="201"/>
      <c r="MFV22" s="201"/>
      <c r="MFW22" s="201"/>
      <c r="MFX22" s="201"/>
      <c r="MFY22" s="201"/>
      <c r="MFZ22" s="201"/>
      <c r="MGA22" s="201"/>
      <c r="MGB22" s="201"/>
      <c r="MGC22" s="201"/>
      <c r="MGD22" s="201"/>
      <c r="MGE22" s="201"/>
      <c r="MGF22" s="201"/>
      <c r="MGG22" s="201"/>
      <c r="MGH22" s="201"/>
      <c r="MGI22" s="201"/>
      <c r="MGJ22" s="201"/>
      <c r="MGK22" s="201"/>
      <c r="MGL22" s="201"/>
      <c r="MGM22" s="201"/>
      <c r="MGN22" s="201"/>
      <c r="MGO22" s="201"/>
      <c r="MGP22" s="201"/>
      <c r="MGQ22" s="201"/>
      <c r="MGR22" s="201"/>
      <c r="MGS22" s="201"/>
      <c r="MGT22" s="201"/>
      <c r="MGU22" s="201"/>
      <c r="MGV22" s="201"/>
      <c r="MGW22" s="201"/>
      <c r="MGX22" s="201"/>
      <c r="MGY22" s="201"/>
      <c r="MGZ22" s="201"/>
      <c r="MHA22" s="201"/>
      <c r="MHB22" s="201"/>
      <c r="MHC22" s="201"/>
      <c r="MHD22" s="201"/>
      <c r="MHE22" s="201"/>
      <c r="MHF22" s="201"/>
      <c r="MHG22" s="201"/>
      <c r="MHH22" s="201"/>
      <c r="MHI22" s="201"/>
      <c r="MHJ22" s="201"/>
      <c r="MHK22" s="201"/>
      <c r="MHL22" s="201"/>
      <c r="MHM22" s="201"/>
      <c r="MHN22" s="201"/>
      <c r="MHO22" s="201"/>
      <c r="MHP22" s="201"/>
      <c r="MHQ22" s="201"/>
      <c r="MHR22" s="201"/>
      <c r="MHS22" s="201"/>
      <c r="MHT22" s="201"/>
      <c r="MHU22" s="201"/>
      <c r="MHV22" s="201"/>
      <c r="MHW22" s="201"/>
      <c r="MHX22" s="201"/>
      <c r="MHY22" s="201"/>
      <c r="MHZ22" s="201"/>
      <c r="MIA22" s="201"/>
      <c r="MIB22" s="201"/>
      <c r="MIC22" s="201"/>
      <c r="MID22" s="201"/>
      <c r="MIE22" s="201"/>
      <c r="MIF22" s="201"/>
      <c r="MIG22" s="201"/>
      <c r="MIH22" s="201"/>
      <c r="MII22" s="201"/>
      <c r="MIJ22" s="201"/>
      <c r="MIK22" s="201"/>
      <c r="MIL22" s="201"/>
      <c r="MIM22" s="201"/>
      <c r="MIN22" s="201"/>
      <c r="MIO22" s="201"/>
      <c r="MIP22" s="201"/>
      <c r="MIQ22" s="201"/>
      <c r="MIR22" s="201"/>
      <c r="MIS22" s="201"/>
      <c r="MIT22" s="201"/>
      <c r="MIU22" s="201"/>
      <c r="MIV22" s="201"/>
      <c r="MIW22" s="201"/>
      <c r="MIX22" s="201"/>
      <c r="MIY22" s="201"/>
      <c r="MIZ22" s="201"/>
      <c r="MJA22" s="201"/>
      <c r="MJB22" s="201"/>
      <c r="MJC22" s="201"/>
      <c r="MJD22" s="201"/>
      <c r="MJE22" s="201"/>
      <c r="MJF22" s="201"/>
      <c r="MJG22" s="201"/>
      <c r="MJH22" s="201"/>
      <c r="MJI22" s="201"/>
      <c r="MJJ22" s="201"/>
      <c r="MJK22" s="201"/>
      <c r="MJL22" s="201"/>
      <c r="MJM22" s="201"/>
      <c r="MJN22" s="201"/>
      <c r="MJO22" s="201"/>
      <c r="MJP22" s="201"/>
      <c r="MJQ22" s="201"/>
      <c r="MJR22" s="201"/>
      <c r="MJS22" s="201"/>
      <c r="MJT22" s="201"/>
      <c r="MJU22" s="201"/>
      <c r="MJV22" s="201"/>
      <c r="MJW22" s="201"/>
      <c r="MJX22" s="201"/>
      <c r="MJY22" s="201"/>
      <c r="MJZ22" s="201"/>
      <c r="MKA22" s="201"/>
      <c r="MKB22" s="201"/>
      <c r="MKC22" s="201"/>
      <c r="MKD22" s="201"/>
      <c r="MKE22" s="201"/>
      <c r="MKF22" s="201"/>
      <c r="MKG22" s="201"/>
      <c r="MKH22" s="201"/>
      <c r="MKI22" s="201"/>
      <c r="MKJ22" s="201"/>
      <c r="MKK22" s="201"/>
      <c r="MKL22" s="201"/>
      <c r="MKM22" s="201"/>
      <c r="MKN22" s="201"/>
      <c r="MKO22" s="201"/>
      <c r="MKP22" s="201"/>
      <c r="MKQ22" s="201"/>
      <c r="MKR22" s="201"/>
      <c r="MKS22" s="201"/>
      <c r="MKT22" s="201"/>
      <c r="MKU22" s="201"/>
      <c r="MKV22" s="201"/>
      <c r="MKW22" s="201"/>
      <c r="MKX22" s="201"/>
      <c r="MKY22" s="201"/>
      <c r="MKZ22" s="201"/>
      <c r="MLA22" s="201"/>
      <c r="MLB22" s="201"/>
      <c r="MLC22" s="201"/>
      <c r="MLD22" s="201"/>
      <c r="MLE22" s="201"/>
      <c r="MLF22" s="201"/>
      <c r="MLG22" s="201"/>
      <c r="MLH22" s="201"/>
      <c r="MLI22" s="201"/>
      <c r="MLJ22" s="201"/>
      <c r="MLK22" s="201"/>
      <c r="MLL22" s="201"/>
      <c r="MLM22" s="201"/>
      <c r="MLN22" s="201"/>
      <c r="MLO22" s="201"/>
      <c r="MLP22" s="201"/>
      <c r="MLQ22" s="201"/>
      <c r="MLR22" s="201"/>
      <c r="MLS22" s="201"/>
      <c r="MLT22" s="201"/>
      <c r="MLU22" s="201"/>
      <c r="MLV22" s="201"/>
      <c r="MLW22" s="201"/>
      <c r="MLX22" s="201"/>
      <c r="MLY22" s="201"/>
      <c r="MLZ22" s="201"/>
      <c r="MMA22" s="201"/>
      <c r="MMB22" s="201"/>
      <c r="MMC22" s="201"/>
      <c r="MMD22" s="201"/>
      <c r="MME22" s="201"/>
      <c r="MMF22" s="201"/>
      <c r="MMG22" s="201"/>
      <c r="MMH22" s="201"/>
      <c r="MMI22" s="201"/>
      <c r="MMJ22" s="201"/>
      <c r="MMK22" s="201"/>
      <c r="MML22" s="201"/>
      <c r="MMM22" s="201"/>
      <c r="MMN22" s="201"/>
      <c r="MMO22" s="201"/>
      <c r="MMP22" s="201"/>
      <c r="MMQ22" s="201"/>
      <c r="MMR22" s="201"/>
      <c r="MMS22" s="201"/>
      <c r="MMT22" s="201"/>
      <c r="MMU22" s="201"/>
      <c r="MMV22" s="201"/>
      <c r="MMW22" s="201"/>
      <c r="MMX22" s="201"/>
      <c r="MMY22" s="201"/>
      <c r="MMZ22" s="201"/>
      <c r="MNA22" s="201"/>
      <c r="MNB22" s="201"/>
      <c r="MNC22" s="201"/>
      <c r="MND22" s="201"/>
      <c r="MNE22" s="201"/>
      <c r="MNF22" s="201"/>
      <c r="MNG22" s="201"/>
      <c r="MNH22" s="201"/>
      <c r="MNI22" s="201"/>
      <c r="MNJ22" s="201"/>
      <c r="MNK22" s="201"/>
      <c r="MNL22" s="201"/>
      <c r="MNM22" s="201"/>
      <c r="MNN22" s="201"/>
      <c r="MNO22" s="201"/>
      <c r="MNP22" s="201"/>
      <c r="MNQ22" s="201"/>
      <c r="MNR22" s="201"/>
      <c r="MNS22" s="201"/>
      <c r="MNT22" s="201"/>
      <c r="MNU22" s="201"/>
      <c r="MNV22" s="201"/>
      <c r="MNW22" s="201"/>
      <c r="MNX22" s="201"/>
      <c r="MNY22" s="201"/>
      <c r="MNZ22" s="201"/>
      <c r="MOA22" s="201"/>
      <c r="MOB22" s="201"/>
      <c r="MOC22" s="201"/>
      <c r="MOD22" s="201"/>
      <c r="MOE22" s="201"/>
      <c r="MOF22" s="201"/>
      <c r="MOG22" s="201"/>
      <c r="MOH22" s="201"/>
      <c r="MOI22" s="201"/>
      <c r="MOJ22" s="201"/>
      <c r="MOK22" s="201"/>
      <c r="MOL22" s="201"/>
      <c r="MOM22" s="201"/>
      <c r="MON22" s="201"/>
      <c r="MOO22" s="201"/>
      <c r="MOP22" s="201"/>
      <c r="MOQ22" s="201"/>
      <c r="MOR22" s="201"/>
      <c r="MOS22" s="201"/>
      <c r="MOT22" s="201"/>
      <c r="MOU22" s="201"/>
      <c r="MOV22" s="201"/>
      <c r="MOW22" s="201"/>
      <c r="MOX22" s="201"/>
      <c r="MOY22" s="201"/>
      <c r="MOZ22" s="201"/>
      <c r="MPA22" s="201"/>
      <c r="MPB22" s="201"/>
      <c r="MPC22" s="201"/>
      <c r="MPD22" s="201"/>
      <c r="MPE22" s="201"/>
      <c r="MPF22" s="201"/>
      <c r="MPG22" s="201"/>
      <c r="MPH22" s="201"/>
      <c r="MPI22" s="201"/>
      <c r="MPJ22" s="201"/>
      <c r="MPK22" s="201"/>
      <c r="MPL22" s="201"/>
      <c r="MPM22" s="201"/>
      <c r="MPN22" s="201"/>
      <c r="MPO22" s="201"/>
      <c r="MPP22" s="201"/>
      <c r="MPQ22" s="201"/>
      <c r="MPR22" s="201"/>
      <c r="MPS22" s="201"/>
      <c r="MPT22" s="201"/>
      <c r="MPU22" s="201"/>
      <c r="MPV22" s="201"/>
      <c r="MPW22" s="201"/>
      <c r="MPX22" s="201"/>
      <c r="MPY22" s="201"/>
      <c r="MPZ22" s="201"/>
      <c r="MQA22" s="201"/>
      <c r="MQB22" s="201"/>
      <c r="MQC22" s="201"/>
      <c r="MQD22" s="201"/>
      <c r="MQE22" s="201"/>
      <c r="MQF22" s="201"/>
      <c r="MQG22" s="201"/>
      <c r="MQH22" s="201"/>
      <c r="MQI22" s="201"/>
      <c r="MQJ22" s="201"/>
      <c r="MQK22" s="201"/>
      <c r="MQL22" s="201"/>
      <c r="MQM22" s="201"/>
      <c r="MQN22" s="201"/>
      <c r="MQO22" s="201"/>
      <c r="MQP22" s="201"/>
      <c r="MQQ22" s="201"/>
      <c r="MQR22" s="201"/>
      <c r="MQS22" s="201"/>
      <c r="MQT22" s="201"/>
      <c r="MQU22" s="201"/>
      <c r="MQV22" s="201"/>
      <c r="MQW22" s="201"/>
      <c r="MQX22" s="201"/>
      <c r="MQY22" s="201"/>
      <c r="MQZ22" s="201"/>
      <c r="MRA22" s="201"/>
      <c r="MRB22" s="201"/>
      <c r="MRC22" s="201"/>
      <c r="MRD22" s="201"/>
      <c r="MRE22" s="201"/>
      <c r="MRF22" s="201"/>
      <c r="MRG22" s="201"/>
      <c r="MRH22" s="201"/>
      <c r="MRI22" s="201"/>
      <c r="MRJ22" s="201"/>
      <c r="MRK22" s="201"/>
      <c r="MRL22" s="201"/>
      <c r="MRM22" s="201"/>
      <c r="MRN22" s="201"/>
      <c r="MRO22" s="201"/>
      <c r="MRP22" s="201"/>
      <c r="MRQ22" s="201"/>
      <c r="MRR22" s="201"/>
      <c r="MRS22" s="201"/>
      <c r="MRT22" s="201"/>
      <c r="MRU22" s="201"/>
      <c r="MRV22" s="201"/>
      <c r="MRW22" s="201"/>
      <c r="MRX22" s="201"/>
      <c r="MRY22" s="201"/>
      <c r="MRZ22" s="201"/>
      <c r="MSA22" s="201"/>
      <c r="MSB22" s="201"/>
      <c r="MSC22" s="201"/>
      <c r="MSD22" s="201"/>
      <c r="MSE22" s="201"/>
      <c r="MSF22" s="201"/>
      <c r="MSG22" s="201"/>
      <c r="MSH22" s="201"/>
      <c r="MSI22" s="201"/>
      <c r="MSJ22" s="201"/>
      <c r="MSK22" s="201"/>
      <c r="MSL22" s="201"/>
      <c r="MSM22" s="201"/>
      <c r="MSN22" s="201"/>
      <c r="MSO22" s="201"/>
      <c r="MSP22" s="201"/>
      <c r="MSQ22" s="201"/>
      <c r="MSR22" s="201"/>
      <c r="MSS22" s="201"/>
      <c r="MST22" s="201"/>
      <c r="MSU22" s="201"/>
      <c r="MSV22" s="201"/>
      <c r="MSW22" s="201"/>
      <c r="MSX22" s="201"/>
      <c r="MSY22" s="201"/>
      <c r="MSZ22" s="201"/>
      <c r="MTA22" s="201"/>
      <c r="MTB22" s="201"/>
      <c r="MTC22" s="201"/>
      <c r="MTD22" s="201"/>
      <c r="MTE22" s="201"/>
      <c r="MTF22" s="201"/>
      <c r="MTG22" s="201"/>
      <c r="MTH22" s="201"/>
      <c r="MTI22" s="201"/>
      <c r="MTJ22" s="201"/>
      <c r="MTK22" s="201"/>
      <c r="MTL22" s="201"/>
      <c r="MTM22" s="201"/>
      <c r="MTN22" s="201"/>
      <c r="MTO22" s="201"/>
      <c r="MTP22" s="201"/>
      <c r="MTQ22" s="201"/>
      <c r="MTR22" s="201"/>
      <c r="MTS22" s="201"/>
      <c r="MTT22" s="201"/>
      <c r="MTU22" s="201"/>
      <c r="MTV22" s="201"/>
      <c r="MTW22" s="201"/>
      <c r="MTX22" s="201"/>
      <c r="MTY22" s="201"/>
      <c r="MTZ22" s="201"/>
      <c r="MUA22" s="201"/>
      <c r="MUB22" s="201"/>
      <c r="MUC22" s="201"/>
      <c r="MUD22" s="201"/>
      <c r="MUE22" s="201"/>
      <c r="MUF22" s="201"/>
      <c r="MUG22" s="201"/>
      <c r="MUH22" s="201"/>
      <c r="MUI22" s="201"/>
      <c r="MUJ22" s="201"/>
      <c r="MUK22" s="201"/>
      <c r="MUL22" s="201"/>
      <c r="MUM22" s="201"/>
      <c r="MUN22" s="201"/>
      <c r="MUO22" s="201"/>
      <c r="MUP22" s="201"/>
      <c r="MUQ22" s="201"/>
      <c r="MUR22" s="201"/>
      <c r="MUS22" s="201"/>
      <c r="MUT22" s="201"/>
      <c r="MUU22" s="201"/>
      <c r="MUV22" s="201"/>
      <c r="MUW22" s="201"/>
      <c r="MUX22" s="201"/>
      <c r="MUY22" s="201"/>
      <c r="MUZ22" s="201"/>
      <c r="MVA22" s="201"/>
      <c r="MVB22" s="201"/>
      <c r="MVC22" s="201"/>
      <c r="MVD22" s="201"/>
      <c r="MVE22" s="201"/>
      <c r="MVF22" s="201"/>
      <c r="MVG22" s="201"/>
      <c r="MVH22" s="201"/>
      <c r="MVI22" s="201"/>
      <c r="MVJ22" s="201"/>
      <c r="MVK22" s="201"/>
      <c r="MVL22" s="201"/>
      <c r="MVM22" s="201"/>
      <c r="MVN22" s="201"/>
      <c r="MVO22" s="201"/>
      <c r="MVP22" s="201"/>
      <c r="MVQ22" s="201"/>
      <c r="MVR22" s="201"/>
      <c r="MVS22" s="201"/>
      <c r="MVT22" s="201"/>
      <c r="MVU22" s="201"/>
      <c r="MVV22" s="201"/>
      <c r="MVW22" s="201"/>
      <c r="MVX22" s="201"/>
      <c r="MVY22" s="201"/>
      <c r="MVZ22" s="201"/>
      <c r="MWA22" s="201"/>
      <c r="MWB22" s="201"/>
      <c r="MWC22" s="201"/>
      <c r="MWD22" s="201"/>
      <c r="MWE22" s="201"/>
      <c r="MWF22" s="201"/>
      <c r="MWG22" s="201"/>
      <c r="MWH22" s="201"/>
      <c r="MWI22" s="201"/>
      <c r="MWJ22" s="201"/>
      <c r="MWK22" s="201"/>
      <c r="MWL22" s="201"/>
      <c r="MWM22" s="201"/>
      <c r="MWN22" s="201"/>
      <c r="MWO22" s="201"/>
      <c r="MWP22" s="201"/>
      <c r="MWQ22" s="201"/>
      <c r="MWR22" s="201"/>
      <c r="MWS22" s="201"/>
      <c r="MWT22" s="201"/>
      <c r="MWU22" s="201"/>
      <c r="MWV22" s="201"/>
      <c r="MWW22" s="201"/>
      <c r="MWX22" s="201"/>
      <c r="MWY22" s="201"/>
      <c r="MWZ22" s="201"/>
      <c r="MXA22" s="201"/>
      <c r="MXB22" s="201"/>
      <c r="MXC22" s="201"/>
      <c r="MXD22" s="201"/>
      <c r="MXE22" s="201"/>
      <c r="MXF22" s="201"/>
      <c r="MXG22" s="201"/>
      <c r="MXH22" s="201"/>
      <c r="MXI22" s="201"/>
      <c r="MXJ22" s="201"/>
      <c r="MXK22" s="201"/>
      <c r="MXL22" s="201"/>
      <c r="MXM22" s="201"/>
      <c r="MXN22" s="201"/>
      <c r="MXO22" s="201"/>
      <c r="MXP22" s="201"/>
      <c r="MXQ22" s="201"/>
      <c r="MXR22" s="201"/>
      <c r="MXS22" s="201"/>
      <c r="MXT22" s="201"/>
      <c r="MXU22" s="201"/>
      <c r="MXV22" s="201"/>
      <c r="MXW22" s="201"/>
      <c r="MXX22" s="201"/>
      <c r="MXY22" s="201"/>
      <c r="MXZ22" s="201"/>
      <c r="MYA22" s="201"/>
      <c r="MYB22" s="201"/>
      <c r="MYC22" s="201"/>
      <c r="MYD22" s="201"/>
      <c r="MYE22" s="201"/>
      <c r="MYF22" s="201"/>
      <c r="MYG22" s="201"/>
      <c r="MYH22" s="201"/>
      <c r="MYI22" s="201"/>
      <c r="MYJ22" s="201"/>
      <c r="MYK22" s="201"/>
      <c r="MYL22" s="201"/>
      <c r="MYM22" s="201"/>
      <c r="MYN22" s="201"/>
      <c r="MYO22" s="201"/>
      <c r="MYP22" s="201"/>
      <c r="MYQ22" s="201"/>
      <c r="MYR22" s="201"/>
      <c r="MYS22" s="201"/>
      <c r="MYT22" s="201"/>
      <c r="MYU22" s="201"/>
      <c r="MYV22" s="201"/>
      <c r="MYW22" s="201"/>
      <c r="MYX22" s="201"/>
      <c r="MYY22" s="201"/>
      <c r="MYZ22" s="201"/>
      <c r="MZA22" s="201"/>
      <c r="MZB22" s="201"/>
      <c r="MZC22" s="201"/>
      <c r="MZD22" s="201"/>
      <c r="MZE22" s="201"/>
      <c r="MZF22" s="201"/>
      <c r="MZG22" s="201"/>
      <c r="MZH22" s="201"/>
      <c r="MZI22" s="201"/>
      <c r="MZJ22" s="201"/>
      <c r="MZK22" s="201"/>
      <c r="MZL22" s="201"/>
      <c r="MZM22" s="201"/>
      <c r="MZN22" s="201"/>
      <c r="MZO22" s="201"/>
      <c r="MZP22" s="201"/>
      <c r="MZQ22" s="201"/>
      <c r="MZR22" s="201"/>
      <c r="MZS22" s="201"/>
      <c r="MZT22" s="201"/>
      <c r="MZU22" s="201"/>
      <c r="MZV22" s="201"/>
      <c r="MZW22" s="201"/>
      <c r="MZX22" s="201"/>
      <c r="MZY22" s="201"/>
      <c r="MZZ22" s="201"/>
      <c r="NAA22" s="201"/>
      <c r="NAB22" s="201"/>
      <c r="NAC22" s="201"/>
      <c r="NAD22" s="201"/>
      <c r="NAE22" s="201"/>
      <c r="NAF22" s="201"/>
      <c r="NAG22" s="201"/>
      <c r="NAH22" s="201"/>
      <c r="NAI22" s="201"/>
      <c r="NAJ22" s="201"/>
      <c r="NAK22" s="201"/>
      <c r="NAL22" s="201"/>
      <c r="NAM22" s="201"/>
      <c r="NAN22" s="201"/>
      <c r="NAO22" s="201"/>
      <c r="NAP22" s="201"/>
      <c r="NAQ22" s="201"/>
      <c r="NAR22" s="201"/>
      <c r="NAS22" s="201"/>
      <c r="NAT22" s="201"/>
      <c r="NAU22" s="201"/>
      <c r="NAV22" s="201"/>
      <c r="NAW22" s="201"/>
      <c r="NAX22" s="201"/>
      <c r="NAY22" s="201"/>
      <c r="NAZ22" s="201"/>
      <c r="NBA22" s="201"/>
      <c r="NBB22" s="201"/>
      <c r="NBC22" s="201"/>
      <c r="NBD22" s="201"/>
      <c r="NBE22" s="201"/>
      <c r="NBF22" s="201"/>
      <c r="NBG22" s="201"/>
      <c r="NBH22" s="201"/>
      <c r="NBI22" s="201"/>
      <c r="NBJ22" s="201"/>
      <c r="NBK22" s="201"/>
      <c r="NBL22" s="201"/>
      <c r="NBM22" s="201"/>
      <c r="NBN22" s="201"/>
      <c r="NBO22" s="201"/>
      <c r="NBP22" s="201"/>
      <c r="NBQ22" s="201"/>
      <c r="NBR22" s="201"/>
      <c r="NBS22" s="201"/>
      <c r="NBT22" s="201"/>
      <c r="NBU22" s="201"/>
      <c r="NBV22" s="201"/>
      <c r="NBW22" s="201"/>
      <c r="NBX22" s="201"/>
      <c r="NBY22" s="201"/>
      <c r="NBZ22" s="201"/>
      <c r="NCA22" s="201"/>
      <c r="NCB22" s="201"/>
      <c r="NCC22" s="201"/>
      <c r="NCD22" s="201"/>
      <c r="NCE22" s="201"/>
      <c r="NCF22" s="201"/>
      <c r="NCG22" s="201"/>
      <c r="NCH22" s="201"/>
      <c r="NCI22" s="201"/>
      <c r="NCJ22" s="201"/>
      <c r="NCK22" s="201"/>
      <c r="NCL22" s="201"/>
      <c r="NCM22" s="201"/>
      <c r="NCN22" s="201"/>
      <c r="NCO22" s="201"/>
      <c r="NCP22" s="201"/>
      <c r="NCQ22" s="201"/>
      <c r="NCR22" s="201"/>
      <c r="NCS22" s="201"/>
      <c r="NCT22" s="201"/>
      <c r="NCU22" s="201"/>
      <c r="NCV22" s="201"/>
      <c r="NCW22" s="201"/>
      <c r="NCX22" s="201"/>
      <c r="NCY22" s="201"/>
      <c r="NCZ22" s="201"/>
      <c r="NDA22" s="201"/>
      <c r="NDB22" s="201"/>
      <c r="NDC22" s="201"/>
      <c r="NDD22" s="201"/>
      <c r="NDE22" s="201"/>
      <c r="NDF22" s="201"/>
      <c r="NDG22" s="201"/>
      <c r="NDH22" s="201"/>
      <c r="NDI22" s="201"/>
      <c r="NDJ22" s="201"/>
      <c r="NDK22" s="201"/>
      <c r="NDL22" s="201"/>
      <c r="NDM22" s="201"/>
      <c r="NDN22" s="201"/>
      <c r="NDO22" s="201"/>
      <c r="NDP22" s="201"/>
      <c r="NDQ22" s="201"/>
      <c r="NDR22" s="201"/>
      <c r="NDS22" s="201"/>
      <c r="NDT22" s="201"/>
      <c r="NDU22" s="201"/>
      <c r="NDV22" s="201"/>
      <c r="NDW22" s="201"/>
      <c r="NDX22" s="201"/>
      <c r="NDY22" s="201"/>
      <c r="NDZ22" s="201"/>
      <c r="NEA22" s="201"/>
      <c r="NEB22" s="201"/>
      <c r="NEC22" s="201"/>
      <c r="NED22" s="201"/>
      <c r="NEE22" s="201"/>
      <c r="NEF22" s="201"/>
      <c r="NEG22" s="201"/>
      <c r="NEH22" s="201"/>
      <c r="NEI22" s="201"/>
      <c r="NEJ22" s="201"/>
      <c r="NEK22" s="201"/>
      <c r="NEL22" s="201"/>
      <c r="NEM22" s="201"/>
      <c r="NEN22" s="201"/>
      <c r="NEO22" s="201"/>
      <c r="NEP22" s="201"/>
      <c r="NEQ22" s="201"/>
      <c r="NER22" s="201"/>
      <c r="NES22" s="201"/>
      <c r="NET22" s="201"/>
      <c r="NEU22" s="201"/>
      <c r="NEV22" s="201"/>
      <c r="NEW22" s="201"/>
      <c r="NEX22" s="201"/>
      <c r="NEY22" s="201"/>
      <c r="NEZ22" s="201"/>
      <c r="NFA22" s="201"/>
      <c r="NFB22" s="201"/>
      <c r="NFC22" s="201"/>
      <c r="NFD22" s="201"/>
      <c r="NFE22" s="201"/>
      <c r="NFF22" s="201"/>
      <c r="NFG22" s="201"/>
      <c r="NFH22" s="201"/>
      <c r="NFI22" s="201"/>
      <c r="NFJ22" s="201"/>
      <c r="NFK22" s="201"/>
      <c r="NFL22" s="201"/>
      <c r="NFM22" s="201"/>
      <c r="NFN22" s="201"/>
      <c r="NFO22" s="201"/>
      <c r="NFP22" s="201"/>
      <c r="NFQ22" s="201"/>
      <c r="NFR22" s="201"/>
      <c r="NFS22" s="201"/>
      <c r="NFT22" s="201"/>
      <c r="NFU22" s="201"/>
      <c r="NFV22" s="201"/>
      <c r="NFW22" s="201"/>
      <c r="NFX22" s="201"/>
      <c r="NFY22" s="201"/>
      <c r="NFZ22" s="201"/>
      <c r="NGA22" s="201"/>
      <c r="NGB22" s="201"/>
      <c r="NGC22" s="201"/>
      <c r="NGD22" s="201"/>
      <c r="NGE22" s="201"/>
      <c r="NGF22" s="201"/>
      <c r="NGG22" s="201"/>
      <c r="NGH22" s="201"/>
      <c r="NGI22" s="201"/>
      <c r="NGJ22" s="201"/>
      <c r="NGK22" s="201"/>
      <c r="NGL22" s="201"/>
      <c r="NGM22" s="201"/>
      <c r="NGN22" s="201"/>
      <c r="NGO22" s="201"/>
      <c r="NGP22" s="201"/>
      <c r="NGQ22" s="201"/>
      <c r="NGR22" s="201"/>
      <c r="NGS22" s="201"/>
      <c r="NGT22" s="201"/>
      <c r="NGU22" s="201"/>
      <c r="NGV22" s="201"/>
      <c r="NGW22" s="201"/>
      <c r="NGX22" s="201"/>
      <c r="NGY22" s="201"/>
      <c r="NGZ22" s="201"/>
      <c r="NHA22" s="201"/>
      <c r="NHB22" s="201"/>
      <c r="NHC22" s="201"/>
      <c r="NHD22" s="201"/>
      <c r="NHE22" s="201"/>
      <c r="NHF22" s="201"/>
      <c r="NHG22" s="201"/>
      <c r="NHH22" s="201"/>
      <c r="NHI22" s="201"/>
      <c r="NHJ22" s="201"/>
      <c r="NHK22" s="201"/>
      <c r="NHL22" s="201"/>
      <c r="NHM22" s="201"/>
      <c r="NHN22" s="201"/>
      <c r="NHO22" s="201"/>
      <c r="NHP22" s="201"/>
      <c r="NHQ22" s="201"/>
      <c r="NHR22" s="201"/>
      <c r="NHS22" s="201"/>
      <c r="NHT22" s="201"/>
      <c r="NHU22" s="201"/>
      <c r="NHV22" s="201"/>
      <c r="NHW22" s="201"/>
      <c r="NHX22" s="201"/>
      <c r="NHY22" s="201"/>
      <c r="NHZ22" s="201"/>
      <c r="NIA22" s="201"/>
      <c r="NIB22" s="201"/>
      <c r="NIC22" s="201"/>
      <c r="NID22" s="201"/>
      <c r="NIE22" s="201"/>
      <c r="NIF22" s="201"/>
      <c r="NIG22" s="201"/>
      <c r="NIH22" s="201"/>
      <c r="NII22" s="201"/>
      <c r="NIJ22" s="201"/>
      <c r="NIK22" s="201"/>
      <c r="NIL22" s="201"/>
      <c r="NIM22" s="201"/>
      <c r="NIN22" s="201"/>
      <c r="NIO22" s="201"/>
      <c r="NIP22" s="201"/>
      <c r="NIQ22" s="201"/>
      <c r="NIR22" s="201"/>
      <c r="NIS22" s="201"/>
      <c r="NIT22" s="201"/>
      <c r="NIU22" s="201"/>
      <c r="NIV22" s="201"/>
      <c r="NIW22" s="201"/>
      <c r="NIX22" s="201"/>
      <c r="NIY22" s="201"/>
      <c r="NIZ22" s="201"/>
      <c r="NJA22" s="201"/>
      <c r="NJB22" s="201"/>
      <c r="NJC22" s="201"/>
      <c r="NJD22" s="201"/>
      <c r="NJE22" s="201"/>
      <c r="NJF22" s="201"/>
      <c r="NJG22" s="201"/>
      <c r="NJH22" s="201"/>
      <c r="NJI22" s="201"/>
      <c r="NJJ22" s="201"/>
      <c r="NJK22" s="201"/>
      <c r="NJL22" s="201"/>
      <c r="NJM22" s="201"/>
      <c r="NJN22" s="201"/>
      <c r="NJO22" s="201"/>
      <c r="NJP22" s="201"/>
      <c r="NJQ22" s="201"/>
      <c r="NJR22" s="201"/>
      <c r="NJS22" s="201"/>
      <c r="NJT22" s="201"/>
      <c r="NJU22" s="201"/>
      <c r="NJV22" s="201"/>
      <c r="NJW22" s="201"/>
      <c r="NJX22" s="201"/>
      <c r="NJY22" s="201"/>
      <c r="NJZ22" s="201"/>
      <c r="NKA22" s="201"/>
      <c r="NKB22" s="201"/>
      <c r="NKC22" s="201"/>
      <c r="NKD22" s="201"/>
      <c r="NKE22" s="201"/>
      <c r="NKF22" s="201"/>
      <c r="NKG22" s="201"/>
      <c r="NKH22" s="201"/>
      <c r="NKI22" s="201"/>
      <c r="NKJ22" s="201"/>
      <c r="NKK22" s="201"/>
      <c r="NKL22" s="201"/>
      <c r="NKM22" s="201"/>
      <c r="NKN22" s="201"/>
      <c r="NKO22" s="201"/>
      <c r="NKP22" s="201"/>
      <c r="NKQ22" s="201"/>
      <c r="NKR22" s="201"/>
      <c r="NKS22" s="201"/>
      <c r="NKT22" s="201"/>
      <c r="NKU22" s="201"/>
      <c r="NKV22" s="201"/>
      <c r="NKW22" s="201"/>
      <c r="NKX22" s="201"/>
      <c r="NKY22" s="201"/>
      <c r="NKZ22" s="201"/>
      <c r="NLA22" s="201"/>
      <c r="NLB22" s="201"/>
      <c r="NLC22" s="201"/>
      <c r="NLD22" s="201"/>
      <c r="NLE22" s="201"/>
      <c r="NLF22" s="201"/>
      <c r="NLG22" s="201"/>
      <c r="NLH22" s="201"/>
      <c r="NLI22" s="201"/>
      <c r="NLJ22" s="201"/>
      <c r="NLK22" s="201"/>
      <c r="NLL22" s="201"/>
      <c r="NLM22" s="201"/>
      <c r="NLN22" s="201"/>
      <c r="NLO22" s="201"/>
      <c r="NLP22" s="201"/>
      <c r="NLQ22" s="201"/>
      <c r="NLR22" s="201"/>
      <c r="NLS22" s="201"/>
      <c r="NLT22" s="201"/>
      <c r="NLU22" s="201"/>
      <c r="NLV22" s="201"/>
      <c r="NLW22" s="201"/>
      <c r="NLX22" s="201"/>
      <c r="NLY22" s="201"/>
      <c r="NLZ22" s="201"/>
      <c r="NMA22" s="201"/>
      <c r="NMB22" s="201"/>
      <c r="NMC22" s="201"/>
      <c r="NMD22" s="201"/>
      <c r="NME22" s="201"/>
      <c r="NMF22" s="201"/>
      <c r="NMG22" s="201"/>
      <c r="NMH22" s="201"/>
      <c r="NMI22" s="201"/>
      <c r="NMJ22" s="201"/>
      <c r="NMK22" s="201"/>
      <c r="NML22" s="201"/>
      <c r="NMM22" s="201"/>
      <c r="NMN22" s="201"/>
      <c r="NMO22" s="201"/>
      <c r="NMP22" s="201"/>
      <c r="NMQ22" s="201"/>
      <c r="NMR22" s="201"/>
      <c r="NMS22" s="201"/>
      <c r="NMT22" s="201"/>
      <c r="NMU22" s="201"/>
      <c r="NMV22" s="201"/>
      <c r="NMW22" s="201"/>
      <c r="NMX22" s="201"/>
      <c r="NMY22" s="201"/>
      <c r="NMZ22" s="201"/>
      <c r="NNA22" s="201"/>
      <c r="NNB22" s="201"/>
      <c r="NNC22" s="201"/>
      <c r="NND22" s="201"/>
      <c r="NNE22" s="201"/>
      <c r="NNF22" s="201"/>
      <c r="NNG22" s="201"/>
      <c r="NNH22" s="201"/>
      <c r="NNI22" s="201"/>
      <c r="NNJ22" s="201"/>
      <c r="NNK22" s="201"/>
      <c r="NNL22" s="201"/>
      <c r="NNM22" s="201"/>
      <c r="NNN22" s="201"/>
      <c r="NNO22" s="201"/>
      <c r="NNP22" s="201"/>
      <c r="NNQ22" s="201"/>
      <c r="NNR22" s="201"/>
      <c r="NNS22" s="201"/>
      <c r="NNT22" s="201"/>
      <c r="NNU22" s="201"/>
      <c r="NNV22" s="201"/>
      <c r="NNW22" s="201"/>
      <c r="NNX22" s="201"/>
      <c r="NNY22" s="201"/>
      <c r="NNZ22" s="201"/>
      <c r="NOA22" s="201"/>
      <c r="NOB22" s="201"/>
      <c r="NOC22" s="201"/>
      <c r="NOD22" s="201"/>
      <c r="NOE22" s="201"/>
      <c r="NOF22" s="201"/>
      <c r="NOG22" s="201"/>
      <c r="NOH22" s="201"/>
      <c r="NOI22" s="201"/>
      <c r="NOJ22" s="201"/>
      <c r="NOK22" s="201"/>
      <c r="NOL22" s="201"/>
      <c r="NOM22" s="201"/>
      <c r="NON22" s="201"/>
      <c r="NOO22" s="201"/>
      <c r="NOP22" s="201"/>
      <c r="NOQ22" s="201"/>
      <c r="NOR22" s="201"/>
      <c r="NOS22" s="201"/>
      <c r="NOT22" s="201"/>
      <c r="NOU22" s="201"/>
      <c r="NOV22" s="201"/>
      <c r="NOW22" s="201"/>
      <c r="NOX22" s="201"/>
      <c r="NOY22" s="201"/>
      <c r="NOZ22" s="201"/>
      <c r="NPA22" s="201"/>
      <c r="NPB22" s="201"/>
      <c r="NPC22" s="201"/>
      <c r="NPD22" s="201"/>
      <c r="NPE22" s="201"/>
      <c r="NPF22" s="201"/>
      <c r="NPG22" s="201"/>
      <c r="NPH22" s="201"/>
      <c r="NPI22" s="201"/>
      <c r="NPJ22" s="201"/>
      <c r="NPK22" s="201"/>
      <c r="NPL22" s="201"/>
      <c r="NPM22" s="201"/>
      <c r="NPN22" s="201"/>
      <c r="NPO22" s="201"/>
      <c r="NPP22" s="201"/>
      <c r="NPQ22" s="201"/>
      <c r="NPR22" s="201"/>
      <c r="NPS22" s="201"/>
      <c r="NPT22" s="201"/>
      <c r="NPU22" s="201"/>
      <c r="NPV22" s="201"/>
      <c r="NPW22" s="201"/>
      <c r="NPX22" s="201"/>
      <c r="NPY22" s="201"/>
      <c r="NPZ22" s="201"/>
      <c r="NQA22" s="201"/>
      <c r="NQB22" s="201"/>
      <c r="NQC22" s="201"/>
      <c r="NQD22" s="201"/>
      <c r="NQE22" s="201"/>
      <c r="NQF22" s="201"/>
      <c r="NQG22" s="201"/>
      <c r="NQH22" s="201"/>
      <c r="NQI22" s="201"/>
      <c r="NQJ22" s="201"/>
      <c r="NQK22" s="201"/>
      <c r="NQL22" s="201"/>
      <c r="NQM22" s="201"/>
      <c r="NQN22" s="201"/>
      <c r="NQO22" s="201"/>
      <c r="NQP22" s="201"/>
      <c r="NQQ22" s="201"/>
      <c r="NQR22" s="201"/>
      <c r="NQS22" s="201"/>
      <c r="NQT22" s="201"/>
      <c r="NQU22" s="201"/>
      <c r="NQV22" s="201"/>
      <c r="NQW22" s="201"/>
      <c r="NQX22" s="201"/>
      <c r="NQY22" s="201"/>
      <c r="NQZ22" s="201"/>
      <c r="NRA22" s="201"/>
      <c r="NRB22" s="201"/>
      <c r="NRC22" s="201"/>
      <c r="NRD22" s="201"/>
      <c r="NRE22" s="201"/>
      <c r="NRF22" s="201"/>
      <c r="NRG22" s="201"/>
      <c r="NRH22" s="201"/>
      <c r="NRI22" s="201"/>
      <c r="NRJ22" s="201"/>
      <c r="NRK22" s="201"/>
      <c r="NRL22" s="201"/>
      <c r="NRM22" s="201"/>
      <c r="NRN22" s="201"/>
      <c r="NRO22" s="201"/>
      <c r="NRP22" s="201"/>
      <c r="NRQ22" s="201"/>
      <c r="NRR22" s="201"/>
      <c r="NRS22" s="201"/>
      <c r="NRT22" s="201"/>
      <c r="NRU22" s="201"/>
      <c r="NRV22" s="201"/>
      <c r="NRW22" s="201"/>
      <c r="NRX22" s="201"/>
      <c r="NRY22" s="201"/>
      <c r="NRZ22" s="201"/>
      <c r="NSA22" s="201"/>
      <c r="NSB22" s="201"/>
      <c r="NSC22" s="201"/>
      <c r="NSD22" s="201"/>
      <c r="NSE22" s="201"/>
      <c r="NSF22" s="201"/>
      <c r="NSG22" s="201"/>
      <c r="NSH22" s="201"/>
      <c r="NSI22" s="201"/>
      <c r="NSJ22" s="201"/>
      <c r="NSK22" s="201"/>
      <c r="NSL22" s="201"/>
      <c r="NSM22" s="201"/>
      <c r="NSN22" s="201"/>
      <c r="NSO22" s="201"/>
      <c r="NSP22" s="201"/>
      <c r="NSQ22" s="201"/>
      <c r="NSR22" s="201"/>
      <c r="NSS22" s="201"/>
      <c r="NST22" s="201"/>
      <c r="NSU22" s="201"/>
      <c r="NSV22" s="201"/>
      <c r="NSW22" s="201"/>
      <c r="NSX22" s="201"/>
      <c r="NSY22" s="201"/>
      <c r="NSZ22" s="201"/>
      <c r="NTA22" s="201"/>
      <c r="NTB22" s="201"/>
      <c r="NTC22" s="201"/>
      <c r="NTD22" s="201"/>
      <c r="NTE22" s="201"/>
      <c r="NTF22" s="201"/>
      <c r="NTG22" s="201"/>
      <c r="NTH22" s="201"/>
      <c r="NTI22" s="201"/>
      <c r="NTJ22" s="201"/>
      <c r="NTK22" s="201"/>
      <c r="NTL22" s="201"/>
      <c r="NTM22" s="201"/>
      <c r="NTN22" s="201"/>
      <c r="NTO22" s="201"/>
      <c r="NTP22" s="201"/>
      <c r="NTQ22" s="201"/>
      <c r="NTR22" s="201"/>
      <c r="NTS22" s="201"/>
      <c r="NTT22" s="201"/>
      <c r="NTU22" s="201"/>
      <c r="NTV22" s="201"/>
      <c r="NTW22" s="201"/>
      <c r="NTX22" s="201"/>
      <c r="NTY22" s="201"/>
      <c r="NTZ22" s="201"/>
      <c r="NUA22" s="201"/>
      <c r="NUB22" s="201"/>
      <c r="NUC22" s="201"/>
      <c r="NUD22" s="201"/>
      <c r="NUE22" s="201"/>
      <c r="NUF22" s="201"/>
      <c r="NUG22" s="201"/>
      <c r="NUH22" s="201"/>
      <c r="NUI22" s="201"/>
      <c r="NUJ22" s="201"/>
      <c r="NUK22" s="201"/>
      <c r="NUL22" s="201"/>
      <c r="NUM22" s="201"/>
      <c r="NUN22" s="201"/>
      <c r="NUO22" s="201"/>
      <c r="NUP22" s="201"/>
      <c r="NUQ22" s="201"/>
      <c r="NUR22" s="201"/>
      <c r="NUS22" s="201"/>
      <c r="NUT22" s="201"/>
      <c r="NUU22" s="201"/>
      <c r="NUV22" s="201"/>
      <c r="NUW22" s="201"/>
      <c r="NUX22" s="201"/>
      <c r="NUY22" s="201"/>
      <c r="NUZ22" s="201"/>
      <c r="NVA22" s="201"/>
      <c r="NVB22" s="201"/>
      <c r="NVC22" s="201"/>
      <c r="NVD22" s="201"/>
      <c r="NVE22" s="201"/>
      <c r="NVF22" s="201"/>
      <c r="NVG22" s="201"/>
      <c r="NVH22" s="201"/>
      <c r="NVI22" s="201"/>
      <c r="NVJ22" s="201"/>
      <c r="NVK22" s="201"/>
      <c r="NVL22" s="201"/>
      <c r="NVM22" s="201"/>
      <c r="NVN22" s="201"/>
      <c r="NVO22" s="201"/>
      <c r="NVP22" s="201"/>
      <c r="NVQ22" s="201"/>
      <c r="NVR22" s="201"/>
      <c r="NVS22" s="201"/>
      <c r="NVT22" s="201"/>
      <c r="NVU22" s="201"/>
      <c r="NVV22" s="201"/>
      <c r="NVW22" s="201"/>
      <c r="NVX22" s="201"/>
      <c r="NVY22" s="201"/>
      <c r="NVZ22" s="201"/>
      <c r="NWA22" s="201"/>
      <c r="NWB22" s="201"/>
      <c r="NWC22" s="201"/>
      <c r="NWD22" s="201"/>
      <c r="NWE22" s="201"/>
      <c r="NWF22" s="201"/>
      <c r="NWG22" s="201"/>
      <c r="NWH22" s="201"/>
      <c r="NWI22" s="201"/>
      <c r="NWJ22" s="201"/>
      <c r="NWK22" s="201"/>
      <c r="NWL22" s="201"/>
      <c r="NWM22" s="201"/>
      <c r="NWN22" s="201"/>
      <c r="NWO22" s="201"/>
      <c r="NWP22" s="201"/>
      <c r="NWQ22" s="201"/>
      <c r="NWR22" s="201"/>
      <c r="NWS22" s="201"/>
      <c r="NWT22" s="201"/>
      <c r="NWU22" s="201"/>
      <c r="NWV22" s="201"/>
      <c r="NWW22" s="201"/>
      <c r="NWX22" s="201"/>
      <c r="NWY22" s="201"/>
      <c r="NWZ22" s="201"/>
      <c r="NXA22" s="201"/>
      <c r="NXB22" s="201"/>
      <c r="NXC22" s="201"/>
      <c r="NXD22" s="201"/>
      <c r="NXE22" s="201"/>
      <c r="NXF22" s="201"/>
      <c r="NXG22" s="201"/>
      <c r="NXH22" s="201"/>
      <c r="NXI22" s="201"/>
      <c r="NXJ22" s="201"/>
      <c r="NXK22" s="201"/>
      <c r="NXL22" s="201"/>
      <c r="NXM22" s="201"/>
      <c r="NXN22" s="201"/>
      <c r="NXO22" s="201"/>
      <c r="NXP22" s="201"/>
      <c r="NXQ22" s="201"/>
      <c r="NXR22" s="201"/>
      <c r="NXS22" s="201"/>
      <c r="NXT22" s="201"/>
      <c r="NXU22" s="201"/>
      <c r="NXV22" s="201"/>
      <c r="NXW22" s="201"/>
      <c r="NXX22" s="201"/>
      <c r="NXY22" s="201"/>
      <c r="NXZ22" s="201"/>
      <c r="NYA22" s="201"/>
      <c r="NYB22" s="201"/>
      <c r="NYC22" s="201"/>
      <c r="NYD22" s="201"/>
      <c r="NYE22" s="201"/>
      <c r="NYF22" s="201"/>
      <c r="NYG22" s="201"/>
      <c r="NYH22" s="201"/>
      <c r="NYI22" s="201"/>
      <c r="NYJ22" s="201"/>
      <c r="NYK22" s="201"/>
      <c r="NYL22" s="201"/>
      <c r="NYM22" s="201"/>
      <c r="NYN22" s="201"/>
      <c r="NYO22" s="201"/>
      <c r="NYP22" s="201"/>
      <c r="NYQ22" s="201"/>
      <c r="NYR22" s="201"/>
      <c r="NYS22" s="201"/>
      <c r="NYT22" s="201"/>
      <c r="NYU22" s="201"/>
      <c r="NYV22" s="201"/>
      <c r="NYW22" s="201"/>
      <c r="NYX22" s="201"/>
      <c r="NYY22" s="201"/>
      <c r="NYZ22" s="201"/>
      <c r="NZA22" s="201"/>
      <c r="NZB22" s="201"/>
      <c r="NZC22" s="201"/>
      <c r="NZD22" s="201"/>
      <c r="NZE22" s="201"/>
      <c r="NZF22" s="201"/>
      <c r="NZG22" s="201"/>
      <c r="NZH22" s="201"/>
      <c r="NZI22" s="201"/>
      <c r="NZJ22" s="201"/>
      <c r="NZK22" s="201"/>
      <c r="NZL22" s="201"/>
      <c r="NZM22" s="201"/>
      <c r="NZN22" s="201"/>
      <c r="NZO22" s="201"/>
      <c r="NZP22" s="201"/>
      <c r="NZQ22" s="201"/>
      <c r="NZR22" s="201"/>
      <c r="NZS22" s="201"/>
      <c r="NZT22" s="201"/>
      <c r="NZU22" s="201"/>
      <c r="NZV22" s="201"/>
      <c r="NZW22" s="201"/>
      <c r="NZX22" s="201"/>
      <c r="NZY22" s="201"/>
      <c r="NZZ22" s="201"/>
      <c r="OAA22" s="201"/>
      <c r="OAB22" s="201"/>
      <c r="OAC22" s="201"/>
      <c r="OAD22" s="201"/>
      <c r="OAE22" s="201"/>
      <c r="OAF22" s="201"/>
      <c r="OAG22" s="201"/>
      <c r="OAH22" s="201"/>
      <c r="OAI22" s="201"/>
      <c r="OAJ22" s="201"/>
      <c r="OAK22" s="201"/>
      <c r="OAL22" s="201"/>
      <c r="OAM22" s="201"/>
      <c r="OAN22" s="201"/>
      <c r="OAO22" s="201"/>
      <c r="OAP22" s="201"/>
      <c r="OAQ22" s="201"/>
      <c r="OAR22" s="201"/>
      <c r="OAS22" s="201"/>
      <c r="OAT22" s="201"/>
      <c r="OAU22" s="201"/>
      <c r="OAV22" s="201"/>
      <c r="OAW22" s="201"/>
      <c r="OAX22" s="201"/>
      <c r="OAY22" s="201"/>
      <c r="OAZ22" s="201"/>
      <c r="OBA22" s="201"/>
      <c r="OBB22" s="201"/>
      <c r="OBC22" s="201"/>
      <c r="OBD22" s="201"/>
      <c r="OBE22" s="201"/>
      <c r="OBF22" s="201"/>
      <c r="OBG22" s="201"/>
      <c r="OBH22" s="201"/>
      <c r="OBI22" s="201"/>
      <c r="OBJ22" s="201"/>
      <c r="OBK22" s="201"/>
      <c r="OBL22" s="201"/>
      <c r="OBM22" s="201"/>
      <c r="OBN22" s="201"/>
      <c r="OBO22" s="201"/>
      <c r="OBP22" s="201"/>
      <c r="OBQ22" s="201"/>
      <c r="OBR22" s="201"/>
      <c r="OBS22" s="201"/>
      <c r="OBT22" s="201"/>
      <c r="OBU22" s="201"/>
      <c r="OBV22" s="201"/>
      <c r="OBW22" s="201"/>
      <c r="OBX22" s="201"/>
      <c r="OBY22" s="201"/>
      <c r="OBZ22" s="201"/>
      <c r="OCA22" s="201"/>
      <c r="OCB22" s="201"/>
      <c r="OCC22" s="201"/>
      <c r="OCD22" s="201"/>
      <c r="OCE22" s="201"/>
      <c r="OCF22" s="201"/>
      <c r="OCG22" s="201"/>
      <c r="OCH22" s="201"/>
      <c r="OCI22" s="201"/>
      <c r="OCJ22" s="201"/>
      <c r="OCK22" s="201"/>
      <c r="OCL22" s="201"/>
      <c r="OCM22" s="201"/>
      <c r="OCN22" s="201"/>
      <c r="OCO22" s="201"/>
      <c r="OCP22" s="201"/>
      <c r="OCQ22" s="201"/>
      <c r="OCR22" s="201"/>
      <c r="OCS22" s="201"/>
      <c r="OCT22" s="201"/>
      <c r="OCU22" s="201"/>
      <c r="OCV22" s="201"/>
      <c r="OCW22" s="201"/>
      <c r="OCX22" s="201"/>
      <c r="OCY22" s="201"/>
      <c r="OCZ22" s="201"/>
      <c r="ODA22" s="201"/>
      <c r="ODB22" s="201"/>
      <c r="ODC22" s="201"/>
      <c r="ODD22" s="201"/>
      <c r="ODE22" s="201"/>
      <c r="ODF22" s="201"/>
      <c r="ODG22" s="201"/>
      <c r="ODH22" s="201"/>
      <c r="ODI22" s="201"/>
      <c r="ODJ22" s="201"/>
      <c r="ODK22" s="201"/>
      <c r="ODL22" s="201"/>
      <c r="ODM22" s="201"/>
      <c r="ODN22" s="201"/>
      <c r="ODO22" s="201"/>
      <c r="ODP22" s="201"/>
      <c r="ODQ22" s="201"/>
      <c r="ODR22" s="201"/>
      <c r="ODS22" s="201"/>
      <c r="ODT22" s="201"/>
      <c r="ODU22" s="201"/>
      <c r="ODV22" s="201"/>
      <c r="ODW22" s="201"/>
      <c r="ODX22" s="201"/>
      <c r="ODY22" s="201"/>
      <c r="ODZ22" s="201"/>
      <c r="OEA22" s="201"/>
      <c r="OEB22" s="201"/>
      <c r="OEC22" s="201"/>
      <c r="OED22" s="201"/>
      <c r="OEE22" s="201"/>
      <c r="OEF22" s="201"/>
      <c r="OEG22" s="201"/>
      <c r="OEH22" s="201"/>
      <c r="OEI22" s="201"/>
      <c r="OEJ22" s="201"/>
      <c r="OEK22" s="201"/>
      <c r="OEL22" s="201"/>
      <c r="OEM22" s="201"/>
      <c r="OEN22" s="201"/>
      <c r="OEO22" s="201"/>
      <c r="OEP22" s="201"/>
      <c r="OEQ22" s="201"/>
      <c r="OER22" s="201"/>
      <c r="OES22" s="201"/>
      <c r="OET22" s="201"/>
      <c r="OEU22" s="201"/>
      <c r="OEV22" s="201"/>
      <c r="OEW22" s="201"/>
      <c r="OEX22" s="201"/>
      <c r="OEY22" s="201"/>
      <c r="OEZ22" s="201"/>
      <c r="OFA22" s="201"/>
      <c r="OFB22" s="201"/>
      <c r="OFC22" s="201"/>
      <c r="OFD22" s="201"/>
      <c r="OFE22" s="201"/>
      <c r="OFF22" s="201"/>
      <c r="OFG22" s="201"/>
      <c r="OFH22" s="201"/>
      <c r="OFI22" s="201"/>
      <c r="OFJ22" s="201"/>
      <c r="OFK22" s="201"/>
      <c r="OFL22" s="201"/>
      <c r="OFM22" s="201"/>
      <c r="OFN22" s="201"/>
      <c r="OFO22" s="201"/>
      <c r="OFP22" s="201"/>
      <c r="OFQ22" s="201"/>
      <c r="OFR22" s="201"/>
      <c r="OFS22" s="201"/>
      <c r="OFT22" s="201"/>
      <c r="OFU22" s="201"/>
      <c r="OFV22" s="201"/>
      <c r="OFW22" s="201"/>
      <c r="OFX22" s="201"/>
      <c r="OFY22" s="201"/>
      <c r="OFZ22" s="201"/>
      <c r="OGA22" s="201"/>
      <c r="OGB22" s="201"/>
      <c r="OGC22" s="201"/>
      <c r="OGD22" s="201"/>
      <c r="OGE22" s="201"/>
      <c r="OGF22" s="201"/>
      <c r="OGG22" s="201"/>
      <c r="OGH22" s="201"/>
      <c r="OGI22" s="201"/>
      <c r="OGJ22" s="201"/>
      <c r="OGK22" s="201"/>
      <c r="OGL22" s="201"/>
      <c r="OGM22" s="201"/>
      <c r="OGN22" s="201"/>
      <c r="OGO22" s="201"/>
      <c r="OGP22" s="201"/>
      <c r="OGQ22" s="201"/>
      <c r="OGR22" s="201"/>
      <c r="OGS22" s="201"/>
      <c r="OGT22" s="201"/>
      <c r="OGU22" s="201"/>
      <c r="OGV22" s="201"/>
      <c r="OGW22" s="201"/>
      <c r="OGX22" s="201"/>
      <c r="OGY22" s="201"/>
      <c r="OGZ22" s="201"/>
      <c r="OHA22" s="201"/>
      <c r="OHB22" s="201"/>
      <c r="OHC22" s="201"/>
      <c r="OHD22" s="201"/>
      <c r="OHE22" s="201"/>
      <c r="OHF22" s="201"/>
      <c r="OHG22" s="201"/>
      <c r="OHH22" s="201"/>
      <c r="OHI22" s="201"/>
      <c r="OHJ22" s="201"/>
      <c r="OHK22" s="201"/>
      <c r="OHL22" s="201"/>
      <c r="OHM22" s="201"/>
      <c r="OHN22" s="201"/>
      <c r="OHO22" s="201"/>
      <c r="OHP22" s="201"/>
      <c r="OHQ22" s="201"/>
      <c r="OHR22" s="201"/>
      <c r="OHS22" s="201"/>
      <c r="OHT22" s="201"/>
      <c r="OHU22" s="201"/>
      <c r="OHV22" s="201"/>
      <c r="OHW22" s="201"/>
      <c r="OHX22" s="201"/>
      <c r="OHY22" s="201"/>
      <c r="OHZ22" s="201"/>
      <c r="OIA22" s="201"/>
      <c r="OIB22" s="201"/>
      <c r="OIC22" s="201"/>
      <c r="OID22" s="201"/>
      <c r="OIE22" s="201"/>
      <c r="OIF22" s="201"/>
      <c r="OIG22" s="201"/>
      <c r="OIH22" s="201"/>
      <c r="OII22" s="201"/>
      <c r="OIJ22" s="201"/>
      <c r="OIK22" s="201"/>
      <c r="OIL22" s="201"/>
      <c r="OIM22" s="201"/>
      <c r="OIN22" s="201"/>
      <c r="OIO22" s="201"/>
      <c r="OIP22" s="201"/>
      <c r="OIQ22" s="201"/>
      <c r="OIR22" s="201"/>
      <c r="OIS22" s="201"/>
      <c r="OIT22" s="201"/>
      <c r="OIU22" s="201"/>
      <c r="OIV22" s="201"/>
      <c r="OIW22" s="201"/>
      <c r="OIX22" s="201"/>
      <c r="OIY22" s="201"/>
      <c r="OIZ22" s="201"/>
      <c r="OJA22" s="201"/>
      <c r="OJB22" s="201"/>
      <c r="OJC22" s="201"/>
      <c r="OJD22" s="201"/>
      <c r="OJE22" s="201"/>
      <c r="OJF22" s="201"/>
      <c r="OJG22" s="201"/>
      <c r="OJH22" s="201"/>
      <c r="OJI22" s="201"/>
      <c r="OJJ22" s="201"/>
      <c r="OJK22" s="201"/>
      <c r="OJL22" s="201"/>
      <c r="OJM22" s="201"/>
      <c r="OJN22" s="201"/>
      <c r="OJO22" s="201"/>
      <c r="OJP22" s="201"/>
      <c r="OJQ22" s="201"/>
      <c r="OJR22" s="201"/>
      <c r="OJS22" s="201"/>
      <c r="OJT22" s="201"/>
      <c r="OJU22" s="201"/>
      <c r="OJV22" s="201"/>
      <c r="OJW22" s="201"/>
      <c r="OJX22" s="201"/>
      <c r="OJY22" s="201"/>
      <c r="OJZ22" s="201"/>
      <c r="OKA22" s="201"/>
      <c r="OKB22" s="201"/>
      <c r="OKC22" s="201"/>
      <c r="OKD22" s="201"/>
      <c r="OKE22" s="201"/>
      <c r="OKF22" s="201"/>
      <c r="OKG22" s="201"/>
      <c r="OKH22" s="201"/>
      <c r="OKI22" s="201"/>
      <c r="OKJ22" s="201"/>
      <c r="OKK22" s="201"/>
      <c r="OKL22" s="201"/>
      <c r="OKM22" s="201"/>
      <c r="OKN22" s="201"/>
      <c r="OKO22" s="201"/>
      <c r="OKP22" s="201"/>
      <c r="OKQ22" s="201"/>
      <c r="OKR22" s="201"/>
      <c r="OKS22" s="201"/>
      <c r="OKT22" s="201"/>
      <c r="OKU22" s="201"/>
      <c r="OKV22" s="201"/>
      <c r="OKW22" s="201"/>
      <c r="OKX22" s="201"/>
      <c r="OKY22" s="201"/>
      <c r="OKZ22" s="201"/>
      <c r="OLA22" s="201"/>
      <c r="OLB22" s="201"/>
      <c r="OLC22" s="201"/>
      <c r="OLD22" s="201"/>
      <c r="OLE22" s="201"/>
      <c r="OLF22" s="201"/>
      <c r="OLG22" s="201"/>
      <c r="OLH22" s="201"/>
      <c r="OLI22" s="201"/>
      <c r="OLJ22" s="201"/>
      <c r="OLK22" s="201"/>
      <c r="OLL22" s="201"/>
      <c r="OLM22" s="201"/>
      <c r="OLN22" s="201"/>
      <c r="OLO22" s="201"/>
      <c r="OLP22" s="201"/>
      <c r="OLQ22" s="201"/>
      <c r="OLR22" s="201"/>
      <c r="OLS22" s="201"/>
      <c r="OLT22" s="201"/>
      <c r="OLU22" s="201"/>
      <c r="OLV22" s="201"/>
      <c r="OLW22" s="201"/>
      <c r="OLX22" s="201"/>
      <c r="OLY22" s="201"/>
      <c r="OLZ22" s="201"/>
      <c r="OMA22" s="201"/>
      <c r="OMB22" s="201"/>
      <c r="OMC22" s="201"/>
      <c r="OMD22" s="201"/>
      <c r="OME22" s="201"/>
      <c r="OMF22" s="201"/>
      <c r="OMG22" s="201"/>
      <c r="OMH22" s="201"/>
      <c r="OMI22" s="201"/>
      <c r="OMJ22" s="201"/>
      <c r="OMK22" s="201"/>
      <c r="OML22" s="201"/>
      <c r="OMM22" s="201"/>
      <c r="OMN22" s="201"/>
      <c r="OMO22" s="201"/>
      <c r="OMP22" s="201"/>
      <c r="OMQ22" s="201"/>
      <c r="OMR22" s="201"/>
      <c r="OMS22" s="201"/>
      <c r="OMT22" s="201"/>
      <c r="OMU22" s="201"/>
      <c r="OMV22" s="201"/>
      <c r="OMW22" s="201"/>
      <c r="OMX22" s="201"/>
      <c r="OMY22" s="201"/>
      <c r="OMZ22" s="201"/>
      <c r="ONA22" s="201"/>
      <c r="ONB22" s="201"/>
      <c r="ONC22" s="201"/>
      <c r="OND22" s="201"/>
      <c r="ONE22" s="201"/>
      <c r="ONF22" s="201"/>
      <c r="ONG22" s="201"/>
      <c r="ONH22" s="201"/>
      <c r="ONI22" s="201"/>
      <c r="ONJ22" s="201"/>
      <c r="ONK22" s="201"/>
      <c r="ONL22" s="201"/>
      <c r="ONM22" s="201"/>
      <c r="ONN22" s="201"/>
      <c r="ONO22" s="201"/>
      <c r="ONP22" s="201"/>
      <c r="ONQ22" s="201"/>
      <c r="ONR22" s="201"/>
      <c r="ONS22" s="201"/>
      <c r="ONT22" s="201"/>
      <c r="ONU22" s="201"/>
      <c r="ONV22" s="201"/>
      <c r="ONW22" s="201"/>
      <c r="ONX22" s="201"/>
      <c r="ONY22" s="201"/>
      <c r="ONZ22" s="201"/>
      <c r="OOA22" s="201"/>
      <c r="OOB22" s="201"/>
      <c r="OOC22" s="201"/>
      <c r="OOD22" s="201"/>
      <c r="OOE22" s="201"/>
      <c r="OOF22" s="201"/>
      <c r="OOG22" s="201"/>
      <c r="OOH22" s="201"/>
      <c r="OOI22" s="201"/>
      <c r="OOJ22" s="201"/>
      <c r="OOK22" s="201"/>
      <c r="OOL22" s="201"/>
      <c r="OOM22" s="201"/>
      <c r="OON22" s="201"/>
      <c r="OOO22" s="201"/>
      <c r="OOP22" s="201"/>
      <c r="OOQ22" s="201"/>
      <c r="OOR22" s="201"/>
      <c r="OOS22" s="201"/>
      <c r="OOT22" s="201"/>
      <c r="OOU22" s="201"/>
      <c r="OOV22" s="201"/>
      <c r="OOW22" s="201"/>
      <c r="OOX22" s="201"/>
      <c r="OOY22" s="201"/>
      <c r="OOZ22" s="201"/>
      <c r="OPA22" s="201"/>
      <c r="OPB22" s="201"/>
      <c r="OPC22" s="201"/>
      <c r="OPD22" s="201"/>
      <c r="OPE22" s="201"/>
      <c r="OPF22" s="201"/>
      <c r="OPG22" s="201"/>
      <c r="OPH22" s="201"/>
      <c r="OPI22" s="201"/>
      <c r="OPJ22" s="201"/>
      <c r="OPK22" s="201"/>
      <c r="OPL22" s="201"/>
      <c r="OPM22" s="201"/>
      <c r="OPN22" s="201"/>
      <c r="OPO22" s="201"/>
      <c r="OPP22" s="201"/>
      <c r="OPQ22" s="201"/>
      <c r="OPR22" s="201"/>
      <c r="OPS22" s="201"/>
      <c r="OPT22" s="201"/>
      <c r="OPU22" s="201"/>
      <c r="OPV22" s="201"/>
      <c r="OPW22" s="201"/>
      <c r="OPX22" s="201"/>
      <c r="OPY22" s="201"/>
      <c r="OPZ22" s="201"/>
      <c r="OQA22" s="201"/>
      <c r="OQB22" s="201"/>
      <c r="OQC22" s="201"/>
      <c r="OQD22" s="201"/>
      <c r="OQE22" s="201"/>
      <c r="OQF22" s="201"/>
      <c r="OQG22" s="201"/>
      <c r="OQH22" s="201"/>
      <c r="OQI22" s="201"/>
      <c r="OQJ22" s="201"/>
      <c r="OQK22" s="201"/>
      <c r="OQL22" s="201"/>
      <c r="OQM22" s="201"/>
      <c r="OQN22" s="201"/>
      <c r="OQO22" s="201"/>
      <c r="OQP22" s="201"/>
      <c r="OQQ22" s="201"/>
      <c r="OQR22" s="201"/>
      <c r="OQS22" s="201"/>
      <c r="OQT22" s="201"/>
      <c r="OQU22" s="201"/>
      <c r="OQV22" s="201"/>
      <c r="OQW22" s="201"/>
      <c r="OQX22" s="201"/>
      <c r="OQY22" s="201"/>
      <c r="OQZ22" s="201"/>
      <c r="ORA22" s="201"/>
      <c r="ORB22" s="201"/>
      <c r="ORC22" s="201"/>
      <c r="ORD22" s="201"/>
      <c r="ORE22" s="201"/>
      <c r="ORF22" s="201"/>
      <c r="ORG22" s="201"/>
      <c r="ORH22" s="201"/>
      <c r="ORI22" s="201"/>
      <c r="ORJ22" s="201"/>
      <c r="ORK22" s="201"/>
      <c r="ORL22" s="201"/>
      <c r="ORM22" s="201"/>
      <c r="ORN22" s="201"/>
      <c r="ORO22" s="201"/>
      <c r="ORP22" s="201"/>
      <c r="ORQ22" s="201"/>
      <c r="ORR22" s="201"/>
      <c r="ORS22" s="201"/>
      <c r="ORT22" s="201"/>
      <c r="ORU22" s="201"/>
      <c r="ORV22" s="201"/>
      <c r="ORW22" s="201"/>
      <c r="ORX22" s="201"/>
      <c r="ORY22" s="201"/>
      <c r="ORZ22" s="201"/>
      <c r="OSA22" s="201"/>
      <c r="OSB22" s="201"/>
      <c r="OSC22" s="201"/>
      <c r="OSD22" s="201"/>
      <c r="OSE22" s="201"/>
      <c r="OSF22" s="201"/>
      <c r="OSG22" s="201"/>
      <c r="OSH22" s="201"/>
      <c r="OSI22" s="201"/>
      <c r="OSJ22" s="201"/>
      <c r="OSK22" s="201"/>
      <c r="OSL22" s="201"/>
      <c r="OSM22" s="201"/>
      <c r="OSN22" s="201"/>
      <c r="OSO22" s="201"/>
      <c r="OSP22" s="201"/>
      <c r="OSQ22" s="201"/>
      <c r="OSR22" s="201"/>
      <c r="OSS22" s="201"/>
      <c r="OST22" s="201"/>
      <c r="OSU22" s="201"/>
      <c r="OSV22" s="201"/>
      <c r="OSW22" s="201"/>
      <c r="OSX22" s="201"/>
      <c r="OSY22" s="201"/>
      <c r="OSZ22" s="201"/>
      <c r="OTA22" s="201"/>
      <c r="OTB22" s="201"/>
      <c r="OTC22" s="201"/>
      <c r="OTD22" s="201"/>
      <c r="OTE22" s="201"/>
      <c r="OTF22" s="201"/>
      <c r="OTG22" s="201"/>
      <c r="OTH22" s="201"/>
      <c r="OTI22" s="201"/>
      <c r="OTJ22" s="201"/>
      <c r="OTK22" s="201"/>
      <c r="OTL22" s="201"/>
      <c r="OTM22" s="201"/>
      <c r="OTN22" s="201"/>
      <c r="OTO22" s="201"/>
      <c r="OTP22" s="201"/>
      <c r="OTQ22" s="201"/>
      <c r="OTR22" s="201"/>
      <c r="OTS22" s="201"/>
      <c r="OTT22" s="201"/>
      <c r="OTU22" s="201"/>
      <c r="OTV22" s="201"/>
      <c r="OTW22" s="201"/>
      <c r="OTX22" s="201"/>
      <c r="OTY22" s="201"/>
      <c r="OTZ22" s="201"/>
      <c r="OUA22" s="201"/>
      <c r="OUB22" s="201"/>
      <c r="OUC22" s="201"/>
      <c r="OUD22" s="201"/>
      <c r="OUE22" s="201"/>
      <c r="OUF22" s="201"/>
      <c r="OUG22" s="201"/>
      <c r="OUH22" s="201"/>
      <c r="OUI22" s="201"/>
      <c r="OUJ22" s="201"/>
      <c r="OUK22" s="201"/>
      <c r="OUL22" s="201"/>
      <c r="OUM22" s="201"/>
      <c r="OUN22" s="201"/>
      <c r="OUO22" s="201"/>
      <c r="OUP22" s="201"/>
      <c r="OUQ22" s="201"/>
      <c r="OUR22" s="201"/>
      <c r="OUS22" s="201"/>
      <c r="OUT22" s="201"/>
      <c r="OUU22" s="201"/>
      <c r="OUV22" s="201"/>
      <c r="OUW22" s="201"/>
      <c r="OUX22" s="201"/>
      <c r="OUY22" s="201"/>
      <c r="OUZ22" s="201"/>
      <c r="OVA22" s="201"/>
      <c r="OVB22" s="201"/>
      <c r="OVC22" s="201"/>
      <c r="OVD22" s="201"/>
      <c r="OVE22" s="201"/>
      <c r="OVF22" s="201"/>
      <c r="OVG22" s="201"/>
      <c r="OVH22" s="201"/>
      <c r="OVI22" s="201"/>
      <c r="OVJ22" s="201"/>
      <c r="OVK22" s="201"/>
      <c r="OVL22" s="201"/>
      <c r="OVM22" s="201"/>
      <c r="OVN22" s="201"/>
      <c r="OVO22" s="201"/>
      <c r="OVP22" s="201"/>
      <c r="OVQ22" s="201"/>
      <c r="OVR22" s="201"/>
      <c r="OVS22" s="201"/>
      <c r="OVT22" s="201"/>
      <c r="OVU22" s="201"/>
      <c r="OVV22" s="201"/>
      <c r="OVW22" s="201"/>
      <c r="OVX22" s="201"/>
      <c r="OVY22" s="201"/>
      <c r="OVZ22" s="201"/>
      <c r="OWA22" s="201"/>
      <c r="OWB22" s="201"/>
      <c r="OWC22" s="201"/>
      <c r="OWD22" s="201"/>
      <c r="OWE22" s="201"/>
      <c r="OWF22" s="201"/>
      <c r="OWG22" s="201"/>
      <c r="OWH22" s="201"/>
      <c r="OWI22" s="201"/>
      <c r="OWJ22" s="201"/>
      <c r="OWK22" s="201"/>
      <c r="OWL22" s="201"/>
      <c r="OWM22" s="201"/>
      <c r="OWN22" s="201"/>
      <c r="OWO22" s="201"/>
      <c r="OWP22" s="201"/>
      <c r="OWQ22" s="201"/>
      <c r="OWR22" s="201"/>
      <c r="OWS22" s="201"/>
      <c r="OWT22" s="201"/>
      <c r="OWU22" s="201"/>
      <c r="OWV22" s="201"/>
      <c r="OWW22" s="201"/>
      <c r="OWX22" s="201"/>
      <c r="OWY22" s="201"/>
      <c r="OWZ22" s="201"/>
      <c r="OXA22" s="201"/>
      <c r="OXB22" s="201"/>
      <c r="OXC22" s="201"/>
      <c r="OXD22" s="201"/>
      <c r="OXE22" s="201"/>
      <c r="OXF22" s="201"/>
      <c r="OXG22" s="201"/>
      <c r="OXH22" s="201"/>
      <c r="OXI22" s="201"/>
      <c r="OXJ22" s="201"/>
      <c r="OXK22" s="201"/>
      <c r="OXL22" s="201"/>
      <c r="OXM22" s="201"/>
      <c r="OXN22" s="201"/>
      <c r="OXO22" s="201"/>
      <c r="OXP22" s="201"/>
      <c r="OXQ22" s="201"/>
      <c r="OXR22" s="201"/>
      <c r="OXS22" s="201"/>
      <c r="OXT22" s="201"/>
      <c r="OXU22" s="201"/>
      <c r="OXV22" s="201"/>
      <c r="OXW22" s="201"/>
      <c r="OXX22" s="201"/>
      <c r="OXY22" s="201"/>
      <c r="OXZ22" s="201"/>
      <c r="OYA22" s="201"/>
      <c r="OYB22" s="201"/>
      <c r="OYC22" s="201"/>
      <c r="OYD22" s="201"/>
      <c r="OYE22" s="201"/>
      <c r="OYF22" s="201"/>
      <c r="OYG22" s="201"/>
      <c r="OYH22" s="201"/>
      <c r="OYI22" s="201"/>
      <c r="OYJ22" s="201"/>
      <c r="OYK22" s="201"/>
      <c r="OYL22" s="201"/>
      <c r="OYM22" s="201"/>
      <c r="OYN22" s="201"/>
      <c r="OYO22" s="201"/>
      <c r="OYP22" s="201"/>
      <c r="OYQ22" s="201"/>
      <c r="OYR22" s="201"/>
      <c r="OYS22" s="201"/>
      <c r="OYT22" s="201"/>
      <c r="OYU22" s="201"/>
      <c r="OYV22" s="201"/>
      <c r="OYW22" s="201"/>
      <c r="OYX22" s="201"/>
      <c r="OYY22" s="201"/>
      <c r="OYZ22" s="201"/>
      <c r="OZA22" s="201"/>
      <c r="OZB22" s="201"/>
      <c r="OZC22" s="201"/>
      <c r="OZD22" s="201"/>
      <c r="OZE22" s="201"/>
      <c r="OZF22" s="201"/>
      <c r="OZG22" s="201"/>
      <c r="OZH22" s="201"/>
      <c r="OZI22" s="201"/>
      <c r="OZJ22" s="201"/>
      <c r="OZK22" s="201"/>
      <c r="OZL22" s="201"/>
      <c r="OZM22" s="201"/>
      <c r="OZN22" s="201"/>
      <c r="OZO22" s="201"/>
      <c r="OZP22" s="201"/>
      <c r="OZQ22" s="201"/>
      <c r="OZR22" s="201"/>
      <c r="OZS22" s="201"/>
      <c r="OZT22" s="201"/>
      <c r="OZU22" s="201"/>
      <c r="OZV22" s="201"/>
      <c r="OZW22" s="201"/>
      <c r="OZX22" s="201"/>
      <c r="OZY22" s="201"/>
      <c r="OZZ22" s="201"/>
      <c r="PAA22" s="201"/>
      <c r="PAB22" s="201"/>
      <c r="PAC22" s="201"/>
      <c r="PAD22" s="201"/>
      <c r="PAE22" s="201"/>
      <c r="PAF22" s="201"/>
      <c r="PAG22" s="201"/>
      <c r="PAH22" s="201"/>
      <c r="PAI22" s="201"/>
      <c r="PAJ22" s="201"/>
      <c r="PAK22" s="201"/>
      <c r="PAL22" s="201"/>
      <c r="PAM22" s="201"/>
      <c r="PAN22" s="201"/>
      <c r="PAO22" s="201"/>
      <c r="PAP22" s="201"/>
      <c r="PAQ22" s="201"/>
      <c r="PAR22" s="201"/>
      <c r="PAS22" s="201"/>
      <c r="PAT22" s="201"/>
      <c r="PAU22" s="201"/>
      <c r="PAV22" s="201"/>
      <c r="PAW22" s="201"/>
      <c r="PAX22" s="201"/>
      <c r="PAY22" s="201"/>
      <c r="PAZ22" s="201"/>
      <c r="PBA22" s="201"/>
      <c r="PBB22" s="201"/>
      <c r="PBC22" s="201"/>
      <c r="PBD22" s="201"/>
      <c r="PBE22" s="201"/>
      <c r="PBF22" s="201"/>
      <c r="PBG22" s="201"/>
      <c r="PBH22" s="201"/>
      <c r="PBI22" s="201"/>
      <c r="PBJ22" s="201"/>
      <c r="PBK22" s="201"/>
      <c r="PBL22" s="201"/>
      <c r="PBM22" s="201"/>
      <c r="PBN22" s="201"/>
      <c r="PBO22" s="201"/>
      <c r="PBP22" s="201"/>
      <c r="PBQ22" s="201"/>
      <c r="PBR22" s="201"/>
      <c r="PBS22" s="201"/>
      <c r="PBT22" s="201"/>
      <c r="PBU22" s="201"/>
      <c r="PBV22" s="201"/>
      <c r="PBW22" s="201"/>
      <c r="PBX22" s="201"/>
      <c r="PBY22" s="201"/>
      <c r="PBZ22" s="201"/>
      <c r="PCA22" s="201"/>
      <c r="PCB22" s="201"/>
      <c r="PCC22" s="201"/>
      <c r="PCD22" s="201"/>
      <c r="PCE22" s="201"/>
      <c r="PCF22" s="201"/>
      <c r="PCG22" s="201"/>
      <c r="PCH22" s="201"/>
      <c r="PCI22" s="201"/>
      <c r="PCJ22" s="201"/>
      <c r="PCK22" s="201"/>
      <c r="PCL22" s="201"/>
      <c r="PCM22" s="201"/>
      <c r="PCN22" s="201"/>
      <c r="PCO22" s="201"/>
      <c r="PCP22" s="201"/>
      <c r="PCQ22" s="201"/>
      <c r="PCR22" s="201"/>
      <c r="PCS22" s="201"/>
      <c r="PCT22" s="201"/>
      <c r="PCU22" s="201"/>
      <c r="PCV22" s="201"/>
      <c r="PCW22" s="201"/>
      <c r="PCX22" s="201"/>
      <c r="PCY22" s="201"/>
      <c r="PCZ22" s="201"/>
      <c r="PDA22" s="201"/>
      <c r="PDB22" s="201"/>
      <c r="PDC22" s="201"/>
      <c r="PDD22" s="201"/>
      <c r="PDE22" s="201"/>
      <c r="PDF22" s="201"/>
      <c r="PDG22" s="201"/>
      <c r="PDH22" s="201"/>
      <c r="PDI22" s="201"/>
      <c r="PDJ22" s="201"/>
      <c r="PDK22" s="201"/>
      <c r="PDL22" s="201"/>
      <c r="PDM22" s="201"/>
      <c r="PDN22" s="201"/>
      <c r="PDO22" s="201"/>
      <c r="PDP22" s="201"/>
      <c r="PDQ22" s="201"/>
      <c r="PDR22" s="201"/>
      <c r="PDS22" s="201"/>
      <c r="PDT22" s="201"/>
      <c r="PDU22" s="201"/>
      <c r="PDV22" s="201"/>
      <c r="PDW22" s="201"/>
      <c r="PDX22" s="201"/>
      <c r="PDY22" s="201"/>
      <c r="PDZ22" s="201"/>
      <c r="PEA22" s="201"/>
      <c r="PEB22" s="201"/>
      <c r="PEC22" s="201"/>
      <c r="PED22" s="201"/>
      <c r="PEE22" s="201"/>
      <c r="PEF22" s="201"/>
      <c r="PEG22" s="201"/>
      <c r="PEH22" s="201"/>
      <c r="PEI22" s="201"/>
      <c r="PEJ22" s="201"/>
      <c r="PEK22" s="201"/>
      <c r="PEL22" s="201"/>
      <c r="PEM22" s="201"/>
      <c r="PEN22" s="201"/>
      <c r="PEO22" s="201"/>
      <c r="PEP22" s="201"/>
      <c r="PEQ22" s="201"/>
      <c r="PER22" s="201"/>
      <c r="PES22" s="201"/>
      <c r="PET22" s="201"/>
      <c r="PEU22" s="201"/>
      <c r="PEV22" s="201"/>
      <c r="PEW22" s="201"/>
      <c r="PEX22" s="201"/>
      <c r="PEY22" s="201"/>
      <c r="PEZ22" s="201"/>
      <c r="PFA22" s="201"/>
      <c r="PFB22" s="201"/>
      <c r="PFC22" s="201"/>
      <c r="PFD22" s="201"/>
      <c r="PFE22" s="201"/>
      <c r="PFF22" s="201"/>
      <c r="PFG22" s="201"/>
      <c r="PFH22" s="201"/>
      <c r="PFI22" s="201"/>
      <c r="PFJ22" s="201"/>
      <c r="PFK22" s="201"/>
      <c r="PFL22" s="201"/>
      <c r="PFM22" s="201"/>
      <c r="PFN22" s="201"/>
      <c r="PFO22" s="201"/>
      <c r="PFP22" s="201"/>
      <c r="PFQ22" s="201"/>
      <c r="PFR22" s="201"/>
      <c r="PFS22" s="201"/>
      <c r="PFT22" s="201"/>
      <c r="PFU22" s="201"/>
      <c r="PFV22" s="201"/>
      <c r="PFW22" s="201"/>
      <c r="PFX22" s="201"/>
      <c r="PFY22" s="201"/>
      <c r="PFZ22" s="201"/>
      <c r="PGA22" s="201"/>
      <c r="PGB22" s="201"/>
      <c r="PGC22" s="201"/>
      <c r="PGD22" s="201"/>
      <c r="PGE22" s="201"/>
      <c r="PGF22" s="201"/>
      <c r="PGG22" s="201"/>
      <c r="PGH22" s="201"/>
      <c r="PGI22" s="201"/>
      <c r="PGJ22" s="201"/>
      <c r="PGK22" s="201"/>
      <c r="PGL22" s="201"/>
      <c r="PGM22" s="201"/>
      <c r="PGN22" s="201"/>
      <c r="PGO22" s="201"/>
      <c r="PGP22" s="201"/>
      <c r="PGQ22" s="201"/>
      <c r="PGR22" s="201"/>
      <c r="PGS22" s="201"/>
      <c r="PGT22" s="201"/>
      <c r="PGU22" s="201"/>
      <c r="PGV22" s="201"/>
      <c r="PGW22" s="201"/>
      <c r="PGX22" s="201"/>
      <c r="PGY22" s="201"/>
      <c r="PGZ22" s="201"/>
      <c r="PHA22" s="201"/>
      <c r="PHB22" s="201"/>
      <c r="PHC22" s="201"/>
      <c r="PHD22" s="201"/>
      <c r="PHE22" s="201"/>
      <c r="PHF22" s="201"/>
      <c r="PHG22" s="201"/>
      <c r="PHH22" s="201"/>
      <c r="PHI22" s="201"/>
      <c r="PHJ22" s="201"/>
      <c r="PHK22" s="201"/>
      <c r="PHL22" s="201"/>
      <c r="PHM22" s="201"/>
      <c r="PHN22" s="201"/>
      <c r="PHO22" s="201"/>
      <c r="PHP22" s="201"/>
      <c r="PHQ22" s="201"/>
      <c r="PHR22" s="201"/>
      <c r="PHS22" s="201"/>
      <c r="PHT22" s="201"/>
      <c r="PHU22" s="201"/>
      <c r="PHV22" s="201"/>
      <c r="PHW22" s="201"/>
      <c r="PHX22" s="201"/>
      <c r="PHY22" s="201"/>
      <c r="PHZ22" s="201"/>
      <c r="PIA22" s="201"/>
      <c r="PIB22" s="201"/>
      <c r="PIC22" s="201"/>
      <c r="PID22" s="201"/>
      <c r="PIE22" s="201"/>
      <c r="PIF22" s="201"/>
      <c r="PIG22" s="201"/>
      <c r="PIH22" s="201"/>
      <c r="PII22" s="201"/>
      <c r="PIJ22" s="201"/>
      <c r="PIK22" s="201"/>
      <c r="PIL22" s="201"/>
      <c r="PIM22" s="201"/>
      <c r="PIN22" s="201"/>
      <c r="PIO22" s="201"/>
      <c r="PIP22" s="201"/>
      <c r="PIQ22" s="201"/>
      <c r="PIR22" s="201"/>
      <c r="PIS22" s="201"/>
      <c r="PIT22" s="201"/>
      <c r="PIU22" s="201"/>
      <c r="PIV22" s="201"/>
      <c r="PIW22" s="201"/>
      <c r="PIX22" s="201"/>
      <c r="PIY22" s="201"/>
      <c r="PIZ22" s="201"/>
      <c r="PJA22" s="201"/>
      <c r="PJB22" s="201"/>
      <c r="PJC22" s="201"/>
      <c r="PJD22" s="201"/>
      <c r="PJE22" s="201"/>
      <c r="PJF22" s="201"/>
      <c r="PJG22" s="201"/>
      <c r="PJH22" s="201"/>
      <c r="PJI22" s="201"/>
      <c r="PJJ22" s="201"/>
      <c r="PJK22" s="201"/>
      <c r="PJL22" s="201"/>
      <c r="PJM22" s="201"/>
      <c r="PJN22" s="201"/>
      <c r="PJO22" s="201"/>
      <c r="PJP22" s="201"/>
      <c r="PJQ22" s="201"/>
      <c r="PJR22" s="201"/>
      <c r="PJS22" s="201"/>
      <c r="PJT22" s="201"/>
      <c r="PJU22" s="201"/>
      <c r="PJV22" s="201"/>
      <c r="PJW22" s="201"/>
      <c r="PJX22" s="201"/>
      <c r="PJY22" s="201"/>
      <c r="PJZ22" s="201"/>
      <c r="PKA22" s="201"/>
      <c r="PKB22" s="201"/>
      <c r="PKC22" s="201"/>
      <c r="PKD22" s="201"/>
      <c r="PKE22" s="201"/>
      <c r="PKF22" s="201"/>
      <c r="PKG22" s="201"/>
      <c r="PKH22" s="201"/>
      <c r="PKI22" s="201"/>
      <c r="PKJ22" s="201"/>
      <c r="PKK22" s="201"/>
      <c r="PKL22" s="201"/>
      <c r="PKM22" s="201"/>
      <c r="PKN22" s="201"/>
      <c r="PKO22" s="201"/>
      <c r="PKP22" s="201"/>
      <c r="PKQ22" s="201"/>
      <c r="PKR22" s="201"/>
      <c r="PKS22" s="201"/>
      <c r="PKT22" s="201"/>
      <c r="PKU22" s="201"/>
      <c r="PKV22" s="201"/>
      <c r="PKW22" s="201"/>
      <c r="PKX22" s="201"/>
      <c r="PKY22" s="201"/>
      <c r="PKZ22" s="201"/>
      <c r="PLA22" s="201"/>
      <c r="PLB22" s="201"/>
      <c r="PLC22" s="201"/>
      <c r="PLD22" s="201"/>
      <c r="PLE22" s="201"/>
      <c r="PLF22" s="201"/>
      <c r="PLG22" s="201"/>
      <c r="PLH22" s="201"/>
      <c r="PLI22" s="201"/>
      <c r="PLJ22" s="201"/>
      <c r="PLK22" s="201"/>
      <c r="PLL22" s="201"/>
      <c r="PLM22" s="201"/>
      <c r="PLN22" s="201"/>
      <c r="PLO22" s="201"/>
      <c r="PLP22" s="201"/>
      <c r="PLQ22" s="201"/>
      <c r="PLR22" s="201"/>
      <c r="PLS22" s="201"/>
      <c r="PLT22" s="201"/>
      <c r="PLU22" s="201"/>
      <c r="PLV22" s="201"/>
      <c r="PLW22" s="201"/>
      <c r="PLX22" s="201"/>
      <c r="PLY22" s="201"/>
      <c r="PLZ22" s="201"/>
      <c r="PMA22" s="201"/>
      <c r="PMB22" s="201"/>
      <c r="PMC22" s="201"/>
      <c r="PMD22" s="201"/>
      <c r="PME22" s="201"/>
      <c r="PMF22" s="201"/>
      <c r="PMG22" s="201"/>
      <c r="PMH22" s="201"/>
      <c r="PMI22" s="201"/>
      <c r="PMJ22" s="201"/>
      <c r="PMK22" s="201"/>
      <c r="PML22" s="201"/>
      <c r="PMM22" s="201"/>
      <c r="PMN22" s="201"/>
      <c r="PMO22" s="201"/>
      <c r="PMP22" s="201"/>
      <c r="PMQ22" s="201"/>
      <c r="PMR22" s="201"/>
      <c r="PMS22" s="201"/>
      <c r="PMT22" s="201"/>
      <c r="PMU22" s="201"/>
      <c r="PMV22" s="201"/>
      <c r="PMW22" s="201"/>
      <c r="PMX22" s="201"/>
      <c r="PMY22" s="201"/>
      <c r="PMZ22" s="201"/>
      <c r="PNA22" s="201"/>
      <c r="PNB22" s="201"/>
      <c r="PNC22" s="201"/>
      <c r="PND22" s="201"/>
      <c r="PNE22" s="201"/>
      <c r="PNF22" s="201"/>
      <c r="PNG22" s="201"/>
      <c r="PNH22" s="201"/>
      <c r="PNI22" s="201"/>
      <c r="PNJ22" s="201"/>
      <c r="PNK22" s="201"/>
      <c r="PNL22" s="201"/>
      <c r="PNM22" s="201"/>
      <c r="PNN22" s="201"/>
      <c r="PNO22" s="201"/>
      <c r="PNP22" s="201"/>
      <c r="PNQ22" s="201"/>
      <c r="PNR22" s="201"/>
      <c r="PNS22" s="201"/>
      <c r="PNT22" s="201"/>
      <c r="PNU22" s="201"/>
      <c r="PNV22" s="201"/>
      <c r="PNW22" s="201"/>
      <c r="PNX22" s="201"/>
      <c r="PNY22" s="201"/>
      <c r="PNZ22" s="201"/>
      <c r="POA22" s="201"/>
      <c r="POB22" s="201"/>
      <c r="POC22" s="201"/>
      <c r="POD22" s="201"/>
      <c r="POE22" s="201"/>
      <c r="POF22" s="201"/>
      <c r="POG22" s="201"/>
      <c r="POH22" s="201"/>
      <c r="POI22" s="201"/>
      <c r="POJ22" s="201"/>
      <c r="POK22" s="201"/>
      <c r="POL22" s="201"/>
      <c r="POM22" s="201"/>
      <c r="PON22" s="201"/>
      <c r="POO22" s="201"/>
      <c r="POP22" s="201"/>
      <c r="POQ22" s="201"/>
      <c r="POR22" s="201"/>
      <c r="POS22" s="201"/>
      <c r="POT22" s="201"/>
      <c r="POU22" s="201"/>
      <c r="POV22" s="201"/>
      <c r="POW22" s="201"/>
      <c r="POX22" s="201"/>
      <c r="POY22" s="201"/>
      <c r="POZ22" s="201"/>
      <c r="PPA22" s="201"/>
      <c r="PPB22" s="201"/>
      <c r="PPC22" s="201"/>
      <c r="PPD22" s="201"/>
      <c r="PPE22" s="201"/>
      <c r="PPF22" s="201"/>
      <c r="PPG22" s="201"/>
      <c r="PPH22" s="201"/>
      <c r="PPI22" s="201"/>
      <c r="PPJ22" s="201"/>
      <c r="PPK22" s="201"/>
      <c r="PPL22" s="201"/>
      <c r="PPM22" s="201"/>
      <c r="PPN22" s="201"/>
      <c r="PPO22" s="201"/>
      <c r="PPP22" s="201"/>
      <c r="PPQ22" s="201"/>
      <c r="PPR22" s="201"/>
      <c r="PPS22" s="201"/>
      <c r="PPT22" s="201"/>
      <c r="PPU22" s="201"/>
      <c r="PPV22" s="201"/>
      <c r="PPW22" s="201"/>
      <c r="PPX22" s="201"/>
      <c r="PPY22" s="201"/>
      <c r="PPZ22" s="201"/>
      <c r="PQA22" s="201"/>
      <c r="PQB22" s="201"/>
      <c r="PQC22" s="201"/>
      <c r="PQD22" s="201"/>
      <c r="PQE22" s="201"/>
      <c r="PQF22" s="201"/>
      <c r="PQG22" s="201"/>
      <c r="PQH22" s="201"/>
      <c r="PQI22" s="201"/>
      <c r="PQJ22" s="201"/>
      <c r="PQK22" s="201"/>
      <c r="PQL22" s="201"/>
      <c r="PQM22" s="201"/>
      <c r="PQN22" s="201"/>
      <c r="PQO22" s="201"/>
      <c r="PQP22" s="201"/>
      <c r="PQQ22" s="201"/>
      <c r="PQR22" s="201"/>
      <c r="PQS22" s="201"/>
      <c r="PQT22" s="201"/>
      <c r="PQU22" s="201"/>
      <c r="PQV22" s="201"/>
      <c r="PQW22" s="201"/>
      <c r="PQX22" s="201"/>
      <c r="PQY22" s="201"/>
      <c r="PQZ22" s="201"/>
      <c r="PRA22" s="201"/>
      <c r="PRB22" s="201"/>
      <c r="PRC22" s="201"/>
      <c r="PRD22" s="201"/>
      <c r="PRE22" s="201"/>
      <c r="PRF22" s="201"/>
      <c r="PRG22" s="201"/>
      <c r="PRH22" s="201"/>
      <c r="PRI22" s="201"/>
      <c r="PRJ22" s="201"/>
      <c r="PRK22" s="201"/>
      <c r="PRL22" s="201"/>
      <c r="PRM22" s="201"/>
      <c r="PRN22" s="201"/>
      <c r="PRO22" s="201"/>
      <c r="PRP22" s="201"/>
      <c r="PRQ22" s="201"/>
      <c r="PRR22" s="201"/>
      <c r="PRS22" s="201"/>
      <c r="PRT22" s="201"/>
      <c r="PRU22" s="201"/>
      <c r="PRV22" s="201"/>
      <c r="PRW22" s="201"/>
      <c r="PRX22" s="201"/>
      <c r="PRY22" s="201"/>
      <c r="PRZ22" s="201"/>
      <c r="PSA22" s="201"/>
      <c r="PSB22" s="201"/>
      <c r="PSC22" s="201"/>
      <c r="PSD22" s="201"/>
      <c r="PSE22" s="201"/>
      <c r="PSF22" s="201"/>
      <c r="PSG22" s="201"/>
      <c r="PSH22" s="201"/>
      <c r="PSI22" s="201"/>
      <c r="PSJ22" s="201"/>
      <c r="PSK22" s="201"/>
      <c r="PSL22" s="201"/>
      <c r="PSM22" s="201"/>
      <c r="PSN22" s="201"/>
      <c r="PSO22" s="201"/>
      <c r="PSP22" s="201"/>
      <c r="PSQ22" s="201"/>
      <c r="PSR22" s="201"/>
      <c r="PSS22" s="201"/>
      <c r="PST22" s="201"/>
      <c r="PSU22" s="201"/>
      <c r="PSV22" s="201"/>
      <c r="PSW22" s="201"/>
      <c r="PSX22" s="201"/>
      <c r="PSY22" s="201"/>
      <c r="PSZ22" s="201"/>
      <c r="PTA22" s="201"/>
      <c r="PTB22" s="201"/>
      <c r="PTC22" s="201"/>
      <c r="PTD22" s="201"/>
      <c r="PTE22" s="201"/>
      <c r="PTF22" s="201"/>
      <c r="PTG22" s="201"/>
      <c r="PTH22" s="201"/>
      <c r="PTI22" s="201"/>
      <c r="PTJ22" s="201"/>
      <c r="PTK22" s="201"/>
      <c r="PTL22" s="201"/>
      <c r="PTM22" s="201"/>
      <c r="PTN22" s="201"/>
      <c r="PTO22" s="201"/>
      <c r="PTP22" s="201"/>
      <c r="PTQ22" s="201"/>
      <c r="PTR22" s="201"/>
      <c r="PTS22" s="201"/>
      <c r="PTT22" s="201"/>
      <c r="PTU22" s="201"/>
      <c r="PTV22" s="201"/>
      <c r="PTW22" s="201"/>
      <c r="PTX22" s="201"/>
      <c r="PTY22" s="201"/>
      <c r="PTZ22" s="201"/>
      <c r="PUA22" s="201"/>
      <c r="PUB22" s="201"/>
      <c r="PUC22" s="201"/>
      <c r="PUD22" s="201"/>
      <c r="PUE22" s="201"/>
      <c r="PUF22" s="201"/>
      <c r="PUG22" s="201"/>
      <c r="PUH22" s="201"/>
      <c r="PUI22" s="201"/>
      <c r="PUJ22" s="201"/>
      <c r="PUK22" s="201"/>
      <c r="PUL22" s="201"/>
      <c r="PUM22" s="201"/>
      <c r="PUN22" s="201"/>
      <c r="PUO22" s="201"/>
      <c r="PUP22" s="201"/>
      <c r="PUQ22" s="201"/>
      <c r="PUR22" s="201"/>
      <c r="PUS22" s="201"/>
      <c r="PUT22" s="201"/>
      <c r="PUU22" s="201"/>
      <c r="PUV22" s="201"/>
      <c r="PUW22" s="201"/>
      <c r="PUX22" s="201"/>
      <c r="PUY22" s="201"/>
      <c r="PUZ22" s="201"/>
      <c r="PVA22" s="201"/>
      <c r="PVB22" s="201"/>
      <c r="PVC22" s="201"/>
      <c r="PVD22" s="201"/>
      <c r="PVE22" s="201"/>
      <c r="PVF22" s="201"/>
      <c r="PVG22" s="201"/>
      <c r="PVH22" s="201"/>
      <c r="PVI22" s="201"/>
      <c r="PVJ22" s="201"/>
      <c r="PVK22" s="201"/>
      <c r="PVL22" s="201"/>
      <c r="PVM22" s="201"/>
      <c r="PVN22" s="201"/>
      <c r="PVO22" s="201"/>
      <c r="PVP22" s="201"/>
      <c r="PVQ22" s="201"/>
      <c r="PVR22" s="201"/>
      <c r="PVS22" s="201"/>
      <c r="PVT22" s="201"/>
      <c r="PVU22" s="201"/>
      <c r="PVV22" s="201"/>
      <c r="PVW22" s="201"/>
      <c r="PVX22" s="201"/>
      <c r="PVY22" s="201"/>
      <c r="PVZ22" s="201"/>
      <c r="PWA22" s="201"/>
      <c r="PWB22" s="201"/>
      <c r="PWC22" s="201"/>
      <c r="PWD22" s="201"/>
      <c r="PWE22" s="201"/>
      <c r="PWF22" s="201"/>
      <c r="PWG22" s="201"/>
      <c r="PWH22" s="201"/>
      <c r="PWI22" s="201"/>
      <c r="PWJ22" s="201"/>
      <c r="PWK22" s="201"/>
      <c r="PWL22" s="201"/>
      <c r="PWM22" s="201"/>
      <c r="PWN22" s="201"/>
      <c r="PWO22" s="201"/>
      <c r="PWP22" s="201"/>
      <c r="PWQ22" s="201"/>
      <c r="PWR22" s="201"/>
      <c r="PWS22" s="201"/>
      <c r="PWT22" s="201"/>
      <c r="PWU22" s="201"/>
      <c r="PWV22" s="201"/>
      <c r="PWW22" s="201"/>
      <c r="PWX22" s="201"/>
      <c r="PWY22" s="201"/>
      <c r="PWZ22" s="201"/>
      <c r="PXA22" s="201"/>
      <c r="PXB22" s="201"/>
      <c r="PXC22" s="201"/>
      <c r="PXD22" s="201"/>
      <c r="PXE22" s="201"/>
      <c r="PXF22" s="201"/>
      <c r="PXG22" s="201"/>
      <c r="PXH22" s="201"/>
      <c r="PXI22" s="201"/>
      <c r="PXJ22" s="201"/>
      <c r="PXK22" s="201"/>
      <c r="PXL22" s="201"/>
      <c r="PXM22" s="201"/>
      <c r="PXN22" s="201"/>
      <c r="PXO22" s="201"/>
      <c r="PXP22" s="201"/>
      <c r="PXQ22" s="201"/>
      <c r="PXR22" s="201"/>
      <c r="PXS22" s="201"/>
      <c r="PXT22" s="201"/>
      <c r="PXU22" s="201"/>
      <c r="PXV22" s="201"/>
      <c r="PXW22" s="201"/>
      <c r="PXX22" s="201"/>
      <c r="PXY22" s="201"/>
      <c r="PXZ22" s="201"/>
      <c r="PYA22" s="201"/>
      <c r="PYB22" s="201"/>
      <c r="PYC22" s="201"/>
      <c r="PYD22" s="201"/>
      <c r="PYE22" s="201"/>
      <c r="PYF22" s="201"/>
      <c r="PYG22" s="201"/>
      <c r="PYH22" s="201"/>
      <c r="PYI22" s="201"/>
      <c r="PYJ22" s="201"/>
      <c r="PYK22" s="201"/>
      <c r="PYL22" s="201"/>
      <c r="PYM22" s="201"/>
      <c r="PYN22" s="201"/>
      <c r="PYO22" s="201"/>
      <c r="PYP22" s="201"/>
      <c r="PYQ22" s="201"/>
      <c r="PYR22" s="201"/>
      <c r="PYS22" s="201"/>
      <c r="PYT22" s="201"/>
      <c r="PYU22" s="201"/>
      <c r="PYV22" s="201"/>
      <c r="PYW22" s="201"/>
      <c r="PYX22" s="201"/>
      <c r="PYY22" s="201"/>
      <c r="PYZ22" s="201"/>
      <c r="PZA22" s="201"/>
      <c r="PZB22" s="201"/>
      <c r="PZC22" s="201"/>
      <c r="PZD22" s="201"/>
      <c r="PZE22" s="201"/>
      <c r="PZF22" s="201"/>
      <c r="PZG22" s="201"/>
      <c r="PZH22" s="201"/>
      <c r="PZI22" s="201"/>
      <c r="PZJ22" s="201"/>
      <c r="PZK22" s="201"/>
      <c r="PZL22" s="201"/>
      <c r="PZM22" s="201"/>
      <c r="PZN22" s="201"/>
      <c r="PZO22" s="201"/>
      <c r="PZP22" s="201"/>
      <c r="PZQ22" s="201"/>
      <c r="PZR22" s="201"/>
      <c r="PZS22" s="201"/>
      <c r="PZT22" s="201"/>
      <c r="PZU22" s="201"/>
      <c r="PZV22" s="201"/>
      <c r="PZW22" s="201"/>
      <c r="PZX22" s="201"/>
      <c r="PZY22" s="201"/>
      <c r="PZZ22" s="201"/>
      <c r="QAA22" s="201"/>
      <c r="QAB22" s="201"/>
      <c r="QAC22" s="201"/>
      <c r="QAD22" s="201"/>
      <c r="QAE22" s="201"/>
      <c r="QAF22" s="201"/>
      <c r="QAG22" s="201"/>
      <c r="QAH22" s="201"/>
      <c r="QAI22" s="201"/>
      <c r="QAJ22" s="201"/>
      <c r="QAK22" s="201"/>
      <c r="QAL22" s="201"/>
      <c r="QAM22" s="201"/>
      <c r="QAN22" s="201"/>
      <c r="QAO22" s="201"/>
      <c r="QAP22" s="201"/>
      <c r="QAQ22" s="201"/>
      <c r="QAR22" s="201"/>
      <c r="QAS22" s="201"/>
      <c r="QAT22" s="201"/>
      <c r="QAU22" s="201"/>
      <c r="QAV22" s="201"/>
      <c r="QAW22" s="201"/>
      <c r="QAX22" s="201"/>
      <c r="QAY22" s="201"/>
      <c r="QAZ22" s="201"/>
      <c r="QBA22" s="201"/>
      <c r="QBB22" s="201"/>
      <c r="QBC22" s="201"/>
      <c r="QBD22" s="201"/>
      <c r="QBE22" s="201"/>
      <c r="QBF22" s="201"/>
      <c r="QBG22" s="201"/>
      <c r="QBH22" s="201"/>
      <c r="QBI22" s="201"/>
      <c r="QBJ22" s="201"/>
      <c r="QBK22" s="201"/>
      <c r="QBL22" s="201"/>
      <c r="QBM22" s="201"/>
      <c r="QBN22" s="201"/>
      <c r="QBO22" s="201"/>
      <c r="QBP22" s="201"/>
      <c r="QBQ22" s="201"/>
      <c r="QBR22" s="201"/>
      <c r="QBS22" s="201"/>
      <c r="QBT22" s="201"/>
      <c r="QBU22" s="201"/>
      <c r="QBV22" s="201"/>
      <c r="QBW22" s="201"/>
      <c r="QBX22" s="201"/>
      <c r="QBY22" s="201"/>
      <c r="QBZ22" s="201"/>
      <c r="QCA22" s="201"/>
      <c r="QCB22" s="201"/>
      <c r="QCC22" s="201"/>
      <c r="QCD22" s="201"/>
      <c r="QCE22" s="201"/>
      <c r="QCF22" s="201"/>
      <c r="QCG22" s="201"/>
      <c r="QCH22" s="201"/>
      <c r="QCI22" s="201"/>
      <c r="QCJ22" s="201"/>
      <c r="QCK22" s="201"/>
      <c r="QCL22" s="201"/>
      <c r="QCM22" s="201"/>
      <c r="QCN22" s="201"/>
      <c r="QCO22" s="201"/>
      <c r="QCP22" s="201"/>
      <c r="QCQ22" s="201"/>
      <c r="QCR22" s="201"/>
      <c r="QCS22" s="201"/>
      <c r="QCT22" s="201"/>
      <c r="QCU22" s="201"/>
      <c r="QCV22" s="201"/>
      <c r="QCW22" s="201"/>
      <c r="QCX22" s="201"/>
      <c r="QCY22" s="201"/>
      <c r="QCZ22" s="201"/>
      <c r="QDA22" s="201"/>
      <c r="QDB22" s="201"/>
      <c r="QDC22" s="201"/>
      <c r="QDD22" s="201"/>
      <c r="QDE22" s="201"/>
      <c r="QDF22" s="201"/>
      <c r="QDG22" s="201"/>
      <c r="QDH22" s="201"/>
      <c r="QDI22" s="201"/>
      <c r="QDJ22" s="201"/>
      <c r="QDK22" s="201"/>
      <c r="QDL22" s="201"/>
      <c r="QDM22" s="201"/>
      <c r="QDN22" s="201"/>
      <c r="QDO22" s="201"/>
      <c r="QDP22" s="201"/>
      <c r="QDQ22" s="201"/>
      <c r="QDR22" s="201"/>
      <c r="QDS22" s="201"/>
      <c r="QDT22" s="201"/>
      <c r="QDU22" s="201"/>
      <c r="QDV22" s="201"/>
      <c r="QDW22" s="201"/>
      <c r="QDX22" s="201"/>
      <c r="QDY22" s="201"/>
      <c r="QDZ22" s="201"/>
      <c r="QEA22" s="201"/>
      <c r="QEB22" s="201"/>
      <c r="QEC22" s="201"/>
      <c r="QED22" s="201"/>
      <c r="QEE22" s="201"/>
      <c r="QEF22" s="201"/>
      <c r="QEG22" s="201"/>
      <c r="QEH22" s="201"/>
      <c r="QEI22" s="201"/>
      <c r="QEJ22" s="201"/>
      <c r="QEK22" s="201"/>
      <c r="QEL22" s="201"/>
      <c r="QEM22" s="201"/>
      <c r="QEN22" s="201"/>
      <c r="QEO22" s="201"/>
      <c r="QEP22" s="201"/>
      <c r="QEQ22" s="201"/>
      <c r="QER22" s="201"/>
      <c r="QES22" s="201"/>
      <c r="QET22" s="201"/>
      <c r="QEU22" s="201"/>
      <c r="QEV22" s="201"/>
      <c r="QEW22" s="201"/>
      <c r="QEX22" s="201"/>
      <c r="QEY22" s="201"/>
      <c r="QEZ22" s="201"/>
      <c r="QFA22" s="201"/>
      <c r="QFB22" s="201"/>
      <c r="QFC22" s="201"/>
      <c r="QFD22" s="201"/>
      <c r="QFE22" s="201"/>
      <c r="QFF22" s="201"/>
      <c r="QFG22" s="201"/>
      <c r="QFH22" s="201"/>
      <c r="QFI22" s="201"/>
      <c r="QFJ22" s="201"/>
      <c r="QFK22" s="201"/>
      <c r="QFL22" s="201"/>
      <c r="QFM22" s="201"/>
      <c r="QFN22" s="201"/>
      <c r="QFO22" s="201"/>
      <c r="QFP22" s="201"/>
      <c r="QFQ22" s="201"/>
      <c r="QFR22" s="201"/>
      <c r="QFS22" s="201"/>
      <c r="QFT22" s="201"/>
      <c r="QFU22" s="201"/>
      <c r="QFV22" s="201"/>
      <c r="QFW22" s="201"/>
      <c r="QFX22" s="201"/>
      <c r="QFY22" s="201"/>
      <c r="QFZ22" s="201"/>
      <c r="QGA22" s="201"/>
      <c r="QGB22" s="201"/>
      <c r="QGC22" s="201"/>
      <c r="QGD22" s="201"/>
      <c r="QGE22" s="201"/>
      <c r="QGF22" s="201"/>
      <c r="QGG22" s="201"/>
      <c r="QGH22" s="201"/>
      <c r="QGI22" s="201"/>
      <c r="QGJ22" s="201"/>
      <c r="QGK22" s="201"/>
      <c r="QGL22" s="201"/>
      <c r="QGM22" s="201"/>
      <c r="QGN22" s="201"/>
      <c r="QGO22" s="201"/>
      <c r="QGP22" s="201"/>
      <c r="QGQ22" s="201"/>
      <c r="QGR22" s="201"/>
      <c r="QGS22" s="201"/>
      <c r="QGT22" s="201"/>
      <c r="QGU22" s="201"/>
      <c r="QGV22" s="201"/>
      <c r="QGW22" s="201"/>
      <c r="QGX22" s="201"/>
      <c r="QGY22" s="201"/>
      <c r="QGZ22" s="201"/>
      <c r="QHA22" s="201"/>
      <c r="QHB22" s="201"/>
      <c r="QHC22" s="201"/>
      <c r="QHD22" s="201"/>
      <c r="QHE22" s="201"/>
      <c r="QHF22" s="201"/>
      <c r="QHG22" s="201"/>
      <c r="QHH22" s="201"/>
      <c r="QHI22" s="201"/>
      <c r="QHJ22" s="201"/>
      <c r="QHK22" s="201"/>
      <c r="QHL22" s="201"/>
      <c r="QHM22" s="201"/>
      <c r="QHN22" s="201"/>
      <c r="QHO22" s="201"/>
      <c r="QHP22" s="201"/>
      <c r="QHQ22" s="201"/>
      <c r="QHR22" s="201"/>
      <c r="QHS22" s="201"/>
      <c r="QHT22" s="201"/>
      <c r="QHU22" s="201"/>
      <c r="QHV22" s="201"/>
      <c r="QHW22" s="201"/>
      <c r="QHX22" s="201"/>
      <c r="QHY22" s="201"/>
      <c r="QHZ22" s="201"/>
      <c r="QIA22" s="201"/>
      <c r="QIB22" s="201"/>
      <c r="QIC22" s="201"/>
      <c r="QID22" s="201"/>
      <c r="QIE22" s="201"/>
      <c r="QIF22" s="201"/>
      <c r="QIG22" s="201"/>
      <c r="QIH22" s="201"/>
      <c r="QII22" s="201"/>
      <c r="QIJ22" s="201"/>
      <c r="QIK22" s="201"/>
      <c r="QIL22" s="201"/>
      <c r="QIM22" s="201"/>
      <c r="QIN22" s="201"/>
      <c r="QIO22" s="201"/>
      <c r="QIP22" s="201"/>
      <c r="QIQ22" s="201"/>
      <c r="QIR22" s="201"/>
      <c r="QIS22" s="201"/>
      <c r="QIT22" s="201"/>
      <c r="QIU22" s="201"/>
      <c r="QIV22" s="201"/>
      <c r="QIW22" s="201"/>
      <c r="QIX22" s="201"/>
      <c r="QIY22" s="201"/>
      <c r="QIZ22" s="201"/>
      <c r="QJA22" s="201"/>
      <c r="QJB22" s="201"/>
      <c r="QJC22" s="201"/>
      <c r="QJD22" s="201"/>
      <c r="QJE22" s="201"/>
      <c r="QJF22" s="201"/>
      <c r="QJG22" s="201"/>
      <c r="QJH22" s="201"/>
      <c r="QJI22" s="201"/>
      <c r="QJJ22" s="201"/>
      <c r="QJK22" s="201"/>
      <c r="QJL22" s="201"/>
      <c r="QJM22" s="201"/>
      <c r="QJN22" s="201"/>
      <c r="QJO22" s="201"/>
      <c r="QJP22" s="201"/>
      <c r="QJQ22" s="201"/>
      <c r="QJR22" s="201"/>
      <c r="QJS22" s="201"/>
      <c r="QJT22" s="201"/>
      <c r="QJU22" s="201"/>
      <c r="QJV22" s="201"/>
      <c r="QJW22" s="201"/>
      <c r="QJX22" s="201"/>
      <c r="QJY22" s="201"/>
      <c r="QJZ22" s="201"/>
      <c r="QKA22" s="201"/>
      <c r="QKB22" s="201"/>
      <c r="QKC22" s="201"/>
      <c r="QKD22" s="201"/>
      <c r="QKE22" s="201"/>
      <c r="QKF22" s="201"/>
      <c r="QKG22" s="201"/>
      <c r="QKH22" s="201"/>
      <c r="QKI22" s="201"/>
      <c r="QKJ22" s="201"/>
      <c r="QKK22" s="201"/>
      <c r="QKL22" s="201"/>
      <c r="QKM22" s="201"/>
      <c r="QKN22" s="201"/>
      <c r="QKO22" s="201"/>
      <c r="QKP22" s="201"/>
      <c r="QKQ22" s="201"/>
      <c r="QKR22" s="201"/>
      <c r="QKS22" s="201"/>
      <c r="QKT22" s="201"/>
      <c r="QKU22" s="201"/>
      <c r="QKV22" s="201"/>
      <c r="QKW22" s="201"/>
      <c r="QKX22" s="201"/>
      <c r="QKY22" s="201"/>
      <c r="QKZ22" s="201"/>
      <c r="QLA22" s="201"/>
      <c r="QLB22" s="201"/>
      <c r="QLC22" s="201"/>
      <c r="QLD22" s="201"/>
      <c r="QLE22" s="201"/>
      <c r="QLF22" s="201"/>
      <c r="QLG22" s="201"/>
      <c r="QLH22" s="201"/>
      <c r="QLI22" s="201"/>
      <c r="QLJ22" s="201"/>
      <c r="QLK22" s="201"/>
      <c r="QLL22" s="201"/>
      <c r="QLM22" s="201"/>
      <c r="QLN22" s="201"/>
      <c r="QLO22" s="201"/>
      <c r="QLP22" s="201"/>
      <c r="QLQ22" s="201"/>
      <c r="QLR22" s="201"/>
      <c r="QLS22" s="201"/>
      <c r="QLT22" s="201"/>
      <c r="QLU22" s="201"/>
      <c r="QLV22" s="201"/>
      <c r="QLW22" s="201"/>
      <c r="QLX22" s="201"/>
      <c r="QLY22" s="201"/>
      <c r="QLZ22" s="201"/>
      <c r="QMA22" s="201"/>
      <c r="QMB22" s="201"/>
      <c r="QMC22" s="201"/>
      <c r="QMD22" s="201"/>
      <c r="QME22" s="201"/>
      <c r="QMF22" s="201"/>
      <c r="QMG22" s="201"/>
      <c r="QMH22" s="201"/>
      <c r="QMI22" s="201"/>
      <c r="QMJ22" s="201"/>
      <c r="QMK22" s="201"/>
      <c r="QML22" s="201"/>
      <c r="QMM22" s="201"/>
      <c r="QMN22" s="201"/>
      <c r="QMO22" s="201"/>
      <c r="QMP22" s="201"/>
      <c r="QMQ22" s="201"/>
      <c r="QMR22" s="201"/>
      <c r="QMS22" s="201"/>
      <c r="QMT22" s="201"/>
      <c r="QMU22" s="201"/>
      <c r="QMV22" s="201"/>
      <c r="QMW22" s="201"/>
      <c r="QMX22" s="201"/>
      <c r="QMY22" s="201"/>
      <c r="QMZ22" s="201"/>
      <c r="QNA22" s="201"/>
      <c r="QNB22" s="201"/>
      <c r="QNC22" s="201"/>
      <c r="QND22" s="201"/>
      <c r="QNE22" s="201"/>
      <c r="QNF22" s="201"/>
      <c r="QNG22" s="201"/>
      <c r="QNH22" s="201"/>
      <c r="QNI22" s="201"/>
      <c r="QNJ22" s="201"/>
      <c r="QNK22" s="201"/>
      <c r="QNL22" s="201"/>
      <c r="QNM22" s="201"/>
      <c r="QNN22" s="201"/>
      <c r="QNO22" s="201"/>
      <c r="QNP22" s="201"/>
      <c r="QNQ22" s="201"/>
      <c r="QNR22" s="201"/>
      <c r="QNS22" s="201"/>
      <c r="QNT22" s="201"/>
      <c r="QNU22" s="201"/>
      <c r="QNV22" s="201"/>
      <c r="QNW22" s="201"/>
      <c r="QNX22" s="201"/>
      <c r="QNY22" s="201"/>
      <c r="QNZ22" s="201"/>
      <c r="QOA22" s="201"/>
      <c r="QOB22" s="201"/>
      <c r="QOC22" s="201"/>
      <c r="QOD22" s="201"/>
      <c r="QOE22" s="201"/>
      <c r="QOF22" s="201"/>
      <c r="QOG22" s="201"/>
      <c r="QOH22" s="201"/>
      <c r="QOI22" s="201"/>
      <c r="QOJ22" s="201"/>
      <c r="QOK22" s="201"/>
      <c r="QOL22" s="201"/>
      <c r="QOM22" s="201"/>
      <c r="QON22" s="201"/>
      <c r="QOO22" s="201"/>
      <c r="QOP22" s="201"/>
      <c r="QOQ22" s="201"/>
      <c r="QOR22" s="201"/>
      <c r="QOS22" s="201"/>
      <c r="QOT22" s="201"/>
      <c r="QOU22" s="201"/>
      <c r="QOV22" s="201"/>
      <c r="QOW22" s="201"/>
      <c r="QOX22" s="201"/>
      <c r="QOY22" s="201"/>
      <c r="QOZ22" s="201"/>
      <c r="QPA22" s="201"/>
      <c r="QPB22" s="201"/>
      <c r="QPC22" s="201"/>
      <c r="QPD22" s="201"/>
      <c r="QPE22" s="201"/>
      <c r="QPF22" s="201"/>
      <c r="QPG22" s="201"/>
      <c r="QPH22" s="201"/>
      <c r="QPI22" s="201"/>
      <c r="QPJ22" s="201"/>
      <c r="QPK22" s="201"/>
      <c r="QPL22" s="201"/>
      <c r="QPM22" s="201"/>
      <c r="QPN22" s="201"/>
      <c r="QPO22" s="201"/>
      <c r="QPP22" s="201"/>
      <c r="QPQ22" s="201"/>
      <c r="QPR22" s="201"/>
      <c r="QPS22" s="201"/>
      <c r="QPT22" s="201"/>
      <c r="QPU22" s="201"/>
      <c r="QPV22" s="201"/>
      <c r="QPW22" s="201"/>
      <c r="QPX22" s="201"/>
      <c r="QPY22" s="201"/>
      <c r="QPZ22" s="201"/>
      <c r="QQA22" s="201"/>
      <c r="QQB22" s="201"/>
      <c r="QQC22" s="201"/>
      <c r="QQD22" s="201"/>
      <c r="QQE22" s="201"/>
      <c r="QQF22" s="201"/>
      <c r="QQG22" s="201"/>
      <c r="QQH22" s="201"/>
      <c r="QQI22" s="201"/>
      <c r="QQJ22" s="201"/>
      <c r="QQK22" s="201"/>
      <c r="QQL22" s="201"/>
      <c r="QQM22" s="201"/>
      <c r="QQN22" s="201"/>
      <c r="QQO22" s="201"/>
      <c r="QQP22" s="201"/>
      <c r="QQQ22" s="201"/>
      <c r="QQR22" s="201"/>
      <c r="QQS22" s="201"/>
      <c r="QQT22" s="201"/>
      <c r="QQU22" s="201"/>
      <c r="QQV22" s="201"/>
      <c r="QQW22" s="201"/>
      <c r="QQX22" s="201"/>
      <c r="QQY22" s="201"/>
      <c r="QQZ22" s="201"/>
      <c r="QRA22" s="201"/>
      <c r="QRB22" s="201"/>
      <c r="QRC22" s="201"/>
      <c r="QRD22" s="201"/>
      <c r="QRE22" s="201"/>
      <c r="QRF22" s="201"/>
      <c r="QRG22" s="201"/>
      <c r="QRH22" s="201"/>
      <c r="QRI22" s="201"/>
      <c r="QRJ22" s="201"/>
      <c r="QRK22" s="201"/>
      <c r="QRL22" s="201"/>
      <c r="QRM22" s="201"/>
      <c r="QRN22" s="201"/>
      <c r="QRO22" s="201"/>
      <c r="QRP22" s="201"/>
      <c r="QRQ22" s="201"/>
      <c r="QRR22" s="201"/>
      <c r="QRS22" s="201"/>
      <c r="QRT22" s="201"/>
      <c r="QRU22" s="201"/>
      <c r="QRV22" s="201"/>
      <c r="QRW22" s="201"/>
      <c r="QRX22" s="201"/>
      <c r="QRY22" s="201"/>
      <c r="QRZ22" s="201"/>
      <c r="QSA22" s="201"/>
      <c r="QSB22" s="201"/>
      <c r="QSC22" s="201"/>
      <c r="QSD22" s="201"/>
      <c r="QSE22" s="201"/>
      <c r="QSF22" s="201"/>
      <c r="QSG22" s="201"/>
      <c r="QSH22" s="201"/>
      <c r="QSI22" s="201"/>
      <c r="QSJ22" s="201"/>
      <c r="QSK22" s="201"/>
      <c r="QSL22" s="201"/>
      <c r="QSM22" s="201"/>
      <c r="QSN22" s="201"/>
      <c r="QSO22" s="201"/>
      <c r="QSP22" s="201"/>
      <c r="QSQ22" s="201"/>
      <c r="QSR22" s="201"/>
      <c r="QSS22" s="201"/>
      <c r="QST22" s="201"/>
      <c r="QSU22" s="201"/>
      <c r="QSV22" s="201"/>
      <c r="QSW22" s="201"/>
      <c r="QSX22" s="201"/>
      <c r="QSY22" s="201"/>
      <c r="QSZ22" s="201"/>
      <c r="QTA22" s="201"/>
      <c r="QTB22" s="201"/>
      <c r="QTC22" s="201"/>
      <c r="QTD22" s="201"/>
      <c r="QTE22" s="201"/>
      <c r="QTF22" s="201"/>
      <c r="QTG22" s="201"/>
      <c r="QTH22" s="201"/>
      <c r="QTI22" s="201"/>
      <c r="QTJ22" s="201"/>
      <c r="QTK22" s="201"/>
      <c r="QTL22" s="201"/>
      <c r="QTM22" s="201"/>
      <c r="QTN22" s="201"/>
      <c r="QTO22" s="201"/>
      <c r="QTP22" s="201"/>
      <c r="QTQ22" s="201"/>
      <c r="QTR22" s="201"/>
      <c r="QTS22" s="201"/>
      <c r="QTT22" s="201"/>
      <c r="QTU22" s="201"/>
      <c r="QTV22" s="201"/>
      <c r="QTW22" s="201"/>
      <c r="QTX22" s="201"/>
      <c r="QTY22" s="201"/>
      <c r="QTZ22" s="201"/>
      <c r="QUA22" s="201"/>
      <c r="QUB22" s="201"/>
      <c r="QUC22" s="201"/>
      <c r="QUD22" s="201"/>
      <c r="QUE22" s="201"/>
      <c r="QUF22" s="201"/>
      <c r="QUG22" s="201"/>
      <c r="QUH22" s="201"/>
      <c r="QUI22" s="201"/>
      <c r="QUJ22" s="201"/>
      <c r="QUK22" s="201"/>
      <c r="QUL22" s="201"/>
      <c r="QUM22" s="201"/>
      <c r="QUN22" s="201"/>
      <c r="QUO22" s="201"/>
      <c r="QUP22" s="201"/>
      <c r="QUQ22" s="201"/>
      <c r="QUR22" s="201"/>
      <c r="QUS22" s="201"/>
      <c r="QUT22" s="201"/>
      <c r="QUU22" s="201"/>
      <c r="QUV22" s="201"/>
      <c r="QUW22" s="201"/>
      <c r="QUX22" s="201"/>
      <c r="QUY22" s="201"/>
      <c r="QUZ22" s="201"/>
      <c r="QVA22" s="201"/>
      <c r="QVB22" s="201"/>
      <c r="QVC22" s="201"/>
      <c r="QVD22" s="201"/>
      <c r="QVE22" s="201"/>
      <c r="QVF22" s="201"/>
      <c r="QVG22" s="201"/>
      <c r="QVH22" s="201"/>
      <c r="QVI22" s="201"/>
      <c r="QVJ22" s="201"/>
      <c r="QVK22" s="201"/>
      <c r="QVL22" s="201"/>
      <c r="QVM22" s="201"/>
      <c r="QVN22" s="201"/>
      <c r="QVO22" s="201"/>
      <c r="QVP22" s="201"/>
      <c r="QVQ22" s="201"/>
      <c r="QVR22" s="201"/>
      <c r="QVS22" s="201"/>
      <c r="QVT22" s="201"/>
      <c r="QVU22" s="201"/>
      <c r="QVV22" s="201"/>
      <c r="QVW22" s="201"/>
      <c r="QVX22" s="201"/>
      <c r="QVY22" s="201"/>
      <c r="QVZ22" s="201"/>
      <c r="QWA22" s="201"/>
      <c r="QWB22" s="201"/>
      <c r="QWC22" s="201"/>
      <c r="QWD22" s="201"/>
      <c r="QWE22" s="201"/>
      <c r="QWF22" s="201"/>
      <c r="QWG22" s="201"/>
      <c r="QWH22" s="201"/>
      <c r="QWI22" s="201"/>
      <c r="QWJ22" s="201"/>
      <c r="QWK22" s="201"/>
      <c r="QWL22" s="201"/>
      <c r="QWM22" s="201"/>
      <c r="QWN22" s="201"/>
      <c r="QWO22" s="201"/>
      <c r="QWP22" s="201"/>
      <c r="QWQ22" s="201"/>
      <c r="QWR22" s="201"/>
      <c r="QWS22" s="201"/>
      <c r="QWT22" s="201"/>
      <c r="QWU22" s="201"/>
      <c r="QWV22" s="201"/>
      <c r="QWW22" s="201"/>
      <c r="QWX22" s="201"/>
      <c r="QWY22" s="201"/>
      <c r="QWZ22" s="201"/>
      <c r="QXA22" s="201"/>
      <c r="QXB22" s="201"/>
      <c r="QXC22" s="201"/>
      <c r="QXD22" s="201"/>
      <c r="QXE22" s="201"/>
      <c r="QXF22" s="201"/>
      <c r="QXG22" s="201"/>
      <c r="QXH22" s="201"/>
      <c r="QXI22" s="201"/>
      <c r="QXJ22" s="201"/>
      <c r="QXK22" s="201"/>
      <c r="QXL22" s="201"/>
      <c r="QXM22" s="201"/>
      <c r="QXN22" s="201"/>
      <c r="QXO22" s="201"/>
      <c r="QXP22" s="201"/>
      <c r="QXQ22" s="201"/>
      <c r="QXR22" s="201"/>
      <c r="QXS22" s="201"/>
      <c r="QXT22" s="201"/>
      <c r="QXU22" s="201"/>
      <c r="QXV22" s="201"/>
      <c r="QXW22" s="201"/>
      <c r="QXX22" s="201"/>
      <c r="QXY22" s="201"/>
      <c r="QXZ22" s="201"/>
      <c r="QYA22" s="201"/>
      <c r="QYB22" s="201"/>
      <c r="QYC22" s="201"/>
      <c r="QYD22" s="201"/>
      <c r="QYE22" s="201"/>
      <c r="QYF22" s="201"/>
      <c r="QYG22" s="201"/>
      <c r="QYH22" s="201"/>
      <c r="QYI22" s="201"/>
      <c r="QYJ22" s="201"/>
      <c r="QYK22" s="201"/>
      <c r="QYL22" s="201"/>
      <c r="QYM22" s="201"/>
      <c r="QYN22" s="201"/>
      <c r="QYO22" s="201"/>
      <c r="QYP22" s="201"/>
      <c r="QYQ22" s="201"/>
      <c r="QYR22" s="201"/>
      <c r="QYS22" s="201"/>
      <c r="QYT22" s="201"/>
      <c r="QYU22" s="201"/>
      <c r="QYV22" s="201"/>
      <c r="QYW22" s="201"/>
      <c r="QYX22" s="201"/>
      <c r="QYY22" s="201"/>
      <c r="QYZ22" s="201"/>
      <c r="QZA22" s="201"/>
      <c r="QZB22" s="201"/>
      <c r="QZC22" s="201"/>
      <c r="QZD22" s="201"/>
      <c r="QZE22" s="201"/>
      <c r="QZF22" s="201"/>
      <c r="QZG22" s="201"/>
      <c r="QZH22" s="201"/>
      <c r="QZI22" s="201"/>
      <c r="QZJ22" s="201"/>
      <c r="QZK22" s="201"/>
      <c r="QZL22" s="201"/>
      <c r="QZM22" s="201"/>
      <c r="QZN22" s="201"/>
      <c r="QZO22" s="201"/>
      <c r="QZP22" s="201"/>
      <c r="QZQ22" s="201"/>
      <c r="QZR22" s="201"/>
      <c r="QZS22" s="201"/>
      <c r="QZT22" s="201"/>
      <c r="QZU22" s="201"/>
      <c r="QZV22" s="201"/>
      <c r="QZW22" s="201"/>
      <c r="QZX22" s="201"/>
      <c r="QZY22" s="201"/>
      <c r="QZZ22" s="201"/>
      <c r="RAA22" s="201"/>
      <c r="RAB22" s="201"/>
      <c r="RAC22" s="201"/>
      <c r="RAD22" s="201"/>
      <c r="RAE22" s="201"/>
      <c r="RAF22" s="201"/>
      <c r="RAG22" s="201"/>
      <c r="RAH22" s="201"/>
      <c r="RAI22" s="201"/>
      <c r="RAJ22" s="201"/>
      <c r="RAK22" s="201"/>
      <c r="RAL22" s="201"/>
      <c r="RAM22" s="201"/>
      <c r="RAN22" s="201"/>
      <c r="RAO22" s="201"/>
      <c r="RAP22" s="201"/>
      <c r="RAQ22" s="201"/>
      <c r="RAR22" s="201"/>
      <c r="RAS22" s="201"/>
      <c r="RAT22" s="201"/>
      <c r="RAU22" s="201"/>
      <c r="RAV22" s="201"/>
      <c r="RAW22" s="201"/>
      <c r="RAX22" s="201"/>
      <c r="RAY22" s="201"/>
      <c r="RAZ22" s="201"/>
      <c r="RBA22" s="201"/>
      <c r="RBB22" s="201"/>
      <c r="RBC22" s="201"/>
      <c r="RBD22" s="201"/>
      <c r="RBE22" s="201"/>
      <c r="RBF22" s="201"/>
      <c r="RBG22" s="201"/>
      <c r="RBH22" s="201"/>
      <c r="RBI22" s="201"/>
      <c r="RBJ22" s="201"/>
      <c r="RBK22" s="201"/>
      <c r="RBL22" s="201"/>
      <c r="RBM22" s="201"/>
      <c r="RBN22" s="201"/>
      <c r="RBO22" s="201"/>
      <c r="RBP22" s="201"/>
      <c r="RBQ22" s="201"/>
      <c r="RBR22" s="201"/>
      <c r="RBS22" s="201"/>
      <c r="RBT22" s="201"/>
      <c r="RBU22" s="201"/>
      <c r="RBV22" s="201"/>
      <c r="RBW22" s="201"/>
      <c r="RBX22" s="201"/>
      <c r="RBY22" s="201"/>
      <c r="RBZ22" s="201"/>
      <c r="RCA22" s="201"/>
      <c r="RCB22" s="201"/>
      <c r="RCC22" s="201"/>
      <c r="RCD22" s="201"/>
      <c r="RCE22" s="201"/>
      <c r="RCF22" s="201"/>
      <c r="RCG22" s="201"/>
      <c r="RCH22" s="201"/>
      <c r="RCI22" s="201"/>
      <c r="RCJ22" s="201"/>
      <c r="RCK22" s="201"/>
      <c r="RCL22" s="201"/>
      <c r="RCM22" s="201"/>
      <c r="RCN22" s="201"/>
      <c r="RCO22" s="201"/>
      <c r="RCP22" s="201"/>
      <c r="RCQ22" s="201"/>
      <c r="RCR22" s="201"/>
      <c r="RCS22" s="201"/>
      <c r="RCT22" s="201"/>
      <c r="RCU22" s="201"/>
      <c r="RCV22" s="201"/>
      <c r="RCW22" s="201"/>
      <c r="RCX22" s="201"/>
      <c r="RCY22" s="201"/>
      <c r="RCZ22" s="201"/>
      <c r="RDA22" s="201"/>
      <c r="RDB22" s="201"/>
      <c r="RDC22" s="201"/>
      <c r="RDD22" s="201"/>
      <c r="RDE22" s="201"/>
      <c r="RDF22" s="201"/>
      <c r="RDG22" s="201"/>
      <c r="RDH22" s="201"/>
      <c r="RDI22" s="201"/>
      <c r="RDJ22" s="201"/>
      <c r="RDK22" s="201"/>
      <c r="RDL22" s="201"/>
      <c r="RDM22" s="201"/>
      <c r="RDN22" s="201"/>
      <c r="RDO22" s="201"/>
      <c r="RDP22" s="201"/>
      <c r="RDQ22" s="201"/>
      <c r="RDR22" s="201"/>
      <c r="RDS22" s="201"/>
      <c r="RDT22" s="201"/>
      <c r="RDU22" s="201"/>
      <c r="RDV22" s="201"/>
      <c r="RDW22" s="201"/>
      <c r="RDX22" s="201"/>
      <c r="RDY22" s="201"/>
      <c r="RDZ22" s="201"/>
      <c r="REA22" s="201"/>
      <c r="REB22" s="201"/>
      <c r="REC22" s="201"/>
      <c r="RED22" s="201"/>
      <c r="REE22" s="201"/>
      <c r="REF22" s="201"/>
      <c r="REG22" s="201"/>
      <c r="REH22" s="201"/>
      <c r="REI22" s="201"/>
      <c r="REJ22" s="201"/>
      <c r="REK22" s="201"/>
      <c r="REL22" s="201"/>
      <c r="REM22" s="201"/>
      <c r="REN22" s="201"/>
      <c r="REO22" s="201"/>
      <c r="REP22" s="201"/>
      <c r="REQ22" s="201"/>
      <c r="RER22" s="201"/>
      <c r="RES22" s="201"/>
      <c r="RET22" s="201"/>
      <c r="REU22" s="201"/>
      <c r="REV22" s="201"/>
      <c r="REW22" s="201"/>
      <c r="REX22" s="201"/>
      <c r="REY22" s="201"/>
      <c r="REZ22" s="201"/>
      <c r="RFA22" s="201"/>
      <c r="RFB22" s="201"/>
      <c r="RFC22" s="201"/>
      <c r="RFD22" s="201"/>
      <c r="RFE22" s="201"/>
      <c r="RFF22" s="201"/>
      <c r="RFG22" s="201"/>
      <c r="RFH22" s="201"/>
      <c r="RFI22" s="201"/>
      <c r="RFJ22" s="201"/>
      <c r="RFK22" s="201"/>
      <c r="RFL22" s="201"/>
      <c r="RFM22" s="201"/>
      <c r="RFN22" s="201"/>
      <c r="RFO22" s="201"/>
      <c r="RFP22" s="201"/>
      <c r="RFQ22" s="201"/>
      <c r="RFR22" s="201"/>
      <c r="RFS22" s="201"/>
      <c r="RFT22" s="201"/>
      <c r="RFU22" s="201"/>
      <c r="RFV22" s="201"/>
      <c r="RFW22" s="201"/>
      <c r="RFX22" s="201"/>
      <c r="RFY22" s="201"/>
      <c r="RFZ22" s="201"/>
      <c r="RGA22" s="201"/>
      <c r="RGB22" s="201"/>
      <c r="RGC22" s="201"/>
      <c r="RGD22" s="201"/>
      <c r="RGE22" s="201"/>
      <c r="RGF22" s="201"/>
      <c r="RGG22" s="201"/>
      <c r="RGH22" s="201"/>
      <c r="RGI22" s="201"/>
      <c r="RGJ22" s="201"/>
      <c r="RGK22" s="201"/>
      <c r="RGL22" s="201"/>
      <c r="RGM22" s="201"/>
      <c r="RGN22" s="201"/>
      <c r="RGO22" s="201"/>
      <c r="RGP22" s="201"/>
      <c r="RGQ22" s="201"/>
      <c r="RGR22" s="201"/>
      <c r="RGS22" s="201"/>
      <c r="RGT22" s="201"/>
      <c r="RGU22" s="201"/>
      <c r="RGV22" s="201"/>
      <c r="RGW22" s="201"/>
      <c r="RGX22" s="201"/>
      <c r="RGY22" s="201"/>
      <c r="RGZ22" s="201"/>
      <c r="RHA22" s="201"/>
      <c r="RHB22" s="201"/>
      <c r="RHC22" s="201"/>
      <c r="RHD22" s="201"/>
      <c r="RHE22" s="201"/>
      <c r="RHF22" s="201"/>
      <c r="RHG22" s="201"/>
      <c r="RHH22" s="201"/>
      <c r="RHI22" s="201"/>
      <c r="RHJ22" s="201"/>
      <c r="RHK22" s="201"/>
      <c r="RHL22" s="201"/>
      <c r="RHM22" s="201"/>
      <c r="RHN22" s="201"/>
      <c r="RHO22" s="201"/>
      <c r="RHP22" s="201"/>
      <c r="RHQ22" s="201"/>
      <c r="RHR22" s="201"/>
      <c r="RHS22" s="201"/>
      <c r="RHT22" s="201"/>
      <c r="RHU22" s="201"/>
      <c r="RHV22" s="201"/>
      <c r="RHW22" s="201"/>
      <c r="RHX22" s="201"/>
      <c r="RHY22" s="201"/>
      <c r="RHZ22" s="201"/>
      <c r="RIA22" s="201"/>
      <c r="RIB22" s="201"/>
      <c r="RIC22" s="201"/>
      <c r="RID22" s="201"/>
      <c r="RIE22" s="201"/>
      <c r="RIF22" s="201"/>
      <c r="RIG22" s="201"/>
      <c r="RIH22" s="201"/>
      <c r="RII22" s="201"/>
      <c r="RIJ22" s="201"/>
      <c r="RIK22" s="201"/>
      <c r="RIL22" s="201"/>
      <c r="RIM22" s="201"/>
      <c r="RIN22" s="201"/>
      <c r="RIO22" s="201"/>
      <c r="RIP22" s="201"/>
      <c r="RIQ22" s="201"/>
      <c r="RIR22" s="201"/>
      <c r="RIS22" s="201"/>
      <c r="RIT22" s="201"/>
      <c r="RIU22" s="201"/>
      <c r="RIV22" s="201"/>
      <c r="RIW22" s="201"/>
      <c r="RIX22" s="201"/>
      <c r="RIY22" s="201"/>
      <c r="RIZ22" s="201"/>
      <c r="RJA22" s="201"/>
      <c r="RJB22" s="201"/>
      <c r="RJC22" s="201"/>
      <c r="RJD22" s="201"/>
      <c r="RJE22" s="201"/>
      <c r="RJF22" s="201"/>
      <c r="RJG22" s="201"/>
      <c r="RJH22" s="201"/>
      <c r="RJI22" s="201"/>
      <c r="RJJ22" s="201"/>
      <c r="RJK22" s="201"/>
      <c r="RJL22" s="201"/>
      <c r="RJM22" s="201"/>
      <c r="RJN22" s="201"/>
      <c r="RJO22" s="201"/>
      <c r="RJP22" s="201"/>
      <c r="RJQ22" s="201"/>
      <c r="RJR22" s="201"/>
      <c r="RJS22" s="201"/>
      <c r="RJT22" s="201"/>
      <c r="RJU22" s="201"/>
      <c r="RJV22" s="201"/>
      <c r="RJW22" s="201"/>
      <c r="RJX22" s="201"/>
      <c r="RJY22" s="201"/>
      <c r="RJZ22" s="201"/>
      <c r="RKA22" s="201"/>
      <c r="RKB22" s="201"/>
      <c r="RKC22" s="201"/>
      <c r="RKD22" s="201"/>
      <c r="RKE22" s="201"/>
      <c r="RKF22" s="201"/>
      <c r="RKG22" s="201"/>
      <c r="RKH22" s="201"/>
      <c r="RKI22" s="201"/>
      <c r="RKJ22" s="201"/>
      <c r="RKK22" s="201"/>
      <c r="RKL22" s="201"/>
      <c r="RKM22" s="201"/>
      <c r="RKN22" s="201"/>
      <c r="RKO22" s="201"/>
      <c r="RKP22" s="201"/>
      <c r="RKQ22" s="201"/>
      <c r="RKR22" s="201"/>
      <c r="RKS22" s="201"/>
      <c r="RKT22" s="201"/>
      <c r="RKU22" s="201"/>
      <c r="RKV22" s="201"/>
      <c r="RKW22" s="201"/>
      <c r="RKX22" s="201"/>
      <c r="RKY22" s="201"/>
      <c r="RKZ22" s="201"/>
      <c r="RLA22" s="201"/>
      <c r="RLB22" s="201"/>
      <c r="RLC22" s="201"/>
      <c r="RLD22" s="201"/>
      <c r="RLE22" s="201"/>
      <c r="RLF22" s="201"/>
      <c r="RLG22" s="201"/>
      <c r="RLH22" s="201"/>
      <c r="RLI22" s="201"/>
      <c r="RLJ22" s="201"/>
      <c r="RLK22" s="201"/>
      <c r="RLL22" s="201"/>
      <c r="RLM22" s="201"/>
      <c r="RLN22" s="201"/>
      <c r="RLO22" s="201"/>
      <c r="RLP22" s="201"/>
      <c r="RLQ22" s="201"/>
      <c r="RLR22" s="201"/>
      <c r="RLS22" s="201"/>
      <c r="RLT22" s="201"/>
      <c r="RLU22" s="201"/>
      <c r="RLV22" s="201"/>
      <c r="RLW22" s="201"/>
      <c r="RLX22" s="201"/>
      <c r="RLY22" s="201"/>
      <c r="RLZ22" s="201"/>
      <c r="RMA22" s="201"/>
      <c r="RMB22" s="201"/>
      <c r="RMC22" s="201"/>
      <c r="RMD22" s="201"/>
      <c r="RME22" s="201"/>
      <c r="RMF22" s="201"/>
      <c r="RMG22" s="201"/>
      <c r="RMH22" s="201"/>
      <c r="RMI22" s="201"/>
      <c r="RMJ22" s="201"/>
      <c r="RMK22" s="201"/>
      <c r="RML22" s="201"/>
      <c r="RMM22" s="201"/>
      <c r="RMN22" s="201"/>
      <c r="RMO22" s="201"/>
      <c r="RMP22" s="201"/>
      <c r="RMQ22" s="201"/>
      <c r="RMR22" s="201"/>
      <c r="RMS22" s="201"/>
      <c r="RMT22" s="201"/>
      <c r="RMU22" s="201"/>
      <c r="RMV22" s="201"/>
      <c r="RMW22" s="201"/>
      <c r="RMX22" s="201"/>
      <c r="RMY22" s="201"/>
      <c r="RMZ22" s="201"/>
      <c r="RNA22" s="201"/>
      <c r="RNB22" s="201"/>
      <c r="RNC22" s="201"/>
      <c r="RND22" s="201"/>
      <c r="RNE22" s="201"/>
      <c r="RNF22" s="201"/>
      <c r="RNG22" s="201"/>
      <c r="RNH22" s="201"/>
      <c r="RNI22" s="201"/>
      <c r="RNJ22" s="201"/>
      <c r="RNK22" s="201"/>
      <c r="RNL22" s="201"/>
      <c r="RNM22" s="201"/>
      <c r="RNN22" s="201"/>
      <c r="RNO22" s="201"/>
      <c r="RNP22" s="201"/>
      <c r="RNQ22" s="201"/>
      <c r="RNR22" s="201"/>
      <c r="RNS22" s="201"/>
      <c r="RNT22" s="201"/>
      <c r="RNU22" s="201"/>
      <c r="RNV22" s="201"/>
      <c r="RNW22" s="201"/>
      <c r="RNX22" s="201"/>
      <c r="RNY22" s="201"/>
      <c r="RNZ22" s="201"/>
      <c r="ROA22" s="201"/>
      <c r="ROB22" s="201"/>
      <c r="ROC22" s="201"/>
      <c r="ROD22" s="201"/>
      <c r="ROE22" s="201"/>
      <c r="ROF22" s="201"/>
      <c r="ROG22" s="201"/>
      <c r="ROH22" s="201"/>
      <c r="ROI22" s="201"/>
      <c r="ROJ22" s="201"/>
      <c r="ROK22" s="201"/>
      <c r="ROL22" s="201"/>
      <c r="ROM22" s="201"/>
      <c r="RON22" s="201"/>
      <c r="ROO22" s="201"/>
      <c r="ROP22" s="201"/>
      <c r="ROQ22" s="201"/>
      <c r="ROR22" s="201"/>
      <c r="ROS22" s="201"/>
      <c r="ROT22" s="201"/>
      <c r="ROU22" s="201"/>
      <c r="ROV22" s="201"/>
      <c r="ROW22" s="201"/>
      <c r="ROX22" s="201"/>
      <c r="ROY22" s="201"/>
      <c r="ROZ22" s="201"/>
      <c r="RPA22" s="201"/>
      <c r="RPB22" s="201"/>
      <c r="RPC22" s="201"/>
      <c r="RPD22" s="201"/>
      <c r="RPE22" s="201"/>
      <c r="RPF22" s="201"/>
      <c r="RPG22" s="201"/>
      <c r="RPH22" s="201"/>
      <c r="RPI22" s="201"/>
      <c r="RPJ22" s="201"/>
      <c r="RPK22" s="201"/>
      <c r="RPL22" s="201"/>
      <c r="RPM22" s="201"/>
      <c r="RPN22" s="201"/>
      <c r="RPO22" s="201"/>
      <c r="RPP22" s="201"/>
      <c r="RPQ22" s="201"/>
      <c r="RPR22" s="201"/>
      <c r="RPS22" s="201"/>
      <c r="RPT22" s="201"/>
      <c r="RPU22" s="201"/>
      <c r="RPV22" s="201"/>
      <c r="RPW22" s="201"/>
      <c r="RPX22" s="201"/>
      <c r="RPY22" s="201"/>
      <c r="RPZ22" s="201"/>
      <c r="RQA22" s="201"/>
      <c r="RQB22" s="201"/>
      <c r="RQC22" s="201"/>
      <c r="RQD22" s="201"/>
      <c r="RQE22" s="201"/>
      <c r="RQF22" s="201"/>
      <c r="RQG22" s="201"/>
      <c r="RQH22" s="201"/>
      <c r="RQI22" s="201"/>
      <c r="RQJ22" s="201"/>
      <c r="RQK22" s="201"/>
      <c r="RQL22" s="201"/>
      <c r="RQM22" s="201"/>
      <c r="RQN22" s="201"/>
      <c r="RQO22" s="201"/>
      <c r="RQP22" s="201"/>
      <c r="RQQ22" s="201"/>
      <c r="RQR22" s="201"/>
      <c r="RQS22" s="201"/>
      <c r="RQT22" s="201"/>
      <c r="RQU22" s="201"/>
      <c r="RQV22" s="201"/>
      <c r="RQW22" s="201"/>
      <c r="RQX22" s="201"/>
      <c r="RQY22" s="201"/>
      <c r="RQZ22" s="201"/>
      <c r="RRA22" s="201"/>
      <c r="RRB22" s="201"/>
      <c r="RRC22" s="201"/>
      <c r="RRD22" s="201"/>
      <c r="RRE22" s="201"/>
      <c r="RRF22" s="201"/>
      <c r="RRG22" s="201"/>
      <c r="RRH22" s="201"/>
      <c r="RRI22" s="201"/>
      <c r="RRJ22" s="201"/>
      <c r="RRK22" s="201"/>
      <c r="RRL22" s="201"/>
      <c r="RRM22" s="201"/>
      <c r="RRN22" s="201"/>
      <c r="RRO22" s="201"/>
      <c r="RRP22" s="201"/>
      <c r="RRQ22" s="201"/>
      <c r="RRR22" s="201"/>
      <c r="RRS22" s="201"/>
      <c r="RRT22" s="201"/>
      <c r="RRU22" s="201"/>
      <c r="RRV22" s="201"/>
      <c r="RRW22" s="201"/>
      <c r="RRX22" s="201"/>
      <c r="RRY22" s="201"/>
      <c r="RRZ22" s="201"/>
      <c r="RSA22" s="201"/>
      <c r="RSB22" s="201"/>
      <c r="RSC22" s="201"/>
      <c r="RSD22" s="201"/>
      <c r="RSE22" s="201"/>
      <c r="RSF22" s="201"/>
      <c r="RSG22" s="201"/>
      <c r="RSH22" s="201"/>
      <c r="RSI22" s="201"/>
      <c r="RSJ22" s="201"/>
      <c r="RSK22" s="201"/>
      <c r="RSL22" s="201"/>
      <c r="RSM22" s="201"/>
      <c r="RSN22" s="201"/>
      <c r="RSO22" s="201"/>
      <c r="RSP22" s="201"/>
      <c r="RSQ22" s="201"/>
      <c r="RSR22" s="201"/>
      <c r="RSS22" s="201"/>
      <c r="RST22" s="201"/>
      <c r="RSU22" s="201"/>
      <c r="RSV22" s="201"/>
      <c r="RSW22" s="201"/>
      <c r="RSX22" s="201"/>
      <c r="RSY22" s="201"/>
      <c r="RSZ22" s="201"/>
      <c r="RTA22" s="201"/>
      <c r="RTB22" s="201"/>
      <c r="RTC22" s="201"/>
      <c r="RTD22" s="201"/>
      <c r="RTE22" s="201"/>
      <c r="RTF22" s="201"/>
      <c r="RTG22" s="201"/>
      <c r="RTH22" s="201"/>
      <c r="RTI22" s="201"/>
      <c r="RTJ22" s="201"/>
      <c r="RTK22" s="201"/>
      <c r="RTL22" s="201"/>
      <c r="RTM22" s="201"/>
      <c r="RTN22" s="201"/>
      <c r="RTO22" s="201"/>
      <c r="RTP22" s="201"/>
      <c r="RTQ22" s="201"/>
      <c r="RTR22" s="201"/>
      <c r="RTS22" s="201"/>
      <c r="RTT22" s="201"/>
      <c r="RTU22" s="201"/>
      <c r="RTV22" s="201"/>
      <c r="RTW22" s="201"/>
      <c r="RTX22" s="201"/>
      <c r="RTY22" s="201"/>
      <c r="RTZ22" s="201"/>
      <c r="RUA22" s="201"/>
      <c r="RUB22" s="201"/>
      <c r="RUC22" s="201"/>
      <c r="RUD22" s="201"/>
      <c r="RUE22" s="201"/>
      <c r="RUF22" s="201"/>
      <c r="RUG22" s="201"/>
      <c r="RUH22" s="201"/>
      <c r="RUI22" s="201"/>
      <c r="RUJ22" s="201"/>
      <c r="RUK22" s="201"/>
      <c r="RUL22" s="201"/>
      <c r="RUM22" s="201"/>
      <c r="RUN22" s="201"/>
      <c r="RUO22" s="201"/>
      <c r="RUP22" s="201"/>
      <c r="RUQ22" s="201"/>
      <c r="RUR22" s="201"/>
      <c r="RUS22" s="201"/>
      <c r="RUT22" s="201"/>
      <c r="RUU22" s="201"/>
      <c r="RUV22" s="201"/>
      <c r="RUW22" s="201"/>
      <c r="RUX22" s="201"/>
      <c r="RUY22" s="201"/>
      <c r="RUZ22" s="201"/>
      <c r="RVA22" s="201"/>
      <c r="RVB22" s="201"/>
      <c r="RVC22" s="201"/>
      <c r="RVD22" s="201"/>
      <c r="RVE22" s="201"/>
      <c r="RVF22" s="201"/>
      <c r="RVG22" s="201"/>
      <c r="RVH22" s="201"/>
      <c r="RVI22" s="201"/>
      <c r="RVJ22" s="201"/>
      <c r="RVK22" s="201"/>
      <c r="RVL22" s="201"/>
      <c r="RVM22" s="201"/>
      <c r="RVN22" s="201"/>
      <c r="RVO22" s="201"/>
      <c r="RVP22" s="201"/>
      <c r="RVQ22" s="201"/>
      <c r="RVR22" s="201"/>
      <c r="RVS22" s="201"/>
      <c r="RVT22" s="201"/>
      <c r="RVU22" s="201"/>
      <c r="RVV22" s="201"/>
      <c r="RVW22" s="201"/>
      <c r="RVX22" s="201"/>
      <c r="RVY22" s="201"/>
      <c r="RVZ22" s="201"/>
      <c r="RWA22" s="201"/>
      <c r="RWB22" s="201"/>
      <c r="RWC22" s="201"/>
      <c r="RWD22" s="201"/>
      <c r="RWE22" s="201"/>
      <c r="RWF22" s="201"/>
      <c r="RWG22" s="201"/>
      <c r="RWH22" s="201"/>
      <c r="RWI22" s="201"/>
      <c r="RWJ22" s="201"/>
      <c r="RWK22" s="201"/>
      <c r="RWL22" s="201"/>
      <c r="RWM22" s="201"/>
      <c r="RWN22" s="201"/>
      <c r="RWO22" s="201"/>
      <c r="RWP22" s="201"/>
      <c r="RWQ22" s="201"/>
      <c r="RWR22" s="201"/>
      <c r="RWS22" s="201"/>
      <c r="RWT22" s="201"/>
      <c r="RWU22" s="201"/>
      <c r="RWV22" s="201"/>
      <c r="RWW22" s="201"/>
      <c r="RWX22" s="201"/>
      <c r="RWY22" s="201"/>
      <c r="RWZ22" s="201"/>
      <c r="RXA22" s="201"/>
      <c r="RXB22" s="201"/>
      <c r="RXC22" s="201"/>
      <c r="RXD22" s="201"/>
      <c r="RXE22" s="201"/>
      <c r="RXF22" s="201"/>
      <c r="RXG22" s="201"/>
      <c r="RXH22" s="201"/>
      <c r="RXI22" s="201"/>
      <c r="RXJ22" s="201"/>
      <c r="RXK22" s="201"/>
      <c r="RXL22" s="201"/>
      <c r="RXM22" s="201"/>
      <c r="RXN22" s="201"/>
      <c r="RXO22" s="201"/>
      <c r="RXP22" s="201"/>
      <c r="RXQ22" s="201"/>
      <c r="RXR22" s="201"/>
      <c r="RXS22" s="201"/>
      <c r="RXT22" s="201"/>
      <c r="RXU22" s="201"/>
      <c r="RXV22" s="201"/>
      <c r="RXW22" s="201"/>
      <c r="RXX22" s="201"/>
      <c r="RXY22" s="201"/>
      <c r="RXZ22" s="201"/>
      <c r="RYA22" s="201"/>
      <c r="RYB22" s="201"/>
      <c r="RYC22" s="201"/>
      <c r="RYD22" s="201"/>
      <c r="RYE22" s="201"/>
      <c r="RYF22" s="201"/>
      <c r="RYG22" s="201"/>
      <c r="RYH22" s="201"/>
      <c r="RYI22" s="201"/>
      <c r="RYJ22" s="201"/>
      <c r="RYK22" s="201"/>
      <c r="RYL22" s="201"/>
      <c r="RYM22" s="201"/>
      <c r="RYN22" s="201"/>
      <c r="RYO22" s="201"/>
      <c r="RYP22" s="201"/>
      <c r="RYQ22" s="201"/>
      <c r="RYR22" s="201"/>
      <c r="RYS22" s="201"/>
      <c r="RYT22" s="201"/>
      <c r="RYU22" s="201"/>
      <c r="RYV22" s="201"/>
      <c r="RYW22" s="201"/>
      <c r="RYX22" s="201"/>
      <c r="RYY22" s="201"/>
      <c r="RYZ22" s="201"/>
      <c r="RZA22" s="201"/>
      <c r="RZB22" s="201"/>
      <c r="RZC22" s="201"/>
      <c r="RZD22" s="201"/>
      <c r="RZE22" s="201"/>
      <c r="RZF22" s="201"/>
      <c r="RZG22" s="201"/>
      <c r="RZH22" s="201"/>
      <c r="RZI22" s="201"/>
      <c r="RZJ22" s="201"/>
      <c r="RZK22" s="201"/>
      <c r="RZL22" s="201"/>
      <c r="RZM22" s="201"/>
      <c r="RZN22" s="201"/>
      <c r="RZO22" s="201"/>
      <c r="RZP22" s="201"/>
      <c r="RZQ22" s="201"/>
      <c r="RZR22" s="201"/>
      <c r="RZS22" s="201"/>
      <c r="RZT22" s="201"/>
      <c r="RZU22" s="201"/>
      <c r="RZV22" s="201"/>
      <c r="RZW22" s="201"/>
      <c r="RZX22" s="201"/>
      <c r="RZY22" s="201"/>
      <c r="RZZ22" s="201"/>
      <c r="SAA22" s="201"/>
      <c r="SAB22" s="201"/>
      <c r="SAC22" s="201"/>
      <c r="SAD22" s="201"/>
      <c r="SAE22" s="201"/>
      <c r="SAF22" s="201"/>
      <c r="SAG22" s="201"/>
      <c r="SAH22" s="201"/>
      <c r="SAI22" s="201"/>
      <c r="SAJ22" s="201"/>
      <c r="SAK22" s="201"/>
      <c r="SAL22" s="201"/>
      <c r="SAM22" s="201"/>
      <c r="SAN22" s="201"/>
      <c r="SAO22" s="201"/>
      <c r="SAP22" s="201"/>
      <c r="SAQ22" s="201"/>
      <c r="SAR22" s="201"/>
      <c r="SAS22" s="201"/>
      <c r="SAT22" s="201"/>
      <c r="SAU22" s="201"/>
      <c r="SAV22" s="201"/>
      <c r="SAW22" s="201"/>
      <c r="SAX22" s="201"/>
      <c r="SAY22" s="201"/>
      <c r="SAZ22" s="201"/>
      <c r="SBA22" s="201"/>
      <c r="SBB22" s="201"/>
      <c r="SBC22" s="201"/>
      <c r="SBD22" s="201"/>
      <c r="SBE22" s="201"/>
      <c r="SBF22" s="201"/>
      <c r="SBG22" s="201"/>
      <c r="SBH22" s="201"/>
      <c r="SBI22" s="201"/>
      <c r="SBJ22" s="201"/>
      <c r="SBK22" s="201"/>
      <c r="SBL22" s="201"/>
      <c r="SBM22" s="201"/>
      <c r="SBN22" s="201"/>
      <c r="SBO22" s="201"/>
      <c r="SBP22" s="201"/>
      <c r="SBQ22" s="201"/>
      <c r="SBR22" s="201"/>
      <c r="SBS22" s="201"/>
      <c r="SBT22" s="201"/>
      <c r="SBU22" s="201"/>
      <c r="SBV22" s="201"/>
      <c r="SBW22" s="201"/>
      <c r="SBX22" s="201"/>
      <c r="SBY22" s="201"/>
      <c r="SBZ22" s="201"/>
      <c r="SCA22" s="201"/>
      <c r="SCB22" s="201"/>
      <c r="SCC22" s="201"/>
      <c r="SCD22" s="201"/>
      <c r="SCE22" s="201"/>
      <c r="SCF22" s="201"/>
      <c r="SCG22" s="201"/>
      <c r="SCH22" s="201"/>
      <c r="SCI22" s="201"/>
      <c r="SCJ22" s="201"/>
      <c r="SCK22" s="201"/>
      <c r="SCL22" s="201"/>
      <c r="SCM22" s="201"/>
      <c r="SCN22" s="201"/>
      <c r="SCO22" s="201"/>
      <c r="SCP22" s="201"/>
      <c r="SCQ22" s="201"/>
      <c r="SCR22" s="201"/>
      <c r="SCS22" s="201"/>
      <c r="SCT22" s="201"/>
      <c r="SCU22" s="201"/>
      <c r="SCV22" s="201"/>
      <c r="SCW22" s="201"/>
      <c r="SCX22" s="201"/>
      <c r="SCY22" s="201"/>
      <c r="SCZ22" s="201"/>
      <c r="SDA22" s="201"/>
      <c r="SDB22" s="201"/>
      <c r="SDC22" s="201"/>
      <c r="SDD22" s="201"/>
      <c r="SDE22" s="201"/>
      <c r="SDF22" s="201"/>
      <c r="SDG22" s="201"/>
      <c r="SDH22" s="201"/>
      <c r="SDI22" s="201"/>
      <c r="SDJ22" s="201"/>
      <c r="SDK22" s="201"/>
      <c r="SDL22" s="201"/>
      <c r="SDM22" s="201"/>
      <c r="SDN22" s="201"/>
      <c r="SDO22" s="201"/>
      <c r="SDP22" s="201"/>
      <c r="SDQ22" s="201"/>
      <c r="SDR22" s="201"/>
      <c r="SDS22" s="201"/>
      <c r="SDT22" s="201"/>
      <c r="SDU22" s="201"/>
      <c r="SDV22" s="201"/>
      <c r="SDW22" s="201"/>
      <c r="SDX22" s="201"/>
      <c r="SDY22" s="201"/>
      <c r="SDZ22" s="201"/>
      <c r="SEA22" s="201"/>
      <c r="SEB22" s="201"/>
      <c r="SEC22" s="201"/>
      <c r="SED22" s="201"/>
      <c r="SEE22" s="201"/>
      <c r="SEF22" s="201"/>
      <c r="SEG22" s="201"/>
      <c r="SEH22" s="201"/>
      <c r="SEI22" s="201"/>
      <c r="SEJ22" s="201"/>
      <c r="SEK22" s="201"/>
      <c r="SEL22" s="201"/>
      <c r="SEM22" s="201"/>
      <c r="SEN22" s="201"/>
      <c r="SEO22" s="201"/>
      <c r="SEP22" s="201"/>
      <c r="SEQ22" s="201"/>
      <c r="SER22" s="201"/>
      <c r="SES22" s="201"/>
      <c r="SET22" s="201"/>
      <c r="SEU22" s="201"/>
      <c r="SEV22" s="201"/>
      <c r="SEW22" s="201"/>
      <c r="SEX22" s="201"/>
      <c r="SEY22" s="201"/>
      <c r="SEZ22" s="201"/>
      <c r="SFA22" s="201"/>
      <c r="SFB22" s="201"/>
      <c r="SFC22" s="201"/>
      <c r="SFD22" s="201"/>
      <c r="SFE22" s="201"/>
      <c r="SFF22" s="201"/>
      <c r="SFG22" s="201"/>
      <c r="SFH22" s="201"/>
      <c r="SFI22" s="201"/>
      <c r="SFJ22" s="201"/>
      <c r="SFK22" s="201"/>
      <c r="SFL22" s="201"/>
      <c r="SFM22" s="201"/>
      <c r="SFN22" s="201"/>
      <c r="SFO22" s="201"/>
      <c r="SFP22" s="201"/>
      <c r="SFQ22" s="201"/>
      <c r="SFR22" s="201"/>
      <c r="SFS22" s="201"/>
      <c r="SFT22" s="201"/>
      <c r="SFU22" s="201"/>
      <c r="SFV22" s="201"/>
      <c r="SFW22" s="201"/>
      <c r="SFX22" s="201"/>
      <c r="SFY22" s="201"/>
      <c r="SFZ22" s="201"/>
      <c r="SGA22" s="201"/>
      <c r="SGB22" s="201"/>
      <c r="SGC22" s="201"/>
      <c r="SGD22" s="201"/>
      <c r="SGE22" s="201"/>
      <c r="SGF22" s="201"/>
      <c r="SGG22" s="201"/>
      <c r="SGH22" s="201"/>
      <c r="SGI22" s="201"/>
      <c r="SGJ22" s="201"/>
      <c r="SGK22" s="201"/>
      <c r="SGL22" s="201"/>
      <c r="SGM22" s="201"/>
      <c r="SGN22" s="201"/>
      <c r="SGO22" s="201"/>
      <c r="SGP22" s="201"/>
      <c r="SGQ22" s="201"/>
      <c r="SGR22" s="201"/>
      <c r="SGS22" s="201"/>
      <c r="SGT22" s="201"/>
      <c r="SGU22" s="201"/>
      <c r="SGV22" s="201"/>
      <c r="SGW22" s="201"/>
      <c r="SGX22" s="201"/>
      <c r="SGY22" s="201"/>
      <c r="SGZ22" s="201"/>
      <c r="SHA22" s="201"/>
      <c r="SHB22" s="201"/>
      <c r="SHC22" s="201"/>
      <c r="SHD22" s="201"/>
      <c r="SHE22" s="201"/>
      <c r="SHF22" s="201"/>
      <c r="SHG22" s="201"/>
      <c r="SHH22" s="201"/>
      <c r="SHI22" s="201"/>
      <c r="SHJ22" s="201"/>
      <c r="SHK22" s="201"/>
      <c r="SHL22" s="201"/>
      <c r="SHM22" s="201"/>
      <c r="SHN22" s="201"/>
      <c r="SHO22" s="201"/>
      <c r="SHP22" s="201"/>
      <c r="SHQ22" s="201"/>
      <c r="SHR22" s="201"/>
      <c r="SHS22" s="201"/>
      <c r="SHT22" s="201"/>
      <c r="SHU22" s="201"/>
      <c r="SHV22" s="201"/>
      <c r="SHW22" s="201"/>
      <c r="SHX22" s="201"/>
      <c r="SHY22" s="201"/>
      <c r="SHZ22" s="201"/>
      <c r="SIA22" s="201"/>
      <c r="SIB22" s="201"/>
      <c r="SIC22" s="201"/>
      <c r="SID22" s="201"/>
      <c r="SIE22" s="201"/>
      <c r="SIF22" s="201"/>
      <c r="SIG22" s="201"/>
      <c r="SIH22" s="201"/>
      <c r="SII22" s="201"/>
      <c r="SIJ22" s="201"/>
      <c r="SIK22" s="201"/>
      <c r="SIL22" s="201"/>
      <c r="SIM22" s="201"/>
      <c r="SIN22" s="201"/>
      <c r="SIO22" s="201"/>
      <c r="SIP22" s="201"/>
      <c r="SIQ22" s="201"/>
      <c r="SIR22" s="201"/>
      <c r="SIS22" s="201"/>
      <c r="SIT22" s="201"/>
      <c r="SIU22" s="201"/>
      <c r="SIV22" s="201"/>
      <c r="SIW22" s="201"/>
      <c r="SIX22" s="201"/>
      <c r="SIY22" s="201"/>
      <c r="SIZ22" s="201"/>
      <c r="SJA22" s="201"/>
      <c r="SJB22" s="201"/>
      <c r="SJC22" s="201"/>
      <c r="SJD22" s="201"/>
      <c r="SJE22" s="201"/>
      <c r="SJF22" s="201"/>
      <c r="SJG22" s="201"/>
      <c r="SJH22" s="201"/>
      <c r="SJI22" s="201"/>
      <c r="SJJ22" s="201"/>
      <c r="SJK22" s="201"/>
      <c r="SJL22" s="201"/>
      <c r="SJM22" s="201"/>
      <c r="SJN22" s="201"/>
      <c r="SJO22" s="201"/>
      <c r="SJP22" s="201"/>
      <c r="SJQ22" s="201"/>
      <c r="SJR22" s="201"/>
      <c r="SJS22" s="201"/>
      <c r="SJT22" s="201"/>
      <c r="SJU22" s="201"/>
      <c r="SJV22" s="201"/>
      <c r="SJW22" s="201"/>
      <c r="SJX22" s="201"/>
      <c r="SJY22" s="201"/>
      <c r="SJZ22" s="201"/>
      <c r="SKA22" s="201"/>
      <c r="SKB22" s="201"/>
      <c r="SKC22" s="201"/>
      <c r="SKD22" s="201"/>
      <c r="SKE22" s="201"/>
      <c r="SKF22" s="201"/>
      <c r="SKG22" s="201"/>
      <c r="SKH22" s="201"/>
      <c r="SKI22" s="201"/>
      <c r="SKJ22" s="201"/>
      <c r="SKK22" s="201"/>
      <c r="SKL22" s="201"/>
      <c r="SKM22" s="201"/>
      <c r="SKN22" s="201"/>
      <c r="SKO22" s="201"/>
      <c r="SKP22" s="201"/>
      <c r="SKQ22" s="201"/>
      <c r="SKR22" s="201"/>
      <c r="SKS22" s="201"/>
      <c r="SKT22" s="201"/>
      <c r="SKU22" s="201"/>
      <c r="SKV22" s="201"/>
      <c r="SKW22" s="201"/>
      <c r="SKX22" s="201"/>
      <c r="SKY22" s="201"/>
      <c r="SKZ22" s="201"/>
      <c r="SLA22" s="201"/>
      <c r="SLB22" s="201"/>
      <c r="SLC22" s="201"/>
      <c r="SLD22" s="201"/>
      <c r="SLE22" s="201"/>
      <c r="SLF22" s="201"/>
      <c r="SLG22" s="201"/>
      <c r="SLH22" s="201"/>
      <c r="SLI22" s="201"/>
      <c r="SLJ22" s="201"/>
      <c r="SLK22" s="201"/>
      <c r="SLL22" s="201"/>
      <c r="SLM22" s="201"/>
      <c r="SLN22" s="201"/>
      <c r="SLO22" s="201"/>
      <c r="SLP22" s="201"/>
      <c r="SLQ22" s="201"/>
      <c r="SLR22" s="201"/>
      <c r="SLS22" s="201"/>
      <c r="SLT22" s="201"/>
      <c r="SLU22" s="201"/>
      <c r="SLV22" s="201"/>
      <c r="SLW22" s="201"/>
      <c r="SLX22" s="201"/>
      <c r="SLY22" s="201"/>
      <c r="SLZ22" s="201"/>
      <c r="SMA22" s="201"/>
      <c r="SMB22" s="201"/>
      <c r="SMC22" s="201"/>
      <c r="SMD22" s="201"/>
      <c r="SME22" s="201"/>
      <c r="SMF22" s="201"/>
      <c r="SMG22" s="201"/>
      <c r="SMH22" s="201"/>
      <c r="SMI22" s="201"/>
      <c r="SMJ22" s="201"/>
      <c r="SMK22" s="201"/>
      <c r="SML22" s="201"/>
      <c r="SMM22" s="201"/>
      <c r="SMN22" s="201"/>
      <c r="SMO22" s="201"/>
      <c r="SMP22" s="201"/>
      <c r="SMQ22" s="201"/>
      <c r="SMR22" s="201"/>
      <c r="SMS22" s="201"/>
      <c r="SMT22" s="201"/>
      <c r="SMU22" s="201"/>
      <c r="SMV22" s="201"/>
      <c r="SMW22" s="201"/>
      <c r="SMX22" s="201"/>
      <c r="SMY22" s="201"/>
      <c r="SMZ22" s="201"/>
      <c r="SNA22" s="201"/>
      <c r="SNB22" s="201"/>
      <c r="SNC22" s="201"/>
      <c r="SND22" s="201"/>
      <c r="SNE22" s="201"/>
      <c r="SNF22" s="201"/>
      <c r="SNG22" s="201"/>
      <c r="SNH22" s="201"/>
      <c r="SNI22" s="201"/>
      <c r="SNJ22" s="201"/>
      <c r="SNK22" s="201"/>
      <c r="SNL22" s="201"/>
      <c r="SNM22" s="201"/>
      <c r="SNN22" s="201"/>
      <c r="SNO22" s="201"/>
      <c r="SNP22" s="201"/>
      <c r="SNQ22" s="201"/>
      <c r="SNR22" s="201"/>
      <c r="SNS22" s="201"/>
      <c r="SNT22" s="201"/>
      <c r="SNU22" s="201"/>
      <c r="SNV22" s="201"/>
      <c r="SNW22" s="201"/>
      <c r="SNX22" s="201"/>
      <c r="SNY22" s="201"/>
      <c r="SNZ22" s="201"/>
      <c r="SOA22" s="201"/>
      <c r="SOB22" s="201"/>
      <c r="SOC22" s="201"/>
      <c r="SOD22" s="201"/>
      <c r="SOE22" s="201"/>
      <c r="SOF22" s="201"/>
      <c r="SOG22" s="201"/>
      <c r="SOH22" s="201"/>
      <c r="SOI22" s="201"/>
      <c r="SOJ22" s="201"/>
      <c r="SOK22" s="201"/>
      <c r="SOL22" s="201"/>
      <c r="SOM22" s="201"/>
      <c r="SON22" s="201"/>
      <c r="SOO22" s="201"/>
      <c r="SOP22" s="201"/>
      <c r="SOQ22" s="201"/>
      <c r="SOR22" s="201"/>
      <c r="SOS22" s="201"/>
      <c r="SOT22" s="201"/>
      <c r="SOU22" s="201"/>
      <c r="SOV22" s="201"/>
      <c r="SOW22" s="201"/>
      <c r="SOX22" s="201"/>
      <c r="SOY22" s="201"/>
      <c r="SOZ22" s="201"/>
      <c r="SPA22" s="201"/>
      <c r="SPB22" s="201"/>
      <c r="SPC22" s="201"/>
      <c r="SPD22" s="201"/>
      <c r="SPE22" s="201"/>
      <c r="SPF22" s="201"/>
      <c r="SPG22" s="201"/>
      <c r="SPH22" s="201"/>
      <c r="SPI22" s="201"/>
      <c r="SPJ22" s="201"/>
      <c r="SPK22" s="201"/>
      <c r="SPL22" s="201"/>
      <c r="SPM22" s="201"/>
      <c r="SPN22" s="201"/>
      <c r="SPO22" s="201"/>
      <c r="SPP22" s="201"/>
      <c r="SPQ22" s="201"/>
      <c r="SPR22" s="201"/>
      <c r="SPS22" s="201"/>
      <c r="SPT22" s="201"/>
      <c r="SPU22" s="201"/>
      <c r="SPV22" s="201"/>
      <c r="SPW22" s="201"/>
      <c r="SPX22" s="201"/>
      <c r="SPY22" s="201"/>
      <c r="SPZ22" s="201"/>
      <c r="SQA22" s="201"/>
      <c r="SQB22" s="201"/>
      <c r="SQC22" s="201"/>
      <c r="SQD22" s="201"/>
      <c r="SQE22" s="201"/>
      <c r="SQF22" s="201"/>
      <c r="SQG22" s="201"/>
      <c r="SQH22" s="201"/>
      <c r="SQI22" s="201"/>
      <c r="SQJ22" s="201"/>
      <c r="SQK22" s="201"/>
      <c r="SQL22" s="201"/>
      <c r="SQM22" s="201"/>
      <c r="SQN22" s="201"/>
      <c r="SQO22" s="201"/>
      <c r="SQP22" s="201"/>
      <c r="SQQ22" s="201"/>
      <c r="SQR22" s="201"/>
      <c r="SQS22" s="201"/>
      <c r="SQT22" s="201"/>
      <c r="SQU22" s="201"/>
      <c r="SQV22" s="201"/>
      <c r="SQW22" s="201"/>
      <c r="SQX22" s="201"/>
      <c r="SQY22" s="201"/>
      <c r="SQZ22" s="201"/>
      <c r="SRA22" s="201"/>
      <c r="SRB22" s="201"/>
      <c r="SRC22" s="201"/>
      <c r="SRD22" s="201"/>
      <c r="SRE22" s="201"/>
      <c r="SRF22" s="201"/>
      <c r="SRG22" s="201"/>
      <c r="SRH22" s="201"/>
      <c r="SRI22" s="201"/>
      <c r="SRJ22" s="201"/>
      <c r="SRK22" s="201"/>
      <c r="SRL22" s="201"/>
      <c r="SRM22" s="201"/>
      <c r="SRN22" s="201"/>
      <c r="SRO22" s="201"/>
      <c r="SRP22" s="201"/>
      <c r="SRQ22" s="201"/>
      <c r="SRR22" s="201"/>
      <c r="SRS22" s="201"/>
      <c r="SRT22" s="201"/>
      <c r="SRU22" s="201"/>
      <c r="SRV22" s="201"/>
      <c r="SRW22" s="201"/>
      <c r="SRX22" s="201"/>
      <c r="SRY22" s="201"/>
      <c r="SRZ22" s="201"/>
      <c r="SSA22" s="201"/>
      <c r="SSB22" s="201"/>
      <c r="SSC22" s="201"/>
      <c r="SSD22" s="201"/>
      <c r="SSE22" s="201"/>
      <c r="SSF22" s="201"/>
      <c r="SSG22" s="201"/>
      <c r="SSH22" s="201"/>
      <c r="SSI22" s="201"/>
      <c r="SSJ22" s="201"/>
      <c r="SSK22" s="201"/>
      <c r="SSL22" s="201"/>
      <c r="SSM22" s="201"/>
      <c r="SSN22" s="201"/>
      <c r="SSO22" s="201"/>
      <c r="SSP22" s="201"/>
      <c r="SSQ22" s="201"/>
      <c r="SSR22" s="201"/>
      <c r="SSS22" s="201"/>
      <c r="SST22" s="201"/>
      <c r="SSU22" s="201"/>
      <c r="SSV22" s="201"/>
      <c r="SSW22" s="201"/>
      <c r="SSX22" s="201"/>
      <c r="SSY22" s="201"/>
      <c r="SSZ22" s="201"/>
      <c r="STA22" s="201"/>
      <c r="STB22" s="201"/>
      <c r="STC22" s="201"/>
      <c r="STD22" s="201"/>
      <c r="STE22" s="201"/>
      <c r="STF22" s="201"/>
      <c r="STG22" s="201"/>
      <c r="STH22" s="201"/>
      <c r="STI22" s="201"/>
      <c r="STJ22" s="201"/>
      <c r="STK22" s="201"/>
      <c r="STL22" s="201"/>
      <c r="STM22" s="201"/>
      <c r="STN22" s="201"/>
      <c r="STO22" s="201"/>
      <c r="STP22" s="201"/>
      <c r="STQ22" s="201"/>
      <c r="STR22" s="201"/>
      <c r="STS22" s="201"/>
      <c r="STT22" s="201"/>
      <c r="STU22" s="201"/>
      <c r="STV22" s="201"/>
      <c r="STW22" s="201"/>
      <c r="STX22" s="201"/>
      <c r="STY22" s="201"/>
      <c r="STZ22" s="201"/>
      <c r="SUA22" s="201"/>
      <c r="SUB22" s="201"/>
      <c r="SUC22" s="201"/>
      <c r="SUD22" s="201"/>
      <c r="SUE22" s="201"/>
      <c r="SUF22" s="201"/>
      <c r="SUG22" s="201"/>
      <c r="SUH22" s="201"/>
      <c r="SUI22" s="201"/>
      <c r="SUJ22" s="201"/>
      <c r="SUK22" s="201"/>
      <c r="SUL22" s="201"/>
      <c r="SUM22" s="201"/>
      <c r="SUN22" s="201"/>
      <c r="SUO22" s="201"/>
      <c r="SUP22" s="201"/>
      <c r="SUQ22" s="201"/>
      <c r="SUR22" s="201"/>
      <c r="SUS22" s="201"/>
      <c r="SUT22" s="201"/>
      <c r="SUU22" s="201"/>
      <c r="SUV22" s="201"/>
      <c r="SUW22" s="201"/>
      <c r="SUX22" s="201"/>
      <c r="SUY22" s="201"/>
      <c r="SUZ22" s="201"/>
      <c r="SVA22" s="201"/>
      <c r="SVB22" s="201"/>
      <c r="SVC22" s="201"/>
      <c r="SVD22" s="201"/>
      <c r="SVE22" s="201"/>
      <c r="SVF22" s="201"/>
      <c r="SVG22" s="201"/>
      <c r="SVH22" s="201"/>
      <c r="SVI22" s="201"/>
      <c r="SVJ22" s="201"/>
      <c r="SVK22" s="201"/>
      <c r="SVL22" s="201"/>
      <c r="SVM22" s="201"/>
      <c r="SVN22" s="201"/>
      <c r="SVO22" s="201"/>
      <c r="SVP22" s="201"/>
      <c r="SVQ22" s="201"/>
      <c r="SVR22" s="201"/>
      <c r="SVS22" s="201"/>
      <c r="SVT22" s="201"/>
      <c r="SVU22" s="201"/>
      <c r="SVV22" s="201"/>
      <c r="SVW22" s="201"/>
      <c r="SVX22" s="201"/>
      <c r="SVY22" s="201"/>
      <c r="SVZ22" s="201"/>
      <c r="SWA22" s="201"/>
      <c r="SWB22" s="201"/>
      <c r="SWC22" s="201"/>
      <c r="SWD22" s="201"/>
      <c r="SWE22" s="201"/>
      <c r="SWF22" s="201"/>
      <c r="SWG22" s="201"/>
      <c r="SWH22" s="201"/>
      <c r="SWI22" s="201"/>
      <c r="SWJ22" s="201"/>
      <c r="SWK22" s="201"/>
      <c r="SWL22" s="201"/>
      <c r="SWM22" s="201"/>
      <c r="SWN22" s="201"/>
      <c r="SWO22" s="201"/>
      <c r="SWP22" s="201"/>
      <c r="SWQ22" s="201"/>
      <c r="SWR22" s="201"/>
      <c r="SWS22" s="201"/>
      <c r="SWT22" s="201"/>
      <c r="SWU22" s="201"/>
      <c r="SWV22" s="201"/>
      <c r="SWW22" s="201"/>
      <c r="SWX22" s="201"/>
      <c r="SWY22" s="201"/>
      <c r="SWZ22" s="201"/>
      <c r="SXA22" s="201"/>
      <c r="SXB22" s="201"/>
      <c r="SXC22" s="201"/>
      <c r="SXD22" s="201"/>
      <c r="SXE22" s="201"/>
      <c r="SXF22" s="201"/>
      <c r="SXG22" s="201"/>
      <c r="SXH22" s="201"/>
      <c r="SXI22" s="201"/>
      <c r="SXJ22" s="201"/>
      <c r="SXK22" s="201"/>
      <c r="SXL22" s="201"/>
      <c r="SXM22" s="201"/>
      <c r="SXN22" s="201"/>
      <c r="SXO22" s="201"/>
      <c r="SXP22" s="201"/>
      <c r="SXQ22" s="201"/>
      <c r="SXR22" s="201"/>
      <c r="SXS22" s="201"/>
      <c r="SXT22" s="201"/>
      <c r="SXU22" s="201"/>
      <c r="SXV22" s="201"/>
      <c r="SXW22" s="201"/>
      <c r="SXX22" s="201"/>
      <c r="SXY22" s="201"/>
      <c r="SXZ22" s="201"/>
      <c r="SYA22" s="201"/>
      <c r="SYB22" s="201"/>
      <c r="SYC22" s="201"/>
      <c r="SYD22" s="201"/>
      <c r="SYE22" s="201"/>
      <c r="SYF22" s="201"/>
      <c r="SYG22" s="201"/>
      <c r="SYH22" s="201"/>
      <c r="SYI22" s="201"/>
      <c r="SYJ22" s="201"/>
      <c r="SYK22" s="201"/>
      <c r="SYL22" s="201"/>
      <c r="SYM22" s="201"/>
      <c r="SYN22" s="201"/>
      <c r="SYO22" s="201"/>
      <c r="SYP22" s="201"/>
      <c r="SYQ22" s="201"/>
      <c r="SYR22" s="201"/>
      <c r="SYS22" s="201"/>
      <c r="SYT22" s="201"/>
      <c r="SYU22" s="201"/>
      <c r="SYV22" s="201"/>
      <c r="SYW22" s="201"/>
      <c r="SYX22" s="201"/>
      <c r="SYY22" s="201"/>
      <c r="SYZ22" s="201"/>
      <c r="SZA22" s="201"/>
      <c r="SZB22" s="201"/>
      <c r="SZC22" s="201"/>
      <c r="SZD22" s="201"/>
      <c r="SZE22" s="201"/>
      <c r="SZF22" s="201"/>
      <c r="SZG22" s="201"/>
      <c r="SZH22" s="201"/>
      <c r="SZI22" s="201"/>
      <c r="SZJ22" s="201"/>
      <c r="SZK22" s="201"/>
      <c r="SZL22" s="201"/>
      <c r="SZM22" s="201"/>
      <c r="SZN22" s="201"/>
      <c r="SZO22" s="201"/>
      <c r="SZP22" s="201"/>
      <c r="SZQ22" s="201"/>
      <c r="SZR22" s="201"/>
      <c r="SZS22" s="201"/>
      <c r="SZT22" s="201"/>
      <c r="SZU22" s="201"/>
      <c r="SZV22" s="201"/>
      <c r="SZW22" s="201"/>
      <c r="SZX22" s="201"/>
      <c r="SZY22" s="201"/>
      <c r="SZZ22" s="201"/>
      <c r="TAA22" s="201"/>
      <c r="TAB22" s="201"/>
      <c r="TAC22" s="201"/>
      <c r="TAD22" s="201"/>
      <c r="TAE22" s="201"/>
      <c r="TAF22" s="201"/>
      <c r="TAG22" s="201"/>
      <c r="TAH22" s="201"/>
      <c r="TAI22" s="201"/>
      <c r="TAJ22" s="201"/>
      <c r="TAK22" s="201"/>
      <c r="TAL22" s="201"/>
      <c r="TAM22" s="201"/>
      <c r="TAN22" s="201"/>
      <c r="TAO22" s="201"/>
      <c r="TAP22" s="201"/>
      <c r="TAQ22" s="201"/>
      <c r="TAR22" s="201"/>
      <c r="TAS22" s="201"/>
      <c r="TAT22" s="201"/>
      <c r="TAU22" s="201"/>
      <c r="TAV22" s="201"/>
      <c r="TAW22" s="201"/>
      <c r="TAX22" s="201"/>
      <c r="TAY22" s="201"/>
      <c r="TAZ22" s="201"/>
      <c r="TBA22" s="201"/>
      <c r="TBB22" s="201"/>
      <c r="TBC22" s="201"/>
      <c r="TBD22" s="201"/>
      <c r="TBE22" s="201"/>
      <c r="TBF22" s="201"/>
      <c r="TBG22" s="201"/>
      <c r="TBH22" s="201"/>
      <c r="TBI22" s="201"/>
      <c r="TBJ22" s="201"/>
      <c r="TBK22" s="201"/>
      <c r="TBL22" s="201"/>
      <c r="TBM22" s="201"/>
      <c r="TBN22" s="201"/>
      <c r="TBO22" s="201"/>
      <c r="TBP22" s="201"/>
      <c r="TBQ22" s="201"/>
      <c r="TBR22" s="201"/>
      <c r="TBS22" s="201"/>
      <c r="TBT22" s="201"/>
      <c r="TBU22" s="201"/>
      <c r="TBV22" s="201"/>
      <c r="TBW22" s="201"/>
      <c r="TBX22" s="201"/>
      <c r="TBY22" s="201"/>
      <c r="TBZ22" s="201"/>
      <c r="TCA22" s="201"/>
      <c r="TCB22" s="201"/>
      <c r="TCC22" s="201"/>
      <c r="TCD22" s="201"/>
      <c r="TCE22" s="201"/>
      <c r="TCF22" s="201"/>
      <c r="TCG22" s="201"/>
      <c r="TCH22" s="201"/>
      <c r="TCI22" s="201"/>
      <c r="TCJ22" s="201"/>
      <c r="TCK22" s="201"/>
      <c r="TCL22" s="201"/>
      <c r="TCM22" s="201"/>
      <c r="TCN22" s="201"/>
      <c r="TCO22" s="201"/>
      <c r="TCP22" s="201"/>
      <c r="TCQ22" s="201"/>
      <c r="TCR22" s="201"/>
      <c r="TCS22" s="201"/>
      <c r="TCT22" s="201"/>
      <c r="TCU22" s="201"/>
      <c r="TCV22" s="201"/>
      <c r="TCW22" s="201"/>
      <c r="TCX22" s="201"/>
      <c r="TCY22" s="201"/>
      <c r="TCZ22" s="201"/>
      <c r="TDA22" s="201"/>
      <c r="TDB22" s="201"/>
      <c r="TDC22" s="201"/>
      <c r="TDD22" s="201"/>
      <c r="TDE22" s="201"/>
      <c r="TDF22" s="201"/>
      <c r="TDG22" s="201"/>
      <c r="TDH22" s="201"/>
      <c r="TDI22" s="201"/>
      <c r="TDJ22" s="201"/>
      <c r="TDK22" s="201"/>
      <c r="TDL22" s="201"/>
      <c r="TDM22" s="201"/>
      <c r="TDN22" s="201"/>
      <c r="TDO22" s="201"/>
      <c r="TDP22" s="201"/>
      <c r="TDQ22" s="201"/>
      <c r="TDR22" s="201"/>
      <c r="TDS22" s="201"/>
      <c r="TDT22" s="201"/>
      <c r="TDU22" s="201"/>
      <c r="TDV22" s="201"/>
      <c r="TDW22" s="201"/>
      <c r="TDX22" s="201"/>
      <c r="TDY22" s="201"/>
      <c r="TDZ22" s="201"/>
      <c r="TEA22" s="201"/>
      <c r="TEB22" s="201"/>
      <c r="TEC22" s="201"/>
      <c r="TED22" s="201"/>
      <c r="TEE22" s="201"/>
      <c r="TEF22" s="201"/>
      <c r="TEG22" s="201"/>
      <c r="TEH22" s="201"/>
      <c r="TEI22" s="201"/>
      <c r="TEJ22" s="201"/>
      <c r="TEK22" s="201"/>
      <c r="TEL22" s="201"/>
      <c r="TEM22" s="201"/>
      <c r="TEN22" s="201"/>
      <c r="TEO22" s="201"/>
      <c r="TEP22" s="201"/>
      <c r="TEQ22" s="201"/>
      <c r="TER22" s="201"/>
      <c r="TES22" s="201"/>
      <c r="TET22" s="201"/>
      <c r="TEU22" s="201"/>
      <c r="TEV22" s="201"/>
      <c r="TEW22" s="201"/>
      <c r="TEX22" s="201"/>
      <c r="TEY22" s="201"/>
      <c r="TEZ22" s="201"/>
      <c r="TFA22" s="201"/>
      <c r="TFB22" s="201"/>
      <c r="TFC22" s="201"/>
      <c r="TFD22" s="201"/>
      <c r="TFE22" s="201"/>
      <c r="TFF22" s="201"/>
      <c r="TFG22" s="201"/>
      <c r="TFH22" s="201"/>
      <c r="TFI22" s="201"/>
      <c r="TFJ22" s="201"/>
      <c r="TFK22" s="201"/>
      <c r="TFL22" s="201"/>
      <c r="TFM22" s="201"/>
      <c r="TFN22" s="201"/>
      <c r="TFO22" s="201"/>
      <c r="TFP22" s="201"/>
      <c r="TFQ22" s="201"/>
      <c r="TFR22" s="201"/>
      <c r="TFS22" s="201"/>
      <c r="TFT22" s="201"/>
      <c r="TFU22" s="201"/>
      <c r="TFV22" s="201"/>
      <c r="TFW22" s="201"/>
      <c r="TFX22" s="201"/>
      <c r="TFY22" s="201"/>
      <c r="TFZ22" s="201"/>
      <c r="TGA22" s="201"/>
      <c r="TGB22" s="201"/>
      <c r="TGC22" s="201"/>
      <c r="TGD22" s="201"/>
      <c r="TGE22" s="201"/>
      <c r="TGF22" s="201"/>
      <c r="TGG22" s="201"/>
      <c r="TGH22" s="201"/>
      <c r="TGI22" s="201"/>
      <c r="TGJ22" s="201"/>
      <c r="TGK22" s="201"/>
      <c r="TGL22" s="201"/>
      <c r="TGM22" s="201"/>
      <c r="TGN22" s="201"/>
      <c r="TGO22" s="201"/>
      <c r="TGP22" s="201"/>
      <c r="TGQ22" s="201"/>
      <c r="TGR22" s="201"/>
      <c r="TGS22" s="201"/>
      <c r="TGT22" s="201"/>
      <c r="TGU22" s="201"/>
      <c r="TGV22" s="201"/>
      <c r="TGW22" s="201"/>
      <c r="TGX22" s="201"/>
      <c r="TGY22" s="201"/>
      <c r="TGZ22" s="201"/>
      <c r="THA22" s="201"/>
      <c r="THB22" s="201"/>
      <c r="THC22" s="201"/>
      <c r="THD22" s="201"/>
      <c r="THE22" s="201"/>
      <c r="THF22" s="201"/>
      <c r="THG22" s="201"/>
      <c r="THH22" s="201"/>
      <c r="THI22" s="201"/>
      <c r="THJ22" s="201"/>
      <c r="THK22" s="201"/>
      <c r="THL22" s="201"/>
      <c r="THM22" s="201"/>
      <c r="THN22" s="201"/>
      <c r="THO22" s="201"/>
      <c r="THP22" s="201"/>
      <c r="THQ22" s="201"/>
      <c r="THR22" s="201"/>
      <c r="THS22" s="201"/>
      <c r="THT22" s="201"/>
      <c r="THU22" s="201"/>
      <c r="THV22" s="201"/>
      <c r="THW22" s="201"/>
      <c r="THX22" s="201"/>
      <c r="THY22" s="201"/>
      <c r="THZ22" s="201"/>
      <c r="TIA22" s="201"/>
      <c r="TIB22" s="201"/>
      <c r="TIC22" s="201"/>
      <c r="TID22" s="201"/>
      <c r="TIE22" s="201"/>
      <c r="TIF22" s="201"/>
      <c r="TIG22" s="201"/>
      <c r="TIH22" s="201"/>
      <c r="TII22" s="201"/>
      <c r="TIJ22" s="201"/>
      <c r="TIK22" s="201"/>
      <c r="TIL22" s="201"/>
      <c r="TIM22" s="201"/>
      <c r="TIN22" s="201"/>
      <c r="TIO22" s="201"/>
      <c r="TIP22" s="201"/>
      <c r="TIQ22" s="201"/>
      <c r="TIR22" s="201"/>
      <c r="TIS22" s="201"/>
      <c r="TIT22" s="201"/>
      <c r="TIU22" s="201"/>
      <c r="TIV22" s="201"/>
      <c r="TIW22" s="201"/>
      <c r="TIX22" s="201"/>
      <c r="TIY22" s="201"/>
      <c r="TIZ22" s="201"/>
      <c r="TJA22" s="201"/>
      <c r="TJB22" s="201"/>
      <c r="TJC22" s="201"/>
      <c r="TJD22" s="201"/>
      <c r="TJE22" s="201"/>
      <c r="TJF22" s="201"/>
      <c r="TJG22" s="201"/>
      <c r="TJH22" s="201"/>
      <c r="TJI22" s="201"/>
      <c r="TJJ22" s="201"/>
      <c r="TJK22" s="201"/>
      <c r="TJL22" s="201"/>
      <c r="TJM22" s="201"/>
      <c r="TJN22" s="201"/>
      <c r="TJO22" s="201"/>
      <c r="TJP22" s="201"/>
      <c r="TJQ22" s="201"/>
      <c r="TJR22" s="201"/>
      <c r="TJS22" s="201"/>
      <c r="TJT22" s="201"/>
      <c r="TJU22" s="201"/>
      <c r="TJV22" s="201"/>
      <c r="TJW22" s="201"/>
      <c r="TJX22" s="201"/>
      <c r="TJY22" s="201"/>
      <c r="TJZ22" s="201"/>
      <c r="TKA22" s="201"/>
      <c r="TKB22" s="201"/>
      <c r="TKC22" s="201"/>
      <c r="TKD22" s="201"/>
      <c r="TKE22" s="201"/>
      <c r="TKF22" s="201"/>
      <c r="TKG22" s="201"/>
      <c r="TKH22" s="201"/>
      <c r="TKI22" s="201"/>
      <c r="TKJ22" s="201"/>
      <c r="TKK22" s="201"/>
      <c r="TKL22" s="201"/>
      <c r="TKM22" s="201"/>
      <c r="TKN22" s="201"/>
      <c r="TKO22" s="201"/>
      <c r="TKP22" s="201"/>
      <c r="TKQ22" s="201"/>
      <c r="TKR22" s="201"/>
      <c r="TKS22" s="201"/>
      <c r="TKT22" s="201"/>
      <c r="TKU22" s="201"/>
      <c r="TKV22" s="201"/>
      <c r="TKW22" s="201"/>
      <c r="TKX22" s="201"/>
      <c r="TKY22" s="201"/>
      <c r="TKZ22" s="201"/>
      <c r="TLA22" s="201"/>
      <c r="TLB22" s="201"/>
      <c r="TLC22" s="201"/>
      <c r="TLD22" s="201"/>
      <c r="TLE22" s="201"/>
      <c r="TLF22" s="201"/>
      <c r="TLG22" s="201"/>
      <c r="TLH22" s="201"/>
      <c r="TLI22" s="201"/>
      <c r="TLJ22" s="201"/>
      <c r="TLK22" s="201"/>
      <c r="TLL22" s="201"/>
      <c r="TLM22" s="201"/>
      <c r="TLN22" s="201"/>
      <c r="TLO22" s="201"/>
      <c r="TLP22" s="201"/>
      <c r="TLQ22" s="201"/>
      <c r="TLR22" s="201"/>
      <c r="TLS22" s="201"/>
      <c r="TLT22" s="201"/>
      <c r="TLU22" s="201"/>
      <c r="TLV22" s="201"/>
      <c r="TLW22" s="201"/>
      <c r="TLX22" s="201"/>
      <c r="TLY22" s="201"/>
      <c r="TLZ22" s="201"/>
      <c r="TMA22" s="201"/>
      <c r="TMB22" s="201"/>
      <c r="TMC22" s="201"/>
      <c r="TMD22" s="201"/>
      <c r="TME22" s="201"/>
      <c r="TMF22" s="201"/>
      <c r="TMG22" s="201"/>
      <c r="TMH22" s="201"/>
      <c r="TMI22" s="201"/>
      <c r="TMJ22" s="201"/>
      <c r="TMK22" s="201"/>
      <c r="TML22" s="201"/>
      <c r="TMM22" s="201"/>
      <c r="TMN22" s="201"/>
      <c r="TMO22" s="201"/>
      <c r="TMP22" s="201"/>
      <c r="TMQ22" s="201"/>
      <c r="TMR22" s="201"/>
      <c r="TMS22" s="201"/>
      <c r="TMT22" s="201"/>
      <c r="TMU22" s="201"/>
      <c r="TMV22" s="201"/>
      <c r="TMW22" s="201"/>
      <c r="TMX22" s="201"/>
      <c r="TMY22" s="201"/>
      <c r="TMZ22" s="201"/>
      <c r="TNA22" s="201"/>
      <c r="TNB22" s="201"/>
      <c r="TNC22" s="201"/>
      <c r="TND22" s="201"/>
      <c r="TNE22" s="201"/>
      <c r="TNF22" s="201"/>
      <c r="TNG22" s="201"/>
      <c r="TNH22" s="201"/>
      <c r="TNI22" s="201"/>
      <c r="TNJ22" s="201"/>
      <c r="TNK22" s="201"/>
      <c r="TNL22" s="201"/>
      <c r="TNM22" s="201"/>
      <c r="TNN22" s="201"/>
      <c r="TNO22" s="201"/>
      <c r="TNP22" s="201"/>
      <c r="TNQ22" s="201"/>
      <c r="TNR22" s="201"/>
      <c r="TNS22" s="201"/>
      <c r="TNT22" s="201"/>
      <c r="TNU22" s="201"/>
      <c r="TNV22" s="201"/>
      <c r="TNW22" s="201"/>
      <c r="TNX22" s="201"/>
      <c r="TNY22" s="201"/>
      <c r="TNZ22" s="201"/>
      <c r="TOA22" s="201"/>
      <c r="TOB22" s="201"/>
      <c r="TOC22" s="201"/>
      <c r="TOD22" s="201"/>
      <c r="TOE22" s="201"/>
      <c r="TOF22" s="201"/>
      <c r="TOG22" s="201"/>
      <c r="TOH22" s="201"/>
      <c r="TOI22" s="201"/>
      <c r="TOJ22" s="201"/>
      <c r="TOK22" s="201"/>
      <c r="TOL22" s="201"/>
      <c r="TOM22" s="201"/>
      <c r="TON22" s="201"/>
      <c r="TOO22" s="201"/>
      <c r="TOP22" s="201"/>
      <c r="TOQ22" s="201"/>
      <c r="TOR22" s="201"/>
      <c r="TOS22" s="201"/>
      <c r="TOT22" s="201"/>
      <c r="TOU22" s="201"/>
      <c r="TOV22" s="201"/>
      <c r="TOW22" s="201"/>
      <c r="TOX22" s="201"/>
      <c r="TOY22" s="201"/>
      <c r="TOZ22" s="201"/>
      <c r="TPA22" s="201"/>
      <c r="TPB22" s="201"/>
      <c r="TPC22" s="201"/>
      <c r="TPD22" s="201"/>
      <c r="TPE22" s="201"/>
      <c r="TPF22" s="201"/>
      <c r="TPG22" s="201"/>
      <c r="TPH22" s="201"/>
      <c r="TPI22" s="201"/>
      <c r="TPJ22" s="201"/>
      <c r="TPK22" s="201"/>
      <c r="TPL22" s="201"/>
      <c r="TPM22" s="201"/>
      <c r="TPN22" s="201"/>
      <c r="TPO22" s="201"/>
      <c r="TPP22" s="201"/>
      <c r="TPQ22" s="201"/>
      <c r="TPR22" s="201"/>
      <c r="TPS22" s="201"/>
      <c r="TPT22" s="201"/>
      <c r="TPU22" s="201"/>
      <c r="TPV22" s="201"/>
      <c r="TPW22" s="201"/>
      <c r="TPX22" s="201"/>
      <c r="TPY22" s="201"/>
      <c r="TPZ22" s="201"/>
      <c r="TQA22" s="201"/>
      <c r="TQB22" s="201"/>
      <c r="TQC22" s="201"/>
      <c r="TQD22" s="201"/>
      <c r="TQE22" s="201"/>
      <c r="TQF22" s="201"/>
      <c r="TQG22" s="201"/>
      <c r="TQH22" s="201"/>
      <c r="TQI22" s="201"/>
      <c r="TQJ22" s="201"/>
      <c r="TQK22" s="201"/>
      <c r="TQL22" s="201"/>
      <c r="TQM22" s="201"/>
      <c r="TQN22" s="201"/>
      <c r="TQO22" s="201"/>
      <c r="TQP22" s="201"/>
      <c r="TQQ22" s="201"/>
      <c r="TQR22" s="201"/>
      <c r="TQS22" s="201"/>
      <c r="TQT22" s="201"/>
      <c r="TQU22" s="201"/>
      <c r="TQV22" s="201"/>
      <c r="TQW22" s="201"/>
      <c r="TQX22" s="201"/>
      <c r="TQY22" s="201"/>
      <c r="TQZ22" s="201"/>
      <c r="TRA22" s="201"/>
      <c r="TRB22" s="201"/>
      <c r="TRC22" s="201"/>
      <c r="TRD22" s="201"/>
      <c r="TRE22" s="201"/>
      <c r="TRF22" s="201"/>
      <c r="TRG22" s="201"/>
      <c r="TRH22" s="201"/>
      <c r="TRI22" s="201"/>
      <c r="TRJ22" s="201"/>
      <c r="TRK22" s="201"/>
      <c r="TRL22" s="201"/>
      <c r="TRM22" s="201"/>
      <c r="TRN22" s="201"/>
      <c r="TRO22" s="201"/>
      <c r="TRP22" s="201"/>
      <c r="TRQ22" s="201"/>
      <c r="TRR22" s="201"/>
      <c r="TRS22" s="201"/>
      <c r="TRT22" s="201"/>
      <c r="TRU22" s="201"/>
      <c r="TRV22" s="201"/>
      <c r="TRW22" s="201"/>
      <c r="TRX22" s="201"/>
      <c r="TRY22" s="201"/>
      <c r="TRZ22" s="201"/>
      <c r="TSA22" s="201"/>
      <c r="TSB22" s="201"/>
      <c r="TSC22" s="201"/>
      <c r="TSD22" s="201"/>
      <c r="TSE22" s="201"/>
      <c r="TSF22" s="201"/>
      <c r="TSG22" s="201"/>
      <c r="TSH22" s="201"/>
      <c r="TSI22" s="201"/>
      <c r="TSJ22" s="201"/>
      <c r="TSK22" s="201"/>
      <c r="TSL22" s="201"/>
      <c r="TSM22" s="201"/>
      <c r="TSN22" s="201"/>
      <c r="TSO22" s="201"/>
      <c r="TSP22" s="201"/>
      <c r="TSQ22" s="201"/>
      <c r="TSR22" s="201"/>
      <c r="TSS22" s="201"/>
      <c r="TST22" s="201"/>
      <c r="TSU22" s="201"/>
      <c r="TSV22" s="201"/>
      <c r="TSW22" s="201"/>
      <c r="TSX22" s="201"/>
      <c r="TSY22" s="201"/>
      <c r="TSZ22" s="201"/>
      <c r="TTA22" s="201"/>
      <c r="TTB22" s="201"/>
      <c r="TTC22" s="201"/>
      <c r="TTD22" s="201"/>
      <c r="TTE22" s="201"/>
      <c r="TTF22" s="201"/>
      <c r="TTG22" s="201"/>
      <c r="TTH22" s="201"/>
      <c r="TTI22" s="201"/>
      <c r="TTJ22" s="201"/>
      <c r="TTK22" s="201"/>
      <c r="TTL22" s="201"/>
      <c r="TTM22" s="201"/>
      <c r="TTN22" s="201"/>
      <c r="TTO22" s="201"/>
      <c r="TTP22" s="201"/>
      <c r="TTQ22" s="201"/>
      <c r="TTR22" s="201"/>
      <c r="TTS22" s="201"/>
      <c r="TTT22" s="201"/>
      <c r="TTU22" s="201"/>
      <c r="TTV22" s="201"/>
      <c r="TTW22" s="201"/>
      <c r="TTX22" s="201"/>
      <c r="TTY22" s="201"/>
      <c r="TTZ22" s="201"/>
      <c r="TUA22" s="201"/>
      <c r="TUB22" s="201"/>
      <c r="TUC22" s="201"/>
      <c r="TUD22" s="201"/>
      <c r="TUE22" s="201"/>
      <c r="TUF22" s="201"/>
      <c r="TUG22" s="201"/>
      <c r="TUH22" s="201"/>
      <c r="TUI22" s="201"/>
      <c r="TUJ22" s="201"/>
      <c r="TUK22" s="201"/>
      <c r="TUL22" s="201"/>
      <c r="TUM22" s="201"/>
      <c r="TUN22" s="201"/>
      <c r="TUO22" s="201"/>
      <c r="TUP22" s="201"/>
      <c r="TUQ22" s="201"/>
      <c r="TUR22" s="201"/>
      <c r="TUS22" s="201"/>
      <c r="TUT22" s="201"/>
      <c r="TUU22" s="201"/>
      <c r="TUV22" s="201"/>
      <c r="TUW22" s="201"/>
      <c r="TUX22" s="201"/>
      <c r="TUY22" s="201"/>
      <c r="TUZ22" s="201"/>
      <c r="TVA22" s="201"/>
      <c r="TVB22" s="201"/>
      <c r="TVC22" s="201"/>
      <c r="TVD22" s="201"/>
      <c r="TVE22" s="201"/>
      <c r="TVF22" s="201"/>
      <c r="TVG22" s="201"/>
      <c r="TVH22" s="201"/>
      <c r="TVI22" s="201"/>
      <c r="TVJ22" s="201"/>
      <c r="TVK22" s="201"/>
      <c r="TVL22" s="201"/>
      <c r="TVM22" s="201"/>
      <c r="TVN22" s="201"/>
      <c r="TVO22" s="201"/>
      <c r="TVP22" s="201"/>
      <c r="TVQ22" s="201"/>
      <c r="TVR22" s="201"/>
      <c r="TVS22" s="201"/>
      <c r="TVT22" s="201"/>
      <c r="TVU22" s="201"/>
      <c r="TVV22" s="201"/>
      <c r="TVW22" s="201"/>
      <c r="TVX22" s="201"/>
      <c r="TVY22" s="201"/>
      <c r="TVZ22" s="201"/>
      <c r="TWA22" s="201"/>
      <c r="TWB22" s="201"/>
      <c r="TWC22" s="201"/>
      <c r="TWD22" s="201"/>
      <c r="TWE22" s="201"/>
      <c r="TWF22" s="201"/>
      <c r="TWG22" s="201"/>
      <c r="TWH22" s="201"/>
      <c r="TWI22" s="201"/>
      <c r="TWJ22" s="201"/>
      <c r="TWK22" s="201"/>
      <c r="TWL22" s="201"/>
      <c r="TWM22" s="201"/>
      <c r="TWN22" s="201"/>
      <c r="TWO22" s="201"/>
      <c r="TWP22" s="201"/>
      <c r="TWQ22" s="201"/>
      <c r="TWR22" s="201"/>
      <c r="TWS22" s="201"/>
      <c r="TWT22" s="201"/>
      <c r="TWU22" s="201"/>
      <c r="TWV22" s="201"/>
      <c r="TWW22" s="201"/>
      <c r="TWX22" s="201"/>
      <c r="TWY22" s="201"/>
      <c r="TWZ22" s="201"/>
      <c r="TXA22" s="201"/>
      <c r="TXB22" s="201"/>
      <c r="TXC22" s="201"/>
      <c r="TXD22" s="201"/>
      <c r="TXE22" s="201"/>
      <c r="TXF22" s="201"/>
      <c r="TXG22" s="201"/>
      <c r="TXH22" s="201"/>
      <c r="TXI22" s="201"/>
      <c r="TXJ22" s="201"/>
      <c r="TXK22" s="201"/>
      <c r="TXL22" s="201"/>
      <c r="TXM22" s="201"/>
      <c r="TXN22" s="201"/>
      <c r="TXO22" s="201"/>
      <c r="TXP22" s="201"/>
      <c r="TXQ22" s="201"/>
      <c r="TXR22" s="201"/>
      <c r="TXS22" s="201"/>
      <c r="TXT22" s="201"/>
      <c r="TXU22" s="201"/>
      <c r="TXV22" s="201"/>
      <c r="TXW22" s="201"/>
      <c r="TXX22" s="201"/>
      <c r="TXY22" s="201"/>
      <c r="TXZ22" s="201"/>
      <c r="TYA22" s="201"/>
      <c r="TYB22" s="201"/>
      <c r="TYC22" s="201"/>
      <c r="TYD22" s="201"/>
      <c r="TYE22" s="201"/>
      <c r="TYF22" s="201"/>
      <c r="TYG22" s="201"/>
      <c r="TYH22" s="201"/>
      <c r="TYI22" s="201"/>
      <c r="TYJ22" s="201"/>
      <c r="TYK22" s="201"/>
      <c r="TYL22" s="201"/>
      <c r="TYM22" s="201"/>
      <c r="TYN22" s="201"/>
      <c r="TYO22" s="201"/>
      <c r="TYP22" s="201"/>
      <c r="TYQ22" s="201"/>
      <c r="TYR22" s="201"/>
      <c r="TYS22" s="201"/>
      <c r="TYT22" s="201"/>
      <c r="TYU22" s="201"/>
      <c r="TYV22" s="201"/>
      <c r="TYW22" s="201"/>
      <c r="TYX22" s="201"/>
      <c r="TYY22" s="201"/>
      <c r="TYZ22" s="201"/>
      <c r="TZA22" s="201"/>
      <c r="TZB22" s="201"/>
      <c r="TZC22" s="201"/>
      <c r="TZD22" s="201"/>
      <c r="TZE22" s="201"/>
      <c r="TZF22" s="201"/>
      <c r="TZG22" s="201"/>
      <c r="TZH22" s="201"/>
      <c r="TZI22" s="201"/>
      <c r="TZJ22" s="201"/>
      <c r="TZK22" s="201"/>
      <c r="TZL22" s="201"/>
      <c r="TZM22" s="201"/>
      <c r="TZN22" s="201"/>
      <c r="TZO22" s="201"/>
      <c r="TZP22" s="201"/>
      <c r="TZQ22" s="201"/>
      <c r="TZR22" s="201"/>
      <c r="TZS22" s="201"/>
      <c r="TZT22" s="201"/>
      <c r="TZU22" s="201"/>
      <c r="TZV22" s="201"/>
      <c r="TZW22" s="201"/>
      <c r="TZX22" s="201"/>
      <c r="TZY22" s="201"/>
      <c r="TZZ22" s="201"/>
      <c r="UAA22" s="201"/>
      <c r="UAB22" s="201"/>
      <c r="UAC22" s="201"/>
      <c r="UAD22" s="201"/>
      <c r="UAE22" s="201"/>
      <c r="UAF22" s="201"/>
      <c r="UAG22" s="201"/>
      <c r="UAH22" s="201"/>
      <c r="UAI22" s="201"/>
      <c r="UAJ22" s="201"/>
      <c r="UAK22" s="201"/>
      <c r="UAL22" s="201"/>
      <c r="UAM22" s="201"/>
      <c r="UAN22" s="201"/>
      <c r="UAO22" s="201"/>
      <c r="UAP22" s="201"/>
      <c r="UAQ22" s="201"/>
      <c r="UAR22" s="201"/>
      <c r="UAS22" s="201"/>
      <c r="UAT22" s="201"/>
      <c r="UAU22" s="201"/>
      <c r="UAV22" s="201"/>
      <c r="UAW22" s="201"/>
      <c r="UAX22" s="201"/>
      <c r="UAY22" s="201"/>
      <c r="UAZ22" s="201"/>
      <c r="UBA22" s="201"/>
      <c r="UBB22" s="201"/>
      <c r="UBC22" s="201"/>
      <c r="UBD22" s="201"/>
      <c r="UBE22" s="201"/>
      <c r="UBF22" s="201"/>
      <c r="UBG22" s="201"/>
      <c r="UBH22" s="201"/>
      <c r="UBI22" s="201"/>
      <c r="UBJ22" s="201"/>
      <c r="UBK22" s="201"/>
      <c r="UBL22" s="201"/>
      <c r="UBM22" s="201"/>
      <c r="UBN22" s="201"/>
      <c r="UBO22" s="201"/>
      <c r="UBP22" s="201"/>
      <c r="UBQ22" s="201"/>
      <c r="UBR22" s="201"/>
      <c r="UBS22" s="201"/>
      <c r="UBT22" s="201"/>
      <c r="UBU22" s="201"/>
      <c r="UBV22" s="201"/>
      <c r="UBW22" s="201"/>
      <c r="UBX22" s="201"/>
      <c r="UBY22" s="201"/>
      <c r="UBZ22" s="201"/>
      <c r="UCA22" s="201"/>
      <c r="UCB22" s="201"/>
      <c r="UCC22" s="201"/>
      <c r="UCD22" s="201"/>
      <c r="UCE22" s="201"/>
      <c r="UCF22" s="201"/>
      <c r="UCG22" s="201"/>
      <c r="UCH22" s="201"/>
      <c r="UCI22" s="201"/>
      <c r="UCJ22" s="201"/>
      <c r="UCK22" s="201"/>
      <c r="UCL22" s="201"/>
      <c r="UCM22" s="201"/>
      <c r="UCN22" s="201"/>
      <c r="UCO22" s="201"/>
      <c r="UCP22" s="201"/>
      <c r="UCQ22" s="201"/>
      <c r="UCR22" s="201"/>
      <c r="UCS22" s="201"/>
      <c r="UCT22" s="201"/>
      <c r="UCU22" s="201"/>
      <c r="UCV22" s="201"/>
      <c r="UCW22" s="201"/>
      <c r="UCX22" s="201"/>
      <c r="UCY22" s="201"/>
      <c r="UCZ22" s="201"/>
      <c r="UDA22" s="201"/>
      <c r="UDB22" s="201"/>
      <c r="UDC22" s="201"/>
      <c r="UDD22" s="201"/>
      <c r="UDE22" s="201"/>
      <c r="UDF22" s="201"/>
      <c r="UDG22" s="201"/>
      <c r="UDH22" s="201"/>
      <c r="UDI22" s="201"/>
      <c r="UDJ22" s="201"/>
      <c r="UDK22" s="201"/>
      <c r="UDL22" s="201"/>
      <c r="UDM22" s="201"/>
      <c r="UDN22" s="201"/>
      <c r="UDO22" s="201"/>
      <c r="UDP22" s="201"/>
      <c r="UDQ22" s="201"/>
      <c r="UDR22" s="201"/>
      <c r="UDS22" s="201"/>
      <c r="UDT22" s="201"/>
      <c r="UDU22" s="201"/>
      <c r="UDV22" s="201"/>
      <c r="UDW22" s="201"/>
      <c r="UDX22" s="201"/>
      <c r="UDY22" s="201"/>
      <c r="UDZ22" s="201"/>
      <c r="UEA22" s="201"/>
      <c r="UEB22" s="201"/>
      <c r="UEC22" s="201"/>
      <c r="UED22" s="201"/>
      <c r="UEE22" s="201"/>
      <c r="UEF22" s="201"/>
      <c r="UEG22" s="201"/>
      <c r="UEH22" s="201"/>
      <c r="UEI22" s="201"/>
      <c r="UEJ22" s="201"/>
      <c r="UEK22" s="201"/>
      <c r="UEL22" s="201"/>
      <c r="UEM22" s="201"/>
      <c r="UEN22" s="201"/>
      <c r="UEO22" s="201"/>
      <c r="UEP22" s="201"/>
      <c r="UEQ22" s="201"/>
      <c r="UER22" s="201"/>
      <c r="UES22" s="201"/>
      <c r="UET22" s="201"/>
      <c r="UEU22" s="201"/>
      <c r="UEV22" s="201"/>
      <c r="UEW22" s="201"/>
      <c r="UEX22" s="201"/>
      <c r="UEY22" s="201"/>
      <c r="UEZ22" s="201"/>
      <c r="UFA22" s="201"/>
      <c r="UFB22" s="201"/>
      <c r="UFC22" s="201"/>
      <c r="UFD22" s="201"/>
      <c r="UFE22" s="201"/>
      <c r="UFF22" s="201"/>
      <c r="UFG22" s="201"/>
      <c r="UFH22" s="201"/>
      <c r="UFI22" s="201"/>
      <c r="UFJ22" s="201"/>
      <c r="UFK22" s="201"/>
      <c r="UFL22" s="201"/>
      <c r="UFM22" s="201"/>
      <c r="UFN22" s="201"/>
      <c r="UFO22" s="201"/>
      <c r="UFP22" s="201"/>
      <c r="UFQ22" s="201"/>
      <c r="UFR22" s="201"/>
      <c r="UFS22" s="201"/>
      <c r="UFT22" s="201"/>
      <c r="UFU22" s="201"/>
      <c r="UFV22" s="201"/>
      <c r="UFW22" s="201"/>
      <c r="UFX22" s="201"/>
      <c r="UFY22" s="201"/>
      <c r="UFZ22" s="201"/>
      <c r="UGA22" s="201"/>
      <c r="UGB22" s="201"/>
      <c r="UGC22" s="201"/>
      <c r="UGD22" s="201"/>
      <c r="UGE22" s="201"/>
      <c r="UGF22" s="201"/>
      <c r="UGG22" s="201"/>
      <c r="UGH22" s="201"/>
      <c r="UGI22" s="201"/>
      <c r="UGJ22" s="201"/>
      <c r="UGK22" s="201"/>
      <c r="UGL22" s="201"/>
      <c r="UGM22" s="201"/>
      <c r="UGN22" s="201"/>
      <c r="UGO22" s="201"/>
      <c r="UGP22" s="201"/>
      <c r="UGQ22" s="201"/>
      <c r="UGR22" s="201"/>
      <c r="UGS22" s="201"/>
      <c r="UGT22" s="201"/>
      <c r="UGU22" s="201"/>
      <c r="UGV22" s="201"/>
      <c r="UGW22" s="201"/>
      <c r="UGX22" s="201"/>
      <c r="UGY22" s="201"/>
      <c r="UGZ22" s="201"/>
      <c r="UHA22" s="201"/>
      <c r="UHB22" s="201"/>
      <c r="UHC22" s="201"/>
      <c r="UHD22" s="201"/>
      <c r="UHE22" s="201"/>
      <c r="UHF22" s="201"/>
      <c r="UHG22" s="201"/>
      <c r="UHH22" s="201"/>
      <c r="UHI22" s="201"/>
      <c r="UHJ22" s="201"/>
      <c r="UHK22" s="201"/>
      <c r="UHL22" s="201"/>
      <c r="UHM22" s="201"/>
      <c r="UHN22" s="201"/>
      <c r="UHO22" s="201"/>
      <c r="UHP22" s="201"/>
      <c r="UHQ22" s="201"/>
      <c r="UHR22" s="201"/>
      <c r="UHS22" s="201"/>
      <c r="UHT22" s="201"/>
      <c r="UHU22" s="201"/>
      <c r="UHV22" s="201"/>
      <c r="UHW22" s="201"/>
      <c r="UHX22" s="201"/>
      <c r="UHY22" s="201"/>
      <c r="UHZ22" s="201"/>
      <c r="UIA22" s="201"/>
      <c r="UIB22" s="201"/>
      <c r="UIC22" s="201"/>
      <c r="UID22" s="201"/>
      <c r="UIE22" s="201"/>
      <c r="UIF22" s="201"/>
      <c r="UIG22" s="201"/>
      <c r="UIH22" s="201"/>
      <c r="UII22" s="201"/>
      <c r="UIJ22" s="201"/>
      <c r="UIK22" s="201"/>
      <c r="UIL22" s="201"/>
      <c r="UIM22" s="201"/>
      <c r="UIN22" s="201"/>
      <c r="UIO22" s="201"/>
      <c r="UIP22" s="201"/>
      <c r="UIQ22" s="201"/>
      <c r="UIR22" s="201"/>
      <c r="UIS22" s="201"/>
      <c r="UIT22" s="201"/>
      <c r="UIU22" s="201"/>
      <c r="UIV22" s="201"/>
      <c r="UIW22" s="201"/>
      <c r="UIX22" s="201"/>
      <c r="UIY22" s="201"/>
      <c r="UIZ22" s="201"/>
      <c r="UJA22" s="201"/>
      <c r="UJB22" s="201"/>
      <c r="UJC22" s="201"/>
      <c r="UJD22" s="201"/>
      <c r="UJE22" s="201"/>
      <c r="UJF22" s="201"/>
      <c r="UJG22" s="201"/>
      <c r="UJH22" s="201"/>
      <c r="UJI22" s="201"/>
      <c r="UJJ22" s="201"/>
      <c r="UJK22" s="201"/>
      <c r="UJL22" s="201"/>
      <c r="UJM22" s="201"/>
      <c r="UJN22" s="201"/>
      <c r="UJO22" s="201"/>
      <c r="UJP22" s="201"/>
      <c r="UJQ22" s="201"/>
      <c r="UJR22" s="201"/>
      <c r="UJS22" s="201"/>
      <c r="UJT22" s="201"/>
      <c r="UJU22" s="201"/>
      <c r="UJV22" s="201"/>
      <c r="UJW22" s="201"/>
      <c r="UJX22" s="201"/>
      <c r="UJY22" s="201"/>
      <c r="UJZ22" s="201"/>
      <c r="UKA22" s="201"/>
      <c r="UKB22" s="201"/>
      <c r="UKC22" s="201"/>
      <c r="UKD22" s="201"/>
      <c r="UKE22" s="201"/>
      <c r="UKF22" s="201"/>
      <c r="UKG22" s="201"/>
      <c r="UKH22" s="201"/>
      <c r="UKI22" s="201"/>
      <c r="UKJ22" s="201"/>
      <c r="UKK22" s="201"/>
      <c r="UKL22" s="201"/>
      <c r="UKM22" s="201"/>
      <c r="UKN22" s="201"/>
      <c r="UKO22" s="201"/>
      <c r="UKP22" s="201"/>
      <c r="UKQ22" s="201"/>
      <c r="UKR22" s="201"/>
      <c r="UKS22" s="201"/>
      <c r="UKT22" s="201"/>
      <c r="UKU22" s="201"/>
      <c r="UKV22" s="201"/>
      <c r="UKW22" s="201"/>
      <c r="UKX22" s="201"/>
      <c r="UKY22" s="201"/>
      <c r="UKZ22" s="201"/>
      <c r="ULA22" s="201"/>
      <c r="ULB22" s="201"/>
      <c r="ULC22" s="201"/>
      <c r="ULD22" s="201"/>
      <c r="ULE22" s="201"/>
      <c r="ULF22" s="201"/>
      <c r="ULG22" s="201"/>
      <c r="ULH22" s="201"/>
      <c r="ULI22" s="201"/>
      <c r="ULJ22" s="201"/>
      <c r="ULK22" s="201"/>
      <c r="ULL22" s="201"/>
      <c r="ULM22" s="201"/>
      <c r="ULN22" s="201"/>
      <c r="ULO22" s="201"/>
      <c r="ULP22" s="201"/>
      <c r="ULQ22" s="201"/>
      <c r="ULR22" s="201"/>
      <c r="ULS22" s="201"/>
      <c r="ULT22" s="201"/>
      <c r="ULU22" s="201"/>
      <c r="ULV22" s="201"/>
      <c r="ULW22" s="201"/>
      <c r="ULX22" s="201"/>
      <c r="ULY22" s="201"/>
      <c r="ULZ22" s="201"/>
      <c r="UMA22" s="201"/>
      <c r="UMB22" s="201"/>
      <c r="UMC22" s="201"/>
      <c r="UMD22" s="201"/>
      <c r="UME22" s="201"/>
      <c r="UMF22" s="201"/>
      <c r="UMG22" s="201"/>
      <c r="UMH22" s="201"/>
      <c r="UMI22" s="201"/>
      <c r="UMJ22" s="201"/>
      <c r="UMK22" s="201"/>
      <c r="UML22" s="201"/>
      <c r="UMM22" s="201"/>
      <c r="UMN22" s="201"/>
      <c r="UMO22" s="201"/>
      <c r="UMP22" s="201"/>
      <c r="UMQ22" s="201"/>
      <c r="UMR22" s="201"/>
      <c r="UMS22" s="201"/>
      <c r="UMT22" s="201"/>
      <c r="UMU22" s="201"/>
      <c r="UMV22" s="201"/>
      <c r="UMW22" s="201"/>
      <c r="UMX22" s="201"/>
      <c r="UMY22" s="201"/>
      <c r="UMZ22" s="201"/>
      <c r="UNA22" s="201"/>
      <c r="UNB22" s="201"/>
      <c r="UNC22" s="201"/>
      <c r="UND22" s="201"/>
      <c r="UNE22" s="201"/>
      <c r="UNF22" s="201"/>
      <c r="UNG22" s="201"/>
      <c r="UNH22" s="201"/>
      <c r="UNI22" s="201"/>
      <c r="UNJ22" s="201"/>
      <c r="UNK22" s="201"/>
      <c r="UNL22" s="201"/>
      <c r="UNM22" s="201"/>
      <c r="UNN22" s="201"/>
      <c r="UNO22" s="201"/>
      <c r="UNP22" s="201"/>
      <c r="UNQ22" s="201"/>
      <c r="UNR22" s="201"/>
      <c r="UNS22" s="201"/>
      <c r="UNT22" s="201"/>
      <c r="UNU22" s="201"/>
      <c r="UNV22" s="201"/>
      <c r="UNW22" s="201"/>
      <c r="UNX22" s="201"/>
      <c r="UNY22" s="201"/>
      <c r="UNZ22" s="201"/>
      <c r="UOA22" s="201"/>
      <c r="UOB22" s="201"/>
      <c r="UOC22" s="201"/>
      <c r="UOD22" s="201"/>
      <c r="UOE22" s="201"/>
      <c r="UOF22" s="201"/>
      <c r="UOG22" s="201"/>
      <c r="UOH22" s="201"/>
      <c r="UOI22" s="201"/>
      <c r="UOJ22" s="201"/>
      <c r="UOK22" s="201"/>
      <c r="UOL22" s="201"/>
      <c r="UOM22" s="201"/>
      <c r="UON22" s="201"/>
      <c r="UOO22" s="201"/>
      <c r="UOP22" s="201"/>
      <c r="UOQ22" s="201"/>
      <c r="UOR22" s="201"/>
      <c r="UOS22" s="201"/>
      <c r="UOT22" s="201"/>
      <c r="UOU22" s="201"/>
      <c r="UOV22" s="201"/>
      <c r="UOW22" s="201"/>
      <c r="UOX22" s="201"/>
      <c r="UOY22" s="201"/>
      <c r="UOZ22" s="201"/>
      <c r="UPA22" s="201"/>
      <c r="UPB22" s="201"/>
      <c r="UPC22" s="201"/>
      <c r="UPD22" s="201"/>
      <c r="UPE22" s="201"/>
      <c r="UPF22" s="201"/>
      <c r="UPG22" s="201"/>
      <c r="UPH22" s="201"/>
      <c r="UPI22" s="201"/>
      <c r="UPJ22" s="201"/>
      <c r="UPK22" s="201"/>
      <c r="UPL22" s="201"/>
      <c r="UPM22" s="201"/>
      <c r="UPN22" s="201"/>
      <c r="UPO22" s="201"/>
      <c r="UPP22" s="201"/>
      <c r="UPQ22" s="201"/>
      <c r="UPR22" s="201"/>
      <c r="UPS22" s="201"/>
      <c r="UPT22" s="201"/>
      <c r="UPU22" s="201"/>
      <c r="UPV22" s="201"/>
      <c r="UPW22" s="201"/>
      <c r="UPX22" s="201"/>
      <c r="UPY22" s="201"/>
      <c r="UPZ22" s="201"/>
      <c r="UQA22" s="201"/>
      <c r="UQB22" s="201"/>
      <c r="UQC22" s="201"/>
      <c r="UQD22" s="201"/>
      <c r="UQE22" s="201"/>
      <c r="UQF22" s="201"/>
      <c r="UQG22" s="201"/>
      <c r="UQH22" s="201"/>
      <c r="UQI22" s="201"/>
      <c r="UQJ22" s="201"/>
      <c r="UQK22" s="201"/>
      <c r="UQL22" s="201"/>
      <c r="UQM22" s="201"/>
      <c r="UQN22" s="201"/>
      <c r="UQO22" s="201"/>
      <c r="UQP22" s="201"/>
      <c r="UQQ22" s="201"/>
      <c r="UQR22" s="201"/>
      <c r="UQS22" s="201"/>
      <c r="UQT22" s="201"/>
      <c r="UQU22" s="201"/>
      <c r="UQV22" s="201"/>
      <c r="UQW22" s="201"/>
      <c r="UQX22" s="201"/>
      <c r="UQY22" s="201"/>
      <c r="UQZ22" s="201"/>
      <c r="URA22" s="201"/>
      <c r="URB22" s="201"/>
      <c r="URC22" s="201"/>
      <c r="URD22" s="201"/>
      <c r="URE22" s="201"/>
      <c r="URF22" s="201"/>
      <c r="URG22" s="201"/>
      <c r="URH22" s="201"/>
      <c r="URI22" s="201"/>
      <c r="URJ22" s="201"/>
      <c r="URK22" s="201"/>
      <c r="URL22" s="201"/>
      <c r="URM22" s="201"/>
      <c r="URN22" s="201"/>
      <c r="URO22" s="201"/>
      <c r="URP22" s="201"/>
      <c r="URQ22" s="201"/>
      <c r="URR22" s="201"/>
      <c r="URS22" s="201"/>
      <c r="URT22" s="201"/>
      <c r="URU22" s="201"/>
      <c r="URV22" s="201"/>
      <c r="URW22" s="201"/>
      <c r="URX22" s="201"/>
      <c r="URY22" s="201"/>
      <c r="URZ22" s="201"/>
      <c r="USA22" s="201"/>
      <c r="USB22" s="201"/>
      <c r="USC22" s="201"/>
      <c r="USD22" s="201"/>
      <c r="USE22" s="201"/>
      <c r="USF22" s="201"/>
      <c r="USG22" s="201"/>
      <c r="USH22" s="201"/>
      <c r="USI22" s="201"/>
      <c r="USJ22" s="201"/>
      <c r="USK22" s="201"/>
      <c r="USL22" s="201"/>
      <c r="USM22" s="201"/>
      <c r="USN22" s="201"/>
      <c r="USO22" s="201"/>
      <c r="USP22" s="201"/>
      <c r="USQ22" s="201"/>
      <c r="USR22" s="201"/>
      <c r="USS22" s="201"/>
      <c r="UST22" s="201"/>
      <c r="USU22" s="201"/>
      <c r="USV22" s="201"/>
      <c r="USW22" s="201"/>
      <c r="USX22" s="201"/>
      <c r="USY22" s="201"/>
      <c r="USZ22" s="201"/>
      <c r="UTA22" s="201"/>
      <c r="UTB22" s="201"/>
      <c r="UTC22" s="201"/>
      <c r="UTD22" s="201"/>
      <c r="UTE22" s="201"/>
      <c r="UTF22" s="201"/>
      <c r="UTG22" s="201"/>
      <c r="UTH22" s="201"/>
      <c r="UTI22" s="201"/>
      <c r="UTJ22" s="201"/>
      <c r="UTK22" s="201"/>
      <c r="UTL22" s="201"/>
      <c r="UTM22" s="201"/>
      <c r="UTN22" s="201"/>
      <c r="UTO22" s="201"/>
      <c r="UTP22" s="201"/>
      <c r="UTQ22" s="201"/>
      <c r="UTR22" s="201"/>
      <c r="UTS22" s="201"/>
      <c r="UTT22" s="201"/>
      <c r="UTU22" s="201"/>
      <c r="UTV22" s="201"/>
      <c r="UTW22" s="201"/>
      <c r="UTX22" s="201"/>
      <c r="UTY22" s="201"/>
      <c r="UTZ22" s="201"/>
      <c r="UUA22" s="201"/>
      <c r="UUB22" s="201"/>
      <c r="UUC22" s="201"/>
      <c r="UUD22" s="201"/>
      <c r="UUE22" s="201"/>
      <c r="UUF22" s="201"/>
      <c r="UUG22" s="201"/>
      <c r="UUH22" s="201"/>
      <c r="UUI22" s="201"/>
      <c r="UUJ22" s="201"/>
      <c r="UUK22" s="201"/>
      <c r="UUL22" s="201"/>
      <c r="UUM22" s="201"/>
      <c r="UUN22" s="201"/>
      <c r="UUO22" s="201"/>
      <c r="UUP22" s="201"/>
      <c r="UUQ22" s="201"/>
      <c r="UUR22" s="201"/>
      <c r="UUS22" s="201"/>
      <c r="UUT22" s="201"/>
      <c r="UUU22" s="201"/>
      <c r="UUV22" s="201"/>
      <c r="UUW22" s="201"/>
      <c r="UUX22" s="201"/>
      <c r="UUY22" s="201"/>
      <c r="UUZ22" s="201"/>
      <c r="UVA22" s="201"/>
      <c r="UVB22" s="201"/>
      <c r="UVC22" s="201"/>
      <c r="UVD22" s="201"/>
      <c r="UVE22" s="201"/>
      <c r="UVF22" s="201"/>
      <c r="UVG22" s="201"/>
      <c r="UVH22" s="201"/>
      <c r="UVI22" s="201"/>
      <c r="UVJ22" s="201"/>
      <c r="UVK22" s="201"/>
      <c r="UVL22" s="201"/>
      <c r="UVM22" s="201"/>
      <c r="UVN22" s="201"/>
      <c r="UVO22" s="201"/>
      <c r="UVP22" s="201"/>
      <c r="UVQ22" s="201"/>
      <c r="UVR22" s="201"/>
      <c r="UVS22" s="201"/>
      <c r="UVT22" s="201"/>
      <c r="UVU22" s="201"/>
      <c r="UVV22" s="201"/>
      <c r="UVW22" s="201"/>
      <c r="UVX22" s="201"/>
      <c r="UVY22" s="201"/>
      <c r="UVZ22" s="201"/>
      <c r="UWA22" s="201"/>
      <c r="UWB22" s="201"/>
      <c r="UWC22" s="201"/>
      <c r="UWD22" s="201"/>
      <c r="UWE22" s="201"/>
      <c r="UWF22" s="201"/>
      <c r="UWG22" s="201"/>
      <c r="UWH22" s="201"/>
      <c r="UWI22" s="201"/>
      <c r="UWJ22" s="201"/>
      <c r="UWK22" s="201"/>
      <c r="UWL22" s="201"/>
      <c r="UWM22" s="201"/>
      <c r="UWN22" s="201"/>
      <c r="UWO22" s="201"/>
      <c r="UWP22" s="201"/>
      <c r="UWQ22" s="201"/>
      <c r="UWR22" s="201"/>
      <c r="UWS22" s="201"/>
      <c r="UWT22" s="201"/>
      <c r="UWU22" s="201"/>
      <c r="UWV22" s="201"/>
      <c r="UWW22" s="201"/>
      <c r="UWX22" s="201"/>
      <c r="UWY22" s="201"/>
      <c r="UWZ22" s="201"/>
      <c r="UXA22" s="201"/>
      <c r="UXB22" s="201"/>
      <c r="UXC22" s="201"/>
      <c r="UXD22" s="201"/>
      <c r="UXE22" s="201"/>
      <c r="UXF22" s="201"/>
      <c r="UXG22" s="201"/>
      <c r="UXH22" s="201"/>
      <c r="UXI22" s="201"/>
      <c r="UXJ22" s="201"/>
      <c r="UXK22" s="201"/>
      <c r="UXL22" s="201"/>
      <c r="UXM22" s="201"/>
      <c r="UXN22" s="201"/>
      <c r="UXO22" s="201"/>
      <c r="UXP22" s="201"/>
      <c r="UXQ22" s="201"/>
      <c r="UXR22" s="201"/>
      <c r="UXS22" s="201"/>
      <c r="UXT22" s="201"/>
      <c r="UXU22" s="201"/>
      <c r="UXV22" s="201"/>
      <c r="UXW22" s="201"/>
      <c r="UXX22" s="201"/>
      <c r="UXY22" s="201"/>
      <c r="UXZ22" s="201"/>
      <c r="UYA22" s="201"/>
      <c r="UYB22" s="201"/>
      <c r="UYC22" s="201"/>
      <c r="UYD22" s="201"/>
      <c r="UYE22" s="201"/>
      <c r="UYF22" s="201"/>
      <c r="UYG22" s="201"/>
      <c r="UYH22" s="201"/>
      <c r="UYI22" s="201"/>
      <c r="UYJ22" s="201"/>
      <c r="UYK22" s="201"/>
      <c r="UYL22" s="201"/>
      <c r="UYM22" s="201"/>
      <c r="UYN22" s="201"/>
      <c r="UYO22" s="201"/>
      <c r="UYP22" s="201"/>
      <c r="UYQ22" s="201"/>
      <c r="UYR22" s="201"/>
      <c r="UYS22" s="201"/>
      <c r="UYT22" s="201"/>
      <c r="UYU22" s="201"/>
      <c r="UYV22" s="201"/>
      <c r="UYW22" s="201"/>
      <c r="UYX22" s="201"/>
      <c r="UYY22" s="201"/>
      <c r="UYZ22" s="201"/>
      <c r="UZA22" s="201"/>
      <c r="UZB22" s="201"/>
      <c r="UZC22" s="201"/>
      <c r="UZD22" s="201"/>
      <c r="UZE22" s="201"/>
      <c r="UZF22" s="201"/>
      <c r="UZG22" s="201"/>
      <c r="UZH22" s="201"/>
      <c r="UZI22" s="201"/>
      <c r="UZJ22" s="201"/>
      <c r="UZK22" s="201"/>
      <c r="UZL22" s="201"/>
      <c r="UZM22" s="201"/>
      <c r="UZN22" s="201"/>
      <c r="UZO22" s="201"/>
      <c r="UZP22" s="201"/>
      <c r="UZQ22" s="201"/>
      <c r="UZR22" s="201"/>
      <c r="UZS22" s="201"/>
      <c r="UZT22" s="201"/>
      <c r="UZU22" s="201"/>
      <c r="UZV22" s="201"/>
      <c r="UZW22" s="201"/>
      <c r="UZX22" s="201"/>
      <c r="UZY22" s="201"/>
      <c r="UZZ22" s="201"/>
      <c r="VAA22" s="201"/>
      <c r="VAB22" s="201"/>
      <c r="VAC22" s="201"/>
      <c r="VAD22" s="201"/>
      <c r="VAE22" s="201"/>
      <c r="VAF22" s="201"/>
      <c r="VAG22" s="201"/>
      <c r="VAH22" s="201"/>
      <c r="VAI22" s="201"/>
      <c r="VAJ22" s="201"/>
      <c r="VAK22" s="201"/>
      <c r="VAL22" s="201"/>
      <c r="VAM22" s="201"/>
      <c r="VAN22" s="201"/>
      <c r="VAO22" s="201"/>
      <c r="VAP22" s="201"/>
      <c r="VAQ22" s="201"/>
      <c r="VAR22" s="201"/>
      <c r="VAS22" s="201"/>
      <c r="VAT22" s="201"/>
      <c r="VAU22" s="201"/>
      <c r="VAV22" s="201"/>
      <c r="VAW22" s="201"/>
      <c r="VAX22" s="201"/>
      <c r="VAY22" s="201"/>
      <c r="VAZ22" s="201"/>
      <c r="VBA22" s="201"/>
      <c r="VBB22" s="201"/>
      <c r="VBC22" s="201"/>
      <c r="VBD22" s="201"/>
      <c r="VBE22" s="201"/>
      <c r="VBF22" s="201"/>
      <c r="VBG22" s="201"/>
      <c r="VBH22" s="201"/>
      <c r="VBI22" s="201"/>
      <c r="VBJ22" s="201"/>
      <c r="VBK22" s="201"/>
      <c r="VBL22" s="201"/>
      <c r="VBM22" s="201"/>
      <c r="VBN22" s="201"/>
      <c r="VBO22" s="201"/>
      <c r="VBP22" s="201"/>
      <c r="VBQ22" s="201"/>
      <c r="VBR22" s="201"/>
      <c r="VBS22" s="201"/>
      <c r="VBT22" s="201"/>
      <c r="VBU22" s="201"/>
      <c r="VBV22" s="201"/>
      <c r="VBW22" s="201"/>
      <c r="VBX22" s="201"/>
      <c r="VBY22" s="201"/>
      <c r="VBZ22" s="201"/>
      <c r="VCA22" s="201"/>
      <c r="VCB22" s="201"/>
      <c r="VCC22" s="201"/>
      <c r="VCD22" s="201"/>
      <c r="VCE22" s="201"/>
      <c r="VCF22" s="201"/>
      <c r="VCG22" s="201"/>
      <c r="VCH22" s="201"/>
      <c r="VCI22" s="201"/>
      <c r="VCJ22" s="201"/>
      <c r="VCK22" s="201"/>
      <c r="VCL22" s="201"/>
      <c r="VCM22" s="201"/>
      <c r="VCN22" s="201"/>
      <c r="VCO22" s="201"/>
      <c r="VCP22" s="201"/>
      <c r="VCQ22" s="201"/>
      <c r="VCR22" s="201"/>
      <c r="VCS22" s="201"/>
      <c r="VCT22" s="201"/>
      <c r="VCU22" s="201"/>
      <c r="VCV22" s="201"/>
      <c r="VCW22" s="201"/>
      <c r="VCX22" s="201"/>
      <c r="VCY22" s="201"/>
      <c r="VCZ22" s="201"/>
      <c r="VDA22" s="201"/>
      <c r="VDB22" s="201"/>
      <c r="VDC22" s="201"/>
      <c r="VDD22" s="201"/>
      <c r="VDE22" s="201"/>
      <c r="VDF22" s="201"/>
      <c r="VDG22" s="201"/>
      <c r="VDH22" s="201"/>
      <c r="VDI22" s="201"/>
      <c r="VDJ22" s="201"/>
      <c r="VDK22" s="201"/>
      <c r="VDL22" s="201"/>
      <c r="VDM22" s="201"/>
      <c r="VDN22" s="201"/>
      <c r="VDO22" s="201"/>
      <c r="VDP22" s="201"/>
      <c r="VDQ22" s="201"/>
      <c r="VDR22" s="201"/>
      <c r="VDS22" s="201"/>
      <c r="VDT22" s="201"/>
      <c r="VDU22" s="201"/>
      <c r="VDV22" s="201"/>
      <c r="VDW22" s="201"/>
      <c r="VDX22" s="201"/>
      <c r="VDY22" s="201"/>
      <c r="VDZ22" s="201"/>
      <c r="VEA22" s="201"/>
      <c r="VEB22" s="201"/>
      <c r="VEC22" s="201"/>
      <c r="VED22" s="201"/>
      <c r="VEE22" s="201"/>
      <c r="VEF22" s="201"/>
      <c r="VEG22" s="201"/>
      <c r="VEH22" s="201"/>
      <c r="VEI22" s="201"/>
      <c r="VEJ22" s="201"/>
      <c r="VEK22" s="201"/>
      <c r="VEL22" s="201"/>
      <c r="VEM22" s="201"/>
      <c r="VEN22" s="201"/>
      <c r="VEO22" s="201"/>
      <c r="VEP22" s="201"/>
      <c r="VEQ22" s="201"/>
      <c r="VER22" s="201"/>
      <c r="VES22" s="201"/>
      <c r="VET22" s="201"/>
      <c r="VEU22" s="201"/>
      <c r="VEV22" s="201"/>
      <c r="VEW22" s="201"/>
      <c r="VEX22" s="201"/>
      <c r="VEY22" s="201"/>
      <c r="VEZ22" s="201"/>
      <c r="VFA22" s="201"/>
      <c r="VFB22" s="201"/>
      <c r="VFC22" s="201"/>
      <c r="VFD22" s="201"/>
      <c r="VFE22" s="201"/>
      <c r="VFF22" s="201"/>
      <c r="VFG22" s="201"/>
      <c r="VFH22" s="201"/>
      <c r="VFI22" s="201"/>
      <c r="VFJ22" s="201"/>
      <c r="VFK22" s="201"/>
      <c r="VFL22" s="201"/>
      <c r="VFM22" s="201"/>
      <c r="VFN22" s="201"/>
      <c r="VFO22" s="201"/>
      <c r="VFP22" s="201"/>
      <c r="VFQ22" s="201"/>
      <c r="VFR22" s="201"/>
      <c r="VFS22" s="201"/>
      <c r="VFT22" s="201"/>
      <c r="VFU22" s="201"/>
      <c r="VFV22" s="201"/>
      <c r="VFW22" s="201"/>
      <c r="VFX22" s="201"/>
      <c r="VFY22" s="201"/>
      <c r="VFZ22" s="201"/>
      <c r="VGA22" s="201"/>
      <c r="VGB22" s="201"/>
      <c r="VGC22" s="201"/>
      <c r="VGD22" s="201"/>
      <c r="VGE22" s="201"/>
      <c r="VGF22" s="201"/>
      <c r="VGG22" s="201"/>
      <c r="VGH22" s="201"/>
      <c r="VGI22" s="201"/>
      <c r="VGJ22" s="201"/>
      <c r="VGK22" s="201"/>
      <c r="VGL22" s="201"/>
      <c r="VGM22" s="201"/>
      <c r="VGN22" s="201"/>
      <c r="VGO22" s="201"/>
      <c r="VGP22" s="201"/>
      <c r="VGQ22" s="201"/>
      <c r="VGR22" s="201"/>
      <c r="VGS22" s="201"/>
      <c r="VGT22" s="201"/>
      <c r="VGU22" s="201"/>
      <c r="VGV22" s="201"/>
      <c r="VGW22" s="201"/>
      <c r="VGX22" s="201"/>
      <c r="VGY22" s="201"/>
      <c r="VGZ22" s="201"/>
      <c r="VHA22" s="201"/>
      <c r="VHB22" s="201"/>
      <c r="VHC22" s="201"/>
      <c r="VHD22" s="201"/>
      <c r="VHE22" s="201"/>
      <c r="VHF22" s="201"/>
      <c r="VHG22" s="201"/>
      <c r="VHH22" s="201"/>
      <c r="VHI22" s="201"/>
      <c r="VHJ22" s="201"/>
      <c r="VHK22" s="201"/>
      <c r="VHL22" s="201"/>
      <c r="VHM22" s="201"/>
      <c r="VHN22" s="201"/>
      <c r="VHO22" s="201"/>
      <c r="VHP22" s="201"/>
      <c r="VHQ22" s="201"/>
      <c r="VHR22" s="201"/>
      <c r="VHS22" s="201"/>
      <c r="VHT22" s="201"/>
      <c r="VHU22" s="201"/>
      <c r="VHV22" s="201"/>
      <c r="VHW22" s="201"/>
      <c r="VHX22" s="201"/>
      <c r="VHY22" s="201"/>
      <c r="VHZ22" s="201"/>
      <c r="VIA22" s="201"/>
      <c r="VIB22" s="201"/>
      <c r="VIC22" s="201"/>
      <c r="VID22" s="201"/>
      <c r="VIE22" s="201"/>
      <c r="VIF22" s="201"/>
      <c r="VIG22" s="201"/>
      <c r="VIH22" s="201"/>
      <c r="VII22" s="201"/>
      <c r="VIJ22" s="201"/>
      <c r="VIK22" s="201"/>
      <c r="VIL22" s="201"/>
      <c r="VIM22" s="201"/>
      <c r="VIN22" s="201"/>
      <c r="VIO22" s="201"/>
      <c r="VIP22" s="201"/>
      <c r="VIQ22" s="201"/>
      <c r="VIR22" s="201"/>
      <c r="VIS22" s="201"/>
      <c r="VIT22" s="201"/>
      <c r="VIU22" s="201"/>
      <c r="VIV22" s="201"/>
      <c r="VIW22" s="201"/>
      <c r="VIX22" s="201"/>
      <c r="VIY22" s="201"/>
      <c r="VIZ22" s="201"/>
      <c r="VJA22" s="201"/>
      <c r="VJB22" s="201"/>
      <c r="VJC22" s="201"/>
      <c r="VJD22" s="201"/>
      <c r="VJE22" s="201"/>
      <c r="VJF22" s="201"/>
      <c r="VJG22" s="201"/>
      <c r="VJH22" s="201"/>
      <c r="VJI22" s="201"/>
      <c r="VJJ22" s="201"/>
      <c r="VJK22" s="201"/>
      <c r="VJL22" s="201"/>
      <c r="VJM22" s="201"/>
      <c r="VJN22" s="201"/>
      <c r="VJO22" s="201"/>
      <c r="VJP22" s="201"/>
      <c r="VJQ22" s="201"/>
      <c r="VJR22" s="201"/>
      <c r="VJS22" s="201"/>
      <c r="VJT22" s="201"/>
      <c r="VJU22" s="201"/>
      <c r="VJV22" s="201"/>
      <c r="VJW22" s="201"/>
      <c r="VJX22" s="201"/>
      <c r="VJY22" s="201"/>
      <c r="VJZ22" s="201"/>
      <c r="VKA22" s="201"/>
      <c r="VKB22" s="201"/>
      <c r="VKC22" s="201"/>
      <c r="VKD22" s="201"/>
      <c r="VKE22" s="201"/>
      <c r="VKF22" s="201"/>
      <c r="VKG22" s="201"/>
      <c r="VKH22" s="201"/>
      <c r="VKI22" s="201"/>
      <c r="VKJ22" s="201"/>
      <c r="VKK22" s="201"/>
      <c r="VKL22" s="201"/>
      <c r="VKM22" s="201"/>
      <c r="VKN22" s="201"/>
      <c r="VKO22" s="201"/>
      <c r="VKP22" s="201"/>
      <c r="VKQ22" s="201"/>
      <c r="VKR22" s="201"/>
      <c r="VKS22" s="201"/>
      <c r="VKT22" s="201"/>
      <c r="VKU22" s="201"/>
      <c r="VKV22" s="201"/>
      <c r="VKW22" s="201"/>
      <c r="VKX22" s="201"/>
      <c r="VKY22" s="201"/>
      <c r="VKZ22" s="201"/>
      <c r="VLA22" s="201"/>
      <c r="VLB22" s="201"/>
      <c r="VLC22" s="201"/>
      <c r="VLD22" s="201"/>
      <c r="VLE22" s="201"/>
      <c r="VLF22" s="201"/>
      <c r="VLG22" s="201"/>
      <c r="VLH22" s="201"/>
      <c r="VLI22" s="201"/>
      <c r="VLJ22" s="201"/>
      <c r="VLK22" s="201"/>
      <c r="VLL22" s="201"/>
      <c r="VLM22" s="201"/>
      <c r="VLN22" s="201"/>
      <c r="VLO22" s="201"/>
      <c r="VLP22" s="201"/>
      <c r="VLQ22" s="201"/>
      <c r="VLR22" s="201"/>
      <c r="VLS22" s="201"/>
      <c r="VLT22" s="201"/>
      <c r="VLU22" s="201"/>
      <c r="VLV22" s="201"/>
      <c r="VLW22" s="201"/>
      <c r="VLX22" s="201"/>
      <c r="VLY22" s="201"/>
      <c r="VLZ22" s="201"/>
      <c r="VMA22" s="201"/>
      <c r="VMB22" s="201"/>
      <c r="VMC22" s="201"/>
      <c r="VMD22" s="201"/>
      <c r="VME22" s="201"/>
      <c r="VMF22" s="201"/>
      <c r="VMG22" s="201"/>
      <c r="VMH22" s="201"/>
      <c r="VMI22" s="201"/>
      <c r="VMJ22" s="201"/>
      <c r="VMK22" s="201"/>
      <c r="VML22" s="201"/>
      <c r="VMM22" s="201"/>
      <c r="VMN22" s="201"/>
      <c r="VMO22" s="201"/>
      <c r="VMP22" s="201"/>
      <c r="VMQ22" s="201"/>
      <c r="VMR22" s="201"/>
      <c r="VMS22" s="201"/>
      <c r="VMT22" s="201"/>
      <c r="VMU22" s="201"/>
      <c r="VMV22" s="201"/>
      <c r="VMW22" s="201"/>
      <c r="VMX22" s="201"/>
      <c r="VMY22" s="201"/>
      <c r="VMZ22" s="201"/>
      <c r="VNA22" s="201"/>
      <c r="VNB22" s="201"/>
      <c r="VNC22" s="201"/>
      <c r="VND22" s="201"/>
      <c r="VNE22" s="201"/>
      <c r="VNF22" s="201"/>
      <c r="VNG22" s="201"/>
      <c r="VNH22" s="201"/>
      <c r="VNI22" s="201"/>
      <c r="VNJ22" s="201"/>
      <c r="VNK22" s="201"/>
      <c r="VNL22" s="201"/>
      <c r="VNM22" s="201"/>
      <c r="VNN22" s="201"/>
      <c r="VNO22" s="201"/>
      <c r="VNP22" s="201"/>
      <c r="VNQ22" s="201"/>
      <c r="VNR22" s="201"/>
      <c r="VNS22" s="201"/>
      <c r="VNT22" s="201"/>
      <c r="VNU22" s="201"/>
      <c r="VNV22" s="201"/>
      <c r="VNW22" s="201"/>
      <c r="VNX22" s="201"/>
      <c r="VNY22" s="201"/>
      <c r="VNZ22" s="201"/>
      <c r="VOA22" s="201"/>
      <c r="VOB22" s="201"/>
      <c r="VOC22" s="201"/>
      <c r="VOD22" s="201"/>
      <c r="VOE22" s="201"/>
      <c r="VOF22" s="201"/>
      <c r="VOG22" s="201"/>
      <c r="VOH22" s="201"/>
      <c r="VOI22" s="201"/>
      <c r="VOJ22" s="201"/>
      <c r="VOK22" s="201"/>
      <c r="VOL22" s="201"/>
      <c r="VOM22" s="201"/>
      <c r="VON22" s="201"/>
      <c r="VOO22" s="201"/>
      <c r="VOP22" s="201"/>
      <c r="VOQ22" s="201"/>
      <c r="VOR22" s="201"/>
      <c r="VOS22" s="201"/>
      <c r="VOT22" s="201"/>
      <c r="VOU22" s="201"/>
      <c r="VOV22" s="201"/>
      <c r="VOW22" s="201"/>
      <c r="VOX22" s="201"/>
      <c r="VOY22" s="201"/>
      <c r="VOZ22" s="201"/>
      <c r="VPA22" s="201"/>
      <c r="VPB22" s="201"/>
      <c r="VPC22" s="201"/>
      <c r="VPD22" s="201"/>
      <c r="VPE22" s="201"/>
      <c r="VPF22" s="201"/>
      <c r="VPG22" s="201"/>
      <c r="VPH22" s="201"/>
      <c r="VPI22" s="201"/>
      <c r="VPJ22" s="201"/>
      <c r="VPK22" s="201"/>
      <c r="VPL22" s="201"/>
      <c r="VPM22" s="201"/>
      <c r="VPN22" s="201"/>
      <c r="VPO22" s="201"/>
      <c r="VPP22" s="201"/>
      <c r="VPQ22" s="201"/>
      <c r="VPR22" s="201"/>
      <c r="VPS22" s="201"/>
      <c r="VPT22" s="201"/>
      <c r="VPU22" s="201"/>
      <c r="VPV22" s="201"/>
      <c r="VPW22" s="201"/>
      <c r="VPX22" s="201"/>
      <c r="VPY22" s="201"/>
      <c r="VPZ22" s="201"/>
      <c r="VQA22" s="201"/>
      <c r="VQB22" s="201"/>
      <c r="VQC22" s="201"/>
      <c r="VQD22" s="201"/>
      <c r="VQE22" s="201"/>
      <c r="VQF22" s="201"/>
      <c r="VQG22" s="201"/>
      <c r="VQH22" s="201"/>
      <c r="VQI22" s="201"/>
      <c r="VQJ22" s="201"/>
      <c r="VQK22" s="201"/>
      <c r="VQL22" s="201"/>
      <c r="VQM22" s="201"/>
      <c r="VQN22" s="201"/>
      <c r="VQO22" s="201"/>
      <c r="VQP22" s="201"/>
      <c r="VQQ22" s="201"/>
      <c r="VQR22" s="201"/>
      <c r="VQS22" s="201"/>
      <c r="VQT22" s="201"/>
      <c r="VQU22" s="201"/>
      <c r="VQV22" s="201"/>
      <c r="VQW22" s="201"/>
      <c r="VQX22" s="201"/>
      <c r="VQY22" s="201"/>
      <c r="VQZ22" s="201"/>
      <c r="VRA22" s="201"/>
      <c r="VRB22" s="201"/>
      <c r="VRC22" s="201"/>
      <c r="VRD22" s="201"/>
      <c r="VRE22" s="201"/>
      <c r="VRF22" s="201"/>
      <c r="VRG22" s="201"/>
      <c r="VRH22" s="201"/>
      <c r="VRI22" s="201"/>
      <c r="VRJ22" s="201"/>
      <c r="VRK22" s="201"/>
      <c r="VRL22" s="201"/>
      <c r="VRM22" s="201"/>
      <c r="VRN22" s="201"/>
      <c r="VRO22" s="201"/>
      <c r="VRP22" s="201"/>
      <c r="VRQ22" s="201"/>
      <c r="VRR22" s="201"/>
      <c r="VRS22" s="201"/>
      <c r="VRT22" s="201"/>
      <c r="VRU22" s="201"/>
      <c r="VRV22" s="201"/>
      <c r="VRW22" s="201"/>
      <c r="VRX22" s="201"/>
      <c r="VRY22" s="201"/>
      <c r="VRZ22" s="201"/>
      <c r="VSA22" s="201"/>
      <c r="VSB22" s="201"/>
      <c r="VSC22" s="201"/>
      <c r="VSD22" s="201"/>
      <c r="VSE22" s="201"/>
      <c r="VSF22" s="201"/>
      <c r="VSG22" s="201"/>
      <c r="VSH22" s="201"/>
      <c r="VSI22" s="201"/>
      <c r="VSJ22" s="201"/>
      <c r="VSK22" s="201"/>
      <c r="VSL22" s="201"/>
      <c r="VSM22" s="201"/>
      <c r="VSN22" s="201"/>
      <c r="VSO22" s="201"/>
      <c r="VSP22" s="201"/>
      <c r="VSQ22" s="201"/>
      <c r="VSR22" s="201"/>
      <c r="VSS22" s="201"/>
      <c r="VST22" s="201"/>
      <c r="VSU22" s="201"/>
      <c r="VSV22" s="201"/>
      <c r="VSW22" s="201"/>
      <c r="VSX22" s="201"/>
      <c r="VSY22" s="201"/>
      <c r="VSZ22" s="201"/>
      <c r="VTA22" s="201"/>
      <c r="VTB22" s="201"/>
      <c r="VTC22" s="201"/>
      <c r="VTD22" s="201"/>
      <c r="VTE22" s="201"/>
      <c r="VTF22" s="201"/>
      <c r="VTG22" s="201"/>
      <c r="VTH22" s="201"/>
      <c r="VTI22" s="201"/>
      <c r="VTJ22" s="201"/>
      <c r="VTK22" s="201"/>
      <c r="VTL22" s="201"/>
      <c r="VTM22" s="201"/>
      <c r="VTN22" s="201"/>
      <c r="VTO22" s="201"/>
      <c r="VTP22" s="201"/>
      <c r="VTQ22" s="201"/>
      <c r="VTR22" s="201"/>
      <c r="VTS22" s="201"/>
      <c r="VTT22" s="201"/>
      <c r="VTU22" s="201"/>
      <c r="VTV22" s="201"/>
      <c r="VTW22" s="201"/>
      <c r="VTX22" s="201"/>
      <c r="VTY22" s="201"/>
      <c r="VTZ22" s="201"/>
      <c r="VUA22" s="201"/>
      <c r="VUB22" s="201"/>
      <c r="VUC22" s="201"/>
      <c r="VUD22" s="201"/>
      <c r="VUE22" s="201"/>
      <c r="VUF22" s="201"/>
      <c r="VUG22" s="201"/>
      <c r="VUH22" s="201"/>
      <c r="VUI22" s="201"/>
      <c r="VUJ22" s="201"/>
      <c r="VUK22" s="201"/>
      <c r="VUL22" s="201"/>
      <c r="VUM22" s="201"/>
      <c r="VUN22" s="201"/>
      <c r="VUO22" s="201"/>
      <c r="VUP22" s="201"/>
      <c r="VUQ22" s="201"/>
      <c r="VUR22" s="201"/>
      <c r="VUS22" s="201"/>
      <c r="VUT22" s="201"/>
      <c r="VUU22" s="201"/>
      <c r="VUV22" s="201"/>
      <c r="VUW22" s="201"/>
      <c r="VUX22" s="201"/>
      <c r="VUY22" s="201"/>
      <c r="VUZ22" s="201"/>
      <c r="VVA22" s="201"/>
      <c r="VVB22" s="201"/>
      <c r="VVC22" s="201"/>
      <c r="VVD22" s="201"/>
      <c r="VVE22" s="201"/>
      <c r="VVF22" s="201"/>
      <c r="VVG22" s="201"/>
      <c r="VVH22" s="201"/>
      <c r="VVI22" s="201"/>
      <c r="VVJ22" s="201"/>
      <c r="VVK22" s="201"/>
      <c r="VVL22" s="201"/>
      <c r="VVM22" s="201"/>
      <c r="VVN22" s="201"/>
      <c r="VVO22" s="201"/>
      <c r="VVP22" s="201"/>
      <c r="VVQ22" s="201"/>
      <c r="VVR22" s="201"/>
      <c r="VVS22" s="201"/>
      <c r="VVT22" s="201"/>
      <c r="VVU22" s="201"/>
      <c r="VVV22" s="201"/>
      <c r="VVW22" s="201"/>
      <c r="VVX22" s="201"/>
      <c r="VVY22" s="201"/>
      <c r="VVZ22" s="201"/>
      <c r="VWA22" s="201"/>
      <c r="VWB22" s="201"/>
      <c r="VWC22" s="201"/>
      <c r="VWD22" s="201"/>
      <c r="VWE22" s="201"/>
      <c r="VWF22" s="201"/>
      <c r="VWG22" s="201"/>
      <c r="VWH22" s="201"/>
      <c r="VWI22" s="201"/>
      <c r="VWJ22" s="201"/>
      <c r="VWK22" s="201"/>
      <c r="VWL22" s="201"/>
      <c r="VWM22" s="201"/>
      <c r="VWN22" s="201"/>
      <c r="VWO22" s="201"/>
      <c r="VWP22" s="201"/>
      <c r="VWQ22" s="201"/>
      <c r="VWR22" s="201"/>
      <c r="VWS22" s="201"/>
      <c r="VWT22" s="201"/>
      <c r="VWU22" s="201"/>
      <c r="VWV22" s="201"/>
      <c r="VWW22" s="201"/>
      <c r="VWX22" s="201"/>
      <c r="VWY22" s="201"/>
      <c r="VWZ22" s="201"/>
      <c r="VXA22" s="201"/>
      <c r="VXB22" s="201"/>
      <c r="VXC22" s="201"/>
      <c r="VXD22" s="201"/>
      <c r="VXE22" s="201"/>
      <c r="VXF22" s="201"/>
      <c r="VXG22" s="201"/>
      <c r="VXH22" s="201"/>
      <c r="VXI22" s="201"/>
      <c r="VXJ22" s="201"/>
      <c r="VXK22" s="201"/>
      <c r="VXL22" s="201"/>
      <c r="VXM22" s="201"/>
      <c r="VXN22" s="201"/>
      <c r="VXO22" s="201"/>
      <c r="VXP22" s="201"/>
      <c r="VXQ22" s="201"/>
      <c r="VXR22" s="201"/>
      <c r="VXS22" s="201"/>
      <c r="VXT22" s="201"/>
      <c r="VXU22" s="201"/>
      <c r="VXV22" s="201"/>
      <c r="VXW22" s="201"/>
      <c r="VXX22" s="201"/>
      <c r="VXY22" s="201"/>
      <c r="VXZ22" s="201"/>
      <c r="VYA22" s="201"/>
      <c r="VYB22" s="201"/>
      <c r="VYC22" s="201"/>
      <c r="VYD22" s="201"/>
      <c r="VYE22" s="201"/>
      <c r="VYF22" s="201"/>
      <c r="VYG22" s="201"/>
      <c r="VYH22" s="201"/>
      <c r="VYI22" s="201"/>
      <c r="VYJ22" s="201"/>
      <c r="VYK22" s="201"/>
      <c r="VYL22" s="201"/>
      <c r="VYM22" s="201"/>
      <c r="VYN22" s="201"/>
      <c r="VYO22" s="201"/>
      <c r="VYP22" s="201"/>
      <c r="VYQ22" s="201"/>
      <c r="VYR22" s="201"/>
      <c r="VYS22" s="201"/>
      <c r="VYT22" s="201"/>
      <c r="VYU22" s="201"/>
      <c r="VYV22" s="201"/>
      <c r="VYW22" s="201"/>
      <c r="VYX22" s="201"/>
      <c r="VYY22" s="201"/>
      <c r="VYZ22" s="201"/>
      <c r="VZA22" s="201"/>
      <c r="VZB22" s="201"/>
      <c r="VZC22" s="201"/>
      <c r="VZD22" s="201"/>
      <c r="VZE22" s="201"/>
      <c r="VZF22" s="201"/>
      <c r="VZG22" s="201"/>
      <c r="VZH22" s="201"/>
      <c r="VZI22" s="201"/>
      <c r="VZJ22" s="201"/>
      <c r="VZK22" s="201"/>
      <c r="VZL22" s="201"/>
      <c r="VZM22" s="201"/>
      <c r="VZN22" s="201"/>
      <c r="VZO22" s="201"/>
      <c r="VZP22" s="201"/>
      <c r="VZQ22" s="201"/>
      <c r="VZR22" s="201"/>
      <c r="VZS22" s="201"/>
      <c r="VZT22" s="201"/>
      <c r="VZU22" s="201"/>
      <c r="VZV22" s="201"/>
      <c r="VZW22" s="201"/>
      <c r="VZX22" s="201"/>
      <c r="VZY22" s="201"/>
      <c r="VZZ22" s="201"/>
      <c r="WAA22" s="201"/>
      <c r="WAB22" s="201"/>
      <c r="WAC22" s="201"/>
      <c r="WAD22" s="201"/>
      <c r="WAE22" s="201"/>
      <c r="WAF22" s="201"/>
      <c r="WAG22" s="201"/>
      <c r="WAH22" s="201"/>
      <c r="WAI22" s="201"/>
      <c r="WAJ22" s="201"/>
      <c r="WAK22" s="201"/>
      <c r="WAL22" s="201"/>
      <c r="WAM22" s="201"/>
      <c r="WAN22" s="201"/>
      <c r="WAO22" s="201"/>
      <c r="WAP22" s="201"/>
      <c r="WAQ22" s="201"/>
      <c r="WAR22" s="201"/>
      <c r="WAS22" s="201"/>
      <c r="WAT22" s="201"/>
      <c r="WAU22" s="201"/>
      <c r="WAV22" s="201"/>
      <c r="WAW22" s="201"/>
      <c r="WAX22" s="201"/>
      <c r="WAY22" s="201"/>
      <c r="WAZ22" s="201"/>
      <c r="WBA22" s="201"/>
      <c r="WBB22" s="201"/>
      <c r="WBC22" s="201"/>
      <c r="WBD22" s="201"/>
      <c r="WBE22" s="201"/>
      <c r="WBF22" s="201"/>
      <c r="WBG22" s="201"/>
      <c r="WBH22" s="201"/>
      <c r="WBI22" s="201"/>
      <c r="WBJ22" s="201"/>
      <c r="WBK22" s="201"/>
      <c r="WBL22" s="201"/>
      <c r="WBM22" s="201"/>
      <c r="WBN22" s="201"/>
      <c r="WBO22" s="201"/>
      <c r="WBP22" s="201"/>
      <c r="WBQ22" s="201"/>
      <c r="WBR22" s="201"/>
      <c r="WBS22" s="201"/>
      <c r="WBT22" s="201"/>
      <c r="WBU22" s="201"/>
      <c r="WBV22" s="201"/>
      <c r="WBW22" s="201"/>
      <c r="WBX22" s="201"/>
      <c r="WBY22" s="201"/>
      <c r="WBZ22" s="201"/>
      <c r="WCA22" s="201"/>
      <c r="WCB22" s="201"/>
      <c r="WCC22" s="201"/>
      <c r="WCD22" s="201"/>
      <c r="WCE22" s="201"/>
      <c r="WCF22" s="201"/>
      <c r="WCG22" s="201"/>
      <c r="WCH22" s="201"/>
      <c r="WCI22" s="201"/>
      <c r="WCJ22" s="201"/>
      <c r="WCK22" s="201"/>
      <c r="WCL22" s="201"/>
      <c r="WCM22" s="201"/>
      <c r="WCN22" s="201"/>
      <c r="WCO22" s="201"/>
      <c r="WCP22" s="201"/>
      <c r="WCQ22" s="201"/>
      <c r="WCR22" s="201"/>
      <c r="WCS22" s="201"/>
      <c r="WCT22" s="201"/>
      <c r="WCU22" s="201"/>
      <c r="WCV22" s="201"/>
      <c r="WCW22" s="201"/>
      <c r="WCX22" s="201"/>
      <c r="WCY22" s="201"/>
      <c r="WCZ22" s="201"/>
      <c r="WDA22" s="201"/>
      <c r="WDB22" s="201"/>
      <c r="WDC22" s="201"/>
      <c r="WDD22" s="201"/>
      <c r="WDE22" s="201"/>
      <c r="WDF22" s="201"/>
      <c r="WDG22" s="201"/>
      <c r="WDH22" s="201"/>
      <c r="WDI22" s="201"/>
      <c r="WDJ22" s="201"/>
      <c r="WDK22" s="201"/>
      <c r="WDL22" s="201"/>
      <c r="WDM22" s="201"/>
      <c r="WDN22" s="201"/>
      <c r="WDO22" s="201"/>
      <c r="WDP22" s="201"/>
      <c r="WDQ22" s="201"/>
      <c r="WDR22" s="201"/>
      <c r="WDS22" s="201"/>
      <c r="WDT22" s="201"/>
      <c r="WDU22" s="201"/>
      <c r="WDV22" s="201"/>
      <c r="WDW22" s="201"/>
      <c r="WDX22" s="201"/>
      <c r="WDY22" s="201"/>
      <c r="WDZ22" s="201"/>
      <c r="WEA22" s="201"/>
      <c r="WEB22" s="201"/>
      <c r="WEC22" s="201"/>
      <c r="WED22" s="201"/>
      <c r="WEE22" s="201"/>
      <c r="WEF22" s="201"/>
      <c r="WEG22" s="201"/>
      <c r="WEH22" s="201"/>
      <c r="WEI22" s="201"/>
      <c r="WEJ22" s="201"/>
      <c r="WEK22" s="201"/>
      <c r="WEL22" s="201"/>
      <c r="WEM22" s="201"/>
      <c r="WEN22" s="201"/>
      <c r="WEO22" s="201"/>
      <c r="WEP22" s="201"/>
      <c r="WEQ22" s="201"/>
      <c r="WER22" s="201"/>
      <c r="WES22" s="201"/>
      <c r="WET22" s="201"/>
      <c r="WEU22" s="201"/>
      <c r="WEV22" s="201"/>
      <c r="WEW22" s="201"/>
      <c r="WEX22" s="201"/>
      <c r="WEY22" s="201"/>
      <c r="WEZ22" s="201"/>
      <c r="WFA22" s="201"/>
      <c r="WFB22" s="201"/>
      <c r="WFC22" s="201"/>
      <c r="WFD22" s="201"/>
      <c r="WFE22" s="201"/>
      <c r="WFF22" s="201"/>
      <c r="WFG22" s="201"/>
      <c r="WFH22" s="201"/>
      <c r="WFI22" s="201"/>
      <c r="WFJ22" s="201"/>
      <c r="WFK22" s="201"/>
      <c r="WFL22" s="201"/>
      <c r="WFM22" s="201"/>
      <c r="WFN22" s="201"/>
      <c r="WFO22" s="201"/>
      <c r="WFP22" s="201"/>
      <c r="WFQ22" s="201"/>
      <c r="WFR22" s="201"/>
      <c r="WFS22" s="201"/>
      <c r="WFT22" s="201"/>
      <c r="WFU22" s="201"/>
      <c r="WFV22" s="201"/>
      <c r="WFW22" s="201"/>
      <c r="WFX22" s="201"/>
      <c r="WFY22" s="201"/>
      <c r="WFZ22" s="201"/>
      <c r="WGA22" s="201"/>
      <c r="WGB22" s="201"/>
      <c r="WGC22" s="201"/>
      <c r="WGD22" s="201"/>
      <c r="WGE22" s="201"/>
      <c r="WGF22" s="201"/>
      <c r="WGG22" s="201"/>
      <c r="WGH22" s="201"/>
      <c r="WGI22" s="201"/>
      <c r="WGJ22" s="201"/>
      <c r="WGK22" s="201"/>
      <c r="WGL22" s="201"/>
      <c r="WGM22" s="201"/>
      <c r="WGN22" s="201"/>
      <c r="WGO22" s="201"/>
      <c r="WGP22" s="201"/>
      <c r="WGQ22" s="201"/>
      <c r="WGR22" s="201"/>
      <c r="WGS22" s="201"/>
      <c r="WGT22" s="201"/>
      <c r="WGU22" s="201"/>
      <c r="WGV22" s="201"/>
      <c r="WGW22" s="201"/>
      <c r="WGX22" s="201"/>
      <c r="WGY22" s="201"/>
      <c r="WGZ22" s="201"/>
      <c r="WHA22" s="201"/>
      <c r="WHB22" s="201"/>
      <c r="WHC22" s="201"/>
      <c r="WHD22" s="201"/>
      <c r="WHE22" s="201"/>
      <c r="WHF22" s="201"/>
      <c r="WHG22" s="201"/>
      <c r="WHH22" s="201"/>
      <c r="WHI22" s="201"/>
      <c r="WHJ22" s="201"/>
      <c r="WHK22" s="201"/>
      <c r="WHL22" s="201"/>
      <c r="WHM22" s="201"/>
      <c r="WHN22" s="201"/>
      <c r="WHO22" s="201"/>
      <c r="WHP22" s="201"/>
      <c r="WHQ22" s="201"/>
      <c r="WHR22" s="201"/>
      <c r="WHS22" s="201"/>
      <c r="WHT22" s="201"/>
      <c r="WHU22" s="201"/>
      <c r="WHV22" s="201"/>
      <c r="WHW22" s="201"/>
      <c r="WHX22" s="201"/>
      <c r="WHY22" s="201"/>
      <c r="WHZ22" s="201"/>
      <c r="WIA22" s="201"/>
      <c r="WIB22" s="201"/>
      <c r="WIC22" s="201"/>
      <c r="WID22" s="201"/>
      <c r="WIE22" s="201"/>
      <c r="WIF22" s="201"/>
      <c r="WIG22" s="201"/>
      <c r="WIH22" s="201"/>
      <c r="WII22" s="201"/>
      <c r="WIJ22" s="201"/>
      <c r="WIK22" s="201"/>
      <c r="WIL22" s="201"/>
      <c r="WIM22" s="201"/>
      <c r="WIN22" s="201"/>
      <c r="WIO22" s="201"/>
      <c r="WIP22" s="201"/>
      <c r="WIQ22" s="201"/>
      <c r="WIR22" s="201"/>
      <c r="WIS22" s="201"/>
      <c r="WIT22" s="201"/>
      <c r="WIU22" s="201"/>
      <c r="WIV22" s="201"/>
      <c r="WIW22" s="201"/>
      <c r="WIX22" s="201"/>
      <c r="WIY22" s="201"/>
      <c r="WIZ22" s="201"/>
      <c r="WJA22" s="201"/>
      <c r="WJB22" s="201"/>
      <c r="WJC22" s="201"/>
      <c r="WJD22" s="201"/>
      <c r="WJE22" s="201"/>
      <c r="WJF22" s="201"/>
      <c r="WJG22" s="201"/>
      <c r="WJH22" s="201"/>
      <c r="WJI22" s="201"/>
      <c r="WJJ22" s="201"/>
      <c r="WJK22" s="201"/>
      <c r="WJL22" s="201"/>
      <c r="WJM22" s="201"/>
      <c r="WJN22" s="201"/>
      <c r="WJO22" s="201"/>
      <c r="WJP22" s="201"/>
      <c r="WJQ22" s="201"/>
      <c r="WJR22" s="201"/>
      <c r="WJS22" s="201"/>
      <c r="WJT22" s="201"/>
      <c r="WJU22" s="201"/>
      <c r="WJV22" s="201"/>
      <c r="WJW22" s="201"/>
      <c r="WJX22" s="201"/>
      <c r="WJY22" s="201"/>
      <c r="WJZ22" s="201"/>
      <c r="WKA22" s="201"/>
      <c r="WKB22" s="201"/>
      <c r="WKC22" s="201"/>
      <c r="WKD22" s="201"/>
      <c r="WKE22" s="201"/>
      <c r="WKF22" s="201"/>
      <c r="WKG22" s="201"/>
      <c r="WKH22" s="201"/>
      <c r="WKI22" s="201"/>
      <c r="WKJ22" s="201"/>
      <c r="WKK22" s="201"/>
      <c r="WKL22" s="201"/>
      <c r="WKM22" s="201"/>
      <c r="WKN22" s="201"/>
      <c r="WKO22" s="201"/>
      <c r="WKP22" s="201"/>
      <c r="WKQ22" s="201"/>
      <c r="WKR22" s="201"/>
      <c r="WKS22" s="201"/>
      <c r="WKT22" s="201"/>
      <c r="WKU22" s="201"/>
      <c r="WKV22" s="201"/>
      <c r="WKW22" s="201"/>
      <c r="WKX22" s="201"/>
      <c r="WKY22" s="201"/>
      <c r="WKZ22" s="201"/>
      <c r="WLA22" s="201"/>
      <c r="WLB22" s="201"/>
      <c r="WLC22" s="201"/>
      <c r="WLD22" s="201"/>
      <c r="WLE22" s="201"/>
      <c r="WLF22" s="201"/>
      <c r="WLG22" s="201"/>
      <c r="WLH22" s="201"/>
      <c r="WLI22" s="201"/>
      <c r="WLJ22" s="201"/>
      <c r="WLK22" s="201"/>
      <c r="WLL22" s="201"/>
      <c r="WLM22" s="201"/>
      <c r="WLN22" s="201"/>
      <c r="WLO22" s="201"/>
      <c r="WLP22" s="201"/>
      <c r="WLQ22" s="201"/>
      <c r="WLR22" s="201"/>
      <c r="WLS22" s="201"/>
      <c r="WLT22" s="201"/>
      <c r="WLU22" s="201"/>
      <c r="WLV22" s="201"/>
      <c r="WLW22" s="201"/>
      <c r="WLX22" s="201"/>
      <c r="WLY22" s="201"/>
      <c r="WLZ22" s="201"/>
      <c r="WMA22" s="201"/>
      <c r="WMB22" s="201"/>
      <c r="WMC22" s="201"/>
      <c r="WMD22" s="201"/>
      <c r="WME22" s="201"/>
      <c r="WMF22" s="201"/>
      <c r="WMG22" s="201"/>
      <c r="WMH22" s="201"/>
      <c r="WMI22" s="201"/>
      <c r="WMJ22" s="201"/>
      <c r="WMK22" s="201"/>
      <c r="WML22" s="201"/>
      <c r="WMM22" s="201"/>
      <c r="WMN22" s="201"/>
      <c r="WMO22" s="201"/>
      <c r="WMP22" s="201"/>
      <c r="WMQ22" s="201"/>
      <c r="WMR22" s="201"/>
      <c r="WMS22" s="201"/>
      <c r="WMT22" s="201"/>
      <c r="WMU22" s="201"/>
      <c r="WMV22" s="201"/>
      <c r="WMW22" s="201"/>
      <c r="WMX22" s="201"/>
      <c r="WMY22" s="201"/>
      <c r="WMZ22" s="201"/>
      <c r="WNA22" s="201"/>
      <c r="WNB22" s="201"/>
      <c r="WNC22" s="201"/>
      <c r="WND22" s="201"/>
      <c r="WNE22" s="201"/>
      <c r="WNF22" s="201"/>
      <c r="WNG22" s="201"/>
      <c r="WNH22" s="201"/>
      <c r="WNI22" s="201"/>
      <c r="WNJ22" s="201"/>
      <c r="WNK22" s="201"/>
      <c r="WNL22" s="201"/>
      <c r="WNM22" s="201"/>
      <c r="WNN22" s="201"/>
      <c r="WNO22" s="201"/>
      <c r="WNP22" s="201"/>
      <c r="WNQ22" s="201"/>
      <c r="WNR22" s="201"/>
      <c r="WNS22" s="201"/>
      <c r="WNT22" s="201"/>
      <c r="WNU22" s="201"/>
      <c r="WNV22" s="201"/>
      <c r="WNW22" s="201"/>
      <c r="WNX22" s="201"/>
      <c r="WNY22" s="201"/>
      <c r="WNZ22" s="201"/>
      <c r="WOA22" s="201"/>
      <c r="WOB22" s="201"/>
      <c r="WOC22" s="201"/>
      <c r="WOD22" s="201"/>
      <c r="WOE22" s="201"/>
      <c r="WOF22" s="201"/>
      <c r="WOG22" s="201"/>
      <c r="WOH22" s="201"/>
      <c r="WOI22" s="201"/>
      <c r="WOJ22" s="201"/>
      <c r="WOK22" s="201"/>
      <c r="WOL22" s="201"/>
      <c r="WOM22" s="201"/>
      <c r="WON22" s="201"/>
      <c r="WOO22" s="201"/>
      <c r="WOP22" s="201"/>
      <c r="WOQ22" s="201"/>
      <c r="WOR22" s="201"/>
      <c r="WOS22" s="201"/>
      <c r="WOT22" s="201"/>
      <c r="WOU22" s="201"/>
      <c r="WOV22" s="201"/>
      <c r="WOW22" s="201"/>
      <c r="WOX22" s="201"/>
      <c r="WOY22" s="201"/>
      <c r="WOZ22" s="201"/>
      <c r="WPA22" s="201"/>
      <c r="WPB22" s="201"/>
      <c r="WPC22" s="201"/>
      <c r="WPD22" s="201"/>
      <c r="WPE22" s="201"/>
      <c r="WPF22" s="201"/>
      <c r="WPG22" s="201"/>
      <c r="WPH22" s="201"/>
      <c r="WPI22" s="201"/>
      <c r="WPJ22" s="201"/>
      <c r="WPK22" s="201"/>
      <c r="WPL22" s="201"/>
      <c r="WPM22" s="201"/>
      <c r="WPN22" s="201"/>
      <c r="WPO22" s="201"/>
      <c r="WPP22" s="201"/>
      <c r="WPQ22" s="201"/>
      <c r="WPR22" s="201"/>
      <c r="WPS22" s="201"/>
      <c r="WPT22" s="201"/>
      <c r="WPU22" s="201"/>
      <c r="WPV22" s="201"/>
      <c r="WPW22" s="201"/>
      <c r="WPX22" s="201"/>
      <c r="WPY22" s="201"/>
      <c r="WPZ22" s="201"/>
      <c r="WQA22" s="201"/>
      <c r="WQB22" s="201"/>
      <c r="WQC22" s="201"/>
      <c r="WQD22" s="201"/>
      <c r="WQE22" s="201"/>
      <c r="WQF22" s="201"/>
      <c r="WQG22" s="201"/>
      <c r="WQH22" s="201"/>
      <c r="WQI22" s="201"/>
      <c r="WQJ22" s="201"/>
      <c r="WQK22" s="201"/>
      <c r="WQL22" s="201"/>
      <c r="WQM22" s="201"/>
      <c r="WQN22" s="201"/>
      <c r="WQO22" s="201"/>
      <c r="WQP22" s="201"/>
      <c r="WQQ22" s="201"/>
      <c r="WQR22" s="201"/>
      <c r="WQS22" s="201"/>
      <c r="WQT22" s="201"/>
      <c r="WQU22" s="201"/>
      <c r="WQV22" s="201"/>
      <c r="WQW22" s="201"/>
      <c r="WQX22" s="201"/>
      <c r="WQY22" s="201"/>
      <c r="WQZ22" s="201"/>
      <c r="WRA22" s="201"/>
      <c r="WRB22" s="201"/>
      <c r="WRC22" s="201"/>
      <c r="WRD22" s="201"/>
      <c r="WRE22" s="201"/>
      <c r="WRF22" s="201"/>
      <c r="WRG22" s="201"/>
      <c r="WRH22" s="201"/>
      <c r="WRI22" s="201"/>
      <c r="WRJ22" s="201"/>
      <c r="WRK22" s="201"/>
      <c r="WRL22" s="201"/>
      <c r="WRM22" s="201"/>
      <c r="WRN22" s="201"/>
      <c r="WRO22" s="201"/>
      <c r="WRP22" s="201"/>
      <c r="WRQ22" s="201"/>
      <c r="WRR22" s="201"/>
      <c r="WRS22" s="201"/>
      <c r="WRT22" s="201"/>
      <c r="WRU22" s="201"/>
      <c r="WRV22" s="201"/>
      <c r="WRW22" s="201"/>
      <c r="WRX22" s="201"/>
      <c r="WRY22" s="201"/>
      <c r="WRZ22" s="201"/>
      <c r="WSA22" s="201"/>
      <c r="WSB22" s="201"/>
      <c r="WSC22" s="201"/>
      <c r="WSD22" s="201"/>
      <c r="WSE22" s="201"/>
      <c r="WSF22" s="201"/>
      <c r="WSG22" s="201"/>
      <c r="WSH22" s="201"/>
      <c r="WSI22" s="201"/>
      <c r="WSJ22" s="201"/>
      <c r="WSK22" s="201"/>
      <c r="WSL22" s="201"/>
      <c r="WSM22" s="201"/>
      <c r="WSN22" s="201"/>
      <c r="WSO22" s="201"/>
      <c r="WSP22" s="201"/>
      <c r="WSQ22" s="201"/>
      <c r="WSR22" s="201"/>
      <c r="WSS22" s="201"/>
      <c r="WST22" s="201"/>
      <c r="WSU22" s="201"/>
      <c r="WSV22" s="201"/>
      <c r="WSW22" s="201"/>
      <c r="WSX22" s="201"/>
      <c r="WSY22" s="201"/>
      <c r="WSZ22" s="201"/>
      <c r="WTA22" s="201"/>
      <c r="WTB22" s="201"/>
      <c r="WTC22" s="201"/>
      <c r="WTD22" s="201"/>
      <c r="WTE22" s="201"/>
      <c r="WTF22" s="201"/>
      <c r="WTG22" s="201"/>
      <c r="WTH22" s="201"/>
      <c r="WTI22" s="201"/>
      <c r="WTJ22" s="201"/>
      <c r="WTK22" s="201"/>
      <c r="WTL22" s="201"/>
      <c r="WTM22" s="201"/>
      <c r="WTN22" s="201"/>
      <c r="WTO22" s="201"/>
      <c r="WTP22" s="201"/>
      <c r="WTQ22" s="201"/>
      <c r="WTR22" s="201"/>
      <c r="WTS22" s="201"/>
      <c r="WTT22" s="201"/>
      <c r="WTU22" s="201"/>
      <c r="WTV22" s="201"/>
      <c r="WTW22" s="201"/>
      <c r="WTX22" s="201"/>
      <c r="WTY22" s="201"/>
      <c r="WTZ22" s="201"/>
      <c r="WUA22" s="201"/>
      <c r="WUB22" s="201"/>
      <c r="WUC22" s="201"/>
      <c r="WUD22" s="201"/>
      <c r="WUE22" s="201"/>
      <c r="WUF22" s="201"/>
      <c r="WUG22" s="201"/>
      <c r="WUH22" s="201"/>
      <c r="WUI22" s="201"/>
      <c r="WUJ22" s="201"/>
      <c r="WUK22" s="201"/>
      <c r="WUL22" s="201"/>
      <c r="WUM22" s="201"/>
      <c r="WUN22" s="201"/>
      <c r="WUO22" s="201"/>
      <c r="WUP22" s="201"/>
      <c r="WUQ22" s="201"/>
      <c r="WUR22" s="201"/>
      <c r="WUS22" s="201"/>
      <c r="WUT22" s="201"/>
      <c r="WUU22" s="201"/>
      <c r="WUV22" s="201"/>
      <c r="WUW22" s="201"/>
      <c r="WUX22" s="201"/>
      <c r="WUY22" s="201"/>
      <c r="WUZ22" s="201"/>
      <c r="WVA22" s="201"/>
      <c r="WVB22" s="201"/>
      <c r="WVC22" s="201"/>
      <c r="WVD22" s="201"/>
      <c r="WVE22" s="201"/>
      <c r="WVF22" s="201"/>
      <c r="WVG22" s="201"/>
      <c r="WVH22" s="201"/>
      <c r="WVI22" s="201"/>
      <c r="WVJ22" s="201"/>
      <c r="WVK22" s="201"/>
      <c r="WVL22" s="201"/>
      <c r="WVM22" s="201"/>
      <c r="WVN22" s="201"/>
      <c r="WVO22" s="201"/>
      <c r="WVP22" s="201"/>
      <c r="WVQ22" s="201"/>
      <c r="WVR22" s="201"/>
      <c r="WVS22" s="201"/>
      <c r="WVT22" s="201"/>
      <c r="WVU22" s="201"/>
      <c r="WVV22" s="201"/>
      <c r="WVW22" s="201"/>
      <c r="WVX22" s="201"/>
      <c r="WVY22" s="201"/>
      <c r="WVZ22" s="201"/>
      <c r="WWA22" s="201"/>
      <c r="WWB22" s="201"/>
      <c r="WWC22" s="201"/>
      <c r="WWD22" s="201"/>
      <c r="WWE22" s="201"/>
      <c r="WWF22" s="201"/>
      <c r="WWG22" s="201"/>
      <c r="WWH22" s="201"/>
      <c r="WWI22" s="201"/>
      <c r="WWJ22" s="201"/>
      <c r="WWK22" s="201"/>
      <c r="WWL22" s="201"/>
      <c r="WWM22" s="201"/>
      <c r="WWN22" s="201"/>
      <c r="WWO22" s="201"/>
      <c r="WWP22" s="201"/>
      <c r="WWQ22" s="201"/>
      <c r="WWR22" s="201"/>
      <c r="WWS22" s="201"/>
      <c r="WWT22" s="201"/>
      <c r="WWU22" s="201"/>
      <c r="WWV22" s="201"/>
      <c r="WWW22" s="201"/>
      <c r="WWX22" s="201"/>
      <c r="WWY22" s="201"/>
      <c r="WWZ22" s="201"/>
      <c r="WXA22" s="201"/>
      <c r="WXB22" s="201"/>
      <c r="WXC22" s="201"/>
      <c r="WXD22" s="201"/>
      <c r="WXE22" s="201"/>
      <c r="WXF22" s="201"/>
      <c r="WXG22" s="201"/>
      <c r="WXH22" s="201"/>
      <c r="WXI22" s="201"/>
      <c r="WXJ22" s="201"/>
      <c r="WXK22" s="201"/>
      <c r="WXL22" s="201"/>
      <c r="WXM22" s="201"/>
      <c r="WXN22" s="201"/>
      <c r="WXO22" s="201"/>
      <c r="WXP22" s="201"/>
      <c r="WXQ22" s="201"/>
      <c r="WXR22" s="201"/>
      <c r="WXS22" s="201"/>
      <c r="WXT22" s="201"/>
      <c r="WXU22" s="201"/>
      <c r="WXV22" s="201"/>
      <c r="WXW22" s="201"/>
      <c r="WXX22" s="201"/>
      <c r="WXY22" s="201"/>
      <c r="WXZ22" s="201"/>
      <c r="WYA22" s="201"/>
      <c r="WYB22" s="201"/>
      <c r="WYC22" s="201"/>
      <c r="WYD22" s="201"/>
      <c r="WYE22" s="201"/>
      <c r="WYF22" s="201"/>
      <c r="WYG22" s="201"/>
      <c r="WYH22" s="201"/>
      <c r="WYI22" s="201"/>
      <c r="WYJ22" s="201"/>
      <c r="WYK22" s="201"/>
      <c r="WYL22" s="201"/>
      <c r="WYM22" s="201"/>
      <c r="WYN22" s="201"/>
      <c r="WYO22" s="201"/>
      <c r="WYP22" s="201"/>
      <c r="WYQ22" s="201"/>
      <c r="WYR22" s="201"/>
      <c r="WYS22" s="201"/>
      <c r="WYT22" s="201"/>
      <c r="WYU22" s="201"/>
      <c r="WYV22" s="201"/>
      <c r="WYW22" s="201"/>
      <c r="WYX22" s="201"/>
      <c r="WYY22" s="201"/>
      <c r="WYZ22" s="201"/>
      <c r="WZA22" s="201"/>
      <c r="WZB22" s="201"/>
      <c r="WZC22" s="201"/>
      <c r="WZD22" s="201"/>
      <c r="WZE22" s="201"/>
      <c r="WZF22" s="201"/>
      <c r="WZG22" s="201"/>
      <c r="WZH22" s="201"/>
      <c r="WZI22" s="201"/>
      <c r="WZJ22" s="201"/>
      <c r="WZK22" s="201"/>
      <c r="WZL22" s="201"/>
      <c r="WZM22" s="201"/>
      <c r="WZN22" s="201"/>
      <c r="WZO22" s="201"/>
      <c r="WZP22" s="201"/>
      <c r="WZQ22" s="201"/>
      <c r="WZR22" s="201"/>
      <c r="WZS22" s="201"/>
      <c r="WZT22" s="201"/>
      <c r="WZU22" s="201"/>
      <c r="WZV22" s="201"/>
      <c r="WZW22" s="201"/>
      <c r="WZX22" s="201"/>
      <c r="WZY22" s="201"/>
      <c r="WZZ22" s="201"/>
      <c r="XAA22" s="201"/>
      <c r="XAB22" s="201"/>
      <c r="XAC22" s="201"/>
      <c r="XAD22" s="201"/>
      <c r="XAE22" s="201"/>
      <c r="XAF22" s="201"/>
      <c r="XAG22" s="201"/>
      <c r="XAH22" s="201"/>
      <c r="XAI22" s="201"/>
      <c r="XAJ22" s="201"/>
      <c r="XAK22" s="201"/>
      <c r="XAL22" s="201"/>
      <c r="XAM22" s="201"/>
      <c r="XAN22" s="201"/>
      <c r="XAO22" s="201"/>
      <c r="XAP22" s="201"/>
      <c r="XAQ22" s="201"/>
      <c r="XAR22" s="201"/>
      <c r="XAS22" s="201"/>
      <c r="XAT22" s="201"/>
      <c r="XAU22" s="201"/>
      <c r="XAV22" s="201"/>
      <c r="XAW22" s="201"/>
      <c r="XAX22" s="201"/>
      <c r="XAY22" s="201"/>
      <c r="XAZ22" s="201"/>
      <c r="XBA22" s="201"/>
      <c r="XBB22" s="201"/>
      <c r="XBC22" s="201"/>
      <c r="XBD22" s="201"/>
      <c r="XBE22" s="201"/>
      <c r="XBF22" s="201"/>
      <c r="XBG22" s="201"/>
      <c r="XBH22" s="201"/>
      <c r="XBI22" s="201"/>
      <c r="XBJ22" s="201"/>
      <c r="XBK22" s="201"/>
      <c r="XBL22" s="201"/>
      <c r="XBM22" s="201"/>
      <c r="XBN22" s="201"/>
      <c r="XBO22" s="201"/>
      <c r="XBP22" s="201"/>
      <c r="XBQ22" s="201"/>
      <c r="XBR22" s="201"/>
      <c r="XBS22" s="201"/>
      <c r="XBT22" s="201"/>
      <c r="XBU22" s="201"/>
      <c r="XBV22" s="201"/>
      <c r="XBW22" s="201"/>
      <c r="XBX22" s="201"/>
      <c r="XBY22" s="201"/>
      <c r="XBZ22" s="201"/>
      <c r="XCA22" s="201"/>
      <c r="XCB22" s="201"/>
      <c r="XCC22" s="201"/>
      <c r="XCD22" s="201"/>
      <c r="XCE22" s="201"/>
      <c r="XCF22" s="201"/>
      <c r="XCG22" s="201"/>
      <c r="XCH22" s="201"/>
      <c r="XCI22" s="201"/>
      <c r="XCJ22" s="201"/>
      <c r="XCK22" s="201"/>
      <c r="XCL22" s="201"/>
      <c r="XCM22" s="201"/>
      <c r="XCN22" s="201"/>
      <c r="XCO22" s="201"/>
      <c r="XCP22" s="201"/>
      <c r="XCQ22" s="201"/>
      <c r="XCR22" s="201"/>
      <c r="XCS22" s="201"/>
      <c r="XCT22" s="201"/>
      <c r="XCU22" s="201"/>
      <c r="XCV22" s="201"/>
      <c r="XCW22" s="201"/>
      <c r="XCX22" s="201"/>
      <c r="XCY22" s="201"/>
      <c r="XCZ22" s="201"/>
      <c r="XDA22" s="201"/>
      <c r="XDB22" s="201"/>
      <c r="XDC22" s="201"/>
      <c r="XDD22" s="201"/>
      <c r="XDE22" s="201"/>
      <c r="XDF22" s="201"/>
      <c r="XDG22" s="201"/>
      <c r="XDH22" s="201"/>
      <c r="XDI22" s="201"/>
      <c r="XDJ22" s="201"/>
      <c r="XDK22" s="201"/>
      <c r="XDL22" s="201"/>
      <c r="XDM22" s="201"/>
      <c r="XDN22" s="201"/>
      <c r="XDO22" s="201"/>
      <c r="XDP22" s="201"/>
      <c r="XDQ22" s="201"/>
      <c r="XDR22" s="201"/>
      <c r="XDS22" s="201"/>
      <c r="XDT22" s="201"/>
      <c r="XDU22" s="201"/>
      <c r="XDV22" s="201"/>
      <c r="XDW22" s="201"/>
      <c r="XDX22" s="201"/>
      <c r="XDY22" s="201"/>
      <c r="XDZ22" s="201"/>
      <c r="XEA22" s="201"/>
      <c r="XEB22" s="201"/>
      <c r="XEC22" s="201"/>
      <c r="XED22" s="201"/>
      <c r="XEE22" s="201"/>
    </row>
    <row r="23" spans="1:16359" s="206" customFormat="1" ht="24.95" customHeight="1">
      <c r="A23" s="205" t="e">
        <v>#REF!</v>
      </c>
      <c r="B23" s="570" t="s">
        <v>291</v>
      </c>
      <c r="C23" s="531"/>
      <c r="D23" s="531"/>
      <c r="E23" s="569"/>
      <c r="F23" s="531">
        <v>16039</v>
      </c>
      <c r="G23" s="531">
        <v>16972</v>
      </c>
      <c r="H23" s="638">
        <v>-5.4972896535470217E-2</v>
      </c>
      <c r="I23" s="531">
        <v>-27577</v>
      </c>
      <c r="J23" s="531">
        <v>43357</v>
      </c>
      <c r="K23" s="638">
        <v>-1.6360449293078396</v>
      </c>
    </row>
    <row r="24" spans="1:16359" s="206" customFormat="1" ht="24.95" customHeight="1">
      <c r="A24" s="205" t="e">
        <v>#REF!</v>
      </c>
      <c r="B24" s="570" t="s">
        <v>458</v>
      </c>
      <c r="C24" s="531"/>
      <c r="D24" s="531"/>
      <c r="E24" s="569"/>
      <c r="F24" s="531">
        <v>-13848</v>
      </c>
      <c r="G24" s="531">
        <v>589</v>
      </c>
      <c r="H24" s="638">
        <v>-24.511035653650254</v>
      </c>
      <c r="I24" s="531">
        <v>121233</v>
      </c>
      <c r="J24" s="531">
        <v>-8648</v>
      </c>
      <c r="K24" s="638">
        <v>-15.018617021276595</v>
      </c>
    </row>
    <row r="25" spans="1:16359" s="207" customFormat="1" ht="24.75" customHeight="1">
      <c r="A25" s="205" t="e">
        <v>#REF!</v>
      </c>
      <c r="B25" s="336" t="s">
        <v>170</v>
      </c>
      <c r="C25" s="335"/>
      <c r="D25" s="335"/>
      <c r="E25" s="333"/>
      <c r="F25" s="332">
        <v>493308</v>
      </c>
      <c r="G25" s="332">
        <v>347349</v>
      </c>
      <c r="H25" s="333">
        <v>0.42020849347486244</v>
      </c>
      <c r="I25" s="332">
        <v>2204215</v>
      </c>
      <c r="J25" s="332">
        <v>1056974</v>
      </c>
      <c r="K25" s="333">
        <v>1.0854013438362724</v>
      </c>
    </row>
    <row r="26" spans="1:16359" s="202" customFormat="1" ht="41.25" customHeight="1">
      <c r="A26" s="205" t="e">
        <v>#REF!</v>
      </c>
      <c r="B26" s="215" t="s">
        <v>171</v>
      </c>
      <c r="C26" s="177"/>
      <c r="D26" s="177"/>
      <c r="E26" s="212"/>
      <c r="F26" s="177">
        <v>-90608</v>
      </c>
      <c r="G26" s="177">
        <v>67263</v>
      </c>
      <c r="H26" s="254">
        <v>-2.3470704547819752</v>
      </c>
      <c r="I26" s="177">
        <v>-556962</v>
      </c>
      <c r="J26" s="177">
        <v>-167955</v>
      </c>
      <c r="K26" s="254">
        <v>2.3161382513173172</v>
      </c>
    </row>
    <row r="27" spans="1:16359" s="205" customFormat="1" ht="24.95" customHeight="1">
      <c r="A27" s="205" t="e">
        <v>#REF!</v>
      </c>
      <c r="B27" s="220" t="s">
        <v>322</v>
      </c>
      <c r="C27" s="531">
        <v>-346610</v>
      </c>
      <c r="D27" s="531">
        <v>-71797</v>
      </c>
      <c r="E27" s="569">
        <v>3.8276390378428067</v>
      </c>
      <c r="F27" s="203">
        <v>-234607</v>
      </c>
      <c r="G27" s="203">
        <v>4830</v>
      </c>
      <c r="H27" s="204">
        <v>-19.759420289855072</v>
      </c>
      <c r="I27" s="203">
        <v>-381888</v>
      </c>
      <c r="J27" s="203">
        <v>-242287</v>
      </c>
      <c r="K27" s="204">
        <v>0.57618031508087508</v>
      </c>
    </row>
    <row r="28" spans="1:16359" s="205" customFormat="1" ht="24.95" customHeight="1">
      <c r="A28" s="205" t="e">
        <v>#REF!</v>
      </c>
      <c r="B28" s="208" t="s">
        <v>323</v>
      </c>
      <c r="C28" s="203">
        <v>35786</v>
      </c>
      <c r="D28" s="203">
        <v>9561</v>
      </c>
      <c r="E28" s="204">
        <v>2.7429139211379563</v>
      </c>
      <c r="F28" s="205">
        <v>143999</v>
      </c>
      <c r="G28" s="203">
        <v>62433</v>
      </c>
      <c r="H28" s="204">
        <v>-4.7577402975990264</v>
      </c>
      <c r="I28" s="203">
        <v>-175074</v>
      </c>
      <c r="J28" s="203">
        <v>74332</v>
      </c>
      <c r="K28" s="204">
        <v>-3.3552978528762849</v>
      </c>
    </row>
    <row r="29" spans="1:16359" s="207" customFormat="1" ht="43.5" customHeight="1">
      <c r="A29" s="205" t="e">
        <v>#REF!</v>
      </c>
      <c r="B29" s="337" t="s">
        <v>529</v>
      </c>
      <c r="C29" s="330">
        <v>65021350401</v>
      </c>
      <c r="D29" s="330">
        <v>4557279413</v>
      </c>
      <c r="E29" s="331">
        <v>13.267580393583385</v>
      </c>
      <c r="F29" s="332">
        <v>402700</v>
      </c>
      <c r="G29" s="332">
        <v>414612</v>
      </c>
      <c r="H29" s="333">
        <v>-2.87304757218797E-2</v>
      </c>
      <c r="I29" s="332">
        <v>1647253</v>
      </c>
      <c r="J29" s="332">
        <v>889019</v>
      </c>
      <c r="K29" s="333">
        <v>0.85288840845921188</v>
      </c>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1"/>
      <c r="GC29" s="201"/>
      <c r="GD29" s="201"/>
      <c r="GE29" s="201"/>
      <c r="GF29" s="201"/>
      <c r="GG29" s="201"/>
      <c r="GH29" s="201"/>
      <c r="GI29" s="201"/>
      <c r="GJ29" s="201"/>
      <c r="GK29" s="201"/>
      <c r="GL29" s="201"/>
      <c r="GM29" s="201"/>
      <c r="GN29" s="201"/>
      <c r="GO29" s="201"/>
      <c r="GP29" s="201"/>
      <c r="GQ29" s="201"/>
      <c r="GR29" s="201"/>
      <c r="GS29" s="201"/>
      <c r="GT29" s="201"/>
      <c r="GU29" s="201"/>
      <c r="GV29" s="201"/>
      <c r="GW29" s="201"/>
      <c r="GX29" s="201"/>
      <c r="GY29" s="201"/>
      <c r="GZ29" s="201"/>
      <c r="HA29" s="201"/>
      <c r="HB29" s="201"/>
      <c r="HC29" s="201"/>
      <c r="HD29" s="201"/>
      <c r="HE29" s="201"/>
      <c r="HF29" s="201"/>
      <c r="HG29" s="201"/>
      <c r="HH29" s="201"/>
      <c r="HI29" s="201"/>
      <c r="HJ29" s="201"/>
      <c r="HK29" s="201"/>
      <c r="HL29" s="201"/>
      <c r="HM29" s="201"/>
      <c r="HN29" s="201"/>
      <c r="HO29" s="201"/>
      <c r="HP29" s="201"/>
      <c r="HQ29" s="201"/>
      <c r="HR29" s="201"/>
      <c r="HS29" s="201"/>
      <c r="HT29" s="201"/>
      <c r="HU29" s="201"/>
      <c r="HV29" s="201"/>
      <c r="HW29" s="201"/>
      <c r="HX29" s="201"/>
      <c r="HY29" s="201"/>
      <c r="HZ29" s="201"/>
      <c r="IA29" s="201"/>
      <c r="IB29" s="201"/>
      <c r="IC29" s="201"/>
      <c r="ID29" s="201"/>
      <c r="IE29" s="201"/>
      <c r="IF29" s="201"/>
      <c r="IG29" s="201"/>
      <c r="IH29" s="201"/>
      <c r="II29" s="201"/>
      <c r="IJ29" s="201"/>
      <c r="IK29" s="201"/>
      <c r="IL29" s="201"/>
      <c r="IM29" s="201"/>
      <c r="IN29" s="201"/>
      <c r="IO29" s="201"/>
      <c r="IP29" s="201"/>
      <c r="IQ29" s="201"/>
      <c r="IR29" s="201"/>
      <c r="IS29" s="201"/>
      <c r="IT29" s="201"/>
      <c r="IU29" s="201"/>
      <c r="IV29" s="201"/>
      <c r="IW29" s="201"/>
      <c r="IX29" s="201"/>
      <c r="IY29" s="201"/>
      <c r="IZ29" s="201"/>
      <c r="JA29" s="201"/>
      <c r="JB29" s="201"/>
      <c r="JC29" s="201"/>
      <c r="JD29" s="201"/>
      <c r="JE29" s="201"/>
      <c r="JF29" s="201"/>
      <c r="JG29" s="201"/>
      <c r="JH29" s="201"/>
      <c r="JI29" s="201"/>
      <c r="JJ29" s="201"/>
      <c r="JK29" s="201"/>
      <c r="JL29" s="201"/>
      <c r="JM29" s="201"/>
      <c r="JN29" s="201"/>
      <c r="JO29" s="201"/>
      <c r="JP29" s="201"/>
      <c r="JQ29" s="201"/>
      <c r="JR29" s="201"/>
      <c r="JS29" s="201"/>
      <c r="JT29" s="201"/>
      <c r="JU29" s="201"/>
      <c r="JV29" s="201"/>
      <c r="JW29" s="201"/>
      <c r="JX29" s="201"/>
      <c r="JY29" s="201"/>
      <c r="JZ29" s="201"/>
      <c r="KA29" s="201"/>
      <c r="KB29" s="201"/>
      <c r="KC29" s="201"/>
      <c r="KD29" s="201"/>
      <c r="KE29" s="201"/>
      <c r="KF29" s="201"/>
      <c r="KG29" s="201"/>
      <c r="KH29" s="201"/>
      <c r="KI29" s="201"/>
      <c r="KJ29" s="201"/>
      <c r="KK29" s="201"/>
      <c r="KL29" s="201"/>
      <c r="KM29" s="201"/>
      <c r="KN29" s="201"/>
      <c r="KO29" s="201"/>
      <c r="KP29" s="201"/>
      <c r="KQ29" s="201"/>
      <c r="KR29" s="201"/>
      <c r="KS29" s="201"/>
      <c r="KT29" s="201"/>
      <c r="KU29" s="201"/>
      <c r="KV29" s="201"/>
      <c r="KW29" s="201"/>
      <c r="KX29" s="201"/>
      <c r="KY29" s="201"/>
      <c r="KZ29" s="201"/>
      <c r="LA29" s="201"/>
      <c r="LB29" s="201"/>
      <c r="LC29" s="201"/>
      <c r="LD29" s="201"/>
      <c r="LE29" s="201"/>
      <c r="LF29" s="201"/>
      <c r="LG29" s="201"/>
      <c r="LH29" s="201"/>
      <c r="LI29" s="201"/>
      <c r="LJ29" s="201"/>
      <c r="LK29" s="201"/>
      <c r="LL29" s="201"/>
      <c r="LM29" s="201"/>
      <c r="LN29" s="201"/>
      <c r="LO29" s="201"/>
      <c r="LP29" s="201"/>
      <c r="LQ29" s="201"/>
      <c r="LR29" s="201"/>
      <c r="LS29" s="201"/>
      <c r="LT29" s="201"/>
      <c r="LU29" s="201"/>
      <c r="LV29" s="201"/>
      <c r="LW29" s="201"/>
      <c r="LX29" s="201"/>
      <c r="LY29" s="201"/>
      <c r="LZ29" s="201"/>
      <c r="MA29" s="201"/>
      <c r="MB29" s="201"/>
      <c r="MC29" s="201"/>
      <c r="MD29" s="201"/>
      <c r="ME29" s="201"/>
      <c r="MF29" s="201"/>
      <c r="MG29" s="201"/>
      <c r="MH29" s="201"/>
      <c r="MI29" s="201"/>
      <c r="MJ29" s="201"/>
      <c r="MK29" s="201"/>
      <c r="ML29" s="201"/>
      <c r="MM29" s="201"/>
      <c r="MN29" s="201"/>
      <c r="MO29" s="201"/>
      <c r="MP29" s="201"/>
      <c r="MQ29" s="201"/>
      <c r="MR29" s="201"/>
      <c r="MS29" s="201"/>
      <c r="MT29" s="201"/>
      <c r="MU29" s="201"/>
      <c r="MV29" s="201"/>
      <c r="MW29" s="201"/>
      <c r="MX29" s="201"/>
      <c r="MY29" s="201"/>
      <c r="MZ29" s="201"/>
      <c r="NA29" s="201"/>
      <c r="NB29" s="201"/>
      <c r="NC29" s="201"/>
      <c r="ND29" s="201"/>
      <c r="NE29" s="201"/>
      <c r="NF29" s="201"/>
      <c r="NG29" s="201"/>
      <c r="NH29" s="201"/>
      <c r="NI29" s="201"/>
      <c r="NJ29" s="201"/>
      <c r="NK29" s="201"/>
      <c r="NL29" s="201"/>
      <c r="NM29" s="201"/>
      <c r="NN29" s="201"/>
      <c r="NO29" s="201"/>
      <c r="NP29" s="201"/>
      <c r="NQ29" s="201"/>
      <c r="NR29" s="201"/>
      <c r="NS29" s="201"/>
      <c r="NT29" s="201"/>
      <c r="NU29" s="201"/>
      <c r="NV29" s="201"/>
      <c r="NW29" s="201"/>
      <c r="NX29" s="201"/>
      <c r="NY29" s="201"/>
      <c r="NZ29" s="201"/>
      <c r="OA29" s="201"/>
      <c r="OB29" s="201"/>
      <c r="OC29" s="201"/>
      <c r="OD29" s="201"/>
      <c r="OE29" s="201"/>
      <c r="OF29" s="201"/>
      <c r="OG29" s="201"/>
      <c r="OH29" s="201"/>
      <c r="OI29" s="201"/>
      <c r="OJ29" s="201"/>
      <c r="OK29" s="201"/>
      <c r="OL29" s="201"/>
      <c r="OM29" s="201"/>
      <c r="ON29" s="201"/>
      <c r="OO29" s="201"/>
      <c r="OP29" s="201"/>
      <c r="OQ29" s="201"/>
      <c r="OR29" s="201"/>
      <c r="OS29" s="201"/>
      <c r="OT29" s="201"/>
      <c r="OU29" s="201"/>
      <c r="OV29" s="201"/>
      <c r="OW29" s="201"/>
      <c r="OX29" s="201"/>
      <c r="OY29" s="201"/>
      <c r="OZ29" s="201"/>
      <c r="PA29" s="201"/>
      <c r="PB29" s="201"/>
      <c r="PC29" s="201"/>
      <c r="PD29" s="201"/>
      <c r="PE29" s="201"/>
      <c r="PF29" s="201"/>
      <c r="PG29" s="201"/>
      <c r="PH29" s="201"/>
      <c r="PI29" s="201"/>
      <c r="PJ29" s="201"/>
      <c r="PK29" s="201"/>
      <c r="PL29" s="201"/>
      <c r="PM29" s="201"/>
      <c r="PN29" s="201"/>
      <c r="PO29" s="201"/>
      <c r="PP29" s="201"/>
      <c r="PQ29" s="201"/>
      <c r="PR29" s="201"/>
      <c r="PS29" s="201"/>
      <c r="PT29" s="201"/>
      <c r="PU29" s="201"/>
      <c r="PV29" s="201"/>
      <c r="PW29" s="201"/>
      <c r="PX29" s="201"/>
      <c r="PY29" s="201"/>
      <c r="PZ29" s="201"/>
      <c r="QA29" s="201"/>
      <c r="QB29" s="201"/>
      <c r="QC29" s="201"/>
      <c r="QD29" s="201"/>
      <c r="QE29" s="201"/>
      <c r="QF29" s="201"/>
      <c r="QG29" s="201"/>
      <c r="QH29" s="201"/>
      <c r="QI29" s="201"/>
      <c r="QJ29" s="201"/>
      <c r="QK29" s="201"/>
      <c r="QL29" s="201"/>
      <c r="QM29" s="201"/>
      <c r="QN29" s="201"/>
      <c r="QO29" s="201"/>
      <c r="QP29" s="201"/>
      <c r="QQ29" s="201"/>
      <c r="QR29" s="201"/>
      <c r="QS29" s="201"/>
      <c r="QT29" s="201"/>
      <c r="QU29" s="201"/>
      <c r="QV29" s="201"/>
      <c r="QW29" s="201"/>
      <c r="QX29" s="201"/>
      <c r="QY29" s="201"/>
      <c r="QZ29" s="201"/>
      <c r="RA29" s="201"/>
      <c r="RB29" s="201"/>
      <c r="RC29" s="201"/>
      <c r="RD29" s="201"/>
      <c r="RE29" s="201"/>
      <c r="RF29" s="201"/>
      <c r="RG29" s="201"/>
      <c r="RH29" s="201"/>
      <c r="RI29" s="201"/>
      <c r="RJ29" s="201"/>
      <c r="RK29" s="201"/>
      <c r="RL29" s="201"/>
      <c r="RM29" s="201"/>
      <c r="RN29" s="201"/>
      <c r="RO29" s="201"/>
      <c r="RP29" s="201"/>
      <c r="RQ29" s="201"/>
      <c r="RR29" s="201"/>
      <c r="RS29" s="201"/>
      <c r="RT29" s="201"/>
      <c r="RU29" s="201"/>
      <c r="RV29" s="201"/>
      <c r="RW29" s="201"/>
      <c r="RX29" s="201"/>
      <c r="RY29" s="201"/>
      <c r="RZ29" s="201"/>
      <c r="SA29" s="201"/>
      <c r="SB29" s="201"/>
      <c r="SC29" s="201"/>
      <c r="SD29" s="201"/>
      <c r="SE29" s="201"/>
      <c r="SF29" s="201"/>
      <c r="SG29" s="201"/>
      <c r="SH29" s="201"/>
      <c r="SI29" s="201"/>
      <c r="SJ29" s="201"/>
      <c r="SK29" s="201"/>
      <c r="SL29" s="201"/>
      <c r="SM29" s="201"/>
      <c r="SN29" s="201"/>
      <c r="SO29" s="201"/>
      <c r="SP29" s="201"/>
      <c r="SQ29" s="201"/>
      <c r="SR29" s="201"/>
      <c r="SS29" s="201"/>
      <c r="ST29" s="201"/>
      <c r="SU29" s="201"/>
      <c r="SV29" s="201"/>
      <c r="SW29" s="201"/>
      <c r="SX29" s="201"/>
      <c r="SY29" s="201"/>
      <c r="SZ29" s="201"/>
      <c r="TA29" s="201"/>
      <c r="TB29" s="201"/>
      <c r="TC29" s="201"/>
      <c r="TD29" s="201"/>
      <c r="TE29" s="201"/>
      <c r="TF29" s="201"/>
      <c r="TG29" s="201"/>
      <c r="TH29" s="201"/>
      <c r="TI29" s="201"/>
      <c r="TJ29" s="201"/>
      <c r="TK29" s="201"/>
      <c r="TL29" s="201"/>
      <c r="TM29" s="201"/>
      <c r="TN29" s="201"/>
      <c r="TO29" s="201"/>
      <c r="TP29" s="201"/>
      <c r="TQ29" s="201"/>
      <c r="TR29" s="201"/>
      <c r="TS29" s="201"/>
      <c r="TT29" s="201"/>
      <c r="TU29" s="201"/>
      <c r="TV29" s="201"/>
      <c r="TW29" s="201"/>
      <c r="TX29" s="201"/>
      <c r="TY29" s="201"/>
      <c r="TZ29" s="201"/>
      <c r="UA29" s="201"/>
      <c r="UB29" s="201"/>
      <c r="UC29" s="201"/>
      <c r="UD29" s="201"/>
      <c r="UE29" s="201"/>
      <c r="UF29" s="201"/>
      <c r="UG29" s="201"/>
      <c r="UH29" s="201"/>
      <c r="UI29" s="201"/>
      <c r="UJ29" s="201"/>
      <c r="UK29" s="201"/>
      <c r="UL29" s="201"/>
      <c r="UM29" s="201"/>
      <c r="UN29" s="201"/>
      <c r="UO29" s="201"/>
      <c r="UP29" s="201"/>
      <c r="UQ29" s="201"/>
      <c r="UR29" s="201"/>
      <c r="US29" s="201"/>
      <c r="UT29" s="201"/>
      <c r="UU29" s="201"/>
      <c r="UV29" s="201"/>
      <c r="UW29" s="201"/>
      <c r="UX29" s="201"/>
      <c r="UY29" s="201"/>
      <c r="UZ29" s="201"/>
      <c r="VA29" s="201"/>
      <c r="VB29" s="201"/>
      <c r="VC29" s="201"/>
      <c r="VD29" s="201"/>
      <c r="VE29" s="201"/>
      <c r="VF29" s="201"/>
      <c r="VG29" s="201"/>
      <c r="VH29" s="201"/>
      <c r="VI29" s="201"/>
      <c r="VJ29" s="201"/>
      <c r="VK29" s="201"/>
      <c r="VL29" s="201"/>
      <c r="VM29" s="201"/>
      <c r="VN29" s="201"/>
      <c r="VO29" s="201"/>
      <c r="VP29" s="201"/>
      <c r="VQ29" s="201"/>
      <c r="VR29" s="201"/>
      <c r="VS29" s="201"/>
      <c r="VT29" s="201"/>
      <c r="VU29" s="201"/>
      <c r="VV29" s="201"/>
      <c r="VW29" s="201"/>
      <c r="VX29" s="201"/>
      <c r="VY29" s="201"/>
      <c r="VZ29" s="201"/>
      <c r="WA29" s="201"/>
      <c r="WB29" s="201"/>
      <c r="WC29" s="201"/>
      <c r="WD29" s="201"/>
      <c r="WE29" s="201"/>
      <c r="WF29" s="201"/>
      <c r="WG29" s="201"/>
      <c r="WH29" s="201"/>
      <c r="WI29" s="201"/>
      <c r="WJ29" s="201"/>
      <c r="WK29" s="201"/>
      <c r="WL29" s="201"/>
      <c r="WM29" s="201"/>
      <c r="WN29" s="201"/>
      <c r="WO29" s="201"/>
      <c r="WP29" s="201"/>
      <c r="WQ29" s="201"/>
      <c r="WR29" s="201"/>
      <c r="WS29" s="201"/>
      <c r="WT29" s="201"/>
      <c r="WU29" s="201"/>
      <c r="WV29" s="201"/>
      <c r="WW29" s="201"/>
      <c r="WX29" s="201"/>
      <c r="WY29" s="201"/>
      <c r="WZ29" s="201"/>
      <c r="XA29" s="201"/>
      <c r="XB29" s="201"/>
      <c r="XC29" s="201"/>
      <c r="XD29" s="201"/>
      <c r="XE29" s="201"/>
      <c r="XF29" s="201"/>
      <c r="XG29" s="201"/>
      <c r="XH29" s="201"/>
      <c r="XI29" s="201"/>
      <c r="XJ29" s="201"/>
      <c r="XK29" s="201"/>
      <c r="XL29" s="201"/>
      <c r="XM29" s="201"/>
      <c r="XN29" s="201"/>
      <c r="XO29" s="201"/>
      <c r="XP29" s="201"/>
      <c r="XQ29" s="201"/>
      <c r="XR29" s="201"/>
      <c r="XS29" s="201"/>
      <c r="XT29" s="201"/>
      <c r="XU29" s="201"/>
      <c r="XV29" s="201"/>
      <c r="XW29" s="201"/>
      <c r="XX29" s="201"/>
      <c r="XY29" s="201"/>
      <c r="XZ29" s="201"/>
      <c r="YA29" s="201"/>
      <c r="YB29" s="201"/>
      <c r="YC29" s="201"/>
      <c r="YD29" s="201"/>
      <c r="YE29" s="201"/>
      <c r="YF29" s="201"/>
      <c r="YG29" s="201"/>
      <c r="YH29" s="201"/>
      <c r="YI29" s="201"/>
      <c r="YJ29" s="201"/>
      <c r="YK29" s="201"/>
      <c r="YL29" s="201"/>
      <c r="YM29" s="201"/>
      <c r="YN29" s="201"/>
      <c r="YO29" s="201"/>
      <c r="YP29" s="201"/>
      <c r="YQ29" s="201"/>
      <c r="YR29" s="201"/>
      <c r="YS29" s="201"/>
      <c r="YT29" s="201"/>
      <c r="YU29" s="201"/>
      <c r="YV29" s="201"/>
      <c r="YW29" s="201"/>
      <c r="YX29" s="201"/>
      <c r="YY29" s="201"/>
      <c r="YZ29" s="201"/>
      <c r="ZA29" s="201"/>
      <c r="ZB29" s="201"/>
      <c r="ZC29" s="201"/>
      <c r="ZD29" s="201"/>
      <c r="ZE29" s="201"/>
      <c r="ZF29" s="201"/>
      <c r="ZG29" s="201"/>
      <c r="ZH29" s="201"/>
      <c r="ZI29" s="201"/>
      <c r="ZJ29" s="201"/>
      <c r="ZK29" s="201"/>
      <c r="ZL29" s="201"/>
      <c r="ZM29" s="201"/>
      <c r="ZN29" s="201"/>
      <c r="ZO29" s="201"/>
      <c r="ZP29" s="201"/>
      <c r="ZQ29" s="201"/>
      <c r="ZR29" s="201"/>
      <c r="ZS29" s="201"/>
      <c r="ZT29" s="201"/>
      <c r="ZU29" s="201"/>
      <c r="ZV29" s="201"/>
      <c r="ZW29" s="201"/>
      <c r="ZX29" s="201"/>
      <c r="ZY29" s="201"/>
      <c r="ZZ29" s="201"/>
      <c r="AAA29" s="201"/>
      <c r="AAB29" s="201"/>
      <c r="AAC29" s="201"/>
      <c r="AAD29" s="201"/>
      <c r="AAE29" s="201"/>
      <c r="AAF29" s="201"/>
      <c r="AAG29" s="201"/>
      <c r="AAH29" s="201"/>
      <c r="AAI29" s="201"/>
      <c r="AAJ29" s="201"/>
      <c r="AAK29" s="201"/>
      <c r="AAL29" s="201"/>
      <c r="AAM29" s="201"/>
      <c r="AAN29" s="201"/>
      <c r="AAO29" s="201"/>
      <c r="AAP29" s="201"/>
      <c r="AAQ29" s="201"/>
      <c r="AAR29" s="201"/>
      <c r="AAS29" s="201"/>
      <c r="AAT29" s="201"/>
      <c r="AAU29" s="201"/>
      <c r="AAV29" s="201"/>
      <c r="AAW29" s="201"/>
      <c r="AAX29" s="201"/>
      <c r="AAY29" s="201"/>
      <c r="AAZ29" s="201"/>
      <c r="ABA29" s="201"/>
      <c r="ABB29" s="201"/>
      <c r="ABC29" s="201"/>
      <c r="ABD29" s="201"/>
      <c r="ABE29" s="201"/>
      <c r="ABF29" s="201"/>
      <c r="ABG29" s="201"/>
      <c r="ABH29" s="201"/>
      <c r="ABI29" s="201"/>
      <c r="ABJ29" s="201"/>
      <c r="ABK29" s="201"/>
      <c r="ABL29" s="201"/>
      <c r="ABM29" s="201"/>
      <c r="ABN29" s="201"/>
      <c r="ABO29" s="201"/>
      <c r="ABP29" s="201"/>
      <c r="ABQ29" s="201"/>
      <c r="ABR29" s="201"/>
      <c r="ABS29" s="201"/>
      <c r="ABT29" s="201"/>
      <c r="ABU29" s="201"/>
      <c r="ABV29" s="201"/>
      <c r="ABW29" s="201"/>
      <c r="ABX29" s="201"/>
      <c r="ABY29" s="201"/>
      <c r="ABZ29" s="201"/>
      <c r="ACA29" s="201"/>
      <c r="ACB29" s="201"/>
      <c r="ACC29" s="201"/>
      <c r="ACD29" s="201"/>
      <c r="ACE29" s="201"/>
      <c r="ACF29" s="201"/>
      <c r="ACG29" s="201"/>
      <c r="ACH29" s="201"/>
      <c r="ACI29" s="201"/>
      <c r="ACJ29" s="201"/>
      <c r="ACK29" s="201"/>
      <c r="ACL29" s="201"/>
      <c r="ACM29" s="201"/>
      <c r="ACN29" s="201"/>
      <c r="ACO29" s="201"/>
      <c r="ACP29" s="201"/>
      <c r="ACQ29" s="201"/>
      <c r="ACR29" s="201"/>
      <c r="ACS29" s="201"/>
      <c r="ACT29" s="201"/>
      <c r="ACU29" s="201"/>
      <c r="ACV29" s="201"/>
      <c r="ACW29" s="201"/>
      <c r="ACX29" s="201"/>
      <c r="ACY29" s="201"/>
      <c r="ACZ29" s="201"/>
      <c r="ADA29" s="201"/>
      <c r="ADB29" s="201"/>
      <c r="ADC29" s="201"/>
      <c r="ADD29" s="201"/>
      <c r="ADE29" s="201"/>
      <c r="ADF29" s="201"/>
      <c r="ADG29" s="201"/>
      <c r="ADH29" s="201"/>
      <c r="ADI29" s="201"/>
      <c r="ADJ29" s="201"/>
      <c r="ADK29" s="201"/>
      <c r="ADL29" s="201"/>
      <c r="ADM29" s="201"/>
      <c r="ADN29" s="201"/>
      <c r="ADO29" s="201"/>
      <c r="ADP29" s="201"/>
      <c r="ADQ29" s="201"/>
      <c r="ADR29" s="201"/>
      <c r="ADS29" s="201"/>
      <c r="ADT29" s="201"/>
      <c r="ADU29" s="201"/>
      <c r="ADV29" s="201"/>
      <c r="ADW29" s="201"/>
      <c r="ADX29" s="201"/>
      <c r="ADY29" s="201"/>
      <c r="ADZ29" s="201"/>
      <c r="AEA29" s="201"/>
      <c r="AEB29" s="201"/>
      <c r="AEC29" s="201"/>
      <c r="AED29" s="201"/>
      <c r="AEE29" s="201"/>
      <c r="AEF29" s="201"/>
      <c r="AEG29" s="201"/>
      <c r="AEH29" s="201"/>
      <c r="AEI29" s="201"/>
      <c r="AEJ29" s="201"/>
      <c r="AEK29" s="201"/>
      <c r="AEL29" s="201"/>
      <c r="AEM29" s="201"/>
      <c r="AEN29" s="201"/>
      <c r="AEO29" s="201"/>
      <c r="AEP29" s="201"/>
      <c r="AEQ29" s="201"/>
      <c r="AER29" s="201"/>
      <c r="AES29" s="201"/>
      <c r="AET29" s="201"/>
      <c r="AEU29" s="201"/>
      <c r="AEV29" s="201"/>
      <c r="AEW29" s="201"/>
      <c r="AEX29" s="201"/>
      <c r="AEY29" s="201"/>
      <c r="AEZ29" s="201"/>
      <c r="AFA29" s="201"/>
      <c r="AFB29" s="201"/>
      <c r="AFC29" s="201"/>
      <c r="AFD29" s="201"/>
      <c r="AFE29" s="201"/>
      <c r="AFF29" s="201"/>
      <c r="AFG29" s="201"/>
      <c r="AFH29" s="201"/>
      <c r="AFI29" s="201"/>
      <c r="AFJ29" s="201"/>
      <c r="AFK29" s="201"/>
      <c r="AFL29" s="201"/>
      <c r="AFM29" s="201"/>
      <c r="AFN29" s="201"/>
      <c r="AFO29" s="201"/>
      <c r="AFP29" s="201"/>
      <c r="AFQ29" s="201"/>
      <c r="AFR29" s="201"/>
      <c r="AFS29" s="201"/>
      <c r="AFT29" s="201"/>
      <c r="AFU29" s="201"/>
      <c r="AFV29" s="201"/>
      <c r="AFW29" s="201"/>
      <c r="AFX29" s="201"/>
      <c r="AFY29" s="201"/>
      <c r="AFZ29" s="201"/>
      <c r="AGA29" s="201"/>
      <c r="AGB29" s="201"/>
      <c r="AGC29" s="201"/>
      <c r="AGD29" s="201"/>
      <c r="AGE29" s="201"/>
      <c r="AGF29" s="201"/>
      <c r="AGG29" s="201"/>
      <c r="AGH29" s="201"/>
      <c r="AGI29" s="201"/>
      <c r="AGJ29" s="201"/>
      <c r="AGK29" s="201"/>
      <c r="AGL29" s="201"/>
      <c r="AGM29" s="201"/>
      <c r="AGN29" s="201"/>
      <c r="AGO29" s="201"/>
      <c r="AGP29" s="201"/>
      <c r="AGQ29" s="201"/>
      <c r="AGR29" s="201"/>
      <c r="AGS29" s="201"/>
      <c r="AGT29" s="201"/>
      <c r="AGU29" s="201"/>
      <c r="AGV29" s="201"/>
      <c r="AGW29" s="201"/>
      <c r="AGX29" s="201"/>
      <c r="AGY29" s="201"/>
      <c r="AGZ29" s="201"/>
      <c r="AHA29" s="201"/>
      <c r="AHB29" s="201"/>
      <c r="AHC29" s="201"/>
      <c r="AHD29" s="201"/>
      <c r="AHE29" s="201"/>
      <c r="AHF29" s="201"/>
      <c r="AHG29" s="201"/>
      <c r="AHH29" s="201"/>
      <c r="AHI29" s="201"/>
      <c r="AHJ29" s="201"/>
      <c r="AHK29" s="201"/>
      <c r="AHL29" s="201"/>
      <c r="AHM29" s="201"/>
      <c r="AHN29" s="201"/>
      <c r="AHO29" s="201"/>
      <c r="AHP29" s="201"/>
      <c r="AHQ29" s="201"/>
      <c r="AHR29" s="201"/>
      <c r="AHS29" s="201"/>
      <c r="AHT29" s="201"/>
      <c r="AHU29" s="201"/>
      <c r="AHV29" s="201"/>
      <c r="AHW29" s="201"/>
      <c r="AHX29" s="201"/>
      <c r="AHY29" s="201"/>
      <c r="AHZ29" s="201"/>
      <c r="AIA29" s="201"/>
      <c r="AIB29" s="201"/>
      <c r="AIC29" s="201"/>
      <c r="AID29" s="201"/>
      <c r="AIE29" s="201"/>
      <c r="AIF29" s="201"/>
      <c r="AIG29" s="201"/>
      <c r="AIH29" s="201"/>
      <c r="AII29" s="201"/>
      <c r="AIJ29" s="201"/>
      <c r="AIK29" s="201"/>
      <c r="AIL29" s="201"/>
      <c r="AIM29" s="201"/>
      <c r="AIN29" s="201"/>
      <c r="AIO29" s="201"/>
      <c r="AIP29" s="201"/>
      <c r="AIQ29" s="201"/>
      <c r="AIR29" s="201"/>
      <c r="AIS29" s="201"/>
      <c r="AIT29" s="201"/>
      <c r="AIU29" s="201"/>
      <c r="AIV29" s="201"/>
      <c r="AIW29" s="201"/>
      <c r="AIX29" s="201"/>
      <c r="AIY29" s="201"/>
      <c r="AIZ29" s="201"/>
      <c r="AJA29" s="201"/>
      <c r="AJB29" s="201"/>
      <c r="AJC29" s="201"/>
      <c r="AJD29" s="201"/>
      <c r="AJE29" s="201"/>
      <c r="AJF29" s="201"/>
      <c r="AJG29" s="201"/>
      <c r="AJH29" s="201"/>
      <c r="AJI29" s="201"/>
      <c r="AJJ29" s="201"/>
      <c r="AJK29" s="201"/>
      <c r="AJL29" s="201"/>
      <c r="AJM29" s="201"/>
      <c r="AJN29" s="201"/>
      <c r="AJO29" s="201"/>
      <c r="AJP29" s="201"/>
      <c r="AJQ29" s="201"/>
      <c r="AJR29" s="201"/>
      <c r="AJS29" s="201"/>
      <c r="AJT29" s="201"/>
      <c r="AJU29" s="201"/>
      <c r="AJV29" s="201"/>
      <c r="AJW29" s="201"/>
      <c r="AJX29" s="201"/>
      <c r="AJY29" s="201"/>
      <c r="AJZ29" s="201"/>
      <c r="AKA29" s="201"/>
      <c r="AKB29" s="201"/>
      <c r="AKC29" s="201"/>
      <c r="AKD29" s="201"/>
      <c r="AKE29" s="201"/>
      <c r="AKF29" s="201"/>
      <c r="AKG29" s="201"/>
      <c r="AKH29" s="201"/>
      <c r="AKI29" s="201"/>
      <c r="AKJ29" s="201"/>
      <c r="AKK29" s="201"/>
      <c r="AKL29" s="201"/>
      <c r="AKM29" s="201"/>
      <c r="AKN29" s="201"/>
      <c r="AKO29" s="201"/>
      <c r="AKP29" s="201"/>
      <c r="AKQ29" s="201"/>
      <c r="AKR29" s="201"/>
      <c r="AKS29" s="201"/>
      <c r="AKT29" s="201"/>
      <c r="AKU29" s="201"/>
      <c r="AKV29" s="201"/>
      <c r="AKW29" s="201"/>
      <c r="AKX29" s="201"/>
      <c r="AKY29" s="201"/>
      <c r="AKZ29" s="201"/>
      <c r="ALA29" s="201"/>
      <c r="ALB29" s="201"/>
      <c r="ALC29" s="201"/>
      <c r="ALD29" s="201"/>
      <c r="ALE29" s="201"/>
      <c r="ALF29" s="201"/>
      <c r="ALG29" s="201"/>
      <c r="ALH29" s="201"/>
      <c r="ALI29" s="201"/>
      <c r="ALJ29" s="201"/>
      <c r="ALK29" s="201"/>
      <c r="ALL29" s="201"/>
      <c r="ALM29" s="201"/>
      <c r="ALN29" s="201"/>
      <c r="ALO29" s="201"/>
      <c r="ALP29" s="201"/>
      <c r="ALQ29" s="201"/>
      <c r="ALR29" s="201"/>
      <c r="ALS29" s="201"/>
      <c r="ALT29" s="201"/>
      <c r="ALU29" s="201"/>
      <c r="ALV29" s="201"/>
      <c r="ALW29" s="201"/>
      <c r="ALX29" s="201"/>
      <c r="ALY29" s="201"/>
      <c r="ALZ29" s="201"/>
      <c r="AMA29" s="201"/>
      <c r="AMB29" s="201"/>
      <c r="AMC29" s="201"/>
      <c r="AMD29" s="201"/>
      <c r="AME29" s="201"/>
      <c r="AMF29" s="201"/>
      <c r="AMG29" s="201"/>
      <c r="AMH29" s="201"/>
      <c r="AMI29" s="201"/>
      <c r="AMJ29" s="201"/>
      <c r="AMK29" s="201"/>
      <c r="AML29" s="201"/>
      <c r="AMM29" s="201"/>
      <c r="AMN29" s="201"/>
      <c r="AMO29" s="201"/>
      <c r="AMP29" s="201"/>
      <c r="AMQ29" s="201"/>
      <c r="AMR29" s="201"/>
      <c r="AMS29" s="201"/>
      <c r="AMT29" s="201"/>
      <c r="AMU29" s="201"/>
      <c r="AMV29" s="201"/>
      <c r="AMW29" s="201"/>
      <c r="AMX29" s="201"/>
      <c r="AMY29" s="201"/>
      <c r="AMZ29" s="201"/>
      <c r="ANA29" s="201"/>
      <c r="ANB29" s="201"/>
      <c r="ANC29" s="201"/>
      <c r="AND29" s="201"/>
      <c r="ANE29" s="201"/>
      <c r="ANF29" s="201"/>
      <c r="ANG29" s="201"/>
      <c r="ANH29" s="201"/>
      <c r="ANI29" s="201"/>
      <c r="ANJ29" s="201"/>
      <c r="ANK29" s="201"/>
      <c r="ANL29" s="201"/>
      <c r="ANM29" s="201"/>
      <c r="ANN29" s="201"/>
      <c r="ANO29" s="201"/>
      <c r="ANP29" s="201"/>
      <c r="ANQ29" s="201"/>
      <c r="ANR29" s="201"/>
      <c r="ANS29" s="201"/>
      <c r="ANT29" s="201"/>
      <c r="ANU29" s="201"/>
      <c r="ANV29" s="201"/>
      <c r="ANW29" s="201"/>
      <c r="ANX29" s="201"/>
      <c r="ANY29" s="201"/>
      <c r="ANZ29" s="201"/>
      <c r="AOA29" s="201"/>
      <c r="AOB29" s="201"/>
      <c r="AOC29" s="201"/>
      <c r="AOD29" s="201"/>
      <c r="AOE29" s="201"/>
      <c r="AOF29" s="201"/>
      <c r="AOG29" s="201"/>
      <c r="AOH29" s="201"/>
      <c r="AOI29" s="201"/>
      <c r="AOJ29" s="201"/>
      <c r="AOK29" s="201"/>
      <c r="AOL29" s="201"/>
      <c r="AOM29" s="201"/>
      <c r="AON29" s="201"/>
      <c r="AOO29" s="201"/>
      <c r="AOP29" s="201"/>
      <c r="AOQ29" s="201"/>
      <c r="AOR29" s="201"/>
      <c r="AOS29" s="201"/>
      <c r="AOT29" s="201"/>
      <c r="AOU29" s="201"/>
      <c r="AOV29" s="201"/>
      <c r="AOW29" s="201"/>
      <c r="AOX29" s="201"/>
      <c r="AOY29" s="201"/>
      <c r="AOZ29" s="201"/>
      <c r="APA29" s="201"/>
      <c r="APB29" s="201"/>
      <c r="APC29" s="201"/>
      <c r="APD29" s="201"/>
      <c r="APE29" s="201"/>
      <c r="APF29" s="201"/>
      <c r="APG29" s="201"/>
      <c r="APH29" s="201"/>
      <c r="API29" s="201"/>
      <c r="APJ29" s="201"/>
      <c r="APK29" s="201"/>
      <c r="APL29" s="201"/>
      <c r="APM29" s="201"/>
      <c r="APN29" s="201"/>
      <c r="APO29" s="201"/>
      <c r="APP29" s="201"/>
      <c r="APQ29" s="201"/>
      <c r="APR29" s="201"/>
      <c r="APS29" s="201"/>
      <c r="APT29" s="201"/>
      <c r="APU29" s="201"/>
      <c r="APV29" s="201"/>
      <c r="APW29" s="201"/>
      <c r="APX29" s="201"/>
      <c r="APY29" s="201"/>
      <c r="APZ29" s="201"/>
      <c r="AQA29" s="201"/>
      <c r="AQB29" s="201"/>
      <c r="AQC29" s="201"/>
      <c r="AQD29" s="201"/>
      <c r="AQE29" s="201"/>
      <c r="AQF29" s="201"/>
      <c r="AQG29" s="201"/>
      <c r="AQH29" s="201"/>
      <c r="AQI29" s="201"/>
      <c r="AQJ29" s="201"/>
      <c r="AQK29" s="201"/>
      <c r="AQL29" s="201"/>
      <c r="AQM29" s="201"/>
      <c r="AQN29" s="201"/>
      <c r="AQO29" s="201"/>
      <c r="AQP29" s="201"/>
      <c r="AQQ29" s="201"/>
      <c r="AQR29" s="201"/>
      <c r="AQS29" s="201"/>
      <c r="AQT29" s="201"/>
      <c r="AQU29" s="201"/>
      <c r="AQV29" s="201"/>
      <c r="AQW29" s="201"/>
      <c r="AQX29" s="201"/>
      <c r="AQY29" s="201"/>
      <c r="AQZ29" s="201"/>
      <c r="ARA29" s="201"/>
      <c r="ARB29" s="201"/>
      <c r="ARC29" s="201"/>
      <c r="ARD29" s="201"/>
      <c r="ARE29" s="201"/>
      <c r="ARF29" s="201"/>
      <c r="ARG29" s="201"/>
      <c r="ARH29" s="201"/>
      <c r="ARI29" s="201"/>
      <c r="ARJ29" s="201"/>
      <c r="ARK29" s="201"/>
      <c r="ARL29" s="201"/>
      <c r="ARM29" s="201"/>
      <c r="ARN29" s="201"/>
      <c r="ARO29" s="201"/>
      <c r="ARP29" s="201"/>
      <c r="ARQ29" s="201"/>
      <c r="ARR29" s="201"/>
      <c r="ARS29" s="201"/>
      <c r="ART29" s="201"/>
      <c r="ARU29" s="201"/>
      <c r="ARV29" s="201"/>
      <c r="ARW29" s="201"/>
      <c r="ARX29" s="201"/>
      <c r="ARY29" s="201"/>
      <c r="ARZ29" s="201"/>
      <c r="ASA29" s="201"/>
      <c r="ASB29" s="201"/>
      <c r="ASC29" s="201"/>
      <c r="ASD29" s="201"/>
      <c r="ASE29" s="201"/>
      <c r="ASF29" s="201"/>
      <c r="ASG29" s="201"/>
      <c r="ASH29" s="201"/>
      <c r="ASI29" s="201"/>
      <c r="ASJ29" s="201"/>
      <c r="ASK29" s="201"/>
      <c r="ASL29" s="201"/>
      <c r="ASM29" s="201"/>
      <c r="ASN29" s="201"/>
      <c r="ASO29" s="201"/>
      <c r="ASP29" s="201"/>
      <c r="ASQ29" s="201"/>
      <c r="ASR29" s="201"/>
      <c r="ASS29" s="201"/>
      <c r="AST29" s="201"/>
      <c r="ASU29" s="201"/>
      <c r="ASV29" s="201"/>
      <c r="ASW29" s="201"/>
      <c r="ASX29" s="201"/>
      <c r="ASY29" s="201"/>
      <c r="ASZ29" s="201"/>
      <c r="ATA29" s="201"/>
      <c r="ATB29" s="201"/>
      <c r="ATC29" s="201"/>
      <c r="ATD29" s="201"/>
      <c r="ATE29" s="201"/>
      <c r="ATF29" s="201"/>
      <c r="ATG29" s="201"/>
      <c r="ATH29" s="201"/>
      <c r="ATI29" s="201"/>
      <c r="ATJ29" s="201"/>
      <c r="ATK29" s="201"/>
      <c r="ATL29" s="201"/>
      <c r="ATM29" s="201"/>
      <c r="ATN29" s="201"/>
      <c r="ATO29" s="201"/>
      <c r="ATP29" s="201"/>
      <c r="ATQ29" s="201"/>
      <c r="ATR29" s="201"/>
      <c r="ATS29" s="201"/>
      <c r="ATT29" s="201"/>
      <c r="ATU29" s="201"/>
      <c r="ATV29" s="201"/>
      <c r="ATW29" s="201"/>
      <c r="ATX29" s="201"/>
      <c r="ATY29" s="201"/>
      <c r="ATZ29" s="201"/>
      <c r="AUA29" s="201"/>
      <c r="AUB29" s="201"/>
      <c r="AUC29" s="201"/>
      <c r="AUD29" s="201"/>
      <c r="AUE29" s="201"/>
      <c r="AUF29" s="201"/>
      <c r="AUG29" s="201"/>
      <c r="AUH29" s="201"/>
      <c r="AUI29" s="201"/>
      <c r="AUJ29" s="201"/>
      <c r="AUK29" s="201"/>
      <c r="AUL29" s="201"/>
      <c r="AUM29" s="201"/>
      <c r="AUN29" s="201"/>
      <c r="AUO29" s="201"/>
      <c r="AUP29" s="201"/>
      <c r="AUQ29" s="201"/>
      <c r="AUR29" s="201"/>
      <c r="AUS29" s="201"/>
      <c r="AUT29" s="201"/>
      <c r="AUU29" s="201"/>
      <c r="AUV29" s="201"/>
      <c r="AUW29" s="201"/>
      <c r="AUX29" s="201"/>
      <c r="AUY29" s="201"/>
      <c r="AUZ29" s="201"/>
      <c r="AVA29" s="201"/>
      <c r="AVB29" s="201"/>
      <c r="AVC29" s="201"/>
      <c r="AVD29" s="201"/>
      <c r="AVE29" s="201"/>
      <c r="AVF29" s="201"/>
      <c r="AVG29" s="201"/>
      <c r="AVH29" s="201"/>
      <c r="AVI29" s="201"/>
      <c r="AVJ29" s="201"/>
      <c r="AVK29" s="201"/>
      <c r="AVL29" s="201"/>
      <c r="AVM29" s="201"/>
      <c r="AVN29" s="201"/>
      <c r="AVO29" s="201"/>
      <c r="AVP29" s="201"/>
      <c r="AVQ29" s="201"/>
      <c r="AVR29" s="201"/>
      <c r="AVS29" s="201"/>
      <c r="AVT29" s="201"/>
      <c r="AVU29" s="201"/>
      <c r="AVV29" s="201"/>
      <c r="AVW29" s="201"/>
      <c r="AVX29" s="201"/>
      <c r="AVY29" s="201"/>
      <c r="AVZ29" s="201"/>
      <c r="AWA29" s="201"/>
      <c r="AWB29" s="201"/>
      <c r="AWC29" s="201"/>
      <c r="AWD29" s="201"/>
      <c r="AWE29" s="201"/>
      <c r="AWF29" s="201"/>
      <c r="AWG29" s="201"/>
      <c r="AWH29" s="201"/>
      <c r="AWI29" s="201"/>
      <c r="AWJ29" s="201"/>
      <c r="AWK29" s="201"/>
      <c r="AWL29" s="201"/>
      <c r="AWM29" s="201"/>
      <c r="AWN29" s="201"/>
      <c r="AWO29" s="201"/>
      <c r="AWP29" s="201"/>
      <c r="AWQ29" s="201"/>
      <c r="AWR29" s="201"/>
      <c r="AWS29" s="201"/>
      <c r="AWT29" s="201"/>
      <c r="AWU29" s="201"/>
      <c r="AWV29" s="201"/>
      <c r="AWW29" s="201"/>
      <c r="AWX29" s="201"/>
      <c r="AWY29" s="201"/>
      <c r="AWZ29" s="201"/>
      <c r="AXA29" s="201"/>
      <c r="AXB29" s="201"/>
      <c r="AXC29" s="201"/>
      <c r="AXD29" s="201"/>
      <c r="AXE29" s="201"/>
      <c r="AXF29" s="201"/>
      <c r="AXG29" s="201"/>
      <c r="AXH29" s="201"/>
      <c r="AXI29" s="201"/>
      <c r="AXJ29" s="201"/>
      <c r="AXK29" s="201"/>
      <c r="AXL29" s="201"/>
      <c r="AXM29" s="201"/>
      <c r="AXN29" s="201"/>
      <c r="AXO29" s="201"/>
      <c r="AXP29" s="201"/>
      <c r="AXQ29" s="201"/>
      <c r="AXR29" s="201"/>
      <c r="AXS29" s="201"/>
      <c r="AXT29" s="201"/>
      <c r="AXU29" s="201"/>
      <c r="AXV29" s="201"/>
      <c r="AXW29" s="201"/>
      <c r="AXX29" s="201"/>
      <c r="AXY29" s="201"/>
      <c r="AXZ29" s="201"/>
      <c r="AYA29" s="201"/>
      <c r="AYB29" s="201"/>
      <c r="AYC29" s="201"/>
      <c r="AYD29" s="201"/>
      <c r="AYE29" s="201"/>
      <c r="AYF29" s="201"/>
      <c r="AYG29" s="201"/>
      <c r="AYH29" s="201"/>
      <c r="AYI29" s="201"/>
      <c r="AYJ29" s="201"/>
      <c r="AYK29" s="201"/>
      <c r="AYL29" s="201"/>
      <c r="AYM29" s="201"/>
      <c r="AYN29" s="201"/>
      <c r="AYO29" s="201"/>
      <c r="AYP29" s="201"/>
      <c r="AYQ29" s="201"/>
      <c r="AYR29" s="201"/>
      <c r="AYS29" s="201"/>
      <c r="AYT29" s="201"/>
      <c r="AYU29" s="201"/>
      <c r="AYV29" s="201"/>
      <c r="AYW29" s="201"/>
      <c r="AYX29" s="201"/>
      <c r="AYY29" s="201"/>
      <c r="AYZ29" s="201"/>
      <c r="AZA29" s="201"/>
      <c r="AZB29" s="201"/>
      <c r="AZC29" s="201"/>
      <c r="AZD29" s="201"/>
      <c r="AZE29" s="201"/>
      <c r="AZF29" s="201"/>
      <c r="AZG29" s="201"/>
      <c r="AZH29" s="201"/>
      <c r="AZI29" s="201"/>
      <c r="AZJ29" s="201"/>
      <c r="AZK29" s="201"/>
      <c r="AZL29" s="201"/>
      <c r="AZM29" s="201"/>
      <c r="AZN29" s="201"/>
      <c r="AZO29" s="201"/>
      <c r="AZP29" s="201"/>
      <c r="AZQ29" s="201"/>
      <c r="AZR29" s="201"/>
      <c r="AZS29" s="201"/>
      <c r="AZT29" s="201"/>
      <c r="AZU29" s="201"/>
      <c r="AZV29" s="201"/>
      <c r="AZW29" s="201"/>
      <c r="AZX29" s="201"/>
      <c r="AZY29" s="201"/>
      <c r="AZZ29" s="201"/>
      <c r="BAA29" s="201"/>
      <c r="BAB29" s="201"/>
      <c r="BAC29" s="201"/>
      <c r="BAD29" s="201"/>
      <c r="BAE29" s="201"/>
      <c r="BAF29" s="201"/>
      <c r="BAG29" s="201"/>
      <c r="BAH29" s="201"/>
      <c r="BAI29" s="201"/>
      <c r="BAJ29" s="201"/>
      <c r="BAK29" s="201"/>
      <c r="BAL29" s="201"/>
      <c r="BAM29" s="201"/>
      <c r="BAN29" s="201"/>
      <c r="BAO29" s="201"/>
      <c r="BAP29" s="201"/>
      <c r="BAQ29" s="201"/>
      <c r="BAR29" s="201"/>
      <c r="BAS29" s="201"/>
      <c r="BAT29" s="201"/>
      <c r="BAU29" s="201"/>
      <c r="BAV29" s="201"/>
      <c r="BAW29" s="201"/>
      <c r="BAX29" s="201"/>
      <c r="BAY29" s="201"/>
      <c r="BAZ29" s="201"/>
      <c r="BBA29" s="201"/>
      <c r="BBB29" s="201"/>
      <c r="BBC29" s="201"/>
      <c r="BBD29" s="201"/>
      <c r="BBE29" s="201"/>
      <c r="BBF29" s="201"/>
      <c r="BBG29" s="201"/>
      <c r="BBH29" s="201"/>
      <c r="BBI29" s="201"/>
      <c r="BBJ29" s="201"/>
      <c r="BBK29" s="201"/>
      <c r="BBL29" s="201"/>
      <c r="BBM29" s="201"/>
      <c r="BBN29" s="201"/>
      <c r="BBO29" s="201"/>
      <c r="BBP29" s="201"/>
      <c r="BBQ29" s="201"/>
      <c r="BBR29" s="201"/>
      <c r="BBS29" s="201"/>
      <c r="BBT29" s="201"/>
      <c r="BBU29" s="201"/>
      <c r="BBV29" s="201"/>
      <c r="BBW29" s="201"/>
      <c r="BBX29" s="201"/>
      <c r="BBY29" s="201"/>
      <c r="BBZ29" s="201"/>
      <c r="BCA29" s="201"/>
      <c r="BCB29" s="201"/>
      <c r="BCC29" s="201"/>
      <c r="BCD29" s="201"/>
      <c r="BCE29" s="201"/>
      <c r="BCF29" s="201"/>
      <c r="BCG29" s="201"/>
      <c r="BCH29" s="201"/>
      <c r="BCI29" s="201"/>
      <c r="BCJ29" s="201"/>
      <c r="BCK29" s="201"/>
      <c r="BCL29" s="201"/>
      <c r="BCM29" s="201"/>
      <c r="BCN29" s="201"/>
      <c r="BCO29" s="201"/>
      <c r="BCP29" s="201"/>
      <c r="BCQ29" s="201"/>
      <c r="BCR29" s="201"/>
      <c r="BCS29" s="201"/>
      <c r="BCT29" s="201"/>
      <c r="BCU29" s="201"/>
      <c r="BCV29" s="201"/>
      <c r="BCW29" s="201"/>
      <c r="BCX29" s="201"/>
      <c r="BCY29" s="201"/>
      <c r="BCZ29" s="201"/>
      <c r="BDA29" s="201"/>
      <c r="BDB29" s="201"/>
      <c r="BDC29" s="201"/>
      <c r="BDD29" s="201"/>
      <c r="BDE29" s="201"/>
      <c r="BDF29" s="201"/>
      <c r="BDG29" s="201"/>
      <c r="BDH29" s="201"/>
      <c r="BDI29" s="201"/>
      <c r="BDJ29" s="201"/>
      <c r="BDK29" s="201"/>
      <c r="BDL29" s="201"/>
      <c r="BDM29" s="201"/>
      <c r="BDN29" s="201"/>
      <c r="BDO29" s="201"/>
      <c r="BDP29" s="201"/>
      <c r="BDQ29" s="201"/>
      <c r="BDR29" s="201"/>
      <c r="BDS29" s="201"/>
      <c r="BDT29" s="201"/>
      <c r="BDU29" s="201"/>
      <c r="BDV29" s="201"/>
      <c r="BDW29" s="201"/>
      <c r="BDX29" s="201"/>
      <c r="BDY29" s="201"/>
      <c r="BDZ29" s="201"/>
      <c r="BEA29" s="201"/>
      <c r="BEB29" s="201"/>
      <c r="BEC29" s="201"/>
      <c r="BED29" s="201"/>
      <c r="BEE29" s="201"/>
      <c r="BEF29" s="201"/>
      <c r="BEG29" s="201"/>
      <c r="BEH29" s="201"/>
      <c r="BEI29" s="201"/>
      <c r="BEJ29" s="201"/>
      <c r="BEK29" s="201"/>
      <c r="BEL29" s="201"/>
      <c r="BEM29" s="201"/>
      <c r="BEN29" s="201"/>
      <c r="BEO29" s="201"/>
      <c r="BEP29" s="201"/>
      <c r="BEQ29" s="201"/>
      <c r="BER29" s="201"/>
      <c r="BES29" s="201"/>
      <c r="BET29" s="201"/>
      <c r="BEU29" s="201"/>
      <c r="BEV29" s="201"/>
      <c r="BEW29" s="201"/>
      <c r="BEX29" s="201"/>
      <c r="BEY29" s="201"/>
      <c r="BEZ29" s="201"/>
      <c r="BFA29" s="201"/>
      <c r="BFB29" s="201"/>
      <c r="BFC29" s="201"/>
      <c r="BFD29" s="201"/>
      <c r="BFE29" s="201"/>
      <c r="BFF29" s="201"/>
      <c r="BFG29" s="201"/>
      <c r="BFH29" s="201"/>
      <c r="BFI29" s="201"/>
      <c r="BFJ29" s="201"/>
      <c r="BFK29" s="201"/>
      <c r="BFL29" s="201"/>
      <c r="BFM29" s="201"/>
      <c r="BFN29" s="201"/>
      <c r="BFO29" s="201"/>
      <c r="BFP29" s="201"/>
      <c r="BFQ29" s="201"/>
      <c r="BFR29" s="201"/>
      <c r="BFS29" s="201"/>
      <c r="BFT29" s="201"/>
      <c r="BFU29" s="201"/>
      <c r="BFV29" s="201"/>
      <c r="BFW29" s="201"/>
      <c r="BFX29" s="201"/>
      <c r="BFY29" s="201"/>
      <c r="BFZ29" s="201"/>
      <c r="BGA29" s="201"/>
      <c r="BGB29" s="201"/>
      <c r="BGC29" s="201"/>
      <c r="BGD29" s="201"/>
      <c r="BGE29" s="201"/>
      <c r="BGF29" s="201"/>
      <c r="BGG29" s="201"/>
      <c r="BGH29" s="201"/>
      <c r="BGI29" s="201"/>
      <c r="BGJ29" s="201"/>
      <c r="BGK29" s="201"/>
      <c r="BGL29" s="201"/>
      <c r="BGM29" s="201"/>
      <c r="BGN29" s="201"/>
      <c r="BGO29" s="201"/>
      <c r="BGP29" s="201"/>
      <c r="BGQ29" s="201"/>
      <c r="BGR29" s="201"/>
      <c r="BGS29" s="201"/>
      <c r="BGT29" s="201"/>
      <c r="BGU29" s="201"/>
      <c r="BGV29" s="201"/>
      <c r="BGW29" s="201"/>
      <c r="BGX29" s="201"/>
      <c r="BGY29" s="201"/>
      <c r="BGZ29" s="201"/>
      <c r="BHA29" s="201"/>
      <c r="BHB29" s="201"/>
      <c r="BHC29" s="201"/>
      <c r="BHD29" s="201"/>
      <c r="BHE29" s="201"/>
      <c r="BHF29" s="201"/>
      <c r="BHG29" s="201"/>
      <c r="BHH29" s="201"/>
      <c r="BHI29" s="201"/>
      <c r="BHJ29" s="201"/>
      <c r="BHK29" s="201"/>
      <c r="BHL29" s="201"/>
      <c r="BHM29" s="201"/>
      <c r="BHN29" s="201"/>
      <c r="BHO29" s="201"/>
      <c r="BHP29" s="201"/>
      <c r="BHQ29" s="201"/>
      <c r="BHR29" s="201"/>
      <c r="BHS29" s="201"/>
      <c r="BHT29" s="201"/>
      <c r="BHU29" s="201"/>
      <c r="BHV29" s="201"/>
      <c r="BHW29" s="201"/>
      <c r="BHX29" s="201"/>
      <c r="BHY29" s="201"/>
      <c r="BHZ29" s="201"/>
      <c r="BIA29" s="201"/>
      <c r="BIB29" s="201"/>
      <c r="BIC29" s="201"/>
      <c r="BID29" s="201"/>
      <c r="BIE29" s="201"/>
      <c r="BIF29" s="201"/>
      <c r="BIG29" s="201"/>
      <c r="BIH29" s="201"/>
      <c r="BII29" s="201"/>
      <c r="BIJ29" s="201"/>
      <c r="BIK29" s="201"/>
      <c r="BIL29" s="201"/>
      <c r="BIM29" s="201"/>
      <c r="BIN29" s="201"/>
      <c r="BIO29" s="201"/>
      <c r="BIP29" s="201"/>
      <c r="BIQ29" s="201"/>
      <c r="BIR29" s="201"/>
      <c r="BIS29" s="201"/>
      <c r="BIT29" s="201"/>
      <c r="BIU29" s="201"/>
      <c r="BIV29" s="201"/>
      <c r="BIW29" s="201"/>
      <c r="BIX29" s="201"/>
      <c r="BIY29" s="201"/>
      <c r="BIZ29" s="201"/>
      <c r="BJA29" s="201"/>
      <c r="BJB29" s="201"/>
      <c r="BJC29" s="201"/>
      <c r="BJD29" s="201"/>
      <c r="BJE29" s="201"/>
      <c r="BJF29" s="201"/>
      <c r="BJG29" s="201"/>
      <c r="BJH29" s="201"/>
      <c r="BJI29" s="201"/>
      <c r="BJJ29" s="201"/>
      <c r="BJK29" s="201"/>
      <c r="BJL29" s="201"/>
      <c r="BJM29" s="201"/>
      <c r="BJN29" s="201"/>
      <c r="BJO29" s="201"/>
      <c r="BJP29" s="201"/>
      <c r="BJQ29" s="201"/>
      <c r="BJR29" s="201"/>
      <c r="BJS29" s="201"/>
      <c r="BJT29" s="201"/>
      <c r="BJU29" s="201"/>
      <c r="BJV29" s="201"/>
      <c r="BJW29" s="201"/>
      <c r="BJX29" s="201"/>
      <c r="BJY29" s="201"/>
      <c r="BJZ29" s="201"/>
      <c r="BKA29" s="201"/>
      <c r="BKB29" s="201"/>
      <c r="BKC29" s="201"/>
      <c r="BKD29" s="201"/>
      <c r="BKE29" s="201"/>
      <c r="BKF29" s="201"/>
      <c r="BKG29" s="201"/>
      <c r="BKH29" s="201"/>
      <c r="BKI29" s="201"/>
      <c r="BKJ29" s="201"/>
      <c r="BKK29" s="201"/>
      <c r="BKL29" s="201"/>
      <c r="BKM29" s="201"/>
      <c r="BKN29" s="201"/>
      <c r="BKO29" s="201"/>
      <c r="BKP29" s="201"/>
      <c r="BKQ29" s="201"/>
      <c r="BKR29" s="201"/>
      <c r="BKS29" s="201"/>
      <c r="BKT29" s="201"/>
      <c r="BKU29" s="201"/>
      <c r="BKV29" s="201"/>
      <c r="BKW29" s="201"/>
      <c r="BKX29" s="201"/>
      <c r="BKY29" s="201"/>
      <c r="BKZ29" s="201"/>
      <c r="BLA29" s="201"/>
      <c r="BLB29" s="201"/>
      <c r="BLC29" s="201"/>
      <c r="BLD29" s="201"/>
      <c r="BLE29" s="201"/>
      <c r="BLF29" s="201"/>
      <c r="BLG29" s="201"/>
      <c r="BLH29" s="201"/>
      <c r="BLI29" s="201"/>
      <c r="BLJ29" s="201"/>
      <c r="BLK29" s="201"/>
      <c r="BLL29" s="201"/>
      <c r="BLM29" s="201"/>
      <c r="BLN29" s="201"/>
      <c r="BLO29" s="201"/>
      <c r="BLP29" s="201"/>
      <c r="BLQ29" s="201"/>
      <c r="BLR29" s="201"/>
      <c r="BLS29" s="201"/>
      <c r="BLT29" s="201"/>
      <c r="BLU29" s="201"/>
      <c r="BLV29" s="201"/>
      <c r="BLW29" s="201"/>
      <c r="BLX29" s="201"/>
      <c r="BLY29" s="201"/>
      <c r="BLZ29" s="201"/>
      <c r="BMA29" s="201"/>
      <c r="BMB29" s="201"/>
      <c r="BMC29" s="201"/>
      <c r="BMD29" s="201"/>
      <c r="BME29" s="201"/>
      <c r="BMF29" s="201"/>
      <c r="BMG29" s="201"/>
      <c r="BMH29" s="201"/>
      <c r="BMI29" s="201"/>
      <c r="BMJ29" s="201"/>
      <c r="BMK29" s="201"/>
      <c r="BML29" s="201"/>
      <c r="BMM29" s="201"/>
      <c r="BMN29" s="201"/>
      <c r="BMO29" s="201"/>
      <c r="BMP29" s="201"/>
      <c r="BMQ29" s="201"/>
      <c r="BMR29" s="201"/>
      <c r="BMS29" s="201"/>
      <c r="BMT29" s="201"/>
      <c r="BMU29" s="201"/>
      <c r="BMV29" s="201"/>
      <c r="BMW29" s="201"/>
      <c r="BMX29" s="201"/>
      <c r="BMY29" s="201"/>
      <c r="BMZ29" s="201"/>
      <c r="BNA29" s="201"/>
      <c r="BNB29" s="201"/>
      <c r="BNC29" s="201"/>
      <c r="BND29" s="201"/>
      <c r="BNE29" s="201"/>
      <c r="BNF29" s="201"/>
      <c r="BNG29" s="201"/>
      <c r="BNH29" s="201"/>
      <c r="BNI29" s="201"/>
      <c r="BNJ29" s="201"/>
      <c r="BNK29" s="201"/>
      <c r="BNL29" s="201"/>
      <c r="BNM29" s="201"/>
      <c r="BNN29" s="201"/>
      <c r="BNO29" s="201"/>
      <c r="BNP29" s="201"/>
      <c r="BNQ29" s="201"/>
      <c r="BNR29" s="201"/>
      <c r="BNS29" s="201"/>
      <c r="BNT29" s="201"/>
      <c r="BNU29" s="201"/>
      <c r="BNV29" s="201"/>
      <c r="BNW29" s="201"/>
      <c r="BNX29" s="201"/>
      <c r="BNY29" s="201"/>
      <c r="BNZ29" s="201"/>
      <c r="BOA29" s="201"/>
      <c r="BOB29" s="201"/>
      <c r="BOC29" s="201"/>
      <c r="BOD29" s="201"/>
      <c r="BOE29" s="201"/>
      <c r="BOF29" s="201"/>
      <c r="BOG29" s="201"/>
      <c r="BOH29" s="201"/>
      <c r="BOI29" s="201"/>
      <c r="BOJ29" s="201"/>
      <c r="BOK29" s="201"/>
      <c r="BOL29" s="201"/>
      <c r="BOM29" s="201"/>
      <c r="BON29" s="201"/>
      <c r="BOO29" s="201"/>
      <c r="BOP29" s="201"/>
      <c r="BOQ29" s="201"/>
      <c r="BOR29" s="201"/>
      <c r="BOS29" s="201"/>
      <c r="BOT29" s="201"/>
      <c r="BOU29" s="201"/>
      <c r="BOV29" s="201"/>
      <c r="BOW29" s="201"/>
      <c r="BOX29" s="201"/>
      <c r="BOY29" s="201"/>
      <c r="BOZ29" s="201"/>
      <c r="BPA29" s="201"/>
      <c r="BPB29" s="201"/>
      <c r="BPC29" s="201"/>
      <c r="BPD29" s="201"/>
      <c r="BPE29" s="201"/>
      <c r="BPF29" s="201"/>
      <c r="BPG29" s="201"/>
      <c r="BPH29" s="201"/>
      <c r="BPI29" s="201"/>
      <c r="BPJ29" s="201"/>
      <c r="BPK29" s="201"/>
      <c r="BPL29" s="201"/>
      <c r="BPM29" s="201"/>
      <c r="BPN29" s="201"/>
      <c r="BPO29" s="201"/>
      <c r="BPP29" s="201"/>
      <c r="BPQ29" s="201"/>
      <c r="BPR29" s="201"/>
      <c r="BPS29" s="201"/>
      <c r="BPT29" s="201"/>
      <c r="BPU29" s="201"/>
      <c r="BPV29" s="201"/>
      <c r="BPW29" s="201"/>
      <c r="BPX29" s="201"/>
      <c r="BPY29" s="201"/>
      <c r="BPZ29" s="201"/>
      <c r="BQA29" s="201"/>
      <c r="BQB29" s="201"/>
      <c r="BQC29" s="201"/>
      <c r="BQD29" s="201"/>
      <c r="BQE29" s="201"/>
      <c r="BQF29" s="201"/>
      <c r="BQG29" s="201"/>
      <c r="BQH29" s="201"/>
      <c r="BQI29" s="201"/>
      <c r="BQJ29" s="201"/>
      <c r="BQK29" s="201"/>
      <c r="BQL29" s="201"/>
      <c r="BQM29" s="201"/>
      <c r="BQN29" s="201"/>
      <c r="BQO29" s="201"/>
      <c r="BQP29" s="201"/>
      <c r="BQQ29" s="201"/>
      <c r="BQR29" s="201"/>
      <c r="BQS29" s="201"/>
      <c r="BQT29" s="201"/>
      <c r="BQU29" s="201"/>
      <c r="BQV29" s="201"/>
      <c r="BQW29" s="201"/>
      <c r="BQX29" s="201"/>
      <c r="BQY29" s="201"/>
      <c r="BQZ29" s="201"/>
      <c r="BRA29" s="201"/>
      <c r="BRB29" s="201"/>
      <c r="BRC29" s="201"/>
      <c r="BRD29" s="201"/>
      <c r="BRE29" s="201"/>
      <c r="BRF29" s="201"/>
      <c r="BRG29" s="201"/>
      <c r="BRH29" s="201"/>
      <c r="BRI29" s="201"/>
      <c r="BRJ29" s="201"/>
      <c r="BRK29" s="201"/>
      <c r="BRL29" s="201"/>
      <c r="BRM29" s="201"/>
      <c r="BRN29" s="201"/>
      <c r="BRO29" s="201"/>
      <c r="BRP29" s="201"/>
      <c r="BRQ29" s="201"/>
      <c r="BRR29" s="201"/>
      <c r="BRS29" s="201"/>
      <c r="BRT29" s="201"/>
      <c r="BRU29" s="201"/>
      <c r="BRV29" s="201"/>
      <c r="BRW29" s="201"/>
      <c r="BRX29" s="201"/>
      <c r="BRY29" s="201"/>
      <c r="BRZ29" s="201"/>
      <c r="BSA29" s="201"/>
      <c r="BSB29" s="201"/>
      <c r="BSC29" s="201"/>
      <c r="BSD29" s="201"/>
      <c r="BSE29" s="201"/>
      <c r="BSF29" s="201"/>
      <c r="BSG29" s="201"/>
      <c r="BSH29" s="201"/>
      <c r="BSI29" s="201"/>
      <c r="BSJ29" s="201"/>
      <c r="BSK29" s="201"/>
      <c r="BSL29" s="201"/>
      <c r="BSM29" s="201"/>
      <c r="BSN29" s="201"/>
      <c r="BSO29" s="201"/>
      <c r="BSP29" s="201"/>
      <c r="BSQ29" s="201"/>
      <c r="BSR29" s="201"/>
      <c r="BSS29" s="201"/>
      <c r="BST29" s="201"/>
      <c r="BSU29" s="201"/>
      <c r="BSV29" s="201"/>
      <c r="BSW29" s="201"/>
      <c r="BSX29" s="201"/>
      <c r="BSY29" s="201"/>
      <c r="BSZ29" s="201"/>
      <c r="BTA29" s="201"/>
      <c r="BTB29" s="201"/>
      <c r="BTC29" s="201"/>
      <c r="BTD29" s="201"/>
      <c r="BTE29" s="201"/>
      <c r="BTF29" s="201"/>
      <c r="BTG29" s="201"/>
      <c r="BTH29" s="201"/>
      <c r="BTI29" s="201"/>
      <c r="BTJ29" s="201"/>
      <c r="BTK29" s="201"/>
      <c r="BTL29" s="201"/>
      <c r="BTM29" s="201"/>
      <c r="BTN29" s="201"/>
      <c r="BTO29" s="201"/>
      <c r="BTP29" s="201"/>
      <c r="BTQ29" s="201"/>
      <c r="BTR29" s="201"/>
      <c r="BTS29" s="201"/>
      <c r="BTT29" s="201"/>
      <c r="BTU29" s="201"/>
      <c r="BTV29" s="201"/>
      <c r="BTW29" s="201"/>
      <c r="BTX29" s="201"/>
      <c r="BTY29" s="201"/>
      <c r="BTZ29" s="201"/>
      <c r="BUA29" s="201"/>
      <c r="BUB29" s="201"/>
      <c r="BUC29" s="201"/>
      <c r="BUD29" s="201"/>
      <c r="BUE29" s="201"/>
      <c r="BUF29" s="201"/>
      <c r="BUG29" s="201"/>
      <c r="BUH29" s="201"/>
      <c r="BUI29" s="201"/>
      <c r="BUJ29" s="201"/>
      <c r="BUK29" s="201"/>
      <c r="BUL29" s="201"/>
      <c r="BUM29" s="201"/>
      <c r="BUN29" s="201"/>
      <c r="BUO29" s="201"/>
      <c r="BUP29" s="201"/>
      <c r="BUQ29" s="201"/>
      <c r="BUR29" s="201"/>
      <c r="BUS29" s="201"/>
      <c r="BUT29" s="201"/>
      <c r="BUU29" s="201"/>
      <c r="BUV29" s="201"/>
      <c r="BUW29" s="201"/>
      <c r="BUX29" s="201"/>
      <c r="BUY29" s="201"/>
      <c r="BUZ29" s="201"/>
      <c r="BVA29" s="201"/>
      <c r="BVB29" s="201"/>
      <c r="BVC29" s="201"/>
      <c r="BVD29" s="201"/>
      <c r="BVE29" s="201"/>
      <c r="BVF29" s="201"/>
      <c r="BVG29" s="201"/>
      <c r="BVH29" s="201"/>
      <c r="BVI29" s="201"/>
      <c r="BVJ29" s="201"/>
      <c r="BVK29" s="201"/>
      <c r="BVL29" s="201"/>
      <c r="BVM29" s="201"/>
      <c r="BVN29" s="201"/>
      <c r="BVO29" s="201"/>
      <c r="BVP29" s="201"/>
      <c r="BVQ29" s="201"/>
      <c r="BVR29" s="201"/>
      <c r="BVS29" s="201"/>
      <c r="BVT29" s="201"/>
      <c r="BVU29" s="201"/>
      <c r="BVV29" s="201"/>
      <c r="BVW29" s="201"/>
      <c r="BVX29" s="201"/>
      <c r="BVY29" s="201"/>
      <c r="BVZ29" s="201"/>
      <c r="BWA29" s="201"/>
      <c r="BWB29" s="201"/>
      <c r="BWC29" s="201"/>
      <c r="BWD29" s="201"/>
      <c r="BWE29" s="201"/>
      <c r="BWF29" s="201"/>
      <c r="BWG29" s="201"/>
      <c r="BWH29" s="201"/>
      <c r="BWI29" s="201"/>
      <c r="BWJ29" s="201"/>
      <c r="BWK29" s="201"/>
      <c r="BWL29" s="201"/>
      <c r="BWM29" s="201"/>
      <c r="BWN29" s="201"/>
      <c r="BWO29" s="201"/>
      <c r="BWP29" s="201"/>
      <c r="BWQ29" s="201"/>
      <c r="BWR29" s="201"/>
      <c r="BWS29" s="201"/>
      <c r="BWT29" s="201"/>
      <c r="BWU29" s="201"/>
      <c r="BWV29" s="201"/>
      <c r="BWW29" s="201"/>
      <c r="BWX29" s="201"/>
      <c r="BWY29" s="201"/>
      <c r="BWZ29" s="201"/>
      <c r="BXA29" s="201"/>
      <c r="BXB29" s="201"/>
      <c r="BXC29" s="201"/>
      <c r="BXD29" s="201"/>
      <c r="BXE29" s="201"/>
      <c r="BXF29" s="201"/>
      <c r="BXG29" s="201"/>
      <c r="BXH29" s="201"/>
      <c r="BXI29" s="201"/>
      <c r="BXJ29" s="201"/>
      <c r="BXK29" s="201"/>
      <c r="BXL29" s="201"/>
      <c r="BXM29" s="201"/>
      <c r="BXN29" s="201"/>
      <c r="BXO29" s="201"/>
      <c r="BXP29" s="201"/>
      <c r="BXQ29" s="201"/>
      <c r="BXR29" s="201"/>
      <c r="BXS29" s="201"/>
      <c r="BXT29" s="201"/>
      <c r="BXU29" s="201"/>
      <c r="BXV29" s="201"/>
      <c r="BXW29" s="201"/>
      <c r="BXX29" s="201"/>
      <c r="BXY29" s="201"/>
      <c r="BXZ29" s="201"/>
      <c r="BYA29" s="201"/>
      <c r="BYB29" s="201"/>
      <c r="BYC29" s="201"/>
      <c r="BYD29" s="201"/>
      <c r="BYE29" s="201"/>
      <c r="BYF29" s="201"/>
      <c r="BYG29" s="201"/>
      <c r="BYH29" s="201"/>
      <c r="BYI29" s="201"/>
      <c r="BYJ29" s="201"/>
      <c r="BYK29" s="201"/>
      <c r="BYL29" s="201"/>
      <c r="BYM29" s="201"/>
      <c r="BYN29" s="201"/>
      <c r="BYO29" s="201"/>
      <c r="BYP29" s="201"/>
      <c r="BYQ29" s="201"/>
      <c r="BYR29" s="201"/>
      <c r="BYS29" s="201"/>
      <c r="BYT29" s="201"/>
      <c r="BYU29" s="201"/>
      <c r="BYV29" s="201"/>
      <c r="BYW29" s="201"/>
      <c r="BYX29" s="201"/>
      <c r="BYY29" s="201"/>
      <c r="BYZ29" s="201"/>
      <c r="BZA29" s="201"/>
      <c r="BZB29" s="201"/>
      <c r="BZC29" s="201"/>
      <c r="BZD29" s="201"/>
      <c r="BZE29" s="201"/>
      <c r="BZF29" s="201"/>
      <c r="BZG29" s="201"/>
      <c r="BZH29" s="201"/>
      <c r="BZI29" s="201"/>
      <c r="BZJ29" s="201"/>
      <c r="BZK29" s="201"/>
      <c r="BZL29" s="201"/>
      <c r="BZM29" s="201"/>
      <c r="BZN29" s="201"/>
      <c r="BZO29" s="201"/>
      <c r="BZP29" s="201"/>
      <c r="BZQ29" s="201"/>
      <c r="BZR29" s="201"/>
      <c r="BZS29" s="201"/>
      <c r="BZT29" s="201"/>
      <c r="BZU29" s="201"/>
      <c r="BZV29" s="201"/>
      <c r="BZW29" s="201"/>
      <c r="BZX29" s="201"/>
      <c r="BZY29" s="201"/>
      <c r="BZZ29" s="201"/>
      <c r="CAA29" s="201"/>
      <c r="CAB29" s="201"/>
      <c r="CAC29" s="201"/>
      <c r="CAD29" s="201"/>
      <c r="CAE29" s="201"/>
      <c r="CAF29" s="201"/>
      <c r="CAG29" s="201"/>
      <c r="CAH29" s="201"/>
      <c r="CAI29" s="201"/>
      <c r="CAJ29" s="201"/>
      <c r="CAK29" s="201"/>
      <c r="CAL29" s="201"/>
      <c r="CAM29" s="201"/>
      <c r="CAN29" s="201"/>
      <c r="CAO29" s="201"/>
      <c r="CAP29" s="201"/>
      <c r="CAQ29" s="201"/>
      <c r="CAR29" s="201"/>
      <c r="CAS29" s="201"/>
      <c r="CAT29" s="201"/>
      <c r="CAU29" s="201"/>
      <c r="CAV29" s="201"/>
      <c r="CAW29" s="201"/>
      <c r="CAX29" s="201"/>
      <c r="CAY29" s="201"/>
      <c r="CAZ29" s="201"/>
      <c r="CBA29" s="201"/>
      <c r="CBB29" s="201"/>
      <c r="CBC29" s="201"/>
      <c r="CBD29" s="201"/>
      <c r="CBE29" s="201"/>
      <c r="CBF29" s="201"/>
      <c r="CBG29" s="201"/>
      <c r="CBH29" s="201"/>
      <c r="CBI29" s="201"/>
      <c r="CBJ29" s="201"/>
      <c r="CBK29" s="201"/>
      <c r="CBL29" s="201"/>
      <c r="CBM29" s="201"/>
      <c r="CBN29" s="201"/>
      <c r="CBO29" s="201"/>
      <c r="CBP29" s="201"/>
      <c r="CBQ29" s="201"/>
      <c r="CBR29" s="201"/>
      <c r="CBS29" s="201"/>
      <c r="CBT29" s="201"/>
      <c r="CBU29" s="201"/>
      <c r="CBV29" s="201"/>
      <c r="CBW29" s="201"/>
      <c r="CBX29" s="201"/>
      <c r="CBY29" s="201"/>
      <c r="CBZ29" s="201"/>
      <c r="CCA29" s="201"/>
      <c r="CCB29" s="201"/>
      <c r="CCC29" s="201"/>
      <c r="CCD29" s="201"/>
      <c r="CCE29" s="201"/>
      <c r="CCF29" s="201"/>
      <c r="CCG29" s="201"/>
      <c r="CCH29" s="201"/>
      <c r="CCI29" s="201"/>
      <c r="CCJ29" s="201"/>
      <c r="CCK29" s="201"/>
      <c r="CCL29" s="201"/>
      <c r="CCM29" s="201"/>
      <c r="CCN29" s="201"/>
      <c r="CCO29" s="201"/>
      <c r="CCP29" s="201"/>
      <c r="CCQ29" s="201"/>
      <c r="CCR29" s="201"/>
      <c r="CCS29" s="201"/>
      <c r="CCT29" s="201"/>
      <c r="CCU29" s="201"/>
      <c r="CCV29" s="201"/>
      <c r="CCW29" s="201"/>
      <c r="CCX29" s="201"/>
      <c r="CCY29" s="201"/>
      <c r="CCZ29" s="201"/>
      <c r="CDA29" s="201"/>
      <c r="CDB29" s="201"/>
      <c r="CDC29" s="201"/>
      <c r="CDD29" s="201"/>
      <c r="CDE29" s="201"/>
      <c r="CDF29" s="201"/>
      <c r="CDG29" s="201"/>
      <c r="CDH29" s="201"/>
      <c r="CDI29" s="201"/>
      <c r="CDJ29" s="201"/>
      <c r="CDK29" s="201"/>
      <c r="CDL29" s="201"/>
      <c r="CDM29" s="201"/>
      <c r="CDN29" s="201"/>
      <c r="CDO29" s="201"/>
      <c r="CDP29" s="201"/>
      <c r="CDQ29" s="201"/>
      <c r="CDR29" s="201"/>
      <c r="CDS29" s="201"/>
      <c r="CDT29" s="201"/>
      <c r="CDU29" s="201"/>
      <c r="CDV29" s="201"/>
      <c r="CDW29" s="201"/>
      <c r="CDX29" s="201"/>
      <c r="CDY29" s="201"/>
      <c r="CDZ29" s="201"/>
      <c r="CEA29" s="201"/>
      <c r="CEB29" s="201"/>
      <c r="CEC29" s="201"/>
      <c r="CED29" s="201"/>
      <c r="CEE29" s="201"/>
      <c r="CEF29" s="201"/>
      <c r="CEG29" s="201"/>
      <c r="CEH29" s="201"/>
      <c r="CEI29" s="201"/>
      <c r="CEJ29" s="201"/>
      <c r="CEK29" s="201"/>
      <c r="CEL29" s="201"/>
      <c r="CEM29" s="201"/>
      <c r="CEN29" s="201"/>
      <c r="CEO29" s="201"/>
      <c r="CEP29" s="201"/>
      <c r="CEQ29" s="201"/>
      <c r="CER29" s="201"/>
      <c r="CES29" s="201"/>
      <c r="CET29" s="201"/>
      <c r="CEU29" s="201"/>
      <c r="CEV29" s="201"/>
      <c r="CEW29" s="201"/>
      <c r="CEX29" s="201"/>
      <c r="CEY29" s="201"/>
      <c r="CEZ29" s="201"/>
      <c r="CFA29" s="201"/>
      <c r="CFB29" s="201"/>
      <c r="CFC29" s="201"/>
      <c r="CFD29" s="201"/>
      <c r="CFE29" s="201"/>
      <c r="CFF29" s="201"/>
      <c r="CFG29" s="201"/>
      <c r="CFH29" s="201"/>
      <c r="CFI29" s="201"/>
      <c r="CFJ29" s="201"/>
      <c r="CFK29" s="201"/>
      <c r="CFL29" s="201"/>
      <c r="CFM29" s="201"/>
      <c r="CFN29" s="201"/>
      <c r="CFO29" s="201"/>
      <c r="CFP29" s="201"/>
      <c r="CFQ29" s="201"/>
      <c r="CFR29" s="201"/>
      <c r="CFS29" s="201"/>
      <c r="CFT29" s="201"/>
      <c r="CFU29" s="201"/>
      <c r="CFV29" s="201"/>
      <c r="CFW29" s="201"/>
      <c r="CFX29" s="201"/>
      <c r="CFY29" s="201"/>
      <c r="CFZ29" s="201"/>
      <c r="CGA29" s="201"/>
      <c r="CGB29" s="201"/>
      <c r="CGC29" s="201"/>
      <c r="CGD29" s="201"/>
      <c r="CGE29" s="201"/>
      <c r="CGF29" s="201"/>
      <c r="CGG29" s="201"/>
      <c r="CGH29" s="201"/>
      <c r="CGI29" s="201"/>
      <c r="CGJ29" s="201"/>
      <c r="CGK29" s="201"/>
      <c r="CGL29" s="201"/>
      <c r="CGM29" s="201"/>
      <c r="CGN29" s="201"/>
      <c r="CGO29" s="201"/>
      <c r="CGP29" s="201"/>
      <c r="CGQ29" s="201"/>
      <c r="CGR29" s="201"/>
      <c r="CGS29" s="201"/>
      <c r="CGT29" s="201"/>
      <c r="CGU29" s="201"/>
      <c r="CGV29" s="201"/>
      <c r="CGW29" s="201"/>
      <c r="CGX29" s="201"/>
      <c r="CGY29" s="201"/>
      <c r="CGZ29" s="201"/>
      <c r="CHA29" s="201"/>
      <c r="CHB29" s="201"/>
      <c r="CHC29" s="201"/>
      <c r="CHD29" s="201"/>
      <c r="CHE29" s="201"/>
      <c r="CHF29" s="201"/>
      <c r="CHG29" s="201"/>
      <c r="CHH29" s="201"/>
      <c r="CHI29" s="201"/>
      <c r="CHJ29" s="201"/>
      <c r="CHK29" s="201"/>
      <c r="CHL29" s="201"/>
      <c r="CHM29" s="201"/>
      <c r="CHN29" s="201"/>
      <c r="CHO29" s="201"/>
      <c r="CHP29" s="201"/>
      <c r="CHQ29" s="201"/>
      <c r="CHR29" s="201"/>
      <c r="CHS29" s="201"/>
      <c r="CHT29" s="201"/>
      <c r="CHU29" s="201"/>
      <c r="CHV29" s="201"/>
      <c r="CHW29" s="201"/>
      <c r="CHX29" s="201"/>
      <c r="CHY29" s="201"/>
      <c r="CHZ29" s="201"/>
      <c r="CIA29" s="201"/>
      <c r="CIB29" s="201"/>
      <c r="CIC29" s="201"/>
      <c r="CID29" s="201"/>
      <c r="CIE29" s="201"/>
      <c r="CIF29" s="201"/>
      <c r="CIG29" s="201"/>
      <c r="CIH29" s="201"/>
      <c r="CII29" s="201"/>
      <c r="CIJ29" s="201"/>
      <c r="CIK29" s="201"/>
      <c r="CIL29" s="201"/>
      <c r="CIM29" s="201"/>
      <c r="CIN29" s="201"/>
      <c r="CIO29" s="201"/>
      <c r="CIP29" s="201"/>
      <c r="CIQ29" s="201"/>
      <c r="CIR29" s="201"/>
      <c r="CIS29" s="201"/>
      <c r="CIT29" s="201"/>
      <c r="CIU29" s="201"/>
      <c r="CIV29" s="201"/>
      <c r="CIW29" s="201"/>
      <c r="CIX29" s="201"/>
      <c r="CIY29" s="201"/>
      <c r="CIZ29" s="201"/>
      <c r="CJA29" s="201"/>
      <c r="CJB29" s="201"/>
      <c r="CJC29" s="201"/>
      <c r="CJD29" s="201"/>
      <c r="CJE29" s="201"/>
      <c r="CJF29" s="201"/>
      <c r="CJG29" s="201"/>
      <c r="CJH29" s="201"/>
      <c r="CJI29" s="201"/>
      <c r="CJJ29" s="201"/>
      <c r="CJK29" s="201"/>
      <c r="CJL29" s="201"/>
      <c r="CJM29" s="201"/>
      <c r="CJN29" s="201"/>
      <c r="CJO29" s="201"/>
      <c r="CJP29" s="201"/>
      <c r="CJQ29" s="201"/>
      <c r="CJR29" s="201"/>
      <c r="CJS29" s="201"/>
      <c r="CJT29" s="201"/>
      <c r="CJU29" s="201"/>
      <c r="CJV29" s="201"/>
      <c r="CJW29" s="201"/>
      <c r="CJX29" s="201"/>
      <c r="CJY29" s="201"/>
      <c r="CJZ29" s="201"/>
      <c r="CKA29" s="201"/>
      <c r="CKB29" s="201"/>
      <c r="CKC29" s="201"/>
      <c r="CKD29" s="201"/>
      <c r="CKE29" s="201"/>
      <c r="CKF29" s="201"/>
      <c r="CKG29" s="201"/>
      <c r="CKH29" s="201"/>
      <c r="CKI29" s="201"/>
      <c r="CKJ29" s="201"/>
      <c r="CKK29" s="201"/>
      <c r="CKL29" s="201"/>
      <c r="CKM29" s="201"/>
      <c r="CKN29" s="201"/>
      <c r="CKO29" s="201"/>
      <c r="CKP29" s="201"/>
      <c r="CKQ29" s="201"/>
      <c r="CKR29" s="201"/>
      <c r="CKS29" s="201"/>
      <c r="CKT29" s="201"/>
      <c r="CKU29" s="201"/>
      <c r="CKV29" s="201"/>
      <c r="CKW29" s="201"/>
      <c r="CKX29" s="201"/>
      <c r="CKY29" s="201"/>
      <c r="CKZ29" s="201"/>
      <c r="CLA29" s="201"/>
      <c r="CLB29" s="201"/>
      <c r="CLC29" s="201"/>
      <c r="CLD29" s="201"/>
      <c r="CLE29" s="201"/>
      <c r="CLF29" s="201"/>
      <c r="CLG29" s="201"/>
      <c r="CLH29" s="201"/>
      <c r="CLI29" s="201"/>
      <c r="CLJ29" s="201"/>
      <c r="CLK29" s="201"/>
      <c r="CLL29" s="201"/>
      <c r="CLM29" s="201"/>
      <c r="CLN29" s="201"/>
      <c r="CLO29" s="201"/>
      <c r="CLP29" s="201"/>
      <c r="CLQ29" s="201"/>
      <c r="CLR29" s="201"/>
      <c r="CLS29" s="201"/>
      <c r="CLT29" s="201"/>
      <c r="CLU29" s="201"/>
      <c r="CLV29" s="201"/>
      <c r="CLW29" s="201"/>
      <c r="CLX29" s="201"/>
      <c r="CLY29" s="201"/>
      <c r="CLZ29" s="201"/>
      <c r="CMA29" s="201"/>
      <c r="CMB29" s="201"/>
      <c r="CMC29" s="201"/>
      <c r="CMD29" s="201"/>
      <c r="CME29" s="201"/>
      <c r="CMF29" s="201"/>
      <c r="CMG29" s="201"/>
      <c r="CMH29" s="201"/>
      <c r="CMI29" s="201"/>
      <c r="CMJ29" s="201"/>
      <c r="CMK29" s="201"/>
      <c r="CML29" s="201"/>
      <c r="CMM29" s="201"/>
      <c r="CMN29" s="201"/>
      <c r="CMO29" s="201"/>
      <c r="CMP29" s="201"/>
      <c r="CMQ29" s="201"/>
      <c r="CMR29" s="201"/>
      <c r="CMS29" s="201"/>
      <c r="CMT29" s="201"/>
      <c r="CMU29" s="201"/>
      <c r="CMV29" s="201"/>
      <c r="CMW29" s="201"/>
      <c r="CMX29" s="201"/>
      <c r="CMY29" s="201"/>
      <c r="CMZ29" s="201"/>
      <c r="CNA29" s="201"/>
      <c r="CNB29" s="201"/>
      <c r="CNC29" s="201"/>
      <c r="CND29" s="201"/>
      <c r="CNE29" s="201"/>
      <c r="CNF29" s="201"/>
      <c r="CNG29" s="201"/>
      <c r="CNH29" s="201"/>
      <c r="CNI29" s="201"/>
      <c r="CNJ29" s="201"/>
      <c r="CNK29" s="201"/>
      <c r="CNL29" s="201"/>
      <c r="CNM29" s="201"/>
      <c r="CNN29" s="201"/>
      <c r="CNO29" s="201"/>
      <c r="CNP29" s="201"/>
      <c r="CNQ29" s="201"/>
      <c r="CNR29" s="201"/>
      <c r="CNS29" s="201"/>
      <c r="CNT29" s="201"/>
      <c r="CNU29" s="201"/>
      <c r="CNV29" s="201"/>
      <c r="CNW29" s="201"/>
      <c r="CNX29" s="201"/>
      <c r="CNY29" s="201"/>
      <c r="CNZ29" s="201"/>
      <c r="COA29" s="201"/>
      <c r="COB29" s="201"/>
      <c r="COC29" s="201"/>
      <c r="COD29" s="201"/>
      <c r="COE29" s="201"/>
      <c r="COF29" s="201"/>
      <c r="COG29" s="201"/>
      <c r="COH29" s="201"/>
      <c r="COI29" s="201"/>
      <c r="COJ29" s="201"/>
      <c r="COK29" s="201"/>
      <c r="COL29" s="201"/>
      <c r="COM29" s="201"/>
      <c r="CON29" s="201"/>
      <c r="COO29" s="201"/>
      <c r="COP29" s="201"/>
      <c r="COQ29" s="201"/>
      <c r="COR29" s="201"/>
      <c r="COS29" s="201"/>
      <c r="COT29" s="201"/>
      <c r="COU29" s="201"/>
      <c r="COV29" s="201"/>
      <c r="COW29" s="201"/>
      <c r="COX29" s="201"/>
      <c r="COY29" s="201"/>
      <c r="COZ29" s="201"/>
      <c r="CPA29" s="201"/>
      <c r="CPB29" s="201"/>
      <c r="CPC29" s="201"/>
      <c r="CPD29" s="201"/>
      <c r="CPE29" s="201"/>
      <c r="CPF29" s="201"/>
      <c r="CPG29" s="201"/>
      <c r="CPH29" s="201"/>
      <c r="CPI29" s="201"/>
      <c r="CPJ29" s="201"/>
      <c r="CPK29" s="201"/>
      <c r="CPL29" s="201"/>
      <c r="CPM29" s="201"/>
      <c r="CPN29" s="201"/>
      <c r="CPO29" s="201"/>
      <c r="CPP29" s="201"/>
      <c r="CPQ29" s="201"/>
      <c r="CPR29" s="201"/>
      <c r="CPS29" s="201"/>
      <c r="CPT29" s="201"/>
      <c r="CPU29" s="201"/>
      <c r="CPV29" s="201"/>
      <c r="CPW29" s="201"/>
      <c r="CPX29" s="201"/>
      <c r="CPY29" s="201"/>
      <c r="CPZ29" s="201"/>
      <c r="CQA29" s="201"/>
      <c r="CQB29" s="201"/>
      <c r="CQC29" s="201"/>
      <c r="CQD29" s="201"/>
      <c r="CQE29" s="201"/>
      <c r="CQF29" s="201"/>
      <c r="CQG29" s="201"/>
      <c r="CQH29" s="201"/>
      <c r="CQI29" s="201"/>
      <c r="CQJ29" s="201"/>
      <c r="CQK29" s="201"/>
      <c r="CQL29" s="201"/>
      <c r="CQM29" s="201"/>
      <c r="CQN29" s="201"/>
      <c r="CQO29" s="201"/>
      <c r="CQP29" s="201"/>
      <c r="CQQ29" s="201"/>
      <c r="CQR29" s="201"/>
      <c r="CQS29" s="201"/>
      <c r="CQT29" s="201"/>
      <c r="CQU29" s="201"/>
      <c r="CQV29" s="201"/>
      <c r="CQW29" s="201"/>
      <c r="CQX29" s="201"/>
      <c r="CQY29" s="201"/>
      <c r="CQZ29" s="201"/>
      <c r="CRA29" s="201"/>
      <c r="CRB29" s="201"/>
      <c r="CRC29" s="201"/>
      <c r="CRD29" s="201"/>
      <c r="CRE29" s="201"/>
      <c r="CRF29" s="201"/>
      <c r="CRG29" s="201"/>
      <c r="CRH29" s="201"/>
      <c r="CRI29" s="201"/>
      <c r="CRJ29" s="201"/>
      <c r="CRK29" s="201"/>
      <c r="CRL29" s="201"/>
      <c r="CRM29" s="201"/>
      <c r="CRN29" s="201"/>
      <c r="CRO29" s="201"/>
      <c r="CRP29" s="201"/>
      <c r="CRQ29" s="201"/>
      <c r="CRR29" s="201"/>
      <c r="CRS29" s="201"/>
      <c r="CRT29" s="201"/>
      <c r="CRU29" s="201"/>
      <c r="CRV29" s="201"/>
      <c r="CRW29" s="201"/>
      <c r="CRX29" s="201"/>
      <c r="CRY29" s="201"/>
      <c r="CRZ29" s="201"/>
      <c r="CSA29" s="201"/>
      <c r="CSB29" s="201"/>
      <c r="CSC29" s="201"/>
      <c r="CSD29" s="201"/>
      <c r="CSE29" s="201"/>
      <c r="CSF29" s="201"/>
      <c r="CSG29" s="201"/>
      <c r="CSH29" s="201"/>
      <c r="CSI29" s="201"/>
      <c r="CSJ29" s="201"/>
      <c r="CSK29" s="201"/>
      <c r="CSL29" s="201"/>
      <c r="CSM29" s="201"/>
      <c r="CSN29" s="201"/>
      <c r="CSO29" s="201"/>
      <c r="CSP29" s="201"/>
      <c r="CSQ29" s="201"/>
      <c r="CSR29" s="201"/>
      <c r="CSS29" s="201"/>
      <c r="CST29" s="201"/>
      <c r="CSU29" s="201"/>
      <c r="CSV29" s="201"/>
      <c r="CSW29" s="201"/>
      <c r="CSX29" s="201"/>
      <c r="CSY29" s="201"/>
      <c r="CSZ29" s="201"/>
      <c r="CTA29" s="201"/>
      <c r="CTB29" s="201"/>
      <c r="CTC29" s="201"/>
      <c r="CTD29" s="201"/>
      <c r="CTE29" s="201"/>
      <c r="CTF29" s="201"/>
      <c r="CTG29" s="201"/>
      <c r="CTH29" s="201"/>
      <c r="CTI29" s="201"/>
      <c r="CTJ29" s="201"/>
      <c r="CTK29" s="201"/>
      <c r="CTL29" s="201"/>
      <c r="CTM29" s="201"/>
      <c r="CTN29" s="201"/>
      <c r="CTO29" s="201"/>
      <c r="CTP29" s="201"/>
      <c r="CTQ29" s="201"/>
      <c r="CTR29" s="201"/>
      <c r="CTS29" s="201"/>
      <c r="CTT29" s="201"/>
      <c r="CTU29" s="201"/>
      <c r="CTV29" s="201"/>
      <c r="CTW29" s="201"/>
      <c r="CTX29" s="201"/>
      <c r="CTY29" s="201"/>
      <c r="CTZ29" s="201"/>
      <c r="CUA29" s="201"/>
      <c r="CUB29" s="201"/>
      <c r="CUC29" s="201"/>
      <c r="CUD29" s="201"/>
      <c r="CUE29" s="201"/>
      <c r="CUF29" s="201"/>
      <c r="CUG29" s="201"/>
      <c r="CUH29" s="201"/>
      <c r="CUI29" s="201"/>
      <c r="CUJ29" s="201"/>
      <c r="CUK29" s="201"/>
      <c r="CUL29" s="201"/>
      <c r="CUM29" s="201"/>
      <c r="CUN29" s="201"/>
      <c r="CUO29" s="201"/>
      <c r="CUP29" s="201"/>
      <c r="CUQ29" s="201"/>
      <c r="CUR29" s="201"/>
      <c r="CUS29" s="201"/>
      <c r="CUT29" s="201"/>
      <c r="CUU29" s="201"/>
      <c r="CUV29" s="201"/>
      <c r="CUW29" s="201"/>
      <c r="CUX29" s="201"/>
      <c r="CUY29" s="201"/>
      <c r="CUZ29" s="201"/>
      <c r="CVA29" s="201"/>
      <c r="CVB29" s="201"/>
      <c r="CVC29" s="201"/>
      <c r="CVD29" s="201"/>
      <c r="CVE29" s="201"/>
      <c r="CVF29" s="201"/>
      <c r="CVG29" s="201"/>
      <c r="CVH29" s="201"/>
      <c r="CVI29" s="201"/>
      <c r="CVJ29" s="201"/>
      <c r="CVK29" s="201"/>
      <c r="CVL29" s="201"/>
      <c r="CVM29" s="201"/>
      <c r="CVN29" s="201"/>
      <c r="CVO29" s="201"/>
      <c r="CVP29" s="201"/>
      <c r="CVQ29" s="201"/>
      <c r="CVR29" s="201"/>
      <c r="CVS29" s="201"/>
      <c r="CVT29" s="201"/>
      <c r="CVU29" s="201"/>
      <c r="CVV29" s="201"/>
      <c r="CVW29" s="201"/>
      <c r="CVX29" s="201"/>
      <c r="CVY29" s="201"/>
      <c r="CVZ29" s="201"/>
      <c r="CWA29" s="201"/>
      <c r="CWB29" s="201"/>
      <c r="CWC29" s="201"/>
      <c r="CWD29" s="201"/>
      <c r="CWE29" s="201"/>
      <c r="CWF29" s="201"/>
      <c r="CWG29" s="201"/>
      <c r="CWH29" s="201"/>
      <c r="CWI29" s="201"/>
      <c r="CWJ29" s="201"/>
      <c r="CWK29" s="201"/>
      <c r="CWL29" s="201"/>
      <c r="CWM29" s="201"/>
      <c r="CWN29" s="201"/>
      <c r="CWO29" s="201"/>
      <c r="CWP29" s="201"/>
      <c r="CWQ29" s="201"/>
      <c r="CWR29" s="201"/>
      <c r="CWS29" s="201"/>
      <c r="CWT29" s="201"/>
      <c r="CWU29" s="201"/>
      <c r="CWV29" s="201"/>
      <c r="CWW29" s="201"/>
      <c r="CWX29" s="201"/>
      <c r="CWY29" s="201"/>
      <c r="CWZ29" s="201"/>
      <c r="CXA29" s="201"/>
      <c r="CXB29" s="201"/>
      <c r="CXC29" s="201"/>
      <c r="CXD29" s="201"/>
      <c r="CXE29" s="201"/>
      <c r="CXF29" s="201"/>
      <c r="CXG29" s="201"/>
      <c r="CXH29" s="201"/>
      <c r="CXI29" s="201"/>
      <c r="CXJ29" s="201"/>
      <c r="CXK29" s="201"/>
      <c r="CXL29" s="201"/>
      <c r="CXM29" s="201"/>
      <c r="CXN29" s="201"/>
      <c r="CXO29" s="201"/>
      <c r="CXP29" s="201"/>
      <c r="CXQ29" s="201"/>
      <c r="CXR29" s="201"/>
      <c r="CXS29" s="201"/>
      <c r="CXT29" s="201"/>
      <c r="CXU29" s="201"/>
      <c r="CXV29" s="201"/>
      <c r="CXW29" s="201"/>
      <c r="CXX29" s="201"/>
      <c r="CXY29" s="201"/>
      <c r="CXZ29" s="201"/>
      <c r="CYA29" s="201"/>
      <c r="CYB29" s="201"/>
      <c r="CYC29" s="201"/>
      <c r="CYD29" s="201"/>
      <c r="CYE29" s="201"/>
      <c r="CYF29" s="201"/>
      <c r="CYG29" s="201"/>
      <c r="CYH29" s="201"/>
      <c r="CYI29" s="201"/>
      <c r="CYJ29" s="201"/>
      <c r="CYK29" s="201"/>
      <c r="CYL29" s="201"/>
      <c r="CYM29" s="201"/>
      <c r="CYN29" s="201"/>
      <c r="CYO29" s="201"/>
      <c r="CYP29" s="201"/>
      <c r="CYQ29" s="201"/>
      <c r="CYR29" s="201"/>
      <c r="CYS29" s="201"/>
      <c r="CYT29" s="201"/>
      <c r="CYU29" s="201"/>
      <c r="CYV29" s="201"/>
      <c r="CYW29" s="201"/>
      <c r="CYX29" s="201"/>
      <c r="CYY29" s="201"/>
      <c r="CYZ29" s="201"/>
      <c r="CZA29" s="201"/>
      <c r="CZB29" s="201"/>
      <c r="CZC29" s="201"/>
      <c r="CZD29" s="201"/>
      <c r="CZE29" s="201"/>
      <c r="CZF29" s="201"/>
      <c r="CZG29" s="201"/>
      <c r="CZH29" s="201"/>
      <c r="CZI29" s="201"/>
      <c r="CZJ29" s="201"/>
      <c r="CZK29" s="201"/>
      <c r="CZL29" s="201"/>
      <c r="CZM29" s="201"/>
      <c r="CZN29" s="201"/>
      <c r="CZO29" s="201"/>
      <c r="CZP29" s="201"/>
      <c r="CZQ29" s="201"/>
      <c r="CZR29" s="201"/>
      <c r="CZS29" s="201"/>
      <c r="CZT29" s="201"/>
      <c r="CZU29" s="201"/>
      <c r="CZV29" s="201"/>
      <c r="CZW29" s="201"/>
      <c r="CZX29" s="201"/>
      <c r="CZY29" s="201"/>
      <c r="CZZ29" s="201"/>
      <c r="DAA29" s="201"/>
      <c r="DAB29" s="201"/>
      <c r="DAC29" s="201"/>
      <c r="DAD29" s="201"/>
      <c r="DAE29" s="201"/>
      <c r="DAF29" s="201"/>
      <c r="DAG29" s="201"/>
      <c r="DAH29" s="201"/>
      <c r="DAI29" s="201"/>
      <c r="DAJ29" s="201"/>
      <c r="DAK29" s="201"/>
      <c r="DAL29" s="201"/>
      <c r="DAM29" s="201"/>
      <c r="DAN29" s="201"/>
      <c r="DAO29" s="201"/>
      <c r="DAP29" s="201"/>
      <c r="DAQ29" s="201"/>
      <c r="DAR29" s="201"/>
      <c r="DAS29" s="201"/>
      <c r="DAT29" s="201"/>
      <c r="DAU29" s="201"/>
      <c r="DAV29" s="201"/>
      <c r="DAW29" s="201"/>
      <c r="DAX29" s="201"/>
      <c r="DAY29" s="201"/>
      <c r="DAZ29" s="201"/>
      <c r="DBA29" s="201"/>
      <c r="DBB29" s="201"/>
      <c r="DBC29" s="201"/>
      <c r="DBD29" s="201"/>
      <c r="DBE29" s="201"/>
      <c r="DBF29" s="201"/>
      <c r="DBG29" s="201"/>
      <c r="DBH29" s="201"/>
      <c r="DBI29" s="201"/>
      <c r="DBJ29" s="201"/>
      <c r="DBK29" s="201"/>
      <c r="DBL29" s="201"/>
      <c r="DBM29" s="201"/>
      <c r="DBN29" s="201"/>
      <c r="DBO29" s="201"/>
      <c r="DBP29" s="201"/>
      <c r="DBQ29" s="201"/>
      <c r="DBR29" s="201"/>
      <c r="DBS29" s="201"/>
      <c r="DBT29" s="201"/>
      <c r="DBU29" s="201"/>
      <c r="DBV29" s="201"/>
      <c r="DBW29" s="201"/>
      <c r="DBX29" s="201"/>
      <c r="DBY29" s="201"/>
      <c r="DBZ29" s="201"/>
      <c r="DCA29" s="201"/>
      <c r="DCB29" s="201"/>
      <c r="DCC29" s="201"/>
      <c r="DCD29" s="201"/>
      <c r="DCE29" s="201"/>
      <c r="DCF29" s="201"/>
      <c r="DCG29" s="201"/>
      <c r="DCH29" s="201"/>
      <c r="DCI29" s="201"/>
      <c r="DCJ29" s="201"/>
      <c r="DCK29" s="201"/>
      <c r="DCL29" s="201"/>
      <c r="DCM29" s="201"/>
      <c r="DCN29" s="201"/>
      <c r="DCO29" s="201"/>
      <c r="DCP29" s="201"/>
      <c r="DCQ29" s="201"/>
      <c r="DCR29" s="201"/>
      <c r="DCS29" s="201"/>
      <c r="DCT29" s="201"/>
      <c r="DCU29" s="201"/>
      <c r="DCV29" s="201"/>
      <c r="DCW29" s="201"/>
      <c r="DCX29" s="201"/>
      <c r="DCY29" s="201"/>
      <c r="DCZ29" s="201"/>
      <c r="DDA29" s="201"/>
      <c r="DDB29" s="201"/>
      <c r="DDC29" s="201"/>
      <c r="DDD29" s="201"/>
      <c r="DDE29" s="201"/>
      <c r="DDF29" s="201"/>
      <c r="DDG29" s="201"/>
      <c r="DDH29" s="201"/>
      <c r="DDI29" s="201"/>
      <c r="DDJ29" s="201"/>
      <c r="DDK29" s="201"/>
      <c r="DDL29" s="201"/>
      <c r="DDM29" s="201"/>
      <c r="DDN29" s="201"/>
      <c r="DDO29" s="201"/>
      <c r="DDP29" s="201"/>
      <c r="DDQ29" s="201"/>
      <c r="DDR29" s="201"/>
      <c r="DDS29" s="201"/>
      <c r="DDT29" s="201"/>
      <c r="DDU29" s="201"/>
      <c r="DDV29" s="201"/>
      <c r="DDW29" s="201"/>
      <c r="DDX29" s="201"/>
      <c r="DDY29" s="201"/>
      <c r="DDZ29" s="201"/>
      <c r="DEA29" s="201"/>
      <c r="DEB29" s="201"/>
      <c r="DEC29" s="201"/>
      <c r="DED29" s="201"/>
      <c r="DEE29" s="201"/>
      <c r="DEF29" s="201"/>
      <c r="DEG29" s="201"/>
      <c r="DEH29" s="201"/>
      <c r="DEI29" s="201"/>
      <c r="DEJ29" s="201"/>
      <c r="DEK29" s="201"/>
      <c r="DEL29" s="201"/>
      <c r="DEM29" s="201"/>
      <c r="DEN29" s="201"/>
      <c r="DEO29" s="201"/>
      <c r="DEP29" s="201"/>
      <c r="DEQ29" s="201"/>
      <c r="DER29" s="201"/>
      <c r="DES29" s="201"/>
      <c r="DET29" s="201"/>
      <c r="DEU29" s="201"/>
      <c r="DEV29" s="201"/>
      <c r="DEW29" s="201"/>
      <c r="DEX29" s="201"/>
      <c r="DEY29" s="201"/>
      <c r="DEZ29" s="201"/>
      <c r="DFA29" s="201"/>
      <c r="DFB29" s="201"/>
      <c r="DFC29" s="201"/>
      <c r="DFD29" s="201"/>
      <c r="DFE29" s="201"/>
      <c r="DFF29" s="201"/>
      <c r="DFG29" s="201"/>
      <c r="DFH29" s="201"/>
      <c r="DFI29" s="201"/>
      <c r="DFJ29" s="201"/>
      <c r="DFK29" s="201"/>
      <c r="DFL29" s="201"/>
      <c r="DFM29" s="201"/>
      <c r="DFN29" s="201"/>
      <c r="DFO29" s="201"/>
      <c r="DFP29" s="201"/>
      <c r="DFQ29" s="201"/>
      <c r="DFR29" s="201"/>
      <c r="DFS29" s="201"/>
      <c r="DFT29" s="201"/>
      <c r="DFU29" s="201"/>
      <c r="DFV29" s="201"/>
      <c r="DFW29" s="201"/>
      <c r="DFX29" s="201"/>
      <c r="DFY29" s="201"/>
      <c r="DFZ29" s="201"/>
      <c r="DGA29" s="201"/>
      <c r="DGB29" s="201"/>
      <c r="DGC29" s="201"/>
      <c r="DGD29" s="201"/>
      <c r="DGE29" s="201"/>
      <c r="DGF29" s="201"/>
      <c r="DGG29" s="201"/>
      <c r="DGH29" s="201"/>
      <c r="DGI29" s="201"/>
      <c r="DGJ29" s="201"/>
      <c r="DGK29" s="201"/>
      <c r="DGL29" s="201"/>
      <c r="DGM29" s="201"/>
      <c r="DGN29" s="201"/>
      <c r="DGO29" s="201"/>
      <c r="DGP29" s="201"/>
      <c r="DGQ29" s="201"/>
      <c r="DGR29" s="201"/>
      <c r="DGS29" s="201"/>
      <c r="DGT29" s="201"/>
      <c r="DGU29" s="201"/>
      <c r="DGV29" s="201"/>
      <c r="DGW29" s="201"/>
      <c r="DGX29" s="201"/>
      <c r="DGY29" s="201"/>
      <c r="DGZ29" s="201"/>
      <c r="DHA29" s="201"/>
      <c r="DHB29" s="201"/>
      <c r="DHC29" s="201"/>
      <c r="DHD29" s="201"/>
      <c r="DHE29" s="201"/>
      <c r="DHF29" s="201"/>
      <c r="DHG29" s="201"/>
      <c r="DHH29" s="201"/>
      <c r="DHI29" s="201"/>
      <c r="DHJ29" s="201"/>
      <c r="DHK29" s="201"/>
      <c r="DHL29" s="201"/>
      <c r="DHM29" s="201"/>
      <c r="DHN29" s="201"/>
      <c r="DHO29" s="201"/>
      <c r="DHP29" s="201"/>
      <c r="DHQ29" s="201"/>
      <c r="DHR29" s="201"/>
      <c r="DHS29" s="201"/>
      <c r="DHT29" s="201"/>
      <c r="DHU29" s="201"/>
      <c r="DHV29" s="201"/>
      <c r="DHW29" s="201"/>
      <c r="DHX29" s="201"/>
      <c r="DHY29" s="201"/>
      <c r="DHZ29" s="201"/>
      <c r="DIA29" s="201"/>
      <c r="DIB29" s="201"/>
      <c r="DIC29" s="201"/>
      <c r="DID29" s="201"/>
      <c r="DIE29" s="201"/>
      <c r="DIF29" s="201"/>
      <c r="DIG29" s="201"/>
      <c r="DIH29" s="201"/>
      <c r="DII29" s="201"/>
      <c r="DIJ29" s="201"/>
      <c r="DIK29" s="201"/>
      <c r="DIL29" s="201"/>
      <c r="DIM29" s="201"/>
      <c r="DIN29" s="201"/>
      <c r="DIO29" s="201"/>
      <c r="DIP29" s="201"/>
      <c r="DIQ29" s="201"/>
      <c r="DIR29" s="201"/>
      <c r="DIS29" s="201"/>
      <c r="DIT29" s="201"/>
      <c r="DIU29" s="201"/>
      <c r="DIV29" s="201"/>
      <c r="DIW29" s="201"/>
      <c r="DIX29" s="201"/>
      <c r="DIY29" s="201"/>
      <c r="DIZ29" s="201"/>
      <c r="DJA29" s="201"/>
      <c r="DJB29" s="201"/>
      <c r="DJC29" s="201"/>
      <c r="DJD29" s="201"/>
      <c r="DJE29" s="201"/>
      <c r="DJF29" s="201"/>
      <c r="DJG29" s="201"/>
      <c r="DJH29" s="201"/>
      <c r="DJI29" s="201"/>
      <c r="DJJ29" s="201"/>
      <c r="DJK29" s="201"/>
      <c r="DJL29" s="201"/>
      <c r="DJM29" s="201"/>
      <c r="DJN29" s="201"/>
      <c r="DJO29" s="201"/>
      <c r="DJP29" s="201"/>
      <c r="DJQ29" s="201"/>
      <c r="DJR29" s="201"/>
      <c r="DJS29" s="201"/>
      <c r="DJT29" s="201"/>
      <c r="DJU29" s="201"/>
      <c r="DJV29" s="201"/>
      <c r="DJW29" s="201"/>
      <c r="DJX29" s="201"/>
      <c r="DJY29" s="201"/>
      <c r="DJZ29" s="201"/>
      <c r="DKA29" s="201"/>
      <c r="DKB29" s="201"/>
      <c r="DKC29" s="201"/>
      <c r="DKD29" s="201"/>
      <c r="DKE29" s="201"/>
      <c r="DKF29" s="201"/>
      <c r="DKG29" s="201"/>
      <c r="DKH29" s="201"/>
      <c r="DKI29" s="201"/>
      <c r="DKJ29" s="201"/>
      <c r="DKK29" s="201"/>
      <c r="DKL29" s="201"/>
      <c r="DKM29" s="201"/>
      <c r="DKN29" s="201"/>
      <c r="DKO29" s="201"/>
      <c r="DKP29" s="201"/>
      <c r="DKQ29" s="201"/>
      <c r="DKR29" s="201"/>
      <c r="DKS29" s="201"/>
      <c r="DKT29" s="201"/>
      <c r="DKU29" s="201"/>
      <c r="DKV29" s="201"/>
      <c r="DKW29" s="201"/>
      <c r="DKX29" s="201"/>
      <c r="DKY29" s="201"/>
      <c r="DKZ29" s="201"/>
      <c r="DLA29" s="201"/>
      <c r="DLB29" s="201"/>
      <c r="DLC29" s="201"/>
      <c r="DLD29" s="201"/>
      <c r="DLE29" s="201"/>
      <c r="DLF29" s="201"/>
      <c r="DLG29" s="201"/>
      <c r="DLH29" s="201"/>
      <c r="DLI29" s="201"/>
      <c r="DLJ29" s="201"/>
      <c r="DLK29" s="201"/>
      <c r="DLL29" s="201"/>
      <c r="DLM29" s="201"/>
      <c r="DLN29" s="201"/>
      <c r="DLO29" s="201"/>
      <c r="DLP29" s="201"/>
      <c r="DLQ29" s="201"/>
      <c r="DLR29" s="201"/>
      <c r="DLS29" s="201"/>
      <c r="DLT29" s="201"/>
      <c r="DLU29" s="201"/>
      <c r="DLV29" s="201"/>
      <c r="DLW29" s="201"/>
      <c r="DLX29" s="201"/>
      <c r="DLY29" s="201"/>
      <c r="DLZ29" s="201"/>
      <c r="DMA29" s="201"/>
      <c r="DMB29" s="201"/>
      <c r="DMC29" s="201"/>
      <c r="DMD29" s="201"/>
      <c r="DME29" s="201"/>
      <c r="DMF29" s="201"/>
      <c r="DMG29" s="201"/>
      <c r="DMH29" s="201"/>
      <c r="DMI29" s="201"/>
      <c r="DMJ29" s="201"/>
      <c r="DMK29" s="201"/>
      <c r="DML29" s="201"/>
      <c r="DMM29" s="201"/>
      <c r="DMN29" s="201"/>
      <c r="DMO29" s="201"/>
      <c r="DMP29" s="201"/>
      <c r="DMQ29" s="201"/>
      <c r="DMR29" s="201"/>
      <c r="DMS29" s="201"/>
      <c r="DMT29" s="201"/>
      <c r="DMU29" s="201"/>
      <c r="DMV29" s="201"/>
      <c r="DMW29" s="201"/>
      <c r="DMX29" s="201"/>
      <c r="DMY29" s="201"/>
      <c r="DMZ29" s="201"/>
      <c r="DNA29" s="201"/>
      <c r="DNB29" s="201"/>
      <c r="DNC29" s="201"/>
      <c r="DND29" s="201"/>
      <c r="DNE29" s="201"/>
      <c r="DNF29" s="201"/>
      <c r="DNG29" s="201"/>
      <c r="DNH29" s="201"/>
      <c r="DNI29" s="201"/>
      <c r="DNJ29" s="201"/>
      <c r="DNK29" s="201"/>
      <c r="DNL29" s="201"/>
      <c r="DNM29" s="201"/>
      <c r="DNN29" s="201"/>
      <c r="DNO29" s="201"/>
      <c r="DNP29" s="201"/>
      <c r="DNQ29" s="201"/>
      <c r="DNR29" s="201"/>
      <c r="DNS29" s="201"/>
      <c r="DNT29" s="201"/>
      <c r="DNU29" s="201"/>
      <c r="DNV29" s="201"/>
      <c r="DNW29" s="201"/>
      <c r="DNX29" s="201"/>
      <c r="DNY29" s="201"/>
      <c r="DNZ29" s="201"/>
      <c r="DOA29" s="201"/>
      <c r="DOB29" s="201"/>
      <c r="DOC29" s="201"/>
      <c r="DOD29" s="201"/>
      <c r="DOE29" s="201"/>
      <c r="DOF29" s="201"/>
      <c r="DOG29" s="201"/>
      <c r="DOH29" s="201"/>
      <c r="DOI29" s="201"/>
      <c r="DOJ29" s="201"/>
      <c r="DOK29" s="201"/>
      <c r="DOL29" s="201"/>
      <c r="DOM29" s="201"/>
      <c r="DON29" s="201"/>
      <c r="DOO29" s="201"/>
      <c r="DOP29" s="201"/>
      <c r="DOQ29" s="201"/>
      <c r="DOR29" s="201"/>
      <c r="DOS29" s="201"/>
      <c r="DOT29" s="201"/>
      <c r="DOU29" s="201"/>
      <c r="DOV29" s="201"/>
      <c r="DOW29" s="201"/>
      <c r="DOX29" s="201"/>
      <c r="DOY29" s="201"/>
      <c r="DOZ29" s="201"/>
      <c r="DPA29" s="201"/>
      <c r="DPB29" s="201"/>
      <c r="DPC29" s="201"/>
      <c r="DPD29" s="201"/>
      <c r="DPE29" s="201"/>
      <c r="DPF29" s="201"/>
      <c r="DPG29" s="201"/>
      <c r="DPH29" s="201"/>
      <c r="DPI29" s="201"/>
      <c r="DPJ29" s="201"/>
      <c r="DPK29" s="201"/>
      <c r="DPL29" s="201"/>
      <c r="DPM29" s="201"/>
      <c r="DPN29" s="201"/>
      <c r="DPO29" s="201"/>
      <c r="DPP29" s="201"/>
      <c r="DPQ29" s="201"/>
      <c r="DPR29" s="201"/>
      <c r="DPS29" s="201"/>
      <c r="DPT29" s="201"/>
      <c r="DPU29" s="201"/>
      <c r="DPV29" s="201"/>
      <c r="DPW29" s="201"/>
      <c r="DPX29" s="201"/>
      <c r="DPY29" s="201"/>
      <c r="DPZ29" s="201"/>
      <c r="DQA29" s="201"/>
      <c r="DQB29" s="201"/>
      <c r="DQC29" s="201"/>
      <c r="DQD29" s="201"/>
      <c r="DQE29" s="201"/>
      <c r="DQF29" s="201"/>
      <c r="DQG29" s="201"/>
      <c r="DQH29" s="201"/>
      <c r="DQI29" s="201"/>
      <c r="DQJ29" s="201"/>
      <c r="DQK29" s="201"/>
      <c r="DQL29" s="201"/>
      <c r="DQM29" s="201"/>
      <c r="DQN29" s="201"/>
      <c r="DQO29" s="201"/>
      <c r="DQP29" s="201"/>
      <c r="DQQ29" s="201"/>
      <c r="DQR29" s="201"/>
      <c r="DQS29" s="201"/>
      <c r="DQT29" s="201"/>
      <c r="DQU29" s="201"/>
      <c r="DQV29" s="201"/>
      <c r="DQW29" s="201"/>
      <c r="DQX29" s="201"/>
      <c r="DQY29" s="201"/>
      <c r="DQZ29" s="201"/>
      <c r="DRA29" s="201"/>
      <c r="DRB29" s="201"/>
      <c r="DRC29" s="201"/>
      <c r="DRD29" s="201"/>
      <c r="DRE29" s="201"/>
      <c r="DRF29" s="201"/>
      <c r="DRG29" s="201"/>
      <c r="DRH29" s="201"/>
      <c r="DRI29" s="201"/>
      <c r="DRJ29" s="201"/>
      <c r="DRK29" s="201"/>
      <c r="DRL29" s="201"/>
      <c r="DRM29" s="201"/>
      <c r="DRN29" s="201"/>
      <c r="DRO29" s="201"/>
      <c r="DRP29" s="201"/>
      <c r="DRQ29" s="201"/>
      <c r="DRR29" s="201"/>
      <c r="DRS29" s="201"/>
      <c r="DRT29" s="201"/>
      <c r="DRU29" s="201"/>
      <c r="DRV29" s="201"/>
      <c r="DRW29" s="201"/>
      <c r="DRX29" s="201"/>
      <c r="DRY29" s="201"/>
      <c r="DRZ29" s="201"/>
      <c r="DSA29" s="201"/>
      <c r="DSB29" s="201"/>
      <c r="DSC29" s="201"/>
      <c r="DSD29" s="201"/>
      <c r="DSE29" s="201"/>
      <c r="DSF29" s="201"/>
      <c r="DSG29" s="201"/>
      <c r="DSH29" s="201"/>
      <c r="DSI29" s="201"/>
      <c r="DSJ29" s="201"/>
      <c r="DSK29" s="201"/>
      <c r="DSL29" s="201"/>
      <c r="DSM29" s="201"/>
      <c r="DSN29" s="201"/>
      <c r="DSO29" s="201"/>
      <c r="DSP29" s="201"/>
      <c r="DSQ29" s="201"/>
      <c r="DSR29" s="201"/>
      <c r="DSS29" s="201"/>
      <c r="DST29" s="201"/>
      <c r="DSU29" s="201"/>
      <c r="DSV29" s="201"/>
      <c r="DSW29" s="201"/>
      <c r="DSX29" s="201"/>
      <c r="DSY29" s="201"/>
      <c r="DSZ29" s="201"/>
      <c r="DTA29" s="201"/>
      <c r="DTB29" s="201"/>
      <c r="DTC29" s="201"/>
      <c r="DTD29" s="201"/>
      <c r="DTE29" s="201"/>
      <c r="DTF29" s="201"/>
      <c r="DTG29" s="201"/>
      <c r="DTH29" s="201"/>
      <c r="DTI29" s="201"/>
      <c r="DTJ29" s="201"/>
      <c r="DTK29" s="201"/>
      <c r="DTL29" s="201"/>
      <c r="DTM29" s="201"/>
      <c r="DTN29" s="201"/>
      <c r="DTO29" s="201"/>
      <c r="DTP29" s="201"/>
      <c r="DTQ29" s="201"/>
      <c r="DTR29" s="201"/>
      <c r="DTS29" s="201"/>
      <c r="DTT29" s="201"/>
      <c r="DTU29" s="201"/>
      <c r="DTV29" s="201"/>
      <c r="DTW29" s="201"/>
      <c r="DTX29" s="201"/>
      <c r="DTY29" s="201"/>
      <c r="DTZ29" s="201"/>
      <c r="DUA29" s="201"/>
      <c r="DUB29" s="201"/>
      <c r="DUC29" s="201"/>
      <c r="DUD29" s="201"/>
      <c r="DUE29" s="201"/>
      <c r="DUF29" s="201"/>
      <c r="DUG29" s="201"/>
      <c r="DUH29" s="201"/>
      <c r="DUI29" s="201"/>
      <c r="DUJ29" s="201"/>
      <c r="DUK29" s="201"/>
      <c r="DUL29" s="201"/>
      <c r="DUM29" s="201"/>
      <c r="DUN29" s="201"/>
      <c r="DUO29" s="201"/>
      <c r="DUP29" s="201"/>
      <c r="DUQ29" s="201"/>
      <c r="DUR29" s="201"/>
      <c r="DUS29" s="201"/>
      <c r="DUT29" s="201"/>
      <c r="DUU29" s="201"/>
      <c r="DUV29" s="201"/>
      <c r="DUW29" s="201"/>
      <c r="DUX29" s="201"/>
      <c r="DUY29" s="201"/>
      <c r="DUZ29" s="201"/>
      <c r="DVA29" s="201"/>
      <c r="DVB29" s="201"/>
      <c r="DVC29" s="201"/>
      <c r="DVD29" s="201"/>
      <c r="DVE29" s="201"/>
      <c r="DVF29" s="201"/>
      <c r="DVG29" s="201"/>
      <c r="DVH29" s="201"/>
      <c r="DVI29" s="201"/>
      <c r="DVJ29" s="201"/>
      <c r="DVK29" s="201"/>
      <c r="DVL29" s="201"/>
      <c r="DVM29" s="201"/>
      <c r="DVN29" s="201"/>
      <c r="DVO29" s="201"/>
      <c r="DVP29" s="201"/>
      <c r="DVQ29" s="201"/>
      <c r="DVR29" s="201"/>
      <c r="DVS29" s="201"/>
      <c r="DVT29" s="201"/>
      <c r="DVU29" s="201"/>
      <c r="DVV29" s="201"/>
      <c r="DVW29" s="201"/>
      <c r="DVX29" s="201"/>
      <c r="DVY29" s="201"/>
      <c r="DVZ29" s="201"/>
      <c r="DWA29" s="201"/>
      <c r="DWB29" s="201"/>
      <c r="DWC29" s="201"/>
      <c r="DWD29" s="201"/>
      <c r="DWE29" s="201"/>
      <c r="DWF29" s="201"/>
      <c r="DWG29" s="201"/>
      <c r="DWH29" s="201"/>
      <c r="DWI29" s="201"/>
      <c r="DWJ29" s="201"/>
      <c r="DWK29" s="201"/>
      <c r="DWL29" s="201"/>
      <c r="DWM29" s="201"/>
      <c r="DWN29" s="201"/>
      <c r="DWO29" s="201"/>
      <c r="DWP29" s="201"/>
      <c r="DWQ29" s="201"/>
      <c r="DWR29" s="201"/>
      <c r="DWS29" s="201"/>
      <c r="DWT29" s="201"/>
      <c r="DWU29" s="201"/>
      <c r="DWV29" s="201"/>
      <c r="DWW29" s="201"/>
      <c r="DWX29" s="201"/>
      <c r="DWY29" s="201"/>
      <c r="DWZ29" s="201"/>
      <c r="DXA29" s="201"/>
      <c r="DXB29" s="201"/>
      <c r="DXC29" s="201"/>
      <c r="DXD29" s="201"/>
      <c r="DXE29" s="201"/>
      <c r="DXF29" s="201"/>
      <c r="DXG29" s="201"/>
      <c r="DXH29" s="201"/>
      <c r="DXI29" s="201"/>
      <c r="DXJ29" s="201"/>
      <c r="DXK29" s="201"/>
      <c r="DXL29" s="201"/>
      <c r="DXM29" s="201"/>
      <c r="DXN29" s="201"/>
      <c r="DXO29" s="201"/>
      <c r="DXP29" s="201"/>
      <c r="DXQ29" s="201"/>
      <c r="DXR29" s="201"/>
      <c r="DXS29" s="201"/>
      <c r="DXT29" s="201"/>
      <c r="DXU29" s="201"/>
      <c r="DXV29" s="201"/>
      <c r="DXW29" s="201"/>
      <c r="DXX29" s="201"/>
      <c r="DXY29" s="201"/>
      <c r="DXZ29" s="201"/>
      <c r="DYA29" s="201"/>
      <c r="DYB29" s="201"/>
      <c r="DYC29" s="201"/>
      <c r="DYD29" s="201"/>
      <c r="DYE29" s="201"/>
      <c r="DYF29" s="201"/>
      <c r="DYG29" s="201"/>
      <c r="DYH29" s="201"/>
      <c r="DYI29" s="201"/>
      <c r="DYJ29" s="201"/>
      <c r="DYK29" s="201"/>
      <c r="DYL29" s="201"/>
      <c r="DYM29" s="201"/>
      <c r="DYN29" s="201"/>
      <c r="DYO29" s="201"/>
      <c r="DYP29" s="201"/>
      <c r="DYQ29" s="201"/>
      <c r="DYR29" s="201"/>
      <c r="DYS29" s="201"/>
      <c r="DYT29" s="201"/>
      <c r="DYU29" s="201"/>
      <c r="DYV29" s="201"/>
      <c r="DYW29" s="201"/>
      <c r="DYX29" s="201"/>
      <c r="DYY29" s="201"/>
      <c r="DYZ29" s="201"/>
      <c r="DZA29" s="201"/>
      <c r="DZB29" s="201"/>
      <c r="DZC29" s="201"/>
      <c r="DZD29" s="201"/>
      <c r="DZE29" s="201"/>
      <c r="DZF29" s="201"/>
      <c r="DZG29" s="201"/>
      <c r="DZH29" s="201"/>
      <c r="DZI29" s="201"/>
      <c r="DZJ29" s="201"/>
      <c r="DZK29" s="201"/>
      <c r="DZL29" s="201"/>
      <c r="DZM29" s="201"/>
      <c r="DZN29" s="201"/>
      <c r="DZO29" s="201"/>
      <c r="DZP29" s="201"/>
      <c r="DZQ29" s="201"/>
      <c r="DZR29" s="201"/>
      <c r="DZS29" s="201"/>
      <c r="DZT29" s="201"/>
      <c r="DZU29" s="201"/>
      <c r="DZV29" s="201"/>
      <c r="DZW29" s="201"/>
      <c r="DZX29" s="201"/>
      <c r="DZY29" s="201"/>
      <c r="DZZ29" s="201"/>
      <c r="EAA29" s="201"/>
      <c r="EAB29" s="201"/>
      <c r="EAC29" s="201"/>
      <c r="EAD29" s="201"/>
      <c r="EAE29" s="201"/>
      <c r="EAF29" s="201"/>
      <c r="EAG29" s="201"/>
      <c r="EAH29" s="201"/>
      <c r="EAI29" s="201"/>
      <c r="EAJ29" s="201"/>
      <c r="EAK29" s="201"/>
      <c r="EAL29" s="201"/>
      <c r="EAM29" s="201"/>
      <c r="EAN29" s="201"/>
      <c r="EAO29" s="201"/>
      <c r="EAP29" s="201"/>
      <c r="EAQ29" s="201"/>
      <c r="EAR29" s="201"/>
      <c r="EAS29" s="201"/>
      <c r="EAT29" s="201"/>
      <c r="EAU29" s="201"/>
      <c r="EAV29" s="201"/>
      <c r="EAW29" s="201"/>
      <c r="EAX29" s="201"/>
      <c r="EAY29" s="201"/>
      <c r="EAZ29" s="201"/>
      <c r="EBA29" s="201"/>
      <c r="EBB29" s="201"/>
      <c r="EBC29" s="201"/>
      <c r="EBD29" s="201"/>
      <c r="EBE29" s="201"/>
      <c r="EBF29" s="201"/>
      <c r="EBG29" s="201"/>
      <c r="EBH29" s="201"/>
      <c r="EBI29" s="201"/>
      <c r="EBJ29" s="201"/>
      <c r="EBK29" s="201"/>
      <c r="EBL29" s="201"/>
      <c r="EBM29" s="201"/>
      <c r="EBN29" s="201"/>
      <c r="EBO29" s="201"/>
      <c r="EBP29" s="201"/>
      <c r="EBQ29" s="201"/>
      <c r="EBR29" s="201"/>
      <c r="EBS29" s="201"/>
      <c r="EBT29" s="201"/>
      <c r="EBU29" s="201"/>
      <c r="EBV29" s="201"/>
      <c r="EBW29" s="201"/>
      <c r="EBX29" s="201"/>
      <c r="EBY29" s="201"/>
      <c r="EBZ29" s="201"/>
      <c r="ECA29" s="201"/>
      <c r="ECB29" s="201"/>
      <c r="ECC29" s="201"/>
      <c r="ECD29" s="201"/>
      <c r="ECE29" s="201"/>
      <c r="ECF29" s="201"/>
      <c r="ECG29" s="201"/>
      <c r="ECH29" s="201"/>
      <c r="ECI29" s="201"/>
      <c r="ECJ29" s="201"/>
      <c r="ECK29" s="201"/>
      <c r="ECL29" s="201"/>
      <c r="ECM29" s="201"/>
      <c r="ECN29" s="201"/>
      <c r="ECO29" s="201"/>
      <c r="ECP29" s="201"/>
      <c r="ECQ29" s="201"/>
      <c r="ECR29" s="201"/>
      <c r="ECS29" s="201"/>
      <c r="ECT29" s="201"/>
      <c r="ECU29" s="201"/>
      <c r="ECV29" s="201"/>
      <c r="ECW29" s="201"/>
      <c r="ECX29" s="201"/>
      <c r="ECY29" s="201"/>
      <c r="ECZ29" s="201"/>
      <c r="EDA29" s="201"/>
      <c r="EDB29" s="201"/>
      <c r="EDC29" s="201"/>
      <c r="EDD29" s="201"/>
      <c r="EDE29" s="201"/>
      <c r="EDF29" s="201"/>
      <c r="EDG29" s="201"/>
      <c r="EDH29" s="201"/>
      <c r="EDI29" s="201"/>
      <c r="EDJ29" s="201"/>
      <c r="EDK29" s="201"/>
      <c r="EDL29" s="201"/>
      <c r="EDM29" s="201"/>
      <c r="EDN29" s="201"/>
      <c r="EDO29" s="201"/>
      <c r="EDP29" s="201"/>
      <c r="EDQ29" s="201"/>
      <c r="EDR29" s="201"/>
      <c r="EDS29" s="201"/>
      <c r="EDT29" s="201"/>
      <c r="EDU29" s="201"/>
      <c r="EDV29" s="201"/>
      <c r="EDW29" s="201"/>
      <c r="EDX29" s="201"/>
      <c r="EDY29" s="201"/>
      <c r="EDZ29" s="201"/>
      <c r="EEA29" s="201"/>
      <c r="EEB29" s="201"/>
      <c r="EEC29" s="201"/>
      <c r="EED29" s="201"/>
      <c r="EEE29" s="201"/>
      <c r="EEF29" s="201"/>
      <c r="EEG29" s="201"/>
      <c r="EEH29" s="201"/>
      <c r="EEI29" s="201"/>
      <c r="EEJ29" s="201"/>
      <c r="EEK29" s="201"/>
      <c r="EEL29" s="201"/>
      <c r="EEM29" s="201"/>
      <c r="EEN29" s="201"/>
      <c r="EEO29" s="201"/>
      <c r="EEP29" s="201"/>
      <c r="EEQ29" s="201"/>
      <c r="EER29" s="201"/>
      <c r="EES29" s="201"/>
      <c r="EET29" s="201"/>
      <c r="EEU29" s="201"/>
      <c r="EEV29" s="201"/>
      <c r="EEW29" s="201"/>
      <c r="EEX29" s="201"/>
      <c r="EEY29" s="201"/>
      <c r="EEZ29" s="201"/>
      <c r="EFA29" s="201"/>
      <c r="EFB29" s="201"/>
      <c r="EFC29" s="201"/>
      <c r="EFD29" s="201"/>
      <c r="EFE29" s="201"/>
      <c r="EFF29" s="201"/>
      <c r="EFG29" s="201"/>
      <c r="EFH29" s="201"/>
      <c r="EFI29" s="201"/>
      <c r="EFJ29" s="201"/>
      <c r="EFK29" s="201"/>
      <c r="EFL29" s="201"/>
      <c r="EFM29" s="201"/>
      <c r="EFN29" s="201"/>
      <c r="EFO29" s="201"/>
      <c r="EFP29" s="201"/>
      <c r="EFQ29" s="201"/>
      <c r="EFR29" s="201"/>
      <c r="EFS29" s="201"/>
      <c r="EFT29" s="201"/>
      <c r="EFU29" s="201"/>
      <c r="EFV29" s="201"/>
      <c r="EFW29" s="201"/>
      <c r="EFX29" s="201"/>
      <c r="EFY29" s="201"/>
      <c r="EFZ29" s="201"/>
      <c r="EGA29" s="201"/>
      <c r="EGB29" s="201"/>
      <c r="EGC29" s="201"/>
      <c r="EGD29" s="201"/>
      <c r="EGE29" s="201"/>
      <c r="EGF29" s="201"/>
      <c r="EGG29" s="201"/>
      <c r="EGH29" s="201"/>
      <c r="EGI29" s="201"/>
      <c r="EGJ29" s="201"/>
      <c r="EGK29" s="201"/>
      <c r="EGL29" s="201"/>
      <c r="EGM29" s="201"/>
      <c r="EGN29" s="201"/>
      <c r="EGO29" s="201"/>
      <c r="EGP29" s="201"/>
      <c r="EGQ29" s="201"/>
      <c r="EGR29" s="201"/>
      <c r="EGS29" s="201"/>
      <c r="EGT29" s="201"/>
      <c r="EGU29" s="201"/>
      <c r="EGV29" s="201"/>
      <c r="EGW29" s="201"/>
      <c r="EGX29" s="201"/>
      <c r="EGY29" s="201"/>
      <c r="EGZ29" s="201"/>
      <c r="EHA29" s="201"/>
      <c r="EHB29" s="201"/>
      <c r="EHC29" s="201"/>
      <c r="EHD29" s="201"/>
      <c r="EHE29" s="201"/>
      <c r="EHF29" s="201"/>
      <c r="EHG29" s="201"/>
      <c r="EHH29" s="201"/>
      <c r="EHI29" s="201"/>
      <c r="EHJ29" s="201"/>
      <c r="EHK29" s="201"/>
      <c r="EHL29" s="201"/>
      <c r="EHM29" s="201"/>
      <c r="EHN29" s="201"/>
      <c r="EHO29" s="201"/>
      <c r="EHP29" s="201"/>
      <c r="EHQ29" s="201"/>
      <c r="EHR29" s="201"/>
      <c r="EHS29" s="201"/>
      <c r="EHT29" s="201"/>
      <c r="EHU29" s="201"/>
      <c r="EHV29" s="201"/>
      <c r="EHW29" s="201"/>
      <c r="EHX29" s="201"/>
      <c r="EHY29" s="201"/>
      <c r="EHZ29" s="201"/>
      <c r="EIA29" s="201"/>
      <c r="EIB29" s="201"/>
      <c r="EIC29" s="201"/>
      <c r="EID29" s="201"/>
      <c r="EIE29" s="201"/>
      <c r="EIF29" s="201"/>
      <c r="EIG29" s="201"/>
      <c r="EIH29" s="201"/>
      <c r="EII29" s="201"/>
      <c r="EIJ29" s="201"/>
      <c r="EIK29" s="201"/>
      <c r="EIL29" s="201"/>
      <c r="EIM29" s="201"/>
      <c r="EIN29" s="201"/>
      <c r="EIO29" s="201"/>
      <c r="EIP29" s="201"/>
      <c r="EIQ29" s="201"/>
      <c r="EIR29" s="201"/>
      <c r="EIS29" s="201"/>
      <c r="EIT29" s="201"/>
      <c r="EIU29" s="201"/>
      <c r="EIV29" s="201"/>
      <c r="EIW29" s="201"/>
      <c r="EIX29" s="201"/>
      <c r="EIY29" s="201"/>
      <c r="EIZ29" s="201"/>
      <c r="EJA29" s="201"/>
      <c r="EJB29" s="201"/>
      <c r="EJC29" s="201"/>
      <c r="EJD29" s="201"/>
      <c r="EJE29" s="201"/>
      <c r="EJF29" s="201"/>
      <c r="EJG29" s="201"/>
      <c r="EJH29" s="201"/>
      <c r="EJI29" s="201"/>
      <c r="EJJ29" s="201"/>
      <c r="EJK29" s="201"/>
      <c r="EJL29" s="201"/>
      <c r="EJM29" s="201"/>
      <c r="EJN29" s="201"/>
      <c r="EJO29" s="201"/>
      <c r="EJP29" s="201"/>
      <c r="EJQ29" s="201"/>
      <c r="EJR29" s="201"/>
      <c r="EJS29" s="201"/>
      <c r="EJT29" s="201"/>
      <c r="EJU29" s="201"/>
      <c r="EJV29" s="201"/>
      <c r="EJW29" s="201"/>
      <c r="EJX29" s="201"/>
      <c r="EJY29" s="201"/>
      <c r="EJZ29" s="201"/>
      <c r="EKA29" s="201"/>
      <c r="EKB29" s="201"/>
      <c r="EKC29" s="201"/>
      <c r="EKD29" s="201"/>
      <c r="EKE29" s="201"/>
      <c r="EKF29" s="201"/>
      <c r="EKG29" s="201"/>
      <c r="EKH29" s="201"/>
      <c r="EKI29" s="201"/>
      <c r="EKJ29" s="201"/>
      <c r="EKK29" s="201"/>
      <c r="EKL29" s="201"/>
      <c r="EKM29" s="201"/>
      <c r="EKN29" s="201"/>
      <c r="EKO29" s="201"/>
      <c r="EKP29" s="201"/>
      <c r="EKQ29" s="201"/>
      <c r="EKR29" s="201"/>
      <c r="EKS29" s="201"/>
      <c r="EKT29" s="201"/>
      <c r="EKU29" s="201"/>
      <c r="EKV29" s="201"/>
      <c r="EKW29" s="201"/>
      <c r="EKX29" s="201"/>
      <c r="EKY29" s="201"/>
      <c r="EKZ29" s="201"/>
      <c r="ELA29" s="201"/>
      <c r="ELB29" s="201"/>
      <c r="ELC29" s="201"/>
      <c r="ELD29" s="201"/>
      <c r="ELE29" s="201"/>
      <c r="ELF29" s="201"/>
      <c r="ELG29" s="201"/>
      <c r="ELH29" s="201"/>
      <c r="ELI29" s="201"/>
      <c r="ELJ29" s="201"/>
      <c r="ELK29" s="201"/>
      <c r="ELL29" s="201"/>
      <c r="ELM29" s="201"/>
      <c r="ELN29" s="201"/>
      <c r="ELO29" s="201"/>
      <c r="ELP29" s="201"/>
      <c r="ELQ29" s="201"/>
      <c r="ELR29" s="201"/>
      <c r="ELS29" s="201"/>
      <c r="ELT29" s="201"/>
      <c r="ELU29" s="201"/>
      <c r="ELV29" s="201"/>
      <c r="ELW29" s="201"/>
      <c r="ELX29" s="201"/>
      <c r="ELY29" s="201"/>
      <c r="ELZ29" s="201"/>
      <c r="EMA29" s="201"/>
      <c r="EMB29" s="201"/>
      <c r="EMC29" s="201"/>
      <c r="EMD29" s="201"/>
      <c r="EME29" s="201"/>
      <c r="EMF29" s="201"/>
      <c r="EMG29" s="201"/>
      <c r="EMH29" s="201"/>
      <c r="EMI29" s="201"/>
      <c r="EMJ29" s="201"/>
      <c r="EMK29" s="201"/>
      <c r="EML29" s="201"/>
      <c r="EMM29" s="201"/>
      <c r="EMN29" s="201"/>
      <c r="EMO29" s="201"/>
      <c r="EMP29" s="201"/>
      <c r="EMQ29" s="201"/>
      <c r="EMR29" s="201"/>
      <c r="EMS29" s="201"/>
      <c r="EMT29" s="201"/>
      <c r="EMU29" s="201"/>
      <c r="EMV29" s="201"/>
      <c r="EMW29" s="201"/>
      <c r="EMX29" s="201"/>
      <c r="EMY29" s="201"/>
      <c r="EMZ29" s="201"/>
      <c r="ENA29" s="201"/>
      <c r="ENB29" s="201"/>
      <c r="ENC29" s="201"/>
      <c r="END29" s="201"/>
      <c r="ENE29" s="201"/>
      <c r="ENF29" s="201"/>
      <c r="ENG29" s="201"/>
      <c r="ENH29" s="201"/>
      <c r="ENI29" s="201"/>
      <c r="ENJ29" s="201"/>
      <c r="ENK29" s="201"/>
      <c r="ENL29" s="201"/>
      <c r="ENM29" s="201"/>
      <c r="ENN29" s="201"/>
      <c r="ENO29" s="201"/>
      <c r="ENP29" s="201"/>
      <c r="ENQ29" s="201"/>
      <c r="ENR29" s="201"/>
      <c r="ENS29" s="201"/>
      <c r="ENT29" s="201"/>
      <c r="ENU29" s="201"/>
      <c r="ENV29" s="201"/>
      <c r="ENW29" s="201"/>
      <c r="ENX29" s="201"/>
      <c r="ENY29" s="201"/>
      <c r="ENZ29" s="201"/>
      <c r="EOA29" s="201"/>
      <c r="EOB29" s="201"/>
      <c r="EOC29" s="201"/>
      <c r="EOD29" s="201"/>
      <c r="EOE29" s="201"/>
      <c r="EOF29" s="201"/>
      <c r="EOG29" s="201"/>
      <c r="EOH29" s="201"/>
      <c r="EOI29" s="201"/>
      <c r="EOJ29" s="201"/>
      <c r="EOK29" s="201"/>
      <c r="EOL29" s="201"/>
      <c r="EOM29" s="201"/>
      <c r="EON29" s="201"/>
      <c r="EOO29" s="201"/>
      <c r="EOP29" s="201"/>
      <c r="EOQ29" s="201"/>
      <c r="EOR29" s="201"/>
      <c r="EOS29" s="201"/>
      <c r="EOT29" s="201"/>
      <c r="EOU29" s="201"/>
      <c r="EOV29" s="201"/>
      <c r="EOW29" s="201"/>
      <c r="EOX29" s="201"/>
      <c r="EOY29" s="201"/>
      <c r="EOZ29" s="201"/>
      <c r="EPA29" s="201"/>
      <c r="EPB29" s="201"/>
      <c r="EPC29" s="201"/>
      <c r="EPD29" s="201"/>
      <c r="EPE29" s="201"/>
      <c r="EPF29" s="201"/>
      <c r="EPG29" s="201"/>
      <c r="EPH29" s="201"/>
      <c r="EPI29" s="201"/>
      <c r="EPJ29" s="201"/>
      <c r="EPK29" s="201"/>
      <c r="EPL29" s="201"/>
      <c r="EPM29" s="201"/>
      <c r="EPN29" s="201"/>
      <c r="EPO29" s="201"/>
      <c r="EPP29" s="201"/>
      <c r="EPQ29" s="201"/>
      <c r="EPR29" s="201"/>
      <c r="EPS29" s="201"/>
      <c r="EPT29" s="201"/>
      <c r="EPU29" s="201"/>
      <c r="EPV29" s="201"/>
      <c r="EPW29" s="201"/>
      <c r="EPX29" s="201"/>
      <c r="EPY29" s="201"/>
      <c r="EPZ29" s="201"/>
      <c r="EQA29" s="201"/>
      <c r="EQB29" s="201"/>
      <c r="EQC29" s="201"/>
      <c r="EQD29" s="201"/>
      <c r="EQE29" s="201"/>
      <c r="EQF29" s="201"/>
      <c r="EQG29" s="201"/>
      <c r="EQH29" s="201"/>
      <c r="EQI29" s="201"/>
      <c r="EQJ29" s="201"/>
      <c r="EQK29" s="201"/>
      <c r="EQL29" s="201"/>
      <c r="EQM29" s="201"/>
      <c r="EQN29" s="201"/>
      <c r="EQO29" s="201"/>
      <c r="EQP29" s="201"/>
      <c r="EQQ29" s="201"/>
      <c r="EQR29" s="201"/>
      <c r="EQS29" s="201"/>
      <c r="EQT29" s="201"/>
      <c r="EQU29" s="201"/>
      <c r="EQV29" s="201"/>
      <c r="EQW29" s="201"/>
      <c r="EQX29" s="201"/>
      <c r="EQY29" s="201"/>
      <c r="EQZ29" s="201"/>
      <c r="ERA29" s="201"/>
      <c r="ERB29" s="201"/>
      <c r="ERC29" s="201"/>
      <c r="ERD29" s="201"/>
      <c r="ERE29" s="201"/>
      <c r="ERF29" s="201"/>
      <c r="ERG29" s="201"/>
      <c r="ERH29" s="201"/>
      <c r="ERI29" s="201"/>
      <c r="ERJ29" s="201"/>
      <c r="ERK29" s="201"/>
      <c r="ERL29" s="201"/>
      <c r="ERM29" s="201"/>
      <c r="ERN29" s="201"/>
      <c r="ERO29" s="201"/>
      <c r="ERP29" s="201"/>
      <c r="ERQ29" s="201"/>
      <c r="ERR29" s="201"/>
      <c r="ERS29" s="201"/>
      <c r="ERT29" s="201"/>
      <c r="ERU29" s="201"/>
      <c r="ERV29" s="201"/>
      <c r="ERW29" s="201"/>
      <c r="ERX29" s="201"/>
      <c r="ERY29" s="201"/>
      <c r="ERZ29" s="201"/>
      <c r="ESA29" s="201"/>
      <c r="ESB29" s="201"/>
      <c r="ESC29" s="201"/>
      <c r="ESD29" s="201"/>
      <c r="ESE29" s="201"/>
      <c r="ESF29" s="201"/>
      <c r="ESG29" s="201"/>
      <c r="ESH29" s="201"/>
      <c r="ESI29" s="201"/>
      <c r="ESJ29" s="201"/>
      <c r="ESK29" s="201"/>
      <c r="ESL29" s="201"/>
      <c r="ESM29" s="201"/>
      <c r="ESN29" s="201"/>
      <c r="ESO29" s="201"/>
      <c r="ESP29" s="201"/>
      <c r="ESQ29" s="201"/>
      <c r="ESR29" s="201"/>
      <c r="ESS29" s="201"/>
      <c r="EST29" s="201"/>
      <c r="ESU29" s="201"/>
      <c r="ESV29" s="201"/>
      <c r="ESW29" s="201"/>
      <c r="ESX29" s="201"/>
      <c r="ESY29" s="201"/>
      <c r="ESZ29" s="201"/>
      <c r="ETA29" s="201"/>
      <c r="ETB29" s="201"/>
      <c r="ETC29" s="201"/>
      <c r="ETD29" s="201"/>
      <c r="ETE29" s="201"/>
      <c r="ETF29" s="201"/>
      <c r="ETG29" s="201"/>
      <c r="ETH29" s="201"/>
      <c r="ETI29" s="201"/>
      <c r="ETJ29" s="201"/>
      <c r="ETK29" s="201"/>
      <c r="ETL29" s="201"/>
      <c r="ETM29" s="201"/>
      <c r="ETN29" s="201"/>
      <c r="ETO29" s="201"/>
      <c r="ETP29" s="201"/>
      <c r="ETQ29" s="201"/>
      <c r="ETR29" s="201"/>
      <c r="ETS29" s="201"/>
      <c r="ETT29" s="201"/>
      <c r="ETU29" s="201"/>
      <c r="ETV29" s="201"/>
      <c r="ETW29" s="201"/>
      <c r="ETX29" s="201"/>
      <c r="ETY29" s="201"/>
      <c r="ETZ29" s="201"/>
      <c r="EUA29" s="201"/>
      <c r="EUB29" s="201"/>
      <c r="EUC29" s="201"/>
      <c r="EUD29" s="201"/>
      <c r="EUE29" s="201"/>
      <c r="EUF29" s="201"/>
      <c r="EUG29" s="201"/>
      <c r="EUH29" s="201"/>
      <c r="EUI29" s="201"/>
      <c r="EUJ29" s="201"/>
      <c r="EUK29" s="201"/>
      <c r="EUL29" s="201"/>
      <c r="EUM29" s="201"/>
      <c r="EUN29" s="201"/>
      <c r="EUO29" s="201"/>
      <c r="EUP29" s="201"/>
      <c r="EUQ29" s="201"/>
      <c r="EUR29" s="201"/>
      <c r="EUS29" s="201"/>
      <c r="EUT29" s="201"/>
      <c r="EUU29" s="201"/>
      <c r="EUV29" s="201"/>
      <c r="EUW29" s="201"/>
      <c r="EUX29" s="201"/>
      <c r="EUY29" s="201"/>
      <c r="EUZ29" s="201"/>
      <c r="EVA29" s="201"/>
      <c r="EVB29" s="201"/>
      <c r="EVC29" s="201"/>
      <c r="EVD29" s="201"/>
      <c r="EVE29" s="201"/>
      <c r="EVF29" s="201"/>
      <c r="EVG29" s="201"/>
      <c r="EVH29" s="201"/>
      <c r="EVI29" s="201"/>
      <c r="EVJ29" s="201"/>
      <c r="EVK29" s="201"/>
      <c r="EVL29" s="201"/>
      <c r="EVM29" s="201"/>
      <c r="EVN29" s="201"/>
      <c r="EVO29" s="201"/>
      <c r="EVP29" s="201"/>
      <c r="EVQ29" s="201"/>
      <c r="EVR29" s="201"/>
      <c r="EVS29" s="201"/>
      <c r="EVT29" s="201"/>
      <c r="EVU29" s="201"/>
      <c r="EVV29" s="201"/>
      <c r="EVW29" s="201"/>
      <c r="EVX29" s="201"/>
      <c r="EVY29" s="201"/>
      <c r="EVZ29" s="201"/>
      <c r="EWA29" s="201"/>
      <c r="EWB29" s="201"/>
      <c r="EWC29" s="201"/>
      <c r="EWD29" s="201"/>
      <c r="EWE29" s="201"/>
      <c r="EWF29" s="201"/>
      <c r="EWG29" s="201"/>
      <c r="EWH29" s="201"/>
      <c r="EWI29" s="201"/>
      <c r="EWJ29" s="201"/>
      <c r="EWK29" s="201"/>
      <c r="EWL29" s="201"/>
      <c r="EWM29" s="201"/>
      <c r="EWN29" s="201"/>
      <c r="EWO29" s="201"/>
      <c r="EWP29" s="201"/>
      <c r="EWQ29" s="201"/>
      <c r="EWR29" s="201"/>
      <c r="EWS29" s="201"/>
      <c r="EWT29" s="201"/>
      <c r="EWU29" s="201"/>
      <c r="EWV29" s="201"/>
      <c r="EWW29" s="201"/>
      <c r="EWX29" s="201"/>
      <c r="EWY29" s="201"/>
      <c r="EWZ29" s="201"/>
      <c r="EXA29" s="201"/>
      <c r="EXB29" s="201"/>
      <c r="EXC29" s="201"/>
      <c r="EXD29" s="201"/>
      <c r="EXE29" s="201"/>
      <c r="EXF29" s="201"/>
      <c r="EXG29" s="201"/>
      <c r="EXH29" s="201"/>
      <c r="EXI29" s="201"/>
      <c r="EXJ29" s="201"/>
      <c r="EXK29" s="201"/>
      <c r="EXL29" s="201"/>
      <c r="EXM29" s="201"/>
      <c r="EXN29" s="201"/>
      <c r="EXO29" s="201"/>
      <c r="EXP29" s="201"/>
      <c r="EXQ29" s="201"/>
      <c r="EXR29" s="201"/>
      <c r="EXS29" s="201"/>
      <c r="EXT29" s="201"/>
      <c r="EXU29" s="201"/>
      <c r="EXV29" s="201"/>
      <c r="EXW29" s="201"/>
      <c r="EXX29" s="201"/>
      <c r="EXY29" s="201"/>
      <c r="EXZ29" s="201"/>
      <c r="EYA29" s="201"/>
      <c r="EYB29" s="201"/>
      <c r="EYC29" s="201"/>
      <c r="EYD29" s="201"/>
      <c r="EYE29" s="201"/>
      <c r="EYF29" s="201"/>
      <c r="EYG29" s="201"/>
      <c r="EYH29" s="201"/>
      <c r="EYI29" s="201"/>
      <c r="EYJ29" s="201"/>
      <c r="EYK29" s="201"/>
      <c r="EYL29" s="201"/>
      <c r="EYM29" s="201"/>
      <c r="EYN29" s="201"/>
      <c r="EYO29" s="201"/>
      <c r="EYP29" s="201"/>
      <c r="EYQ29" s="201"/>
      <c r="EYR29" s="201"/>
      <c r="EYS29" s="201"/>
      <c r="EYT29" s="201"/>
      <c r="EYU29" s="201"/>
      <c r="EYV29" s="201"/>
      <c r="EYW29" s="201"/>
      <c r="EYX29" s="201"/>
      <c r="EYY29" s="201"/>
      <c r="EYZ29" s="201"/>
      <c r="EZA29" s="201"/>
      <c r="EZB29" s="201"/>
      <c r="EZC29" s="201"/>
      <c r="EZD29" s="201"/>
      <c r="EZE29" s="201"/>
      <c r="EZF29" s="201"/>
      <c r="EZG29" s="201"/>
      <c r="EZH29" s="201"/>
      <c r="EZI29" s="201"/>
      <c r="EZJ29" s="201"/>
      <c r="EZK29" s="201"/>
      <c r="EZL29" s="201"/>
      <c r="EZM29" s="201"/>
      <c r="EZN29" s="201"/>
      <c r="EZO29" s="201"/>
      <c r="EZP29" s="201"/>
      <c r="EZQ29" s="201"/>
      <c r="EZR29" s="201"/>
      <c r="EZS29" s="201"/>
      <c r="EZT29" s="201"/>
      <c r="EZU29" s="201"/>
      <c r="EZV29" s="201"/>
      <c r="EZW29" s="201"/>
      <c r="EZX29" s="201"/>
      <c r="EZY29" s="201"/>
      <c r="EZZ29" s="201"/>
      <c r="FAA29" s="201"/>
      <c r="FAB29" s="201"/>
      <c r="FAC29" s="201"/>
      <c r="FAD29" s="201"/>
      <c r="FAE29" s="201"/>
      <c r="FAF29" s="201"/>
      <c r="FAG29" s="201"/>
      <c r="FAH29" s="201"/>
      <c r="FAI29" s="201"/>
      <c r="FAJ29" s="201"/>
      <c r="FAK29" s="201"/>
      <c r="FAL29" s="201"/>
      <c r="FAM29" s="201"/>
      <c r="FAN29" s="201"/>
      <c r="FAO29" s="201"/>
      <c r="FAP29" s="201"/>
      <c r="FAQ29" s="201"/>
      <c r="FAR29" s="201"/>
      <c r="FAS29" s="201"/>
      <c r="FAT29" s="201"/>
      <c r="FAU29" s="201"/>
      <c r="FAV29" s="201"/>
      <c r="FAW29" s="201"/>
      <c r="FAX29" s="201"/>
      <c r="FAY29" s="201"/>
      <c r="FAZ29" s="201"/>
      <c r="FBA29" s="201"/>
      <c r="FBB29" s="201"/>
      <c r="FBC29" s="201"/>
      <c r="FBD29" s="201"/>
      <c r="FBE29" s="201"/>
      <c r="FBF29" s="201"/>
      <c r="FBG29" s="201"/>
      <c r="FBH29" s="201"/>
      <c r="FBI29" s="201"/>
      <c r="FBJ29" s="201"/>
      <c r="FBK29" s="201"/>
      <c r="FBL29" s="201"/>
      <c r="FBM29" s="201"/>
      <c r="FBN29" s="201"/>
      <c r="FBO29" s="201"/>
      <c r="FBP29" s="201"/>
      <c r="FBQ29" s="201"/>
      <c r="FBR29" s="201"/>
      <c r="FBS29" s="201"/>
      <c r="FBT29" s="201"/>
      <c r="FBU29" s="201"/>
      <c r="FBV29" s="201"/>
      <c r="FBW29" s="201"/>
      <c r="FBX29" s="201"/>
      <c r="FBY29" s="201"/>
      <c r="FBZ29" s="201"/>
      <c r="FCA29" s="201"/>
      <c r="FCB29" s="201"/>
      <c r="FCC29" s="201"/>
      <c r="FCD29" s="201"/>
      <c r="FCE29" s="201"/>
      <c r="FCF29" s="201"/>
      <c r="FCG29" s="201"/>
      <c r="FCH29" s="201"/>
      <c r="FCI29" s="201"/>
      <c r="FCJ29" s="201"/>
      <c r="FCK29" s="201"/>
      <c r="FCL29" s="201"/>
      <c r="FCM29" s="201"/>
      <c r="FCN29" s="201"/>
      <c r="FCO29" s="201"/>
      <c r="FCP29" s="201"/>
      <c r="FCQ29" s="201"/>
      <c r="FCR29" s="201"/>
      <c r="FCS29" s="201"/>
      <c r="FCT29" s="201"/>
      <c r="FCU29" s="201"/>
      <c r="FCV29" s="201"/>
      <c r="FCW29" s="201"/>
      <c r="FCX29" s="201"/>
      <c r="FCY29" s="201"/>
      <c r="FCZ29" s="201"/>
      <c r="FDA29" s="201"/>
      <c r="FDB29" s="201"/>
      <c r="FDC29" s="201"/>
      <c r="FDD29" s="201"/>
      <c r="FDE29" s="201"/>
      <c r="FDF29" s="201"/>
      <c r="FDG29" s="201"/>
      <c r="FDH29" s="201"/>
      <c r="FDI29" s="201"/>
      <c r="FDJ29" s="201"/>
      <c r="FDK29" s="201"/>
      <c r="FDL29" s="201"/>
      <c r="FDM29" s="201"/>
      <c r="FDN29" s="201"/>
      <c r="FDO29" s="201"/>
      <c r="FDP29" s="201"/>
      <c r="FDQ29" s="201"/>
      <c r="FDR29" s="201"/>
      <c r="FDS29" s="201"/>
      <c r="FDT29" s="201"/>
      <c r="FDU29" s="201"/>
      <c r="FDV29" s="201"/>
      <c r="FDW29" s="201"/>
      <c r="FDX29" s="201"/>
      <c r="FDY29" s="201"/>
      <c r="FDZ29" s="201"/>
      <c r="FEA29" s="201"/>
      <c r="FEB29" s="201"/>
      <c r="FEC29" s="201"/>
      <c r="FED29" s="201"/>
      <c r="FEE29" s="201"/>
      <c r="FEF29" s="201"/>
      <c r="FEG29" s="201"/>
      <c r="FEH29" s="201"/>
      <c r="FEI29" s="201"/>
      <c r="FEJ29" s="201"/>
      <c r="FEK29" s="201"/>
      <c r="FEL29" s="201"/>
      <c r="FEM29" s="201"/>
      <c r="FEN29" s="201"/>
      <c r="FEO29" s="201"/>
      <c r="FEP29" s="201"/>
      <c r="FEQ29" s="201"/>
      <c r="FER29" s="201"/>
      <c r="FES29" s="201"/>
      <c r="FET29" s="201"/>
      <c r="FEU29" s="201"/>
      <c r="FEV29" s="201"/>
      <c r="FEW29" s="201"/>
      <c r="FEX29" s="201"/>
      <c r="FEY29" s="201"/>
      <c r="FEZ29" s="201"/>
      <c r="FFA29" s="201"/>
      <c r="FFB29" s="201"/>
      <c r="FFC29" s="201"/>
      <c r="FFD29" s="201"/>
      <c r="FFE29" s="201"/>
      <c r="FFF29" s="201"/>
      <c r="FFG29" s="201"/>
      <c r="FFH29" s="201"/>
      <c r="FFI29" s="201"/>
      <c r="FFJ29" s="201"/>
      <c r="FFK29" s="201"/>
      <c r="FFL29" s="201"/>
      <c r="FFM29" s="201"/>
      <c r="FFN29" s="201"/>
      <c r="FFO29" s="201"/>
      <c r="FFP29" s="201"/>
      <c r="FFQ29" s="201"/>
      <c r="FFR29" s="201"/>
      <c r="FFS29" s="201"/>
      <c r="FFT29" s="201"/>
      <c r="FFU29" s="201"/>
      <c r="FFV29" s="201"/>
      <c r="FFW29" s="201"/>
      <c r="FFX29" s="201"/>
      <c r="FFY29" s="201"/>
      <c r="FFZ29" s="201"/>
      <c r="FGA29" s="201"/>
      <c r="FGB29" s="201"/>
      <c r="FGC29" s="201"/>
      <c r="FGD29" s="201"/>
      <c r="FGE29" s="201"/>
      <c r="FGF29" s="201"/>
      <c r="FGG29" s="201"/>
      <c r="FGH29" s="201"/>
      <c r="FGI29" s="201"/>
      <c r="FGJ29" s="201"/>
      <c r="FGK29" s="201"/>
      <c r="FGL29" s="201"/>
      <c r="FGM29" s="201"/>
      <c r="FGN29" s="201"/>
      <c r="FGO29" s="201"/>
      <c r="FGP29" s="201"/>
      <c r="FGQ29" s="201"/>
      <c r="FGR29" s="201"/>
      <c r="FGS29" s="201"/>
      <c r="FGT29" s="201"/>
      <c r="FGU29" s="201"/>
      <c r="FGV29" s="201"/>
      <c r="FGW29" s="201"/>
      <c r="FGX29" s="201"/>
      <c r="FGY29" s="201"/>
      <c r="FGZ29" s="201"/>
      <c r="FHA29" s="201"/>
      <c r="FHB29" s="201"/>
      <c r="FHC29" s="201"/>
      <c r="FHD29" s="201"/>
      <c r="FHE29" s="201"/>
      <c r="FHF29" s="201"/>
      <c r="FHG29" s="201"/>
      <c r="FHH29" s="201"/>
      <c r="FHI29" s="201"/>
      <c r="FHJ29" s="201"/>
      <c r="FHK29" s="201"/>
      <c r="FHL29" s="201"/>
      <c r="FHM29" s="201"/>
      <c r="FHN29" s="201"/>
      <c r="FHO29" s="201"/>
      <c r="FHP29" s="201"/>
      <c r="FHQ29" s="201"/>
      <c r="FHR29" s="201"/>
      <c r="FHS29" s="201"/>
      <c r="FHT29" s="201"/>
      <c r="FHU29" s="201"/>
      <c r="FHV29" s="201"/>
      <c r="FHW29" s="201"/>
      <c r="FHX29" s="201"/>
      <c r="FHY29" s="201"/>
      <c r="FHZ29" s="201"/>
      <c r="FIA29" s="201"/>
      <c r="FIB29" s="201"/>
      <c r="FIC29" s="201"/>
      <c r="FID29" s="201"/>
      <c r="FIE29" s="201"/>
      <c r="FIF29" s="201"/>
      <c r="FIG29" s="201"/>
      <c r="FIH29" s="201"/>
      <c r="FII29" s="201"/>
      <c r="FIJ29" s="201"/>
      <c r="FIK29" s="201"/>
      <c r="FIL29" s="201"/>
      <c r="FIM29" s="201"/>
      <c r="FIN29" s="201"/>
      <c r="FIO29" s="201"/>
      <c r="FIP29" s="201"/>
      <c r="FIQ29" s="201"/>
      <c r="FIR29" s="201"/>
      <c r="FIS29" s="201"/>
      <c r="FIT29" s="201"/>
      <c r="FIU29" s="201"/>
      <c r="FIV29" s="201"/>
      <c r="FIW29" s="201"/>
      <c r="FIX29" s="201"/>
      <c r="FIY29" s="201"/>
      <c r="FIZ29" s="201"/>
      <c r="FJA29" s="201"/>
      <c r="FJB29" s="201"/>
      <c r="FJC29" s="201"/>
      <c r="FJD29" s="201"/>
      <c r="FJE29" s="201"/>
      <c r="FJF29" s="201"/>
      <c r="FJG29" s="201"/>
      <c r="FJH29" s="201"/>
      <c r="FJI29" s="201"/>
      <c r="FJJ29" s="201"/>
      <c r="FJK29" s="201"/>
      <c r="FJL29" s="201"/>
      <c r="FJM29" s="201"/>
      <c r="FJN29" s="201"/>
      <c r="FJO29" s="201"/>
      <c r="FJP29" s="201"/>
      <c r="FJQ29" s="201"/>
      <c r="FJR29" s="201"/>
      <c r="FJS29" s="201"/>
      <c r="FJT29" s="201"/>
      <c r="FJU29" s="201"/>
      <c r="FJV29" s="201"/>
      <c r="FJW29" s="201"/>
      <c r="FJX29" s="201"/>
      <c r="FJY29" s="201"/>
      <c r="FJZ29" s="201"/>
      <c r="FKA29" s="201"/>
      <c r="FKB29" s="201"/>
      <c r="FKC29" s="201"/>
      <c r="FKD29" s="201"/>
      <c r="FKE29" s="201"/>
      <c r="FKF29" s="201"/>
      <c r="FKG29" s="201"/>
      <c r="FKH29" s="201"/>
      <c r="FKI29" s="201"/>
      <c r="FKJ29" s="201"/>
      <c r="FKK29" s="201"/>
      <c r="FKL29" s="201"/>
      <c r="FKM29" s="201"/>
      <c r="FKN29" s="201"/>
      <c r="FKO29" s="201"/>
      <c r="FKP29" s="201"/>
      <c r="FKQ29" s="201"/>
      <c r="FKR29" s="201"/>
      <c r="FKS29" s="201"/>
      <c r="FKT29" s="201"/>
      <c r="FKU29" s="201"/>
      <c r="FKV29" s="201"/>
      <c r="FKW29" s="201"/>
      <c r="FKX29" s="201"/>
      <c r="FKY29" s="201"/>
      <c r="FKZ29" s="201"/>
      <c r="FLA29" s="201"/>
      <c r="FLB29" s="201"/>
      <c r="FLC29" s="201"/>
      <c r="FLD29" s="201"/>
      <c r="FLE29" s="201"/>
      <c r="FLF29" s="201"/>
      <c r="FLG29" s="201"/>
      <c r="FLH29" s="201"/>
      <c r="FLI29" s="201"/>
      <c r="FLJ29" s="201"/>
      <c r="FLK29" s="201"/>
      <c r="FLL29" s="201"/>
      <c r="FLM29" s="201"/>
      <c r="FLN29" s="201"/>
      <c r="FLO29" s="201"/>
      <c r="FLP29" s="201"/>
      <c r="FLQ29" s="201"/>
      <c r="FLR29" s="201"/>
      <c r="FLS29" s="201"/>
      <c r="FLT29" s="201"/>
      <c r="FLU29" s="201"/>
      <c r="FLV29" s="201"/>
      <c r="FLW29" s="201"/>
      <c r="FLX29" s="201"/>
      <c r="FLY29" s="201"/>
      <c r="FLZ29" s="201"/>
      <c r="FMA29" s="201"/>
      <c r="FMB29" s="201"/>
      <c r="FMC29" s="201"/>
      <c r="FMD29" s="201"/>
      <c r="FME29" s="201"/>
      <c r="FMF29" s="201"/>
      <c r="FMG29" s="201"/>
      <c r="FMH29" s="201"/>
      <c r="FMI29" s="201"/>
      <c r="FMJ29" s="201"/>
      <c r="FMK29" s="201"/>
      <c r="FML29" s="201"/>
      <c r="FMM29" s="201"/>
      <c r="FMN29" s="201"/>
      <c r="FMO29" s="201"/>
      <c r="FMP29" s="201"/>
      <c r="FMQ29" s="201"/>
      <c r="FMR29" s="201"/>
      <c r="FMS29" s="201"/>
      <c r="FMT29" s="201"/>
      <c r="FMU29" s="201"/>
      <c r="FMV29" s="201"/>
      <c r="FMW29" s="201"/>
      <c r="FMX29" s="201"/>
      <c r="FMY29" s="201"/>
      <c r="FMZ29" s="201"/>
      <c r="FNA29" s="201"/>
      <c r="FNB29" s="201"/>
      <c r="FNC29" s="201"/>
      <c r="FND29" s="201"/>
      <c r="FNE29" s="201"/>
      <c r="FNF29" s="201"/>
      <c r="FNG29" s="201"/>
      <c r="FNH29" s="201"/>
      <c r="FNI29" s="201"/>
      <c r="FNJ29" s="201"/>
      <c r="FNK29" s="201"/>
      <c r="FNL29" s="201"/>
      <c r="FNM29" s="201"/>
      <c r="FNN29" s="201"/>
      <c r="FNO29" s="201"/>
      <c r="FNP29" s="201"/>
      <c r="FNQ29" s="201"/>
      <c r="FNR29" s="201"/>
      <c r="FNS29" s="201"/>
      <c r="FNT29" s="201"/>
      <c r="FNU29" s="201"/>
      <c r="FNV29" s="201"/>
      <c r="FNW29" s="201"/>
      <c r="FNX29" s="201"/>
      <c r="FNY29" s="201"/>
      <c r="FNZ29" s="201"/>
      <c r="FOA29" s="201"/>
      <c r="FOB29" s="201"/>
      <c r="FOC29" s="201"/>
      <c r="FOD29" s="201"/>
      <c r="FOE29" s="201"/>
      <c r="FOF29" s="201"/>
      <c r="FOG29" s="201"/>
      <c r="FOH29" s="201"/>
      <c r="FOI29" s="201"/>
      <c r="FOJ29" s="201"/>
      <c r="FOK29" s="201"/>
      <c r="FOL29" s="201"/>
      <c r="FOM29" s="201"/>
      <c r="FON29" s="201"/>
      <c r="FOO29" s="201"/>
      <c r="FOP29" s="201"/>
      <c r="FOQ29" s="201"/>
      <c r="FOR29" s="201"/>
      <c r="FOS29" s="201"/>
      <c r="FOT29" s="201"/>
      <c r="FOU29" s="201"/>
      <c r="FOV29" s="201"/>
      <c r="FOW29" s="201"/>
      <c r="FOX29" s="201"/>
      <c r="FOY29" s="201"/>
      <c r="FOZ29" s="201"/>
      <c r="FPA29" s="201"/>
      <c r="FPB29" s="201"/>
      <c r="FPC29" s="201"/>
      <c r="FPD29" s="201"/>
      <c r="FPE29" s="201"/>
      <c r="FPF29" s="201"/>
      <c r="FPG29" s="201"/>
      <c r="FPH29" s="201"/>
      <c r="FPI29" s="201"/>
      <c r="FPJ29" s="201"/>
      <c r="FPK29" s="201"/>
      <c r="FPL29" s="201"/>
      <c r="FPM29" s="201"/>
      <c r="FPN29" s="201"/>
      <c r="FPO29" s="201"/>
      <c r="FPP29" s="201"/>
      <c r="FPQ29" s="201"/>
      <c r="FPR29" s="201"/>
      <c r="FPS29" s="201"/>
      <c r="FPT29" s="201"/>
      <c r="FPU29" s="201"/>
      <c r="FPV29" s="201"/>
      <c r="FPW29" s="201"/>
      <c r="FPX29" s="201"/>
      <c r="FPY29" s="201"/>
      <c r="FPZ29" s="201"/>
      <c r="FQA29" s="201"/>
      <c r="FQB29" s="201"/>
      <c r="FQC29" s="201"/>
      <c r="FQD29" s="201"/>
      <c r="FQE29" s="201"/>
      <c r="FQF29" s="201"/>
      <c r="FQG29" s="201"/>
      <c r="FQH29" s="201"/>
      <c r="FQI29" s="201"/>
      <c r="FQJ29" s="201"/>
      <c r="FQK29" s="201"/>
      <c r="FQL29" s="201"/>
      <c r="FQM29" s="201"/>
      <c r="FQN29" s="201"/>
      <c r="FQO29" s="201"/>
      <c r="FQP29" s="201"/>
      <c r="FQQ29" s="201"/>
      <c r="FQR29" s="201"/>
      <c r="FQS29" s="201"/>
      <c r="FQT29" s="201"/>
      <c r="FQU29" s="201"/>
      <c r="FQV29" s="201"/>
      <c r="FQW29" s="201"/>
      <c r="FQX29" s="201"/>
      <c r="FQY29" s="201"/>
      <c r="FQZ29" s="201"/>
      <c r="FRA29" s="201"/>
      <c r="FRB29" s="201"/>
      <c r="FRC29" s="201"/>
      <c r="FRD29" s="201"/>
      <c r="FRE29" s="201"/>
      <c r="FRF29" s="201"/>
      <c r="FRG29" s="201"/>
      <c r="FRH29" s="201"/>
      <c r="FRI29" s="201"/>
      <c r="FRJ29" s="201"/>
      <c r="FRK29" s="201"/>
      <c r="FRL29" s="201"/>
      <c r="FRM29" s="201"/>
      <c r="FRN29" s="201"/>
      <c r="FRO29" s="201"/>
      <c r="FRP29" s="201"/>
      <c r="FRQ29" s="201"/>
      <c r="FRR29" s="201"/>
      <c r="FRS29" s="201"/>
      <c r="FRT29" s="201"/>
      <c r="FRU29" s="201"/>
      <c r="FRV29" s="201"/>
      <c r="FRW29" s="201"/>
      <c r="FRX29" s="201"/>
      <c r="FRY29" s="201"/>
      <c r="FRZ29" s="201"/>
      <c r="FSA29" s="201"/>
      <c r="FSB29" s="201"/>
      <c r="FSC29" s="201"/>
      <c r="FSD29" s="201"/>
      <c r="FSE29" s="201"/>
      <c r="FSF29" s="201"/>
      <c r="FSG29" s="201"/>
      <c r="FSH29" s="201"/>
      <c r="FSI29" s="201"/>
      <c r="FSJ29" s="201"/>
      <c r="FSK29" s="201"/>
      <c r="FSL29" s="201"/>
      <c r="FSM29" s="201"/>
      <c r="FSN29" s="201"/>
      <c r="FSO29" s="201"/>
      <c r="FSP29" s="201"/>
      <c r="FSQ29" s="201"/>
      <c r="FSR29" s="201"/>
      <c r="FSS29" s="201"/>
      <c r="FST29" s="201"/>
      <c r="FSU29" s="201"/>
      <c r="FSV29" s="201"/>
      <c r="FSW29" s="201"/>
      <c r="FSX29" s="201"/>
      <c r="FSY29" s="201"/>
      <c r="FSZ29" s="201"/>
      <c r="FTA29" s="201"/>
      <c r="FTB29" s="201"/>
      <c r="FTC29" s="201"/>
      <c r="FTD29" s="201"/>
      <c r="FTE29" s="201"/>
      <c r="FTF29" s="201"/>
      <c r="FTG29" s="201"/>
      <c r="FTH29" s="201"/>
      <c r="FTI29" s="201"/>
      <c r="FTJ29" s="201"/>
      <c r="FTK29" s="201"/>
      <c r="FTL29" s="201"/>
      <c r="FTM29" s="201"/>
      <c r="FTN29" s="201"/>
      <c r="FTO29" s="201"/>
      <c r="FTP29" s="201"/>
      <c r="FTQ29" s="201"/>
      <c r="FTR29" s="201"/>
      <c r="FTS29" s="201"/>
      <c r="FTT29" s="201"/>
      <c r="FTU29" s="201"/>
      <c r="FTV29" s="201"/>
      <c r="FTW29" s="201"/>
      <c r="FTX29" s="201"/>
      <c r="FTY29" s="201"/>
      <c r="FTZ29" s="201"/>
      <c r="FUA29" s="201"/>
      <c r="FUB29" s="201"/>
      <c r="FUC29" s="201"/>
      <c r="FUD29" s="201"/>
      <c r="FUE29" s="201"/>
      <c r="FUF29" s="201"/>
      <c r="FUG29" s="201"/>
      <c r="FUH29" s="201"/>
      <c r="FUI29" s="201"/>
      <c r="FUJ29" s="201"/>
      <c r="FUK29" s="201"/>
      <c r="FUL29" s="201"/>
      <c r="FUM29" s="201"/>
      <c r="FUN29" s="201"/>
      <c r="FUO29" s="201"/>
      <c r="FUP29" s="201"/>
      <c r="FUQ29" s="201"/>
      <c r="FUR29" s="201"/>
      <c r="FUS29" s="201"/>
      <c r="FUT29" s="201"/>
      <c r="FUU29" s="201"/>
      <c r="FUV29" s="201"/>
      <c r="FUW29" s="201"/>
      <c r="FUX29" s="201"/>
      <c r="FUY29" s="201"/>
      <c r="FUZ29" s="201"/>
      <c r="FVA29" s="201"/>
      <c r="FVB29" s="201"/>
      <c r="FVC29" s="201"/>
      <c r="FVD29" s="201"/>
      <c r="FVE29" s="201"/>
      <c r="FVF29" s="201"/>
      <c r="FVG29" s="201"/>
      <c r="FVH29" s="201"/>
      <c r="FVI29" s="201"/>
      <c r="FVJ29" s="201"/>
      <c r="FVK29" s="201"/>
      <c r="FVL29" s="201"/>
      <c r="FVM29" s="201"/>
      <c r="FVN29" s="201"/>
      <c r="FVO29" s="201"/>
      <c r="FVP29" s="201"/>
      <c r="FVQ29" s="201"/>
      <c r="FVR29" s="201"/>
      <c r="FVS29" s="201"/>
      <c r="FVT29" s="201"/>
      <c r="FVU29" s="201"/>
      <c r="FVV29" s="201"/>
      <c r="FVW29" s="201"/>
      <c r="FVX29" s="201"/>
      <c r="FVY29" s="201"/>
      <c r="FVZ29" s="201"/>
      <c r="FWA29" s="201"/>
      <c r="FWB29" s="201"/>
      <c r="FWC29" s="201"/>
      <c r="FWD29" s="201"/>
      <c r="FWE29" s="201"/>
      <c r="FWF29" s="201"/>
      <c r="FWG29" s="201"/>
      <c r="FWH29" s="201"/>
      <c r="FWI29" s="201"/>
      <c r="FWJ29" s="201"/>
      <c r="FWK29" s="201"/>
      <c r="FWL29" s="201"/>
      <c r="FWM29" s="201"/>
      <c r="FWN29" s="201"/>
      <c r="FWO29" s="201"/>
      <c r="FWP29" s="201"/>
      <c r="FWQ29" s="201"/>
      <c r="FWR29" s="201"/>
      <c r="FWS29" s="201"/>
      <c r="FWT29" s="201"/>
      <c r="FWU29" s="201"/>
      <c r="FWV29" s="201"/>
      <c r="FWW29" s="201"/>
      <c r="FWX29" s="201"/>
      <c r="FWY29" s="201"/>
      <c r="FWZ29" s="201"/>
      <c r="FXA29" s="201"/>
      <c r="FXB29" s="201"/>
      <c r="FXC29" s="201"/>
      <c r="FXD29" s="201"/>
      <c r="FXE29" s="201"/>
      <c r="FXF29" s="201"/>
      <c r="FXG29" s="201"/>
      <c r="FXH29" s="201"/>
      <c r="FXI29" s="201"/>
      <c r="FXJ29" s="201"/>
      <c r="FXK29" s="201"/>
      <c r="FXL29" s="201"/>
      <c r="FXM29" s="201"/>
      <c r="FXN29" s="201"/>
      <c r="FXO29" s="201"/>
      <c r="FXP29" s="201"/>
      <c r="FXQ29" s="201"/>
      <c r="FXR29" s="201"/>
      <c r="FXS29" s="201"/>
      <c r="FXT29" s="201"/>
      <c r="FXU29" s="201"/>
      <c r="FXV29" s="201"/>
      <c r="FXW29" s="201"/>
      <c r="FXX29" s="201"/>
      <c r="FXY29" s="201"/>
      <c r="FXZ29" s="201"/>
      <c r="FYA29" s="201"/>
      <c r="FYB29" s="201"/>
      <c r="FYC29" s="201"/>
      <c r="FYD29" s="201"/>
      <c r="FYE29" s="201"/>
      <c r="FYF29" s="201"/>
      <c r="FYG29" s="201"/>
      <c r="FYH29" s="201"/>
      <c r="FYI29" s="201"/>
      <c r="FYJ29" s="201"/>
      <c r="FYK29" s="201"/>
      <c r="FYL29" s="201"/>
      <c r="FYM29" s="201"/>
      <c r="FYN29" s="201"/>
      <c r="FYO29" s="201"/>
      <c r="FYP29" s="201"/>
      <c r="FYQ29" s="201"/>
      <c r="FYR29" s="201"/>
      <c r="FYS29" s="201"/>
      <c r="FYT29" s="201"/>
      <c r="FYU29" s="201"/>
      <c r="FYV29" s="201"/>
      <c r="FYW29" s="201"/>
      <c r="FYX29" s="201"/>
      <c r="FYY29" s="201"/>
      <c r="FYZ29" s="201"/>
      <c r="FZA29" s="201"/>
      <c r="FZB29" s="201"/>
      <c r="FZC29" s="201"/>
      <c r="FZD29" s="201"/>
      <c r="FZE29" s="201"/>
      <c r="FZF29" s="201"/>
      <c r="FZG29" s="201"/>
      <c r="FZH29" s="201"/>
      <c r="FZI29" s="201"/>
      <c r="FZJ29" s="201"/>
      <c r="FZK29" s="201"/>
      <c r="FZL29" s="201"/>
      <c r="FZM29" s="201"/>
      <c r="FZN29" s="201"/>
      <c r="FZO29" s="201"/>
      <c r="FZP29" s="201"/>
      <c r="FZQ29" s="201"/>
      <c r="FZR29" s="201"/>
      <c r="FZS29" s="201"/>
      <c r="FZT29" s="201"/>
      <c r="FZU29" s="201"/>
      <c r="FZV29" s="201"/>
      <c r="FZW29" s="201"/>
      <c r="FZX29" s="201"/>
      <c r="FZY29" s="201"/>
      <c r="FZZ29" s="201"/>
      <c r="GAA29" s="201"/>
      <c r="GAB29" s="201"/>
      <c r="GAC29" s="201"/>
      <c r="GAD29" s="201"/>
      <c r="GAE29" s="201"/>
      <c r="GAF29" s="201"/>
      <c r="GAG29" s="201"/>
      <c r="GAH29" s="201"/>
      <c r="GAI29" s="201"/>
      <c r="GAJ29" s="201"/>
      <c r="GAK29" s="201"/>
      <c r="GAL29" s="201"/>
      <c r="GAM29" s="201"/>
      <c r="GAN29" s="201"/>
      <c r="GAO29" s="201"/>
      <c r="GAP29" s="201"/>
      <c r="GAQ29" s="201"/>
      <c r="GAR29" s="201"/>
      <c r="GAS29" s="201"/>
      <c r="GAT29" s="201"/>
      <c r="GAU29" s="201"/>
      <c r="GAV29" s="201"/>
      <c r="GAW29" s="201"/>
      <c r="GAX29" s="201"/>
      <c r="GAY29" s="201"/>
      <c r="GAZ29" s="201"/>
      <c r="GBA29" s="201"/>
      <c r="GBB29" s="201"/>
      <c r="GBC29" s="201"/>
      <c r="GBD29" s="201"/>
      <c r="GBE29" s="201"/>
      <c r="GBF29" s="201"/>
      <c r="GBG29" s="201"/>
      <c r="GBH29" s="201"/>
      <c r="GBI29" s="201"/>
      <c r="GBJ29" s="201"/>
      <c r="GBK29" s="201"/>
      <c r="GBL29" s="201"/>
      <c r="GBM29" s="201"/>
      <c r="GBN29" s="201"/>
      <c r="GBO29" s="201"/>
      <c r="GBP29" s="201"/>
      <c r="GBQ29" s="201"/>
      <c r="GBR29" s="201"/>
      <c r="GBS29" s="201"/>
      <c r="GBT29" s="201"/>
      <c r="GBU29" s="201"/>
      <c r="GBV29" s="201"/>
      <c r="GBW29" s="201"/>
      <c r="GBX29" s="201"/>
      <c r="GBY29" s="201"/>
      <c r="GBZ29" s="201"/>
      <c r="GCA29" s="201"/>
      <c r="GCB29" s="201"/>
      <c r="GCC29" s="201"/>
      <c r="GCD29" s="201"/>
      <c r="GCE29" s="201"/>
      <c r="GCF29" s="201"/>
      <c r="GCG29" s="201"/>
      <c r="GCH29" s="201"/>
      <c r="GCI29" s="201"/>
      <c r="GCJ29" s="201"/>
      <c r="GCK29" s="201"/>
      <c r="GCL29" s="201"/>
      <c r="GCM29" s="201"/>
      <c r="GCN29" s="201"/>
      <c r="GCO29" s="201"/>
      <c r="GCP29" s="201"/>
      <c r="GCQ29" s="201"/>
      <c r="GCR29" s="201"/>
      <c r="GCS29" s="201"/>
      <c r="GCT29" s="201"/>
      <c r="GCU29" s="201"/>
      <c r="GCV29" s="201"/>
      <c r="GCW29" s="201"/>
      <c r="GCX29" s="201"/>
      <c r="GCY29" s="201"/>
      <c r="GCZ29" s="201"/>
      <c r="GDA29" s="201"/>
      <c r="GDB29" s="201"/>
      <c r="GDC29" s="201"/>
      <c r="GDD29" s="201"/>
      <c r="GDE29" s="201"/>
      <c r="GDF29" s="201"/>
      <c r="GDG29" s="201"/>
      <c r="GDH29" s="201"/>
      <c r="GDI29" s="201"/>
      <c r="GDJ29" s="201"/>
      <c r="GDK29" s="201"/>
      <c r="GDL29" s="201"/>
      <c r="GDM29" s="201"/>
      <c r="GDN29" s="201"/>
      <c r="GDO29" s="201"/>
      <c r="GDP29" s="201"/>
      <c r="GDQ29" s="201"/>
      <c r="GDR29" s="201"/>
      <c r="GDS29" s="201"/>
      <c r="GDT29" s="201"/>
      <c r="GDU29" s="201"/>
      <c r="GDV29" s="201"/>
      <c r="GDW29" s="201"/>
      <c r="GDX29" s="201"/>
      <c r="GDY29" s="201"/>
      <c r="GDZ29" s="201"/>
      <c r="GEA29" s="201"/>
      <c r="GEB29" s="201"/>
      <c r="GEC29" s="201"/>
      <c r="GED29" s="201"/>
      <c r="GEE29" s="201"/>
      <c r="GEF29" s="201"/>
      <c r="GEG29" s="201"/>
      <c r="GEH29" s="201"/>
      <c r="GEI29" s="201"/>
      <c r="GEJ29" s="201"/>
      <c r="GEK29" s="201"/>
      <c r="GEL29" s="201"/>
      <c r="GEM29" s="201"/>
      <c r="GEN29" s="201"/>
      <c r="GEO29" s="201"/>
      <c r="GEP29" s="201"/>
      <c r="GEQ29" s="201"/>
      <c r="GER29" s="201"/>
      <c r="GES29" s="201"/>
      <c r="GET29" s="201"/>
      <c r="GEU29" s="201"/>
      <c r="GEV29" s="201"/>
      <c r="GEW29" s="201"/>
      <c r="GEX29" s="201"/>
      <c r="GEY29" s="201"/>
      <c r="GEZ29" s="201"/>
      <c r="GFA29" s="201"/>
      <c r="GFB29" s="201"/>
      <c r="GFC29" s="201"/>
      <c r="GFD29" s="201"/>
      <c r="GFE29" s="201"/>
      <c r="GFF29" s="201"/>
      <c r="GFG29" s="201"/>
      <c r="GFH29" s="201"/>
      <c r="GFI29" s="201"/>
      <c r="GFJ29" s="201"/>
      <c r="GFK29" s="201"/>
      <c r="GFL29" s="201"/>
      <c r="GFM29" s="201"/>
      <c r="GFN29" s="201"/>
      <c r="GFO29" s="201"/>
      <c r="GFP29" s="201"/>
      <c r="GFQ29" s="201"/>
      <c r="GFR29" s="201"/>
      <c r="GFS29" s="201"/>
      <c r="GFT29" s="201"/>
      <c r="GFU29" s="201"/>
      <c r="GFV29" s="201"/>
      <c r="GFW29" s="201"/>
      <c r="GFX29" s="201"/>
      <c r="GFY29" s="201"/>
      <c r="GFZ29" s="201"/>
      <c r="GGA29" s="201"/>
      <c r="GGB29" s="201"/>
      <c r="GGC29" s="201"/>
      <c r="GGD29" s="201"/>
      <c r="GGE29" s="201"/>
      <c r="GGF29" s="201"/>
      <c r="GGG29" s="201"/>
      <c r="GGH29" s="201"/>
      <c r="GGI29" s="201"/>
      <c r="GGJ29" s="201"/>
      <c r="GGK29" s="201"/>
      <c r="GGL29" s="201"/>
      <c r="GGM29" s="201"/>
      <c r="GGN29" s="201"/>
      <c r="GGO29" s="201"/>
      <c r="GGP29" s="201"/>
      <c r="GGQ29" s="201"/>
      <c r="GGR29" s="201"/>
      <c r="GGS29" s="201"/>
      <c r="GGT29" s="201"/>
      <c r="GGU29" s="201"/>
      <c r="GGV29" s="201"/>
      <c r="GGW29" s="201"/>
      <c r="GGX29" s="201"/>
      <c r="GGY29" s="201"/>
      <c r="GGZ29" s="201"/>
      <c r="GHA29" s="201"/>
      <c r="GHB29" s="201"/>
      <c r="GHC29" s="201"/>
      <c r="GHD29" s="201"/>
      <c r="GHE29" s="201"/>
      <c r="GHF29" s="201"/>
      <c r="GHG29" s="201"/>
      <c r="GHH29" s="201"/>
      <c r="GHI29" s="201"/>
      <c r="GHJ29" s="201"/>
      <c r="GHK29" s="201"/>
      <c r="GHL29" s="201"/>
      <c r="GHM29" s="201"/>
      <c r="GHN29" s="201"/>
      <c r="GHO29" s="201"/>
      <c r="GHP29" s="201"/>
      <c r="GHQ29" s="201"/>
      <c r="GHR29" s="201"/>
      <c r="GHS29" s="201"/>
      <c r="GHT29" s="201"/>
      <c r="GHU29" s="201"/>
      <c r="GHV29" s="201"/>
      <c r="GHW29" s="201"/>
      <c r="GHX29" s="201"/>
      <c r="GHY29" s="201"/>
      <c r="GHZ29" s="201"/>
      <c r="GIA29" s="201"/>
      <c r="GIB29" s="201"/>
      <c r="GIC29" s="201"/>
      <c r="GID29" s="201"/>
      <c r="GIE29" s="201"/>
      <c r="GIF29" s="201"/>
      <c r="GIG29" s="201"/>
      <c r="GIH29" s="201"/>
      <c r="GII29" s="201"/>
      <c r="GIJ29" s="201"/>
      <c r="GIK29" s="201"/>
      <c r="GIL29" s="201"/>
      <c r="GIM29" s="201"/>
      <c r="GIN29" s="201"/>
      <c r="GIO29" s="201"/>
      <c r="GIP29" s="201"/>
      <c r="GIQ29" s="201"/>
      <c r="GIR29" s="201"/>
      <c r="GIS29" s="201"/>
      <c r="GIT29" s="201"/>
      <c r="GIU29" s="201"/>
      <c r="GIV29" s="201"/>
      <c r="GIW29" s="201"/>
      <c r="GIX29" s="201"/>
      <c r="GIY29" s="201"/>
      <c r="GIZ29" s="201"/>
      <c r="GJA29" s="201"/>
      <c r="GJB29" s="201"/>
      <c r="GJC29" s="201"/>
      <c r="GJD29" s="201"/>
      <c r="GJE29" s="201"/>
      <c r="GJF29" s="201"/>
      <c r="GJG29" s="201"/>
      <c r="GJH29" s="201"/>
      <c r="GJI29" s="201"/>
      <c r="GJJ29" s="201"/>
      <c r="GJK29" s="201"/>
      <c r="GJL29" s="201"/>
      <c r="GJM29" s="201"/>
      <c r="GJN29" s="201"/>
      <c r="GJO29" s="201"/>
      <c r="GJP29" s="201"/>
      <c r="GJQ29" s="201"/>
      <c r="GJR29" s="201"/>
      <c r="GJS29" s="201"/>
      <c r="GJT29" s="201"/>
      <c r="GJU29" s="201"/>
      <c r="GJV29" s="201"/>
      <c r="GJW29" s="201"/>
      <c r="GJX29" s="201"/>
      <c r="GJY29" s="201"/>
      <c r="GJZ29" s="201"/>
      <c r="GKA29" s="201"/>
      <c r="GKB29" s="201"/>
      <c r="GKC29" s="201"/>
      <c r="GKD29" s="201"/>
      <c r="GKE29" s="201"/>
      <c r="GKF29" s="201"/>
      <c r="GKG29" s="201"/>
      <c r="GKH29" s="201"/>
      <c r="GKI29" s="201"/>
      <c r="GKJ29" s="201"/>
      <c r="GKK29" s="201"/>
      <c r="GKL29" s="201"/>
      <c r="GKM29" s="201"/>
      <c r="GKN29" s="201"/>
      <c r="GKO29" s="201"/>
      <c r="GKP29" s="201"/>
      <c r="GKQ29" s="201"/>
      <c r="GKR29" s="201"/>
      <c r="GKS29" s="201"/>
      <c r="GKT29" s="201"/>
      <c r="GKU29" s="201"/>
      <c r="GKV29" s="201"/>
      <c r="GKW29" s="201"/>
      <c r="GKX29" s="201"/>
      <c r="GKY29" s="201"/>
      <c r="GKZ29" s="201"/>
      <c r="GLA29" s="201"/>
      <c r="GLB29" s="201"/>
      <c r="GLC29" s="201"/>
      <c r="GLD29" s="201"/>
      <c r="GLE29" s="201"/>
      <c r="GLF29" s="201"/>
      <c r="GLG29" s="201"/>
      <c r="GLH29" s="201"/>
      <c r="GLI29" s="201"/>
      <c r="GLJ29" s="201"/>
      <c r="GLK29" s="201"/>
      <c r="GLL29" s="201"/>
      <c r="GLM29" s="201"/>
      <c r="GLN29" s="201"/>
      <c r="GLO29" s="201"/>
      <c r="GLP29" s="201"/>
      <c r="GLQ29" s="201"/>
      <c r="GLR29" s="201"/>
      <c r="GLS29" s="201"/>
      <c r="GLT29" s="201"/>
      <c r="GLU29" s="201"/>
      <c r="GLV29" s="201"/>
      <c r="GLW29" s="201"/>
      <c r="GLX29" s="201"/>
      <c r="GLY29" s="201"/>
      <c r="GLZ29" s="201"/>
      <c r="GMA29" s="201"/>
      <c r="GMB29" s="201"/>
      <c r="GMC29" s="201"/>
      <c r="GMD29" s="201"/>
      <c r="GME29" s="201"/>
      <c r="GMF29" s="201"/>
      <c r="GMG29" s="201"/>
      <c r="GMH29" s="201"/>
      <c r="GMI29" s="201"/>
      <c r="GMJ29" s="201"/>
      <c r="GMK29" s="201"/>
      <c r="GML29" s="201"/>
      <c r="GMM29" s="201"/>
      <c r="GMN29" s="201"/>
      <c r="GMO29" s="201"/>
      <c r="GMP29" s="201"/>
      <c r="GMQ29" s="201"/>
      <c r="GMR29" s="201"/>
      <c r="GMS29" s="201"/>
      <c r="GMT29" s="201"/>
      <c r="GMU29" s="201"/>
      <c r="GMV29" s="201"/>
      <c r="GMW29" s="201"/>
      <c r="GMX29" s="201"/>
      <c r="GMY29" s="201"/>
      <c r="GMZ29" s="201"/>
      <c r="GNA29" s="201"/>
      <c r="GNB29" s="201"/>
      <c r="GNC29" s="201"/>
      <c r="GND29" s="201"/>
      <c r="GNE29" s="201"/>
      <c r="GNF29" s="201"/>
      <c r="GNG29" s="201"/>
      <c r="GNH29" s="201"/>
      <c r="GNI29" s="201"/>
      <c r="GNJ29" s="201"/>
      <c r="GNK29" s="201"/>
      <c r="GNL29" s="201"/>
      <c r="GNM29" s="201"/>
      <c r="GNN29" s="201"/>
      <c r="GNO29" s="201"/>
      <c r="GNP29" s="201"/>
      <c r="GNQ29" s="201"/>
      <c r="GNR29" s="201"/>
      <c r="GNS29" s="201"/>
      <c r="GNT29" s="201"/>
      <c r="GNU29" s="201"/>
      <c r="GNV29" s="201"/>
      <c r="GNW29" s="201"/>
      <c r="GNX29" s="201"/>
      <c r="GNY29" s="201"/>
      <c r="GNZ29" s="201"/>
      <c r="GOA29" s="201"/>
      <c r="GOB29" s="201"/>
      <c r="GOC29" s="201"/>
      <c r="GOD29" s="201"/>
      <c r="GOE29" s="201"/>
      <c r="GOF29" s="201"/>
      <c r="GOG29" s="201"/>
      <c r="GOH29" s="201"/>
      <c r="GOI29" s="201"/>
      <c r="GOJ29" s="201"/>
      <c r="GOK29" s="201"/>
      <c r="GOL29" s="201"/>
      <c r="GOM29" s="201"/>
      <c r="GON29" s="201"/>
      <c r="GOO29" s="201"/>
      <c r="GOP29" s="201"/>
      <c r="GOQ29" s="201"/>
      <c r="GOR29" s="201"/>
      <c r="GOS29" s="201"/>
      <c r="GOT29" s="201"/>
      <c r="GOU29" s="201"/>
      <c r="GOV29" s="201"/>
      <c r="GOW29" s="201"/>
      <c r="GOX29" s="201"/>
      <c r="GOY29" s="201"/>
      <c r="GOZ29" s="201"/>
      <c r="GPA29" s="201"/>
      <c r="GPB29" s="201"/>
      <c r="GPC29" s="201"/>
      <c r="GPD29" s="201"/>
      <c r="GPE29" s="201"/>
      <c r="GPF29" s="201"/>
      <c r="GPG29" s="201"/>
      <c r="GPH29" s="201"/>
      <c r="GPI29" s="201"/>
      <c r="GPJ29" s="201"/>
      <c r="GPK29" s="201"/>
      <c r="GPL29" s="201"/>
      <c r="GPM29" s="201"/>
      <c r="GPN29" s="201"/>
      <c r="GPO29" s="201"/>
      <c r="GPP29" s="201"/>
      <c r="GPQ29" s="201"/>
      <c r="GPR29" s="201"/>
      <c r="GPS29" s="201"/>
      <c r="GPT29" s="201"/>
      <c r="GPU29" s="201"/>
      <c r="GPV29" s="201"/>
      <c r="GPW29" s="201"/>
      <c r="GPX29" s="201"/>
      <c r="GPY29" s="201"/>
      <c r="GPZ29" s="201"/>
      <c r="GQA29" s="201"/>
      <c r="GQB29" s="201"/>
      <c r="GQC29" s="201"/>
      <c r="GQD29" s="201"/>
      <c r="GQE29" s="201"/>
      <c r="GQF29" s="201"/>
      <c r="GQG29" s="201"/>
      <c r="GQH29" s="201"/>
      <c r="GQI29" s="201"/>
      <c r="GQJ29" s="201"/>
      <c r="GQK29" s="201"/>
      <c r="GQL29" s="201"/>
      <c r="GQM29" s="201"/>
      <c r="GQN29" s="201"/>
      <c r="GQO29" s="201"/>
      <c r="GQP29" s="201"/>
      <c r="GQQ29" s="201"/>
      <c r="GQR29" s="201"/>
      <c r="GQS29" s="201"/>
      <c r="GQT29" s="201"/>
      <c r="GQU29" s="201"/>
      <c r="GQV29" s="201"/>
      <c r="GQW29" s="201"/>
      <c r="GQX29" s="201"/>
      <c r="GQY29" s="201"/>
      <c r="GQZ29" s="201"/>
      <c r="GRA29" s="201"/>
      <c r="GRB29" s="201"/>
      <c r="GRC29" s="201"/>
      <c r="GRD29" s="201"/>
      <c r="GRE29" s="201"/>
      <c r="GRF29" s="201"/>
      <c r="GRG29" s="201"/>
      <c r="GRH29" s="201"/>
      <c r="GRI29" s="201"/>
      <c r="GRJ29" s="201"/>
      <c r="GRK29" s="201"/>
      <c r="GRL29" s="201"/>
      <c r="GRM29" s="201"/>
      <c r="GRN29" s="201"/>
      <c r="GRO29" s="201"/>
      <c r="GRP29" s="201"/>
      <c r="GRQ29" s="201"/>
      <c r="GRR29" s="201"/>
      <c r="GRS29" s="201"/>
      <c r="GRT29" s="201"/>
      <c r="GRU29" s="201"/>
      <c r="GRV29" s="201"/>
      <c r="GRW29" s="201"/>
      <c r="GRX29" s="201"/>
      <c r="GRY29" s="201"/>
      <c r="GRZ29" s="201"/>
      <c r="GSA29" s="201"/>
      <c r="GSB29" s="201"/>
      <c r="GSC29" s="201"/>
      <c r="GSD29" s="201"/>
      <c r="GSE29" s="201"/>
      <c r="GSF29" s="201"/>
      <c r="GSG29" s="201"/>
      <c r="GSH29" s="201"/>
      <c r="GSI29" s="201"/>
      <c r="GSJ29" s="201"/>
      <c r="GSK29" s="201"/>
      <c r="GSL29" s="201"/>
      <c r="GSM29" s="201"/>
      <c r="GSN29" s="201"/>
      <c r="GSO29" s="201"/>
      <c r="GSP29" s="201"/>
      <c r="GSQ29" s="201"/>
      <c r="GSR29" s="201"/>
      <c r="GSS29" s="201"/>
      <c r="GST29" s="201"/>
      <c r="GSU29" s="201"/>
      <c r="GSV29" s="201"/>
      <c r="GSW29" s="201"/>
      <c r="GSX29" s="201"/>
      <c r="GSY29" s="201"/>
      <c r="GSZ29" s="201"/>
      <c r="GTA29" s="201"/>
      <c r="GTB29" s="201"/>
      <c r="GTC29" s="201"/>
      <c r="GTD29" s="201"/>
      <c r="GTE29" s="201"/>
      <c r="GTF29" s="201"/>
      <c r="GTG29" s="201"/>
      <c r="GTH29" s="201"/>
      <c r="GTI29" s="201"/>
      <c r="GTJ29" s="201"/>
      <c r="GTK29" s="201"/>
      <c r="GTL29" s="201"/>
      <c r="GTM29" s="201"/>
      <c r="GTN29" s="201"/>
      <c r="GTO29" s="201"/>
      <c r="GTP29" s="201"/>
      <c r="GTQ29" s="201"/>
      <c r="GTR29" s="201"/>
      <c r="GTS29" s="201"/>
      <c r="GTT29" s="201"/>
      <c r="GTU29" s="201"/>
      <c r="GTV29" s="201"/>
      <c r="GTW29" s="201"/>
      <c r="GTX29" s="201"/>
      <c r="GTY29" s="201"/>
      <c r="GTZ29" s="201"/>
      <c r="GUA29" s="201"/>
      <c r="GUB29" s="201"/>
      <c r="GUC29" s="201"/>
      <c r="GUD29" s="201"/>
      <c r="GUE29" s="201"/>
      <c r="GUF29" s="201"/>
      <c r="GUG29" s="201"/>
      <c r="GUH29" s="201"/>
      <c r="GUI29" s="201"/>
      <c r="GUJ29" s="201"/>
      <c r="GUK29" s="201"/>
      <c r="GUL29" s="201"/>
      <c r="GUM29" s="201"/>
      <c r="GUN29" s="201"/>
      <c r="GUO29" s="201"/>
      <c r="GUP29" s="201"/>
      <c r="GUQ29" s="201"/>
      <c r="GUR29" s="201"/>
      <c r="GUS29" s="201"/>
      <c r="GUT29" s="201"/>
      <c r="GUU29" s="201"/>
      <c r="GUV29" s="201"/>
      <c r="GUW29" s="201"/>
      <c r="GUX29" s="201"/>
      <c r="GUY29" s="201"/>
      <c r="GUZ29" s="201"/>
      <c r="GVA29" s="201"/>
      <c r="GVB29" s="201"/>
      <c r="GVC29" s="201"/>
      <c r="GVD29" s="201"/>
      <c r="GVE29" s="201"/>
      <c r="GVF29" s="201"/>
      <c r="GVG29" s="201"/>
      <c r="GVH29" s="201"/>
      <c r="GVI29" s="201"/>
      <c r="GVJ29" s="201"/>
      <c r="GVK29" s="201"/>
      <c r="GVL29" s="201"/>
      <c r="GVM29" s="201"/>
      <c r="GVN29" s="201"/>
      <c r="GVO29" s="201"/>
      <c r="GVP29" s="201"/>
      <c r="GVQ29" s="201"/>
      <c r="GVR29" s="201"/>
      <c r="GVS29" s="201"/>
      <c r="GVT29" s="201"/>
      <c r="GVU29" s="201"/>
      <c r="GVV29" s="201"/>
      <c r="GVW29" s="201"/>
      <c r="GVX29" s="201"/>
      <c r="GVY29" s="201"/>
      <c r="GVZ29" s="201"/>
      <c r="GWA29" s="201"/>
      <c r="GWB29" s="201"/>
      <c r="GWC29" s="201"/>
      <c r="GWD29" s="201"/>
      <c r="GWE29" s="201"/>
      <c r="GWF29" s="201"/>
      <c r="GWG29" s="201"/>
      <c r="GWH29" s="201"/>
      <c r="GWI29" s="201"/>
      <c r="GWJ29" s="201"/>
      <c r="GWK29" s="201"/>
      <c r="GWL29" s="201"/>
      <c r="GWM29" s="201"/>
      <c r="GWN29" s="201"/>
      <c r="GWO29" s="201"/>
      <c r="GWP29" s="201"/>
      <c r="GWQ29" s="201"/>
      <c r="GWR29" s="201"/>
      <c r="GWS29" s="201"/>
      <c r="GWT29" s="201"/>
      <c r="GWU29" s="201"/>
      <c r="GWV29" s="201"/>
      <c r="GWW29" s="201"/>
      <c r="GWX29" s="201"/>
      <c r="GWY29" s="201"/>
      <c r="GWZ29" s="201"/>
      <c r="GXA29" s="201"/>
      <c r="GXB29" s="201"/>
      <c r="GXC29" s="201"/>
      <c r="GXD29" s="201"/>
      <c r="GXE29" s="201"/>
      <c r="GXF29" s="201"/>
      <c r="GXG29" s="201"/>
      <c r="GXH29" s="201"/>
      <c r="GXI29" s="201"/>
      <c r="GXJ29" s="201"/>
      <c r="GXK29" s="201"/>
      <c r="GXL29" s="201"/>
      <c r="GXM29" s="201"/>
      <c r="GXN29" s="201"/>
      <c r="GXO29" s="201"/>
      <c r="GXP29" s="201"/>
      <c r="GXQ29" s="201"/>
      <c r="GXR29" s="201"/>
      <c r="GXS29" s="201"/>
      <c r="GXT29" s="201"/>
      <c r="GXU29" s="201"/>
      <c r="GXV29" s="201"/>
      <c r="GXW29" s="201"/>
      <c r="GXX29" s="201"/>
      <c r="GXY29" s="201"/>
      <c r="GXZ29" s="201"/>
      <c r="GYA29" s="201"/>
      <c r="GYB29" s="201"/>
      <c r="GYC29" s="201"/>
      <c r="GYD29" s="201"/>
      <c r="GYE29" s="201"/>
      <c r="GYF29" s="201"/>
      <c r="GYG29" s="201"/>
      <c r="GYH29" s="201"/>
      <c r="GYI29" s="201"/>
      <c r="GYJ29" s="201"/>
      <c r="GYK29" s="201"/>
      <c r="GYL29" s="201"/>
      <c r="GYM29" s="201"/>
      <c r="GYN29" s="201"/>
      <c r="GYO29" s="201"/>
      <c r="GYP29" s="201"/>
      <c r="GYQ29" s="201"/>
      <c r="GYR29" s="201"/>
      <c r="GYS29" s="201"/>
      <c r="GYT29" s="201"/>
      <c r="GYU29" s="201"/>
      <c r="GYV29" s="201"/>
      <c r="GYW29" s="201"/>
      <c r="GYX29" s="201"/>
      <c r="GYY29" s="201"/>
      <c r="GYZ29" s="201"/>
      <c r="GZA29" s="201"/>
      <c r="GZB29" s="201"/>
      <c r="GZC29" s="201"/>
      <c r="GZD29" s="201"/>
      <c r="GZE29" s="201"/>
      <c r="GZF29" s="201"/>
      <c r="GZG29" s="201"/>
      <c r="GZH29" s="201"/>
      <c r="GZI29" s="201"/>
      <c r="GZJ29" s="201"/>
      <c r="GZK29" s="201"/>
      <c r="GZL29" s="201"/>
      <c r="GZM29" s="201"/>
      <c r="GZN29" s="201"/>
      <c r="GZO29" s="201"/>
      <c r="GZP29" s="201"/>
      <c r="GZQ29" s="201"/>
      <c r="GZR29" s="201"/>
      <c r="GZS29" s="201"/>
      <c r="GZT29" s="201"/>
      <c r="GZU29" s="201"/>
      <c r="GZV29" s="201"/>
      <c r="GZW29" s="201"/>
      <c r="GZX29" s="201"/>
      <c r="GZY29" s="201"/>
      <c r="GZZ29" s="201"/>
      <c r="HAA29" s="201"/>
      <c r="HAB29" s="201"/>
      <c r="HAC29" s="201"/>
      <c r="HAD29" s="201"/>
      <c r="HAE29" s="201"/>
      <c r="HAF29" s="201"/>
      <c r="HAG29" s="201"/>
      <c r="HAH29" s="201"/>
      <c r="HAI29" s="201"/>
      <c r="HAJ29" s="201"/>
      <c r="HAK29" s="201"/>
      <c r="HAL29" s="201"/>
      <c r="HAM29" s="201"/>
      <c r="HAN29" s="201"/>
      <c r="HAO29" s="201"/>
      <c r="HAP29" s="201"/>
      <c r="HAQ29" s="201"/>
      <c r="HAR29" s="201"/>
      <c r="HAS29" s="201"/>
      <c r="HAT29" s="201"/>
      <c r="HAU29" s="201"/>
      <c r="HAV29" s="201"/>
      <c r="HAW29" s="201"/>
      <c r="HAX29" s="201"/>
      <c r="HAY29" s="201"/>
      <c r="HAZ29" s="201"/>
      <c r="HBA29" s="201"/>
      <c r="HBB29" s="201"/>
      <c r="HBC29" s="201"/>
      <c r="HBD29" s="201"/>
      <c r="HBE29" s="201"/>
      <c r="HBF29" s="201"/>
      <c r="HBG29" s="201"/>
      <c r="HBH29" s="201"/>
      <c r="HBI29" s="201"/>
      <c r="HBJ29" s="201"/>
      <c r="HBK29" s="201"/>
      <c r="HBL29" s="201"/>
      <c r="HBM29" s="201"/>
      <c r="HBN29" s="201"/>
      <c r="HBO29" s="201"/>
      <c r="HBP29" s="201"/>
      <c r="HBQ29" s="201"/>
      <c r="HBR29" s="201"/>
      <c r="HBS29" s="201"/>
      <c r="HBT29" s="201"/>
      <c r="HBU29" s="201"/>
      <c r="HBV29" s="201"/>
      <c r="HBW29" s="201"/>
      <c r="HBX29" s="201"/>
      <c r="HBY29" s="201"/>
      <c r="HBZ29" s="201"/>
      <c r="HCA29" s="201"/>
      <c r="HCB29" s="201"/>
      <c r="HCC29" s="201"/>
      <c r="HCD29" s="201"/>
      <c r="HCE29" s="201"/>
      <c r="HCF29" s="201"/>
      <c r="HCG29" s="201"/>
      <c r="HCH29" s="201"/>
      <c r="HCI29" s="201"/>
      <c r="HCJ29" s="201"/>
      <c r="HCK29" s="201"/>
      <c r="HCL29" s="201"/>
      <c r="HCM29" s="201"/>
      <c r="HCN29" s="201"/>
      <c r="HCO29" s="201"/>
      <c r="HCP29" s="201"/>
      <c r="HCQ29" s="201"/>
      <c r="HCR29" s="201"/>
      <c r="HCS29" s="201"/>
      <c r="HCT29" s="201"/>
      <c r="HCU29" s="201"/>
      <c r="HCV29" s="201"/>
      <c r="HCW29" s="201"/>
      <c r="HCX29" s="201"/>
      <c r="HCY29" s="201"/>
      <c r="HCZ29" s="201"/>
      <c r="HDA29" s="201"/>
      <c r="HDB29" s="201"/>
      <c r="HDC29" s="201"/>
      <c r="HDD29" s="201"/>
      <c r="HDE29" s="201"/>
      <c r="HDF29" s="201"/>
      <c r="HDG29" s="201"/>
      <c r="HDH29" s="201"/>
      <c r="HDI29" s="201"/>
      <c r="HDJ29" s="201"/>
      <c r="HDK29" s="201"/>
      <c r="HDL29" s="201"/>
      <c r="HDM29" s="201"/>
      <c r="HDN29" s="201"/>
      <c r="HDO29" s="201"/>
      <c r="HDP29" s="201"/>
      <c r="HDQ29" s="201"/>
      <c r="HDR29" s="201"/>
      <c r="HDS29" s="201"/>
      <c r="HDT29" s="201"/>
      <c r="HDU29" s="201"/>
      <c r="HDV29" s="201"/>
      <c r="HDW29" s="201"/>
      <c r="HDX29" s="201"/>
      <c r="HDY29" s="201"/>
      <c r="HDZ29" s="201"/>
      <c r="HEA29" s="201"/>
      <c r="HEB29" s="201"/>
      <c r="HEC29" s="201"/>
      <c r="HED29" s="201"/>
      <c r="HEE29" s="201"/>
      <c r="HEF29" s="201"/>
      <c r="HEG29" s="201"/>
      <c r="HEH29" s="201"/>
      <c r="HEI29" s="201"/>
      <c r="HEJ29" s="201"/>
      <c r="HEK29" s="201"/>
      <c r="HEL29" s="201"/>
      <c r="HEM29" s="201"/>
      <c r="HEN29" s="201"/>
      <c r="HEO29" s="201"/>
      <c r="HEP29" s="201"/>
      <c r="HEQ29" s="201"/>
      <c r="HER29" s="201"/>
      <c r="HES29" s="201"/>
      <c r="HET29" s="201"/>
      <c r="HEU29" s="201"/>
      <c r="HEV29" s="201"/>
      <c r="HEW29" s="201"/>
      <c r="HEX29" s="201"/>
      <c r="HEY29" s="201"/>
      <c r="HEZ29" s="201"/>
      <c r="HFA29" s="201"/>
      <c r="HFB29" s="201"/>
      <c r="HFC29" s="201"/>
      <c r="HFD29" s="201"/>
      <c r="HFE29" s="201"/>
      <c r="HFF29" s="201"/>
      <c r="HFG29" s="201"/>
      <c r="HFH29" s="201"/>
      <c r="HFI29" s="201"/>
      <c r="HFJ29" s="201"/>
      <c r="HFK29" s="201"/>
      <c r="HFL29" s="201"/>
      <c r="HFM29" s="201"/>
      <c r="HFN29" s="201"/>
      <c r="HFO29" s="201"/>
      <c r="HFP29" s="201"/>
      <c r="HFQ29" s="201"/>
      <c r="HFR29" s="201"/>
      <c r="HFS29" s="201"/>
      <c r="HFT29" s="201"/>
      <c r="HFU29" s="201"/>
      <c r="HFV29" s="201"/>
      <c r="HFW29" s="201"/>
      <c r="HFX29" s="201"/>
      <c r="HFY29" s="201"/>
      <c r="HFZ29" s="201"/>
      <c r="HGA29" s="201"/>
      <c r="HGB29" s="201"/>
      <c r="HGC29" s="201"/>
      <c r="HGD29" s="201"/>
      <c r="HGE29" s="201"/>
      <c r="HGF29" s="201"/>
      <c r="HGG29" s="201"/>
      <c r="HGH29" s="201"/>
      <c r="HGI29" s="201"/>
      <c r="HGJ29" s="201"/>
      <c r="HGK29" s="201"/>
      <c r="HGL29" s="201"/>
      <c r="HGM29" s="201"/>
      <c r="HGN29" s="201"/>
      <c r="HGO29" s="201"/>
      <c r="HGP29" s="201"/>
      <c r="HGQ29" s="201"/>
      <c r="HGR29" s="201"/>
      <c r="HGS29" s="201"/>
      <c r="HGT29" s="201"/>
      <c r="HGU29" s="201"/>
      <c r="HGV29" s="201"/>
      <c r="HGW29" s="201"/>
      <c r="HGX29" s="201"/>
      <c r="HGY29" s="201"/>
      <c r="HGZ29" s="201"/>
      <c r="HHA29" s="201"/>
      <c r="HHB29" s="201"/>
      <c r="HHC29" s="201"/>
      <c r="HHD29" s="201"/>
      <c r="HHE29" s="201"/>
      <c r="HHF29" s="201"/>
      <c r="HHG29" s="201"/>
      <c r="HHH29" s="201"/>
      <c r="HHI29" s="201"/>
      <c r="HHJ29" s="201"/>
      <c r="HHK29" s="201"/>
      <c r="HHL29" s="201"/>
      <c r="HHM29" s="201"/>
      <c r="HHN29" s="201"/>
      <c r="HHO29" s="201"/>
      <c r="HHP29" s="201"/>
      <c r="HHQ29" s="201"/>
      <c r="HHR29" s="201"/>
      <c r="HHS29" s="201"/>
      <c r="HHT29" s="201"/>
      <c r="HHU29" s="201"/>
      <c r="HHV29" s="201"/>
      <c r="HHW29" s="201"/>
      <c r="HHX29" s="201"/>
      <c r="HHY29" s="201"/>
      <c r="HHZ29" s="201"/>
      <c r="HIA29" s="201"/>
      <c r="HIB29" s="201"/>
      <c r="HIC29" s="201"/>
      <c r="HID29" s="201"/>
      <c r="HIE29" s="201"/>
      <c r="HIF29" s="201"/>
      <c r="HIG29" s="201"/>
      <c r="HIH29" s="201"/>
      <c r="HII29" s="201"/>
      <c r="HIJ29" s="201"/>
      <c r="HIK29" s="201"/>
      <c r="HIL29" s="201"/>
      <c r="HIM29" s="201"/>
      <c r="HIN29" s="201"/>
      <c r="HIO29" s="201"/>
      <c r="HIP29" s="201"/>
      <c r="HIQ29" s="201"/>
      <c r="HIR29" s="201"/>
      <c r="HIS29" s="201"/>
      <c r="HIT29" s="201"/>
      <c r="HIU29" s="201"/>
      <c r="HIV29" s="201"/>
      <c r="HIW29" s="201"/>
      <c r="HIX29" s="201"/>
      <c r="HIY29" s="201"/>
      <c r="HIZ29" s="201"/>
      <c r="HJA29" s="201"/>
      <c r="HJB29" s="201"/>
      <c r="HJC29" s="201"/>
      <c r="HJD29" s="201"/>
      <c r="HJE29" s="201"/>
      <c r="HJF29" s="201"/>
      <c r="HJG29" s="201"/>
      <c r="HJH29" s="201"/>
      <c r="HJI29" s="201"/>
      <c r="HJJ29" s="201"/>
      <c r="HJK29" s="201"/>
      <c r="HJL29" s="201"/>
      <c r="HJM29" s="201"/>
      <c r="HJN29" s="201"/>
      <c r="HJO29" s="201"/>
      <c r="HJP29" s="201"/>
      <c r="HJQ29" s="201"/>
      <c r="HJR29" s="201"/>
      <c r="HJS29" s="201"/>
      <c r="HJT29" s="201"/>
      <c r="HJU29" s="201"/>
      <c r="HJV29" s="201"/>
      <c r="HJW29" s="201"/>
      <c r="HJX29" s="201"/>
      <c r="HJY29" s="201"/>
      <c r="HJZ29" s="201"/>
      <c r="HKA29" s="201"/>
      <c r="HKB29" s="201"/>
      <c r="HKC29" s="201"/>
      <c r="HKD29" s="201"/>
      <c r="HKE29" s="201"/>
      <c r="HKF29" s="201"/>
      <c r="HKG29" s="201"/>
      <c r="HKH29" s="201"/>
      <c r="HKI29" s="201"/>
      <c r="HKJ29" s="201"/>
      <c r="HKK29" s="201"/>
      <c r="HKL29" s="201"/>
      <c r="HKM29" s="201"/>
      <c r="HKN29" s="201"/>
      <c r="HKO29" s="201"/>
      <c r="HKP29" s="201"/>
      <c r="HKQ29" s="201"/>
      <c r="HKR29" s="201"/>
      <c r="HKS29" s="201"/>
      <c r="HKT29" s="201"/>
      <c r="HKU29" s="201"/>
      <c r="HKV29" s="201"/>
      <c r="HKW29" s="201"/>
      <c r="HKX29" s="201"/>
      <c r="HKY29" s="201"/>
      <c r="HKZ29" s="201"/>
      <c r="HLA29" s="201"/>
      <c r="HLB29" s="201"/>
      <c r="HLC29" s="201"/>
      <c r="HLD29" s="201"/>
      <c r="HLE29" s="201"/>
      <c r="HLF29" s="201"/>
      <c r="HLG29" s="201"/>
      <c r="HLH29" s="201"/>
      <c r="HLI29" s="201"/>
      <c r="HLJ29" s="201"/>
      <c r="HLK29" s="201"/>
      <c r="HLL29" s="201"/>
      <c r="HLM29" s="201"/>
      <c r="HLN29" s="201"/>
      <c r="HLO29" s="201"/>
      <c r="HLP29" s="201"/>
      <c r="HLQ29" s="201"/>
      <c r="HLR29" s="201"/>
      <c r="HLS29" s="201"/>
      <c r="HLT29" s="201"/>
      <c r="HLU29" s="201"/>
      <c r="HLV29" s="201"/>
      <c r="HLW29" s="201"/>
      <c r="HLX29" s="201"/>
      <c r="HLY29" s="201"/>
      <c r="HLZ29" s="201"/>
      <c r="HMA29" s="201"/>
      <c r="HMB29" s="201"/>
      <c r="HMC29" s="201"/>
      <c r="HMD29" s="201"/>
      <c r="HME29" s="201"/>
      <c r="HMF29" s="201"/>
      <c r="HMG29" s="201"/>
      <c r="HMH29" s="201"/>
      <c r="HMI29" s="201"/>
      <c r="HMJ29" s="201"/>
      <c r="HMK29" s="201"/>
      <c r="HML29" s="201"/>
      <c r="HMM29" s="201"/>
      <c r="HMN29" s="201"/>
      <c r="HMO29" s="201"/>
      <c r="HMP29" s="201"/>
      <c r="HMQ29" s="201"/>
      <c r="HMR29" s="201"/>
      <c r="HMS29" s="201"/>
      <c r="HMT29" s="201"/>
      <c r="HMU29" s="201"/>
      <c r="HMV29" s="201"/>
      <c r="HMW29" s="201"/>
      <c r="HMX29" s="201"/>
      <c r="HMY29" s="201"/>
      <c r="HMZ29" s="201"/>
      <c r="HNA29" s="201"/>
      <c r="HNB29" s="201"/>
      <c r="HNC29" s="201"/>
      <c r="HND29" s="201"/>
      <c r="HNE29" s="201"/>
      <c r="HNF29" s="201"/>
      <c r="HNG29" s="201"/>
      <c r="HNH29" s="201"/>
      <c r="HNI29" s="201"/>
      <c r="HNJ29" s="201"/>
      <c r="HNK29" s="201"/>
      <c r="HNL29" s="201"/>
      <c r="HNM29" s="201"/>
      <c r="HNN29" s="201"/>
      <c r="HNO29" s="201"/>
      <c r="HNP29" s="201"/>
      <c r="HNQ29" s="201"/>
      <c r="HNR29" s="201"/>
      <c r="HNS29" s="201"/>
      <c r="HNT29" s="201"/>
      <c r="HNU29" s="201"/>
      <c r="HNV29" s="201"/>
      <c r="HNW29" s="201"/>
      <c r="HNX29" s="201"/>
      <c r="HNY29" s="201"/>
      <c r="HNZ29" s="201"/>
      <c r="HOA29" s="201"/>
      <c r="HOB29" s="201"/>
      <c r="HOC29" s="201"/>
      <c r="HOD29" s="201"/>
      <c r="HOE29" s="201"/>
      <c r="HOF29" s="201"/>
      <c r="HOG29" s="201"/>
      <c r="HOH29" s="201"/>
      <c r="HOI29" s="201"/>
      <c r="HOJ29" s="201"/>
      <c r="HOK29" s="201"/>
      <c r="HOL29" s="201"/>
      <c r="HOM29" s="201"/>
      <c r="HON29" s="201"/>
      <c r="HOO29" s="201"/>
      <c r="HOP29" s="201"/>
      <c r="HOQ29" s="201"/>
      <c r="HOR29" s="201"/>
      <c r="HOS29" s="201"/>
      <c r="HOT29" s="201"/>
      <c r="HOU29" s="201"/>
      <c r="HOV29" s="201"/>
      <c r="HOW29" s="201"/>
      <c r="HOX29" s="201"/>
      <c r="HOY29" s="201"/>
      <c r="HOZ29" s="201"/>
      <c r="HPA29" s="201"/>
      <c r="HPB29" s="201"/>
      <c r="HPC29" s="201"/>
      <c r="HPD29" s="201"/>
      <c r="HPE29" s="201"/>
      <c r="HPF29" s="201"/>
      <c r="HPG29" s="201"/>
      <c r="HPH29" s="201"/>
      <c r="HPI29" s="201"/>
      <c r="HPJ29" s="201"/>
      <c r="HPK29" s="201"/>
      <c r="HPL29" s="201"/>
      <c r="HPM29" s="201"/>
      <c r="HPN29" s="201"/>
      <c r="HPO29" s="201"/>
      <c r="HPP29" s="201"/>
      <c r="HPQ29" s="201"/>
      <c r="HPR29" s="201"/>
      <c r="HPS29" s="201"/>
      <c r="HPT29" s="201"/>
      <c r="HPU29" s="201"/>
      <c r="HPV29" s="201"/>
      <c r="HPW29" s="201"/>
      <c r="HPX29" s="201"/>
      <c r="HPY29" s="201"/>
      <c r="HPZ29" s="201"/>
      <c r="HQA29" s="201"/>
      <c r="HQB29" s="201"/>
      <c r="HQC29" s="201"/>
      <c r="HQD29" s="201"/>
      <c r="HQE29" s="201"/>
      <c r="HQF29" s="201"/>
      <c r="HQG29" s="201"/>
      <c r="HQH29" s="201"/>
      <c r="HQI29" s="201"/>
      <c r="HQJ29" s="201"/>
      <c r="HQK29" s="201"/>
      <c r="HQL29" s="201"/>
      <c r="HQM29" s="201"/>
      <c r="HQN29" s="201"/>
      <c r="HQO29" s="201"/>
      <c r="HQP29" s="201"/>
      <c r="HQQ29" s="201"/>
      <c r="HQR29" s="201"/>
      <c r="HQS29" s="201"/>
      <c r="HQT29" s="201"/>
      <c r="HQU29" s="201"/>
      <c r="HQV29" s="201"/>
      <c r="HQW29" s="201"/>
      <c r="HQX29" s="201"/>
      <c r="HQY29" s="201"/>
      <c r="HQZ29" s="201"/>
      <c r="HRA29" s="201"/>
      <c r="HRB29" s="201"/>
      <c r="HRC29" s="201"/>
      <c r="HRD29" s="201"/>
      <c r="HRE29" s="201"/>
      <c r="HRF29" s="201"/>
      <c r="HRG29" s="201"/>
      <c r="HRH29" s="201"/>
      <c r="HRI29" s="201"/>
      <c r="HRJ29" s="201"/>
      <c r="HRK29" s="201"/>
      <c r="HRL29" s="201"/>
      <c r="HRM29" s="201"/>
      <c r="HRN29" s="201"/>
      <c r="HRO29" s="201"/>
      <c r="HRP29" s="201"/>
      <c r="HRQ29" s="201"/>
      <c r="HRR29" s="201"/>
      <c r="HRS29" s="201"/>
      <c r="HRT29" s="201"/>
      <c r="HRU29" s="201"/>
      <c r="HRV29" s="201"/>
      <c r="HRW29" s="201"/>
      <c r="HRX29" s="201"/>
      <c r="HRY29" s="201"/>
      <c r="HRZ29" s="201"/>
      <c r="HSA29" s="201"/>
      <c r="HSB29" s="201"/>
      <c r="HSC29" s="201"/>
      <c r="HSD29" s="201"/>
      <c r="HSE29" s="201"/>
      <c r="HSF29" s="201"/>
      <c r="HSG29" s="201"/>
      <c r="HSH29" s="201"/>
      <c r="HSI29" s="201"/>
      <c r="HSJ29" s="201"/>
      <c r="HSK29" s="201"/>
      <c r="HSL29" s="201"/>
      <c r="HSM29" s="201"/>
      <c r="HSN29" s="201"/>
      <c r="HSO29" s="201"/>
      <c r="HSP29" s="201"/>
      <c r="HSQ29" s="201"/>
      <c r="HSR29" s="201"/>
      <c r="HSS29" s="201"/>
      <c r="HST29" s="201"/>
      <c r="HSU29" s="201"/>
      <c r="HSV29" s="201"/>
      <c r="HSW29" s="201"/>
      <c r="HSX29" s="201"/>
      <c r="HSY29" s="201"/>
      <c r="HSZ29" s="201"/>
      <c r="HTA29" s="201"/>
      <c r="HTB29" s="201"/>
      <c r="HTC29" s="201"/>
      <c r="HTD29" s="201"/>
      <c r="HTE29" s="201"/>
      <c r="HTF29" s="201"/>
      <c r="HTG29" s="201"/>
      <c r="HTH29" s="201"/>
      <c r="HTI29" s="201"/>
      <c r="HTJ29" s="201"/>
      <c r="HTK29" s="201"/>
      <c r="HTL29" s="201"/>
      <c r="HTM29" s="201"/>
      <c r="HTN29" s="201"/>
      <c r="HTO29" s="201"/>
      <c r="HTP29" s="201"/>
      <c r="HTQ29" s="201"/>
      <c r="HTR29" s="201"/>
      <c r="HTS29" s="201"/>
      <c r="HTT29" s="201"/>
      <c r="HTU29" s="201"/>
      <c r="HTV29" s="201"/>
      <c r="HTW29" s="201"/>
      <c r="HTX29" s="201"/>
      <c r="HTY29" s="201"/>
      <c r="HTZ29" s="201"/>
      <c r="HUA29" s="201"/>
      <c r="HUB29" s="201"/>
      <c r="HUC29" s="201"/>
      <c r="HUD29" s="201"/>
      <c r="HUE29" s="201"/>
      <c r="HUF29" s="201"/>
      <c r="HUG29" s="201"/>
      <c r="HUH29" s="201"/>
      <c r="HUI29" s="201"/>
      <c r="HUJ29" s="201"/>
      <c r="HUK29" s="201"/>
      <c r="HUL29" s="201"/>
      <c r="HUM29" s="201"/>
      <c r="HUN29" s="201"/>
      <c r="HUO29" s="201"/>
      <c r="HUP29" s="201"/>
      <c r="HUQ29" s="201"/>
      <c r="HUR29" s="201"/>
      <c r="HUS29" s="201"/>
      <c r="HUT29" s="201"/>
      <c r="HUU29" s="201"/>
      <c r="HUV29" s="201"/>
      <c r="HUW29" s="201"/>
      <c r="HUX29" s="201"/>
      <c r="HUY29" s="201"/>
      <c r="HUZ29" s="201"/>
      <c r="HVA29" s="201"/>
      <c r="HVB29" s="201"/>
      <c r="HVC29" s="201"/>
      <c r="HVD29" s="201"/>
      <c r="HVE29" s="201"/>
      <c r="HVF29" s="201"/>
      <c r="HVG29" s="201"/>
      <c r="HVH29" s="201"/>
      <c r="HVI29" s="201"/>
      <c r="HVJ29" s="201"/>
      <c r="HVK29" s="201"/>
      <c r="HVL29" s="201"/>
      <c r="HVM29" s="201"/>
      <c r="HVN29" s="201"/>
      <c r="HVO29" s="201"/>
      <c r="HVP29" s="201"/>
      <c r="HVQ29" s="201"/>
      <c r="HVR29" s="201"/>
      <c r="HVS29" s="201"/>
      <c r="HVT29" s="201"/>
      <c r="HVU29" s="201"/>
      <c r="HVV29" s="201"/>
      <c r="HVW29" s="201"/>
      <c r="HVX29" s="201"/>
      <c r="HVY29" s="201"/>
      <c r="HVZ29" s="201"/>
      <c r="HWA29" s="201"/>
      <c r="HWB29" s="201"/>
      <c r="HWC29" s="201"/>
      <c r="HWD29" s="201"/>
      <c r="HWE29" s="201"/>
      <c r="HWF29" s="201"/>
      <c r="HWG29" s="201"/>
      <c r="HWH29" s="201"/>
      <c r="HWI29" s="201"/>
      <c r="HWJ29" s="201"/>
      <c r="HWK29" s="201"/>
      <c r="HWL29" s="201"/>
      <c r="HWM29" s="201"/>
      <c r="HWN29" s="201"/>
      <c r="HWO29" s="201"/>
      <c r="HWP29" s="201"/>
      <c r="HWQ29" s="201"/>
      <c r="HWR29" s="201"/>
      <c r="HWS29" s="201"/>
      <c r="HWT29" s="201"/>
      <c r="HWU29" s="201"/>
      <c r="HWV29" s="201"/>
      <c r="HWW29" s="201"/>
      <c r="HWX29" s="201"/>
      <c r="HWY29" s="201"/>
      <c r="HWZ29" s="201"/>
      <c r="HXA29" s="201"/>
      <c r="HXB29" s="201"/>
      <c r="HXC29" s="201"/>
      <c r="HXD29" s="201"/>
      <c r="HXE29" s="201"/>
      <c r="HXF29" s="201"/>
      <c r="HXG29" s="201"/>
      <c r="HXH29" s="201"/>
      <c r="HXI29" s="201"/>
      <c r="HXJ29" s="201"/>
      <c r="HXK29" s="201"/>
      <c r="HXL29" s="201"/>
      <c r="HXM29" s="201"/>
      <c r="HXN29" s="201"/>
      <c r="HXO29" s="201"/>
      <c r="HXP29" s="201"/>
      <c r="HXQ29" s="201"/>
      <c r="HXR29" s="201"/>
      <c r="HXS29" s="201"/>
      <c r="HXT29" s="201"/>
      <c r="HXU29" s="201"/>
      <c r="HXV29" s="201"/>
      <c r="HXW29" s="201"/>
      <c r="HXX29" s="201"/>
      <c r="HXY29" s="201"/>
      <c r="HXZ29" s="201"/>
      <c r="HYA29" s="201"/>
      <c r="HYB29" s="201"/>
      <c r="HYC29" s="201"/>
      <c r="HYD29" s="201"/>
      <c r="HYE29" s="201"/>
      <c r="HYF29" s="201"/>
      <c r="HYG29" s="201"/>
      <c r="HYH29" s="201"/>
      <c r="HYI29" s="201"/>
      <c r="HYJ29" s="201"/>
      <c r="HYK29" s="201"/>
      <c r="HYL29" s="201"/>
      <c r="HYM29" s="201"/>
      <c r="HYN29" s="201"/>
      <c r="HYO29" s="201"/>
      <c r="HYP29" s="201"/>
      <c r="HYQ29" s="201"/>
      <c r="HYR29" s="201"/>
      <c r="HYS29" s="201"/>
      <c r="HYT29" s="201"/>
      <c r="HYU29" s="201"/>
      <c r="HYV29" s="201"/>
      <c r="HYW29" s="201"/>
      <c r="HYX29" s="201"/>
      <c r="HYY29" s="201"/>
      <c r="HYZ29" s="201"/>
      <c r="HZA29" s="201"/>
      <c r="HZB29" s="201"/>
      <c r="HZC29" s="201"/>
      <c r="HZD29" s="201"/>
      <c r="HZE29" s="201"/>
      <c r="HZF29" s="201"/>
      <c r="HZG29" s="201"/>
      <c r="HZH29" s="201"/>
      <c r="HZI29" s="201"/>
      <c r="HZJ29" s="201"/>
      <c r="HZK29" s="201"/>
      <c r="HZL29" s="201"/>
      <c r="HZM29" s="201"/>
      <c r="HZN29" s="201"/>
      <c r="HZO29" s="201"/>
      <c r="HZP29" s="201"/>
      <c r="HZQ29" s="201"/>
      <c r="HZR29" s="201"/>
      <c r="HZS29" s="201"/>
      <c r="HZT29" s="201"/>
      <c r="HZU29" s="201"/>
      <c r="HZV29" s="201"/>
      <c r="HZW29" s="201"/>
      <c r="HZX29" s="201"/>
      <c r="HZY29" s="201"/>
      <c r="HZZ29" s="201"/>
      <c r="IAA29" s="201"/>
      <c r="IAB29" s="201"/>
      <c r="IAC29" s="201"/>
      <c r="IAD29" s="201"/>
      <c r="IAE29" s="201"/>
      <c r="IAF29" s="201"/>
      <c r="IAG29" s="201"/>
      <c r="IAH29" s="201"/>
      <c r="IAI29" s="201"/>
      <c r="IAJ29" s="201"/>
      <c r="IAK29" s="201"/>
      <c r="IAL29" s="201"/>
      <c r="IAM29" s="201"/>
      <c r="IAN29" s="201"/>
      <c r="IAO29" s="201"/>
      <c r="IAP29" s="201"/>
      <c r="IAQ29" s="201"/>
      <c r="IAR29" s="201"/>
      <c r="IAS29" s="201"/>
      <c r="IAT29" s="201"/>
      <c r="IAU29" s="201"/>
      <c r="IAV29" s="201"/>
      <c r="IAW29" s="201"/>
      <c r="IAX29" s="201"/>
      <c r="IAY29" s="201"/>
      <c r="IAZ29" s="201"/>
      <c r="IBA29" s="201"/>
      <c r="IBB29" s="201"/>
      <c r="IBC29" s="201"/>
      <c r="IBD29" s="201"/>
      <c r="IBE29" s="201"/>
      <c r="IBF29" s="201"/>
      <c r="IBG29" s="201"/>
      <c r="IBH29" s="201"/>
      <c r="IBI29" s="201"/>
      <c r="IBJ29" s="201"/>
      <c r="IBK29" s="201"/>
      <c r="IBL29" s="201"/>
      <c r="IBM29" s="201"/>
      <c r="IBN29" s="201"/>
      <c r="IBO29" s="201"/>
      <c r="IBP29" s="201"/>
      <c r="IBQ29" s="201"/>
      <c r="IBR29" s="201"/>
      <c r="IBS29" s="201"/>
      <c r="IBT29" s="201"/>
      <c r="IBU29" s="201"/>
      <c r="IBV29" s="201"/>
      <c r="IBW29" s="201"/>
      <c r="IBX29" s="201"/>
      <c r="IBY29" s="201"/>
      <c r="IBZ29" s="201"/>
      <c r="ICA29" s="201"/>
      <c r="ICB29" s="201"/>
      <c r="ICC29" s="201"/>
      <c r="ICD29" s="201"/>
      <c r="ICE29" s="201"/>
      <c r="ICF29" s="201"/>
      <c r="ICG29" s="201"/>
      <c r="ICH29" s="201"/>
      <c r="ICI29" s="201"/>
      <c r="ICJ29" s="201"/>
      <c r="ICK29" s="201"/>
      <c r="ICL29" s="201"/>
      <c r="ICM29" s="201"/>
      <c r="ICN29" s="201"/>
      <c r="ICO29" s="201"/>
      <c r="ICP29" s="201"/>
      <c r="ICQ29" s="201"/>
      <c r="ICR29" s="201"/>
      <c r="ICS29" s="201"/>
      <c r="ICT29" s="201"/>
      <c r="ICU29" s="201"/>
      <c r="ICV29" s="201"/>
      <c r="ICW29" s="201"/>
      <c r="ICX29" s="201"/>
      <c r="ICY29" s="201"/>
      <c r="ICZ29" s="201"/>
      <c r="IDA29" s="201"/>
      <c r="IDB29" s="201"/>
      <c r="IDC29" s="201"/>
      <c r="IDD29" s="201"/>
      <c r="IDE29" s="201"/>
      <c r="IDF29" s="201"/>
      <c r="IDG29" s="201"/>
      <c r="IDH29" s="201"/>
      <c r="IDI29" s="201"/>
      <c r="IDJ29" s="201"/>
      <c r="IDK29" s="201"/>
      <c r="IDL29" s="201"/>
      <c r="IDM29" s="201"/>
      <c r="IDN29" s="201"/>
      <c r="IDO29" s="201"/>
      <c r="IDP29" s="201"/>
      <c r="IDQ29" s="201"/>
      <c r="IDR29" s="201"/>
      <c r="IDS29" s="201"/>
      <c r="IDT29" s="201"/>
      <c r="IDU29" s="201"/>
      <c r="IDV29" s="201"/>
      <c r="IDW29" s="201"/>
      <c r="IDX29" s="201"/>
      <c r="IDY29" s="201"/>
      <c r="IDZ29" s="201"/>
      <c r="IEA29" s="201"/>
      <c r="IEB29" s="201"/>
      <c r="IEC29" s="201"/>
      <c r="IED29" s="201"/>
      <c r="IEE29" s="201"/>
      <c r="IEF29" s="201"/>
      <c r="IEG29" s="201"/>
      <c r="IEH29" s="201"/>
      <c r="IEI29" s="201"/>
      <c r="IEJ29" s="201"/>
      <c r="IEK29" s="201"/>
      <c r="IEL29" s="201"/>
      <c r="IEM29" s="201"/>
      <c r="IEN29" s="201"/>
      <c r="IEO29" s="201"/>
      <c r="IEP29" s="201"/>
      <c r="IEQ29" s="201"/>
      <c r="IER29" s="201"/>
      <c r="IES29" s="201"/>
      <c r="IET29" s="201"/>
      <c r="IEU29" s="201"/>
      <c r="IEV29" s="201"/>
      <c r="IEW29" s="201"/>
      <c r="IEX29" s="201"/>
      <c r="IEY29" s="201"/>
      <c r="IEZ29" s="201"/>
      <c r="IFA29" s="201"/>
      <c r="IFB29" s="201"/>
      <c r="IFC29" s="201"/>
      <c r="IFD29" s="201"/>
      <c r="IFE29" s="201"/>
      <c r="IFF29" s="201"/>
      <c r="IFG29" s="201"/>
      <c r="IFH29" s="201"/>
      <c r="IFI29" s="201"/>
      <c r="IFJ29" s="201"/>
      <c r="IFK29" s="201"/>
      <c r="IFL29" s="201"/>
      <c r="IFM29" s="201"/>
      <c r="IFN29" s="201"/>
      <c r="IFO29" s="201"/>
      <c r="IFP29" s="201"/>
      <c r="IFQ29" s="201"/>
      <c r="IFR29" s="201"/>
      <c r="IFS29" s="201"/>
      <c r="IFT29" s="201"/>
      <c r="IFU29" s="201"/>
      <c r="IFV29" s="201"/>
      <c r="IFW29" s="201"/>
      <c r="IFX29" s="201"/>
      <c r="IFY29" s="201"/>
      <c r="IFZ29" s="201"/>
      <c r="IGA29" s="201"/>
      <c r="IGB29" s="201"/>
      <c r="IGC29" s="201"/>
      <c r="IGD29" s="201"/>
      <c r="IGE29" s="201"/>
      <c r="IGF29" s="201"/>
      <c r="IGG29" s="201"/>
      <c r="IGH29" s="201"/>
      <c r="IGI29" s="201"/>
      <c r="IGJ29" s="201"/>
      <c r="IGK29" s="201"/>
      <c r="IGL29" s="201"/>
      <c r="IGM29" s="201"/>
      <c r="IGN29" s="201"/>
      <c r="IGO29" s="201"/>
      <c r="IGP29" s="201"/>
      <c r="IGQ29" s="201"/>
      <c r="IGR29" s="201"/>
      <c r="IGS29" s="201"/>
      <c r="IGT29" s="201"/>
      <c r="IGU29" s="201"/>
      <c r="IGV29" s="201"/>
      <c r="IGW29" s="201"/>
      <c r="IGX29" s="201"/>
      <c r="IGY29" s="201"/>
      <c r="IGZ29" s="201"/>
      <c r="IHA29" s="201"/>
      <c r="IHB29" s="201"/>
      <c r="IHC29" s="201"/>
      <c r="IHD29" s="201"/>
      <c r="IHE29" s="201"/>
      <c r="IHF29" s="201"/>
      <c r="IHG29" s="201"/>
      <c r="IHH29" s="201"/>
      <c r="IHI29" s="201"/>
      <c r="IHJ29" s="201"/>
      <c r="IHK29" s="201"/>
      <c r="IHL29" s="201"/>
      <c r="IHM29" s="201"/>
      <c r="IHN29" s="201"/>
      <c r="IHO29" s="201"/>
      <c r="IHP29" s="201"/>
      <c r="IHQ29" s="201"/>
      <c r="IHR29" s="201"/>
      <c r="IHS29" s="201"/>
      <c r="IHT29" s="201"/>
      <c r="IHU29" s="201"/>
      <c r="IHV29" s="201"/>
      <c r="IHW29" s="201"/>
      <c r="IHX29" s="201"/>
      <c r="IHY29" s="201"/>
      <c r="IHZ29" s="201"/>
      <c r="IIA29" s="201"/>
      <c r="IIB29" s="201"/>
      <c r="IIC29" s="201"/>
      <c r="IID29" s="201"/>
      <c r="IIE29" s="201"/>
      <c r="IIF29" s="201"/>
      <c r="IIG29" s="201"/>
      <c r="IIH29" s="201"/>
      <c r="III29" s="201"/>
      <c r="IIJ29" s="201"/>
      <c r="IIK29" s="201"/>
      <c r="IIL29" s="201"/>
      <c r="IIM29" s="201"/>
      <c r="IIN29" s="201"/>
      <c r="IIO29" s="201"/>
      <c r="IIP29" s="201"/>
      <c r="IIQ29" s="201"/>
      <c r="IIR29" s="201"/>
      <c r="IIS29" s="201"/>
      <c r="IIT29" s="201"/>
      <c r="IIU29" s="201"/>
      <c r="IIV29" s="201"/>
      <c r="IIW29" s="201"/>
      <c r="IIX29" s="201"/>
      <c r="IIY29" s="201"/>
      <c r="IIZ29" s="201"/>
      <c r="IJA29" s="201"/>
      <c r="IJB29" s="201"/>
      <c r="IJC29" s="201"/>
      <c r="IJD29" s="201"/>
      <c r="IJE29" s="201"/>
      <c r="IJF29" s="201"/>
      <c r="IJG29" s="201"/>
      <c r="IJH29" s="201"/>
      <c r="IJI29" s="201"/>
      <c r="IJJ29" s="201"/>
      <c r="IJK29" s="201"/>
      <c r="IJL29" s="201"/>
      <c r="IJM29" s="201"/>
      <c r="IJN29" s="201"/>
      <c r="IJO29" s="201"/>
      <c r="IJP29" s="201"/>
      <c r="IJQ29" s="201"/>
      <c r="IJR29" s="201"/>
      <c r="IJS29" s="201"/>
      <c r="IJT29" s="201"/>
      <c r="IJU29" s="201"/>
      <c r="IJV29" s="201"/>
      <c r="IJW29" s="201"/>
      <c r="IJX29" s="201"/>
      <c r="IJY29" s="201"/>
      <c r="IJZ29" s="201"/>
      <c r="IKA29" s="201"/>
      <c r="IKB29" s="201"/>
      <c r="IKC29" s="201"/>
      <c r="IKD29" s="201"/>
      <c r="IKE29" s="201"/>
      <c r="IKF29" s="201"/>
      <c r="IKG29" s="201"/>
      <c r="IKH29" s="201"/>
      <c r="IKI29" s="201"/>
      <c r="IKJ29" s="201"/>
      <c r="IKK29" s="201"/>
      <c r="IKL29" s="201"/>
      <c r="IKM29" s="201"/>
      <c r="IKN29" s="201"/>
      <c r="IKO29" s="201"/>
      <c r="IKP29" s="201"/>
      <c r="IKQ29" s="201"/>
      <c r="IKR29" s="201"/>
      <c r="IKS29" s="201"/>
      <c r="IKT29" s="201"/>
      <c r="IKU29" s="201"/>
      <c r="IKV29" s="201"/>
      <c r="IKW29" s="201"/>
      <c r="IKX29" s="201"/>
      <c r="IKY29" s="201"/>
      <c r="IKZ29" s="201"/>
      <c r="ILA29" s="201"/>
      <c r="ILB29" s="201"/>
      <c r="ILC29" s="201"/>
      <c r="ILD29" s="201"/>
      <c r="ILE29" s="201"/>
      <c r="ILF29" s="201"/>
      <c r="ILG29" s="201"/>
      <c r="ILH29" s="201"/>
      <c r="ILI29" s="201"/>
      <c r="ILJ29" s="201"/>
      <c r="ILK29" s="201"/>
      <c r="ILL29" s="201"/>
      <c r="ILM29" s="201"/>
      <c r="ILN29" s="201"/>
      <c r="ILO29" s="201"/>
      <c r="ILP29" s="201"/>
      <c r="ILQ29" s="201"/>
      <c r="ILR29" s="201"/>
      <c r="ILS29" s="201"/>
      <c r="ILT29" s="201"/>
      <c r="ILU29" s="201"/>
      <c r="ILV29" s="201"/>
      <c r="ILW29" s="201"/>
      <c r="ILX29" s="201"/>
      <c r="ILY29" s="201"/>
      <c r="ILZ29" s="201"/>
      <c r="IMA29" s="201"/>
      <c r="IMB29" s="201"/>
      <c r="IMC29" s="201"/>
      <c r="IMD29" s="201"/>
      <c r="IME29" s="201"/>
      <c r="IMF29" s="201"/>
      <c r="IMG29" s="201"/>
      <c r="IMH29" s="201"/>
      <c r="IMI29" s="201"/>
      <c r="IMJ29" s="201"/>
      <c r="IMK29" s="201"/>
      <c r="IML29" s="201"/>
      <c r="IMM29" s="201"/>
      <c r="IMN29" s="201"/>
      <c r="IMO29" s="201"/>
      <c r="IMP29" s="201"/>
      <c r="IMQ29" s="201"/>
      <c r="IMR29" s="201"/>
      <c r="IMS29" s="201"/>
      <c r="IMT29" s="201"/>
      <c r="IMU29" s="201"/>
      <c r="IMV29" s="201"/>
      <c r="IMW29" s="201"/>
      <c r="IMX29" s="201"/>
      <c r="IMY29" s="201"/>
      <c r="IMZ29" s="201"/>
      <c r="INA29" s="201"/>
      <c r="INB29" s="201"/>
      <c r="INC29" s="201"/>
      <c r="IND29" s="201"/>
      <c r="INE29" s="201"/>
      <c r="INF29" s="201"/>
      <c r="ING29" s="201"/>
      <c r="INH29" s="201"/>
      <c r="INI29" s="201"/>
      <c r="INJ29" s="201"/>
      <c r="INK29" s="201"/>
      <c r="INL29" s="201"/>
      <c r="INM29" s="201"/>
      <c r="INN29" s="201"/>
      <c r="INO29" s="201"/>
      <c r="INP29" s="201"/>
      <c r="INQ29" s="201"/>
      <c r="INR29" s="201"/>
      <c r="INS29" s="201"/>
      <c r="INT29" s="201"/>
      <c r="INU29" s="201"/>
      <c r="INV29" s="201"/>
      <c r="INW29" s="201"/>
      <c r="INX29" s="201"/>
      <c r="INY29" s="201"/>
      <c r="INZ29" s="201"/>
      <c r="IOA29" s="201"/>
      <c r="IOB29" s="201"/>
      <c r="IOC29" s="201"/>
      <c r="IOD29" s="201"/>
      <c r="IOE29" s="201"/>
      <c r="IOF29" s="201"/>
      <c r="IOG29" s="201"/>
      <c r="IOH29" s="201"/>
      <c r="IOI29" s="201"/>
      <c r="IOJ29" s="201"/>
      <c r="IOK29" s="201"/>
      <c r="IOL29" s="201"/>
      <c r="IOM29" s="201"/>
      <c r="ION29" s="201"/>
      <c r="IOO29" s="201"/>
      <c r="IOP29" s="201"/>
      <c r="IOQ29" s="201"/>
      <c r="IOR29" s="201"/>
      <c r="IOS29" s="201"/>
      <c r="IOT29" s="201"/>
      <c r="IOU29" s="201"/>
      <c r="IOV29" s="201"/>
      <c r="IOW29" s="201"/>
      <c r="IOX29" s="201"/>
      <c r="IOY29" s="201"/>
      <c r="IOZ29" s="201"/>
      <c r="IPA29" s="201"/>
      <c r="IPB29" s="201"/>
      <c r="IPC29" s="201"/>
      <c r="IPD29" s="201"/>
      <c r="IPE29" s="201"/>
      <c r="IPF29" s="201"/>
      <c r="IPG29" s="201"/>
      <c r="IPH29" s="201"/>
      <c r="IPI29" s="201"/>
      <c r="IPJ29" s="201"/>
      <c r="IPK29" s="201"/>
      <c r="IPL29" s="201"/>
      <c r="IPM29" s="201"/>
      <c r="IPN29" s="201"/>
      <c r="IPO29" s="201"/>
      <c r="IPP29" s="201"/>
      <c r="IPQ29" s="201"/>
      <c r="IPR29" s="201"/>
      <c r="IPS29" s="201"/>
      <c r="IPT29" s="201"/>
      <c r="IPU29" s="201"/>
      <c r="IPV29" s="201"/>
      <c r="IPW29" s="201"/>
      <c r="IPX29" s="201"/>
      <c r="IPY29" s="201"/>
      <c r="IPZ29" s="201"/>
      <c r="IQA29" s="201"/>
      <c r="IQB29" s="201"/>
      <c r="IQC29" s="201"/>
      <c r="IQD29" s="201"/>
      <c r="IQE29" s="201"/>
      <c r="IQF29" s="201"/>
      <c r="IQG29" s="201"/>
      <c r="IQH29" s="201"/>
      <c r="IQI29" s="201"/>
      <c r="IQJ29" s="201"/>
      <c r="IQK29" s="201"/>
      <c r="IQL29" s="201"/>
      <c r="IQM29" s="201"/>
      <c r="IQN29" s="201"/>
      <c r="IQO29" s="201"/>
      <c r="IQP29" s="201"/>
      <c r="IQQ29" s="201"/>
      <c r="IQR29" s="201"/>
      <c r="IQS29" s="201"/>
      <c r="IQT29" s="201"/>
      <c r="IQU29" s="201"/>
      <c r="IQV29" s="201"/>
      <c r="IQW29" s="201"/>
      <c r="IQX29" s="201"/>
      <c r="IQY29" s="201"/>
      <c r="IQZ29" s="201"/>
      <c r="IRA29" s="201"/>
      <c r="IRB29" s="201"/>
      <c r="IRC29" s="201"/>
      <c r="IRD29" s="201"/>
      <c r="IRE29" s="201"/>
      <c r="IRF29" s="201"/>
      <c r="IRG29" s="201"/>
      <c r="IRH29" s="201"/>
      <c r="IRI29" s="201"/>
      <c r="IRJ29" s="201"/>
      <c r="IRK29" s="201"/>
      <c r="IRL29" s="201"/>
      <c r="IRM29" s="201"/>
      <c r="IRN29" s="201"/>
      <c r="IRO29" s="201"/>
      <c r="IRP29" s="201"/>
      <c r="IRQ29" s="201"/>
      <c r="IRR29" s="201"/>
      <c r="IRS29" s="201"/>
      <c r="IRT29" s="201"/>
      <c r="IRU29" s="201"/>
      <c r="IRV29" s="201"/>
      <c r="IRW29" s="201"/>
      <c r="IRX29" s="201"/>
      <c r="IRY29" s="201"/>
      <c r="IRZ29" s="201"/>
      <c r="ISA29" s="201"/>
      <c r="ISB29" s="201"/>
      <c r="ISC29" s="201"/>
      <c r="ISD29" s="201"/>
      <c r="ISE29" s="201"/>
      <c r="ISF29" s="201"/>
      <c r="ISG29" s="201"/>
      <c r="ISH29" s="201"/>
      <c r="ISI29" s="201"/>
      <c r="ISJ29" s="201"/>
      <c r="ISK29" s="201"/>
      <c r="ISL29" s="201"/>
      <c r="ISM29" s="201"/>
      <c r="ISN29" s="201"/>
      <c r="ISO29" s="201"/>
      <c r="ISP29" s="201"/>
      <c r="ISQ29" s="201"/>
      <c r="ISR29" s="201"/>
      <c r="ISS29" s="201"/>
      <c r="IST29" s="201"/>
      <c r="ISU29" s="201"/>
      <c r="ISV29" s="201"/>
      <c r="ISW29" s="201"/>
      <c r="ISX29" s="201"/>
      <c r="ISY29" s="201"/>
      <c r="ISZ29" s="201"/>
      <c r="ITA29" s="201"/>
      <c r="ITB29" s="201"/>
      <c r="ITC29" s="201"/>
      <c r="ITD29" s="201"/>
      <c r="ITE29" s="201"/>
      <c r="ITF29" s="201"/>
      <c r="ITG29" s="201"/>
      <c r="ITH29" s="201"/>
      <c r="ITI29" s="201"/>
      <c r="ITJ29" s="201"/>
      <c r="ITK29" s="201"/>
      <c r="ITL29" s="201"/>
      <c r="ITM29" s="201"/>
      <c r="ITN29" s="201"/>
      <c r="ITO29" s="201"/>
      <c r="ITP29" s="201"/>
      <c r="ITQ29" s="201"/>
      <c r="ITR29" s="201"/>
      <c r="ITS29" s="201"/>
      <c r="ITT29" s="201"/>
      <c r="ITU29" s="201"/>
      <c r="ITV29" s="201"/>
      <c r="ITW29" s="201"/>
      <c r="ITX29" s="201"/>
      <c r="ITY29" s="201"/>
      <c r="ITZ29" s="201"/>
      <c r="IUA29" s="201"/>
      <c r="IUB29" s="201"/>
      <c r="IUC29" s="201"/>
      <c r="IUD29" s="201"/>
      <c r="IUE29" s="201"/>
      <c r="IUF29" s="201"/>
      <c r="IUG29" s="201"/>
      <c r="IUH29" s="201"/>
      <c r="IUI29" s="201"/>
      <c r="IUJ29" s="201"/>
      <c r="IUK29" s="201"/>
      <c r="IUL29" s="201"/>
      <c r="IUM29" s="201"/>
      <c r="IUN29" s="201"/>
      <c r="IUO29" s="201"/>
      <c r="IUP29" s="201"/>
      <c r="IUQ29" s="201"/>
      <c r="IUR29" s="201"/>
      <c r="IUS29" s="201"/>
      <c r="IUT29" s="201"/>
      <c r="IUU29" s="201"/>
      <c r="IUV29" s="201"/>
      <c r="IUW29" s="201"/>
      <c r="IUX29" s="201"/>
      <c r="IUY29" s="201"/>
      <c r="IUZ29" s="201"/>
      <c r="IVA29" s="201"/>
      <c r="IVB29" s="201"/>
      <c r="IVC29" s="201"/>
      <c r="IVD29" s="201"/>
      <c r="IVE29" s="201"/>
      <c r="IVF29" s="201"/>
      <c r="IVG29" s="201"/>
      <c r="IVH29" s="201"/>
      <c r="IVI29" s="201"/>
      <c r="IVJ29" s="201"/>
      <c r="IVK29" s="201"/>
      <c r="IVL29" s="201"/>
      <c r="IVM29" s="201"/>
      <c r="IVN29" s="201"/>
      <c r="IVO29" s="201"/>
      <c r="IVP29" s="201"/>
      <c r="IVQ29" s="201"/>
      <c r="IVR29" s="201"/>
      <c r="IVS29" s="201"/>
      <c r="IVT29" s="201"/>
      <c r="IVU29" s="201"/>
      <c r="IVV29" s="201"/>
      <c r="IVW29" s="201"/>
      <c r="IVX29" s="201"/>
      <c r="IVY29" s="201"/>
      <c r="IVZ29" s="201"/>
      <c r="IWA29" s="201"/>
      <c r="IWB29" s="201"/>
      <c r="IWC29" s="201"/>
      <c r="IWD29" s="201"/>
      <c r="IWE29" s="201"/>
      <c r="IWF29" s="201"/>
      <c r="IWG29" s="201"/>
      <c r="IWH29" s="201"/>
      <c r="IWI29" s="201"/>
      <c r="IWJ29" s="201"/>
      <c r="IWK29" s="201"/>
      <c r="IWL29" s="201"/>
      <c r="IWM29" s="201"/>
      <c r="IWN29" s="201"/>
      <c r="IWO29" s="201"/>
      <c r="IWP29" s="201"/>
      <c r="IWQ29" s="201"/>
      <c r="IWR29" s="201"/>
      <c r="IWS29" s="201"/>
      <c r="IWT29" s="201"/>
      <c r="IWU29" s="201"/>
      <c r="IWV29" s="201"/>
      <c r="IWW29" s="201"/>
      <c r="IWX29" s="201"/>
      <c r="IWY29" s="201"/>
      <c r="IWZ29" s="201"/>
      <c r="IXA29" s="201"/>
      <c r="IXB29" s="201"/>
      <c r="IXC29" s="201"/>
      <c r="IXD29" s="201"/>
      <c r="IXE29" s="201"/>
      <c r="IXF29" s="201"/>
      <c r="IXG29" s="201"/>
      <c r="IXH29" s="201"/>
      <c r="IXI29" s="201"/>
      <c r="IXJ29" s="201"/>
      <c r="IXK29" s="201"/>
      <c r="IXL29" s="201"/>
      <c r="IXM29" s="201"/>
      <c r="IXN29" s="201"/>
      <c r="IXO29" s="201"/>
      <c r="IXP29" s="201"/>
      <c r="IXQ29" s="201"/>
      <c r="IXR29" s="201"/>
      <c r="IXS29" s="201"/>
      <c r="IXT29" s="201"/>
      <c r="IXU29" s="201"/>
      <c r="IXV29" s="201"/>
      <c r="IXW29" s="201"/>
      <c r="IXX29" s="201"/>
      <c r="IXY29" s="201"/>
      <c r="IXZ29" s="201"/>
      <c r="IYA29" s="201"/>
      <c r="IYB29" s="201"/>
      <c r="IYC29" s="201"/>
      <c r="IYD29" s="201"/>
      <c r="IYE29" s="201"/>
      <c r="IYF29" s="201"/>
      <c r="IYG29" s="201"/>
      <c r="IYH29" s="201"/>
      <c r="IYI29" s="201"/>
      <c r="IYJ29" s="201"/>
      <c r="IYK29" s="201"/>
      <c r="IYL29" s="201"/>
      <c r="IYM29" s="201"/>
      <c r="IYN29" s="201"/>
      <c r="IYO29" s="201"/>
      <c r="IYP29" s="201"/>
      <c r="IYQ29" s="201"/>
      <c r="IYR29" s="201"/>
      <c r="IYS29" s="201"/>
      <c r="IYT29" s="201"/>
      <c r="IYU29" s="201"/>
      <c r="IYV29" s="201"/>
      <c r="IYW29" s="201"/>
      <c r="IYX29" s="201"/>
      <c r="IYY29" s="201"/>
      <c r="IYZ29" s="201"/>
      <c r="IZA29" s="201"/>
      <c r="IZB29" s="201"/>
      <c r="IZC29" s="201"/>
      <c r="IZD29" s="201"/>
      <c r="IZE29" s="201"/>
      <c r="IZF29" s="201"/>
      <c r="IZG29" s="201"/>
      <c r="IZH29" s="201"/>
      <c r="IZI29" s="201"/>
      <c r="IZJ29" s="201"/>
      <c r="IZK29" s="201"/>
      <c r="IZL29" s="201"/>
      <c r="IZM29" s="201"/>
      <c r="IZN29" s="201"/>
      <c r="IZO29" s="201"/>
      <c r="IZP29" s="201"/>
      <c r="IZQ29" s="201"/>
      <c r="IZR29" s="201"/>
      <c r="IZS29" s="201"/>
      <c r="IZT29" s="201"/>
      <c r="IZU29" s="201"/>
      <c r="IZV29" s="201"/>
      <c r="IZW29" s="201"/>
      <c r="IZX29" s="201"/>
      <c r="IZY29" s="201"/>
      <c r="IZZ29" s="201"/>
      <c r="JAA29" s="201"/>
      <c r="JAB29" s="201"/>
      <c r="JAC29" s="201"/>
      <c r="JAD29" s="201"/>
      <c r="JAE29" s="201"/>
      <c r="JAF29" s="201"/>
      <c r="JAG29" s="201"/>
      <c r="JAH29" s="201"/>
      <c r="JAI29" s="201"/>
      <c r="JAJ29" s="201"/>
      <c r="JAK29" s="201"/>
      <c r="JAL29" s="201"/>
      <c r="JAM29" s="201"/>
      <c r="JAN29" s="201"/>
      <c r="JAO29" s="201"/>
      <c r="JAP29" s="201"/>
      <c r="JAQ29" s="201"/>
      <c r="JAR29" s="201"/>
      <c r="JAS29" s="201"/>
      <c r="JAT29" s="201"/>
      <c r="JAU29" s="201"/>
      <c r="JAV29" s="201"/>
      <c r="JAW29" s="201"/>
      <c r="JAX29" s="201"/>
      <c r="JAY29" s="201"/>
      <c r="JAZ29" s="201"/>
      <c r="JBA29" s="201"/>
      <c r="JBB29" s="201"/>
      <c r="JBC29" s="201"/>
      <c r="JBD29" s="201"/>
      <c r="JBE29" s="201"/>
      <c r="JBF29" s="201"/>
      <c r="JBG29" s="201"/>
      <c r="JBH29" s="201"/>
      <c r="JBI29" s="201"/>
      <c r="JBJ29" s="201"/>
      <c r="JBK29" s="201"/>
      <c r="JBL29" s="201"/>
      <c r="JBM29" s="201"/>
      <c r="JBN29" s="201"/>
      <c r="JBO29" s="201"/>
      <c r="JBP29" s="201"/>
      <c r="JBQ29" s="201"/>
      <c r="JBR29" s="201"/>
      <c r="JBS29" s="201"/>
      <c r="JBT29" s="201"/>
      <c r="JBU29" s="201"/>
      <c r="JBV29" s="201"/>
      <c r="JBW29" s="201"/>
      <c r="JBX29" s="201"/>
      <c r="JBY29" s="201"/>
      <c r="JBZ29" s="201"/>
      <c r="JCA29" s="201"/>
      <c r="JCB29" s="201"/>
      <c r="JCC29" s="201"/>
      <c r="JCD29" s="201"/>
      <c r="JCE29" s="201"/>
      <c r="JCF29" s="201"/>
      <c r="JCG29" s="201"/>
      <c r="JCH29" s="201"/>
      <c r="JCI29" s="201"/>
      <c r="JCJ29" s="201"/>
      <c r="JCK29" s="201"/>
      <c r="JCL29" s="201"/>
      <c r="JCM29" s="201"/>
      <c r="JCN29" s="201"/>
      <c r="JCO29" s="201"/>
      <c r="JCP29" s="201"/>
      <c r="JCQ29" s="201"/>
      <c r="JCR29" s="201"/>
      <c r="JCS29" s="201"/>
      <c r="JCT29" s="201"/>
      <c r="JCU29" s="201"/>
      <c r="JCV29" s="201"/>
      <c r="JCW29" s="201"/>
      <c r="JCX29" s="201"/>
      <c r="JCY29" s="201"/>
      <c r="JCZ29" s="201"/>
      <c r="JDA29" s="201"/>
      <c r="JDB29" s="201"/>
      <c r="JDC29" s="201"/>
      <c r="JDD29" s="201"/>
      <c r="JDE29" s="201"/>
      <c r="JDF29" s="201"/>
      <c r="JDG29" s="201"/>
      <c r="JDH29" s="201"/>
      <c r="JDI29" s="201"/>
      <c r="JDJ29" s="201"/>
      <c r="JDK29" s="201"/>
      <c r="JDL29" s="201"/>
      <c r="JDM29" s="201"/>
      <c r="JDN29" s="201"/>
      <c r="JDO29" s="201"/>
      <c r="JDP29" s="201"/>
      <c r="JDQ29" s="201"/>
      <c r="JDR29" s="201"/>
      <c r="JDS29" s="201"/>
      <c r="JDT29" s="201"/>
      <c r="JDU29" s="201"/>
      <c r="JDV29" s="201"/>
      <c r="JDW29" s="201"/>
      <c r="JDX29" s="201"/>
      <c r="JDY29" s="201"/>
      <c r="JDZ29" s="201"/>
      <c r="JEA29" s="201"/>
      <c r="JEB29" s="201"/>
      <c r="JEC29" s="201"/>
      <c r="JED29" s="201"/>
      <c r="JEE29" s="201"/>
      <c r="JEF29" s="201"/>
      <c r="JEG29" s="201"/>
      <c r="JEH29" s="201"/>
      <c r="JEI29" s="201"/>
      <c r="JEJ29" s="201"/>
      <c r="JEK29" s="201"/>
      <c r="JEL29" s="201"/>
      <c r="JEM29" s="201"/>
      <c r="JEN29" s="201"/>
      <c r="JEO29" s="201"/>
      <c r="JEP29" s="201"/>
      <c r="JEQ29" s="201"/>
      <c r="JER29" s="201"/>
      <c r="JES29" s="201"/>
      <c r="JET29" s="201"/>
      <c r="JEU29" s="201"/>
      <c r="JEV29" s="201"/>
      <c r="JEW29" s="201"/>
      <c r="JEX29" s="201"/>
      <c r="JEY29" s="201"/>
      <c r="JEZ29" s="201"/>
      <c r="JFA29" s="201"/>
      <c r="JFB29" s="201"/>
      <c r="JFC29" s="201"/>
      <c r="JFD29" s="201"/>
      <c r="JFE29" s="201"/>
      <c r="JFF29" s="201"/>
      <c r="JFG29" s="201"/>
      <c r="JFH29" s="201"/>
      <c r="JFI29" s="201"/>
      <c r="JFJ29" s="201"/>
      <c r="JFK29" s="201"/>
      <c r="JFL29" s="201"/>
      <c r="JFM29" s="201"/>
      <c r="JFN29" s="201"/>
      <c r="JFO29" s="201"/>
      <c r="JFP29" s="201"/>
      <c r="JFQ29" s="201"/>
      <c r="JFR29" s="201"/>
      <c r="JFS29" s="201"/>
      <c r="JFT29" s="201"/>
      <c r="JFU29" s="201"/>
      <c r="JFV29" s="201"/>
      <c r="JFW29" s="201"/>
      <c r="JFX29" s="201"/>
      <c r="JFY29" s="201"/>
      <c r="JFZ29" s="201"/>
      <c r="JGA29" s="201"/>
      <c r="JGB29" s="201"/>
      <c r="JGC29" s="201"/>
      <c r="JGD29" s="201"/>
      <c r="JGE29" s="201"/>
      <c r="JGF29" s="201"/>
      <c r="JGG29" s="201"/>
      <c r="JGH29" s="201"/>
      <c r="JGI29" s="201"/>
      <c r="JGJ29" s="201"/>
      <c r="JGK29" s="201"/>
      <c r="JGL29" s="201"/>
      <c r="JGM29" s="201"/>
      <c r="JGN29" s="201"/>
      <c r="JGO29" s="201"/>
      <c r="JGP29" s="201"/>
      <c r="JGQ29" s="201"/>
      <c r="JGR29" s="201"/>
      <c r="JGS29" s="201"/>
      <c r="JGT29" s="201"/>
      <c r="JGU29" s="201"/>
      <c r="JGV29" s="201"/>
      <c r="JGW29" s="201"/>
      <c r="JGX29" s="201"/>
      <c r="JGY29" s="201"/>
      <c r="JGZ29" s="201"/>
      <c r="JHA29" s="201"/>
      <c r="JHB29" s="201"/>
      <c r="JHC29" s="201"/>
      <c r="JHD29" s="201"/>
      <c r="JHE29" s="201"/>
      <c r="JHF29" s="201"/>
      <c r="JHG29" s="201"/>
      <c r="JHH29" s="201"/>
      <c r="JHI29" s="201"/>
      <c r="JHJ29" s="201"/>
      <c r="JHK29" s="201"/>
      <c r="JHL29" s="201"/>
      <c r="JHM29" s="201"/>
      <c r="JHN29" s="201"/>
      <c r="JHO29" s="201"/>
      <c r="JHP29" s="201"/>
      <c r="JHQ29" s="201"/>
      <c r="JHR29" s="201"/>
      <c r="JHS29" s="201"/>
      <c r="JHT29" s="201"/>
      <c r="JHU29" s="201"/>
      <c r="JHV29" s="201"/>
      <c r="JHW29" s="201"/>
      <c r="JHX29" s="201"/>
      <c r="JHY29" s="201"/>
      <c r="JHZ29" s="201"/>
      <c r="JIA29" s="201"/>
      <c r="JIB29" s="201"/>
      <c r="JIC29" s="201"/>
      <c r="JID29" s="201"/>
      <c r="JIE29" s="201"/>
      <c r="JIF29" s="201"/>
      <c r="JIG29" s="201"/>
      <c r="JIH29" s="201"/>
      <c r="JII29" s="201"/>
      <c r="JIJ29" s="201"/>
      <c r="JIK29" s="201"/>
      <c r="JIL29" s="201"/>
      <c r="JIM29" s="201"/>
      <c r="JIN29" s="201"/>
      <c r="JIO29" s="201"/>
      <c r="JIP29" s="201"/>
      <c r="JIQ29" s="201"/>
      <c r="JIR29" s="201"/>
      <c r="JIS29" s="201"/>
      <c r="JIT29" s="201"/>
      <c r="JIU29" s="201"/>
      <c r="JIV29" s="201"/>
      <c r="JIW29" s="201"/>
      <c r="JIX29" s="201"/>
      <c r="JIY29" s="201"/>
      <c r="JIZ29" s="201"/>
      <c r="JJA29" s="201"/>
      <c r="JJB29" s="201"/>
      <c r="JJC29" s="201"/>
      <c r="JJD29" s="201"/>
      <c r="JJE29" s="201"/>
      <c r="JJF29" s="201"/>
      <c r="JJG29" s="201"/>
      <c r="JJH29" s="201"/>
      <c r="JJI29" s="201"/>
      <c r="JJJ29" s="201"/>
      <c r="JJK29" s="201"/>
      <c r="JJL29" s="201"/>
      <c r="JJM29" s="201"/>
      <c r="JJN29" s="201"/>
      <c r="JJO29" s="201"/>
      <c r="JJP29" s="201"/>
      <c r="JJQ29" s="201"/>
      <c r="JJR29" s="201"/>
      <c r="JJS29" s="201"/>
      <c r="JJT29" s="201"/>
      <c r="JJU29" s="201"/>
      <c r="JJV29" s="201"/>
      <c r="JJW29" s="201"/>
      <c r="JJX29" s="201"/>
      <c r="JJY29" s="201"/>
      <c r="JJZ29" s="201"/>
      <c r="JKA29" s="201"/>
      <c r="JKB29" s="201"/>
      <c r="JKC29" s="201"/>
      <c r="JKD29" s="201"/>
      <c r="JKE29" s="201"/>
      <c r="JKF29" s="201"/>
      <c r="JKG29" s="201"/>
      <c r="JKH29" s="201"/>
      <c r="JKI29" s="201"/>
      <c r="JKJ29" s="201"/>
      <c r="JKK29" s="201"/>
      <c r="JKL29" s="201"/>
      <c r="JKM29" s="201"/>
      <c r="JKN29" s="201"/>
      <c r="JKO29" s="201"/>
      <c r="JKP29" s="201"/>
      <c r="JKQ29" s="201"/>
      <c r="JKR29" s="201"/>
      <c r="JKS29" s="201"/>
      <c r="JKT29" s="201"/>
      <c r="JKU29" s="201"/>
      <c r="JKV29" s="201"/>
      <c r="JKW29" s="201"/>
      <c r="JKX29" s="201"/>
      <c r="JKY29" s="201"/>
      <c r="JKZ29" s="201"/>
      <c r="JLA29" s="201"/>
      <c r="JLB29" s="201"/>
      <c r="JLC29" s="201"/>
      <c r="JLD29" s="201"/>
      <c r="JLE29" s="201"/>
      <c r="JLF29" s="201"/>
      <c r="JLG29" s="201"/>
      <c r="JLH29" s="201"/>
      <c r="JLI29" s="201"/>
      <c r="JLJ29" s="201"/>
      <c r="JLK29" s="201"/>
      <c r="JLL29" s="201"/>
      <c r="JLM29" s="201"/>
      <c r="JLN29" s="201"/>
      <c r="JLO29" s="201"/>
      <c r="JLP29" s="201"/>
      <c r="JLQ29" s="201"/>
      <c r="JLR29" s="201"/>
      <c r="JLS29" s="201"/>
      <c r="JLT29" s="201"/>
      <c r="JLU29" s="201"/>
      <c r="JLV29" s="201"/>
      <c r="JLW29" s="201"/>
      <c r="JLX29" s="201"/>
      <c r="JLY29" s="201"/>
      <c r="JLZ29" s="201"/>
      <c r="JMA29" s="201"/>
      <c r="JMB29" s="201"/>
      <c r="JMC29" s="201"/>
      <c r="JMD29" s="201"/>
      <c r="JME29" s="201"/>
      <c r="JMF29" s="201"/>
      <c r="JMG29" s="201"/>
      <c r="JMH29" s="201"/>
      <c r="JMI29" s="201"/>
      <c r="JMJ29" s="201"/>
      <c r="JMK29" s="201"/>
      <c r="JML29" s="201"/>
      <c r="JMM29" s="201"/>
      <c r="JMN29" s="201"/>
      <c r="JMO29" s="201"/>
      <c r="JMP29" s="201"/>
      <c r="JMQ29" s="201"/>
      <c r="JMR29" s="201"/>
      <c r="JMS29" s="201"/>
      <c r="JMT29" s="201"/>
      <c r="JMU29" s="201"/>
      <c r="JMV29" s="201"/>
      <c r="JMW29" s="201"/>
      <c r="JMX29" s="201"/>
      <c r="JMY29" s="201"/>
      <c r="JMZ29" s="201"/>
      <c r="JNA29" s="201"/>
      <c r="JNB29" s="201"/>
      <c r="JNC29" s="201"/>
      <c r="JND29" s="201"/>
      <c r="JNE29" s="201"/>
      <c r="JNF29" s="201"/>
      <c r="JNG29" s="201"/>
      <c r="JNH29" s="201"/>
      <c r="JNI29" s="201"/>
      <c r="JNJ29" s="201"/>
      <c r="JNK29" s="201"/>
      <c r="JNL29" s="201"/>
      <c r="JNM29" s="201"/>
      <c r="JNN29" s="201"/>
      <c r="JNO29" s="201"/>
      <c r="JNP29" s="201"/>
      <c r="JNQ29" s="201"/>
      <c r="JNR29" s="201"/>
      <c r="JNS29" s="201"/>
      <c r="JNT29" s="201"/>
      <c r="JNU29" s="201"/>
      <c r="JNV29" s="201"/>
      <c r="JNW29" s="201"/>
      <c r="JNX29" s="201"/>
      <c r="JNY29" s="201"/>
      <c r="JNZ29" s="201"/>
      <c r="JOA29" s="201"/>
      <c r="JOB29" s="201"/>
      <c r="JOC29" s="201"/>
      <c r="JOD29" s="201"/>
      <c r="JOE29" s="201"/>
      <c r="JOF29" s="201"/>
      <c r="JOG29" s="201"/>
      <c r="JOH29" s="201"/>
      <c r="JOI29" s="201"/>
      <c r="JOJ29" s="201"/>
      <c r="JOK29" s="201"/>
      <c r="JOL29" s="201"/>
      <c r="JOM29" s="201"/>
      <c r="JON29" s="201"/>
      <c r="JOO29" s="201"/>
      <c r="JOP29" s="201"/>
      <c r="JOQ29" s="201"/>
      <c r="JOR29" s="201"/>
      <c r="JOS29" s="201"/>
      <c r="JOT29" s="201"/>
      <c r="JOU29" s="201"/>
      <c r="JOV29" s="201"/>
      <c r="JOW29" s="201"/>
      <c r="JOX29" s="201"/>
      <c r="JOY29" s="201"/>
      <c r="JOZ29" s="201"/>
      <c r="JPA29" s="201"/>
      <c r="JPB29" s="201"/>
      <c r="JPC29" s="201"/>
      <c r="JPD29" s="201"/>
      <c r="JPE29" s="201"/>
      <c r="JPF29" s="201"/>
      <c r="JPG29" s="201"/>
      <c r="JPH29" s="201"/>
      <c r="JPI29" s="201"/>
      <c r="JPJ29" s="201"/>
      <c r="JPK29" s="201"/>
      <c r="JPL29" s="201"/>
      <c r="JPM29" s="201"/>
      <c r="JPN29" s="201"/>
      <c r="JPO29" s="201"/>
      <c r="JPP29" s="201"/>
      <c r="JPQ29" s="201"/>
      <c r="JPR29" s="201"/>
      <c r="JPS29" s="201"/>
      <c r="JPT29" s="201"/>
      <c r="JPU29" s="201"/>
      <c r="JPV29" s="201"/>
      <c r="JPW29" s="201"/>
      <c r="JPX29" s="201"/>
      <c r="JPY29" s="201"/>
      <c r="JPZ29" s="201"/>
      <c r="JQA29" s="201"/>
      <c r="JQB29" s="201"/>
      <c r="JQC29" s="201"/>
      <c r="JQD29" s="201"/>
      <c r="JQE29" s="201"/>
      <c r="JQF29" s="201"/>
      <c r="JQG29" s="201"/>
      <c r="JQH29" s="201"/>
      <c r="JQI29" s="201"/>
      <c r="JQJ29" s="201"/>
      <c r="JQK29" s="201"/>
      <c r="JQL29" s="201"/>
      <c r="JQM29" s="201"/>
      <c r="JQN29" s="201"/>
      <c r="JQO29" s="201"/>
      <c r="JQP29" s="201"/>
      <c r="JQQ29" s="201"/>
      <c r="JQR29" s="201"/>
      <c r="JQS29" s="201"/>
      <c r="JQT29" s="201"/>
      <c r="JQU29" s="201"/>
      <c r="JQV29" s="201"/>
      <c r="JQW29" s="201"/>
      <c r="JQX29" s="201"/>
      <c r="JQY29" s="201"/>
      <c r="JQZ29" s="201"/>
      <c r="JRA29" s="201"/>
      <c r="JRB29" s="201"/>
      <c r="JRC29" s="201"/>
      <c r="JRD29" s="201"/>
      <c r="JRE29" s="201"/>
      <c r="JRF29" s="201"/>
      <c r="JRG29" s="201"/>
      <c r="JRH29" s="201"/>
      <c r="JRI29" s="201"/>
      <c r="JRJ29" s="201"/>
      <c r="JRK29" s="201"/>
      <c r="JRL29" s="201"/>
      <c r="JRM29" s="201"/>
      <c r="JRN29" s="201"/>
      <c r="JRO29" s="201"/>
      <c r="JRP29" s="201"/>
      <c r="JRQ29" s="201"/>
      <c r="JRR29" s="201"/>
      <c r="JRS29" s="201"/>
      <c r="JRT29" s="201"/>
      <c r="JRU29" s="201"/>
      <c r="JRV29" s="201"/>
      <c r="JRW29" s="201"/>
      <c r="JRX29" s="201"/>
      <c r="JRY29" s="201"/>
      <c r="JRZ29" s="201"/>
      <c r="JSA29" s="201"/>
      <c r="JSB29" s="201"/>
      <c r="JSC29" s="201"/>
      <c r="JSD29" s="201"/>
      <c r="JSE29" s="201"/>
      <c r="JSF29" s="201"/>
      <c r="JSG29" s="201"/>
      <c r="JSH29" s="201"/>
      <c r="JSI29" s="201"/>
      <c r="JSJ29" s="201"/>
      <c r="JSK29" s="201"/>
      <c r="JSL29" s="201"/>
      <c r="JSM29" s="201"/>
      <c r="JSN29" s="201"/>
      <c r="JSO29" s="201"/>
      <c r="JSP29" s="201"/>
      <c r="JSQ29" s="201"/>
      <c r="JSR29" s="201"/>
      <c r="JSS29" s="201"/>
      <c r="JST29" s="201"/>
      <c r="JSU29" s="201"/>
      <c r="JSV29" s="201"/>
      <c r="JSW29" s="201"/>
      <c r="JSX29" s="201"/>
      <c r="JSY29" s="201"/>
      <c r="JSZ29" s="201"/>
      <c r="JTA29" s="201"/>
      <c r="JTB29" s="201"/>
      <c r="JTC29" s="201"/>
      <c r="JTD29" s="201"/>
      <c r="JTE29" s="201"/>
      <c r="JTF29" s="201"/>
      <c r="JTG29" s="201"/>
      <c r="JTH29" s="201"/>
      <c r="JTI29" s="201"/>
      <c r="JTJ29" s="201"/>
      <c r="JTK29" s="201"/>
      <c r="JTL29" s="201"/>
      <c r="JTM29" s="201"/>
      <c r="JTN29" s="201"/>
      <c r="JTO29" s="201"/>
      <c r="JTP29" s="201"/>
      <c r="JTQ29" s="201"/>
      <c r="JTR29" s="201"/>
      <c r="JTS29" s="201"/>
      <c r="JTT29" s="201"/>
      <c r="JTU29" s="201"/>
      <c r="JTV29" s="201"/>
      <c r="JTW29" s="201"/>
      <c r="JTX29" s="201"/>
      <c r="JTY29" s="201"/>
      <c r="JTZ29" s="201"/>
      <c r="JUA29" s="201"/>
      <c r="JUB29" s="201"/>
      <c r="JUC29" s="201"/>
      <c r="JUD29" s="201"/>
      <c r="JUE29" s="201"/>
      <c r="JUF29" s="201"/>
      <c r="JUG29" s="201"/>
      <c r="JUH29" s="201"/>
      <c r="JUI29" s="201"/>
      <c r="JUJ29" s="201"/>
      <c r="JUK29" s="201"/>
      <c r="JUL29" s="201"/>
      <c r="JUM29" s="201"/>
      <c r="JUN29" s="201"/>
      <c r="JUO29" s="201"/>
      <c r="JUP29" s="201"/>
      <c r="JUQ29" s="201"/>
      <c r="JUR29" s="201"/>
      <c r="JUS29" s="201"/>
      <c r="JUT29" s="201"/>
      <c r="JUU29" s="201"/>
      <c r="JUV29" s="201"/>
      <c r="JUW29" s="201"/>
      <c r="JUX29" s="201"/>
      <c r="JUY29" s="201"/>
      <c r="JUZ29" s="201"/>
      <c r="JVA29" s="201"/>
      <c r="JVB29" s="201"/>
      <c r="JVC29" s="201"/>
      <c r="JVD29" s="201"/>
      <c r="JVE29" s="201"/>
      <c r="JVF29" s="201"/>
      <c r="JVG29" s="201"/>
      <c r="JVH29" s="201"/>
      <c r="JVI29" s="201"/>
      <c r="JVJ29" s="201"/>
      <c r="JVK29" s="201"/>
      <c r="JVL29" s="201"/>
      <c r="JVM29" s="201"/>
      <c r="JVN29" s="201"/>
      <c r="JVO29" s="201"/>
      <c r="JVP29" s="201"/>
      <c r="JVQ29" s="201"/>
      <c r="JVR29" s="201"/>
      <c r="JVS29" s="201"/>
      <c r="JVT29" s="201"/>
      <c r="JVU29" s="201"/>
      <c r="JVV29" s="201"/>
      <c r="JVW29" s="201"/>
      <c r="JVX29" s="201"/>
      <c r="JVY29" s="201"/>
      <c r="JVZ29" s="201"/>
      <c r="JWA29" s="201"/>
      <c r="JWB29" s="201"/>
      <c r="JWC29" s="201"/>
      <c r="JWD29" s="201"/>
      <c r="JWE29" s="201"/>
      <c r="JWF29" s="201"/>
      <c r="JWG29" s="201"/>
      <c r="JWH29" s="201"/>
      <c r="JWI29" s="201"/>
      <c r="JWJ29" s="201"/>
      <c r="JWK29" s="201"/>
      <c r="JWL29" s="201"/>
      <c r="JWM29" s="201"/>
      <c r="JWN29" s="201"/>
      <c r="JWO29" s="201"/>
      <c r="JWP29" s="201"/>
      <c r="JWQ29" s="201"/>
      <c r="JWR29" s="201"/>
      <c r="JWS29" s="201"/>
      <c r="JWT29" s="201"/>
      <c r="JWU29" s="201"/>
      <c r="JWV29" s="201"/>
      <c r="JWW29" s="201"/>
      <c r="JWX29" s="201"/>
      <c r="JWY29" s="201"/>
      <c r="JWZ29" s="201"/>
      <c r="JXA29" s="201"/>
      <c r="JXB29" s="201"/>
      <c r="JXC29" s="201"/>
      <c r="JXD29" s="201"/>
      <c r="JXE29" s="201"/>
      <c r="JXF29" s="201"/>
      <c r="JXG29" s="201"/>
      <c r="JXH29" s="201"/>
      <c r="JXI29" s="201"/>
      <c r="JXJ29" s="201"/>
      <c r="JXK29" s="201"/>
      <c r="JXL29" s="201"/>
      <c r="JXM29" s="201"/>
      <c r="JXN29" s="201"/>
      <c r="JXO29" s="201"/>
      <c r="JXP29" s="201"/>
      <c r="JXQ29" s="201"/>
      <c r="JXR29" s="201"/>
      <c r="JXS29" s="201"/>
      <c r="JXT29" s="201"/>
      <c r="JXU29" s="201"/>
      <c r="JXV29" s="201"/>
      <c r="JXW29" s="201"/>
      <c r="JXX29" s="201"/>
      <c r="JXY29" s="201"/>
      <c r="JXZ29" s="201"/>
      <c r="JYA29" s="201"/>
      <c r="JYB29" s="201"/>
      <c r="JYC29" s="201"/>
      <c r="JYD29" s="201"/>
      <c r="JYE29" s="201"/>
      <c r="JYF29" s="201"/>
      <c r="JYG29" s="201"/>
      <c r="JYH29" s="201"/>
      <c r="JYI29" s="201"/>
      <c r="JYJ29" s="201"/>
      <c r="JYK29" s="201"/>
      <c r="JYL29" s="201"/>
      <c r="JYM29" s="201"/>
      <c r="JYN29" s="201"/>
      <c r="JYO29" s="201"/>
      <c r="JYP29" s="201"/>
      <c r="JYQ29" s="201"/>
      <c r="JYR29" s="201"/>
      <c r="JYS29" s="201"/>
      <c r="JYT29" s="201"/>
      <c r="JYU29" s="201"/>
      <c r="JYV29" s="201"/>
      <c r="JYW29" s="201"/>
      <c r="JYX29" s="201"/>
      <c r="JYY29" s="201"/>
      <c r="JYZ29" s="201"/>
      <c r="JZA29" s="201"/>
      <c r="JZB29" s="201"/>
      <c r="JZC29" s="201"/>
      <c r="JZD29" s="201"/>
      <c r="JZE29" s="201"/>
      <c r="JZF29" s="201"/>
      <c r="JZG29" s="201"/>
      <c r="JZH29" s="201"/>
      <c r="JZI29" s="201"/>
      <c r="JZJ29" s="201"/>
      <c r="JZK29" s="201"/>
      <c r="JZL29" s="201"/>
      <c r="JZM29" s="201"/>
      <c r="JZN29" s="201"/>
      <c r="JZO29" s="201"/>
      <c r="JZP29" s="201"/>
      <c r="JZQ29" s="201"/>
      <c r="JZR29" s="201"/>
      <c r="JZS29" s="201"/>
      <c r="JZT29" s="201"/>
      <c r="JZU29" s="201"/>
      <c r="JZV29" s="201"/>
      <c r="JZW29" s="201"/>
      <c r="JZX29" s="201"/>
      <c r="JZY29" s="201"/>
      <c r="JZZ29" s="201"/>
      <c r="KAA29" s="201"/>
      <c r="KAB29" s="201"/>
      <c r="KAC29" s="201"/>
      <c r="KAD29" s="201"/>
      <c r="KAE29" s="201"/>
      <c r="KAF29" s="201"/>
      <c r="KAG29" s="201"/>
      <c r="KAH29" s="201"/>
      <c r="KAI29" s="201"/>
      <c r="KAJ29" s="201"/>
      <c r="KAK29" s="201"/>
      <c r="KAL29" s="201"/>
      <c r="KAM29" s="201"/>
      <c r="KAN29" s="201"/>
      <c r="KAO29" s="201"/>
      <c r="KAP29" s="201"/>
      <c r="KAQ29" s="201"/>
      <c r="KAR29" s="201"/>
      <c r="KAS29" s="201"/>
      <c r="KAT29" s="201"/>
      <c r="KAU29" s="201"/>
      <c r="KAV29" s="201"/>
      <c r="KAW29" s="201"/>
      <c r="KAX29" s="201"/>
      <c r="KAY29" s="201"/>
      <c r="KAZ29" s="201"/>
      <c r="KBA29" s="201"/>
      <c r="KBB29" s="201"/>
      <c r="KBC29" s="201"/>
      <c r="KBD29" s="201"/>
      <c r="KBE29" s="201"/>
      <c r="KBF29" s="201"/>
      <c r="KBG29" s="201"/>
      <c r="KBH29" s="201"/>
      <c r="KBI29" s="201"/>
      <c r="KBJ29" s="201"/>
      <c r="KBK29" s="201"/>
      <c r="KBL29" s="201"/>
      <c r="KBM29" s="201"/>
      <c r="KBN29" s="201"/>
      <c r="KBO29" s="201"/>
      <c r="KBP29" s="201"/>
      <c r="KBQ29" s="201"/>
      <c r="KBR29" s="201"/>
      <c r="KBS29" s="201"/>
      <c r="KBT29" s="201"/>
      <c r="KBU29" s="201"/>
      <c r="KBV29" s="201"/>
      <c r="KBW29" s="201"/>
      <c r="KBX29" s="201"/>
      <c r="KBY29" s="201"/>
      <c r="KBZ29" s="201"/>
      <c r="KCA29" s="201"/>
      <c r="KCB29" s="201"/>
      <c r="KCC29" s="201"/>
      <c r="KCD29" s="201"/>
      <c r="KCE29" s="201"/>
      <c r="KCF29" s="201"/>
      <c r="KCG29" s="201"/>
      <c r="KCH29" s="201"/>
      <c r="KCI29" s="201"/>
      <c r="KCJ29" s="201"/>
      <c r="KCK29" s="201"/>
      <c r="KCL29" s="201"/>
      <c r="KCM29" s="201"/>
      <c r="KCN29" s="201"/>
      <c r="KCO29" s="201"/>
      <c r="KCP29" s="201"/>
      <c r="KCQ29" s="201"/>
      <c r="KCR29" s="201"/>
      <c r="KCS29" s="201"/>
      <c r="KCT29" s="201"/>
      <c r="KCU29" s="201"/>
      <c r="KCV29" s="201"/>
      <c r="KCW29" s="201"/>
      <c r="KCX29" s="201"/>
      <c r="KCY29" s="201"/>
      <c r="KCZ29" s="201"/>
      <c r="KDA29" s="201"/>
      <c r="KDB29" s="201"/>
      <c r="KDC29" s="201"/>
      <c r="KDD29" s="201"/>
      <c r="KDE29" s="201"/>
      <c r="KDF29" s="201"/>
      <c r="KDG29" s="201"/>
      <c r="KDH29" s="201"/>
      <c r="KDI29" s="201"/>
      <c r="KDJ29" s="201"/>
      <c r="KDK29" s="201"/>
      <c r="KDL29" s="201"/>
      <c r="KDM29" s="201"/>
      <c r="KDN29" s="201"/>
      <c r="KDO29" s="201"/>
      <c r="KDP29" s="201"/>
      <c r="KDQ29" s="201"/>
      <c r="KDR29" s="201"/>
      <c r="KDS29" s="201"/>
      <c r="KDT29" s="201"/>
      <c r="KDU29" s="201"/>
      <c r="KDV29" s="201"/>
      <c r="KDW29" s="201"/>
      <c r="KDX29" s="201"/>
      <c r="KDY29" s="201"/>
      <c r="KDZ29" s="201"/>
      <c r="KEA29" s="201"/>
      <c r="KEB29" s="201"/>
      <c r="KEC29" s="201"/>
      <c r="KED29" s="201"/>
      <c r="KEE29" s="201"/>
      <c r="KEF29" s="201"/>
      <c r="KEG29" s="201"/>
      <c r="KEH29" s="201"/>
      <c r="KEI29" s="201"/>
      <c r="KEJ29" s="201"/>
      <c r="KEK29" s="201"/>
      <c r="KEL29" s="201"/>
      <c r="KEM29" s="201"/>
      <c r="KEN29" s="201"/>
      <c r="KEO29" s="201"/>
      <c r="KEP29" s="201"/>
      <c r="KEQ29" s="201"/>
      <c r="KER29" s="201"/>
      <c r="KES29" s="201"/>
      <c r="KET29" s="201"/>
      <c r="KEU29" s="201"/>
      <c r="KEV29" s="201"/>
      <c r="KEW29" s="201"/>
      <c r="KEX29" s="201"/>
      <c r="KEY29" s="201"/>
      <c r="KEZ29" s="201"/>
      <c r="KFA29" s="201"/>
      <c r="KFB29" s="201"/>
      <c r="KFC29" s="201"/>
      <c r="KFD29" s="201"/>
      <c r="KFE29" s="201"/>
      <c r="KFF29" s="201"/>
      <c r="KFG29" s="201"/>
      <c r="KFH29" s="201"/>
      <c r="KFI29" s="201"/>
      <c r="KFJ29" s="201"/>
      <c r="KFK29" s="201"/>
      <c r="KFL29" s="201"/>
      <c r="KFM29" s="201"/>
      <c r="KFN29" s="201"/>
      <c r="KFO29" s="201"/>
      <c r="KFP29" s="201"/>
      <c r="KFQ29" s="201"/>
      <c r="KFR29" s="201"/>
      <c r="KFS29" s="201"/>
      <c r="KFT29" s="201"/>
      <c r="KFU29" s="201"/>
      <c r="KFV29" s="201"/>
      <c r="KFW29" s="201"/>
      <c r="KFX29" s="201"/>
      <c r="KFY29" s="201"/>
      <c r="KFZ29" s="201"/>
      <c r="KGA29" s="201"/>
      <c r="KGB29" s="201"/>
      <c r="KGC29" s="201"/>
      <c r="KGD29" s="201"/>
      <c r="KGE29" s="201"/>
      <c r="KGF29" s="201"/>
      <c r="KGG29" s="201"/>
      <c r="KGH29" s="201"/>
      <c r="KGI29" s="201"/>
      <c r="KGJ29" s="201"/>
      <c r="KGK29" s="201"/>
      <c r="KGL29" s="201"/>
      <c r="KGM29" s="201"/>
      <c r="KGN29" s="201"/>
      <c r="KGO29" s="201"/>
      <c r="KGP29" s="201"/>
      <c r="KGQ29" s="201"/>
      <c r="KGR29" s="201"/>
      <c r="KGS29" s="201"/>
      <c r="KGT29" s="201"/>
      <c r="KGU29" s="201"/>
      <c r="KGV29" s="201"/>
      <c r="KGW29" s="201"/>
      <c r="KGX29" s="201"/>
      <c r="KGY29" s="201"/>
      <c r="KGZ29" s="201"/>
      <c r="KHA29" s="201"/>
      <c r="KHB29" s="201"/>
      <c r="KHC29" s="201"/>
      <c r="KHD29" s="201"/>
      <c r="KHE29" s="201"/>
      <c r="KHF29" s="201"/>
      <c r="KHG29" s="201"/>
      <c r="KHH29" s="201"/>
      <c r="KHI29" s="201"/>
      <c r="KHJ29" s="201"/>
      <c r="KHK29" s="201"/>
      <c r="KHL29" s="201"/>
      <c r="KHM29" s="201"/>
      <c r="KHN29" s="201"/>
      <c r="KHO29" s="201"/>
      <c r="KHP29" s="201"/>
      <c r="KHQ29" s="201"/>
      <c r="KHR29" s="201"/>
      <c r="KHS29" s="201"/>
      <c r="KHT29" s="201"/>
      <c r="KHU29" s="201"/>
      <c r="KHV29" s="201"/>
      <c r="KHW29" s="201"/>
      <c r="KHX29" s="201"/>
      <c r="KHY29" s="201"/>
      <c r="KHZ29" s="201"/>
      <c r="KIA29" s="201"/>
      <c r="KIB29" s="201"/>
      <c r="KIC29" s="201"/>
      <c r="KID29" s="201"/>
      <c r="KIE29" s="201"/>
      <c r="KIF29" s="201"/>
      <c r="KIG29" s="201"/>
      <c r="KIH29" s="201"/>
      <c r="KII29" s="201"/>
      <c r="KIJ29" s="201"/>
      <c r="KIK29" s="201"/>
      <c r="KIL29" s="201"/>
      <c r="KIM29" s="201"/>
      <c r="KIN29" s="201"/>
      <c r="KIO29" s="201"/>
      <c r="KIP29" s="201"/>
      <c r="KIQ29" s="201"/>
      <c r="KIR29" s="201"/>
      <c r="KIS29" s="201"/>
      <c r="KIT29" s="201"/>
      <c r="KIU29" s="201"/>
      <c r="KIV29" s="201"/>
      <c r="KIW29" s="201"/>
      <c r="KIX29" s="201"/>
      <c r="KIY29" s="201"/>
      <c r="KIZ29" s="201"/>
      <c r="KJA29" s="201"/>
      <c r="KJB29" s="201"/>
      <c r="KJC29" s="201"/>
      <c r="KJD29" s="201"/>
      <c r="KJE29" s="201"/>
      <c r="KJF29" s="201"/>
      <c r="KJG29" s="201"/>
      <c r="KJH29" s="201"/>
      <c r="KJI29" s="201"/>
      <c r="KJJ29" s="201"/>
      <c r="KJK29" s="201"/>
      <c r="KJL29" s="201"/>
      <c r="KJM29" s="201"/>
      <c r="KJN29" s="201"/>
      <c r="KJO29" s="201"/>
      <c r="KJP29" s="201"/>
      <c r="KJQ29" s="201"/>
      <c r="KJR29" s="201"/>
      <c r="KJS29" s="201"/>
      <c r="KJT29" s="201"/>
      <c r="KJU29" s="201"/>
      <c r="KJV29" s="201"/>
      <c r="KJW29" s="201"/>
      <c r="KJX29" s="201"/>
      <c r="KJY29" s="201"/>
      <c r="KJZ29" s="201"/>
      <c r="KKA29" s="201"/>
      <c r="KKB29" s="201"/>
      <c r="KKC29" s="201"/>
      <c r="KKD29" s="201"/>
      <c r="KKE29" s="201"/>
      <c r="KKF29" s="201"/>
      <c r="KKG29" s="201"/>
      <c r="KKH29" s="201"/>
      <c r="KKI29" s="201"/>
      <c r="KKJ29" s="201"/>
      <c r="KKK29" s="201"/>
      <c r="KKL29" s="201"/>
      <c r="KKM29" s="201"/>
      <c r="KKN29" s="201"/>
      <c r="KKO29" s="201"/>
      <c r="KKP29" s="201"/>
      <c r="KKQ29" s="201"/>
      <c r="KKR29" s="201"/>
      <c r="KKS29" s="201"/>
      <c r="KKT29" s="201"/>
      <c r="KKU29" s="201"/>
      <c r="KKV29" s="201"/>
      <c r="KKW29" s="201"/>
      <c r="KKX29" s="201"/>
      <c r="KKY29" s="201"/>
      <c r="KKZ29" s="201"/>
      <c r="KLA29" s="201"/>
      <c r="KLB29" s="201"/>
      <c r="KLC29" s="201"/>
      <c r="KLD29" s="201"/>
      <c r="KLE29" s="201"/>
      <c r="KLF29" s="201"/>
      <c r="KLG29" s="201"/>
      <c r="KLH29" s="201"/>
      <c r="KLI29" s="201"/>
      <c r="KLJ29" s="201"/>
      <c r="KLK29" s="201"/>
      <c r="KLL29" s="201"/>
      <c r="KLM29" s="201"/>
      <c r="KLN29" s="201"/>
      <c r="KLO29" s="201"/>
      <c r="KLP29" s="201"/>
      <c r="KLQ29" s="201"/>
      <c r="KLR29" s="201"/>
      <c r="KLS29" s="201"/>
      <c r="KLT29" s="201"/>
      <c r="KLU29" s="201"/>
      <c r="KLV29" s="201"/>
      <c r="KLW29" s="201"/>
      <c r="KLX29" s="201"/>
      <c r="KLY29" s="201"/>
      <c r="KLZ29" s="201"/>
      <c r="KMA29" s="201"/>
      <c r="KMB29" s="201"/>
      <c r="KMC29" s="201"/>
      <c r="KMD29" s="201"/>
      <c r="KME29" s="201"/>
      <c r="KMF29" s="201"/>
      <c r="KMG29" s="201"/>
      <c r="KMH29" s="201"/>
      <c r="KMI29" s="201"/>
      <c r="KMJ29" s="201"/>
      <c r="KMK29" s="201"/>
      <c r="KML29" s="201"/>
      <c r="KMM29" s="201"/>
      <c r="KMN29" s="201"/>
      <c r="KMO29" s="201"/>
      <c r="KMP29" s="201"/>
      <c r="KMQ29" s="201"/>
      <c r="KMR29" s="201"/>
      <c r="KMS29" s="201"/>
      <c r="KMT29" s="201"/>
      <c r="KMU29" s="201"/>
      <c r="KMV29" s="201"/>
      <c r="KMW29" s="201"/>
      <c r="KMX29" s="201"/>
      <c r="KMY29" s="201"/>
      <c r="KMZ29" s="201"/>
      <c r="KNA29" s="201"/>
      <c r="KNB29" s="201"/>
      <c r="KNC29" s="201"/>
      <c r="KND29" s="201"/>
      <c r="KNE29" s="201"/>
      <c r="KNF29" s="201"/>
      <c r="KNG29" s="201"/>
      <c r="KNH29" s="201"/>
      <c r="KNI29" s="201"/>
      <c r="KNJ29" s="201"/>
      <c r="KNK29" s="201"/>
      <c r="KNL29" s="201"/>
      <c r="KNM29" s="201"/>
      <c r="KNN29" s="201"/>
      <c r="KNO29" s="201"/>
      <c r="KNP29" s="201"/>
      <c r="KNQ29" s="201"/>
      <c r="KNR29" s="201"/>
      <c r="KNS29" s="201"/>
      <c r="KNT29" s="201"/>
      <c r="KNU29" s="201"/>
      <c r="KNV29" s="201"/>
      <c r="KNW29" s="201"/>
      <c r="KNX29" s="201"/>
      <c r="KNY29" s="201"/>
      <c r="KNZ29" s="201"/>
      <c r="KOA29" s="201"/>
      <c r="KOB29" s="201"/>
      <c r="KOC29" s="201"/>
      <c r="KOD29" s="201"/>
      <c r="KOE29" s="201"/>
      <c r="KOF29" s="201"/>
      <c r="KOG29" s="201"/>
      <c r="KOH29" s="201"/>
      <c r="KOI29" s="201"/>
      <c r="KOJ29" s="201"/>
      <c r="KOK29" s="201"/>
      <c r="KOL29" s="201"/>
      <c r="KOM29" s="201"/>
      <c r="KON29" s="201"/>
      <c r="KOO29" s="201"/>
      <c r="KOP29" s="201"/>
      <c r="KOQ29" s="201"/>
      <c r="KOR29" s="201"/>
      <c r="KOS29" s="201"/>
      <c r="KOT29" s="201"/>
      <c r="KOU29" s="201"/>
      <c r="KOV29" s="201"/>
      <c r="KOW29" s="201"/>
      <c r="KOX29" s="201"/>
      <c r="KOY29" s="201"/>
      <c r="KOZ29" s="201"/>
      <c r="KPA29" s="201"/>
      <c r="KPB29" s="201"/>
      <c r="KPC29" s="201"/>
      <c r="KPD29" s="201"/>
      <c r="KPE29" s="201"/>
      <c r="KPF29" s="201"/>
      <c r="KPG29" s="201"/>
      <c r="KPH29" s="201"/>
      <c r="KPI29" s="201"/>
      <c r="KPJ29" s="201"/>
      <c r="KPK29" s="201"/>
      <c r="KPL29" s="201"/>
      <c r="KPM29" s="201"/>
      <c r="KPN29" s="201"/>
      <c r="KPO29" s="201"/>
      <c r="KPP29" s="201"/>
      <c r="KPQ29" s="201"/>
      <c r="KPR29" s="201"/>
      <c r="KPS29" s="201"/>
      <c r="KPT29" s="201"/>
      <c r="KPU29" s="201"/>
      <c r="KPV29" s="201"/>
      <c r="KPW29" s="201"/>
      <c r="KPX29" s="201"/>
      <c r="KPY29" s="201"/>
      <c r="KPZ29" s="201"/>
      <c r="KQA29" s="201"/>
      <c r="KQB29" s="201"/>
      <c r="KQC29" s="201"/>
      <c r="KQD29" s="201"/>
      <c r="KQE29" s="201"/>
      <c r="KQF29" s="201"/>
      <c r="KQG29" s="201"/>
      <c r="KQH29" s="201"/>
      <c r="KQI29" s="201"/>
      <c r="KQJ29" s="201"/>
      <c r="KQK29" s="201"/>
      <c r="KQL29" s="201"/>
      <c r="KQM29" s="201"/>
      <c r="KQN29" s="201"/>
      <c r="KQO29" s="201"/>
      <c r="KQP29" s="201"/>
      <c r="KQQ29" s="201"/>
      <c r="KQR29" s="201"/>
      <c r="KQS29" s="201"/>
      <c r="KQT29" s="201"/>
      <c r="KQU29" s="201"/>
      <c r="KQV29" s="201"/>
      <c r="KQW29" s="201"/>
      <c r="KQX29" s="201"/>
      <c r="KQY29" s="201"/>
      <c r="KQZ29" s="201"/>
      <c r="KRA29" s="201"/>
      <c r="KRB29" s="201"/>
      <c r="KRC29" s="201"/>
      <c r="KRD29" s="201"/>
      <c r="KRE29" s="201"/>
      <c r="KRF29" s="201"/>
      <c r="KRG29" s="201"/>
      <c r="KRH29" s="201"/>
      <c r="KRI29" s="201"/>
      <c r="KRJ29" s="201"/>
      <c r="KRK29" s="201"/>
      <c r="KRL29" s="201"/>
      <c r="KRM29" s="201"/>
      <c r="KRN29" s="201"/>
      <c r="KRO29" s="201"/>
      <c r="KRP29" s="201"/>
      <c r="KRQ29" s="201"/>
      <c r="KRR29" s="201"/>
      <c r="KRS29" s="201"/>
      <c r="KRT29" s="201"/>
      <c r="KRU29" s="201"/>
      <c r="KRV29" s="201"/>
      <c r="KRW29" s="201"/>
      <c r="KRX29" s="201"/>
      <c r="KRY29" s="201"/>
      <c r="KRZ29" s="201"/>
      <c r="KSA29" s="201"/>
      <c r="KSB29" s="201"/>
      <c r="KSC29" s="201"/>
      <c r="KSD29" s="201"/>
      <c r="KSE29" s="201"/>
      <c r="KSF29" s="201"/>
      <c r="KSG29" s="201"/>
      <c r="KSH29" s="201"/>
      <c r="KSI29" s="201"/>
      <c r="KSJ29" s="201"/>
      <c r="KSK29" s="201"/>
      <c r="KSL29" s="201"/>
      <c r="KSM29" s="201"/>
      <c r="KSN29" s="201"/>
      <c r="KSO29" s="201"/>
      <c r="KSP29" s="201"/>
      <c r="KSQ29" s="201"/>
      <c r="KSR29" s="201"/>
      <c r="KSS29" s="201"/>
      <c r="KST29" s="201"/>
      <c r="KSU29" s="201"/>
      <c r="KSV29" s="201"/>
      <c r="KSW29" s="201"/>
      <c r="KSX29" s="201"/>
      <c r="KSY29" s="201"/>
      <c r="KSZ29" s="201"/>
      <c r="KTA29" s="201"/>
      <c r="KTB29" s="201"/>
      <c r="KTC29" s="201"/>
      <c r="KTD29" s="201"/>
      <c r="KTE29" s="201"/>
      <c r="KTF29" s="201"/>
      <c r="KTG29" s="201"/>
      <c r="KTH29" s="201"/>
      <c r="KTI29" s="201"/>
      <c r="KTJ29" s="201"/>
      <c r="KTK29" s="201"/>
      <c r="KTL29" s="201"/>
      <c r="KTM29" s="201"/>
      <c r="KTN29" s="201"/>
      <c r="KTO29" s="201"/>
      <c r="KTP29" s="201"/>
      <c r="KTQ29" s="201"/>
      <c r="KTR29" s="201"/>
      <c r="KTS29" s="201"/>
      <c r="KTT29" s="201"/>
      <c r="KTU29" s="201"/>
      <c r="KTV29" s="201"/>
      <c r="KTW29" s="201"/>
      <c r="KTX29" s="201"/>
      <c r="KTY29" s="201"/>
      <c r="KTZ29" s="201"/>
      <c r="KUA29" s="201"/>
      <c r="KUB29" s="201"/>
      <c r="KUC29" s="201"/>
      <c r="KUD29" s="201"/>
      <c r="KUE29" s="201"/>
      <c r="KUF29" s="201"/>
      <c r="KUG29" s="201"/>
      <c r="KUH29" s="201"/>
      <c r="KUI29" s="201"/>
      <c r="KUJ29" s="201"/>
      <c r="KUK29" s="201"/>
      <c r="KUL29" s="201"/>
      <c r="KUM29" s="201"/>
      <c r="KUN29" s="201"/>
      <c r="KUO29" s="201"/>
      <c r="KUP29" s="201"/>
      <c r="KUQ29" s="201"/>
      <c r="KUR29" s="201"/>
      <c r="KUS29" s="201"/>
      <c r="KUT29" s="201"/>
      <c r="KUU29" s="201"/>
      <c r="KUV29" s="201"/>
      <c r="KUW29" s="201"/>
      <c r="KUX29" s="201"/>
      <c r="KUY29" s="201"/>
      <c r="KUZ29" s="201"/>
      <c r="KVA29" s="201"/>
      <c r="KVB29" s="201"/>
      <c r="KVC29" s="201"/>
      <c r="KVD29" s="201"/>
      <c r="KVE29" s="201"/>
      <c r="KVF29" s="201"/>
      <c r="KVG29" s="201"/>
      <c r="KVH29" s="201"/>
      <c r="KVI29" s="201"/>
      <c r="KVJ29" s="201"/>
      <c r="KVK29" s="201"/>
      <c r="KVL29" s="201"/>
      <c r="KVM29" s="201"/>
      <c r="KVN29" s="201"/>
      <c r="KVO29" s="201"/>
      <c r="KVP29" s="201"/>
      <c r="KVQ29" s="201"/>
      <c r="KVR29" s="201"/>
      <c r="KVS29" s="201"/>
      <c r="KVT29" s="201"/>
      <c r="KVU29" s="201"/>
      <c r="KVV29" s="201"/>
      <c r="KVW29" s="201"/>
      <c r="KVX29" s="201"/>
      <c r="KVY29" s="201"/>
      <c r="KVZ29" s="201"/>
      <c r="KWA29" s="201"/>
      <c r="KWB29" s="201"/>
      <c r="KWC29" s="201"/>
      <c r="KWD29" s="201"/>
      <c r="KWE29" s="201"/>
      <c r="KWF29" s="201"/>
      <c r="KWG29" s="201"/>
      <c r="KWH29" s="201"/>
      <c r="KWI29" s="201"/>
      <c r="KWJ29" s="201"/>
      <c r="KWK29" s="201"/>
      <c r="KWL29" s="201"/>
      <c r="KWM29" s="201"/>
      <c r="KWN29" s="201"/>
      <c r="KWO29" s="201"/>
      <c r="KWP29" s="201"/>
      <c r="KWQ29" s="201"/>
      <c r="KWR29" s="201"/>
      <c r="KWS29" s="201"/>
      <c r="KWT29" s="201"/>
      <c r="KWU29" s="201"/>
      <c r="KWV29" s="201"/>
      <c r="KWW29" s="201"/>
      <c r="KWX29" s="201"/>
      <c r="KWY29" s="201"/>
      <c r="KWZ29" s="201"/>
      <c r="KXA29" s="201"/>
      <c r="KXB29" s="201"/>
      <c r="KXC29" s="201"/>
      <c r="KXD29" s="201"/>
      <c r="KXE29" s="201"/>
      <c r="KXF29" s="201"/>
      <c r="KXG29" s="201"/>
      <c r="KXH29" s="201"/>
      <c r="KXI29" s="201"/>
      <c r="KXJ29" s="201"/>
      <c r="KXK29" s="201"/>
      <c r="KXL29" s="201"/>
      <c r="KXM29" s="201"/>
      <c r="KXN29" s="201"/>
      <c r="KXO29" s="201"/>
      <c r="KXP29" s="201"/>
      <c r="KXQ29" s="201"/>
      <c r="KXR29" s="201"/>
      <c r="KXS29" s="201"/>
      <c r="KXT29" s="201"/>
      <c r="KXU29" s="201"/>
      <c r="KXV29" s="201"/>
      <c r="KXW29" s="201"/>
      <c r="KXX29" s="201"/>
      <c r="KXY29" s="201"/>
      <c r="KXZ29" s="201"/>
      <c r="KYA29" s="201"/>
      <c r="KYB29" s="201"/>
      <c r="KYC29" s="201"/>
      <c r="KYD29" s="201"/>
      <c r="KYE29" s="201"/>
      <c r="KYF29" s="201"/>
      <c r="KYG29" s="201"/>
      <c r="KYH29" s="201"/>
      <c r="KYI29" s="201"/>
      <c r="KYJ29" s="201"/>
      <c r="KYK29" s="201"/>
      <c r="KYL29" s="201"/>
      <c r="KYM29" s="201"/>
      <c r="KYN29" s="201"/>
      <c r="KYO29" s="201"/>
      <c r="KYP29" s="201"/>
      <c r="KYQ29" s="201"/>
      <c r="KYR29" s="201"/>
      <c r="KYS29" s="201"/>
      <c r="KYT29" s="201"/>
      <c r="KYU29" s="201"/>
      <c r="KYV29" s="201"/>
      <c r="KYW29" s="201"/>
      <c r="KYX29" s="201"/>
      <c r="KYY29" s="201"/>
      <c r="KYZ29" s="201"/>
      <c r="KZA29" s="201"/>
      <c r="KZB29" s="201"/>
      <c r="KZC29" s="201"/>
      <c r="KZD29" s="201"/>
      <c r="KZE29" s="201"/>
      <c r="KZF29" s="201"/>
      <c r="KZG29" s="201"/>
      <c r="KZH29" s="201"/>
      <c r="KZI29" s="201"/>
      <c r="KZJ29" s="201"/>
      <c r="KZK29" s="201"/>
      <c r="KZL29" s="201"/>
      <c r="KZM29" s="201"/>
      <c r="KZN29" s="201"/>
      <c r="KZO29" s="201"/>
      <c r="KZP29" s="201"/>
      <c r="KZQ29" s="201"/>
      <c r="KZR29" s="201"/>
      <c r="KZS29" s="201"/>
      <c r="KZT29" s="201"/>
      <c r="KZU29" s="201"/>
      <c r="KZV29" s="201"/>
      <c r="KZW29" s="201"/>
      <c r="KZX29" s="201"/>
      <c r="KZY29" s="201"/>
      <c r="KZZ29" s="201"/>
      <c r="LAA29" s="201"/>
      <c r="LAB29" s="201"/>
      <c r="LAC29" s="201"/>
      <c r="LAD29" s="201"/>
      <c r="LAE29" s="201"/>
      <c r="LAF29" s="201"/>
      <c r="LAG29" s="201"/>
      <c r="LAH29" s="201"/>
      <c r="LAI29" s="201"/>
      <c r="LAJ29" s="201"/>
      <c r="LAK29" s="201"/>
      <c r="LAL29" s="201"/>
      <c r="LAM29" s="201"/>
      <c r="LAN29" s="201"/>
      <c r="LAO29" s="201"/>
      <c r="LAP29" s="201"/>
      <c r="LAQ29" s="201"/>
      <c r="LAR29" s="201"/>
      <c r="LAS29" s="201"/>
      <c r="LAT29" s="201"/>
      <c r="LAU29" s="201"/>
      <c r="LAV29" s="201"/>
      <c r="LAW29" s="201"/>
      <c r="LAX29" s="201"/>
      <c r="LAY29" s="201"/>
      <c r="LAZ29" s="201"/>
      <c r="LBA29" s="201"/>
      <c r="LBB29" s="201"/>
      <c r="LBC29" s="201"/>
      <c r="LBD29" s="201"/>
      <c r="LBE29" s="201"/>
      <c r="LBF29" s="201"/>
      <c r="LBG29" s="201"/>
      <c r="LBH29" s="201"/>
      <c r="LBI29" s="201"/>
      <c r="LBJ29" s="201"/>
      <c r="LBK29" s="201"/>
      <c r="LBL29" s="201"/>
      <c r="LBM29" s="201"/>
      <c r="LBN29" s="201"/>
      <c r="LBO29" s="201"/>
      <c r="LBP29" s="201"/>
      <c r="LBQ29" s="201"/>
      <c r="LBR29" s="201"/>
      <c r="LBS29" s="201"/>
      <c r="LBT29" s="201"/>
      <c r="LBU29" s="201"/>
      <c r="LBV29" s="201"/>
      <c r="LBW29" s="201"/>
      <c r="LBX29" s="201"/>
      <c r="LBY29" s="201"/>
      <c r="LBZ29" s="201"/>
      <c r="LCA29" s="201"/>
      <c r="LCB29" s="201"/>
      <c r="LCC29" s="201"/>
      <c r="LCD29" s="201"/>
      <c r="LCE29" s="201"/>
      <c r="LCF29" s="201"/>
      <c r="LCG29" s="201"/>
      <c r="LCH29" s="201"/>
      <c r="LCI29" s="201"/>
      <c r="LCJ29" s="201"/>
      <c r="LCK29" s="201"/>
      <c r="LCL29" s="201"/>
      <c r="LCM29" s="201"/>
      <c r="LCN29" s="201"/>
      <c r="LCO29" s="201"/>
      <c r="LCP29" s="201"/>
      <c r="LCQ29" s="201"/>
      <c r="LCR29" s="201"/>
      <c r="LCS29" s="201"/>
      <c r="LCT29" s="201"/>
      <c r="LCU29" s="201"/>
      <c r="LCV29" s="201"/>
      <c r="LCW29" s="201"/>
      <c r="LCX29" s="201"/>
      <c r="LCY29" s="201"/>
      <c r="LCZ29" s="201"/>
      <c r="LDA29" s="201"/>
      <c r="LDB29" s="201"/>
      <c r="LDC29" s="201"/>
      <c r="LDD29" s="201"/>
      <c r="LDE29" s="201"/>
      <c r="LDF29" s="201"/>
      <c r="LDG29" s="201"/>
      <c r="LDH29" s="201"/>
      <c r="LDI29" s="201"/>
      <c r="LDJ29" s="201"/>
      <c r="LDK29" s="201"/>
      <c r="LDL29" s="201"/>
      <c r="LDM29" s="201"/>
      <c r="LDN29" s="201"/>
      <c r="LDO29" s="201"/>
      <c r="LDP29" s="201"/>
      <c r="LDQ29" s="201"/>
      <c r="LDR29" s="201"/>
      <c r="LDS29" s="201"/>
      <c r="LDT29" s="201"/>
      <c r="LDU29" s="201"/>
      <c r="LDV29" s="201"/>
      <c r="LDW29" s="201"/>
      <c r="LDX29" s="201"/>
      <c r="LDY29" s="201"/>
      <c r="LDZ29" s="201"/>
      <c r="LEA29" s="201"/>
      <c r="LEB29" s="201"/>
      <c r="LEC29" s="201"/>
      <c r="LED29" s="201"/>
      <c r="LEE29" s="201"/>
      <c r="LEF29" s="201"/>
      <c r="LEG29" s="201"/>
      <c r="LEH29" s="201"/>
      <c r="LEI29" s="201"/>
      <c r="LEJ29" s="201"/>
      <c r="LEK29" s="201"/>
      <c r="LEL29" s="201"/>
      <c r="LEM29" s="201"/>
      <c r="LEN29" s="201"/>
      <c r="LEO29" s="201"/>
      <c r="LEP29" s="201"/>
      <c r="LEQ29" s="201"/>
      <c r="LER29" s="201"/>
      <c r="LES29" s="201"/>
      <c r="LET29" s="201"/>
      <c r="LEU29" s="201"/>
      <c r="LEV29" s="201"/>
      <c r="LEW29" s="201"/>
      <c r="LEX29" s="201"/>
      <c r="LEY29" s="201"/>
      <c r="LEZ29" s="201"/>
      <c r="LFA29" s="201"/>
      <c r="LFB29" s="201"/>
      <c r="LFC29" s="201"/>
      <c r="LFD29" s="201"/>
      <c r="LFE29" s="201"/>
      <c r="LFF29" s="201"/>
      <c r="LFG29" s="201"/>
      <c r="LFH29" s="201"/>
      <c r="LFI29" s="201"/>
      <c r="LFJ29" s="201"/>
      <c r="LFK29" s="201"/>
      <c r="LFL29" s="201"/>
      <c r="LFM29" s="201"/>
      <c r="LFN29" s="201"/>
      <c r="LFO29" s="201"/>
      <c r="LFP29" s="201"/>
      <c r="LFQ29" s="201"/>
      <c r="LFR29" s="201"/>
      <c r="LFS29" s="201"/>
      <c r="LFT29" s="201"/>
      <c r="LFU29" s="201"/>
      <c r="LFV29" s="201"/>
      <c r="LFW29" s="201"/>
      <c r="LFX29" s="201"/>
      <c r="LFY29" s="201"/>
      <c r="LFZ29" s="201"/>
      <c r="LGA29" s="201"/>
      <c r="LGB29" s="201"/>
      <c r="LGC29" s="201"/>
      <c r="LGD29" s="201"/>
      <c r="LGE29" s="201"/>
      <c r="LGF29" s="201"/>
      <c r="LGG29" s="201"/>
      <c r="LGH29" s="201"/>
      <c r="LGI29" s="201"/>
      <c r="LGJ29" s="201"/>
      <c r="LGK29" s="201"/>
      <c r="LGL29" s="201"/>
      <c r="LGM29" s="201"/>
      <c r="LGN29" s="201"/>
      <c r="LGO29" s="201"/>
      <c r="LGP29" s="201"/>
      <c r="LGQ29" s="201"/>
      <c r="LGR29" s="201"/>
      <c r="LGS29" s="201"/>
      <c r="LGT29" s="201"/>
      <c r="LGU29" s="201"/>
      <c r="LGV29" s="201"/>
      <c r="LGW29" s="201"/>
      <c r="LGX29" s="201"/>
      <c r="LGY29" s="201"/>
      <c r="LGZ29" s="201"/>
      <c r="LHA29" s="201"/>
      <c r="LHB29" s="201"/>
      <c r="LHC29" s="201"/>
      <c r="LHD29" s="201"/>
      <c r="LHE29" s="201"/>
      <c r="LHF29" s="201"/>
      <c r="LHG29" s="201"/>
      <c r="LHH29" s="201"/>
      <c r="LHI29" s="201"/>
      <c r="LHJ29" s="201"/>
      <c r="LHK29" s="201"/>
      <c r="LHL29" s="201"/>
      <c r="LHM29" s="201"/>
      <c r="LHN29" s="201"/>
      <c r="LHO29" s="201"/>
      <c r="LHP29" s="201"/>
      <c r="LHQ29" s="201"/>
      <c r="LHR29" s="201"/>
      <c r="LHS29" s="201"/>
      <c r="LHT29" s="201"/>
      <c r="LHU29" s="201"/>
      <c r="LHV29" s="201"/>
      <c r="LHW29" s="201"/>
      <c r="LHX29" s="201"/>
      <c r="LHY29" s="201"/>
      <c r="LHZ29" s="201"/>
      <c r="LIA29" s="201"/>
      <c r="LIB29" s="201"/>
      <c r="LIC29" s="201"/>
      <c r="LID29" s="201"/>
      <c r="LIE29" s="201"/>
      <c r="LIF29" s="201"/>
      <c r="LIG29" s="201"/>
      <c r="LIH29" s="201"/>
      <c r="LII29" s="201"/>
      <c r="LIJ29" s="201"/>
      <c r="LIK29" s="201"/>
      <c r="LIL29" s="201"/>
      <c r="LIM29" s="201"/>
      <c r="LIN29" s="201"/>
      <c r="LIO29" s="201"/>
      <c r="LIP29" s="201"/>
      <c r="LIQ29" s="201"/>
      <c r="LIR29" s="201"/>
      <c r="LIS29" s="201"/>
      <c r="LIT29" s="201"/>
      <c r="LIU29" s="201"/>
      <c r="LIV29" s="201"/>
      <c r="LIW29" s="201"/>
      <c r="LIX29" s="201"/>
      <c r="LIY29" s="201"/>
      <c r="LIZ29" s="201"/>
      <c r="LJA29" s="201"/>
      <c r="LJB29" s="201"/>
      <c r="LJC29" s="201"/>
      <c r="LJD29" s="201"/>
      <c r="LJE29" s="201"/>
      <c r="LJF29" s="201"/>
      <c r="LJG29" s="201"/>
      <c r="LJH29" s="201"/>
      <c r="LJI29" s="201"/>
      <c r="LJJ29" s="201"/>
      <c r="LJK29" s="201"/>
      <c r="LJL29" s="201"/>
      <c r="LJM29" s="201"/>
      <c r="LJN29" s="201"/>
      <c r="LJO29" s="201"/>
      <c r="LJP29" s="201"/>
      <c r="LJQ29" s="201"/>
      <c r="LJR29" s="201"/>
      <c r="LJS29" s="201"/>
      <c r="LJT29" s="201"/>
      <c r="LJU29" s="201"/>
      <c r="LJV29" s="201"/>
      <c r="LJW29" s="201"/>
      <c r="LJX29" s="201"/>
      <c r="LJY29" s="201"/>
      <c r="LJZ29" s="201"/>
      <c r="LKA29" s="201"/>
      <c r="LKB29" s="201"/>
      <c r="LKC29" s="201"/>
      <c r="LKD29" s="201"/>
      <c r="LKE29" s="201"/>
      <c r="LKF29" s="201"/>
      <c r="LKG29" s="201"/>
      <c r="LKH29" s="201"/>
      <c r="LKI29" s="201"/>
      <c r="LKJ29" s="201"/>
      <c r="LKK29" s="201"/>
      <c r="LKL29" s="201"/>
      <c r="LKM29" s="201"/>
      <c r="LKN29" s="201"/>
      <c r="LKO29" s="201"/>
      <c r="LKP29" s="201"/>
      <c r="LKQ29" s="201"/>
      <c r="LKR29" s="201"/>
      <c r="LKS29" s="201"/>
      <c r="LKT29" s="201"/>
      <c r="LKU29" s="201"/>
      <c r="LKV29" s="201"/>
      <c r="LKW29" s="201"/>
      <c r="LKX29" s="201"/>
      <c r="LKY29" s="201"/>
      <c r="LKZ29" s="201"/>
      <c r="LLA29" s="201"/>
      <c r="LLB29" s="201"/>
      <c r="LLC29" s="201"/>
      <c r="LLD29" s="201"/>
      <c r="LLE29" s="201"/>
      <c r="LLF29" s="201"/>
      <c r="LLG29" s="201"/>
      <c r="LLH29" s="201"/>
      <c r="LLI29" s="201"/>
      <c r="LLJ29" s="201"/>
      <c r="LLK29" s="201"/>
      <c r="LLL29" s="201"/>
      <c r="LLM29" s="201"/>
      <c r="LLN29" s="201"/>
      <c r="LLO29" s="201"/>
      <c r="LLP29" s="201"/>
      <c r="LLQ29" s="201"/>
      <c r="LLR29" s="201"/>
      <c r="LLS29" s="201"/>
      <c r="LLT29" s="201"/>
      <c r="LLU29" s="201"/>
      <c r="LLV29" s="201"/>
      <c r="LLW29" s="201"/>
      <c r="LLX29" s="201"/>
      <c r="LLY29" s="201"/>
      <c r="LLZ29" s="201"/>
      <c r="LMA29" s="201"/>
      <c r="LMB29" s="201"/>
      <c r="LMC29" s="201"/>
      <c r="LMD29" s="201"/>
      <c r="LME29" s="201"/>
      <c r="LMF29" s="201"/>
      <c r="LMG29" s="201"/>
      <c r="LMH29" s="201"/>
      <c r="LMI29" s="201"/>
      <c r="LMJ29" s="201"/>
      <c r="LMK29" s="201"/>
      <c r="LML29" s="201"/>
      <c r="LMM29" s="201"/>
      <c r="LMN29" s="201"/>
      <c r="LMO29" s="201"/>
      <c r="LMP29" s="201"/>
      <c r="LMQ29" s="201"/>
      <c r="LMR29" s="201"/>
      <c r="LMS29" s="201"/>
      <c r="LMT29" s="201"/>
      <c r="LMU29" s="201"/>
      <c r="LMV29" s="201"/>
      <c r="LMW29" s="201"/>
      <c r="LMX29" s="201"/>
      <c r="LMY29" s="201"/>
      <c r="LMZ29" s="201"/>
      <c r="LNA29" s="201"/>
      <c r="LNB29" s="201"/>
      <c r="LNC29" s="201"/>
      <c r="LND29" s="201"/>
      <c r="LNE29" s="201"/>
      <c r="LNF29" s="201"/>
      <c r="LNG29" s="201"/>
      <c r="LNH29" s="201"/>
      <c r="LNI29" s="201"/>
      <c r="LNJ29" s="201"/>
      <c r="LNK29" s="201"/>
      <c r="LNL29" s="201"/>
      <c r="LNM29" s="201"/>
      <c r="LNN29" s="201"/>
      <c r="LNO29" s="201"/>
      <c r="LNP29" s="201"/>
      <c r="LNQ29" s="201"/>
      <c r="LNR29" s="201"/>
      <c r="LNS29" s="201"/>
      <c r="LNT29" s="201"/>
      <c r="LNU29" s="201"/>
      <c r="LNV29" s="201"/>
      <c r="LNW29" s="201"/>
      <c r="LNX29" s="201"/>
      <c r="LNY29" s="201"/>
      <c r="LNZ29" s="201"/>
      <c r="LOA29" s="201"/>
      <c r="LOB29" s="201"/>
      <c r="LOC29" s="201"/>
      <c r="LOD29" s="201"/>
      <c r="LOE29" s="201"/>
      <c r="LOF29" s="201"/>
      <c r="LOG29" s="201"/>
      <c r="LOH29" s="201"/>
      <c r="LOI29" s="201"/>
      <c r="LOJ29" s="201"/>
      <c r="LOK29" s="201"/>
      <c r="LOL29" s="201"/>
      <c r="LOM29" s="201"/>
      <c r="LON29" s="201"/>
      <c r="LOO29" s="201"/>
      <c r="LOP29" s="201"/>
      <c r="LOQ29" s="201"/>
      <c r="LOR29" s="201"/>
      <c r="LOS29" s="201"/>
      <c r="LOT29" s="201"/>
      <c r="LOU29" s="201"/>
      <c r="LOV29" s="201"/>
      <c r="LOW29" s="201"/>
      <c r="LOX29" s="201"/>
      <c r="LOY29" s="201"/>
      <c r="LOZ29" s="201"/>
      <c r="LPA29" s="201"/>
      <c r="LPB29" s="201"/>
      <c r="LPC29" s="201"/>
      <c r="LPD29" s="201"/>
      <c r="LPE29" s="201"/>
      <c r="LPF29" s="201"/>
      <c r="LPG29" s="201"/>
      <c r="LPH29" s="201"/>
      <c r="LPI29" s="201"/>
      <c r="LPJ29" s="201"/>
      <c r="LPK29" s="201"/>
      <c r="LPL29" s="201"/>
      <c r="LPM29" s="201"/>
      <c r="LPN29" s="201"/>
      <c r="LPO29" s="201"/>
      <c r="LPP29" s="201"/>
      <c r="LPQ29" s="201"/>
      <c r="LPR29" s="201"/>
      <c r="LPS29" s="201"/>
      <c r="LPT29" s="201"/>
      <c r="LPU29" s="201"/>
      <c r="LPV29" s="201"/>
      <c r="LPW29" s="201"/>
      <c r="LPX29" s="201"/>
      <c r="LPY29" s="201"/>
      <c r="LPZ29" s="201"/>
      <c r="LQA29" s="201"/>
      <c r="LQB29" s="201"/>
      <c r="LQC29" s="201"/>
      <c r="LQD29" s="201"/>
      <c r="LQE29" s="201"/>
      <c r="LQF29" s="201"/>
      <c r="LQG29" s="201"/>
      <c r="LQH29" s="201"/>
      <c r="LQI29" s="201"/>
      <c r="LQJ29" s="201"/>
      <c r="LQK29" s="201"/>
      <c r="LQL29" s="201"/>
      <c r="LQM29" s="201"/>
      <c r="LQN29" s="201"/>
      <c r="LQO29" s="201"/>
      <c r="LQP29" s="201"/>
      <c r="LQQ29" s="201"/>
      <c r="LQR29" s="201"/>
      <c r="LQS29" s="201"/>
      <c r="LQT29" s="201"/>
      <c r="LQU29" s="201"/>
      <c r="LQV29" s="201"/>
      <c r="LQW29" s="201"/>
      <c r="LQX29" s="201"/>
      <c r="LQY29" s="201"/>
      <c r="LQZ29" s="201"/>
      <c r="LRA29" s="201"/>
      <c r="LRB29" s="201"/>
      <c r="LRC29" s="201"/>
      <c r="LRD29" s="201"/>
      <c r="LRE29" s="201"/>
      <c r="LRF29" s="201"/>
      <c r="LRG29" s="201"/>
      <c r="LRH29" s="201"/>
      <c r="LRI29" s="201"/>
      <c r="LRJ29" s="201"/>
      <c r="LRK29" s="201"/>
      <c r="LRL29" s="201"/>
      <c r="LRM29" s="201"/>
      <c r="LRN29" s="201"/>
      <c r="LRO29" s="201"/>
      <c r="LRP29" s="201"/>
      <c r="LRQ29" s="201"/>
      <c r="LRR29" s="201"/>
      <c r="LRS29" s="201"/>
      <c r="LRT29" s="201"/>
      <c r="LRU29" s="201"/>
      <c r="LRV29" s="201"/>
      <c r="LRW29" s="201"/>
      <c r="LRX29" s="201"/>
      <c r="LRY29" s="201"/>
      <c r="LRZ29" s="201"/>
      <c r="LSA29" s="201"/>
      <c r="LSB29" s="201"/>
      <c r="LSC29" s="201"/>
      <c r="LSD29" s="201"/>
      <c r="LSE29" s="201"/>
      <c r="LSF29" s="201"/>
      <c r="LSG29" s="201"/>
      <c r="LSH29" s="201"/>
      <c r="LSI29" s="201"/>
      <c r="LSJ29" s="201"/>
      <c r="LSK29" s="201"/>
      <c r="LSL29" s="201"/>
      <c r="LSM29" s="201"/>
      <c r="LSN29" s="201"/>
      <c r="LSO29" s="201"/>
      <c r="LSP29" s="201"/>
      <c r="LSQ29" s="201"/>
      <c r="LSR29" s="201"/>
      <c r="LSS29" s="201"/>
      <c r="LST29" s="201"/>
      <c r="LSU29" s="201"/>
      <c r="LSV29" s="201"/>
      <c r="LSW29" s="201"/>
      <c r="LSX29" s="201"/>
      <c r="LSY29" s="201"/>
      <c r="LSZ29" s="201"/>
      <c r="LTA29" s="201"/>
      <c r="LTB29" s="201"/>
      <c r="LTC29" s="201"/>
      <c r="LTD29" s="201"/>
      <c r="LTE29" s="201"/>
      <c r="LTF29" s="201"/>
      <c r="LTG29" s="201"/>
      <c r="LTH29" s="201"/>
      <c r="LTI29" s="201"/>
      <c r="LTJ29" s="201"/>
      <c r="LTK29" s="201"/>
      <c r="LTL29" s="201"/>
      <c r="LTM29" s="201"/>
      <c r="LTN29" s="201"/>
      <c r="LTO29" s="201"/>
      <c r="LTP29" s="201"/>
      <c r="LTQ29" s="201"/>
      <c r="LTR29" s="201"/>
      <c r="LTS29" s="201"/>
      <c r="LTT29" s="201"/>
      <c r="LTU29" s="201"/>
      <c r="LTV29" s="201"/>
      <c r="LTW29" s="201"/>
      <c r="LTX29" s="201"/>
      <c r="LTY29" s="201"/>
      <c r="LTZ29" s="201"/>
      <c r="LUA29" s="201"/>
      <c r="LUB29" s="201"/>
      <c r="LUC29" s="201"/>
      <c r="LUD29" s="201"/>
      <c r="LUE29" s="201"/>
      <c r="LUF29" s="201"/>
      <c r="LUG29" s="201"/>
      <c r="LUH29" s="201"/>
      <c r="LUI29" s="201"/>
      <c r="LUJ29" s="201"/>
      <c r="LUK29" s="201"/>
      <c r="LUL29" s="201"/>
      <c r="LUM29" s="201"/>
      <c r="LUN29" s="201"/>
      <c r="LUO29" s="201"/>
      <c r="LUP29" s="201"/>
      <c r="LUQ29" s="201"/>
      <c r="LUR29" s="201"/>
      <c r="LUS29" s="201"/>
      <c r="LUT29" s="201"/>
      <c r="LUU29" s="201"/>
      <c r="LUV29" s="201"/>
      <c r="LUW29" s="201"/>
      <c r="LUX29" s="201"/>
      <c r="LUY29" s="201"/>
      <c r="LUZ29" s="201"/>
      <c r="LVA29" s="201"/>
      <c r="LVB29" s="201"/>
      <c r="LVC29" s="201"/>
      <c r="LVD29" s="201"/>
      <c r="LVE29" s="201"/>
      <c r="LVF29" s="201"/>
      <c r="LVG29" s="201"/>
      <c r="LVH29" s="201"/>
      <c r="LVI29" s="201"/>
      <c r="LVJ29" s="201"/>
      <c r="LVK29" s="201"/>
      <c r="LVL29" s="201"/>
      <c r="LVM29" s="201"/>
      <c r="LVN29" s="201"/>
      <c r="LVO29" s="201"/>
      <c r="LVP29" s="201"/>
      <c r="LVQ29" s="201"/>
      <c r="LVR29" s="201"/>
      <c r="LVS29" s="201"/>
      <c r="LVT29" s="201"/>
      <c r="LVU29" s="201"/>
      <c r="LVV29" s="201"/>
      <c r="LVW29" s="201"/>
      <c r="LVX29" s="201"/>
      <c r="LVY29" s="201"/>
      <c r="LVZ29" s="201"/>
      <c r="LWA29" s="201"/>
      <c r="LWB29" s="201"/>
      <c r="LWC29" s="201"/>
      <c r="LWD29" s="201"/>
      <c r="LWE29" s="201"/>
      <c r="LWF29" s="201"/>
      <c r="LWG29" s="201"/>
      <c r="LWH29" s="201"/>
      <c r="LWI29" s="201"/>
      <c r="LWJ29" s="201"/>
      <c r="LWK29" s="201"/>
      <c r="LWL29" s="201"/>
      <c r="LWM29" s="201"/>
      <c r="LWN29" s="201"/>
      <c r="LWO29" s="201"/>
      <c r="LWP29" s="201"/>
      <c r="LWQ29" s="201"/>
      <c r="LWR29" s="201"/>
      <c r="LWS29" s="201"/>
      <c r="LWT29" s="201"/>
      <c r="LWU29" s="201"/>
      <c r="LWV29" s="201"/>
      <c r="LWW29" s="201"/>
      <c r="LWX29" s="201"/>
      <c r="LWY29" s="201"/>
      <c r="LWZ29" s="201"/>
      <c r="LXA29" s="201"/>
      <c r="LXB29" s="201"/>
      <c r="LXC29" s="201"/>
      <c r="LXD29" s="201"/>
      <c r="LXE29" s="201"/>
      <c r="LXF29" s="201"/>
      <c r="LXG29" s="201"/>
      <c r="LXH29" s="201"/>
      <c r="LXI29" s="201"/>
      <c r="LXJ29" s="201"/>
      <c r="LXK29" s="201"/>
      <c r="LXL29" s="201"/>
      <c r="LXM29" s="201"/>
      <c r="LXN29" s="201"/>
      <c r="LXO29" s="201"/>
      <c r="LXP29" s="201"/>
      <c r="LXQ29" s="201"/>
      <c r="LXR29" s="201"/>
      <c r="LXS29" s="201"/>
      <c r="LXT29" s="201"/>
      <c r="LXU29" s="201"/>
      <c r="LXV29" s="201"/>
      <c r="LXW29" s="201"/>
      <c r="LXX29" s="201"/>
      <c r="LXY29" s="201"/>
      <c r="LXZ29" s="201"/>
      <c r="LYA29" s="201"/>
      <c r="LYB29" s="201"/>
      <c r="LYC29" s="201"/>
      <c r="LYD29" s="201"/>
      <c r="LYE29" s="201"/>
      <c r="LYF29" s="201"/>
      <c r="LYG29" s="201"/>
      <c r="LYH29" s="201"/>
      <c r="LYI29" s="201"/>
      <c r="LYJ29" s="201"/>
      <c r="LYK29" s="201"/>
      <c r="LYL29" s="201"/>
      <c r="LYM29" s="201"/>
      <c r="LYN29" s="201"/>
      <c r="LYO29" s="201"/>
      <c r="LYP29" s="201"/>
      <c r="LYQ29" s="201"/>
      <c r="LYR29" s="201"/>
      <c r="LYS29" s="201"/>
      <c r="LYT29" s="201"/>
      <c r="LYU29" s="201"/>
      <c r="LYV29" s="201"/>
      <c r="LYW29" s="201"/>
      <c r="LYX29" s="201"/>
      <c r="LYY29" s="201"/>
      <c r="LYZ29" s="201"/>
      <c r="LZA29" s="201"/>
      <c r="LZB29" s="201"/>
      <c r="LZC29" s="201"/>
      <c r="LZD29" s="201"/>
      <c r="LZE29" s="201"/>
      <c r="LZF29" s="201"/>
      <c r="LZG29" s="201"/>
      <c r="LZH29" s="201"/>
      <c r="LZI29" s="201"/>
      <c r="LZJ29" s="201"/>
      <c r="LZK29" s="201"/>
      <c r="LZL29" s="201"/>
      <c r="LZM29" s="201"/>
      <c r="LZN29" s="201"/>
      <c r="LZO29" s="201"/>
      <c r="LZP29" s="201"/>
      <c r="LZQ29" s="201"/>
      <c r="LZR29" s="201"/>
      <c r="LZS29" s="201"/>
      <c r="LZT29" s="201"/>
      <c r="LZU29" s="201"/>
      <c r="LZV29" s="201"/>
      <c r="LZW29" s="201"/>
      <c r="LZX29" s="201"/>
      <c r="LZY29" s="201"/>
      <c r="LZZ29" s="201"/>
      <c r="MAA29" s="201"/>
      <c r="MAB29" s="201"/>
      <c r="MAC29" s="201"/>
      <c r="MAD29" s="201"/>
      <c r="MAE29" s="201"/>
      <c r="MAF29" s="201"/>
      <c r="MAG29" s="201"/>
      <c r="MAH29" s="201"/>
      <c r="MAI29" s="201"/>
      <c r="MAJ29" s="201"/>
      <c r="MAK29" s="201"/>
      <c r="MAL29" s="201"/>
      <c r="MAM29" s="201"/>
      <c r="MAN29" s="201"/>
      <c r="MAO29" s="201"/>
      <c r="MAP29" s="201"/>
      <c r="MAQ29" s="201"/>
      <c r="MAR29" s="201"/>
      <c r="MAS29" s="201"/>
      <c r="MAT29" s="201"/>
      <c r="MAU29" s="201"/>
      <c r="MAV29" s="201"/>
      <c r="MAW29" s="201"/>
      <c r="MAX29" s="201"/>
      <c r="MAY29" s="201"/>
      <c r="MAZ29" s="201"/>
      <c r="MBA29" s="201"/>
      <c r="MBB29" s="201"/>
      <c r="MBC29" s="201"/>
      <c r="MBD29" s="201"/>
      <c r="MBE29" s="201"/>
      <c r="MBF29" s="201"/>
      <c r="MBG29" s="201"/>
      <c r="MBH29" s="201"/>
      <c r="MBI29" s="201"/>
      <c r="MBJ29" s="201"/>
      <c r="MBK29" s="201"/>
      <c r="MBL29" s="201"/>
      <c r="MBM29" s="201"/>
      <c r="MBN29" s="201"/>
      <c r="MBO29" s="201"/>
      <c r="MBP29" s="201"/>
      <c r="MBQ29" s="201"/>
      <c r="MBR29" s="201"/>
      <c r="MBS29" s="201"/>
      <c r="MBT29" s="201"/>
      <c r="MBU29" s="201"/>
      <c r="MBV29" s="201"/>
      <c r="MBW29" s="201"/>
      <c r="MBX29" s="201"/>
      <c r="MBY29" s="201"/>
      <c r="MBZ29" s="201"/>
      <c r="MCA29" s="201"/>
      <c r="MCB29" s="201"/>
      <c r="MCC29" s="201"/>
      <c r="MCD29" s="201"/>
      <c r="MCE29" s="201"/>
      <c r="MCF29" s="201"/>
      <c r="MCG29" s="201"/>
      <c r="MCH29" s="201"/>
      <c r="MCI29" s="201"/>
      <c r="MCJ29" s="201"/>
      <c r="MCK29" s="201"/>
      <c r="MCL29" s="201"/>
      <c r="MCM29" s="201"/>
      <c r="MCN29" s="201"/>
      <c r="MCO29" s="201"/>
      <c r="MCP29" s="201"/>
      <c r="MCQ29" s="201"/>
      <c r="MCR29" s="201"/>
      <c r="MCS29" s="201"/>
      <c r="MCT29" s="201"/>
      <c r="MCU29" s="201"/>
      <c r="MCV29" s="201"/>
      <c r="MCW29" s="201"/>
      <c r="MCX29" s="201"/>
      <c r="MCY29" s="201"/>
      <c r="MCZ29" s="201"/>
      <c r="MDA29" s="201"/>
      <c r="MDB29" s="201"/>
      <c r="MDC29" s="201"/>
      <c r="MDD29" s="201"/>
      <c r="MDE29" s="201"/>
      <c r="MDF29" s="201"/>
      <c r="MDG29" s="201"/>
      <c r="MDH29" s="201"/>
      <c r="MDI29" s="201"/>
      <c r="MDJ29" s="201"/>
      <c r="MDK29" s="201"/>
      <c r="MDL29" s="201"/>
      <c r="MDM29" s="201"/>
      <c r="MDN29" s="201"/>
      <c r="MDO29" s="201"/>
      <c r="MDP29" s="201"/>
      <c r="MDQ29" s="201"/>
      <c r="MDR29" s="201"/>
      <c r="MDS29" s="201"/>
      <c r="MDT29" s="201"/>
      <c r="MDU29" s="201"/>
      <c r="MDV29" s="201"/>
      <c r="MDW29" s="201"/>
      <c r="MDX29" s="201"/>
      <c r="MDY29" s="201"/>
      <c r="MDZ29" s="201"/>
      <c r="MEA29" s="201"/>
      <c r="MEB29" s="201"/>
      <c r="MEC29" s="201"/>
      <c r="MED29" s="201"/>
      <c r="MEE29" s="201"/>
      <c r="MEF29" s="201"/>
      <c r="MEG29" s="201"/>
      <c r="MEH29" s="201"/>
      <c r="MEI29" s="201"/>
      <c r="MEJ29" s="201"/>
      <c r="MEK29" s="201"/>
      <c r="MEL29" s="201"/>
      <c r="MEM29" s="201"/>
      <c r="MEN29" s="201"/>
      <c r="MEO29" s="201"/>
      <c r="MEP29" s="201"/>
      <c r="MEQ29" s="201"/>
      <c r="MER29" s="201"/>
      <c r="MES29" s="201"/>
      <c r="MET29" s="201"/>
      <c r="MEU29" s="201"/>
      <c r="MEV29" s="201"/>
      <c r="MEW29" s="201"/>
      <c r="MEX29" s="201"/>
      <c r="MEY29" s="201"/>
      <c r="MEZ29" s="201"/>
      <c r="MFA29" s="201"/>
      <c r="MFB29" s="201"/>
      <c r="MFC29" s="201"/>
      <c r="MFD29" s="201"/>
      <c r="MFE29" s="201"/>
      <c r="MFF29" s="201"/>
      <c r="MFG29" s="201"/>
      <c r="MFH29" s="201"/>
      <c r="MFI29" s="201"/>
      <c r="MFJ29" s="201"/>
      <c r="MFK29" s="201"/>
      <c r="MFL29" s="201"/>
      <c r="MFM29" s="201"/>
      <c r="MFN29" s="201"/>
      <c r="MFO29" s="201"/>
      <c r="MFP29" s="201"/>
      <c r="MFQ29" s="201"/>
      <c r="MFR29" s="201"/>
      <c r="MFS29" s="201"/>
      <c r="MFT29" s="201"/>
      <c r="MFU29" s="201"/>
      <c r="MFV29" s="201"/>
      <c r="MFW29" s="201"/>
      <c r="MFX29" s="201"/>
      <c r="MFY29" s="201"/>
      <c r="MFZ29" s="201"/>
      <c r="MGA29" s="201"/>
      <c r="MGB29" s="201"/>
      <c r="MGC29" s="201"/>
      <c r="MGD29" s="201"/>
      <c r="MGE29" s="201"/>
      <c r="MGF29" s="201"/>
      <c r="MGG29" s="201"/>
      <c r="MGH29" s="201"/>
      <c r="MGI29" s="201"/>
      <c r="MGJ29" s="201"/>
      <c r="MGK29" s="201"/>
      <c r="MGL29" s="201"/>
      <c r="MGM29" s="201"/>
      <c r="MGN29" s="201"/>
      <c r="MGO29" s="201"/>
      <c r="MGP29" s="201"/>
      <c r="MGQ29" s="201"/>
      <c r="MGR29" s="201"/>
      <c r="MGS29" s="201"/>
      <c r="MGT29" s="201"/>
      <c r="MGU29" s="201"/>
      <c r="MGV29" s="201"/>
      <c r="MGW29" s="201"/>
      <c r="MGX29" s="201"/>
      <c r="MGY29" s="201"/>
      <c r="MGZ29" s="201"/>
      <c r="MHA29" s="201"/>
      <c r="MHB29" s="201"/>
      <c r="MHC29" s="201"/>
      <c r="MHD29" s="201"/>
      <c r="MHE29" s="201"/>
      <c r="MHF29" s="201"/>
      <c r="MHG29" s="201"/>
      <c r="MHH29" s="201"/>
      <c r="MHI29" s="201"/>
      <c r="MHJ29" s="201"/>
      <c r="MHK29" s="201"/>
      <c r="MHL29" s="201"/>
      <c r="MHM29" s="201"/>
      <c r="MHN29" s="201"/>
      <c r="MHO29" s="201"/>
      <c r="MHP29" s="201"/>
      <c r="MHQ29" s="201"/>
      <c r="MHR29" s="201"/>
      <c r="MHS29" s="201"/>
      <c r="MHT29" s="201"/>
      <c r="MHU29" s="201"/>
      <c r="MHV29" s="201"/>
      <c r="MHW29" s="201"/>
      <c r="MHX29" s="201"/>
      <c r="MHY29" s="201"/>
      <c r="MHZ29" s="201"/>
      <c r="MIA29" s="201"/>
      <c r="MIB29" s="201"/>
      <c r="MIC29" s="201"/>
      <c r="MID29" s="201"/>
      <c r="MIE29" s="201"/>
      <c r="MIF29" s="201"/>
      <c r="MIG29" s="201"/>
      <c r="MIH29" s="201"/>
      <c r="MII29" s="201"/>
      <c r="MIJ29" s="201"/>
      <c r="MIK29" s="201"/>
      <c r="MIL29" s="201"/>
      <c r="MIM29" s="201"/>
      <c r="MIN29" s="201"/>
      <c r="MIO29" s="201"/>
      <c r="MIP29" s="201"/>
      <c r="MIQ29" s="201"/>
      <c r="MIR29" s="201"/>
      <c r="MIS29" s="201"/>
      <c r="MIT29" s="201"/>
      <c r="MIU29" s="201"/>
      <c r="MIV29" s="201"/>
      <c r="MIW29" s="201"/>
      <c r="MIX29" s="201"/>
      <c r="MIY29" s="201"/>
      <c r="MIZ29" s="201"/>
      <c r="MJA29" s="201"/>
      <c r="MJB29" s="201"/>
      <c r="MJC29" s="201"/>
      <c r="MJD29" s="201"/>
      <c r="MJE29" s="201"/>
      <c r="MJF29" s="201"/>
      <c r="MJG29" s="201"/>
      <c r="MJH29" s="201"/>
      <c r="MJI29" s="201"/>
      <c r="MJJ29" s="201"/>
      <c r="MJK29" s="201"/>
      <c r="MJL29" s="201"/>
      <c r="MJM29" s="201"/>
      <c r="MJN29" s="201"/>
      <c r="MJO29" s="201"/>
      <c r="MJP29" s="201"/>
      <c r="MJQ29" s="201"/>
      <c r="MJR29" s="201"/>
      <c r="MJS29" s="201"/>
      <c r="MJT29" s="201"/>
      <c r="MJU29" s="201"/>
      <c r="MJV29" s="201"/>
      <c r="MJW29" s="201"/>
      <c r="MJX29" s="201"/>
      <c r="MJY29" s="201"/>
      <c r="MJZ29" s="201"/>
      <c r="MKA29" s="201"/>
      <c r="MKB29" s="201"/>
      <c r="MKC29" s="201"/>
      <c r="MKD29" s="201"/>
      <c r="MKE29" s="201"/>
      <c r="MKF29" s="201"/>
      <c r="MKG29" s="201"/>
      <c r="MKH29" s="201"/>
      <c r="MKI29" s="201"/>
      <c r="MKJ29" s="201"/>
      <c r="MKK29" s="201"/>
      <c r="MKL29" s="201"/>
      <c r="MKM29" s="201"/>
      <c r="MKN29" s="201"/>
      <c r="MKO29" s="201"/>
      <c r="MKP29" s="201"/>
      <c r="MKQ29" s="201"/>
      <c r="MKR29" s="201"/>
      <c r="MKS29" s="201"/>
      <c r="MKT29" s="201"/>
      <c r="MKU29" s="201"/>
      <c r="MKV29" s="201"/>
      <c r="MKW29" s="201"/>
      <c r="MKX29" s="201"/>
      <c r="MKY29" s="201"/>
      <c r="MKZ29" s="201"/>
      <c r="MLA29" s="201"/>
      <c r="MLB29" s="201"/>
      <c r="MLC29" s="201"/>
      <c r="MLD29" s="201"/>
      <c r="MLE29" s="201"/>
      <c r="MLF29" s="201"/>
      <c r="MLG29" s="201"/>
      <c r="MLH29" s="201"/>
      <c r="MLI29" s="201"/>
      <c r="MLJ29" s="201"/>
      <c r="MLK29" s="201"/>
      <c r="MLL29" s="201"/>
      <c r="MLM29" s="201"/>
      <c r="MLN29" s="201"/>
      <c r="MLO29" s="201"/>
      <c r="MLP29" s="201"/>
      <c r="MLQ29" s="201"/>
      <c r="MLR29" s="201"/>
      <c r="MLS29" s="201"/>
      <c r="MLT29" s="201"/>
      <c r="MLU29" s="201"/>
      <c r="MLV29" s="201"/>
      <c r="MLW29" s="201"/>
      <c r="MLX29" s="201"/>
      <c r="MLY29" s="201"/>
      <c r="MLZ29" s="201"/>
      <c r="MMA29" s="201"/>
      <c r="MMB29" s="201"/>
      <c r="MMC29" s="201"/>
      <c r="MMD29" s="201"/>
      <c r="MME29" s="201"/>
      <c r="MMF29" s="201"/>
      <c r="MMG29" s="201"/>
      <c r="MMH29" s="201"/>
      <c r="MMI29" s="201"/>
      <c r="MMJ29" s="201"/>
      <c r="MMK29" s="201"/>
      <c r="MML29" s="201"/>
      <c r="MMM29" s="201"/>
      <c r="MMN29" s="201"/>
      <c r="MMO29" s="201"/>
      <c r="MMP29" s="201"/>
      <c r="MMQ29" s="201"/>
      <c r="MMR29" s="201"/>
      <c r="MMS29" s="201"/>
      <c r="MMT29" s="201"/>
      <c r="MMU29" s="201"/>
      <c r="MMV29" s="201"/>
      <c r="MMW29" s="201"/>
      <c r="MMX29" s="201"/>
      <c r="MMY29" s="201"/>
      <c r="MMZ29" s="201"/>
      <c r="MNA29" s="201"/>
      <c r="MNB29" s="201"/>
      <c r="MNC29" s="201"/>
      <c r="MND29" s="201"/>
      <c r="MNE29" s="201"/>
      <c r="MNF29" s="201"/>
      <c r="MNG29" s="201"/>
      <c r="MNH29" s="201"/>
      <c r="MNI29" s="201"/>
      <c r="MNJ29" s="201"/>
      <c r="MNK29" s="201"/>
      <c r="MNL29" s="201"/>
      <c r="MNM29" s="201"/>
      <c r="MNN29" s="201"/>
      <c r="MNO29" s="201"/>
      <c r="MNP29" s="201"/>
      <c r="MNQ29" s="201"/>
      <c r="MNR29" s="201"/>
      <c r="MNS29" s="201"/>
      <c r="MNT29" s="201"/>
      <c r="MNU29" s="201"/>
      <c r="MNV29" s="201"/>
      <c r="MNW29" s="201"/>
      <c r="MNX29" s="201"/>
      <c r="MNY29" s="201"/>
      <c r="MNZ29" s="201"/>
      <c r="MOA29" s="201"/>
      <c r="MOB29" s="201"/>
      <c r="MOC29" s="201"/>
      <c r="MOD29" s="201"/>
      <c r="MOE29" s="201"/>
      <c r="MOF29" s="201"/>
      <c r="MOG29" s="201"/>
      <c r="MOH29" s="201"/>
      <c r="MOI29" s="201"/>
      <c r="MOJ29" s="201"/>
      <c r="MOK29" s="201"/>
      <c r="MOL29" s="201"/>
      <c r="MOM29" s="201"/>
      <c r="MON29" s="201"/>
      <c r="MOO29" s="201"/>
      <c r="MOP29" s="201"/>
      <c r="MOQ29" s="201"/>
      <c r="MOR29" s="201"/>
      <c r="MOS29" s="201"/>
      <c r="MOT29" s="201"/>
      <c r="MOU29" s="201"/>
      <c r="MOV29" s="201"/>
      <c r="MOW29" s="201"/>
      <c r="MOX29" s="201"/>
      <c r="MOY29" s="201"/>
      <c r="MOZ29" s="201"/>
      <c r="MPA29" s="201"/>
      <c r="MPB29" s="201"/>
      <c r="MPC29" s="201"/>
      <c r="MPD29" s="201"/>
      <c r="MPE29" s="201"/>
      <c r="MPF29" s="201"/>
      <c r="MPG29" s="201"/>
      <c r="MPH29" s="201"/>
      <c r="MPI29" s="201"/>
      <c r="MPJ29" s="201"/>
      <c r="MPK29" s="201"/>
      <c r="MPL29" s="201"/>
      <c r="MPM29" s="201"/>
      <c r="MPN29" s="201"/>
      <c r="MPO29" s="201"/>
      <c r="MPP29" s="201"/>
      <c r="MPQ29" s="201"/>
      <c r="MPR29" s="201"/>
      <c r="MPS29" s="201"/>
      <c r="MPT29" s="201"/>
      <c r="MPU29" s="201"/>
      <c r="MPV29" s="201"/>
      <c r="MPW29" s="201"/>
      <c r="MPX29" s="201"/>
      <c r="MPY29" s="201"/>
      <c r="MPZ29" s="201"/>
      <c r="MQA29" s="201"/>
      <c r="MQB29" s="201"/>
      <c r="MQC29" s="201"/>
      <c r="MQD29" s="201"/>
      <c r="MQE29" s="201"/>
      <c r="MQF29" s="201"/>
      <c r="MQG29" s="201"/>
      <c r="MQH29" s="201"/>
      <c r="MQI29" s="201"/>
      <c r="MQJ29" s="201"/>
      <c r="MQK29" s="201"/>
      <c r="MQL29" s="201"/>
      <c r="MQM29" s="201"/>
      <c r="MQN29" s="201"/>
      <c r="MQO29" s="201"/>
      <c r="MQP29" s="201"/>
      <c r="MQQ29" s="201"/>
      <c r="MQR29" s="201"/>
      <c r="MQS29" s="201"/>
      <c r="MQT29" s="201"/>
      <c r="MQU29" s="201"/>
      <c r="MQV29" s="201"/>
      <c r="MQW29" s="201"/>
      <c r="MQX29" s="201"/>
      <c r="MQY29" s="201"/>
      <c r="MQZ29" s="201"/>
      <c r="MRA29" s="201"/>
      <c r="MRB29" s="201"/>
      <c r="MRC29" s="201"/>
      <c r="MRD29" s="201"/>
      <c r="MRE29" s="201"/>
      <c r="MRF29" s="201"/>
      <c r="MRG29" s="201"/>
      <c r="MRH29" s="201"/>
      <c r="MRI29" s="201"/>
      <c r="MRJ29" s="201"/>
      <c r="MRK29" s="201"/>
      <c r="MRL29" s="201"/>
      <c r="MRM29" s="201"/>
      <c r="MRN29" s="201"/>
      <c r="MRO29" s="201"/>
      <c r="MRP29" s="201"/>
      <c r="MRQ29" s="201"/>
      <c r="MRR29" s="201"/>
      <c r="MRS29" s="201"/>
      <c r="MRT29" s="201"/>
      <c r="MRU29" s="201"/>
      <c r="MRV29" s="201"/>
      <c r="MRW29" s="201"/>
      <c r="MRX29" s="201"/>
      <c r="MRY29" s="201"/>
      <c r="MRZ29" s="201"/>
      <c r="MSA29" s="201"/>
      <c r="MSB29" s="201"/>
      <c r="MSC29" s="201"/>
      <c r="MSD29" s="201"/>
      <c r="MSE29" s="201"/>
      <c r="MSF29" s="201"/>
      <c r="MSG29" s="201"/>
      <c r="MSH29" s="201"/>
      <c r="MSI29" s="201"/>
      <c r="MSJ29" s="201"/>
      <c r="MSK29" s="201"/>
      <c r="MSL29" s="201"/>
      <c r="MSM29" s="201"/>
      <c r="MSN29" s="201"/>
      <c r="MSO29" s="201"/>
      <c r="MSP29" s="201"/>
      <c r="MSQ29" s="201"/>
      <c r="MSR29" s="201"/>
      <c r="MSS29" s="201"/>
      <c r="MST29" s="201"/>
      <c r="MSU29" s="201"/>
      <c r="MSV29" s="201"/>
      <c r="MSW29" s="201"/>
      <c r="MSX29" s="201"/>
      <c r="MSY29" s="201"/>
      <c r="MSZ29" s="201"/>
      <c r="MTA29" s="201"/>
      <c r="MTB29" s="201"/>
      <c r="MTC29" s="201"/>
      <c r="MTD29" s="201"/>
      <c r="MTE29" s="201"/>
      <c r="MTF29" s="201"/>
      <c r="MTG29" s="201"/>
      <c r="MTH29" s="201"/>
      <c r="MTI29" s="201"/>
      <c r="MTJ29" s="201"/>
      <c r="MTK29" s="201"/>
      <c r="MTL29" s="201"/>
      <c r="MTM29" s="201"/>
      <c r="MTN29" s="201"/>
      <c r="MTO29" s="201"/>
      <c r="MTP29" s="201"/>
      <c r="MTQ29" s="201"/>
      <c r="MTR29" s="201"/>
      <c r="MTS29" s="201"/>
      <c r="MTT29" s="201"/>
      <c r="MTU29" s="201"/>
      <c r="MTV29" s="201"/>
      <c r="MTW29" s="201"/>
      <c r="MTX29" s="201"/>
      <c r="MTY29" s="201"/>
      <c r="MTZ29" s="201"/>
      <c r="MUA29" s="201"/>
      <c r="MUB29" s="201"/>
      <c r="MUC29" s="201"/>
      <c r="MUD29" s="201"/>
      <c r="MUE29" s="201"/>
      <c r="MUF29" s="201"/>
      <c r="MUG29" s="201"/>
      <c r="MUH29" s="201"/>
      <c r="MUI29" s="201"/>
      <c r="MUJ29" s="201"/>
      <c r="MUK29" s="201"/>
      <c r="MUL29" s="201"/>
      <c r="MUM29" s="201"/>
      <c r="MUN29" s="201"/>
      <c r="MUO29" s="201"/>
      <c r="MUP29" s="201"/>
      <c r="MUQ29" s="201"/>
      <c r="MUR29" s="201"/>
      <c r="MUS29" s="201"/>
      <c r="MUT29" s="201"/>
      <c r="MUU29" s="201"/>
      <c r="MUV29" s="201"/>
      <c r="MUW29" s="201"/>
      <c r="MUX29" s="201"/>
      <c r="MUY29" s="201"/>
      <c r="MUZ29" s="201"/>
      <c r="MVA29" s="201"/>
      <c r="MVB29" s="201"/>
      <c r="MVC29" s="201"/>
      <c r="MVD29" s="201"/>
      <c r="MVE29" s="201"/>
      <c r="MVF29" s="201"/>
      <c r="MVG29" s="201"/>
      <c r="MVH29" s="201"/>
      <c r="MVI29" s="201"/>
      <c r="MVJ29" s="201"/>
      <c r="MVK29" s="201"/>
      <c r="MVL29" s="201"/>
      <c r="MVM29" s="201"/>
      <c r="MVN29" s="201"/>
      <c r="MVO29" s="201"/>
      <c r="MVP29" s="201"/>
      <c r="MVQ29" s="201"/>
      <c r="MVR29" s="201"/>
      <c r="MVS29" s="201"/>
      <c r="MVT29" s="201"/>
      <c r="MVU29" s="201"/>
      <c r="MVV29" s="201"/>
      <c r="MVW29" s="201"/>
      <c r="MVX29" s="201"/>
      <c r="MVY29" s="201"/>
      <c r="MVZ29" s="201"/>
      <c r="MWA29" s="201"/>
      <c r="MWB29" s="201"/>
      <c r="MWC29" s="201"/>
      <c r="MWD29" s="201"/>
      <c r="MWE29" s="201"/>
      <c r="MWF29" s="201"/>
      <c r="MWG29" s="201"/>
      <c r="MWH29" s="201"/>
      <c r="MWI29" s="201"/>
      <c r="MWJ29" s="201"/>
      <c r="MWK29" s="201"/>
      <c r="MWL29" s="201"/>
      <c r="MWM29" s="201"/>
      <c r="MWN29" s="201"/>
      <c r="MWO29" s="201"/>
      <c r="MWP29" s="201"/>
      <c r="MWQ29" s="201"/>
      <c r="MWR29" s="201"/>
      <c r="MWS29" s="201"/>
      <c r="MWT29" s="201"/>
      <c r="MWU29" s="201"/>
      <c r="MWV29" s="201"/>
      <c r="MWW29" s="201"/>
      <c r="MWX29" s="201"/>
      <c r="MWY29" s="201"/>
      <c r="MWZ29" s="201"/>
      <c r="MXA29" s="201"/>
      <c r="MXB29" s="201"/>
      <c r="MXC29" s="201"/>
      <c r="MXD29" s="201"/>
      <c r="MXE29" s="201"/>
      <c r="MXF29" s="201"/>
      <c r="MXG29" s="201"/>
      <c r="MXH29" s="201"/>
      <c r="MXI29" s="201"/>
      <c r="MXJ29" s="201"/>
      <c r="MXK29" s="201"/>
      <c r="MXL29" s="201"/>
      <c r="MXM29" s="201"/>
      <c r="MXN29" s="201"/>
      <c r="MXO29" s="201"/>
      <c r="MXP29" s="201"/>
      <c r="MXQ29" s="201"/>
      <c r="MXR29" s="201"/>
      <c r="MXS29" s="201"/>
      <c r="MXT29" s="201"/>
      <c r="MXU29" s="201"/>
      <c r="MXV29" s="201"/>
      <c r="MXW29" s="201"/>
      <c r="MXX29" s="201"/>
      <c r="MXY29" s="201"/>
      <c r="MXZ29" s="201"/>
      <c r="MYA29" s="201"/>
      <c r="MYB29" s="201"/>
      <c r="MYC29" s="201"/>
      <c r="MYD29" s="201"/>
      <c r="MYE29" s="201"/>
      <c r="MYF29" s="201"/>
      <c r="MYG29" s="201"/>
      <c r="MYH29" s="201"/>
      <c r="MYI29" s="201"/>
      <c r="MYJ29" s="201"/>
      <c r="MYK29" s="201"/>
      <c r="MYL29" s="201"/>
      <c r="MYM29" s="201"/>
      <c r="MYN29" s="201"/>
      <c r="MYO29" s="201"/>
      <c r="MYP29" s="201"/>
      <c r="MYQ29" s="201"/>
      <c r="MYR29" s="201"/>
      <c r="MYS29" s="201"/>
      <c r="MYT29" s="201"/>
      <c r="MYU29" s="201"/>
      <c r="MYV29" s="201"/>
      <c r="MYW29" s="201"/>
      <c r="MYX29" s="201"/>
      <c r="MYY29" s="201"/>
      <c r="MYZ29" s="201"/>
      <c r="MZA29" s="201"/>
      <c r="MZB29" s="201"/>
      <c r="MZC29" s="201"/>
      <c r="MZD29" s="201"/>
      <c r="MZE29" s="201"/>
      <c r="MZF29" s="201"/>
      <c r="MZG29" s="201"/>
      <c r="MZH29" s="201"/>
      <c r="MZI29" s="201"/>
      <c r="MZJ29" s="201"/>
      <c r="MZK29" s="201"/>
      <c r="MZL29" s="201"/>
      <c r="MZM29" s="201"/>
      <c r="MZN29" s="201"/>
      <c r="MZO29" s="201"/>
      <c r="MZP29" s="201"/>
      <c r="MZQ29" s="201"/>
      <c r="MZR29" s="201"/>
      <c r="MZS29" s="201"/>
      <c r="MZT29" s="201"/>
      <c r="MZU29" s="201"/>
      <c r="MZV29" s="201"/>
      <c r="MZW29" s="201"/>
      <c r="MZX29" s="201"/>
      <c r="MZY29" s="201"/>
      <c r="MZZ29" s="201"/>
      <c r="NAA29" s="201"/>
      <c r="NAB29" s="201"/>
      <c r="NAC29" s="201"/>
      <c r="NAD29" s="201"/>
      <c r="NAE29" s="201"/>
      <c r="NAF29" s="201"/>
      <c r="NAG29" s="201"/>
      <c r="NAH29" s="201"/>
      <c r="NAI29" s="201"/>
      <c r="NAJ29" s="201"/>
      <c r="NAK29" s="201"/>
      <c r="NAL29" s="201"/>
      <c r="NAM29" s="201"/>
      <c r="NAN29" s="201"/>
      <c r="NAO29" s="201"/>
      <c r="NAP29" s="201"/>
      <c r="NAQ29" s="201"/>
      <c r="NAR29" s="201"/>
      <c r="NAS29" s="201"/>
      <c r="NAT29" s="201"/>
      <c r="NAU29" s="201"/>
      <c r="NAV29" s="201"/>
      <c r="NAW29" s="201"/>
      <c r="NAX29" s="201"/>
      <c r="NAY29" s="201"/>
      <c r="NAZ29" s="201"/>
      <c r="NBA29" s="201"/>
      <c r="NBB29" s="201"/>
      <c r="NBC29" s="201"/>
      <c r="NBD29" s="201"/>
      <c r="NBE29" s="201"/>
      <c r="NBF29" s="201"/>
      <c r="NBG29" s="201"/>
      <c r="NBH29" s="201"/>
      <c r="NBI29" s="201"/>
      <c r="NBJ29" s="201"/>
      <c r="NBK29" s="201"/>
      <c r="NBL29" s="201"/>
      <c r="NBM29" s="201"/>
      <c r="NBN29" s="201"/>
      <c r="NBO29" s="201"/>
      <c r="NBP29" s="201"/>
      <c r="NBQ29" s="201"/>
      <c r="NBR29" s="201"/>
      <c r="NBS29" s="201"/>
      <c r="NBT29" s="201"/>
      <c r="NBU29" s="201"/>
      <c r="NBV29" s="201"/>
      <c r="NBW29" s="201"/>
      <c r="NBX29" s="201"/>
      <c r="NBY29" s="201"/>
      <c r="NBZ29" s="201"/>
      <c r="NCA29" s="201"/>
      <c r="NCB29" s="201"/>
      <c r="NCC29" s="201"/>
      <c r="NCD29" s="201"/>
      <c r="NCE29" s="201"/>
      <c r="NCF29" s="201"/>
      <c r="NCG29" s="201"/>
      <c r="NCH29" s="201"/>
      <c r="NCI29" s="201"/>
      <c r="NCJ29" s="201"/>
      <c r="NCK29" s="201"/>
      <c r="NCL29" s="201"/>
      <c r="NCM29" s="201"/>
      <c r="NCN29" s="201"/>
      <c r="NCO29" s="201"/>
      <c r="NCP29" s="201"/>
      <c r="NCQ29" s="201"/>
      <c r="NCR29" s="201"/>
      <c r="NCS29" s="201"/>
      <c r="NCT29" s="201"/>
      <c r="NCU29" s="201"/>
      <c r="NCV29" s="201"/>
      <c r="NCW29" s="201"/>
      <c r="NCX29" s="201"/>
      <c r="NCY29" s="201"/>
      <c r="NCZ29" s="201"/>
      <c r="NDA29" s="201"/>
      <c r="NDB29" s="201"/>
      <c r="NDC29" s="201"/>
      <c r="NDD29" s="201"/>
      <c r="NDE29" s="201"/>
      <c r="NDF29" s="201"/>
      <c r="NDG29" s="201"/>
      <c r="NDH29" s="201"/>
      <c r="NDI29" s="201"/>
      <c r="NDJ29" s="201"/>
      <c r="NDK29" s="201"/>
      <c r="NDL29" s="201"/>
      <c r="NDM29" s="201"/>
      <c r="NDN29" s="201"/>
      <c r="NDO29" s="201"/>
      <c r="NDP29" s="201"/>
      <c r="NDQ29" s="201"/>
      <c r="NDR29" s="201"/>
      <c r="NDS29" s="201"/>
      <c r="NDT29" s="201"/>
      <c r="NDU29" s="201"/>
      <c r="NDV29" s="201"/>
      <c r="NDW29" s="201"/>
      <c r="NDX29" s="201"/>
      <c r="NDY29" s="201"/>
      <c r="NDZ29" s="201"/>
      <c r="NEA29" s="201"/>
      <c r="NEB29" s="201"/>
      <c r="NEC29" s="201"/>
      <c r="NED29" s="201"/>
      <c r="NEE29" s="201"/>
      <c r="NEF29" s="201"/>
      <c r="NEG29" s="201"/>
      <c r="NEH29" s="201"/>
      <c r="NEI29" s="201"/>
      <c r="NEJ29" s="201"/>
      <c r="NEK29" s="201"/>
      <c r="NEL29" s="201"/>
      <c r="NEM29" s="201"/>
      <c r="NEN29" s="201"/>
      <c r="NEO29" s="201"/>
      <c r="NEP29" s="201"/>
      <c r="NEQ29" s="201"/>
      <c r="NER29" s="201"/>
      <c r="NES29" s="201"/>
      <c r="NET29" s="201"/>
      <c r="NEU29" s="201"/>
      <c r="NEV29" s="201"/>
      <c r="NEW29" s="201"/>
      <c r="NEX29" s="201"/>
      <c r="NEY29" s="201"/>
      <c r="NEZ29" s="201"/>
      <c r="NFA29" s="201"/>
      <c r="NFB29" s="201"/>
      <c r="NFC29" s="201"/>
      <c r="NFD29" s="201"/>
      <c r="NFE29" s="201"/>
      <c r="NFF29" s="201"/>
      <c r="NFG29" s="201"/>
      <c r="NFH29" s="201"/>
      <c r="NFI29" s="201"/>
      <c r="NFJ29" s="201"/>
      <c r="NFK29" s="201"/>
      <c r="NFL29" s="201"/>
      <c r="NFM29" s="201"/>
      <c r="NFN29" s="201"/>
      <c r="NFO29" s="201"/>
      <c r="NFP29" s="201"/>
      <c r="NFQ29" s="201"/>
      <c r="NFR29" s="201"/>
      <c r="NFS29" s="201"/>
      <c r="NFT29" s="201"/>
      <c r="NFU29" s="201"/>
      <c r="NFV29" s="201"/>
      <c r="NFW29" s="201"/>
      <c r="NFX29" s="201"/>
      <c r="NFY29" s="201"/>
      <c r="NFZ29" s="201"/>
      <c r="NGA29" s="201"/>
      <c r="NGB29" s="201"/>
      <c r="NGC29" s="201"/>
      <c r="NGD29" s="201"/>
      <c r="NGE29" s="201"/>
      <c r="NGF29" s="201"/>
      <c r="NGG29" s="201"/>
      <c r="NGH29" s="201"/>
      <c r="NGI29" s="201"/>
      <c r="NGJ29" s="201"/>
      <c r="NGK29" s="201"/>
      <c r="NGL29" s="201"/>
      <c r="NGM29" s="201"/>
      <c r="NGN29" s="201"/>
      <c r="NGO29" s="201"/>
      <c r="NGP29" s="201"/>
      <c r="NGQ29" s="201"/>
      <c r="NGR29" s="201"/>
      <c r="NGS29" s="201"/>
      <c r="NGT29" s="201"/>
      <c r="NGU29" s="201"/>
      <c r="NGV29" s="201"/>
      <c r="NGW29" s="201"/>
      <c r="NGX29" s="201"/>
      <c r="NGY29" s="201"/>
      <c r="NGZ29" s="201"/>
      <c r="NHA29" s="201"/>
      <c r="NHB29" s="201"/>
      <c r="NHC29" s="201"/>
      <c r="NHD29" s="201"/>
      <c r="NHE29" s="201"/>
      <c r="NHF29" s="201"/>
      <c r="NHG29" s="201"/>
      <c r="NHH29" s="201"/>
      <c r="NHI29" s="201"/>
      <c r="NHJ29" s="201"/>
      <c r="NHK29" s="201"/>
      <c r="NHL29" s="201"/>
      <c r="NHM29" s="201"/>
      <c r="NHN29" s="201"/>
      <c r="NHO29" s="201"/>
      <c r="NHP29" s="201"/>
      <c r="NHQ29" s="201"/>
      <c r="NHR29" s="201"/>
      <c r="NHS29" s="201"/>
      <c r="NHT29" s="201"/>
      <c r="NHU29" s="201"/>
      <c r="NHV29" s="201"/>
      <c r="NHW29" s="201"/>
      <c r="NHX29" s="201"/>
      <c r="NHY29" s="201"/>
      <c r="NHZ29" s="201"/>
      <c r="NIA29" s="201"/>
      <c r="NIB29" s="201"/>
      <c r="NIC29" s="201"/>
      <c r="NID29" s="201"/>
      <c r="NIE29" s="201"/>
      <c r="NIF29" s="201"/>
      <c r="NIG29" s="201"/>
      <c r="NIH29" s="201"/>
      <c r="NII29" s="201"/>
      <c r="NIJ29" s="201"/>
      <c r="NIK29" s="201"/>
      <c r="NIL29" s="201"/>
      <c r="NIM29" s="201"/>
      <c r="NIN29" s="201"/>
      <c r="NIO29" s="201"/>
      <c r="NIP29" s="201"/>
      <c r="NIQ29" s="201"/>
      <c r="NIR29" s="201"/>
      <c r="NIS29" s="201"/>
      <c r="NIT29" s="201"/>
      <c r="NIU29" s="201"/>
      <c r="NIV29" s="201"/>
      <c r="NIW29" s="201"/>
      <c r="NIX29" s="201"/>
      <c r="NIY29" s="201"/>
      <c r="NIZ29" s="201"/>
      <c r="NJA29" s="201"/>
      <c r="NJB29" s="201"/>
      <c r="NJC29" s="201"/>
      <c r="NJD29" s="201"/>
      <c r="NJE29" s="201"/>
      <c r="NJF29" s="201"/>
      <c r="NJG29" s="201"/>
      <c r="NJH29" s="201"/>
      <c r="NJI29" s="201"/>
      <c r="NJJ29" s="201"/>
      <c r="NJK29" s="201"/>
      <c r="NJL29" s="201"/>
      <c r="NJM29" s="201"/>
      <c r="NJN29" s="201"/>
      <c r="NJO29" s="201"/>
      <c r="NJP29" s="201"/>
      <c r="NJQ29" s="201"/>
      <c r="NJR29" s="201"/>
      <c r="NJS29" s="201"/>
      <c r="NJT29" s="201"/>
      <c r="NJU29" s="201"/>
      <c r="NJV29" s="201"/>
      <c r="NJW29" s="201"/>
      <c r="NJX29" s="201"/>
      <c r="NJY29" s="201"/>
      <c r="NJZ29" s="201"/>
      <c r="NKA29" s="201"/>
      <c r="NKB29" s="201"/>
      <c r="NKC29" s="201"/>
      <c r="NKD29" s="201"/>
      <c r="NKE29" s="201"/>
      <c r="NKF29" s="201"/>
      <c r="NKG29" s="201"/>
      <c r="NKH29" s="201"/>
      <c r="NKI29" s="201"/>
      <c r="NKJ29" s="201"/>
      <c r="NKK29" s="201"/>
      <c r="NKL29" s="201"/>
      <c r="NKM29" s="201"/>
      <c r="NKN29" s="201"/>
      <c r="NKO29" s="201"/>
      <c r="NKP29" s="201"/>
      <c r="NKQ29" s="201"/>
      <c r="NKR29" s="201"/>
      <c r="NKS29" s="201"/>
      <c r="NKT29" s="201"/>
      <c r="NKU29" s="201"/>
      <c r="NKV29" s="201"/>
      <c r="NKW29" s="201"/>
      <c r="NKX29" s="201"/>
      <c r="NKY29" s="201"/>
      <c r="NKZ29" s="201"/>
      <c r="NLA29" s="201"/>
      <c r="NLB29" s="201"/>
      <c r="NLC29" s="201"/>
      <c r="NLD29" s="201"/>
      <c r="NLE29" s="201"/>
      <c r="NLF29" s="201"/>
      <c r="NLG29" s="201"/>
      <c r="NLH29" s="201"/>
      <c r="NLI29" s="201"/>
      <c r="NLJ29" s="201"/>
      <c r="NLK29" s="201"/>
      <c r="NLL29" s="201"/>
      <c r="NLM29" s="201"/>
      <c r="NLN29" s="201"/>
      <c r="NLO29" s="201"/>
      <c r="NLP29" s="201"/>
      <c r="NLQ29" s="201"/>
      <c r="NLR29" s="201"/>
      <c r="NLS29" s="201"/>
      <c r="NLT29" s="201"/>
      <c r="NLU29" s="201"/>
      <c r="NLV29" s="201"/>
      <c r="NLW29" s="201"/>
      <c r="NLX29" s="201"/>
      <c r="NLY29" s="201"/>
      <c r="NLZ29" s="201"/>
      <c r="NMA29" s="201"/>
      <c r="NMB29" s="201"/>
      <c r="NMC29" s="201"/>
      <c r="NMD29" s="201"/>
      <c r="NME29" s="201"/>
      <c r="NMF29" s="201"/>
      <c r="NMG29" s="201"/>
      <c r="NMH29" s="201"/>
      <c r="NMI29" s="201"/>
      <c r="NMJ29" s="201"/>
      <c r="NMK29" s="201"/>
      <c r="NML29" s="201"/>
      <c r="NMM29" s="201"/>
      <c r="NMN29" s="201"/>
      <c r="NMO29" s="201"/>
      <c r="NMP29" s="201"/>
      <c r="NMQ29" s="201"/>
      <c r="NMR29" s="201"/>
      <c r="NMS29" s="201"/>
      <c r="NMT29" s="201"/>
      <c r="NMU29" s="201"/>
      <c r="NMV29" s="201"/>
      <c r="NMW29" s="201"/>
      <c r="NMX29" s="201"/>
      <c r="NMY29" s="201"/>
      <c r="NMZ29" s="201"/>
      <c r="NNA29" s="201"/>
      <c r="NNB29" s="201"/>
      <c r="NNC29" s="201"/>
      <c r="NND29" s="201"/>
      <c r="NNE29" s="201"/>
      <c r="NNF29" s="201"/>
      <c r="NNG29" s="201"/>
      <c r="NNH29" s="201"/>
      <c r="NNI29" s="201"/>
      <c r="NNJ29" s="201"/>
      <c r="NNK29" s="201"/>
      <c r="NNL29" s="201"/>
      <c r="NNM29" s="201"/>
      <c r="NNN29" s="201"/>
      <c r="NNO29" s="201"/>
      <c r="NNP29" s="201"/>
      <c r="NNQ29" s="201"/>
      <c r="NNR29" s="201"/>
      <c r="NNS29" s="201"/>
      <c r="NNT29" s="201"/>
      <c r="NNU29" s="201"/>
      <c r="NNV29" s="201"/>
      <c r="NNW29" s="201"/>
      <c r="NNX29" s="201"/>
      <c r="NNY29" s="201"/>
      <c r="NNZ29" s="201"/>
      <c r="NOA29" s="201"/>
      <c r="NOB29" s="201"/>
      <c r="NOC29" s="201"/>
      <c r="NOD29" s="201"/>
      <c r="NOE29" s="201"/>
      <c r="NOF29" s="201"/>
      <c r="NOG29" s="201"/>
      <c r="NOH29" s="201"/>
      <c r="NOI29" s="201"/>
      <c r="NOJ29" s="201"/>
      <c r="NOK29" s="201"/>
      <c r="NOL29" s="201"/>
      <c r="NOM29" s="201"/>
      <c r="NON29" s="201"/>
      <c r="NOO29" s="201"/>
      <c r="NOP29" s="201"/>
      <c r="NOQ29" s="201"/>
      <c r="NOR29" s="201"/>
      <c r="NOS29" s="201"/>
      <c r="NOT29" s="201"/>
      <c r="NOU29" s="201"/>
      <c r="NOV29" s="201"/>
      <c r="NOW29" s="201"/>
      <c r="NOX29" s="201"/>
      <c r="NOY29" s="201"/>
      <c r="NOZ29" s="201"/>
      <c r="NPA29" s="201"/>
      <c r="NPB29" s="201"/>
      <c r="NPC29" s="201"/>
      <c r="NPD29" s="201"/>
      <c r="NPE29" s="201"/>
      <c r="NPF29" s="201"/>
      <c r="NPG29" s="201"/>
      <c r="NPH29" s="201"/>
      <c r="NPI29" s="201"/>
      <c r="NPJ29" s="201"/>
      <c r="NPK29" s="201"/>
      <c r="NPL29" s="201"/>
      <c r="NPM29" s="201"/>
      <c r="NPN29" s="201"/>
      <c r="NPO29" s="201"/>
      <c r="NPP29" s="201"/>
      <c r="NPQ29" s="201"/>
      <c r="NPR29" s="201"/>
      <c r="NPS29" s="201"/>
      <c r="NPT29" s="201"/>
      <c r="NPU29" s="201"/>
      <c r="NPV29" s="201"/>
      <c r="NPW29" s="201"/>
      <c r="NPX29" s="201"/>
      <c r="NPY29" s="201"/>
      <c r="NPZ29" s="201"/>
      <c r="NQA29" s="201"/>
      <c r="NQB29" s="201"/>
      <c r="NQC29" s="201"/>
      <c r="NQD29" s="201"/>
      <c r="NQE29" s="201"/>
      <c r="NQF29" s="201"/>
      <c r="NQG29" s="201"/>
      <c r="NQH29" s="201"/>
      <c r="NQI29" s="201"/>
      <c r="NQJ29" s="201"/>
      <c r="NQK29" s="201"/>
      <c r="NQL29" s="201"/>
      <c r="NQM29" s="201"/>
      <c r="NQN29" s="201"/>
      <c r="NQO29" s="201"/>
      <c r="NQP29" s="201"/>
      <c r="NQQ29" s="201"/>
      <c r="NQR29" s="201"/>
      <c r="NQS29" s="201"/>
      <c r="NQT29" s="201"/>
      <c r="NQU29" s="201"/>
      <c r="NQV29" s="201"/>
      <c r="NQW29" s="201"/>
      <c r="NQX29" s="201"/>
      <c r="NQY29" s="201"/>
      <c r="NQZ29" s="201"/>
      <c r="NRA29" s="201"/>
      <c r="NRB29" s="201"/>
      <c r="NRC29" s="201"/>
      <c r="NRD29" s="201"/>
      <c r="NRE29" s="201"/>
      <c r="NRF29" s="201"/>
      <c r="NRG29" s="201"/>
      <c r="NRH29" s="201"/>
      <c r="NRI29" s="201"/>
      <c r="NRJ29" s="201"/>
      <c r="NRK29" s="201"/>
      <c r="NRL29" s="201"/>
      <c r="NRM29" s="201"/>
      <c r="NRN29" s="201"/>
      <c r="NRO29" s="201"/>
      <c r="NRP29" s="201"/>
      <c r="NRQ29" s="201"/>
      <c r="NRR29" s="201"/>
      <c r="NRS29" s="201"/>
      <c r="NRT29" s="201"/>
      <c r="NRU29" s="201"/>
      <c r="NRV29" s="201"/>
      <c r="NRW29" s="201"/>
      <c r="NRX29" s="201"/>
      <c r="NRY29" s="201"/>
      <c r="NRZ29" s="201"/>
      <c r="NSA29" s="201"/>
      <c r="NSB29" s="201"/>
      <c r="NSC29" s="201"/>
      <c r="NSD29" s="201"/>
      <c r="NSE29" s="201"/>
      <c r="NSF29" s="201"/>
      <c r="NSG29" s="201"/>
      <c r="NSH29" s="201"/>
      <c r="NSI29" s="201"/>
      <c r="NSJ29" s="201"/>
      <c r="NSK29" s="201"/>
      <c r="NSL29" s="201"/>
      <c r="NSM29" s="201"/>
      <c r="NSN29" s="201"/>
      <c r="NSO29" s="201"/>
      <c r="NSP29" s="201"/>
      <c r="NSQ29" s="201"/>
      <c r="NSR29" s="201"/>
      <c r="NSS29" s="201"/>
      <c r="NST29" s="201"/>
      <c r="NSU29" s="201"/>
      <c r="NSV29" s="201"/>
      <c r="NSW29" s="201"/>
      <c r="NSX29" s="201"/>
      <c r="NSY29" s="201"/>
      <c r="NSZ29" s="201"/>
      <c r="NTA29" s="201"/>
      <c r="NTB29" s="201"/>
      <c r="NTC29" s="201"/>
      <c r="NTD29" s="201"/>
      <c r="NTE29" s="201"/>
      <c r="NTF29" s="201"/>
      <c r="NTG29" s="201"/>
      <c r="NTH29" s="201"/>
      <c r="NTI29" s="201"/>
      <c r="NTJ29" s="201"/>
      <c r="NTK29" s="201"/>
      <c r="NTL29" s="201"/>
      <c r="NTM29" s="201"/>
      <c r="NTN29" s="201"/>
      <c r="NTO29" s="201"/>
      <c r="NTP29" s="201"/>
      <c r="NTQ29" s="201"/>
      <c r="NTR29" s="201"/>
      <c r="NTS29" s="201"/>
      <c r="NTT29" s="201"/>
      <c r="NTU29" s="201"/>
      <c r="NTV29" s="201"/>
      <c r="NTW29" s="201"/>
      <c r="NTX29" s="201"/>
      <c r="NTY29" s="201"/>
      <c r="NTZ29" s="201"/>
      <c r="NUA29" s="201"/>
      <c r="NUB29" s="201"/>
      <c r="NUC29" s="201"/>
      <c r="NUD29" s="201"/>
      <c r="NUE29" s="201"/>
      <c r="NUF29" s="201"/>
      <c r="NUG29" s="201"/>
      <c r="NUH29" s="201"/>
      <c r="NUI29" s="201"/>
      <c r="NUJ29" s="201"/>
      <c r="NUK29" s="201"/>
      <c r="NUL29" s="201"/>
      <c r="NUM29" s="201"/>
      <c r="NUN29" s="201"/>
      <c r="NUO29" s="201"/>
      <c r="NUP29" s="201"/>
      <c r="NUQ29" s="201"/>
      <c r="NUR29" s="201"/>
      <c r="NUS29" s="201"/>
      <c r="NUT29" s="201"/>
      <c r="NUU29" s="201"/>
      <c r="NUV29" s="201"/>
      <c r="NUW29" s="201"/>
      <c r="NUX29" s="201"/>
      <c r="NUY29" s="201"/>
      <c r="NUZ29" s="201"/>
      <c r="NVA29" s="201"/>
      <c r="NVB29" s="201"/>
      <c r="NVC29" s="201"/>
      <c r="NVD29" s="201"/>
      <c r="NVE29" s="201"/>
      <c r="NVF29" s="201"/>
      <c r="NVG29" s="201"/>
      <c r="NVH29" s="201"/>
      <c r="NVI29" s="201"/>
      <c r="NVJ29" s="201"/>
      <c r="NVK29" s="201"/>
      <c r="NVL29" s="201"/>
      <c r="NVM29" s="201"/>
      <c r="NVN29" s="201"/>
      <c r="NVO29" s="201"/>
      <c r="NVP29" s="201"/>
      <c r="NVQ29" s="201"/>
      <c r="NVR29" s="201"/>
      <c r="NVS29" s="201"/>
      <c r="NVT29" s="201"/>
      <c r="NVU29" s="201"/>
      <c r="NVV29" s="201"/>
      <c r="NVW29" s="201"/>
      <c r="NVX29" s="201"/>
      <c r="NVY29" s="201"/>
      <c r="NVZ29" s="201"/>
      <c r="NWA29" s="201"/>
      <c r="NWB29" s="201"/>
      <c r="NWC29" s="201"/>
      <c r="NWD29" s="201"/>
      <c r="NWE29" s="201"/>
      <c r="NWF29" s="201"/>
      <c r="NWG29" s="201"/>
      <c r="NWH29" s="201"/>
      <c r="NWI29" s="201"/>
      <c r="NWJ29" s="201"/>
      <c r="NWK29" s="201"/>
      <c r="NWL29" s="201"/>
      <c r="NWM29" s="201"/>
      <c r="NWN29" s="201"/>
      <c r="NWO29" s="201"/>
      <c r="NWP29" s="201"/>
      <c r="NWQ29" s="201"/>
      <c r="NWR29" s="201"/>
      <c r="NWS29" s="201"/>
      <c r="NWT29" s="201"/>
      <c r="NWU29" s="201"/>
      <c r="NWV29" s="201"/>
      <c r="NWW29" s="201"/>
      <c r="NWX29" s="201"/>
      <c r="NWY29" s="201"/>
      <c r="NWZ29" s="201"/>
      <c r="NXA29" s="201"/>
      <c r="NXB29" s="201"/>
      <c r="NXC29" s="201"/>
      <c r="NXD29" s="201"/>
      <c r="NXE29" s="201"/>
      <c r="NXF29" s="201"/>
      <c r="NXG29" s="201"/>
      <c r="NXH29" s="201"/>
      <c r="NXI29" s="201"/>
      <c r="NXJ29" s="201"/>
      <c r="NXK29" s="201"/>
      <c r="NXL29" s="201"/>
      <c r="NXM29" s="201"/>
      <c r="NXN29" s="201"/>
      <c r="NXO29" s="201"/>
      <c r="NXP29" s="201"/>
      <c r="NXQ29" s="201"/>
      <c r="NXR29" s="201"/>
      <c r="NXS29" s="201"/>
      <c r="NXT29" s="201"/>
      <c r="NXU29" s="201"/>
      <c r="NXV29" s="201"/>
      <c r="NXW29" s="201"/>
      <c r="NXX29" s="201"/>
      <c r="NXY29" s="201"/>
      <c r="NXZ29" s="201"/>
      <c r="NYA29" s="201"/>
      <c r="NYB29" s="201"/>
      <c r="NYC29" s="201"/>
      <c r="NYD29" s="201"/>
      <c r="NYE29" s="201"/>
      <c r="NYF29" s="201"/>
      <c r="NYG29" s="201"/>
      <c r="NYH29" s="201"/>
      <c r="NYI29" s="201"/>
      <c r="NYJ29" s="201"/>
      <c r="NYK29" s="201"/>
      <c r="NYL29" s="201"/>
      <c r="NYM29" s="201"/>
      <c r="NYN29" s="201"/>
      <c r="NYO29" s="201"/>
      <c r="NYP29" s="201"/>
      <c r="NYQ29" s="201"/>
      <c r="NYR29" s="201"/>
      <c r="NYS29" s="201"/>
      <c r="NYT29" s="201"/>
      <c r="NYU29" s="201"/>
      <c r="NYV29" s="201"/>
      <c r="NYW29" s="201"/>
      <c r="NYX29" s="201"/>
      <c r="NYY29" s="201"/>
      <c r="NYZ29" s="201"/>
      <c r="NZA29" s="201"/>
      <c r="NZB29" s="201"/>
      <c r="NZC29" s="201"/>
      <c r="NZD29" s="201"/>
      <c r="NZE29" s="201"/>
      <c r="NZF29" s="201"/>
      <c r="NZG29" s="201"/>
      <c r="NZH29" s="201"/>
      <c r="NZI29" s="201"/>
      <c r="NZJ29" s="201"/>
      <c r="NZK29" s="201"/>
      <c r="NZL29" s="201"/>
      <c r="NZM29" s="201"/>
      <c r="NZN29" s="201"/>
      <c r="NZO29" s="201"/>
      <c r="NZP29" s="201"/>
      <c r="NZQ29" s="201"/>
      <c r="NZR29" s="201"/>
      <c r="NZS29" s="201"/>
      <c r="NZT29" s="201"/>
      <c r="NZU29" s="201"/>
      <c r="NZV29" s="201"/>
      <c r="NZW29" s="201"/>
      <c r="NZX29" s="201"/>
      <c r="NZY29" s="201"/>
      <c r="NZZ29" s="201"/>
      <c r="OAA29" s="201"/>
      <c r="OAB29" s="201"/>
      <c r="OAC29" s="201"/>
      <c r="OAD29" s="201"/>
      <c r="OAE29" s="201"/>
      <c r="OAF29" s="201"/>
      <c r="OAG29" s="201"/>
      <c r="OAH29" s="201"/>
      <c r="OAI29" s="201"/>
      <c r="OAJ29" s="201"/>
      <c r="OAK29" s="201"/>
      <c r="OAL29" s="201"/>
      <c r="OAM29" s="201"/>
      <c r="OAN29" s="201"/>
      <c r="OAO29" s="201"/>
      <c r="OAP29" s="201"/>
      <c r="OAQ29" s="201"/>
      <c r="OAR29" s="201"/>
      <c r="OAS29" s="201"/>
      <c r="OAT29" s="201"/>
      <c r="OAU29" s="201"/>
      <c r="OAV29" s="201"/>
      <c r="OAW29" s="201"/>
      <c r="OAX29" s="201"/>
      <c r="OAY29" s="201"/>
      <c r="OAZ29" s="201"/>
      <c r="OBA29" s="201"/>
      <c r="OBB29" s="201"/>
      <c r="OBC29" s="201"/>
      <c r="OBD29" s="201"/>
      <c r="OBE29" s="201"/>
      <c r="OBF29" s="201"/>
      <c r="OBG29" s="201"/>
      <c r="OBH29" s="201"/>
      <c r="OBI29" s="201"/>
      <c r="OBJ29" s="201"/>
      <c r="OBK29" s="201"/>
      <c r="OBL29" s="201"/>
      <c r="OBM29" s="201"/>
      <c r="OBN29" s="201"/>
      <c r="OBO29" s="201"/>
      <c r="OBP29" s="201"/>
      <c r="OBQ29" s="201"/>
      <c r="OBR29" s="201"/>
      <c r="OBS29" s="201"/>
      <c r="OBT29" s="201"/>
      <c r="OBU29" s="201"/>
      <c r="OBV29" s="201"/>
      <c r="OBW29" s="201"/>
      <c r="OBX29" s="201"/>
      <c r="OBY29" s="201"/>
      <c r="OBZ29" s="201"/>
      <c r="OCA29" s="201"/>
      <c r="OCB29" s="201"/>
      <c r="OCC29" s="201"/>
      <c r="OCD29" s="201"/>
      <c r="OCE29" s="201"/>
      <c r="OCF29" s="201"/>
      <c r="OCG29" s="201"/>
      <c r="OCH29" s="201"/>
      <c r="OCI29" s="201"/>
      <c r="OCJ29" s="201"/>
      <c r="OCK29" s="201"/>
      <c r="OCL29" s="201"/>
      <c r="OCM29" s="201"/>
      <c r="OCN29" s="201"/>
      <c r="OCO29" s="201"/>
      <c r="OCP29" s="201"/>
      <c r="OCQ29" s="201"/>
      <c r="OCR29" s="201"/>
      <c r="OCS29" s="201"/>
      <c r="OCT29" s="201"/>
      <c r="OCU29" s="201"/>
      <c r="OCV29" s="201"/>
      <c r="OCW29" s="201"/>
      <c r="OCX29" s="201"/>
      <c r="OCY29" s="201"/>
      <c r="OCZ29" s="201"/>
      <c r="ODA29" s="201"/>
      <c r="ODB29" s="201"/>
      <c r="ODC29" s="201"/>
      <c r="ODD29" s="201"/>
      <c r="ODE29" s="201"/>
      <c r="ODF29" s="201"/>
      <c r="ODG29" s="201"/>
      <c r="ODH29" s="201"/>
      <c r="ODI29" s="201"/>
      <c r="ODJ29" s="201"/>
      <c r="ODK29" s="201"/>
      <c r="ODL29" s="201"/>
      <c r="ODM29" s="201"/>
      <c r="ODN29" s="201"/>
      <c r="ODO29" s="201"/>
      <c r="ODP29" s="201"/>
      <c r="ODQ29" s="201"/>
      <c r="ODR29" s="201"/>
      <c r="ODS29" s="201"/>
      <c r="ODT29" s="201"/>
      <c r="ODU29" s="201"/>
      <c r="ODV29" s="201"/>
      <c r="ODW29" s="201"/>
      <c r="ODX29" s="201"/>
      <c r="ODY29" s="201"/>
      <c r="ODZ29" s="201"/>
      <c r="OEA29" s="201"/>
      <c r="OEB29" s="201"/>
      <c r="OEC29" s="201"/>
      <c r="OED29" s="201"/>
      <c r="OEE29" s="201"/>
      <c r="OEF29" s="201"/>
      <c r="OEG29" s="201"/>
      <c r="OEH29" s="201"/>
      <c r="OEI29" s="201"/>
      <c r="OEJ29" s="201"/>
      <c r="OEK29" s="201"/>
      <c r="OEL29" s="201"/>
      <c r="OEM29" s="201"/>
      <c r="OEN29" s="201"/>
      <c r="OEO29" s="201"/>
      <c r="OEP29" s="201"/>
      <c r="OEQ29" s="201"/>
      <c r="OER29" s="201"/>
      <c r="OES29" s="201"/>
      <c r="OET29" s="201"/>
      <c r="OEU29" s="201"/>
      <c r="OEV29" s="201"/>
      <c r="OEW29" s="201"/>
      <c r="OEX29" s="201"/>
      <c r="OEY29" s="201"/>
      <c r="OEZ29" s="201"/>
      <c r="OFA29" s="201"/>
      <c r="OFB29" s="201"/>
      <c r="OFC29" s="201"/>
      <c r="OFD29" s="201"/>
      <c r="OFE29" s="201"/>
      <c r="OFF29" s="201"/>
      <c r="OFG29" s="201"/>
      <c r="OFH29" s="201"/>
      <c r="OFI29" s="201"/>
      <c r="OFJ29" s="201"/>
      <c r="OFK29" s="201"/>
      <c r="OFL29" s="201"/>
      <c r="OFM29" s="201"/>
      <c r="OFN29" s="201"/>
      <c r="OFO29" s="201"/>
      <c r="OFP29" s="201"/>
      <c r="OFQ29" s="201"/>
      <c r="OFR29" s="201"/>
      <c r="OFS29" s="201"/>
      <c r="OFT29" s="201"/>
      <c r="OFU29" s="201"/>
      <c r="OFV29" s="201"/>
      <c r="OFW29" s="201"/>
      <c r="OFX29" s="201"/>
      <c r="OFY29" s="201"/>
      <c r="OFZ29" s="201"/>
      <c r="OGA29" s="201"/>
      <c r="OGB29" s="201"/>
      <c r="OGC29" s="201"/>
      <c r="OGD29" s="201"/>
      <c r="OGE29" s="201"/>
      <c r="OGF29" s="201"/>
      <c r="OGG29" s="201"/>
      <c r="OGH29" s="201"/>
      <c r="OGI29" s="201"/>
      <c r="OGJ29" s="201"/>
      <c r="OGK29" s="201"/>
      <c r="OGL29" s="201"/>
      <c r="OGM29" s="201"/>
      <c r="OGN29" s="201"/>
      <c r="OGO29" s="201"/>
      <c r="OGP29" s="201"/>
      <c r="OGQ29" s="201"/>
      <c r="OGR29" s="201"/>
      <c r="OGS29" s="201"/>
      <c r="OGT29" s="201"/>
      <c r="OGU29" s="201"/>
      <c r="OGV29" s="201"/>
      <c r="OGW29" s="201"/>
      <c r="OGX29" s="201"/>
      <c r="OGY29" s="201"/>
      <c r="OGZ29" s="201"/>
      <c r="OHA29" s="201"/>
      <c r="OHB29" s="201"/>
      <c r="OHC29" s="201"/>
      <c r="OHD29" s="201"/>
      <c r="OHE29" s="201"/>
      <c r="OHF29" s="201"/>
      <c r="OHG29" s="201"/>
      <c r="OHH29" s="201"/>
      <c r="OHI29" s="201"/>
      <c r="OHJ29" s="201"/>
      <c r="OHK29" s="201"/>
      <c r="OHL29" s="201"/>
      <c r="OHM29" s="201"/>
      <c r="OHN29" s="201"/>
      <c r="OHO29" s="201"/>
      <c r="OHP29" s="201"/>
      <c r="OHQ29" s="201"/>
      <c r="OHR29" s="201"/>
      <c r="OHS29" s="201"/>
      <c r="OHT29" s="201"/>
      <c r="OHU29" s="201"/>
      <c r="OHV29" s="201"/>
      <c r="OHW29" s="201"/>
      <c r="OHX29" s="201"/>
      <c r="OHY29" s="201"/>
      <c r="OHZ29" s="201"/>
      <c r="OIA29" s="201"/>
      <c r="OIB29" s="201"/>
      <c r="OIC29" s="201"/>
      <c r="OID29" s="201"/>
      <c r="OIE29" s="201"/>
      <c r="OIF29" s="201"/>
      <c r="OIG29" s="201"/>
      <c r="OIH29" s="201"/>
      <c r="OII29" s="201"/>
      <c r="OIJ29" s="201"/>
      <c r="OIK29" s="201"/>
      <c r="OIL29" s="201"/>
      <c r="OIM29" s="201"/>
      <c r="OIN29" s="201"/>
      <c r="OIO29" s="201"/>
      <c r="OIP29" s="201"/>
      <c r="OIQ29" s="201"/>
      <c r="OIR29" s="201"/>
      <c r="OIS29" s="201"/>
      <c r="OIT29" s="201"/>
      <c r="OIU29" s="201"/>
      <c r="OIV29" s="201"/>
      <c r="OIW29" s="201"/>
      <c r="OIX29" s="201"/>
      <c r="OIY29" s="201"/>
      <c r="OIZ29" s="201"/>
      <c r="OJA29" s="201"/>
      <c r="OJB29" s="201"/>
      <c r="OJC29" s="201"/>
      <c r="OJD29" s="201"/>
      <c r="OJE29" s="201"/>
      <c r="OJF29" s="201"/>
      <c r="OJG29" s="201"/>
      <c r="OJH29" s="201"/>
      <c r="OJI29" s="201"/>
      <c r="OJJ29" s="201"/>
      <c r="OJK29" s="201"/>
      <c r="OJL29" s="201"/>
      <c r="OJM29" s="201"/>
      <c r="OJN29" s="201"/>
      <c r="OJO29" s="201"/>
      <c r="OJP29" s="201"/>
      <c r="OJQ29" s="201"/>
      <c r="OJR29" s="201"/>
      <c r="OJS29" s="201"/>
      <c r="OJT29" s="201"/>
      <c r="OJU29" s="201"/>
      <c r="OJV29" s="201"/>
      <c r="OJW29" s="201"/>
      <c r="OJX29" s="201"/>
      <c r="OJY29" s="201"/>
      <c r="OJZ29" s="201"/>
      <c r="OKA29" s="201"/>
      <c r="OKB29" s="201"/>
      <c r="OKC29" s="201"/>
      <c r="OKD29" s="201"/>
      <c r="OKE29" s="201"/>
      <c r="OKF29" s="201"/>
      <c r="OKG29" s="201"/>
      <c r="OKH29" s="201"/>
      <c r="OKI29" s="201"/>
      <c r="OKJ29" s="201"/>
      <c r="OKK29" s="201"/>
      <c r="OKL29" s="201"/>
      <c r="OKM29" s="201"/>
      <c r="OKN29" s="201"/>
      <c r="OKO29" s="201"/>
      <c r="OKP29" s="201"/>
      <c r="OKQ29" s="201"/>
      <c r="OKR29" s="201"/>
      <c r="OKS29" s="201"/>
      <c r="OKT29" s="201"/>
      <c r="OKU29" s="201"/>
      <c r="OKV29" s="201"/>
      <c r="OKW29" s="201"/>
      <c r="OKX29" s="201"/>
      <c r="OKY29" s="201"/>
      <c r="OKZ29" s="201"/>
      <c r="OLA29" s="201"/>
      <c r="OLB29" s="201"/>
      <c r="OLC29" s="201"/>
      <c r="OLD29" s="201"/>
      <c r="OLE29" s="201"/>
      <c r="OLF29" s="201"/>
      <c r="OLG29" s="201"/>
      <c r="OLH29" s="201"/>
      <c r="OLI29" s="201"/>
      <c r="OLJ29" s="201"/>
      <c r="OLK29" s="201"/>
      <c r="OLL29" s="201"/>
      <c r="OLM29" s="201"/>
      <c r="OLN29" s="201"/>
      <c r="OLO29" s="201"/>
      <c r="OLP29" s="201"/>
      <c r="OLQ29" s="201"/>
      <c r="OLR29" s="201"/>
      <c r="OLS29" s="201"/>
      <c r="OLT29" s="201"/>
      <c r="OLU29" s="201"/>
      <c r="OLV29" s="201"/>
      <c r="OLW29" s="201"/>
      <c r="OLX29" s="201"/>
      <c r="OLY29" s="201"/>
      <c r="OLZ29" s="201"/>
      <c r="OMA29" s="201"/>
      <c r="OMB29" s="201"/>
      <c r="OMC29" s="201"/>
      <c r="OMD29" s="201"/>
      <c r="OME29" s="201"/>
      <c r="OMF29" s="201"/>
      <c r="OMG29" s="201"/>
      <c r="OMH29" s="201"/>
      <c r="OMI29" s="201"/>
      <c r="OMJ29" s="201"/>
      <c r="OMK29" s="201"/>
      <c r="OML29" s="201"/>
      <c r="OMM29" s="201"/>
      <c r="OMN29" s="201"/>
      <c r="OMO29" s="201"/>
      <c r="OMP29" s="201"/>
      <c r="OMQ29" s="201"/>
      <c r="OMR29" s="201"/>
      <c r="OMS29" s="201"/>
      <c r="OMT29" s="201"/>
      <c r="OMU29" s="201"/>
      <c r="OMV29" s="201"/>
      <c r="OMW29" s="201"/>
      <c r="OMX29" s="201"/>
      <c r="OMY29" s="201"/>
      <c r="OMZ29" s="201"/>
      <c r="ONA29" s="201"/>
      <c r="ONB29" s="201"/>
      <c r="ONC29" s="201"/>
      <c r="OND29" s="201"/>
      <c r="ONE29" s="201"/>
      <c r="ONF29" s="201"/>
      <c r="ONG29" s="201"/>
      <c r="ONH29" s="201"/>
      <c r="ONI29" s="201"/>
      <c r="ONJ29" s="201"/>
      <c r="ONK29" s="201"/>
      <c r="ONL29" s="201"/>
      <c r="ONM29" s="201"/>
      <c r="ONN29" s="201"/>
      <c r="ONO29" s="201"/>
      <c r="ONP29" s="201"/>
      <c r="ONQ29" s="201"/>
      <c r="ONR29" s="201"/>
      <c r="ONS29" s="201"/>
      <c r="ONT29" s="201"/>
      <c r="ONU29" s="201"/>
      <c r="ONV29" s="201"/>
      <c r="ONW29" s="201"/>
      <c r="ONX29" s="201"/>
      <c r="ONY29" s="201"/>
      <c r="ONZ29" s="201"/>
      <c r="OOA29" s="201"/>
      <c r="OOB29" s="201"/>
      <c r="OOC29" s="201"/>
      <c r="OOD29" s="201"/>
      <c r="OOE29" s="201"/>
      <c r="OOF29" s="201"/>
      <c r="OOG29" s="201"/>
      <c r="OOH29" s="201"/>
      <c r="OOI29" s="201"/>
      <c r="OOJ29" s="201"/>
      <c r="OOK29" s="201"/>
      <c r="OOL29" s="201"/>
      <c r="OOM29" s="201"/>
      <c r="OON29" s="201"/>
      <c r="OOO29" s="201"/>
      <c r="OOP29" s="201"/>
      <c r="OOQ29" s="201"/>
      <c r="OOR29" s="201"/>
      <c r="OOS29" s="201"/>
      <c r="OOT29" s="201"/>
      <c r="OOU29" s="201"/>
      <c r="OOV29" s="201"/>
      <c r="OOW29" s="201"/>
      <c r="OOX29" s="201"/>
      <c r="OOY29" s="201"/>
      <c r="OOZ29" s="201"/>
      <c r="OPA29" s="201"/>
      <c r="OPB29" s="201"/>
      <c r="OPC29" s="201"/>
      <c r="OPD29" s="201"/>
      <c r="OPE29" s="201"/>
      <c r="OPF29" s="201"/>
      <c r="OPG29" s="201"/>
      <c r="OPH29" s="201"/>
      <c r="OPI29" s="201"/>
      <c r="OPJ29" s="201"/>
      <c r="OPK29" s="201"/>
      <c r="OPL29" s="201"/>
      <c r="OPM29" s="201"/>
      <c r="OPN29" s="201"/>
      <c r="OPO29" s="201"/>
      <c r="OPP29" s="201"/>
      <c r="OPQ29" s="201"/>
      <c r="OPR29" s="201"/>
      <c r="OPS29" s="201"/>
      <c r="OPT29" s="201"/>
      <c r="OPU29" s="201"/>
      <c r="OPV29" s="201"/>
      <c r="OPW29" s="201"/>
      <c r="OPX29" s="201"/>
      <c r="OPY29" s="201"/>
      <c r="OPZ29" s="201"/>
      <c r="OQA29" s="201"/>
      <c r="OQB29" s="201"/>
      <c r="OQC29" s="201"/>
      <c r="OQD29" s="201"/>
      <c r="OQE29" s="201"/>
      <c r="OQF29" s="201"/>
      <c r="OQG29" s="201"/>
      <c r="OQH29" s="201"/>
      <c r="OQI29" s="201"/>
      <c r="OQJ29" s="201"/>
      <c r="OQK29" s="201"/>
      <c r="OQL29" s="201"/>
      <c r="OQM29" s="201"/>
      <c r="OQN29" s="201"/>
      <c r="OQO29" s="201"/>
      <c r="OQP29" s="201"/>
      <c r="OQQ29" s="201"/>
      <c r="OQR29" s="201"/>
      <c r="OQS29" s="201"/>
      <c r="OQT29" s="201"/>
      <c r="OQU29" s="201"/>
      <c r="OQV29" s="201"/>
      <c r="OQW29" s="201"/>
      <c r="OQX29" s="201"/>
      <c r="OQY29" s="201"/>
      <c r="OQZ29" s="201"/>
      <c r="ORA29" s="201"/>
      <c r="ORB29" s="201"/>
      <c r="ORC29" s="201"/>
      <c r="ORD29" s="201"/>
      <c r="ORE29" s="201"/>
      <c r="ORF29" s="201"/>
      <c r="ORG29" s="201"/>
      <c r="ORH29" s="201"/>
      <c r="ORI29" s="201"/>
      <c r="ORJ29" s="201"/>
      <c r="ORK29" s="201"/>
      <c r="ORL29" s="201"/>
      <c r="ORM29" s="201"/>
      <c r="ORN29" s="201"/>
      <c r="ORO29" s="201"/>
      <c r="ORP29" s="201"/>
      <c r="ORQ29" s="201"/>
      <c r="ORR29" s="201"/>
      <c r="ORS29" s="201"/>
      <c r="ORT29" s="201"/>
      <c r="ORU29" s="201"/>
      <c r="ORV29" s="201"/>
      <c r="ORW29" s="201"/>
      <c r="ORX29" s="201"/>
      <c r="ORY29" s="201"/>
      <c r="ORZ29" s="201"/>
      <c r="OSA29" s="201"/>
      <c r="OSB29" s="201"/>
      <c r="OSC29" s="201"/>
      <c r="OSD29" s="201"/>
      <c r="OSE29" s="201"/>
      <c r="OSF29" s="201"/>
      <c r="OSG29" s="201"/>
      <c r="OSH29" s="201"/>
      <c r="OSI29" s="201"/>
      <c r="OSJ29" s="201"/>
      <c r="OSK29" s="201"/>
      <c r="OSL29" s="201"/>
      <c r="OSM29" s="201"/>
      <c r="OSN29" s="201"/>
      <c r="OSO29" s="201"/>
      <c r="OSP29" s="201"/>
      <c r="OSQ29" s="201"/>
      <c r="OSR29" s="201"/>
      <c r="OSS29" s="201"/>
      <c r="OST29" s="201"/>
      <c r="OSU29" s="201"/>
      <c r="OSV29" s="201"/>
      <c r="OSW29" s="201"/>
      <c r="OSX29" s="201"/>
      <c r="OSY29" s="201"/>
      <c r="OSZ29" s="201"/>
      <c r="OTA29" s="201"/>
      <c r="OTB29" s="201"/>
      <c r="OTC29" s="201"/>
      <c r="OTD29" s="201"/>
      <c r="OTE29" s="201"/>
      <c r="OTF29" s="201"/>
      <c r="OTG29" s="201"/>
      <c r="OTH29" s="201"/>
      <c r="OTI29" s="201"/>
      <c r="OTJ29" s="201"/>
      <c r="OTK29" s="201"/>
      <c r="OTL29" s="201"/>
      <c r="OTM29" s="201"/>
      <c r="OTN29" s="201"/>
      <c r="OTO29" s="201"/>
      <c r="OTP29" s="201"/>
      <c r="OTQ29" s="201"/>
      <c r="OTR29" s="201"/>
      <c r="OTS29" s="201"/>
      <c r="OTT29" s="201"/>
      <c r="OTU29" s="201"/>
      <c r="OTV29" s="201"/>
      <c r="OTW29" s="201"/>
      <c r="OTX29" s="201"/>
      <c r="OTY29" s="201"/>
      <c r="OTZ29" s="201"/>
      <c r="OUA29" s="201"/>
      <c r="OUB29" s="201"/>
      <c r="OUC29" s="201"/>
      <c r="OUD29" s="201"/>
      <c r="OUE29" s="201"/>
      <c r="OUF29" s="201"/>
      <c r="OUG29" s="201"/>
      <c r="OUH29" s="201"/>
      <c r="OUI29" s="201"/>
      <c r="OUJ29" s="201"/>
      <c r="OUK29" s="201"/>
      <c r="OUL29" s="201"/>
      <c r="OUM29" s="201"/>
      <c r="OUN29" s="201"/>
      <c r="OUO29" s="201"/>
      <c r="OUP29" s="201"/>
      <c r="OUQ29" s="201"/>
      <c r="OUR29" s="201"/>
      <c r="OUS29" s="201"/>
      <c r="OUT29" s="201"/>
      <c r="OUU29" s="201"/>
      <c r="OUV29" s="201"/>
      <c r="OUW29" s="201"/>
      <c r="OUX29" s="201"/>
      <c r="OUY29" s="201"/>
      <c r="OUZ29" s="201"/>
      <c r="OVA29" s="201"/>
      <c r="OVB29" s="201"/>
      <c r="OVC29" s="201"/>
      <c r="OVD29" s="201"/>
      <c r="OVE29" s="201"/>
      <c r="OVF29" s="201"/>
      <c r="OVG29" s="201"/>
      <c r="OVH29" s="201"/>
      <c r="OVI29" s="201"/>
      <c r="OVJ29" s="201"/>
      <c r="OVK29" s="201"/>
      <c r="OVL29" s="201"/>
      <c r="OVM29" s="201"/>
      <c r="OVN29" s="201"/>
      <c r="OVO29" s="201"/>
      <c r="OVP29" s="201"/>
      <c r="OVQ29" s="201"/>
      <c r="OVR29" s="201"/>
      <c r="OVS29" s="201"/>
      <c r="OVT29" s="201"/>
      <c r="OVU29" s="201"/>
      <c r="OVV29" s="201"/>
      <c r="OVW29" s="201"/>
      <c r="OVX29" s="201"/>
      <c r="OVY29" s="201"/>
      <c r="OVZ29" s="201"/>
      <c r="OWA29" s="201"/>
      <c r="OWB29" s="201"/>
      <c r="OWC29" s="201"/>
      <c r="OWD29" s="201"/>
      <c r="OWE29" s="201"/>
      <c r="OWF29" s="201"/>
      <c r="OWG29" s="201"/>
      <c r="OWH29" s="201"/>
      <c r="OWI29" s="201"/>
      <c r="OWJ29" s="201"/>
      <c r="OWK29" s="201"/>
      <c r="OWL29" s="201"/>
      <c r="OWM29" s="201"/>
      <c r="OWN29" s="201"/>
      <c r="OWO29" s="201"/>
      <c r="OWP29" s="201"/>
      <c r="OWQ29" s="201"/>
      <c r="OWR29" s="201"/>
      <c r="OWS29" s="201"/>
      <c r="OWT29" s="201"/>
      <c r="OWU29" s="201"/>
      <c r="OWV29" s="201"/>
      <c r="OWW29" s="201"/>
      <c r="OWX29" s="201"/>
      <c r="OWY29" s="201"/>
      <c r="OWZ29" s="201"/>
      <c r="OXA29" s="201"/>
      <c r="OXB29" s="201"/>
      <c r="OXC29" s="201"/>
      <c r="OXD29" s="201"/>
      <c r="OXE29" s="201"/>
      <c r="OXF29" s="201"/>
      <c r="OXG29" s="201"/>
      <c r="OXH29" s="201"/>
      <c r="OXI29" s="201"/>
      <c r="OXJ29" s="201"/>
      <c r="OXK29" s="201"/>
      <c r="OXL29" s="201"/>
      <c r="OXM29" s="201"/>
      <c r="OXN29" s="201"/>
      <c r="OXO29" s="201"/>
      <c r="OXP29" s="201"/>
      <c r="OXQ29" s="201"/>
      <c r="OXR29" s="201"/>
      <c r="OXS29" s="201"/>
      <c r="OXT29" s="201"/>
      <c r="OXU29" s="201"/>
      <c r="OXV29" s="201"/>
      <c r="OXW29" s="201"/>
      <c r="OXX29" s="201"/>
      <c r="OXY29" s="201"/>
      <c r="OXZ29" s="201"/>
      <c r="OYA29" s="201"/>
      <c r="OYB29" s="201"/>
      <c r="OYC29" s="201"/>
      <c r="OYD29" s="201"/>
      <c r="OYE29" s="201"/>
      <c r="OYF29" s="201"/>
      <c r="OYG29" s="201"/>
      <c r="OYH29" s="201"/>
      <c r="OYI29" s="201"/>
      <c r="OYJ29" s="201"/>
      <c r="OYK29" s="201"/>
      <c r="OYL29" s="201"/>
      <c r="OYM29" s="201"/>
      <c r="OYN29" s="201"/>
      <c r="OYO29" s="201"/>
      <c r="OYP29" s="201"/>
      <c r="OYQ29" s="201"/>
      <c r="OYR29" s="201"/>
      <c r="OYS29" s="201"/>
      <c r="OYT29" s="201"/>
      <c r="OYU29" s="201"/>
      <c r="OYV29" s="201"/>
      <c r="OYW29" s="201"/>
      <c r="OYX29" s="201"/>
      <c r="OYY29" s="201"/>
      <c r="OYZ29" s="201"/>
      <c r="OZA29" s="201"/>
      <c r="OZB29" s="201"/>
      <c r="OZC29" s="201"/>
      <c r="OZD29" s="201"/>
      <c r="OZE29" s="201"/>
      <c r="OZF29" s="201"/>
      <c r="OZG29" s="201"/>
      <c r="OZH29" s="201"/>
      <c r="OZI29" s="201"/>
      <c r="OZJ29" s="201"/>
      <c r="OZK29" s="201"/>
      <c r="OZL29" s="201"/>
      <c r="OZM29" s="201"/>
      <c r="OZN29" s="201"/>
      <c r="OZO29" s="201"/>
      <c r="OZP29" s="201"/>
      <c r="OZQ29" s="201"/>
      <c r="OZR29" s="201"/>
      <c r="OZS29" s="201"/>
      <c r="OZT29" s="201"/>
      <c r="OZU29" s="201"/>
      <c r="OZV29" s="201"/>
      <c r="OZW29" s="201"/>
      <c r="OZX29" s="201"/>
      <c r="OZY29" s="201"/>
      <c r="OZZ29" s="201"/>
      <c r="PAA29" s="201"/>
      <c r="PAB29" s="201"/>
      <c r="PAC29" s="201"/>
      <c r="PAD29" s="201"/>
      <c r="PAE29" s="201"/>
      <c r="PAF29" s="201"/>
      <c r="PAG29" s="201"/>
      <c r="PAH29" s="201"/>
      <c r="PAI29" s="201"/>
      <c r="PAJ29" s="201"/>
      <c r="PAK29" s="201"/>
      <c r="PAL29" s="201"/>
      <c r="PAM29" s="201"/>
      <c r="PAN29" s="201"/>
      <c r="PAO29" s="201"/>
      <c r="PAP29" s="201"/>
      <c r="PAQ29" s="201"/>
      <c r="PAR29" s="201"/>
      <c r="PAS29" s="201"/>
      <c r="PAT29" s="201"/>
      <c r="PAU29" s="201"/>
      <c r="PAV29" s="201"/>
      <c r="PAW29" s="201"/>
      <c r="PAX29" s="201"/>
      <c r="PAY29" s="201"/>
      <c r="PAZ29" s="201"/>
      <c r="PBA29" s="201"/>
      <c r="PBB29" s="201"/>
      <c r="PBC29" s="201"/>
      <c r="PBD29" s="201"/>
      <c r="PBE29" s="201"/>
      <c r="PBF29" s="201"/>
      <c r="PBG29" s="201"/>
      <c r="PBH29" s="201"/>
      <c r="PBI29" s="201"/>
      <c r="PBJ29" s="201"/>
      <c r="PBK29" s="201"/>
      <c r="PBL29" s="201"/>
      <c r="PBM29" s="201"/>
      <c r="PBN29" s="201"/>
      <c r="PBO29" s="201"/>
      <c r="PBP29" s="201"/>
      <c r="PBQ29" s="201"/>
      <c r="PBR29" s="201"/>
      <c r="PBS29" s="201"/>
      <c r="PBT29" s="201"/>
      <c r="PBU29" s="201"/>
      <c r="PBV29" s="201"/>
      <c r="PBW29" s="201"/>
      <c r="PBX29" s="201"/>
      <c r="PBY29" s="201"/>
      <c r="PBZ29" s="201"/>
      <c r="PCA29" s="201"/>
      <c r="PCB29" s="201"/>
      <c r="PCC29" s="201"/>
      <c r="PCD29" s="201"/>
      <c r="PCE29" s="201"/>
      <c r="PCF29" s="201"/>
      <c r="PCG29" s="201"/>
      <c r="PCH29" s="201"/>
      <c r="PCI29" s="201"/>
      <c r="PCJ29" s="201"/>
      <c r="PCK29" s="201"/>
      <c r="PCL29" s="201"/>
      <c r="PCM29" s="201"/>
      <c r="PCN29" s="201"/>
      <c r="PCO29" s="201"/>
      <c r="PCP29" s="201"/>
      <c r="PCQ29" s="201"/>
      <c r="PCR29" s="201"/>
      <c r="PCS29" s="201"/>
      <c r="PCT29" s="201"/>
      <c r="PCU29" s="201"/>
      <c r="PCV29" s="201"/>
      <c r="PCW29" s="201"/>
      <c r="PCX29" s="201"/>
      <c r="PCY29" s="201"/>
      <c r="PCZ29" s="201"/>
      <c r="PDA29" s="201"/>
      <c r="PDB29" s="201"/>
      <c r="PDC29" s="201"/>
      <c r="PDD29" s="201"/>
      <c r="PDE29" s="201"/>
      <c r="PDF29" s="201"/>
      <c r="PDG29" s="201"/>
      <c r="PDH29" s="201"/>
      <c r="PDI29" s="201"/>
      <c r="PDJ29" s="201"/>
      <c r="PDK29" s="201"/>
      <c r="PDL29" s="201"/>
      <c r="PDM29" s="201"/>
      <c r="PDN29" s="201"/>
      <c r="PDO29" s="201"/>
      <c r="PDP29" s="201"/>
      <c r="PDQ29" s="201"/>
      <c r="PDR29" s="201"/>
      <c r="PDS29" s="201"/>
      <c r="PDT29" s="201"/>
      <c r="PDU29" s="201"/>
      <c r="PDV29" s="201"/>
      <c r="PDW29" s="201"/>
      <c r="PDX29" s="201"/>
      <c r="PDY29" s="201"/>
      <c r="PDZ29" s="201"/>
      <c r="PEA29" s="201"/>
      <c r="PEB29" s="201"/>
      <c r="PEC29" s="201"/>
      <c r="PED29" s="201"/>
      <c r="PEE29" s="201"/>
      <c r="PEF29" s="201"/>
      <c r="PEG29" s="201"/>
      <c r="PEH29" s="201"/>
      <c r="PEI29" s="201"/>
      <c r="PEJ29" s="201"/>
      <c r="PEK29" s="201"/>
      <c r="PEL29" s="201"/>
      <c r="PEM29" s="201"/>
      <c r="PEN29" s="201"/>
      <c r="PEO29" s="201"/>
      <c r="PEP29" s="201"/>
      <c r="PEQ29" s="201"/>
      <c r="PER29" s="201"/>
      <c r="PES29" s="201"/>
      <c r="PET29" s="201"/>
      <c r="PEU29" s="201"/>
      <c r="PEV29" s="201"/>
      <c r="PEW29" s="201"/>
      <c r="PEX29" s="201"/>
      <c r="PEY29" s="201"/>
      <c r="PEZ29" s="201"/>
      <c r="PFA29" s="201"/>
      <c r="PFB29" s="201"/>
      <c r="PFC29" s="201"/>
      <c r="PFD29" s="201"/>
      <c r="PFE29" s="201"/>
      <c r="PFF29" s="201"/>
      <c r="PFG29" s="201"/>
      <c r="PFH29" s="201"/>
      <c r="PFI29" s="201"/>
      <c r="PFJ29" s="201"/>
      <c r="PFK29" s="201"/>
      <c r="PFL29" s="201"/>
      <c r="PFM29" s="201"/>
      <c r="PFN29" s="201"/>
      <c r="PFO29" s="201"/>
      <c r="PFP29" s="201"/>
      <c r="PFQ29" s="201"/>
      <c r="PFR29" s="201"/>
      <c r="PFS29" s="201"/>
      <c r="PFT29" s="201"/>
      <c r="PFU29" s="201"/>
      <c r="PFV29" s="201"/>
      <c r="PFW29" s="201"/>
      <c r="PFX29" s="201"/>
      <c r="PFY29" s="201"/>
      <c r="PFZ29" s="201"/>
      <c r="PGA29" s="201"/>
      <c r="PGB29" s="201"/>
      <c r="PGC29" s="201"/>
      <c r="PGD29" s="201"/>
      <c r="PGE29" s="201"/>
      <c r="PGF29" s="201"/>
      <c r="PGG29" s="201"/>
      <c r="PGH29" s="201"/>
      <c r="PGI29" s="201"/>
      <c r="PGJ29" s="201"/>
      <c r="PGK29" s="201"/>
      <c r="PGL29" s="201"/>
      <c r="PGM29" s="201"/>
      <c r="PGN29" s="201"/>
      <c r="PGO29" s="201"/>
      <c r="PGP29" s="201"/>
      <c r="PGQ29" s="201"/>
      <c r="PGR29" s="201"/>
      <c r="PGS29" s="201"/>
      <c r="PGT29" s="201"/>
      <c r="PGU29" s="201"/>
      <c r="PGV29" s="201"/>
      <c r="PGW29" s="201"/>
      <c r="PGX29" s="201"/>
      <c r="PGY29" s="201"/>
      <c r="PGZ29" s="201"/>
      <c r="PHA29" s="201"/>
      <c r="PHB29" s="201"/>
      <c r="PHC29" s="201"/>
      <c r="PHD29" s="201"/>
      <c r="PHE29" s="201"/>
      <c r="PHF29" s="201"/>
      <c r="PHG29" s="201"/>
      <c r="PHH29" s="201"/>
      <c r="PHI29" s="201"/>
      <c r="PHJ29" s="201"/>
      <c r="PHK29" s="201"/>
      <c r="PHL29" s="201"/>
      <c r="PHM29" s="201"/>
      <c r="PHN29" s="201"/>
      <c r="PHO29" s="201"/>
      <c r="PHP29" s="201"/>
      <c r="PHQ29" s="201"/>
      <c r="PHR29" s="201"/>
      <c r="PHS29" s="201"/>
      <c r="PHT29" s="201"/>
      <c r="PHU29" s="201"/>
      <c r="PHV29" s="201"/>
      <c r="PHW29" s="201"/>
      <c r="PHX29" s="201"/>
      <c r="PHY29" s="201"/>
      <c r="PHZ29" s="201"/>
      <c r="PIA29" s="201"/>
      <c r="PIB29" s="201"/>
      <c r="PIC29" s="201"/>
      <c r="PID29" s="201"/>
      <c r="PIE29" s="201"/>
      <c r="PIF29" s="201"/>
      <c r="PIG29" s="201"/>
      <c r="PIH29" s="201"/>
      <c r="PII29" s="201"/>
      <c r="PIJ29" s="201"/>
      <c r="PIK29" s="201"/>
      <c r="PIL29" s="201"/>
      <c r="PIM29" s="201"/>
      <c r="PIN29" s="201"/>
      <c r="PIO29" s="201"/>
      <c r="PIP29" s="201"/>
      <c r="PIQ29" s="201"/>
      <c r="PIR29" s="201"/>
      <c r="PIS29" s="201"/>
      <c r="PIT29" s="201"/>
      <c r="PIU29" s="201"/>
      <c r="PIV29" s="201"/>
      <c r="PIW29" s="201"/>
      <c r="PIX29" s="201"/>
      <c r="PIY29" s="201"/>
      <c r="PIZ29" s="201"/>
      <c r="PJA29" s="201"/>
      <c r="PJB29" s="201"/>
      <c r="PJC29" s="201"/>
      <c r="PJD29" s="201"/>
      <c r="PJE29" s="201"/>
      <c r="PJF29" s="201"/>
      <c r="PJG29" s="201"/>
      <c r="PJH29" s="201"/>
      <c r="PJI29" s="201"/>
      <c r="PJJ29" s="201"/>
      <c r="PJK29" s="201"/>
      <c r="PJL29" s="201"/>
      <c r="PJM29" s="201"/>
      <c r="PJN29" s="201"/>
      <c r="PJO29" s="201"/>
      <c r="PJP29" s="201"/>
      <c r="PJQ29" s="201"/>
      <c r="PJR29" s="201"/>
      <c r="PJS29" s="201"/>
      <c r="PJT29" s="201"/>
      <c r="PJU29" s="201"/>
      <c r="PJV29" s="201"/>
      <c r="PJW29" s="201"/>
      <c r="PJX29" s="201"/>
      <c r="PJY29" s="201"/>
      <c r="PJZ29" s="201"/>
      <c r="PKA29" s="201"/>
      <c r="PKB29" s="201"/>
      <c r="PKC29" s="201"/>
      <c r="PKD29" s="201"/>
      <c r="PKE29" s="201"/>
      <c r="PKF29" s="201"/>
      <c r="PKG29" s="201"/>
      <c r="PKH29" s="201"/>
      <c r="PKI29" s="201"/>
      <c r="PKJ29" s="201"/>
      <c r="PKK29" s="201"/>
      <c r="PKL29" s="201"/>
      <c r="PKM29" s="201"/>
      <c r="PKN29" s="201"/>
      <c r="PKO29" s="201"/>
      <c r="PKP29" s="201"/>
      <c r="PKQ29" s="201"/>
      <c r="PKR29" s="201"/>
      <c r="PKS29" s="201"/>
      <c r="PKT29" s="201"/>
      <c r="PKU29" s="201"/>
      <c r="PKV29" s="201"/>
      <c r="PKW29" s="201"/>
      <c r="PKX29" s="201"/>
      <c r="PKY29" s="201"/>
      <c r="PKZ29" s="201"/>
      <c r="PLA29" s="201"/>
      <c r="PLB29" s="201"/>
      <c r="PLC29" s="201"/>
      <c r="PLD29" s="201"/>
      <c r="PLE29" s="201"/>
      <c r="PLF29" s="201"/>
      <c r="PLG29" s="201"/>
      <c r="PLH29" s="201"/>
      <c r="PLI29" s="201"/>
      <c r="PLJ29" s="201"/>
      <c r="PLK29" s="201"/>
      <c r="PLL29" s="201"/>
      <c r="PLM29" s="201"/>
      <c r="PLN29" s="201"/>
      <c r="PLO29" s="201"/>
      <c r="PLP29" s="201"/>
      <c r="PLQ29" s="201"/>
      <c r="PLR29" s="201"/>
      <c r="PLS29" s="201"/>
      <c r="PLT29" s="201"/>
      <c r="PLU29" s="201"/>
      <c r="PLV29" s="201"/>
      <c r="PLW29" s="201"/>
      <c r="PLX29" s="201"/>
      <c r="PLY29" s="201"/>
      <c r="PLZ29" s="201"/>
      <c r="PMA29" s="201"/>
      <c r="PMB29" s="201"/>
      <c r="PMC29" s="201"/>
      <c r="PMD29" s="201"/>
      <c r="PME29" s="201"/>
      <c r="PMF29" s="201"/>
      <c r="PMG29" s="201"/>
      <c r="PMH29" s="201"/>
      <c r="PMI29" s="201"/>
      <c r="PMJ29" s="201"/>
      <c r="PMK29" s="201"/>
      <c r="PML29" s="201"/>
      <c r="PMM29" s="201"/>
      <c r="PMN29" s="201"/>
      <c r="PMO29" s="201"/>
      <c r="PMP29" s="201"/>
      <c r="PMQ29" s="201"/>
      <c r="PMR29" s="201"/>
      <c r="PMS29" s="201"/>
      <c r="PMT29" s="201"/>
      <c r="PMU29" s="201"/>
      <c r="PMV29" s="201"/>
      <c r="PMW29" s="201"/>
      <c r="PMX29" s="201"/>
      <c r="PMY29" s="201"/>
      <c r="PMZ29" s="201"/>
      <c r="PNA29" s="201"/>
      <c r="PNB29" s="201"/>
      <c r="PNC29" s="201"/>
      <c r="PND29" s="201"/>
      <c r="PNE29" s="201"/>
      <c r="PNF29" s="201"/>
      <c r="PNG29" s="201"/>
      <c r="PNH29" s="201"/>
      <c r="PNI29" s="201"/>
      <c r="PNJ29" s="201"/>
      <c r="PNK29" s="201"/>
      <c r="PNL29" s="201"/>
      <c r="PNM29" s="201"/>
      <c r="PNN29" s="201"/>
      <c r="PNO29" s="201"/>
      <c r="PNP29" s="201"/>
      <c r="PNQ29" s="201"/>
      <c r="PNR29" s="201"/>
      <c r="PNS29" s="201"/>
      <c r="PNT29" s="201"/>
      <c r="PNU29" s="201"/>
      <c r="PNV29" s="201"/>
      <c r="PNW29" s="201"/>
      <c r="PNX29" s="201"/>
      <c r="PNY29" s="201"/>
      <c r="PNZ29" s="201"/>
      <c r="POA29" s="201"/>
      <c r="POB29" s="201"/>
      <c r="POC29" s="201"/>
      <c r="POD29" s="201"/>
      <c r="POE29" s="201"/>
      <c r="POF29" s="201"/>
      <c r="POG29" s="201"/>
      <c r="POH29" s="201"/>
      <c r="POI29" s="201"/>
      <c r="POJ29" s="201"/>
      <c r="POK29" s="201"/>
      <c r="POL29" s="201"/>
      <c r="POM29" s="201"/>
      <c r="PON29" s="201"/>
      <c r="POO29" s="201"/>
      <c r="POP29" s="201"/>
      <c r="POQ29" s="201"/>
      <c r="POR29" s="201"/>
      <c r="POS29" s="201"/>
      <c r="POT29" s="201"/>
      <c r="POU29" s="201"/>
      <c r="POV29" s="201"/>
      <c r="POW29" s="201"/>
      <c r="POX29" s="201"/>
      <c r="POY29" s="201"/>
      <c r="POZ29" s="201"/>
      <c r="PPA29" s="201"/>
      <c r="PPB29" s="201"/>
      <c r="PPC29" s="201"/>
      <c r="PPD29" s="201"/>
      <c r="PPE29" s="201"/>
      <c r="PPF29" s="201"/>
      <c r="PPG29" s="201"/>
      <c r="PPH29" s="201"/>
      <c r="PPI29" s="201"/>
      <c r="PPJ29" s="201"/>
      <c r="PPK29" s="201"/>
      <c r="PPL29" s="201"/>
      <c r="PPM29" s="201"/>
      <c r="PPN29" s="201"/>
      <c r="PPO29" s="201"/>
      <c r="PPP29" s="201"/>
      <c r="PPQ29" s="201"/>
      <c r="PPR29" s="201"/>
      <c r="PPS29" s="201"/>
      <c r="PPT29" s="201"/>
      <c r="PPU29" s="201"/>
      <c r="PPV29" s="201"/>
      <c r="PPW29" s="201"/>
      <c r="PPX29" s="201"/>
      <c r="PPY29" s="201"/>
      <c r="PPZ29" s="201"/>
      <c r="PQA29" s="201"/>
      <c r="PQB29" s="201"/>
      <c r="PQC29" s="201"/>
      <c r="PQD29" s="201"/>
      <c r="PQE29" s="201"/>
      <c r="PQF29" s="201"/>
      <c r="PQG29" s="201"/>
      <c r="PQH29" s="201"/>
      <c r="PQI29" s="201"/>
      <c r="PQJ29" s="201"/>
      <c r="PQK29" s="201"/>
      <c r="PQL29" s="201"/>
      <c r="PQM29" s="201"/>
      <c r="PQN29" s="201"/>
      <c r="PQO29" s="201"/>
      <c r="PQP29" s="201"/>
      <c r="PQQ29" s="201"/>
      <c r="PQR29" s="201"/>
      <c r="PQS29" s="201"/>
      <c r="PQT29" s="201"/>
      <c r="PQU29" s="201"/>
      <c r="PQV29" s="201"/>
      <c r="PQW29" s="201"/>
      <c r="PQX29" s="201"/>
      <c r="PQY29" s="201"/>
      <c r="PQZ29" s="201"/>
      <c r="PRA29" s="201"/>
      <c r="PRB29" s="201"/>
      <c r="PRC29" s="201"/>
      <c r="PRD29" s="201"/>
      <c r="PRE29" s="201"/>
      <c r="PRF29" s="201"/>
      <c r="PRG29" s="201"/>
      <c r="PRH29" s="201"/>
      <c r="PRI29" s="201"/>
      <c r="PRJ29" s="201"/>
      <c r="PRK29" s="201"/>
      <c r="PRL29" s="201"/>
      <c r="PRM29" s="201"/>
      <c r="PRN29" s="201"/>
      <c r="PRO29" s="201"/>
      <c r="PRP29" s="201"/>
      <c r="PRQ29" s="201"/>
      <c r="PRR29" s="201"/>
      <c r="PRS29" s="201"/>
      <c r="PRT29" s="201"/>
      <c r="PRU29" s="201"/>
      <c r="PRV29" s="201"/>
      <c r="PRW29" s="201"/>
      <c r="PRX29" s="201"/>
      <c r="PRY29" s="201"/>
      <c r="PRZ29" s="201"/>
      <c r="PSA29" s="201"/>
      <c r="PSB29" s="201"/>
      <c r="PSC29" s="201"/>
      <c r="PSD29" s="201"/>
      <c r="PSE29" s="201"/>
      <c r="PSF29" s="201"/>
      <c r="PSG29" s="201"/>
      <c r="PSH29" s="201"/>
      <c r="PSI29" s="201"/>
      <c r="PSJ29" s="201"/>
      <c r="PSK29" s="201"/>
      <c r="PSL29" s="201"/>
      <c r="PSM29" s="201"/>
      <c r="PSN29" s="201"/>
      <c r="PSO29" s="201"/>
      <c r="PSP29" s="201"/>
      <c r="PSQ29" s="201"/>
      <c r="PSR29" s="201"/>
      <c r="PSS29" s="201"/>
      <c r="PST29" s="201"/>
      <c r="PSU29" s="201"/>
      <c r="PSV29" s="201"/>
      <c r="PSW29" s="201"/>
      <c r="PSX29" s="201"/>
      <c r="PSY29" s="201"/>
      <c r="PSZ29" s="201"/>
      <c r="PTA29" s="201"/>
      <c r="PTB29" s="201"/>
      <c r="PTC29" s="201"/>
      <c r="PTD29" s="201"/>
      <c r="PTE29" s="201"/>
      <c r="PTF29" s="201"/>
      <c r="PTG29" s="201"/>
      <c r="PTH29" s="201"/>
      <c r="PTI29" s="201"/>
      <c r="PTJ29" s="201"/>
      <c r="PTK29" s="201"/>
      <c r="PTL29" s="201"/>
      <c r="PTM29" s="201"/>
      <c r="PTN29" s="201"/>
      <c r="PTO29" s="201"/>
      <c r="PTP29" s="201"/>
      <c r="PTQ29" s="201"/>
      <c r="PTR29" s="201"/>
      <c r="PTS29" s="201"/>
      <c r="PTT29" s="201"/>
      <c r="PTU29" s="201"/>
      <c r="PTV29" s="201"/>
      <c r="PTW29" s="201"/>
      <c r="PTX29" s="201"/>
      <c r="PTY29" s="201"/>
      <c r="PTZ29" s="201"/>
      <c r="PUA29" s="201"/>
      <c r="PUB29" s="201"/>
      <c r="PUC29" s="201"/>
      <c r="PUD29" s="201"/>
      <c r="PUE29" s="201"/>
      <c r="PUF29" s="201"/>
      <c r="PUG29" s="201"/>
      <c r="PUH29" s="201"/>
      <c r="PUI29" s="201"/>
      <c r="PUJ29" s="201"/>
      <c r="PUK29" s="201"/>
      <c r="PUL29" s="201"/>
      <c r="PUM29" s="201"/>
      <c r="PUN29" s="201"/>
      <c r="PUO29" s="201"/>
      <c r="PUP29" s="201"/>
      <c r="PUQ29" s="201"/>
      <c r="PUR29" s="201"/>
      <c r="PUS29" s="201"/>
      <c r="PUT29" s="201"/>
      <c r="PUU29" s="201"/>
      <c r="PUV29" s="201"/>
      <c r="PUW29" s="201"/>
      <c r="PUX29" s="201"/>
      <c r="PUY29" s="201"/>
      <c r="PUZ29" s="201"/>
      <c r="PVA29" s="201"/>
      <c r="PVB29" s="201"/>
      <c r="PVC29" s="201"/>
      <c r="PVD29" s="201"/>
      <c r="PVE29" s="201"/>
      <c r="PVF29" s="201"/>
      <c r="PVG29" s="201"/>
      <c r="PVH29" s="201"/>
      <c r="PVI29" s="201"/>
      <c r="PVJ29" s="201"/>
      <c r="PVK29" s="201"/>
      <c r="PVL29" s="201"/>
      <c r="PVM29" s="201"/>
      <c r="PVN29" s="201"/>
      <c r="PVO29" s="201"/>
      <c r="PVP29" s="201"/>
      <c r="PVQ29" s="201"/>
      <c r="PVR29" s="201"/>
      <c r="PVS29" s="201"/>
      <c r="PVT29" s="201"/>
      <c r="PVU29" s="201"/>
      <c r="PVV29" s="201"/>
      <c r="PVW29" s="201"/>
      <c r="PVX29" s="201"/>
      <c r="PVY29" s="201"/>
      <c r="PVZ29" s="201"/>
      <c r="PWA29" s="201"/>
      <c r="PWB29" s="201"/>
      <c r="PWC29" s="201"/>
      <c r="PWD29" s="201"/>
      <c r="PWE29" s="201"/>
      <c r="PWF29" s="201"/>
      <c r="PWG29" s="201"/>
      <c r="PWH29" s="201"/>
      <c r="PWI29" s="201"/>
      <c r="PWJ29" s="201"/>
      <c r="PWK29" s="201"/>
      <c r="PWL29" s="201"/>
      <c r="PWM29" s="201"/>
      <c r="PWN29" s="201"/>
      <c r="PWO29" s="201"/>
      <c r="PWP29" s="201"/>
      <c r="PWQ29" s="201"/>
      <c r="PWR29" s="201"/>
      <c r="PWS29" s="201"/>
      <c r="PWT29" s="201"/>
      <c r="PWU29" s="201"/>
      <c r="PWV29" s="201"/>
      <c r="PWW29" s="201"/>
      <c r="PWX29" s="201"/>
      <c r="PWY29" s="201"/>
      <c r="PWZ29" s="201"/>
      <c r="PXA29" s="201"/>
      <c r="PXB29" s="201"/>
      <c r="PXC29" s="201"/>
      <c r="PXD29" s="201"/>
      <c r="PXE29" s="201"/>
      <c r="PXF29" s="201"/>
      <c r="PXG29" s="201"/>
      <c r="PXH29" s="201"/>
      <c r="PXI29" s="201"/>
      <c r="PXJ29" s="201"/>
      <c r="PXK29" s="201"/>
      <c r="PXL29" s="201"/>
      <c r="PXM29" s="201"/>
      <c r="PXN29" s="201"/>
      <c r="PXO29" s="201"/>
      <c r="PXP29" s="201"/>
      <c r="PXQ29" s="201"/>
      <c r="PXR29" s="201"/>
      <c r="PXS29" s="201"/>
      <c r="PXT29" s="201"/>
      <c r="PXU29" s="201"/>
      <c r="PXV29" s="201"/>
      <c r="PXW29" s="201"/>
      <c r="PXX29" s="201"/>
      <c r="PXY29" s="201"/>
      <c r="PXZ29" s="201"/>
      <c r="PYA29" s="201"/>
      <c r="PYB29" s="201"/>
      <c r="PYC29" s="201"/>
      <c r="PYD29" s="201"/>
      <c r="PYE29" s="201"/>
      <c r="PYF29" s="201"/>
      <c r="PYG29" s="201"/>
      <c r="PYH29" s="201"/>
      <c r="PYI29" s="201"/>
      <c r="PYJ29" s="201"/>
      <c r="PYK29" s="201"/>
      <c r="PYL29" s="201"/>
      <c r="PYM29" s="201"/>
      <c r="PYN29" s="201"/>
      <c r="PYO29" s="201"/>
      <c r="PYP29" s="201"/>
      <c r="PYQ29" s="201"/>
      <c r="PYR29" s="201"/>
      <c r="PYS29" s="201"/>
      <c r="PYT29" s="201"/>
      <c r="PYU29" s="201"/>
      <c r="PYV29" s="201"/>
      <c r="PYW29" s="201"/>
      <c r="PYX29" s="201"/>
      <c r="PYY29" s="201"/>
      <c r="PYZ29" s="201"/>
      <c r="PZA29" s="201"/>
      <c r="PZB29" s="201"/>
      <c r="PZC29" s="201"/>
      <c r="PZD29" s="201"/>
      <c r="PZE29" s="201"/>
      <c r="PZF29" s="201"/>
      <c r="PZG29" s="201"/>
      <c r="PZH29" s="201"/>
      <c r="PZI29" s="201"/>
      <c r="PZJ29" s="201"/>
      <c r="PZK29" s="201"/>
      <c r="PZL29" s="201"/>
      <c r="PZM29" s="201"/>
      <c r="PZN29" s="201"/>
      <c r="PZO29" s="201"/>
      <c r="PZP29" s="201"/>
      <c r="PZQ29" s="201"/>
      <c r="PZR29" s="201"/>
      <c r="PZS29" s="201"/>
      <c r="PZT29" s="201"/>
      <c r="PZU29" s="201"/>
      <c r="PZV29" s="201"/>
      <c r="PZW29" s="201"/>
      <c r="PZX29" s="201"/>
      <c r="PZY29" s="201"/>
      <c r="PZZ29" s="201"/>
      <c r="QAA29" s="201"/>
      <c r="QAB29" s="201"/>
      <c r="QAC29" s="201"/>
      <c r="QAD29" s="201"/>
      <c r="QAE29" s="201"/>
      <c r="QAF29" s="201"/>
      <c r="QAG29" s="201"/>
      <c r="QAH29" s="201"/>
      <c r="QAI29" s="201"/>
      <c r="QAJ29" s="201"/>
      <c r="QAK29" s="201"/>
      <c r="QAL29" s="201"/>
      <c r="QAM29" s="201"/>
      <c r="QAN29" s="201"/>
      <c r="QAO29" s="201"/>
      <c r="QAP29" s="201"/>
      <c r="QAQ29" s="201"/>
      <c r="QAR29" s="201"/>
      <c r="QAS29" s="201"/>
      <c r="QAT29" s="201"/>
      <c r="QAU29" s="201"/>
      <c r="QAV29" s="201"/>
      <c r="QAW29" s="201"/>
      <c r="QAX29" s="201"/>
      <c r="QAY29" s="201"/>
      <c r="QAZ29" s="201"/>
      <c r="QBA29" s="201"/>
      <c r="QBB29" s="201"/>
      <c r="QBC29" s="201"/>
      <c r="QBD29" s="201"/>
      <c r="QBE29" s="201"/>
      <c r="QBF29" s="201"/>
      <c r="QBG29" s="201"/>
      <c r="QBH29" s="201"/>
      <c r="QBI29" s="201"/>
      <c r="QBJ29" s="201"/>
      <c r="QBK29" s="201"/>
      <c r="QBL29" s="201"/>
      <c r="QBM29" s="201"/>
      <c r="QBN29" s="201"/>
      <c r="QBO29" s="201"/>
      <c r="QBP29" s="201"/>
      <c r="QBQ29" s="201"/>
      <c r="QBR29" s="201"/>
      <c r="QBS29" s="201"/>
      <c r="QBT29" s="201"/>
      <c r="QBU29" s="201"/>
      <c r="QBV29" s="201"/>
      <c r="QBW29" s="201"/>
      <c r="QBX29" s="201"/>
      <c r="QBY29" s="201"/>
      <c r="QBZ29" s="201"/>
      <c r="QCA29" s="201"/>
      <c r="QCB29" s="201"/>
      <c r="QCC29" s="201"/>
      <c r="QCD29" s="201"/>
      <c r="QCE29" s="201"/>
      <c r="QCF29" s="201"/>
      <c r="QCG29" s="201"/>
      <c r="QCH29" s="201"/>
      <c r="QCI29" s="201"/>
      <c r="QCJ29" s="201"/>
      <c r="QCK29" s="201"/>
      <c r="QCL29" s="201"/>
      <c r="QCM29" s="201"/>
      <c r="QCN29" s="201"/>
      <c r="QCO29" s="201"/>
      <c r="QCP29" s="201"/>
      <c r="QCQ29" s="201"/>
      <c r="QCR29" s="201"/>
      <c r="QCS29" s="201"/>
      <c r="QCT29" s="201"/>
      <c r="QCU29" s="201"/>
      <c r="QCV29" s="201"/>
      <c r="QCW29" s="201"/>
      <c r="QCX29" s="201"/>
      <c r="QCY29" s="201"/>
      <c r="QCZ29" s="201"/>
      <c r="QDA29" s="201"/>
      <c r="QDB29" s="201"/>
      <c r="QDC29" s="201"/>
      <c r="QDD29" s="201"/>
      <c r="QDE29" s="201"/>
      <c r="QDF29" s="201"/>
      <c r="QDG29" s="201"/>
      <c r="QDH29" s="201"/>
      <c r="QDI29" s="201"/>
      <c r="QDJ29" s="201"/>
      <c r="QDK29" s="201"/>
      <c r="QDL29" s="201"/>
      <c r="QDM29" s="201"/>
      <c r="QDN29" s="201"/>
      <c r="QDO29" s="201"/>
      <c r="QDP29" s="201"/>
      <c r="QDQ29" s="201"/>
      <c r="QDR29" s="201"/>
      <c r="QDS29" s="201"/>
      <c r="QDT29" s="201"/>
      <c r="QDU29" s="201"/>
      <c r="QDV29" s="201"/>
      <c r="QDW29" s="201"/>
      <c r="QDX29" s="201"/>
      <c r="QDY29" s="201"/>
      <c r="QDZ29" s="201"/>
      <c r="QEA29" s="201"/>
      <c r="QEB29" s="201"/>
      <c r="QEC29" s="201"/>
      <c r="QED29" s="201"/>
      <c r="QEE29" s="201"/>
      <c r="QEF29" s="201"/>
      <c r="QEG29" s="201"/>
      <c r="QEH29" s="201"/>
      <c r="QEI29" s="201"/>
      <c r="QEJ29" s="201"/>
      <c r="QEK29" s="201"/>
      <c r="QEL29" s="201"/>
      <c r="QEM29" s="201"/>
      <c r="QEN29" s="201"/>
      <c r="QEO29" s="201"/>
      <c r="QEP29" s="201"/>
      <c r="QEQ29" s="201"/>
      <c r="QER29" s="201"/>
      <c r="QES29" s="201"/>
      <c r="QET29" s="201"/>
      <c r="QEU29" s="201"/>
      <c r="QEV29" s="201"/>
      <c r="QEW29" s="201"/>
      <c r="QEX29" s="201"/>
      <c r="QEY29" s="201"/>
      <c r="QEZ29" s="201"/>
      <c r="QFA29" s="201"/>
      <c r="QFB29" s="201"/>
      <c r="QFC29" s="201"/>
      <c r="QFD29" s="201"/>
      <c r="QFE29" s="201"/>
      <c r="QFF29" s="201"/>
      <c r="QFG29" s="201"/>
      <c r="QFH29" s="201"/>
      <c r="QFI29" s="201"/>
      <c r="QFJ29" s="201"/>
      <c r="QFK29" s="201"/>
      <c r="QFL29" s="201"/>
      <c r="QFM29" s="201"/>
      <c r="QFN29" s="201"/>
      <c r="QFO29" s="201"/>
      <c r="QFP29" s="201"/>
      <c r="QFQ29" s="201"/>
      <c r="QFR29" s="201"/>
      <c r="QFS29" s="201"/>
      <c r="QFT29" s="201"/>
      <c r="QFU29" s="201"/>
      <c r="QFV29" s="201"/>
      <c r="QFW29" s="201"/>
      <c r="QFX29" s="201"/>
      <c r="QFY29" s="201"/>
      <c r="QFZ29" s="201"/>
      <c r="QGA29" s="201"/>
      <c r="QGB29" s="201"/>
      <c r="QGC29" s="201"/>
      <c r="QGD29" s="201"/>
      <c r="QGE29" s="201"/>
      <c r="QGF29" s="201"/>
      <c r="QGG29" s="201"/>
      <c r="QGH29" s="201"/>
      <c r="QGI29" s="201"/>
      <c r="QGJ29" s="201"/>
      <c r="QGK29" s="201"/>
      <c r="QGL29" s="201"/>
      <c r="QGM29" s="201"/>
      <c r="QGN29" s="201"/>
      <c r="QGO29" s="201"/>
      <c r="QGP29" s="201"/>
      <c r="QGQ29" s="201"/>
      <c r="QGR29" s="201"/>
      <c r="QGS29" s="201"/>
      <c r="QGT29" s="201"/>
      <c r="QGU29" s="201"/>
      <c r="QGV29" s="201"/>
      <c r="QGW29" s="201"/>
      <c r="QGX29" s="201"/>
      <c r="QGY29" s="201"/>
      <c r="QGZ29" s="201"/>
      <c r="QHA29" s="201"/>
      <c r="QHB29" s="201"/>
      <c r="QHC29" s="201"/>
      <c r="QHD29" s="201"/>
      <c r="QHE29" s="201"/>
      <c r="QHF29" s="201"/>
      <c r="QHG29" s="201"/>
      <c r="QHH29" s="201"/>
      <c r="QHI29" s="201"/>
      <c r="QHJ29" s="201"/>
      <c r="QHK29" s="201"/>
      <c r="QHL29" s="201"/>
      <c r="QHM29" s="201"/>
      <c r="QHN29" s="201"/>
      <c r="QHO29" s="201"/>
      <c r="QHP29" s="201"/>
      <c r="QHQ29" s="201"/>
      <c r="QHR29" s="201"/>
      <c r="QHS29" s="201"/>
      <c r="QHT29" s="201"/>
      <c r="QHU29" s="201"/>
      <c r="QHV29" s="201"/>
      <c r="QHW29" s="201"/>
      <c r="QHX29" s="201"/>
      <c r="QHY29" s="201"/>
      <c r="QHZ29" s="201"/>
      <c r="QIA29" s="201"/>
      <c r="QIB29" s="201"/>
      <c r="QIC29" s="201"/>
      <c r="QID29" s="201"/>
      <c r="QIE29" s="201"/>
      <c r="QIF29" s="201"/>
      <c r="QIG29" s="201"/>
      <c r="QIH29" s="201"/>
      <c r="QII29" s="201"/>
      <c r="QIJ29" s="201"/>
      <c r="QIK29" s="201"/>
      <c r="QIL29" s="201"/>
      <c r="QIM29" s="201"/>
      <c r="QIN29" s="201"/>
      <c r="QIO29" s="201"/>
      <c r="QIP29" s="201"/>
      <c r="QIQ29" s="201"/>
      <c r="QIR29" s="201"/>
      <c r="QIS29" s="201"/>
      <c r="QIT29" s="201"/>
      <c r="QIU29" s="201"/>
      <c r="QIV29" s="201"/>
      <c r="QIW29" s="201"/>
      <c r="QIX29" s="201"/>
      <c r="QIY29" s="201"/>
      <c r="QIZ29" s="201"/>
      <c r="QJA29" s="201"/>
      <c r="QJB29" s="201"/>
      <c r="QJC29" s="201"/>
      <c r="QJD29" s="201"/>
      <c r="QJE29" s="201"/>
      <c r="QJF29" s="201"/>
      <c r="QJG29" s="201"/>
      <c r="QJH29" s="201"/>
      <c r="QJI29" s="201"/>
      <c r="QJJ29" s="201"/>
      <c r="QJK29" s="201"/>
      <c r="QJL29" s="201"/>
      <c r="QJM29" s="201"/>
      <c r="QJN29" s="201"/>
      <c r="QJO29" s="201"/>
      <c r="QJP29" s="201"/>
      <c r="QJQ29" s="201"/>
      <c r="QJR29" s="201"/>
      <c r="QJS29" s="201"/>
      <c r="QJT29" s="201"/>
      <c r="QJU29" s="201"/>
      <c r="QJV29" s="201"/>
      <c r="QJW29" s="201"/>
      <c r="QJX29" s="201"/>
      <c r="QJY29" s="201"/>
      <c r="QJZ29" s="201"/>
      <c r="QKA29" s="201"/>
      <c r="QKB29" s="201"/>
      <c r="QKC29" s="201"/>
      <c r="QKD29" s="201"/>
      <c r="QKE29" s="201"/>
      <c r="QKF29" s="201"/>
      <c r="QKG29" s="201"/>
      <c r="QKH29" s="201"/>
      <c r="QKI29" s="201"/>
      <c r="QKJ29" s="201"/>
      <c r="QKK29" s="201"/>
      <c r="QKL29" s="201"/>
      <c r="QKM29" s="201"/>
      <c r="QKN29" s="201"/>
      <c r="QKO29" s="201"/>
      <c r="QKP29" s="201"/>
      <c r="QKQ29" s="201"/>
      <c r="QKR29" s="201"/>
      <c r="QKS29" s="201"/>
      <c r="QKT29" s="201"/>
      <c r="QKU29" s="201"/>
      <c r="QKV29" s="201"/>
      <c r="QKW29" s="201"/>
      <c r="QKX29" s="201"/>
      <c r="QKY29" s="201"/>
      <c r="QKZ29" s="201"/>
      <c r="QLA29" s="201"/>
      <c r="QLB29" s="201"/>
      <c r="QLC29" s="201"/>
      <c r="QLD29" s="201"/>
      <c r="QLE29" s="201"/>
      <c r="QLF29" s="201"/>
      <c r="QLG29" s="201"/>
      <c r="QLH29" s="201"/>
      <c r="QLI29" s="201"/>
      <c r="QLJ29" s="201"/>
      <c r="QLK29" s="201"/>
      <c r="QLL29" s="201"/>
      <c r="QLM29" s="201"/>
      <c r="QLN29" s="201"/>
      <c r="QLO29" s="201"/>
      <c r="QLP29" s="201"/>
      <c r="QLQ29" s="201"/>
      <c r="QLR29" s="201"/>
      <c r="QLS29" s="201"/>
      <c r="QLT29" s="201"/>
      <c r="QLU29" s="201"/>
      <c r="QLV29" s="201"/>
      <c r="QLW29" s="201"/>
      <c r="QLX29" s="201"/>
      <c r="QLY29" s="201"/>
      <c r="QLZ29" s="201"/>
      <c r="QMA29" s="201"/>
      <c r="QMB29" s="201"/>
      <c r="QMC29" s="201"/>
      <c r="QMD29" s="201"/>
      <c r="QME29" s="201"/>
      <c r="QMF29" s="201"/>
      <c r="QMG29" s="201"/>
      <c r="QMH29" s="201"/>
      <c r="QMI29" s="201"/>
      <c r="QMJ29" s="201"/>
      <c r="QMK29" s="201"/>
      <c r="QML29" s="201"/>
      <c r="QMM29" s="201"/>
      <c r="QMN29" s="201"/>
      <c r="QMO29" s="201"/>
      <c r="QMP29" s="201"/>
      <c r="QMQ29" s="201"/>
      <c r="QMR29" s="201"/>
      <c r="QMS29" s="201"/>
      <c r="QMT29" s="201"/>
      <c r="QMU29" s="201"/>
      <c r="QMV29" s="201"/>
      <c r="QMW29" s="201"/>
      <c r="QMX29" s="201"/>
      <c r="QMY29" s="201"/>
      <c r="QMZ29" s="201"/>
      <c r="QNA29" s="201"/>
      <c r="QNB29" s="201"/>
      <c r="QNC29" s="201"/>
      <c r="QND29" s="201"/>
      <c r="QNE29" s="201"/>
      <c r="QNF29" s="201"/>
      <c r="QNG29" s="201"/>
      <c r="QNH29" s="201"/>
      <c r="QNI29" s="201"/>
      <c r="QNJ29" s="201"/>
      <c r="QNK29" s="201"/>
      <c r="QNL29" s="201"/>
      <c r="QNM29" s="201"/>
      <c r="QNN29" s="201"/>
      <c r="QNO29" s="201"/>
      <c r="QNP29" s="201"/>
      <c r="QNQ29" s="201"/>
      <c r="QNR29" s="201"/>
      <c r="QNS29" s="201"/>
      <c r="QNT29" s="201"/>
      <c r="QNU29" s="201"/>
      <c r="QNV29" s="201"/>
      <c r="QNW29" s="201"/>
      <c r="QNX29" s="201"/>
      <c r="QNY29" s="201"/>
      <c r="QNZ29" s="201"/>
      <c r="QOA29" s="201"/>
      <c r="QOB29" s="201"/>
      <c r="QOC29" s="201"/>
      <c r="QOD29" s="201"/>
      <c r="QOE29" s="201"/>
      <c r="QOF29" s="201"/>
      <c r="QOG29" s="201"/>
      <c r="QOH29" s="201"/>
      <c r="QOI29" s="201"/>
      <c r="QOJ29" s="201"/>
      <c r="QOK29" s="201"/>
      <c r="QOL29" s="201"/>
      <c r="QOM29" s="201"/>
      <c r="QON29" s="201"/>
      <c r="QOO29" s="201"/>
      <c r="QOP29" s="201"/>
      <c r="QOQ29" s="201"/>
      <c r="QOR29" s="201"/>
      <c r="QOS29" s="201"/>
      <c r="QOT29" s="201"/>
      <c r="QOU29" s="201"/>
      <c r="QOV29" s="201"/>
      <c r="QOW29" s="201"/>
      <c r="QOX29" s="201"/>
      <c r="QOY29" s="201"/>
      <c r="QOZ29" s="201"/>
      <c r="QPA29" s="201"/>
      <c r="QPB29" s="201"/>
      <c r="QPC29" s="201"/>
      <c r="QPD29" s="201"/>
      <c r="QPE29" s="201"/>
      <c r="QPF29" s="201"/>
      <c r="QPG29" s="201"/>
      <c r="QPH29" s="201"/>
      <c r="QPI29" s="201"/>
      <c r="QPJ29" s="201"/>
      <c r="QPK29" s="201"/>
      <c r="QPL29" s="201"/>
      <c r="QPM29" s="201"/>
      <c r="QPN29" s="201"/>
      <c r="QPO29" s="201"/>
      <c r="QPP29" s="201"/>
      <c r="QPQ29" s="201"/>
      <c r="QPR29" s="201"/>
      <c r="QPS29" s="201"/>
      <c r="QPT29" s="201"/>
      <c r="QPU29" s="201"/>
      <c r="QPV29" s="201"/>
      <c r="QPW29" s="201"/>
      <c r="QPX29" s="201"/>
      <c r="QPY29" s="201"/>
      <c r="QPZ29" s="201"/>
      <c r="QQA29" s="201"/>
      <c r="QQB29" s="201"/>
      <c r="QQC29" s="201"/>
      <c r="QQD29" s="201"/>
      <c r="QQE29" s="201"/>
      <c r="QQF29" s="201"/>
      <c r="QQG29" s="201"/>
      <c r="QQH29" s="201"/>
      <c r="QQI29" s="201"/>
      <c r="QQJ29" s="201"/>
      <c r="QQK29" s="201"/>
      <c r="QQL29" s="201"/>
      <c r="QQM29" s="201"/>
      <c r="QQN29" s="201"/>
      <c r="QQO29" s="201"/>
      <c r="QQP29" s="201"/>
      <c r="QQQ29" s="201"/>
      <c r="QQR29" s="201"/>
      <c r="QQS29" s="201"/>
      <c r="QQT29" s="201"/>
      <c r="QQU29" s="201"/>
      <c r="QQV29" s="201"/>
      <c r="QQW29" s="201"/>
      <c r="QQX29" s="201"/>
      <c r="QQY29" s="201"/>
      <c r="QQZ29" s="201"/>
      <c r="QRA29" s="201"/>
      <c r="QRB29" s="201"/>
      <c r="QRC29" s="201"/>
      <c r="QRD29" s="201"/>
      <c r="QRE29" s="201"/>
      <c r="QRF29" s="201"/>
      <c r="QRG29" s="201"/>
      <c r="QRH29" s="201"/>
      <c r="QRI29" s="201"/>
      <c r="QRJ29" s="201"/>
      <c r="QRK29" s="201"/>
      <c r="QRL29" s="201"/>
      <c r="QRM29" s="201"/>
      <c r="QRN29" s="201"/>
      <c r="QRO29" s="201"/>
      <c r="QRP29" s="201"/>
      <c r="QRQ29" s="201"/>
      <c r="QRR29" s="201"/>
      <c r="QRS29" s="201"/>
      <c r="QRT29" s="201"/>
      <c r="QRU29" s="201"/>
      <c r="QRV29" s="201"/>
      <c r="QRW29" s="201"/>
      <c r="QRX29" s="201"/>
      <c r="QRY29" s="201"/>
      <c r="QRZ29" s="201"/>
      <c r="QSA29" s="201"/>
      <c r="QSB29" s="201"/>
      <c r="QSC29" s="201"/>
      <c r="QSD29" s="201"/>
      <c r="QSE29" s="201"/>
      <c r="QSF29" s="201"/>
      <c r="QSG29" s="201"/>
      <c r="QSH29" s="201"/>
      <c r="QSI29" s="201"/>
      <c r="QSJ29" s="201"/>
      <c r="QSK29" s="201"/>
      <c r="QSL29" s="201"/>
      <c r="QSM29" s="201"/>
      <c r="QSN29" s="201"/>
      <c r="QSO29" s="201"/>
      <c r="QSP29" s="201"/>
      <c r="QSQ29" s="201"/>
      <c r="QSR29" s="201"/>
      <c r="QSS29" s="201"/>
      <c r="QST29" s="201"/>
      <c r="QSU29" s="201"/>
      <c r="QSV29" s="201"/>
      <c r="QSW29" s="201"/>
      <c r="QSX29" s="201"/>
      <c r="QSY29" s="201"/>
      <c r="QSZ29" s="201"/>
      <c r="QTA29" s="201"/>
      <c r="QTB29" s="201"/>
      <c r="QTC29" s="201"/>
      <c r="QTD29" s="201"/>
      <c r="QTE29" s="201"/>
      <c r="QTF29" s="201"/>
      <c r="QTG29" s="201"/>
      <c r="QTH29" s="201"/>
      <c r="QTI29" s="201"/>
      <c r="QTJ29" s="201"/>
      <c r="QTK29" s="201"/>
      <c r="QTL29" s="201"/>
      <c r="QTM29" s="201"/>
      <c r="QTN29" s="201"/>
      <c r="QTO29" s="201"/>
      <c r="QTP29" s="201"/>
      <c r="QTQ29" s="201"/>
      <c r="QTR29" s="201"/>
      <c r="QTS29" s="201"/>
      <c r="QTT29" s="201"/>
      <c r="QTU29" s="201"/>
      <c r="QTV29" s="201"/>
      <c r="QTW29" s="201"/>
      <c r="QTX29" s="201"/>
      <c r="QTY29" s="201"/>
      <c r="QTZ29" s="201"/>
      <c r="QUA29" s="201"/>
      <c r="QUB29" s="201"/>
      <c r="QUC29" s="201"/>
      <c r="QUD29" s="201"/>
      <c r="QUE29" s="201"/>
      <c r="QUF29" s="201"/>
      <c r="QUG29" s="201"/>
      <c r="QUH29" s="201"/>
      <c r="QUI29" s="201"/>
      <c r="QUJ29" s="201"/>
      <c r="QUK29" s="201"/>
      <c r="QUL29" s="201"/>
      <c r="QUM29" s="201"/>
      <c r="QUN29" s="201"/>
      <c r="QUO29" s="201"/>
      <c r="QUP29" s="201"/>
      <c r="QUQ29" s="201"/>
      <c r="QUR29" s="201"/>
      <c r="QUS29" s="201"/>
      <c r="QUT29" s="201"/>
      <c r="QUU29" s="201"/>
      <c r="QUV29" s="201"/>
      <c r="QUW29" s="201"/>
      <c r="QUX29" s="201"/>
      <c r="QUY29" s="201"/>
      <c r="QUZ29" s="201"/>
      <c r="QVA29" s="201"/>
      <c r="QVB29" s="201"/>
      <c r="QVC29" s="201"/>
      <c r="QVD29" s="201"/>
      <c r="QVE29" s="201"/>
      <c r="QVF29" s="201"/>
      <c r="QVG29" s="201"/>
      <c r="QVH29" s="201"/>
      <c r="QVI29" s="201"/>
      <c r="QVJ29" s="201"/>
      <c r="QVK29" s="201"/>
      <c r="QVL29" s="201"/>
      <c r="QVM29" s="201"/>
      <c r="QVN29" s="201"/>
      <c r="QVO29" s="201"/>
      <c r="QVP29" s="201"/>
      <c r="QVQ29" s="201"/>
      <c r="QVR29" s="201"/>
      <c r="QVS29" s="201"/>
      <c r="QVT29" s="201"/>
      <c r="QVU29" s="201"/>
      <c r="QVV29" s="201"/>
      <c r="QVW29" s="201"/>
      <c r="QVX29" s="201"/>
      <c r="QVY29" s="201"/>
      <c r="QVZ29" s="201"/>
      <c r="QWA29" s="201"/>
      <c r="QWB29" s="201"/>
      <c r="QWC29" s="201"/>
      <c r="QWD29" s="201"/>
      <c r="QWE29" s="201"/>
      <c r="QWF29" s="201"/>
      <c r="QWG29" s="201"/>
      <c r="QWH29" s="201"/>
      <c r="QWI29" s="201"/>
      <c r="QWJ29" s="201"/>
      <c r="QWK29" s="201"/>
      <c r="QWL29" s="201"/>
      <c r="QWM29" s="201"/>
      <c r="QWN29" s="201"/>
      <c r="QWO29" s="201"/>
      <c r="QWP29" s="201"/>
      <c r="QWQ29" s="201"/>
      <c r="QWR29" s="201"/>
      <c r="QWS29" s="201"/>
      <c r="QWT29" s="201"/>
      <c r="QWU29" s="201"/>
      <c r="QWV29" s="201"/>
      <c r="QWW29" s="201"/>
      <c r="QWX29" s="201"/>
      <c r="QWY29" s="201"/>
      <c r="QWZ29" s="201"/>
      <c r="QXA29" s="201"/>
      <c r="QXB29" s="201"/>
      <c r="QXC29" s="201"/>
      <c r="QXD29" s="201"/>
      <c r="QXE29" s="201"/>
      <c r="QXF29" s="201"/>
      <c r="QXG29" s="201"/>
      <c r="QXH29" s="201"/>
      <c r="QXI29" s="201"/>
      <c r="QXJ29" s="201"/>
      <c r="QXK29" s="201"/>
      <c r="QXL29" s="201"/>
      <c r="QXM29" s="201"/>
      <c r="QXN29" s="201"/>
      <c r="QXO29" s="201"/>
      <c r="QXP29" s="201"/>
      <c r="QXQ29" s="201"/>
      <c r="QXR29" s="201"/>
      <c r="QXS29" s="201"/>
      <c r="QXT29" s="201"/>
      <c r="QXU29" s="201"/>
      <c r="QXV29" s="201"/>
      <c r="QXW29" s="201"/>
      <c r="QXX29" s="201"/>
      <c r="QXY29" s="201"/>
      <c r="QXZ29" s="201"/>
      <c r="QYA29" s="201"/>
      <c r="QYB29" s="201"/>
      <c r="QYC29" s="201"/>
      <c r="QYD29" s="201"/>
      <c r="QYE29" s="201"/>
      <c r="QYF29" s="201"/>
      <c r="QYG29" s="201"/>
      <c r="QYH29" s="201"/>
      <c r="QYI29" s="201"/>
      <c r="QYJ29" s="201"/>
      <c r="QYK29" s="201"/>
      <c r="QYL29" s="201"/>
      <c r="QYM29" s="201"/>
      <c r="QYN29" s="201"/>
      <c r="QYO29" s="201"/>
      <c r="QYP29" s="201"/>
      <c r="QYQ29" s="201"/>
      <c r="QYR29" s="201"/>
      <c r="QYS29" s="201"/>
      <c r="QYT29" s="201"/>
      <c r="QYU29" s="201"/>
      <c r="QYV29" s="201"/>
      <c r="QYW29" s="201"/>
      <c r="QYX29" s="201"/>
      <c r="QYY29" s="201"/>
      <c r="QYZ29" s="201"/>
      <c r="QZA29" s="201"/>
      <c r="QZB29" s="201"/>
      <c r="QZC29" s="201"/>
      <c r="QZD29" s="201"/>
      <c r="QZE29" s="201"/>
      <c r="QZF29" s="201"/>
      <c r="QZG29" s="201"/>
      <c r="QZH29" s="201"/>
      <c r="QZI29" s="201"/>
      <c r="QZJ29" s="201"/>
      <c r="QZK29" s="201"/>
      <c r="QZL29" s="201"/>
      <c r="QZM29" s="201"/>
      <c r="QZN29" s="201"/>
      <c r="QZO29" s="201"/>
      <c r="QZP29" s="201"/>
      <c r="QZQ29" s="201"/>
      <c r="QZR29" s="201"/>
      <c r="QZS29" s="201"/>
      <c r="QZT29" s="201"/>
      <c r="QZU29" s="201"/>
      <c r="QZV29" s="201"/>
      <c r="QZW29" s="201"/>
      <c r="QZX29" s="201"/>
      <c r="QZY29" s="201"/>
      <c r="QZZ29" s="201"/>
      <c r="RAA29" s="201"/>
      <c r="RAB29" s="201"/>
      <c r="RAC29" s="201"/>
      <c r="RAD29" s="201"/>
      <c r="RAE29" s="201"/>
      <c r="RAF29" s="201"/>
      <c r="RAG29" s="201"/>
      <c r="RAH29" s="201"/>
      <c r="RAI29" s="201"/>
      <c r="RAJ29" s="201"/>
      <c r="RAK29" s="201"/>
      <c r="RAL29" s="201"/>
      <c r="RAM29" s="201"/>
      <c r="RAN29" s="201"/>
      <c r="RAO29" s="201"/>
      <c r="RAP29" s="201"/>
      <c r="RAQ29" s="201"/>
      <c r="RAR29" s="201"/>
      <c r="RAS29" s="201"/>
      <c r="RAT29" s="201"/>
      <c r="RAU29" s="201"/>
      <c r="RAV29" s="201"/>
      <c r="RAW29" s="201"/>
      <c r="RAX29" s="201"/>
      <c r="RAY29" s="201"/>
      <c r="RAZ29" s="201"/>
      <c r="RBA29" s="201"/>
      <c r="RBB29" s="201"/>
      <c r="RBC29" s="201"/>
      <c r="RBD29" s="201"/>
      <c r="RBE29" s="201"/>
      <c r="RBF29" s="201"/>
      <c r="RBG29" s="201"/>
      <c r="RBH29" s="201"/>
      <c r="RBI29" s="201"/>
      <c r="RBJ29" s="201"/>
      <c r="RBK29" s="201"/>
      <c r="RBL29" s="201"/>
      <c r="RBM29" s="201"/>
      <c r="RBN29" s="201"/>
      <c r="RBO29" s="201"/>
      <c r="RBP29" s="201"/>
      <c r="RBQ29" s="201"/>
      <c r="RBR29" s="201"/>
      <c r="RBS29" s="201"/>
      <c r="RBT29" s="201"/>
      <c r="RBU29" s="201"/>
      <c r="RBV29" s="201"/>
      <c r="RBW29" s="201"/>
      <c r="RBX29" s="201"/>
      <c r="RBY29" s="201"/>
      <c r="RBZ29" s="201"/>
      <c r="RCA29" s="201"/>
      <c r="RCB29" s="201"/>
      <c r="RCC29" s="201"/>
      <c r="RCD29" s="201"/>
      <c r="RCE29" s="201"/>
      <c r="RCF29" s="201"/>
      <c r="RCG29" s="201"/>
      <c r="RCH29" s="201"/>
      <c r="RCI29" s="201"/>
      <c r="RCJ29" s="201"/>
      <c r="RCK29" s="201"/>
      <c r="RCL29" s="201"/>
      <c r="RCM29" s="201"/>
      <c r="RCN29" s="201"/>
      <c r="RCO29" s="201"/>
      <c r="RCP29" s="201"/>
      <c r="RCQ29" s="201"/>
      <c r="RCR29" s="201"/>
      <c r="RCS29" s="201"/>
      <c r="RCT29" s="201"/>
      <c r="RCU29" s="201"/>
      <c r="RCV29" s="201"/>
      <c r="RCW29" s="201"/>
      <c r="RCX29" s="201"/>
      <c r="RCY29" s="201"/>
      <c r="RCZ29" s="201"/>
      <c r="RDA29" s="201"/>
      <c r="RDB29" s="201"/>
      <c r="RDC29" s="201"/>
      <c r="RDD29" s="201"/>
      <c r="RDE29" s="201"/>
      <c r="RDF29" s="201"/>
      <c r="RDG29" s="201"/>
      <c r="RDH29" s="201"/>
      <c r="RDI29" s="201"/>
      <c r="RDJ29" s="201"/>
      <c r="RDK29" s="201"/>
      <c r="RDL29" s="201"/>
      <c r="RDM29" s="201"/>
      <c r="RDN29" s="201"/>
      <c r="RDO29" s="201"/>
      <c r="RDP29" s="201"/>
      <c r="RDQ29" s="201"/>
      <c r="RDR29" s="201"/>
      <c r="RDS29" s="201"/>
      <c r="RDT29" s="201"/>
      <c r="RDU29" s="201"/>
      <c r="RDV29" s="201"/>
      <c r="RDW29" s="201"/>
      <c r="RDX29" s="201"/>
      <c r="RDY29" s="201"/>
      <c r="RDZ29" s="201"/>
      <c r="REA29" s="201"/>
      <c r="REB29" s="201"/>
      <c r="REC29" s="201"/>
      <c r="RED29" s="201"/>
      <c r="REE29" s="201"/>
      <c r="REF29" s="201"/>
      <c r="REG29" s="201"/>
      <c r="REH29" s="201"/>
      <c r="REI29" s="201"/>
      <c r="REJ29" s="201"/>
      <c r="REK29" s="201"/>
      <c r="REL29" s="201"/>
      <c r="REM29" s="201"/>
      <c r="REN29" s="201"/>
      <c r="REO29" s="201"/>
      <c r="REP29" s="201"/>
      <c r="REQ29" s="201"/>
      <c r="RER29" s="201"/>
      <c r="RES29" s="201"/>
      <c r="RET29" s="201"/>
      <c r="REU29" s="201"/>
      <c r="REV29" s="201"/>
      <c r="REW29" s="201"/>
      <c r="REX29" s="201"/>
      <c r="REY29" s="201"/>
      <c r="REZ29" s="201"/>
      <c r="RFA29" s="201"/>
      <c r="RFB29" s="201"/>
      <c r="RFC29" s="201"/>
      <c r="RFD29" s="201"/>
      <c r="RFE29" s="201"/>
      <c r="RFF29" s="201"/>
      <c r="RFG29" s="201"/>
      <c r="RFH29" s="201"/>
      <c r="RFI29" s="201"/>
      <c r="RFJ29" s="201"/>
      <c r="RFK29" s="201"/>
      <c r="RFL29" s="201"/>
      <c r="RFM29" s="201"/>
      <c r="RFN29" s="201"/>
      <c r="RFO29" s="201"/>
      <c r="RFP29" s="201"/>
      <c r="RFQ29" s="201"/>
      <c r="RFR29" s="201"/>
      <c r="RFS29" s="201"/>
      <c r="RFT29" s="201"/>
      <c r="RFU29" s="201"/>
      <c r="RFV29" s="201"/>
      <c r="RFW29" s="201"/>
      <c r="RFX29" s="201"/>
      <c r="RFY29" s="201"/>
      <c r="RFZ29" s="201"/>
      <c r="RGA29" s="201"/>
      <c r="RGB29" s="201"/>
      <c r="RGC29" s="201"/>
      <c r="RGD29" s="201"/>
      <c r="RGE29" s="201"/>
      <c r="RGF29" s="201"/>
      <c r="RGG29" s="201"/>
      <c r="RGH29" s="201"/>
      <c r="RGI29" s="201"/>
      <c r="RGJ29" s="201"/>
      <c r="RGK29" s="201"/>
      <c r="RGL29" s="201"/>
      <c r="RGM29" s="201"/>
      <c r="RGN29" s="201"/>
      <c r="RGO29" s="201"/>
      <c r="RGP29" s="201"/>
      <c r="RGQ29" s="201"/>
      <c r="RGR29" s="201"/>
      <c r="RGS29" s="201"/>
      <c r="RGT29" s="201"/>
      <c r="RGU29" s="201"/>
      <c r="RGV29" s="201"/>
      <c r="RGW29" s="201"/>
      <c r="RGX29" s="201"/>
      <c r="RGY29" s="201"/>
      <c r="RGZ29" s="201"/>
      <c r="RHA29" s="201"/>
      <c r="RHB29" s="201"/>
      <c r="RHC29" s="201"/>
      <c r="RHD29" s="201"/>
      <c r="RHE29" s="201"/>
      <c r="RHF29" s="201"/>
      <c r="RHG29" s="201"/>
      <c r="RHH29" s="201"/>
      <c r="RHI29" s="201"/>
      <c r="RHJ29" s="201"/>
      <c r="RHK29" s="201"/>
      <c r="RHL29" s="201"/>
      <c r="RHM29" s="201"/>
      <c r="RHN29" s="201"/>
      <c r="RHO29" s="201"/>
      <c r="RHP29" s="201"/>
      <c r="RHQ29" s="201"/>
      <c r="RHR29" s="201"/>
      <c r="RHS29" s="201"/>
      <c r="RHT29" s="201"/>
      <c r="RHU29" s="201"/>
      <c r="RHV29" s="201"/>
      <c r="RHW29" s="201"/>
      <c r="RHX29" s="201"/>
      <c r="RHY29" s="201"/>
      <c r="RHZ29" s="201"/>
      <c r="RIA29" s="201"/>
      <c r="RIB29" s="201"/>
      <c r="RIC29" s="201"/>
      <c r="RID29" s="201"/>
      <c r="RIE29" s="201"/>
      <c r="RIF29" s="201"/>
      <c r="RIG29" s="201"/>
      <c r="RIH29" s="201"/>
      <c r="RII29" s="201"/>
      <c r="RIJ29" s="201"/>
      <c r="RIK29" s="201"/>
      <c r="RIL29" s="201"/>
      <c r="RIM29" s="201"/>
      <c r="RIN29" s="201"/>
      <c r="RIO29" s="201"/>
      <c r="RIP29" s="201"/>
      <c r="RIQ29" s="201"/>
      <c r="RIR29" s="201"/>
      <c r="RIS29" s="201"/>
      <c r="RIT29" s="201"/>
      <c r="RIU29" s="201"/>
      <c r="RIV29" s="201"/>
      <c r="RIW29" s="201"/>
      <c r="RIX29" s="201"/>
      <c r="RIY29" s="201"/>
      <c r="RIZ29" s="201"/>
      <c r="RJA29" s="201"/>
      <c r="RJB29" s="201"/>
      <c r="RJC29" s="201"/>
      <c r="RJD29" s="201"/>
      <c r="RJE29" s="201"/>
      <c r="RJF29" s="201"/>
      <c r="RJG29" s="201"/>
      <c r="RJH29" s="201"/>
      <c r="RJI29" s="201"/>
      <c r="RJJ29" s="201"/>
      <c r="RJK29" s="201"/>
      <c r="RJL29" s="201"/>
      <c r="RJM29" s="201"/>
      <c r="RJN29" s="201"/>
      <c r="RJO29" s="201"/>
      <c r="RJP29" s="201"/>
      <c r="RJQ29" s="201"/>
      <c r="RJR29" s="201"/>
      <c r="RJS29" s="201"/>
      <c r="RJT29" s="201"/>
      <c r="RJU29" s="201"/>
      <c r="RJV29" s="201"/>
      <c r="RJW29" s="201"/>
      <c r="RJX29" s="201"/>
      <c r="RJY29" s="201"/>
      <c r="RJZ29" s="201"/>
      <c r="RKA29" s="201"/>
      <c r="RKB29" s="201"/>
      <c r="RKC29" s="201"/>
      <c r="RKD29" s="201"/>
      <c r="RKE29" s="201"/>
      <c r="RKF29" s="201"/>
      <c r="RKG29" s="201"/>
      <c r="RKH29" s="201"/>
      <c r="RKI29" s="201"/>
      <c r="RKJ29" s="201"/>
      <c r="RKK29" s="201"/>
      <c r="RKL29" s="201"/>
      <c r="RKM29" s="201"/>
      <c r="RKN29" s="201"/>
      <c r="RKO29" s="201"/>
      <c r="RKP29" s="201"/>
      <c r="RKQ29" s="201"/>
      <c r="RKR29" s="201"/>
      <c r="RKS29" s="201"/>
      <c r="RKT29" s="201"/>
      <c r="RKU29" s="201"/>
      <c r="RKV29" s="201"/>
      <c r="RKW29" s="201"/>
      <c r="RKX29" s="201"/>
      <c r="RKY29" s="201"/>
      <c r="RKZ29" s="201"/>
      <c r="RLA29" s="201"/>
      <c r="RLB29" s="201"/>
      <c r="RLC29" s="201"/>
      <c r="RLD29" s="201"/>
      <c r="RLE29" s="201"/>
      <c r="RLF29" s="201"/>
      <c r="RLG29" s="201"/>
      <c r="RLH29" s="201"/>
      <c r="RLI29" s="201"/>
      <c r="RLJ29" s="201"/>
      <c r="RLK29" s="201"/>
      <c r="RLL29" s="201"/>
      <c r="RLM29" s="201"/>
      <c r="RLN29" s="201"/>
      <c r="RLO29" s="201"/>
      <c r="RLP29" s="201"/>
      <c r="RLQ29" s="201"/>
      <c r="RLR29" s="201"/>
      <c r="RLS29" s="201"/>
      <c r="RLT29" s="201"/>
      <c r="RLU29" s="201"/>
      <c r="RLV29" s="201"/>
      <c r="RLW29" s="201"/>
      <c r="RLX29" s="201"/>
      <c r="RLY29" s="201"/>
      <c r="RLZ29" s="201"/>
      <c r="RMA29" s="201"/>
      <c r="RMB29" s="201"/>
      <c r="RMC29" s="201"/>
      <c r="RMD29" s="201"/>
      <c r="RME29" s="201"/>
      <c r="RMF29" s="201"/>
      <c r="RMG29" s="201"/>
      <c r="RMH29" s="201"/>
      <c r="RMI29" s="201"/>
      <c r="RMJ29" s="201"/>
      <c r="RMK29" s="201"/>
      <c r="RML29" s="201"/>
      <c r="RMM29" s="201"/>
      <c r="RMN29" s="201"/>
      <c r="RMO29" s="201"/>
      <c r="RMP29" s="201"/>
      <c r="RMQ29" s="201"/>
      <c r="RMR29" s="201"/>
      <c r="RMS29" s="201"/>
      <c r="RMT29" s="201"/>
      <c r="RMU29" s="201"/>
      <c r="RMV29" s="201"/>
      <c r="RMW29" s="201"/>
      <c r="RMX29" s="201"/>
      <c r="RMY29" s="201"/>
      <c r="RMZ29" s="201"/>
      <c r="RNA29" s="201"/>
      <c r="RNB29" s="201"/>
      <c r="RNC29" s="201"/>
      <c r="RND29" s="201"/>
      <c r="RNE29" s="201"/>
      <c r="RNF29" s="201"/>
      <c r="RNG29" s="201"/>
      <c r="RNH29" s="201"/>
      <c r="RNI29" s="201"/>
      <c r="RNJ29" s="201"/>
      <c r="RNK29" s="201"/>
      <c r="RNL29" s="201"/>
      <c r="RNM29" s="201"/>
      <c r="RNN29" s="201"/>
      <c r="RNO29" s="201"/>
      <c r="RNP29" s="201"/>
      <c r="RNQ29" s="201"/>
      <c r="RNR29" s="201"/>
      <c r="RNS29" s="201"/>
      <c r="RNT29" s="201"/>
      <c r="RNU29" s="201"/>
      <c r="RNV29" s="201"/>
      <c r="RNW29" s="201"/>
      <c r="RNX29" s="201"/>
      <c r="RNY29" s="201"/>
      <c r="RNZ29" s="201"/>
      <c r="ROA29" s="201"/>
      <c r="ROB29" s="201"/>
      <c r="ROC29" s="201"/>
      <c r="ROD29" s="201"/>
      <c r="ROE29" s="201"/>
      <c r="ROF29" s="201"/>
      <c r="ROG29" s="201"/>
      <c r="ROH29" s="201"/>
      <c r="ROI29" s="201"/>
      <c r="ROJ29" s="201"/>
      <c r="ROK29" s="201"/>
      <c r="ROL29" s="201"/>
      <c r="ROM29" s="201"/>
      <c r="RON29" s="201"/>
      <c r="ROO29" s="201"/>
      <c r="ROP29" s="201"/>
      <c r="ROQ29" s="201"/>
      <c r="ROR29" s="201"/>
      <c r="ROS29" s="201"/>
      <c r="ROT29" s="201"/>
      <c r="ROU29" s="201"/>
      <c r="ROV29" s="201"/>
      <c r="ROW29" s="201"/>
      <c r="ROX29" s="201"/>
      <c r="ROY29" s="201"/>
      <c r="ROZ29" s="201"/>
      <c r="RPA29" s="201"/>
      <c r="RPB29" s="201"/>
      <c r="RPC29" s="201"/>
      <c r="RPD29" s="201"/>
      <c r="RPE29" s="201"/>
      <c r="RPF29" s="201"/>
      <c r="RPG29" s="201"/>
      <c r="RPH29" s="201"/>
      <c r="RPI29" s="201"/>
      <c r="RPJ29" s="201"/>
      <c r="RPK29" s="201"/>
      <c r="RPL29" s="201"/>
      <c r="RPM29" s="201"/>
      <c r="RPN29" s="201"/>
      <c r="RPO29" s="201"/>
      <c r="RPP29" s="201"/>
      <c r="RPQ29" s="201"/>
      <c r="RPR29" s="201"/>
      <c r="RPS29" s="201"/>
      <c r="RPT29" s="201"/>
      <c r="RPU29" s="201"/>
      <c r="RPV29" s="201"/>
      <c r="RPW29" s="201"/>
      <c r="RPX29" s="201"/>
      <c r="RPY29" s="201"/>
      <c r="RPZ29" s="201"/>
      <c r="RQA29" s="201"/>
      <c r="RQB29" s="201"/>
      <c r="RQC29" s="201"/>
      <c r="RQD29" s="201"/>
      <c r="RQE29" s="201"/>
      <c r="RQF29" s="201"/>
      <c r="RQG29" s="201"/>
      <c r="RQH29" s="201"/>
      <c r="RQI29" s="201"/>
      <c r="RQJ29" s="201"/>
      <c r="RQK29" s="201"/>
      <c r="RQL29" s="201"/>
      <c r="RQM29" s="201"/>
      <c r="RQN29" s="201"/>
      <c r="RQO29" s="201"/>
      <c r="RQP29" s="201"/>
      <c r="RQQ29" s="201"/>
      <c r="RQR29" s="201"/>
      <c r="RQS29" s="201"/>
      <c r="RQT29" s="201"/>
      <c r="RQU29" s="201"/>
      <c r="RQV29" s="201"/>
      <c r="RQW29" s="201"/>
      <c r="RQX29" s="201"/>
      <c r="RQY29" s="201"/>
      <c r="RQZ29" s="201"/>
      <c r="RRA29" s="201"/>
      <c r="RRB29" s="201"/>
      <c r="RRC29" s="201"/>
      <c r="RRD29" s="201"/>
      <c r="RRE29" s="201"/>
      <c r="RRF29" s="201"/>
      <c r="RRG29" s="201"/>
      <c r="RRH29" s="201"/>
      <c r="RRI29" s="201"/>
      <c r="RRJ29" s="201"/>
      <c r="RRK29" s="201"/>
      <c r="RRL29" s="201"/>
      <c r="RRM29" s="201"/>
      <c r="RRN29" s="201"/>
      <c r="RRO29" s="201"/>
      <c r="RRP29" s="201"/>
      <c r="RRQ29" s="201"/>
      <c r="RRR29" s="201"/>
      <c r="RRS29" s="201"/>
      <c r="RRT29" s="201"/>
      <c r="RRU29" s="201"/>
      <c r="RRV29" s="201"/>
      <c r="RRW29" s="201"/>
      <c r="RRX29" s="201"/>
      <c r="RRY29" s="201"/>
      <c r="RRZ29" s="201"/>
      <c r="RSA29" s="201"/>
      <c r="RSB29" s="201"/>
      <c r="RSC29" s="201"/>
      <c r="RSD29" s="201"/>
      <c r="RSE29" s="201"/>
      <c r="RSF29" s="201"/>
      <c r="RSG29" s="201"/>
      <c r="RSH29" s="201"/>
      <c r="RSI29" s="201"/>
      <c r="RSJ29" s="201"/>
      <c r="RSK29" s="201"/>
      <c r="RSL29" s="201"/>
      <c r="RSM29" s="201"/>
      <c r="RSN29" s="201"/>
      <c r="RSO29" s="201"/>
      <c r="RSP29" s="201"/>
      <c r="RSQ29" s="201"/>
      <c r="RSR29" s="201"/>
      <c r="RSS29" s="201"/>
      <c r="RST29" s="201"/>
      <c r="RSU29" s="201"/>
      <c r="RSV29" s="201"/>
      <c r="RSW29" s="201"/>
      <c r="RSX29" s="201"/>
      <c r="RSY29" s="201"/>
      <c r="RSZ29" s="201"/>
      <c r="RTA29" s="201"/>
      <c r="RTB29" s="201"/>
      <c r="RTC29" s="201"/>
      <c r="RTD29" s="201"/>
      <c r="RTE29" s="201"/>
      <c r="RTF29" s="201"/>
      <c r="RTG29" s="201"/>
      <c r="RTH29" s="201"/>
      <c r="RTI29" s="201"/>
      <c r="RTJ29" s="201"/>
      <c r="RTK29" s="201"/>
      <c r="RTL29" s="201"/>
      <c r="RTM29" s="201"/>
      <c r="RTN29" s="201"/>
      <c r="RTO29" s="201"/>
      <c r="RTP29" s="201"/>
      <c r="RTQ29" s="201"/>
      <c r="RTR29" s="201"/>
      <c r="RTS29" s="201"/>
      <c r="RTT29" s="201"/>
      <c r="RTU29" s="201"/>
      <c r="RTV29" s="201"/>
      <c r="RTW29" s="201"/>
      <c r="RTX29" s="201"/>
      <c r="RTY29" s="201"/>
      <c r="RTZ29" s="201"/>
      <c r="RUA29" s="201"/>
      <c r="RUB29" s="201"/>
      <c r="RUC29" s="201"/>
      <c r="RUD29" s="201"/>
      <c r="RUE29" s="201"/>
      <c r="RUF29" s="201"/>
      <c r="RUG29" s="201"/>
      <c r="RUH29" s="201"/>
      <c r="RUI29" s="201"/>
      <c r="RUJ29" s="201"/>
      <c r="RUK29" s="201"/>
      <c r="RUL29" s="201"/>
      <c r="RUM29" s="201"/>
      <c r="RUN29" s="201"/>
      <c r="RUO29" s="201"/>
      <c r="RUP29" s="201"/>
      <c r="RUQ29" s="201"/>
      <c r="RUR29" s="201"/>
      <c r="RUS29" s="201"/>
      <c r="RUT29" s="201"/>
      <c r="RUU29" s="201"/>
      <c r="RUV29" s="201"/>
      <c r="RUW29" s="201"/>
      <c r="RUX29" s="201"/>
      <c r="RUY29" s="201"/>
      <c r="RUZ29" s="201"/>
      <c r="RVA29" s="201"/>
      <c r="RVB29" s="201"/>
      <c r="RVC29" s="201"/>
      <c r="RVD29" s="201"/>
      <c r="RVE29" s="201"/>
      <c r="RVF29" s="201"/>
      <c r="RVG29" s="201"/>
      <c r="RVH29" s="201"/>
      <c r="RVI29" s="201"/>
      <c r="RVJ29" s="201"/>
      <c r="RVK29" s="201"/>
      <c r="RVL29" s="201"/>
      <c r="RVM29" s="201"/>
      <c r="RVN29" s="201"/>
      <c r="RVO29" s="201"/>
      <c r="RVP29" s="201"/>
      <c r="RVQ29" s="201"/>
      <c r="RVR29" s="201"/>
      <c r="RVS29" s="201"/>
      <c r="RVT29" s="201"/>
      <c r="RVU29" s="201"/>
      <c r="RVV29" s="201"/>
      <c r="RVW29" s="201"/>
      <c r="RVX29" s="201"/>
      <c r="RVY29" s="201"/>
      <c r="RVZ29" s="201"/>
      <c r="RWA29" s="201"/>
      <c r="RWB29" s="201"/>
      <c r="RWC29" s="201"/>
      <c r="RWD29" s="201"/>
      <c r="RWE29" s="201"/>
      <c r="RWF29" s="201"/>
      <c r="RWG29" s="201"/>
      <c r="RWH29" s="201"/>
      <c r="RWI29" s="201"/>
      <c r="RWJ29" s="201"/>
      <c r="RWK29" s="201"/>
      <c r="RWL29" s="201"/>
      <c r="RWM29" s="201"/>
      <c r="RWN29" s="201"/>
      <c r="RWO29" s="201"/>
      <c r="RWP29" s="201"/>
      <c r="RWQ29" s="201"/>
      <c r="RWR29" s="201"/>
      <c r="RWS29" s="201"/>
      <c r="RWT29" s="201"/>
      <c r="RWU29" s="201"/>
      <c r="RWV29" s="201"/>
      <c r="RWW29" s="201"/>
      <c r="RWX29" s="201"/>
      <c r="RWY29" s="201"/>
      <c r="RWZ29" s="201"/>
      <c r="RXA29" s="201"/>
      <c r="RXB29" s="201"/>
      <c r="RXC29" s="201"/>
      <c r="RXD29" s="201"/>
      <c r="RXE29" s="201"/>
      <c r="RXF29" s="201"/>
      <c r="RXG29" s="201"/>
      <c r="RXH29" s="201"/>
      <c r="RXI29" s="201"/>
      <c r="RXJ29" s="201"/>
      <c r="RXK29" s="201"/>
      <c r="RXL29" s="201"/>
      <c r="RXM29" s="201"/>
      <c r="RXN29" s="201"/>
      <c r="RXO29" s="201"/>
      <c r="RXP29" s="201"/>
      <c r="RXQ29" s="201"/>
      <c r="RXR29" s="201"/>
      <c r="RXS29" s="201"/>
      <c r="RXT29" s="201"/>
      <c r="RXU29" s="201"/>
      <c r="RXV29" s="201"/>
      <c r="RXW29" s="201"/>
      <c r="RXX29" s="201"/>
      <c r="RXY29" s="201"/>
      <c r="RXZ29" s="201"/>
      <c r="RYA29" s="201"/>
      <c r="RYB29" s="201"/>
      <c r="RYC29" s="201"/>
      <c r="RYD29" s="201"/>
      <c r="RYE29" s="201"/>
      <c r="RYF29" s="201"/>
      <c r="RYG29" s="201"/>
      <c r="RYH29" s="201"/>
      <c r="RYI29" s="201"/>
      <c r="RYJ29" s="201"/>
      <c r="RYK29" s="201"/>
      <c r="RYL29" s="201"/>
      <c r="RYM29" s="201"/>
      <c r="RYN29" s="201"/>
      <c r="RYO29" s="201"/>
      <c r="RYP29" s="201"/>
      <c r="RYQ29" s="201"/>
      <c r="RYR29" s="201"/>
      <c r="RYS29" s="201"/>
      <c r="RYT29" s="201"/>
      <c r="RYU29" s="201"/>
      <c r="RYV29" s="201"/>
      <c r="RYW29" s="201"/>
      <c r="RYX29" s="201"/>
      <c r="RYY29" s="201"/>
      <c r="RYZ29" s="201"/>
      <c r="RZA29" s="201"/>
      <c r="RZB29" s="201"/>
      <c r="RZC29" s="201"/>
      <c r="RZD29" s="201"/>
      <c r="RZE29" s="201"/>
      <c r="RZF29" s="201"/>
      <c r="RZG29" s="201"/>
      <c r="RZH29" s="201"/>
      <c r="RZI29" s="201"/>
      <c r="RZJ29" s="201"/>
      <c r="RZK29" s="201"/>
      <c r="RZL29" s="201"/>
      <c r="RZM29" s="201"/>
      <c r="RZN29" s="201"/>
      <c r="RZO29" s="201"/>
      <c r="RZP29" s="201"/>
      <c r="RZQ29" s="201"/>
      <c r="RZR29" s="201"/>
      <c r="RZS29" s="201"/>
      <c r="RZT29" s="201"/>
      <c r="RZU29" s="201"/>
      <c r="RZV29" s="201"/>
      <c r="RZW29" s="201"/>
      <c r="RZX29" s="201"/>
      <c r="RZY29" s="201"/>
      <c r="RZZ29" s="201"/>
      <c r="SAA29" s="201"/>
      <c r="SAB29" s="201"/>
      <c r="SAC29" s="201"/>
      <c r="SAD29" s="201"/>
      <c r="SAE29" s="201"/>
      <c r="SAF29" s="201"/>
      <c r="SAG29" s="201"/>
      <c r="SAH29" s="201"/>
      <c r="SAI29" s="201"/>
      <c r="SAJ29" s="201"/>
      <c r="SAK29" s="201"/>
      <c r="SAL29" s="201"/>
      <c r="SAM29" s="201"/>
      <c r="SAN29" s="201"/>
      <c r="SAO29" s="201"/>
      <c r="SAP29" s="201"/>
      <c r="SAQ29" s="201"/>
      <c r="SAR29" s="201"/>
      <c r="SAS29" s="201"/>
      <c r="SAT29" s="201"/>
      <c r="SAU29" s="201"/>
      <c r="SAV29" s="201"/>
      <c r="SAW29" s="201"/>
      <c r="SAX29" s="201"/>
      <c r="SAY29" s="201"/>
      <c r="SAZ29" s="201"/>
      <c r="SBA29" s="201"/>
      <c r="SBB29" s="201"/>
      <c r="SBC29" s="201"/>
      <c r="SBD29" s="201"/>
      <c r="SBE29" s="201"/>
      <c r="SBF29" s="201"/>
      <c r="SBG29" s="201"/>
      <c r="SBH29" s="201"/>
      <c r="SBI29" s="201"/>
      <c r="SBJ29" s="201"/>
      <c r="SBK29" s="201"/>
      <c r="SBL29" s="201"/>
      <c r="SBM29" s="201"/>
      <c r="SBN29" s="201"/>
      <c r="SBO29" s="201"/>
      <c r="SBP29" s="201"/>
      <c r="SBQ29" s="201"/>
      <c r="SBR29" s="201"/>
      <c r="SBS29" s="201"/>
      <c r="SBT29" s="201"/>
      <c r="SBU29" s="201"/>
      <c r="SBV29" s="201"/>
      <c r="SBW29" s="201"/>
      <c r="SBX29" s="201"/>
      <c r="SBY29" s="201"/>
      <c r="SBZ29" s="201"/>
      <c r="SCA29" s="201"/>
      <c r="SCB29" s="201"/>
      <c r="SCC29" s="201"/>
      <c r="SCD29" s="201"/>
      <c r="SCE29" s="201"/>
      <c r="SCF29" s="201"/>
      <c r="SCG29" s="201"/>
      <c r="SCH29" s="201"/>
      <c r="SCI29" s="201"/>
      <c r="SCJ29" s="201"/>
      <c r="SCK29" s="201"/>
      <c r="SCL29" s="201"/>
      <c r="SCM29" s="201"/>
      <c r="SCN29" s="201"/>
      <c r="SCO29" s="201"/>
      <c r="SCP29" s="201"/>
      <c r="SCQ29" s="201"/>
      <c r="SCR29" s="201"/>
      <c r="SCS29" s="201"/>
      <c r="SCT29" s="201"/>
      <c r="SCU29" s="201"/>
      <c r="SCV29" s="201"/>
      <c r="SCW29" s="201"/>
      <c r="SCX29" s="201"/>
      <c r="SCY29" s="201"/>
      <c r="SCZ29" s="201"/>
      <c r="SDA29" s="201"/>
      <c r="SDB29" s="201"/>
      <c r="SDC29" s="201"/>
      <c r="SDD29" s="201"/>
      <c r="SDE29" s="201"/>
      <c r="SDF29" s="201"/>
      <c r="SDG29" s="201"/>
      <c r="SDH29" s="201"/>
      <c r="SDI29" s="201"/>
      <c r="SDJ29" s="201"/>
      <c r="SDK29" s="201"/>
      <c r="SDL29" s="201"/>
      <c r="SDM29" s="201"/>
      <c r="SDN29" s="201"/>
      <c r="SDO29" s="201"/>
      <c r="SDP29" s="201"/>
      <c r="SDQ29" s="201"/>
      <c r="SDR29" s="201"/>
      <c r="SDS29" s="201"/>
      <c r="SDT29" s="201"/>
      <c r="SDU29" s="201"/>
      <c r="SDV29" s="201"/>
      <c r="SDW29" s="201"/>
      <c r="SDX29" s="201"/>
      <c r="SDY29" s="201"/>
      <c r="SDZ29" s="201"/>
      <c r="SEA29" s="201"/>
      <c r="SEB29" s="201"/>
      <c r="SEC29" s="201"/>
      <c r="SED29" s="201"/>
      <c r="SEE29" s="201"/>
      <c r="SEF29" s="201"/>
      <c r="SEG29" s="201"/>
      <c r="SEH29" s="201"/>
      <c r="SEI29" s="201"/>
      <c r="SEJ29" s="201"/>
      <c r="SEK29" s="201"/>
      <c r="SEL29" s="201"/>
      <c r="SEM29" s="201"/>
      <c r="SEN29" s="201"/>
      <c r="SEO29" s="201"/>
      <c r="SEP29" s="201"/>
      <c r="SEQ29" s="201"/>
      <c r="SER29" s="201"/>
      <c r="SES29" s="201"/>
      <c r="SET29" s="201"/>
      <c r="SEU29" s="201"/>
      <c r="SEV29" s="201"/>
      <c r="SEW29" s="201"/>
      <c r="SEX29" s="201"/>
      <c r="SEY29" s="201"/>
      <c r="SEZ29" s="201"/>
      <c r="SFA29" s="201"/>
      <c r="SFB29" s="201"/>
      <c r="SFC29" s="201"/>
      <c r="SFD29" s="201"/>
      <c r="SFE29" s="201"/>
      <c r="SFF29" s="201"/>
      <c r="SFG29" s="201"/>
      <c r="SFH29" s="201"/>
      <c r="SFI29" s="201"/>
      <c r="SFJ29" s="201"/>
      <c r="SFK29" s="201"/>
      <c r="SFL29" s="201"/>
      <c r="SFM29" s="201"/>
      <c r="SFN29" s="201"/>
      <c r="SFO29" s="201"/>
      <c r="SFP29" s="201"/>
      <c r="SFQ29" s="201"/>
      <c r="SFR29" s="201"/>
      <c r="SFS29" s="201"/>
      <c r="SFT29" s="201"/>
      <c r="SFU29" s="201"/>
      <c r="SFV29" s="201"/>
      <c r="SFW29" s="201"/>
      <c r="SFX29" s="201"/>
      <c r="SFY29" s="201"/>
      <c r="SFZ29" s="201"/>
      <c r="SGA29" s="201"/>
      <c r="SGB29" s="201"/>
      <c r="SGC29" s="201"/>
      <c r="SGD29" s="201"/>
      <c r="SGE29" s="201"/>
      <c r="SGF29" s="201"/>
      <c r="SGG29" s="201"/>
      <c r="SGH29" s="201"/>
      <c r="SGI29" s="201"/>
      <c r="SGJ29" s="201"/>
      <c r="SGK29" s="201"/>
      <c r="SGL29" s="201"/>
      <c r="SGM29" s="201"/>
      <c r="SGN29" s="201"/>
      <c r="SGO29" s="201"/>
      <c r="SGP29" s="201"/>
      <c r="SGQ29" s="201"/>
      <c r="SGR29" s="201"/>
      <c r="SGS29" s="201"/>
      <c r="SGT29" s="201"/>
      <c r="SGU29" s="201"/>
      <c r="SGV29" s="201"/>
      <c r="SGW29" s="201"/>
      <c r="SGX29" s="201"/>
      <c r="SGY29" s="201"/>
      <c r="SGZ29" s="201"/>
      <c r="SHA29" s="201"/>
      <c r="SHB29" s="201"/>
      <c r="SHC29" s="201"/>
      <c r="SHD29" s="201"/>
      <c r="SHE29" s="201"/>
      <c r="SHF29" s="201"/>
      <c r="SHG29" s="201"/>
      <c r="SHH29" s="201"/>
      <c r="SHI29" s="201"/>
      <c r="SHJ29" s="201"/>
      <c r="SHK29" s="201"/>
      <c r="SHL29" s="201"/>
      <c r="SHM29" s="201"/>
      <c r="SHN29" s="201"/>
      <c r="SHO29" s="201"/>
      <c r="SHP29" s="201"/>
      <c r="SHQ29" s="201"/>
      <c r="SHR29" s="201"/>
      <c r="SHS29" s="201"/>
      <c r="SHT29" s="201"/>
      <c r="SHU29" s="201"/>
      <c r="SHV29" s="201"/>
      <c r="SHW29" s="201"/>
      <c r="SHX29" s="201"/>
      <c r="SHY29" s="201"/>
      <c r="SHZ29" s="201"/>
      <c r="SIA29" s="201"/>
      <c r="SIB29" s="201"/>
      <c r="SIC29" s="201"/>
      <c r="SID29" s="201"/>
      <c r="SIE29" s="201"/>
      <c r="SIF29" s="201"/>
      <c r="SIG29" s="201"/>
      <c r="SIH29" s="201"/>
      <c r="SII29" s="201"/>
      <c r="SIJ29" s="201"/>
      <c r="SIK29" s="201"/>
      <c r="SIL29" s="201"/>
      <c r="SIM29" s="201"/>
      <c r="SIN29" s="201"/>
      <c r="SIO29" s="201"/>
      <c r="SIP29" s="201"/>
      <c r="SIQ29" s="201"/>
      <c r="SIR29" s="201"/>
      <c r="SIS29" s="201"/>
      <c r="SIT29" s="201"/>
      <c r="SIU29" s="201"/>
      <c r="SIV29" s="201"/>
      <c r="SIW29" s="201"/>
      <c r="SIX29" s="201"/>
      <c r="SIY29" s="201"/>
      <c r="SIZ29" s="201"/>
      <c r="SJA29" s="201"/>
      <c r="SJB29" s="201"/>
      <c r="SJC29" s="201"/>
      <c r="SJD29" s="201"/>
      <c r="SJE29" s="201"/>
      <c r="SJF29" s="201"/>
      <c r="SJG29" s="201"/>
      <c r="SJH29" s="201"/>
      <c r="SJI29" s="201"/>
      <c r="SJJ29" s="201"/>
      <c r="SJK29" s="201"/>
      <c r="SJL29" s="201"/>
      <c r="SJM29" s="201"/>
      <c r="SJN29" s="201"/>
      <c r="SJO29" s="201"/>
      <c r="SJP29" s="201"/>
      <c r="SJQ29" s="201"/>
      <c r="SJR29" s="201"/>
      <c r="SJS29" s="201"/>
      <c r="SJT29" s="201"/>
      <c r="SJU29" s="201"/>
      <c r="SJV29" s="201"/>
      <c r="SJW29" s="201"/>
      <c r="SJX29" s="201"/>
      <c r="SJY29" s="201"/>
      <c r="SJZ29" s="201"/>
      <c r="SKA29" s="201"/>
      <c r="SKB29" s="201"/>
      <c r="SKC29" s="201"/>
      <c r="SKD29" s="201"/>
      <c r="SKE29" s="201"/>
      <c r="SKF29" s="201"/>
      <c r="SKG29" s="201"/>
      <c r="SKH29" s="201"/>
      <c r="SKI29" s="201"/>
      <c r="SKJ29" s="201"/>
      <c r="SKK29" s="201"/>
      <c r="SKL29" s="201"/>
      <c r="SKM29" s="201"/>
      <c r="SKN29" s="201"/>
      <c r="SKO29" s="201"/>
      <c r="SKP29" s="201"/>
      <c r="SKQ29" s="201"/>
      <c r="SKR29" s="201"/>
      <c r="SKS29" s="201"/>
      <c r="SKT29" s="201"/>
      <c r="SKU29" s="201"/>
      <c r="SKV29" s="201"/>
      <c r="SKW29" s="201"/>
      <c r="SKX29" s="201"/>
      <c r="SKY29" s="201"/>
      <c r="SKZ29" s="201"/>
      <c r="SLA29" s="201"/>
      <c r="SLB29" s="201"/>
      <c r="SLC29" s="201"/>
      <c r="SLD29" s="201"/>
      <c r="SLE29" s="201"/>
      <c r="SLF29" s="201"/>
      <c r="SLG29" s="201"/>
      <c r="SLH29" s="201"/>
      <c r="SLI29" s="201"/>
      <c r="SLJ29" s="201"/>
      <c r="SLK29" s="201"/>
      <c r="SLL29" s="201"/>
      <c r="SLM29" s="201"/>
      <c r="SLN29" s="201"/>
      <c r="SLO29" s="201"/>
      <c r="SLP29" s="201"/>
      <c r="SLQ29" s="201"/>
      <c r="SLR29" s="201"/>
      <c r="SLS29" s="201"/>
      <c r="SLT29" s="201"/>
      <c r="SLU29" s="201"/>
      <c r="SLV29" s="201"/>
      <c r="SLW29" s="201"/>
      <c r="SLX29" s="201"/>
      <c r="SLY29" s="201"/>
      <c r="SLZ29" s="201"/>
      <c r="SMA29" s="201"/>
      <c r="SMB29" s="201"/>
      <c r="SMC29" s="201"/>
      <c r="SMD29" s="201"/>
      <c r="SME29" s="201"/>
      <c r="SMF29" s="201"/>
      <c r="SMG29" s="201"/>
      <c r="SMH29" s="201"/>
      <c r="SMI29" s="201"/>
      <c r="SMJ29" s="201"/>
      <c r="SMK29" s="201"/>
      <c r="SML29" s="201"/>
      <c r="SMM29" s="201"/>
      <c r="SMN29" s="201"/>
      <c r="SMO29" s="201"/>
      <c r="SMP29" s="201"/>
      <c r="SMQ29" s="201"/>
      <c r="SMR29" s="201"/>
      <c r="SMS29" s="201"/>
      <c r="SMT29" s="201"/>
      <c r="SMU29" s="201"/>
      <c r="SMV29" s="201"/>
      <c r="SMW29" s="201"/>
      <c r="SMX29" s="201"/>
      <c r="SMY29" s="201"/>
      <c r="SMZ29" s="201"/>
      <c r="SNA29" s="201"/>
      <c r="SNB29" s="201"/>
      <c r="SNC29" s="201"/>
      <c r="SND29" s="201"/>
      <c r="SNE29" s="201"/>
      <c r="SNF29" s="201"/>
      <c r="SNG29" s="201"/>
      <c r="SNH29" s="201"/>
      <c r="SNI29" s="201"/>
      <c r="SNJ29" s="201"/>
      <c r="SNK29" s="201"/>
      <c r="SNL29" s="201"/>
      <c r="SNM29" s="201"/>
      <c r="SNN29" s="201"/>
      <c r="SNO29" s="201"/>
      <c r="SNP29" s="201"/>
      <c r="SNQ29" s="201"/>
      <c r="SNR29" s="201"/>
      <c r="SNS29" s="201"/>
      <c r="SNT29" s="201"/>
      <c r="SNU29" s="201"/>
      <c r="SNV29" s="201"/>
      <c r="SNW29" s="201"/>
      <c r="SNX29" s="201"/>
      <c r="SNY29" s="201"/>
      <c r="SNZ29" s="201"/>
      <c r="SOA29" s="201"/>
      <c r="SOB29" s="201"/>
      <c r="SOC29" s="201"/>
      <c r="SOD29" s="201"/>
      <c r="SOE29" s="201"/>
      <c r="SOF29" s="201"/>
      <c r="SOG29" s="201"/>
      <c r="SOH29" s="201"/>
      <c r="SOI29" s="201"/>
      <c r="SOJ29" s="201"/>
      <c r="SOK29" s="201"/>
      <c r="SOL29" s="201"/>
      <c r="SOM29" s="201"/>
      <c r="SON29" s="201"/>
      <c r="SOO29" s="201"/>
      <c r="SOP29" s="201"/>
      <c r="SOQ29" s="201"/>
      <c r="SOR29" s="201"/>
      <c r="SOS29" s="201"/>
      <c r="SOT29" s="201"/>
      <c r="SOU29" s="201"/>
      <c r="SOV29" s="201"/>
      <c r="SOW29" s="201"/>
      <c r="SOX29" s="201"/>
      <c r="SOY29" s="201"/>
      <c r="SOZ29" s="201"/>
      <c r="SPA29" s="201"/>
      <c r="SPB29" s="201"/>
      <c r="SPC29" s="201"/>
      <c r="SPD29" s="201"/>
      <c r="SPE29" s="201"/>
      <c r="SPF29" s="201"/>
      <c r="SPG29" s="201"/>
      <c r="SPH29" s="201"/>
      <c r="SPI29" s="201"/>
      <c r="SPJ29" s="201"/>
      <c r="SPK29" s="201"/>
      <c r="SPL29" s="201"/>
      <c r="SPM29" s="201"/>
      <c r="SPN29" s="201"/>
      <c r="SPO29" s="201"/>
      <c r="SPP29" s="201"/>
      <c r="SPQ29" s="201"/>
      <c r="SPR29" s="201"/>
      <c r="SPS29" s="201"/>
      <c r="SPT29" s="201"/>
      <c r="SPU29" s="201"/>
      <c r="SPV29" s="201"/>
      <c r="SPW29" s="201"/>
      <c r="SPX29" s="201"/>
      <c r="SPY29" s="201"/>
      <c r="SPZ29" s="201"/>
      <c r="SQA29" s="201"/>
      <c r="SQB29" s="201"/>
      <c r="SQC29" s="201"/>
      <c r="SQD29" s="201"/>
      <c r="SQE29" s="201"/>
      <c r="SQF29" s="201"/>
      <c r="SQG29" s="201"/>
      <c r="SQH29" s="201"/>
      <c r="SQI29" s="201"/>
      <c r="SQJ29" s="201"/>
      <c r="SQK29" s="201"/>
      <c r="SQL29" s="201"/>
      <c r="SQM29" s="201"/>
      <c r="SQN29" s="201"/>
      <c r="SQO29" s="201"/>
      <c r="SQP29" s="201"/>
      <c r="SQQ29" s="201"/>
      <c r="SQR29" s="201"/>
      <c r="SQS29" s="201"/>
      <c r="SQT29" s="201"/>
      <c r="SQU29" s="201"/>
      <c r="SQV29" s="201"/>
      <c r="SQW29" s="201"/>
      <c r="SQX29" s="201"/>
      <c r="SQY29" s="201"/>
      <c r="SQZ29" s="201"/>
      <c r="SRA29" s="201"/>
      <c r="SRB29" s="201"/>
      <c r="SRC29" s="201"/>
      <c r="SRD29" s="201"/>
      <c r="SRE29" s="201"/>
      <c r="SRF29" s="201"/>
      <c r="SRG29" s="201"/>
      <c r="SRH29" s="201"/>
      <c r="SRI29" s="201"/>
      <c r="SRJ29" s="201"/>
      <c r="SRK29" s="201"/>
      <c r="SRL29" s="201"/>
      <c r="SRM29" s="201"/>
      <c r="SRN29" s="201"/>
      <c r="SRO29" s="201"/>
      <c r="SRP29" s="201"/>
      <c r="SRQ29" s="201"/>
      <c r="SRR29" s="201"/>
      <c r="SRS29" s="201"/>
      <c r="SRT29" s="201"/>
      <c r="SRU29" s="201"/>
      <c r="SRV29" s="201"/>
      <c r="SRW29" s="201"/>
      <c r="SRX29" s="201"/>
      <c r="SRY29" s="201"/>
      <c r="SRZ29" s="201"/>
      <c r="SSA29" s="201"/>
      <c r="SSB29" s="201"/>
      <c r="SSC29" s="201"/>
      <c r="SSD29" s="201"/>
      <c r="SSE29" s="201"/>
      <c r="SSF29" s="201"/>
      <c r="SSG29" s="201"/>
      <c r="SSH29" s="201"/>
      <c r="SSI29" s="201"/>
      <c r="SSJ29" s="201"/>
      <c r="SSK29" s="201"/>
      <c r="SSL29" s="201"/>
      <c r="SSM29" s="201"/>
      <c r="SSN29" s="201"/>
      <c r="SSO29" s="201"/>
      <c r="SSP29" s="201"/>
      <c r="SSQ29" s="201"/>
      <c r="SSR29" s="201"/>
      <c r="SSS29" s="201"/>
      <c r="SST29" s="201"/>
      <c r="SSU29" s="201"/>
      <c r="SSV29" s="201"/>
      <c r="SSW29" s="201"/>
      <c r="SSX29" s="201"/>
      <c r="SSY29" s="201"/>
      <c r="SSZ29" s="201"/>
      <c r="STA29" s="201"/>
      <c r="STB29" s="201"/>
      <c r="STC29" s="201"/>
      <c r="STD29" s="201"/>
      <c r="STE29" s="201"/>
      <c r="STF29" s="201"/>
      <c r="STG29" s="201"/>
      <c r="STH29" s="201"/>
      <c r="STI29" s="201"/>
      <c r="STJ29" s="201"/>
      <c r="STK29" s="201"/>
      <c r="STL29" s="201"/>
      <c r="STM29" s="201"/>
      <c r="STN29" s="201"/>
      <c r="STO29" s="201"/>
      <c r="STP29" s="201"/>
      <c r="STQ29" s="201"/>
      <c r="STR29" s="201"/>
      <c r="STS29" s="201"/>
      <c r="STT29" s="201"/>
      <c r="STU29" s="201"/>
      <c r="STV29" s="201"/>
      <c r="STW29" s="201"/>
      <c r="STX29" s="201"/>
      <c r="STY29" s="201"/>
      <c r="STZ29" s="201"/>
      <c r="SUA29" s="201"/>
      <c r="SUB29" s="201"/>
      <c r="SUC29" s="201"/>
      <c r="SUD29" s="201"/>
      <c r="SUE29" s="201"/>
      <c r="SUF29" s="201"/>
      <c r="SUG29" s="201"/>
      <c r="SUH29" s="201"/>
      <c r="SUI29" s="201"/>
      <c r="SUJ29" s="201"/>
      <c r="SUK29" s="201"/>
      <c r="SUL29" s="201"/>
      <c r="SUM29" s="201"/>
      <c r="SUN29" s="201"/>
      <c r="SUO29" s="201"/>
      <c r="SUP29" s="201"/>
      <c r="SUQ29" s="201"/>
      <c r="SUR29" s="201"/>
      <c r="SUS29" s="201"/>
      <c r="SUT29" s="201"/>
      <c r="SUU29" s="201"/>
      <c r="SUV29" s="201"/>
      <c r="SUW29" s="201"/>
      <c r="SUX29" s="201"/>
      <c r="SUY29" s="201"/>
      <c r="SUZ29" s="201"/>
      <c r="SVA29" s="201"/>
      <c r="SVB29" s="201"/>
      <c r="SVC29" s="201"/>
      <c r="SVD29" s="201"/>
      <c r="SVE29" s="201"/>
      <c r="SVF29" s="201"/>
      <c r="SVG29" s="201"/>
      <c r="SVH29" s="201"/>
      <c r="SVI29" s="201"/>
      <c r="SVJ29" s="201"/>
      <c r="SVK29" s="201"/>
      <c r="SVL29" s="201"/>
      <c r="SVM29" s="201"/>
      <c r="SVN29" s="201"/>
      <c r="SVO29" s="201"/>
      <c r="SVP29" s="201"/>
      <c r="SVQ29" s="201"/>
      <c r="SVR29" s="201"/>
      <c r="SVS29" s="201"/>
      <c r="SVT29" s="201"/>
      <c r="SVU29" s="201"/>
      <c r="SVV29" s="201"/>
      <c r="SVW29" s="201"/>
      <c r="SVX29" s="201"/>
      <c r="SVY29" s="201"/>
      <c r="SVZ29" s="201"/>
      <c r="SWA29" s="201"/>
      <c r="SWB29" s="201"/>
      <c r="SWC29" s="201"/>
      <c r="SWD29" s="201"/>
      <c r="SWE29" s="201"/>
      <c r="SWF29" s="201"/>
      <c r="SWG29" s="201"/>
      <c r="SWH29" s="201"/>
      <c r="SWI29" s="201"/>
      <c r="SWJ29" s="201"/>
      <c r="SWK29" s="201"/>
      <c r="SWL29" s="201"/>
      <c r="SWM29" s="201"/>
      <c r="SWN29" s="201"/>
      <c r="SWO29" s="201"/>
      <c r="SWP29" s="201"/>
      <c r="SWQ29" s="201"/>
      <c r="SWR29" s="201"/>
      <c r="SWS29" s="201"/>
      <c r="SWT29" s="201"/>
      <c r="SWU29" s="201"/>
      <c r="SWV29" s="201"/>
      <c r="SWW29" s="201"/>
      <c r="SWX29" s="201"/>
      <c r="SWY29" s="201"/>
      <c r="SWZ29" s="201"/>
      <c r="SXA29" s="201"/>
      <c r="SXB29" s="201"/>
      <c r="SXC29" s="201"/>
      <c r="SXD29" s="201"/>
      <c r="SXE29" s="201"/>
      <c r="SXF29" s="201"/>
      <c r="SXG29" s="201"/>
      <c r="SXH29" s="201"/>
      <c r="SXI29" s="201"/>
      <c r="SXJ29" s="201"/>
      <c r="SXK29" s="201"/>
      <c r="SXL29" s="201"/>
      <c r="SXM29" s="201"/>
      <c r="SXN29" s="201"/>
      <c r="SXO29" s="201"/>
      <c r="SXP29" s="201"/>
      <c r="SXQ29" s="201"/>
      <c r="SXR29" s="201"/>
      <c r="SXS29" s="201"/>
      <c r="SXT29" s="201"/>
      <c r="SXU29" s="201"/>
      <c r="SXV29" s="201"/>
      <c r="SXW29" s="201"/>
      <c r="SXX29" s="201"/>
      <c r="SXY29" s="201"/>
      <c r="SXZ29" s="201"/>
      <c r="SYA29" s="201"/>
      <c r="SYB29" s="201"/>
      <c r="SYC29" s="201"/>
      <c r="SYD29" s="201"/>
      <c r="SYE29" s="201"/>
      <c r="SYF29" s="201"/>
      <c r="SYG29" s="201"/>
      <c r="SYH29" s="201"/>
      <c r="SYI29" s="201"/>
      <c r="SYJ29" s="201"/>
      <c r="SYK29" s="201"/>
      <c r="SYL29" s="201"/>
      <c r="SYM29" s="201"/>
      <c r="SYN29" s="201"/>
      <c r="SYO29" s="201"/>
      <c r="SYP29" s="201"/>
      <c r="SYQ29" s="201"/>
      <c r="SYR29" s="201"/>
      <c r="SYS29" s="201"/>
      <c r="SYT29" s="201"/>
      <c r="SYU29" s="201"/>
      <c r="SYV29" s="201"/>
      <c r="SYW29" s="201"/>
      <c r="SYX29" s="201"/>
      <c r="SYY29" s="201"/>
      <c r="SYZ29" s="201"/>
      <c r="SZA29" s="201"/>
      <c r="SZB29" s="201"/>
      <c r="SZC29" s="201"/>
      <c r="SZD29" s="201"/>
      <c r="SZE29" s="201"/>
      <c r="SZF29" s="201"/>
      <c r="SZG29" s="201"/>
      <c r="SZH29" s="201"/>
      <c r="SZI29" s="201"/>
      <c r="SZJ29" s="201"/>
      <c r="SZK29" s="201"/>
      <c r="SZL29" s="201"/>
      <c r="SZM29" s="201"/>
      <c r="SZN29" s="201"/>
      <c r="SZO29" s="201"/>
      <c r="SZP29" s="201"/>
      <c r="SZQ29" s="201"/>
      <c r="SZR29" s="201"/>
      <c r="SZS29" s="201"/>
      <c r="SZT29" s="201"/>
      <c r="SZU29" s="201"/>
      <c r="SZV29" s="201"/>
      <c r="SZW29" s="201"/>
      <c r="SZX29" s="201"/>
      <c r="SZY29" s="201"/>
      <c r="SZZ29" s="201"/>
      <c r="TAA29" s="201"/>
      <c r="TAB29" s="201"/>
      <c r="TAC29" s="201"/>
      <c r="TAD29" s="201"/>
      <c r="TAE29" s="201"/>
      <c r="TAF29" s="201"/>
      <c r="TAG29" s="201"/>
      <c r="TAH29" s="201"/>
      <c r="TAI29" s="201"/>
      <c r="TAJ29" s="201"/>
      <c r="TAK29" s="201"/>
      <c r="TAL29" s="201"/>
      <c r="TAM29" s="201"/>
      <c r="TAN29" s="201"/>
      <c r="TAO29" s="201"/>
      <c r="TAP29" s="201"/>
      <c r="TAQ29" s="201"/>
      <c r="TAR29" s="201"/>
      <c r="TAS29" s="201"/>
      <c r="TAT29" s="201"/>
      <c r="TAU29" s="201"/>
      <c r="TAV29" s="201"/>
      <c r="TAW29" s="201"/>
      <c r="TAX29" s="201"/>
      <c r="TAY29" s="201"/>
      <c r="TAZ29" s="201"/>
      <c r="TBA29" s="201"/>
      <c r="TBB29" s="201"/>
      <c r="TBC29" s="201"/>
      <c r="TBD29" s="201"/>
      <c r="TBE29" s="201"/>
      <c r="TBF29" s="201"/>
      <c r="TBG29" s="201"/>
      <c r="TBH29" s="201"/>
      <c r="TBI29" s="201"/>
      <c r="TBJ29" s="201"/>
      <c r="TBK29" s="201"/>
      <c r="TBL29" s="201"/>
      <c r="TBM29" s="201"/>
      <c r="TBN29" s="201"/>
      <c r="TBO29" s="201"/>
      <c r="TBP29" s="201"/>
      <c r="TBQ29" s="201"/>
      <c r="TBR29" s="201"/>
      <c r="TBS29" s="201"/>
      <c r="TBT29" s="201"/>
      <c r="TBU29" s="201"/>
      <c r="TBV29" s="201"/>
      <c r="TBW29" s="201"/>
      <c r="TBX29" s="201"/>
      <c r="TBY29" s="201"/>
      <c r="TBZ29" s="201"/>
      <c r="TCA29" s="201"/>
      <c r="TCB29" s="201"/>
      <c r="TCC29" s="201"/>
      <c r="TCD29" s="201"/>
      <c r="TCE29" s="201"/>
      <c r="TCF29" s="201"/>
      <c r="TCG29" s="201"/>
      <c r="TCH29" s="201"/>
      <c r="TCI29" s="201"/>
      <c r="TCJ29" s="201"/>
      <c r="TCK29" s="201"/>
      <c r="TCL29" s="201"/>
      <c r="TCM29" s="201"/>
      <c r="TCN29" s="201"/>
      <c r="TCO29" s="201"/>
      <c r="TCP29" s="201"/>
      <c r="TCQ29" s="201"/>
      <c r="TCR29" s="201"/>
      <c r="TCS29" s="201"/>
      <c r="TCT29" s="201"/>
      <c r="TCU29" s="201"/>
      <c r="TCV29" s="201"/>
      <c r="TCW29" s="201"/>
      <c r="TCX29" s="201"/>
      <c r="TCY29" s="201"/>
      <c r="TCZ29" s="201"/>
      <c r="TDA29" s="201"/>
      <c r="TDB29" s="201"/>
      <c r="TDC29" s="201"/>
      <c r="TDD29" s="201"/>
      <c r="TDE29" s="201"/>
      <c r="TDF29" s="201"/>
      <c r="TDG29" s="201"/>
      <c r="TDH29" s="201"/>
      <c r="TDI29" s="201"/>
      <c r="TDJ29" s="201"/>
      <c r="TDK29" s="201"/>
      <c r="TDL29" s="201"/>
      <c r="TDM29" s="201"/>
      <c r="TDN29" s="201"/>
      <c r="TDO29" s="201"/>
      <c r="TDP29" s="201"/>
      <c r="TDQ29" s="201"/>
      <c r="TDR29" s="201"/>
      <c r="TDS29" s="201"/>
      <c r="TDT29" s="201"/>
      <c r="TDU29" s="201"/>
      <c r="TDV29" s="201"/>
      <c r="TDW29" s="201"/>
      <c r="TDX29" s="201"/>
      <c r="TDY29" s="201"/>
      <c r="TDZ29" s="201"/>
      <c r="TEA29" s="201"/>
      <c r="TEB29" s="201"/>
      <c r="TEC29" s="201"/>
      <c r="TED29" s="201"/>
      <c r="TEE29" s="201"/>
      <c r="TEF29" s="201"/>
      <c r="TEG29" s="201"/>
      <c r="TEH29" s="201"/>
      <c r="TEI29" s="201"/>
      <c r="TEJ29" s="201"/>
      <c r="TEK29" s="201"/>
      <c r="TEL29" s="201"/>
      <c r="TEM29" s="201"/>
      <c r="TEN29" s="201"/>
      <c r="TEO29" s="201"/>
      <c r="TEP29" s="201"/>
      <c r="TEQ29" s="201"/>
      <c r="TER29" s="201"/>
      <c r="TES29" s="201"/>
      <c r="TET29" s="201"/>
      <c r="TEU29" s="201"/>
      <c r="TEV29" s="201"/>
      <c r="TEW29" s="201"/>
      <c r="TEX29" s="201"/>
      <c r="TEY29" s="201"/>
      <c r="TEZ29" s="201"/>
      <c r="TFA29" s="201"/>
      <c r="TFB29" s="201"/>
      <c r="TFC29" s="201"/>
      <c r="TFD29" s="201"/>
      <c r="TFE29" s="201"/>
      <c r="TFF29" s="201"/>
      <c r="TFG29" s="201"/>
      <c r="TFH29" s="201"/>
      <c r="TFI29" s="201"/>
      <c r="TFJ29" s="201"/>
      <c r="TFK29" s="201"/>
      <c r="TFL29" s="201"/>
      <c r="TFM29" s="201"/>
      <c r="TFN29" s="201"/>
      <c r="TFO29" s="201"/>
      <c r="TFP29" s="201"/>
      <c r="TFQ29" s="201"/>
      <c r="TFR29" s="201"/>
      <c r="TFS29" s="201"/>
      <c r="TFT29" s="201"/>
      <c r="TFU29" s="201"/>
      <c r="TFV29" s="201"/>
      <c r="TFW29" s="201"/>
      <c r="TFX29" s="201"/>
      <c r="TFY29" s="201"/>
      <c r="TFZ29" s="201"/>
      <c r="TGA29" s="201"/>
      <c r="TGB29" s="201"/>
      <c r="TGC29" s="201"/>
      <c r="TGD29" s="201"/>
      <c r="TGE29" s="201"/>
      <c r="TGF29" s="201"/>
      <c r="TGG29" s="201"/>
      <c r="TGH29" s="201"/>
      <c r="TGI29" s="201"/>
      <c r="TGJ29" s="201"/>
      <c r="TGK29" s="201"/>
      <c r="TGL29" s="201"/>
      <c r="TGM29" s="201"/>
      <c r="TGN29" s="201"/>
      <c r="TGO29" s="201"/>
      <c r="TGP29" s="201"/>
      <c r="TGQ29" s="201"/>
      <c r="TGR29" s="201"/>
      <c r="TGS29" s="201"/>
      <c r="TGT29" s="201"/>
      <c r="TGU29" s="201"/>
      <c r="TGV29" s="201"/>
      <c r="TGW29" s="201"/>
      <c r="TGX29" s="201"/>
      <c r="TGY29" s="201"/>
      <c r="TGZ29" s="201"/>
      <c r="THA29" s="201"/>
      <c r="THB29" s="201"/>
      <c r="THC29" s="201"/>
      <c r="THD29" s="201"/>
      <c r="THE29" s="201"/>
      <c r="THF29" s="201"/>
      <c r="THG29" s="201"/>
      <c r="THH29" s="201"/>
      <c r="THI29" s="201"/>
      <c r="THJ29" s="201"/>
      <c r="THK29" s="201"/>
      <c r="THL29" s="201"/>
      <c r="THM29" s="201"/>
      <c r="THN29" s="201"/>
      <c r="THO29" s="201"/>
      <c r="THP29" s="201"/>
      <c r="THQ29" s="201"/>
      <c r="THR29" s="201"/>
      <c r="THS29" s="201"/>
      <c r="THT29" s="201"/>
      <c r="THU29" s="201"/>
      <c r="THV29" s="201"/>
      <c r="THW29" s="201"/>
      <c r="THX29" s="201"/>
      <c r="THY29" s="201"/>
      <c r="THZ29" s="201"/>
      <c r="TIA29" s="201"/>
      <c r="TIB29" s="201"/>
      <c r="TIC29" s="201"/>
      <c r="TID29" s="201"/>
      <c r="TIE29" s="201"/>
      <c r="TIF29" s="201"/>
      <c r="TIG29" s="201"/>
      <c r="TIH29" s="201"/>
      <c r="TII29" s="201"/>
      <c r="TIJ29" s="201"/>
      <c r="TIK29" s="201"/>
      <c r="TIL29" s="201"/>
      <c r="TIM29" s="201"/>
      <c r="TIN29" s="201"/>
      <c r="TIO29" s="201"/>
      <c r="TIP29" s="201"/>
      <c r="TIQ29" s="201"/>
      <c r="TIR29" s="201"/>
      <c r="TIS29" s="201"/>
      <c r="TIT29" s="201"/>
      <c r="TIU29" s="201"/>
      <c r="TIV29" s="201"/>
      <c r="TIW29" s="201"/>
      <c r="TIX29" s="201"/>
      <c r="TIY29" s="201"/>
      <c r="TIZ29" s="201"/>
      <c r="TJA29" s="201"/>
      <c r="TJB29" s="201"/>
      <c r="TJC29" s="201"/>
      <c r="TJD29" s="201"/>
      <c r="TJE29" s="201"/>
      <c r="TJF29" s="201"/>
      <c r="TJG29" s="201"/>
      <c r="TJH29" s="201"/>
      <c r="TJI29" s="201"/>
      <c r="TJJ29" s="201"/>
      <c r="TJK29" s="201"/>
      <c r="TJL29" s="201"/>
      <c r="TJM29" s="201"/>
      <c r="TJN29" s="201"/>
      <c r="TJO29" s="201"/>
      <c r="TJP29" s="201"/>
      <c r="TJQ29" s="201"/>
      <c r="TJR29" s="201"/>
      <c r="TJS29" s="201"/>
      <c r="TJT29" s="201"/>
      <c r="TJU29" s="201"/>
      <c r="TJV29" s="201"/>
      <c r="TJW29" s="201"/>
      <c r="TJX29" s="201"/>
      <c r="TJY29" s="201"/>
      <c r="TJZ29" s="201"/>
      <c r="TKA29" s="201"/>
      <c r="TKB29" s="201"/>
      <c r="TKC29" s="201"/>
      <c r="TKD29" s="201"/>
      <c r="TKE29" s="201"/>
      <c r="TKF29" s="201"/>
      <c r="TKG29" s="201"/>
      <c r="TKH29" s="201"/>
      <c r="TKI29" s="201"/>
      <c r="TKJ29" s="201"/>
      <c r="TKK29" s="201"/>
      <c r="TKL29" s="201"/>
      <c r="TKM29" s="201"/>
      <c r="TKN29" s="201"/>
      <c r="TKO29" s="201"/>
      <c r="TKP29" s="201"/>
      <c r="TKQ29" s="201"/>
      <c r="TKR29" s="201"/>
      <c r="TKS29" s="201"/>
      <c r="TKT29" s="201"/>
      <c r="TKU29" s="201"/>
      <c r="TKV29" s="201"/>
      <c r="TKW29" s="201"/>
      <c r="TKX29" s="201"/>
      <c r="TKY29" s="201"/>
      <c r="TKZ29" s="201"/>
      <c r="TLA29" s="201"/>
      <c r="TLB29" s="201"/>
      <c r="TLC29" s="201"/>
      <c r="TLD29" s="201"/>
      <c r="TLE29" s="201"/>
      <c r="TLF29" s="201"/>
      <c r="TLG29" s="201"/>
      <c r="TLH29" s="201"/>
      <c r="TLI29" s="201"/>
      <c r="TLJ29" s="201"/>
      <c r="TLK29" s="201"/>
      <c r="TLL29" s="201"/>
      <c r="TLM29" s="201"/>
      <c r="TLN29" s="201"/>
      <c r="TLO29" s="201"/>
      <c r="TLP29" s="201"/>
      <c r="TLQ29" s="201"/>
      <c r="TLR29" s="201"/>
      <c r="TLS29" s="201"/>
      <c r="TLT29" s="201"/>
      <c r="TLU29" s="201"/>
      <c r="TLV29" s="201"/>
      <c r="TLW29" s="201"/>
      <c r="TLX29" s="201"/>
      <c r="TLY29" s="201"/>
      <c r="TLZ29" s="201"/>
      <c r="TMA29" s="201"/>
      <c r="TMB29" s="201"/>
      <c r="TMC29" s="201"/>
      <c r="TMD29" s="201"/>
      <c r="TME29" s="201"/>
      <c r="TMF29" s="201"/>
      <c r="TMG29" s="201"/>
      <c r="TMH29" s="201"/>
      <c r="TMI29" s="201"/>
      <c r="TMJ29" s="201"/>
      <c r="TMK29" s="201"/>
      <c r="TML29" s="201"/>
      <c r="TMM29" s="201"/>
      <c r="TMN29" s="201"/>
      <c r="TMO29" s="201"/>
      <c r="TMP29" s="201"/>
      <c r="TMQ29" s="201"/>
      <c r="TMR29" s="201"/>
      <c r="TMS29" s="201"/>
      <c r="TMT29" s="201"/>
      <c r="TMU29" s="201"/>
      <c r="TMV29" s="201"/>
      <c r="TMW29" s="201"/>
      <c r="TMX29" s="201"/>
      <c r="TMY29" s="201"/>
      <c r="TMZ29" s="201"/>
      <c r="TNA29" s="201"/>
      <c r="TNB29" s="201"/>
      <c r="TNC29" s="201"/>
      <c r="TND29" s="201"/>
      <c r="TNE29" s="201"/>
      <c r="TNF29" s="201"/>
      <c r="TNG29" s="201"/>
      <c r="TNH29" s="201"/>
      <c r="TNI29" s="201"/>
      <c r="TNJ29" s="201"/>
      <c r="TNK29" s="201"/>
      <c r="TNL29" s="201"/>
      <c r="TNM29" s="201"/>
      <c r="TNN29" s="201"/>
      <c r="TNO29" s="201"/>
      <c r="TNP29" s="201"/>
      <c r="TNQ29" s="201"/>
      <c r="TNR29" s="201"/>
      <c r="TNS29" s="201"/>
      <c r="TNT29" s="201"/>
      <c r="TNU29" s="201"/>
      <c r="TNV29" s="201"/>
      <c r="TNW29" s="201"/>
      <c r="TNX29" s="201"/>
      <c r="TNY29" s="201"/>
      <c r="TNZ29" s="201"/>
      <c r="TOA29" s="201"/>
      <c r="TOB29" s="201"/>
      <c r="TOC29" s="201"/>
      <c r="TOD29" s="201"/>
      <c r="TOE29" s="201"/>
      <c r="TOF29" s="201"/>
      <c r="TOG29" s="201"/>
      <c r="TOH29" s="201"/>
      <c r="TOI29" s="201"/>
      <c r="TOJ29" s="201"/>
      <c r="TOK29" s="201"/>
      <c r="TOL29" s="201"/>
      <c r="TOM29" s="201"/>
      <c r="TON29" s="201"/>
      <c r="TOO29" s="201"/>
      <c r="TOP29" s="201"/>
      <c r="TOQ29" s="201"/>
      <c r="TOR29" s="201"/>
      <c r="TOS29" s="201"/>
      <c r="TOT29" s="201"/>
      <c r="TOU29" s="201"/>
      <c r="TOV29" s="201"/>
      <c r="TOW29" s="201"/>
      <c r="TOX29" s="201"/>
      <c r="TOY29" s="201"/>
      <c r="TOZ29" s="201"/>
      <c r="TPA29" s="201"/>
      <c r="TPB29" s="201"/>
      <c r="TPC29" s="201"/>
      <c r="TPD29" s="201"/>
      <c r="TPE29" s="201"/>
      <c r="TPF29" s="201"/>
      <c r="TPG29" s="201"/>
      <c r="TPH29" s="201"/>
      <c r="TPI29" s="201"/>
      <c r="TPJ29" s="201"/>
      <c r="TPK29" s="201"/>
      <c r="TPL29" s="201"/>
      <c r="TPM29" s="201"/>
      <c r="TPN29" s="201"/>
      <c r="TPO29" s="201"/>
      <c r="TPP29" s="201"/>
      <c r="TPQ29" s="201"/>
      <c r="TPR29" s="201"/>
      <c r="TPS29" s="201"/>
      <c r="TPT29" s="201"/>
      <c r="TPU29" s="201"/>
      <c r="TPV29" s="201"/>
      <c r="TPW29" s="201"/>
      <c r="TPX29" s="201"/>
      <c r="TPY29" s="201"/>
      <c r="TPZ29" s="201"/>
      <c r="TQA29" s="201"/>
      <c r="TQB29" s="201"/>
      <c r="TQC29" s="201"/>
      <c r="TQD29" s="201"/>
      <c r="TQE29" s="201"/>
      <c r="TQF29" s="201"/>
      <c r="TQG29" s="201"/>
      <c r="TQH29" s="201"/>
      <c r="TQI29" s="201"/>
      <c r="TQJ29" s="201"/>
      <c r="TQK29" s="201"/>
      <c r="TQL29" s="201"/>
      <c r="TQM29" s="201"/>
      <c r="TQN29" s="201"/>
      <c r="TQO29" s="201"/>
      <c r="TQP29" s="201"/>
      <c r="TQQ29" s="201"/>
      <c r="TQR29" s="201"/>
      <c r="TQS29" s="201"/>
      <c r="TQT29" s="201"/>
      <c r="TQU29" s="201"/>
      <c r="TQV29" s="201"/>
      <c r="TQW29" s="201"/>
      <c r="TQX29" s="201"/>
      <c r="TQY29" s="201"/>
      <c r="TQZ29" s="201"/>
      <c r="TRA29" s="201"/>
      <c r="TRB29" s="201"/>
      <c r="TRC29" s="201"/>
      <c r="TRD29" s="201"/>
      <c r="TRE29" s="201"/>
      <c r="TRF29" s="201"/>
      <c r="TRG29" s="201"/>
      <c r="TRH29" s="201"/>
      <c r="TRI29" s="201"/>
      <c r="TRJ29" s="201"/>
      <c r="TRK29" s="201"/>
      <c r="TRL29" s="201"/>
      <c r="TRM29" s="201"/>
      <c r="TRN29" s="201"/>
      <c r="TRO29" s="201"/>
      <c r="TRP29" s="201"/>
      <c r="TRQ29" s="201"/>
      <c r="TRR29" s="201"/>
      <c r="TRS29" s="201"/>
      <c r="TRT29" s="201"/>
      <c r="TRU29" s="201"/>
      <c r="TRV29" s="201"/>
      <c r="TRW29" s="201"/>
      <c r="TRX29" s="201"/>
      <c r="TRY29" s="201"/>
      <c r="TRZ29" s="201"/>
      <c r="TSA29" s="201"/>
      <c r="TSB29" s="201"/>
      <c r="TSC29" s="201"/>
      <c r="TSD29" s="201"/>
      <c r="TSE29" s="201"/>
      <c r="TSF29" s="201"/>
      <c r="TSG29" s="201"/>
      <c r="TSH29" s="201"/>
      <c r="TSI29" s="201"/>
      <c r="TSJ29" s="201"/>
      <c r="TSK29" s="201"/>
      <c r="TSL29" s="201"/>
      <c r="TSM29" s="201"/>
      <c r="TSN29" s="201"/>
      <c r="TSO29" s="201"/>
      <c r="TSP29" s="201"/>
      <c r="TSQ29" s="201"/>
      <c r="TSR29" s="201"/>
      <c r="TSS29" s="201"/>
      <c r="TST29" s="201"/>
      <c r="TSU29" s="201"/>
      <c r="TSV29" s="201"/>
      <c r="TSW29" s="201"/>
      <c r="TSX29" s="201"/>
      <c r="TSY29" s="201"/>
      <c r="TSZ29" s="201"/>
      <c r="TTA29" s="201"/>
      <c r="TTB29" s="201"/>
      <c r="TTC29" s="201"/>
      <c r="TTD29" s="201"/>
      <c r="TTE29" s="201"/>
      <c r="TTF29" s="201"/>
      <c r="TTG29" s="201"/>
      <c r="TTH29" s="201"/>
      <c r="TTI29" s="201"/>
      <c r="TTJ29" s="201"/>
      <c r="TTK29" s="201"/>
      <c r="TTL29" s="201"/>
      <c r="TTM29" s="201"/>
      <c r="TTN29" s="201"/>
      <c r="TTO29" s="201"/>
      <c r="TTP29" s="201"/>
      <c r="TTQ29" s="201"/>
      <c r="TTR29" s="201"/>
      <c r="TTS29" s="201"/>
      <c r="TTT29" s="201"/>
      <c r="TTU29" s="201"/>
      <c r="TTV29" s="201"/>
      <c r="TTW29" s="201"/>
      <c r="TTX29" s="201"/>
      <c r="TTY29" s="201"/>
      <c r="TTZ29" s="201"/>
      <c r="TUA29" s="201"/>
      <c r="TUB29" s="201"/>
      <c r="TUC29" s="201"/>
      <c r="TUD29" s="201"/>
      <c r="TUE29" s="201"/>
      <c r="TUF29" s="201"/>
      <c r="TUG29" s="201"/>
      <c r="TUH29" s="201"/>
      <c r="TUI29" s="201"/>
      <c r="TUJ29" s="201"/>
      <c r="TUK29" s="201"/>
      <c r="TUL29" s="201"/>
      <c r="TUM29" s="201"/>
      <c r="TUN29" s="201"/>
      <c r="TUO29" s="201"/>
      <c r="TUP29" s="201"/>
      <c r="TUQ29" s="201"/>
      <c r="TUR29" s="201"/>
      <c r="TUS29" s="201"/>
      <c r="TUT29" s="201"/>
      <c r="TUU29" s="201"/>
      <c r="TUV29" s="201"/>
      <c r="TUW29" s="201"/>
      <c r="TUX29" s="201"/>
      <c r="TUY29" s="201"/>
      <c r="TUZ29" s="201"/>
      <c r="TVA29" s="201"/>
      <c r="TVB29" s="201"/>
      <c r="TVC29" s="201"/>
      <c r="TVD29" s="201"/>
      <c r="TVE29" s="201"/>
      <c r="TVF29" s="201"/>
      <c r="TVG29" s="201"/>
      <c r="TVH29" s="201"/>
      <c r="TVI29" s="201"/>
      <c r="TVJ29" s="201"/>
      <c r="TVK29" s="201"/>
      <c r="TVL29" s="201"/>
      <c r="TVM29" s="201"/>
      <c r="TVN29" s="201"/>
      <c r="TVO29" s="201"/>
      <c r="TVP29" s="201"/>
      <c r="TVQ29" s="201"/>
      <c r="TVR29" s="201"/>
      <c r="TVS29" s="201"/>
      <c r="TVT29" s="201"/>
      <c r="TVU29" s="201"/>
      <c r="TVV29" s="201"/>
      <c r="TVW29" s="201"/>
      <c r="TVX29" s="201"/>
      <c r="TVY29" s="201"/>
      <c r="TVZ29" s="201"/>
      <c r="TWA29" s="201"/>
      <c r="TWB29" s="201"/>
      <c r="TWC29" s="201"/>
      <c r="TWD29" s="201"/>
      <c r="TWE29" s="201"/>
      <c r="TWF29" s="201"/>
      <c r="TWG29" s="201"/>
      <c r="TWH29" s="201"/>
      <c r="TWI29" s="201"/>
      <c r="TWJ29" s="201"/>
      <c r="TWK29" s="201"/>
      <c r="TWL29" s="201"/>
      <c r="TWM29" s="201"/>
      <c r="TWN29" s="201"/>
      <c r="TWO29" s="201"/>
      <c r="TWP29" s="201"/>
      <c r="TWQ29" s="201"/>
      <c r="TWR29" s="201"/>
      <c r="TWS29" s="201"/>
      <c r="TWT29" s="201"/>
      <c r="TWU29" s="201"/>
      <c r="TWV29" s="201"/>
      <c r="TWW29" s="201"/>
      <c r="TWX29" s="201"/>
      <c r="TWY29" s="201"/>
      <c r="TWZ29" s="201"/>
      <c r="TXA29" s="201"/>
      <c r="TXB29" s="201"/>
      <c r="TXC29" s="201"/>
      <c r="TXD29" s="201"/>
      <c r="TXE29" s="201"/>
      <c r="TXF29" s="201"/>
      <c r="TXG29" s="201"/>
      <c r="TXH29" s="201"/>
      <c r="TXI29" s="201"/>
      <c r="TXJ29" s="201"/>
      <c r="TXK29" s="201"/>
      <c r="TXL29" s="201"/>
      <c r="TXM29" s="201"/>
      <c r="TXN29" s="201"/>
      <c r="TXO29" s="201"/>
      <c r="TXP29" s="201"/>
      <c r="TXQ29" s="201"/>
      <c r="TXR29" s="201"/>
      <c r="TXS29" s="201"/>
      <c r="TXT29" s="201"/>
      <c r="TXU29" s="201"/>
      <c r="TXV29" s="201"/>
      <c r="TXW29" s="201"/>
      <c r="TXX29" s="201"/>
      <c r="TXY29" s="201"/>
      <c r="TXZ29" s="201"/>
      <c r="TYA29" s="201"/>
      <c r="TYB29" s="201"/>
      <c r="TYC29" s="201"/>
      <c r="TYD29" s="201"/>
      <c r="TYE29" s="201"/>
      <c r="TYF29" s="201"/>
      <c r="TYG29" s="201"/>
      <c r="TYH29" s="201"/>
      <c r="TYI29" s="201"/>
      <c r="TYJ29" s="201"/>
      <c r="TYK29" s="201"/>
      <c r="TYL29" s="201"/>
      <c r="TYM29" s="201"/>
      <c r="TYN29" s="201"/>
      <c r="TYO29" s="201"/>
      <c r="TYP29" s="201"/>
      <c r="TYQ29" s="201"/>
      <c r="TYR29" s="201"/>
      <c r="TYS29" s="201"/>
      <c r="TYT29" s="201"/>
      <c r="TYU29" s="201"/>
      <c r="TYV29" s="201"/>
      <c r="TYW29" s="201"/>
      <c r="TYX29" s="201"/>
      <c r="TYY29" s="201"/>
      <c r="TYZ29" s="201"/>
      <c r="TZA29" s="201"/>
      <c r="TZB29" s="201"/>
      <c r="TZC29" s="201"/>
      <c r="TZD29" s="201"/>
      <c r="TZE29" s="201"/>
      <c r="TZF29" s="201"/>
      <c r="TZG29" s="201"/>
      <c r="TZH29" s="201"/>
      <c r="TZI29" s="201"/>
      <c r="TZJ29" s="201"/>
      <c r="TZK29" s="201"/>
      <c r="TZL29" s="201"/>
      <c r="TZM29" s="201"/>
      <c r="TZN29" s="201"/>
      <c r="TZO29" s="201"/>
      <c r="TZP29" s="201"/>
      <c r="TZQ29" s="201"/>
      <c r="TZR29" s="201"/>
      <c r="TZS29" s="201"/>
      <c r="TZT29" s="201"/>
      <c r="TZU29" s="201"/>
      <c r="TZV29" s="201"/>
      <c r="TZW29" s="201"/>
      <c r="TZX29" s="201"/>
      <c r="TZY29" s="201"/>
      <c r="TZZ29" s="201"/>
      <c r="UAA29" s="201"/>
      <c r="UAB29" s="201"/>
      <c r="UAC29" s="201"/>
      <c r="UAD29" s="201"/>
      <c r="UAE29" s="201"/>
      <c r="UAF29" s="201"/>
      <c r="UAG29" s="201"/>
      <c r="UAH29" s="201"/>
      <c r="UAI29" s="201"/>
      <c r="UAJ29" s="201"/>
      <c r="UAK29" s="201"/>
      <c r="UAL29" s="201"/>
      <c r="UAM29" s="201"/>
      <c r="UAN29" s="201"/>
      <c r="UAO29" s="201"/>
      <c r="UAP29" s="201"/>
      <c r="UAQ29" s="201"/>
      <c r="UAR29" s="201"/>
      <c r="UAS29" s="201"/>
      <c r="UAT29" s="201"/>
      <c r="UAU29" s="201"/>
      <c r="UAV29" s="201"/>
      <c r="UAW29" s="201"/>
      <c r="UAX29" s="201"/>
      <c r="UAY29" s="201"/>
      <c r="UAZ29" s="201"/>
      <c r="UBA29" s="201"/>
      <c r="UBB29" s="201"/>
      <c r="UBC29" s="201"/>
      <c r="UBD29" s="201"/>
      <c r="UBE29" s="201"/>
      <c r="UBF29" s="201"/>
      <c r="UBG29" s="201"/>
      <c r="UBH29" s="201"/>
      <c r="UBI29" s="201"/>
      <c r="UBJ29" s="201"/>
      <c r="UBK29" s="201"/>
      <c r="UBL29" s="201"/>
      <c r="UBM29" s="201"/>
      <c r="UBN29" s="201"/>
      <c r="UBO29" s="201"/>
      <c r="UBP29" s="201"/>
      <c r="UBQ29" s="201"/>
      <c r="UBR29" s="201"/>
      <c r="UBS29" s="201"/>
      <c r="UBT29" s="201"/>
      <c r="UBU29" s="201"/>
      <c r="UBV29" s="201"/>
      <c r="UBW29" s="201"/>
      <c r="UBX29" s="201"/>
      <c r="UBY29" s="201"/>
      <c r="UBZ29" s="201"/>
      <c r="UCA29" s="201"/>
      <c r="UCB29" s="201"/>
      <c r="UCC29" s="201"/>
      <c r="UCD29" s="201"/>
      <c r="UCE29" s="201"/>
      <c r="UCF29" s="201"/>
      <c r="UCG29" s="201"/>
      <c r="UCH29" s="201"/>
      <c r="UCI29" s="201"/>
      <c r="UCJ29" s="201"/>
      <c r="UCK29" s="201"/>
      <c r="UCL29" s="201"/>
      <c r="UCM29" s="201"/>
      <c r="UCN29" s="201"/>
      <c r="UCO29" s="201"/>
      <c r="UCP29" s="201"/>
      <c r="UCQ29" s="201"/>
      <c r="UCR29" s="201"/>
      <c r="UCS29" s="201"/>
      <c r="UCT29" s="201"/>
      <c r="UCU29" s="201"/>
      <c r="UCV29" s="201"/>
      <c r="UCW29" s="201"/>
      <c r="UCX29" s="201"/>
      <c r="UCY29" s="201"/>
      <c r="UCZ29" s="201"/>
      <c r="UDA29" s="201"/>
      <c r="UDB29" s="201"/>
      <c r="UDC29" s="201"/>
      <c r="UDD29" s="201"/>
      <c r="UDE29" s="201"/>
      <c r="UDF29" s="201"/>
      <c r="UDG29" s="201"/>
      <c r="UDH29" s="201"/>
      <c r="UDI29" s="201"/>
      <c r="UDJ29" s="201"/>
      <c r="UDK29" s="201"/>
      <c r="UDL29" s="201"/>
      <c r="UDM29" s="201"/>
      <c r="UDN29" s="201"/>
      <c r="UDO29" s="201"/>
      <c r="UDP29" s="201"/>
      <c r="UDQ29" s="201"/>
      <c r="UDR29" s="201"/>
      <c r="UDS29" s="201"/>
      <c r="UDT29" s="201"/>
      <c r="UDU29" s="201"/>
      <c r="UDV29" s="201"/>
      <c r="UDW29" s="201"/>
      <c r="UDX29" s="201"/>
      <c r="UDY29" s="201"/>
      <c r="UDZ29" s="201"/>
      <c r="UEA29" s="201"/>
      <c r="UEB29" s="201"/>
      <c r="UEC29" s="201"/>
      <c r="UED29" s="201"/>
      <c r="UEE29" s="201"/>
      <c r="UEF29" s="201"/>
      <c r="UEG29" s="201"/>
      <c r="UEH29" s="201"/>
      <c r="UEI29" s="201"/>
      <c r="UEJ29" s="201"/>
      <c r="UEK29" s="201"/>
      <c r="UEL29" s="201"/>
      <c r="UEM29" s="201"/>
      <c r="UEN29" s="201"/>
      <c r="UEO29" s="201"/>
      <c r="UEP29" s="201"/>
      <c r="UEQ29" s="201"/>
      <c r="UER29" s="201"/>
      <c r="UES29" s="201"/>
      <c r="UET29" s="201"/>
      <c r="UEU29" s="201"/>
      <c r="UEV29" s="201"/>
      <c r="UEW29" s="201"/>
      <c r="UEX29" s="201"/>
      <c r="UEY29" s="201"/>
      <c r="UEZ29" s="201"/>
      <c r="UFA29" s="201"/>
      <c r="UFB29" s="201"/>
      <c r="UFC29" s="201"/>
      <c r="UFD29" s="201"/>
      <c r="UFE29" s="201"/>
      <c r="UFF29" s="201"/>
      <c r="UFG29" s="201"/>
      <c r="UFH29" s="201"/>
      <c r="UFI29" s="201"/>
      <c r="UFJ29" s="201"/>
      <c r="UFK29" s="201"/>
      <c r="UFL29" s="201"/>
      <c r="UFM29" s="201"/>
      <c r="UFN29" s="201"/>
      <c r="UFO29" s="201"/>
      <c r="UFP29" s="201"/>
      <c r="UFQ29" s="201"/>
      <c r="UFR29" s="201"/>
      <c r="UFS29" s="201"/>
      <c r="UFT29" s="201"/>
      <c r="UFU29" s="201"/>
      <c r="UFV29" s="201"/>
      <c r="UFW29" s="201"/>
      <c r="UFX29" s="201"/>
      <c r="UFY29" s="201"/>
      <c r="UFZ29" s="201"/>
      <c r="UGA29" s="201"/>
      <c r="UGB29" s="201"/>
      <c r="UGC29" s="201"/>
      <c r="UGD29" s="201"/>
      <c r="UGE29" s="201"/>
      <c r="UGF29" s="201"/>
      <c r="UGG29" s="201"/>
      <c r="UGH29" s="201"/>
      <c r="UGI29" s="201"/>
      <c r="UGJ29" s="201"/>
      <c r="UGK29" s="201"/>
      <c r="UGL29" s="201"/>
      <c r="UGM29" s="201"/>
      <c r="UGN29" s="201"/>
      <c r="UGO29" s="201"/>
      <c r="UGP29" s="201"/>
      <c r="UGQ29" s="201"/>
      <c r="UGR29" s="201"/>
      <c r="UGS29" s="201"/>
      <c r="UGT29" s="201"/>
      <c r="UGU29" s="201"/>
      <c r="UGV29" s="201"/>
      <c r="UGW29" s="201"/>
      <c r="UGX29" s="201"/>
      <c r="UGY29" s="201"/>
      <c r="UGZ29" s="201"/>
      <c r="UHA29" s="201"/>
      <c r="UHB29" s="201"/>
      <c r="UHC29" s="201"/>
      <c r="UHD29" s="201"/>
      <c r="UHE29" s="201"/>
      <c r="UHF29" s="201"/>
      <c r="UHG29" s="201"/>
      <c r="UHH29" s="201"/>
      <c r="UHI29" s="201"/>
      <c r="UHJ29" s="201"/>
      <c r="UHK29" s="201"/>
      <c r="UHL29" s="201"/>
      <c r="UHM29" s="201"/>
      <c r="UHN29" s="201"/>
      <c r="UHO29" s="201"/>
      <c r="UHP29" s="201"/>
      <c r="UHQ29" s="201"/>
      <c r="UHR29" s="201"/>
      <c r="UHS29" s="201"/>
      <c r="UHT29" s="201"/>
      <c r="UHU29" s="201"/>
      <c r="UHV29" s="201"/>
      <c r="UHW29" s="201"/>
      <c r="UHX29" s="201"/>
      <c r="UHY29" s="201"/>
      <c r="UHZ29" s="201"/>
      <c r="UIA29" s="201"/>
      <c r="UIB29" s="201"/>
      <c r="UIC29" s="201"/>
      <c r="UID29" s="201"/>
      <c r="UIE29" s="201"/>
      <c r="UIF29" s="201"/>
      <c r="UIG29" s="201"/>
      <c r="UIH29" s="201"/>
      <c r="UII29" s="201"/>
      <c r="UIJ29" s="201"/>
      <c r="UIK29" s="201"/>
      <c r="UIL29" s="201"/>
      <c r="UIM29" s="201"/>
      <c r="UIN29" s="201"/>
      <c r="UIO29" s="201"/>
      <c r="UIP29" s="201"/>
      <c r="UIQ29" s="201"/>
      <c r="UIR29" s="201"/>
      <c r="UIS29" s="201"/>
      <c r="UIT29" s="201"/>
      <c r="UIU29" s="201"/>
      <c r="UIV29" s="201"/>
      <c r="UIW29" s="201"/>
      <c r="UIX29" s="201"/>
      <c r="UIY29" s="201"/>
      <c r="UIZ29" s="201"/>
      <c r="UJA29" s="201"/>
      <c r="UJB29" s="201"/>
      <c r="UJC29" s="201"/>
      <c r="UJD29" s="201"/>
      <c r="UJE29" s="201"/>
      <c r="UJF29" s="201"/>
      <c r="UJG29" s="201"/>
      <c r="UJH29" s="201"/>
      <c r="UJI29" s="201"/>
      <c r="UJJ29" s="201"/>
      <c r="UJK29" s="201"/>
      <c r="UJL29" s="201"/>
      <c r="UJM29" s="201"/>
      <c r="UJN29" s="201"/>
      <c r="UJO29" s="201"/>
      <c r="UJP29" s="201"/>
      <c r="UJQ29" s="201"/>
      <c r="UJR29" s="201"/>
      <c r="UJS29" s="201"/>
      <c r="UJT29" s="201"/>
      <c r="UJU29" s="201"/>
      <c r="UJV29" s="201"/>
      <c r="UJW29" s="201"/>
      <c r="UJX29" s="201"/>
      <c r="UJY29" s="201"/>
      <c r="UJZ29" s="201"/>
      <c r="UKA29" s="201"/>
      <c r="UKB29" s="201"/>
      <c r="UKC29" s="201"/>
      <c r="UKD29" s="201"/>
      <c r="UKE29" s="201"/>
      <c r="UKF29" s="201"/>
      <c r="UKG29" s="201"/>
      <c r="UKH29" s="201"/>
      <c r="UKI29" s="201"/>
      <c r="UKJ29" s="201"/>
      <c r="UKK29" s="201"/>
      <c r="UKL29" s="201"/>
      <c r="UKM29" s="201"/>
      <c r="UKN29" s="201"/>
      <c r="UKO29" s="201"/>
      <c r="UKP29" s="201"/>
      <c r="UKQ29" s="201"/>
      <c r="UKR29" s="201"/>
      <c r="UKS29" s="201"/>
      <c r="UKT29" s="201"/>
      <c r="UKU29" s="201"/>
      <c r="UKV29" s="201"/>
      <c r="UKW29" s="201"/>
      <c r="UKX29" s="201"/>
      <c r="UKY29" s="201"/>
      <c r="UKZ29" s="201"/>
      <c r="ULA29" s="201"/>
      <c r="ULB29" s="201"/>
      <c r="ULC29" s="201"/>
      <c r="ULD29" s="201"/>
      <c r="ULE29" s="201"/>
      <c r="ULF29" s="201"/>
      <c r="ULG29" s="201"/>
      <c r="ULH29" s="201"/>
      <c r="ULI29" s="201"/>
      <c r="ULJ29" s="201"/>
      <c r="ULK29" s="201"/>
      <c r="ULL29" s="201"/>
      <c r="ULM29" s="201"/>
      <c r="ULN29" s="201"/>
      <c r="ULO29" s="201"/>
      <c r="ULP29" s="201"/>
      <c r="ULQ29" s="201"/>
      <c r="ULR29" s="201"/>
      <c r="ULS29" s="201"/>
      <c r="ULT29" s="201"/>
      <c r="ULU29" s="201"/>
      <c r="ULV29" s="201"/>
      <c r="ULW29" s="201"/>
      <c r="ULX29" s="201"/>
      <c r="ULY29" s="201"/>
      <c r="ULZ29" s="201"/>
      <c r="UMA29" s="201"/>
      <c r="UMB29" s="201"/>
      <c r="UMC29" s="201"/>
      <c r="UMD29" s="201"/>
      <c r="UME29" s="201"/>
      <c r="UMF29" s="201"/>
      <c r="UMG29" s="201"/>
      <c r="UMH29" s="201"/>
      <c r="UMI29" s="201"/>
      <c r="UMJ29" s="201"/>
      <c r="UMK29" s="201"/>
      <c r="UML29" s="201"/>
      <c r="UMM29" s="201"/>
      <c r="UMN29" s="201"/>
      <c r="UMO29" s="201"/>
      <c r="UMP29" s="201"/>
      <c r="UMQ29" s="201"/>
      <c r="UMR29" s="201"/>
      <c r="UMS29" s="201"/>
      <c r="UMT29" s="201"/>
      <c r="UMU29" s="201"/>
      <c r="UMV29" s="201"/>
      <c r="UMW29" s="201"/>
      <c r="UMX29" s="201"/>
      <c r="UMY29" s="201"/>
      <c r="UMZ29" s="201"/>
      <c r="UNA29" s="201"/>
      <c r="UNB29" s="201"/>
      <c r="UNC29" s="201"/>
      <c r="UND29" s="201"/>
      <c r="UNE29" s="201"/>
      <c r="UNF29" s="201"/>
      <c r="UNG29" s="201"/>
      <c r="UNH29" s="201"/>
      <c r="UNI29" s="201"/>
      <c r="UNJ29" s="201"/>
      <c r="UNK29" s="201"/>
      <c r="UNL29" s="201"/>
      <c r="UNM29" s="201"/>
      <c r="UNN29" s="201"/>
      <c r="UNO29" s="201"/>
      <c r="UNP29" s="201"/>
      <c r="UNQ29" s="201"/>
      <c r="UNR29" s="201"/>
      <c r="UNS29" s="201"/>
      <c r="UNT29" s="201"/>
      <c r="UNU29" s="201"/>
      <c r="UNV29" s="201"/>
      <c r="UNW29" s="201"/>
      <c r="UNX29" s="201"/>
      <c r="UNY29" s="201"/>
      <c r="UNZ29" s="201"/>
      <c r="UOA29" s="201"/>
      <c r="UOB29" s="201"/>
      <c r="UOC29" s="201"/>
      <c r="UOD29" s="201"/>
      <c r="UOE29" s="201"/>
      <c r="UOF29" s="201"/>
      <c r="UOG29" s="201"/>
      <c r="UOH29" s="201"/>
      <c r="UOI29" s="201"/>
      <c r="UOJ29" s="201"/>
      <c r="UOK29" s="201"/>
      <c r="UOL29" s="201"/>
      <c r="UOM29" s="201"/>
      <c r="UON29" s="201"/>
      <c r="UOO29" s="201"/>
      <c r="UOP29" s="201"/>
      <c r="UOQ29" s="201"/>
      <c r="UOR29" s="201"/>
      <c r="UOS29" s="201"/>
      <c r="UOT29" s="201"/>
      <c r="UOU29" s="201"/>
      <c r="UOV29" s="201"/>
      <c r="UOW29" s="201"/>
      <c r="UOX29" s="201"/>
      <c r="UOY29" s="201"/>
      <c r="UOZ29" s="201"/>
      <c r="UPA29" s="201"/>
      <c r="UPB29" s="201"/>
      <c r="UPC29" s="201"/>
      <c r="UPD29" s="201"/>
      <c r="UPE29" s="201"/>
      <c r="UPF29" s="201"/>
      <c r="UPG29" s="201"/>
      <c r="UPH29" s="201"/>
      <c r="UPI29" s="201"/>
      <c r="UPJ29" s="201"/>
      <c r="UPK29" s="201"/>
      <c r="UPL29" s="201"/>
      <c r="UPM29" s="201"/>
      <c r="UPN29" s="201"/>
      <c r="UPO29" s="201"/>
      <c r="UPP29" s="201"/>
      <c r="UPQ29" s="201"/>
      <c r="UPR29" s="201"/>
      <c r="UPS29" s="201"/>
      <c r="UPT29" s="201"/>
      <c r="UPU29" s="201"/>
      <c r="UPV29" s="201"/>
      <c r="UPW29" s="201"/>
      <c r="UPX29" s="201"/>
      <c r="UPY29" s="201"/>
      <c r="UPZ29" s="201"/>
      <c r="UQA29" s="201"/>
      <c r="UQB29" s="201"/>
      <c r="UQC29" s="201"/>
      <c r="UQD29" s="201"/>
      <c r="UQE29" s="201"/>
      <c r="UQF29" s="201"/>
      <c r="UQG29" s="201"/>
      <c r="UQH29" s="201"/>
      <c r="UQI29" s="201"/>
      <c r="UQJ29" s="201"/>
      <c r="UQK29" s="201"/>
      <c r="UQL29" s="201"/>
      <c r="UQM29" s="201"/>
      <c r="UQN29" s="201"/>
      <c r="UQO29" s="201"/>
      <c r="UQP29" s="201"/>
      <c r="UQQ29" s="201"/>
      <c r="UQR29" s="201"/>
      <c r="UQS29" s="201"/>
      <c r="UQT29" s="201"/>
      <c r="UQU29" s="201"/>
      <c r="UQV29" s="201"/>
      <c r="UQW29" s="201"/>
      <c r="UQX29" s="201"/>
      <c r="UQY29" s="201"/>
      <c r="UQZ29" s="201"/>
      <c r="URA29" s="201"/>
      <c r="URB29" s="201"/>
      <c r="URC29" s="201"/>
      <c r="URD29" s="201"/>
      <c r="URE29" s="201"/>
      <c r="URF29" s="201"/>
      <c r="URG29" s="201"/>
      <c r="URH29" s="201"/>
      <c r="URI29" s="201"/>
      <c r="URJ29" s="201"/>
      <c r="URK29" s="201"/>
      <c r="URL29" s="201"/>
      <c r="URM29" s="201"/>
      <c r="URN29" s="201"/>
      <c r="URO29" s="201"/>
      <c r="URP29" s="201"/>
      <c r="URQ29" s="201"/>
      <c r="URR29" s="201"/>
      <c r="URS29" s="201"/>
      <c r="URT29" s="201"/>
      <c r="URU29" s="201"/>
      <c r="URV29" s="201"/>
      <c r="URW29" s="201"/>
      <c r="URX29" s="201"/>
      <c r="URY29" s="201"/>
      <c r="URZ29" s="201"/>
      <c r="USA29" s="201"/>
      <c r="USB29" s="201"/>
      <c r="USC29" s="201"/>
      <c r="USD29" s="201"/>
      <c r="USE29" s="201"/>
      <c r="USF29" s="201"/>
      <c r="USG29" s="201"/>
      <c r="USH29" s="201"/>
      <c r="USI29" s="201"/>
      <c r="USJ29" s="201"/>
      <c r="USK29" s="201"/>
      <c r="USL29" s="201"/>
      <c r="USM29" s="201"/>
      <c r="USN29" s="201"/>
      <c r="USO29" s="201"/>
      <c r="USP29" s="201"/>
      <c r="USQ29" s="201"/>
      <c r="USR29" s="201"/>
      <c r="USS29" s="201"/>
      <c r="UST29" s="201"/>
      <c r="USU29" s="201"/>
      <c r="USV29" s="201"/>
      <c r="USW29" s="201"/>
      <c r="USX29" s="201"/>
      <c r="USY29" s="201"/>
      <c r="USZ29" s="201"/>
      <c r="UTA29" s="201"/>
      <c r="UTB29" s="201"/>
      <c r="UTC29" s="201"/>
      <c r="UTD29" s="201"/>
      <c r="UTE29" s="201"/>
      <c r="UTF29" s="201"/>
      <c r="UTG29" s="201"/>
      <c r="UTH29" s="201"/>
      <c r="UTI29" s="201"/>
      <c r="UTJ29" s="201"/>
      <c r="UTK29" s="201"/>
      <c r="UTL29" s="201"/>
      <c r="UTM29" s="201"/>
      <c r="UTN29" s="201"/>
      <c r="UTO29" s="201"/>
      <c r="UTP29" s="201"/>
      <c r="UTQ29" s="201"/>
      <c r="UTR29" s="201"/>
      <c r="UTS29" s="201"/>
      <c r="UTT29" s="201"/>
      <c r="UTU29" s="201"/>
      <c r="UTV29" s="201"/>
      <c r="UTW29" s="201"/>
      <c r="UTX29" s="201"/>
      <c r="UTY29" s="201"/>
      <c r="UTZ29" s="201"/>
      <c r="UUA29" s="201"/>
      <c r="UUB29" s="201"/>
      <c r="UUC29" s="201"/>
      <c r="UUD29" s="201"/>
      <c r="UUE29" s="201"/>
      <c r="UUF29" s="201"/>
      <c r="UUG29" s="201"/>
      <c r="UUH29" s="201"/>
      <c r="UUI29" s="201"/>
      <c r="UUJ29" s="201"/>
      <c r="UUK29" s="201"/>
      <c r="UUL29" s="201"/>
      <c r="UUM29" s="201"/>
      <c r="UUN29" s="201"/>
      <c r="UUO29" s="201"/>
      <c r="UUP29" s="201"/>
      <c r="UUQ29" s="201"/>
      <c r="UUR29" s="201"/>
      <c r="UUS29" s="201"/>
      <c r="UUT29" s="201"/>
      <c r="UUU29" s="201"/>
      <c r="UUV29" s="201"/>
      <c r="UUW29" s="201"/>
      <c r="UUX29" s="201"/>
      <c r="UUY29" s="201"/>
      <c r="UUZ29" s="201"/>
      <c r="UVA29" s="201"/>
      <c r="UVB29" s="201"/>
      <c r="UVC29" s="201"/>
      <c r="UVD29" s="201"/>
      <c r="UVE29" s="201"/>
      <c r="UVF29" s="201"/>
      <c r="UVG29" s="201"/>
      <c r="UVH29" s="201"/>
      <c r="UVI29" s="201"/>
      <c r="UVJ29" s="201"/>
      <c r="UVK29" s="201"/>
      <c r="UVL29" s="201"/>
      <c r="UVM29" s="201"/>
      <c r="UVN29" s="201"/>
      <c r="UVO29" s="201"/>
      <c r="UVP29" s="201"/>
      <c r="UVQ29" s="201"/>
      <c r="UVR29" s="201"/>
      <c r="UVS29" s="201"/>
      <c r="UVT29" s="201"/>
      <c r="UVU29" s="201"/>
      <c r="UVV29" s="201"/>
      <c r="UVW29" s="201"/>
      <c r="UVX29" s="201"/>
      <c r="UVY29" s="201"/>
      <c r="UVZ29" s="201"/>
      <c r="UWA29" s="201"/>
      <c r="UWB29" s="201"/>
      <c r="UWC29" s="201"/>
      <c r="UWD29" s="201"/>
      <c r="UWE29" s="201"/>
      <c r="UWF29" s="201"/>
      <c r="UWG29" s="201"/>
      <c r="UWH29" s="201"/>
      <c r="UWI29" s="201"/>
      <c r="UWJ29" s="201"/>
      <c r="UWK29" s="201"/>
      <c r="UWL29" s="201"/>
      <c r="UWM29" s="201"/>
      <c r="UWN29" s="201"/>
      <c r="UWO29" s="201"/>
      <c r="UWP29" s="201"/>
      <c r="UWQ29" s="201"/>
      <c r="UWR29" s="201"/>
      <c r="UWS29" s="201"/>
      <c r="UWT29" s="201"/>
      <c r="UWU29" s="201"/>
      <c r="UWV29" s="201"/>
      <c r="UWW29" s="201"/>
      <c r="UWX29" s="201"/>
      <c r="UWY29" s="201"/>
      <c r="UWZ29" s="201"/>
      <c r="UXA29" s="201"/>
      <c r="UXB29" s="201"/>
      <c r="UXC29" s="201"/>
      <c r="UXD29" s="201"/>
      <c r="UXE29" s="201"/>
      <c r="UXF29" s="201"/>
      <c r="UXG29" s="201"/>
      <c r="UXH29" s="201"/>
      <c r="UXI29" s="201"/>
      <c r="UXJ29" s="201"/>
      <c r="UXK29" s="201"/>
      <c r="UXL29" s="201"/>
      <c r="UXM29" s="201"/>
      <c r="UXN29" s="201"/>
      <c r="UXO29" s="201"/>
      <c r="UXP29" s="201"/>
      <c r="UXQ29" s="201"/>
      <c r="UXR29" s="201"/>
      <c r="UXS29" s="201"/>
      <c r="UXT29" s="201"/>
      <c r="UXU29" s="201"/>
      <c r="UXV29" s="201"/>
      <c r="UXW29" s="201"/>
      <c r="UXX29" s="201"/>
      <c r="UXY29" s="201"/>
      <c r="UXZ29" s="201"/>
      <c r="UYA29" s="201"/>
      <c r="UYB29" s="201"/>
      <c r="UYC29" s="201"/>
      <c r="UYD29" s="201"/>
      <c r="UYE29" s="201"/>
      <c r="UYF29" s="201"/>
      <c r="UYG29" s="201"/>
      <c r="UYH29" s="201"/>
      <c r="UYI29" s="201"/>
      <c r="UYJ29" s="201"/>
      <c r="UYK29" s="201"/>
      <c r="UYL29" s="201"/>
      <c r="UYM29" s="201"/>
      <c r="UYN29" s="201"/>
      <c r="UYO29" s="201"/>
      <c r="UYP29" s="201"/>
      <c r="UYQ29" s="201"/>
      <c r="UYR29" s="201"/>
      <c r="UYS29" s="201"/>
      <c r="UYT29" s="201"/>
      <c r="UYU29" s="201"/>
      <c r="UYV29" s="201"/>
      <c r="UYW29" s="201"/>
      <c r="UYX29" s="201"/>
      <c r="UYY29" s="201"/>
      <c r="UYZ29" s="201"/>
      <c r="UZA29" s="201"/>
      <c r="UZB29" s="201"/>
      <c r="UZC29" s="201"/>
      <c r="UZD29" s="201"/>
      <c r="UZE29" s="201"/>
      <c r="UZF29" s="201"/>
      <c r="UZG29" s="201"/>
      <c r="UZH29" s="201"/>
      <c r="UZI29" s="201"/>
      <c r="UZJ29" s="201"/>
      <c r="UZK29" s="201"/>
      <c r="UZL29" s="201"/>
      <c r="UZM29" s="201"/>
      <c r="UZN29" s="201"/>
      <c r="UZO29" s="201"/>
      <c r="UZP29" s="201"/>
      <c r="UZQ29" s="201"/>
      <c r="UZR29" s="201"/>
      <c r="UZS29" s="201"/>
      <c r="UZT29" s="201"/>
      <c r="UZU29" s="201"/>
      <c r="UZV29" s="201"/>
      <c r="UZW29" s="201"/>
      <c r="UZX29" s="201"/>
      <c r="UZY29" s="201"/>
      <c r="UZZ29" s="201"/>
      <c r="VAA29" s="201"/>
      <c r="VAB29" s="201"/>
      <c r="VAC29" s="201"/>
      <c r="VAD29" s="201"/>
      <c r="VAE29" s="201"/>
      <c r="VAF29" s="201"/>
      <c r="VAG29" s="201"/>
      <c r="VAH29" s="201"/>
      <c r="VAI29" s="201"/>
      <c r="VAJ29" s="201"/>
      <c r="VAK29" s="201"/>
      <c r="VAL29" s="201"/>
      <c r="VAM29" s="201"/>
      <c r="VAN29" s="201"/>
      <c r="VAO29" s="201"/>
      <c r="VAP29" s="201"/>
      <c r="VAQ29" s="201"/>
      <c r="VAR29" s="201"/>
      <c r="VAS29" s="201"/>
      <c r="VAT29" s="201"/>
      <c r="VAU29" s="201"/>
      <c r="VAV29" s="201"/>
      <c r="VAW29" s="201"/>
      <c r="VAX29" s="201"/>
      <c r="VAY29" s="201"/>
      <c r="VAZ29" s="201"/>
      <c r="VBA29" s="201"/>
      <c r="VBB29" s="201"/>
      <c r="VBC29" s="201"/>
      <c r="VBD29" s="201"/>
      <c r="VBE29" s="201"/>
      <c r="VBF29" s="201"/>
      <c r="VBG29" s="201"/>
      <c r="VBH29" s="201"/>
      <c r="VBI29" s="201"/>
      <c r="VBJ29" s="201"/>
      <c r="VBK29" s="201"/>
      <c r="VBL29" s="201"/>
      <c r="VBM29" s="201"/>
      <c r="VBN29" s="201"/>
      <c r="VBO29" s="201"/>
      <c r="VBP29" s="201"/>
      <c r="VBQ29" s="201"/>
      <c r="VBR29" s="201"/>
      <c r="VBS29" s="201"/>
      <c r="VBT29" s="201"/>
      <c r="VBU29" s="201"/>
      <c r="VBV29" s="201"/>
      <c r="VBW29" s="201"/>
      <c r="VBX29" s="201"/>
      <c r="VBY29" s="201"/>
      <c r="VBZ29" s="201"/>
      <c r="VCA29" s="201"/>
      <c r="VCB29" s="201"/>
      <c r="VCC29" s="201"/>
      <c r="VCD29" s="201"/>
      <c r="VCE29" s="201"/>
      <c r="VCF29" s="201"/>
      <c r="VCG29" s="201"/>
      <c r="VCH29" s="201"/>
      <c r="VCI29" s="201"/>
      <c r="VCJ29" s="201"/>
      <c r="VCK29" s="201"/>
      <c r="VCL29" s="201"/>
      <c r="VCM29" s="201"/>
      <c r="VCN29" s="201"/>
      <c r="VCO29" s="201"/>
      <c r="VCP29" s="201"/>
      <c r="VCQ29" s="201"/>
      <c r="VCR29" s="201"/>
      <c r="VCS29" s="201"/>
      <c r="VCT29" s="201"/>
      <c r="VCU29" s="201"/>
      <c r="VCV29" s="201"/>
      <c r="VCW29" s="201"/>
      <c r="VCX29" s="201"/>
      <c r="VCY29" s="201"/>
      <c r="VCZ29" s="201"/>
      <c r="VDA29" s="201"/>
      <c r="VDB29" s="201"/>
      <c r="VDC29" s="201"/>
      <c r="VDD29" s="201"/>
      <c r="VDE29" s="201"/>
      <c r="VDF29" s="201"/>
      <c r="VDG29" s="201"/>
      <c r="VDH29" s="201"/>
      <c r="VDI29" s="201"/>
      <c r="VDJ29" s="201"/>
      <c r="VDK29" s="201"/>
      <c r="VDL29" s="201"/>
      <c r="VDM29" s="201"/>
      <c r="VDN29" s="201"/>
      <c r="VDO29" s="201"/>
      <c r="VDP29" s="201"/>
      <c r="VDQ29" s="201"/>
      <c r="VDR29" s="201"/>
      <c r="VDS29" s="201"/>
      <c r="VDT29" s="201"/>
      <c r="VDU29" s="201"/>
      <c r="VDV29" s="201"/>
      <c r="VDW29" s="201"/>
      <c r="VDX29" s="201"/>
      <c r="VDY29" s="201"/>
      <c r="VDZ29" s="201"/>
      <c r="VEA29" s="201"/>
      <c r="VEB29" s="201"/>
      <c r="VEC29" s="201"/>
      <c r="VED29" s="201"/>
      <c r="VEE29" s="201"/>
      <c r="VEF29" s="201"/>
      <c r="VEG29" s="201"/>
      <c r="VEH29" s="201"/>
      <c r="VEI29" s="201"/>
      <c r="VEJ29" s="201"/>
      <c r="VEK29" s="201"/>
      <c r="VEL29" s="201"/>
      <c r="VEM29" s="201"/>
      <c r="VEN29" s="201"/>
      <c r="VEO29" s="201"/>
      <c r="VEP29" s="201"/>
      <c r="VEQ29" s="201"/>
      <c r="VER29" s="201"/>
      <c r="VES29" s="201"/>
      <c r="VET29" s="201"/>
      <c r="VEU29" s="201"/>
      <c r="VEV29" s="201"/>
      <c r="VEW29" s="201"/>
      <c r="VEX29" s="201"/>
      <c r="VEY29" s="201"/>
      <c r="VEZ29" s="201"/>
      <c r="VFA29" s="201"/>
      <c r="VFB29" s="201"/>
      <c r="VFC29" s="201"/>
      <c r="VFD29" s="201"/>
      <c r="VFE29" s="201"/>
      <c r="VFF29" s="201"/>
      <c r="VFG29" s="201"/>
      <c r="VFH29" s="201"/>
      <c r="VFI29" s="201"/>
      <c r="VFJ29" s="201"/>
      <c r="VFK29" s="201"/>
      <c r="VFL29" s="201"/>
      <c r="VFM29" s="201"/>
      <c r="VFN29" s="201"/>
      <c r="VFO29" s="201"/>
      <c r="VFP29" s="201"/>
      <c r="VFQ29" s="201"/>
      <c r="VFR29" s="201"/>
      <c r="VFS29" s="201"/>
      <c r="VFT29" s="201"/>
      <c r="VFU29" s="201"/>
      <c r="VFV29" s="201"/>
      <c r="VFW29" s="201"/>
      <c r="VFX29" s="201"/>
      <c r="VFY29" s="201"/>
      <c r="VFZ29" s="201"/>
      <c r="VGA29" s="201"/>
      <c r="VGB29" s="201"/>
      <c r="VGC29" s="201"/>
      <c r="VGD29" s="201"/>
      <c r="VGE29" s="201"/>
      <c r="VGF29" s="201"/>
      <c r="VGG29" s="201"/>
      <c r="VGH29" s="201"/>
      <c r="VGI29" s="201"/>
      <c r="VGJ29" s="201"/>
      <c r="VGK29" s="201"/>
      <c r="VGL29" s="201"/>
      <c r="VGM29" s="201"/>
      <c r="VGN29" s="201"/>
      <c r="VGO29" s="201"/>
      <c r="VGP29" s="201"/>
      <c r="VGQ29" s="201"/>
      <c r="VGR29" s="201"/>
      <c r="VGS29" s="201"/>
      <c r="VGT29" s="201"/>
      <c r="VGU29" s="201"/>
      <c r="VGV29" s="201"/>
      <c r="VGW29" s="201"/>
      <c r="VGX29" s="201"/>
      <c r="VGY29" s="201"/>
      <c r="VGZ29" s="201"/>
      <c r="VHA29" s="201"/>
      <c r="VHB29" s="201"/>
      <c r="VHC29" s="201"/>
      <c r="VHD29" s="201"/>
      <c r="VHE29" s="201"/>
      <c r="VHF29" s="201"/>
      <c r="VHG29" s="201"/>
      <c r="VHH29" s="201"/>
      <c r="VHI29" s="201"/>
      <c r="VHJ29" s="201"/>
      <c r="VHK29" s="201"/>
      <c r="VHL29" s="201"/>
      <c r="VHM29" s="201"/>
      <c r="VHN29" s="201"/>
      <c r="VHO29" s="201"/>
      <c r="VHP29" s="201"/>
      <c r="VHQ29" s="201"/>
      <c r="VHR29" s="201"/>
      <c r="VHS29" s="201"/>
      <c r="VHT29" s="201"/>
      <c r="VHU29" s="201"/>
      <c r="VHV29" s="201"/>
      <c r="VHW29" s="201"/>
      <c r="VHX29" s="201"/>
      <c r="VHY29" s="201"/>
      <c r="VHZ29" s="201"/>
      <c r="VIA29" s="201"/>
      <c r="VIB29" s="201"/>
      <c r="VIC29" s="201"/>
      <c r="VID29" s="201"/>
      <c r="VIE29" s="201"/>
      <c r="VIF29" s="201"/>
      <c r="VIG29" s="201"/>
      <c r="VIH29" s="201"/>
      <c r="VII29" s="201"/>
      <c r="VIJ29" s="201"/>
      <c r="VIK29" s="201"/>
      <c r="VIL29" s="201"/>
      <c r="VIM29" s="201"/>
      <c r="VIN29" s="201"/>
      <c r="VIO29" s="201"/>
      <c r="VIP29" s="201"/>
      <c r="VIQ29" s="201"/>
      <c r="VIR29" s="201"/>
      <c r="VIS29" s="201"/>
      <c r="VIT29" s="201"/>
      <c r="VIU29" s="201"/>
      <c r="VIV29" s="201"/>
      <c r="VIW29" s="201"/>
      <c r="VIX29" s="201"/>
      <c r="VIY29" s="201"/>
      <c r="VIZ29" s="201"/>
      <c r="VJA29" s="201"/>
      <c r="VJB29" s="201"/>
      <c r="VJC29" s="201"/>
      <c r="VJD29" s="201"/>
      <c r="VJE29" s="201"/>
      <c r="VJF29" s="201"/>
      <c r="VJG29" s="201"/>
      <c r="VJH29" s="201"/>
      <c r="VJI29" s="201"/>
      <c r="VJJ29" s="201"/>
      <c r="VJK29" s="201"/>
      <c r="VJL29" s="201"/>
      <c r="VJM29" s="201"/>
      <c r="VJN29" s="201"/>
      <c r="VJO29" s="201"/>
      <c r="VJP29" s="201"/>
      <c r="VJQ29" s="201"/>
      <c r="VJR29" s="201"/>
      <c r="VJS29" s="201"/>
      <c r="VJT29" s="201"/>
      <c r="VJU29" s="201"/>
      <c r="VJV29" s="201"/>
      <c r="VJW29" s="201"/>
      <c r="VJX29" s="201"/>
      <c r="VJY29" s="201"/>
      <c r="VJZ29" s="201"/>
      <c r="VKA29" s="201"/>
      <c r="VKB29" s="201"/>
      <c r="VKC29" s="201"/>
      <c r="VKD29" s="201"/>
      <c r="VKE29" s="201"/>
      <c r="VKF29" s="201"/>
      <c r="VKG29" s="201"/>
      <c r="VKH29" s="201"/>
      <c r="VKI29" s="201"/>
      <c r="VKJ29" s="201"/>
      <c r="VKK29" s="201"/>
      <c r="VKL29" s="201"/>
      <c r="VKM29" s="201"/>
      <c r="VKN29" s="201"/>
      <c r="VKO29" s="201"/>
      <c r="VKP29" s="201"/>
      <c r="VKQ29" s="201"/>
      <c r="VKR29" s="201"/>
      <c r="VKS29" s="201"/>
      <c r="VKT29" s="201"/>
      <c r="VKU29" s="201"/>
      <c r="VKV29" s="201"/>
      <c r="VKW29" s="201"/>
      <c r="VKX29" s="201"/>
      <c r="VKY29" s="201"/>
      <c r="VKZ29" s="201"/>
      <c r="VLA29" s="201"/>
      <c r="VLB29" s="201"/>
      <c r="VLC29" s="201"/>
      <c r="VLD29" s="201"/>
      <c r="VLE29" s="201"/>
      <c r="VLF29" s="201"/>
      <c r="VLG29" s="201"/>
      <c r="VLH29" s="201"/>
      <c r="VLI29" s="201"/>
      <c r="VLJ29" s="201"/>
      <c r="VLK29" s="201"/>
      <c r="VLL29" s="201"/>
      <c r="VLM29" s="201"/>
      <c r="VLN29" s="201"/>
      <c r="VLO29" s="201"/>
      <c r="VLP29" s="201"/>
      <c r="VLQ29" s="201"/>
      <c r="VLR29" s="201"/>
      <c r="VLS29" s="201"/>
      <c r="VLT29" s="201"/>
      <c r="VLU29" s="201"/>
      <c r="VLV29" s="201"/>
      <c r="VLW29" s="201"/>
      <c r="VLX29" s="201"/>
      <c r="VLY29" s="201"/>
      <c r="VLZ29" s="201"/>
      <c r="VMA29" s="201"/>
      <c r="VMB29" s="201"/>
      <c r="VMC29" s="201"/>
      <c r="VMD29" s="201"/>
      <c r="VME29" s="201"/>
      <c r="VMF29" s="201"/>
      <c r="VMG29" s="201"/>
      <c r="VMH29" s="201"/>
      <c r="VMI29" s="201"/>
      <c r="VMJ29" s="201"/>
      <c r="VMK29" s="201"/>
      <c r="VML29" s="201"/>
      <c r="VMM29" s="201"/>
      <c r="VMN29" s="201"/>
      <c r="VMO29" s="201"/>
      <c r="VMP29" s="201"/>
      <c r="VMQ29" s="201"/>
      <c r="VMR29" s="201"/>
      <c r="VMS29" s="201"/>
      <c r="VMT29" s="201"/>
      <c r="VMU29" s="201"/>
      <c r="VMV29" s="201"/>
      <c r="VMW29" s="201"/>
      <c r="VMX29" s="201"/>
      <c r="VMY29" s="201"/>
      <c r="VMZ29" s="201"/>
      <c r="VNA29" s="201"/>
      <c r="VNB29" s="201"/>
      <c r="VNC29" s="201"/>
      <c r="VND29" s="201"/>
      <c r="VNE29" s="201"/>
      <c r="VNF29" s="201"/>
      <c r="VNG29" s="201"/>
      <c r="VNH29" s="201"/>
      <c r="VNI29" s="201"/>
      <c r="VNJ29" s="201"/>
      <c r="VNK29" s="201"/>
      <c r="VNL29" s="201"/>
      <c r="VNM29" s="201"/>
      <c r="VNN29" s="201"/>
      <c r="VNO29" s="201"/>
      <c r="VNP29" s="201"/>
      <c r="VNQ29" s="201"/>
      <c r="VNR29" s="201"/>
      <c r="VNS29" s="201"/>
      <c r="VNT29" s="201"/>
      <c r="VNU29" s="201"/>
      <c r="VNV29" s="201"/>
      <c r="VNW29" s="201"/>
      <c r="VNX29" s="201"/>
      <c r="VNY29" s="201"/>
      <c r="VNZ29" s="201"/>
      <c r="VOA29" s="201"/>
      <c r="VOB29" s="201"/>
      <c r="VOC29" s="201"/>
      <c r="VOD29" s="201"/>
      <c r="VOE29" s="201"/>
      <c r="VOF29" s="201"/>
      <c r="VOG29" s="201"/>
      <c r="VOH29" s="201"/>
      <c r="VOI29" s="201"/>
      <c r="VOJ29" s="201"/>
      <c r="VOK29" s="201"/>
      <c r="VOL29" s="201"/>
      <c r="VOM29" s="201"/>
      <c r="VON29" s="201"/>
      <c r="VOO29" s="201"/>
      <c r="VOP29" s="201"/>
      <c r="VOQ29" s="201"/>
      <c r="VOR29" s="201"/>
      <c r="VOS29" s="201"/>
      <c r="VOT29" s="201"/>
      <c r="VOU29" s="201"/>
      <c r="VOV29" s="201"/>
      <c r="VOW29" s="201"/>
      <c r="VOX29" s="201"/>
      <c r="VOY29" s="201"/>
      <c r="VOZ29" s="201"/>
      <c r="VPA29" s="201"/>
      <c r="VPB29" s="201"/>
      <c r="VPC29" s="201"/>
      <c r="VPD29" s="201"/>
      <c r="VPE29" s="201"/>
      <c r="VPF29" s="201"/>
      <c r="VPG29" s="201"/>
      <c r="VPH29" s="201"/>
      <c r="VPI29" s="201"/>
      <c r="VPJ29" s="201"/>
      <c r="VPK29" s="201"/>
      <c r="VPL29" s="201"/>
      <c r="VPM29" s="201"/>
      <c r="VPN29" s="201"/>
      <c r="VPO29" s="201"/>
      <c r="VPP29" s="201"/>
      <c r="VPQ29" s="201"/>
      <c r="VPR29" s="201"/>
      <c r="VPS29" s="201"/>
      <c r="VPT29" s="201"/>
      <c r="VPU29" s="201"/>
      <c r="VPV29" s="201"/>
      <c r="VPW29" s="201"/>
      <c r="VPX29" s="201"/>
      <c r="VPY29" s="201"/>
      <c r="VPZ29" s="201"/>
      <c r="VQA29" s="201"/>
      <c r="VQB29" s="201"/>
      <c r="VQC29" s="201"/>
      <c r="VQD29" s="201"/>
      <c r="VQE29" s="201"/>
      <c r="VQF29" s="201"/>
      <c r="VQG29" s="201"/>
      <c r="VQH29" s="201"/>
      <c r="VQI29" s="201"/>
      <c r="VQJ29" s="201"/>
      <c r="VQK29" s="201"/>
      <c r="VQL29" s="201"/>
      <c r="VQM29" s="201"/>
      <c r="VQN29" s="201"/>
      <c r="VQO29" s="201"/>
      <c r="VQP29" s="201"/>
      <c r="VQQ29" s="201"/>
      <c r="VQR29" s="201"/>
      <c r="VQS29" s="201"/>
      <c r="VQT29" s="201"/>
      <c r="VQU29" s="201"/>
      <c r="VQV29" s="201"/>
      <c r="VQW29" s="201"/>
      <c r="VQX29" s="201"/>
      <c r="VQY29" s="201"/>
      <c r="VQZ29" s="201"/>
      <c r="VRA29" s="201"/>
      <c r="VRB29" s="201"/>
      <c r="VRC29" s="201"/>
      <c r="VRD29" s="201"/>
      <c r="VRE29" s="201"/>
      <c r="VRF29" s="201"/>
      <c r="VRG29" s="201"/>
      <c r="VRH29" s="201"/>
      <c r="VRI29" s="201"/>
      <c r="VRJ29" s="201"/>
      <c r="VRK29" s="201"/>
      <c r="VRL29" s="201"/>
      <c r="VRM29" s="201"/>
      <c r="VRN29" s="201"/>
      <c r="VRO29" s="201"/>
      <c r="VRP29" s="201"/>
      <c r="VRQ29" s="201"/>
      <c r="VRR29" s="201"/>
      <c r="VRS29" s="201"/>
      <c r="VRT29" s="201"/>
      <c r="VRU29" s="201"/>
      <c r="VRV29" s="201"/>
      <c r="VRW29" s="201"/>
      <c r="VRX29" s="201"/>
      <c r="VRY29" s="201"/>
      <c r="VRZ29" s="201"/>
      <c r="VSA29" s="201"/>
      <c r="VSB29" s="201"/>
      <c r="VSC29" s="201"/>
      <c r="VSD29" s="201"/>
      <c r="VSE29" s="201"/>
      <c r="VSF29" s="201"/>
      <c r="VSG29" s="201"/>
      <c r="VSH29" s="201"/>
      <c r="VSI29" s="201"/>
      <c r="VSJ29" s="201"/>
      <c r="VSK29" s="201"/>
      <c r="VSL29" s="201"/>
      <c r="VSM29" s="201"/>
      <c r="VSN29" s="201"/>
      <c r="VSO29" s="201"/>
      <c r="VSP29" s="201"/>
      <c r="VSQ29" s="201"/>
      <c r="VSR29" s="201"/>
      <c r="VSS29" s="201"/>
      <c r="VST29" s="201"/>
      <c r="VSU29" s="201"/>
      <c r="VSV29" s="201"/>
      <c r="VSW29" s="201"/>
      <c r="VSX29" s="201"/>
      <c r="VSY29" s="201"/>
      <c r="VSZ29" s="201"/>
      <c r="VTA29" s="201"/>
      <c r="VTB29" s="201"/>
      <c r="VTC29" s="201"/>
      <c r="VTD29" s="201"/>
      <c r="VTE29" s="201"/>
      <c r="VTF29" s="201"/>
      <c r="VTG29" s="201"/>
      <c r="VTH29" s="201"/>
      <c r="VTI29" s="201"/>
      <c r="VTJ29" s="201"/>
      <c r="VTK29" s="201"/>
      <c r="VTL29" s="201"/>
      <c r="VTM29" s="201"/>
      <c r="VTN29" s="201"/>
      <c r="VTO29" s="201"/>
      <c r="VTP29" s="201"/>
      <c r="VTQ29" s="201"/>
      <c r="VTR29" s="201"/>
      <c r="VTS29" s="201"/>
      <c r="VTT29" s="201"/>
      <c r="VTU29" s="201"/>
      <c r="VTV29" s="201"/>
      <c r="VTW29" s="201"/>
      <c r="VTX29" s="201"/>
      <c r="VTY29" s="201"/>
      <c r="VTZ29" s="201"/>
      <c r="VUA29" s="201"/>
      <c r="VUB29" s="201"/>
      <c r="VUC29" s="201"/>
      <c r="VUD29" s="201"/>
      <c r="VUE29" s="201"/>
      <c r="VUF29" s="201"/>
      <c r="VUG29" s="201"/>
      <c r="VUH29" s="201"/>
      <c r="VUI29" s="201"/>
      <c r="VUJ29" s="201"/>
      <c r="VUK29" s="201"/>
      <c r="VUL29" s="201"/>
      <c r="VUM29" s="201"/>
      <c r="VUN29" s="201"/>
      <c r="VUO29" s="201"/>
      <c r="VUP29" s="201"/>
      <c r="VUQ29" s="201"/>
      <c r="VUR29" s="201"/>
      <c r="VUS29" s="201"/>
      <c r="VUT29" s="201"/>
      <c r="VUU29" s="201"/>
      <c r="VUV29" s="201"/>
      <c r="VUW29" s="201"/>
      <c r="VUX29" s="201"/>
      <c r="VUY29" s="201"/>
      <c r="VUZ29" s="201"/>
      <c r="VVA29" s="201"/>
      <c r="VVB29" s="201"/>
      <c r="VVC29" s="201"/>
      <c r="VVD29" s="201"/>
      <c r="VVE29" s="201"/>
      <c r="VVF29" s="201"/>
      <c r="VVG29" s="201"/>
      <c r="VVH29" s="201"/>
      <c r="VVI29" s="201"/>
      <c r="VVJ29" s="201"/>
      <c r="VVK29" s="201"/>
      <c r="VVL29" s="201"/>
      <c r="VVM29" s="201"/>
      <c r="VVN29" s="201"/>
      <c r="VVO29" s="201"/>
      <c r="VVP29" s="201"/>
      <c r="VVQ29" s="201"/>
      <c r="VVR29" s="201"/>
      <c r="VVS29" s="201"/>
      <c r="VVT29" s="201"/>
      <c r="VVU29" s="201"/>
      <c r="VVV29" s="201"/>
      <c r="VVW29" s="201"/>
      <c r="VVX29" s="201"/>
      <c r="VVY29" s="201"/>
      <c r="VVZ29" s="201"/>
      <c r="VWA29" s="201"/>
      <c r="VWB29" s="201"/>
      <c r="VWC29" s="201"/>
      <c r="VWD29" s="201"/>
      <c r="VWE29" s="201"/>
      <c r="VWF29" s="201"/>
      <c r="VWG29" s="201"/>
      <c r="VWH29" s="201"/>
      <c r="VWI29" s="201"/>
      <c r="VWJ29" s="201"/>
      <c r="VWK29" s="201"/>
      <c r="VWL29" s="201"/>
      <c r="VWM29" s="201"/>
      <c r="VWN29" s="201"/>
      <c r="VWO29" s="201"/>
      <c r="VWP29" s="201"/>
      <c r="VWQ29" s="201"/>
      <c r="VWR29" s="201"/>
      <c r="VWS29" s="201"/>
      <c r="VWT29" s="201"/>
      <c r="VWU29" s="201"/>
      <c r="VWV29" s="201"/>
      <c r="VWW29" s="201"/>
      <c r="VWX29" s="201"/>
      <c r="VWY29" s="201"/>
      <c r="VWZ29" s="201"/>
      <c r="VXA29" s="201"/>
      <c r="VXB29" s="201"/>
      <c r="VXC29" s="201"/>
      <c r="VXD29" s="201"/>
      <c r="VXE29" s="201"/>
      <c r="VXF29" s="201"/>
      <c r="VXG29" s="201"/>
      <c r="VXH29" s="201"/>
      <c r="VXI29" s="201"/>
      <c r="VXJ29" s="201"/>
      <c r="VXK29" s="201"/>
      <c r="VXL29" s="201"/>
      <c r="VXM29" s="201"/>
      <c r="VXN29" s="201"/>
      <c r="VXO29" s="201"/>
      <c r="VXP29" s="201"/>
      <c r="VXQ29" s="201"/>
      <c r="VXR29" s="201"/>
      <c r="VXS29" s="201"/>
      <c r="VXT29" s="201"/>
      <c r="VXU29" s="201"/>
      <c r="VXV29" s="201"/>
      <c r="VXW29" s="201"/>
      <c r="VXX29" s="201"/>
      <c r="VXY29" s="201"/>
      <c r="VXZ29" s="201"/>
      <c r="VYA29" s="201"/>
      <c r="VYB29" s="201"/>
      <c r="VYC29" s="201"/>
      <c r="VYD29" s="201"/>
      <c r="VYE29" s="201"/>
      <c r="VYF29" s="201"/>
      <c r="VYG29" s="201"/>
      <c r="VYH29" s="201"/>
      <c r="VYI29" s="201"/>
      <c r="VYJ29" s="201"/>
      <c r="VYK29" s="201"/>
      <c r="VYL29" s="201"/>
      <c r="VYM29" s="201"/>
      <c r="VYN29" s="201"/>
      <c r="VYO29" s="201"/>
      <c r="VYP29" s="201"/>
      <c r="VYQ29" s="201"/>
      <c r="VYR29" s="201"/>
      <c r="VYS29" s="201"/>
      <c r="VYT29" s="201"/>
      <c r="VYU29" s="201"/>
      <c r="VYV29" s="201"/>
      <c r="VYW29" s="201"/>
      <c r="VYX29" s="201"/>
      <c r="VYY29" s="201"/>
      <c r="VYZ29" s="201"/>
      <c r="VZA29" s="201"/>
      <c r="VZB29" s="201"/>
      <c r="VZC29" s="201"/>
      <c r="VZD29" s="201"/>
      <c r="VZE29" s="201"/>
      <c r="VZF29" s="201"/>
      <c r="VZG29" s="201"/>
      <c r="VZH29" s="201"/>
      <c r="VZI29" s="201"/>
      <c r="VZJ29" s="201"/>
      <c r="VZK29" s="201"/>
      <c r="VZL29" s="201"/>
      <c r="VZM29" s="201"/>
      <c r="VZN29" s="201"/>
      <c r="VZO29" s="201"/>
      <c r="VZP29" s="201"/>
      <c r="VZQ29" s="201"/>
      <c r="VZR29" s="201"/>
      <c r="VZS29" s="201"/>
      <c r="VZT29" s="201"/>
      <c r="VZU29" s="201"/>
      <c r="VZV29" s="201"/>
      <c r="VZW29" s="201"/>
      <c r="VZX29" s="201"/>
      <c r="VZY29" s="201"/>
      <c r="VZZ29" s="201"/>
      <c r="WAA29" s="201"/>
      <c r="WAB29" s="201"/>
      <c r="WAC29" s="201"/>
      <c r="WAD29" s="201"/>
      <c r="WAE29" s="201"/>
      <c r="WAF29" s="201"/>
      <c r="WAG29" s="201"/>
      <c r="WAH29" s="201"/>
      <c r="WAI29" s="201"/>
      <c r="WAJ29" s="201"/>
      <c r="WAK29" s="201"/>
      <c r="WAL29" s="201"/>
      <c r="WAM29" s="201"/>
      <c r="WAN29" s="201"/>
      <c r="WAO29" s="201"/>
      <c r="WAP29" s="201"/>
      <c r="WAQ29" s="201"/>
      <c r="WAR29" s="201"/>
      <c r="WAS29" s="201"/>
      <c r="WAT29" s="201"/>
      <c r="WAU29" s="201"/>
      <c r="WAV29" s="201"/>
      <c r="WAW29" s="201"/>
      <c r="WAX29" s="201"/>
      <c r="WAY29" s="201"/>
      <c r="WAZ29" s="201"/>
      <c r="WBA29" s="201"/>
      <c r="WBB29" s="201"/>
      <c r="WBC29" s="201"/>
      <c r="WBD29" s="201"/>
      <c r="WBE29" s="201"/>
      <c r="WBF29" s="201"/>
      <c r="WBG29" s="201"/>
      <c r="WBH29" s="201"/>
      <c r="WBI29" s="201"/>
      <c r="WBJ29" s="201"/>
      <c r="WBK29" s="201"/>
      <c r="WBL29" s="201"/>
      <c r="WBM29" s="201"/>
      <c r="WBN29" s="201"/>
      <c r="WBO29" s="201"/>
      <c r="WBP29" s="201"/>
      <c r="WBQ29" s="201"/>
      <c r="WBR29" s="201"/>
      <c r="WBS29" s="201"/>
      <c r="WBT29" s="201"/>
      <c r="WBU29" s="201"/>
      <c r="WBV29" s="201"/>
      <c r="WBW29" s="201"/>
      <c r="WBX29" s="201"/>
      <c r="WBY29" s="201"/>
      <c r="WBZ29" s="201"/>
      <c r="WCA29" s="201"/>
      <c r="WCB29" s="201"/>
      <c r="WCC29" s="201"/>
      <c r="WCD29" s="201"/>
      <c r="WCE29" s="201"/>
      <c r="WCF29" s="201"/>
      <c r="WCG29" s="201"/>
      <c r="WCH29" s="201"/>
      <c r="WCI29" s="201"/>
      <c r="WCJ29" s="201"/>
      <c r="WCK29" s="201"/>
      <c r="WCL29" s="201"/>
      <c r="WCM29" s="201"/>
      <c r="WCN29" s="201"/>
      <c r="WCO29" s="201"/>
      <c r="WCP29" s="201"/>
      <c r="WCQ29" s="201"/>
      <c r="WCR29" s="201"/>
      <c r="WCS29" s="201"/>
      <c r="WCT29" s="201"/>
      <c r="WCU29" s="201"/>
      <c r="WCV29" s="201"/>
      <c r="WCW29" s="201"/>
      <c r="WCX29" s="201"/>
      <c r="WCY29" s="201"/>
      <c r="WCZ29" s="201"/>
      <c r="WDA29" s="201"/>
      <c r="WDB29" s="201"/>
      <c r="WDC29" s="201"/>
      <c r="WDD29" s="201"/>
      <c r="WDE29" s="201"/>
      <c r="WDF29" s="201"/>
      <c r="WDG29" s="201"/>
      <c r="WDH29" s="201"/>
      <c r="WDI29" s="201"/>
      <c r="WDJ29" s="201"/>
      <c r="WDK29" s="201"/>
      <c r="WDL29" s="201"/>
      <c r="WDM29" s="201"/>
      <c r="WDN29" s="201"/>
      <c r="WDO29" s="201"/>
      <c r="WDP29" s="201"/>
      <c r="WDQ29" s="201"/>
      <c r="WDR29" s="201"/>
      <c r="WDS29" s="201"/>
      <c r="WDT29" s="201"/>
      <c r="WDU29" s="201"/>
      <c r="WDV29" s="201"/>
      <c r="WDW29" s="201"/>
      <c r="WDX29" s="201"/>
      <c r="WDY29" s="201"/>
      <c r="WDZ29" s="201"/>
      <c r="WEA29" s="201"/>
      <c r="WEB29" s="201"/>
      <c r="WEC29" s="201"/>
      <c r="WED29" s="201"/>
      <c r="WEE29" s="201"/>
      <c r="WEF29" s="201"/>
      <c r="WEG29" s="201"/>
      <c r="WEH29" s="201"/>
      <c r="WEI29" s="201"/>
      <c r="WEJ29" s="201"/>
      <c r="WEK29" s="201"/>
      <c r="WEL29" s="201"/>
      <c r="WEM29" s="201"/>
      <c r="WEN29" s="201"/>
      <c r="WEO29" s="201"/>
      <c r="WEP29" s="201"/>
      <c r="WEQ29" s="201"/>
      <c r="WER29" s="201"/>
      <c r="WES29" s="201"/>
      <c r="WET29" s="201"/>
      <c r="WEU29" s="201"/>
      <c r="WEV29" s="201"/>
      <c r="WEW29" s="201"/>
      <c r="WEX29" s="201"/>
      <c r="WEY29" s="201"/>
      <c r="WEZ29" s="201"/>
      <c r="WFA29" s="201"/>
      <c r="WFB29" s="201"/>
      <c r="WFC29" s="201"/>
      <c r="WFD29" s="201"/>
      <c r="WFE29" s="201"/>
      <c r="WFF29" s="201"/>
      <c r="WFG29" s="201"/>
      <c r="WFH29" s="201"/>
      <c r="WFI29" s="201"/>
      <c r="WFJ29" s="201"/>
      <c r="WFK29" s="201"/>
      <c r="WFL29" s="201"/>
      <c r="WFM29" s="201"/>
      <c r="WFN29" s="201"/>
      <c r="WFO29" s="201"/>
      <c r="WFP29" s="201"/>
      <c r="WFQ29" s="201"/>
      <c r="WFR29" s="201"/>
      <c r="WFS29" s="201"/>
      <c r="WFT29" s="201"/>
      <c r="WFU29" s="201"/>
      <c r="WFV29" s="201"/>
      <c r="WFW29" s="201"/>
      <c r="WFX29" s="201"/>
      <c r="WFY29" s="201"/>
      <c r="WFZ29" s="201"/>
      <c r="WGA29" s="201"/>
      <c r="WGB29" s="201"/>
      <c r="WGC29" s="201"/>
      <c r="WGD29" s="201"/>
      <c r="WGE29" s="201"/>
      <c r="WGF29" s="201"/>
      <c r="WGG29" s="201"/>
      <c r="WGH29" s="201"/>
      <c r="WGI29" s="201"/>
      <c r="WGJ29" s="201"/>
      <c r="WGK29" s="201"/>
      <c r="WGL29" s="201"/>
      <c r="WGM29" s="201"/>
      <c r="WGN29" s="201"/>
      <c r="WGO29" s="201"/>
      <c r="WGP29" s="201"/>
      <c r="WGQ29" s="201"/>
      <c r="WGR29" s="201"/>
      <c r="WGS29" s="201"/>
      <c r="WGT29" s="201"/>
      <c r="WGU29" s="201"/>
      <c r="WGV29" s="201"/>
      <c r="WGW29" s="201"/>
      <c r="WGX29" s="201"/>
      <c r="WGY29" s="201"/>
      <c r="WGZ29" s="201"/>
      <c r="WHA29" s="201"/>
      <c r="WHB29" s="201"/>
      <c r="WHC29" s="201"/>
      <c r="WHD29" s="201"/>
      <c r="WHE29" s="201"/>
      <c r="WHF29" s="201"/>
      <c r="WHG29" s="201"/>
      <c r="WHH29" s="201"/>
      <c r="WHI29" s="201"/>
      <c r="WHJ29" s="201"/>
      <c r="WHK29" s="201"/>
      <c r="WHL29" s="201"/>
      <c r="WHM29" s="201"/>
      <c r="WHN29" s="201"/>
      <c r="WHO29" s="201"/>
      <c r="WHP29" s="201"/>
      <c r="WHQ29" s="201"/>
      <c r="WHR29" s="201"/>
      <c r="WHS29" s="201"/>
      <c r="WHT29" s="201"/>
      <c r="WHU29" s="201"/>
      <c r="WHV29" s="201"/>
      <c r="WHW29" s="201"/>
      <c r="WHX29" s="201"/>
      <c r="WHY29" s="201"/>
      <c r="WHZ29" s="201"/>
      <c r="WIA29" s="201"/>
      <c r="WIB29" s="201"/>
      <c r="WIC29" s="201"/>
      <c r="WID29" s="201"/>
      <c r="WIE29" s="201"/>
      <c r="WIF29" s="201"/>
      <c r="WIG29" s="201"/>
      <c r="WIH29" s="201"/>
      <c r="WII29" s="201"/>
      <c r="WIJ29" s="201"/>
      <c r="WIK29" s="201"/>
      <c r="WIL29" s="201"/>
      <c r="WIM29" s="201"/>
      <c r="WIN29" s="201"/>
      <c r="WIO29" s="201"/>
      <c r="WIP29" s="201"/>
      <c r="WIQ29" s="201"/>
      <c r="WIR29" s="201"/>
      <c r="WIS29" s="201"/>
      <c r="WIT29" s="201"/>
      <c r="WIU29" s="201"/>
      <c r="WIV29" s="201"/>
      <c r="WIW29" s="201"/>
      <c r="WIX29" s="201"/>
      <c r="WIY29" s="201"/>
      <c r="WIZ29" s="201"/>
      <c r="WJA29" s="201"/>
      <c r="WJB29" s="201"/>
      <c r="WJC29" s="201"/>
      <c r="WJD29" s="201"/>
      <c r="WJE29" s="201"/>
      <c r="WJF29" s="201"/>
      <c r="WJG29" s="201"/>
      <c r="WJH29" s="201"/>
      <c r="WJI29" s="201"/>
      <c r="WJJ29" s="201"/>
      <c r="WJK29" s="201"/>
      <c r="WJL29" s="201"/>
      <c r="WJM29" s="201"/>
      <c r="WJN29" s="201"/>
      <c r="WJO29" s="201"/>
      <c r="WJP29" s="201"/>
      <c r="WJQ29" s="201"/>
      <c r="WJR29" s="201"/>
      <c r="WJS29" s="201"/>
      <c r="WJT29" s="201"/>
      <c r="WJU29" s="201"/>
      <c r="WJV29" s="201"/>
      <c r="WJW29" s="201"/>
      <c r="WJX29" s="201"/>
      <c r="WJY29" s="201"/>
      <c r="WJZ29" s="201"/>
      <c r="WKA29" s="201"/>
      <c r="WKB29" s="201"/>
      <c r="WKC29" s="201"/>
      <c r="WKD29" s="201"/>
      <c r="WKE29" s="201"/>
      <c r="WKF29" s="201"/>
      <c r="WKG29" s="201"/>
      <c r="WKH29" s="201"/>
      <c r="WKI29" s="201"/>
      <c r="WKJ29" s="201"/>
      <c r="WKK29" s="201"/>
      <c r="WKL29" s="201"/>
      <c r="WKM29" s="201"/>
      <c r="WKN29" s="201"/>
      <c r="WKO29" s="201"/>
      <c r="WKP29" s="201"/>
      <c r="WKQ29" s="201"/>
      <c r="WKR29" s="201"/>
      <c r="WKS29" s="201"/>
      <c r="WKT29" s="201"/>
      <c r="WKU29" s="201"/>
      <c r="WKV29" s="201"/>
      <c r="WKW29" s="201"/>
      <c r="WKX29" s="201"/>
      <c r="WKY29" s="201"/>
      <c r="WKZ29" s="201"/>
      <c r="WLA29" s="201"/>
      <c r="WLB29" s="201"/>
      <c r="WLC29" s="201"/>
      <c r="WLD29" s="201"/>
      <c r="WLE29" s="201"/>
      <c r="WLF29" s="201"/>
      <c r="WLG29" s="201"/>
      <c r="WLH29" s="201"/>
      <c r="WLI29" s="201"/>
      <c r="WLJ29" s="201"/>
      <c r="WLK29" s="201"/>
      <c r="WLL29" s="201"/>
      <c r="WLM29" s="201"/>
      <c r="WLN29" s="201"/>
      <c r="WLO29" s="201"/>
      <c r="WLP29" s="201"/>
      <c r="WLQ29" s="201"/>
      <c r="WLR29" s="201"/>
      <c r="WLS29" s="201"/>
      <c r="WLT29" s="201"/>
      <c r="WLU29" s="201"/>
      <c r="WLV29" s="201"/>
      <c r="WLW29" s="201"/>
      <c r="WLX29" s="201"/>
      <c r="WLY29" s="201"/>
      <c r="WLZ29" s="201"/>
      <c r="WMA29" s="201"/>
      <c r="WMB29" s="201"/>
      <c r="WMC29" s="201"/>
      <c r="WMD29" s="201"/>
      <c r="WME29" s="201"/>
      <c r="WMF29" s="201"/>
      <c r="WMG29" s="201"/>
      <c r="WMH29" s="201"/>
      <c r="WMI29" s="201"/>
      <c r="WMJ29" s="201"/>
      <c r="WMK29" s="201"/>
      <c r="WML29" s="201"/>
      <c r="WMM29" s="201"/>
      <c r="WMN29" s="201"/>
      <c r="WMO29" s="201"/>
      <c r="WMP29" s="201"/>
      <c r="WMQ29" s="201"/>
      <c r="WMR29" s="201"/>
      <c r="WMS29" s="201"/>
      <c r="WMT29" s="201"/>
      <c r="WMU29" s="201"/>
      <c r="WMV29" s="201"/>
      <c r="WMW29" s="201"/>
      <c r="WMX29" s="201"/>
      <c r="WMY29" s="201"/>
      <c r="WMZ29" s="201"/>
      <c r="WNA29" s="201"/>
      <c r="WNB29" s="201"/>
      <c r="WNC29" s="201"/>
      <c r="WND29" s="201"/>
      <c r="WNE29" s="201"/>
      <c r="WNF29" s="201"/>
      <c r="WNG29" s="201"/>
      <c r="WNH29" s="201"/>
      <c r="WNI29" s="201"/>
      <c r="WNJ29" s="201"/>
      <c r="WNK29" s="201"/>
      <c r="WNL29" s="201"/>
      <c r="WNM29" s="201"/>
      <c r="WNN29" s="201"/>
      <c r="WNO29" s="201"/>
      <c r="WNP29" s="201"/>
      <c r="WNQ29" s="201"/>
      <c r="WNR29" s="201"/>
      <c r="WNS29" s="201"/>
      <c r="WNT29" s="201"/>
      <c r="WNU29" s="201"/>
      <c r="WNV29" s="201"/>
      <c r="WNW29" s="201"/>
      <c r="WNX29" s="201"/>
      <c r="WNY29" s="201"/>
      <c r="WNZ29" s="201"/>
      <c r="WOA29" s="201"/>
      <c r="WOB29" s="201"/>
      <c r="WOC29" s="201"/>
      <c r="WOD29" s="201"/>
      <c r="WOE29" s="201"/>
      <c r="WOF29" s="201"/>
      <c r="WOG29" s="201"/>
      <c r="WOH29" s="201"/>
      <c r="WOI29" s="201"/>
      <c r="WOJ29" s="201"/>
      <c r="WOK29" s="201"/>
      <c r="WOL29" s="201"/>
      <c r="WOM29" s="201"/>
      <c r="WON29" s="201"/>
      <c r="WOO29" s="201"/>
      <c r="WOP29" s="201"/>
      <c r="WOQ29" s="201"/>
      <c r="WOR29" s="201"/>
      <c r="WOS29" s="201"/>
      <c r="WOT29" s="201"/>
      <c r="WOU29" s="201"/>
      <c r="WOV29" s="201"/>
      <c r="WOW29" s="201"/>
      <c r="WOX29" s="201"/>
      <c r="WOY29" s="201"/>
      <c r="WOZ29" s="201"/>
      <c r="WPA29" s="201"/>
      <c r="WPB29" s="201"/>
      <c r="WPC29" s="201"/>
      <c r="WPD29" s="201"/>
      <c r="WPE29" s="201"/>
      <c r="WPF29" s="201"/>
      <c r="WPG29" s="201"/>
      <c r="WPH29" s="201"/>
      <c r="WPI29" s="201"/>
      <c r="WPJ29" s="201"/>
      <c r="WPK29" s="201"/>
      <c r="WPL29" s="201"/>
      <c r="WPM29" s="201"/>
      <c r="WPN29" s="201"/>
      <c r="WPO29" s="201"/>
      <c r="WPP29" s="201"/>
      <c r="WPQ29" s="201"/>
      <c r="WPR29" s="201"/>
      <c r="WPS29" s="201"/>
      <c r="WPT29" s="201"/>
      <c r="WPU29" s="201"/>
      <c r="WPV29" s="201"/>
      <c r="WPW29" s="201"/>
      <c r="WPX29" s="201"/>
      <c r="WPY29" s="201"/>
      <c r="WPZ29" s="201"/>
      <c r="WQA29" s="201"/>
      <c r="WQB29" s="201"/>
      <c r="WQC29" s="201"/>
      <c r="WQD29" s="201"/>
      <c r="WQE29" s="201"/>
      <c r="WQF29" s="201"/>
      <c r="WQG29" s="201"/>
      <c r="WQH29" s="201"/>
      <c r="WQI29" s="201"/>
      <c r="WQJ29" s="201"/>
      <c r="WQK29" s="201"/>
      <c r="WQL29" s="201"/>
      <c r="WQM29" s="201"/>
      <c r="WQN29" s="201"/>
      <c r="WQO29" s="201"/>
      <c r="WQP29" s="201"/>
      <c r="WQQ29" s="201"/>
      <c r="WQR29" s="201"/>
      <c r="WQS29" s="201"/>
      <c r="WQT29" s="201"/>
      <c r="WQU29" s="201"/>
      <c r="WQV29" s="201"/>
      <c r="WQW29" s="201"/>
      <c r="WQX29" s="201"/>
      <c r="WQY29" s="201"/>
      <c r="WQZ29" s="201"/>
      <c r="WRA29" s="201"/>
      <c r="WRB29" s="201"/>
      <c r="WRC29" s="201"/>
      <c r="WRD29" s="201"/>
      <c r="WRE29" s="201"/>
      <c r="WRF29" s="201"/>
      <c r="WRG29" s="201"/>
      <c r="WRH29" s="201"/>
      <c r="WRI29" s="201"/>
      <c r="WRJ29" s="201"/>
      <c r="WRK29" s="201"/>
      <c r="WRL29" s="201"/>
      <c r="WRM29" s="201"/>
      <c r="WRN29" s="201"/>
      <c r="WRO29" s="201"/>
      <c r="WRP29" s="201"/>
      <c r="WRQ29" s="201"/>
      <c r="WRR29" s="201"/>
      <c r="WRS29" s="201"/>
      <c r="WRT29" s="201"/>
      <c r="WRU29" s="201"/>
      <c r="WRV29" s="201"/>
      <c r="WRW29" s="201"/>
      <c r="WRX29" s="201"/>
      <c r="WRY29" s="201"/>
      <c r="WRZ29" s="201"/>
      <c r="WSA29" s="201"/>
      <c r="WSB29" s="201"/>
      <c r="WSC29" s="201"/>
      <c r="WSD29" s="201"/>
      <c r="WSE29" s="201"/>
      <c r="WSF29" s="201"/>
      <c r="WSG29" s="201"/>
      <c r="WSH29" s="201"/>
      <c r="WSI29" s="201"/>
      <c r="WSJ29" s="201"/>
      <c r="WSK29" s="201"/>
      <c r="WSL29" s="201"/>
      <c r="WSM29" s="201"/>
      <c r="WSN29" s="201"/>
      <c r="WSO29" s="201"/>
      <c r="WSP29" s="201"/>
      <c r="WSQ29" s="201"/>
      <c r="WSR29" s="201"/>
      <c r="WSS29" s="201"/>
      <c r="WST29" s="201"/>
      <c r="WSU29" s="201"/>
      <c r="WSV29" s="201"/>
      <c r="WSW29" s="201"/>
      <c r="WSX29" s="201"/>
      <c r="WSY29" s="201"/>
      <c r="WSZ29" s="201"/>
      <c r="WTA29" s="201"/>
      <c r="WTB29" s="201"/>
      <c r="WTC29" s="201"/>
      <c r="WTD29" s="201"/>
      <c r="WTE29" s="201"/>
      <c r="WTF29" s="201"/>
      <c r="WTG29" s="201"/>
      <c r="WTH29" s="201"/>
      <c r="WTI29" s="201"/>
      <c r="WTJ29" s="201"/>
      <c r="WTK29" s="201"/>
      <c r="WTL29" s="201"/>
      <c r="WTM29" s="201"/>
      <c r="WTN29" s="201"/>
      <c r="WTO29" s="201"/>
      <c r="WTP29" s="201"/>
      <c r="WTQ29" s="201"/>
      <c r="WTR29" s="201"/>
      <c r="WTS29" s="201"/>
      <c r="WTT29" s="201"/>
      <c r="WTU29" s="201"/>
      <c r="WTV29" s="201"/>
      <c r="WTW29" s="201"/>
      <c r="WTX29" s="201"/>
      <c r="WTY29" s="201"/>
      <c r="WTZ29" s="201"/>
      <c r="WUA29" s="201"/>
      <c r="WUB29" s="201"/>
      <c r="WUC29" s="201"/>
      <c r="WUD29" s="201"/>
      <c r="WUE29" s="201"/>
      <c r="WUF29" s="201"/>
      <c r="WUG29" s="201"/>
      <c r="WUH29" s="201"/>
      <c r="WUI29" s="201"/>
      <c r="WUJ29" s="201"/>
      <c r="WUK29" s="201"/>
      <c r="WUL29" s="201"/>
      <c r="WUM29" s="201"/>
      <c r="WUN29" s="201"/>
      <c r="WUO29" s="201"/>
      <c r="WUP29" s="201"/>
      <c r="WUQ29" s="201"/>
      <c r="WUR29" s="201"/>
      <c r="WUS29" s="201"/>
      <c r="WUT29" s="201"/>
      <c r="WUU29" s="201"/>
      <c r="WUV29" s="201"/>
      <c r="WUW29" s="201"/>
      <c r="WUX29" s="201"/>
      <c r="WUY29" s="201"/>
      <c r="WUZ29" s="201"/>
      <c r="WVA29" s="201"/>
      <c r="WVB29" s="201"/>
      <c r="WVC29" s="201"/>
      <c r="WVD29" s="201"/>
      <c r="WVE29" s="201"/>
      <c r="WVF29" s="201"/>
      <c r="WVG29" s="201"/>
      <c r="WVH29" s="201"/>
      <c r="WVI29" s="201"/>
      <c r="WVJ29" s="201"/>
      <c r="WVK29" s="201"/>
      <c r="WVL29" s="201"/>
      <c r="WVM29" s="201"/>
      <c r="WVN29" s="201"/>
      <c r="WVO29" s="201"/>
      <c r="WVP29" s="201"/>
      <c r="WVQ29" s="201"/>
      <c r="WVR29" s="201"/>
      <c r="WVS29" s="201"/>
      <c r="WVT29" s="201"/>
      <c r="WVU29" s="201"/>
      <c r="WVV29" s="201"/>
      <c r="WVW29" s="201"/>
      <c r="WVX29" s="201"/>
      <c r="WVY29" s="201"/>
      <c r="WVZ29" s="201"/>
      <c r="WWA29" s="201"/>
      <c r="WWB29" s="201"/>
      <c r="WWC29" s="201"/>
      <c r="WWD29" s="201"/>
      <c r="WWE29" s="201"/>
      <c r="WWF29" s="201"/>
      <c r="WWG29" s="201"/>
      <c r="WWH29" s="201"/>
      <c r="WWI29" s="201"/>
      <c r="WWJ29" s="201"/>
      <c r="WWK29" s="201"/>
      <c r="WWL29" s="201"/>
      <c r="WWM29" s="201"/>
      <c r="WWN29" s="201"/>
      <c r="WWO29" s="201"/>
      <c r="WWP29" s="201"/>
      <c r="WWQ29" s="201"/>
      <c r="WWR29" s="201"/>
      <c r="WWS29" s="201"/>
      <c r="WWT29" s="201"/>
      <c r="WWU29" s="201"/>
      <c r="WWV29" s="201"/>
      <c r="WWW29" s="201"/>
      <c r="WWX29" s="201"/>
      <c r="WWY29" s="201"/>
      <c r="WWZ29" s="201"/>
      <c r="WXA29" s="201"/>
      <c r="WXB29" s="201"/>
      <c r="WXC29" s="201"/>
      <c r="WXD29" s="201"/>
      <c r="WXE29" s="201"/>
      <c r="WXF29" s="201"/>
      <c r="WXG29" s="201"/>
      <c r="WXH29" s="201"/>
      <c r="WXI29" s="201"/>
      <c r="WXJ29" s="201"/>
      <c r="WXK29" s="201"/>
      <c r="WXL29" s="201"/>
      <c r="WXM29" s="201"/>
      <c r="WXN29" s="201"/>
      <c r="WXO29" s="201"/>
      <c r="WXP29" s="201"/>
      <c r="WXQ29" s="201"/>
      <c r="WXR29" s="201"/>
      <c r="WXS29" s="201"/>
      <c r="WXT29" s="201"/>
      <c r="WXU29" s="201"/>
      <c r="WXV29" s="201"/>
      <c r="WXW29" s="201"/>
      <c r="WXX29" s="201"/>
      <c r="WXY29" s="201"/>
      <c r="WXZ29" s="201"/>
      <c r="WYA29" s="201"/>
      <c r="WYB29" s="201"/>
      <c r="WYC29" s="201"/>
      <c r="WYD29" s="201"/>
      <c r="WYE29" s="201"/>
      <c r="WYF29" s="201"/>
      <c r="WYG29" s="201"/>
      <c r="WYH29" s="201"/>
      <c r="WYI29" s="201"/>
      <c r="WYJ29" s="201"/>
      <c r="WYK29" s="201"/>
      <c r="WYL29" s="201"/>
      <c r="WYM29" s="201"/>
      <c r="WYN29" s="201"/>
      <c r="WYO29" s="201"/>
      <c r="WYP29" s="201"/>
      <c r="WYQ29" s="201"/>
      <c r="WYR29" s="201"/>
      <c r="WYS29" s="201"/>
      <c r="WYT29" s="201"/>
      <c r="WYU29" s="201"/>
      <c r="WYV29" s="201"/>
      <c r="WYW29" s="201"/>
      <c r="WYX29" s="201"/>
      <c r="WYY29" s="201"/>
      <c r="WYZ29" s="201"/>
      <c r="WZA29" s="201"/>
      <c r="WZB29" s="201"/>
      <c r="WZC29" s="201"/>
      <c r="WZD29" s="201"/>
      <c r="WZE29" s="201"/>
      <c r="WZF29" s="201"/>
      <c r="WZG29" s="201"/>
      <c r="WZH29" s="201"/>
      <c r="WZI29" s="201"/>
      <c r="WZJ29" s="201"/>
      <c r="WZK29" s="201"/>
      <c r="WZL29" s="201"/>
      <c r="WZM29" s="201"/>
      <c r="WZN29" s="201"/>
      <c r="WZO29" s="201"/>
      <c r="WZP29" s="201"/>
      <c r="WZQ29" s="201"/>
      <c r="WZR29" s="201"/>
      <c r="WZS29" s="201"/>
      <c r="WZT29" s="201"/>
      <c r="WZU29" s="201"/>
      <c r="WZV29" s="201"/>
      <c r="WZW29" s="201"/>
      <c r="WZX29" s="201"/>
      <c r="WZY29" s="201"/>
      <c r="WZZ29" s="201"/>
      <c r="XAA29" s="201"/>
      <c r="XAB29" s="201"/>
      <c r="XAC29" s="201"/>
      <c r="XAD29" s="201"/>
      <c r="XAE29" s="201"/>
      <c r="XAF29" s="201"/>
      <c r="XAG29" s="201"/>
      <c r="XAH29" s="201"/>
      <c r="XAI29" s="201"/>
      <c r="XAJ29" s="201"/>
      <c r="XAK29" s="201"/>
      <c r="XAL29" s="201"/>
      <c r="XAM29" s="201"/>
      <c r="XAN29" s="201"/>
      <c r="XAO29" s="201"/>
      <c r="XAP29" s="201"/>
      <c r="XAQ29" s="201"/>
      <c r="XAR29" s="201"/>
      <c r="XAS29" s="201"/>
      <c r="XAT29" s="201"/>
      <c r="XAU29" s="201"/>
      <c r="XAV29" s="201"/>
      <c r="XAW29" s="201"/>
      <c r="XAX29" s="201"/>
      <c r="XAY29" s="201"/>
      <c r="XAZ29" s="201"/>
      <c r="XBA29" s="201"/>
      <c r="XBB29" s="201"/>
      <c r="XBC29" s="201"/>
      <c r="XBD29" s="201"/>
      <c r="XBE29" s="201"/>
      <c r="XBF29" s="201"/>
      <c r="XBG29" s="201"/>
      <c r="XBH29" s="201"/>
      <c r="XBI29" s="201"/>
      <c r="XBJ29" s="201"/>
      <c r="XBK29" s="201"/>
      <c r="XBL29" s="201"/>
      <c r="XBM29" s="201"/>
      <c r="XBN29" s="201"/>
      <c r="XBO29" s="201"/>
      <c r="XBP29" s="201"/>
      <c r="XBQ29" s="201"/>
      <c r="XBR29" s="201"/>
      <c r="XBS29" s="201"/>
      <c r="XBT29" s="201"/>
      <c r="XBU29" s="201"/>
      <c r="XBV29" s="201"/>
      <c r="XBW29" s="201"/>
      <c r="XBX29" s="201"/>
      <c r="XBY29" s="201"/>
      <c r="XBZ29" s="201"/>
      <c r="XCA29" s="201"/>
      <c r="XCB29" s="201"/>
      <c r="XCC29" s="201"/>
      <c r="XCD29" s="201"/>
      <c r="XCE29" s="201"/>
      <c r="XCF29" s="201"/>
      <c r="XCG29" s="201"/>
      <c r="XCH29" s="201"/>
      <c r="XCI29" s="201"/>
      <c r="XCJ29" s="201"/>
      <c r="XCK29" s="201"/>
      <c r="XCL29" s="201"/>
      <c r="XCM29" s="201"/>
      <c r="XCN29" s="201"/>
      <c r="XCO29" s="201"/>
      <c r="XCP29" s="201"/>
      <c r="XCQ29" s="201"/>
      <c r="XCR29" s="201"/>
      <c r="XCS29" s="201"/>
      <c r="XCT29" s="201"/>
      <c r="XCU29" s="201"/>
      <c r="XCV29" s="201"/>
      <c r="XCW29" s="201"/>
      <c r="XCX29" s="201"/>
      <c r="XCY29" s="201"/>
      <c r="XCZ29" s="201"/>
      <c r="XDA29" s="201"/>
      <c r="XDB29" s="201"/>
      <c r="XDC29" s="201"/>
      <c r="XDD29" s="201"/>
      <c r="XDE29" s="201"/>
      <c r="XDF29" s="201"/>
      <c r="XDG29" s="201"/>
      <c r="XDH29" s="201"/>
      <c r="XDI29" s="201"/>
      <c r="XDJ29" s="201"/>
      <c r="XDK29" s="201"/>
      <c r="XDL29" s="201"/>
      <c r="XDM29" s="201"/>
      <c r="XDN29" s="201"/>
      <c r="XDO29" s="201"/>
      <c r="XDP29" s="201"/>
      <c r="XDQ29" s="201"/>
      <c r="XDR29" s="201"/>
      <c r="XDS29" s="201"/>
      <c r="XDT29" s="201"/>
      <c r="XDU29" s="201"/>
      <c r="XDV29" s="201"/>
      <c r="XDW29" s="201"/>
      <c r="XDX29" s="201"/>
      <c r="XDY29" s="201"/>
      <c r="XDZ29" s="201"/>
      <c r="XEA29" s="201"/>
      <c r="XEB29" s="201"/>
      <c r="XEC29" s="201"/>
      <c r="XED29" s="201"/>
      <c r="XEE29" s="201"/>
    </row>
    <row r="30" spans="1:16359" s="205" customFormat="1">
      <c r="A30" s="205" t="e">
        <v>#REF!</v>
      </c>
      <c r="B30" s="208" t="s">
        <v>190</v>
      </c>
      <c r="C30" s="203">
        <v>0</v>
      </c>
      <c r="D30" s="203">
        <v>0</v>
      </c>
      <c r="E30" s="203">
        <v>0</v>
      </c>
      <c r="F30" s="203">
        <v>-2143</v>
      </c>
      <c r="G30" s="203">
        <v>-4342</v>
      </c>
      <c r="H30" s="204">
        <v>1</v>
      </c>
      <c r="I30" s="203">
        <v>-19307</v>
      </c>
      <c r="J30" s="203">
        <v>-12588</v>
      </c>
      <c r="K30" s="204">
        <v>1</v>
      </c>
    </row>
    <row r="31" spans="1:16359" s="207" customFormat="1" ht="24.95" customHeight="1">
      <c r="A31" s="205" t="e">
        <v>#REF!</v>
      </c>
      <c r="B31" s="186" t="s">
        <v>518</v>
      </c>
      <c r="C31" s="217">
        <v>65021350401</v>
      </c>
      <c r="D31" s="217">
        <v>4557279413</v>
      </c>
      <c r="E31" s="188">
        <v>13.267580393583385</v>
      </c>
      <c r="F31" s="218">
        <v>400557</v>
      </c>
      <c r="G31" s="218">
        <v>410270</v>
      </c>
      <c r="H31" s="219">
        <v>-2.3674653277110158E-2</v>
      </c>
      <c r="I31" s="218">
        <v>1627946</v>
      </c>
      <c r="J31" s="218">
        <v>876431</v>
      </c>
      <c r="K31" s="219">
        <v>0.8574719515854643</v>
      </c>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1"/>
      <c r="FX31" s="201"/>
      <c r="FY31" s="201"/>
      <c r="FZ31" s="201"/>
      <c r="GA31" s="201"/>
      <c r="GB31" s="201"/>
      <c r="GC31" s="201"/>
      <c r="GD31" s="201"/>
      <c r="GE31" s="201"/>
      <c r="GF31" s="201"/>
      <c r="GG31" s="201"/>
      <c r="GH31" s="201"/>
      <c r="GI31" s="201"/>
      <c r="GJ31" s="201"/>
      <c r="GK31" s="201"/>
      <c r="GL31" s="201"/>
      <c r="GM31" s="201"/>
      <c r="GN31" s="201"/>
      <c r="GO31" s="201"/>
      <c r="GP31" s="201"/>
      <c r="GQ31" s="201"/>
      <c r="GR31" s="201"/>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c r="HQ31" s="201"/>
      <c r="HR31" s="201"/>
      <c r="HS31" s="201"/>
      <c r="HT31" s="201"/>
      <c r="HU31" s="201"/>
      <c r="HV31" s="201"/>
      <c r="HW31" s="201"/>
      <c r="HX31" s="201"/>
      <c r="HY31" s="201"/>
      <c r="HZ31" s="201"/>
      <c r="IA31" s="201"/>
      <c r="IB31" s="201"/>
      <c r="IC31" s="201"/>
      <c r="ID31" s="201"/>
      <c r="IE31" s="201"/>
      <c r="IF31" s="201"/>
      <c r="IG31" s="201"/>
      <c r="IH31" s="201"/>
      <c r="II31" s="201"/>
      <c r="IJ31" s="201"/>
      <c r="IK31" s="201"/>
      <c r="IL31" s="201"/>
      <c r="IM31" s="201"/>
      <c r="IN31" s="201"/>
      <c r="IO31" s="201"/>
      <c r="IP31" s="201"/>
      <c r="IQ31" s="201"/>
      <c r="IR31" s="201"/>
      <c r="IS31" s="201"/>
      <c r="IT31" s="201"/>
      <c r="IU31" s="201"/>
      <c r="IV31" s="201"/>
      <c r="IW31" s="201"/>
      <c r="IX31" s="201"/>
      <c r="IY31" s="201"/>
      <c r="IZ31" s="201"/>
      <c r="JA31" s="201"/>
      <c r="JB31" s="201"/>
      <c r="JC31" s="201"/>
      <c r="JD31" s="201"/>
      <c r="JE31" s="201"/>
      <c r="JF31" s="201"/>
      <c r="JG31" s="201"/>
      <c r="JH31" s="201"/>
      <c r="JI31" s="201"/>
      <c r="JJ31" s="201"/>
      <c r="JK31" s="201"/>
      <c r="JL31" s="201"/>
      <c r="JM31" s="201"/>
      <c r="JN31" s="201"/>
      <c r="JO31" s="201"/>
      <c r="JP31" s="201"/>
      <c r="JQ31" s="201"/>
      <c r="JR31" s="201"/>
      <c r="JS31" s="201"/>
      <c r="JT31" s="201"/>
      <c r="JU31" s="201"/>
      <c r="JV31" s="201"/>
      <c r="JW31" s="201"/>
      <c r="JX31" s="201"/>
      <c r="JY31" s="201"/>
      <c r="JZ31" s="201"/>
      <c r="KA31" s="201"/>
      <c r="KB31" s="201"/>
      <c r="KC31" s="201"/>
      <c r="KD31" s="201"/>
      <c r="KE31" s="201"/>
      <c r="KF31" s="201"/>
      <c r="KG31" s="201"/>
      <c r="KH31" s="201"/>
      <c r="KI31" s="201"/>
      <c r="KJ31" s="201"/>
      <c r="KK31" s="201"/>
      <c r="KL31" s="201"/>
      <c r="KM31" s="201"/>
      <c r="KN31" s="201"/>
      <c r="KO31" s="201"/>
      <c r="KP31" s="201"/>
      <c r="KQ31" s="201"/>
      <c r="KR31" s="201"/>
      <c r="KS31" s="201"/>
      <c r="KT31" s="201"/>
      <c r="KU31" s="201"/>
      <c r="KV31" s="201"/>
      <c r="KW31" s="201"/>
      <c r="KX31" s="201"/>
      <c r="KY31" s="201"/>
      <c r="KZ31" s="201"/>
      <c r="LA31" s="201"/>
      <c r="LB31" s="201"/>
      <c r="LC31" s="201"/>
      <c r="LD31" s="201"/>
      <c r="LE31" s="201"/>
      <c r="LF31" s="201"/>
      <c r="LG31" s="201"/>
      <c r="LH31" s="201"/>
      <c r="LI31" s="201"/>
      <c r="LJ31" s="201"/>
      <c r="LK31" s="201"/>
      <c r="LL31" s="201"/>
      <c r="LM31" s="201"/>
      <c r="LN31" s="201"/>
      <c r="LO31" s="201"/>
      <c r="LP31" s="201"/>
      <c r="LQ31" s="201"/>
      <c r="LR31" s="201"/>
      <c r="LS31" s="201"/>
      <c r="LT31" s="201"/>
      <c r="LU31" s="201"/>
      <c r="LV31" s="201"/>
      <c r="LW31" s="201"/>
      <c r="LX31" s="201"/>
      <c r="LY31" s="201"/>
      <c r="LZ31" s="201"/>
      <c r="MA31" s="201"/>
      <c r="MB31" s="201"/>
      <c r="MC31" s="201"/>
      <c r="MD31" s="201"/>
      <c r="ME31" s="201"/>
      <c r="MF31" s="201"/>
      <c r="MG31" s="201"/>
      <c r="MH31" s="201"/>
      <c r="MI31" s="201"/>
      <c r="MJ31" s="201"/>
      <c r="MK31" s="201"/>
      <c r="ML31" s="201"/>
      <c r="MM31" s="201"/>
      <c r="MN31" s="201"/>
      <c r="MO31" s="201"/>
      <c r="MP31" s="201"/>
      <c r="MQ31" s="201"/>
      <c r="MR31" s="201"/>
      <c r="MS31" s="201"/>
      <c r="MT31" s="201"/>
      <c r="MU31" s="201"/>
      <c r="MV31" s="201"/>
      <c r="MW31" s="201"/>
      <c r="MX31" s="201"/>
      <c r="MY31" s="201"/>
      <c r="MZ31" s="201"/>
      <c r="NA31" s="201"/>
      <c r="NB31" s="201"/>
      <c r="NC31" s="201"/>
      <c r="ND31" s="201"/>
      <c r="NE31" s="201"/>
      <c r="NF31" s="201"/>
      <c r="NG31" s="201"/>
      <c r="NH31" s="201"/>
      <c r="NI31" s="201"/>
      <c r="NJ31" s="201"/>
      <c r="NK31" s="201"/>
      <c r="NL31" s="201"/>
      <c r="NM31" s="201"/>
      <c r="NN31" s="201"/>
      <c r="NO31" s="201"/>
      <c r="NP31" s="201"/>
      <c r="NQ31" s="201"/>
      <c r="NR31" s="201"/>
      <c r="NS31" s="201"/>
      <c r="NT31" s="201"/>
      <c r="NU31" s="201"/>
      <c r="NV31" s="201"/>
      <c r="NW31" s="201"/>
      <c r="NX31" s="201"/>
      <c r="NY31" s="201"/>
      <c r="NZ31" s="201"/>
      <c r="OA31" s="201"/>
      <c r="OB31" s="201"/>
      <c r="OC31" s="201"/>
      <c r="OD31" s="201"/>
      <c r="OE31" s="201"/>
      <c r="OF31" s="201"/>
      <c r="OG31" s="201"/>
      <c r="OH31" s="201"/>
      <c r="OI31" s="201"/>
      <c r="OJ31" s="201"/>
      <c r="OK31" s="201"/>
      <c r="OL31" s="201"/>
      <c r="OM31" s="201"/>
      <c r="ON31" s="201"/>
      <c r="OO31" s="201"/>
      <c r="OP31" s="201"/>
      <c r="OQ31" s="201"/>
      <c r="OR31" s="201"/>
      <c r="OS31" s="201"/>
      <c r="OT31" s="201"/>
      <c r="OU31" s="201"/>
      <c r="OV31" s="201"/>
      <c r="OW31" s="201"/>
      <c r="OX31" s="201"/>
      <c r="OY31" s="201"/>
      <c r="OZ31" s="201"/>
      <c r="PA31" s="201"/>
      <c r="PB31" s="201"/>
      <c r="PC31" s="201"/>
      <c r="PD31" s="201"/>
      <c r="PE31" s="201"/>
      <c r="PF31" s="201"/>
      <c r="PG31" s="201"/>
      <c r="PH31" s="201"/>
      <c r="PI31" s="201"/>
      <c r="PJ31" s="201"/>
      <c r="PK31" s="201"/>
      <c r="PL31" s="201"/>
      <c r="PM31" s="201"/>
      <c r="PN31" s="201"/>
      <c r="PO31" s="201"/>
      <c r="PP31" s="201"/>
      <c r="PQ31" s="201"/>
      <c r="PR31" s="201"/>
      <c r="PS31" s="201"/>
      <c r="PT31" s="201"/>
      <c r="PU31" s="201"/>
      <c r="PV31" s="201"/>
      <c r="PW31" s="201"/>
      <c r="PX31" s="201"/>
      <c r="PY31" s="201"/>
      <c r="PZ31" s="201"/>
      <c r="QA31" s="201"/>
      <c r="QB31" s="201"/>
      <c r="QC31" s="201"/>
      <c r="QD31" s="201"/>
      <c r="QE31" s="201"/>
      <c r="QF31" s="201"/>
      <c r="QG31" s="201"/>
      <c r="QH31" s="201"/>
      <c r="QI31" s="201"/>
      <c r="QJ31" s="201"/>
      <c r="QK31" s="201"/>
      <c r="QL31" s="201"/>
      <c r="QM31" s="201"/>
      <c r="QN31" s="201"/>
      <c r="QO31" s="201"/>
      <c r="QP31" s="201"/>
      <c r="QQ31" s="201"/>
      <c r="QR31" s="201"/>
      <c r="QS31" s="201"/>
      <c r="QT31" s="201"/>
      <c r="QU31" s="201"/>
      <c r="QV31" s="201"/>
      <c r="QW31" s="201"/>
      <c r="QX31" s="201"/>
      <c r="QY31" s="201"/>
      <c r="QZ31" s="201"/>
      <c r="RA31" s="201"/>
      <c r="RB31" s="201"/>
      <c r="RC31" s="201"/>
      <c r="RD31" s="201"/>
      <c r="RE31" s="201"/>
      <c r="RF31" s="201"/>
      <c r="RG31" s="201"/>
      <c r="RH31" s="201"/>
      <c r="RI31" s="201"/>
      <c r="RJ31" s="201"/>
      <c r="RK31" s="201"/>
      <c r="RL31" s="201"/>
      <c r="RM31" s="201"/>
      <c r="RN31" s="201"/>
      <c r="RO31" s="201"/>
      <c r="RP31" s="201"/>
      <c r="RQ31" s="201"/>
      <c r="RR31" s="201"/>
      <c r="RS31" s="201"/>
      <c r="RT31" s="201"/>
      <c r="RU31" s="201"/>
      <c r="RV31" s="201"/>
      <c r="RW31" s="201"/>
      <c r="RX31" s="201"/>
      <c r="RY31" s="201"/>
      <c r="RZ31" s="201"/>
      <c r="SA31" s="201"/>
      <c r="SB31" s="201"/>
      <c r="SC31" s="201"/>
      <c r="SD31" s="201"/>
      <c r="SE31" s="201"/>
      <c r="SF31" s="201"/>
      <c r="SG31" s="201"/>
      <c r="SH31" s="201"/>
      <c r="SI31" s="201"/>
      <c r="SJ31" s="201"/>
      <c r="SK31" s="201"/>
      <c r="SL31" s="201"/>
      <c r="SM31" s="201"/>
      <c r="SN31" s="201"/>
      <c r="SO31" s="201"/>
      <c r="SP31" s="201"/>
      <c r="SQ31" s="201"/>
      <c r="SR31" s="201"/>
      <c r="SS31" s="201"/>
      <c r="ST31" s="201"/>
      <c r="SU31" s="201"/>
      <c r="SV31" s="201"/>
      <c r="SW31" s="201"/>
      <c r="SX31" s="201"/>
      <c r="SY31" s="201"/>
      <c r="SZ31" s="201"/>
      <c r="TA31" s="201"/>
      <c r="TB31" s="201"/>
      <c r="TC31" s="201"/>
      <c r="TD31" s="201"/>
      <c r="TE31" s="201"/>
      <c r="TF31" s="201"/>
      <c r="TG31" s="201"/>
      <c r="TH31" s="201"/>
      <c r="TI31" s="201"/>
      <c r="TJ31" s="201"/>
      <c r="TK31" s="201"/>
      <c r="TL31" s="201"/>
      <c r="TM31" s="201"/>
      <c r="TN31" s="201"/>
      <c r="TO31" s="201"/>
      <c r="TP31" s="201"/>
      <c r="TQ31" s="201"/>
      <c r="TR31" s="201"/>
      <c r="TS31" s="201"/>
      <c r="TT31" s="201"/>
      <c r="TU31" s="201"/>
      <c r="TV31" s="201"/>
      <c r="TW31" s="201"/>
      <c r="TX31" s="201"/>
      <c r="TY31" s="201"/>
      <c r="TZ31" s="201"/>
      <c r="UA31" s="201"/>
      <c r="UB31" s="201"/>
      <c r="UC31" s="201"/>
      <c r="UD31" s="201"/>
      <c r="UE31" s="201"/>
      <c r="UF31" s="201"/>
      <c r="UG31" s="201"/>
      <c r="UH31" s="201"/>
      <c r="UI31" s="201"/>
      <c r="UJ31" s="201"/>
      <c r="UK31" s="201"/>
      <c r="UL31" s="201"/>
      <c r="UM31" s="201"/>
      <c r="UN31" s="201"/>
      <c r="UO31" s="201"/>
      <c r="UP31" s="201"/>
      <c r="UQ31" s="201"/>
      <c r="UR31" s="201"/>
      <c r="US31" s="201"/>
      <c r="UT31" s="201"/>
      <c r="UU31" s="201"/>
      <c r="UV31" s="201"/>
      <c r="UW31" s="201"/>
      <c r="UX31" s="201"/>
      <c r="UY31" s="201"/>
      <c r="UZ31" s="201"/>
      <c r="VA31" s="201"/>
      <c r="VB31" s="201"/>
      <c r="VC31" s="201"/>
      <c r="VD31" s="201"/>
      <c r="VE31" s="201"/>
      <c r="VF31" s="201"/>
      <c r="VG31" s="201"/>
      <c r="VH31" s="201"/>
      <c r="VI31" s="201"/>
      <c r="VJ31" s="201"/>
      <c r="VK31" s="201"/>
      <c r="VL31" s="201"/>
      <c r="VM31" s="201"/>
      <c r="VN31" s="201"/>
      <c r="VO31" s="201"/>
      <c r="VP31" s="201"/>
      <c r="VQ31" s="201"/>
      <c r="VR31" s="201"/>
      <c r="VS31" s="201"/>
      <c r="VT31" s="201"/>
      <c r="VU31" s="201"/>
      <c r="VV31" s="201"/>
      <c r="VW31" s="201"/>
      <c r="VX31" s="201"/>
      <c r="VY31" s="201"/>
      <c r="VZ31" s="201"/>
      <c r="WA31" s="201"/>
      <c r="WB31" s="201"/>
      <c r="WC31" s="201"/>
      <c r="WD31" s="201"/>
      <c r="WE31" s="201"/>
      <c r="WF31" s="201"/>
      <c r="WG31" s="201"/>
      <c r="WH31" s="201"/>
      <c r="WI31" s="201"/>
      <c r="WJ31" s="201"/>
      <c r="WK31" s="201"/>
      <c r="WL31" s="201"/>
      <c r="WM31" s="201"/>
      <c r="WN31" s="201"/>
      <c r="WO31" s="201"/>
      <c r="WP31" s="201"/>
      <c r="WQ31" s="201"/>
      <c r="WR31" s="201"/>
      <c r="WS31" s="201"/>
      <c r="WT31" s="201"/>
      <c r="WU31" s="201"/>
      <c r="WV31" s="201"/>
      <c r="WW31" s="201"/>
      <c r="WX31" s="201"/>
      <c r="WY31" s="201"/>
      <c r="WZ31" s="201"/>
      <c r="XA31" s="201"/>
      <c r="XB31" s="201"/>
      <c r="XC31" s="201"/>
      <c r="XD31" s="201"/>
      <c r="XE31" s="201"/>
      <c r="XF31" s="201"/>
      <c r="XG31" s="201"/>
      <c r="XH31" s="201"/>
      <c r="XI31" s="201"/>
      <c r="XJ31" s="201"/>
      <c r="XK31" s="201"/>
      <c r="XL31" s="201"/>
      <c r="XM31" s="201"/>
      <c r="XN31" s="201"/>
      <c r="XO31" s="201"/>
      <c r="XP31" s="201"/>
      <c r="XQ31" s="201"/>
      <c r="XR31" s="201"/>
      <c r="XS31" s="201"/>
      <c r="XT31" s="201"/>
      <c r="XU31" s="201"/>
      <c r="XV31" s="201"/>
      <c r="XW31" s="201"/>
      <c r="XX31" s="201"/>
      <c r="XY31" s="201"/>
      <c r="XZ31" s="201"/>
      <c r="YA31" s="201"/>
      <c r="YB31" s="201"/>
      <c r="YC31" s="201"/>
      <c r="YD31" s="201"/>
      <c r="YE31" s="201"/>
      <c r="YF31" s="201"/>
      <c r="YG31" s="201"/>
      <c r="YH31" s="201"/>
      <c r="YI31" s="201"/>
      <c r="YJ31" s="201"/>
      <c r="YK31" s="201"/>
      <c r="YL31" s="201"/>
      <c r="YM31" s="201"/>
      <c r="YN31" s="201"/>
      <c r="YO31" s="201"/>
      <c r="YP31" s="201"/>
      <c r="YQ31" s="201"/>
      <c r="YR31" s="201"/>
      <c r="YS31" s="201"/>
      <c r="YT31" s="201"/>
      <c r="YU31" s="201"/>
      <c r="YV31" s="201"/>
      <c r="YW31" s="201"/>
      <c r="YX31" s="201"/>
      <c r="YY31" s="201"/>
      <c r="YZ31" s="201"/>
      <c r="ZA31" s="201"/>
      <c r="ZB31" s="201"/>
      <c r="ZC31" s="201"/>
      <c r="ZD31" s="201"/>
      <c r="ZE31" s="201"/>
      <c r="ZF31" s="201"/>
      <c r="ZG31" s="201"/>
      <c r="ZH31" s="201"/>
      <c r="ZI31" s="201"/>
      <c r="ZJ31" s="201"/>
      <c r="ZK31" s="201"/>
      <c r="ZL31" s="201"/>
      <c r="ZM31" s="201"/>
      <c r="ZN31" s="201"/>
      <c r="ZO31" s="201"/>
      <c r="ZP31" s="201"/>
      <c r="ZQ31" s="201"/>
      <c r="ZR31" s="201"/>
      <c r="ZS31" s="201"/>
      <c r="ZT31" s="201"/>
      <c r="ZU31" s="201"/>
      <c r="ZV31" s="201"/>
      <c r="ZW31" s="201"/>
      <c r="ZX31" s="201"/>
      <c r="ZY31" s="201"/>
      <c r="ZZ31" s="201"/>
      <c r="AAA31" s="201"/>
      <c r="AAB31" s="201"/>
      <c r="AAC31" s="201"/>
      <c r="AAD31" s="201"/>
      <c r="AAE31" s="201"/>
      <c r="AAF31" s="201"/>
      <c r="AAG31" s="201"/>
      <c r="AAH31" s="201"/>
      <c r="AAI31" s="201"/>
      <c r="AAJ31" s="201"/>
      <c r="AAK31" s="201"/>
      <c r="AAL31" s="201"/>
      <c r="AAM31" s="201"/>
      <c r="AAN31" s="201"/>
      <c r="AAO31" s="201"/>
      <c r="AAP31" s="201"/>
      <c r="AAQ31" s="201"/>
      <c r="AAR31" s="201"/>
      <c r="AAS31" s="201"/>
      <c r="AAT31" s="201"/>
      <c r="AAU31" s="201"/>
      <c r="AAV31" s="201"/>
      <c r="AAW31" s="201"/>
      <c r="AAX31" s="201"/>
      <c r="AAY31" s="201"/>
      <c r="AAZ31" s="201"/>
      <c r="ABA31" s="201"/>
      <c r="ABB31" s="201"/>
      <c r="ABC31" s="201"/>
      <c r="ABD31" s="201"/>
      <c r="ABE31" s="201"/>
      <c r="ABF31" s="201"/>
      <c r="ABG31" s="201"/>
      <c r="ABH31" s="201"/>
      <c r="ABI31" s="201"/>
      <c r="ABJ31" s="201"/>
      <c r="ABK31" s="201"/>
      <c r="ABL31" s="201"/>
      <c r="ABM31" s="201"/>
      <c r="ABN31" s="201"/>
      <c r="ABO31" s="201"/>
      <c r="ABP31" s="201"/>
      <c r="ABQ31" s="201"/>
      <c r="ABR31" s="201"/>
      <c r="ABS31" s="201"/>
      <c r="ABT31" s="201"/>
      <c r="ABU31" s="201"/>
      <c r="ABV31" s="201"/>
      <c r="ABW31" s="201"/>
      <c r="ABX31" s="201"/>
      <c r="ABY31" s="201"/>
      <c r="ABZ31" s="201"/>
      <c r="ACA31" s="201"/>
      <c r="ACB31" s="201"/>
      <c r="ACC31" s="201"/>
      <c r="ACD31" s="201"/>
      <c r="ACE31" s="201"/>
      <c r="ACF31" s="201"/>
      <c r="ACG31" s="201"/>
      <c r="ACH31" s="201"/>
      <c r="ACI31" s="201"/>
      <c r="ACJ31" s="201"/>
      <c r="ACK31" s="201"/>
      <c r="ACL31" s="201"/>
      <c r="ACM31" s="201"/>
      <c r="ACN31" s="201"/>
      <c r="ACO31" s="201"/>
      <c r="ACP31" s="201"/>
      <c r="ACQ31" s="201"/>
      <c r="ACR31" s="201"/>
      <c r="ACS31" s="201"/>
      <c r="ACT31" s="201"/>
      <c r="ACU31" s="201"/>
      <c r="ACV31" s="201"/>
      <c r="ACW31" s="201"/>
      <c r="ACX31" s="201"/>
      <c r="ACY31" s="201"/>
      <c r="ACZ31" s="201"/>
      <c r="ADA31" s="201"/>
      <c r="ADB31" s="201"/>
      <c r="ADC31" s="201"/>
      <c r="ADD31" s="201"/>
      <c r="ADE31" s="201"/>
      <c r="ADF31" s="201"/>
      <c r="ADG31" s="201"/>
      <c r="ADH31" s="201"/>
      <c r="ADI31" s="201"/>
      <c r="ADJ31" s="201"/>
      <c r="ADK31" s="201"/>
      <c r="ADL31" s="201"/>
      <c r="ADM31" s="201"/>
      <c r="ADN31" s="201"/>
      <c r="ADO31" s="201"/>
      <c r="ADP31" s="201"/>
      <c r="ADQ31" s="201"/>
      <c r="ADR31" s="201"/>
      <c r="ADS31" s="201"/>
      <c r="ADT31" s="201"/>
      <c r="ADU31" s="201"/>
      <c r="ADV31" s="201"/>
      <c r="ADW31" s="201"/>
      <c r="ADX31" s="201"/>
      <c r="ADY31" s="201"/>
      <c r="ADZ31" s="201"/>
      <c r="AEA31" s="201"/>
      <c r="AEB31" s="201"/>
      <c r="AEC31" s="201"/>
      <c r="AED31" s="201"/>
      <c r="AEE31" s="201"/>
      <c r="AEF31" s="201"/>
      <c r="AEG31" s="201"/>
      <c r="AEH31" s="201"/>
      <c r="AEI31" s="201"/>
      <c r="AEJ31" s="201"/>
      <c r="AEK31" s="201"/>
      <c r="AEL31" s="201"/>
      <c r="AEM31" s="201"/>
      <c r="AEN31" s="201"/>
      <c r="AEO31" s="201"/>
      <c r="AEP31" s="201"/>
      <c r="AEQ31" s="201"/>
      <c r="AER31" s="201"/>
      <c r="AES31" s="201"/>
      <c r="AET31" s="201"/>
      <c r="AEU31" s="201"/>
      <c r="AEV31" s="201"/>
      <c r="AEW31" s="201"/>
      <c r="AEX31" s="201"/>
      <c r="AEY31" s="201"/>
      <c r="AEZ31" s="201"/>
      <c r="AFA31" s="201"/>
      <c r="AFB31" s="201"/>
      <c r="AFC31" s="201"/>
      <c r="AFD31" s="201"/>
      <c r="AFE31" s="201"/>
      <c r="AFF31" s="201"/>
      <c r="AFG31" s="201"/>
      <c r="AFH31" s="201"/>
      <c r="AFI31" s="201"/>
      <c r="AFJ31" s="201"/>
      <c r="AFK31" s="201"/>
      <c r="AFL31" s="201"/>
      <c r="AFM31" s="201"/>
      <c r="AFN31" s="201"/>
      <c r="AFO31" s="201"/>
      <c r="AFP31" s="201"/>
      <c r="AFQ31" s="201"/>
      <c r="AFR31" s="201"/>
      <c r="AFS31" s="201"/>
      <c r="AFT31" s="201"/>
      <c r="AFU31" s="201"/>
      <c r="AFV31" s="201"/>
      <c r="AFW31" s="201"/>
      <c r="AFX31" s="201"/>
      <c r="AFY31" s="201"/>
      <c r="AFZ31" s="201"/>
      <c r="AGA31" s="201"/>
      <c r="AGB31" s="201"/>
      <c r="AGC31" s="201"/>
      <c r="AGD31" s="201"/>
      <c r="AGE31" s="201"/>
      <c r="AGF31" s="201"/>
      <c r="AGG31" s="201"/>
      <c r="AGH31" s="201"/>
      <c r="AGI31" s="201"/>
      <c r="AGJ31" s="201"/>
      <c r="AGK31" s="201"/>
      <c r="AGL31" s="201"/>
      <c r="AGM31" s="201"/>
      <c r="AGN31" s="201"/>
      <c r="AGO31" s="201"/>
      <c r="AGP31" s="201"/>
      <c r="AGQ31" s="201"/>
      <c r="AGR31" s="201"/>
      <c r="AGS31" s="201"/>
      <c r="AGT31" s="201"/>
      <c r="AGU31" s="201"/>
      <c r="AGV31" s="201"/>
      <c r="AGW31" s="201"/>
      <c r="AGX31" s="201"/>
      <c r="AGY31" s="201"/>
      <c r="AGZ31" s="201"/>
      <c r="AHA31" s="201"/>
      <c r="AHB31" s="201"/>
      <c r="AHC31" s="201"/>
      <c r="AHD31" s="201"/>
      <c r="AHE31" s="201"/>
      <c r="AHF31" s="201"/>
      <c r="AHG31" s="201"/>
      <c r="AHH31" s="201"/>
      <c r="AHI31" s="201"/>
      <c r="AHJ31" s="201"/>
      <c r="AHK31" s="201"/>
      <c r="AHL31" s="201"/>
      <c r="AHM31" s="201"/>
      <c r="AHN31" s="201"/>
      <c r="AHO31" s="201"/>
      <c r="AHP31" s="201"/>
      <c r="AHQ31" s="201"/>
      <c r="AHR31" s="201"/>
      <c r="AHS31" s="201"/>
      <c r="AHT31" s="201"/>
      <c r="AHU31" s="201"/>
      <c r="AHV31" s="201"/>
      <c r="AHW31" s="201"/>
      <c r="AHX31" s="201"/>
      <c r="AHY31" s="201"/>
      <c r="AHZ31" s="201"/>
      <c r="AIA31" s="201"/>
      <c r="AIB31" s="201"/>
      <c r="AIC31" s="201"/>
      <c r="AID31" s="201"/>
      <c r="AIE31" s="201"/>
      <c r="AIF31" s="201"/>
      <c r="AIG31" s="201"/>
      <c r="AIH31" s="201"/>
      <c r="AII31" s="201"/>
      <c r="AIJ31" s="201"/>
      <c r="AIK31" s="201"/>
      <c r="AIL31" s="201"/>
      <c r="AIM31" s="201"/>
      <c r="AIN31" s="201"/>
      <c r="AIO31" s="201"/>
      <c r="AIP31" s="201"/>
      <c r="AIQ31" s="201"/>
      <c r="AIR31" s="201"/>
      <c r="AIS31" s="201"/>
      <c r="AIT31" s="201"/>
      <c r="AIU31" s="201"/>
      <c r="AIV31" s="201"/>
      <c r="AIW31" s="201"/>
      <c r="AIX31" s="201"/>
      <c r="AIY31" s="201"/>
      <c r="AIZ31" s="201"/>
      <c r="AJA31" s="201"/>
      <c r="AJB31" s="201"/>
      <c r="AJC31" s="201"/>
      <c r="AJD31" s="201"/>
      <c r="AJE31" s="201"/>
      <c r="AJF31" s="201"/>
      <c r="AJG31" s="201"/>
      <c r="AJH31" s="201"/>
      <c r="AJI31" s="201"/>
      <c r="AJJ31" s="201"/>
      <c r="AJK31" s="201"/>
      <c r="AJL31" s="201"/>
      <c r="AJM31" s="201"/>
      <c r="AJN31" s="201"/>
      <c r="AJO31" s="201"/>
      <c r="AJP31" s="201"/>
      <c r="AJQ31" s="201"/>
      <c r="AJR31" s="201"/>
      <c r="AJS31" s="201"/>
      <c r="AJT31" s="201"/>
      <c r="AJU31" s="201"/>
      <c r="AJV31" s="201"/>
      <c r="AJW31" s="201"/>
      <c r="AJX31" s="201"/>
      <c r="AJY31" s="201"/>
      <c r="AJZ31" s="201"/>
      <c r="AKA31" s="201"/>
      <c r="AKB31" s="201"/>
      <c r="AKC31" s="201"/>
      <c r="AKD31" s="201"/>
      <c r="AKE31" s="201"/>
      <c r="AKF31" s="201"/>
      <c r="AKG31" s="201"/>
      <c r="AKH31" s="201"/>
      <c r="AKI31" s="201"/>
      <c r="AKJ31" s="201"/>
      <c r="AKK31" s="201"/>
      <c r="AKL31" s="201"/>
      <c r="AKM31" s="201"/>
      <c r="AKN31" s="201"/>
      <c r="AKO31" s="201"/>
      <c r="AKP31" s="201"/>
      <c r="AKQ31" s="201"/>
      <c r="AKR31" s="201"/>
      <c r="AKS31" s="201"/>
      <c r="AKT31" s="201"/>
      <c r="AKU31" s="201"/>
      <c r="AKV31" s="201"/>
      <c r="AKW31" s="201"/>
      <c r="AKX31" s="201"/>
      <c r="AKY31" s="201"/>
      <c r="AKZ31" s="201"/>
      <c r="ALA31" s="201"/>
      <c r="ALB31" s="201"/>
      <c r="ALC31" s="201"/>
      <c r="ALD31" s="201"/>
      <c r="ALE31" s="201"/>
      <c r="ALF31" s="201"/>
      <c r="ALG31" s="201"/>
      <c r="ALH31" s="201"/>
      <c r="ALI31" s="201"/>
      <c r="ALJ31" s="201"/>
      <c r="ALK31" s="201"/>
      <c r="ALL31" s="201"/>
      <c r="ALM31" s="201"/>
      <c r="ALN31" s="201"/>
      <c r="ALO31" s="201"/>
      <c r="ALP31" s="201"/>
      <c r="ALQ31" s="201"/>
      <c r="ALR31" s="201"/>
      <c r="ALS31" s="201"/>
      <c r="ALT31" s="201"/>
      <c r="ALU31" s="201"/>
      <c r="ALV31" s="201"/>
      <c r="ALW31" s="201"/>
      <c r="ALX31" s="201"/>
      <c r="ALY31" s="201"/>
      <c r="ALZ31" s="201"/>
      <c r="AMA31" s="201"/>
      <c r="AMB31" s="201"/>
      <c r="AMC31" s="201"/>
      <c r="AMD31" s="201"/>
      <c r="AME31" s="201"/>
      <c r="AMF31" s="201"/>
      <c r="AMG31" s="201"/>
      <c r="AMH31" s="201"/>
      <c r="AMI31" s="201"/>
      <c r="AMJ31" s="201"/>
      <c r="AMK31" s="201"/>
      <c r="AML31" s="201"/>
      <c r="AMM31" s="201"/>
      <c r="AMN31" s="201"/>
      <c r="AMO31" s="201"/>
      <c r="AMP31" s="201"/>
      <c r="AMQ31" s="201"/>
      <c r="AMR31" s="201"/>
      <c r="AMS31" s="201"/>
      <c r="AMT31" s="201"/>
      <c r="AMU31" s="201"/>
      <c r="AMV31" s="201"/>
      <c r="AMW31" s="201"/>
      <c r="AMX31" s="201"/>
      <c r="AMY31" s="201"/>
      <c r="AMZ31" s="201"/>
      <c r="ANA31" s="201"/>
      <c r="ANB31" s="201"/>
      <c r="ANC31" s="201"/>
      <c r="AND31" s="201"/>
      <c r="ANE31" s="201"/>
      <c r="ANF31" s="201"/>
      <c r="ANG31" s="201"/>
      <c r="ANH31" s="201"/>
      <c r="ANI31" s="201"/>
      <c r="ANJ31" s="201"/>
      <c r="ANK31" s="201"/>
      <c r="ANL31" s="201"/>
      <c r="ANM31" s="201"/>
      <c r="ANN31" s="201"/>
      <c r="ANO31" s="201"/>
      <c r="ANP31" s="201"/>
      <c r="ANQ31" s="201"/>
      <c r="ANR31" s="201"/>
      <c r="ANS31" s="201"/>
      <c r="ANT31" s="201"/>
      <c r="ANU31" s="201"/>
      <c r="ANV31" s="201"/>
      <c r="ANW31" s="201"/>
      <c r="ANX31" s="201"/>
      <c r="ANY31" s="201"/>
      <c r="ANZ31" s="201"/>
      <c r="AOA31" s="201"/>
      <c r="AOB31" s="201"/>
      <c r="AOC31" s="201"/>
      <c r="AOD31" s="201"/>
      <c r="AOE31" s="201"/>
      <c r="AOF31" s="201"/>
      <c r="AOG31" s="201"/>
      <c r="AOH31" s="201"/>
      <c r="AOI31" s="201"/>
      <c r="AOJ31" s="201"/>
      <c r="AOK31" s="201"/>
      <c r="AOL31" s="201"/>
      <c r="AOM31" s="201"/>
      <c r="AON31" s="201"/>
      <c r="AOO31" s="201"/>
      <c r="AOP31" s="201"/>
      <c r="AOQ31" s="201"/>
      <c r="AOR31" s="201"/>
      <c r="AOS31" s="201"/>
      <c r="AOT31" s="201"/>
      <c r="AOU31" s="201"/>
      <c r="AOV31" s="201"/>
      <c r="AOW31" s="201"/>
      <c r="AOX31" s="201"/>
      <c r="AOY31" s="201"/>
      <c r="AOZ31" s="201"/>
      <c r="APA31" s="201"/>
      <c r="APB31" s="201"/>
      <c r="APC31" s="201"/>
      <c r="APD31" s="201"/>
      <c r="APE31" s="201"/>
      <c r="APF31" s="201"/>
      <c r="APG31" s="201"/>
      <c r="APH31" s="201"/>
      <c r="API31" s="201"/>
      <c r="APJ31" s="201"/>
      <c r="APK31" s="201"/>
      <c r="APL31" s="201"/>
      <c r="APM31" s="201"/>
      <c r="APN31" s="201"/>
      <c r="APO31" s="201"/>
      <c r="APP31" s="201"/>
      <c r="APQ31" s="201"/>
      <c r="APR31" s="201"/>
      <c r="APS31" s="201"/>
      <c r="APT31" s="201"/>
      <c r="APU31" s="201"/>
      <c r="APV31" s="201"/>
      <c r="APW31" s="201"/>
      <c r="APX31" s="201"/>
      <c r="APY31" s="201"/>
      <c r="APZ31" s="201"/>
      <c r="AQA31" s="201"/>
      <c r="AQB31" s="201"/>
      <c r="AQC31" s="201"/>
      <c r="AQD31" s="201"/>
      <c r="AQE31" s="201"/>
      <c r="AQF31" s="201"/>
      <c r="AQG31" s="201"/>
      <c r="AQH31" s="201"/>
      <c r="AQI31" s="201"/>
      <c r="AQJ31" s="201"/>
      <c r="AQK31" s="201"/>
      <c r="AQL31" s="201"/>
      <c r="AQM31" s="201"/>
      <c r="AQN31" s="201"/>
      <c r="AQO31" s="201"/>
      <c r="AQP31" s="201"/>
      <c r="AQQ31" s="201"/>
      <c r="AQR31" s="201"/>
      <c r="AQS31" s="201"/>
      <c r="AQT31" s="201"/>
      <c r="AQU31" s="201"/>
      <c r="AQV31" s="201"/>
      <c r="AQW31" s="201"/>
      <c r="AQX31" s="201"/>
      <c r="AQY31" s="201"/>
      <c r="AQZ31" s="201"/>
      <c r="ARA31" s="201"/>
      <c r="ARB31" s="201"/>
      <c r="ARC31" s="201"/>
      <c r="ARD31" s="201"/>
      <c r="ARE31" s="201"/>
      <c r="ARF31" s="201"/>
      <c r="ARG31" s="201"/>
      <c r="ARH31" s="201"/>
      <c r="ARI31" s="201"/>
      <c r="ARJ31" s="201"/>
      <c r="ARK31" s="201"/>
      <c r="ARL31" s="201"/>
      <c r="ARM31" s="201"/>
      <c r="ARN31" s="201"/>
      <c r="ARO31" s="201"/>
      <c r="ARP31" s="201"/>
      <c r="ARQ31" s="201"/>
      <c r="ARR31" s="201"/>
      <c r="ARS31" s="201"/>
      <c r="ART31" s="201"/>
      <c r="ARU31" s="201"/>
      <c r="ARV31" s="201"/>
      <c r="ARW31" s="201"/>
      <c r="ARX31" s="201"/>
      <c r="ARY31" s="201"/>
      <c r="ARZ31" s="201"/>
      <c r="ASA31" s="201"/>
      <c r="ASB31" s="201"/>
      <c r="ASC31" s="201"/>
      <c r="ASD31" s="201"/>
      <c r="ASE31" s="201"/>
      <c r="ASF31" s="201"/>
      <c r="ASG31" s="201"/>
      <c r="ASH31" s="201"/>
      <c r="ASI31" s="201"/>
      <c r="ASJ31" s="201"/>
      <c r="ASK31" s="201"/>
      <c r="ASL31" s="201"/>
      <c r="ASM31" s="201"/>
      <c r="ASN31" s="201"/>
      <c r="ASO31" s="201"/>
      <c r="ASP31" s="201"/>
      <c r="ASQ31" s="201"/>
      <c r="ASR31" s="201"/>
      <c r="ASS31" s="201"/>
      <c r="AST31" s="201"/>
      <c r="ASU31" s="201"/>
      <c r="ASV31" s="201"/>
      <c r="ASW31" s="201"/>
      <c r="ASX31" s="201"/>
      <c r="ASY31" s="201"/>
      <c r="ASZ31" s="201"/>
      <c r="ATA31" s="201"/>
      <c r="ATB31" s="201"/>
      <c r="ATC31" s="201"/>
      <c r="ATD31" s="201"/>
      <c r="ATE31" s="201"/>
      <c r="ATF31" s="201"/>
      <c r="ATG31" s="201"/>
      <c r="ATH31" s="201"/>
      <c r="ATI31" s="201"/>
      <c r="ATJ31" s="201"/>
      <c r="ATK31" s="201"/>
      <c r="ATL31" s="201"/>
      <c r="ATM31" s="201"/>
      <c r="ATN31" s="201"/>
      <c r="ATO31" s="201"/>
      <c r="ATP31" s="201"/>
      <c r="ATQ31" s="201"/>
      <c r="ATR31" s="201"/>
      <c r="ATS31" s="201"/>
      <c r="ATT31" s="201"/>
      <c r="ATU31" s="201"/>
      <c r="ATV31" s="201"/>
      <c r="ATW31" s="201"/>
      <c r="ATX31" s="201"/>
      <c r="ATY31" s="201"/>
      <c r="ATZ31" s="201"/>
      <c r="AUA31" s="201"/>
      <c r="AUB31" s="201"/>
      <c r="AUC31" s="201"/>
      <c r="AUD31" s="201"/>
      <c r="AUE31" s="201"/>
      <c r="AUF31" s="201"/>
      <c r="AUG31" s="201"/>
      <c r="AUH31" s="201"/>
      <c r="AUI31" s="201"/>
      <c r="AUJ31" s="201"/>
      <c r="AUK31" s="201"/>
      <c r="AUL31" s="201"/>
      <c r="AUM31" s="201"/>
      <c r="AUN31" s="201"/>
      <c r="AUO31" s="201"/>
      <c r="AUP31" s="201"/>
      <c r="AUQ31" s="201"/>
      <c r="AUR31" s="201"/>
      <c r="AUS31" s="201"/>
      <c r="AUT31" s="201"/>
      <c r="AUU31" s="201"/>
      <c r="AUV31" s="201"/>
      <c r="AUW31" s="201"/>
      <c r="AUX31" s="201"/>
      <c r="AUY31" s="201"/>
      <c r="AUZ31" s="201"/>
      <c r="AVA31" s="201"/>
      <c r="AVB31" s="201"/>
      <c r="AVC31" s="201"/>
      <c r="AVD31" s="201"/>
      <c r="AVE31" s="201"/>
      <c r="AVF31" s="201"/>
      <c r="AVG31" s="201"/>
      <c r="AVH31" s="201"/>
      <c r="AVI31" s="201"/>
      <c r="AVJ31" s="201"/>
      <c r="AVK31" s="201"/>
      <c r="AVL31" s="201"/>
      <c r="AVM31" s="201"/>
      <c r="AVN31" s="201"/>
      <c r="AVO31" s="201"/>
      <c r="AVP31" s="201"/>
      <c r="AVQ31" s="201"/>
      <c r="AVR31" s="201"/>
      <c r="AVS31" s="201"/>
      <c r="AVT31" s="201"/>
      <c r="AVU31" s="201"/>
      <c r="AVV31" s="201"/>
      <c r="AVW31" s="201"/>
      <c r="AVX31" s="201"/>
      <c r="AVY31" s="201"/>
      <c r="AVZ31" s="201"/>
      <c r="AWA31" s="201"/>
      <c r="AWB31" s="201"/>
      <c r="AWC31" s="201"/>
      <c r="AWD31" s="201"/>
      <c r="AWE31" s="201"/>
      <c r="AWF31" s="201"/>
      <c r="AWG31" s="201"/>
      <c r="AWH31" s="201"/>
      <c r="AWI31" s="201"/>
      <c r="AWJ31" s="201"/>
      <c r="AWK31" s="201"/>
      <c r="AWL31" s="201"/>
      <c r="AWM31" s="201"/>
      <c r="AWN31" s="201"/>
      <c r="AWO31" s="201"/>
      <c r="AWP31" s="201"/>
      <c r="AWQ31" s="201"/>
      <c r="AWR31" s="201"/>
      <c r="AWS31" s="201"/>
      <c r="AWT31" s="201"/>
      <c r="AWU31" s="201"/>
      <c r="AWV31" s="201"/>
      <c r="AWW31" s="201"/>
      <c r="AWX31" s="201"/>
      <c r="AWY31" s="201"/>
      <c r="AWZ31" s="201"/>
      <c r="AXA31" s="201"/>
      <c r="AXB31" s="201"/>
      <c r="AXC31" s="201"/>
      <c r="AXD31" s="201"/>
      <c r="AXE31" s="201"/>
      <c r="AXF31" s="201"/>
      <c r="AXG31" s="201"/>
      <c r="AXH31" s="201"/>
      <c r="AXI31" s="201"/>
      <c r="AXJ31" s="201"/>
      <c r="AXK31" s="201"/>
      <c r="AXL31" s="201"/>
      <c r="AXM31" s="201"/>
      <c r="AXN31" s="201"/>
      <c r="AXO31" s="201"/>
      <c r="AXP31" s="201"/>
      <c r="AXQ31" s="201"/>
      <c r="AXR31" s="201"/>
      <c r="AXS31" s="201"/>
      <c r="AXT31" s="201"/>
      <c r="AXU31" s="201"/>
      <c r="AXV31" s="201"/>
      <c r="AXW31" s="201"/>
      <c r="AXX31" s="201"/>
      <c r="AXY31" s="201"/>
      <c r="AXZ31" s="201"/>
      <c r="AYA31" s="201"/>
      <c r="AYB31" s="201"/>
      <c r="AYC31" s="201"/>
      <c r="AYD31" s="201"/>
      <c r="AYE31" s="201"/>
      <c r="AYF31" s="201"/>
      <c r="AYG31" s="201"/>
      <c r="AYH31" s="201"/>
      <c r="AYI31" s="201"/>
      <c r="AYJ31" s="201"/>
      <c r="AYK31" s="201"/>
      <c r="AYL31" s="201"/>
      <c r="AYM31" s="201"/>
      <c r="AYN31" s="201"/>
      <c r="AYO31" s="201"/>
      <c r="AYP31" s="201"/>
      <c r="AYQ31" s="201"/>
      <c r="AYR31" s="201"/>
      <c r="AYS31" s="201"/>
      <c r="AYT31" s="201"/>
      <c r="AYU31" s="201"/>
      <c r="AYV31" s="201"/>
      <c r="AYW31" s="201"/>
      <c r="AYX31" s="201"/>
      <c r="AYY31" s="201"/>
      <c r="AYZ31" s="201"/>
      <c r="AZA31" s="201"/>
      <c r="AZB31" s="201"/>
      <c r="AZC31" s="201"/>
      <c r="AZD31" s="201"/>
      <c r="AZE31" s="201"/>
      <c r="AZF31" s="201"/>
      <c r="AZG31" s="201"/>
      <c r="AZH31" s="201"/>
      <c r="AZI31" s="201"/>
      <c r="AZJ31" s="201"/>
      <c r="AZK31" s="201"/>
      <c r="AZL31" s="201"/>
      <c r="AZM31" s="201"/>
      <c r="AZN31" s="201"/>
      <c r="AZO31" s="201"/>
      <c r="AZP31" s="201"/>
      <c r="AZQ31" s="201"/>
      <c r="AZR31" s="201"/>
      <c r="AZS31" s="201"/>
      <c r="AZT31" s="201"/>
      <c r="AZU31" s="201"/>
      <c r="AZV31" s="201"/>
      <c r="AZW31" s="201"/>
      <c r="AZX31" s="201"/>
      <c r="AZY31" s="201"/>
      <c r="AZZ31" s="201"/>
      <c r="BAA31" s="201"/>
      <c r="BAB31" s="201"/>
      <c r="BAC31" s="201"/>
      <c r="BAD31" s="201"/>
      <c r="BAE31" s="201"/>
      <c r="BAF31" s="201"/>
      <c r="BAG31" s="201"/>
      <c r="BAH31" s="201"/>
      <c r="BAI31" s="201"/>
      <c r="BAJ31" s="201"/>
      <c r="BAK31" s="201"/>
      <c r="BAL31" s="201"/>
      <c r="BAM31" s="201"/>
      <c r="BAN31" s="201"/>
      <c r="BAO31" s="201"/>
      <c r="BAP31" s="201"/>
      <c r="BAQ31" s="201"/>
      <c r="BAR31" s="201"/>
      <c r="BAS31" s="201"/>
      <c r="BAT31" s="201"/>
      <c r="BAU31" s="201"/>
      <c r="BAV31" s="201"/>
      <c r="BAW31" s="201"/>
      <c r="BAX31" s="201"/>
      <c r="BAY31" s="201"/>
      <c r="BAZ31" s="201"/>
      <c r="BBA31" s="201"/>
      <c r="BBB31" s="201"/>
      <c r="BBC31" s="201"/>
      <c r="BBD31" s="201"/>
      <c r="BBE31" s="201"/>
      <c r="BBF31" s="201"/>
      <c r="BBG31" s="201"/>
      <c r="BBH31" s="201"/>
      <c r="BBI31" s="201"/>
      <c r="BBJ31" s="201"/>
      <c r="BBK31" s="201"/>
      <c r="BBL31" s="201"/>
      <c r="BBM31" s="201"/>
      <c r="BBN31" s="201"/>
      <c r="BBO31" s="201"/>
      <c r="BBP31" s="201"/>
      <c r="BBQ31" s="201"/>
      <c r="BBR31" s="201"/>
      <c r="BBS31" s="201"/>
      <c r="BBT31" s="201"/>
      <c r="BBU31" s="201"/>
      <c r="BBV31" s="201"/>
      <c r="BBW31" s="201"/>
      <c r="BBX31" s="201"/>
      <c r="BBY31" s="201"/>
      <c r="BBZ31" s="201"/>
      <c r="BCA31" s="201"/>
      <c r="BCB31" s="201"/>
      <c r="BCC31" s="201"/>
      <c r="BCD31" s="201"/>
      <c r="BCE31" s="201"/>
      <c r="BCF31" s="201"/>
      <c r="BCG31" s="201"/>
      <c r="BCH31" s="201"/>
      <c r="BCI31" s="201"/>
      <c r="BCJ31" s="201"/>
      <c r="BCK31" s="201"/>
      <c r="BCL31" s="201"/>
      <c r="BCM31" s="201"/>
      <c r="BCN31" s="201"/>
      <c r="BCO31" s="201"/>
      <c r="BCP31" s="201"/>
      <c r="BCQ31" s="201"/>
      <c r="BCR31" s="201"/>
      <c r="BCS31" s="201"/>
      <c r="BCT31" s="201"/>
      <c r="BCU31" s="201"/>
      <c r="BCV31" s="201"/>
      <c r="BCW31" s="201"/>
      <c r="BCX31" s="201"/>
      <c r="BCY31" s="201"/>
      <c r="BCZ31" s="201"/>
      <c r="BDA31" s="201"/>
      <c r="BDB31" s="201"/>
      <c r="BDC31" s="201"/>
      <c r="BDD31" s="201"/>
      <c r="BDE31" s="201"/>
      <c r="BDF31" s="201"/>
      <c r="BDG31" s="201"/>
      <c r="BDH31" s="201"/>
      <c r="BDI31" s="201"/>
      <c r="BDJ31" s="201"/>
      <c r="BDK31" s="201"/>
      <c r="BDL31" s="201"/>
      <c r="BDM31" s="201"/>
      <c r="BDN31" s="201"/>
      <c r="BDO31" s="201"/>
      <c r="BDP31" s="201"/>
      <c r="BDQ31" s="201"/>
      <c r="BDR31" s="201"/>
      <c r="BDS31" s="201"/>
      <c r="BDT31" s="201"/>
      <c r="BDU31" s="201"/>
      <c r="BDV31" s="201"/>
      <c r="BDW31" s="201"/>
      <c r="BDX31" s="201"/>
      <c r="BDY31" s="201"/>
      <c r="BDZ31" s="201"/>
      <c r="BEA31" s="201"/>
      <c r="BEB31" s="201"/>
      <c r="BEC31" s="201"/>
      <c r="BED31" s="201"/>
      <c r="BEE31" s="201"/>
      <c r="BEF31" s="201"/>
      <c r="BEG31" s="201"/>
      <c r="BEH31" s="201"/>
      <c r="BEI31" s="201"/>
      <c r="BEJ31" s="201"/>
      <c r="BEK31" s="201"/>
      <c r="BEL31" s="201"/>
      <c r="BEM31" s="201"/>
      <c r="BEN31" s="201"/>
      <c r="BEO31" s="201"/>
      <c r="BEP31" s="201"/>
      <c r="BEQ31" s="201"/>
      <c r="BER31" s="201"/>
      <c r="BES31" s="201"/>
      <c r="BET31" s="201"/>
      <c r="BEU31" s="201"/>
      <c r="BEV31" s="201"/>
      <c r="BEW31" s="201"/>
      <c r="BEX31" s="201"/>
      <c r="BEY31" s="201"/>
      <c r="BEZ31" s="201"/>
      <c r="BFA31" s="201"/>
      <c r="BFB31" s="201"/>
      <c r="BFC31" s="201"/>
      <c r="BFD31" s="201"/>
      <c r="BFE31" s="201"/>
      <c r="BFF31" s="201"/>
      <c r="BFG31" s="201"/>
      <c r="BFH31" s="201"/>
      <c r="BFI31" s="201"/>
      <c r="BFJ31" s="201"/>
      <c r="BFK31" s="201"/>
      <c r="BFL31" s="201"/>
      <c r="BFM31" s="201"/>
      <c r="BFN31" s="201"/>
      <c r="BFO31" s="201"/>
      <c r="BFP31" s="201"/>
      <c r="BFQ31" s="201"/>
      <c r="BFR31" s="201"/>
      <c r="BFS31" s="201"/>
      <c r="BFT31" s="201"/>
      <c r="BFU31" s="201"/>
      <c r="BFV31" s="201"/>
      <c r="BFW31" s="201"/>
      <c r="BFX31" s="201"/>
      <c r="BFY31" s="201"/>
      <c r="BFZ31" s="201"/>
      <c r="BGA31" s="201"/>
      <c r="BGB31" s="201"/>
      <c r="BGC31" s="201"/>
      <c r="BGD31" s="201"/>
      <c r="BGE31" s="201"/>
      <c r="BGF31" s="201"/>
      <c r="BGG31" s="201"/>
      <c r="BGH31" s="201"/>
      <c r="BGI31" s="201"/>
      <c r="BGJ31" s="201"/>
      <c r="BGK31" s="201"/>
      <c r="BGL31" s="201"/>
      <c r="BGM31" s="201"/>
      <c r="BGN31" s="201"/>
      <c r="BGO31" s="201"/>
      <c r="BGP31" s="201"/>
      <c r="BGQ31" s="201"/>
      <c r="BGR31" s="201"/>
      <c r="BGS31" s="201"/>
      <c r="BGT31" s="201"/>
      <c r="BGU31" s="201"/>
      <c r="BGV31" s="201"/>
      <c r="BGW31" s="201"/>
      <c r="BGX31" s="201"/>
      <c r="BGY31" s="201"/>
      <c r="BGZ31" s="201"/>
      <c r="BHA31" s="201"/>
      <c r="BHB31" s="201"/>
      <c r="BHC31" s="201"/>
      <c r="BHD31" s="201"/>
      <c r="BHE31" s="201"/>
      <c r="BHF31" s="201"/>
      <c r="BHG31" s="201"/>
      <c r="BHH31" s="201"/>
      <c r="BHI31" s="201"/>
      <c r="BHJ31" s="201"/>
      <c r="BHK31" s="201"/>
      <c r="BHL31" s="201"/>
      <c r="BHM31" s="201"/>
      <c r="BHN31" s="201"/>
      <c r="BHO31" s="201"/>
      <c r="BHP31" s="201"/>
      <c r="BHQ31" s="201"/>
      <c r="BHR31" s="201"/>
      <c r="BHS31" s="201"/>
      <c r="BHT31" s="201"/>
      <c r="BHU31" s="201"/>
      <c r="BHV31" s="201"/>
      <c r="BHW31" s="201"/>
      <c r="BHX31" s="201"/>
      <c r="BHY31" s="201"/>
      <c r="BHZ31" s="201"/>
      <c r="BIA31" s="201"/>
      <c r="BIB31" s="201"/>
      <c r="BIC31" s="201"/>
      <c r="BID31" s="201"/>
      <c r="BIE31" s="201"/>
      <c r="BIF31" s="201"/>
      <c r="BIG31" s="201"/>
      <c r="BIH31" s="201"/>
      <c r="BII31" s="201"/>
      <c r="BIJ31" s="201"/>
      <c r="BIK31" s="201"/>
      <c r="BIL31" s="201"/>
      <c r="BIM31" s="201"/>
      <c r="BIN31" s="201"/>
      <c r="BIO31" s="201"/>
      <c r="BIP31" s="201"/>
      <c r="BIQ31" s="201"/>
      <c r="BIR31" s="201"/>
      <c r="BIS31" s="201"/>
      <c r="BIT31" s="201"/>
      <c r="BIU31" s="201"/>
      <c r="BIV31" s="201"/>
      <c r="BIW31" s="201"/>
      <c r="BIX31" s="201"/>
      <c r="BIY31" s="201"/>
      <c r="BIZ31" s="201"/>
      <c r="BJA31" s="201"/>
      <c r="BJB31" s="201"/>
      <c r="BJC31" s="201"/>
      <c r="BJD31" s="201"/>
      <c r="BJE31" s="201"/>
      <c r="BJF31" s="201"/>
      <c r="BJG31" s="201"/>
      <c r="BJH31" s="201"/>
      <c r="BJI31" s="201"/>
      <c r="BJJ31" s="201"/>
      <c r="BJK31" s="201"/>
      <c r="BJL31" s="201"/>
      <c r="BJM31" s="201"/>
      <c r="BJN31" s="201"/>
      <c r="BJO31" s="201"/>
      <c r="BJP31" s="201"/>
      <c r="BJQ31" s="201"/>
      <c r="BJR31" s="201"/>
      <c r="BJS31" s="201"/>
      <c r="BJT31" s="201"/>
      <c r="BJU31" s="201"/>
      <c r="BJV31" s="201"/>
      <c r="BJW31" s="201"/>
      <c r="BJX31" s="201"/>
      <c r="BJY31" s="201"/>
      <c r="BJZ31" s="201"/>
      <c r="BKA31" s="201"/>
      <c r="BKB31" s="201"/>
      <c r="BKC31" s="201"/>
      <c r="BKD31" s="201"/>
      <c r="BKE31" s="201"/>
      <c r="BKF31" s="201"/>
      <c r="BKG31" s="201"/>
      <c r="BKH31" s="201"/>
      <c r="BKI31" s="201"/>
      <c r="BKJ31" s="201"/>
      <c r="BKK31" s="201"/>
      <c r="BKL31" s="201"/>
      <c r="BKM31" s="201"/>
      <c r="BKN31" s="201"/>
      <c r="BKO31" s="201"/>
      <c r="BKP31" s="201"/>
      <c r="BKQ31" s="201"/>
      <c r="BKR31" s="201"/>
      <c r="BKS31" s="201"/>
      <c r="BKT31" s="201"/>
      <c r="BKU31" s="201"/>
      <c r="BKV31" s="201"/>
      <c r="BKW31" s="201"/>
      <c r="BKX31" s="201"/>
      <c r="BKY31" s="201"/>
      <c r="BKZ31" s="201"/>
      <c r="BLA31" s="201"/>
      <c r="BLB31" s="201"/>
      <c r="BLC31" s="201"/>
      <c r="BLD31" s="201"/>
      <c r="BLE31" s="201"/>
      <c r="BLF31" s="201"/>
      <c r="BLG31" s="201"/>
      <c r="BLH31" s="201"/>
      <c r="BLI31" s="201"/>
      <c r="BLJ31" s="201"/>
      <c r="BLK31" s="201"/>
      <c r="BLL31" s="201"/>
      <c r="BLM31" s="201"/>
      <c r="BLN31" s="201"/>
      <c r="BLO31" s="201"/>
      <c r="BLP31" s="201"/>
      <c r="BLQ31" s="201"/>
      <c r="BLR31" s="201"/>
      <c r="BLS31" s="201"/>
      <c r="BLT31" s="201"/>
      <c r="BLU31" s="201"/>
      <c r="BLV31" s="201"/>
      <c r="BLW31" s="201"/>
      <c r="BLX31" s="201"/>
      <c r="BLY31" s="201"/>
      <c r="BLZ31" s="201"/>
      <c r="BMA31" s="201"/>
      <c r="BMB31" s="201"/>
      <c r="BMC31" s="201"/>
      <c r="BMD31" s="201"/>
      <c r="BME31" s="201"/>
      <c r="BMF31" s="201"/>
      <c r="BMG31" s="201"/>
      <c r="BMH31" s="201"/>
      <c r="BMI31" s="201"/>
      <c r="BMJ31" s="201"/>
      <c r="BMK31" s="201"/>
      <c r="BML31" s="201"/>
      <c r="BMM31" s="201"/>
      <c r="BMN31" s="201"/>
      <c r="BMO31" s="201"/>
      <c r="BMP31" s="201"/>
      <c r="BMQ31" s="201"/>
      <c r="BMR31" s="201"/>
      <c r="BMS31" s="201"/>
      <c r="BMT31" s="201"/>
      <c r="BMU31" s="201"/>
      <c r="BMV31" s="201"/>
      <c r="BMW31" s="201"/>
      <c r="BMX31" s="201"/>
      <c r="BMY31" s="201"/>
      <c r="BMZ31" s="201"/>
      <c r="BNA31" s="201"/>
      <c r="BNB31" s="201"/>
      <c r="BNC31" s="201"/>
      <c r="BND31" s="201"/>
      <c r="BNE31" s="201"/>
      <c r="BNF31" s="201"/>
      <c r="BNG31" s="201"/>
      <c r="BNH31" s="201"/>
      <c r="BNI31" s="201"/>
      <c r="BNJ31" s="201"/>
      <c r="BNK31" s="201"/>
      <c r="BNL31" s="201"/>
      <c r="BNM31" s="201"/>
      <c r="BNN31" s="201"/>
      <c r="BNO31" s="201"/>
      <c r="BNP31" s="201"/>
      <c r="BNQ31" s="201"/>
      <c r="BNR31" s="201"/>
      <c r="BNS31" s="201"/>
      <c r="BNT31" s="201"/>
      <c r="BNU31" s="201"/>
      <c r="BNV31" s="201"/>
      <c r="BNW31" s="201"/>
      <c r="BNX31" s="201"/>
      <c r="BNY31" s="201"/>
      <c r="BNZ31" s="201"/>
      <c r="BOA31" s="201"/>
      <c r="BOB31" s="201"/>
      <c r="BOC31" s="201"/>
      <c r="BOD31" s="201"/>
      <c r="BOE31" s="201"/>
      <c r="BOF31" s="201"/>
      <c r="BOG31" s="201"/>
      <c r="BOH31" s="201"/>
      <c r="BOI31" s="201"/>
      <c r="BOJ31" s="201"/>
      <c r="BOK31" s="201"/>
      <c r="BOL31" s="201"/>
      <c r="BOM31" s="201"/>
      <c r="BON31" s="201"/>
      <c r="BOO31" s="201"/>
      <c r="BOP31" s="201"/>
      <c r="BOQ31" s="201"/>
      <c r="BOR31" s="201"/>
      <c r="BOS31" s="201"/>
      <c r="BOT31" s="201"/>
      <c r="BOU31" s="201"/>
      <c r="BOV31" s="201"/>
      <c r="BOW31" s="201"/>
      <c r="BOX31" s="201"/>
      <c r="BOY31" s="201"/>
      <c r="BOZ31" s="201"/>
      <c r="BPA31" s="201"/>
      <c r="BPB31" s="201"/>
      <c r="BPC31" s="201"/>
      <c r="BPD31" s="201"/>
      <c r="BPE31" s="201"/>
      <c r="BPF31" s="201"/>
      <c r="BPG31" s="201"/>
      <c r="BPH31" s="201"/>
      <c r="BPI31" s="201"/>
      <c r="BPJ31" s="201"/>
      <c r="BPK31" s="201"/>
      <c r="BPL31" s="201"/>
      <c r="BPM31" s="201"/>
      <c r="BPN31" s="201"/>
      <c r="BPO31" s="201"/>
      <c r="BPP31" s="201"/>
      <c r="BPQ31" s="201"/>
      <c r="BPR31" s="201"/>
      <c r="BPS31" s="201"/>
      <c r="BPT31" s="201"/>
      <c r="BPU31" s="201"/>
      <c r="BPV31" s="201"/>
      <c r="BPW31" s="201"/>
      <c r="BPX31" s="201"/>
      <c r="BPY31" s="201"/>
      <c r="BPZ31" s="201"/>
      <c r="BQA31" s="201"/>
      <c r="BQB31" s="201"/>
      <c r="BQC31" s="201"/>
      <c r="BQD31" s="201"/>
      <c r="BQE31" s="201"/>
      <c r="BQF31" s="201"/>
      <c r="BQG31" s="201"/>
      <c r="BQH31" s="201"/>
      <c r="BQI31" s="201"/>
      <c r="BQJ31" s="201"/>
      <c r="BQK31" s="201"/>
      <c r="BQL31" s="201"/>
      <c r="BQM31" s="201"/>
      <c r="BQN31" s="201"/>
      <c r="BQO31" s="201"/>
      <c r="BQP31" s="201"/>
      <c r="BQQ31" s="201"/>
      <c r="BQR31" s="201"/>
      <c r="BQS31" s="201"/>
      <c r="BQT31" s="201"/>
      <c r="BQU31" s="201"/>
      <c r="BQV31" s="201"/>
      <c r="BQW31" s="201"/>
      <c r="BQX31" s="201"/>
      <c r="BQY31" s="201"/>
      <c r="BQZ31" s="201"/>
      <c r="BRA31" s="201"/>
      <c r="BRB31" s="201"/>
      <c r="BRC31" s="201"/>
      <c r="BRD31" s="201"/>
      <c r="BRE31" s="201"/>
      <c r="BRF31" s="201"/>
      <c r="BRG31" s="201"/>
      <c r="BRH31" s="201"/>
      <c r="BRI31" s="201"/>
      <c r="BRJ31" s="201"/>
      <c r="BRK31" s="201"/>
      <c r="BRL31" s="201"/>
      <c r="BRM31" s="201"/>
      <c r="BRN31" s="201"/>
      <c r="BRO31" s="201"/>
      <c r="BRP31" s="201"/>
      <c r="BRQ31" s="201"/>
      <c r="BRR31" s="201"/>
      <c r="BRS31" s="201"/>
      <c r="BRT31" s="201"/>
      <c r="BRU31" s="201"/>
      <c r="BRV31" s="201"/>
      <c r="BRW31" s="201"/>
      <c r="BRX31" s="201"/>
      <c r="BRY31" s="201"/>
      <c r="BRZ31" s="201"/>
      <c r="BSA31" s="201"/>
      <c r="BSB31" s="201"/>
      <c r="BSC31" s="201"/>
      <c r="BSD31" s="201"/>
      <c r="BSE31" s="201"/>
      <c r="BSF31" s="201"/>
      <c r="BSG31" s="201"/>
      <c r="BSH31" s="201"/>
      <c r="BSI31" s="201"/>
      <c r="BSJ31" s="201"/>
      <c r="BSK31" s="201"/>
      <c r="BSL31" s="201"/>
      <c r="BSM31" s="201"/>
      <c r="BSN31" s="201"/>
      <c r="BSO31" s="201"/>
      <c r="BSP31" s="201"/>
      <c r="BSQ31" s="201"/>
      <c r="BSR31" s="201"/>
      <c r="BSS31" s="201"/>
      <c r="BST31" s="201"/>
      <c r="BSU31" s="201"/>
      <c r="BSV31" s="201"/>
      <c r="BSW31" s="201"/>
      <c r="BSX31" s="201"/>
      <c r="BSY31" s="201"/>
      <c r="BSZ31" s="201"/>
      <c r="BTA31" s="201"/>
      <c r="BTB31" s="201"/>
      <c r="BTC31" s="201"/>
      <c r="BTD31" s="201"/>
      <c r="BTE31" s="201"/>
      <c r="BTF31" s="201"/>
      <c r="BTG31" s="201"/>
      <c r="BTH31" s="201"/>
      <c r="BTI31" s="201"/>
      <c r="BTJ31" s="201"/>
      <c r="BTK31" s="201"/>
      <c r="BTL31" s="201"/>
      <c r="BTM31" s="201"/>
      <c r="BTN31" s="201"/>
      <c r="BTO31" s="201"/>
      <c r="BTP31" s="201"/>
      <c r="BTQ31" s="201"/>
      <c r="BTR31" s="201"/>
      <c r="BTS31" s="201"/>
      <c r="BTT31" s="201"/>
      <c r="BTU31" s="201"/>
      <c r="BTV31" s="201"/>
      <c r="BTW31" s="201"/>
      <c r="BTX31" s="201"/>
      <c r="BTY31" s="201"/>
      <c r="BTZ31" s="201"/>
      <c r="BUA31" s="201"/>
      <c r="BUB31" s="201"/>
      <c r="BUC31" s="201"/>
      <c r="BUD31" s="201"/>
      <c r="BUE31" s="201"/>
      <c r="BUF31" s="201"/>
      <c r="BUG31" s="201"/>
      <c r="BUH31" s="201"/>
      <c r="BUI31" s="201"/>
      <c r="BUJ31" s="201"/>
      <c r="BUK31" s="201"/>
      <c r="BUL31" s="201"/>
      <c r="BUM31" s="201"/>
      <c r="BUN31" s="201"/>
      <c r="BUO31" s="201"/>
      <c r="BUP31" s="201"/>
      <c r="BUQ31" s="201"/>
      <c r="BUR31" s="201"/>
      <c r="BUS31" s="201"/>
      <c r="BUT31" s="201"/>
      <c r="BUU31" s="201"/>
      <c r="BUV31" s="201"/>
      <c r="BUW31" s="201"/>
      <c r="BUX31" s="201"/>
      <c r="BUY31" s="201"/>
      <c r="BUZ31" s="201"/>
      <c r="BVA31" s="201"/>
      <c r="BVB31" s="201"/>
      <c r="BVC31" s="201"/>
      <c r="BVD31" s="201"/>
      <c r="BVE31" s="201"/>
      <c r="BVF31" s="201"/>
      <c r="BVG31" s="201"/>
      <c r="BVH31" s="201"/>
      <c r="BVI31" s="201"/>
      <c r="BVJ31" s="201"/>
      <c r="BVK31" s="201"/>
      <c r="BVL31" s="201"/>
      <c r="BVM31" s="201"/>
      <c r="BVN31" s="201"/>
      <c r="BVO31" s="201"/>
      <c r="BVP31" s="201"/>
      <c r="BVQ31" s="201"/>
      <c r="BVR31" s="201"/>
      <c r="BVS31" s="201"/>
      <c r="BVT31" s="201"/>
      <c r="BVU31" s="201"/>
      <c r="BVV31" s="201"/>
      <c r="BVW31" s="201"/>
      <c r="BVX31" s="201"/>
      <c r="BVY31" s="201"/>
      <c r="BVZ31" s="201"/>
      <c r="BWA31" s="201"/>
      <c r="BWB31" s="201"/>
      <c r="BWC31" s="201"/>
      <c r="BWD31" s="201"/>
      <c r="BWE31" s="201"/>
      <c r="BWF31" s="201"/>
      <c r="BWG31" s="201"/>
      <c r="BWH31" s="201"/>
      <c r="BWI31" s="201"/>
      <c r="BWJ31" s="201"/>
      <c r="BWK31" s="201"/>
      <c r="BWL31" s="201"/>
      <c r="BWM31" s="201"/>
      <c r="BWN31" s="201"/>
      <c r="BWO31" s="201"/>
      <c r="BWP31" s="201"/>
      <c r="BWQ31" s="201"/>
      <c r="BWR31" s="201"/>
      <c r="BWS31" s="201"/>
      <c r="BWT31" s="201"/>
      <c r="BWU31" s="201"/>
      <c r="BWV31" s="201"/>
      <c r="BWW31" s="201"/>
      <c r="BWX31" s="201"/>
      <c r="BWY31" s="201"/>
      <c r="BWZ31" s="201"/>
      <c r="BXA31" s="201"/>
      <c r="BXB31" s="201"/>
      <c r="BXC31" s="201"/>
      <c r="BXD31" s="201"/>
      <c r="BXE31" s="201"/>
      <c r="BXF31" s="201"/>
      <c r="BXG31" s="201"/>
      <c r="BXH31" s="201"/>
      <c r="BXI31" s="201"/>
      <c r="BXJ31" s="201"/>
      <c r="BXK31" s="201"/>
      <c r="BXL31" s="201"/>
      <c r="BXM31" s="201"/>
      <c r="BXN31" s="201"/>
      <c r="BXO31" s="201"/>
      <c r="BXP31" s="201"/>
      <c r="BXQ31" s="201"/>
      <c r="BXR31" s="201"/>
      <c r="BXS31" s="201"/>
      <c r="BXT31" s="201"/>
      <c r="BXU31" s="201"/>
      <c r="BXV31" s="201"/>
      <c r="BXW31" s="201"/>
      <c r="BXX31" s="201"/>
      <c r="BXY31" s="201"/>
      <c r="BXZ31" s="201"/>
      <c r="BYA31" s="201"/>
      <c r="BYB31" s="201"/>
      <c r="BYC31" s="201"/>
      <c r="BYD31" s="201"/>
      <c r="BYE31" s="201"/>
      <c r="BYF31" s="201"/>
      <c r="BYG31" s="201"/>
      <c r="BYH31" s="201"/>
      <c r="BYI31" s="201"/>
      <c r="BYJ31" s="201"/>
      <c r="BYK31" s="201"/>
      <c r="BYL31" s="201"/>
      <c r="BYM31" s="201"/>
      <c r="BYN31" s="201"/>
      <c r="BYO31" s="201"/>
      <c r="BYP31" s="201"/>
      <c r="BYQ31" s="201"/>
      <c r="BYR31" s="201"/>
      <c r="BYS31" s="201"/>
      <c r="BYT31" s="201"/>
      <c r="BYU31" s="201"/>
      <c r="BYV31" s="201"/>
      <c r="BYW31" s="201"/>
      <c r="BYX31" s="201"/>
      <c r="BYY31" s="201"/>
      <c r="BYZ31" s="201"/>
      <c r="BZA31" s="201"/>
      <c r="BZB31" s="201"/>
      <c r="BZC31" s="201"/>
      <c r="BZD31" s="201"/>
      <c r="BZE31" s="201"/>
      <c r="BZF31" s="201"/>
      <c r="BZG31" s="201"/>
      <c r="BZH31" s="201"/>
      <c r="BZI31" s="201"/>
      <c r="BZJ31" s="201"/>
      <c r="BZK31" s="201"/>
      <c r="BZL31" s="201"/>
      <c r="BZM31" s="201"/>
      <c r="BZN31" s="201"/>
      <c r="BZO31" s="201"/>
      <c r="BZP31" s="201"/>
      <c r="BZQ31" s="201"/>
      <c r="BZR31" s="201"/>
      <c r="BZS31" s="201"/>
      <c r="BZT31" s="201"/>
      <c r="BZU31" s="201"/>
      <c r="BZV31" s="201"/>
      <c r="BZW31" s="201"/>
      <c r="BZX31" s="201"/>
      <c r="BZY31" s="201"/>
      <c r="BZZ31" s="201"/>
      <c r="CAA31" s="201"/>
      <c r="CAB31" s="201"/>
      <c r="CAC31" s="201"/>
      <c r="CAD31" s="201"/>
      <c r="CAE31" s="201"/>
      <c r="CAF31" s="201"/>
      <c r="CAG31" s="201"/>
      <c r="CAH31" s="201"/>
      <c r="CAI31" s="201"/>
      <c r="CAJ31" s="201"/>
      <c r="CAK31" s="201"/>
      <c r="CAL31" s="201"/>
      <c r="CAM31" s="201"/>
      <c r="CAN31" s="201"/>
      <c r="CAO31" s="201"/>
      <c r="CAP31" s="201"/>
      <c r="CAQ31" s="201"/>
      <c r="CAR31" s="201"/>
      <c r="CAS31" s="201"/>
      <c r="CAT31" s="201"/>
      <c r="CAU31" s="201"/>
      <c r="CAV31" s="201"/>
      <c r="CAW31" s="201"/>
      <c r="CAX31" s="201"/>
      <c r="CAY31" s="201"/>
      <c r="CAZ31" s="201"/>
      <c r="CBA31" s="201"/>
      <c r="CBB31" s="201"/>
      <c r="CBC31" s="201"/>
      <c r="CBD31" s="201"/>
      <c r="CBE31" s="201"/>
      <c r="CBF31" s="201"/>
      <c r="CBG31" s="201"/>
      <c r="CBH31" s="201"/>
      <c r="CBI31" s="201"/>
      <c r="CBJ31" s="201"/>
      <c r="CBK31" s="201"/>
      <c r="CBL31" s="201"/>
      <c r="CBM31" s="201"/>
      <c r="CBN31" s="201"/>
      <c r="CBO31" s="201"/>
      <c r="CBP31" s="201"/>
      <c r="CBQ31" s="201"/>
      <c r="CBR31" s="201"/>
      <c r="CBS31" s="201"/>
      <c r="CBT31" s="201"/>
      <c r="CBU31" s="201"/>
      <c r="CBV31" s="201"/>
      <c r="CBW31" s="201"/>
      <c r="CBX31" s="201"/>
      <c r="CBY31" s="201"/>
      <c r="CBZ31" s="201"/>
      <c r="CCA31" s="201"/>
      <c r="CCB31" s="201"/>
      <c r="CCC31" s="201"/>
      <c r="CCD31" s="201"/>
      <c r="CCE31" s="201"/>
      <c r="CCF31" s="201"/>
      <c r="CCG31" s="201"/>
      <c r="CCH31" s="201"/>
      <c r="CCI31" s="201"/>
      <c r="CCJ31" s="201"/>
      <c r="CCK31" s="201"/>
      <c r="CCL31" s="201"/>
      <c r="CCM31" s="201"/>
      <c r="CCN31" s="201"/>
      <c r="CCO31" s="201"/>
      <c r="CCP31" s="201"/>
      <c r="CCQ31" s="201"/>
      <c r="CCR31" s="201"/>
      <c r="CCS31" s="201"/>
      <c r="CCT31" s="201"/>
      <c r="CCU31" s="201"/>
      <c r="CCV31" s="201"/>
      <c r="CCW31" s="201"/>
      <c r="CCX31" s="201"/>
      <c r="CCY31" s="201"/>
      <c r="CCZ31" s="201"/>
      <c r="CDA31" s="201"/>
      <c r="CDB31" s="201"/>
      <c r="CDC31" s="201"/>
      <c r="CDD31" s="201"/>
      <c r="CDE31" s="201"/>
      <c r="CDF31" s="201"/>
      <c r="CDG31" s="201"/>
      <c r="CDH31" s="201"/>
      <c r="CDI31" s="201"/>
      <c r="CDJ31" s="201"/>
      <c r="CDK31" s="201"/>
      <c r="CDL31" s="201"/>
      <c r="CDM31" s="201"/>
      <c r="CDN31" s="201"/>
      <c r="CDO31" s="201"/>
      <c r="CDP31" s="201"/>
      <c r="CDQ31" s="201"/>
      <c r="CDR31" s="201"/>
      <c r="CDS31" s="201"/>
      <c r="CDT31" s="201"/>
      <c r="CDU31" s="201"/>
      <c r="CDV31" s="201"/>
      <c r="CDW31" s="201"/>
      <c r="CDX31" s="201"/>
      <c r="CDY31" s="201"/>
      <c r="CDZ31" s="201"/>
      <c r="CEA31" s="201"/>
      <c r="CEB31" s="201"/>
      <c r="CEC31" s="201"/>
      <c r="CED31" s="201"/>
      <c r="CEE31" s="201"/>
      <c r="CEF31" s="201"/>
      <c r="CEG31" s="201"/>
      <c r="CEH31" s="201"/>
      <c r="CEI31" s="201"/>
      <c r="CEJ31" s="201"/>
      <c r="CEK31" s="201"/>
      <c r="CEL31" s="201"/>
      <c r="CEM31" s="201"/>
      <c r="CEN31" s="201"/>
      <c r="CEO31" s="201"/>
      <c r="CEP31" s="201"/>
      <c r="CEQ31" s="201"/>
      <c r="CER31" s="201"/>
      <c r="CES31" s="201"/>
      <c r="CET31" s="201"/>
      <c r="CEU31" s="201"/>
      <c r="CEV31" s="201"/>
      <c r="CEW31" s="201"/>
      <c r="CEX31" s="201"/>
      <c r="CEY31" s="201"/>
      <c r="CEZ31" s="201"/>
      <c r="CFA31" s="201"/>
      <c r="CFB31" s="201"/>
      <c r="CFC31" s="201"/>
      <c r="CFD31" s="201"/>
      <c r="CFE31" s="201"/>
      <c r="CFF31" s="201"/>
      <c r="CFG31" s="201"/>
      <c r="CFH31" s="201"/>
      <c r="CFI31" s="201"/>
      <c r="CFJ31" s="201"/>
      <c r="CFK31" s="201"/>
      <c r="CFL31" s="201"/>
      <c r="CFM31" s="201"/>
      <c r="CFN31" s="201"/>
      <c r="CFO31" s="201"/>
      <c r="CFP31" s="201"/>
      <c r="CFQ31" s="201"/>
      <c r="CFR31" s="201"/>
      <c r="CFS31" s="201"/>
      <c r="CFT31" s="201"/>
      <c r="CFU31" s="201"/>
      <c r="CFV31" s="201"/>
      <c r="CFW31" s="201"/>
      <c r="CFX31" s="201"/>
      <c r="CFY31" s="201"/>
      <c r="CFZ31" s="201"/>
      <c r="CGA31" s="201"/>
      <c r="CGB31" s="201"/>
      <c r="CGC31" s="201"/>
      <c r="CGD31" s="201"/>
      <c r="CGE31" s="201"/>
      <c r="CGF31" s="201"/>
      <c r="CGG31" s="201"/>
      <c r="CGH31" s="201"/>
      <c r="CGI31" s="201"/>
      <c r="CGJ31" s="201"/>
      <c r="CGK31" s="201"/>
      <c r="CGL31" s="201"/>
      <c r="CGM31" s="201"/>
      <c r="CGN31" s="201"/>
      <c r="CGO31" s="201"/>
      <c r="CGP31" s="201"/>
      <c r="CGQ31" s="201"/>
      <c r="CGR31" s="201"/>
      <c r="CGS31" s="201"/>
      <c r="CGT31" s="201"/>
      <c r="CGU31" s="201"/>
      <c r="CGV31" s="201"/>
      <c r="CGW31" s="201"/>
      <c r="CGX31" s="201"/>
      <c r="CGY31" s="201"/>
      <c r="CGZ31" s="201"/>
      <c r="CHA31" s="201"/>
      <c r="CHB31" s="201"/>
      <c r="CHC31" s="201"/>
      <c r="CHD31" s="201"/>
      <c r="CHE31" s="201"/>
      <c r="CHF31" s="201"/>
      <c r="CHG31" s="201"/>
      <c r="CHH31" s="201"/>
      <c r="CHI31" s="201"/>
      <c r="CHJ31" s="201"/>
      <c r="CHK31" s="201"/>
      <c r="CHL31" s="201"/>
      <c r="CHM31" s="201"/>
      <c r="CHN31" s="201"/>
      <c r="CHO31" s="201"/>
      <c r="CHP31" s="201"/>
      <c r="CHQ31" s="201"/>
      <c r="CHR31" s="201"/>
      <c r="CHS31" s="201"/>
      <c r="CHT31" s="201"/>
      <c r="CHU31" s="201"/>
      <c r="CHV31" s="201"/>
      <c r="CHW31" s="201"/>
      <c r="CHX31" s="201"/>
      <c r="CHY31" s="201"/>
      <c r="CHZ31" s="201"/>
      <c r="CIA31" s="201"/>
      <c r="CIB31" s="201"/>
      <c r="CIC31" s="201"/>
      <c r="CID31" s="201"/>
      <c r="CIE31" s="201"/>
      <c r="CIF31" s="201"/>
      <c r="CIG31" s="201"/>
      <c r="CIH31" s="201"/>
      <c r="CII31" s="201"/>
      <c r="CIJ31" s="201"/>
      <c r="CIK31" s="201"/>
      <c r="CIL31" s="201"/>
      <c r="CIM31" s="201"/>
      <c r="CIN31" s="201"/>
      <c r="CIO31" s="201"/>
      <c r="CIP31" s="201"/>
      <c r="CIQ31" s="201"/>
      <c r="CIR31" s="201"/>
      <c r="CIS31" s="201"/>
      <c r="CIT31" s="201"/>
      <c r="CIU31" s="201"/>
      <c r="CIV31" s="201"/>
      <c r="CIW31" s="201"/>
      <c r="CIX31" s="201"/>
      <c r="CIY31" s="201"/>
      <c r="CIZ31" s="201"/>
      <c r="CJA31" s="201"/>
      <c r="CJB31" s="201"/>
      <c r="CJC31" s="201"/>
      <c r="CJD31" s="201"/>
      <c r="CJE31" s="201"/>
      <c r="CJF31" s="201"/>
      <c r="CJG31" s="201"/>
      <c r="CJH31" s="201"/>
      <c r="CJI31" s="201"/>
      <c r="CJJ31" s="201"/>
      <c r="CJK31" s="201"/>
      <c r="CJL31" s="201"/>
      <c r="CJM31" s="201"/>
      <c r="CJN31" s="201"/>
      <c r="CJO31" s="201"/>
      <c r="CJP31" s="201"/>
      <c r="CJQ31" s="201"/>
      <c r="CJR31" s="201"/>
      <c r="CJS31" s="201"/>
      <c r="CJT31" s="201"/>
      <c r="CJU31" s="201"/>
      <c r="CJV31" s="201"/>
      <c r="CJW31" s="201"/>
      <c r="CJX31" s="201"/>
      <c r="CJY31" s="201"/>
      <c r="CJZ31" s="201"/>
      <c r="CKA31" s="201"/>
      <c r="CKB31" s="201"/>
      <c r="CKC31" s="201"/>
      <c r="CKD31" s="201"/>
      <c r="CKE31" s="201"/>
      <c r="CKF31" s="201"/>
      <c r="CKG31" s="201"/>
      <c r="CKH31" s="201"/>
      <c r="CKI31" s="201"/>
      <c r="CKJ31" s="201"/>
      <c r="CKK31" s="201"/>
      <c r="CKL31" s="201"/>
      <c r="CKM31" s="201"/>
      <c r="CKN31" s="201"/>
      <c r="CKO31" s="201"/>
      <c r="CKP31" s="201"/>
      <c r="CKQ31" s="201"/>
      <c r="CKR31" s="201"/>
      <c r="CKS31" s="201"/>
      <c r="CKT31" s="201"/>
      <c r="CKU31" s="201"/>
      <c r="CKV31" s="201"/>
      <c r="CKW31" s="201"/>
      <c r="CKX31" s="201"/>
      <c r="CKY31" s="201"/>
      <c r="CKZ31" s="201"/>
      <c r="CLA31" s="201"/>
      <c r="CLB31" s="201"/>
      <c r="CLC31" s="201"/>
      <c r="CLD31" s="201"/>
      <c r="CLE31" s="201"/>
      <c r="CLF31" s="201"/>
      <c r="CLG31" s="201"/>
      <c r="CLH31" s="201"/>
      <c r="CLI31" s="201"/>
      <c r="CLJ31" s="201"/>
      <c r="CLK31" s="201"/>
      <c r="CLL31" s="201"/>
      <c r="CLM31" s="201"/>
      <c r="CLN31" s="201"/>
      <c r="CLO31" s="201"/>
      <c r="CLP31" s="201"/>
      <c r="CLQ31" s="201"/>
      <c r="CLR31" s="201"/>
      <c r="CLS31" s="201"/>
      <c r="CLT31" s="201"/>
      <c r="CLU31" s="201"/>
      <c r="CLV31" s="201"/>
      <c r="CLW31" s="201"/>
      <c r="CLX31" s="201"/>
      <c r="CLY31" s="201"/>
      <c r="CLZ31" s="201"/>
      <c r="CMA31" s="201"/>
      <c r="CMB31" s="201"/>
      <c r="CMC31" s="201"/>
      <c r="CMD31" s="201"/>
      <c r="CME31" s="201"/>
      <c r="CMF31" s="201"/>
      <c r="CMG31" s="201"/>
      <c r="CMH31" s="201"/>
      <c r="CMI31" s="201"/>
      <c r="CMJ31" s="201"/>
      <c r="CMK31" s="201"/>
      <c r="CML31" s="201"/>
      <c r="CMM31" s="201"/>
      <c r="CMN31" s="201"/>
      <c r="CMO31" s="201"/>
      <c r="CMP31" s="201"/>
      <c r="CMQ31" s="201"/>
      <c r="CMR31" s="201"/>
      <c r="CMS31" s="201"/>
      <c r="CMT31" s="201"/>
      <c r="CMU31" s="201"/>
      <c r="CMV31" s="201"/>
      <c r="CMW31" s="201"/>
      <c r="CMX31" s="201"/>
      <c r="CMY31" s="201"/>
      <c r="CMZ31" s="201"/>
      <c r="CNA31" s="201"/>
      <c r="CNB31" s="201"/>
      <c r="CNC31" s="201"/>
      <c r="CND31" s="201"/>
      <c r="CNE31" s="201"/>
      <c r="CNF31" s="201"/>
      <c r="CNG31" s="201"/>
      <c r="CNH31" s="201"/>
      <c r="CNI31" s="201"/>
      <c r="CNJ31" s="201"/>
      <c r="CNK31" s="201"/>
      <c r="CNL31" s="201"/>
      <c r="CNM31" s="201"/>
      <c r="CNN31" s="201"/>
      <c r="CNO31" s="201"/>
      <c r="CNP31" s="201"/>
      <c r="CNQ31" s="201"/>
      <c r="CNR31" s="201"/>
      <c r="CNS31" s="201"/>
      <c r="CNT31" s="201"/>
      <c r="CNU31" s="201"/>
      <c r="CNV31" s="201"/>
      <c r="CNW31" s="201"/>
      <c r="CNX31" s="201"/>
      <c r="CNY31" s="201"/>
      <c r="CNZ31" s="201"/>
      <c r="COA31" s="201"/>
      <c r="COB31" s="201"/>
      <c r="COC31" s="201"/>
      <c r="COD31" s="201"/>
      <c r="COE31" s="201"/>
      <c r="COF31" s="201"/>
      <c r="COG31" s="201"/>
      <c r="COH31" s="201"/>
      <c r="COI31" s="201"/>
      <c r="COJ31" s="201"/>
      <c r="COK31" s="201"/>
      <c r="COL31" s="201"/>
      <c r="COM31" s="201"/>
      <c r="CON31" s="201"/>
      <c r="COO31" s="201"/>
      <c r="COP31" s="201"/>
      <c r="COQ31" s="201"/>
      <c r="COR31" s="201"/>
      <c r="COS31" s="201"/>
      <c r="COT31" s="201"/>
      <c r="COU31" s="201"/>
      <c r="COV31" s="201"/>
      <c r="COW31" s="201"/>
      <c r="COX31" s="201"/>
      <c r="COY31" s="201"/>
      <c r="COZ31" s="201"/>
      <c r="CPA31" s="201"/>
      <c r="CPB31" s="201"/>
      <c r="CPC31" s="201"/>
      <c r="CPD31" s="201"/>
      <c r="CPE31" s="201"/>
      <c r="CPF31" s="201"/>
      <c r="CPG31" s="201"/>
      <c r="CPH31" s="201"/>
      <c r="CPI31" s="201"/>
      <c r="CPJ31" s="201"/>
      <c r="CPK31" s="201"/>
      <c r="CPL31" s="201"/>
      <c r="CPM31" s="201"/>
      <c r="CPN31" s="201"/>
      <c r="CPO31" s="201"/>
      <c r="CPP31" s="201"/>
      <c r="CPQ31" s="201"/>
      <c r="CPR31" s="201"/>
      <c r="CPS31" s="201"/>
      <c r="CPT31" s="201"/>
      <c r="CPU31" s="201"/>
      <c r="CPV31" s="201"/>
      <c r="CPW31" s="201"/>
      <c r="CPX31" s="201"/>
      <c r="CPY31" s="201"/>
      <c r="CPZ31" s="201"/>
      <c r="CQA31" s="201"/>
      <c r="CQB31" s="201"/>
      <c r="CQC31" s="201"/>
      <c r="CQD31" s="201"/>
      <c r="CQE31" s="201"/>
      <c r="CQF31" s="201"/>
      <c r="CQG31" s="201"/>
      <c r="CQH31" s="201"/>
      <c r="CQI31" s="201"/>
      <c r="CQJ31" s="201"/>
      <c r="CQK31" s="201"/>
      <c r="CQL31" s="201"/>
      <c r="CQM31" s="201"/>
      <c r="CQN31" s="201"/>
      <c r="CQO31" s="201"/>
      <c r="CQP31" s="201"/>
      <c r="CQQ31" s="201"/>
      <c r="CQR31" s="201"/>
      <c r="CQS31" s="201"/>
      <c r="CQT31" s="201"/>
      <c r="CQU31" s="201"/>
      <c r="CQV31" s="201"/>
      <c r="CQW31" s="201"/>
      <c r="CQX31" s="201"/>
      <c r="CQY31" s="201"/>
      <c r="CQZ31" s="201"/>
      <c r="CRA31" s="201"/>
      <c r="CRB31" s="201"/>
      <c r="CRC31" s="201"/>
      <c r="CRD31" s="201"/>
      <c r="CRE31" s="201"/>
      <c r="CRF31" s="201"/>
      <c r="CRG31" s="201"/>
      <c r="CRH31" s="201"/>
      <c r="CRI31" s="201"/>
      <c r="CRJ31" s="201"/>
      <c r="CRK31" s="201"/>
      <c r="CRL31" s="201"/>
      <c r="CRM31" s="201"/>
      <c r="CRN31" s="201"/>
      <c r="CRO31" s="201"/>
      <c r="CRP31" s="201"/>
      <c r="CRQ31" s="201"/>
      <c r="CRR31" s="201"/>
      <c r="CRS31" s="201"/>
      <c r="CRT31" s="201"/>
      <c r="CRU31" s="201"/>
      <c r="CRV31" s="201"/>
      <c r="CRW31" s="201"/>
      <c r="CRX31" s="201"/>
      <c r="CRY31" s="201"/>
      <c r="CRZ31" s="201"/>
      <c r="CSA31" s="201"/>
      <c r="CSB31" s="201"/>
      <c r="CSC31" s="201"/>
      <c r="CSD31" s="201"/>
      <c r="CSE31" s="201"/>
      <c r="CSF31" s="201"/>
      <c r="CSG31" s="201"/>
      <c r="CSH31" s="201"/>
      <c r="CSI31" s="201"/>
      <c r="CSJ31" s="201"/>
      <c r="CSK31" s="201"/>
      <c r="CSL31" s="201"/>
      <c r="CSM31" s="201"/>
      <c r="CSN31" s="201"/>
      <c r="CSO31" s="201"/>
      <c r="CSP31" s="201"/>
      <c r="CSQ31" s="201"/>
      <c r="CSR31" s="201"/>
      <c r="CSS31" s="201"/>
      <c r="CST31" s="201"/>
      <c r="CSU31" s="201"/>
      <c r="CSV31" s="201"/>
      <c r="CSW31" s="201"/>
      <c r="CSX31" s="201"/>
      <c r="CSY31" s="201"/>
      <c r="CSZ31" s="201"/>
      <c r="CTA31" s="201"/>
      <c r="CTB31" s="201"/>
      <c r="CTC31" s="201"/>
      <c r="CTD31" s="201"/>
      <c r="CTE31" s="201"/>
      <c r="CTF31" s="201"/>
      <c r="CTG31" s="201"/>
      <c r="CTH31" s="201"/>
      <c r="CTI31" s="201"/>
      <c r="CTJ31" s="201"/>
      <c r="CTK31" s="201"/>
      <c r="CTL31" s="201"/>
      <c r="CTM31" s="201"/>
      <c r="CTN31" s="201"/>
      <c r="CTO31" s="201"/>
      <c r="CTP31" s="201"/>
      <c r="CTQ31" s="201"/>
      <c r="CTR31" s="201"/>
      <c r="CTS31" s="201"/>
      <c r="CTT31" s="201"/>
      <c r="CTU31" s="201"/>
      <c r="CTV31" s="201"/>
      <c r="CTW31" s="201"/>
      <c r="CTX31" s="201"/>
      <c r="CTY31" s="201"/>
      <c r="CTZ31" s="201"/>
      <c r="CUA31" s="201"/>
      <c r="CUB31" s="201"/>
      <c r="CUC31" s="201"/>
      <c r="CUD31" s="201"/>
      <c r="CUE31" s="201"/>
      <c r="CUF31" s="201"/>
      <c r="CUG31" s="201"/>
      <c r="CUH31" s="201"/>
      <c r="CUI31" s="201"/>
      <c r="CUJ31" s="201"/>
      <c r="CUK31" s="201"/>
      <c r="CUL31" s="201"/>
      <c r="CUM31" s="201"/>
      <c r="CUN31" s="201"/>
      <c r="CUO31" s="201"/>
      <c r="CUP31" s="201"/>
      <c r="CUQ31" s="201"/>
      <c r="CUR31" s="201"/>
      <c r="CUS31" s="201"/>
      <c r="CUT31" s="201"/>
      <c r="CUU31" s="201"/>
      <c r="CUV31" s="201"/>
      <c r="CUW31" s="201"/>
      <c r="CUX31" s="201"/>
      <c r="CUY31" s="201"/>
      <c r="CUZ31" s="201"/>
      <c r="CVA31" s="201"/>
      <c r="CVB31" s="201"/>
      <c r="CVC31" s="201"/>
      <c r="CVD31" s="201"/>
      <c r="CVE31" s="201"/>
      <c r="CVF31" s="201"/>
      <c r="CVG31" s="201"/>
      <c r="CVH31" s="201"/>
      <c r="CVI31" s="201"/>
      <c r="CVJ31" s="201"/>
      <c r="CVK31" s="201"/>
      <c r="CVL31" s="201"/>
      <c r="CVM31" s="201"/>
      <c r="CVN31" s="201"/>
      <c r="CVO31" s="201"/>
      <c r="CVP31" s="201"/>
      <c r="CVQ31" s="201"/>
      <c r="CVR31" s="201"/>
      <c r="CVS31" s="201"/>
      <c r="CVT31" s="201"/>
      <c r="CVU31" s="201"/>
      <c r="CVV31" s="201"/>
      <c r="CVW31" s="201"/>
      <c r="CVX31" s="201"/>
      <c r="CVY31" s="201"/>
      <c r="CVZ31" s="201"/>
      <c r="CWA31" s="201"/>
      <c r="CWB31" s="201"/>
      <c r="CWC31" s="201"/>
      <c r="CWD31" s="201"/>
      <c r="CWE31" s="201"/>
      <c r="CWF31" s="201"/>
      <c r="CWG31" s="201"/>
      <c r="CWH31" s="201"/>
      <c r="CWI31" s="201"/>
      <c r="CWJ31" s="201"/>
      <c r="CWK31" s="201"/>
      <c r="CWL31" s="201"/>
      <c r="CWM31" s="201"/>
      <c r="CWN31" s="201"/>
      <c r="CWO31" s="201"/>
      <c r="CWP31" s="201"/>
      <c r="CWQ31" s="201"/>
      <c r="CWR31" s="201"/>
      <c r="CWS31" s="201"/>
      <c r="CWT31" s="201"/>
      <c r="CWU31" s="201"/>
      <c r="CWV31" s="201"/>
      <c r="CWW31" s="201"/>
      <c r="CWX31" s="201"/>
      <c r="CWY31" s="201"/>
      <c r="CWZ31" s="201"/>
      <c r="CXA31" s="201"/>
      <c r="CXB31" s="201"/>
      <c r="CXC31" s="201"/>
      <c r="CXD31" s="201"/>
      <c r="CXE31" s="201"/>
      <c r="CXF31" s="201"/>
      <c r="CXG31" s="201"/>
      <c r="CXH31" s="201"/>
      <c r="CXI31" s="201"/>
      <c r="CXJ31" s="201"/>
      <c r="CXK31" s="201"/>
      <c r="CXL31" s="201"/>
      <c r="CXM31" s="201"/>
      <c r="CXN31" s="201"/>
      <c r="CXO31" s="201"/>
      <c r="CXP31" s="201"/>
      <c r="CXQ31" s="201"/>
      <c r="CXR31" s="201"/>
      <c r="CXS31" s="201"/>
      <c r="CXT31" s="201"/>
      <c r="CXU31" s="201"/>
      <c r="CXV31" s="201"/>
      <c r="CXW31" s="201"/>
      <c r="CXX31" s="201"/>
      <c r="CXY31" s="201"/>
      <c r="CXZ31" s="201"/>
      <c r="CYA31" s="201"/>
      <c r="CYB31" s="201"/>
      <c r="CYC31" s="201"/>
      <c r="CYD31" s="201"/>
      <c r="CYE31" s="201"/>
      <c r="CYF31" s="201"/>
      <c r="CYG31" s="201"/>
      <c r="CYH31" s="201"/>
      <c r="CYI31" s="201"/>
      <c r="CYJ31" s="201"/>
      <c r="CYK31" s="201"/>
      <c r="CYL31" s="201"/>
      <c r="CYM31" s="201"/>
      <c r="CYN31" s="201"/>
      <c r="CYO31" s="201"/>
      <c r="CYP31" s="201"/>
      <c r="CYQ31" s="201"/>
      <c r="CYR31" s="201"/>
      <c r="CYS31" s="201"/>
      <c r="CYT31" s="201"/>
      <c r="CYU31" s="201"/>
      <c r="CYV31" s="201"/>
      <c r="CYW31" s="201"/>
      <c r="CYX31" s="201"/>
      <c r="CYY31" s="201"/>
      <c r="CYZ31" s="201"/>
      <c r="CZA31" s="201"/>
      <c r="CZB31" s="201"/>
      <c r="CZC31" s="201"/>
      <c r="CZD31" s="201"/>
      <c r="CZE31" s="201"/>
      <c r="CZF31" s="201"/>
      <c r="CZG31" s="201"/>
      <c r="CZH31" s="201"/>
      <c r="CZI31" s="201"/>
      <c r="CZJ31" s="201"/>
      <c r="CZK31" s="201"/>
      <c r="CZL31" s="201"/>
      <c r="CZM31" s="201"/>
      <c r="CZN31" s="201"/>
      <c r="CZO31" s="201"/>
      <c r="CZP31" s="201"/>
      <c r="CZQ31" s="201"/>
      <c r="CZR31" s="201"/>
      <c r="CZS31" s="201"/>
      <c r="CZT31" s="201"/>
      <c r="CZU31" s="201"/>
      <c r="CZV31" s="201"/>
      <c r="CZW31" s="201"/>
      <c r="CZX31" s="201"/>
      <c r="CZY31" s="201"/>
      <c r="CZZ31" s="201"/>
      <c r="DAA31" s="201"/>
      <c r="DAB31" s="201"/>
      <c r="DAC31" s="201"/>
      <c r="DAD31" s="201"/>
      <c r="DAE31" s="201"/>
      <c r="DAF31" s="201"/>
      <c r="DAG31" s="201"/>
      <c r="DAH31" s="201"/>
      <c r="DAI31" s="201"/>
      <c r="DAJ31" s="201"/>
      <c r="DAK31" s="201"/>
      <c r="DAL31" s="201"/>
      <c r="DAM31" s="201"/>
      <c r="DAN31" s="201"/>
      <c r="DAO31" s="201"/>
      <c r="DAP31" s="201"/>
      <c r="DAQ31" s="201"/>
      <c r="DAR31" s="201"/>
      <c r="DAS31" s="201"/>
      <c r="DAT31" s="201"/>
      <c r="DAU31" s="201"/>
      <c r="DAV31" s="201"/>
      <c r="DAW31" s="201"/>
      <c r="DAX31" s="201"/>
      <c r="DAY31" s="201"/>
      <c r="DAZ31" s="201"/>
      <c r="DBA31" s="201"/>
      <c r="DBB31" s="201"/>
      <c r="DBC31" s="201"/>
      <c r="DBD31" s="201"/>
      <c r="DBE31" s="201"/>
      <c r="DBF31" s="201"/>
      <c r="DBG31" s="201"/>
      <c r="DBH31" s="201"/>
      <c r="DBI31" s="201"/>
      <c r="DBJ31" s="201"/>
      <c r="DBK31" s="201"/>
      <c r="DBL31" s="201"/>
      <c r="DBM31" s="201"/>
      <c r="DBN31" s="201"/>
      <c r="DBO31" s="201"/>
      <c r="DBP31" s="201"/>
      <c r="DBQ31" s="201"/>
      <c r="DBR31" s="201"/>
      <c r="DBS31" s="201"/>
      <c r="DBT31" s="201"/>
      <c r="DBU31" s="201"/>
      <c r="DBV31" s="201"/>
      <c r="DBW31" s="201"/>
      <c r="DBX31" s="201"/>
      <c r="DBY31" s="201"/>
      <c r="DBZ31" s="201"/>
      <c r="DCA31" s="201"/>
      <c r="DCB31" s="201"/>
      <c r="DCC31" s="201"/>
      <c r="DCD31" s="201"/>
      <c r="DCE31" s="201"/>
      <c r="DCF31" s="201"/>
      <c r="DCG31" s="201"/>
      <c r="DCH31" s="201"/>
      <c r="DCI31" s="201"/>
      <c r="DCJ31" s="201"/>
      <c r="DCK31" s="201"/>
      <c r="DCL31" s="201"/>
      <c r="DCM31" s="201"/>
      <c r="DCN31" s="201"/>
      <c r="DCO31" s="201"/>
      <c r="DCP31" s="201"/>
      <c r="DCQ31" s="201"/>
      <c r="DCR31" s="201"/>
      <c r="DCS31" s="201"/>
      <c r="DCT31" s="201"/>
      <c r="DCU31" s="201"/>
      <c r="DCV31" s="201"/>
      <c r="DCW31" s="201"/>
      <c r="DCX31" s="201"/>
      <c r="DCY31" s="201"/>
      <c r="DCZ31" s="201"/>
      <c r="DDA31" s="201"/>
      <c r="DDB31" s="201"/>
      <c r="DDC31" s="201"/>
      <c r="DDD31" s="201"/>
      <c r="DDE31" s="201"/>
      <c r="DDF31" s="201"/>
      <c r="DDG31" s="201"/>
      <c r="DDH31" s="201"/>
      <c r="DDI31" s="201"/>
      <c r="DDJ31" s="201"/>
      <c r="DDK31" s="201"/>
      <c r="DDL31" s="201"/>
      <c r="DDM31" s="201"/>
      <c r="DDN31" s="201"/>
      <c r="DDO31" s="201"/>
      <c r="DDP31" s="201"/>
      <c r="DDQ31" s="201"/>
      <c r="DDR31" s="201"/>
      <c r="DDS31" s="201"/>
      <c r="DDT31" s="201"/>
      <c r="DDU31" s="201"/>
      <c r="DDV31" s="201"/>
      <c r="DDW31" s="201"/>
      <c r="DDX31" s="201"/>
      <c r="DDY31" s="201"/>
      <c r="DDZ31" s="201"/>
      <c r="DEA31" s="201"/>
      <c r="DEB31" s="201"/>
      <c r="DEC31" s="201"/>
      <c r="DED31" s="201"/>
      <c r="DEE31" s="201"/>
      <c r="DEF31" s="201"/>
      <c r="DEG31" s="201"/>
      <c r="DEH31" s="201"/>
      <c r="DEI31" s="201"/>
      <c r="DEJ31" s="201"/>
      <c r="DEK31" s="201"/>
      <c r="DEL31" s="201"/>
      <c r="DEM31" s="201"/>
      <c r="DEN31" s="201"/>
      <c r="DEO31" s="201"/>
      <c r="DEP31" s="201"/>
      <c r="DEQ31" s="201"/>
      <c r="DER31" s="201"/>
      <c r="DES31" s="201"/>
      <c r="DET31" s="201"/>
      <c r="DEU31" s="201"/>
      <c r="DEV31" s="201"/>
      <c r="DEW31" s="201"/>
      <c r="DEX31" s="201"/>
      <c r="DEY31" s="201"/>
      <c r="DEZ31" s="201"/>
      <c r="DFA31" s="201"/>
      <c r="DFB31" s="201"/>
      <c r="DFC31" s="201"/>
      <c r="DFD31" s="201"/>
      <c r="DFE31" s="201"/>
      <c r="DFF31" s="201"/>
      <c r="DFG31" s="201"/>
      <c r="DFH31" s="201"/>
      <c r="DFI31" s="201"/>
      <c r="DFJ31" s="201"/>
      <c r="DFK31" s="201"/>
      <c r="DFL31" s="201"/>
      <c r="DFM31" s="201"/>
      <c r="DFN31" s="201"/>
      <c r="DFO31" s="201"/>
      <c r="DFP31" s="201"/>
      <c r="DFQ31" s="201"/>
      <c r="DFR31" s="201"/>
      <c r="DFS31" s="201"/>
      <c r="DFT31" s="201"/>
      <c r="DFU31" s="201"/>
      <c r="DFV31" s="201"/>
      <c r="DFW31" s="201"/>
      <c r="DFX31" s="201"/>
      <c r="DFY31" s="201"/>
      <c r="DFZ31" s="201"/>
      <c r="DGA31" s="201"/>
      <c r="DGB31" s="201"/>
      <c r="DGC31" s="201"/>
      <c r="DGD31" s="201"/>
      <c r="DGE31" s="201"/>
      <c r="DGF31" s="201"/>
      <c r="DGG31" s="201"/>
      <c r="DGH31" s="201"/>
      <c r="DGI31" s="201"/>
      <c r="DGJ31" s="201"/>
      <c r="DGK31" s="201"/>
      <c r="DGL31" s="201"/>
      <c r="DGM31" s="201"/>
      <c r="DGN31" s="201"/>
      <c r="DGO31" s="201"/>
      <c r="DGP31" s="201"/>
      <c r="DGQ31" s="201"/>
      <c r="DGR31" s="201"/>
      <c r="DGS31" s="201"/>
      <c r="DGT31" s="201"/>
      <c r="DGU31" s="201"/>
      <c r="DGV31" s="201"/>
      <c r="DGW31" s="201"/>
      <c r="DGX31" s="201"/>
      <c r="DGY31" s="201"/>
      <c r="DGZ31" s="201"/>
      <c r="DHA31" s="201"/>
      <c r="DHB31" s="201"/>
      <c r="DHC31" s="201"/>
      <c r="DHD31" s="201"/>
      <c r="DHE31" s="201"/>
      <c r="DHF31" s="201"/>
      <c r="DHG31" s="201"/>
      <c r="DHH31" s="201"/>
      <c r="DHI31" s="201"/>
      <c r="DHJ31" s="201"/>
      <c r="DHK31" s="201"/>
      <c r="DHL31" s="201"/>
      <c r="DHM31" s="201"/>
      <c r="DHN31" s="201"/>
      <c r="DHO31" s="201"/>
      <c r="DHP31" s="201"/>
      <c r="DHQ31" s="201"/>
      <c r="DHR31" s="201"/>
      <c r="DHS31" s="201"/>
      <c r="DHT31" s="201"/>
      <c r="DHU31" s="201"/>
      <c r="DHV31" s="201"/>
      <c r="DHW31" s="201"/>
      <c r="DHX31" s="201"/>
      <c r="DHY31" s="201"/>
      <c r="DHZ31" s="201"/>
      <c r="DIA31" s="201"/>
      <c r="DIB31" s="201"/>
      <c r="DIC31" s="201"/>
      <c r="DID31" s="201"/>
      <c r="DIE31" s="201"/>
      <c r="DIF31" s="201"/>
      <c r="DIG31" s="201"/>
      <c r="DIH31" s="201"/>
      <c r="DII31" s="201"/>
      <c r="DIJ31" s="201"/>
      <c r="DIK31" s="201"/>
      <c r="DIL31" s="201"/>
      <c r="DIM31" s="201"/>
      <c r="DIN31" s="201"/>
      <c r="DIO31" s="201"/>
      <c r="DIP31" s="201"/>
      <c r="DIQ31" s="201"/>
      <c r="DIR31" s="201"/>
      <c r="DIS31" s="201"/>
      <c r="DIT31" s="201"/>
      <c r="DIU31" s="201"/>
      <c r="DIV31" s="201"/>
      <c r="DIW31" s="201"/>
      <c r="DIX31" s="201"/>
      <c r="DIY31" s="201"/>
      <c r="DIZ31" s="201"/>
      <c r="DJA31" s="201"/>
      <c r="DJB31" s="201"/>
      <c r="DJC31" s="201"/>
      <c r="DJD31" s="201"/>
      <c r="DJE31" s="201"/>
      <c r="DJF31" s="201"/>
      <c r="DJG31" s="201"/>
      <c r="DJH31" s="201"/>
      <c r="DJI31" s="201"/>
      <c r="DJJ31" s="201"/>
      <c r="DJK31" s="201"/>
      <c r="DJL31" s="201"/>
      <c r="DJM31" s="201"/>
      <c r="DJN31" s="201"/>
      <c r="DJO31" s="201"/>
      <c r="DJP31" s="201"/>
      <c r="DJQ31" s="201"/>
      <c r="DJR31" s="201"/>
      <c r="DJS31" s="201"/>
      <c r="DJT31" s="201"/>
      <c r="DJU31" s="201"/>
      <c r="DJV31" s="201"/>
      <c r="DJW31" s="201"/>
      <c r="DJX31" s="201"/>
      <c r="DJY31" s="201"/>
      <c r="DJZ31" s="201"/>
      <c r="DKA31" s="201"/>
      <c r="DKB31" s="201"/>
      <c r="DKC31" s="201"/>
      <c r="DKD31" s="201"/>
      <c r="DKE31" s="201"/>
      <c r="DKF31" s="201"/>
      <c r="DKG31" s="201"/>
      <c r="DKH31" s="201"/>
      <c r="DKI31" s="201"/>
      <c r="DKJ31" s="201"/>
      <c r="DKK31" s="201"/>
      <c r="DKL31" s="201"/>
      <c r="DKM31" s="201"/>
      <c r="DKN31" s="201"/>
      <c r="DKO31" s="201"/>
      <c r="DKP31" s="201"/>
      <c r="DKQ31" s="201"/>
      <c r="DKR31" s="201"/>
      <c r="DKS31" s="201"/>
      <c r="DKT31" s="201"/>
      <c r="DKU31" s="201"/>
      <c r="DKV31" s="201"/>
      <c r="DKW31" s="201"/>
      <c r="DKX31" s="201"/>
      <c r="DKY31" s="201"/>
      <c r="DKZ31" s="201"/>
      <c r="DLA31" s="201"/>
      <c r="DLB31" s="201"/>
      <c r="DLC31" s="201"/>
      <c r="DLD31" s="201"/>
      <c r="DLE31" s="201"/>
      <c r="DLF31" s="201"/>
      <c r="DLG31" s="201"/>
      <c r="DLH31" s="201"/>
      <c r="DLI31" s="201"/>
      <c r="DLJ31" s="201"/>
      <c r="DLK31" s="201"/>
      <c r="DLL31" s="201"/>
      <c r="DLM31" s="201"/>
      <c r="DLN31" s="201"/>
      <c r="DLO31" s="201"/>
      <c r="DLP31" s="201"/>
      <c r="DLQ31" s="201"/>
      <c r="DLR31" s="201"/>
      <c r="DLS31" s="201"/>
      <c r="DLT31" s="201"/>
      <c r="DLU31" s="201"/>
      <c r="DLV31" s="201"/>
      <c r="DLW31" s="201"/>
      <c r="DLX31" s="201"/>
      <c r="DLY31" s="201"/>
      <c r="DLZ31" s="201"/>
      <c r="DMA31" s="201"/>
      <c r="DMB31" s="201"/>
      <c r="DMC31" s="201"/>
      <c r="DMD31" s="201"/>
      <c r="DME31" s="201"/>
      <c r="DMF31" s="201"/>
      <c r="DMG31" s="201"/>
      <c r="DMH31" s="201"/>
      <c r="DMI31" s="201"/>
      <c r="DMJ31" s="201"/>
      <c r="DMK31" s="201"/>
      <c r="DML31" s="201"/>
      <c r="DMM31" s="201"/>
      <c r="DMN31" s="201"/>
      <c r="DMO31" s="201"/>
      <c r="DMP31" s="201"/>
      <c r="DMQ31" s="201"/>
      <c r="DMR31" s="201"/>
      <c r="DMS31" s="201"/>
      <c r="DMT31" s="201"/>
      <c r="DMU31" s="201"/>
      <c r="DMV31" s="201"/>
      <c r="DMW31" s="201"/>
      <c r="DMX31" s="201"/>
      <c r="DMY31" s="201"/>
      <c r="DMZ31" s="201"/>
      <c r="DNA31" s="201"/>
      <c r="DNB31" s="201"/>
      <c r="DNC31" s="201"/>
      <c r="DND31" s="201"/>
      <c r="DNE31" s="201"/>
      <c r="DNF31" s="201"/>
      <c r="DNG31" s="201"/>
      <c r="DNH31" s="201"/>
      <c r="DNI31" s="201"/>
      <c r="DNJ31" s="201"/>
      <c r="DNK31" s="201"/>
      <c r="DNL31" s="201"/>
      <c r="DNM31" s="201"/>
      <c r="DNN31" s="201"/>
      <c r="DNO31" s="201"/>
      <c r="DNP31" s="201"/>
      <c r="DNQ31" s="201"/>
      <c r="DNR31" s="201"/>
      <c r="DNS31" s="201"/>
      <c r="DNT31" s="201"/>
      <c r="DNU31" s="201"/>
      <c r="DNV31" s="201"/>
      <c r="DNW31" s="201"/>
      <c r="DNX31" s="201"/>
      <c r="DNY31" s="201"/>
      <c r="DNZ31" s="201"/>
      <c r="DOA31" s="201"/>
      <c r="DOB31" s="201"/>
      <c r="DOC31" s="201"/>
      <c r="DOD31" s="201"/>
      <c r="DOE31" s="201"/>
      <c r="DOF31" s="201"/>
      <c r="DOG31" s="201"/>
      <c r="DOH31" s="201"/>
      <c r="DOI31" s="201"/>
      <c r="DOJ31" s="201"/>
      <c r="DOK31" s="201"/>
      <c r="DOL31" s="201"/>
      <c r="DOM31" s="201"/>
      <c r="DON31" s="201"/>
      <c r="DOO31" s="201"/>
      <c r="DOP31" s="201"/>
      <c r="DOQ31" s="201"/>
      <c r="DOR31" s="201"/>
      <c r="DOS31" s="201"/>
      <c r="DOT31" s="201"/>
      <c r="DOU31" s="201"/>
      <c r="DOV31" s="201"/>
      <c r="DOW31" s="201"/>
      <c r="DOX31" s="201"/>
      <c r="DOY31" s="201"/>
      <c r="DOZ31" s="201"/>
      <c r="DPA31" s="201"/>
      <c r="DPB31" s="201"/>
      <c r="DPC31" s="201"/>
      <c r="DPD31" s="201"/>
      <c r="DPE31" s="201"/>
      <c r="DPF31" s="201"/>
      <c r="DPG31" s="201"/>
      <c r="DPH31" s="201"/>
      <c r="DPI31" s="201"/>
      <c r="DPJ31" s="201"/>
      <c r="DPK31" s="201"/>
      <c r="DPL31" s="201"/>
      <c r="DPM31" s="201"/>
      <c r="DPN31" s="201"/>
      <c r="DPO31" s="201"/>
      <c r="DPP31" s="201"/>
      <c r="DPQ31" s="201"/>
      <c r="DPR31" s="201"/>
      <c r="DPS31" s="201"/>
      <c r="DPT31" s="201"/>
      <c r="DPU31" s="201"/>
      <c r="DPV31" s="201"/>
      <c r="DPW31" s="201"/>
      <c r="DPX31" s="201"/>
      <c r="DPY31" s="201"/>
      <c r="DPZ31" s="201"/>
      <c r="DQA31" s="201"/>
      <c r="DQB31" s="201"/>
      <c r="DQC31" s="201"/>
      <c r="DQD31" s="201"/>
      <c r="DQE31" s="201"/>
      <c r="DQF31" s="201"/>
      <c r="DQG31" s="201"/>
      <c r="DQH31" s="201"/>
      <c r="DQI31" s="201"/>
      <c r="DQJ31" s="201"/>
      <c r="DQK31" s="201"/>
      <c r="DQL31" s="201"/>
      <c r="DQM31" s="201"/>
      <c r="DQN31" s="201"/>
      <c r="DQO31" s="201"/>
      <c r="DQP31" s="201"/>
      <c r="DQQ31" s="201"/>
      <c r="DQR31" s="201"/>
      <c r="DQS31" s="201"/>
      <c r="DQT31" s="201"/>
      <c r="DQU31" s="201"/>
      <c r="DQV31" s="201"/>
      <c r="DQW31" s="201"/>
      <c r="DQX31" s="201"/>
      <c r="DQY31" s="201"/>
      <c r="DQZ31" s="201"/>
      <c r="DRA31" s="201"/>
      <c r="DRB31" s="201"/>
      <c r="DRC31" s="201"/>
      <c r="DRD31" s="201"/>
      <c r="DRE31" s="201"/>
      <c r="DRF31" s="201"/>
      <c r="DRG31" s="201"/>
      <c r="DRH31" s="201"/>
      <c r="DRI31" s="201"/>
      <c r="DRJ31" s="201"/>
      <c r="DRK31" s="201"/>
      <c r="DRL31" s="201"/>
      <c r="DRM31" s="201"/>
      <c r="DRN31" s="201"/>
      <c r="DRO31" s="201"/>
      <c r="DRP31" s="201"/>
      <c r="DRQ31" s="201"/>
      <c r="DRR31" s="201"/>
      <c r="DRS31" s="201"/>
      <c r="DRT31" s="201"/>
      <c r="DRU31" s="201"/>
      <c r="DRV31" s="201"/>
      <c r="DRW31" s="201"/>
      <c r="DRX31" s="201"/>
      <c r="DRY31" s="201"/>
      <c r="DRZ31" s="201"/>
      <c r="DSA31" s="201"/>
      <c r="DSB31" s="201"/>
      <c r="DSC31" s="201"/>
      <c r="DSD31" s="201"/>
      <c r="DSE31" s="201"/>
      <c r="DSF31" s="201"/>
      <c r="DSG31" s="201"/>
      <c r="DSH31" s="201"/>
      <c r="DSI31" s="201"/>
      <c r="DSJ31" s="201"/>
      <c r="DSK31" s="201"/>
      <c r="DSL31" s="201"/>
      <c r="DSM31" s="201"/>
      <c r="DSN31" s="201"/>
      <c r="DSO31" s="201"/>
      <c r="DSP31" s="201"/>
      <c r="DSQ31" s="201"/>
      <c r="DSR31" s="201"/>
      <c r="DSS31" s="201"/>
      <c r="DST31" s="201"/>
      <c r="DSU31" s="201"/>
      <c r="DSV31" s="201"/>
      <c r="DSW31" s="201"/>
      <c r="DSX31" s="201"/>
      <c r="DSY31" s="201"/>
      <c r="DSZ31" s="201"/>
      <c r="DTA31" s="201"/>
      <c r="DTB31" s="201"/>
      <c r="DTC31" s="201"/>
      <c r="DTD31" s="201"/>
      <c r="DTE31" s="201"/>
      <c r="DTF31" s="201"/>
      <c r="DTG31" s="201"/>
      <c r="DTH31" s="201"/>
      <c r="DTI31" s="201"/>
      <c r="DTJ31" s="201"/>
      <c r="DTK31" s="201"/>
      <c r="DTL31" s="201"/>
      <c r="DTM31" s="201"/>
      <c r="DTN31" s="201"/>
      <c r="DTO31" s="201"/>
      <c r="DTP31" s="201"/>
      <c r="DTQ31" s="201"/>
      <c r="DTR31" s="201"/>
      <c r="DTS31" s="201"/>
      <c r="DTT31" s="201"/>
      <c r="DTU31" s="201"/>
      <c r="DTV31" s="201"/>
      <c r="DTW31" s="201"/>
      <c r="DTX31" s="201"/>
      <c r="DTY31" s="201"/>
      <c r="DTZ31" s="201"/>
      <c r="DUA31" s="201"/>
      <c r="DUB31" s="201"/>
      <c r="DUC31" s="201"/>
      <c r="DUD31" s="201"/>
      <c r="DUE31" s="201"/>
      <c r="DUF31" s="201"/>
      <c r="DUG31" s="201"/>
      <c r="DUH31" s="201"/>
      <c r="DUI31" s="201"/>
      <c r="DUJ31" s="201"/>
      <c r="DUK31" s="201"/>
      <c r="DUL31" s="201"/>
      <c r="DUM31" s="201"/>
      <c r="DUN31" s="201"/>
      <c r="DUO31" s="201"/>
      <c r="DUP31" s="201"/>
      <c r="DUQ31" s="201"/>
      <c r="DUR31" s="201"/>
      <c r="DUS31" s="201"/>
      <c r="DUT31" s="201"/>
      <c r="DUU31" s="201"/>
      <c r="DUV31" s="201"/>
      <c r="DUW31" s="201"/>
      <c r="DUX31" s="201"/>
      <c r="DUY31" s="201"/>
      <c r="DUZ31" s="201"/>
      <c r="DVA31" s="201"/>
      <c r="DVB31" s="201"/>
      <c r="DVC31" s="201"/>
      <c r="DVD31" s="201"/>
      <c r="DVE31" s="201"/>
      <c r="DVF31" s="201"/>
      <c r="DVG31" s="201"/>
      <c r="DVH31" s="201"/>
      <c r="DVI31" s="201"/>
      <c r="DVJ31" s="201"/>
      <c r="DVK31" s="201"/>
      <c r="DVL31" s="201"/>
      <c r="DVM31" s="201"/>
      <c r="DVN31" s="201"/>
      <c r="DVO31" s="201"/>
      <c r="DVP31" s="201"/>
      <c r="DVQ31" s="201"/>
      <c r="DVR31" s="201"/>
      <c r="DVS31" s="201"/>
      <c r="DVT31" s="201"/>
      <c r="DVU31" s="201"/>
      <c r="DVV31" s="201"/>
      <c r="DVW31" s="201"/>
      <c r="DVX31" s="201"/>
      <c r="DVY31" s="201"/>
      <c r="DVZ31" s="201"/>
      <c r="DWA31" s="201"/>
      <c r="DWB31" s="201"/>
      <c r="DWC31" s="201"/>
      <c r="DWD31" s="201"/>
      <c r="DWE31" s="201"/>
      <c r="DWF31" s="201"/>
      <c r="DWG31" s="201"/>
      <c r="DWH31" s="201"/>
      <c r="DWI31" s="201"/>
      <c r="DWJ31" s="201"/>
      <c r="DWK31" s="201"/>
      <c r="DWL31" s="201"/>
      <c r="DWM31" s="201"/>
      <c r="DWN31" s="201"/>
      <c r="DWO31" s="201"/>
      <c r="DWP31" s="201"/>
      <c r="DWQ31" s="201"/>
      <c r="DWR31" s="201"/>
      <c r="DWS31" s="201"/>
      <c r="DWT31" s="201"/>
      <c r="DWU31" s="201"/>
      <c r="DWV31" s="201"/>
      <c r="DWW31" s="201"/>
      <c r="DWX31" s="201"/>
      <c r="DWY31" s="201"/>
      <c r="DWZ31" s="201"/>
      <c r="DXA31" s="201"/>
      <c r="DXB31" s="201"/>
      <c r="DXC31" s="201"/>
      <c r="DXD31" s="201"/>
      <c r="DXE31" s="201"/>
      <c r="DXF31" s="201"/>
      <c r="DXG31" s="201"/>
      <c r="DXH31" s="201"/>
      <c r="DXI31" s="201"/>
      <c r="DXJ31" s="201"/>
      <c r="DXK31" s="201"/>
      <c r="DXL31" s="201"/>
      <c r="DXM31" s="201"/>
      <c r="DXN31" s="201"/>
      <c r="DXO31" s="201"/>
      <c r="DXP31" s="201"/>
      <c r="DXQ31" s="201"/>
      <c r="DXR31" s="201"/>
      <c r="DXS31" s="201"/>
      <c r="DXT31" s="201"/>
      <c r="DXU31" s="201"/>
      <c r="DXV31" s="201"/>
      <c r="DXW31" s="201"/>
      <c r="DXX31" s="201"/>
      <c r="DXY31" s="201"/>
      <c r="DXZ31" s="201"/>
      <c r="DYA31" s="201"/>
      <c r="DYB31" s="201"/>
      <c r="DYC31" s="201"/>
      <c r="DYD31" s="201"/>
      <c r="DYE31" s="201"/>
      <c r="DYF31" s="201"/>
      <c r="DYG31" s="201"/>
      <c r="DYH31" s="201"/>
      <c r="DYI31" s="201"/>
      <c r="DYJ31" s="201"/>
      <c r="DYK31" s="201"/>
      <c r="DYL31" s="201"/>
      <c r="DYM31" s="201"/>
      <c r="DYN31" s="201"/>
      <c r="DYO31" s="201"/>
      <c r="DYP31" s="201"/>
      <c r="DYQ31" s="201"/>
      <c r="DYR31" s="201"/>
      <c r="DYS31" s="201"/>
      <c r="DYT31" s="201"/>
      <c r="DYU31" s="201"/>
      <c r="DYV31" s="201"/>
      <c r="DYW31" s="201"/>
      <c r="DYX31" s="201"/>
      <c r="DYY31" s="201"/>
      <c r="DYZ31" s="201"/>
      <c r="DZA31" s="201"/>
      <c r="DZB31" s="201"/>
      <c r="DZC31" s="201"/>
      <c r="DZD31" s="201"/>
      <c r="DZE31" s="201"/>
      <c r="DZF31" s="201"/>
      <c r="DZG31" s="201"/>
      <c r="DZH31" s="201"/>
      <c r="DZI31" s="201"/>
      <c r="DZJ31" s="201"/>
      <c r="DZK31" s="201"/>
      <c r="DZL31" s="201"/>
      <c r="DZM31" s="201"/>
      <c r="DZN31" s="201"/>
      <c r="DZO31" s="201"/>
      <c r="DZP31" s="201"/>
      <c r="DZQ31" s="201"/>
      <c r="DZR31" s="201"/>
      <c r="DZS31" s="201"/>
      <c r="DZT31" s="201"/>
      <c r="DZU31" s="201"/>
      <c r="DZV31" s="201"/>
      <c r="DZW31" s="201"/>
      <c r="DZX31" s="201"/>
      <c r="DZY31" s="201"/>
      <c r="DZZ31" s="201"/>
      <c r="EAA31" s="201"/>
      <c r="EAB31" s="201"/>
      <c r="EAC31" s="201"/>
      <c r="EAD31" s="201"/>
      <c r="EAE31" s="201"/>
      <c r="EAF31" s="201"/>
      <c r="EAG31" s="201"/>
      <c r="EAH31" s="201"/>
      <c r="EAI31" s="201"/>
      <c r="EAJ31" s="201"/>
      <c r="EAK31" s="201"/>
      <c r="EAL31" s="201"/>
      <c r="EAM31" s="201"/>
      <c r="EAN31" s="201"/>
      <c r="EAO31" s="201"/>
      <c r="EAP31" s="201"/>
      <c r="EAQ31" s="201"/>
      <c r="EAR31" s="201"/>
      <c r="EAS31" s="201"/>
      <c r="EAT31" s="201"/>
      <c r="EAU31" s="201"/>
      <c r="EAV31" s="201"/>
      <c r="EAW31" s="201"/>
      <c r="EAX31" s="201"/>
      <c r="EAY31" s="201"/>
      <c r="EAZ31" s="201"/>
      <c r="EBA31" s="201"/>
      <c r="EBB31" s="201"/>
      <c r="EBC31" s="201"/>
      <c r="EBD31" s="201"/>
      <c r="EBE31" s="201"/>
      <c r="EBF31" s="201"/>
      <c r="EBG31" s="201"/>
      <c r="EBH31" s="201"/>
      <c r="EBI31" s="201"/>
      <c r="EBJ31" s="201"/>
      <c r="EBK31" s="201"/>
      <c r="EBL31" s="201"/>
      <c r="EBM31" s="201"/>
      <c r="EBN31" s="201"/>
      <c r="EBO31" s="201"/>
      <c r="EBP31" s="201"/>
      <c r="EBQ31" s="201"/>
      <c r="EBR31" s="201"/>
      <c r="EBS31" s="201"/>
      <c r="EBT31" s="201"/>
      <c r="EBU31" s="201"/>
      <c r="EBV31" s="201"/>
      <c r="EBW31" s="201"/>
      <c r="EBX31" s="201"/>
      <c r="EBY31" s="201"/>
      <c r="EBZ31" s="201"/>
      <c r="ECA31" s="201"/>
      <c r="ECB31" s="201"/>
      <c r="ECC31" s="201"/>
      <c r="ECD31" s="201"/>
      <c r="ECE31" s="201"/>
      <c r="ECF31" s="201"/>
      <c r="ECG31" s="201"/>
      <c r="ECH31" s="201"/>
      <c r="ECI31" s="201"/>
      <c r="ECJ31" s="201"/>
      <c r="ECK31" s="201"/>
      <c r="ECL31" s="201"/>
      <c r="ECM31" s="201"/>
      <c r="ECN31" s="201"/>
      <c r="ECO31" s="201"/>
      <c r="ECP31" s="201"/>
      <c r="ECQ31" s="201"/>
      <c r="ECR31" s="201"/>
      <c r="ECS31" s="201"/>
      <c r="ECT31" s="201"/>
      <c r="ECU31" s="201"/>
      <c r="ECV31" s="201"/>
      <c r="ECW31" s="201"/>
      <c r="ECX31" s="201"/>
      <c r="ECY31" s="201"/>
      <c r="ECZ31" s="201"/>
      <c r="EDA31" s="201"/>
      <c r="EDB31" s="201"/>
      <c r="EDC31" s="201"/>
      <c r="EDD31" s="201"/>
      <c r="EDE31" s="201"/>
      <c r="EDF31" s="201"/>
      <c r="EDG31" s="201"/>
      <c r="EDH31" s="201"/>
      <c r="EDI31" s="201"/>
      <c r="EDJ31" s="201"/>
      <c r="EDK31" s="201"/>
      <c r="EDL31" s="201"/>
      <c r="EDM31" s="201"/>
      <c r="EDN31" s="201"/>
      <c r="EDO31" s="201"/>
      <c r="EDP31" s="201"/>
      <c r="EDQ31" s="201"/>
      <c r="EDR31" s="201"/>
      <c r="EDS31" s="201"/>
      <c r="EDT31" s="201"/>
      <c r="EDU31" s="201"/>
      <c r="EDV31" s="201"/>
      <c r="EDW31" s="201"/>
      <c r="EDX31" s="201"/>
      <c r="EDY31" s="201"/>
      <c r="EDZ31" s="201"/>
      <c r="EEA31" s="201"/>
      <c r="EEB31" s="201"/>
      <c r="EEC31" s="201"/>
      <c r="EED31" s="201"/>
      <c r="EEE31" s="201"/>
      <c r="EEF31" s="201"/>
      <c r="EEG31" s="201"/>
      <c r="EEH31" s="201"/>
      <c r="EEI31" s="201"/>
      <c r="EEJ31" s="201"/>
      <c r="EEK31" s="201"/>
      <c r="EEL31" s="201"/>
      <c r="EEM31" s="201"/>
      <c r="EEN31" s="201"/>
      <c r="EEO31" s="201"/>
      <c r="EEP31" s="201"/>
      <c r="EEQ31" s="201"/>
      <c r="EER31" s="201"/>
      <c r="EES31" s="201"/>
      <c r="EET31" s="201"/>
      <c r="EEU31" s="201"/>
      <c r="EEV31" s="201"/>
      <c r="EEW31" s="201"/>
      <c r="EEX31" s="201"/>
      <c r="EEY31" s="201"/>
      <c r="EEZ31" s="201"/>
      <c r="EFA31" s="201"/>
      <c r="EFB31" s="201"/>
      <c r="EFC31" s="201"/>
      <c r="EFD31" s="201"/>
      <c r="EFE31" s="201"/>
      <c r="EFF31" s="201"/>
      <c r="EFG31" s="201"/>
      <c r="EFH31" s="201"/>
      <c r="EFI31" s="201"/>
      <c r="EFJ31" s="201"/>
      <c r="EFK31" s="201"/>
      <c r="EFL31" s="201"/>
      <c r="EFM31" s="201"/>
      <c r="EFN31" s="201"/>
      <c r="EFO31" s="201"/>
      <c r="EFP31" s="201"/>
      <c r="EFQ31" s="201"/>
      <c r="EFR31" s="201"/>
      <c r="EFS31" s="201"/>
      <c r="EFT31" s="201"/>
      <c r="EFU31" s="201"/>
      <c r="EFV31" s="201"/>
      <c r="EFW31" s="201"/>
      <c r="EFX31" s="201"/>
      <c r="EFY31" s="201"/>
      <c r="EFZ31" s="201"/>
      <c r="EGA31" s="201"/>
      <c r="EGB31" s="201"/>
      <c r="EGC31" s="201"/>
      <c r="EGD31" s="201"/>
      <c r="EGE31" s="201"/>
      <c r="EGF31" s="201"/>
      <c r="EGG31" s="201"/>
      <c r="EGH31" s="201"/>
      <c r="EGI31" s="201"/>
      <c r="EGJ31" s="201"/>
      <c r="EGK31" s="201"/>
      <c r="EGL31" s="201"/>
      <c r="EGM31" s="201"/>
      <c r="EGN31" s="201"/>
      <c r="EGO31" s="201"/>
      <c r="EGP31" s="201"/>
      <c r="EGQ31" s="201"/>
      <c r="EGR31" s="201"/>
      <c r="EGS31" s="201"/>
      <c r="EGT31" s="201"/>
      <c r="EGU31" s="201"/>
      <c r="EGV31" s="201"/>
      <c r="EGW31" s="201"/>
      <c r="EGX31" s="201"/>
      <c r="EGY31" s="201"/>
      <c r="EGZ31" s="201"/>
      <c r="EHA31" s="201"/>
      <c r="EHB31" s="201"/>
      <c r="EHC31" s="201"/>
      <c r="EHD31" s="201"/>
      <c r="EHE31" s="201"/>
      <c r="EHF31" s="201"/>
      <c r="EHG31" s="201"/>
      <c r="EHH31" s="201"/>
      <c r="EHI31" s="201"/>
      <c r="EHJ31" s="201"/>
      <c r="EHK31" s="201"/>
      <c r="EHL31" s="201"/>
      <c r="EHM31" s="201"/>
      <c r="EHN31" s="201"/>
      <c r="EHO31" s="201"/>
      <c r="EHP31" s="201"/>
      <c r="EHQ31" s="201"/>
      <c r="EHR31" s="201"/>
      <c r="EHS31" s="201"/>
      <c r="EHT31" s="201"/>
      <c r="EHU31" s="201"/>
      <c r="EHV31" s="201"/>
      <c r="EHW31" s="201"/>
      <c r="EHX31" s="201"/>
      <c r="EHY31" s="201"/>
      <c r="EHZ31" s="201"/>
      <c r="EIA31" s="201"/>
      <c r="EIB31" s="201"/>
      <c r="EIC31" s="201"/>
      <c r="EID31" s="201"/>
      <c r="EIE31" s="201"/>
      <c r="EIF31" s="201"/>
      <c r="EIG31" s="201"/>
      <c r="EIH31" s="201"/>
      <c r="EII31" s="201"/>
      <c r="EIJ31" s="201"/>
      <c r="EIK31" s="201"/>
      <c r="EIL31" s="201"/>
      <c r="EIM31" s="201"/>
      <c r="EIN31" s="201"/>
      <c r="EIO31" s="201"/>
      <c r="EIP31" s="201"/>
      <c r="EIQ31" s="201"/>
      <c r="EIR31" s="201"/>
      <c r="EIS31" s="201"/>
      <c r="EIT31" s="201"/>
      <c r="EIU31" s="201"/>
      <c r="EIV31" s="201"/>
      <c r="EIW31" s="201"/>
      <c r="EIX31" s="201"/>
      <c r="EIY31" s="201"/>
      <c r="EIZ31" s="201"/>
      <c r="EJA31" s="201"/>
      <c r="EJB31" s="201"/>
      <c r="EJC31" s="201"/>
      <c r="EJD31" s="201"/>
      <c r="EJE31" s="201"/>
      <c r="EJF31" s="201"/>
      <c r="EJG31" s="201"/>
      <c r="EJH31" s="201"/>
      <c r="EJI31" s="201"/>
      <c r="EJJ31" s="201"/>
      <c r="EJK31" s="201"/>
      <c r="EJL31" s="201"/>
      <c r="EJM31" s="201"/>
      <c r="EJN31" s="201"/>
      <c r="EJO31" s="201"/>
      <c r="EJP31" s="201"/>
      <c r="EJQ31" s="201"/>
      <c r="EJR31" s="201"/>
      <c r="EJS31" s="201"/>
      <c r="EJT31" s="201"/>
      <c r="EJU31" s="201"/>
      <c r="EJV31" s="201"/>
      <c r="EJW31" s="201"/>
      <c r="EJX31" s="201"/>
      <c r="EJY31" s="201"/>
      <c r="EJZ31" s="201"/>
      <c r="EKA31" s="201"/>
      <c r="EKB31" s="201"/>
      <c r="EKC31" s="201"/>
      <c r="EKD31" s="201"/>
      <c r="EKE31" s="201"/>
      <c r="EKF31" s="201"/>
      <c r="EKG31" s="201"/>
      <c r="EKH31" s="201"/>
      <c r="EKI31" s="201"/>
      <c r="EKJ31" s="201"/>
      <c r="EKK31" s="201"/>
      <c r="EKL31" s="201"/>
      <c r="EKM31" s="201"/>
      <c r="EKN31" s="201"/>
      <c r="EKO31" s="201"/>
      <c r="EKP31" s="201"/>
      <c r="EKQ31" s="201"/>
      <c r="EKR31" s="201"/>
      <c r="EKS31" s="201"/>
      <c r="EKT31" s="201"/>
      <c r="EKU31" s="201"/>
      <c r="EKV31" s="201"/>
      <c r="EKW31" s="201"/>
      <c r="EKX31" s="201"/>
      <c r="EKY31" s="201"/>
      <c r="EKZ31" s="201"/>
      <c r="ELA31" s="201"/>
      <c r="ELB31" s="201"/>
      <c r="ELC31" s="201"/>
      <c r="ELD31" s="201"/>
      <c r="ELE31" s="201"/>
      <c r="ELF31" s="201"/>
      <c r="ELG31" s="201"/>
      <c r="ELH31" s="201"/>
      <c r="ELI31" s="201"/>
      <c r="ELJ31" s="201"/>
      <c r="ELK31" s="201"/>
      <c r="ELL31" s="201"/>
      <c r="ELM31" s="201"/>
      <c r="ELN31" s="201"/>
      <c r="ELO31" s="201"/>
      <c r="ELP31" s="201"/>
      <c r="ELQ31" s="201"/>
      <c r="ELR31" s="201"/>
      <c r="ELS31" s="201"/>
      <c r="ELT31" s="201"/>
      <c r="ELU31" s="201"/>
      <c r="ELV31" s="201"/>
      <c r="ELW31" s="201"/>
      <c r="ELX31" s="201"/>
      <c r="ELY31" s="201"/>
      <c r="ELZ31" s="201"/>
      <c r="EMA31" s="201"/>
      <c r="EMB31" s="201"/>
      <c r="EMC31" s="201"/>
      <c r="EMD31" s="201"/>
      <c r="EME31" s="201"/>
      <c r="EMF31" s="201"/>
      <c r="EMG31" s="201"/>
      <c r="EMH31" s="201"/>
      <c r="EMI31" s="201"/>
      <c r="EMJ31" s="201"/>
      <c r="EMK31" s="201"/>
      <c r="EML31" s="201"/>
      <c r="EMM31" s="201"/>
      <c r="EMN31" s="201"/>
      <c r="EMO31" s="201"/>
      <c r="EMP31" s="201"/>
      <c r="EMQ31" s="201"/>
      <c r="EMR31" s="201"/>
      <c r="EMS31" s="201"/>
      <c r="EMT31" s="201"/>
      <c r="EMU31" s="201"/>
      <c r="EMV31" s="201"/>
      <c r="EMW31" s="201"/>
      <c r="EMX31" s="201"/>
      <c r="EMY31" s="201"/>
      <c r="EMZ31" s="201"/>
      <c r="ENA31" s="201"/>
      <c r="ENB31" s="201"/>
      <c r="ENC31" s="201"/>
      <c r="END31" s="201"/>
      <c r="ENE31" s="201"/>
      <c r="ENF31" s="201"/>
      <c r="ENG31" s="201"/>
      <c r="ENH31" s="201"/>
      <c r="ENI31" s="201"/>
      <c r="ENJ31" s="201"/>
      <c r="ENK31" s="201"/>
      <c r="ENL31" s="201"/>
      <c r="ENM31" s="201"/>
      <c r="ENN31" s="201"/>
      <c r="ENO31" s="201"/>
      <c r="ENP31" s="201"/>
      <c r="ENQ31" s="201"/>
      <c r="ENR31" s="201"/>
      <c r="ENS31" s="201"/>
      <c r="ENT31" s="201"/>
      <c r="ENU31" s="201"/>
      <c r="ENV31" s="201"/>
      <c r="ENW31" s="201"/>
      <c r="ENX31" s="201"/>
      <c r="ENY31" s="201"/>
      <c r="ENZ31" s="201"/>
      <c r="EOA31" s="201"/>
      <c r="EOB31" s="201"/>
      <c r="EOC31" s="201"/>
      <c r="EOD31" s="201"/>
      <c r="EOE31" s="201"/>
      <c r="EOF31" s="201"/>
      <c r="EOG31" s="201"/>
      <c r="EOH31" s="201"/>
      <c r="EOI31" s="201"/>
      <c r="EOJ31" s="201"/>
      <c r="EOK31" s="201"/>
      <c r="EOL31" s="201"/>
      <c r="EOM31" s="201"/>
      <c r="EON31" s="201"/>
      <c r="EOO31" s="201"/>
      <c r="EOP31" s="201"/>
      <c r="EOQ31" s="201"/>
      <c r="EOR31" s="201"/>
      <c r="EOS31" s="201"/>
      <c r="EOT31" s="201"/>
      <c r="EOU31" s="201"/>
      <c r="EOV31" s="201"/>
      <c r="EOW31" s="201"/>
      <c r="EOX31" s="201"/>
      <c r="EOY31" s="201"/>
      <c r="EOZ31" s="201"/>
      <c r="EPA31" s="201"/>
      <c r="EPB31" s="201"/>
      <c r="EPC31" s="201"/>
      <c r="EPD31" s="201"/>
      <c r="EPE31" s="201"/>
      <c r="EPF31" s="201"/>
      <c r="EPG31" s="201"/>
      <c r="EPH31" s="201"/>
      <c r="EPI31" s="201"/>
      <c r="EPJ31" s="201"/>
      <c r="EPK31" s="201"/>
      <c r="EPL31" s="201"/>
      <c r="EPM31" s="201"/>
      <c r="EPN31" s="201"/>
      <c r="EPO31" s="201"/>
      <c r="EPP31" s="201"/>
      <c r="EPQ31" s="201"/>
      <c r="EPR31" s="201"/>
      <c r="EPS31" s="201"/>
      <c r="EPT31" s="201"/>
      <c r="EPU31" s="201"/>
      <c r="EPV31" s="201"/>
      <c r="EPW31" s="201"/>
      <c r="EPX31" s="201"/>
      <c r="EPY31" s="201"/>
      <c r="EPZ31" s="201"/>
      <c r="EQA31" s="201"/>
      <c r="EQB31" s="201"/>
      <c r="EQC31" s="201"/>
      <c r="EQD31" s="201"/>
      <c r="EQE31" s="201"/>
      <c r="EQF31" s="201"/>
      <c r="EQG31" s="201"/>
      <c r="EQH31" s="201"/>
      <c r="EQI31" s="201"/>
      <c r="EQJ31" s="201"/>
      <c r="EQK31" s="201"/>
      <c r="EQL31" s="201"/>
      <c r="EQM31" s="201"/>
      <c r="EQN31" s="201"/>
      <c r="EQO31" s="201"/>
      <c r="EQP31" s="201"/>
      <c r="EQQ31" s="201"/>
      <c r="EQR31" s="201"/>
      <c r="EQS31" s="201"/>
      <c r="EQT31" s="201"/>
      <c r="EQU31" s="201"/>
      <c r="EQV31" s="201"/>
      <c r="EQW31" s="201"/>
      <c r="EQX31" s="201"/>
      <c r="EQY31" s="201"/>
      <c r="EQZ31" s="201"/>
      <c r="ERA31" s="201"/>
      <c r="ERB31" s="201"/>
      <c r="ERC31" s="201"/>
      <c r="ERD31" s="201"/>
      <c r="ERE31" s="201"/>
      <c r="ERF31" s="201"/>
      <c r="ERG31" s="201"/>
      <c r="ERH31" s="201"/>
      <c r="ERI31" s="201"/>
      <c r="ERJ31" s="201"/>
      <c r="ERK31" s="201"/>
      <c r="ERL31" s="201"/>
      <c r="ERM31" s="201"/>
      <c r="ERN31" s="201"/>
      <c r="ERO31" s="201"/>
      <c r="ERP31" s="201"/>
      <c r="ERQ31" s="201"/>
      <c r="ERR31" s="201"/>
      <c r="ERS31" s="201"/>
      <c r="ERT31" s="201"/>
      <c r="ERU31" s="201"/>
      <c r="ERV31" s="201"/>
      <c r="ERW31" s="201"/>
      <c r="ERX31" s="201"/>
      <c r="ERY31" s="201"/>
      <c r="ERZ31" s="201"/>
      <c r="ESA31" s="201"/>
      <c r="ESB31" s="201"/>
      <c r="ESC31" s="201"/>
      <c r="ESD31" s="201"/>
      <c r="ESE31" s="201"/>
      <c r="ESF31" s="201"/>
      <c r="ESG31" s="201"/>
      <c r="ESH31" s="201"/>
      <c r="ESI31" s="201"/>
      <c r="ESJ31" s="201"/>
      <c r="ESK31" s="201"/>
      <c r="ESL31" s="201"/>
      <c r="ESM31" s="201"/>
      <c r="ESN31" s="201"/>
      <c r="ESO31" s="201"/>
      <c r="ESP31" s="201"/>
      <c r="ESQ31" s="201"/>
      <c r="ESR31" s="201"/>
      <c r="ESS31" s="201"/>
      <c r="EST31" s="201"/>
      <c r="ESU31" s="201"/>
      <c r="ESV31" s="201"/>
      <c r="ESW31" s="201"/>
      <c r="ESX31" s="201"/>
      <c r="ESY31" s="201"/>
      <c r="ESZ31" s="201"/>
      <c r="ETA31" s="201"/>
      <c r="ETB31" s="201"/>
      <c r="ETC31" s="201"/>
      <c r="ETD31" s="201"/>
      <c r="ETE31" s="201"/>
      <c r="ETF31" s="201"/>
      <c r="ETG31" s="201"/>
      <c r="ETH31" s="201"/>
      <c r="ETI31" s="201"/>
      <c r="ETJ31" s="201"/>
      <c r="ETK31" s="201"/>
      <c r="ETL31" s="201"/>
      <c r="ETM31" s="201"/>
      <c r="ETN31" s="201"/>
      <c r="ETO31" s="201"/>
      <c r="ETP31" s="201"/>
      <c r="ETQ31" s="201"/>
      <c r="ETR31" s="201"/>
      <c r="ETS31" s="201"/>
      <c r="ETT31" s="201"/>
      <c r="ETU31" s="201"/>
      <c r="ETV31" s="201"/>
      <c r="ETW31" s="201"/>
      <c r="ETX31" s="201"/>
      <c r="ETY31" s="201"/>
      <c r="ETZ31" s="201"/>
      <c r="EUA31" s="201"/>
      <c r="EUB31" s="201"/>
      <c r="EUC31" s="201"/>
      <c r="EUD31" s="201"/>
      <c r="EUE31" s="201"/>
      <c r="EUF31" s="201"/>
      <c r="EUG31" s="201"/>
      <c r="EUH31" s="201"/>
      <c r="EUI31" s="201"/>
      <c r="EUJ31" s="201"/>
      <c r="EUK31" s="201"/>
      <c r="EUL31" s="201"/>
      <c r="EUM31" s="201"/>
      <c r="EUN31" s="201"/>
      <c r="EUO31" s="201"/>
      <c r="EUP31" s="201"/>
      <c r="EUQ31" s="201"/>
      <c r="EUR31" s="201"/>
      <c r="EUS31" s="201"/>
      <c r="EUT31" s="201"/>
      <c r="EUU31" s="201"/>
      <c r="EUV31" s="201"/>
      <c r="EUW31" s="201"/>
      <c r="EUX31" s="201"/>
      <c r="EUY31" s="201"/>
      <c r="EUZ31" s="201"/>
      <c r="EVA31" s="201"/>
      <c r="EVB31" s="201"/>
      <c r="EVC31" s="201"/>
      <c r="EVD31" s="201"/>
      <c r="EVE31" s="201"/>
      <c r="EVF31" s="201"/>
      <c r="EVG31" s="201"/>
      <c r="EVH31" s="201"/>
      <c r="EVI31" s="201"/>
      <c r="EVJ31" s="201"/>
      <c r="EVK31" s="201"/>
      <c r="EVL31" s="201"/>
      <c r="EVM31" s="201"/>
      <c r="EVN31" s="201"/>
      <c r="EVO31" s="201"/>
      <c r="EVP31" s="201"/>
      <c r="EVQ31" s="201"/>
      <c r="EVR31" s="201"/>
      <c r="EVS31" s="201"/>
      <c r="EVT31" s="201"/>
      <c r="EVU31" s="201"/>
      <c r="EVV31" s="201"/>
      <c r="EVW31" s="201"/>
      <c r="EVX31" s="201"/>
      <c r="EVY31" s="201"/>
      <c r="EVZ31" s="201"/>
      <c r="EWA31" s="201"/>
      <c r="EWB31" s="201"/>
      <c r="EWC31" s="201"/>
      <c r="EWD31" s="201"/>
      <c r="EWE31" s="201"/>
      <c r="EWF31" s="201"/>
      <c r="EWG31" s="201"/>
      <c r="EWH31" s="201"/>
      <c r="EWI31" s="201"/>
      <c r="EWJ31" s="201"/>
      <c r="EWK31" s="201"/>
      <c r="EWL31" s="201"/>
      <c r="EWM31" s="201"/>
      <c r="EWN31" s="201"/>
      <c r="EWO31" s="201"/>
      <c r="EWP31" s="201"/>
      <c r="EWQ31" s="201"/>
      <c r="EWR31" s="201"/>
      <c r="EWS31" s="201"/>
      <c r="EWT31" s="201"/>
      <c r="EWU31" s="201"/>
      <c r="EWV31" s="201"/>
      <c r="EWW31" s="201"/>
      <c r="EWX31" s="201"/>
      <c r="EWY31" s="201"/>
      <c r="EWZ31" s="201"/>
      <c r="EXA31" s="201"/>
      <c r="EXB31" s="201"/>
      <c r="EXC31" s="201"/>
      <c r="EXD31" s="201"/>
      <c r="EXE31" s="201"/>
      <c r="EXF31" s="201"/>
      <c r="EXG31" s="201"/>
      <c r="EXH31" s="201"/>
      <c r="EXI31" s="201"/>
      <c r="EXJ31" s="201"/>
      <c r="EXK31" s="201"/>
      <c r="EXL31" s="201"/>
      <c r="EXM31" s="201"/>
      <c r="EXN31" s="201"/>
      <c r="EXO31" s="201"/>
      <c r="EXP31" s="201"/>
      <c r="EXQ31" s="201"/>
      <c r="EXR31" s="201"/>
      <c r="EXS31" s="201"/>
      <c r="EXT31" s="201"/>
      <c r="EXU31" s="201"/>
      <c r="EXV31" s="201"/>
      <c r="EXW31" s="201"/>
      <c r="EXX31" s="201"/>
      <c r="EXY31" s="201"/>
      <c r="EXZ31" s="201"/>
      <c r="EYA31" s="201"/>
      <c r="EYB31" s="201"/>
      <c r="EYC31" s="201"/>
      <c r="EYD31" s="201"/>
      <c r="EYE31" s="201"/>
      <c r="EYF31" s="201"/>
      <c r="EYG31" s="201"/>
      <c r="EYH31" s="201"/>
      <c r="EYI31" s="201"/>
      <c r="EYJ31" s="201"/>
      <c r="EYK31" s="201"/>
      <c r="EYL31" s="201"/>
      <c r="EYM31" s="201"/>
      <c r="EYN31" s="201"/>
      <c r="EYO31" s="201"/>
      <c r="EYP31" s="201"/>
      <c r="EYQ31" s="201"/>
      <c r="EYR31" s="201"/>
      <c r="EYS31" s="201"/>
      <c r="EYT31" s="201"/>
      <c r="EYU31" s="201"/>
      <c r="EYV31" s="201"/>
      <c r="EYW31" s="201"/>
      <c r="EYX31" s="201"/>
      <c r="EYY31" s="201"/>
      <c r="EYZ31" s="201"/>
      <c r="EZA31" s="201"/>
      <c r="EZB31" s="201"/>
      <c r="EZC31" s="201"/>
      <c r="EZD31" s="201"/>
      <c r="EZE31" s="201"/>
      <c r="EZF31" s="201"/>
      <c r="EZG31" s="201"/>
      <c r="EZH31" s="201"/>
      <c r="EZI31" s="201"/>
      <c r="EZJ31" s="201"/>
      <c r="EZK31" s="201"/>
      <c r="EZL31" s="201"/>
      <c r="EZM31" s="201"/>
      <c r="EZN31" s="201"/>
      <c r="EZO31" s="201"/>
      <c r="EZP31" s="201"/>
      <c r="EZQ31" s="201"/>
      <c r="EZR31" s="201"/>
      <c r="EZS31" s="201"/>
      <c r="EZT31" s="201"/>
      <c r="EZU31" s="201"/>
      <c r="EZV31" s="201"/>
      <c r="EZW31" s="201"/>
      <c r="EZX31" s="201"/>
      <c r="EZY31" s="201"/>
      <c r="EZZ31" s="201"/>
      <c r="FAA31" s="201"/>
      <c r="FAB31" s="201"/>
      <c r="FAC31" s="201"/>
      <c r="FAD31" s="201"/>
      <c r="FAE31" s="201"/>
      <c r="FAF31" s="201"/>
      <c r="FAG31" s="201"/>
      <c r="FAH31" s="201"/>
      <c r="FAI31" s="201"/>
      <c r="FAJ31" s="201"/>
      <c r="FAK31" s="201"/>
      <c r="FAL31" s="201"/>
      <c r="FAM31" s="201"/>
      <c r="FAN31" s="201"/>
      <c r="FAO31" s="201"/>
      <c r="FAP31" s="201"/>
      <c r="FAQ31" s="201"/>
      <c r="FAR31" s="201"/>
      <c r="FAS31" s="201"/>
      <c r="FAT31" s="201"/>
      <c r="FAU31" s="201"/>
      <c r="FAV31" s="201"/>
      <c r="FAW31" s="201"/>
      <c r="FAX31" s="201"/>
      <c r="FAY31" s="201"/>
      <c r="FAZ31" s="201"/>
      <c r="FBA31" s="201"/>
      <c r="FBB31" s="201"/>
      <c r="FBC31" s="201"/>
      <c r="FBD31" s="201"/>
      <c r="FBE31" s="201"/>
      <c r="FBF31" s="201"/>
      <c r="FBG31" s="201"/>
      <c r="FBH31" s="201"/>
      <c r="FBI31" s="201"/>
      <c r="FBJ31" s="201"/>
      <c r="FBK31" s="201"/>
      <c r="FBL31" s="201"/>
      <c r="FBM31" s="201"/>
      <c r="FBN31" s="201"/>
      <c r="FBO31" s="201"/>
      <c r="FBP31" s="201"/>
      <c r="FBQ31" s="201"/>
      <c r="FBR31" s="201"/>
      <c r="FBS31" s="201"/>
      <c r="FBT31" s="201"/>
      <c r="FBU31" s="201"/>
      <c r="FBV31" s="201"/>
      <c r="FBW31" s="201"/>
      <c r="FBX31" s="201"/>
      <c r="FBY31" s="201"/>
      <c r="FBZ31" s="201"/>
      <c r="FCA31" s="201"/>
      <c r="FCB31" s="201"/>
      <c r="FCC31" s="201"/>
      <c r="FCD31" s="201"/>
      <c r="FCE31" s="201"/>
      <c r="FCF31" s="201"/>
      <c r="FCG31" s="201"/>
      <c r="FCH31" s="201"/>
      <c r="FCI31" s="201"/>
      <c r="FCJ31" s="201"/>
      <c r="FCK31" s="201"/>
      <c r="FCL31" s="201"/>
      <c r="FCM31" s="201"/>
      <c r="FCN31" s="201"/>
      <c r="FCO31" s="201"/>
      <c r="FCP31" s="201"/>
      <c r="FCQ31" s="201"/>
      <c r="FCR31" s="201"/>
      <c r="FCS31" s="201"/>
      <c r="FCT31" s="201"/>
      <c r="FCU31" s="201"/>
      <c r="FCV31" s="201"/>
      <c r="FCW31" s="201"/>
      <c r="FCX31" s="201"/>
      <c r="FCY31" s="201"/>
      <c r="FCZ31" s="201"/>
      <c r="FDA31" s="201"/>
      <c r="FDB31" s="201"/>
      <c r="FDC31" s="201"/>
      <c r="FDD31" s="201"/>
      <c r="FDE31" s="201"/>
      <c r="FDF31" s="201"/>
      <c r="FDG31" s="201"/>
      <c r="FDH31" s="201"/>
      <c r="FDI31" s="201"/>
      <c r="FDJ31" s="201"/>
      <c r="FDK31" s="201"/>
      <c r="FDL31" s="201"/>
      <c r="FDM31" s="201"/>
      <c r="FDN31" s="201"/>
      <c r="FDO31" s="201"/>
      <c r="FDP31" s="201"/>
      <c r="FDQ31" s="201"/>
      <c r="FDR31" s="201"/>
      <c r="FDS31" s="201"/>
      <c r="FDT31" s="201"/>
      <c r="FDU31" s="201"/>
      <c r="FDV31" s="201"/>
      <c r="FDW31" s="201"/>
      <c r="FDX31" s="201"/>
      <c r="FDY31" s="201"/>
      <c r="FDZ31" s="201"/>
      <c r="FEA31" s="201"/>
      <c r="FEB31" s="201"/>
      <c r="FEC31" s="201"/>
      <c r="FED31" s="201"/>
      <c r="FEE31" s="201"/>
      <c r="FEF31" s="201"/>
      <c r="FEG31" s="201"/>
      <c r="FEH31" s="201"/>
      <c r="FEI31" s="201"/>
      <c r="FEJ31" s="201"/>
      <c r="FEK31" s="201"/>
      <c r="FEL31" s="201"/>
      <c r="FEM31" s="201"/>
      <c r="FEN31" s="201"/>
      <c r="FEO31" s="201"/>
      <c r="FEP31" s="201"/>
      <c r="FEQ31" s="201"/>
      <c r="FER31" s="201"/>
      <c r="FES31" s="201"/>
      <c r="FET31" s="201"/>
      <c r="FEU31" s="201"/>
      <c r="FEV31" s="201"/>
      <c r="FEW31" s="201"/>
      <c r="FEX31" s="201"/>
      <c r="FEY31" s="201"/>
      <c r="FEZ31" s="201"/>
      <c r="FFA31" s="201"/>
      <c r="FFB31" s="201"/>
      <c r="FFC31" s="201"/>
      <c r="FFD31" s="201"/>
      <c r="FFE31" s="201"/>
      <c r="FFF31" s="201"/>
      <c r="FFG31" s="201"/>
      <c r="FFH31" s="201"/>
      <c r="FFI31" s="201"/>
      <c r="FFJ31" s="201"/>
      <c r="FFK31" s="201"/>
      <c r="FFL31" s="201"/>
      <c r="FFM31" s="201"/>
      <c r="FFN31" s="201"/>
      <c r="FFO31" s="201"/>
      <c r="FFP31" s="201"/>
      <c r="FFQ31" s="201"/>
      <c r="FFR31" s="201"/>
      <c r="FFS31" s="201"/>
      <c r="FFT31" s="201"/>
      <c r="FFU31" s="201"/>
      <c r="FFV31" s="201"/>
      <c r="FFW31" s="201"/>
      <c r="FFX31" s="201"/>
      <c r="FFY31" s="201"/>
      <c r="FFZ31" s="201"/>
      <c r="FGA31" s="201"/>
      <c r="FGB31" s="201"/>
      <c r="FGC31" s="201"/>
      <c r="FGD31" s="201"/>
      <c r="FGE31" s="201"/>
      <c r="FGF31" s="201"/>
      <c r="FGG31" s="201"/>
      <c r="FGH31" s="201"/>
      <c r="FGI31" s="201"/>
      <c r="FGJ31" s="201"/>
      <c r="FGK31" s="201"/>
      <c r="FGL31" s="201"/>
      <c r="FGM31" s="201"/>
      <c r="FGN31" s="201"/>
      <c r="FGO31" s="201"/>
      <c r="FGP31" s="201"/>
      <c r="FGQ31" s="201"/>
      <c r="FGR31" s="201"/>
      <c r="FGS31" s="201"/>
      <c r="FGT31" s="201"/>
      <c r="FGU31" s="201"/>
      <c r="FGV31" s="201"/>
      <c r="FGW31" s="201"/>
      <c r="FGX31" s="201"/>
      <c r="FGY31" s="201"/>
      <c r="FGZ31" s="201"/>
      <c r="FHA31" s="201"/>
      <c r="FHB31" s="201"/>
      <c r="FHC31" s="201"/>
      <c r="FHD31" s="201"/>
      <c r="FHE31" s="201"/>
      <c r="FHF31" s="201"/>
      <c r="FHG31" s="201"/>
      <c r="FHH31" s="201"/>
      <c r="FHI31" s="201"/>
      <c r="FHJ31" s="201"/>
      <c r="FHK31" s="201"/>
      <c r="FHL31" s="201"/>
      <c r="FHM31" s="201"/>
      <c r="FHN31" s="201"/>
      <c r="FHO31" s="201"/>
      <c r="FHP31" s="201"/>
      <c r="FHQ31" s="201"/>
      <c r="FHR31" s="201"/>
      <c r="FHS31" s="201"/>
      <c r="FHT31" s="201"/>
      <c r="FHU31" s="201"/>
      <c r="FHV31" s="201"/>
      <c r="FHW31" s="201"/>
      <c r="FHX31" s="201"/>
      <c r="FHY31" s="201"/>
      <c r="FHZ31" s="201"/>
      <c r="FIA31" s="201"/>
      <c r="FIB31" s="201"/>
      <c r="FIC31" s="201"/>
      <c r="FID31" s="201"/>
      <c r="FIE31" s="201"/>
      <c r="FIF31" s="201"/>
      <c r="FIG31" s="201"/>
      <c r="FIH31" s="201"/>
      <c r="FII31" s="201"/>
      <c r="FIJ31" s="201"/>
      <c r="FIK31" s="201"/>
      <c r="FIL31" s="201"/>
      <c r="FIM31" s="201"/>
      <c r="FIN31" s="201"/>
      <c r="FIO31" s="201"/>
      <c r="FIP31" s="201"/>
      <c r="FIQ31" s="201"/>
      <c r="FIR31" s="201"/>
      <c r="FIS31" s="201"/>
      <c r="FIT31" s="201"/>
      <c r="FIU31" s="201"/>
      <c r="FIV31" s="201"/>
      <c r="FIW31" s="201"/>
      <c r="FIX31" s="201"/>
      <c r="FIY31" s="201"/>
      <c r="FIZ31" s="201"/>
      <c r="FJA31" s="201"/>
      <c r="FJB31" s="201"/>
      <c r="FJC31" s="201"/>
      <c r="FJD31" s="201"/>
      <c r="FJE31" s="201"/>
      <c r="FJF31" s="201"/>
      <c r="FJG31" s="201"/>
      <c r="FJH31" s="201"/>
      <c r="FJI31" s="201"/>
      <c r="FJJ31" s="201"/>
      <c r="FJK31" s="201"/>
      <c r="FJL31" s="201"/>
      <c r="FJM31" s="201"/>
      <c r="FJN31" s="201"/>
      <c r="FJO31" s="201"/>
      <c r="FJP31" s="201"/>
      <c r="FJQ31" s="201"/>
      <c r="FJR31" s="201"/>
      <c r="FJS31" s="201"/>
      <c r="FJT31" s="201"/>
      <c r="FJU31" s="201"/>
      <c r="FJV31" s="201"/>
      <c r="FJW31" s="201"/>
      <c r="FJX31" s="201"/>
      <c r="FJY31" s="201"/>
      <c r="FJZ31" s="201"/>
      <c r="FKA31" s="201"/>
      <c r="FKB31" s="201"/>
      <c r="FKC31" s="201"/>
      <c r="FKD31" s="201"/>
      <c r="FKE31" s="201"/>
      <c r="FKF31" s="201"/>
      <c r="FKG31" s="201"/>
      <c r="FKH31" s="201"/>
      <c r="FKI31" s="201"/>
      <c r="FKJ31" s="201"/>
      <c r="FKK31" s="201"/>
      <c r="FKL31" s="201"/>
      <c r="FKM31" s="201"/>
      <c r="FKN31" s="201"/>
      <c r="FKO31" s="201"/>
      <c r="FKP31" s="201"/>
      <c r="FKQ31" s="201"/>
      <c r="FKR31" s="201"/>
      <c r="FKS31" s="201"/>
      <c r="FKT31" s="201"/>
      <c r="FKU31" s="201"/>
      <c r="FKV31" s="201"/>
      <c r="FKW31" s="201"/>
      <c r="FKX31" s="201"/>
      <c r="FKY31" s="201"/>
      <c r="FKZ31" s="201"/>
      <c r="FLA31" s="201"/>
      <c r="FLB31" s="201"/>
      <c r="FLC31" s="201"/>
      <c r="FLD31" s="201"/>
      <c r="FLE31" s="201"/>
      <c r="FLF31" s="201"/>
      <c r="FLG31" s="201"/>
      <c r="FLH31" s="201"/>
      <c r="FLI31" s="201"/>
      <c r="FLJ31" s="201"/>
      <c r="FLK31" s="201"/>
      <c r="FLL31" s="201"/>
      <c r="FLM31" s="201"/>
      <c r="FLN31" s="201"/>
      <c r="FLO31" s="201"/>
      <c r="FLP31" s="201"/>
      <c r="FLQ31" s="201"/>
      <c r="FLR31" s="201"/>
      <c r="FLS31" s="201"/>
      <c r="FLT31" s="201"/>
      <c r="FLU31" s="201"/>
      <c r="FLV31" s="201"/>
      <c r="FLW31" s="201"/>
      <c r="FLX31" s="201"/>
      <c r="FLY31" s="201"/>
      <c r="FLZ31" s="201"/>
      <c r="FMA31" s="201"/>
      <c r="FMB31" s="201"/>
      <c r="FMC31" s="201"/>
      <c r="FMD31" s="201"/>
      <c r="FME31" s="201"/>
      <c r="FMF31" s="201"/>
      <c r="FMG31" s="201"/>
      <c r="FMH31" s="201"/>
      <c r="FMI31" s="201"/>
      <c r="FMJ31" s="201"/>
      <c r="FMK31" s="201"/>
      <c r="FML31" s="201"/>
      <c r="FMM31" s="201"/>
      <c r="FMN31" s="201"/>
      <c r="FMO31" s="201"/>
      <c r="FMP31" s="201"/>
      <c r="FMQ31" s="201"/>
      <c r="FMR31" s="201"/>
      <c r="FMS31" s="201"/>
      <c r="FMT31" s="201"/>
      <c r="FMU31" s="201"/>
      <c r="FMV31" s="201"/>
      <c r="FMW31" s="201"/>
      <c r="FMX31" s="201"/>
      <c r="FMY31" s="201"/>
      <c r="FMZ31" s="201"/>
      <c r="FNA31" s="201"/>
      <c r="FNB31" s="201"/>
      <c r="FNC31" s="201"/>
      <c r="FND31" s="201"/>
      <c r="FNE31" s="201"/>
      <c r="FNF31" s="201"/>
      <c r="FNG31" s="201"/>
      <c r="FNH31" s="201"/>
      <c r="FNI31" s="201"/>
      <c r="FNJ31" s="201"/>
      <c r="FNK31" s="201"/>
      <c r="FNL31" s="201"/>
      <c r="FNM31" s="201"/>
      <c r="FNN31" s="201"/>
      <c r="FNO31" s="201"/>
      <c r="FNP31" s="201"/>
      <c r="FNQ31" s="201"/>
      <c r="FNR31" s="201"/>
      <c r="FNS31" s="201"/>
      <c r="FNT31" s="201"/>
      <c r="FNU31" s="201"/>
      <c r="FNV31" s="201"/>
      <c r="FNW31" s="201"/>
      <c r="FNX31" s="201"/>
      <c r="FNY31" s="201"/>
      <c r="FNZ31" s="201"/>
      <c r="FOA31" s="201"/>
      <c r="FOB31" s="201"/>
      <c r="FOC31" s="201"/>
      <c r="FOD31" s="201"/>
      <c r="FOE31" s="201"/>
      <c r="FOF31" s="201"/>
      <c r="FOG31" s="201"/>
      <c r="FOH31" s="201"/>
      <c r="FOI31" s="201"/>
      <c r="FOJ31" s="201"/>
      <c r="FOK31" s="201"/>
      <c r="FOL31" s="201"/>
      <c r="FOM31" s="201"/>
      <c r="FON31" s="201"/>
      <c r="FOO31" s="201"/>
      <c r="FOP31" s="201"/>
      <c r="FOQ31" s="201"/>
      <c r="FOR31" s="201"/>
      <c r="FOS31" s="201"/>
      <c r="FOT31" s="201"/>
      <c r="FOU31" s="201"/>
      <c r="FOV31" s="201"/>
      <c r="FOW31" s="201"/>
      <c r="FOX31" s="201"/>
      <c r="FOY31" s="201"/>
      <c r="FOZ31" s="201"/>
      <c r="FPA31" s="201"/>
      <c r="FPB31" s="201"/>
      <c r="FPC31" s="201"/>
      <c r="FPD31" s="201"/>
      <c r="FPE31" s="201"/>
      <c r="FPF31" s="201"/>
      <c r="FPG31" s="201"/>
      <c r="FPH31" s="201"/>
      <c r="FPI31" s="201"/>
      <c r="FPJ31" s="201"/>
      <c r="FPK31" s="201"/>
      <c r="FPL31" s="201"/>
      <c r="FPM31" s="201"/>
      <c r="FPN31" s="201"/>
      <c r="FPO31" s="201"/>
      <c r="FPP31" s="201"/>
      <c r="FPQ31" s="201"/>
      <c r="FPR31" s="201"/>
      <c r="FPS31" s="201"/>
      <c r="FPT31" s="201"/>
      <c r="FPU31" s="201"/>
      <c r="FPV31" s="201"/>
      <c r="FPW31" s="201"/>
      <c r="FPX31" s="201"/>
      <c r="FPY31" s="201"/>
      <c r="FPZ31" s="201"/>
      <c r="FQA31" s="201"/>
      <c r="FQB31" s="201"/>
      <c r="FQC31" s="201"/>
      <c r="FQD31" s="201"/>
      <c r="FQE31" s="201"/>
      <c r="FQF31" s="201"/>
      <c r="FQG31" s="201"/>
      <c r="FQH31" s="201"/>
      <c r="FQI31" s="201"/>
      <c r="FQJ31" s="201"/>
      <c r="FQK31" s="201"/>
      <c r="FQL31" s="201"/>
      <c r="FQM31" s="201"/>
      <c r="FQN31" s="201"/>
      <c r="FQO31" s="201"/>
      <c r="FQP31" s="201"/>
      <c r="FQQ31" s="201"/>
      <c r="FQR31" s="201"/>
      <c r="FQS31" s="201"/>
      <c r="FQT31" s="201"/>
      <c r="FQU31" s="201"/>
      <c r="FQV31" s="201"/>
      <c r="FQW31" s="201"/>
      <c r="FQX31" s="201"/>
      <c r="FQY31" s="201"/>
      <c r="FQZ31" s="201"/>
      <c r="FRA31" s="201"/>
      <c r="FRB31" s="201"/>
      <c r="FRC31" s="201"/>
      <c r="FRD31" s="201"/>
      <c r="FRE31" s="201"/>
      <c r="FRF31" s="201"/>
      <c r="FRG31" s="201"/>
      <c r="FRH31" s="201"/>
      <c r="FRI31" s="201"/>
      <c r="FRJ31" s="201"/>
      <c r="FRK31" s="201"/>
      <c r="FRL31" s="201"/>
      <c r="FRM31" s="201"/>
      <c r="FRN31" s="201"/>
      <c r="FRO31" s="201"/>
      <c r="FRP31" s="201"/>
      <c r="FRQ31" s="201"/>
      <c r="FRR31" s="201"/>
      <c r="FRS31" s="201"/>
      <c r="FRT31" s="201"/>
      <c r="FRU31" s="201"/>
      <c r="FRV31" s="201"/>
      <c r="FRW31" s="201"/>
      <c r="FRX31" s="201"/>
      <c r="FRY31" s="201"/>
      <c r="FRZ31" s="201"/>
      <c r="FSA31" s="201"/>
      <c r="FSB31" s="201"/>
      <c r="FSC31" s="201"/>
      <c r="FSD31" s="201"/>
      <c r="FSE31" s="201"/>
      <c r="FSF31" s="201"/>
      <c r="FSG31" s="201"/>
      <c r="FSH31" s="201"/>
      <c r="FSI31" s="201"/>
      <c r="FSJ31" s="201"/>
      <c r="FSK31" s="201"/>
      <c r="FSL31" s="201"/>
      <c r="FSM31" s="201"/>
      <c r="FSN31" s="201"/>
      <c r="FSO31" s="201"/>
      <c r="FSP31" s="201"/>
      <c r="FSQ31" s="201"/>
      <c r="FSR31" s="201"/>
      <c r="FSS31" s="201"/>
      <c r="FST31" s="201"/>
      <c r="FSU31" s="201"/>
      <c r="FSV31" s="201"/>
      <c r="FSW31" s="201"/>
      <c r="FSX31" s="201"/>
      <c r="FSY31" s="201"/>
      <c r="FSZ31" s="201"/>
      <c r="FTA31" s="201"/>
      <c r="FTB31" s="201"/>
      <c r="FTC31" s="201"/>
      <c r="FTD31" s="201"/>
      <c r="FTE31" s="201"/>
      <c r="FTF31" s="201"/>
      <c r="FTG31" s="201"/>
      <c r="FTH31" s="201"/>
      <c r="FTI31" s="201"/>
      <c r="FTJ31" s="201"/>
      <c r="FTK31" s="201"/>
      <c r="FTL31" s="201"/>
      <c r="FTM31" s="201"/>
      <c r="FTN31" s="201"/>
      <c r="FTO31" s="201"/>
      <c r="FTP31" s="201"/>
      <c r="FTQ31" s="201"/>
      <c r="FTR31" s="201"/>
      <c r="FTS31" s="201"/>
      <c r="FTT31" s="201"/>
      <c r="FTU31" s="201"/>
      <c r="FTV31" s="201"/>
      <c r="FTW31" s="201"/>
      <c r="FTX31" s="201"/>
      <c r="FTY31" s="201"/>
      <c r="FTZ31" s="201"/>
      <c r="FUA31" s="201"/>
      <c r="FUB31" s="201"/>
      <c r="FUC31" s="201"/>
      <c r="FUD31" s="201"/>
      <c r="FUE31" s="201"/>
      <c r="FUF31" s="201"/>
      <c r="FUG31" s="201"/>
      <c r="FUH31" s="201"/>
      <c r="FUI31" s="201"/>
      <c r="FUJ31" s="201"/>
      <c r="FUK31" s="201"/>
      <c r="FUL31" s="201"/>
      <c r="FUM31" s="201"/>
      <c r="FUN31" s="201"/>
      <c r="FUO31" s="201"/>
      <c r="FUP31" s="201"/>
      <c r="FUQ31" s="201"/>
      <c r="FUR31" s="201"/>
      <c r="FUS31" s="201"/>
      <c r="FUT31" s="201"/>
      <c r="FUU31" s="201"/>
      <c r="FUV31" s="201"/>
      <c r="FUW31" s="201"/>
      <c r="FUX31" s="201"/>
      <c r="FUY31" s="201"/>
      <c r="FUZ31" s="201"/>
      <c r="FVA31" s="201"/>
      <c r="FVB31" s="201"/>
      <c r="FVC31" s="201"/>
      <c r="FVD31" s="201"/>
      <c r="FVE31" s="201"/>
      <c r="FVF31" s="201"/>
      <c r="FVG31" s="201"/>
      <c r="FVH31" s="201"/>
      <c r="FVI31" s="201"/>
      <c r="FVJ31" s="201"/>
      <c r="FVK31" s="201"/>
      <c r="FVL31" s="201"/>
      <c r="FVM31" s="201"/>
      <c r="FVN31" s="201"/>
      <c r="FVO31" s="201"/>
      <c r="FVP31" s="201"/>
      <c r="FVQ31" s="201"/>
      <c r="FVR31" s="201"/>
      <c r="FVS31" s="201"/>
      <c r="FVT31" s="201"/>
      <c r="FVU31" s="201"/>
      <c r="FVV31" s="201"/>
      <c r="FVW31" s="201"/>
      <c r="FVX31" s="201"/>
      <c r="FVY31" s="201"/>
      <c r="FVZ31" s="201"/>
      <c r="FWA31" s="201"/>
      <c r="FWB31" s="201"/>
      <c r="FWC31" s="201"/>
      <c r="FWD31" s="201"/>
      <c r="FWE31" s="201"/>
      <c r="FWF31" s="201"/>
      <c r="FWG31" s="201"/>
      <c r="FWH31" s="201"/>
      <c r="FWI31" s="201"/>
      <c r="FWJ31" s="201"/>
      <c r="FWK31" s="201"/>
      <c r="FWL31" s="201"/>
      <c r="FWM31" s="201"/>
      <c r="FWN31" s="201"/>
      <c r="FWO31" s="201"/>
      <c r="FWP31" s="201"/>
      <c r="FWQ31" s="201"/>
      <c r="FWR31" s="201"/>
      <c r="FWS31" s="201"/>
      <c r="FWT31" s="201"/>
      <c r="FWU31" s="201"/>
      <c r="FWV31" s="201"/>
      <c r="FWW31" s="201"/>
      <c r="FWX31" s="201"/>
      <c r="FWY31" s="201"/>
      <c r="FWZ31" s="201"/>
      <c r="FXA31" s="201"/>
      <c r="FXB31" s="201"/>
      <c r="FXC31" s="201"/>
      <c r="FXD31" s="201"/>
      <c r="FXE31" s="201"/>
      <c r="FXF31" s="201"/>
      <c r="FXG31" s="201"/>
      <c r="FXH31" s="201"/>
      <c r="FXI31" s="201"/>
      <c r="FXJ31" s="201"/>
      <c r="FXK31" s="201"/>
      <c r="FXL31" s="201"/>
      <c r="FXM31" s="201"/>
      <c r="FXN31" s="201"/>
      <c r="FXO31" s="201"/>
      <c r="FXP31" s="201"/>
      <c r="FXQ31" s="201"/>
      <c r="FXR31" s="201"/>
      <c r="FXS31" s="201"/>
      <c r="FXT31" s="201"/>
      <c r="FXU31" s="201"/>
      <c r="FXV31" s="201"/>
      <c r="FXW31" s="201"/>
      <c r="FXX31" s="201"/>
      <c r="FXY31" s="201"/>
      <c r="FXZ31" s="201"/>
      <c r="FYA31" s="201"/>
      <c r="FYB31" s="201"/>
      <c r="FYC31" s="201"/>
      <c r="FYD31" s="201"/>
      <c r="FYE31" s="201"/>
      <c r="FYF31" s="201"/>
      <c r="FYG31" s="201"/>
      <c r="FYH31" s="201"/>
      <c r="FYI31" s="201"/>
      <c r="FYJ31" s="201"/>
      <c r="FYK31" s="201"/>
      <c r="FYL31" s="201"/>
      <c r="FYM31" s="201"/>
      <c r="FYN31" s="201"/>
      <c r="FYO31" s="201"/>
      <c r="FYP31" s="201"/>
      <c r="FYQ31" s="201"/>
      <c r="FYR31" s="201"/>
      <c r="FYS31" s="201"/>
      <c r="FYT31" s="201"/>
      <c r="FYU31" s="201"/>
      <c r="FYV31" s="201"/>
      <c r="FYW31" s="201"/>
      <c r="FYX31" s="201"/>
      <c r="FYY31" s="201"/>
      <c r="FYZ31" s="201"/>
      <c r="FZA31" s="201"/>
      <c r="FZB31" s="201"/>
      <c r="FZC31" s="201"/>
      <c r="FZD31" s="201"/>
      <c r="FZE31" s="201"/>
      <c r="FZF31" s="201"/>
      <c r="FZG31" s="201"/>
      <c r="FZH31" s="201"/>
      <c r="FZI31" s="201"/>
      <c r="FZJ31" s="201"/>
      <c r="FZK31" s="201"/>
      <c r="FZL31" s="201"/>
      <c r="FZM31" s="201"/>
      <c r="FZN31" s="201"/>
      <c r="FZO31" s="201"/>
      <c r="FZP31" s="201"/>
      <c r="FZQ31" s="201"/>
      <c r="FZR31" s="201"/>
      <c r="FZS31" s="201"/>
      <c r="FZT31" s="201"/>
      <c r="FZU31" s="201"/>
      <c r="FZV31" s="201"/>
      <c r="FZW31" s="201"/>
      <c r="FZX31" s="201"/>
      <c r="FZY31" s="201"/>
      <c r="FZZ31" s="201"/>
      <c r="GAA31" s="201"/>
      <c r="GAB31" s="201"/>
      <c r="GAC31" s="201"/>
      <c r="GAD31" s="201"/>
      <c r="GAE31" s="201"/>
      <c r="GAF31" s="201"/>
      <c r="GAG31" s="201"/>
      <c r="GAH31" s="201"/>
      <c r="GAI31" s="201"/>
      <c r="GAJ31" s="201"/>
      <c r="GAK31" s="201"/>
      <c r="GAL31" s="201"/>
      <c r="GAM31" s="201"/>
      <c r="GAN31" s="201"/>
      <c r="GAO31" s="201"/>
      <c r="GAP31" s="201"/>
      <c r="GAQ31" s="201"/>
      <c r="GAR31" s="201"/>
      <c r="GAS31" s="201"/>
      <c r="GAT31" s="201"/>
      <c r="GAU31" s="201"/>
      <c r="GAV31" s="201"/>
      <c r="GAW31" s="201"/>
      <c r="GAX31" s="201"/>
      <c r="GAY31" s="201"/>
      <c r="GAZ31" s="201"/>
      <c r="GBA31" s="201"/>
      <c r="GBB31" s="201"/>
      <c r="GBC31" s="201"/>
      <c r="GBD31" s="201"/>
      <c r="GBE31" s="201"/>
      <c r="GBF31" s="201"/>
      <c r="GBG31" s="201"/>
      <c r="GBH31" s="201"/>
      <c r="GBI31" s="201"/>
      <c r="GBJ31" s="201"/>
      <c r="GBK31" s="201"/>
      <c r="GBL31" s="201"/>
      <c r="GBM31" s="201"/>
      <c r="GBN31" s="201"/>
      <c r="GBO31" s="201"/>
      <c r="GBP31" s="201"/>
      <c r="GBQ31" s="201"/>
      <c r="GBR31" s="201"/>
      <c r="GBS31" s="201"/>
      <c r="GBT31" s="201"/>
      <c r="GBU31" s="201"/>
      <c r="GBV31" s="201"/>
      <c r="GBW31" s="201"/>
      <c r="GBX31" s="201"/>
      <c r="GBY31" s="201"/>
      <c r="GBZ31" s="201"/>
      <c r="GCA31" s="201"/>
      <c r="GCB31" s="201"/>
      <c r="GCC31" s="201"/>
      <c r="GCD31" s="201"/>
      <c r="GCE31" s="201"/>
      <c r="GCF31" s="201"/>
      <c r="GCG31" s="201"/>
      <c r="GCH31" s="201"/>
      <c r="GCI31" s="201"/>
      <c r="GCJ31" s="201"/>
      <c r="GCK31" s="201"/>
      <c r="GCL31" s="201"/>
      <c r="GCM31" s="201"/>
      <c r="GCN31" s="201"/>
      <c r="GCO31" s="201"/>
      <c r="GCP31" s="201"/>
      <c r="GCQ31" s="201"/>
      <c r="GCR31" s="201"/>
      <c r="GCS31" s="201"/>
      <c r="GCT31" s="201"/>
      <c r="GCU31" s="201"/>
      <c r="GCV31" s="201"/>
      <c r="GCW31" s="201"/>
      <c r="GCX31" s="201"/>
      <c r="GCY31" s="201"/>
      <c r="GCZ31" s="201"/>
      <c r="GDA31" s="201"/>
      <c r="GDB31" s="201"/>
      <c r="GDC31" s="201"/>
      <c r="GDD31" s="201"/>
      <c r="GDE31" s="201"/>
      <c r="GDF31" s="201"/>
      <c r="GDG31" s="201"/>
      <c r="GDH31" s="201"/>
      <c r="GDI31" s="201"/>
      <c r="GDJ31" s="201"/>
      <c r="GDK31" s="201"/>
      <c r="GDL31" s="201"/>
      <c r="GDM31" s="201"/>
      <c r="GDN31" s="201"/>
      <c r="GDO31" s="201"/>
      <c r="GDP31" s="201"/>
      <c r="GDQ31" s="201"/>
      <c r="GDR31" s="201"/>
      <c r="GDS31" s="201"/>
      <c r="GDT31" s="201"/>
      <c r="GDU31" s="201"/>
      <c r="GDV31" s="201"/>
      <c r="GDW31" s="201"/>
      <c r="GDX31" s="201"/>
      <c r="GDY31" s="201"/>
      <c r="GDZ31" s="201"/>
      <c r="GEA31" s="201"/>
      <c r="GEB31" s="201"/>
      <c r="GEC31" s="201"/>
      <c r="GED31" s="201"/>
      <c r="GEE31" s="201"/>
      <c r="GEF31" s="201"/>
      <c r="GEG31" s="201"/>
      <c r="GEH31" s="201"/>
      <c r="GEI31" s="201"/>
      <c r="GEJ31" s="201"/>
      <c r="GEK31" s="201"/>
      <c r="GEL31" s="201"/>
      <c r="GEM31" s="201"/>
      <c r="GEN31" s="201"/>
      <c r="GEO31" s="201"/>
      <c r="GEP31" s="201"/>
      <c r="GEQ31" s="201"/>
      <c r="GER31" s="201"/>
      <c r="GES31" s="201"/>
      <c r="GET31" s="201"/>
      <c r="GEU31" s="201"/>
      <c r="GEV31" s="201"/>
      <c r="GEW31" s="201"/>
      <c r="GEX31" s="201"/>
      <c r="GEY31" s="201"/>
      <c r="GEZ31" s="201"/>
      <c r="GFA31" s="201"/>
      <c r="GFB31" s="201"/>
      <c r="GFC31" s="201"/>
      <c r="GFD31" s="201"/>
      <c r="GFE31" s="201"/>
      <c r="GFF31" s="201"/>
      <c r="GFG31" s="201"/>
      <c r="GFH31" s="201"/>
      <c r="GFI31" s="201"/>
      <c r="GFJ31" s="201"/>
      <c r="GFK31" s="201"/>
      <c r="GFL31" s="201"/>
      <c r="GFM31" s="201"/>
      <c r="GFN31" s="201"/>
      <c r="GFO31" s="201"/>
      <c r="GFP31" s="201"/>
      <c r="GFQ31" s="201"/>
      <c r="GFR31" s="201"/>
      <c r="GFS31" s="201"/>
      <c r="GFT31" s="201"/>
      <c r="GFU31" s="201"/>
      <c r="GFV31" s="201"/>
      <c r="GFW31" s="201"/>
      <c r="GFX31" s="201"/>
      <c r="GFY31" s="201"/>
      <c r="GFZ31" s="201"/>
      <c r="GGA31" s="201"/>
      <c r="GGB31" s="201"/>
      <c r="GGC31" s="201"/>
      <c r="GGD31" s="201"/>
      <c r="GGE31" s="201"/>
      <c r="GGF31" s="201"/>
      <c r="GGG31" s="201"/>
      <c r="GGH31" s="201"/>
      <c r="GGI31" s="201"/>
      <c r="GGJ31" s="201"/>
      <c r="GGK31" s="201"/>
      <c r="GGL31" s="201"/>
      <c r="GGM31" s="201"/>
      <c r="GGN31" s="201"/>
      <c r="GGO31" s="201"/>
      <c r="GGP31" s="201"/>
      <c r="GGQ31" s="201"/>
      <c r="GGR31" s="201"/>
      <c r="GGS31" s="201"/>
      <c r="GGT31" s="201"/>
      <c r="GGU31" s="201"/>
      <c r="GGV31" s="201"/>
      <c r="GGW31" s="201"/>
      <c r="GGX31" s="201"/>
      <c r="GGY31" s="201"/>
      <c r="GGZ31" s="201"/>
      <c r="GHA31" s="201"/>
      <c r="GHB31" s="201"/>
      <c r="GHC31" s="201"/>
      <c r="GHD31" s="201"/>
      <c r="GHE31" s="201"/>
      <c r="GHF31" s="201"/>
      <c r="GHG31" s="201"/>
      <c r="GHH31" s="201"/>
      <c r="GHI31" s="201"/>
      <c r="GHJ31" s="201"/>
      <c r="GHK31" s="201"/>
      <c r="GHL31" s="201"/>
      <c r="GHM31" s="201"/>
      <c r="GHN31" s="201"/>
      <c r="GHO31" s="201"/>
      <c r="GHP31" s="201"/>
      <c r="GHQ31" s="201"/>
      <c r="GHR31" s="201"/>
      <c r="GHS31" s="201"/>
      <c r="GHT31" s="201"/>
      <c r="GHU31" s="201"/>
      <c r="GHV31" s="201"/>
      <c r="GHW31" s="201"/>
      <c r="GHX31" s="201"/>
      <c r="GHY31" s="201"/>
      <c r="GHZ31" s="201"/>
      <c r="GIA31" s="201"/>
      <c r="GIB31" s="201"/>
      <c r="GIC31" s="201"/>
      <c r="GID31" s="201"/>
      <c r="GIE31" s="201"/>
      <c r="GIF31" s="201"/>
      <c r="GIG31" s="201"/>
      <c r="GIH31" s="201"/>
      <c r="GII31" s="201"/>
      <c r="GIJ31" s="201"/>
      <c r="GIK31" s="201"/>
      <c r="GIL31" s="201"/>
      <c r="GIM31" s="201"/>
      <c r="GIN31" s="201"/>
      <c r="GIO31" s="201"/>
      <c r="GIP31" s="201"/>
      <c r="GIQ31" s="201"/>
      <c r="GIR31" s="201"/>
      <c r="GIS31" s="201"/>
      <c r="GIT31" s="201"/>
      <c r="GIU31" s="201"/>
      <c r="GIV31" s="201"/>
      <c r="GIW31" s="201"/>
      <c r="GIX31" s="201"/>
      <c r="GIY31" s="201"/>
      <c r="GIZ31" s="201"/>
      <c r="GJA31" s="201"/>
      <c r="GJB31" s="201"/>
      <c r="GJC31" s="201"/>
      <c r="GJD31" s="201"/>
      <c r="GJE31" s="201"/>
      <c r="GJF31" s="201"/>
      <c r="GJG31" s="201"/>
      <c r="GJH31" s="201"/>
      <c r="GJI31" s="201"/>
      <c r="GJJ31" s="201"/>
      <c r="GJK31" s="201"/>
      <c r="GJL31" s="201"/>
      <c r="GJM31" s="201"/>
      <c r="GJN31" s="201"/>
      <c r="GJO31" s="201"/>
      <c r="GJP31" s="201"/>
      <c r="GJQ31" s="201"/>
      <c r="GJR31" s="201"/>
      <c r="GJS31" s="201"/>
      <c r="GJT31" s="201"/>
      <c r="GJU31" s="201"/>
      <c r="GJV31" s="201"/>
      <c r="GJW31" s="201"/>
      <c r="GJX31" s="201"/>
      <c r="GJY31" s="201"/>
      <c r="GJZ31" s="201"/>
      <c r="GKA31" s="201"/>
      <c r="GKB31" s="201"/>
      <c r="GKC31" s="201"/>
      <c r="GKD31" s="201"/>
      <c r="GKE31" s="201"/>
      <c r="GKF31" s="201"/>
      <c r="GKG31" s="201"/>
      <c r="GKH31" s="201"/>
      <c r="GKI31" s="201"/>
      <c r="GKJ31" s="201"/>
      <c r="GKK31" s="201"/>
      <c r="GKL31" s="201"/>
      <c r="GKM31" s="201"/>
      <c r="GKN31" s="201"/>
      <c r="GKO31" s="201"/>
      <c r="GKP31" s="201"/>
      <c r="GKQ31" s="201"/>
      <c r="GKR31" s="201"/>
      <c r="GKS31" s="201"/>
      <c r="GKT31" s="201"/>
      <c r="GKU31" s="201"/>
      <c r="GKV31" s="201"/>
      <c r="GKW31" s="201"/>
      <c r="GKX31" s="201"/>
      <c r="GKY31" s="201"/>
      <c r="GKZ31" s="201"/>
      <c r="GLA31" s="201"/>
      <c r="GLB31" s="201"/>
      <c r="GLC31" s="201"/>
      <c r="GLD31" s="201"/>
      <c r="GLE31" s="201"/>
      <c r="GLF31" s="201"/>
      <c r="GLG31" s="201"/>
      <c r="GLH31" s="201"/>
      <c r="GLI31" s="201"/>
      <c r="GLJ31" s="201"/>
      <c r="GLK31" s="201"/>
      <c r="GLL31" s="201"/>
      <c r="GLM31" s="201"/>
      <c r="GLN31" s="201"/>
      <c r="GLO31" s="201"/>
      <c r="GLP31" s="201"/>
      <c r="GLQ31" s="201"/>
      <c r="GLR31" s="201"/>
      <c r="GLS31" s="201"/>
      <c r="GLT31" s="201"/>
      <c r="GLU31" s="201"/>
      <c r="GLV31" s="201"/>
      <c r="GLW31" s="201"/>
      <c r="GLX31" s="201"/>
      <c r="GLY31" s="201"/>
      <c r="GLZ31" s="201"/>
      <c r="GMA31" s="201"/>
      <c r="GMB31" s="201"/>
      <c r="GMC31" s="201"/>
      <c r="GMD31" s="201"/>
      <c r="GME31" s="201"/>
      <c r="GMF31" s="201"/>
      <c r="GMG31" s="201"/>
      <c r="GMH31" s="201"/>
      <c r="GMI31" s="201"/>
      <c r="GMJ31" s="201"/>
      <c r="GMK31" s="201"/>
      <c r="GML31" s="201"/>
      <c r="GMM31" s="201"/>
      <c r="GMN31" s="201"/>
      <c r="GMO31" s="201"/>
      <c r="GMP31" s="201"/>
      <c r="GMQ31" s="201"/>
      <c r="GMR31" s="201"/>
      <c r="GMS31" s="201"/>
      <c r="GMT31" s="201"/>
      <c r="GMU31" s="201"/>
      <c r="GMV31" s="201"/>
      <c r="GMW31" s="201"/>
      <c r="GMX31" s="201"/>
      <c r="GMY31" s="201"/>
      <c r="GMZ31" s="201"/>
      <c r="GNA31" s="201"/>
      <c r="GNB31" s="201"/>
      <c r="GNC31" s="201"/>
      <c r="GND31" s="201"/>
      <c r="GNE31" s="201"/>
      <c r="GNF31" s="201"/>
      <c r="GNG31" s="201"/>
      <c r="GNH31" s="201"/>
      <c r="GNI31" s="201"/>
      <c r="GNJ31" s="201"/>
      <c r="GNK31" s="201"/>
      <c r="GNL31" s="201"/>
      <c r="GNM31" s="201"/>
      <c r="GNN31" s="201"/>
      <c r="GNO31" s="201"/>
      <c r="GNP31" s="201"/>
      <c r="GNQ31" s="201"/>
      <c r="GNR31" s="201"/>
      <c r="GNS31" s="201"/>
      <c r="GNT31" s="201"/>
      <c r="GNU31" s="201"/>
      <c r="GNV31" s="201"/>
      <c r="GNW31" s="201"/>
      <c r="GNX31" s="201"/>
      <c r="GNY31" s="201"/>
      <c r="GNZ31" s="201"/>
      <c r="GOA31" s="201"/>
      <c r="GOB31" s="201"/>
      <c r="GOC31" s="201"/>
      <c r="GOD31" s="201"/>
      <c r="GOE31" s="201"/>
      <c r="GOF31" s="201"/>
      <c r="GOG31" s="201"/>
      <c r="GOH31" s="201"/>
      <c r="GOI31" s="201"/>
      <c r="GOJ31" s="201"/>
      <c r="GOK31" s="201"/>
      <c r="GOL31" s="201"/>
      <c r="GOM31" s="201"/>
      <c r="GON31" s="201"/>
      <c r="GOO31" s="201"/>
      <c r="GOP31" s="201"/>
      <c r="GOQ31" s="201"/>
      <c r="GOR31" s="201"/>
      <c r="GOS31" s="201"/>
      <c r="GOT31" s="201"/>
      <c r="GOU31" s="201"/>
      <c r="GOV31" s="201"/>
      <c r="GOW31" s="201"/>
      <c r="GOX31" s="201"/>
      <c r="GOY31" s="201"/>
      <c r="GOZ31" s="201"/>
      <c r="GPA31" s="201"/>
      <c r="GPB31" s="201"/>
      <c r="GPC31" s="201"/>
      <c r="GPD31" s="201"/>
      <c r="GPE31" s="201"/>
      <c r="GPF31" s="201"/>
      <c r="GPG31" s="201"/>
      <c r="GPH31" s="201"/>
      <c r="GPI31" s="201"/>
      <c r="GPJ31" s="201"/>
      <c r="GPK31" s="201"/>
      <c r="GPL31" s="201"/>
      <c r="GPM31" s="201"/>
      <c r="GPN31" s="201"/>
      <c r="GPO31" s="201"/>
      <c r="GPP31" s="201"/>
      <c r="GPQ31" s="201"/>
      <c r="GPR31" s="201"/>
      <c r="GPS31" s="201"/>
      <c r="GPT31" s="201"/>
      <c r="GPU31" s="201"/>
      <c r="GPV31" s="201"/>
      <c r="GPW31" s="201"/>
      <c r="GPX31" s="201"/>
      <c r="GPY31" s="201"/>
      <c r="GPZ31" s="201"/>
      <c r="GQA31" s="201"/>
      <c r="GQB31" s="201"/>
      <c r="GQC31" s="201"/>
      <c r="GQD31" s="201"/>
      <c r="GQE31" s="201"/>
      <c r="GQF31" s="201"/>
      <c r="GQG31" s="201"/>
      <c r="GQH31" s="201"/>
      <c r="GQI31" s="201"/>
      <c r="GQJ31" s="201"/>
      <c r="GQK31" s="201"/>
      <c r="GQL31" s="201"/>
      <c r="GQM31" s="201"/>
      <c r="GQN31" s="201"/>
      <c r="GQO31" s="201"/>
      <c r="GQP31" s="201"/>
      <c r="GQQ31" s="201"/>
      <c r="GQR31" s="201"/>
      <c r="GQS31" s="201"/>
      <c r="GQT31" s="201"/>
      <c r="GQU31" s="201"/>
      <c r="GQV31" s="201"/>
      <c r="GQW31" s="201"/>
      <c r="GQX31" s="201"/>
      <c r="GQY31" s="201"/>
      <c r="GQZ31" s="201"/>
      <c r="GRA31" s="201"/>
      <c r="GRB31" s="201"/>
      <c r="GRC31" s="201"/>
      <c r="GRD31" s="201"/>
      <c r="GRE31" s="201"/>
      <c r="GRF31" s="201"/>
      <c r="GRG31" s="201"/>
      <c r="GRH31" s="201"/>
      <c r="GRI31" s="201"/>
      <c r="GRJ31" s="201"/>
      <c r="GRK31" s="201"/>
      <c r="GRL31" s="201"/>
      <c r="GRM31" s="201"/>
      <c r="GRN31" s="201"/>
      <c r="GRO31" s="201"/>
      <c r="GRP31" s="201"/>
      <c r="GRQ31" s="201"/>
      <c r="GRR31" s="201"/>
      <c r="GRS31" s="201"/>
      <c r="GRT31" s="201"/>
      <c r="GRU31" s="201"/>
      <c r="GRV31" s="201"/>
      <c r="GRW31" s="201"/>
      <c r="GRX31" s="201"/>
      <c r="GRY31" s="201"/>
      <c r="GRZ31" s="201"/>
      <c r="GSA31" s="201"/>
      <c r="GSB31" s="201"/>
      <c r="GSC31" s="201"/>
      <c r="GSD31" s="201"/>
      <c r="GSE31" s="201"/>
      <c r="GSF31" s="201"/>
      <c r="GSG31" s="201"/>
      <c r="GSH31" s="201"/>
      <c r="GSI31" s="201"/>
      <c r="GSJ31" s="201"/>
      <c r="GSK31" s="201"/>
      <c r="GSL31" s="201"/>
      <c r="GSM31" s="201"/>
      <c r="GSN31" s="201"/>
      <c r="GSO31" s="201"/>
      <c r="GSP31" s="201"/>
      <c r="GSQ31" s="201"/>
      <c r="GSR31" s="201"/>
      <c r="GSS31" s="201"/>
      <c r="GST31" s="201"/>
      <c r="GSU31" s="201"/>
      <c r="GSV31" s="201"/>
      <c r="GSW31" s="201"/>
      <c r="GSX31" s="201"/>
      <c r="GSY31" s="201"/>
      <c r="GSZ31" s="201"/>
      <c r="GTA31" s="201"/>
      <c r="GTB31" s="201"/>
      <c r="GTC31" s="201"/>
      <c r="GTD31" s="201"/>
      <c r="GTE31" s="201"/>
      <c r="GTF31" s="201"/>
      <c r="GTG31" s="201"/>
      <c r="GTH31" s="201"/>
      <c r="GTI31" s="201"/>
      <c r="GTJ31" s="201"/>
      <c r="GTK31" s="201"/>
      <c r="GTL31" s="201"/>
      <c r="GTM31" s="201"/>
      <c r="GTN31" s="201"/>
      <c r="GTO31" s="201"/>
      <c r="GTP31" s="201"/>
      <c r="GTQ31" s="201"/>
      <c r="GTR31" s="201"/>
      <c r="GTS31" s="201"/>
      <c r="GTT31" s="201"/>
      <c r="GTU31" s="201"/>
      <c r="GTV31" s="201"/>
      <c r="GTW31" s="201"/>
      <c r="GTX31" s="201"/>
      <c r="GTY31" s="201"/>
      <c r="GTZ31" s="201"/>
      <c r="GUA31" s="201"/>
      <c r="GUB31" s="201"/>
      <c r="GUC31" s="201"/>
      <c r="GUD31" s="201"/>
      <c r="GUE31" s="201"/>
      <c r="GUF31" s="201"/>
      <c r="GUG31" s="201"/>
      <c r="GUH31" s="201"/>
      <c r="GUI31" s="201"/>
      <c r="GUJ31" s="201"/>
      <c r="GUK31" s="201"/>
      <c r="GUL31" s="201"/>
      <c r="GUM31" s="201"/>
      <c r="GUN31" s="201"/>
      <c r="GUO31" s="201"/>
      <c r="GUP31" s="201"/>
      <c r="GUQ31" s="201"/>
      <c r="GUR31" s="201"/>
      <c r="GUS31" s="201"/>
      <c r="GUT31" s="201"/>
      <c r="GUU31" s="201"/>
      <c r="GUV31" s="201"/>
      <c r="GUW31" s="201"/>
      <c r="GUX31" s="201"/>
      <c r="GUY31" s="201"/>
      <c r="GUZ31" s="201"/>
      <c r="GVA31" s="201"/>
      <c r="GVB31" s="201"/>
      <c r="GVC31" s="201"/>
      <c r="GVD31" s="201"/>
      <c r="GVE31" s="201"/>
      <c r="GVF31" s="201"/>
      <c r="GVG31" s="201"/>
      <c r="GVH31" s="201"/>
      <c r="GVI31" s="201"/>
      <c r="GVJ31" s="201"/>
      <c r="GVK31" s="201"/>
      <c r="GVL31" s="201"/>
      <c r="GVM31" s="201"/>
      <c r="GVN31" s="201"/>
      <c r="GVO31" s="201"/>
      <c r="GVP31" s="201"/>
      <c r="GVQ31" s="201"/>
      <c r="GVR31" s="201"/>
      <c r="GVS31" s="201"/>
      <c r="GVT31" s="201"/>
      <c r="GVU31" s="201"/>
      <c r="GVV31" s="201"/>
      <c r="GVW31" s="201"/>
      <c r="GVX31" s="201"/>
      <c r="GVY31" s="201"/>
      <c r="GVZ31" s="201"/>
      <c r="GWA31" s="201"/>
      <c r="GWB31" s="201"/>
      <c r="GWC31" s="201"/>
      <c r="GWD31" s="201"/>
      <c r="GWE31" s="201"/>
      <c r="GWF31" s="201"/>
      <c r="GWG31" s="201"/>
      <c r="GWH31" s="201"/>
      <c r="GWI31" s="201"/>
      <c r="GWJ31" s="201"/>
      <c r="GWK31" s="201"/>
      <c r="GWL31" s="201"/>
      <c r="GWM31" s="201"/>
      <c r="GWN31" s="201"/>
      <c r="GWO31" s="201"/>
      <c r="GWP31" s="201"/>
      <c r="GWQ31" s="201"/>
      <c r="GWR31" s="201"/>
      <c r="GWS31" s="201"/>
      <c r="GWT31" s="201"/>
      <c r="GWU31" s="201"/>
      <c r="GWV31" s="201"/>
      <c r="GWW31" s="201"/>
      <c r="GWX31" s="201"/>
      <c r="GWY31" s="201"/>
      <c r="GWZ31" s="201"/>
      <c r="GXA31" s="201"/>
      <c r="GXB31" s="201"/>
      <c r="GXC31" s="201"/>
      <c r="GXD31" s="201"/>
      <c r="GXE31" s="201"/>
      <c r="GXF31" s="201"/>
      <c r="GXG31" s="201"/>
      <c r="GXH31" s="201"/>
      <c r="GXI31" s="201"/>
      <c r="GXJ31" s="201"/>
      <c r="GXK31" s="201"/>
      <c r="GXL31" s="201"/>
      <c r="GXM31" s="201"/>
      <c r="GXN31" s="201"/>
      <c r="GXO31" s="201"/>
      <c r="GXP31" s="201"/>
      <c r="GXQ31" s="201"/>
      <c r="GXR31" s="201"/>
      <c r="GXS31" s="201"/>
      <c r="GXT31" s="201"/>
      <c r="GXU31" s="201"/>
      <c r="GXV31" s="201"/>
      <c r="GXW31" s="201"/>
      <c r="GXX31" s="201"/>
      <c r="GXY31" s="201"/>
      <c r="GXZ31" s="201"/>
      <c r="GYA31" s="201"/>
      <c r="GYB31" s="201"/>
      <c r="GYC31" s="201"/>
      <c r="GYD31" s="201"/>
      <c r="GYE31" s="201"/>
      <c r="GYF31" s="201"/>
      <c r="GYG31" s="201"/>
      <c r="GYH31" s="201"/>
      <c r="GYI31" s="201"/>
      <c r="GYJ31" s="201"/>
      <c r="GYK31" s="201"/>
      <c r="GYL31" s="201"/>
      <c r="GYM31" s="201"/>
      <c r="GYN31" s="201"/>
      <c r="GYO31" s="201"/>
      <c r="GYP31" s="201"/>
      <c r="GYQ31" s="201"/>
      <c r="GYR31" s="201"/>
      <c r="GYS31" s="201"/>
      <c r="GYT31" s="201"/>
      <c r="GYU31" s="201"/>
      <c r="GYV31" s="201"/>
      <c r="GYW31" s="201"/>
      <c r="GYX31" s="201"/>
      <c r="GYY31" s="201"/>
      <c r="GYZ31" s="201"/>
      <c r="GZA31" s="201"/>
      <c r="GZB31" s="201"/>
      <c r="GZC31" s="201"/>
      <c r="GZD31" s="201"/>
      <c r="GZE31" s="201"/>
      <c r="GZF31" s="201"/>
      <c r="GZG31" s="201"/>
      <c r="GZH31" s="201"/>
      <c r="GZI31" s="201"/>
      <c r="GZJ31" s="201"/>
      <c r="GZK31" s="201"/>
      <c r="GZL31" s="201"/>
      <c r="GZM31" s="201"/>
      <c r="GZN31" s="201"/>
      <c r="GZO31" s="201"/>
      <c r="GZP31" s="201"/>
      <c r="GZQ31" s="201"/>
      <c r="GZR31" s="201"/>
      <c r="GZS31" s="201"/>
      <c r="GZT31" s="201"/>
      <c r="GZU31" s="201"/>
      <c r="GZV31" s="201"/>
      <c r="GZW31" s="201"/>
      <c r="GZX31" s="201"/>
      <c r="GZY31" s="201"/>
      <c r="GZZ31" s="201"/>
      <c r="HAA31" s="201"/>
      <c r="HAB31" s="201"/>
      <c r="HAC31" s="201"/>
      <c r="HAD31" s="201"/>
      <c r="HAE31" s="201"/>
      <c r="HAF31" s="201"/>
      <c r="HAG31" s="201"/>
      <c r="HAH31" s="201"/>
      <c r="HAI31" s="201"/>
      <c r="HAJ31" s="201"/>
      <c r="HAK31" s="201"/>
      <c r="HAL31" s="201"/>
      <c r="HAM31" s="201"/>
      <c r="HAN31" s="201"/>
      <c r="HAO31" s="201"/>
      <c r="HAP31" s="201"/>
      <c r="HAQ31" s="201"/>
      <c r="HAR31" s="201"/>
      <c r="HAS31" s="201"/>
      <c r="HAT31" s="201"/>
      <c r="HAU31" s="201"/>
      <c r="HAV31" s="201"/>
      <c r="HAW31" s="201"/>
      <c r="HAX31" s="201"/>
      <c r="HAY31" s="201"/>
      <c r="HAZ31" s="201"/>
      <c r="HBA31" s="201"/>
      <c r="HBB31" s="201"/>
      <c r="HBC31" s="201"/>
      <c r="HBD31" s="201"/>
      <c r="HBE31" s="201"/>
      <c r="HBF31" s="201"/>
      <c r="HBG31" s="201"/>
      <c r="HBH31" s="201"/>
      <c r="HBI31" s="201"/>
      <c r="HBJ31" s="201"/>
      <c r="HBK31" s="201"/>
      <c r="HBL31" s="201"/>
      <c r="HBM31" s="201"/>
      <c r="HBN31" s="201"/>
      <c r="HBO31" s="201"/>
      <c r="HBP31" s="201"/>
      <c r="HBQ31" s="201"/>
      <c r="HBR31" s="201"/>
      <c r="HBS31" s="201"/>
      <c r="HBT31" s="201"/>
      <c r="HBU31" s="201"/>
      <c r="HBV31" s="201"/>
      <c r="HBW31" s="201"/>
      <c r="HBX31" s="201"/>
      <c r="HBY31" s="201"/>
      <c r="HBZ31" s="201"/>
      <c r="HCA31" s="201"/>
      <c r="HCB31" s="201"/>
      <c r="HCC31" s="201"/>
      <c r="HCD31" s="201"/>
      <c r="HCE31" s="201"/>
      <c r="HCF31" s="201"/>
      <c r="HCG31" s="201"/>
      <c r="HCH31" s="201"/>
      <c r="HCI31" s="201"/>
      <c r="HCJ31" s="201"/>
      <c r="HCK31" s="201"/>
      <c r="HCL31" s="201"/>
      <c r="HCM31" s="201"/>
      <c r="HCN31" s="201"/>
      <c r="HCO31" s="201"/>
      <c r="HCP31" s="201"/>
      <c r="HCQ31" s="201"/>
      <c r="HCR31" s="201"/>
      <c r="HCS31" s="201"/>
      <c r="HCT31" s="201"/>
      <c r="HCU31" s="201"/>
      <c r="HCV31" s="201"/>
      <c r="HCW31" s="201"/>
      <c r="HCX31" s="201"/>
      <c r="HCY31" s="201"/>
      <c r="HCZ31" s="201"/>
      <c r="HDA31" s="201"/>
      <c r="HDB31" s="201"/>
      <c r="HDC31" s="201"/>
      <c r="HDD31" s="201"/>
      <c r="HDE31" s="201"/>
      <c r="HDF31" s="201"/>
      <c r="HDG31" s="201"/>
      <c r="HDH31" s="201"/>
      <c r="HDI31" s="201"/>
      <c r="HDJ31" s="201"/>
      <c r="HDK31" s="201"/>
      <c r="HDL31" s="201"/>
      <c r="HDM31" s="201"/>
      <c r="HDN31" s="201"/>
      <c r="HDO31" s="201"/>
      <c r="HDP31" s="201"/>
      <c r="HDQ31" s="201"/>
      <c r="HDR31" s="201"/>
      <c r="HDS31" s="201"/>
      <c r="HDT31" s="201"/>
      <c r="HDU31" s="201"/>
      <c r="HDV31" s="201"/>
      <c r="HDW31" s="201"/>
      <c r="HDX31" s="201"/>
      <c r="HDY31" s="201"/>
      <c r="HDZ31" s="201"/>
      <c r="HEA31" s="201"/>
      <c r="HEB31" s="201"/>
      <c r="HEC31" s="201"/>
      <c r="HED31" s="201"/>
      <c r="HEE31" s="201"/>
      <c r="HEF31" s="201"/>
      <c r="HEG31" s="201"/>
      <c r="HEH31" s="201"/>
      <c r="HEI31" s="201"/>
      <c r="HEJ31" s="201"/>
      <c r="HEK31" s="201"/>
      <c r="HEL31" s="201"/>
      <c r="HEM31" s="201"/>
      <c r="HEN31" s="201"/>
      <c r="HEO31" s="201"/>
      <c r="HEP31" s="201"/>
      <c r="HEQ31" s="201"/>
      <c r="HER31" s="201"/>
      <c r="HES31" s="201"/>
      <c r="HET31" s="201"/>
      <c r="HEU31" s="201"/>
      <c r="HEV31" s="201"/>
      <c r="HEW31" s="201"/>
      <c r="HEX31" s="201"/>
      <c r="HEY31" s="201"/>
      <c r="HEZ31" s="201"/>
      <c r="HFA31" s="201"/>
      <c r="HFB31" s="201"/>
      <c r="HFC31" s="201"/>
      <c r="HFD31" s="201"/>
      <c r="HFE31" s="201"/>
      <c r="HFF31" s="201"/>
      <c r="HFG31" s="201"/>
      <c r="HFH31" s="201"/>
      <c r="HFI31" s="201"/>
      <c r="HFJ31" s="201"/>
      <c r="HFK31" s="201"/>
      <c r="HFL31" s="201"/>
      <c r="HFM31" s="201"/>
      <c r="HFN31" s="201"/>
      <c r="HFO31" s="201"/>
      <c r="HFP31" s="201"/>
      <c r="HFQ31" s="201"/>
      <c r="HFR31" s="201"/>
      <c r="HFS31" s="201"/>
      <c r="HFT31" s="201"/>
      <c r="HFU31" s="201"/>
      <c r="HFV31" s="201"/>
      <c r="HFW31" s="201"/>
      <c r="HFX31" s="201"/>
      <c r="HFY31" s="201"/>
      <c r="HFZ31" s="201"/>
      <c r="HGA31" s="201"/>
      <c r="HGB31" s="201"/>
      <c r="HGC31" s="201"/>
      <c r="HGD31" s="201"/>
      <c r="HGE31" s="201"/>
      <c r="HGF31" s="201"/>
      <c r="HGG31" s="201"/>
      <c r="HGH31" s="201"/>
      <c r="HGI31" s="201"/>
      <c r="HGJ31" s="201"/>
      <c r="HGK31" s="201"/>
      <c r="HGL31" s="201"/>
      <c r="HGM31" s="201"/>
      <c r="HGN31" s="201"/>
      <c r="HGO31" s="201"/>
      <c r="HGP31" s="201"/>
      <c r="HGQ31" s="201"/>
      <c r="HGR31" s="201"/>
      <c r="HGS31" s="201"/>
      <c r="HGT31" s="201"/>
      <c r="HGU31" s="201"/>
      <c r="HGV31" s="201"/>
      <c r="HGW31" s="201"/>
      <c r="HGX31" s="201"/>
      <c r="HGY31" s="201"/>
      <c r="HGZ31" s="201"/>
      <c r="HHA31" s="201"/>
      <c r="HHB31" s="201"/>
      <c r="HHC31" s="201"/>
      <c r="HHD31" s="201"/>
      <c r="HHE31" s="201"/>
      <c r="HHF31" s="201"/>
      <c r="HHG31" s="201"/>
      <c r="HHH31" s="201"/>
      <c r="HHI31" s="201"/>
      <c r="HHJ31" s="201"/>
      <c r="HHK31" s="201"/>
      <c r="HHL31" s="201"/>
      <c r="HHM31" s="201"/>
      <c r="HHN31" s="201"/>
      <c r="HHO31" s="201"/>
      <c r="HHP31" s="201"/>
      <c r="HHQ31" s="201"/>
      <c r="HHR31" s="201"/>
      <c r="HHS31" s="201"/>
      <c r="HHT31" s="201"/>
      <c r="HHU31" s="201"/>
      <c r="HHV31" s="201"/>
      <c r="HHW31" s="201"/>
      <c r="HHX31" s="201"/>
      <c r="HHY31" s="201"/>
      <c r="HHZ31" s="201"/>
      <c r="HIA31" s="201"/>
      <c r="HIB31" s="201"/>
      <c r="HIC31" s="201"/>
      <c r="HID31" s="201"/>
      <c r="HIE31" s="201"/>
      <c r="HIF31" s="201"/>
      <c r="HIG31" s="201"/>
      <c r="HIH31" s="201"/>
      <c r="HII31" s="201"/>
      <c r="HIJ31" s="201"/>
      <c r="HIK31" s="201"/>
      <c r="HIL31" s="201"/>
      <c r="HIM31" s="201"/>
      <c r="HIN31" s="201"/>
      <c r="HIO31" s="201"/>
      <c r="HIP31" s="201"/>
      <c r="HIQ31" s="201"/>
      <c r="HIR31" s="201"/>
      <c r="HIS31" s="201"/>
      <c r="HIT31" s="201"/>
      <c r="HIU31" s="201"/>
      <c r="HIV31" s="201"/>
      <c r="HIW31" s="201"/>
      <c r="HIX31" s="201"/>
      <c r="HIY31" s="201"/>
      <c r="HIZ31" s="201"/>
      <c r="HJA31" s="201"/>
      <c r="HJB31" s="201"/>
      <c r="HJC31" s="201"/>
      <c r="HJD31" s="201"/>
      <c r="HJE31" s="201"/>
      <c r="HJF31" s="201"/>
      <c r="HJG31" s="201"/>
      <c r="HJH31" s="201"/>
      <c r="HJI31" s="201"/>
      <c r="HJJ31" s="201"/>
      <c r="HJK31" s="201"/>
      <c r="HJL31" s="201"/>
      <c r="HJM31" s="201"/>
      <c r="HJN31" s="201"/>
      <c r="HJO31" s="201"/>
      <c r="HJP31" s="201"/>
      <c r="HJQ31" s="201"/>
      <c r="HJR31" s="201"/>
      <c r="HJS31" s="201"/>
      <c r="HJT31" s="201"/>
      <c r="HJU31" s="201"/>
      <c r="HJV31" s="201"/>
      <c r="HJW31" s="201"/>
      <c r="HJX31" s="201"/>
      <c r="HJY31" s="201"/>
      <c r="HJZ31" s="201"/>
      <c r="HKA31" s="201"/>
      <c r="HKB31" s="201"/>
      <c r="HKC31" s="201"/>
      <c r="HKD31" s="201"/>
      <c r="HKE31" s="201"/>
      <c r="HKF31" s="201"/>
      <c r="HKG31" s="201"/>
      <c r="HKH31" s="201"/>
      <c r="HKI31" s="201"/>
      <c r="HKJ31" s="201"/>
      <c r="HKK31" s="201"/>
      <c r="HKL31" s="201"/>
      <c r="HKM31" s="201"/>
      <c r="HKN31" s="201"/>
      <c r="HKO31" s="201"/>
      <c r="HKP31" s="201"/>
      <c r="HKQ31" s="201"/>
      <c r="HKR31" s="201"/>
      <c r="HKS31" s="201"/>
      <c r="HKT31" s="201"/>
      <c r="HKU31" s="201"/>
      <c r="HKV31" s="201"/>
      <c r="HKW31" s="201"/>
      <c r="HKX31" s="201"/>
      <c r="HKY31" s="201"/>
      <c r="HKZ31" s="201"/>
      <c r="HLA31" s="201"/>
      <c r="HLB31" s="201"/>
      <c r="HLC31" s="201"/>
      <c r="HLD31" s="201"/>
      <c r="HLE31" s="201"/>
      <c r="HLF31" s="201"/>
      <c r="HLG31" s="201"/>
      <c r="HLH31" s="201"/>
      <c r="HLI31" s="201"/>
      <c r="HLJ31" s="201"/>
      <c r="HLK31" s="201"/>
      <c r="HLL31" s="201"/>
      <c r="HLM31" s="201"/>
      <c r="HLN31" s="201"/>
      <c r="HLO31" s="201"/>
      <c r="HLP31" s="201"/>
      <c r="HLQ31" s="201"/>
      <c r="HLR31" s="201"/>
      <c r="HLS31" s="201"/>
      <c r="HLT31" s="201"/>
      <c r="HLU31" s="201"/>
      <c r="HLV31" s="201"/>
      <c r="HLW31" s="201"/>
      <c r="HLX31" s="201"/>
      <c r="HLY31" s="201"/>
      <c r="HLZ31" s="201"/>
      <c r="HMA31" s="201"/>
      <c r="HMB31" s="201"/>
      <c r="HMC31" s="201"/>
      <c r="HMD31" s="201"/>
      <c r="HME31" s="201"/>
      <c r="HMF31" s="201"/>
      <c r="HMG31" s="201"/>
      <c r="HMH31" s="201"/>
      <c r="HMI31" s="201"/>
      <c r="HMJ31" s="201"/>
      <c r="HMK31" s="201"/>
      <c r="HML31" s="201"/>
      <c r="HMM31" s="201"/>
      <c r="HMN31" s="201"/>
      <c r="HMO31" s="201"/>
      <c r="HMP31" s="201"/>
      <c r="HMQ31" s="201"/>
      <c r="HMR31" s="201"/>
      <c r="HMS31" s="201"/>
      <c r="HMT31" s="201"/>
      <c r="HMU31" s="201"/>
      <c r="HMV31" s="201"/>
      <c r="HMW31" s="201"/>
      <c r="HMX31" s="201"/>
      <c r="HMY31" s="201"/>
      <c r="HMZ31" s="201"/>
      <c r="HNA31" s="201"/>
      <c r="HNB31" s="201"/>
      <c r="HNC31" s="201"/>
      <c r="HND31" s="201"/>
      <c r="HNE31" s="201"/>
      <c r="HNF31" s="201"/>
      <c r="HNG31" s="201"/>
      <c r="HNH31" s="201"/>
      <c r="HNI31" s="201"/>
      <c r="HNJ31" s="201"/>
      <c r="HNK31" s="201"/>
      <c r="HNL31" s="201"/>
      <c r="HNM31" s="201"/>
      <c r="HNN31" s="201"/>
      <c r="HNO31" s="201"/>
      <c r="HNP31" s="201"/>
      <c r="HNQ31" s="201"/>
      <c r="HNR31" s="201"/>
      <c r="HNS31" s="201"/>
      <c r="HNT31" s="201"/>
      <c r="HNU31" s="201"/>
      <c r="HNV31" s="201"/>
      <c r="HNW31" s="201"/>
      <c r="HNX31" s="201"/>
      <c r="HNY31" s="201"/>
      <c r="HNZ31" s="201"/>
      <c r="HOA31" s="201"/>
      <c r="HOB31" s="201"/>
      <c r="HOC31" s="201"/>
      <c r="HOD31" s="201"/>
      <c r="HOE31" s="201"/>
      <c r="HOF31" s="201"/>
      <c r="HOG31" s="201"/>
      <c r="HOH31" s="201"/>
      <c r="HOI31" s="201"/>
      <c r="HOJ31" s="201"/>
      <c r="HOK31" s="201"/>
      <c r="HOL31" s="201"/>
      <c r="HOM31" s="201"/>
      <c r="HON31" s="201"/>
      <c r="HOO31" s="201"/>
      <c r="HOP31" s="201"/>
      <c r="HOQ31" s="201"/>
      <c r="HOR31" s="201"/>
      <c r="HOS31" s="201"/>
      <c r="HOT31" s="201"/>
      <c r="HOU31" s="201"/>
      <c r="HOV31" s="201"/>
      <c r="HOW31" s="201"/>
      <c r="HOX31" s="201"/>
      <c r="HOY31" s="201"/>
      <c r="HOZ31" s="201"/>
      <c r="HPA31" s="201"/>
      <c r="HPB31" s="201"/>
      <c r="HPC31" s="201"/>
      <c r="HPD31" s="201"/>
      <c r="HPE31" s="201"/>
      <c r="HPF31" s="201"/>
      <c r="HPG31" s="201"/>
      <c r="HPH31" s="201"/>
      <c r="HPI31" s="201"/>
      <c r="HPJ31" s="201"/>
      <c r="HPK31" s="201"/>
      <c r="HPL31" s="201"/>
      <c r="HPM31" s="201"/>
      <c r="HPN31" s="201"/>
      <c r="HPO31" s="201"/>
      <c r="HPP31" s="201"/>
      <c r="HPQ31" s="201"/>
      <c r="HPR31" s="201"/>
      <c r="HPS31" s="201"/>
      <c r="HPT31" s="201"/>
      <c r="HPU31" s="201"/>
      <c r="HPV31" s="201"/>
      <c r="HPW31" s="201"/>
      <c r="HPX31" s="201"/>
      <c r="HPY31" s="201"/>
      <c r="HPZ31" s="201"/>
      <c r="HQA31" s="201"/>
      <c r="HQB31" s="201"/>
      <c r="HQC31" s="201"/>
      <c r="HQD31" s="201"/>
      <c r="HQE31" s="201"/>
      <c r="HQF31" s="201"/>
      <c r="HQG31" s="201"/>
      <c r="HQH31" s="201"/>
      <c r="HQI31" s="201"/>
      <c r="HQJ31" s="201"/>
      <c r="HQK31" s="201"/>
      <c r="HQL31" s="201"/>
      <c r="HQM31" s="201"/>
      <c r="HQN31" s="201"/>
      <c r="HQO31" s="201"/>
      <c r="HQP31" s="201"/>
      <c r="HQQ31" s="201"/>
      <c r="HQR31" s="201"/>
      <c r="HQS31" s="201"/>
      <c r="HQT31" s="201"/>
      <c r="HQU31" s="201"/>
      <c r="HQV31" s="201"/>
      <c r="HQW31" s="201"/>
      <c r="HQX31" s="201"/>
      <c r="HQY31" s="201"/>
      <c r="HQZ31" s="201"/>
      <c r="HRA31" s="201"/>
      <c r="HRB31" s="201"/>
      <c r="HRC31" s="201"/>
      <c r="HRD31" s="201"/>
      <c r="HRE31" s="201"/>
      <c r="HRF31" s="201"/>
      <c r="HRG31" s="201"/>
      <c r="HRH31" s="201"/>
      <c r="HRI31" s="201"/>
      <c r="HRJ31" s="201"/>
      <c r="HRK31" s="201"/>
      <c r="HRL31" s="201"/>
      <c r="HRM31" s="201"/>
      <c r="HRN31" s="201"/>
      <c r="HRO31" s="201"/>
      <c r="HRP31" s="201"/>
      <c r="HRQ31" s="201"/>
      <c r="HRR31" s="201"/>
      <c r="HRS31" s="201"/>
      <c r="HRT31" s="201"/>
      <c r="HRU31" s="201"/>
      <c r="HRV31" s="201"/>
      <c r="HRW31" s="201"/>
      <c r="HRX31" s="201"/>
      <c r="HRY31" s="201"/>
      <c r="HRZ31" s="201"/>
      <c r="HSA31" s="201"/>
      <c r="HSB31" s="201"/>
      <c r="HSC31" s="201"/>
      <c r="HSD31" s="201"/>
      <c r="HSE31" s="201"/>
      <c r="HSF31" s="201"/>
      <c r="HSG31" s="201"/>
      <c r="HSH31" s="201"/>
      <c r="HSI31" s="201"/>
      <c r="HSJ31" s="201"/>
      <c r="HSK31" s="201"/>
      <c r="HSL31" s="201"/>
      <c r="HSM31" s="201"/>
      <c r="HSN31" s="201"/>
      <c r="HSO31" s="201"/>
      <c r="HSP31" s="201"/>
      <c r="HSQ31" s="201"/>
      <c r="HSR31" s="201"/>
      <c r="HSS31" s="201"/>
      <c r="HST31" s="201"/>
      <c r="HSU31" s="201"/>
      <c r="HSV31" s="201"/>
      <c r="HSW31" s="201"/>
      <c r="HSX31" s="201"/>
      <c r="HSY31" s="201"/>
      <c r="HSZ31" s="201"/>
      <c r="HTA31" s="201"/>
      <c r="HTB31" s="201"/>
      <c r="HTC31" s="201"/>
      <c r="HTD31" s="201"/>
      <c r="HTE31" s="201"/>
      <c r="HTF31" s="201"/>
      <c r="HTG31" s="201"/>
      <c r="HTH31" s="201"/>
      <c r="HTI31" s="201"/>
      <c r="HTJ31" s="201"/>
      <c r="HTK31" s="201"/>
      <c r="HTL31" s="201"/>
      <c r="HTM31" s="201"/>
      <c r="HTN31" s="201"/>
      <c r="HTO31" s="201"/>
      <c r="HTP31" s="201"/>
      <c r="HTQ31" s="201"/>
      <c r="HTR31" s="201"/>
      <c r="HTS31" s="201"/>
      <c r="HTT31" s="201"/>
      <c r="HTU31" s="201"/>
      <c r="HTV31" s="201"/>
      <c r="HTW31" s="201"/>
      <c r="HTX31" s="201"/>
      <c r="HTY31" s="201"/>
      <c r="HTZ31" s="201"/>
      <c r="HUA31" s="201"/>
      <c r="HUB31" s="201"/>
      <c r="HUC31" s="201"/>
      <c r="HUD31" s="201"/>
      <c r="HUE31" s="201"/>
      <c r="HUF31" s="201"/>
      <c r="HUG31" s="201"/>
      <c r="HUH31" s="201"/>
      <c r="HUI31" s="201"/>
      <c r="HUJ31" s="201"/>
      <c r="HUK31" s="201"/>
      <c r="HUL31" s="201"/>
      <c r="HUM31" s="201"/>
      <c r="HUN31" s="201"/>
      <c r="HUO31" s="201"/>
      <c r="HUP31" s="201"/>
      <c r="HUQ31" s="201"/>
      <c r="HUR31" s="201"/>
      <c r="HUS31" s="201"/>
      <c r="HUT31" s="201"/>
      <c r="HUU31" s="201"/>
      <c r="HUV31" s="201"/>
      <c r="HUW31" s="201"/>
      <c r="HUX31" s="201"/>
      <c r="HUY31" s="201"/>
      <c r="HUZ31" s="201"/>
      <c r="HVA31" s="201"/>
      <c r="HVB31" s="201"/>
      <c r="HVC31" s="201"/>
      <c r="HVD31" s="201"/>
      <c r="HVE31" s="201"/>
      <c r="HVF31" s="201"/>
      <c r="HVG31" s="201"/>
      <c r="HVH31" s="201"/>
      <c r="HVI31" s="201"/>
      <c r="HVJ31" s="201"/>
      <c r="HVK31" s="201"/>
      <c r="HVL31" s="201"/>
      <c r="HVM31" s="201"/>
      <c r="HVN31" s="201"/>
      <c r="HVO31" s="201"/>
      <c r="HVP31" s="201"/>
      <c r="HVQ31" s="201"/>
      <c r="HVR31" s="201"/>
      <c r="HVS31" s="201"/>
      <c r="HVT31" s="201"/>
      <c r="HVU31" s="201"/>
      <c r="HVV31" s="201"/>
      <c r="HVW31" s="201"/>
      <c r="HVX31" s="201"/>
      <c r="HVY31" s="201"/>
      <c r="HVZ31" s="201"/>
      <c r="HWA31" s="201"/>
      <c r="HWB31" s="201"/>
      <c r="HWC31" s="201"/>
      <c r="HWD31" s="201"/>
      <c r="HWE31" s="201"/>
      <c r="HWF31" s="201"/>
      <c r="HWG31" s="201"/>
      <c r="HWH31" s="201"/>
      <c r="HWI31" s="201"/>
      <c r="HWJ31" s="201"/>
      <c r="HWK31" s="201"/>
      <c r="HWL31" s="201"/>
      <c r="HWM31" s="201"/>
      <c r="HWN31" s="201"/>
      <c r="HWO31" s="201"/>
      <c r="HWP31" s="201"/>
      <c r="HWQ31" s="201"/>
      <c r="HWR31" s="201"/>
      <c r="HWS31" s="201"/>
      <c r="HWT31" s="201"/>
      <c r="HWU31" s="201"/>
      <c r="HWV31" s="201"/>
      <c r="HWW31" s="201"/>
      <c r="HWX31" s="201"/>
      <c r="HWY31" s="201"/>
      <c r="HWZ31" s="201"/>
      <c r="HXA31" s="201"/>
      <c r="HXB31" s="201"/>
      <c r="HXC31" s="201"/>
      <c r="HXD31" s="201"/>
      <c r="HXE31" s="201"/>
      <c r="HXF31" s="201"/>
      <c r="HXG31" s="201"/>
      <c r="HXH31" s="201"/>
      <c r="HXI31" s="201"/>
      <c r="HXJ31" s="201"/>
      <c r="HXK31" s="201"/>
      <c r="HXL31" s="201"/>
      <c r="HXM31" s="201"/>
      <c r="HXN31" s="201"/>
      <c r="HXO31" s="201"/>
      <c r="HXP31" s="201"/>
      <c r="HXQ31" s="201"/>
      <c r="HXR31" s="201"/>
      <c r="HXS31" s="201"/>
      <c r="HXT31" s="201"/>
      <c r="HXU31" s="201"/>
      <c r="HXV31" s="201"/>
      <c r="HXW31" s="201"/>
      <c r="HXX31" s="201"/>
      <c r="HXY31" s="201"/>
      <c r="HXZ31" s="201"/>
      <c r="HYA31" s="201"/>
      <c r="HYB31" s="201"/>
      <c r="HYC31" s="201"/>
      <c r="HYD31" s="201"/>
      <c r="HYE31" s="201"/>
      <c r="HYF31" s="201"/>
      <c r="HYG31" s="201"/>
      <c r="HYH31" s="201"/>
      <c r="HYI31" s="201"/>
      <c r="HYJ31" s="201"/>
      <c r="HYK31" s="201"/>
      <c r="HYL31" s="201"/>
      <c r="HYM31" s="201"/>
      <c r="HYN31" s="201"/>
      <c r="HYO31" s="201"/>
      <c r="HYP31" s="201"/>
      <c r="HYQ31" s="201"/>
      <c r="HYR31" s="201"/>
      <c r="HYS31" s="201"/>
      <c r="HYT31" s="201"/>
      <c r="HYU31" s="201"/>
      <c r="HYV31" s="201"/>
      <c r="HYW31" s="201"/>
      <c r="HYX31" s="201"/>
      <c r="HYY31" s="201"/>
      <c r="HYZ31" s="201"/>
      <c r="HZA31" s="201"/>
      <c r="HZB31" s="201"/>
      <c r="HZC31" s="201"/>
      <c r="HZD31" s="201"/>
      <c r="HZE31" s="201"/>
      <c r="HZF31" s="201"/>
      <c r="HZG31" s="201"/>
      <c r="HZH31" s="201"/>
      <c r="HZI31" s="201"/>
      <c r="HZJ31" s="201"/>
      <c r="HZK31" s="201"/>
      <c r="HZL31" s="201"/>
      <c r="HZM31" s="201"/>
      <c r="HZN31" s="201"/>
      <c r="HZO31" s="201"/>
      <c r="HZP31" s="201"/>
      <c r="HZQ31" s="201"/>
      <c r="HZR31" s="201"/>
      <c r="HZS31" s="201"/>
      <c r="HZT31" s="201"/>
      <c r="HZU31" s="201"/>
      <c r="HZV31" s="201"/>
      <c r="HZW31" s="201"/>
      <c r="HZX31" s="201"/>
      <c r="HZY31" s="201"/>
      <c r="HZZ31" s="201"/>
      <c r="IAA31" s="201"/>
      <c r="IAB31" s="201"/>
      <c r="IAC31" s="201"/>
      <c r="IAD31" s="201"/>
      <c r="IAE31" s="201"/>
      <c r="IAF31" s="201"/>
      <c r="IAG31" s="201"/>
      <c r="IAH31" s="201"/>
      <c r="IAI31" s="201"/>
      <c r="IAJ31" s="201"/>
      <c r="IAK31" s="201"/>
      <c r="IAL31" s="201"/>
      <c r="IAM31" s="201"/>
      <c r="IAN31" s="201"/>
      <c r="IAO31" s="201"/>
      <c r="IAP31" s="201"/>
      <c r="IAQ31" s="201"/>
      <c r="IAR31" s="201"/>
      <c r="IAS31" s="201"/>
      <c r="IAT31" s="201"/>
      <c r="IAU31" s="201"/>
      <c r="IAV31" s="201"/>
      <c r="IAW31" s="201"/>
      <c r="IAX31" s="201"/>
      <c r="IAY31" s="201"/>
      <c r="IAZ31" s="201"/>
      <c r="IBA31" s="201"/>
      <c r="IBB31" s="201"/>
      <c r="IBC31" s="201"/>
      <c r="IBD31" s="201"/>
      <c r="IBE31" s="201"/>
      <c r="IBF31" s="201"/>
      <c r="IBG31" s="201"/>
      <c r="IBH31" s="201"/>
      <c r="IBI31" s="201"/>
      <c r="IBJ31" s="201"/>
      <c r="IBK31" s="201"/>
      <c r="IBL31" s="201"/>
      <c r="IBM31" s="201"/>
      <c r="IBN31" s="201"/>
      <c r="IBO31" s="201"/>
      <c r="IBP31" s="201"/>
      <c r="IBQ31" s="201"/>
      <c r="IBR31" s="201"/>
      <c r="IBS31" s="201"/>
      <c r="IBT31" s="201"/>
      <c r="IBU31" s="201"/>
      <c r="IBV31" s="201"/>
      <c r="IBW31" s="201"/>
      <c r="IBX31" s="201"/>
      <c r="IBY31" s="201"/>
      <c r="IBZ31" s="201"/>
      <c r="ICA31" s="201"/>
      <c r="ICB31" s="201"/>
      <c r="ICC31" s="201"/>
      <c r="ICD31" s="201"/>
      <c r="ICE31" s="201"/>
      <c r="ICF31" s="201"/>
      <c r="ICG31" s="201"/>
      <c r="ICH31" s="201"/>
      <c r="ICI31" s="201"/>
      <c r="ICJ31" s="201"/>
      <c r="ICK31" s="201"/>
      <c r="ICL31" s="201"/>
      <c r="ICM31" s="201"/>
      <c r="ICN31" s="201"/>
      <c r="ICO31" s="201"/>
      <c r="ICP31" s="201"/>
      <c r="ICQ31" s="201"/>
      <c r="ICR31" s="201"/>
      <c r="ICS31" s="201"/>
      <c r="ICT31" s="201"/>
      <c r="ICU31" s="201"/>
      <c r="ICV31" s="201"/>
      <c r="ICW31" s="201"/>
      <c r="ICX31" s="201"/>
      <c r="ICY31" s="201"/>
      <c r="ICZ31" s="201"/>
      <c r="IDA31" s="201"/>
      <c r="IDB31" s="201"/>
      <c r="IDC31" s="201"/>
      <c r="IDD31" s="201"/>
      <c r="IDE31" s="201"/>
      <c r="IDF31" s="201"/>
      <c r="IDG31" s="201"/>
      <c r="IDH31" s="201"/>
      <c r="IDI31" s="201"/>
      <c r="IDJ31" s="201"/>
      <c r="IDK31" s="201"/>
      <c r="IDL31" s="201"/>
      <c r="IDM31" s="201"/>
      <c r="IDN31" s="201"/>
      <c r="IDO31" s="201"/>
      <c r="IDP31" s="201"/>
      <c r="IDQ31" s="201"/>
      <c r="IDR31" s="201"/>
      <c r="IDS31" s="201"/>
      <c r="IDT31" s="201"/>
      <c r="IDU31" s="201"/>
      <c r="IDV31" s="201"/>
      <c r="IDW31" s="201"/>
      <c r="IDX31" s="201"/>
      <c r="IDY31" s="201"/>
      <c r="IDZ31" s="201"/>
      <c r="IEA31" s="201"/>
      <c r="IEB31" s="201"/>
      <c r="IEC31" s="201"/>
      <c r="IED31" s="201"/>
      <c r="IEE31" s="201"/>
      <c r="IEF31" s="201"/>
      <c r="IEG31" s="201"/>
      <c r="IEH31" s="201"/>
      <c r="IEI31" s="201"/>
      <c r="IEJ31" s="201"/>
      <c r="IEK31" s="201"/>
      <c r="IEL31" s="201"/>
      <c r="IEM31" s="201"/>
      <c r="IEN31" s="201"/>
      <c r="IEO31" s="201"/>
      <c r="IEP31" s="201"/>
      <c r="IEQ31" s="201"/>
      <c r="IER31" s="201"/>
      <c r="IES31" s="201"/>
      <c r="IET31" s="201"/>
      <c r="IEU31" s="201"/>
      <c r="IEV31" s="201"/>
      <c r="IEW31" s="201"/>
      <c r="IEX31" s="201"/>
      <c r="IEY31" s="201"/>
      <c r="IEZ31" s="201"/>
      <c r="IFA31" s="201"/>
      <c r="IFB31" s="201"/>
      <c r="IFC31" s="201"/>
      <c r="IFD31" s="201"/>
      <c r="IFE31" s="201"/>
      <c r="IFF31" s="201"/>
      <c r="IFG31" s="201"/>
      <c r="IFH31" s="201"/>
      <c r="IFI31" s="201"/>
      <c r="IFJ31" s="201"/>
      <c r="IFK31" s="201"/>
      <c r="IFL31" s="201"/>
      <c r="IFM31" s="201"/>
      <c r="IFN31" s="201"/>
      <c r="IFO31" s="201"/>
      <c r="IFP31" s="201"/>
      <c r="IFQ31" s="201"/>
      <c r="IFR31" s="201"/>
      <c r="IFS31" s="201"/>
      <c r="IFT31" s="201"/>
      <c r="IFU31" s="201"/>
      <c r="IFV31" s="201"/>
      <c r="IFW31" s="201"/>
      <c r="IFX31" s="201"/>
      <c r="IFY31" s="201"/>
      <c r="IFZ31" s="201"/>
      <c r="IGA31" s="201"/>
      <c r="IGB31" s="201"/>
      <c r="IGC31" s="201"/>
      <c r="IGD31" s="201"/>
      <c r="IGE31" s="201"/>
      <c r="IGF31" s="201"/>
      <c r="IGG31" s="201"/>
      <c r="IGH31" s="201"/>
      <c r="IGI31" s="201"/>
      <c r="IGJ31" s="201"/>
      <c r="IGK31" s="201"/>
      <c r="IGL31" s="201"/>
      <c r="IGM31" s="201"/>
      <c r="IGN31" s="201"/>
      <c r="IGO31" s="201"/>
      <c r="IGP31" s="201"/>
      <c r="IGQ31" s="201"/>
      <c r="IGR31" s="201"/>
      <c r="IGS31" s="201"/>
      <c r="IGT31" s="201"/>
      <c r="IGU31" s="201"/>
      <c r="IGV31" s="201"/>
      <c r="IGW31" s="201"/>
      <c r="IGX31" s="201"/>
      <c r="IGY31" s="201"/>
      <c r="IGZ31" s="201"/>
      <c r="IHA31" s="201"/>
      <c r="IHB31" s="201"/>
      <c r="IHC31" s="201"/>
      <c r="IHD31" s="201"/>
      <c r="IHE31" s="201"/>
      <c r="IHF31" s="201"/>
      <c r="IHG31" s="201"/>
      <c r="IHH31" s="201"/>
      <c r="IHI31" s="201"/>
      <c r="IHJ31" s="201"/>
      <c r="IHK31" s="201"/>
      <c r="IHL31" s="201"/>
      <c r="IHM31" s="201"/>
      <c r="IHN31" s="201"/>
      <c r="IHO31" s="201"/>
      <c r="IHP31" s="201"/>
      <c r="IHQ31" s="201"/>
      <c r="IHR31" s="201"/>
      <c r="IHS31" s="201"/>
      <c r="IHT31" s="201"/>
      <c r="IHU31" s="201"/>
      <c r="IHV31" s="201"/>
      <c r="IHW31" s="201"/>
      <c r="IHX31" s="201"/>
      <c r="IHY31" s="201"/>
      <c r="IHZ31" s="201"/>
      <c r="IIA31" s="201"/>
      <c r="IIB31" s="201"/>
      <c r="IIC31" s="201"/>
      <c r="IID31" s="201"/>
      <c r="IIE31" s="201"/>
      <c r="IIF31" s="201"/>
      <c r="IIG31" s="201"/>
      <c r="IIH31" s="201"/>
      <c r="III31" s="201"/>
      <c r="IIJ31" s="201"/>
      <c r="IIK31" s="201"/>
      <c r="IIL31" s="201"/>
      <c r="IIM31" s="201"/>
      <c r="IIN31" s="201"/>
      <c r="IIO31" s="201"/>
      <c r="IIP31" s="201"/>
      <c r="IIQ31" s="201"/>
      <c r="IIR31" s="201"/>
      <c r="IIS31" s="201"/>
      <c r="IIT31" s="201"/>
      <c r="IIU31" s="201"/>
      <c r="IIV31" s="201"/>
      <c r="IIW31" s="201"/>
      <c r="IIX31" s="201"/>
      <c r="IIY31" s="201"/>
      <c r="IIZ31" s="201"/>
      <c r="IJA31" s="201"/>
      <c r="IJB31" s="201"/>
      <c r="IJC31" s="201"/>
      <c r="IJD31" s="201"/>
      <c r="IJE31" s="201"/>
      <c r="IJF31" s="201"/>
      <c r="IJG31" s="201"/>
      <c r="IJH31" s="201"/>
      <c r="IJI31" s="201"/>
      <c r="IJJ31" s="201"/>
      <c r="IJK31" s="201"/>
      <c r="IJL31" s="201"/>
      <c r="IJM31" s="201"/>
      <c r="IJN31" s="201"/>
      <c r="IJO31" s="201"/>
      <c r="IJP31" s="201"/>
      <c r="IJQ31" s="201"/>
      <c r="IJR31" s="201"/>
      <c r="IJS31" s="201"/>
      <c r="IJT31" s="201"/>
      <c r="IJU31" s="201"/>
      <c r="IJV31" s="201"/>
      <c r="IJW31" s="201"/>
      <c r="IJX31" s="201"/>
      <c r="IJY31" s="201"/>
      <c r="IJZ31" s="201"/>
      <c r="IKA31" s="201"/>
      <c r="IKB31" s="201"/>
      <c r="IKC31" s="201"/>
      <c r="IKD31" s="201"/>
      <c r="IKE31" s="201"/>
      <c r="IKF31" s="201"/>
      <c r="IKG31" s="201"/>
      <c r="IKH31" s="201"/>
      <c r="IKI31" s="201"/>
      <c r="IKJ31" s="201"/>
      <c r="IKK31" s="201"/>
      <c r="IKL31" s="201"/>
      <c r="IKM31" s="201"/>
      <c r="IKN31" s="201"/>
      <c r="IKO31" s="201"/>
      <c r="IKP31" s="201"/>
      <c r="IKQ31" s="201"/>
      <c r="IKR31" s="201"/>
      <c r="IKS31" s="201"/>
      <c r="IKT31" s="201"/>
      <c r="IKU31" s="201"/>
      <c r="IKV31" s="201"/>
      <c r="IKW31" s="201"/>
      <c r="IKX31" s="201"/>
      <c r="IKY31" s="201"/>
      <c r="IKZ31" s="201"/>
      <c r="ILA31" s="201"/>
      <c r="ILB31" s="201"/>
      <c r="ILC31" s="201"/>
      <c r="ILD31" s="201"/>
      <c r="ILE31" s="201"/>
      <c r="ILF31" s="201"/>
      <c r="ILG31" s="201"/>
      <c r="ILH31" s="201"/>
      <c r="ILI31" s="201"/>
      <c r="ILJ31" s="201"/>
      <c r="ILK31" s="201"/>
      <c r="ILL31" s="201"/>
      <c r="ILM31" s="201"/>
      <c r="ILN31" s="201"/>
      <c r="ILO31" s="201"/>
      <c r="ILP31" s="201"/>
      <c r="ILQ31" s="201"/>
      <c r="ILR31" s="201"/>
      <c r="ILS31" s="201"/>
      <c r="ILT31" s="201"/>
      <c r="ILU31" s="201"/>
      <c r="ILV31" s="201"/>
      <c r="ILW31" s="201"/>
      <c r="ILX31" s="201"/>
      <c r="ILY31" s="201"/>
      <c r="ILZ31" s="201"/>
      <c r="IMA31" s="201"/>
      <c r="IMB31" s="201"/>
      <c r="IMC31" s="201"/>
      <c r="IMD31" s="201"/>
      <c r="IME31" s="201"/>
      <c r="IMF31" s="201"/>
      <c r="IMG31" s="201"/>
      <c r="IMH31" s="201"/>
      <c r="IMI31" s="201"/>
      <c r="IMJ31" s="201"/>
      <c r="IMK31" s="201"/>
      <c r="IML31" s="201"/>
      <c r="IMM31" s="201"/>
      <c r="IMN31" s="201"/>
      <c r="IMO31" s="201"/>
      <c r="IMP31" s="201"/>
      <c r="IMQ31" s="201"/>
      <c r="IMR31" s="201"/>
      <c r="IMS31" s="201"/>
      <c r="IMT31" s="201"/>
      <c r="IMU31" s="201"/>
      <c r="IMV31" s="201"/>
      <c r="IMW31" s="201"/>
      <c r="IMX31" s="201"/>
      <c r="IMY31" s="201"/>
      <c r="IMZ31" s="201"/>
      <c r="INA31" s="201"/>
      <c r="INB31" s="201"/>
      <c r="INC31" s="201"/>
      <c r="IND31" s="201"/>
      <c r="INE31" s="201"/>
      <c r="INF31" s="201"/>
      <c r="ING31" s="201"/>
      <c r="INH31" s="201"/>
      <c r="INI31" s="201"/>
      <c r="INJ31" s="201"/>
      <c r="INK31" s="201"/>
      <c r="INL31" s="201"/>
      <c r="INM31" s="201"/>
      <c r="INN31" s="201"/>
      <c r="INO31" s="201"/>
      <c r="INP31" s="201"/>
      <c r="INQ31" s="201"/>
      <c r="INR31" s="201"/>
      <c r="INS31" s="201"/>
      <c r="INT31" s="201"/>
      <c r="INU31" s="201"/>
      <c r="INV31" s="201"/>
      <c r="INW31" s="201"/>
      <c r="INX31" s="201"/>
      <c r="INY31" s="201"/>
      <c r="INZ31" s="201"/>
      <c r="IOA31" s="201"/>
      <c r="IOB31" s="201"/>
      <c r="IOC31" s="201"/>
      <c r="IOD31" s="201"/>
      <c r="IOE31" s="201"/>
      <c r="IOF31" s="201"/>
      <c r="IOG31" s="201"/>
      <c r="IOH31" s="201"/>
      <c r="IOI31" s="201"/>
      <c r="IOJ31" s="201"/>
      <c r="IOK31" s="201"/>
      <c r="IOL31" s="201"/>
      <c r="IOM31" s="201"/>
      <c r="ION31" s="201"/>
      <c r="IOO31" s="201"/>
      <c r="IOP31" s="201"/>
      <c r="IOQ31" s="201"/>
      <c r="IOR31" s="201"/>
      <c r="IOS31" s="201"/>
      <c r="IOT31" s="201"/>
      <c r="IOU31" s="201"/>
      <c r="IOV31" s="201"/>
      <c r="IOW31" s="201"/>
      <c r="IOX31" s="201"/>
      <c r="IOY31" s="201"/>
      <c r="IOZ31" s="201"/>
      <c r="IPA31" s="201"/>
      <c r="IPB31" s="201"/>
      <c r="IPC31" s="201"/>
      <c r="IPD31" s="201"/>
      <c r="IPE31" s="201"/>
      <c r="IPF31" s="201"/>
      <c r="IPG31" s="201"/>
      <c r="IPH31" s="201"/>
      <c r="IPI31" s="201"/>
      <c r="IPJ31" s="201"/>
      <c r="IPK31" s="201"/>
      <c r="IPL31" s="201"/>
      <c r="IPM31" s="201"/>
      <c r="IPN31" s="201"/>
      <c r="IPO31" s="201"/>
      <c r="IPP31" s="201"/>
      <c r="IPQ31" s="201"/>
      <c r="IPR31" s="201"/>
      <c r="IPS31" s="201"/>
      <c r="IPT31" s="201"/>
      <c r="IPU31" s="201"/>
      <c r="IPV31" s="201"/>
      <c r="IPW31" s="201"/>
      <c r="IPX31" s="201"/>
      <c r="IPY31" s="201"/>
      <c r="IPZ31" s="201"/>
      <c r="IQA31" s="201"/>
      <c r="IQB31" s="201"/>
      <c r="IQC31" s="201"/>
      <c r="IQD31" s="201"/>
      <c r="IQE31" s="201"/>
      <c r="IQF31" s="201"/>
      <c r="IQG31" s="201"/>
      <c r="IQH31" s="201"/>
      <c r="IQI31" s="201"/>
      <c r="IQJ31" s="201"/>
      <c r="IQK31" s="201"/>
      <c r="IQL31" s="201"/>
      <c r="IQM31" s="201"/>
      <c r="IQN31" s="201"/>
      <c r="IQO31" s="201"/>
      <c r="IQP31" s="201"/>
      <c r="IQQ31" s="201"/>
      <c r="IQR31" s="201"/>
      <c r="IQS31" s="201"/>
      <c r="IQT31" s="201"/>
      <c r="IQU31" s="201"/>
      <c r="IQV31" s="201"/>
      <c r="IQW31" s="201"/>
      <c r="IQX31" s="201"/>
      <c r="IQY31" s="201"/>
      <c r="IQZ31" s="201"/>
      <c r="IRA31" s="201"/>
      <c r="IRB31" s="201"/>
      <c r="IRC31" s="201"/>
      <c r="IRD31" s="201"/>
      <c r="IRE31" s="201"/>
      <c r="IRF31" s="201"/>
      <c r="IRG31" s="201"/>
      <c r="IRH31" s="201"/>
      <c r="IRI31" s="201"/>
      <c r="IRJ31" s="201"/>
      <c r="IRK31" s="201"/>
      <c r="IRL31" s="201"/>
      <c r="IRM31" s="201"/>
      <c r="IRN31" s="201"/>
      <c r="IRO31" s="201"/>
      <c r="IRP31" s="201"/>
      <c r="IRQ31" s="201"/>
      <c r="IRR31" s="201"/>
      <c r="IRS31" s="201"/>
      <c r="IRT31" s="201"/>
      <c r="IRU31" s="201"/>
      <c r="IRV31" s="201"/>
      <c r="IRW31" s="201"/>
      <c r="IRX31" s="201"/>
      <c r="IRY31" s="201"/>
      <c r="IRZ31" s="201"/>
      <c r="ISA31" s="201"/>
      <c r="ISB31" s="201"/>
      <c r="ISC31" s="201"/>
      <c r="ISD31" s="201"/>
      <c r="ISE31" s="201"/>
      <c r="ISF31" s="201"/>
      <c r="ISG31" s="201"/>
      <c r="ISH31" s="201"/>
      <c r="ISI31" s="201"/>
      <c r="ISJ31" s="201"/>
      <c r="ISK31" s="201"/>
      <c r="ISL31" s="201"/>
      <c r="ISM31" s="201"/>
      <c r="ISN31" s="201"/>
      <c r="ISO31" s="201"/>
      <c r="ISP31" s="201"/>
      <c r="ISQ31" s="201"/>
      <c r="ISR31" s="201"/>
      <c r="ISS31" s="201"/>
      <c r="IST31" s="201"/>
      <c r="ISU31" s="201"/>
      <c r="ISV31" s="201"/>
      <c r="ISW31" s="201"/>
      <c r="ISX31" s="201"/>
      <c r="ISY31" s="201"/>
      <c r="ISZ31" s="201"/>
      <c r="ITA31" s="201"/>
      <c r="ITB31" s="201"/>
      <c r="ITC31" s="201"/>
      <c r="ITD31" s="201"/>
      <c r="ITE31" s="201"/>
      <c r="ITF31" s="201"/>
      <c r="ITG31" s="201"/>
      <c r="ITH31" s="201"/>
      <c r="ITI31" s="201"/>
      <c r="ITJ31" s="201"/>
      <c r="ITK31" s="201"/>
      <c r="ITL31" s="201"/>
      <c r="ITM31" s="201"/>
      <c r="ITN31" s="201"/>
      <c r="ITO31" s="201"/>
      <c r="ITP31" s="201"/>
      <c r="ITQ31" s="201"/>
      <c r="ITR31" s="201"/>
      <c r="ITS31" s="201"/>
      <c r="ITT31" s="201"/>
      <c r="ITU31" s="201"/>
      <c r="ITV31" s="201"/>
      <c r="ITW31" s="201"/>
      <c r="ITX31" s="201"/>
      <c r="ITY31" s="201"/>
      <c r="ITZ31" s="201"/>
      <c r="IUA31" s="201"/>
      <c r="IUB31" s="201"/>
      <c r="IUC31" s="201"/>
      <c r="IUD31" s="201"/>
      <c r="IUE31" s="201"/>
      <c r="IUF31" s="201"/>
      <c r="IUG31" s="201"/>
      <c r="IUH31" s="201"/>
      <c r="IUI31" s="201"/>
      <c r="IUJ31" s="201"/>
      <c r="IUK31" s="201"/>
      <c r="IUL31" s="201"/>
      <c r="IUM31" s="201"/>
      <c r="IUN31" s="201"/>
      <c r="IUO31" s="201"/>
      <c r="IUP31" s="201"/>
      <c r="IUQ31" s="201"/>
      <c r="IUR31" s="201"/>
      <c r="IUS31" s="201"/>
      <c r="IUT31" s="201"/>
      <c r="IUU31" s="201"/>
      <c r="IUV31" s="201"/>
      <c r="IUW31" s="201"/>
      <c r="IUX31" s="201"/>
      <c r="IUY31" s="201"/>
      <c r="IUZ31" s="201"/>
      <c r="IVA31" s="201"/>
      <c r="IVB31" s="201"/>
      <c r="IVC31" s="201"/>
      <c r="IVD31" s="201"/>
      <c r="IVE31" s="201"/>
      <c r="IVF31" s="201"/>
      <c r="IVG31" s="201"/>
      <c r="IVH31" s="201"/>
      <c r="IVI31" s="201"/>
      <c r="IVJ31" s="201"/>
      <c r="IVK31" s="201"/>
      <c r="IVL31" s="201"/>
      <c r="IVM31" s="201"/>
      <c r="IVN31" s="201"/>
      <c r="IVO31" s="201"/>
      <c r="IVP31" s="201"/>
      <c r="IVQ31" s="201"/>
      <c r="IVR31" s="201"/>
      <c r="IVS31" s="201"/>
      <c r="IVT31" s="201"/>
      <c r="IVU31" s="201"/>
      <c r="IVV31" s="201"/>
      <c r="IVW31" s="201"/>
      <c r="IVX31" s="201"/>
      <c r="IVY31" s="201"/>
      <c r="IVZ31" s="201"/>
      <c r="IWA31" s="201"/>
      <c r="IWB31" s="201"/>
      <c r="IWC31" s="201"/>
      <c r="IWD31" s="201"/>
      <c r="IWE31" s="201"/>
      <c r="IWF31" s="201"/>
      <c r="IWG31" s="201"/>
      <c r="IWH31" s="201"/>
      <c r="IWI31" s="201"/>
      <c r="IWJ31" s="201"/>
      <c r="IWK31" s="201"/>
      <c r="IWL31" s="201"/>
      <c r="IWM31" s="201"/>
      <c r="IWN31" s="201"/>
      <c r="IWO31" s="201"/>
      <c r="IWP31" s="201"/>
      <c r="IWQ31" s="201"/>
      <c r="IWR31" s="201"/>
      <c r="IWS31" s="201"/>
      <c r="IWT31" s="201"/>
      <c r="IWU31" s="201"/>
      <c r="IWV31" s="201"/>
      <c r="IWW31" s="201"/>
      <c r="IWX31" s="201"/>
      <c r="IWY31" s="201"/>
      <c r="IWZ31" s="201"/>
      <c r="IXA31" s="201"/>
      <c r="IXB31" s="201"/>
      <c r="IXC31" s="201"/>
      <c r="IXD31" s="201"/>
      <c r="IXE31" s="201"/>
      <c r="IXF31" s="201"/>
      <c r="IXG31" s="201"/>
      <c r="IXH31" s="201"/>
      <c r="IXI31" s="201"/>
      <c r="IXJ31" s="201"/>
      <c r="IXK31" s="201"/>
      <c r="IXL31" s="201"/>
      <c r="IXM31" s="201"/>
      <c r="IXN31" s="201"/>
      <c r="IXO31" s="201"/>
      <c r="IXP31" s="201"/>
      <c r="IXQ31" s="201"/>
      <c r="IXR31" s="201"/>
      <c r="IXS31" s="201"/>
      <c r="IXT31" s="201"/>
      <c r="IXU31" s="201"/>
      <c r="IXV31" s="201"/>
      <c r="IXW31" s="201"/>
      <c r="IXX31" s="201"/>
      <c r="IXY31" s="201"/>
      <c r="IXZ31" s="201"/>
      <c r="IYA31" s="201"/>
      <c r="IYB31" s="201"/>
      <c r="IYC31" s="201"/>
      <c r="IYD31" s="201"/>
      <c r="IYE31" s="201"/>
      <c r="IYF31" s="201"/>
      <c r="IYG31" s="201"/>
      <c r="IYH31" s="201"/>
      <c r="IYI31" s="201"/>
      <c r="IYJ31" s="201"/>
      <c r="IYK31" s="201"/>
      <c r="IYL31" s="201"/>
      <c r="IYM31" s="201"/>
      <c r="IYN31" s="201"/>
      <c r="IYO31" s="201"/>
      <c r="IYP31" s="201"/>
      <c r="IYQ31" s="201"/>
      <c r="IYR31" s="201"/>
      <c r="IYS31" s="201"/>
      <c r="IYT31" s="201"/>
      <c r="IYU31" s="201"/>
      <c r="IYV31" s="201"/>
      <c r="IYW31" s="201"/>
      <c r="IYX31" s="201"/>
      <c r="IYY31" s="201"/>
      <c r="IYZ31" s="201"/>
      <c r="IZA31" s="201"/>
      <c r="IZB31" s="201"/>
      <c r="IZC31" s="201"/>
      <c r="IZD31" s="201"/>
      <c r="IZE31" s="201"/>
      <c r="IZF31" s="201"/>
      <c r="IZG31" s="201"/>
      <c r="IZH31" s="201"/>
      <c r="IZI31" s="201"/>
      <c r="IZJ31" s="201"/>
      <c r="IZK31" s="201"/>
      <c r="IZL31" s="201"/>
      <c r="IZM31" s="201"/>
      <c r="IZN31" s="201"/>
      <c r="IZO31" s="201"/>
      <c r="IZP31" s="201"/>
      <c r="IZQ31" s="201"/>
      <c r="IZR31" s="201"/>
      <c r="IZS31" s="201"/>
      <c r="IZT31" s="201"/>
      <c r="IZU31" s="201"/>
      <c r="IZV31" s="201"/>
      <c r="IZW31" s="201"/>
      <c r="IZX31" s="201"/>
      <c r="IZY31" s="201"/>
      <c r="IZZ31" s="201"/>
      <c r="JAA31" s="201"/>
      <c r="JAB31" s="201"/>
      <c r="JAC31" s="201"/>
      <c r="JAD31" s="201"/>
      <c r="JAE31" s="201"/>
      <c r="JAF31" s="201"/>
      <c r="JAG31" s="201"/>
      <c r="JAH31" s="201"/>
      <c r="JAI31" s="201"/>
      <c r="JAJ31" s="201"/>
      <c r="JAK31" s="201"/>
      <c r="JAL31" s="201"/>
      <c r="JAM31" s="201"/>
      <c r="JAN31" s="201"/>
      <c r="JAO31" s="201"/>
      <c r="JAP31" s="201"/>
      <c r="JAQ31" s="201"/>
      <c r="JAR31" s="201"/>
      <c r="JAS31" s="201"/>
      <c r="JAT31" s="201"/>
      <c r="JAU31" s="201"/>
      <c r="JAV31" s="201"/>
      <c r="JAW31" s="201"/>
      <c r="JAX31" s="201"/>
      <c r="JAY31" s="201"/>
      <c r="JAZ31" s="201"/>
      <c r="JBA31" s="201"/>
      <c r="JBB31" s="201"/>
      <c r="JBC31" s="201"/>
      <c r="JBD31" s="201"/>
      <c r="JBE31" s="201"/>
      <c r="JBF31" s="201"/>
      <c r="JBG31" s="201"/>
      <c r="JBH31" s="201"/>
      <c r="JBI31" s="201"/>
      <c r="JBJ31" s="201"/>
      <c r="JBK31" s="201"/>
      <c r="JBL31" s="201"/>
      <c r="JBM31" s="201"/>
      <c r="JBN31" s="201"/>
      <c r="JBO31" s="201"/>
      <c r="JBP31" s="201"/>
      <c r="JBQ31" s="201"/>
      <c r="JBR31" s="201"/>
      <c r="JBS31" s="201"/>
      <c r="JBT31" s="201"/>
      <c r="JBU31" s="201"/>
      <c r="JBV31" s="201"/>
      <c r="JBW31" s="201"/>
      <c r="JBX31" s="201"/>
      <c r="JBY31" s="201"/>
      <c r="JBZ31" s="201"/>
      <c r="JCA31" s="201"/>
      <c r="JCB31" s="201"/>
      <c r="JCC31" s="201"/>
      <c r="JCD31" s="201"/>
      <c r="JCE31" s="201"/>
      <c r="JCF31" s="201"/>
      <c r="JCG31" s="201"/>
      <c r="JCH31" s="201"/>
      <c r="JCI31" s="201"/>
      <c r="JCJ31" s="201"/>
      <c r="JCK31" s="201"/>
      <c r="JCL31" s="201"/>
      <c r="JCM31" s="201"/>
      <c r="JCN31" s="201"/>
      <c r="JCO31" s="201"/>
      <c r="JCP31" s="201"/>
      <c r="JCQ31" s="201"/>
      <c r="JCR31" s="201"/>
      <c r="JCS31" s="201"/>
      <c r="JCT31" s="201"/>
      <c r="JCU31" s="201"/>
      <c r="JCV31" s="201"/>
      <c r="JCW31" s="201"/>
      <c r="JCX31" s="201"/>
      <c r="JCY31" s="201"/>
      <c r="JCZ31" s="201"/>
      <c r="JDA31" s="201"/>
      <c r="JDB31" s="201"/>
      <c r="JDC31" s="201"/>
      <c r="JDD31" s="201"/>
      <c r="JDE31" s="201"/>
      <c r="JDF31" s="201"/>
      <c r="JDG31" s="201"/>
      <c r="JDH31" s="201"/>
      <c r="JDI31" s="201"/>
      <c r="JDJ31" s="201"/>
      <c r="JDK31" s="201"/>
      <c r="JDL31" s="201"/>
      <c r="JDM31" s="201"/>
      <c r="JDN31" s="201"/>
      <c r="JDO31" s="201"/>
      <c r="JDP31" s="201"/>
      <c r="JDQ31" s="201"/>
      <c r="JDR31" s="201"/>
      <c r="JDS31" s="201"/>
      <c r="JDT31" s="201"/>
      <c r="JDU31" s="201"/>
      <c r="JDV31" s="201"/>
      <c r="JDW31" s="201"/>
      <c r="JDX31" s="201"/>
      <c r="JDY31" s="201"/>
      <c r="JDZ31" s="201"/>
      <c r="JEA31" s="201"/>
      <c r="JEB31" s="201"/>
      <c r="JEC31" s="201"/>
      <c r="JED31" s="201"/>
      <c r="JEE31" s="201"/>
      <c r="JEF31" s="201"/>
      <c r="JEG31" s="201"/>
      <c r="JEH31" s="201"/>
      <c r="JEI31" s="201"/>
      <c r="JEJ31" s="201"/>
      <c r="JEK31" s="201"/>
      <c r="JEL31" s="201"/>
      <c r="JEM31" s="201"/>
      <c r="JEN31" s="201"/>
      <c r="JEO31" s="201"/>
      <c r="JEP31" s="201"/>
      <c r="JEQ31" s="201"/>
      <c r="JER31" s="201"/>
      <c r="JES31" s="201"/>
      <c r="JET31" s="201"/>
      <c r="JEU31" s="201"/>
      <c r="JEV31" s="201"/>
      <c r="JEW31" s="201"/>
      <c r="JEX31" s="201"/>
      <c r="JEY31" s="201"/>
      <c r="JEZ31" s="201"/>
      <c r="JFA31" s="201"/>
      <c r="JFB31" s="201"/>
      <c r="JFC31" s="201"/>
      <c r="JFD31" s="201"/>
      <c r="JFE31" s="201"/>
      <c r="JFF31" s="201"/>
      <c r="JFG31" s="201"/>
      <c r="JFH31" s="201"/>
      <c r="JFI31" s="201"/>
      <c r="JFJ31" s="201"/>
      <c r="JFK31" s="201"/>
      <c r="JFL31" s="201"/>
      <c r="JFM31" s="201"/>
      <c r="JFN31" s="201"/>
      <c r="JFO31" s="201"/>
      <c r="JFP31" s="201"/>
      <c r="JFQ31" s="201"/>
      <c r="JFR31" s="201"/>
      <c r="JFS31" s="201"/>
      <c r="JFT31" s="201"/>
      <c r="JFU31" s="201"/>
      <c r="JFV31" s="201"/>
      <c r="JFW31" s="201"/>
      <c r="JFX31" s="201"/>
      <c r="JFY31" s="201"/>
      <c r="JFZ31" s="201"/>
      <c r="JGA31" s="201"/>
      <c r="JGB31" s="201"/>
      <c r="JGC31" s="201"/>
      <c r="JGD31" s="201"/>
      <c r="JGE31" s="201"/>
      <c r="JGF31" s="201"/>
      <c r="JGG31" s="201"/>
      <c r="JGH31" s="201"/>
      <c r="JGI31" s="201"/>
      <c r="JGJ31" s="201"/>
      <c r="JGK31" s="201"/>
      <c r="JGL31" s="201"/>
      <c r="JGM31" s="201"/>
      <c r="JGN31" s="201"/>
      <c r="JGO31" s="201"/>
      <c r="JGP31" s="201"/>
      <c r="JGQ31" s="201"/>
      <c r="JGR31" s="201"/>
      <c r="JGS31" s="201"/>
      <c r="JGT31" s="201"/>
      <c r="JGU31" s="201"/>
      <c r="JGV31" s="201"/>
      <c r="JGW31" s="201"/>
      <c r="JGX31" s="201"/>
      <c r="JGY31" s="201"/>
      <c r="JGZ31" s="201"/>
      <c r="JHA31" s="201"/>
      <c r="JHB31" s="201"/>
      <c r="JHC31" s="201"/>
      <c r="JHD31" s="201"/>
      <c r="JHE31" s="201"/>
      <c r="JHF31" s="201"/>
      <c r="JHG31" s="201"/>
      <c r="JHH31" s="201"/>
      <c r="JHI31" s="201"/>
      <c r="JHJ31" s="201"/>
      <c r="JHK31" s="201"/>
      <c r="JHL31" s="201"/>
      <c r="JHM31" s="201"/>
      <c r="JHN31" s="201"/>
      <c r="JHO31" s="201"/>
      <c r="JHP31" s="201"/>
      <c r="JHQ31" s="201"/>
      <c r="JHR31" s="201"/>
      <c r="JHS31" s="201"/>
      <c r="JHT31" s="201"/>
      <c r="JHU31" s="201"/>
      <c r="JHV31" s="201"/>
      <c r="JHW31" s="201"/>
      <c r="JHX31" s="201"/>
      <c r="JHY31" s="201"/>
      <c r="JHZ31" s="201"/>
      <c r="JIA31" s="201"/>
      <c r="JIB31" s="201"/>
      <c r="JIC31" s="201"/>
      <c r="JID31" s="201"/>
      <c r="JIE31" s="201"/>
      <c r="JIF31" s="201"/>
      <c r="JIG31" s="201"/>
      <c r="JIH31" s="201"/>
      <c r="JII31" s="201"/>
      <c r="JIJ31" s="201"/>
      <c r="JIK31" s="201"/>
      <c r="JIL31" s="201"/>
      <c r="JIM31" s="201"/>
      <c r="JIN31" s="201"/>
      <c r="JIO31" s="201"/>
      <c r="JIP31" s="201"/>
      <c r="JIQ31" s="201"/>
      <c r="JIR31" s="201"/>
      <c r="JIS31" s="201"/>
      <c r="JIT31" s="201"/>
      <c r="JIU31" s="201"/>
      <c r="JIV31" s="201"/>
      <c r="JIW31" s="201"/>
      <c r="JIX31" s="201"/>
      <c r="JIY31" s="201"/>
      <c r="JIZ31" s="201"/>
      <c r="JJA31" s="201"/>
      <c r="JJB31" s="201"/>
      <c r="JJC31" s="201"/>
      <c r="JJD31" s="201"/>
      <c r="JJE31" s="201"/>
      <c r="JJF31" s="201"/>
      <c r="JJG31" s="201"/>
      <c r="JJH31" s="201"/>
      <c r="JJI31" s="201"/>
      <c r="JJJ31" s="201"/>
      <c r="JJK31" s="201"/>
      <c r="JJL31" s="201"/>
      <c r="JJM31" s="201"/>
      <c r="JJN31" s="201"/>
      <c r="JJO31" s="201"/>
      <c r="JJP31" s="201"/>
      <c r="JJQ31" s="201"/>
      <c r="JJR31" s="201"/>
      <c r="JJS31" s="201"/>
      <c r="JJT31" s="201"/>
      <c r="JJU31" s="201"/>
      <c r="JJV31" s="201"/>
      <c r="JJW31" s="201"/>
      <c r="JJX31" s="201"/>
      <c r="JJY31" s="201"/>
      <c r="JJZ31" s="201"/>
      <c r="JKA31" s="201"/>
      <c r="JKB31" s="201"/>
      <c r="JKC31" s="201"/>
      <c r="JKD31" s="201"/>
      <c r="JKE31" s="201"/>
      <c r="JKF31" s="201"/>
      <c r="JKG31" s="201"/>
      <c r="JKH31" s="201"/>
      <c r="JKI31" s="201"/>
      <c r="JKJ31" s="201"/>
      <c r="JKK31" s="201"/>
      <c r="JKL31" s="201"/>
      <c r="JKM31" s="201"/>
      <c r="JKN31" s="201"/>
      <c r="JKO31" s="201"/>
      <c r="JKP31" s="201"/>
      <c r="JKQ31" s="201"/>
      <c r="JKR31" s="201"/>
      <c r="JKS31" s="201"/>
      <c r="JKT31" s="201"/>
      <c r="JKU31" s="201"/>
      <c r="JKV31" s="201"/>
      <c r="JKW31" s="201"/>
      <c r="JKX31" s="201"/>
      <c r="JKY31" s="201"/>
      <c r="JKZ31" s="201"/>
      <c r="JLA31" s="201"/>
      <c r="JLB31" s="201"/>
      <c r="JLC31" s="201"/>
      <c r="JLD31" s="201"/>
      <c r="JLE31" s="201"/>
      <c r="JLF31" s="201"/>
      <c r="JLG31" s="201"/>
      <c r="JLH31" s="201"/>
      <c r="JLI31" s="201"/>
      <c r="JLJ31" s="201"/>
      <c r="JLK31" s="201"/>
      <c r="JLL31" s="201"/>
      <c r="JLM31" s="201"/>
      <c r="JLN31" s="201"/>
      <c r="JLO31" s="201"/>
      <c r="JLP31" s="201"/>
      <c r="JLQ31" s="201"/>
      <c r="JLR31" s="201"/>
      <c r="JLS31" s="201"/>
      <c r="JLT31" s="201"/>
      <c r="JLU31" s="201"/>
      <c r="JLV31" s="201"/>
      <c r="JLW31" s="201"/>
      <c r="JLX31" s="201"/>
      <c r="JLY31" s="201"/>
      <c r="JLZ31" s="201"/>
      <c r="JMA31" s="201"/>
      <c r="JMB31" s="201"/>
      <c r="JMC31" s="201"/>
      <c r="JMD31" s="201"/>
      <c r="JME31" s="201"/>
      <c r="JMF31" s="201"/>
      <c r="JMG31" s="201"/>
      <c r="JMH31" s="201"/>
      <c r="JMI31" s="201"/>
      <c r="JMJ31" s="201"/>
      <c r="JMK31" s="201"/>
      <c r="JML31" s="201"/>
      <c r="JMM31" s="201"/>
      <c r="JMN31" s="201"/>
      <c r="JMO31" s="201"/>
      <c r="JMP31" s="201"/>
      <c r="JMQ31" s="201"/>
      <c r="JMR31" s="201"/>
      <c r="JMS31" s="201"/>
      <c r="JMT31" s="201"/>
      <c r="JMU31" s="201"/>
      <c r="JMV31" s="201"/>
      <c r="JMW31" s="201"/>
      <c r="JMX31" s="201"/>
      <c r="JMY31" s="201"/>
      <c r="JMZ31" s="201"/>
      <c r="JNA31" s="201"/>
      <c r="JNB31" s="201"/>
      <c r="JNC31" s="201"/>
      <c r="JND31" s="201"/>
      <c r="JNE31" s="201"/>
      <c r="JNF31" s="201"/>
      <c r="JNG31" s="201"/>
      <c r="JNH31" s="201"/>
      <c r="JNI31" s="201"/>
      <c r="JNJ31" s="201"/>
      <c r="JNK31" s="201"/>
      <c r="JNL31" s="201"/>
      <c r="JNM31" s="201"/>
      <c r="JNN31" s="201"/>
      <c r="JNO31" s="201"/>
      <c r="JNP31" s="201"/>
      <c r="JNQ31" s="201"/>
      <c r="JNR31" s="201"/>
      <c r="JNS31" s="201"/>
      <c r="JNT31" s="201"/>
      <c r="JNU31" s="201"/>
      <c r="JNV31" s="201"/>
      <c r="JNW31" s="201"/>
      <c r="JNX31" s="201"/>
      <c r="JNY31" s="201"/>
      <c r="JNZ31" s="201"/>
      <c r="JOA31" s="201"/>
      <c r="JOB31" s="201"/>
      <c r="JOC31" s="201"/>
      <c r="JOD31" s="201"/>
      <c r="JOE31" s="201"/>
      <c r="JOF31" s="201"/>
      <c r="JOG31" s="201"/>
      <c r="JOH31" s="201"/>
      <c r="JOI31" s="201"/>
      <c r="JOJ31" s="201"/>
      <c r="JOK31" s="201"/>
      <c r="JOL31" s="201"/>
      <c r="JOM31" s="201"/>
      <c r="JON31" s="201"/>
      <c r="JOO31" s="201"/>
      <c r="JOP31" s="201"/>
      <c r="JOQ31" s="201"/>
      <c r="JOR31" s="201"/>
      <c r="JOS31" s="201"/>
      <c r="JOT31" s="201"/>
      <c r="JOU31" s="201"/>
      <c r="JOV31" s="201"/>
      <c r="JOW31" s="201"/>
      <c r="JOX31" s="201"/>
      <c r="JOY31" s="201"/>
      <c r="JOZ31" s="201"/>
      <c r="JPA31" s="201"/>
      <c r="JPB31" s="201"/>
      <c r="JPC31" s="201"/>
      <c r="JPD31" s="201"/>
      <c r="JPE31" s="201"/>
      <c r="JPF31" s="201"/>
      <c r="JPG31" s="201"/>
      <c r="JPH31" s="201"/>
      <c r="JPI31" s="201"/>
      <c r="JPJ31" s="201"/>
      <c r="JPK31" s="201"/>
      <c r="JPL31" s="201"/>
      <c r="JPM31" s="201"/>
      <c r="JPN31" s="201"/>
      <c r="JPO31" s="201"/>
      <c r="JPP31" s="201"/>
      <c r="JPQ31" s="201"/>
      <c r="JPR31" s="201"/>
      <c r="JPS31" s="201"/>
      <c r="JPT31" s="201"/>
      <c r="JPU31" s="201"/>
      <c r="JPV31" s="201"/>
      <c r="JPW31" s="201"/>
      <c r="JPX31" s="201"/>
      <c r="JPY31" s="201"/>
      <c r="JPZ31" s="201"/>
      <c r="JQA31" s="201"/>
      <c r="JQB31" s="201"/>
      <c r="JQC31" s="201"/>
      <c r="JQD31" s="201"/>
      <c r="JQE31" s="201"/>
      <c r="JQF31" s="201"/>
      <c r="JQG31" s="201"/>
      <c r="JQH31" s="201"/>
      <c r="JQI31" s="201"/>
      <c r="JQJ31" s="201"/>
      <c r="JQK31" s="201"/>
      <c r="JQL31" s="201"/>
      <c r="JQM31" s="201"/>
      <c r="JQN31" s="201"/>
      <c r="JQO31" s="201"/>
      <c r="JQP31" s="201"/>
      <c r="JQQ31" s="201"/>
      <c r="JQR31" s="201"/>
      <c r="JQS31" s="201"/>
      <c r="JQT31" s="201"/>
      <c r="JQU31" s="201"/>
      <c r="JQV31" s="201"/>
      <c r="JQW31" s="201"/>
      <c r="JQX31" s="201"/>
      <c r="JQY31" s="201"/>
      <c r="JQZ31" s="201"/>
      <c r="JRA31" s="201"/>
      <c r="JRB31" s="201"/>
      <c r="JRC31" s="201"/>
      <c r="JRD31" s="201"/>
      <c r="JRE31" s="201"/>
      <c r="JRF31" s="201"/>
      <c r="JRG31" s="201"/>
      <c r="JRH31" s="201"/>
      <c r="JRI31" s="201"/>
      <c r="JRJ31" s="201"/>
      <c r="JRK31" s="201"/>
      <c r="JRL31" s="201"/>
      <c r="JRM31" s="201"/>
      <c r="JRN31" s="201"/>
      <c r="JRO31" s="201"/>
      <c r="JRP31" s="201"/>
      <c r="JRQ31" s="201"/>
      <c r="JRR31" s="201"/>
      <c r="JRS31" s="201"/>
      <c r="JRT31" s="201"/>
      <c r="JRU31" s="201"/>
      <c r="JRV31" s="201"/>
      <c r="JRW31" s="201"/>
      <c r="JRX31" s="201"/>
      <c r="JRY31" s="201"/>
      <c r="JRZ31" s="201"/>
      <c r="JSA31" s="201"/>
      <c r="JSB31" s="201"/>
      <c r="JSC31" s="201"/>
      <c r="JSD31" s="201"/>
      <c r="JSE31" s="201"/>
      <c r="JSF31" s="201"/>
      <c r="JSG31" s="201"/>
      <c r="JSH31" s="201"/>
      <c r="JSI31" s="201"/>
      <c r="JSJ31" s="201"/>
      <c r="JSK31" s="201"/>
      <c r="JSL31" s="201"/>
      <c r="JSM31" s="201"/>
      <c r="JSN31" s="201"/>
      <c r="JSO31" s="201"/>
      <c r="JSP31" s="201"/>
      <c r="JSQ31" s="201"/>
      <c r="JSR31" s="201"/>
      <c r="JSS31" s="201"/>
      <c r="JST31" s="201"/>
      <c r="JSU31" s="201"/>
      <c r="JSV31" s="201"/>
      <c r="JSW31" s="201"/>
      <c r="JSX31" s="201"/>
      <c r="JSY31" s="201"/>
      <c r="JSZ31" s="201"/>
      <c r="JTA31" s="201"/>
      <c r="JTB31" s="201"/>
      <c r="JTC31" s="201"/>
      <c r="JTD31" s="201"/>
      <c r="JTE31" s="201"/>
      <c r="JTF31" s="201"/>
      <c r="JTG31" s="201"/>
      <c r="JTH31" s="201"/>
      <c r="JTI31" s="201"/>
      <c r="JTJ31" s="201"/>
      <c r="JTK31" s="201"/>
      <c r="JTL31" s="201"/>
      <c r="JTM31" s="201"/>
      <c r="JTN31" s="201"/>
      <c r="JTO31" s="201"/>
      <c r="JTP31" s="201"/>
      <c r="JTQ31" s="201"/>
      <c r="JTR31" s="201"/>
      <c r="JTS31" s="201"/>
      <c r="JTT31" s="201"/>
      <c r="JTU31" s="201"/>
      <c r="JTV31" s="201"/>
      <c r="JTW31" s="201"/>
      <c r="JTX31" s="201"/>
      <c r="JTY31" s="201"/>
      <c r="JTZ31" s="201"/>
      <c r="JUA31" s="201"/>
      <c r="JUB31" s="201"/>
      <c r="JUC31" s="201"/>
      <c r="JUD31" s="201"/>
      <c r="JUE31" s="201"/>
      <c r="JUF31" s="201"/>
      <c r="JUG31" s="201"/>
      <c r="JUH31" s="201"/>
      <c r="JUI31" s="201"/>
      <c r="JUJ31" s="201"/>
      <c r="JUK31" s="201"/>
      <c r="JUL31" s="201"/>
      <c r="JUM31" s="201"/>
      <c r="JUN31" s="201"/>
      <c r="JUO31" s="201"/>
      <c r="JUP31" s="201"/>
      <c r="JUQ31" s="201"/>
      <c r="JUR31" s="201"/>
      <c r="JUS31" s="201"/>
      <c r="JUT31" s="201"/>
      <c r="JUU31" s="201"/>
      <c r="JUV31" s="201"/>
      <c r="JUW31" s="201"/>
      <c r="JUX31" s="201"/>
      <c r="JUY31" s="201"/>
      <c r="JUZ31" s="201"/>
      <c r="JVA31" s="201"/>
      <c r="JVB31" s="201"/>
      <c r="JVC31" s="201"/>
      <c r="JVD31" s="201"/>
      <c r="JVE31" s="201"/>
      <c r="JVF31" s="201"/>
      <c r="JVG31" s="201"/>
      <c r="JVH31" s="201"/>
      <c r="JVI31" s="201"/>
      <c r="JVJ31" s="201"/>
      <c r="JVK31" s="201"/>
      <c r="JVL31" s="201"/>
      <c r="JVM31" s="201"/>
      <c r="JVN31" s="201"/>
      <c r="JVO31" s="201"/>
      <c r="JVP31" s="201"/>
      <c r="JVQ31" s="201"/>
      <c r="JVR31" s="201"/>
      <c r="JVS31" s="201"/>
      <c r="JVT31" s="201"/>
      <c r="JVU31" s="201"/>
      <c r="JVV31" s="201"/>
      <c r="JVW31" s="201"/>
      <c r="JVX31" s="201"/>
      <c r="JVY31" s="201"/>
      <c r="JVZ31" s="201"/>
      <c r="JWA31" s="201"/>
      <c r="JWB31" s="201"/>
      <c r="JWC31" s="201"/>
      <c r="JWD31" s="201"/>
      <c r="JWE31" s="201"/>
      <c r="JWF31" s="201"/>
      <c r="JWG31" s="201"/>
      <c r="JWH31" s="201"/>
      <c r="JWI31" s="201"/>
      <c r="JWJ31" s="201"/>
      <c r="JWK31" s="201"/>
      <c r="JWL31" s="201"/>
      <c r="JWM31" s="201"/>
      <c r="JWN31" s="201"/>
      <c r="JWO31" s="201"/>
      <c r="JWP31" s="201"/>
      <c r="JWQ31" s="201"/>
      <c r="JWR31" s="201"/>
      <c r="JWS31" s="201"/>
      <c r="JWT31" s="201"/>
      <c r="JWU31" s="201"/>
      <c r="JWV31" s="201"/>
      <c r="JWW31" s="201"/>
      <c r="JWX31" s="201"/>
      <c r="JWY31" s="201"/>
      <c r="JWZ31" s="201"/>
      <c r="JXA31" s="201"/>
      <c r="JXB31" s="201"/>
      <c r="JXC31" s="201"/>
      <c r="JXD31" s="201"/>
      <c r="JXE31" s="201"/>
      <c r="JXF31" s="201"/>
      <c r="JXG31" s="201"/>
      <c r="JXH31" s="201"/>
      <c r="JXI31" s="201"/>
      <c r="JXJ31" s="201"/>
      <c r="JXK31" s="201"/>
      <c r="JXL31" s="201"/>
      <c r="JXM31" s="201"/>
      <c r="JXN31" s="201"/>
      <c r="JXO31" s="201"/>
      <c r="JXP31" s="201"/>
      <c r="JXQ31" s="201"/>
      <c r="JXR31" s="201"/>
      <c r="JXS31" s="201"/>
      <c r="JXT31" s="201"/>
      <c r="JXU31" s="201"/>
      <c r="JXV31" s="201"/>
      <c r="JXW31" s="201"/>
      <c r="JXX31" s="201"/>
      <c r="JXY31" s="201"/>
      <c r="JXZ31" s="201"/>
      <c r="JYA31" s="201"/>
      <c r="JYB31" s="201"/>
      <c r="JYC31" s="201"/>
      <c r="JYD31" s="201"/>
      <c r="JYE31" s="201"/>
      <c r="JYF31" s="201"/>
      <c r="JYG31" s="201"/>
      <c r="JYH31" s="201"/>
      <c r="JYI31" s="201"/>
      <c r="JYJ31" s="201"/>
      <c r="JYK31" s="201"/>
      <c r="JYL31" s="201"/>
      <c r="JYM31" s="201"/>
      <c r="JYN31" s="201"/>
      <c r="JYO31" s="201"/>
      <c r="JYP31" s="201"/>
      <c r="JYQ31" s="201"/>
      <c r="JYR31" s="201"/>
      <c r="JYS31" s="201"/>
      <c r="JYT31" s="201"/>
      <c r="JYU31" s="201"/>
      <c r="JYV31" s="201"/>
      <c r="JYW31" s="201"/>
      <c r="JYX31" s="201"/>
      <c r="JYY31" s="201"/>
      <c r="JYZ31" s="201"/>
      <c r="JZA31" s="201"/>
      <c r="JZB31" s="201"/>
      <c r="JZC31" s="201"/>
      <c r="JZD31" s="201"/>
      <c r="JZE31" s="201"/>
      <c r="JZF31" s="201"/>
      <c r="JZG31" s="201"/>
      <c r="JZH31" s="201"/>
      <c r="JZI31" s="201"/>
      <c r="JZJ31" s="201"/>
      <c r="JZK31" s="201"/>
      <c r="JZL31" s="201"/>
      <c r="JZM31" s="201"/>
      <c r="JZN31" s="201"/>
      <c r="JZO31" s="201"/>
      <c r="JZP31" s="201"/>
      <c r="JZQ31" s="201"/>
      <c r="JZR31" s="201"/>
      <c r="JZS31" s="201"/>
      <c r="JZT31" s="201"/>
      <c r="JZU31" s="201"/>
      <c r="JZV31" s="201"/>
      <c r="JZW31" s="201"/>
      <c r="JZX31" s="201"/>
      <c r="JZY31" s="201"/>
      <c r="JZZ31" s="201"/>
      <c r="KAA31" s="201"/>
      <c r="KAB31" s="201"/>
      <c r="KAC31" s="201"/>
      <c r="KAD31" s="201"/>
      <c r="KAE31" s="201"/>
      <c r="KAF31" s="201"/>
      <c r="KAG31" s="201"/>
      <c r="KAH31" s="201"/>
      <c r="KAI31" s="201"/>
      <c r="KAJ31" s="201"/>
      <c r="KAK31" s="201"/>
      <c r="KAL31" s="201"/>
      <c r="KAM31" s="201"/>
      <c r="KAN31" s="201"/>
      <c r="KAO31" s="201"/>
      <c r="KAP31" s="201"/>
      <c r="KAQ31" s="201"/>
      <c r="KAR31" s="201"/>
      <c r="KAS31" s="201"/>
      <c r="KAT31" s="201"/>
      <c r="KAU31" s="201"/>
      <c r="KAV31" s="201"/>
      <c r="KAW31" s="201"/>
      <c r="KAX31" s="201"/>
      <c r="KAY31" s="201"/>
      <c r="KAZ31" s="201"/>
      <c r="KBA31" s="201"/>
      <c r="KBB31" s="201"/>
      <c r="KBC31" s="201"/>
      <c r="KBD31" s="201"/>
      <c r="KBE31" s="201"/>
      <c r="KBF31" s="201"/>
      <c r="KBG31" s="201"/>
      <c r="KBH31" s="201"/>
      <c r="KBI31" s="201"/>
      <c r="KBJ31" s="201"/>
      <c r="KBK31" s="201"/>
      <c r="KBL31" s="201"/>
      <c r="KBM31" s="201"/>
      <c r="KBN31" s="201"/>
      <c r="KBO31" s="201"/>
      <c r="KBP31" s="201"/>
      <c r="KBQ31" s="201"/>
      <c r="KBR31" s="201"/>
      <c r="KBS31" s="201"/>
      <c r="KBT31" s="201"/>
      <c r="KBU31" s="201"/>
      <c r="KBV31" s="201"/>
      <c r="KBW31" s="201"/>
      <c r="KBX31" s="201"/>
      <c r="KBY31" s="201"/>
      <c r="KBZ31" s="201"/>
      <c r="KCA31" s="201"/>
      <c r="KCB31" s="201"/>
      <c r="KCC31" s="201"/>
      <c r="KCD31" s="201"/>
      <c r="KCE31" s="201"/>
      <c r="KCF31" s="201"/>
      <c r="KCG31" s="201"/>
      <c r="KCH31" s="201"/>
      <c r="KCI31" s="201"/>
      <c r="KCJ31" s="201"/>
      <c r="KCK31" s="201"/>
      <c r="KCL31" s="201"/>
      <c r="KCM31" s="201"/>
      <c r="KCN31" s="201"/>
      <c r="KCO31" s="201"/>
      <c r="KCP31" s="201"/>
      <c r="KCQ31" s="201"/>
      <c r="KCR31" s="201"/>
      <c r="KCS31" s="201"/>
      <c r="KCT31" s="201"/>
      <c r="KCU31" s="201"/>
      <c r="KCV31" s="201"/>
      <c r="KCW31" s="201"/>
      <c r="KCX31" s="201"/>
      <c r="KCY31" s="201"/>
      <c r="KCZ31" s="201"/>
      <c r="KDA31" s="201"/>
      <c r="KDB31" s="201"/>
      <c r="KDC31" s="201"/>
      <c r="KDD31" s="201"/>
      <c r="KDE31" s="201"/>
      <c r="KDF31" s="201"/>
      <c r="KDG31" s="201"/>
      <c r="KDH31" s="201"/>
      <c r="KDI31" s="201"/>
      <c r="KDJ31" s="201"/>
      <c r="KDK31" s="201"/>
      <c r="KDL31" s="201"/>
      <c r="KDM31" s="201"/>
      <c r="KDN31" s="201"/>
      <c r="KDO31" s="201"/>
      <c r="KDP31" s="201"/>
      <c r="KDQ31" s="201"/>
      <c r="KDR31" s="201"/>
      <c r="KDS31" s="201"/>
      <c r="KDT31" s="201"/>
      <c r="KDU31" s="201"/>
      <c r="KDV31" s="201"/>
      <c r="KDW31" s="201"/>
      <c r="KDX31" s="201"/>
      <c r="KDY31" s="201"/>
      <c r="KDZ31" s="201"/>
      <c r="KEA31" s="201"/>
      <c r="KEB31" s="201"/>
      <c r="KEC31" s="201"/>
      <c r="KED31" s="201"/>
      <c r="KEE31" s="201"/>
      <c r="KEF31" s="201"/>
      <c r="KEG31" s="201"/>
      <c r="KEH31" s="201"/>
      <c r="KEI31" s="201"/>
      <c r="KEJ31" s="201"/>
      <c r="KEK31" s="201"/>
      <c r="KEL31" s="201"/>
      <c r="KEM31" s="201"/>
      <c r="KEN31" s="201"/>
      <c r="KEO31" s="201"/>
      <c r="KEP31" s="201"/>
      <c r="KEQ31" s="201"/>
      <c r="KER31" s="201"/>
      <c r="KES31" s="201"/>
      <c r="KET31" s="201"/>
      <c r="KEU31" s="201"/>
      <c r="KEV31" s="201"/>
      <c r="KEW31" s="201"/>
      <c r="KEX31" s="201"/>
      <c r="KEY31" s="201"/>
      <c r="KEZ31" s="201"/>
      <c r="KFA31" s="201"/>
      <c r="KFB31" s="201"/>
      <c r="KFC31" s="201"/>
      <c r="KFD31" s="201"/>
      <c r="KFE31" s="201"/>
      <c r="KFF31" s="201"/>
      <c r="KFG31" s="201"/>
      <c r="KFH31" s="201"/>
      <c r="KFI31" s="201"/>
      <c r="KFJ31" s="201"/>
      <c r="KFK31" s="201"/>
      <c r="KFL31" s="201"/>
      <c r="KFM31" s="201"/>
      <c r="KFN31" s="201"/>
      <c r="KFO31" s="201"/>
      <c r="KFP31" s="201"/>
      <c r="KFQ31" s="201"/>
      <c r="KFR31" s="201"/>
      <c r="KFS31" s="201"/>
      <c r="KFT31" s="201"/>
      <c r="KFU31" s="201"/>
      <c r="KFV31" s="201"/>
      <c r="KFW31" s="201"/>
      <c r="KFX31" s="201"/>
      <c r="KFY31" s="201"/>
      <c r="KFZ31" s="201"/>
      <c r="KGA31" s="201"/>
      <c r="KGB31" s="201"/>
      <c r="KGC31" s="201"/>
      <c r="KGD31" s="201"/>
      <c r="KGE31" s="201"/>
      <c r="KGF31" s="201"/>
      <c r="KGG31" s="201"/>
      <c r="KGH31" s="201"/>
      <c r="KGI31" s="201"/>
      <c r="KGJ31" s="201"/>
      <c r="KGK31" s="201"/>
      <c r="KGL31" s="201"/>
      <c r="KGM31" s="201"/>
      <c r="KGN31" s="201"/>
      <c r="KGO31" s="201"/>
      <c r="KGP31" s="201"/>
      <c r="KGQ31" s="201"/>
      <c r="KGR31" s="201"/>
      <c r="KGS31" s="201"/>
      <c r="KGT31" s="201"/>
      <c r="KGU31" s="201"/>
      <c r="KGV31" s="201"/>
      <c r="KGW31" s="201"/>
      <c r="KGX31" s="201"/>
      <c r="KGY31" s="201"/>
      <c r="KGZ31" s="201"/>
      <c r="KHA31" s="201"/>
      <c r="KHB31" s="201"/>
      <c r="KHC31" s="201"/>
      <c r="KHD31" s="201"/>
      <c r="KHE31" s="201"/>
      <c r="KHF31" s="201"/>
      <c r="KHG31" s="201"/>
      <c r="KHH31" s="201"/>
      <c r="KHI31" s="201"/>
      <c r="KHJ31" s="201"/>
      <c r="KHK31" s="201"/>
      <c r="KHL31" s="201"/>
      <c r="KHM31" s="201"/>
      <c r="KHN31" s="201"/>
      <c r="KHO31" s="201"/>
      <c r="KHP31" s="201"/>
      <c r="KHQ31" s="201"/>
      <c r="KHR31" s="201"/>
      <c r="KHS31" s="201"/>
      <c r="KHT31" s="201"/>
      <c r="KHU31" s="201"/>
      <c r="KHV31" s="201"/>
      <c r="KHW31" s="201"/>
      <c r="KHX31" s="201"/>
      <c r="KHY31" s="201"/>
      <c r="KHZ31" s="201"/>
      <c r="KIA31" s="201"/>
      <c r="KIB31" s="201"/>
      <c r="KIC31" s="201"/>
      <c r="KID31" s="201"/>
      <c r="KIE31" s="201"/>
      <c r="KIF31" s="201"/>
      <c r="KIG31" s="201"/>
      <c r="KIH31" s="201"/>
      <c r="KII31" s="201"/>
      <c r="KIJ31" s="201"/>
      <c r="KIK31" s="201"/>
      <c r="KIL31" s="201"/>
      <c r="KIM31" s="201"/>
      <c r="KIN31" s="201"/>
      <c r="KIO31" s="201"/>
      <c r="KIP31" s="201"/>
      <c r="KIQ31" s="201"/>
      <c r="KIR31" s="201"/>
      <c r="KIS31" s="201"/>
      <c r="KIT31" s="201"/>
      <c r="KIU31" s="201"/>
      <c r="KIV31" s="201"/>
      <c r="KIW31" s="201"/>
      <c r="KIX31" s="201"/>
      <c r="KIY31" s="201"/>
      <c r="KIZ31" s="201"/>
      <c r="KJA31" s="201"/>
      <c r="KJB31" s="201"/>
      <c r="KJC31" s="201"/>
      <c r="KJD31" s="201"/>
      <c r="KJE31" s="201"/>
      <c r="KJF31" s="201"/>
      <c r="KJG31" s="201"/>
      <c r="KJH31" s="201"/>
      <c r="KJI31" s="201"/>
      <c r="KJJ31" s="201"/>
      <c r="KJK31" s="201"/>
      <c r="KJL31" s="201"/>
      <c r="KJM31" s="201"/>
      <c r="KJN31" s="201"/>
      <c r="KJO31" s="201"/>
      <c r="KJP31" s="201"/>
      <c r="KJQ31" s="201"/>
      <c r="KJR31" s="201"/>
      <c r="KJS31" s="201"/>
      <c r="KJT31" s="201"/>
      <c r="KJU31" s="201"/>
      <c r="KJV31" s="201"/>
      <c r="KJW31" s="201"/>
      <c r="KJX31" s="201"/>
      <c r="KJY31" s="201"/>
      <c r="KJZ31" s="201"/>
      <c r="KKA31" s="201"/>
      <c r="KKB31" s="201"/>
      <c r="KKC31" s="201"/>
      <c r="KKD31" s="201"/>
      <c r="KKE31" s="201"/>
      <c r="KKF31" s="201"/>
      <c r="KKG31" s="201"/>
      <c r="KKH31" s="201"/>
      <c r="KKI31" s="201"/>
      <c r="KKJ31" s="201"/>
      <c r="KKK31" s="201"/>
      <c r="KKL31" s="201"/>
      <c r="KKM31" s="201"/>
      <c r="KKN31" s="201"/>
      <c r="KKO31" s="201"/>
      <c r="KKP31" s="201"/>
      <c r="KKQ31" s="201"/>
      <c r="KKR31" s="201"/>
      <c r="KKS31" s="201"/>
      <c r="KKT31" s="201"/>
      <c r="KKU31" s="201"/>
      <c r="KKV31" s="201"/>
      <c r="KKW31" s="201"/>
      <c r="KKX31" s="201"/>
      <c r="KKY31" s="201"/>
      <c r="KKZ31" s="201"/>
      <c r="KLA31" s="201"/>
      <c r="KLB31" s="201"/>
      <c r="KLC31" s="201"/>
      <c r="KLD31" s="201"/>
      <c r="KLE31" s="201"/>
      <c r="KLF31" s="201"/>
      <c r="KLG31" s="201"/>
      <c r="KLH31" s="201"/>
      <c r="KLI31" s="201"/>
      <c r="KLJ31" s="201"/>
      <c r="KLK31" s="201"/>
      <c r="KLL31" s="201"/>
      <c r="KLM31" s="201"/>
      <c r="KLN31" s="201"/>
      <c r="KLO31" s="201"/>
      <c r="KLP31" s="201"/>
      <c r="KLQ31" s="201"/>
      <c r="KLR31" s="201"/>
      <c r="KLS31" s="201"/>
      <c r="KLT31" s="201"/>
      <c r="KLU31" s="201"/>
      <c r="KLV31" s="201"/>
      <c r="KLW31" s="201"/>
      <c r="KLX31" s="201"/>
      <c r="KLY31" s="201"/>
      <c r="KLZ31" s="201"/>
      <c r="KMA31" s="201"/>
      <c r="KMB31" s="201"/>
      <c r="KMC31" s="201"/>
      <c r="KMD31" s="201"/>
      <c r="KME31" s="201"/>
      <c r="KMF31" s="201"/>
      <c r="KMG31" s="201"/>
      <c r="KMH31" s="201"/>
      <c r="KMI31" s="201"/>
      <c r="KMJ31" s="201"/>
      <c r="KMK31" s="201"/>
      <c r="KML31" s="201"/>
      <c r="KMM31" s="201"/>
      <c r="KMN31" s="201"/>
      <c r="KMO31" s="201"/>
      <c r="KMP31" s="201"/>
      <c r="KMQ31" s="201"/>
      <c r="KMR31" s="201"/>
      <c r="KMS31" s="201"/>
      <c r="KMT31" s="201"/>
      <c r="KMU31" s="201"/>
      <c r="KMV31" s="201"/>
      <c r="KMW31" s="201"/>
      <c r="KMX31" s="201"/>
      <c r="KMY31" s="201"/>
      <c r="KMZ31" s="201"/>
      <c r="KNA31" s="201"/>
      <c r="KNB31" s="201"/>
      <c r="KNC31" s="201"/>
      <c r="KND31" s="201"/>
      <c r="KNE31" s="201"/>
      <c r="KNF31" s="201"/>
      <c r="KNG31" s="201"/>
      <c r="KNH31" s="201"/>
      <c r="KNI31" s="201"/>
      <c r="KNJ31" s="201"/>
      <c r="KNK31" s="201"/>
      <c r="KNL31" s="201"/>
      <c r="KNM31" s="201"/>
      <c r="KNN31" s="201"/>
      <c r="KNO31" s="201"/>
      <c r="KNP31" s="201"/>
      <c r="KNQ31" s="201"/>
      <c r="KNR31" s="201"/>
      <c r="KNS31" s="201"/>
      <c r="KNT31" s="201"/>
      <c r="KNU31" s="201"/>
      <c r="KNV31" s="201"/>
      <c r="KNW31" s="201"/>
      <c r="KNX31" s="201"/>
      <c r="KNY31" s="201"/>
      <c r="KNZ31" s="201"/>
      <c r="KOA31" s="201"/>
      <c r="KOB31" s="201"/>
      <c r="KOC31" s="201"/>
      <c r="KOD31" s="201"/>
      <c r="KOE31" s="201"/>
      <c r="KOF31" s="201"/>
      <c r="KOG31" s="201"/>
      <c r="KOH31" s="201"/>
      <c r="KOI31" s="201"/>
      <c r="KOJ31" s="201"/>
      <c r="KOK31" s="201"/>
      <c r="KOL31" s="201"/>
      <c r="KOM31" s="201"/>
      <c r="KON31" s="201"/>
      <c r="KOO31" s="201"/>
      <c r="KOP31" s="201"/>
      <c r="KOQ31" s="201"/>
      <c r="KOR31" s="201"/>
      <c r="KOS31" s="201"/>
      <c r="KOT31" s="201"/>
      <c r="KOU31" s="201"/>
      <c r="KOV31" s="201"/>
      <c r="KOW31" s="201"/>
      <c r="KOX31" s="201"/>
      <c r="KOY31" s="201"/>
      <c r="KOZ31" s="201"/>
      <c r="KPA31" s="201"/>
      <c r="KPB31" s="201"/>
      <c r="KPC31" s="201"/>
      <c r="KPD31" s="201"/>
      <c r="KPE31" s="201"/>
      <c r="KPF31" s="201"/>
      <c r="KPG31" s="201"/>
      <c r="KPH31" s="201"/>
      <c r="KPI31" s="201"/>
      <c r="KPJ31" s="201"/>
      <c r="KPK31" s="201"/>
      <c r="KPL31" s="201"/>
      <c r="KPM31" s="201"/>
      <c r="KPN31" s="201"/>
      <c r="KPO31" s="201"/>
      <c r="KPP31" s="201"/>
      <c r="KPQ31" s="201"/>
      <c r="KPR31" s="201"/>
      <c r="KPS31" s="201"/>
      <c r="KPT31" s="201"/>
      <c r="KPU31" s="201"/>
      <c r="KPV31" s="201"/>
      <c r="KPW31" s="201"/>
      <c r="KPX31" s="201"/>
      <c r="KPY31" s="201"/>
      <c r="KPZ31" s="201"/>
      <c r="KQA31" s="201"/>
      <c r="KQB31" s="201"/>
      <c r="KQC31" s="201"/>
      <c r="KQD31" s="201"/>
      <c r="KQE31" s="201"/>
      <c r="KQF31" s="201"/>
      <c r="KQG31" s="201"/>
      <c r="KQH31" s="201"/>
      <c r="KQI31" s="201"/>
      <c r="KQJ31" s="201"/>
      <c r="KQK31" s="201"/>
      <c r="KQL31" s="201"/>
      <c r="KQM31" s="201"/>
      <c r="KQN31" s="201"/>
      <c r="KQO31" s="201"/>
      <c r="KQP31" s="201"/>
      <c r="KQQ31" s="201"/>
      <c r="KQR31" s="201"/>
      <c r="KQS31" s="201"/>
      <c r="KQT31" s="201"/>
      <c r="KQU31" s="201"/>
      <c r="KQV31" s="201"/>
      <c r="KQW31" s="201"/>
      <c r="KQX31" s="201"/>
      <c r="KQY31" s="201"/>
      <c r="KQZ31" s="201"/>
      <c r="KRA31" s="201"/>
      <c r="KRB31" s="201"/>
      <c r="KRC31" s="201"/>
      <c r="KRD31" s="201"/>
      <c r="KRE31" s="201"/>
      <c r="KRF31" s="201"/>
      <c r="KRG31" s="201"/>
      <c r="KRH31" s="201"/>
      <c r="KRI31" s="201"/>
      <c r="KRJ31" s="201"/>
      <c r="KRK31" s="201"/>
      <c r="KRL31" s="201"/>
      <c r="KRM31" s="201"/>
      <c r="KRN31" s="201"/>
      <c r="KRO31" s="201"/>
      <c r="KRP31" s="201"/>
      <c r="KRQ31" s="201"/>
      <c r="KRR31" s="201"/>
      <c r="KRS31" s="201"/>
      <c r="KRT31" s="201"/>
      <c r="KRU31" s="201"/>
      <c r="KRV31" s="201"/>
      <c r="KRW31" s="201"/>
      <c r="KRX31" s="201"/>
      <c r="KRY31" s="201"/>
      <c r="KRZ31" s="201"/>
      <c r="KSA31" s="201"/>
      <c r="KSB31" s="201"/>
      <c r="KSC31" s="201"/>
      <c r="KSD31" s="201"/>
      <c r="KSE31" s="201"/>
      <c r="KSF31" s="201"/>
      <c r="KSG31" s="201"/>
      <c r="KSH31" s="201"/>
      <c r="KSI31" s="201"/>
      <c r="KSJ31" s="201"/>
      <c r="KSK31" s="201"/>
      <c r="KSL31" s="201"/>
      <c r="KSM31" s="201"/>
      <c r="KSN31" s="201"/>
      <c r="KSO31" s="201"/>
      <c r="KSP31" s="201"/>
      <c r="KSQ31" s="201"/>
      <c r="KSR31" s="201"/>
      <c r="KSS31" s="201"/>
      <c r="KST31" s="201"/>
      <c r="KSU31" s="201"/>
      <c r="KSV31" s="201"/>
      <c r="KSW31" s="201"/>
      <c r="KSX31" s="201"/>
      <c r="KSY31" s="201"/>
      <c r="KSZ31" s="201"/>
      <c r="KTA31" s="201"/>
      <c r="KTB31" s="201"/>
      <c r="KTC31" s="201"/>
      <c r="KTD31" s="201"/>
      <c r="KTE31" s="201"/>
      <c r="KTF31" s="201"/>
      <c r="KTG31" s="201"/>
      <c r="KTH31" s="201"/>
      <c r="KTI31" s="201"/>
      <c r="KTJ31" s="201"/>
      <c r="KTK31" s="201"/>
      <c r="KTL31" s="201"/>
      <c r="KTM31" s="201"/>
      <c r="KTN31" s="201"/>
      <c r="KTO31" s="201"/>
      <c r="KTP31" s="201"/>
      <c r="KTQ31" s="201"/>
      <c r="KTR31" s="201"/>
      <c r="KTS31" s="201"/>
      <c r="KTT31" s="201"/>
      <c r="KTU31" s="201"/>
      <c r="KTV31" s="201"/>
      <c r="KTW31" s="201"/>
      <c r="KTX31" s="201"/>
      <c r="KTY31" s="201"/>
      <c r="KTZ31" s="201"/>
      <c r="KUA31" s="201"/>
      <c r="KUB31" s="201"/>
      <c r="KUC31" s="201"/>
      <c r="KUD31" s="201"/>
      <c r="KUE31" s="201"/>
      <c r="KUF31" s="201"/>
      <c r="KUG31" s="201"/>
      <c r="KUH31" s="201"/>
      <c r="KUI31" s="201"/>
      <c r="KUJ31" s="201"/>
      <c r="KUK31" s="201"/>
      <c r="KUL31" s="201"/>
      <c r="KUM31" s="201"/>
      <c r="KUN31" s="201"/>
      <c r="KUO31" s="201"/>
      <c r="KUP31" s="201"/>
      <c r="KUQ31" s="201"/>
      <c r="KUR31" s="201"/>
      <c r="KUS31" s="201"/>
      <c r="KUT31" s="201"/>
      <c r="KUU31" s="201"/>
      <c r="KUV31" s="201"/>
      <c r="KUW31" s="201"/>
      <c r="KUX31" s="201"/>
      <c r="KUY31" s="201"/>
      <c r="KUZ31" s="201"/>
      <c r="KVA31" s="201"/>
      <c r="KVB31" s="201"/>
      <c r="KVC31" s="201"/>
      <c r="KVD31" s="201"/>
      <c r="KVE31" s="201"/>
      <c r="KVF31" s="201"/>
      <c r="KVG31" s="201"/>
      <c r="KVH31" s="201"/>
      <c r="KVI31" s="201"/>
      <c r="KVJ31" s="201"/>
      <c r="KVK31" s="201"/>
      <c r="KVL31" s="201"/>
      <c r="KVM31" s="201"/>
      <c r="KVN31" s="201"/>
      <c r="KVO31" s="201"/>
      <c r="KVP31" s="201"/>
      <c r="KVQ31" s="201"/>
      <c r="KVR31" s="201"/>
      <c r="KVS31" s="201"/>
      <c r="KVT31" s="201"/>
      <c r="KVU31" s="201"/>
      <c r="KVV31" s="201"/>
      <c r="KVW31" s="201"/>
      <c r="KVX31" s="201"/>
      <c r="KVY31" s="201"/>
      <c r="KVZ31" s="201"/>
      <c r="KWA31" s="201"/>
      <c r="KWB31" s="201"/>
      <c r="KWC31" s="201"/>
      <c r="KWD31" s="201"/>
      <c r="KWE31" s="201"/>
      <c r="KWF31" s="201"/>
      <c r="KWG31" s="201"/>
      <c r="KWH31" s="201"/>
      <c r="KWI31" s="201"/>
      <c r="KWJ31" s="201"/>
      <c r="KWK31" s="201"/>
      <c r="KWL31" s="201"/>
      <c r="KWM31" s="201"/>
      <c r="KWN31" s="201"/>
      <c r="KWO31" s="201"/>
      <c r="KWP31" s="201"/>
      <c r="KWQ31" s="201"/>
      <c r="KWR31" s="201"/>
      <c r="KWS31" s="201"/>
      <c r="KWT31" s="201"/>
      <c r="KWU31" s="201"/>
      <c r="KWV31" s="201"/>
      <c r="KWW31" s="201"/>
      <c r="KWX31" s="201"/>
      <c r="KWY31" s="201"/>
      <c r="KWZ31" s="201"/>
      <c r="KXA31" s="201"/>
      <c r="KXB31" s="201"/>
      <c r="KXC31" s="201"/>
      <c r="KXD31" s="201"/>
      <c r="KXE31" s="201"/>
      <c r="KXF31" s="201"/>
      <c r="KXG31" s="201"/>
      <c r="KXH31" s="201"/>
      <c r="KXI31" s="201"/>
      <c r="KXJ31" s="201"/>
      <c r="KXK31" s="201"/>
      <c r="KXL31" s="201"/>
      <c r="KXM31" s="201"/>
      <c r="KXN31" s="201"/>
      <c r="KXO31" s="201"/>
      <c r="KXP31" s="201"/>
      <c r="KXQ31" s="201"/>
      <c r="KXR31" s="201"/>
      <c r="KXS31" s="201"/>
      <c r="KXT31" s="201"/>
      <c r="KXU31" s="201"/>
      <c r="KXV31" s="201"/>
      <c r="KXW31" s="201"/>
      <c r="KXX31" s="201"/>
      <c r="KXY31" s="201"/>
      <c r="KXZ31" s="201"/>
      <c r="KYA31" s="201"/>
      <c r="KYB31" s="201"/>
      <c r="KYC31" s="201"/>
      <c r="KYD31" s="201"/>
      <c r="KYE31" s="201"/>
      <c r="KYF31" s="201"/>
      <c r="KYG31" s="201"/>
      <c r="KYH31" s="201"/>
      <c r="KYI31" s="201"/>
      <c r="KYJ31" s="201"/>
      <c r="KYK31" s="201"/>
      <c r="KYL31" s="201"/>
      <c r="KYM31" s="201"/>
      <c r="KYN31" s="201"/>
      <c r="KYO31" s="201"/>
      <c r="KYP31" s="201"/>
      <c r="KYQ31" s="201"/>
      <c r="KYR31" s="201"/>
      <c r="KYS31" s="201"/>
      <c r="KYT31" s="201"/>
      <c r="KYU31" s="201"/>
      <c r="KYV31" s="201"/>
      <c r="KYW31" s="201"/>
      <c r="KYX31" s="201"/>
      <c r="KYY31" s="201"/>
      <c r="KYZ31" s="201"/>
      <c r="KZA31" s="201"/>
      <c r="KZB31" s="201"/>
      <c r="KZC31" s="201"/>
      <c r="KZD31" s="201"/>
      <c r="KZE31" s="201"/>
      <c r="KZF31" s="201"/>
      <c r="KZG31" s="201"/>
      <c r="KZH31" s="201"/>
      <c r="KZI31" s="201"/>
      <c r="KZJ31" s="201"/>
      <c r="KZK31" s="201"/>
      <c r="KZL31" s="201"/>
      <c r="KZM31" s="201"/>
      <c r="KZN31" s="201"/>
      <c r="KZO31" s="201"/>
      <c r="KZP31" s="201"/>
      <c r="KZQ31" s="201"/>
      <c r="KZR31" s="201"/>
      <c r="KZS31" s="201"/>
      <c r="KZT31" s="201"/>
      <c r="KZU31" s="201"/>
      <c r="KZV31" s="201"/>
      <c r="KZW31" s="201"/>
      <c r="KZX31" s="201"/>
      <c r="KZY31" s="201"/>
      <c r="KZZ31" s="201"/>
      <c r="LAA31" s="201"/>
      <c r="LAB31" s="201"/>
      <c r="LAC31" s="201"/>
      <c r="LAD31" s="201"/>
      <c r="LAE31" s="201"/>
      <c r="LAF31" s="201"/>
      <c r="LAG31" s="201"/>
      <c r="LAH31" s="201"/>
      <c r="LAI31" s="201"/>
      <c r="LAJ31" s="201"/>
      <c r="LAK31" s="201"/>
      <c r="LAL31" s="201"/>
      <c r="LAM31" s="201"/>
      <c r="LAN31" s="201"/>
      <c r="LAO31" s="201"/>
      <c r="LAP31" s="201"/>
      <c r="LAQ31" s="201"/>
      <c r="LAR31" s="201"/>
      <c r="LAS31" s="201"/>
      <c r="LAT31" s="201"/>
      <c r="LAU31" s="201"/>
      <c r="LAV31" s="201"/>
      <c r="LAW31" s="201"/>
      <c r="LAX31" s="201"/>
      <c r="LAY31" s="201"/>
      <c r="LAZ31" s="201"/>
      <c r="LBA31" s="201"/>
      <c r="LBB31" s="201"/>
      <c r="LBC31" s="201"/>
      <c r="LBD31" s="201"/>
      <c r="LBE31" s="201"/>
      <c r="LBF31" s="201"/>
      <c r="LBG31" s="201"/>
      <c r="LBH31" s="201"/>
      <c r="LBI31" s="201"/>
      <c r="LBJ31" s="201"/>
      <c r="LBK31" s="201"/>
      <c r="LBL31" s="201"/>
      <c r="LBM31" s="201"/>
      <c r="LBN31" s="201"/>
      <c r="LBO31" s="201"/>
      <c r="LBP31" s="201"/>
      <c r="LBQ31" s="201"/>
      <c r="LBR31" s="201"/>
      <c r="LBS31" s="201"/>
      <c r="LBT31" s="201"/>
      <c r="LBU31" s="201"/>
      <c r="LBV31" s="201"/>
      <c r="LBW31" s="201"/>
      <c r="LBX31" s="201"/>
      <c r="LBY31" s="201"/>
      <c r="LBZ31" s="201"/>
      <c r="LCA31" s="201"/>
      <c r="LCB31" s="201"/>
      <c r="LCC31" s="201"/>
      <c r="LCD31" s="201"/>
      <c r="LCE31" s="201"/>
      <c r="LCF31" s="201"/>
      <c r="LCG31" s="201"/>
      <c r="LCH31" s="201"/>
      <c r="LCI31" s="201"/>
      <c r="LCJ31" s="201"/>
      <c r="LCK31" s="201"/>
      <c r="LCL31" s="201"/>
      <c r="LCM31" s="201"/>
      <c r="LCN31" s="201"/>
      <c r="LCO31" s="201"/>
      <c r="LCP31" s="201"/>
      <c r="LCQ31" s="201"/>
      <c r="LCR31" s="201"/>
      <c r="LCS31" s="201"/>
      <c r="LCT31" s="201"/>
      <c r="LCU31" s="201"/>
      <c r="LCV31" s="201"/>
      <c r="LCW31" s="201"/>
      <c r="LCX31" s="201"/>
      <c r="LCY31" s="201"/>
      <c r="LCZ31" s="201"/>
      <c r="LDA31" s="201"/>
      <c r="LDB31" s="201"/>
      <c r="LDC31" s="201"/>
      <c r="LDD31" s="201"/>
      <c r="LDE31" s="201"/>
      <c r="LDF31" s="201"/>
      <c r="LDG31" s="201"/>
      <c r="LDH31" s="201"/>
      <c r="LDI31" s="201"/>
      <c r="LDJ31" s="201"/>
      <c r="LDK31" s="201"/>
      <c r="LDL31" s="201"/>
      <c r="LDM31" s="201"/>
      <c r="LDN31" s="201"/>
      <c r="LDO31" s="201"/>
      <c r="LDP31" s="201"/>
      <c r="LDQ31" s="201"/>
      <c r="LDR31" s="201"/>
      <c r="LDS31" s="201"/>
      <c r="LDT31" s="201"/>
      <c r="LDU31" s="201"/>
      <c r="LDV31" s="201"/>
      <c r="LDW31" s="201"/>
      <c r="LDX31" s="201"/>
      <c r="LDY31" s="201"/>
      <c r="LDZ31" s="201"/>
      <c r="LEA31" s="201"/>
      <c r="LEB31" s="201"/>
      <c r="LEC31" s="201"/>
      <c r="LED31" s="201"/>
      <c r="LEE31" s="201"/>
      <c r="LEF31" s="201"/>
      <c r="LEG31" s="201"/>
      <c r="LEH31" s="201"/>
      <c r="LEI31" s="201"/>
      <c r="LEJ31" s="201"/>
      <c r="LEK31" s="201"/>
      <c r="LEL31" s="201"/>
      <c r="LEM31" s="201"/>
      <c r="LEN31" s="201"/>
      <c r="LEO31" s="201"/>
      <c r="LEP31" s="201"/>
      <c r="LEQ31" s="201"/>
      <c r="LER31" s="201"/>
      <c r="LES31" s="201"/>
      <c r="LET31" s="201"/>
      <c r="LEU31" s="201"/>
      <c r="LEV31" s="201"/>
      <c r="LEW31" s="201"/>
      <c r="LEX31" s="201"/>
      <c r="LEY31" s="201"/>
      <c r="LEZ31" s="201"/>
      <c r="LFA31" s="201"/>
      <c r="LFB31" s="201"/>
      <c r="LFC31" s="201"/>
      <c r="LFD31" s="201"/>
      <c r="LFE31" s="201"/>
      <c r="LFF31" s="201"/>
      <c r="LFG31" s="201"/>
      <c r="LFH31" s="201"/>
      <c r="LFI31" s="201"/>
      <c r="LFJ31" s="201"/>
      <c r="LFK31" s="201"/>
      <c r="LFL31" s="201"/>
      <c r="LFM31" s="201"/>
      <c r="LFN31" s="201"/>
      <c r="LFO31" s="201"/>
      <c r="LFP31" s="201"/>
      <c r="LFQ31" s="201"/>
      <c r="LFR31" s="201"/>
      <c r="LFS31" s="201"/>
      <c r="LFT31" s="201"/>
      <c r="LFU31" s="201"/>
      <c r="LFV31" s="201"/>
      <c r="LFW31" s="201"/>
      <c r="LFX31" s="201"/>
      <c r="LFY31" s="201"/>
      <c r="LFZ31" s="201"/>
      <c r="LGA31" s="201"/>
      <c r="LGB31" s="201"/>
      <c r="LGC31" s="201"/>
      <c r="LGD31" s="201"/>
      <c r="LGE31" s="201"/>
      <c r="LGF31" s="201"/>
      <c r="LGG31" s="201"/>
      <c r="LGH31" s="201"/>
      <c r="LGI31" s="201"/>
      <c r="LGJ31" s="201"/>
      <c r="LGK31" s="201"/>
      <c r="LGL31" s="201"/>
      <c r="LGM31" s="201"/>
      <c r="LGN31" s="201"/>
      <c r="LGO31" s="201"/>
      <c r="LGP31" s="201"/>
      <c r="LGQ31" s="201"/>
      <c r="LGR31" s="201"/>
      <c r="LGS31" s="201"/>
      <c r="LGT31" s="201"/>
      <c r="LGU31" s="201"/>
      <c r="LGV31" s="201"/>
      <c r="LGW31" s="201"/>
      <c r="LGX31" s="201"/>
      <c r="LGY31" s="201"/>
      <c r="LGZ31" s="201"/>
      <c r="LHA31" s="201"/>
      <c r="LHB31" s="201"/>
      <c r="LHC31" s="201"/>
      <c r="LHD31" s="201"/>
      <c r="LHE31" s="201"/>
      <c r="LHF31" s="201"/>
      <c r="LHG31" s="201"/>
      <c r="LHH31" s="201"/>
      <c r="LHI31" s="201"/>
      <c r="LHJ31" s="201"/>
      <c r="LHK31" s="201"/>
      <c r="LHL31" s="201"/>
      <c r="LHM31" s="201"/>
      <c r="LHN31" s="201"/>
      <c r="LHO31" s="201"/>
      <c r="LHP31" s="201"/>
      <c r="LHQ31" s="201"/>
      <c r="LHR31" s="201"/>
      <c r="LHS31" s="201"/>
      <c r="LHT31" s="201"/>
      <c r="LHU31" s="201"/>
      <c r="LHV31" s="201"/>
      <c r="LHW31" s="201"/>
      <c r="LHX31" s="201"/>
      <c r="LHY31" s="201"/>
      <c r="LHZ31" s="201"/>
      <c r="LIA31" s="201"/>
      <c r="LIB31" s="201"/>
      <c r="LIC31" s="201"/>
      <c r="LID31" s="201"/>
      <c r="LIE31" s="201"/>
      <c r="LIF31" s="201"/>
      <c r="LIG31" s="201"/>
      <c r="LIH31" s="201"/>
      <c r="LII31" s="201"/>
      <c r="LIJ31" s="201"/>
      <c r="LIK31" s="201"/>
      <c r="LIL31" s="201"/>
      <c r="LIM31" s="201"/>
      <c r="LIN31" s="201"/>
      <c r="LIO31" s="201"/>
      <c r="LIP31" s="201"/>
      <c r="LIQ31" s="201"/>
      <c r="LIR31" s="201"/>
      <c r="LIS31" s="201"/>
      <c r="LIT31" s="201"/>
      <c r="LIU31" s="201"/>
      <c r="LIV31" s="201"/>
      <c r="LIW31" s="201"/>
      <c r="LIX31" s="201"/>
      <c r="LIY31" s="201"/>
      <c r="LIZ31" s="201"/>
      <c r="LJA31" s="201"/>
      <c r="LJB31" s="201"/>
      <c r="LJC31" s="201"/>
      <c r="LJD31" s="201"/>
      <c r="LJE31" s="201"/>
      <c r="LJF31" s="201"/>
      <c r="LJG31" s="201"/>
      <c r="LJH31" s="201"/>
      <c r="LJI31" s="201"/>
      <c r="LJJ31" s="201"/>
      <c r="LJK31" s="201"/>
      <c r="LJL31" s="201"/>
      <c r="LJM31" s="201"/>
      <c r="LJN31" s="201"/>
      <c r="LJO31" s="201"/>
      <c r="LJP31" s="201"/>
      <c r="LJQ31" s="201"/>
      <c r="LJR31" s="201"/>
      <c r="LJS31" s="201"/>
      <c r="LJT31" s="201"/>
      <c r="LJU31" s="201"/>
      <c r="LJV31" s="201"/>
      <c r="LJW31" s="201"/>
      <c r="LJX31" s="201"/>
      <c r="LJY31" s="201"/>
      <c r="LJZ31" s="201"/>
      <c r="LKA31" s="201"/>
      <c r="LKB31" s="201"/>
      <c r="LKC31" s="201"/>
      <c r="LKD31" s="201"/>
      <c r="LKE31" s="201"/>
      <c r="LKF31" s="201"/>
      <c r="LKG31" s="201"/>
      <c r="LKH31" s="201"/>
      <c r="LKI31" s="201"/>
      <c r="LKJ31" s="201"/>
      <c r="LKK31" s="201"/>
      <c r="LKL31" s="201"/>
      <c r="LKM31" s="201"/>
      <c r="LKN31" s="201"/>
      <c r="LKO31" s="201"/>
      <c r="LKP31" s="201"/>
      <c r="LKQ31" s="201"/>
      <c r="LKR31" s="201"/>
      <c r="LKS31" s="201"/>
      <c r="LKT31" s="201"/>
      <c r="LKU31" s="201"/>
      <c r="LKV31" s="201"/>
      <c r="LKW31" s="201"/>
      <c r="LKX31" s="201"/>
      <c r="LKY31" s="201"/>
      <c r="LKZ31" s="201"/>
      <c r="LLA31" s="201"/>
      <c r="LLB31" s="201"/>
      <c r="LLC31" s="201"/>
      <c r="LLD31" s="201"/>
      <c r="LLE31" s="201"/>
      <c r="LLF31" s="201"/>
      <c r="LLG31" s="201"/>
      <c r="LLH31" s="201"/>
      <c r="LLI31" s="201"/>
      <c r="LLJ31" s="201"/>
      <c r="LLK31" s="201"/>
      <c r="LLL31" s="201"/>
      <c r="LLM31" s="201"/>
      <c r="LLN31" s="201"/>
      <c r="LLO31" s="201"/>
      <c r="LLP31" s="201"/>
      <c r="LLQ31" s="201"/>
      <c r="LLR31" s="201"/>
      <c r="LLS31" s="201"/>
      <c r="LLT31" s="201"/>
      <c r="LLU31" s="201"/>
      <c r="LLV31" s="201"/>
      <c r="LLW31" s="201"/>
      <c r="LLX31" s="201"/>
      <c r="LLY31" s="201"/>
      <c r="LLZ31" s="201"/>
      <c r="LMA31" s="201"/>
      <c r="LMB31" s="201"/>
      <c r="LMC31" s="201"/>
      <c r="LMD31" s="201"/>
      <c r="LME31" s="201"/>
      <c r="LMF31" s="201"/>
      <c r="LMG31" s="201"/>
      <c r="LMH31" s="201"/>
      <c r="LMI31" s="201"/>
      <c r="LMJ31" s="201"/>
      <c r="LMK31" s="201"/>
      <c r="LML31" s="201"/>
      <c r="LMM31" s="201"/>
      <c r="LMN31" s="201"/>
      <c r="LMO31" s="201"/>
      <c r="LMP31" s="201"/>
      <c r="LMQ31" s="201"/>
      <c r="LMR31" s="201"/>
      <c r="LMS31" s="201"/>
      <c r="LMT31" s="201"/>
      <c r="LMU31" s="201"/>
      <c r="LMV31" s="201"/>
      <c r="LMW31" s="201"/>
      <c r="LMX31" s="201"/>
      <c r="LMY31" s="201"/>
      <c r="LMZ31" s="201"/>
      <c r="LNA31" s="201"/>
      <c r="LNB31" s="201"/>
      <c r="LNC31" s="201"/>
      <c r="LND31" s="201"/>
      <c r="LNE31" s="201"/>
      <c r="LNF31" s="201"/>
      <c r="LNG31" s="201"/>
      <c r="LNH31" s="201"/>
      <c r="LNI31" s="201"/>
      <c r="LNJ31" s="201"/>
      <c r="LNK31" s="201"/>
      <c r="LNL31" s="201"/>
      <c r="LNM31" s="201"/>
      <c r="LNN31" s="201"/>
      <c r="LNO31" s="201"/>
      <c r="LNP31" s="201"/>
      <c r="LNQ31" s="201"/>
      <c r="LNR31" s="201"/>
      <c r="LNS31" s="201"/>
      <c r="LNT31" s="201"/>
      <c r="LNU31" s="201"/>
      <c r="LNV31" s="201"/>
      <c r="LNW31" s="201"/>
      <c r="LNX31" s="201"/>
      <c r="LNY31" s="201"/>
      <c r="LNZ31" s="201"/>
      <c r="LOA31" s="201"/>
      <c r="LOB31" s="201"/>
      <c r="LOC31" s="201"/>
      <c r="LOD31" s="201"/>
      <c r="LOE31" s="201"/>
      <c r="LOF31" s="201"/>
      <c r="LOG31" s="201"/>
      <c r="LOH31" s="201"/>
      <c r="LOI31" s="201"/>
      <c r="LOJ31" s="201"/>
      <c r="LOK31" s="201"/>
      <c r="LOL31" s="201"/>
      <c r="LOM31" s="201"/>
      <c r="LON31" s="201"/>
      <c r="LOO31" s="201"/>
      <c r="LOP31" s="201"/>
      <c r="LOQ31" s="201"/>
      <c r="LOR31" s="201"/>
      <c r="LOS31" s="201"/>
      <c r="LOT31" s="201"/>
      <c r="LOU31" s="201"/>
      <c r="LOV31" s="201"/>
      <c r="LOW31" s="201"/>
      <c r="LOX31" s="201"/>
      <c r="LOY31" s="201"/>
      <c r="LOZ31" s="201"/>
      <c r="LPA31" s="201"/>
      <c r="LPB31" s="201"/>
      <c r="LPC31" s="201"/>
      <c r="LPD31" s="201"/>
      <c r="LPE31" s="201"/>
      <c r="LPF31" s="201"/>
      <c r="LPG31" s="201"/>
      <c r="LPH31" s="201"/>
      <c r="LPI31" s="201"/>
      <c r="LPJ31" s="201"/>
      <c r="LPK31" s="201"/>
      <c r="LPL31" s="201"/>
      <c r="LPM31" s="201"/>
      <c r="LPN31" s="201"/>
      <c r="LPO31" s="201"/>
      <c r="LPP31" s="201"/>
      <c r="LPQ31" s="201"/>
      <c r="LPR31" s="201"/>
      <c r="LPS31" s="201"/>
      <c r="LPT31" s="201"/>
      <c r="LPU31" s="201"/>
      <c r="LPV31" s="201"/>
      <c r="LPW31" s="201"/>
      <c r="LPX31" s="201"/>
      <c r="LPY31" s="201"/>
      <c r="LPZ31" s="201"/>
      <c r="LQA31" s="201"/>
      <c r="LQB31" s="201"/>
      <c r="LQC31" s="201"/>
      <c r="LQD31" s="201"/>
      <c r="LQE31" s="201"/>
      <c r="LQF31" s="201"/>
      <c r="LQG31" s="201"/>
      <c r="LQH31" s="201"/>
      <c r="LQI31" s="201"/>
      <c r="LQJ31" s="201"/>
      <c r="LQK31" s="201"/>
      <c r="LQL31" s="201"/>
      <c r="LQM31" s="201"/>
      <c r="LQN31" s="201"/>
      <c r="LQO31" s="201"/>
      <c r="LQP31" s="201"/>
      <c r="LQQ31" s="201"/>
      <c r="LQR31" s="201"/>
      <c r="LQS31" s="201"/>
      <c r="LQT31" s="201"/>
      <c r="LQU31" s="201"/>
      <c r="LQV31" s="201"/>
      <c r="LQW31" s="201"/>
      <c r="LQX31" s="201"/>
      <c r="LQY31" s="201"/>
      <c r="LQZ31" s="201"/>
      <c r="LRA31" s="201"/>
      <c r="LRB31" s="201"/>
      <c r="LRC31" s="201"/>
      <c r="LRD31" s="201"/>
      <c r="LRE31" s="201"/>
      <c r="LRF31" s="201"/>
      <c r="LRG31" s="201"/>
      <c r="LRH31" s="201"/>
      <c r="LRI31" s="201"/>
      <c r="LRJ31" s="201"/>
      <c r="LRK31" s="201"/>
      <c r="LRL31" s="201"/>
      <c r="LRM31" s="201"/>
      <c r="LRN31" s="201"/>
      <c r="LRO31" s="201"/>
      <c r="LRP31" s="201"/>
      <c r="LRQ31" s="201"/>
      <c r="LRR31" s="201"/>
      <c r="LRS31" s="201"/>
      <c r="LRT31" s="201"/>
      <c r="LRU31" s="201"/>
      <c r="LRV31" s="201"/>
      <c r="LRW31" s="201"/>
      <c r="LRX31" s="201"/>
      <c r="LRY31" s="201"/>
      <c r="LRZ31" s="201"/>
      <c r="LSA31" s="201"/>
      <c r="LSB31" s="201"/>
      <c r="LSC31" s="201"/>
      <c r="LSD31" s="201"/>
      <c r="LSE31" s="201"/>
      <c r="LSF31" s="201"/>
      <c r="LSG31" s="201"/>
      <c r="LSH31" s="201"/>
      <c r="LSI31" s="201"/>
      <c r="LSJ31" s="201"/>
      <c r="LSK31" s="201"/>
      <c r="LSL31" s="201"/>
      <c r="LSM31" s="201"/>
      <c r="LSN31" s="201"/>
      <c r="LSO31" s="201"/>
      <c r="LSP31" s="201"/>
      <c r="LSQ31" s="201"/>
      <c r="LSR31" s="201"/>
      <c r="LSS31" s="201"/>
      <c r="LST31" s="201"/>
      <c r="LSU31" s="201"/>
      <c r="LSV31" s="201"/>
      <c r="LSW31" s="201"/>
      <c r="LSX31" s="201"/>
      <c r="LSY31" s="201"/>
      <c r="LSZ31" s="201"/>
      <c r="LTA31" s="201"/>
      <c r="LTB31" s="201"/>
      <c r="LTC31" s="201"/>
      <c r="LTD31" s="201"/>
      <c r="LTE31" s="201"/>
      <c r="LTF31" s="201"/>
      <c r="LTG31" s="201"/>
      <c r="LTH31" s="201"/>
      <c r="LTI31" s="201"/>
      <c r="LTJ31" s="201"/>
      <c r="LTK31" s="201"/>
      <c r="LTL31" s="201"/>
      <c r="LTM31" s="201"/>
      <c r="LTN31" s="201"/>
      <c r="LTO31" s="201"/>
      <c r="LTP31" s="201"/>
      <c r="LTQ31" s="201"/>
      <c r="LTR31" s="201"/>
      <c r="LTS31" s="201"/>
      <c r="LTT31" s="201"/>
      <c r="LTU31" s="201"/>
      <c r="LTV31" s="201"/>
      <c r="LTW31" s="201"/>
      <c r="LTX31" s="201"/>
      <c r="LTY31" s="201"/>
      <c r="LTZ31" s="201"/>
      <c r="LUA31" s="201"/>
      <c r="LUB31" s="201"/>
      <c r="LUC31" s="201"/>
      <c r="LUD31" s="201"/>
      <c r="LUE31" s="201"/>
      <c r="LUF31" s="201"/>
      <c r="LUG31" s="201"/>
      <c r="LUH31" s="201"/>
      <c r="LUI31" s="201"/>
      <c r="LUJ31" s="201"/>
      <c r="LUK31" s="201"/>
      <c r="LUL31" s="201"/>
      <c r="LUM31" s="201"/>
      <c r="LUN31" s="201"/>
      <c r="LUO31" s="201"/>
      <c r="LUP31" s="201"/>
      <c r="LUQ31" s="201"/>
      <c r="LUR31" s="201"/>
      <c r="LUS31" s="201"/>
      <c r="LUT31" s="201"/>
      <c r="LUU31" s="201"/>
      <c r="LUV31" s="201"/>
      <c r="LUW31" s="201"/>
      <c r="LUX31" s="201"/>
      <c r="LUY31" s="201"/>
      <c r="LUZ31" s="201"/>
      <c r="LVA31" s="201"/>
      <c r="LVB31" s="201"/>
      <c r="LVC31" s="201"/>
      <c r="LVD31" s="201"/>
      <c r="LVE31" s="201"/>
      <c r="LVF31" s="201"/>
      <c r="LVG31" s="201"/>
      <c r="LVH31" s="201"/>
      <c r="LVI31" s="201"/>
      <c r="LVJ31" s="201"/>
      <c r="LVK31" s="201"/>
      <c r="LVL31" s="201"/>
      <c r="LVM31" s="201"/>
      <c r="LVN31" s="201"/>
      <c r="LVO31" s="201"/>
      <c r="LVP31" s="201"/>
      <c r="LVQ31" s="201"/>
      <c r="LVR31" s="201"/>
      <c r="LVS31" s="201"/>
      <c r="LVT31" s="201"/>
      <c r="LVU31" s="201"/>
      <c r="LVV31" s="201"/>
      <c r="LVW31" s="201"/>
      <c r="LVX31" s="201"/>
      <c r="LVY31" s="201"/>
      <c r="LVZ31" s="201"/>
      <c r="LWA31" s="201"/>
      <c r="LWB31" s="201"/>
      <c r="LWC31" s="201"/>
      <c r="LWD31" s="201"/>
      <c r="LWE31" s="201"/>
      <c r="LWF31" s="201"/>
      <c r="LWG31" s="201"/>
      <c r="LWH31" s="201"/>
      <c r="LWI31" s="201"/>
      <c r="LWJ31" s="201"/>
      <c r="LWK31" s="201"/>
      <c r="LWL31" s="201"/>
      <c r="LWM31" s="201"/>
      <c r="LWN31" s="201"/>
      <c r="LWO31" s="201"/>
      <c r="LWP31" s="201"/>
      <c r="LWQ31" s="201"/>
      <c r="LWR31" s="201"/>
      <c r="LWS31" s="201"/>
      <c r="LWT31" s="201"/>
      <c r="LWU31" s="201"/>
      <c r="LWV31" s="201"/>
      <c r="LWW31" s="201"/>
      <c r="LWX31" s="201"/>
      <c r="LWY31" s="201"/>
      <c r="LWZ31" s="201"/>
      <c r="LXA31" s="201"/>
      <c r="LXB31" s="201"/>
      <c r="LXC31" s="201"/>
      <c r="LXD31" s="201"/>
      <c r="LXE31" s="201"/>
      <c r="LXF31" s="201"/>
      <c r="LXG31" s="201"/>
      <c r="LXH31" s="201"/>
      <c r="LXI31" s="201"/>
      <c r="LXJ31" s="201"/>
      <c r="LXK31" s="201"/>
      <c r="LXL31" s="201"/>
      <c r="LXM31" s="201"/>
      <c r="LXN31" s="201"/>
      <c r="LXO31" s="201"/>
      <c r="LXP31" s="201"/>
      <c r="LXQ31" s="201"/>
      <c r="LXR31" s="201"/>
      <c r="LXS31" s="201"/>
      <c r="LXT31" s="201"/>
      <c r="LXU31" s="201"/>
      <c r="LXV31" s="201"/>
      <c r="LXW31" s="201"/>
      <c r="LXX31" s="201"/>
      <c r="LXY31" s="201"/>
      <c r="LXZ31" s="201"/>
      <c r="LYA31" s="201"/>
      <c r="LYB31" s="201"/>
      <c r="LYC31" s="201"/>
      <c r="LYD31" s="201"/>
      <c r="LYE31" s="201"/>
      <c r="LYF31" s="201"/>
      <c r="LYG31" s="201"/>
      <c r="LYH31" s="201"/>
      <c r="LYI31" s="201"/>
      <c r="LYJ31" s="201"/>
      <c r="LYK31" s="201"/>
      <c r="LYL31" s="201"/>
      <c r="LYM31" s="201"/>
      <c r="LYN31" s="201"/>
      <c r="LYO31" s="201"/>
      <c r="LYP31" s="201"/>
      <c r="LYQ31" s="201"/>
      <c r="LYR31" s="201"/>
      <c r="LYS31" s="201"/>
      <c r="LYT31" s="201"/>
      <c r="LYU31" s="201"/>
      <c r="LYV31" s="201"/>
      <c r="LYW31" s="201"/>
      <c r="LYX31" s="201"/>
      <c r="LYY31" s="201"/>
      <c r="LYZ31" s="201"/>
      <c r="LZA31" s="201"/>
      <c r="LZB31" s="201"/>
      <c r="LZC31" s="201"/>
      <c r="LZD31" s="201"/>
      <c r="LZE31" s="201"/>
      <c r="LZF31" s="201"/>
      <c r="LZG31" s="201"/>
      <c r="LZH31" s="201"/>
      <c r="LZI31" s="201"/>
      <c r="LZJ31" s="201"/>
      <c r="LZK31" s="201"/>
      <c r="LZL31" s="201"/>
      <c r="LZM31" s="201"/>
      <c r="LZN31" s="201"/>
      <c r="LZO31" s="201"/>
      <c r="LZP31" s="201"/>
      <c r="LZQ31" s="201"/>
      <c r="LZR31" s="201"/>
      <c r="LZS31" s="201"/>
      <c r="LZT31" s="201"/>
      <c r="LZU31" s="201"/>
      <c r="LZV31" s="201"/>
      <c r="LZW31" s="201"/>
      <c r="LZX31" s="201"/>
      <c r="LZY31" s="201"/>
      <c r="LZZ31" s="201"/>
      <c r="MAA31" s="201"/>
      <c r="MAB31" s="201"/>
      <c r="MAC31" s="201"/>
      <c r="MAD31" s="201"/>
      <c r="MAE31" s="201"/>
      <c r="MAF31" s="201"/>
      <c r="MAG31" s="201"/>
      <c r="MAH31" s="201"/>
      <c r="MAI31" s="201"/>
      <c r="MAJ31" s="201"/>
      <c r="MAK31" s="201"/>
      <c r="MAL31" s="201"/>
      <c r="MAM31" s="201"/>
      <c r="MAN31" s="201"/>
      <c r="MAO31" s="201"/>
      <c r="MAP31" s="201"/>
      <c r="MAQ31" s="201"/>
      <c r="MAR31" s="201"/>
      <c r="MAS31" s="201"/>
      <c r="MAT31" s="201"/>
      <c r="MAU31" s="201"/>
      <c r="MAV31" s="201"/>
      <c r="MAW31" s="201"/>
      <c r="MAX31" s="201"/>
      <c r="MAY31" s="201"/>
      <c r="MAZ31" s="201"/>
      <c r="MBA31" s="201"/>
      <c r="MBB31" s="201"/>
      <c r="MBC31" s="201"/>
      <c r="MBD31" s="201"/>
      <c r="MBE31" s="201"/>
      <c r="MBF31" s="201"/>
      <c r="MBG31" s="201"/>
      <c r="MBH31" s="201"/>
      <c r="MBI31" s="201"/>
      <c r="MBJ31" s="201"/>
      <c r="MBK31" s="201"/>
      <c r="MBL31" s="201"/>
      <c r="MBM31" s="201"/>
      <c r="MBN31" s="201"/>
      <c r="MBO31" s="201"/>
      <c r="MBP31" s="201"/>
      <c r="MBQ31" s="201"/>
      <c r="MBR31" s="201"/>
      <c r="MBS31" s="201"/>
      <c r="MBT31" s="201"/>
      <c r="MBU31" s="201"/>
      <c r="MBV31" s="201"/>
      <c r="MBW31" s="201"/>
      <c r="MBX31" s="201"/>
      <c r="MBY31" s="201"/>
      <c r="MBZ31" s="201"/>
      <c r="MCA31" s="201"/>
      <c r="MCB31" s="201"/>
      <c r="MCC31" s="201"/>
      <c r="MCD31" s="201"/>
      <c r="MCE31" s="201"/>
      <c r="MCF31" s="201"/>
      <c r="MCG31" s="201"/>
      <c r="MCH31" s="201"/>
      <c r="MCI31" s="201"/>
      <c r="MCJ31" s="201"/>
      <c r="MCK31" s="201"/>
      <c r="MCL31" s="201"/>
      <c r="MCM31" s="201"/>
      <c r="MCN31" s="201"/>
      <c r="MCO31" s="201"/>
      <c r="MCP31" s="201"/>
      <c r="MCQ31" s="201"/>
      <c r="MCR31" s="201"/>
      <c r="MCS31" s="201"/>
      <c r="MCT31" s="201"/>
      <c r="MCU31" s="201"/>
      <c r="MCV31" s="201"/>
      <c r="MCW31" s="201"/>
      <c r="MCX31" s="201"/>
      <c r="MCY31" s="201"/>
      <c r="MCZ31" s="201"/>
      <c r="MDA31" s="201"/>
      <c r="MDB31" s="201"/>
      <c r="MDC31" s="201"/>
      <c r="MDD31" s="201"/>
      <c r="MDE31" s="201"/>
      <c r="MDF31" s="201"/>
      <c r="MDG31" s="201"/>
      <c r="MDH31" s="201"/>
      <c r="MDI31" s="201"/>
      <c r="MDJ31" s="201"/>
      <c r="MDK31" s="201"/>
      <c r="MDL31" s="201"/>
      <c r="MDM31" s="201"/>
      <c r="MDN31" s="201"/>
      <c r="MDO31" s="201"/>
      <c r="MDP31" s="201"/>
      <c r="MDQ31" s="201"/>
      <c r="MDR31" s="201"/>
      <c r="MDS31" s="201"/>
      <c r="MDT31" s="201"/>
      <c r="MDU31" s="201"/>
      <c r="MDV31" s="201"/>
      <c r="MDW31" s="201"/>
      <c r="MDX31" s="201"/>
      <c r="MDY31" s="201"/>
      <c r="MDZ31" s="201"/>
      <c r="MEA31" s="201"/>
      <c r="MEB31" s="201"/>
      <c r="MEC31" s="201"/>
      <c r="MED31" s="201"/>
      <c r="MEE31" s="201"/>
      <c r="MEF31" s="201"/>
      <c r="MEG31" s="201"/>
      <c r="MEH31" s="201"/>
      <c r="MEI31" s="201"/>
      <c r="MEJ31" s="201"/>
      <c r="MEK31" s="201"/>
      <c r="MEL31" s="201"/>
      <c r="MEM31" s="201"/>
      <c r="MEN31" s="201"/>
      <c r="MEO31" s="201"/>
      <c r="MEP31" s="201"/>
      <c r="MEQ31" s="201"/>
      <c r="MER31" s="201"/>
      <c r="MES31" s="201"/>
      <c r="MET31" s="201"/>
      <c r="MEU31" s="201"/>
      <c r="MEV31" s="201"/>
      <c r="MEW31" s="201"/>
      <c r="MEX31" s="201"/>
      <c r="MEY31" s="201"/>
      <c r="MEZ31" s="201"/>
      <c r="MFA31" s="201"/>
      <c r="MFB31" s="201"/>
      <c r="MFC31" s="201"/>
      <c r="MFD31" s="201"/>
      <c r="MFE31" s="201"/>
      <c r="MFF31" s="201"/>
      <c r="MFG31" s="201"/>
      <c r="MFH31" s="201"/>
      <c r="MFI31" s="201"/>
      <c r="MFJ31" s="201"/>
      <c r="MFK31" s="201"/>
      <c r="MFL31" s="201"/>
      <c r="MFM31" s="201"/>
      <c r="MFN31" s="201"/>
      <c r="MFO31" s="201"/>
      <c r="MFP31" s="201"/>
      <c r="MFQ31" s="201"/>
      <c r="MFR31" s="201"/>
      <c r="MFS31" s="201"/>
      <c r="MFT31" s="201"/>
      <c r="MFU31" s="201"/>
      <c r="MFV31" s="201"/>
      <c r="MFW31" s="201"/>
      <c r="MFX31" s="201"/>
      <c r="MFY31" s="201"/>
      <c r="MFZ31" s="201"/>
      <c r="MGA31" s="201"/>
      <c r="MGB31" s="201"/>
      <c r="MGC31" s="201"/>
      <c r="MGD31" s="201"/>
      <c r="MGE31" s="201"/>
      <c r="MGF31" s="201"/>
      <c r="MGG31" s="201"/>
      <c r="MGH31" s="201"/>
      <c r="MGI31" s="201"/>
      <c r="MGJ31" s="201"/>
      <c r="MGK31" s="201"/>
      <c r="MGL31" s="201"/>
      <c r="MGM31" s="201"/>
      <c r="MGN31" s="201"/>
      <c r="MGO31" s="201"/>
      <c r="MGP31" s="201"/>
      <c r="MGQ31" s="201"/>
      <c r="MGR31" s="201"/>
      <c r="MGS31" s="201"/>
      <c r="MGT31" s="201"/>
      <c r="MGU31" s="201"/>
      <c r="MGV31" s="201"/>
      <c r="MGW31" s="201"/>
      <c r="MGX31" s="201"/>
      <c r="MGY31" s="201"/>
      <c r="MGZ31" s="201"/>
      <c r="MHA31" s="201"/>
      <c r="MHB31" s="201"/>
      <c r="MHC31" s="201"/>
      <c r="MHD31" s="201"/>
      <c r="MHE31" s="201"/>
      <c r="MHF31" s="201"/>
      <c r="MHG31" s="201"/>
      <c r="MHH31" s="201"/>
      <c r="MHI31" s="201"/>
      <c r="MHJ31" s="201"/>
      <c r="MHK31" s="201"/>
      <c r="MHL31" s="201"/>
      <c r="MHM31" s="201"/>
      <c r="MHN31" s="201"/>
      <c r="MHO31" s="201"/>
      <c r="MHP31" s="201"/>
      <c r="MHQ31" s="201"/>
      <c r="MHR31" s="201"/>
      <c r="MHS31" s="201"/>
      <c r="MHT31" s="201"/>
      <c r="MHU31" s="201"/>
      <c r="MHV31" s="201"/>
      <c r="MHW31" s="201"/>
      <c r="MHX31" s="201"/>
      <c r="MHY31" s="201"/>
      <c r="MHZ31" s="201"/>
      <c r="MIA31" s="201"/>
      <c r="MIB31" s="201"/>
      <c r="MIC31" s="201"/>
      <c r="MID31" s="201"/>
      <c r="MIE31" s="201"/>
      <c r="MIF31" s="201"/>
      <c r="MIG31" s="201"/>
      <c r="MIH31" s="201"/>
      <c r="MII31" s="201"/>
      <c r="MIJ31" s="201"/>
      <c r="MIK31" s="201"/>
      <c r="MIL31" s="201"/>
      <c r="MIM31" s="201"/>
      <c r="MIN31" s="201"/>
      <c r="MIO31" s="201"/>
      <c r="MIP31" s="201"/>
      <c r="MIQ31" s="201"/>
      <c r="MIR31" s="201"/>
      <c r="MIS31" s="201"/>
      <c r="MIT31" s="201"/>
      <c r="MIU31" s="201"/>
      <c r="MIV31" s="201"/>
      <c r="MIW31" s="201"/>
      <c r="MIX31" s="201"/>
      <c r="MIY31" s="201"/>
      <c r="MIZ31" s="201"/>
      <c r="MJA31" s="201"/>
      <c r="MJB31" s="201"/>
      <c r="MJC31" s="201"/>
      <c r="MJD31" s="201"/>
      <c r="MJE31" s="201"/>
      <c r="MJF31" s="201"/>
      <c r="MJG31" s="201"/>
      <c r="MJH31" s="201"/>
      <c r="MJI31" s="201"/>
      <c r="MJJ31" s="201"/>
      <c r="MJK31" s="201"/>
      <c r="MJL31" s="201"/>
      <c r="MJM31" s="201"/>
      <c r="MJN31" s="201"/>
      <c r="MJO31" s="201"/>
      <c r="MJP31" s="201"/>
      <c r="MJQ31" s="201"/>
      <c r="MJR31" s="201"/>
      <c r="MJS31" s="201"/>
      <c r="MJT31" s="201"/>
      <c r="MJU31" s="201"/>
      <c r="MJV31" s="201"/>
      <c r="MJW31" s="201"/>
      <c r="MJX31" s="201"/>
      <c r="MJY31" s="201"/>
      <c r="MJZ31" s="201"/>
      <c r="MKA31" s="201"/>
      <c r="MKB31" s="201"/>
      <c r="MKC31" s="201"/>
      <c r="MKD31" s="201"/>
      <c r="MKE31" s="201"/>
      <c r="MKF31" s="201"/>
      <c r="MKG31" s="201"/>
      <c r="MKH31" s="201"/>
      <c r="MKI31" s="201"/>
      <c r="MKJ31" s="201"/>
      <c r="MKK31" s="201"/>
      <c r="MKL31" s="201"/>
      <c r="MKM31" s="201"/>
      <c r="MKN31" s="201"/>
      <c r="MKO31" s="201"/>
      <c r="MKP31" s="201"/>
      <c r="MKQ31" s="201"/>
      <c r="MKR31" s="201"/>
      <c r="MKS31" s="201"/>
      <c r="MKT31" s="201"/>
      <c r="MKU31" s="201"/>
      <c r="MKV31" s="201"/>
      <c r="MKW31" s="201"/>
      <c r="MKX31" s="201"/>
      <c r="MKY31" s="201"/>
      <c r="MKZ31" s="201"/>
      <c r="MLA31" s="201"/>
      <c r="MLB31" s="201"/>
      <c r="MLC31" s="201"/>
      <c r="MLD31" s="201"/>
      <c r="MLE31" s="201"/>
      <c r="MLF31" s="201"/>
      <c r="MLG31" s="201"/>
      <c r="MLH31" s="201"/>
      <c r="MLI31" s="201"/>
      <c r="MLJ31" s="201"/>
      <c r="MLK31" s="201"/>
      <c r="MLL31" s="201"/>
      <c r="MLM31" s="201"/>
      <c r="MLN31" s="201"/>
      <c r="MLO31" s="201"/>
      <c r="MLP31" s="201"/>
      <c r="MLQ31" s="201"/>
      <c r="MLR31" s="201"/>
      <c r="MLS31" s="201"/>
      <c r="MLT31" s="201"/>
      <c r="MLU31" s="201"/>
      <c r="MLV31" s="201"/>
      <c r="MLW31" s="201"/>
      <c r="MLX31" s="201"/>
      <c r="MLY31" s="201"/>
      <c r="MLZ31" s="201"/>
      <c r="MMA31" s="201"/>
      <c r="MMB31" s="201"/>
      <c r="MMC31" s="201"/>
      <c r="MMD31" s="201"/>
      <c r="MME31" s="201"/>
      <c r="MMF31" s="201"/>
      <c r="MMG31" s="201"/>
      <c r="MMH31" s="201"/>
      <c r="MMI31" s="201"/>
      <c r="MMJ31" s="201"/>
      <c r="MMK31" s="201"/>
      <c r="MML31" s="201"/>
      <c r="MMM31" s="201"/>
      <c r="MMN31" s="201"/>
      <c r="MMO31" s="201"/>
      <c r="MMP31" s="201"/>
      <c r="MMQ31" s="201"/>
      <c r="MMR31" s="201"/>
      <c r="MMS31" s="201"/>
      <c r="MMT31" s="201"/>
      <c r="MMU31" s="201"/>
      <c r="MMV31" s="201"/>
      <c r="MMW31" s="201"/>
      <c r="MMX31" s="201"/>
      <c r="MMY31" s="201"/>
      <c r="MMZ31" s="201"/>
      <c r="MNA31" s="201"/>
      <c r="MNB31" s="201"/>
      <c r="MNC31" s="201"/>
      <c r="MND31" s="201"/>
      <c r="MNE31" s="201"/>
      <c r="MNF31" s="201"/>
      <c r="MNG31" s="201"/>
      <c r="MNH31" s="201"/>
      <c r="MNI31" s="201"/>
      <c r="MNJ31" s="201"/>
      <c r="MNK31" s="201"/>
      <c r="MNL31" s="201"/>
      <c r="MNM31" s="201"/>
      <c r="MNN31" s="201"/>
      <c r="MNO31" s="201"/>
      <c r="MNP31" s="201"/>
      <c r="MNQ31" s="201"/>
      <c r="MNR31" s="201"/>
      <c r="MNS31" s="201"/>
      <c r="MNT31" s="201"/>
      <c r="MNU31" s="201"/>
      <c r="MNV31" s="201"/>
      <c r="MNW31" s="201"/>
      <c r="MNX31" s="201"/>
      <c r="MNY31" s="201"/>
      <c r="MNZ31" s="201"/>
      <c r="MOA31" s="201"/>
      <c r="MOB31" s="201"/>
      <c r="MOC31" s="201"/>
      <c r="MOD31" s="201"/>
      <c r="MOE31" s="201"/>
      <c r="MOF31" s="201"/>
      <c r="MOG31" s="201"/>
      <c r="MOH31" s="201"/>
      <c r="MOI31" s="201"/>
      <c r="MOJ31" s="201"/>
      <c r="MOK31" s="201"/>
      <c r="MOL31" s="201"/>
      <c r="MOM31" s="201"/>
      <c r="MON31" s="201"/>
      <c r="MOO31" s="201"/>
      <c r="MOP31" s="201"/>
      <c r="MOQ31" s="201"/>
      <c r="MOR31" s="201"/>
      <c r="MOS31" s="201"/>
      <c r="MOT31" s="201"/>
      <c r="MOU31" s="201"/>
      <c r="MOV31" s="201"/>
      <c r="MOW31" s="201"/>
      <c r="MOX31" s="201"/>
      <c r="MOY31" s="201"/>
      <c r="MOZ31" s="201"/>
      <c r="MPA31" s="201"/>
      <c r="MPB31" s="201"/>
      <c r="MPC31" s="201"/>
      <c r="MPD31" s="201"/>
      <c r="MPE31" s="201"/>
      <c r="MPF31" s="201"/>
      <c r="MPG31" s="201"/>
      <c r="MPH31" s="201"/>
      <c r="MPI31" s="201"/>
      <c r="MPJ31" s="201"/>
      <c r="MPK31" s="201"/>
      <c r="MPL31" s="201"/>
      <c r="MPM31" s="201"/>
      <c r="MPN31" s="201"/>
      <c r="MPO31" s="201"/>
      <c r="MPP31" s="201"/>
      <c r="MPQ31" s="201"/>
      <c r="MPR31" s="201"/>
      <c r="MPS31" s="201"/>
      <c r="MPT31" s="201"/>
      <c r="MPU31" s="201"/>
      <c r="MPV31" s="201"/>
      <c r="MPW31" s="201"/>
      <c r="MPX31" s="201"/>
      <c r="MPY31" s="201"/>
      <c r="MPZ31" s="201"/>
      <c r="MQA31" s="201"/>
      <c r="MQB31" s="201"/>
      <c r="MQC31" s="201"/>
      <c r="MQD31" s="201"/>
      <c r="MQE31" s="201"/>
      <c r="MQF31" s="201"/>
      <c r="MQG31" s="201"/>
      <c r="MQH31" s="201"/>
      <c r="MQI31" s="201"/>
      <c r="MQJ31" s="201"/>
      <c r="MQK31" s="201"/>
      <c r="MQL31" s="201"/>
      <c r="MQM31" s="201"/>
      <c r="MQN31" s="201"/>
      <c r="MQO31" s="201"/>
      <c r="MQP31" s="201"/>
      <c r="MQQ31" s="201"/>
      <c r="MQR31" s="201"/>
      <c r="MQS31" s="201"/>
      <c r="MQT31" s="201"/>
      <c r="MQU31" s="201"/>
      <c r="MQV31" s="201"/>
      <c r="MQW31" s="201"/>
      <c r="MQX31" s="201"/>
      <c r="MQY31" s="201"/>
      <c r="MQZ31" s="201"/>
      <c r="MRA31" s="201"/>
      <c r="MRB31" s="201"/>
      <c r="MRC31" s="201"/>
      <c r="MRD31" s="201"/>
      <c r="MRE31" s="201"/>
      <c r="MRF31" s="201"/>
      <c r="MRG31" s="201"/>
      <c r="MRH31" s="201"/>
      <c r="MRI31" s="201"/>
      <c r="MRJ31" s="201"/>
      <c r="MRK31" s="201"/>
      <c r="MRL31" s="201"/>
      <c r="MRM31" s="201"/>
      <c r="MRN31" s="201"/>
      <c r="MRO31" s="201"/>
      <c r="MRP31" s="201"/>
      <c r="MRQ31" s="201"/>
      <c r="MRR31" s="201"/>
      <c r="MRS31" s="201"/>
      <c r="MRT31" s="201"/>
      <c r="MRU31" s="201"/>
      <c r="MRV31" s="201"/>
      <c r="MRW31" s="201"/>
      <c r="MRX31" s="201"/>
      <c r="MRY31" s="201"/>
      <c r="MRZ31" s="201"/>
      <c r="MSA31" s="201"/>
      <c r="MSB31" s="201"/>
      <c r="MSC31" s="201"/>
      <c r="MSD31" s="201"/>
      <c r="MSE31" s="201"/>
      <c r="MSF31" s="201"/>
      <c r="MSG31" s="201"/>
      <c r="MSH31" s="201"/>
      <c r="MSI31" s="201"/>
      <c r="MSJ31" s="201"/>
      <c r="MSK31" s="201"/>
      <c r="MSL31" s="201"/>
      <c r="MSM31" s="201"/>
      <c r="MSN31" s="201"/>
      <c r="MSO31" s="201"/>
      <c r="MSP31" s="201"/>
      <c r="MSQ31" s="201"/>
      <c r="MSR31" s="201"/>
      <c r="MSS31" s="201"/>
      <c r="MST31" s="201"/>
      <c r="MSU31" s="201"/>
      <c r="MSV31" s="201"/>
      <c r="MSW31" s="201"/>
      <c r="MSX31" s="201"/>
      <c r="MSY31" s="201"/>
      <c r="MSZ31" s="201"/>
      <c r="MTA31" s="201"/>
      <c r="MTB31" s="201"/>
      <c r="MTC31" s="201"/>
      <c r="MTD31" s="201"/>
      <c r="MTE31" s="201"/>
      <c r="MTF31" s="201"/>
      <c r="MTG31" s="201"/>
      <c r="MTH31" s="201"/>
      <c r="MTI31" s="201"/>
      <c r="MTJ31" s="201"/>
      <c r="MTK31" s="201"/>
      <c r="MTL31" s="201"/>
      <c r="MTM31" s="201"/>
      <c r="MTN31" s="201"/>
      <c r="MTO31" s="201"/>
      <c r="MTP31" s="201"/>
      <c r="MTQ31" s="201"/>
      <c r="MTR31" s="201"/>
      <c r="MTS31" s="201"/>
      <c r="MTT31" s="201"/>
      <c r="MTU31" s="201"/>
      <c r="MTV31" s="201"/>
      <c r="MTW31" s="201"/>
      <c r="MTX31" s="201"/>
      <c r="MTY31" s="201"/>
      <c r="MTZ31" s="201"/>
      <c r="MUA31" s="201"/>
      <c r="MUB31" s="201"/>
      <c r="MUC31" s="201"/>
      <c r="MUD31" s="201"/>
      <c r="MUE31" s="201"/>
      <c r="MUF31" s="201"/>
      <c r="MUG31" s="201"/>
      <c r="MUH31" s="201"/>
      <c r="MUI31" s="201"/>
      <c r="MUJ31" s="201"/>
      <c r="MUK31" s="201"/>
      <c r="MUL31" s="201"/>
      <c r="MUM31" s="201"/>
      <c r="MUN31" s="201"/>
      <c r="MUO31" s="201"/>
      <c r="MUP31" s="201"/>
      <c r="MUQ31" s="201"/>
      <c r="MUR31" s="201"/>
      <c r="MUS31" s="201"/>
      <c r="MUT31" s="201"/>
      <c r="MUU31" s="201"/>
      <c r="MUV31" s="201"/>
      <c r="MUW31" s="201"/>
      <c r="MUX31" s="201"/>
      <c r="MUY31" s="201"/>
      <c r="MUZ31" s="201"/>
      <c r="MVA31" s="201"/>
      <c r="MVB31" s="201"/>
      <c r="MVC31" s="201"/>
      <c r="MVD31" s="201"/>
      <c r="MVE31" s="201"/>
      <c r="MVF31" s="201"/>
      <c r="MVG31" s="201"/>
      <c r="MVH31" s="201"/>
      <c r="MVI31" s="201"/>
      <c r="MVJ31" s="201"/>
      <c r="MVK31" s="201"/>
      <c r="MVL31" s="201"/>
      <c r="MVM31" s="201"/>
      <c r="MVN31" s="201"/>
      <c r="MVO31" s="201"/>
      <c r="MVP31" s="201"/>
      <c r="MVQ31" s="201"/>
      <c r="MVR31" s="201"/>
      <c r="MVS31" s="201"/>
      <c r="MVT31" s="201"/>
      <c r="MVU31" s="201"/>
      <c r="MVV31" s="201"/>
      <c r="MVW31" s="201"/>
      <c r="MVX31" s="201"/>
      <c r="MVY31" s="201"/>
      <c r="MVZ31" s="201"/>
      <c r="MWA31" s="201"/>
      <c r="MWB31" s="201"/>
      <c r="MWC31" s="201"/>
      <c r="MWD31" s="201"/>
      <c r="MWE31" s="201"/>
      <c r="MWF31" s="201"/>
      <c r="MWG31" s="201"/>
      <c r="MWH31" s="201"/>
      <c r="MWI31" s="201"/>
      <c r="MWJ31" s="201"/>
      <c r="MWK31" s="201"/>
      <c r="MWL31" s="201"/>
      <c r="MWM31" s="201"/>
      <c r="MWN31" s="201"/>
      <c r="MWO31" s="201"/>
      <c r="MWP31" s="201"/>
      <c r="MWQ31" s="201"/>
      <c r="MWR31" s="201"/>
      <c r="MWS31" s="201"/>
      <c r="MWT31" s="201"/>
      <c r="MWU31" s="201"/>
      <c r="MWV31" s="201"/>
      <c r="MWW31" s="201"/>
      <c r="MWX31" s="201"/>
      <c r="MWY31" s="201"/>
      <c r="MWZ31" s="201"/>
      <c r="MXA31" s="201"/>
      <c r="MXB31" s="201"/>
      <c r="MXC31" s="201"/>
      <c r="MXD31" s="201"/>
      <c r="MXE31" s="201"/>
      <c r="MXF31" s="201"/>
      <c r="MXG31" s="201"/>
      <c r="MXH31" s="201"/>
      <c r="MXI31" s="201"/>
      <c r="MXJ31" s="201"/>
      <c r="MXK31" s="201"/>
      <c r="MXL31" s="201"/>
      <c r="MXM31" s="201"/>
      <c r="MXN31" s="201"/>
      <c r="MXO31" s="201"/>
      <c r="MXP31" s="201"/>
      <c r="MXQ31" s="201"/>
      <c r="MXR31" s="201"/>
      <c r="MXS31" s="201"/>
      <c r="MXT31" s="201"/>
      <c r="MXU31" s="201"/>
      <c r="MXV31" s="201"/>
      <c r="MXW31" s="201"/>
      <c r="MXX31" s="201"/>
      <c r="MXY31" s="201"/>
      <c r="MXZ31" s="201"/>
      <c r="MYA31" s="201"/>
      <c r="MYB31" s="201"/>
      <c r="MYC31" s="201"/>
      <c r="MYD31" s="201"/>
      <c r="MYE31" s="201"/>
      <c r="MYF31" s="201"/>
      <c r="MYG31" s="201"/>
      <c r="MYH31" s="201"/>
      <c r="MYI31" s="201"/>
      <c r="MYJ31" s="201"/>
      <c r="MYK31" s="201"/>
      <c r="MYL31" s="201"/>
      <c r="MYM31" s="201"/>
      <c r="MYN31" s="201"/>
      <c r="MYO31" s="201"/>
      <c r="MYP31" s="201"/>
      <c r="MYQ31" s="201"/>
      <c r="MYR31" s="201"/>
      <c r="MYS31" s="201"/>
      <c r="MYT31" s="201"/>
      <c r="MYU31" s="201"/>
      <c r="MYV31" s="201"/>
      <c r="MYW31" s="201"/>
      <c r="MYX31" s="201"/>
      <c r="MYY31" s="201"/>
      <c r="MYZ31" s="201"/>
      <c r="MZA31" s="201"/>
      <c r="MZB31" s="201"/>
      <c r="MZC31" s="201"/>
      <c r="MZD31" s="201"/>
      <c r="MZE31" s="201"/>
      <c r="MZF31" s="201"/>
      <c r="MZG31" s="201"/>
      <c r="MZH31" s="201"/>
      <c r="MZI31" s="201"/>
      <c r="MZJ31" s="201"/>
      <c r="MZK31" s="201"/>
      <c r="MZL31" s="201"/>
      <c r="MZM31" s="201"/>
      <c r="MZN31" s="201"/>
      <c r="MZO31" s="201"/>
      <c r="MZP31" s="201"/>
      <c r="MZQ31" s="201"/>
      <c r="MZR31" s="201"/>
      <c r="MZS31" s="201"/>
      <c r="MZT31" s="201"/>
      <c r="MZU31" s="201"/>
      <c r="MZV31" s="201"/>
      <c r="MZW31" s="201"/>
      <c r="MZX31" s="201"/>
      <c r="MZY31" s="201"/>
      <c r="MZZ31" s="201"/>
      <c r="NAA31" s="201"/>
      <c r="NAB31" s="201"/>
      <c r="NAC31" s="201"/>
      <c r="NAD31" s="201"/>
      <c r="NAE31" s="201"/>
      <c r="NAF31" s="201"/>
      <c r="NAG31" s="201"/>
      <c r="NAH31" s="201"/>
      <c r="NAI31" s="201"/>
      <c r="NAJ31" s="201"/>
      <c r="NAK31" s="201"/>
      <c r="NAL31" s="201"/>
      <c r="NAM31" s="201"/>
      <c r="NAN31" s="201"/>
      <c r="NAO31" s="201"/>
      <c r="NAP31" s="201"/>
      <c r="NAQ31" s="201"/>
      <c r="NAR31" s="201"/>
      <c r="NAS31" s="201"/>
      <c r="NAT31" s="201"/>
      <c r="NAU31" s="201"/>
      <c r="NAV31" s="201"/>
      <c r="NAW31" s="201"/>
      <c r="NAX31" s="201"/>
      <c r="NAY31" s="201"/>
      <c r="NAZ31" s="201"/>
      <c r="NBA31" s="201"/>
      <c r="NBB31" s="201"/>
      <c r="NBC31" s="201"/>
      <c r="NBD31" s="201"/>
      <c r="NBE31" s="201"/>
      <c r="NBF31" s="201"/>
      <c r="NBG31" s="201"/>
      <c r="NBH31" s="201"/>
      <c r="NBI31" s="201"/>
      <c r="NBJ31" s="201"/>
      <c r="NBK31" s="201"/>
      <c r="NBL31" s="201"/>
      <c r="NBM31" s="201"/>
      <c r="NBN31" s="201"/>
      <c r="NBO31" s="201"/>
      <c r="NBP31" s="201"/>
      <c r="NBQ31" s="201"/>
      <c r="NBR31" s="201"/>
      <c r="NBS31" s="201"/>
      <c r="NBT31" s="201"/>
      <c r="NBU31" s="201"/>
      <c r="NBV31" s="201"/>
      <c r="NBW31" s="201"/>
      <c r="NBX31" s="201"/>
      <c r="NBY31" s="201"/>
      <c r="NBZ31" s="201"/>
      <c r="NCA31" s="201"/>
      <c r="NCB31" s="201"/>
      <c r="NCC31" s="201"/>
      <c r="NCD31" s="201"/>
      <c r="NCE31" s="201"/>
      <c r="NCF31" s="201"/>
      <c r="NCG31" s="201"/>
      <c r="NCH31" s="201"/>
      <c r="NCI31" s="201"/>
      <c r="NCJ31" s="201"/>
      <c r="NCK31" s="201"/>
      <c r="NCL31" s="201"/>
      <c r="NCM31" s="201"/>
      <c r="NCN31" s="201"/>
      <c r="NCO31" s="201"/>
      <c r="NCP31" s="201"/>
      <c r="NCQ31" s="201"/>
      <c r="NCR31" s="201"/>
      <c r="NCS31" s="201"/>
      <c r="NCT31" s="201"/>
      <c r="NCU31" s="201"/>
      <c r="NCV31" s="201"/>
      <c r="NCW31" s="201"/>
      <c r="NCX31" s="201"/>
      <c r="NCY31" s="201"/>
      <c r="NCZ31" s="201"/>
      <c r="NDA31" s="201"/>
      <c r="NDB31" s="201"/>
      <c r="NDC31" s="201"/>
      <c r="NDD31" s="201"/>
      <c r="NDE31" s="201"/>
      <c r="NDF31" s="201"/>
      <c r="NDG31" s="201"/>
      <c r="NDH31" s="201"/>
      <c r="NDI31" s="201"/>
      <c r="NDJ31" s="201"/>
      <c r="NDK31" s="201"/>
      <c r="NDL31" s="201"/>
      <c r="NDM31" s="201"/>
      <c r="NDN31" s="201"/>
      <c r="NDO31" s="201"/>
      <c r="NDP31" s="201"/>
      <c r="NDQ31" s="201"/>
      <c r="NDR31" s="201"/>
      <c r="NDS31" s="201"/>
      <c r="NDT31" s="201"/>
      <c r="NDU31" s="201"/>
      <c r="NDV31" s="201"/>
      <c r="NDW31" s="201"/>
      <c r="NDX31" s="201"/>
      <c r="NDY31" s="201"/>
      <c r="NDZ31" s="201"/>
      <c r="NEA31" s="201"/>
      <c r="NEB31" s="201"/>
      <c r="NEC31" s="201"/>
      <c r="NED31" s="201"/>
      <c r="NEE31" s="201"/>
      <c r="NEF31" s="201"/>
      <c r="NEG31" s="201"/>
      <c r="NEH31" s="201"/>
      <c r="NEI31" s="201"/>
      <c r="NEJ31" s="201"/>
      <c r="NEK31" s="201"/>
      <c r="NEL31" s="201"/>
      <c r="NEM31" s="201"/>
      <c r="NEN31" s="201"/>
      <c r="NEO31" s="201"/>
      <c r="NEP31" s="201"/>
      <c r="NEQ31" s="201"/>
      <c r="NER31" s="201"/>
      <c r="NES31" s="201"/>
      <c r="NET31" s="201"/>
      <c r="NEU31" s="201"/>
      <c r="NEV31" s="201"/>
      <c r="NEW31" s="201"/>
      <c r="NEX31" s="201"/>
      <c r="NEY31" s="201"/>
      <c r="NEZ31" s="201"/>
      <c r="NFA31" s="201"/>
      <c r="NFB31" s="201"/>
      <c r="NFC31" s="201"/>
      <c r="NFD31" s="201"/>
      <c r="NFE31" s="201"/>
      <c r="NFF31" s="201"/>
      <c r="NFG31" s="201"/>
      <c r="NFH31" s="201"/>
      <c r="NFI31" s="201"/>
      <c r="NFJ31" s="201"/>
      <c r="NFK31" s="201"/>
      <c r="NFL31" s="201"/>
      <c r="NFM31" s="201"/>
      <c r="NFN31" s="201"/>
      <c r="NFO31" s="201"/>
      <c r="NFP31" s="201"/>
      <c r="NFQ31" s="201"/>
      <c r="NFR31" s="201"/>
      <c r="NFS31" s="201"/>
      <c r="NFT31" s="201"/>
      <c r="NFU31" s="201"/>
      <c r="NFV31" s="201"/>
      <c r="NFW31" s="201"/>
      <c r="NFX31" s="201"/>
      <c r="NFY31" s="201"/>
      <c r="NFZ31" s="201"/>
      <c r="NGA31" s="201"/>
      <c r="NGB31" s="201"/>
      <c r="NGC31" s="201"/>
      <c r="NGD31" s="201"/>
      <c r="NGE31" s="201"/>
      <c r="NGF31" s="201"/>
      <c r="NGG31" s="201"/>
      <c r="NGH31" s="201"/>
      <c r="NGI31" s="201"/>
      <c r="NGJ31" s="201"/>
      <c r="NGK31" s="201"/>
      <c r="NGL31" s="201"/>
      <c r="NGM31" s="201"/>
      <c r="NGN31" s="201"/>
      <c r="NGO31" s="201"/>
      <c r="NGP31" s="201"/>
      <c r="NGQ31" s="201"/>
      <c r="NGR31" s="201"/>
      <c r="NGS31" s="201"/>
      <c r="NGT31" s="201"/>
      <c r="NGU31" s="201"/>
      <c r="NGV31" s="201"/>
      <c r="NGW31" s="201"/>
      <c r="NGX31" s="201"/>
      <c r="NGY31" s="201"/>
      <c r="NGZ31" s="201"/>
      <c r="NHA31" s="201"/>
      <c r="NHB31" s="201"/>
      <c r="NHC31" s="201"/>
      <c r="NHD31" s="201"/>
      <c r="NHE31" s="201"/>
      <c r="NHF31" s="201"/>
      <c r="NHG31" s="201"/>
      <c r="NHH31" s="201"/>
      <c r="NHI31" s="201"/>
      <c r="NHJ31" s="201"/>
      <c r="NHK31" s="201"/>
      <c r="NHL31" s="201"/>
      <c r="NHM31" s="201"/>
      <c r="NHN31" s="201"/>
      <c r="NHO31" s="201"/>
      <c r="NHP31" s="201"/>
      <c r="NHQ31" s="201"/>
      <c r="NHR31" s="201"/>
      <c r="NHS31" s="201"/>
      <c r="NHT31" s="201"/>
      <c r="NHU31" s="201"/>
      <c r="NHV31" s="201"/>
      <c r="NHW31" s="201"/>
      <c r="NHX31" s="201"/>
      <c r="NHY31" s="201"/>
      <c r="NHZ31" s="201"/>
      <c r="NIA31" s="201"/>
      <c r="NIB31" s="201"/>
      <c r="NIC31" s="201"/>
      <c r="NID31" s="201"/>
      <c r="NIE31" s="201"/>
      <c r="NIF31" s="201"/>
      <c r="NIG31" s="201"/>
      <c r="NIH31" s="201"/>
      <c r="NII31" s="201"/>
      <c r="NIJ31" s="201"/>
      <c r="NIK31" s="201"/>
      <c r="NIL31" s="201"/>
      <c r="NIM31" s="201"/>
      <c r="NIN31" s="201"/>
      <c r="NIO31" s="201"/>
      <c r="NIP31" s="201"/>
      <c r="NIQ31" s="201"/>
      <c r="NIR31" s="201"/>
      <c r="NIS31" s="201"/>
      <c r="NIT31" s="201"/>
      <c r="NIU31" s="201"/>
      <c r="NIV31" s="201"/>
      <c r="NIW31" s="201"/>
      <c r="NIX31" s="201"/>
      <c r="NIY31" s="201"/>
      <c r="NIZ31" s="201"/>
      <c r="NJA31" s="201"/>
      <c r="NJB31" s="201"/>
      <c r="NJC31" s="201"/>
      <c r="NJD31" s="201"/>
      <c r="NJE31" s="201"/>
      <c r="NJF31" s="201"/>
      <c r="NJG31" s="201"/>
      <c r="NJH31" s="201"/>
      <c r="NJI31" s="201"/>
      <c r="NJJ31" s="201"/>
      <c r="NJK31" s="201"/>
      <c r="NJL31" s="201"/>
      <c r="NJM31" s="201"/>
      <c r="NJN31" s="201"/>
      <c r="NJO31" s="201"/>
      <c r="NJP31" s="201"/>
      <c r="NJQ31" s="201"/>
      <c r="NJR31" s="201"/>
      <c r="NJS31" s="201"/>
      <c r="NJT31" s="201"/>
      <c r="NJU31" s="201"/>
      <c r="NJV31" s="201"/>
      <c r="NJW31" s="201"/>
      <c r="NJX31" s="201"/>
      <c r="NJY31" s="201"/>
      <c r="NJZ31" s="201"/>
      <c r="NKA31" s="201"/>
      <c r="NKB31" s="201"/>
      <c r="NKC31" s="201"/>
      <c r="NKD31" s="201"/>
      <c r="NKE31" s="201"/>
      <c r="NKF31" s="201"/>
      <c r="NKG31" s="201"/>
      <c r="NKH31" s="201"/>
      <c r="NKI31" s="201"/>
      <c r="NKJ31" s="201"/>
      <c r="NKK31" s="201"/>
      <c r="NKL31" s="201"/>
      <c r="NKM31" s="201"/>
      <c r="NKN31" s="201"/>
      <c r="NKO31" s="201"/>
      <c r="NKP31" s="201"/>
      <c r="NKQ31" s="201"/>
      <c r="NKR31" s="201"/>
      <c r="NKS31" s="201"/>
      <c r="NKT31" s="201"/>
      <c r="NKU31" s="201"/>
      <c r="NKV31" s="201"/>
      <c r="NKW31" s="201"/>
      <c r="NKX31" s="201"/>
      <c r="NKY31" s="201"/>
      <c r="NKZ31" s="201"/>
      <c r="NLA31" s="201"/>
      <c r="NLB31" s="201"/>
      <c r="NLC31" s="201"/>
      <c r="NLD31" s="201"/>
      <c r="NLE31" s="201"/>
      <c r="NLF31" s="201"/>
      <c r="NLG31" s="201"/>
      <c r="NLH31" s="201"/>
      <c r="NLI31" s="201"/>
      <c r="NLJ31" s="201"/>
      <c r="NLK31" s="201"/>
      <c r="NLL31" s="201"/>
      <c r="NLM31" s="201"/>
      <c r="NLN31" s="201"/>
      <c r="NLO31" s="201"/>
      <c r="NLP31" s="201"/>
      <c r="NLQ31" s="201"/>
      <c r="NLR31" s="201"/>
      <c r="NLS31" s="201"/>
      <c r="NLT31" s="201"/>
      <c r="NLU31" s="201"/>
      <c r="NLV31" s="201"/>
      <c r="NLW31" s="201"/>
      <c r="NLX31" s="201"/>
      <c r="NLY31" s="201"/>
      <c r="NLZ31" s="201"/>
      <c r="NMA31" s="201"/>
      <c r="NMB31" s="201"/>
      <c r="NMC31" s="201"/>
      <c r="NMD31" s="201"/>
      <c r="NME31" s="201"/>
      <c r="NMF31" s="201"/>
      <c r="NMG31" s="201"/>
      <c r="NMH31" s="201"/>
      <c r="NMI31" s="201"/>
      <c r="NMJ31" s="201"/>
      <c r="NMK31" s="201"/>
      <c r="NML31" s="201"/>
      <c r="NMM31" s="201"/>
      <c r="NMN31" s="201"/>
      <c r="NMO31" s="201"/>
      <c r="NMP31" s="201"/>
      <c r="NMQ31" s="201"/>
      <c r="NMR31" s="201"/>
      <c r="NMS31" s="201"/>
      <c r="NMT31" s="201"/>
      <c r="NMU31" s="201"/>
      <c r="NMV31" s="201"/>
      <c r="NMW31" s="201"/>
      <c r="NMX31" s="201"/>
      <c r="NMY31" s="201"/>
      <c r="NMZ31" s="201"/>
      <c r="NNA31" s="201"/>
      <c r="NNB31" s="201"/>
      <c r="NNC31" s="201"/>
      <c r="NND31" s="201"/>
      <c r="NNE31" s="201"/>
      <c r="NNF31" s="201"/>
      <c r="NNG31" s="201"/>
      <c r="NNH31" s="201"/>
      <c r="NNI31" s="201"/>
      <c r="NNJ31" s="201"/>
      <c r="NNK31" s="201"/>
      <c r="NNL31" s="201"/>
      <c r="NNM31" s="201"/>
      <c r="NNN31" s="201"/>
      <c r="NNO31" s="201"/>
      <c r="NNP31" s="201"/>
      <c r="NNQ31" s="201"/>
      <c r="NNR31" s="201"/>
      <c r="NNS31" s="201"/>
      <c r="NNT31" s="201"/>
      <c r="NNU31" s="201"/>
      <c r="NNV31" s="201"/>
      <c r="NNW31" s="201"/>
      <c r="NNX31" s="201"/>
      <c r="NNY31" s="201"/>
      <c r="NNZ31" s="201"/>
      <c r="NOA31" s="201"/>
      <c r="NOB31" s="201"/>
      <c r="NOC31" s="201"/>
      <c r="NOD31" s="201"/>
      <c r="NOE31" s="201"/>
      <c r="NOF31" s="201"/>
      <c r="NOG31" s="201"/>
      <c r="NOH31" s="201"/>
      <c r="NOI31" s="201"/>
      <c r="NOJ31" s="201"/>
      <c r="NOK31" s="201"/>
      <c r="NOL31" s="201"/>
      <c r="NOM31" s="201"/>
      <c r="NON31" s="201"/>
      <c r="NOO31" s="201"/>
      <c r="NOP31" s="201"/>
      <c r="NOQ31" s="201"/>
      <c r="NOR31" s="201"/>
      <c r="NOS31" s="201"/>
      <c r="NOT31" s="201"/>
      <c r="NOU31" s="201"/>
      <c r="NOV31" s="201"/>
      <c r="NOW31" s="201"/>
      <c r="NOX31" s="201"/>
      <c r="NOY31" s="201"/>
      <c r="NOZ31" s="201"/>
      <c r="NPA31" s="201"/>
      <c r="NPB31" s="201"/>
      <c r="NPC31" s="201"/>
      <c r="NPD31" s="201"/>
      <c r="NPE31" s="201"/>
      <c r="NPF31" s="201"/>
      <c r="NPG31" s="201"/>
      <c r="NPH31" s="201"/>
      <c r="NPI31" s="201"/>
      <c r="NPJ31" s="201"/>
      <c r="NPK31" s="201"/>
      <c r="NPL31" s="201"/>
      <c r="NPM31" s="201"/>
      <c r="NPN31" s="201"/>
      <c r="NPO31" s="201"/>
      <c r="NPP31" s="201"/>
      <c r="NPQ31" s="201"/>
      <c r="NPR31" s="201"/>
      <c r="NPS31" s="201"/>
      <c r="NPT31" s="201"/>
      <c r="NPU31" s="201"/>
      <c r="NPV31" s="201"/>
      <c r="NPW31" s="201"/>
      <c r="NPX31" s="201"/>
      <c r="NPY31" s="201"/>
      <c r="NPZ31" s="201"/>
      <c r="NQA31" s="201"/>
      <c r="NQB31" s="201"/>
      <c r="NQC31" s="201"/>
      <c r="NQD31" s="201"/>
      <c r="NQE31" s="201"/>
      <c r="NQF31" s="201"/>
      <c r="NQG31" s="201"/>
      <c r="NQH31" s="201"/>
      <c r="NQI31" s="201"/>
      <c r="NQJ31" s="201"/>
      <c r="NQK31" s="201"/>
      <c r="NQL31" s="201"/>
      <c r="NQM31" s="201"/>
      <c r="NQN31" s="201"/>
      <c r="NQO31" s="201"/>
      <c r="NQP31" s="201"/>
      <c r="NQQ31" s="201"/>
      <c r="NQR31" s="201"/>
      <c r="NQS31" s="201"/>
      <c r="NQT31" s="201"/>
      <c r="NQU31" s="201"/>
      <c r="NQV31" s="201"/>
      <c r="NQW31" s="201"/>
      <c r="NQX31" s="201"/>
      <c r="NQY31" s="201"/>
      <c r="NQZ31" s="201"/>
      <c r="NRA31" s="201"/>
      <c r="NRB31" s="201"/>
      <c r="NRC31" s="201"/>
      <c r="NRD31" s="201"/>
      <c r="NRE31" s="201"/>
      <c r="NRF31" s="201"/>
      <c r="NRG31" s="201"/>
      <c r="NRH31" s="201"/>
      <c r="NRI31" s="201"/>
      <c r="NRJ31" s="201"/>
      <c r="NRK31" s="201"/>
      <c r="NRL31" s="201"/>
      <c r="NRM31" s="201"/>
      <c r="NRN31" s="201"/>
      <c r="NRO31" s="201"/>
      <c r="NRP31" s="201"/>
      <c r="NRQ31" s="201"/>
      <c r="NRR31" s="201"/>
      <c r="NRS31" s="201"/>
      <c r="NRT31" s="201"/>
      <c r="NRU31" s="201"/>
      <c r="NRV31" s="201"/>
      <c r="NRW31" s="201"/>
      <c r="NRX31" s="201"/>
      <c r="NRY31" s="201"/>
      <c r="NRZ31" s="201"/>
      <c r="NSA31" s="201"/>
      <c r="NSB31" s="201"/>
      <c r="NSC31" s="201"/>
      <c r="NSD31" s="201"/>
      <c r="NSE31" s="201"/>
      <c r="NSF31" s="201"/>
      <c r="NSG31" s="201"/>
      <c r="NSH31" s="201"/>
      <c r="NSI31" s="201"/>
      <c r="NSJ31" s="201"/>
      <c r="NSK31" s="201"/>
      <c r="NSL31" s="201"/>
      <c r="NSM31" s="201"/>
      <c r="NSN31" s="201"/>
      <c r="NSO31" s="201"/>
      <c r="NSP31" s="201"/>
      <c r="NSQ31" s="201"/>
      <c r="NSR31" s="201"/>
      <c r="NSS31" s="201"/>
      <c r="NST31" s="201"/>
      <c r="NSU31" s="201"/>
      <c r="NSV31" s="201"/>
      <c r="NSW31" s="201"/>
      <c r="NSX31" s="201"/>
      <c r="NSY31" s="201"/>
      <c r="NSZ31" s="201"/>
      <c r="NTA31" s="201"/>
      <c r="NTB31" s="201"/>
      <c r="NTC31" s="201"/>
      <c r="NTD31" s="201"/>
      <c r="NTE31" s="201"/>
      <c r="NTF31" s="201"/>
      <c r="NTG31" s="201"/>
      <c r="NTH31" s="201"/>
      <c r="NTI31" s="201"/>
      <c r="NTJ31" s="201"/>
      <c r="NTK31" s="201"/>
      <c r="NTL31" s="201"/>
      <c r="NTM31" s="201"/>
      <c r="NTN31" s="201"/>
      <c r="NTO31" s="201"/>
      <c r="NTP31" s="201"/>
      <c r="NTQ31" s="201"/>
      <c r="NTR31" s="201"/>
      <c r="NTS31" s="201"/>
      <c r="NTT31" s="201"/>
      <c r="NTU31" s="201"/>
      <c r="NTV31" s="201"/>
      <c r="NTW31" s="201"/>
      <c r="NTX31" s="201"/>
      <c r="NTY31" s="201"/>
      <c r="NTZ31" s="201"/>
      <c r="NUA31" s="201"/>
      <c r="NUB31" s="201"/>
      <c r="NUC31" s="201"/>
      <c r="NUD31" s="201"/>
      <c r="NUE31" s="201"/>
      <c r="NUF31" s="201"/>
      <c r="NUG31" s="201"/>
      <c r="NUH31" s="201"/>
      <c r="NUI31" s="201"/>
      <c r="NUJ31" s="201"/>
      <c r="NUK31" s="201"/>
      <c r="NUL31" s="201"/>
      <c r="NUM31" s="201"/>
      <c r="NUN31" s="201"/>
      <c r="NUO31" s="201"/>
      <c r="NUP31" s="201"/>
      <c r="NUQ31" s="201"/>
      <c r="NUR31" s="201"/>
      <c r="NUS31" s="201"/>
      <c r="NUT31" s="201"/>
      <c r="NUU31" s="201"/>
      <c r="NUV31" s="201"/>
      <c r="NUW31" s="201"/>
      <c r="NUX31" s="201"/>
      <c r="NUY31" s="201"/>
      <c r="NUZ31" s="201"/>
      <c r="NVA31" s="201"/>
      <c r="NVB31" s="201"/>
      <c r="NVC31" s="201"/>
      <c r="NVD31" s="201"/>
      <c r="NVE31" s="201"/>
      <c r="NVF31" s="201"/>
      <c r="NVG31" s="201"/>
      <c r="NVH31" s="201"/>
      <c r="NVI31" s="201"/>
      <c r="NVJ31" s="201"/>
      <c r="NVK31" s="201"/>
      <c r="NVL31" s="201"/>
      <c r="NVM31" s="201"/>
      <c r="NVN31" s="201"/>
      <c r="NVO31" s="201"/>
      <c r="NVP31" s="201"/>
      <c r="NVQ31" s="201"/>
      <c r="NVR31" s="201"/>
      <c r="NVS31" s="201"/>
      <c r="NVT31" s="201"/>
      <c r="NVU31" s="201"/>
      <c r="NVV31" s="201"/>
      <c r="NVW31" s="201"/>
      <c r="NVX31" s="201"/>
      <c r="NVY31" s="201"/>
      <c r="NVZ31" s="201"/>
      <c r="NWA31" s="201"/>
      <c r="NWB31" s="201"/>
      <c r="NWC31" s="201"/>
      <c r="NWD31" s="201"/>
      <c r="NWE31" s="201"/>
      <c r="NWF31" s="201"/>
      <c r="NWG31" s="201"/>
      <c r="NWH31" s="201"/>
      <c r="NWI31" s="201"/>
      <c r="NWJ31" s="201"/>
      <c r="NWK31" s="201"/>
      <c r="NWL31" s="201"/>
      <c r="NWM31" s="201"/>
      <c r="NWN31" s="201"/>
      <c r="NWO31" s="201"/>
      <c r="NWP31" s="201"/>
      <c r="NWQ31" s="201"/>
      <c r="NWR31" s="201"/>
      <c r="NWS31" s="201"/>
      <c r="NWT31" s="201"/>
      <c r="NWU31" s="201"/>
      <c r="NWV31" s="201"/>
      <c r="NWW31" s="201"/>
      <c r="NWX31" s="201"/>
      <c r="NWY31" s="201"/>
      <c r="NWZ31" s="201"/>
      <c r="NXA31" s="201"/>
      <c r="NXB31" s="201"/>
      <c r="NXC31" s="201"/>
      <c r="NXD31" s="201"/>
      <c r="NXE31" s="201"/>
      <c r="NXF31" s="201"/>
      <c r="NXG31" s="201"/>
      <c r="NXH31" s="201"/>
      <c r="NXI31" s="201"/>
      <c r="NXJ31" s="201"/>
      <c r="NXK31" s="201"/>
      <c r="NXL31" s="201"/>
      <c r="NXM31" s="201"/>
      <c r="NXN31" s="201"/>
      <c r="NXO31" s="201"/>
      <c r="NXP31" s="201"/>
      <c r="NXQ31" s="201"/>
      <c r="NXR31" s="201"/>
      <c r="NXS31" s="201"/>
      <c r="NXT31" s="201"/>
      <c r="NXU31" s="201"/>
      <c r="NXV31" s="201"/>
      <c r="NXW31" s="201"/>
      <c r="NXX31" s="201"/>
      <c r="NXY31" s="201"/>
      <c r="NXZ31" s="201"/>
      <c r="NYA31" s="201"/>
      <c r="NYB31" s="201"/>
      <c r="NYC31" s="201"/>
      <c r="NYD31" s="201"/>
      <c r="NYE31" s="201"/>
      <c r="NYF31" s="201"/>
      <c r="NYG31" s="201"/>
      <c r="NYH31" s="201"/>
      <c r="NYI31" s="201"/>
      <c r="NYJ31" s="201"/>
      <c r="NYK31" s="201"/>
      <c r="NYL31" s="201"/>
      <c r="NYM31" s="201"/>
      <c r="NYN31" s="201"/>
      <c r="NYO31" s="201"/>
      <c r="NYP31" s="201"/>
      <c r="NYQ31" s="201"/>
      <c r="NYR31" s="201"/>
      <c r="NYS31" s="201"/>
      <c r="NYT31" s="201"/>
      <c r="NYU31" s="201"/>
      <c r="NYV31" s="201"/>
      <c r="NYW31" s="201"/>
      <c r="NYX31" s="201"/>
      <c r="NYY31" s="201"/>
      <c r="NYZ31" s="201"/>
      <c r="NZA31" s="201"/>
      <c r="NZB31" s="201"/>
      <c r="NZC31" s="201"/>
      <c r="NZD31" s="201"/>
      <c r="NZE31" s="201"/>
      <c r="NZF31" s="201"/>
      <c r="NZG31" s="201"/>
      <c r="NZH31" s="201"/>
      <c r="NZI31" s="201"/>
      <c r="NZJ31" s="201"/>
      <c r="NZK31" s="201"/>
      <c r="NZL31" s="201"/>
      <c r="NZM31" s="201"/>
      <c r="NZN31" s="201"/>
      <c r="NZO31" s="201"/>
      <c r="NZP31" s="201"/>
      <c r="NZQ31" s="201"/>
      <c r="NZR31" s="201"/>
      <c r="NZS31" s="201"/>
      <c r="NZT31" s="201"/>
      <c r="NZU31" s="201"/>
      <c r="NZV31" s="201"/>
      <c r="NZW31" s="201"/>
      <c r="NZX31" s="201"/>
      <c r="NZY31" s="201"/>
      <c r="NZZ31" s="201"/>
      <c r="OAA31" s="201"/>
      <c r="OAB31" s="201"/>
      <c r="OAC31" s="201"/>
      <c r="OAD31" s="201"/>
      <c r="OAE31" s="201"/>
      <c r="OAF31" s="201"/>
      <c r="OAG31" s="201"/>
      <c r="OAH31" s="201"/>
      <c r="OAI31" s="201"/>
      <c r="OAJ31" s="201"/>
      <c r="OAK31" s="201"/>
      <c r="OAL31" s="201"/>
      <c r="OAM31" s="201"/>
      <c r="OAN31" s="201"/>
      <c r="OAO31" s="201"/>
      <c r="OAP31" s="201"/>
      <c r="OAQ31" s="201"/>
      <c r="OAR31" s="201"/>
      <c r="OAS31" s="201"/>
      <c r="OAT31" s="201"/>
      <c r="OAU31" s="201"/>
      <c r="OAV31" s="201"/>
      <c r="OAW31" s="201"/>
      <c r="OAX31" s="201"/>
      <c r="OAY31" s="201"/>
      <c r="OAZ31" s="201"/>
      <c r="OBA31" s="201"/>
      <c r="OBB31" s="201"/>
      <c r="OBC31" s="201"/>
      <c r="OBD31" s="201"/>
      <c r="OBE31" s="201"/>
      <c r="OBF31" s="201"/>
      <c r="OBG31" s="201"/>
      <c r="OBH31" s="201"/>
      <c r="OBI31" s="201"/>
      <c r="OBJ31" s="201"/>
      <c r="OBK31" s="201"/>
      <c r="OBL31" s="201"/>
      <c r="OBM31" s="201"/>
      <c r="OBN31" s="201"/>
      <c r="OBO31" s="201"/>
      <c r="OBP31" s="201"/>
      <c r="OBQ31" s="201"/>
      <c r="OBR31" s="201"/>
      <c r="OBS31" s="201"/>
      <c r="OBT31" s="201"/>
      <c r="OBU31" s="201"/>
      <c r="OBV31" s="201"/>
      <c r="OBW31" s="201"/>
      <c r="OBX31" s="201"/>
      <c r="OBY31" s="201"/>
      <c r="OBZ31" s="201"/>
      <c r="OCA31" s="201"/>
      <c r="OCB31" s="201"/>
      <c r="OCC31" s="201"/>
      <c r="OCD31" s="201"/>
      <c r="OCE31" s="201"/>
      <c r="OCF31" s="201"/>
      <c r="OCG31" s="201"/>
      <c r="OCH31" s="201"/>
      <c r="OCI31" s="201"/>
      <c r="OCJ31" s="201"/>
      <c r="OCK31" s="201"/>
      <c r="OCL31" s="201"/>
      <c r="OCM31" s="201"/>
      <c r="OCN31" s="201"/>
      <c r="OCO31" s="201"/>
      <c r="OCP31" s="201"/>
      <c r="OCQ31" s="201"/>
      <c r="OCR31" s="201"/>
      <c r="OCS31" s="201"/>
      <c r="OCT31" s="201"/>
      <c r="OCU31" s="201"/>
      <c r="OCV31" s="201"/>
      <c r="OCW31" s="201"/>
      <c r="OCX31" s="201"/>
      <c r="OCY31" s="201"/>
      <c r="OCZ31" s="201"/>
      <c r="ODA31" s="201"/>
      <c r="ODB31" s="201"/>
      <c r="ODC31" s="201"/>
      <c r="ODD31" s="201"/>
      <c r="ODE31" s="201"/>
      <c r="ODF31" s="201"/>
      <c r="ODG31" s="201"/>
      <c r="ODH31" s="201"/>
      <c r="ODI31" s="201"/>
      <c r="ODJ31" s="201"/>
      <c r="ODK31" s="201"/>
      <c r="ODL31" s="201"/>
      <c r="ODM31" s="201"/>
      <c r="ODN31" s="201"/>
      <c r="ODO31" s="201"/>
      <c r="ODP31" s="201"/>
      <c r="ODQ31" s="201"/>
      <c r="ODR31" s="201"/>
      <c r="ODS31" s="201"/>
      <c r="ODT31" s="201"/>
      <c r="ODU31" s="201"/>
      <c r="ODV31" s="201"/>
      <c r="ODW31" s="201"/>
      <c r="ODX31" s="201"/>
      <c r="ODY31" s="201"/>
      <c r="ODZ31" s="201"/>
      <c r="OEA31" s="201"/>
      <c r="OEB31" s="201"/>
      <c r="OEC31" s="201"/>
      <c r="OED31" s="201"/>
      <c r="OEE31" s="201"/>
      <c r="OEF31" s="201"/>
      <c r="OEG31" s="201"/>
      <c r="OEH31" s="201"/>
      <c r="OEI31" s="201"/>
      <c r="OEJ31" s="201"/>
      <c r="OEK31" s="201"/>
      <c r="OEL31" s="201"/>
      <c r="OEM31" s="201"/>
      <c r="OEN31" s="201"/>
      <c r="OEO31" s="201"/>
      <c r="OEP31" s="201"/>
      <c r="OEQ31" s="201"/>
      <c r="OER31" s="201"/>
      <c r="OES31" s="201"/>
      <c r="OET31" s="201"/>
      <c r="OEU31" s="201"/>
      <c r="OEV31" s="201"/>
      <c r="OEW31" s="201"/>
      <c r="OEX31" s="201"/>
      <c r="OEY31" s="201"/>
      <c r="OEZ31" s="201"/>
      <c r="OFA31" s="201"/>
      <c r="OFB31" s="201"/>
      <c r="OFC31" s="201"/>
      <c r="OFD31" s="201"/>
      <c r="OFE31" s="201"/>
      <c r="OFF31" s="201"/>
      <c r="OFG31" s="201"/>
      <c r="OFH31" s="201"/>
      <c r="OFI31" s="201"/>
      <c r="OFJ31" s="201"/>
      <c r="OFK31" s="201"/>
      <c r="OFL31" s="201"/>
      <c r="OFM31" s="201"/>
      <c r="OFN31" s="201"/>
      <c r="OFO31" s="201"/>
      <c r="OFP31" s="201"/>
      <c r="OFQ31" s="201"/>
      <c r="OFR31" s="201"/>
      <c r="OFS31" s="201"/>
      <c r="OFT31" s="201"/>
      <c r="OFU31" s="201"/>
      <c r="OFV31" s="201"/>
      <c r="OFW31" s="201"/>
      <c r="OFX31" s="201"/>
      <c r="OFY31" s="201"/>
      <c r="OFZ31" s="201"/>
      <c r="OGA31" s="201"/>
      <c r="OGB31" s="201"/>
      <c r="OGC31" s="201"/>
      <c r="OGD31" s="201"/>
      <c r="OGE31" s="201"/>
      <c r="OGF31" s="201"/>
      <c r="OGG31" s="201"/>
      <c r="OGH31" s="201"/>
      <c r="OGI31" s="201"/>
      <c r="OGJ31" s="201"/>
      <c r="OGK31" s="201"/>
      <c r="OGL31" s="201"/>
      <c r="OGM31" s="201"/>
      <c r="OGN31" s="201"/>
      <c r="OGO31" s="201"/>
      <c r="OGP31" s="201"/>
      <c r="OGQ31" s="201"/>
      <c r="OGR31" s="201"/>
      <c r="OGS31" s="201"/>
      <c r="OGT31" s="201"/>
      <c r="OGU31" s="201"/>
      <c r="OGV31" s="201"/>
      <c r="OGW31" s="201"/>
      <c r="OGX31" s="201"/>
      <c r="OGY31" s="201"/>
      <c r="OGZ31" s="201"/>
      <c r="OHA31" s="201"/>
      <c r="OHB31" s="201"/>
      <c r="OHC31" s="201"/>
      <c r="OHD31" s="201"/>
      <c r="OHE31" s="201"/>
      <c r="OHF31" s="201"/>
      <c r="OHG31" s="201"/>
      <c r="OHH31" s="201"/>
      <c r="OHI31" s="201"/>
      <c r="OHJ31" s="201"/>
      <c r="OHK31" s="201"/>
      <c r="OHL31" s="201"/>
      <c r="OHM31" s="201"/>
      <c r="OHN31" s="201"/>
      <c r="OHO31" s="201"/>
      <c r="OHP31" s="201"/>
      <c r="OHQ31" s="201"/>
      <c r="OHR31" s="201"/>
      <c r="OHS31" s="201"/>
      <c r="OHT31" s="201"/>
      <c r="OHU31" s="201"/>
      <c r="OHV31" s="201"/>
      <c r="OHW31" s="201"/>
      <c r="OHX31" s="201"/>
      <c r="OHY31" s="201"/>
      <c r="OHZ31" s="201"/>
      <c r="OIA31" s="201"/>
      <c r="OIB31" s="201"/>
      <c r="OIC31" s="201"/>
      <c r="OID31" s="201"/>
      <c r="OIE31" s="201"/>
      <c r="OIF31" s="201"/>
      <c r="OIG31" s="201"/>
      <c r="OIH31" s="201"/>
      <c r="OII31" s="201"/>
      <c r="OIJ31" s="201"/>
      <c r="OIK31" s="201"/>
      <c r="OIL31" s="201"/>
      <c r="OIM31" s="201"/>
      <c r="OIN31" s="201"/>
      <c r="OIO31" s="201"/>
      <c r="OIP31" s="201"/>
      <c r="OIQ31" s="201"/>
      <c r="OIR31" s="201"/>
      <c r="OIS31" s="201"/>
      <c r="OIT31" s="201"/>
      <c r="OIU31" s="201"/>
      <c r="OIV31" s="201"/>
      <c r="OIW31" s="201"/>
      <c r="OIX31" s="201"/>
      <c r="OIY31" s="201"/>
      <c r="OIZ31" s="201"/>
      <c r="OJA31" s="201"/>
      <c r="OJB31" s="201"/>
      <c r="OJC31" s="201"/>
      <c r="OJD31" s="201"/>
      <c r="OJE31" s="201"/>
      <c r="OJF31" s="201"/>
      <c r="OJG31" s="201"/>
      <c r="OJH31" s="201"/>
      <c r="OJI31" s="201"/>
      <c r="OJJ31" s="201"/>
      <c r="OJK31" s="201"/>
      <c r="OJL31" s="201"/>
      <c r="OJM31" s="201"/>
      <c r="OJN31" s="201"/>
      <c r="OJO31" s="201"/>
      <c r="OJP31" s="201"/>
      <c r="OJQ31" s="201"/>
      <c r="OJR31" s="201"/>
      <c r="OJS31" s="201"/>
      <c r="OJT31" s="201"/>
      <c r="OJU31" s="201"/>
      <c r="OJV31" s="201"/>
      <c r="OJW31" s="201"/>
      <c r="OJX31" s="201"/>
      <c r="OJY31" s="201"/>
      <c r="OJZ31" s="201"/>
      <c r="OKA31" s="201"/>
      <c r="OKB31" s="201"/>
      <c r="OKC31" s="201"/>
      <c r="OKD31" s="201"/>
      <c r="OKE31" s="201"/>
      <c r="OKF31" s="201"/>
      <c r="OKG31" s="201"/>
      <c r="OKH31" s="201"/>
      <c r="OKI31" s="201"/>
      <c r="OKJ31" s="201"/>
      <c r="OKK31" s="201"/>
      <c r="OKL31" s="201"/>
      <c r="OKM31" s="201"/>
      <c r="OKN31" s="201"/>
      <c r="OKO31" s="201"/>
      <c r="OKP31" s="201"/>
      <c r="OKQ31" s="201"/>
      <c r="OKR31" s="201"/>
      <c r="OKS31" s="201"/>
      <c r="OKT31" s="201"/>
      <c r="OKU31" s="201"/>
      <c r="OKV31" s="201"/>
      <c r="OKW31" s="201"/>
      <c r="OKX31" s="201"/>
      <c r="OKY31" s="201"/>
      <c r="OKZ31" s="201"/>
      <c r="OLA31" s="201"/>
      <c r="OLB31" s="201"/>
      <c r="OLC31" s="201"/>
      <c r="OLD31" s="201"/>
      <c r="OLE31" s="201"/>
      <c r="OLF31" s="201"/>
      <c r="OLG31" s="201"/>
      <c r="OLH31" s="201"/>
      <c r="OLI31" s="201"/>
      <c r="OLJ31" s="201"/>
      <c r="OLK31" s="201"/>
      <c r="OLL31" s="201"/>
      <c r="OLM31" s="201"/>
      <c r="OLN31" s="201"/>
      <c r="OLO31" s="201"/>
      <c r="OLP31" s="201"/>
      <c r="OLQ31" s="201"/>
      <c r="OLR31" s="201"/>
      <c r="OLS31" s="201"/>
      <c r="OLT31" s="201"/>
      <c r="OLU31" s="201"/>
      <c r="OLV31" s="201"/>
      <c r="OLW31" s="201"/>
      <c r="OLX31" s="201"/>
      <c r="OLY31" s="201"/>
      <c r="OLZ31" s="201"/>
      <c r="OMA31" s="201"/>
      <c r="OMB31" s="201"/>
      <c r="OMC31" s="201"/>
      <c r="OMD31" s="201"/>
      <c r="OME31" s="201"/>
      <c r="OMF31" s="201"/>
      <c r="OMG31" s="201"/>
      <c r="OMH31" s="201"/>
      <c r="OMI31" s="201"/>
      <c r="OMJ31" s="201"/>
      <c r="OMK31" s="201"/>
      <c r="OML31" s="201"/>
      <c r="OMM31" s="201"/>
      <c r="OMN31" s="201"/>
      <c r="OMO31" s="201"/>
      <c r="OMP31" s="201"/>
      <c r="OMQ31" s="201"/>
      <c r="OMR31" s="201"/>
      <c r="OMS31" s="201"/>
      <c r="OMT31" s="201"/>
      <c r="OMU31" s="201"/>
      <c r="OMV31" s="201"/>
      <c r="OMW31" s="201"/>
      <c r="OMX31" s="201"/>
      <c r="OMY31" s="201"/>
      <c r="OMZ31" s="201"/>
      <c r="ONA31" s="201"/>
      <c r="ONB31" s="201"/>
      <c r="ONC31" s="201"/>
      <c r="OND31" s="201"/>
      <c r="ONE31" s="201"/>
      <c r="ONF31" s="201"/>
      <c r="ONG31" s="201"/>
      <c r="ONH31" s="201"/>
      <c r="ONI31" s="201"/>
      <c r="ONJ31" s="201"/>
      <c r="ONK31" s="201"/>
      <c r="ONL31" s="201"/>
      <c r="ONM31" s="201"/>
      <c r="ONN31" s="201"/>
      <c r="ONO31" s="201"/>
      <c r="ONP31" s="201"/>
      <c r="ONQ31" s="201"/>
      <c r="ONR31" s="201"/>
      <c r="ONS31" s="201"/>
      <c r="ONT31" s="201"/>
      <c r="ONU31" s="201"/>
      <c r="ONV31" s="201"/>
      <c r="ONW31" s="201"/>
      <c r="ONX31" s="201"/>
      <c r="ONY31" s="201"/>
      <c r="ONZ31" s="201"/>
      <c r="OOA31" s="201"/>
      <c r="OOB31" s="201"/>
      <c r="OOC31" s="201"/>
      <c r="OOD31" s="201"/>
      <c r="OOE31" s="201"/>
      <c r="OOF31" s="201"/>
      <c r="OOG31" s="201"/>
      <c r="OOH31" s="201"/>
      <c r="OOI31" s="201"/>
      <c r="OOJ31" s="201"/>
      <c r="OOK31" s="201"/>
      <c r="OOL31" s="201"/>
      <c r="OOM31" s="201"/>
      <c r="OON31" s="201"/>
      <c r="OOO31" s="201"/>
      <c r="OOP31" s="201"/>
      <c r="OOQ31" s="201"/>
      <c r="OOR31" s="201"/>
      <c r="OOS31" s="201"/>
      <c r="OOT31" s="201"/>
      <c r="OOU31" s="201"/>
      <c r="OOV31" s="201"/>
      <c r="OOW31" s="201"/>
      <c r="OOX31" s="201"/>
      <c r="OOY31" s="201"/>
      <c r="OOZ31" s="201"/>
      <c r="OPA31" s="201"/>
      <c r="OPB31" s="201"/>
      <c r="OPC31" s="201"/>
      <c r="OPD31" s="201"/>
      <c r="OPE31" s="201"/>
      <c r="OPF31" s="201"/>
      <c r="OPG31" s="201"/>
      <c r="OPH31" s="201"/>
      <c r="OPI31" s="201"/>
      <c r="OPJ31" s="201"/>
      <c r="OPK31" s="201"/>
      <c r="OPL31" s="201"/>
      <c r="OPM31" s="201"/>
      <c r="OPN31" s="201"/>
      <c r="OPO31" s="201"/>
      <c r="OPP31" s="201"/>
      <c r="OPQ31" s="201"/>
      <c r="OPR31" s="201"/>
      <c r="OPS31" s="201"/>
      <c r="OPT31" s="201"/>
      <c r="OPU31" s="201"/>
      <c r="OPV31" s="201"/>
      <c r="OPW31" s="201"/>
      <c r="OPX31" s="201"/>
      <c r="OPY31" s="201"/>
      <c r="OPZ31" s="201"/>
      <c r="OQA31" s="201"/>
      <c r="OQB31" s="201"/>
      <c r="OQC31" s="201"/>
      <c r="OQD31" s="201"/>
      <c r="OQE31" s="201"/>
      <c r="OQF31" s="201"/>
      <c r="OQG31" s="201"/>
      <c r="OQH31" s="201"/>
      <c r="OQI31" s="201"/>
      <c r="OQJ31" s="201"/>
      <c r="OQK31" s="201"/>
      <c r="OQL31" s="201"/>
      <c r="OQM31" s="201"/>
      <c r="OQN31" s="201"/>
      <c r="OQO31" s="201"/>
      <c r="OQP31" s="201"/>
      <c r="OQQ31" s="201"/>
      <c r="OQR31" s="201"/>
      <c r="OQS31" s="201"/>
      <c r="OQT31" s="201"/>
      <c r="OQU31" s="201"/>
      <c r="OQV31" s="201"/>
      <c r="OQW31" s="201"/>
      <c r="OQX31" s="201"/>
      <c r="OQY31" s="201"/>
      <c r="OQZ31" s="201"/>
      <c r="ORA31" s="201"/>
      <c r="ORB31" s="201"/>
      <c r="ORC31" s="201"/>
      <c r="ORD31" s="201"/>
      <c r="ORE31" s="201"/>
      <c r="ORF31" s="201"/>
      <c r="ORG31" s="201"/>
      <c r="ORH31" s="201"/>
      <c r="ORI31" s="201"/>
      <c r="ORJ31" s="201"/>
      <c r="ORK31" s="201"/>
      <c r="ORL31" s="201"/>
      <c r="ORM31" s="201"/>
      <c r="ORN31" s="201"/>
      <c r="ORO31" s="201"/>
      <c r="ORP31" s="201"/>
      <c r="ORQ31" s="201"/>
      <c r="ORR31" s="201"/>
      <c r="ORS31" s="201"/>
      <c r="ORT31" s="201"/>
      <c r="ORU31" s="201"/>
      <c r="ORV31" s="201"/>
      <c r="ORW31" s="201"/>
      <c r="ORX31" s="201"/>
      <c r="ORY31" s="201"/>
      <c r="ORZ31" s="201"/>
      <c r="OSA31" s="201"/>
      <c r="OSB31" s="201"/>
      <c r="OSC31" s="201"/>
      <c r="OSD31" s="201"/>
      <c r="OSE31" s="201"/>
      <c r="OSF31" s="201"/>
      <c r="OSG31" s="201"/>
      <c r="OSH31" s="201"/>
      <c r="OSI31" s="201"/>
      <c r="OSJ31" s="201"/>
      <c r="OSK31" s="201"/>
      <c r="OSL31" s="201"/>
      <c r="OSM31" s="201"/>
      <c r="OSN31" s="201"/>
      <c r="OSO31" s="201"/>
      <c r="OSP31" s="201"/>
      <c r="OSQ31" s="201"/>
      <c r="OSR31" s="201"/>
      <c r="OSS31" s="201"/>
      <c r="OST31" s="201"/>
      <c r="OSU31" s="201"/>
      <c r="OSV31" s="201"/>
      <c r="OSW31" s="201"/>
      <c r="OSX31" s="201"/>
      <c r="OSY31" s="201"/>
      <c r="OSZ31" s="201"/>
      <c r="OTA31" s="201"/>
      <c r="OTB31" s="201"/>
      <c r="OTC31" s="201"/>
      <c r="OTD31" s="201"/>
      <c r="OTE31" s="201"/>
      <c r="OTF31" s="201"/>
      <c r="OTG31" s="201"/>
      <c r="OTH31" s="201"/>
      <c r="OTI31" s="201"/>
      <c r="OTJ31" s="201"/>
      <c r="OTK31" s="201"/>
      <c r="OTL31" s="201"/>
      <c r="OTM31" s="201"/>
      <c r="OTN31" s="201"/>
      <c r="OTO31" s="201"/>
      <c r="OTP31" s="201"/>
      <c r="OTQ31" s="201"/>
      <c r="OTR31" s="201"/>
      <c r="OTS31" s="201"/>
      <c r="OTT31" s="201"/>
      <c r="OTU31" s="201"/>
      <c r="OTV31" s="201"/>
      <c r="OTW31" s="201"/>
      <c r="OTX31" s="201"/>
      <c r="OTY31" s="201"/>
      <c r="OTZ31" s="201"/>
      <c r="OUA31" s="201"/>
      <c r="OUB31" s="201"/>
      <c r="OUC31" s="201"/>
      <c r="OUD31" s="201"/>
      <c r="OUE31" s="201"/>
      <c r="OUF31" s="201"/>
      <c r="OUG31" s="201"/>
      <c r="OUH31" s="201"/>
      <c r="OUI31" s="201"/>
      <c r="OUJ31" s="201"/>
      <c r="OUK31" s="201"/>
      <c r="OUL31" s="201"/>
      <c r="OUM31" s="201"/>
      <c r="OUN31" s="201"/>
      <c r="OUO31" s="201"/>
      <c r="OUP31" s="201"/>
      <c r="OUQ31" s="201"/>
      <c r="OUR31" s="201"/>
      <c r="OUS31" s="201"/>
      <c r="OUT31" s="201"/>
      <c r="OUU31" s="201"/>
      <c r="OUV31" s="201"/>
      <c r="OUW31" s="201"/>
      <c r="OUX31" s="201"/>
      <c r="OUY31" s="201"/>
      <c r="OUZ31" s="201"/>
      <c r="OVA31" s="201"/>
      <c r="OVB31" s="201"/>
      <c r="OVC31" s="201"/>
      <c r="OVD31" s="201"/>
      <c r="OVE31" s="201"/>
      <c r="OVF31" s="201"/>
      <c r="OVG31" s="201"/>
      <c r="OVH31" s="201"/>
      <c r="OVI31" s="201"/>
      <c r="OVJ31" s="201"/>
      <c r="OVK31" s="201"/>
      <c r="OVL31" s="201"/>
      <c r="OVM31" s="201"/>
      <c r="OVN31" s="201"/>
      <c r="OVO31" s="201"/>
      <c r="OVP31" s="201"/>
      <c r="OVQ31" s="201"/>
      <c r="OVR31" s="201"/>
      <c r="OVS31" s="201"/>
      <c r="OVT31" s="201"/>
      <c r="OVU31" s="201"/>
      <c r="OVV31" s="201"/>
      <c r="OVW31" s="201"/>
      <c r="OVX31" s="201"/>
      <c r="OVY31" s="201"/>
      <c r="OVZ31" s="201"/>
      <c r="OWA31" s="201"/>
      <c r="OWB31" s="201"/>
      <c r="OWC31" s="201"/>
      <c r="OWD31" s="201"/>
      <c r="OWE31" s="201"/>
      <c r="OWF31" s="201"/>
      <c r="OWG31" s="201"/>
      <c r="OWH31" s="201"/>
      <c r="OWI31" s="201"/>
      <c r="OWJ31" s="201"/>
      <c r="OWK31" s="201"/>
      <c r="OWL31" s="201"/>
      <c r="OWM31" s="201"/>
      <c r="OWN31" s="201"/>
      <c r="OWO31" s="201"/>
      <c r="OWP31" s="201"/>
      <c r="OWQ31" s="201"/>
      <c r="OWR31" s="201"/>
      <c r="OWS31" s="201"/>
      <c r="OWT31" s="201"/>
      <c r="OWU31" s="201"/>
      <c r="OWV31" s="201"/>
      <c r="OWW31" s="201"/>
      <c r="OWX31" s="201"/>
      <c r="OWY31" s="201"/>
      <c r="OWZ31" s="201"/>
      <c r="OXA31" s="201"/>
      <c r="OXB31" s="201"/>
      <c r="OXC31" s="201"/>
      <c r="OXD31" s="201"/>
      <c r="OXE31" s="201"/>
      <c r="OXF31" s="201"/>
      <c r="OXG31" s="201"/>
      <c r="OXH31" s="201"/>
      <c r="OXI31" s="201"/>
      <c r="OXJ31" s="201"/>
      <c r="OXK31" s="201"/>
      <c r="OXL31" s="201"/>
      <c r="OXM31" s="201"/>
      <c r="OXN31" s="201"/>
      <c r="OXO31" s="201"/>
      <c r="OXP31" s="201"/>
      <c r="OXQ31" s="201"/>
      <c r="OXR31" s="201"/>
      <c r="OXS31" s="201"/>
      <c r="OXT31" s="201"/>
      <c r="OXU31" s="201"/>
      <c r="OXV31" s="201"/>
      <c r="OXW31" s="201"/>
      <c r="OXX31" s="201"/>
      <c r="OXY31" s="201"/>
      <c r="OXZ31" s="201"/>
      <c r="OYA31" s="201"/>
      <c r="OYB31" s="201"/>
      <c r="OYC31" s="201"/>
      <c r="OYD31" s="201"/>
      <c r="OYE31" s="201"/>
      <c r="OYF31" s="201"/>
      <c r="OYG31" s="201"/>
      <c r="OYH31" s="201"/>
      <c r="OYI31" s="201"/>
      <c r="OYJ31" s="201"/>
      <c r="OYK31" s="201"/>
      <c r="OYL31" s="201"/>
      <c r="OYM31" s="201"/>
      <c r="OYN31" s="201"/>
      <c r="OYO31" s="201"/>
      <c r="OYP31" s="201"/>
      <c r="OYQ31" s="201"/>
      <c r="OYR31" s="201"/>
      <c r="OYS31" s="201"/>
      <c r="OYT31" s="201"/>
      <c r="OYU31" s="201"/>
      <c r="OYV31" s="201"/>
      <c r="OYW31" s="201"/>
      <c r="OYX31" s="201"/>
      <c r="OYY31" s="201"/>
      <c r="OYZ31" s="201"/>
      <c r="OZA31" s="201"/>
      <c r="OZB31" s="201"/>
      <c r="OZC31" s="201"/>
      <c r="OZD31" s="201"/>
      <c r="OZE31" s="201"/>
      <c r="OZF31" s="201"/>
      <c r="OZG31" s="201"/>
      <c r="OZH31" s="201"/>
      <c r="OZI31" s="201"/>
      <c r="OZJ31" s="201"/>
      <c r="OZK31" s="201"/>
      <c r="OZL31" s="201"/>
      <c r="OZM31" s="201"/>
      <c r="OZN31" s="201"/>
      <c r="OZO31" s="201"/>
      <c r="OZP31" s="201"/>
      <c r="OZQ31" s="201"/>
      <c r="OZR31" s="201"/>
      <c r="OZS31" s="201"/>
      <c r="OZT31" s="201"/>
      <c r="OZU31" s="201"/>
      <c r="OZV31" s="201"/>
      <c r="OZW31" s="201"/>
      <c r="OZX31" s="201"/>
      <c r="OZY31" s="201"/>
      <c r="OZZ31" s="201"/>
      <c r="PAA31" s="201"/>
      <c r="PAB31" s="201"/>
      <c r="PAC31" s="201"/>
      <c r="PAD31" s="201"/>
      <c r="PAE31" s="201"/>
      <c r="PAF31" s="201"/>
      <c r="PAG31" s="201"/>
      <c r="PAH31" s="201"/>
      <c r="PAI31" s="201"/>
      <c r="PAJ31" s="201"/>
      <c r="PAK31" s="201"/>
      <c r="PAL31" s="201"/>
      <c r="PAM31" s="201"/>
      <c r="PAN31" s="201"/>
      <c r="PAO31" s="201"/>
      <c r="PAP31" s="201"/>
      <c r="PAQ31" s="201"/>
      <c r="PAR31" s="201"/>
      <c r="PAS31" s="201"/>
      <c r="PAT31" s="201"/>
      <c r="PAU31" s="201"/>
      <c r="PAV31" s="201"/>
      <c r="PAW31" s="201"/>
      <c r="PAX31" s="201"/>
      <c r="PAY31" s="201"/>
      <c r="PAZ31" s="201"/>
      <c r="PBA31" s="201"/>
      <c r="PBB31" s="201"/>
      <c r="PBC31" s="201"/>
      <c r="PBD31" s="201"/>
      <c r="PBE31" s="201"/>
      <c r="PBF31" s="201"/>
      <c r="PBG31" s="201"/>
      <c r="PBH31" s="201"/>
      <c r="PBI31" s="201"/>
      <c r="PBJ31" s="201"/>
      <c r="PBK31" s="201"/>
      <c r="PBL31" s="201"/>
      <c r="PBM31" s="201"/>
      <c r="PBN31" s="201"/>
      <c r="PBO31" s="201"/>
      <c r="PBP31" s="201"/>
      <c r="PBQ31" s="201"/>
      <c r="PBR31" s="201"/>
      <c r="PBS31" s="201"/>
      <c r="PBT31" s="201"/>
      <c r="PBU31" s="201"/>
      <c r="PBV31" s="201"/>
      <c r="PBW31" s="201"/>
      <c r="PBX31" s="201"/>
      <c r="PBY31" s="201"/>
      <c r="PBZ31" s="201"/>
      <c r="PCA31" s="201"/>
      <c r="PCB31" s="201"/>
      <c r="PCC31" s="201"/>
      <c r="PCD31" s="201"/>
      <c r="PCE31" s="201"/>
      <c r="PCF31" s="201"/>
      <c r="PCG31" s="201"/>
      <c r="PCH31" s="201"/>
      <c r="PCI31" s="201"/>
      <c r="PCJ31" s="201"/>
      <c r="PCK31" s="201"/>
      <c r="PCL31" s="201"/>
      <c r="PCM31" s="201"/>
      <c r="PCN31" s="201"/>
      <c r="PCO31" s="201"/>
      <c r="PCP31" s="201"/>
      <c r="PCQ31" s="201"/>
      <c r="PCR31" s="201"/>
      <c r="PCS31" s="201"/>
      <c r="PCT31" s="201"/>
      <c r="PCU31" s="201"/>
      <c r="PCV31" s="201"/>
      <c r="PCW31" s="201"/>
      <c r="PCX31" s="201"/>
      <c r="PCY31" s="201"/>
      <c r="PCZ31" s="201"/>
      <c r="PDA31" s="201"/>
      <c r="PDB31" s="201"/>
      <c r="PDC31" s="201"/>
      <c r="PDD31" s="201"/>
      <c r="PDE31" s="201"/>
      <c r="PDF31" s="201"/>
      <c r="PDG31" s="201"/>
      <c r="PDH31" s="201"/>
      <c r="PDI31" s="201"/>
      <c r="PDJ31" s="201"/>
      <c r="PDK31" s="201"/>
      <c r="PDL31" s="201"/>
      <c r="PDM31" s="201"/>
      <c r="PDN31" s="201"/>
      <c r="PDO31" s="201"/>
      <c r="PDP31" s="201"/>
      <c r="PDQ31" s="201"/>
      <c r="PDR31" s="201"/>
      <c r="PDS31" s="201"/>
      <c r="PDT31" s="201"/>
      <c r="PDU31" s="201"/>
      <c r="PDV31" s="201"/>
      <c r="PDW31" s="201"/>
      <c r="PDX31" s="201"/>
      <c r="PDY31" s="201"/>
      <c r="PDZ31" s="201"/>
      <c r="PEA31" s="201"/>
      <c r="PEB31" s="201"/>
      <c r="PEC31" s="201"/>
      <c r="PED31" s="201"/>
      <c r="PEE31" s="201"/>
      <c r="PEF31" s="201"/>
      <c r="PEG31" s="201"/>
      <c r="PEH31" s="201"/>
      <c r="PEI31" s="201"/>
      <c r="PEJ31" s="201"/>
      <c r="PEK31" s="201"/>
      <c r="PEL31" s="201"/>
      <c r="PEM31" s="201"/>
      <c r="PEN31" s="201"/>
      <c r="PEO31" s="201"/>
      <c r="PEP31" s="201"/>
      <c r="PEQ31" s="201"/>
      <c r="PER31" s="201"/>
      <c r="PES31" s="201"/>
      <c r="PET31" s="201"/>
      <c r="PEU31" s="201"/>
      <c r="PEV31" s="201"/>
      <c r="PEW31" s="201"/>
      <c r="PEX31" s="201"/>
      <c r="PEY31" s="201"/>
      <c r="PEZ31" s="201"/>
      <c r="PFA31" s="201"/>
      <c r="PFB31" s="201"/>
      <c r="PFC31" s="201"/>
      <c r="PFD31" s="201"/>
      <c r="PFE31" s="201"/>
      <c r="PFF31" s="201"/>
      <c r="PFG31" s="201"/>
      <c r="PFH31" s="201"/>
      <c r="PFI31" s="201"/>
      <c r="PFJ31" s="201"/>
      <c r="PFK31" s="201"/>
      <c r="PFL31" s="201"/>
      <c r="PFM31" s="201"/>
      <c r="PFN31" s="201"/>
      <c r="PFO31" s="201"/>
      <c r="PFP31" s="201"/>
      <c r="PFQ31" s="201"/>
      <c r="PFR31" s="201"/>
      <c r="PFS31" s="201"/>
      <c r="PFT31" s="201"/>
      <c r="PFU31" s="201"/>
      <c r="PFV31" s="201"/>
      <c r="PFW31" s="201"/>
      <c r="PFX31" s="201"/>
      <c r="PFY31" s="201"/>
      <c r="PFZ31" s="201"/>
      <c r="PGA31" s="201"/>
      <c r="PGB31" s="201"/>
      <c r="PGC31" s="201"/>
      <c r="PGD31" s="201"/>
      <c r="PGE31" s="201"/>
      <c r="PGF31" s="201"/>
      <c r="PGG31" s="201"/>
      <c r="PGH31" s="201"/>
      <c r="PGI31" s="201"/>
      <c r="PGJ31" s="201"/>
      <c r="PGK31" s="201"/>
      <c r="PGL31" s="201"/>
      <c r="PGM31" s="201"/>
      <c r="PGN31" s="201"/>
      <c r="PGO31" s="201"/>
      <c r="PGP31" s="201"/>
      <c r="PGQ31" s="201"/>
      <c r="PGR31" s="201"/>
      <c r="PGS31" s="201"/>
      <c r="PGT31" s="201"/>
      <c r="PGU31" s="201"/>
      <c r="PGV31" s="201"/>
      <c r="PGW31" s="201"/>
      <c r="PGX31" s="201"/>
      <c r="PGY31" s="201"/>
      <c r="PGZ31" s="201"/>
      <c r="PHA31" s="201"/>
      <c r="PHB31" s="201"/>
      <c r="PHC31" s="201"/>
      <c r="PHD31" s="201"/>
      <c r="PHE31" s="201"/>
      <c r="PHF31" s="201"/>
      <c r="PHG31" s="201"/>
      <c r="PHH31" s="201"/>
      <c r="PHI31" s="201"/>
      <c r="PHJ31" s="201"/>
      <c r="PHK31" s="201"/>
      <c r="PHL31" s="201"/>
      <c r="PHM31" s="201"/>
      <c r="PHN31" s="201"/>
      <c r="PHO31" s="201"/>
      <c r="PHP31" s="201"/>
      <c r="PHQ31" s="201"/>
      <c r="PHR31" s="201"/>
      <c r="PHS31" s="201"/>
      <c r="PHT31" s="201"/>
      <c r="PHU31" s="201"/>
      <c r="PHV31" s="201"/>
      <c r="PHW31" s="201"/>
      <c r="PHX31" s="201"/>
      <c r="PHY31" s="201"/>
      <c r="PHZ31" s="201"/>
      <c r="PIA31" s="201"/>
      <c r="PIB31" s="201"/>
      <c r="PIC31" s="201"/>
      <c r="PID31" s="201"/>
      <c r="PIE31" s="201"/>
      <c r="PIF31" s="201"/>
      <c r="PIG31" s="201"/>
      <c r="PIH31" s="201"/>
      <c r="PII31" s="201"/>
      <c r="PIJ31" s="201"/>
      <c r="PIK31" s="201"/>
      <c r="PIL31" s="201"/>
      <c r="PIM31" s="201"/>
      <c r="PIN31" s="201"/>
      <c r="PIO31" s="201"/>
      <c r="PIP31" s="201"/>
      <c r="PIQ31" s="201"/>
      <c r="PIR31" s="201"/>
      <c r="PIS31" s="201"/>
      <c r="PIT31" s="201"/>
      <c r="PIU31" s="201"/>
      <c r="PIV31" s="201"/>
      <c r="PIW31" s="201"/>
      <c r="PIX31" s="201"/>
      <c r="PIY31" s="201"/>
      <c r="PIZ31" s="201"/>
      <c r="PJA31" s="201"/>
      <c r="PJB31" s="201"/>
      <c r="PJC31" s="201"/>
      <c r="PJD31" s="201"/>
      <c r="PJE31" s="201"/>
      <c r="PJF31" s="201"/>
      <c r="PJG31" s="201"/>
      <c r="PJH31" s="201"/>
      <c r="PJI31" s="201"/>
      <c r="PJJ31" s="201"/>
      <c r="PJK31" s="201"/>
      <c r="PJL31" s="201"/>
      <c r="PJM31" s="201"/>
      <c r="PJN31" s="201"/>
      <c r="PJO31" s="201"/>
      <c r="PJP31" s="201"/>
      <c r="PJQ31" s="201"/>
      <c r="PJR31" s="201"/>
      <c r="PJS31" s="201"/>
      <c r="PJT31" s="201"/>
      <c r="PJU31" s="201"/>
      <c r="PJV31" s="201"/>
      <c r="PJW31" s="201"/>
      <c r="PJX31" s="201"/>
      <c r="PJY31" s="201"/>
      <c r="PJZ31" s="201"/>
      <c r="PKA31" s="201"/>
      <c r="PKB31" s="201"/>
      <c r="PKC31" s="201"/>
      <c r="PKD31" s="201"/>
      <c r="PKE31" s="201"/>
      <c r="PKF31" s="201"/>
      <c r="PKG31" s="201"/>
      <c r="PKH31" s="201"/>
      <c r="PKI31" s="201"/>
      <c r="PKJ31" s="201"/>
      <c r="PKK31" s="201"/>
      <c r="PKL31" s="201"/>
      <c r="PKM31" s="201"/>
      <c r="PKN31" s="201"/>
      <c r="PKO31" s="201"/>
      <c r="PKP31" s="201"/>
      <c r="PKQ31" s="201"/>
      <c r="PKR31" s="201"/>
      <c r="PKS31" s="201"/>
      <c r="PKT31" s="201"/>
      <c r="PKU31" s="201"/>
      <c r="PKV31" s="201"/>
      <c r="PKW31" s="201"/>
      <c r="PKX31" s="201"/>
      <c r="PKY31" s="201"/>
      <c r="PKZ31" s="201"/>
      <c r="PLA31" s="201"/>
      <c r="PLB31" s="201"/>
      <c r="PLC31" s="201"/>
      <c r="PLD31" s="201"/>
      <c r="PLE31" s="201"/>
      <c r="PLF31" s="201"/>
      <c r="PLG31" s="201"/>
      <c r="PLH31" s="201"/>
      <c r="PLI31" s="201"/>
      <c r="PLJ31" s="201"/>
      <c r="PLK31" s="201"/>
      <c r="PLL31" s="201"/>
      <c r="PLM31" s="201"/>
      <c r="PLN31" s="201"/>
      <c r="PLO31" s="201"/>
      <c r="PLP31" s="201"/>
      <c r="PLQ31" s="201"/>
      <c r="PLR31" s="201"/>
      <c r="PLS31" s="201"/>
      <c r="PLT31" s="201"/>
      <c r="PLU31" s="201"/>
      <c r="PLV31" s="201"/>
      <c r="PLW31" s="201"/>
      <c r="PLX31" s="201"/>
      <c r="PLY31" s="201"/>
      <c r="PLZ31" s="201"/>
      <c r="PMA31" s="201"/>
      <c r="PMB31" s="201"/>
      <c r="PMC31" s="201"/>
      <c r="PMD31" s="201"/>
      <c r="PME31" s="201"/>
      <c r="PMF31" s="201"/>
      <c r="PMG31" s="201"/>
      <c r="PMH31" s="201"/>
      <c r="PMI31" s="201"/>
      <c r="PMJ31" s="201"/>
      <c r="PMK31" s="201"/>
      <c r="PML31" s="201"/>
      <c r="PMM31" s="201"/>
      <c r="PMN31" s="201"/>
      <c r="PMO31" s="201"/>
      <c r="PMP31" s="201"/>
      <c r="PMQ31" s="201"/>
      <c r="PMR31" s="201"/>
      <c r="PMS31" s="201"/>
      <c r="PMT31" s="201"/>
      <c r="PMU31" s="201"/>
      <c r="PMV31" s="201"/>
      <c r="PMW31" s="201"/>
      <c r="PMX31" s="201"/>
      <c r="PMY31" s="201"/>
      <c r="PMZ31" s="201"/>
      <c r="PNA31" s="201"/>
      <c r="PNB31" s="201"/>
      <c r="PNC31" s="201"/>
      <c r="PND31" s="201"/>
      <c r="PNE31" s="201"/>
      <c r="PNF31" s="201"/>
      <c r="PNG31" s="201"/>
      <c r="PNH31" s="201"/>
      <c r="PNI31" s="201"/>
      <c r="PNJ31" s="201"/>
      <c r="PNK31" s="201"/>
      <c r="PNL31" s="201"/>
      <c r="PNM31" s="201"/>
      <c r="PNN31" s="201"/>
      <c r="PNO31" s="201"/>
      <c r="PNP31" s="201"/>
      <c r="PNQ31" s="201"/>
      <c r="PNR31" s="201"/>
      <c r="PNS31" s="201"/>
      <c r="PNT31" s="201"/>
      <c r="PNU31" s="201"/>
      <c r="PNV31" s="201"/>
      <c r="PNW31" s="201"/>
      <c r="PNX31" s="201"/>
      <c r="PNY31" s="201"/>
      <c r="PNZ31" s="201"/>
      <c r="POA31" s="201"/>
      <c r="POB31" s="201"/>
      <c r="POC31" s="201"/>
      <c r="POD31" s="201"/>
      <c r="POE31" s="201"/>
      <c r="POF31" s="201"/>
      <c r="POG31" s="201"/>
      <c r="POH31" s="201"/>
      <c r="POI31" s="201"/>
      <c r="POJ31" s="201"/>
      <c r="POK31" s="201"/>
      <c r="POL31" s="201"/>
      <c r="POM31" s="201"/>
      <c r="PON31" s="201"/>
      <c r="POO31" s="201"/>
      <c r="POP31" s="201"/>
      <c r="POQ31" s="201"/>
      <c r="POR31" s="201"/>
      <c r="POS31" s="201"/>
      <c r="POT31" s="201"/>
      <c r="POU31" s="201"/>
      <c r="POV31" s="201"/>
      <c r="POW31" s="201"/>
      <c r="POX31" s="201"/>
      <c r="POY31" s="201"/>
      <c r="POZ31" s="201"/>
      <c r="PPA31" s="201"/>
      <c r="PPB31" s="201"/>
      <c r="PPC31" s="201"/>
      <c r="PPD31" s="201"/>
      <c r="PPE31" s="201"/>
      <c r="PPF31" s="201"/>
      <c r="PPG31" s="201"/>
      <c r="PPH31" s="201"/>
      <c r="PPI31" s="201"/>
      <c r="PPJ31" s="201"/>
      <c r="PPK31" s="201"/>
      <c r="PPL31" s="201"/>
      <c r="PPM31" s="201"/>
      <c r="PPN31" s="201"/>
      <c r="PPO31" s="201"/>
      <c r="PPP31" s="201"/>
      <c r="PPQ31" s="201"/>
      <c r="PPR31" s="201"/>
      <c r="PPS31" s="201"/>
      <c r="PPT31" s="201"/>
      <c r="PPU31" s="201"/>
      <c r="PPV31" s="201"/>
      <c r="PPW31" s="201"/>
      <c r="PPX31" s="201"/>
      <c r="PPY31" s="201"/>
      <c r="PPZ31" s="201"/>
      <c r="PQA31" s="201"/>
      <c r="PQB31" s="201"/>
      <c r="PQC31" s="201"/>
      <c r="PQD31" s="201"/>
      <c r="PQE31" s="201"/>
      <c r="PQF31" s="201"/>
      <c r="PQG31" s="201"/>
      <c r="PQH31" s="201"/>
      <c r="PQI31" s="201"/>
      <c r="PQJ31" s="201"/>
      <c r="PQK31" s="201"/>
      <c r="PQL31" s="201"/>
      <c r="PQM31" s="201"/>
      <c r="PQN31" s="201"/>
      <c r="PQO31" s="201"/>
      <c r="PQP31" s="201"/>
      <c r="PQQ31" s="201"/>
      <c r="PQR31" s="201"/>
      <c r="PQS31" s="201"/>
      <c r="PQT31" s="201"/>
      <c r="PQU31" s="201"/>
      <c r="PQV31" s="201"/>
      <c r="PQW31" s="201"/>
      <c r="PQX31" s="201"/>
      <c r="PQY31" s="201"/>
      <c r="PQZ31" s="201"/>
      <c r="PRA31" s="201"/>
      <c r="PRB31" s="201"/>
      <c r="PRC31" s="201"/>
      <c r="PRD31" s="201"/>
      <c r="PRE31" s="201"/>
      <c r="PRF31" s="201"/>
      <c r="PRG31" s="201"/>
      <c r="PRH31" s="201"/>
      <c r="PRI31" s="201"/>
      <c r="PRJ31" s="201"/>
      <c r="PRK31" s="201"/>
      <c r="PRL31" s="201"/>
      <c r="PRM31" s="201"/>
      <c r="PRN31" s="201"/>
      <c r="PRO31" s="201"/>
      <c r="PRP31" s="201"/>
      <c r="PRQ31" s="201"/>
      <c r="PRR31" s="201"/>
      <c r="PRS31" s="201"/>
      <c r="PRT31" s="201"/>
      <c r="PRU31" s="201"/>
      <c r="PRV31" s="201"/>
      <c r="PRW31" s="201"/>
      <c r="PRX31" s="201"/>
      <c r="PRY31" s="201"/>
      <c r="PRZ31" s="201"/>
      <c r="PSA31" s="201"/>
      <c r="PSB31" s="201"/>
      <c r="PSC31" s="201"/>
      <c r="PSD31" s="201"/>
      <c r="PSE31" s="201"/>
      <c r="PSF31" s="201"/>
      <c r="PSG31" s="201"/>
      <c r="PSH31" s="201"/>
      <c r="PSI31" s="201"/>
      <c r="PSJ31" s="201"/>
      <c r="PSK31" s="201"/>
      <c r="PSL31" s="201"/>
      <c r="PSM31" s="201"/>
      <c r="PSN31" s="201"/>
      <c r="PSO31" s="201"/>
      <c r="PSP31" s="201"/>
      <c r="PSQ31" s="201"/>
      <c r="PSR31" s="201"/>
      <c r="PSS31" s="201"/>
      <c r="PST31" s="201"/>
      <c r="PSU31" s="201"/>
      <c r="PSV31" s="201"/>
      <c r="PSW31" s="201"/>
      <c r="PSX31" s="201"/>
      <c r="PSY31" s="201"/>
      <c r="PSZ31" s="201"/>
      <c r="PTA31" s="201"/>
      <c r="PTB31" s="201"/>
      <c r="PTC31" s="201"/>
      <c r="PTD31" s="201"/>
      <c r="PTE31" s="201"/>
      <c r="PTF31" s="201"/>
      <c r="PTG31" s="201"/>
      <c r="PTH31" s="201"/>
      <c r="PTI31" s="201"/>
      <c r="PTJ31" s="201"/>
      <c r="PTK31" s="201"/>
      <c r="PTL31" s="201"/>
      <c r="PTM31" s="201"/>
      <c r="PTN31" s="201"/>
      <c r="PTO31" s="201"/>
      <c r="PTP31" s="201"/>
      <c r="PTQ31" s="201"/>
      <c r="PTR31" s="201"/>
      <c r="PTS31" s="201"/>
      <c r="PTT31" s="201"/>
      <c r="PTU31" s="201"/>
      <c r="PTV31" s="201"/>
      <c r="PTW31" s="201"/>
      <c r="PTX31" s="201"/>
      <c r="PTY31" s="201"/>
      <c r="PTZ31" s="201"/>
      <c r="PUA31" s="201"/>
      <c r="PUB31" s="201"/>
      <c r="PUC31" s="201"/>
      <c r="PUD31" s="201"/>
      <c r="PUE31" s="201"/>
      <c r="PUF31" s="201"/>
      <c r="PUG31" s="201"/>
      <c r="PUH31" s="201"/>
      <c r="PUI31" s="201"/>
      <c r="PUJ31" s="201"/>
      <c r="PUK31" s="201"/>
      <c r="PUL31" s="201"/>
      <c r="PUM31" s="201"/>
      <c r="PUN31" s="201"/>
      <c r="PUO31" s="201"/>
      <c r="PUP31" s="201"/>
      <c r="PUQ31" s="201"/>
      <c r="PUR31" s="201"/>
      <c r="PUS31" s="201"/>
      <c r="PUT31" s="201"/>
      <c r="PUU31" s="201"/>
      <c r="PUV31" s="201"/>
      <c r="PUW31" s="201"/>
      <c r="PUX31" s="201"/>
      <c r="PUY31" s="201"/>
      <c r="PUZ31" s="201"/>
      <c r="PVA31" s="201"/>
      <c r="PVB31" s="201"/>
      <c r="PVC31" s="201"/>
      <c r="PVD31" s="201"/>
      <c r="PVE31" s="201"/>
      <c r="PVF31" s="201"/>
      <c r="PVG31" s="201"/>
      <c r="PVH31" s="201"/>
      <c r="PVI31" s="201"/>
      <c r="PVJ31" s="201"/>
      <c r="PVK31" s="201"/>
      <c r="PVL31" s="201"/>
      <c r="PVM31" s="201"/>
      <c r="PVN31" s="201"/>
      <c r="PVO31" s="201"/>
      <c r="PVP31" s="201"/>
      <c r="PVQ31" s="201"/>
      <c r="PVR31" s="201"/>
      <c r="PVS31" s="201"/>
      <c r="PVT31" s="201"/>
      <c r="PVU31" s="201"/>
      <c r="PVV31" s="201"/>
      <c r="PVW31" s="201"/>
      <c r="PVX31" s="201"/>
      <c r="PVY31" s="201"/>
      <c r="PVZ31" s="201"/>
      <c r="PWA31" s="201"/>
      <c r="PWB31" s="201"/>
      <c r="PWC31" s="201"/>
      <c r="PWD31" s="201"/>
      <c r="PWE31" s="201"/>
      <c r="PWF31" s="201"/>
      <c r="PWG31" s="201"/>
      <c r="PWH31" s="201"/>
      <c r="PWI31" s="201"/>
      <c r="PWJ31" s="201"/>
      <c r="PWK31" s="201"/>
      <c r="PWL31" s="201"/>
      <c r="PWM31" s="201"/>
      <c r="PWN31" s="201"/>
      <c r="PWO31" s="201"/>
      <c r="PWP31" s="201"/>
      <c r="PWQ31" s="201"/>
      <c r="PWR31" s="201"/>
      <c r="PWS31" s="201"/>
      <c r="PWT31" s="201"/>
      <c r="PWU31" s="201"/>
      <c r="PWV31" s="201"/>
      <c r="PWW31" s="201"/>
      <c r="PWX31" s="201"/>
      <c r="PWY31" s="201"/>
      <c r="PWZ31" s="201"/>
      <c r="PXA31" s="201"/>
      <c r="PXB31" s="201"/>
      <c r="PXC31" s="201"/>
      <c r="PXD31" s="201"/>
      <c r="PXE31" s="201"/>
      <c r="PXF31" s="201"/>
      <c r="PXG31" s="201"/>
      <c r="PXH31" s="201"/>
      <c r="PXI31" s="201"/>
      <c r="PXJ31" s="201"/>
      <c r="PXK31" s="201"/>
      <c r="PXL31" s="201"/>
      <c r="PXM31" s="201"/>
      <c r="PXN31" s="201"/>
      <c r="PXO31" s="201"/>
      <c r="PXP31" s="201"/>
      <c r="PXQ31" s="201"/>
      <c r="PXR31" s="201"/>
      <c r="PXS31" s="201"/>
      <c r="PXT31" s="201"/>
      <c r="PXU31" s="201"/>
      <c r="PXV31" s="201"/>
      <c r="PXW31" s="201"/>
      <c r="PXX31" s="201"/>
      <c r="PXY31" s="201"/>
      <c r="PXZ31" s="201"/>
      <c r="PYA31" s="201"/>
      <c r="PYB31" s="201"/>
      <c r="PYC31" s="201"/>
      <c r="PYD31" s="201"/>
      <c r="PYE31" s="201"/>
      <c r="PYF31" s="201"/>
      <c r="PYG31" s="201"/>
      <c r="PYH31" s="201"/>
      <c r="PYI31" s="201"/>
      <c r="PYJ31" s="201"/>
      <c r="PYK31" s="201"/>
      <c r="PYL31" s="201"/>
      <c r="PYM31" s="201"/>
      <c r="PYN31" s="201"/>
      <c r="PYO31" s="201"/>
      <c r="PYP31" s="201"/>
      <c r="PYQ31" s="201"/>
      <c r="PYR31" s="201"/>
      <c r="PYS31" s="201"/>
      <c r="PYT31" s="201"/>
      <c r="PYU31" s="201"/>
      <c r="PYV31" s="201"/>
      <c r="PYW31" s="201"/>
      <c r="PYX31" s="201"/>
      <c r="PYY31" s="201"/>
      <c r="PYZ31" s="201"/>
      <c r="PZA31" s="201"/>
      <c r="PZB31" s="201"/>
      <c r="PZC31" s="201"/>
      <c r="PZD31" s="201"/>
      <c r="PZE31" s="201"/>
      <c r="PZF31" s="201"/>
      <c r="PZG31" s="201"/>
      <c r="PZH31" s="201"/>
      <c r="PZI31" s="201"/>
      <c r="PZJ31" s="201"/>
      <c r="PZK31" s="201"/>
      <c r="PZL31" s="201"/>
      <c r="PZM31" s="201"/>
      <c r="PZN31" s="201"/>
      <c r="PZO31" s="201"/>
      <c r="PZP31" s="201"/>
      <c r="PZQ31" s="201"/>
      <c r="PZR31" s="201"/>
      <c r="PZS31" s="201"/>
      <c r="PZT31" s="201"/>
      <c r="PZU31" s="201"/>
      <c r="PZV31" s="201"/>
      <c r="PZW31" s="201"/>
      <c r="PZX31" s="201"/>
      <c r="PZY31" s="201"/>
      <c r="PZZ31" s="201"/>
      <c r="QAA31" s="201"/>
      <c r="QAB31" s="201"/>
      <c r="QAC31" s="201"/>
      <c r="QAD31" s="201"/>
      <c r="QAE31" s="201"/>
      <c r="QAF31" s="201"/>
      <c r="QAG31" s="201"/>
      <c r="QAH31" s="201"/>
      <c r="QAI31" s="201"/>
      <c r="QAJ31" s="201"/>
      <c r="QAK31" s="201"/>
      <c r="QAL31" s="201"/>
      <c r="QAM31" s="201"/>
      <c r="QAN31" s="201"/>
      <c r="QAO31" s="201"/>
      <c r="QAP31" s="201"/>
      <c r="QAQ31" s="201"/>
      <c r="QAR31" s="201"/>
      <c r="QAS31" s="201"/>
      <c r="QAT31" s="201"/>
      <c r="QAU31" s="201"/>
      <c r="QAV31" s="201"/>
      <c r="QAW31" s="201"/>
      <c r="QAX31" s="201"/>
      <c r="QAY31" s="201"/>
      <c r="QAZ31" s="201"/>
      <c r="QBA31" s="201"/>
      <c r="QBB31" s="201"/>
      <c r="QBC31" s="201"/>
      <c r="QBD31" s="201"/>
      <c r="QBE31" s="201"/>
      <c r="QBF31" s="201"/>
      <c r="QBG31" s="201"/>
      <c r="QBH31" s="201"/>
      <c r="QBI31" s="201"/>
      <c r="QBJ31" s="201"/>
      <c r="QBK31" s="201"/>
      <c r="QBL31" s="201"/>
      <c r="QBM31" s="201"/>
      <c r="QBN31" s="201"/>
      <c r="QBO31" s="201"/>
      <c r="QBP31" s="201"/>
      <c r="QBQ31" s="201"/>
      <c r="QBR31" s="201"/>
      <c r="QBS31" s="201"/>
      <c r="QBT31" s="201"/>
      <c r="QBU31" s="201"/>
      <c r="QBV31" s="201"/>
      <c r="QBW31" s="201"/>
      <c r="QBX31" s="201"/>
      <c r="QBY31" s="201"/>
      <c r="QBZ31" s="201"/>
      <c r="QCA31" s="201"/>
      <c r="QCB31" s="201"/>
      <c r="QCC31" s="201"/>
      <c r="QCD31" s="201"/>
      <c r="QCE31" s="201"/>
      <c r="QCF31" s="201"/>
      <c r="QCG31" s="201"/>
      <c r="QCH31" s="201"/>
      <c r="QCI31" s="201"/>
      <c r="QCJ31" s="201"/>
      <c r="QCK31" s="201"/>
      <c r="QCL31" s="201"/>
      <c r="QCM31" s="201"/>
      <c r="QCN31" s="201"/>
      <c r="QCO31" s="201"/>
      <c r="QCP31" s="201"/>
      <c r="QCQ31" s="201"/>
      <c r="QCR31" s="201"/>
      <c r="QCS31" s="201"/>
      <c r="QCT31" s="201"/>
      <c r="QCU31" s="201"/>
      <c r="QCV31" s="201"/>
      <c r="QCW31" s="201"/>
      <c r="QCX31" s="201"/>
      <c r="QCY31" s="201"/>
      <c r="QCZ31" s="201"/>
      <c r="QDA31" s="201"/>
      <c r="QDB31" s="201"/>
      <c r="QDC31" s="201"/>
      <c r="QDD31" s="201"/>
      <c r="QDE31" s="201"/>
      <c r="QDF31" s="201"/>
      <c r="QDG31" s="201"/>
      <c r="QDH31" s="201"/>
      <c r="QDI31" s="201"/>
      <c r="QDJ31" s="201"/>
      <c r="QDK31" s="201"/>
      <c r="QDL31" s="201"/>
      <c r="QDM31" s="201"/>
      <c r="QDN31" s="201"/>
      <c r="QDO31" s="201"/>
      <c r="QDP31" s="201"/>
      <c r="QDQ31" s="201"/>
      <c r="QDR31" s="201"/>
      <c r="QDS31" s="201"/>
      <c r="QDT31" s="201"/>
      <c r="QDU31" s="201"/>
      <c r="QDV31" s="201"/>
      <c r="QDW31" s="201"/>
      <c r="QDX31" s="201"/>
      <c r="QDY31" s="201"/>
      <c r="QDZ31" s="201"/>
      <c r="QEA31" s="201"/>
      <c r="QEB31" s="201"/>
      <c r="QEC31" s="201"/>
      <c r="QED31" s="201"/>
      <c r="QEE31" s="201"/>
      <c r="QEF31" s="201"/>
      <c r="QEG31" s="201"/>
      <c r="QEH31" s="201"/>
      <c r="QEI31" s="201"/>
      <c r="QEJ31" s="201"/>
      <c r="QEK31" s="201"/>
      <c r="QEL31" s="201"/>
      <c r="QEM31" s="201"/>
      <c r="QEN31" s="201"/>
      <c r="QEO31" s="201"/>
      <c r="QEP31" s="201"/>
      <c r="QEQ31" s="201"/>
      <c r="QER31" s="201"/>
      <c r="QES31" s="201"/>
      <c r="QET31" s="201"/>
      <c r="QEU31" s="201"/>
      <c r="QEV31" s="201"/>
      <c r="QEW31" s="201"/>
      <c r="QEX31" s="201"/>
      <c r="QEY31" s="201"/>
      <c r="QEZ31" s="201"/>
      <c r="QFA31" s="201"/>
      <c r="QFB31" s="201"/>
      <c r="QFC31" s="201"/>
      <c r="QFD31" s="201"/>
      <c r="QFE31" s="201"/>
      <c r="QFF31" s="201"/>
      <c r="QFG31" s="201"/>
      <c r="QFH31" s="201"/>
      <c r="QFI31" s="201"/>
      <c r="QFJ31" s="201"/>
      <c r="QFK31" s="201"/>
      <c r="QFL31" s="201"/>
      <c r="QFM31" s="201"/>
      <c r="QFN31" s="201"/>
      <c r="QFO31" s="201"/>
      <c r="QFP31" s="201"/>
      <c r="QFQ31" s="201"/>
      <c r="QFR31" s="201"/>
      <c r="QFS31" s="201"/>
      <c r="QFT31" s="201"/>
      <c r="QFU31" s="201"/>
      <c r="QFV31" s="201"/>
      <c r="QFW31" s="201"/>
      <c r="QFX31" s="201"/>
      <c r="QFY31" s="201"/>
      <c r="QFZ31" s="201"/>
      <c r="QGA31" s="201"/>
      <c r="QGB31" s="201"/>
      <c r="QGC31" s="201"/>
      <c r="QGD31" s="201"/>
      <c r="QGE31" s="201"/>
      <c r="QGF31" s="201"/>
      <c r="QGG31" s="201"/>
      <c r="QGH31" s="201"/>
      <c r="QGI31" s="201"/>
      <c r="QGJ31" s="201"/>
      <c r="QGK31" s="201"/>
      <c r="QGL31" s="201"/>
      <c r="QGM31" s="201"/>
      <c r="QGN31" s="201"/>
      <c r="QGO31" s="201"/>
      <c r="QGP31" s="201"/>
      <c r="QGQ31" s="201"/>
      <c r="QGR31" s="201"/>
      <c r="QGS31" s="201"/>
      <c r="QGT31" s="201"/>
      <c r="QGU31" s="201"/>
      <c r="QGV31" s="201"/>
      <c r="QGW31" s="201"/>
      <c r="QGX31" s="201"/>
      <c r="QGY31" s="201"/>
      <c r="QGZ31" s="201"/>
      <c r="QHA31" s="201"/>
      <c r="QHB31" s="201"/>
      <c r="QHC31" s="201"/>
      <c r="QHD31" s="201"/>
      <c r="QHE31" s="201"/>
      <c r="QHF31" s="201"/>
      <c r="QHG31" s="201"/>
      <c r="QHH31" s="201"/>
      <c r="QHI31" s="201"/>
      <c r="QHJ31" s="201"/>
      <c r="QHK31" s="201"/>
      <c r="QHL31" s="201"/>
      <c r="QHM31" s="201"/>
      <c r="QHN31" s="201"/>
      <c r="QHO31" s="201"/>
      <c r="QHP31" s="201"/>
      <c r="QHQ31" s="201"/>
      <c r="QHR31" s="201"/>
      <c r="QHS31" s="201"/>
      <c r="QHT31" s="201"/>
      <c r="QHU31" s="201"/>
      <c r="QHV31" s="201"/>
      <c r="QHW31" s="201"/>
      <c r="QHX31" s="201"/>
      <c r="QHY31" s="201"/>
      <c r="QHZ31" s="201"/>
      <c r="QIA31" s="201"/>
      <c r="QIB31" s="201"/>
      <c r="QIC31" s="201"/>
      <c r="QID31" s="201"/>
      <c r="QIE31" s="201"/>
      <c r="QIF31" s="201"/>
      <c r="QIG31" s="201"/>
      <c r="QIH31" s="201"/>
      <c r="QII31" s="201"/>
      <c r="QIJ31" s="201"/>
      <c r="QIK31" s="201"/>
      <c r="QIL31" s="201"/>
      <c r="QIM31" s="201"/>
      <c r="QIN31" s="201"/>
      <c r="QIO31" s="201"/>
      <c r="QIP31" s="201"/>
      <c r="QIQ31" s="201"/>
      <c r="QIR31" s="201"/>
      <c r="QIS31" s="201"/>
      <c r="QIT31" s="201"/>
      <c r="QIU31" s="201"/>
      <c r="QIV31" s="201"/>
      <c r="QIW31" s="201"/>
      <c r="QIX31" s="201"/>
      <c r="QIY31" s="201"/>
      <c r="QIZ31" s="201"/>
      <c r="QJA31" s="201"/>
      <c r="QJB31" s="201"/>
      <c r="QJC31" s="201"/>
      <c r="QJD31" s="201"/>
      <c r="QJE31" s="201"/>
      <c r="QJF31" s="201"/>
      <c r="QJG31" s="201"/>
      <c r="QJH31" s="201"/>
      <c r="QJI31" s="201"/>
      <c r="QJJ31" s="201"/>
      <c r="QJK31" s="201"/>
      <c r="QJL31" s="201"/>
      <c r="QJM31" s="201"/>
      <c r="QJN31" s="201"/>
      <c r="QJO31" s="201"/>
      <c r="QJP31" s="201"/>
      <c r="QJQ31" s="201"/>
      <c r="QJR31" s="201"/>
      <c r="QJS31" s="201"/>
      <c r="QJT31" s="201"/>
      <c r="QJU31" s="201"/>
      <c r="QJV31" s="201"/>
      <c r="QJW31" s="201"/>
      <c r="QJX31" s="201"/>
      <c r="QJY31" s="201"/>
      <c r="QJZ31" s="201"/>
      <c r="QKA31" s="201"/>
      <c r="QKB31" s="201"/>
      <c r="QKC31" s="201"/>
      <c r="QKD31" s="201"/>
      <c r="QKE31" s="201"/>
      <c r="QKF31" s="201"/>
      <c r="QKG31" s="201"/>
      <c r="QKH31" s="201"/>
      <c r="QKI31" s="201"/>
      <c r="QKJ31" s="201"/>
      <c r="QKK31" s="201"/>
      <c r="QKL31" s="201"/>
      <c r="QKM31" s="201"/>
      <c r="QKN31" s="201"/>
      <c r="QKO31" s="201"/>
      <c r="QKP31" s="201"/>
      <c r="QKQ31" s="201"/>
      <c r="QKR31" s="201"/>
      <c r="QKS31" s="201"/>
      <c r="QKT31" s="201"/>
      <c r="QKU31" s="201"/>
      <c r="QKV31" s="201"/>
      <c r="QKW31" s="201"/>
      <c r="QKX31" s="201"/>
      <c r="QKY31" s="201"/>
      <c r="QKZ31" s="201"/>
      <c r="QLA31" s="201"/>
      <c r="QLB31" s="201"/>
      <c r="QLC31" s="201"/>
      <c r="QLD31" s="201"/>
      <c r="QLE31" s="201"/>
      <c r="QLF31" s="201"/>
      <c r="QLG31" s="201"/>
      <c r="QLH31" s="201"/>
      <c r="QLI31" s="201"/>
      <c r="QLJ31" s="201"/>
      <c r="QLK31" s="201"/>
      <c r="QLL31" s="201"/>
      <c r="QLM31" s="201"/>
      <c r="QLN31" s="201"/>
      <c r="QLO31" s="201"/>
      <c r="QLP31" s="201"/>
      <c r="QLQ31" s="201"/>
      <c r="QLR31" s="201"/>
      <c r="QLS31" s="201"/>
      <c r="QLT31" s="201"/>
      <c r="QLU31" s="201"/>
      <c r="QLV31" s="201"/>
      <c r="QLW31" s="201"/>
      <c r="QLX31" s="201"/>
      <c r="QLY31" s="201"/>
      <c r="QLZ31" s="201"/>
      <c r="QMA31" s="201"/>
      <c r="QMB31" s="201"/>
      <c r="QMC31" s="201"/>
      <c r="QMD31" s="201"/>
      <c r="QME31" s="201"/>
      <c r="QMF31" s="201"/>
      <c r="QMG31" s="201"/>
      <c r="QMH31" s="201"/>
      <c r="QMI31" s="201"/>
      <c r="QMJ31" s="201"/>
      <c r="QMK31" s="201"/>
      <c r="QML31" s="201"/>
      <c r="QMM31" s="201"/>
      <c r="QMN31" s="201"/>
      <c r="QMO31" s="201"/>
      <c r="QMP31" s="201"/>
      <c r="QMQ31" s="201"/>
      <c r="QMR31" s="201"/>
      <c r="QMS31" s="201"/>
      <c r="QMT31" s="201"/>
      <c r="QMU31" s="201"/>
      <c r="QMV31" s="201"/>
      <c r="QMW31" s="201"/>
      <c r="QMX31" s="201"/>
      <c r="QMY31" s="201"/>
      <c r="QMZ31" s="201"/>
      <c r="QNA31" s="201"/>
      <c r="QNB31" s="201"/>
      <c r="QNC31" s="201"/>
      <c r="QND31" s="201"/>
      <c r="QNE31" s="201"/>
      <c r="QNF31" s="201"/>
      <c r="QNG31" s="201"/>
      <c r="QNH31" s="201"/>
      <c r="QNI31" s="201"/>
      <c r="QNJ31" s="201"/>
      <c r="QNK31" s="201"/>
      <c r="QNL31" s="201"/>
      <c r="QNM31" s="201"/>
      <c r="QNN31" s="201"/>
      <c r="QNO31" s="201"/>
      <c r="QNP31" s="201"/>
      <c r="QNQ31" s="201"/>
      <c r="QNR31" s="201"/>
      <c r="QNS31" s="201"/>
      <c r="QNT31" s="201"/>
      <c r="QNU31" s="201"/>
      <c r="QNV31" s="201"/>
      <c r="QNW31" s="201"/>
      <c r="QNX31" s="201"/>
      <c r="QNY31" s="201"/>
      <c r="QNZ31" s="201"/>
      <c r="QOA31" s="201"/>
      <c r="QOB31" s="201"/>
      <c r="QOC31" s="201"/>
      <c r="QOD31" s="201"/>
      <c r="QOE31" s="201"/>
      <c r="QOF31" s="201"/>
      <c r="QOG31" s="201"/>
      <c r="QOH31" s="201"/>
      <c r="QOI31" s="201"/>
      <c r="QOJ31" s="201"/>
      <c r="QOK31" s="201"/>
      <c r="QOL31" s="201"/>
      <c r="QOM31" s="201"/>
      <c r="QON31" s="201"/>
      <c r="QOO31" s="201"/>
      <c r="QOP31" s="201"/>
      <c r="QOQ31" s="201"/>
      <c r="QOR31" s="201"/>
      <c r="QOS31" s="201"/>
      <c r="QOT31" s="201"/>
      <c r="QOU31" s="201"/>
      <c r="QOV31" s="201"/>
      <c r="QOW31" s="201"/>
      <c r="QOX31" s="201"/>
      <c r="QOY31" s="201"/>
      <c r="QOZ31" s="201"/>
      <c r="QPA31" s="201"/>
      <c r="QPB31" s="201"/>
      <c r="QPC31" s="201"/>
      <c r="QPD31" s="201"/>
      <c r="QPE31" s="201"/>
      <c r="QPF31" s="201"/>
      <c r="QPG31" s="201"/>
      <c r="QPH31" s="201"/>
      <c r="QPI31" s="201"/>
      <c r="QPJ31" s="201"/>
      <c r="QPK31" s="201"/>
      <c r="QPL31" s="201"/>
      <c r="QPM31" s="201"/>
      <c r="QPN31" s="201"/>
      <c r="QPO31" s="201"/>
      <c r="QPP31" s="201"/>
      <c r="QPQ31" s="201"/>
      <c r="QPR31" s="201"/>
      <c r="QPS31" s="201"/>
      <c r="QPT31" s="201"/>
      <c r="QPU31" s="201"/>
      <c r="QPV31" s="201"/>
      <c r="QPW31" s="201"/>
      <c r="QPX31" s="201"/>
      <c r="QPY31" s="201"/>
      <c r="QPZ31" s="201"/>
      <c r="QQA31" s="201"/>
      <c r="QQB31" s="201"/>
      <c r="QQC31" s="201"/>
      <c r="QQD31" s="201"/>
      <c r="QQE31" s="201"/>
      <c r="QQF31" s="201"/>
      <c r="QQG31" s="201"/>
      <c r="QQH31" s="201"/>
      <c r="QQI31" s="201"/>
      <c r="QQJ31" s="201"/>
      <c r="QQK31" s="201"/>
      <c r="QQL31" s="201"/>
      <c r="QQM31" s="201"/>
      <c r="QQN31" s="201"/>
      <c r="QQO31" s="201"/>
      <c r="QQP31" s="201"/>
      <c r="QQQ31" s="201"/>
      <c r="QQR31" s="201"/>
      <c r="QQS31" s="201"/>
      <c r="QQT31" s="201"/>
      <c r="QQU31" s="201"/>
      <c r="QQV31" s="201"/>
      <c r="QQW31" s="201"/>
      <c r="QQX31" s="201"/>
      <c r="QQY31" s="201"/>
      <c r="QQZ31" s="201"/>
      <c r="QRA31" s="201"/>
      <c r="QRB31" s="201"/>
      <c r="QRC31" s="201"/>
      <c r="QRD31" s="201"/>
      <c r="QRE31" s="201"/>
      <c r="QRF31" s="201"/>
      <c r="QRG31" s="201"/>
      <c r="QRH31" s="201"/>
      <c r="QRI31" s="201"/>
      <c r="QRJ31" s="201"/>
      <c r="QRK31" s="201"/>
      <c r="QRL31" s="201"/>
      <c r="QRM31" s="201"/>
      <c r="QRN31" s="201"/>
      <c r="QRO31" s="201"/>
      <c r="QRP31" s="201"/>
      <c r="QRQ31" s="201"/>
      <c r="QRR31" s="201"/>
      <c r="QRS31" s="201"/>
      <c r="QRT31" s="201"/>
      <c r="QRU31" s="201"/>
      <c r="QRV31" s="201"/>
      <c r="QRW31" s="201"/>
      <c r="QRX31" s="201"/>
      <c r="QRY31" s="201"/>
      <c r="QRZ31" s="201"/>
      <c r="QSA31" s="201"/>
      <c r="QSB31" s="201"/>
      <c r="QSC31" s="201"/>
      <c r="QSD31" s="201"/>
      <c r="QSE31" s="201"/>
      <c r="QSF31" s="201"/>
      <c r="QSG31" s="201"/>
      <c r="QSH31" s="201"/>
      <c r="QSI31" s="201"/>
      <c r="QSJ31" s="201"/>
      <c r="QSK31" s="201"/>
      <c r="QSL31" s="201"/>
      <c r="QSM31" s="201"/>
      <c r="QSN31" s="201"/>
      <c r="QSO31" s="201"/>
      <c r="QSP31" s="201"/>
      <c r="QSQ31" s="201"/>
      <c r="QSR31" s="201"/>
      <c r="QSS31" s="201"/>
      <c r="QST31" s="201"/>
      <c r="QSU31" s="201"/>
      <c r="QSV31" s="201"/>
      <c r="QSW31" s="201"/>
      <c r="QSX31" s="201"/>
      <c r="QSY31" s="201"/>
      <c r="QSZ31" s="201"/>
      <c r="QTA31" s="201"/>
      <c r="QTB31" s="201"/>
      <c r="QTC31" s="201"/>
      <c r="QTD31" s="201"/>
      <c r="QTE31" s="201"/>
      <c r="QTF31" s="201"/>
      <c r="QTG31" s="201"/>
      <c r="QTH31" s="201"/>
      <c r="QTI31" s="201"/>
      <c r="QTJ31" s="201"/>
      <c r="QTK31" s="201"/>
      <c r="QTL31" s="201"/>
      <c r="QTM31" s="201"/>
      <c r="QTN31" s="201"/>
      <c r="QTO31" s="201"/>
      <c r="QTP31" s="201"/>
      <c r="QTQ31" s="201"/>
      <c r="QTR31" s="201"/>
      <c r="QTS31" s="201"/>
      <c r="QTT31" s="201"/>
      <c r="QTU31" s="201"/>
      <c r="QTV31" s="201"/>
      <c r="QTW31" s="201"/>
      <c r="QTX31" s="201"/>
      <c r="QTY31" s="201"/>
      <c r="QTZ31" s="201"/>
      <c r="QUA31" s="201"/>
      <c r="QUB31" s="201"/>
      <c r="QUC31" s="201"/>
      <c r="QUD31" s="201"/>
      <c r="QUE31" s="201"/>
      <c r="QUF31" s="201"/>
      <c r="QUG31" s="201"/>
      <c r="QUH31" s="201"/>
      <c r="QUI31" s="201"/>
      <c r="QUJ31" s="201"/>
      <c r="QUK31" s="201"/>
      <c r="QUL31" s="201"/>
      <c r="QUM31" s="201"/>
      <c r="QUN31" s="201"/>
      <c r="QUO31" s="201"/>
      <c r="QUP31" s="201"/>
      <c r="QUQ31" s="201"/>
      <c r="QUR31" s="201"/>
      <c r="QUS31" s="201"/>
      <c r="QUT31" s="201"/>
      <c r="QUU31" s="201"/>
      <c r="QUV31" s="201"/>
      <c r="QUW31" s="201"/>
      <c r="QUX31" s="201"/>
      <c r="QUY31" s="201"/>
      <c r="QUZ31" s="201"/>
      <c r="QVA31" s="201"/>
      <c r="QVB31" s="201"/>
      <c r="QVC31" s="201"/>
      <c r="QVD31" s="201"/>
      <c r="QVE31" s="201"/>
      <c r="QVF31" s="201"/>
      <c r="QVG31" s="201"/>
      <c r="QVH31" s="201"/>
      <c r="QVI31" s="201"/>
      <c r="QVJ31" s="201"/>
      <c r="QVK31" s="201"/>
      <c r="QVL31" s="201"/>
      <c r="QVM31" s="201"/>
      <c r="QVN31" s="201"/>
      <c r="QVO31" s="201"/>
      <c r="QVP31" s="201"/>
      <c r="QVQ31" s="201"/>
      <c r="QVR31" s="201"/>
      <c r="QVS31" s="201"/>
      <c r="QVT31" s="201"/>
      <c r="QVU31" s="201"/>
      <c r="QVV31" s="201"/>
      <c r="QVW31" s="201"/>
      <c r="QVX31" s="201"/>
      <c r="QVY31" s="201"/>
      <c r="QVZ31" s="201"/>
      <c r="QWA31" s="201"/>
      <c r="QWB31" s="201"/>
      <c r="QWC31" s="201"/>
      <c r="QWD31" s="201"/>
      <c r="QWE31" s="201"/>
      <c r="QWF31" s="201"/>
      <c r="QWG31" s="201"/>
      <c r="QWH31" s="201"/>
      <c r="QWI31" s="201"/>
      <c r="QWJ31" s="201"/>
      <c r="QWK31" s="201"/>
      <c r="QWL31" s="201"/>
      <c r="QWM31" s="201"/>
      <c r="QWN31" s="201"/>
      <c r="QWO31" s="201"/>
      <c r="QWP31" s="201"/>
      <c r="QWQ31" s="201"/>
      <c r="QWR31" s="201"/>
      <c r="QWS31" s="201"/>
      <c r="QWT31" s="201"/>
      <c r="QWU31" s="201"/>
      <c r="QWV31" s="201"/>
      <c r="QWW31" s="201"/>
      <c r="QWX31" s="201"/>
      <c r="QWY31" s="201"/>
      <c r="QWZ31" s="201"/>
      <c r="QXA31" s="201"/>
      <c r="QXB31" s="201"/>
      <c r="QXC31" s="201"/>
      <c r="QXD31" s="201"/>
      <c r="QXE31" s="201"/>
      <c r="QXF31" s="201"/>
      <c r="QXG31" s="201"/>
      <c r="QXH31" s="201"/>
      <c r="QXI31" s="201"/>
      <c r="QXJ31" s="201"/>
      <c r="QXK31" s="201"/>
      <c r="QXL31" s="201"/>
      <c r="QXM31" s="201"/>
      <c r="QXN31" s="201"/>
      <c r="QXO31" s="201"/>
      <c r="QXP31" s="201"/>
      <c r="QXQ31" s="201"/>
      <c r="QXR31" s="201"/>
      <c r="QXS31" s="201"/>
      <c r="QXT31" s="201"/>
      <c r="QXU31" s="201"/>
      <c r="QXV31" s="201"/>
      <c r="QXW31" s="201"/>
      <c r="QXX31" s="201"/>
      <c r="QXY31" s="201"/>
      <c r="QXZ31" s="201"/>
      <c r="QYA31" s="201"/>
      <c r="QYB31" s="201"/>
      <c r="QYC31" s="201"/>
      <c r="QYD31" s="201"/>
      <c r="QYE31" s="201"/>
      <c r="QYF31" s="201"/>
      <c r="QYG31" s="201"/>
      <c r="QYH31" s="201"/>
      <c r="QYI31" s="201"/>
      <c r="QYJ31" s="201"/>
      <c r="QYK31" s="201"/>
      <c r="QYL31" s="201"/>
      <c r="QYM31" s="201"/>
      <c r="QYN31" s="201"/>
      <c r="QYO31" s="201"/>
      <c r="QYP31" s="201"/>
      <c r="QYQ31" s="201"/>
      <c r="QYR31" s="201"/>
      <c r="QYS31" s="201"/>
      <c r="QYT31" s="201"/>
      <c r="QYU31" s="201"/>
      <c r="QYV31" s="201"/>
      <c r="QYW31" s="201"/>
      <c r="QYX31" s="201"/>
      <c r="QYY31" s="201"/>
      <c r="QYZ31" s="201"/>
      <c r="QZA31" s="201"/>
      <c r="QZB31" s="201"/>
      <c r="QZC31" s="201"/>
      <c r="QZD31" s="201"/>
      <c r="QZE31" s="201"/>
      <c r="QZF31" s="201"/>
      <c r="QZG31" s="201"/>
      <c r="QZH31" s="201"/>
      <c r="QZI31" s="201"/>
      <c r="QZJ31" s="201"/>
      <c r="QZK31" s="201"/>
      <c r="QZL31" s="201"/>
      <c r="QZM31" s="201"/>
      <c r="QZN31" s="201"/>
      <c r="QZO31" s="201"/>
      <c r="QZP31" s="201"/>
      <c r="QZQ31" s="201"/>
      <c r="QZR31" s="201"/>
      <c r="QZS31" s="201"/>
      <c r="QZT31" s="201"/>
      <c r="QZU31" s="201"/>
      <c r="QZV31" s="201"/>
      <c r="QZW31" s="201"/>
      <c r="QZX31" s="201"/>
      <c r="QZY31" s="201"/>
      <c r="QZZ31" s="201"/>
      <c r="RAA31" s="201"/>
      <c r="RAB31" s="201"/>
      <c r="RAC31" s="201"/>
      <c r="RAD31" s="201"/>
      <c r="RAE31" s="201"/>
      <c r="RAF31" s="201"/>
      <c r="RAG31" s="201"/>
      <c r="RAH31" s="201"/>
      <c r="RAI31" s="201"/>
      <c r="RAJ31" s="201"/>
      <c r="RAK31" s="201"/>
      <c r="RAL31" s="201"/>
      <c r="RAM31" s="201"/>
      <c r="RAN31" s="201"/>
      <c r="RAO31" s="201"/>
      <c r="RAP31" s="201"/>
      <c r="RAQ31" s="201"/>
      <c r="RAR31" s="201"/>
      <c r="RAS31" s="201"/>
      <c r="RAT31" s="201"/>
      <c r="RAU31" s="201"/>
      <c r="RAV31" s="201"/>
      <c r="RAW31" s="201"/>
      <c r="RAX31" s="201"/>
      <c r="RAY31" s="201"/>
      <c r="RAZ31" s="201"/>
      <c r="RBA31" s="201"/>
      <c r="RBB31" s="201"/>
      <c r="RBC31" s="201"/>
      <c r="RBD31" s="201"/>
      <c r="RBE31" s="201"/>
      <c r="RBF31" s="201"/>
      <c r="RBG31" s="201"/>
      <c r="RBH31" s="201"/>
      <c r="RBI31" s="201"/>
      <c r="RBJ31" s="201"/>
      <c r="RBK31" s="201"/>
      <c r="RBL31" s="201"/>
      <c r="RBM31" s="201"/>
      <c r="RBN31" s="201"/>
      <c r="RBO31" s="201"/>
      <c r="RBP31" s="201"/>
      <c r="RBQ31" s="201"/>
      <c r="RBR31" s="201"/>
      <c r="RBS31" s="201"/>
      <c r="RBT31" s="201"/>
      <c r="RBU31" s="201"/>
      <c r="RBV31" s="201"/>
      <c r="RBW31" s="201"/>
      <c r="RBX31" s="201"/>
      <c r="RBY31" s="201"/>
      <c r="RBZ31" s="201"/>
      <c r="RCA31" s="201"/>
      <c r="RCB31" s="201"/>
      <c r="RCC31" s="201"/>
      <c r="RCD31" s="201"/>
      <c r="RCE31" s="201"/>
      <c r="RCF31" s="201"/>
      <c r="RCG31" s="201"/>
      <c r="RCH31" s="201"/>
      <c r="RCI31" s="201"/>
      <c r="RCJ31" s="201"/>
      <c r="RCK31" s="201"/>
      <c r="RCL31" s="201"/>
      <c r="RCM31" s="201"/>
      <c r="RCN31" s="201"/>
      <c r="RCO31" s="201"/>
      <c r="RCP31" s="201"/>
      <c r="RCQ31" s="201"/>
      <c r="RCR31" s="201"/>
      <c r="RCS31" s="201"/>
      <c r="RCT31" s="201"/>
      <c r="RCU31" s="201"/>
      <c r="RCV31" s="201"/>
      <c r="RCW31" s="201"/>
      <c r="RCX31" s="201"/>
      <c r="RCY31" s="201"/>
      <c r="RCZ31" s="201"/>
      <c r="RDA31" s="201"/>
      <c r="RDB31" s="201"/>
      <c r="RDC31" s="201"/>
      <c r="RDD31" s="201"/>
      <c r="RDE31" s="201"/>
      <c r="RDF31" s="201"/>
      <c r="RDG31" s="201"/>
      <c r="RDH31" s="201"/>
      <c r="RDI31" s="201"/>
      <c r="RDJ31" s="201"/>
      <c r="RDK31" s="201"/>
      <c r="RDL31" s="201"/>
      <c r="RDM31" s="201"/>
      <c r="RDN31" s="201"/>
      <c r="RDO31" s="201"/>
      <c r="RDP31" s="201"/>
      <c r="RDQ31" s="201"/>
      <c r="RDR31" s="201"/>
      <c r="RDS31" s="201"/>
      <c r="RDT31" s="201"/>
      <c r="RDU31" s="201"/>
      <c r="RDV31" s="201"/>
      <c r="RDW31" s="201"/>
      <c r="RDX31" s="201"/>
      <c r="RDY31" s="201"/>
      <c r="RDZ31" s="201"/>
      <c r="REA31" s="201"/>
      <c r="REB31" s="201"/>
      <c r="REC31" s="201"/>
      <c r="RED31" s="201"/>
      <c r="REE31" s="201"/>
      <c r="REF31" s="201"/>
      <c r="REG31" s="201"/>
      <c r="REH31" s="201"/>
      <c r="REI31" s="201"/>
      <c r="REJ31" s="201"/>
      <c r="REK31" s="201"/>
      <c r="REL31" s="201"/>
      <c r="REM31" s="201"/>
      <c r="REN31" s="201"/>
      <c r="REO31" s="201"/>
      <c r="REP31" s="201"/>
      <c r="REQ31" s="201"/>
      <c r="RER31" s="201"/>
      <c r="RES31" s="201"/>
      <c r="RET31" s="201"/>
      <c r="REU31" s="201"/>
      <c r="REV31" s="201"/>
      <c r="REW31" s="201"/>
      <c r="REX31" s="201"/>
      <c r="REY31" s="201"/>
      <c r="REZ31" s="201"/>
      <c r="RFA31" s="201"/>
      <c r="RFB31" s="201"/>
      <c r="RFC31" s="201"/>
      <c r="RFD31" s="201"/>
      <c r="RFE31" s="201"/>
      <c r="RFF31" s="201"/>
      <c r="RFG31" s="201"/>
      <c r="RFH31" s="201"/>
      <c r="RFI31" s="201"/>
      <c r="RFJ31" s="201"/>
      <c r="RFK31" s="201"/>
      <c r="RFL31" s="201"/>
      <c r="RFM31" s="201"/>
      <c r="RFN31" s="201"/>
      <c r="RFO31" s="201"/>
      <c r="RFP31" s="201"/>
      <c r="RFQ31" s="201"/>
      <c r="RFR31" s="201"/>
      <c r="RFS31" s="201"/>
      <c r="RFT31" s="201"/>
      <c r="RFU31" s="201"/>
      <c r="RFV31" s="201"/>
      <c r="RFW31" s="201"/>
      <c r="RFX31" s="201"/>
      <c r="RFY31" s="201"/>
      <c r="RFZ31" s="201"/>
      <c r="RGA31" s="201"/>
      <c r="RGB31" s="201"/>
      <c r="RGC31" s="201"/>
      <c r="RGD31" s="201"/>
      <c r="RGE31" s="201"/>
      <c r="RGF31" s="201"/>
      <c r="RGG31" s="201"/>
      <c r="RGH31" s="201"/>
      <c r="RGI31" s="201"/>
      <c r="RGJ31" s="201"/>
      <c r="RGK31" s="201"/>
      <c r="RGL31" s="201"/>
      <c r="RGM31" s="201"/>
      <c r="RGN31" s="201"/>
      <c r="RGO31" s="201"/>
      <c r="RGP31" s="201"/>
      <c r="RGQ31" s="201"/>
      <c r="RGR31" s="201"/>
      <c r="RGS31" s="201"/>
      <c r="RGT31" s="201"/>
      <c r="RGU31" s="201"/>
      <c r="RGV31" s="201"/>
      <c r="RGW31" s="201"/>
      <c r="RGX31" s="201"/>
      <c r="RGY31" s="201"/>
      <c r="RGZ31" s="201"/>
      <c r="RHA31" s="201"/>
      <c r="RHB31" s="201"/>
      <c r="RHC31" s="201"/>
      <c r="RHD31" s="201"/>
      <c r="RHE31" s="201"/>
      <c r="RHF31" s="201"/>
      <c r="RHG31" s="201"/>
      <c r="RHH31" s="201"/>
      <c r="RHI31" s="201"/>
      <c r="RHJ31" s="201"/>
      <c r="RHK31" s="201"/>
      <c r="RHL31" s="201"/>
      <c r="RHM31" s="201"/>
      <c r="RHN31" s="201"/>
      <c r="RHO31" s="201"/>
      <c r="RHP31" s="201"/>
      <c r="RHQ31" s="201"/>
      <c r="RHR31" s="201"/>
      <c r="RHS31" s="201"/>
      <c r="RHT31" s="201"/>
      <c r="RHU31" s="201"/>
      <c r="RHV31" s="201"/>
      <c r="RHW31" s="201"/>
      <c r="RHX31" s="201"/>
      <c r="RHY31" s="201"/>
      <c r="RHZ31" s="201"/>
      <c r="RIA31" s="201"/>
      <c r="RIB31" s="201"/>
      <c r="RIC31" s="201"/>
      <c r="RID31" s="201"/>
      <c r="RIE31" s="201"/>
      <c r="RIF31" s="201"/>
      <c r="RIG31" s="201"/>
      <c r="RIH31" s="201"/>
      <c r="RII31" s="201"/>
      <c r="RIJ31" s="201"/>
      <c r="RIK31" s="201"/>
      <c r="RIL31" s="201"/>
      <c r="RIM31" s="201"/>
      <c r="RIN31" s="201"/>
      <c r="RIO31" s="201"/>
      <c r="RIP31" s="201"/>
      <c r="RIQ31" s="201"/>
      <c r="RIR31" s="201"/>
      <c r="RIS31" s="201"/>
      <c r="RIT31" s="201"/>
      <c r="RIU31" s="201"/>
      <c r="RIV31" s="201"/>
      <c r="RIW31" s="201"/>
      <c r="RIX31" s="201"/>
      <c r="RIY31" s="201"/>
      <c r="RIZ31" s="201"/>
      <c r="RJA31" s="201"/>
      <c r="RJB31" s="201"/>
      <c r="RJC31" s="201"/>
      <c r="RJD31" s="201"/>
      <c r="RJE31" s="201"/>
      <c r="RJF31" s="201"/>
      <c r="RJG31" s="201"/>
      <c r="RJH31" s="201"/>
      <c r="RJI31" s="201"/>
      <c r="RJJ31" s="201"/>
      <c r="RJK31" s="201"/>
      <c r="RJL31" s="201"/>
      <c r="RJM31" s="201"/>
      <c r="RJN31" s="201"/>
      <c r="RJO31" s="201"/>
      <c r="RJP31" s="201"/>
      <c r="RJQ31" s="201"/>
      <c r="RJR31" s="201"/>
      <c r="RJS31" s="201"/>
      <c r="RJT31" s="201"/>
      <c r="RJU31" s="201"/>
      <c r="RJV31" s="201"/>
      <c r="RJW31" s="201"/>
      <c r="RJX31" s="201"/>
      <c r="RJY31" s="201"/>
      <c r="RJZ31" s="201"/>
      <c r="RKA31" s="201"/>
      <c r="RKB31" s="201"/>
      <c r="RKC31" s="201"/>
      <c r="RKD31" s="201"/>
      <c r="RKE31" s="201"/>
      <c r="RKF31" s="201"/>
      <c r="RKG31" s="201"/>
      <c r="RKH31" s="201"/>
      <c r="RKI31" s="201"/>
      <c r="RKJ31" s="201"/>
      <c r="RKK31" s="201"/>
      <c r="RKL31" s="201"/>
      <c r="RKM31" s="201"/>
      <c r="RKN31" s="201"/>
      <c r="RKO31" s="201"/>
      <c r="RKP31" s="201"/>
      <c r="RKQ31" s="201"/>
      <c r="RKR31" s="201"/>
      <c r="RKS31" s="201"/>
      <c r="RKT31" s="201"/>
      <c r="RKU31" s="201"/>
      <c r="RKV31" s="201"/>
      <c r="RKW31" s="201"/>
      <c r="RKX31" s="201"/>
      <c r="RKY31" s="201"/>
      <c r="RKZ31" s="201"/>
      <c r="RLA31" s="201"/>
      <c r="RLB31" s="201"/>
      <c r="RLC31" s="201"/>
      <c r="RLD31" s="201"/>
      <c r="RLE31" s="201"/>
      <c r="RLF31" s="201"/>
      <c r="RLG31" s="201"/>
      <c r="RLH31" s="201"/>
      <c r="RLI31" s="201"/>
      <c r="RLJ31" s="201"/>
      <c r="RLK31" s="201"/>
      <c r="RLL31" s="201"/>
      <c r="RLM31" s="201"/>
      <c r="RLN31" s="201"/>
      <c r="RLO31" s="201"/>
      <c r="RLP31" s="201"/>
      <c r="RLQ31" s="201"/>
      <c r="RLR31" s="201"/>
      <c r="RLS31" s="201"/>
      <c r="RLT31" s="201"/>
      <c r="RLU31" s="201"/>
      <c r="RLV31" s="201"/>
      <c r="RLW31" s="201"/>
      <c r="RLX31" s="201"/>
      <c r="RLY31" s="201"/>
      <c r="RLZ31" s="201"/>
      <c r="RMA31" s="201"/>
      <c r="RMB31" s="201"/>
      <c r="RMC31" s="201"/>
      <c r="RMD31" s="201"/>
      <c r="RME31" s="201"/>
      <c r="RMF31" s="201"/>
      <c r="RMG31" s="201"/>
      <c r="RMH31" s="201"/>
      <c r="RMI31" s="201"/>
      <c r="RMJ31" s="201"/>
      <c r="RMK31" s="201"/>
      <c r="RML31" s="201"/>
      <c r="RMM31" s="201"/>
      <c r="RMN31" s="201"/>
      <c r="RMO31" s="201"/>
      <c r="RMP31" s="201"/>
      <c r="RMQ31" s="201"/>
      <c r="RMR31" s="201"/>
      <c r="RMS31" s="201"/>
      <c r="RMT31" s="201"/>
      <c r="RMU31" s="201"/>
      <c r="RMV31" s="201"/>
      <c r="RMW31" s="201"/>
      <c r="RMX31" s="201"/>
      <c r="RMY31" s="201"/>
      <c r="RMZ31" s="201"/>
      <c r="RNA31" s="201"/>
      <c r="RNB31" s="201"/>
      <c r="RNC31" s="201"/>
      <c r="RND31" s="201"/>
      <c r="RNE31" s="201"/>
      <c r="RNF31" s="201"/>
      <c r="RNG31" s="201"/>
      <c r="RNH31" s="201"/>
      <c r="RNI31" s="201"/>
      <c r="RNJ31" s="201"/>
      <c r="RNK31" s="201"/>
      <c r="RNL31" s="201"/>
      <c r="RNM31" s="201"/>
      <c r="RNN31" s="201"/>
      <c r="RNO31" s="201"/>
      <c r="RNP31" s="201"/>
      <c r="RNQ31" s="201"/>
      <c r="RNR31" s="201"/>
      <c r="RNS31" s="201"/>
      <c r="RNT31" s="201"/>
      <c r="RNU31" s="201"/>
      <c r="RNV31" s="201"/>
      <c r="RNW31" s="201"/>
      <c r="RNX31" s="201"/>
      <c r="RNY31" s="201"/>
      <c r="RNZ31" s="201"/>
      <c r="ROA31" s="201"/>
      <c r="ROB31" s="201"/>
      <c r="ROC31" s="201"/>
      <c r="ROD31" s="201"/>
      <c r="ROE31" s="201"/>
      <c r="ROF31" s="201"/>
      <c r="ROG31" s="201"/>
      <c r="ROH31" s="201"/>
      <c r="ROI31" s="201"/>
      <c r="ROJ31" s="201"/>
      <c r="ROK31" s="201"/>
      <c r="ROL31" s="201"/>
      <c r="ROM31" s="201"/>
      <c r="RON31" s="201"/>
      <c r="ROO31" s="201"/>
      <c r="ROP31" s="201"/>
      <c r="ROQ31" s="201"/>
      <c r="ROR31" s="201"/>
      <c r="ROS31" s="201"/>
      <c r="ROT31" s="201"/>
      <c r="ROU31" s="201"/>
      <c r="ROV31" s="201"/>
      <c r="ROW31" s="201"/>
      <c r="ROX31" s="201"/>
      <c r="ROY31" s="201"/>
      <c r="ROZ31" s="201"/>
      <c r="RPA31" s="201"/>
      <c r="RPB31" s="201"/>
      <c r="RPC31" s="201"/>
      <c r="RPD31" s="201"/>
      <c r="RPE31" s="201"/>
      <c r="RPF31" s="201"/>
      <c r="RPG31" s="201"/>
      <c r="RPH31" s="201"/>
      <c r="RPI31" s="201"/>
      <c r="RPJ31" s="201"/>
      <c r="RPK31" s="201"/>
      <c r="RPL31" s="201"/>
      <c r="RPM31" s="201"/>
      <c r="RPN31" s="201"/>
      <c r="RPO31" s="201"/>
      <c r="RPP31" s="201"/>
      <c r="RPQ31" s="201"/>
      <c r="RPR31" s="201"/>
      <c r="RPS31" s="201"/>
      <c r="RPT31" s="201"/>
      <c r="RPU31" s="201"/>
      <c r="RPV31" s="201"/>
      <c r="RPW31" s="201"/>
      <c r="RPX31" s="201"/>
      <c r="RPY31" s="201"/>
      <c r="RPZ31" s="201"/>
      <c r="RQA31" s="201"/>
      <c r="RQB31" s="201"/>
      <c r="RQC31" s="201"/>
      <c r="RQD31" s="201"/>
      <c r="RQE31" s="201"/>
      <c r="RQF31" s="201"/>
      <c r="RQG31" s="201"/>
      <c r="RQH31" s="201"/>
      <c r="RQI31" s="201"/>
      <c r="RQJ31" s="201"/>
      <c r="RQK31" s="201"/>
      <c r="RQL31" s="201"/>
      <c r="RQM31" s="201"/>
      <c r="RQN31" s="201"/>
      <c r="RQO31" s="201"/>
      <c r="RQP31" s="201"/>
      <c r="RQQ31" s="201"/>
      <c r="RQR31" s="201"/>
      <c r="RQS31" s="201"/>
      <c r="RQT31" s="201"/>
      <c r="RQU31" s="201"/>
      <c r="RQV31" s="201"/>
      <c r="RQW31" s="201"/>
      <c r="RQX31" s="201"/>
      <c r="RQY31" s="201"/>
      <c r="RQZ31" s="201"/>
      <c r="RRA31" s="201"/>
      <c r="RRB31" s="201"/>
      <c r="RRC31" s="201"/>
      <c r="RRD31" s="201"/>
      <c r="RRE31" s="201"/>
      <c r="RRF31" s="201"/>
      <c r="RRG31" s="201"/>
      <c r="RRH31" s="201"/>
      <c r="RRI31" s="201"/>
      <c r="RRJ31" s="201"/>
      <c r="RRK31" s="201"/>
      <c r="RRL31" s="201"/>
      <c r="RRM31" s="201"/>
      <c r="RRN31" s="201"/>
      <c r="RRO31" s="201"/>
      <c r="RRP31" s="201"/>
      <c r="RRQ31" s="201"/>
      <c r="RRR31" s="201"/>
      <c r="RRS31" s="201"/>
      <c r="RRT31" s="201"/>
      <c r="RRU31" s="201"/>
      <c r="RRV31" s="201"/>
      <c r="RRW31" s="201"/>
      <c r="RRX31" s="201"/>
      <c r="RRY31" s="201"/>
      <c r="RRZ31" s="201"/>
      <c r="RSA31" s="201"/>
      <c r="RSB31" s="201"/>
      <c r="RSC31" s="201"/>
      <c r="RSD31" s="201"/>
      <c r="RSE31" s="201"/>
      <c r="RSF31" s="201"/>
      <c r="RSG31" s="201"/>
      <c r="RSH31" s="201"/>
      <c r="RSI31" s="201"/>
      <c r="RSJ31" s="201"/>
      <c r="RSK31" s="201"/>
      <c r="RSL31" s="201"/>
      <c r="RSM31" s="201"/>
      <c r="RSN31" s="201"/>
      <c r="RSO31" s="201"/>
      <c r="RSP31" s="201"/>
      <c r="RSQ31" s="201"/>
      <c r="RSR31" s="201"/>
      <c r="RSS31" s="201"/>
      <c r="RST31" s="201"/>
      <c r="RSU31" s="201"/>
      <c r="RSV31" s="201"/>
      <c r="RSW31" s="201"/>
      <c r="RSX31" s="201"/>
      <c r="RSY31" s="201"/>
      <c r="RSZ31" s="201"/>
      <c r="RTA31" s="201"/>
      <c r="RTB31" s="201"/>
      <c r="RTC31" s="201"/>
      <c r="RTD31" s="201"/>
      <c r="RTE31" s="201"/>
      <c r="RTF31" s="201"/>
      <c r="RTG31" s="201"/>
      <c r="RTH31" s="201"/>
      <c r="RTI31" s="201"/>
      <c r="RTJ31" s="201"/>
      <c r="RTK31" s="201"/>
      <c r="RTL31" s="201"/>
      <c r="RTM31" s="201"/>
      <c r="RTN31" s="201"/>
      <c r="RTO31" s="201"/>
      <c r="RTP31" s="201"/>
      <c r="RTQ31" s="201"/>
      <c r="RTR31" s="201"/>
      <c r="RTS31" s="201"/>
      <c r="RTT31" s="201"/>
      <c r="RTU31" s="201"/>
      <c r="RTV31" s="201"/>
      <c r="RTW31" s="201"/>
      <c r="RTX31" s="201"/>
      <c r="RTY31" s="201"/>
      <c r="RTZ31" s="201"/>
      <c r="RUA31" s="201"/>
      <c r="RUB31" s="201"/>
      <c r="RUC31" s="201"/>
      <c r="RUD31" s="201"/>
      <c r="RUE31" s="201"/>
      <c r="RUF31" s="201"/>
      <c r="RUG31" s="201"/>
      <c r="RUH31" s="201"/>
      <c r="RUI31" s="201"/>
      <c r="RUJ31" s="201"/>
      <c r="RUK31" s="201"/>
      <c r="RUL31" s="201"/>
      <c r="RUM31" s="201"/>
      <c r="RUN31" s="201"/>
      <c r="RUO31" s="201"/>
      <c r="RUP31" s="201"/>
      <c r="RUQ31" s="201"/>
      <c r="RUR31" s="201"/>
      <c r="RUS31" s="201"/>
      <c r="RUT31" s="201"/>
      <c r="RUU31" s="201"/>
      <c r="RUV31" s="201"/>
      <c r="RUW31" s="201"/>
      <c r="RUX31" s="201"/>
      <c r="RUY31" s="201"/>
      <c r="RUZ31" s="201"/>
      <c r="RVA31" s="201"/>
      <c r="RVB31" s="201"/>
      <c r="RVC31" s="201"/>
      <c r="RVD31" s="201"/>
      <c r="RVE31" s="201"/>
      <c r="RVF31" s="201"/>
      <c r="RVG31" s="201"/>
      <c r="RVH31" s="201"/>
      <c r="RVI31" s="201"/>
      <c r="RVJ31" s="201"/>
      <c r="RVK31" s="201"/>
      <c r="RVL31" s="201"/>
      <c r="RVM31" s="201"/>
      <c r="RVN31" s="201"/>
      <c r="RVO31" s="201"/>
      <c r="RVP31" s="201"/>
      <c r="RVQ31" s="201"/>
      <c r="RVR31" s="201"/>
      <c r="RVS31" s="201"/>
      <c r="RVT31" s="201"/>
      <c r="RVU31" s="201"/>
      <c r="RVV31" s="201"/>
      <c r="RVW31" s="201"/>
      <c r="RVX31" s="201"/>
      <c r="RVY31" s="201"/>
      <c r="RVZ31" s="201"/>
      <c r="RWA31" s="201"/>
      <c r="RWB31" s="201"/>
      <c r="RWC31" s="201"/>
      <c r="RWD31" s="201"/>
      <c r="RWE31" s="201"/>
      <c r="RWF31" s="201"/>
      <c r="RWG31" s="201"/>
      <c r="RWH31" s="201"/>
      <c r="RWI31" s="201"/>
      <c r="RWJ31" s="201"/>
      <c r="RWK31" s="201"/>
      <c r="RWL31" s="201"/>
      <c r="RWM31" s="201"/>
      <c r="RWN31" s="201"/>
      <c r="RWO31" s="201"/>
      <c r="RWP31" s="201"/>
      <c r="RWQ31" s="201"/>
      <c r="RWR31" s="201"/>
      <c r="RWS31" s="201"/>
      <c r="RWT31" s="201"/>
      <c r="RWU31" s="201"/>
      <c r="RWV31" s="201"/>
      <c r="RWW31" s="201"/>
      <c r="RWX31" s="201"/>
      <c r="RWY31" s="201"/>
      <c r="RWZ31" s="201"/>
      <c r="RXA31" s="201"/>
      <c r="RXB31" s="201"/>
      <c r="RXC31" s="201"/>
      <c r="RXD31" s="201"/>
      <c r="RXE31" s="201"/>
      <c r="RXF31" s="201"/>
      <c r="RXG31" s="201"/>
      <c r="RXH31" s="201"/>
      <c r="RXI31" s="201"/>
      <c r="RXJ31" s="201"/>
      <c r="RXK31" s="201"/>
      <c r="RXL31" s="201"/>
      <c r="RXM31" s="201"/>
      <c r="RXN31" s="201"/>
      <c r="RXO31" s="201"/>
      <c r="RXP31" s="201"/>
      <c r="RXQ31" s="201"/>
      <c r="RXR31" s="201"/>
      <c r="RXS31" s="201"/>
      <c r="RXT31" s="201"/>
      <c r="RXU31" s="201"/>
      <c r="RXV31" s="201"/>
      <c r="RXW31" s="201"/>
      <c r="RXX31" s="201"/>
      <c r="RXY31" s="201"/>
      <c r="RXZ31" s="201"/>
      <c r="RYA31" s="201"/>
      <c r="RYB31" s="201"/>
      <c r="RYC31" s="201"/>
      <c r="RYD31" s="201"/>
      <c r="RYE31" s="201"/>
      <c r="RYF31" s="201"/>
      <c r="RYG31" s="201"/>
      <c r="RYH31" s="201"/>
      <c r="RYI31" s="201"/>
      <c r="RYJ31" s="201"/>
      <c r="RYK31" s="201"/>
      <c r="RYL31" s="201"/>
      <c r="RYM31" s="201"/>
      <c r="RYN31" s="201"/>
      <c r="RYO31" s="201"/>
      <c r="RYP31" s="201"/>
      <c r="RYQ31" s="201"/>
      <c r="RYR31" s="201"/>
      <c r="RYS31" s="201"/>
      <c r="RYT31" s="201"/>
      <c r="RYU31" s="201"/>
      <c r="RYV31" s="201"/>
      <c r="RYW31" s="201"/>
      <c r="RYX31" s="201"/>
      <c r="RYY31" s="201"/>
      <c r="RYZ31" s="201"/>
      <c r="RZA31" s="201"/>
      <c r="RZB31" s="201"/>
      <c r="RZC31" s="201"/>
      <c r="RZD31" s="201"/>
      <c r="RZE31" s="201"/>
      <c r="RZF31" s="201"/>
      <c r="RZG31" s="201"/>
      <c r="RZH31" s="201"/>
      <c r="RZI31" s="201"/>
      <c r="RZJ31" s="201"/>
      <c r="RZK31" s="201"/>
      <c r="RZL31" s="201"/>
      <c r="RZM31" s="201"/>
      <c r="RZN31" s="201"/>
      <c r="RZO31" s="201"/>
      <c r="RZP31" s="201"/>
      <c r="RZQ31" s="201"/>
      <c r="RZR31" s="201"/>
      <c r="RZS31" s="201"/>
      <c r="RZT31" s="201"/>
      <c r="RZU31" s="201"/>
      <c r="RZV31" s="201"/>
      <c r="RZW31" s="201"/>
      <c r="RZX31" s="201"/>
      <c r="RZY31" s="201"/>
      <c r="RZZ31" s="201"/>
      <c r="SAA31" s="201"/>
      <c r="SAB31" s="201"/>
      <c r="SAC31" s="201"/>
      <c r="SAD31" s="201"/>
      <c r="SAE31" s="201"/>
      <c r="SAF31" s="201"/>
      <c r="SAG31" s="201"/>
      <c r="SAH31" s="201"/>
      <c r="SAI31" s="201"/>
      <c r="SAJ31" s="201"/>
      <c r="SAK31" s="201"/>
      <c r="SAL31" s="201"/>
      <c r="SAM31" s="201"/>
      <c r="SAN31" s="201"/>
      <c r="SAO31" s="201"/>
      <c r="SAP31" s="201"/>
      <c r="SAQ31" s="201"/>
      <c r="SAR31" s="201"/>
      <c r="SAS31" s="201"/>
      <c r="SAT31" s="201"/>
      <c r="SAU31" s="201"/>
      <c r="SAV31" s="201"/>
      <c r="SAW31" s="201"/>
      <c r="SAX31" s="201"/>
      <c r="SAY31" s="201"/>
      <c r="SAZ31" s="201"/>
      <c r="SBA31" s="201"/>
      <c r="SBB31" s="201"/>
      <c r="SBC31" s="201"/>
      <c r="SBD31" s="201"/>
      <c r="SBE31" s="201"/>
      <c r="SBF31" s="201"/>
      <c r="SBG31" s="201"/>
      <c r="SBH31" s="201"/>
      <c r="SBI31" s="201"/>
      <c r="SBJ31" s="201"/>
      <c r="SBK31" s="201"/>
      <c r="SBL31" s="201"/>
      <c r="SBM31" s="201"/>
      <c r="SBN31" s="201"/>
      <c r="SBO31" s="201"/>
      <c r="SBP31" s="201"/>
      <c r="SBQ31" s="201"/>
      <c r="SBR31" s="201"/>
      <c r="SBS31" s="201"/>
      <c r="SBT31" s="201"/>
      <c r="SBU31" s="201"/>
      <c r="SBV31" s="201"/>
      <c r="SBW31" s="201"/>
      <c r="SBX31" s="201"/>
      <c r="SBY31" s="201"/>
      <c r="SBZ31" s="201"/>
      <c r="SCA31" s="201"/>
      <c r="SCB31" s="201"/>
      <c r="SCC31" s="201"/>
      <c r="SCD31" s="201"/>
      <c r="SCE31" s="201"/>
      <c r="SCF31" s="201"/>
      <c r="SCG31" s="201"/>
      <c r="SCH31" s="201"/>
      <c r="SCI31" s="201"/>
      <c r="SCJ31" s="201"/>
      <c r="SCK31" s="201"/>
      <c r="SCL31" s="201"/>
      <c r="SCM31" s="201"/>
      <c r="SCN31" s="201"/>
      <c r="SCO31" s="201"/>
      <c r="SCP31" s="201"/>
      <c r="SCQ31" s="201"/>
      <c r="SCR31" s="201"/>
      <c r="SCS31" s="201"/>
      <c r="SCT31" s="201"/>
      <c r="SCU31" s="201"/>
      <c r="SCV31" s="201"/>
      <c r="SCW31" s="201"/>
      <c r="SCX31" s="201"/>
      <c r="SCY31" s="201"/>
      <c r="SCZ31" s="201"/>
      <c r="SDA31" s="201"/>
      <c r="SDB31" s="201"/>
      <c r="SDC31" s="201"/>
      <c r="SDD31" s="201"/>
      <c r="SDE31" s="201"/>
      <c r="SDF31" s="201"/>
      <c r="SDG31" s="201"/>
      <c r="SDH31" s="201"/>
      <c r="SDI31" s="201"/>
      <c r="SDJ31" s="201"/>
      <c r="SDK31" s="201"/>
      <c r="SDL31" s="201"/>
      <c r="SDM31" s="201"/>
      <c r="SDN31" s="201"/>
      <c r="SDO31" s="201"/>
      <c r="SDP31" s="201"/>
      <c r="SDQ31" s="201"/>
      <c r="SDR31" s="201"/>
      <c r="SDS31" s="201"/>
      <c r="SDT31" s="201"/>
      <c r="SDU31" s="201"/>
      <c r="SDV31" s="201"/>
      <c r="SDW31" s="201"/>
      <c r="SDX31" s="201"/>
      <c r="SDY31" s="201"/>
      <c r="SDZ31" s="201"/>
      <c r="SEA31" s="201"/>
      <c r="SEB31" s="201"/>
      <c r="SEC31" s="201"/>
      <c r="SED31" s="201"/>
      <c r="SEE31" s="201"/>
      <c r="SEF31" s="201"/>
      <c r="SEG31" s="201"/>
      <c r="SEH31" s="201"/>
      <c r="SEI31" s="201"/>
      <c r="SEJ31" s="201"/>
      <c r="SEK31" s="201"/>
      <c r="SEL31" s="201"/>
      <c r="SEM31" s="201"/>
      <c r="SEN31" s="201"/>
      <c r="SEO31" s="201"/>
      <c r="SEP31" s="201"/>
      <c r="SEQ31" s="201"/>
      <c r="SER31" s="201"/>
      <c r="SES31" s="201"/>
      <c r="SET31" s="201"/>
      <c r="SEU31" s="201"/>
      <c r="SEV31" s="201"/>
      <c r="SEW31" s="201"/>
      <c r="SEX31" s="201"/>
      <c r="SEY31" s="201"/>
      <c r="SEZ31" s="201"/>
      <c r="SFA31" s="201"/>
      <c r="SFB31" s="201"/>
      <c r="SFC31" s="201"/>
      <c r="SFD31" s="201"/>
      <c r="SFE31" s="201"/>
      <c r="SFF31" s="201"/>
      <c r="SFG31" s="201"/>
      <c r="SFH31" s="201"/>
      <c r="SFI31" s="201"/>
      <c r="SFJ31" s="201"/>
      <c r="SFK31" s="201"/>
      <c r="SFL31" s="201"/>
      <c r="SFM31" s="201"/>
      <c r="SFN31" s="201"/>
      <c r="SFO31" s="201"/>
      <c r="SFP31" s="201"/>
      <c r="SFQ31" s="201"/>
      <c r="SFR31" s="201"/>
      <c r="SFS31" s="201"/>
      <c r="SFT31" s="201"/>
      <c r="SFU31" s="201"/>
      <c r="SFV31" s="201"/>
      <c r="SFW31" s="201"/>
      <c r="SFX31" s="201"/>
      <c r="SFY31" s="201"/>
      <c r="SFZ31" s="201"/>
      <c r="SGA31" s="201"/>
      <c r="SGB31" s="201"/>
      <c r="SGC31" s="201"/>
      <c r="SGD31" s="201"/>
      <c r="SGE31" s="201"/>
      <c r="SGF31" s="201"/>
      <c r="SGG31" s="201"/>
      <c r="SGH31" s="201"/>
      <c r="SGI31" s="201"/>
      <c r="SGJ31" s="201"/>
      <c r="SGK31" s="201"/>
      <c r="SGL31" s="201"/>
      <c r="SGM31" s="201"/>
      <c r="SGN31" s="201"/>
      <c r="SGO31" s="201"/>
      <c r="SGP31" s="201"/>
      <c r="SGQ31" s="201"/>
      <c r="SGR31" s="201"/>
      <c r="SGS31" s="201"/>
      <c r="SGT31" s="201"/>
      <c r="SGU31" s="201"/>
      <c r="SGV31" s="201"/>
      <c r="SGW31" s="201"/>
      <c r="SGX31" s="201"/>
      <c r="SGY31" s="201"/>
      <c r="SGZ31" s="201"/>
      <c r="SHA31" s="201"/>
      <c r="SHB31" s="201"/>
      <c r="SHC31" s="201"/>
      <c r="SHD31" s="201"/>
      <c r="SHE31" s="201"/>
      <c r="SHF31" s="201"/>
      <c r="SHG31" s="201"/>
      <c r="SHH31" s="201"/>
      <c r="SHI31" s="201"/>
      <c r="SHJ31" s="201"/>
      <c r="SHK31" s="201"/>
      <c r="SHL31" s="201"/>
      <c r="SHM31" s="201"/>
      <c r="SHN31" s="201"/>
      <c r="SHO31" s="201"/>
      <c r="SHP31" s="201"/>
      <c r="SHQ31" s="201"/>
      <c r="SHR31" s="201"/>
      <c r="SHS31" s="201"/>
      <c r="SHT31" s="201"/>
      <c r="SHU31" s="201"/>
      <c r="SHV31" s="201"/>
      <c r="SHW31" s="201"/>
      <c r="SHX31" s="201"/>
      <c r="SHY31" s="201"/>
      <c r="SHZ31" s="201"/>
      <c r="SIA31" s="201"/>
      <c r="SIB31" s="201"/>
      <c r="SIC31" s="201"/>
      <c r="SID31" s="201"/>
      <c r="SIE31" s="201"/>
      <c r="SIF31" s="201"/>
      <c r="SIG31" s="201"/>
      <c r="SIH31" s="201"/>
      <c r="SII31" s="201"/>
      <c r="SIJ31" s="201"/>
      <c r="SIK31" s="201"/>
      <c r="SIL31" s="201"/>
      <c r="SIM31" s="201"/>
      <c r="SIN31" s="201"/>
      <c r="SIO31" s="201"/>
      <c r="SIP31" s="201"/>
      <c r="SIQ31" s="201"/>
      <c r="SIR31" s="201"/>
      <c r="SIS31" s="201"/>
      <c r="SIT31" s="201"/>
      <c r="SIU31" s="201"/>
      <c r="SIV31" s="201"/>
      <c r="SIW31" s="201"/>
      <c r="SIX31" s="201"/>
      <c r="SIY31" s="201"/>
      <c r="SIZ31" s="201"/>
      <c r="SJA31" s="201"/>
      <c r="SJB31" s="201"/>
      <c r="SJC31" s="201"/>
      <c r="SJD31" s="201"/>
      <c r="SJE31" s="201"/>
      <c r="SJF31" s="201"/>
      <c r="SJG31" s="201"/>
      <c r="SJH31" s="201"/>
      <c r="SJI31" s="201"/>
      <c r="SJJ31" s="201"/>
      <c r="SJK31" s="201"/>
      <c r="SJL31" s="201"/>
      <c r="SJM31" s="201"/>
      <c r="SJN31" s="201"/>
      <c r="SJO31" s="201"/>
      <c r="SJP31" s="201"/>
      <c r="SJQ31" s="201"/>
      <c r="SJR31" s="201"/>
      <c r="SJS31" s="201"/>
      <c r="SJT31" s="201"/>
      <c r="SJU31" s="201"/>
      <c r="SJV31" s="201"/>
      <c r="SJW31" s="201"/>
      <c r="SJX31" s="201"/>
      <c r="SJY31" s="201"/>
      <c r="SJZ31" s="201"/>
      <c r="SKA31" s="201"/>
      <c r="SKB31" s="201"/>
      <c r="SKC31" s="201"/>
      <c r="SKD31" s="201"/>
      <c r="SKE31" s="201"/>
      <c r="SKF31" s="201"/>
      <c r="SKG31" s="201"/>
      <c r="SKH31" s="201"/>
      <c r="SKI31" s="201"/>
      <c r="SKJ31" s="201"/>
      <c r="SKK31" s="201"/>
      <c r="SKL31" s="201"/>
      <c r="SKM31" s="201"/>
      <c r="SKN31" s="201"/>
      <c r="SKO31" s="201"/>
      <c r="SKP31" s="201"/>
      <c r="SKQ31" s="201"/>
      <c r="SKR31" s="201"/>
      <c r="SKS31" s="201"/>
      <c r="SKT31" s="201"/>
      <c r="SKU31" s="201"/>
      <c r="SKV31" s="201"/>
      <c r="SKW31" s="201"/>
      <c r="SKX31" s="201"/>
      <c r="SKY31" s="201"/>
      <c r="SKZ31" s="201"/>
      <c r="SLA31" s="201"/>
      <c r="SLB31" s="201"/>
      <c r="SLC31" s="201"/>
      <c r="SLD31" s="201"/>
      <c r="SLE31" s="201"/>
      <c r="SLF31" s="201"/>
      <c r="SLG31" s="201"/>
      <c r="SLH31" s="201"/>
      <c r="SLI31" s="201"/>
      <c r="SLJ31" s="201"/>
      <c r="SLK31" s="201"/>
      <c r="SLL31" s="201"/>
      <c r="SLM31" s="201"/>
      <c r="SLN31" s="201"/>
      <c r="SLO31" s="201"/>
      <c r="SLP31" s="201"/>
      <c r="SLQ31" s="201"/>
      <c r="SLR31" s="201"/>
      <c r="SLS31" s="201"/>
      <c r="SLT31" s="201"/>
      <c r="SLU31" s="201"/>
      <c r="SLV31" s="201"/>
      <c r="SLW31" s="201"/>
      <c r="SLX31" s="201"/>
      <c r="SLY31" s="201"/>
      <c r="SLZ31" s="201"/>
      <c r="SMA31" s="201"/>
      <c r="SMB31" s="201"/>
      <c r="SMC31" s="201"/>
      <c r="SMD31" s="201"/>
      <c r="SME31" s="201"/>
      <c r="SMF31" s="201"/>
      <c r="SMG31" s="201"/>
      <c r="SMH31" s="201"/>
      <c r="SMI31" s="201"/>
      <c r="SMJ31" s="201"/>
      <c r="SMK31" s="201"/>
      <c r="SML31" s="201"/>
      <c r="SMM31" s="201"/>
      <c r="SMN31" s="201"/>
      <c r="SMO31" s="201"/>
      <c r="SMP31" s="201"/>
      <c r="SMQ31" s="201"/>
      <c r="SMR31" s="201"/>
      <c r="SMS31" s="201"/>
      <c r="SMT31" s="201"/>
      <c r="SMU31" s="201"/>
      <c r="SMV31" s="201"/>
      <c r="SMW31" s="201"/>
      <c r="SMX31" s="201"/>
      <c r="SMY31" s="201"/>
      <c r="SMZ31" s="201"/>
      <c r="SNA31" s="201"/>
      <c r="SNB31" s="201"/>
      <c r="SNC31" s="201"/>
      <c r="SND31" s="201"/>
      <c r="SNE31" s="201"/>
      <c r="SNF31" s="201"/>
      <c r="SNG31" s="201"/>
      <c r="SNH31" s="201"/>
      <c r="SNI31" s="201"/>
      <c r="SNJ31" s="201"/>
      <c r="SNK31" s="201"/>
      <c r="SNL31" s="201"/>
      <c r="SNM31" s="201"/>
      <c r="SNN31" s="201"/>
      <c r="SNO31" s="201"/>
      <c r="SNP31" s="201"/>
      <c r="SNQ31" s="201"/>
      <c r="SNR31" s="201"/>
      <c r="SNS31" s="201"/>
      <c r="SNT31" s="201"/>
      <c r="SNU31" s="201"/>
      <c r="SNV31" s="201"/>
      <c r="SNW31" s="201"/>
      <c r="SNX31" s="201"/>
      <c r="SNY31" s="201"/>
      <c r="SNZ31" s="201"/>
      <c r="SOA31" s="201"/>
      <c r="SOB31" s="201"/>
      <c r="SOC31" s="201"/>
      <c r="SOD31" s="201"/>
      <c r="SOE31" s="201"/>
      <c r="SOF31" s="201"/>
      <c r="SOG31" s="201"/>
      <c r="SOH31" s="201"/>
      <c r="SOI31" s="201"/>
      <c r="SOJ31" s="201"/>
      <c r="SOK31" s="201"/>
      <c r="SOL31" s="201"/>
      <c r="SOM31" s="201"/>
      <c r="SON31" s="201"/>
      <c r="SOO31" s="201"/>
      <c r="SOP31" s="201"/>
      <c r="SOQ31" s="201"/>
      <c r="SOR31" s="201"/>
      <c r="SOS31" s="201"/>
      <c r="SOT31" s="201"/>
      <c r="SOU31" s="201"/>
      <c r="SOV31" s="201"/>
      <c r="SOW31" s="201"/>
      <c r="SOX31" s="201"/>
      <c r="SOY31" s="201"/>
      <c r="SOZ31" s="201"/>
      <c r="SPA31" s="201"/>
      <c r="SPB31" s="201"/>
      <c r="SPC31" s="201"/>
      <c r="SPD31" s="201"/>
      <c r="SPE31" s="201"/>
      <c r="SPF31" s="201"/>
      <c r="SPG31" s="201"/>
      <c r="SPH31" s="201"/>
      <c r="SPI31" s="201"/>
      <c r="SPJ31" s="201"/>
      <c r="SPK31" s="201"/>
      <c r="SPL31" s="201"/>
      <c r="SPM31" s="201"/>
      <c r="SPN31" s="201"/>
      <c r="SPO31" s="201"/>
      <c r="SPP31" s="201"/>
      <c r="SPQ31" s="201"/>
      <c r="SPR31" s="201"/>
      <c r="SPS31" s="201"/>
      <c r="SPT31" s="201"/>
      <c r="SPU31" s="201"/>
      <c r="SPV31" s="201"/>
      <c r="SPW31" s="201"/>
      <c r="SPX31" s="201"/>
      <c r="SPY31" s="201"/>
      <c r="SPZ31" s="201"/>
      <c r="SQA31" s="201"/>
      <c r="SQB31" s="201"/>
      <c r="SQC31" s="201"/>
      <c r="SQD31" s="201"/>
      <c r="SQE31" s="201"/>
      <c r="SQF31" s="201"/>
      <c r="SQG31" s="201"/>
      <c r="SQH31" s="201"/>
      <c r="SQI31" s="201"/>
      <c r="SQJ31" s="201"/>
      <c r="SQK31" s="201"/>
      <c r="SQL31" s="201"/>
      <c r="SQM31" s="201"/>
      <c r="SQN31" s="201"/>
      <c r="SQO31" s="201"/>
      <c r="SQP31" s="201"/>
      <c r="SQQ31" s="201"/>
      <c r="SQR31" s="201"/>
      <c r="SQS31" s="201"/>
      <c r="SQT31" s="201"/>
      <c r="SQU31" s="201"/>
      <c r="SQV31" s="201"/>
      <c r="SQW31" s="201"/>
      <c r="SQX31" s="201"/>
      <c r="SQY31" s="201"/>
      <c r="SQZ31" s="201"/>
      <c r="SRA31" s="201"/>
      <c r="SRB31" s="201"/>
      <c r="SRC31" s="201"/>
      <c r="SRD31" s="201"/>
      <c r="SRE31" s="201"/>
      <c r="SRF31" s="201"/>
      <c r="SRG31" s="201"/>
      <c r="SRH31" s="201"/>
      <c r="SRI31" s="201"/>
      <c r="SRJ31" s="201"/>
      <c r="SRK31" s="201"/>
      <c r="SRL31" s="201"/>
      <c r="SRM31" s="201"/>
      <c r="SRN31" s="201"/>
      <c r="SRO31" s="201"/>
      <c r="SRP31" s="201"/>
      <c r="SRQ31" s="201"/>
      <c r="SRR31" s="201"/>
      <c r="SRS31" s="201"/>
      <c r="SRT31" s="201"/>
      <c r="SRU31" s="201"/>
      <c r="SRV31" s="201"/>
      <c r="SRW31" s="201"/>
      <c r="SRX31" s="201"/>
      <c r="SRY31" s="201"/>
      <c r="SRZ31" s="201"/>
      <c r="SSA31" s="201"/>
      <c r="SSB31" s="201"/>
      <c r="SSC31" s="201"/>
      <c r="SSD31" s="201"/>
      <c r="SSE31" s="201"/>
      <c r="SSF31" s="201"/>
      <c r="SSG31" s="201"/>
      <c r="SSH31" s="201"/>
      <c r="SSI31" s="201"/>
      <c r="SSJ31" s="201"/>
      <c r="SSK31" s="201"/>
      <c r="SSL31" s="201"/>
      <c r="SSM31" s="201"/>
      <c r="SSN31" s="201"/>
      <c r="SSO31" s="201"/>
      <c r="SSP31" s="201"/>
      <c r="SSQ31" s="201"/>
      <c r="SSR31" s="201"/>
      <c r="SSS31" s="201"/>
      <c r="SST31" s="201"/>
      <c r="SSU31" s="201"/>
      <c r="SSV31" s="201"/>
      <c r="SSW31" s="201"/>
      <c r="SSX31" s="201"/>
      <c r="SSY31" s="201"/>
      <c r="SSZ31" s="201"/>
      <c r="STA31" s="201"/>
      <c r="STB31" s="201"/>
      <c r="STC31" s="201"/>
      <c r="STD31" s="201"/>
      <c r="STE31" s="201"/>
      <c r="STF31" s="201"/>
      <c r="STG31" s="201"/>
      <c r="STH31" s="201"/>
      <c r="STI31" s="201"/>
      <c r="STJ31" s="201"/>
      <c r="STK31" s="201"/>
      <c r="STL31" s="201"/>
      <c r="STM31" s="201"/>
      <c r="STN31" s="201"/>
      <c r="STO31" s="201"/>
      <c r="STP31" s="201"/>
      <c r="STQ31" s="201"/>
      <c r="STR31" s="201"/>
      <c r="STS31" s="201"/>
      <c r="STT31" s="201"/>
      <c r="STU31" s="201"/>
      <c r="STV31" s="201"/>
      <c r="STW31" s="201"/>
      <c r="STX31" s="201"/>
      <c r="STY31" s="201"/>
      <c r="STZ31" s="201"/>
      <c r="SUA31" s="201"/>
      <c r="SUB31" s="201"/>
      <c r="SUC31" s="201"/>
      <c r="SUD31" s="201"/>
      <c r="SUE31" s="201"/>
      <c r="SUF31" s="201"/>
      <c r="SUG31" s="201"/>
      <c r="SUH31" s="201"/>
      <c r="SUI31" s="201"/>
      <c r="SUJ31" s="201"/>
      <c r="SUK31" s="201"/>
      <c r="SUL31" s="201"/>
      <c r="SUM31" s="201"/>
      <c r="SUN31" s="201"/>
      <c r="SUO31" s="201"/>
      <c r="SUP31" s="201"/>
      <c r="SUQ31" s="201"/>
      <c r="SUR31" s="201"/>
      <c r="SUS31" s="201"/>
      <c r="SUT31" s="201"/>
      <c r="SUU31" s="201"/>
      <c r="SUV31" s="201"/>
      <c r="SUW31" s="201"/>
      <c r="SUX31" s="201"/>
      <c r="SUY31" s="201"/>
      <c r="SUZ31" s="201"/>
      <c r="SVA31" s="201"/>
      <c r="SVB31" s="201"/>
      <c r="SVC31" s="201"/>
      <c r="SVD31" s="201"/>
      <c r="SVE31" s="201"/>
      <c r="SVF31" s="201"/>
      <c r="SVG31" s="201"/>
      <c r="SVH31" s="201"/>
      <c r="SVI31" s="201"/>
      <c r="SVJ31" s="201"/>
      <c r="SVK31" s="201"/>
      <c r="SVL31" s="201"/>
      <c r="SVM31" s="201"/>
      <c r="SVN31" s="201"/>
      <c r="SVO31" s="201"/>
      <c r="SVP31" s="201"/>
      <c r="SVQ31" s="201"/>
      <c r="SVR31" s="201"/>
      <c r="SVS31" s="201"/>
      <c r="SVT31" s="201"/>
      <c r="SVU31" s="201"/>
      <c r="SVV31" s="201"/>
      <c r="SVW31" s="201"/>
      <c r="SVX31" s="201"/>
      <c r="SVY31" s="201"/>
      <c r="SVZ31" s="201"/>
      <c r="SWA31" s="201"/>
      <c r="SWB31" s="201"/>
      <c r="SWC31" s="201"/>
      <c r="SWD31" s="201"/>
      <c r="SWE31" s="201"/>
      <c r="SWF31" s="201"/>
      <c r="SWG31" s="201"/>
      <c r="SWH31" s="201"/>
      <c r="SWI31" s="201"/>
      <c r="SWJ31" s="201"/>
      <c r="SWK31" s="201"/>
      <c r="SWL31" s="201"/>
      <c r="SWM31" s="201"/>
      <c r="SWN31" s="201"/>
      <c r="SWO31" s="201"/>
      <c r="SWP31" s="201"/>
      <c r="SWQ31" s="201"/>
      <c r="SWR31" s="201"/>
      <c r="SWS31" s="201"/>
      <c r="SWT31" s="201"/>
      <c r="SWU31" s="201"/>
      <c r="SWV31" s="201"/>
      <c r="SWW31" s="201"/>
      <c r="SWX31" s="201"/>
      <c r="SWY31" s="201"/>
      <c r="SWZ31" s="201"/>
      <c r="SXA31" s="201"/>
      <c r="SXB31" s="201"/>
      <c r="SXC31" s="201"/>
      <c r="SXD31" s="201"/>
      <c r="SXE31" s="201"/>
      <c r="SXF31" s="201"/>
      <c r="SXG31" s="201"/>
      <c r="SXH31" s="201"/>
      <c r="SXI31" s="201"/>
      <c r="SXJ31" s="201"/>
      <c r="SXK31" s="201"/>
      <c r="SXL31" s="201"/>
      <c r="SXM31" s="201"/>
      <c r="SXN31" s="201"/>
      <c r="SXO31" s="201"/>
      <c r="SXP31" s="201"/>
      <c r="SXQ31" s="201"/>
      <c r="SXR31" s="201"/>
      <c r="SXS31" s="201"/>
      <c r="SXT31" s="201"/>
      <c r="SXU31" s="201"/>
      <c r="SXV31" s="201"/>
      <c r="SXW31" s="201"/>
      <c r="SXX31" s="201"/>
      <c r="SXY31" s="201"/>
      <c r="SXZ31" s="201"/>
      <c r="SYA31" s="201"/>
      <c r="SYB31" s="201"/>
      <c r="SYC31" s="201"/>
      <c r="SYD31" s="201"/>
      <c r="SYE31" s="201"/>
      <c r="SYF31" s="201"/>
      <c r="SYG31" s="201"/>
      <c r="SYH31" s="201"/>
      <c r="SYI31" s="201"/>
      <c r="SYJ31" s="201"/>
      <c r="SYK31" s="201"/>
      <c r="SYL31" s="201"/>
      <c r="SYM31" s="201"/>
      <c r="SYN31" s="201"/>
      <c r="SYO31" s="201"/>
      <c r="SYP31" s="201"/>
      <c r="SYQ31" s="201"/>
      <c r="SYR31" s="201"/>
      <c r="SYS31" s="201"/>
      <c r="SYT31" s="201"/>
      <c r="SYU31" s="201"/>
      <c r="SYV31" s="201"/>
      <c r="SYW31" s="201"/>
      <c r="SYX31" s="201"/>
      <c r="SYY31" s="201"/>
      <c r="SYZ31" s="201"/>
      <c r="SZA31" s="201"/>
      <c r="SZB31" s="201"/>
      <c r="SZC31" s="201"/>
      <c r="SZD31" s="201"/>
      <c r="SZE31" s="201"/>
      <c r="SZF31" s="201"/>
      <c r="SZG31" s="201"/>
      <c r="SZH31" s="201"/>
      <c r="SZI31" s="201"/>
      <c r="SZJ31" s="201"/>
      <c r="SZK31" s="201"/>
      <c r="SZL31" s="201"/>
      <c r="SZM31" s="201"/>
      <c r="SZN31" s="201"/>
      <c r="SZO31" s="201"/>
      <c r="SZP31" s="201"/>
      <c r="SZQ31" s="201"/>
      <c r="SZR31" s="201"/>
      <c r="SZS31" s="201"/>
      <c r="SZT31" s="201"/>
      <c r="SZU31" s="201"/>
      <c r="SZV31" s="201"/>
      <c r="SZW31" s="201"/>
      <c r="SZX31" s="201"/>
      <c r="SZY31" s="201"/>
      <c r="SZZ31" s="201"/>
      <c r="TAA31" s="201"/>
      <c r="TAB31" s="201"/>
      <c r="TAC31" s="201"/>
      <c r="TAD31" s="201"/>
      <c r="TAE31" s="201"/>
      <c r="TAF31" s="201"/>
      <c r="TAG31" s="201"/>
      <c r="TAH31" s="201"/>
      <c r="TAI31" s="201"/>
      <c r="TAJ31" s="201"/>
      <c r="TAK31" s="201"/>
      <c r="TAL31" s="201"/>
      <c r="TAM31" s="201"/>
      <c r="TAN31" s="201"/>
      <c r="TAO31" s="201"/>
      <c r="TAP31" s="201"/>
      <c r="TAQ31" s="201"/>
      <c r="TAR31" s="201"/>
      <c r="TAS31" s="201"/>
      <c r="TAT31" s="201"/>
      <c r="TAU31" s="201"/>
      <c r="TAV31" s="201"/>
      <c r="TAW31" s="201"/>
      <c r="TAX31" s="201"/>
      <c r="TAY31" s="201"/>
      <c r="TAZ31" s="201"/>
      <c r="TBA31" s="201"/>
      <c r="TBB31" s="201"/>
      <c r="TBC31" s="201"/>
      <c r="TBD31" s="201"/>
      <c r="TBE31" s="201"/>
      <c r="TBF31" s="201"/>
      <c r="TBG31" s="201"/>
      <c r="TBH31" s="201"/>
      <c r="TBI31" s="201"/>
      <c r="TBJ31" s="201"/>
      <c r="TBK31" s="201"/>
      <c r="TBL31" s="201"/>
      <c r="TBM31" s="201"/>
      <c r="TBN31" s="201"/>
      <c r="TBO31" s="201"/>
      <c r="TBP31" s="201"/>
      <c r="TBQ31" s="201"/>
      <c r="TBR31" s="201"/>
      <c r="TBS31" s="201"/>
      <c r="TBT31" s="201"/>
      <c r="TBU31" s="201"/>
      <c r="TBV31" s="201"/>
      <c r="TBW31" s="201"/>
      <c r="TBX31" s="201"/>
      <c r="TBY31" s="201"/>
      <c r="TBZ31" s="201"/>
      <c r="TCA31" s="201"/>
      <c r="TCB31" s="201"/>
      <c r="TCC31" s="201"/>
      <c r="TCD31" s="201"/>
      <c r="TCE31" s="201"/>
      <c r="TCF31" s="201"/>
      <c r="TCG31" s="201"/>
      <c r="TCH31" s="201"/>
      <c r="TCI31" s="201"/>
      <c r="TCJ31" s="201"/>
      <c r="TCK31" s="201"/>
      <c r="TCL31" s="201"/>
      <c r="TCM31" s="201"/>
      <c r="TCN31" s="201"/>
      <c r="TCO31" s="201"/>
      <c r="TCP31" s="201"/>
      <c r="TCQ31" s="201"/>
      <c r="TCR31" s="201"/>
      <c r="TCS31" s="201"/>
      <c r="TCT31" s="201"/>
      <c r="TCU31" s="201"/>
      <c r="TCV31" s="201"/>
      <c r="TCW31" s="201"/>
      <c r="TCX31" s="201"/>
      <c r="TCY31" s="201"/>
      <c r="TCZ31" s="201"/>
      <c r="TDA31" s="201"/>
      <c r="TDB31" s="201"/>
      <c r="TDC31" s="201"/>
      <c r="TDD31" s="201"/>
      <c r="TDE31" s="201"/>
      <c r="TDF31" s="201"/>
      <c r="TDG31" s="201"/>
      <c r="TDH31" s="201"/>
      <c r="TDI31" s="201"/>
      <c r="TDJ31" s="201"/>
      <c r="TDK31" s="201"/>
      <c r="TDL31" s="201"/>
      <c r="TDM31" s="201"/>
      <c r="TDN31" s="201"/>
      <c r="TDO31" s="201"/>
      <c r="TDP31" s="201"/>
      <c r="TDQ31" s="201"/>
      <c r="TDR31" s="201"/>
      <c r="TDS31" s="201"/>
      <c r="TDT31" s="201"/>
      <c r="TDU31" s="201"/>
      <c r="TDV31" s="201"/>
      <c r="TDW31" s="201"/>
      <c r="TDX31" s="201"/>
      <c r="TDY31" s="201"/>
      <c r="TDZ31" s="201"/>
      <c r="TEA31" s="201"/>
      <c r="TEB31" s="201"/>
      <c r="TEC31" s="201"/>
      <c r="TED31" s="201"/>
      <c r="TEE31" s="201"/>
      <c r="TEF31" s="201"/>
      <c r="TEG31" s="201"/>
      <c r="TEH31" s="201"/>
      <c r="TEI31" s="201"/>
      <c r="TEJ31" s="201"/>
      <c r="TEK31" s="201"/>
      <c r="TEL31" s="201"/>
      <c r="TEM31" s="201"/>
      <c r="TEN31" s="201"/>
      <c r="TEO31" s="201"/>
      <c r="TEP31" s="201"/>
      <c r="TEQ31" s="201"/>
      <c r="TER31" s="201"/>
      <c r="TES31" s="201"/>
      <c r="TET31" s="201"/>
      <c r="TEU31" s="201"/>
      <c r="TEV31" s="201"/>
      <c r="TEW31" s="201"/>
      <c r="TEX31" s="201"/>
      <c r="TEY31" s="201"/>
      <c r="TEZ31" s="201"/>
      <c r="TFA31" s="201"/>
      <c r="TFB31" s="201"/>
      <c r="TFC31" s="201"/>
      <c r="TFD31" s="201"/>
      <c r="TFE31" s="201"/>
      <c r="TFF31" s="201"/>
      <c r="TFG31" s="201"/>
      <c r="TFH31" s="201"/>
      <c r="TFI31" s="201"/>
      <c r="TFJ31" s="201"/>
      <c r="TFK31" s="201"/>
      <c r="TFL31" s="201"/>
      <c r="TFM31" s="201"/>
      <c r="TFN31" s="201"/>
      <c r="TFO31" s="201"/>
      <c r="TFP31" s="201"/>
      <c r="TFQ31" s="201"/>
      <c r="TFR31" s="201"/>
      <c r="TFS31" s="201"/>
      <c r="TFT31" s="201"/>
      <c r="TFU31" s="201"/>
      <c r="TFV31" s="201"/>
      <c r="TFW31" s="201"/>
      <c r="TFX31" s="201"/>
      <c r="TFY31" s="201"/>
      <c r="TFZ31" s="201"/>
      <c r="TGA31" s="201"/>
      <c r="TGB31" s="201"/>
      <c r="TGC31" s="201"/>
      <c r="TGD31" s="201"/>
      <c r="TGE31" s="201"/>
      <c r="TGF31" s="201"/>
      <c r="TGG31" s="201"/>
      <c r="TGH31" s="201"/>
      <c r="TGI31" s="201"/>
      <c r="TGJ31" s="201"/>
      <c r="TGK31" s="201"/>
      <c r="TGL31" s="201"/>
      <c r="TGM31" s="201"/>
      <c r="TGN31" s="201"/>
      <c r="TGO31" s="201"/>
      <c r="TGP31" s="201"/>
      <c r="TGQ31" s="201"/>
      <c r="TGR31" s="201"/>
      <c r="TGS31" s="201"/>
      <c r="TGT31" s="201"/>
      <c r="TGU31" s="201"/>
      <c r="TGV31" s="201"/>
      <c r="TGW31" s="201"/>
      <c r="TGX31" s="201"/>
      <c r="TGY31" s="201"/>
      <c r="TGZ31" s="201"/>
      <c r="THA31" s="201"/>
      <c r="THB31" s="201"/>
      <c r="THC31" s="201"/>
      <c r="THD31" s="201"/>
      <c r="THE31" s="201"/>
      <c r="THF31" s="201"/>
      <c r="THG31" s="201"/>
      <c r="THH31" s="201"/>
      <c r="THI31" s="201"/>
      <c r="THJ31" s="201"/>
      <c r="THK31" s="201"/>
      <c r="THL31" s="201"/>
      <c r="THM31" s="201"/>
      <c r="THN31" s="201"/>
      <c r="THO31" s="201"/>
      <c r="THP31" s="201"/>
      <c r="THQ31" s="201"/>
      <c r="THR31" s="201"/>
      <c r="THS31" s="201"/>
      <c r="THT31" s="201"/>
      <c r="THU31" s="201"/>
      <c r="THV31" s="201"/>
      <c r="THW31" s="201"/>
      <c r="THX31" s="201"/>
      <c r="THY31" s="201"/>
      <c r="THZ31" s="201"/>
      <c r="TIA31" s="201"/>
      <c r="TIB31" s="201"/>
      <c r="TIC31" s="201"/>
      <c r="TID31" s="201"/>
      <c r="TIE31" s="201"/>
      <c r="TIF31" s="201"/>
      <c r="TIG31" s="201"/>
      <c r="TIH31" s="201"/>
      <c r="TII31" s="201"/>
      <c r="TIJ31" s="201"/>
      <c r="TIK31" s="201"/>
      <c r="TIL31" s="201"/>
      <c r="TIM31" s="201"/>
      <c r="TIN31" s="201"/>
      <c r="TIO31" s="201"/>
      <c r="TIP31" s="201"/>
      <c r="TIQ31" s="201"/>
      <c r="TIR31" s="201"/>
      <c r="TIS31" s="201"/>
      <c r="TIT31" s="201"/>
      <c r="TIU31" s="201"/>
      <c r="TIV31" s="201"/>
      <c r="TIW31" s="201"/>
      <c r="TIX31" s="201"/>
      <c r="TIY31" s="201"/>
      <c r="TIZ31" s="201"/>
      <c r="TJA31" s="201"/>
      <c r="TJB31" s="201"/>
      <c r="TJC31" s="201"/>
      <c r="TJD31" s="201"/>
      <c r="TJE31" s="201"/>
      <c r="TJF31" s="201"/>
      <c r="TJG31" s="201"/>
      <c r="TJH31" s="201"/>
      <c r="TJI31" s="201"/>
      <c r="TJJ31" s="201"/>
      <c r="TJK31" s="201"/>
      <c r="TJL31" s="201"/>
      <c r="TJM31" s="201"/>
      <c r="TJN31" s="201"/>
      <c r="TJO31" s="201"/>
      <c r="TJP31" s="201"/>
      <c r="TJQ31" s="201"/>
      <c r="TJR31" s="201"/>
      <c r="TJS31" s="201"/>
      <c r="TJT31" s="201"/>
      <c r="TJU31" s="201"/>
      <c r="TJV31" s="201"/>
      <c r="TJW31" s="201"/>
      <c r="TJX31" s="201"/>
      <c r="TJY31" s="201"/>
      <c r="TJZ31" s="201"/>
      <c r="TKA31" s="201"/>
      <c r="TKB31" s="201"/>
      <c r="TKC31" s="201"/>
      <c r="TKD31" s="201"/>
      <c r="TKE31" s="201"/>
      <c r="TKF31" s="201"/>
      <c r="TKG31" s="201"/>
      <c r="TKH31" s="201"/>
      <c r="TKI31" s="201"/>
      <c r="TKJ31" s="201"/>
      <c r="TKK31" s="201"/>
      <c r="TKL31" s="201"/>
      <c r="TKM31" s="201"/>
      <c r="TKN31" s="201"/>
      <c r="TKO31" s="201"/>
      <c r="TKP31" s="201"/>
      <c r="TKQ31" s="201"/>
      <c r="TKR31" s="201"/>
      <c r="TKS31" s="201"/>
      <c r="TKT31" s="201"/>
      <c r="TKU31" s="201"/>
      <c r="TKV31" s="201"/>
      <c r="TKW31" s="201"/>
      <c r="TKX31" s="201"/>
      <c r="TKY31" s="201"/>
      <c r="TKZ31" s="201"/>
      <c r="TLA31" s="201"/>
      <c r="TLB31" s="201"/>
      <c r="TLC31" s="201"/>
      <c r="TLD31" s="201"/>
      <c r="TLE31" s="201"/>
      <c r="TLF31" s="201"/>
      <c r="TLG31" s="201"/>
      <c r="TLH31" s="201"/>
      <c r="TLI31" s="201"/>
      <c r="TLJ31" s="201"/>
      <c r="TLK31" s="201"/>
      <c r="TLL31" s="201"/>
      <c r="TLM31" s="201"/>
      <c r="TLN31" s="201"/>
      <c r="TLO31" s="201"/>
      <c r="TLP31" s="201"/>
      <c r="TLQ31" s="201"/>
      <c r="TLR31" s="201"/>
      <c r="TLS31" s="201"/>
      <c r="TLT31" s="201"/>
      <c r="TLU31" s="201"/>
      <c r="TLV31" s="201"/>
      <c r="TLW31" s="201"/>
      <c r="TLX31" s="201"/>
      <c r="TLY31" s="201"/>
      <c r="TLZ31" s="201"/>
      <c r="TMA31" s="201"/>
      <c r="TMB31" s="201"/>
      <c r="TMC31" s="201"/>
      <c r="TMD31" s="201"/>
      <c r="TME31" s="201"/>
      <c r="TMF31" s="201"/>
      <c r="TMG31" s="201"/>
      <c r="TMH31" s="201"/>
      <c r="TMI31" s="201"/>
      <c r="TMJ31" s="201"/>
      <c r="TMK31" s="201"/>
      <c r="TML31" s="201"/>
      <c r="TMM31" s="201"/>
      <c r="TMN31" s="201"/>
      <c r="TMO31" s="201"/>
      <c r="TMP31" s="201"/>
      <c r="TMQ31" s="201"/>
      <c r="TMR31" s="201"/>
      <c r="TMS31" s="201"/>
      <c r="TMT31" s="201"/>
      <c r="TMU31" s="201"/>
      <c r="TMV31" s="201"/>
      <c r="TMW31" s="201"/>
      <c r="TMX31" s="201"/>
      <c r="TMY31" s="201"/>
      <c r="TMZ31" s="201"/>
      <c r="TNA31" s="201"/>
      <c r="TNB31" s="201"/>
      <c r="TNC31" s="201"/>
      <c r="TND31" s="201"/>
      <c r="TNE31" s="201"/>
      <c r="TNF31" s="201"/>
      <c r="TNG31" s="201"/>
      <c r="TNH31" s="201"/>
      <c r="TNI31" s="201"/>
      <c r="TNJ31" s="201"/>
      <c r="TNK31" s="201"/>
      <c r="TNL31" s="201"/>
      <c r="TNM31" s="201"/>
      <c r="TNN31" s="201"/>
      <c r="TNO31" s="201"/>
      <c r="TNP31" s="201"/>
      <c r="TNQ31" s="201"/>
      <c r="TNR31" s="201"/>
      <c r="TNS31" s="201"/>
      <c r="TNT31" s="201"/>
      <c r="TNU31" s="201"/>
      <c r="TNV31" s="201"/>
      <c r="TNW31" s="201"/>
      <c r="TNX31" s="201"/>
      <c r="TNY31" s="201"/>
      <c r="TNZ31" s="201"/>
      <c r="TOA31" s="201"/>
      <c r="TOB31" s="201"/>
      <c r="TOC31" s="201"/>
      <c r="TOD31" s="201"/>
      <c r="TOE31" s="201"/>
      <c r="TOF31" s="201"/>
      <c r="TOG31" s="201"/>
      <c r="TOH31" s="201"/>
      <c r="TOI31" s="201"/>
      <c r="TOJ31" s="201"/>
      <c r="TOK31" s="201"/>
      <c r="TOL31" s="201"/>
      <c r="TOM31" s="201"/>
      <c r="TON31" s="201"/>
      <c r="TOO31" s="201"/>
      <c r="TOP31" s="201"/>
      <c r="TOQ31" s="201"/>
      <c r="TOR31" s="201"/>
      <c r="TOS31" s="201"/>
      <c r="TOT31" s="201"/>
      <c r="TOU31" s="201"/>
      <c r="TOV31" s="201"/>
      <c r="TOW31" s="201"/>
      <c r="TOX31" s="201"/>
      <c r="TOY31" s="201"/>
      <c r="TOZ31" s="201"/>
      <c r="TPA31" s="201"/>
      <c r="TPB31" s="201"/>
      <c r="TPC31" s="201"/>
      <c r="TPD31" s="201"/>
      <c r="TPE31" s="201"/>
      <c r="TPF31" s="201"/>
      <c r="TPG31" s="201"/>
      <c r="TPH31" s="201"/>
      <c r="TPI31" s="201"/>
      <c r="TPJ31" s="201"/>
      <c r="TPK31" s="201"/>
      <c r="TPL31" s="201"/>
      <c r="TPM31" s="201"/>
      <c r="TPN31" s="201"/>
      <c r="TPO31" s="201"/>
      <c r="TPP31" s="201"/>
      <c r="TPQ31" s="201"/>
      <c r="TPR31" s="201"/>
      <c r="TPS31" s="201"/>
      <c r="TPT31" s="201"/>
      <c r="TPU31" s="201"/>
      <c r="TPV31" s="201"/>
      <c r="TPW31" s="201"/>
      <c r="TPX31" s="201"/>
      <c r="TPY31" s="201"/>
      <c r="TPZ31" s="201"/>
      <c r="TQA31" s="201"/>
      <c r="TQB31" s="201"/>
      <c r="TQC31" s="201"/>
      <c r="TQD31" s="201"/>
      <c r="TQE31" s="201"/>
      <c r="TQF31" s="201"/>
      <c r="TQG31" s="201"/>
      <c r="TQH31" s="201"/>
      <c r="TQI31" s="201"/>
      <c r="TQJ31" s="201"/>
      <c r="TQK31" s="201"/>
      <c r="TQL31" s="201"/>
      <c r="TQM31" s="201"/>
      <c r="TQN31" s="201"/>
      <c r="TQO31" s="201"/>
      <c r="TQP31" s="201"/>
      <c r="TQQ31" s="201"/>
      <c r="TQR31" s="201"/>
      <c r="TQS31" s="201"/>
      <c r="TQT31" s="201"/>
      <c r="TQU31" s="201"/>
      <c r="TQV31" s="201"/>
      <c r="TQW31" s="201"/>
      <c r="TQX31" s="201"/>
      <c r="TQY31" s="201"/>
      <c r="TQZ31" s="201"/>
      <c r="TRA31" s="201"/>
      <c r="TRB31" s="201"/>
      <c r="TRC31" s="201"/>
      <c r="TRD31" s="201"/>
      <c r="TRE31" s="201"/>
      <c r="TRF31" s="201"/>
      <c r="TRG31" s="201"/>
      <c r="TRH31" s="201"/>
      <c r="TRI31" s="201"/>
      <c r="TRJ31" s="201"/>
      <c r="TRK31" s="201"/>
      <c r="TRL31" s="201"/>
      <c r="TRM31" s="201"/>
      <c r="TRN31" s="201"/>
      <c r="TRO31" s="201"/>
      <c r="TRP31" s="201"/>
      <c r="TRQ31" s="201"/>
      <c r="TRR31" s="201"/>
      <c r="TRS31" s="201"/>
      <c r="TRT31" s="201"/>
      <c r="TRU31" s="201"/>
      <c r="TRV31" s="201"/>
      <c r="TRW31" s="201"/>
      <c r="TRX31" s="201"/>
      <c r="TRY31" s="201"/>
      <c r="TRZ31" s="201"/>
      <c r="TSA31" s="201"/>
      <c r="TSB31" s="201"/>
      <c r="TSC31" s="201"/>
      <c r="TSD31" s="201"/>
      <c r="TSE31" s="201"/>
      <c r="TSF31" s="201"/>
      <c r="TSG31" s="201"/>
      <c r="TSH31" s="201"/>
      <c r="TSI31" s="201"/>
      <c r="TSJ31" s="201"/>
      <c r="TSK31" s="201"/>
      <c r="TSL31" s="201"/>
      <c r="TSM31" s="201"/>
      <c r="TSN31" s="201"/>
      <c r="TSO31" s="201"/>
      <c r="TSP31" s="201"/>
      <c r="TSQ31" s="201"/>
      <c r="TSR31" s="201"/>
      <c r="TSS31" s="201"/>
      <c r="TST31" s="201"/>
      <c r="TSU31" s="201"/>
      <c r="TSV31" s="201"/>
      <c r="TSW31" s="201"/>
      <c r="TSX31" s="201"/>
      <c r="TSY31" s="201"/>
      <c r="TSZ31" s="201"/>
      <c r="TTA31" s="201"/>
      <c r="TTB31" s="201"/>
      <c r="TTC31" s="201"/>
      <c r="TTD31" s="201"/>
      <c r="TTE31" s="201"/>
      <c r="TTF31" s="201"/>
      <c r="TTG31" s="201"/>
      <c r="TTH31" s="201"/>
      <c r="TTI31" s="201"/>
      <c r="TTJ31" s="201"/>
      <c r="TTK31" s="201"/>
      <c r="TTL31" s="201"/>
      <c r="TTM31" s="201"/>
      <c r="TTN31" s="201"/>
      <c r="TTO31" s="201"/>
      <c r="TTP31" s="201"/>
      <c r="TTQ31" s="201"/>
      <c r="TTR31" s="201"/>
      <c r="TTS31" s="201"/>
      <c r="TTT31" s="201"/>
      <c r="TTU31" s="201"/>
      <c r="TTV31" s="201"/>
      <c r="TTW31" s="201"/>
      <c r="TTX31" s="201"/>
      <c r="TTY31" s="201"/>
      <c r="TTZ31" s="201"/>
      <c r="TUA31" s="201"/>
      <c r="TUB31" s="201"/>
      <c r="TUC31" s="201"/>
      <c r="TUD31" s="201"/>
      <c r="TUE31" s="201"/>
      <c r="TUF31" s="201"/>
      <c r="TUG31" s="201"/>
      <c r="TUH31" s="201"/>
      <c r="TUI31" s="201"/>
      <c r="TUJ31" s="201"/>
      <c r="TUK31" s="201"/>
      <c r="TUL31" s="201"/>
      <c r="TUM31" s="201"/>
      <c r="TUN31" s="201"/>
      <c r="TUO31" s="201"/>
      <c r="TUP31" s="201"/>
      <c r="TUQ31" s="201"/>
      <c r="TUR31" s="201"/>
      <c r="TUS31" s="201"/>
      <c r="TUT31" s="201"/>
      <c r="TUU31" s="201"/>
      <c r="TUV31" s="201"/>
      <c r="TUW31" s="201"/>
      <c r="TUX31" s="201"/>
      <c r="TUY31" s="201"/>
      <c r="TUZ31" s="201"/>
      <c r="TVA31" s="201"/>
      <c r="TVB31" s="201"/>
      <c r="TVC31" s="201"/>
      <c r="TVD31" s="201"/>
      <c r="TVE31" s="201"/>
      <c r="TVF31" s="201"/>
      <c r="TVG31" s="201"/>
      <c r="TVH31" s="201"/>
      <c r="TVI31" s="201"/>
      <c r="TVJ31" s="201"/>
      <c r="TVK31" s="201"/>
      <c r="TVL31" s="201"/>
      <c r="TVM31" s="201"/>
      <c r="TVN31" s="201"/>
      <c r="TVO31" s="201"/>
      <c r="TVP31" s="201"/>
      <c r="TVQ31" s="201"/>
      <c r="TVR31" s="201"/>
      <c r="TVS31" s="201"/>
      <c r="TVT31" s="201"/>
      <c r="TVU31" s="201"/>
      <c r="TVV31" s="201"/>
      <c r="TVW31" s="201"/>
      <c r="TVX31" s="201"/>
      <c r="TVY31" s="201"/>
      <c r="TVZ31" s="201"/>
      <c r="TWA31" s="201"/>
      <c r="TWB31" s="201"/>
      <c r="TWC31" s="201"/>
      <c r="TWD31" s="201"/>
      <c r="TWE31" s="201"/>
      <c r="TWF31" s="201"/>
      <c r="TWG31" s="201"/>
      <c r="TWH31" s="201"/>
      <c r="TWI31" s="201"/>
      <c r="TWJ31" s="201"/>
      <c r="TWK31" s="201"/>
      <c r="TWL31" s="201"/>
      <c r="TWM31" s="201"/>
      <c r="TWN31" s="201"/>
      <c r="TWO31" s="201"/>
      <c r="TWP31" s="201"/>
      <c r="TWQ31" s="201"/>
      <c r="TWR31" s="201"/>
      <c r="TWS31" s="201"/>
      <c r="TWT31" s="201"/>
      <c r="TWU31" s="201"/>
      <c r="TWV31" s="201"/>
      <c r="TWW31" s="201"/>
      <c r="TWX31" s="201"/>
      <c r="TWY31" s="201"/>
      <c r="TWZ31" s="201"/>
      <c r="TXA31" s="201"/>
      <c r="TXB31" s="201"/>
      <c r="TXC31" s="201"/>
      <c r="TXD31" s="201"/>
      <c r="TXE31" s="201"/>
      <c r="TXF31" s="201"/>
      <c r="TXG31" s="201"/>
      <c r="TXH31" s="201"/>
      <c r="TXI31" s="201"/>
      <c r="TXJ31" s="201"/>
      <c r="TXK31" s="201"/>
      <c r="TXL31" s="201"/>
      <c r="TXM31" s="201"/>
      <c r="TXN31" s="201"/>
      <c r="TXO31" s="201"/>
      <c r="TXP31" s="201"/>
      <c r="TXQ31" s="201"/>
      <c r="TXR31" s="201"/>
      <c r="TXS31" s="201"/>
      <c r="TXT31" s="201"/>
      <c r="TXU31" s="201"/>
      <c r="TXV31" s="201"/>
      <c r="TXW31" s="201"/>
      <c r="TXX31" s="201"/>
      <c r="TXY31" s="201"/>
      <c r="TXZ31" s="201"/>
      <c r="TYA31" s="201"/>
      <c r="TYB31" s="201"/>
      <c r="TYC31" s="201"/>
      <c r="TYD31" s="201"/>
      <c r="TYE31" s="201"/>
      <c r="TYF31" s="201"/>
      <c r="TYG31" s="201"/>
      <c r="TYH31" s="201"/>
      <c r="TYI31" s="201"/>
      <c r="TYJ31" s="201"/>
      <c r="TYK31" s="201"/>
      <c r="TYL31" s="201"/>
      <c r="TYM31" s="201"/>
      <c r="TYN31" s="201"/>
      <c r="TYO31" s="201"/>
      <c r="TYP31" s="201"/>
      <c r="TYQ31" s="201"/>
      <c r="TYR31" s="201"/>
      <c r="TYS31" s="201"/>
      <c r="TYT31" s="201"/>
      <c r="TYU31" s="201"/>
      <c r="TYV31" s="201"/>
      <c r="TYW31" s="201"/>
      <c r="TYX31" s="201"/>
      <c r="TYY31" s="201"/>
      <c r="TYZ31" s="201"/>
      <c r="TZA31" s="201"/>
      <c r="TZB31" s="201"/>
      <c r="TZC31" s="201"/>
      <c r="TZD31" s="201"/>
      <c r="TZE31" s="201"/>
      <c r="TZF31" s="201"/>
      <c r="TZG31" s="201"/>
      <c r="TZH31" s="201"/>
      <c r="TZI31" s="201"/>
      <c r="TZJ31" s="201"/>
      <c r="TZK31" s="201"/>
      <c r="TZL31" s="201"/>
      <c r="TZM31" s="201"/>
      <c r="TZN31" s="201"/>
      <c r="TZO31" s="201"/>
      <c r="TZP31" s="201"/>
      <c r="TZQ31" s="201"/>
      <c r="TZR31" s="201"/>
      <c r="TZS31" s="201"/>
      <c r="TZT31" s="201"/>
      <c r="TZU31" s="201"/>
      <c r="TZV31" s="201"/>
      <c r="TZW31" s="201"/>
      <c r="TZX31" s="201"/>
      <c r="TZY31" s="201"/>
      <c r="TZZ31" s="201"/>
      <c r="UAA31" s="201"/>
      <c r="UAB31" s="201"/>
      <c r="UAC31" s="201"/>
      <c r="UAD31" s="201"/>
      <c r="UAE31" s="201"/>
      <c r="UAF31" s="201"/>
      <c r="UAG31" s="201"/>
      <c r="UAH31" s="201"/>
      <c r="UAI31" s="201"/>
      <c r="UAJ31" s="201"/>
      <c r="UAK31" s="201"/>
      <c r="UAL31" s="201"/>
      <c r="UAM31" s="201"/>
      <c r="UAN31" s="201"/>
      <c r="UAO31" s="201"/>
      <c r="UAP31" s="201"/>
      <c r="UAQ31" s="201"/>
      <c r="UAR31" s="201"/>
      <c r="UAS31" s="201"/>
      <c r="UAT31" s="201"/>
      <c r="UAU31" s="201"/>
      <c r="UAV31" s="201"/>
      <c r="UAW31" s="201"/>
      <c r="UAX31" s="201"/>
      <c r="UAY31" s="201"/>
      <c r="UAZ31" s="201"/>
      <c r="UBA31" s="201"/>
      <c r="UBB31" s="201"/>
      <c r="UBC31" s="201"/>
      <c r="UBD31" s="201"/>
      <c r="UBE31" s="201"/>
      <c r="UBF31" s="201"/>
      <c r="UBG31" s="201"/>
      <c r="UBH31" s="201"/>
      <c r="UBI31" s="201"/>
      <c r="UBJ31" s="201"/>
      <c r="UBK31" s="201"/>
      <c r="UBL31" s="201"/>
      <c r="UBM31" s="201"/>
      <c r="UBN31" s="201"/>
      <c r="UBO31" s="201"/>
      <c r="UBP31" s="201"/>
      <c r="UBQ31" s="201"/>
      <c r="UBR31" s="201"/>
      <c r="UBS31" s="201"/>
      <c r="UBT31" s="201"/>
      <c r="UBU31" s="201"/>
      <c r="UBV31" s="201"/>
      <c r="UBW31" s="201"/>
      <c r="UBX31" s="201"/>
      <c r="UBY31" s="201"/>
      <c r="UBZ31" s="201"/>
      <c r="UCA31" s="201"/>
      <c r="UCB31" s="201"/>
      <c r="UCC31" s="201"/>
      <c r="UCD31" s="201"/>
      <c r="UCE31" s="201"/>
      <c r="UCF31" s="201"/>
      <c r="UCG31" s="201"/>
      <c r="UCH31" s="201"/>
      <c r="UCI31" s="201"/>
      <c r="UCJ31" s="201"/>
      <c r="UCK31" s="201"/>
      <c r="UCL31" s="201"/>
      <c r="UCM31" s="201"/>
      <c r="UCN31" s="201"/>
      <c r="UCO31" s="201"/>
      <c r="UCP31" s="201"/>
      <c r="UCQ31" s="201"/>
      <c r="UCR31" s="201"/>
      <c r="UCS31" s="201"/>
      <c r="UCT31" s="201"/>
      <c r="UCU31" s="201"/>
      <c r="UCV31" s="201"/>
      <c r="UCW31" s="201"/>
      <c r="UCX31" s="201"/>
      <c r="UCY31" s="201"/>
      <c r="UCZ31" s="201"/>
      <c r="UDA31" s="201"/>
      <c r="UDB31" s="201"/>
      <c r="UDC31" s="201"/>
      <c r="UDD31" s="201"/>
      <c r="UDE31" s="201"/>
      <c r="UDF31" s="201"/>
      <c r="UDG31" s="201"/>
      <c r="UDH31" s="201"/>
      <c r="UDI31" s="201"/>
      <c r="UDJ31" s="201"/>
      <c r="UDK31" s="201"/>
      <c r="UDL31" s="201"/>
      <c r="UDM31" s="201"/>
      <c r="UDN31" s="201"/>
      <c r="UDO31" s="201"/>
      <c r="UDP31" s="201"/>
      <c r="UDQ31" s="201"/>
      <c r="UDR31" s="201"/>
      <c r="UDS31" s="201"/>
      <c r="UDT31" s="201"/>
      <c r="UDU31" s="201"/>
      <c r="UDV31" s="201"/>
      <c r="UDW31" s="201"/>
      <c r="UDX31" s="201"/>
      <c r="UDY31" s="201"/>
      <c r="UDZ31" s="201"/>
      <c r="UEA31" s="201"/>
      <c r="UEB31" s="201"/>
      <c r="UEC31" s="201"/>
      <c r="UED31" s="201"/>
      <c r="UEE31" s="201"/>
      <c r="UEF31" s="201"/>
      <c r="UEG31" s="201"/>
      <c r="UEH31" s="201"/>
      <c r="UEI31" s="201"/>
      <c r="UEJ31" s="201"/>
      <c r="UEK31" s="201"/>
      <c r="UEL31" s="201"/>
      <c r="UEM31" s="201"/>
      <c r="UEN31" s="201"/>
      <c r="UEO31" s="201"/>
      <c r="UEP31" s="201"/>
      <c r="UEQ31" s="201"/>
      <c r="UER31" s="201"/>
      <c r="UES31" s="201"/>
      <c r="UET31" s="201"/>
      <c r="UEU31" s="201"/>
      <c r="UEV31" s="201"/>
      <c r="UEW31" s="201"/>
      <c r="UEX31" s="201"/>
      <c r="UEY31" s="201"/>
      <c r="UEZ31" s="201"/>
      <c r="UFA31" s="201"/>
      <c r="UFB31" s="201"/>
      <c r="UFC31" s="201"/>
      <c r="UFD31" s="201"/>
      <c r="UFE31" s="201"/>
      <c r="UFF31" s="201"/>
      <c r="UFG31" s="201"/>
      <c r="UFH31" s="201"/>
      <c r="UFI31" s="201"/>
      <c r="UFJ31" s="201"/>
      <c r="UFK31" s="201"/>
      <c r="UFL31" s="201"/>
      <c r="UFM31" s="201"/>
      <c r="UFN31" s="201"/>
      <c r="UFO31" s="201"/>
      <c r="UFP31" s="201"/>
      <c r="UFQ31" s="201"/>
      <c r="UFR31" s="201"/>
      <c r="UFS31" s="201"/>
      <c r="UFT31" s="201"/>
      <c r="UFU31" s="201"/>
      <c r="UFV31" s="201"/>
      <c r="UFW31" s="201"/>
      <c r="UFX31" s="201"/>
      <c r="UFY31" s="201"/>
      <c r="UFZ31" s="201"/>
      <c r="UGA31" s="201"/>
      <c r="UGB31" s="201"/>
      <c r="UGC31" s="201"/>
      <c r="UGD31" s="201"/>
      <c r="UGE31" s="201"/>
      <c r="UGF31" s="201"/>
      <c r="UGG31" s="201"/>
      <c r="UGH31" s="201"/>
      <c r="UGI31" s="201"/>
      <c r="UGJ31" s="201"/>
      <c r="UGK31" s="201"/>
      <c r="UGL31" s="201"/>
      <c r="UGM31" s="201"/>
      <c r="UGN31" s="201"/>
      <c r="UGO31" s="201"/>
      <c r="UGP31" s="201"/>
      <c r="UGQ31" s="201"/>
      <c r="UGR31" s="201"/>
      <c r="UGS31" s="201"/>
      <c r="UGT31" s="201"/>
      <c r="UGU31" s="201"/>
      <c r="UGV31" s="201"/>
      <c r="UGW31" s="201"/>
      <c r="UGX31" s="201"/>
      <c r="UGY31" s="201"/>
      <c r="UGZ31" s="201"/>
      <c r="UHA31" s="201"/>
      <c r="UHB31" s="201"/>
      <c r="UHC31" s="201"/>
      <c r="UHD31" s="201"/>
      <c r="UHE31" s="201"/>
      <c r="UHF31" s="201"/>
      <c r="UHG31" s="201"/>
      <c r="UHH31" s="201"/>
      <c r="UHI31" s="201"/>
      <c r="UHJ31" s="201"/>
      <c r="UHK31" s="201"/>
      <c r="UHL31" s="201"/>
      <c r="UHM31" s="201"/>
      <c r="UHN31" s="201"/>
      <c r="UHO31" s="201"/>
      <c r="UHP31" s="201"/>
      <c r="UHQ31" s="201"/>
      <c r="UHR31" s="201"/>
      <c r="UHS31" s="201"/>
      <c r="UHT31" s="201"/>
      <c r="UHU31" s="201"/>
      <c r="UHV31" s="201"/>
      <c r="UHW31" s="201"/>
      <c r="UHX31" s="201"/>
      <c r="UHY31" s="201"/>
      <c r="UHZ31" s="201"/>
      <c r="UIA31" s="201"/>
      <c r="UIB31" s="201"/>
      <c r="UIC31" s="201"/>
      <c r="UID31" s="201"/>
      <c r="UIE31" s="201"/>
      <c r="UIF31" s="201"/>
      <c r="UIG31" s="201"/>
      <c r="UIH31" s="201"/>
      <c r="UII31" s="201"/>
      <c r="UIJ31" s="201"/>
      <c r="UIK31" s="201"/>
      <c r="UIL31" s="201"/>
      <c r="UIM31" s="201"/>
      <c r="UIN31" s="201"/>
      <c r="UIO31" s="201"/>
      <c r="UIP31" s="201"/>
      <c r="UIQ31" s="201"/>
      <c r="UIR31" s="201"/>
      <c r="UIS31" s="201"/>
      <c r="UIT31" s="201"/>
      <c r="UIU31" s="201"/>
      <c r="UIV31" s="201"/>
      <c r="UIW31" s="201"/>
      <c r="UIX31" s="201"/>
      <c r="UIY31" s="201"/>
      <c r="UIZ31" s="201"/>
      <c r="UJA31" s="201"/>
      <c r="UJB31" s="201"/>
      <c r="UJC31" s="201"/>
      <c r="UJD31" s="201"/>
      <c r="UJE31" s="201"/>
      <c r="UJF31" s="201"/>
      <c r="UJG31" s="201"/>
      <c r="UJH31" s="201"/>
      <c r="UJI31" s="201"/>
      <c r="UJJ31" s="201"/>
      <c r="UJK31" s="201"/>
      <c r="UJL31" s="201"/>
      <c r="UJM31" s="201"/>
      <c r="UJN31" s="201"/>
      <c r="UJO31" s="201"/>
      <c r="UJP31" s="201"/>
      <c r="UJQ31" s="201"/>
      <c r="UJR31" s="201"/>
      <c r="UJS31" s="201"/>
      <c r="UJT31" s="201"/>
      <c r="UJU31" s="201"/>
      <c r="UJV31" s="201"/>
      <c r="UJW31" s="201"/>
      <c r="UJX31" s="201"/>
      <c r="UJY31" s="201"/>
      <c r="UJZ31" s="201"/>
      <c r="UKA31" s="201"/>
      <c r="UKB31" s="201"/>
      <c r="UKC31" s="201"/>
      <c r="UKD31" s="201"/>
      <c r="UKE31" s="201"/>
      <c r="UKF31" s="201"/>
      <c r="UKG31" s="201"/>
      <c r="UKH31" s="201"/>
      <c r="UKI31" s="201"/>
      <c r="UKJ31" s="201"/>
      <c r="UKK31" s="201"/>
      <c r="UKL31" s="201"/>
      <c r="UKM31" s="201"/>
      <c r="UKN31" s="201"/>
      <c r="UKO31" s="201"/>
      <c r="UKP31" s="201"/>
      <c r="UKQ31" s="201"/>
      <c r="UKR31" s="201"/>
      <c r="UKS31" s="201"/>
      <c r="UKT31" s="201"/>
      <c r="UKU31" s="201"/>
      <c r="UKV31" s="201"/>
      <c r="UKW31" s="201"/>
      <c r="UKX31" s="201"/>
      <c r="UKY31" s="201"/>
      <c r="UKZ31" s="201"/>
      <c r="ULA31" s="201"/>
      <c r="ULB31" s="201"/>
      <c r="ULC31" s="201"/>
      <c r="ULD31" s="201"/>
      <c r="ULE31" s="201"/>
      <c r="ULF31" s="201"/>
      <c r="ULG31" s="201"/>
      <c r="ULH31" s="201"/>
      <c r="ULI31" s="201"/>
      <c r="ULJ31" s="201"/>
      <c r="ULK31" s="201"/>
      <c r="ULL31" s="201"/>
      <c r="ULM31" s="201"/>
      <c r="ULN31" s="201"/>
      <c r="ULO31" s="201"/>
      <c r="ULP31" s="201"/>
      <c r="ULQ31" s="201"/>
      <c r="ULR31" s="201"/>
      <c r="ULS31" s="201"/>
      <c r="ULT31" s="201"/>
      <c r="ULU31" s="201"/>
      <c r="ULV31" s="201"/>
      <c r="ULW31" s="201"/>
      <c r="ULX31" s="201"/>
      <c r="ULY31" s="201"/>
      <c r="ULZ31" s="201"/>
      <c r="UMA31" s="201"/>
      <c r="UMB31" s="201"/>
      <c r="UMC31" s="201"/>
      <c r="UMD31" s="201"/>
      <c r="UME31" s="201"/>
      <c r="UMF31" s="201"/>
      <c r="UMG31" s="201"/>
      <c r="UMH31" s="201"/>
      <c r="UMI31" s="201"/>
      <c r="UMJ31" s="201"/>
      <c r="UMK31" s="201"/>
      <c r="UML31" s="201"/>
      <c r="UMM31" s="201"/>
      <c r="UMN31" s="201"/>
      <c r="UMO31" s="201"/>
      <c r="UMP31" s="201"/>
      <c r="UMQ31" s="201"/>
      <c r="UMR31" s="201"/>
      <c r="UMS31" s="201"/>
      <c r="UMT31" s="201"/>
      <c r="UMU31" s="201"/>
      <c r="UMV31" s="201"/>
      <c r="UMW31" s="201"/>
      <c r="UMX31" s="201"/>
      <c r="UMY31" s="201"/>
      <c r="UMZ31" s="201"/>
      <c r="UNA31" s="201"/>
      <c r="UNB31" s="201"/>
      <c r="UNC31" s="201"/>
      <c r="UND31" s="201"/>
      <c r="UNE31" s="201"/>
      <c r="UNF31" s="201"/>
      <c r="UNG31" s="201"/>
      <c r="UNH31" s="201"/>
      <c r="UNI31" s="201"/>
      <c r="UNJ31" s="201"/>
      <c r="UNK31" s="201"/>
      <c r="UNL31" s="201"/>
      <c r="UNM31" s="201"/>
      <c r="UNN31" s="201"/>
      <c r="UNO31" s="201"/>
      <c r="UNP31" s="201"/>
      <c r="UNQ31" s="201"/>
      <c r="UNR31" s="201"/>
      <c r="UNS31" s="201"/>
      <c r="UNT31" s="201"/>
      <c r="UNU31" s="201"/>
      <c r="UNV31" s="201"/>
      <c r="UNW31" s="201"/>
      <c r="UNX31" s="201"/>
      <c r="UNY31" s="201"/>
      <c r="UNZ31" s="201"/>
      <c r="UOA31" s="201"/>
      <c r="UOB31" s="201"/>
      <c r="UOC31" s="201"/>
      <c r="UOD31" s="201"/>
      <c r="UOE31" s="201"/>
      <c r="UOF31" s="201"/>
      <c r="UOG31" s="201"/>
      <c r="UOH31" s="201"/>
      <c r="UOI31" s="201"/>
      <c r="UOJ31" s="201"/>
      <c r="UOK31" s="201"/>
      <c r="UOL31" s="201"/>
      <c r="UOM31" s="201"/>
      <c r="UON31" s="201"/>
      <c r="UOO31" s="201"/>
      <c r="UOP31" s="201"/>
      <c r="UOQ31" s="201"/>
      <c r="UOR31" s="201"/>
      <c r="UOS31" s="201"/>
      <c r="UOT31" s="201"/>
      <c r="UOU31" s="201"/>
      <c r="UOV31" s="201"/>
      <c r="UOW31" s="201"/>
      <c r="UOX31" s="201"/>
      <c r="UOY31" s="201"/>
      <c r="UOZ31" s="201"/>
      <c r="UPA31" s="201"/>
      <c r="UPB31" s="201"/>
      <c r="UPC31" s="201"/>
      <c r="UPD31" s="201"/>
      <c r="UPE31" s="201"/>
      <c r="UPF31" s="201"/>
      <c r="UPG31" s="201"/>
      <c r="UPH31" s="201"/>
      <c r="UPI31" s="201"/>
      <c r="UPJ31" s="201"/>
      <c r="UPK31" s="201"/>
      <c r="UPL31" s="201"/>
      <c r="UPM31" s="201"/>
      <c r="UPN31" s="201"/>
      <c r="UPO31" s="201"/>
      <c r="UPP31" s="201"/>
      <c r="UPQ31" s="201"/>
      <c r="UPR31" s="201"/>
      <c r="UPS31" s="201"/>
      <c r="UPT31" s="201"/>
      <c r="UPU31" s="201"/>
      <c r="UPV31" s="201"/>
      <c r="UPW31" s="201"/>
      <c r="UPX31" s="201"/>
      <c r="UPY31" s="201"/>
      <c r="UPZ31" s="201"/>
      <c r="UQA31" s="201"/>
      <c r="UQB31" s="201"/>
      <c r="UQC31" s="201"/>
      <c r="UQD31" s="201"/>
      <c r="UQE31" s="201"/>
      <c r="UQF31" s="201"/>
      <c r="UQG31" s="201"/>
      <c r="UQH31" s="201"/>
      <c r="UQI31" s="201"/>
      <c r="UQJ31" s="201"/>
      <c r="UQK31" s="201"/>
      <c r="UQL31" s="201"/>
      <c r="UQM31" s="201"/>
      <c r="UQN31" s="201"/>
      <c r="UQO31" s="201"/>
      <c r="UQP31" s="201"/>
      <c r="UQQ31" s="201"/>
      <c r="UQR31" s="201"/>
      <c r="UQS31" s="201"/>
      <c r="UQT31" s="201"/>
      <c r="UQU31" s="201"/>
      <c r="UQV31" s="201"/>
      <c r="UQW31" s="201"/>
      <c r="UQX31" s="201"/>
      <c r="UQY31" s="201"/>
      <c r="UQZ31" s="201"/>
      <c r="URA31" s="201"/>
      <c r="URB31" s="201"/>
      <c r="URC31" s="201"/>
      <c r="URD31" s="201"/>
      <c r="URE31" s="201"/>
      <c r="URF31" s="201"/>
      <c r="URG31" s="201"/>
      <c r="URH31" s="201"/>
      <c r="URI31" s="201"/>
      <c r="URJ31" s="201"/>
      <c r="URK31" s="201"/>
      <c r="URL31" s="201"/>
      <c r="URM31" s="201"/>
      <c r="URN31" s="201"/>
      <c r="URO31" s="201"/>
      <c r="URP31" s="201"/>
      <c r="URQ31" s="201"/>
      <c r="URR31" s="201"/>
      <c r="URS31" s="201"/>
      <c r="URT31" s="201"/>
      <c r="URU31" s="201"/>
      <c r="URV31" s="201"/>
      <c r="URW31" s="201"/>
      <c r="URX31" s="201"/>
      <c r="URY31" s="201"/>
      <c r="URZ31" s="201"/>
      <c r="USA31" s="201"/>
      <c r="USB31" s="201"/>
      <c r="USC31" s="201"/>
      <c r="USD31" s="201"/>
      <c r="USE31" s="201"/>
      <c r="USF31" s="201"/>
      <c r="USG31" s="201"/>
      <c r="USH31" s="201"/>
      <c r="USI31" s="201"/>
      <c r="USJ31" s="201"/>
      <c r="USK31" s="201"/>
      <c r="USL31" s="201"/>
      <c r="USM31" s="201"/>
      <c r="USN31" s="201"/>
      <c r="USO31" s="201"/>
      <c r="USP31" s="201"/>
      <c r="USQ31" s="201"/>
      <c r="USR31" s="201"/>
      <c r="USS31" s="201"/>
      <c r="UST31" s="201"/>
      <c r="USU31" s="201"/>
      <c r="USV31" s="201"/>
      <c r="USW31" s="201"/>
      <c r="USX31" s="201"/>
      <c r="USY31" s="201"/>
      <c r="USZ31" s="201"/>
      <c r="UTA31" s="201"/>
      <c r="UTB31" s="201"/>
      <c r="UTC31" s="201"/>
      <c r="UTD31" s="201"/>
      <c r="UTE31" s="201"/>
      <c r="UTF31" s="201"/>
      <c r="UTG31" s="201"/>
      <c r="UTH31" s="201"/>
      <c r="UTI31" s="201"/>
      <c r="UTJ31" s="201"/>
      <c r="UTK31" s="201"/>
      <c r="UTL31" s="201"/>
      <c r="UTM31" s="201"/>
      <c r="UTN31" s="201"/>
      <c r="UTO31" s="201"/>
      <c r="UTP31" s="201"/>
      <c r="UTQ31" s="201"/>
      <c r="UTR31" s="201"/>
      <c r="UTS31" s="201"/>
      <c r="UTT31" s="201"/>
      <c r="UTU31" s="201"/>
      <c r="UTV31" s="201"/>
      <c r="UTW31" s="201"/>
      <c r="UTX31" s="201"/>
      <c r="UTY31" s="201"/>
      <c r="UTZ31" s="201"/>
      <c r="UUA31" s="201"/>
      <c r="UUB31" s="201"/>
      <c r="UUC31" s="201"/>
      <c r="UUD31" s="201"/>
      <c r="UUE31" s="201"/>
      <c r="UUF31" s="201"/>
      <c r="UUG31" s="201"/>
      <c r="UUH31" s="201"/>
      <c r="UUI31" s="201"/>
      <c r="UUJ31" s="201"/>
      <c r="UUK31" s="201"/>
      <c r="UUL31" s="201"/>
      <c r="UUM31" s="201"/>
      <c r="UUN31" s="201"/>
      <c r="UUO31" s="201"/>
      <c r="UUP31" s="201"/>
      <c r="UUQ31" s="201"/>
      <c r="UUR31" s="201"/>
      <c r="UUS31" s="201"/>
      <c r="UUT31" s="201"/>
      <c r="UUU31" s="201"/>
      <c r="UUV31" s="201"/>
      <c r="UUW31" s="201"/>
      <c r="UUX31" s="201"/>
      <c r="UUY31" s="201"/>
      <c r="UUZ31" s="201"/>
      <c r="UVA31" s="201"/>
      <c r="UVB31" s="201"/>
      <c r="UVC31" s="201"/>
      <c r="UVD31" s="201"/>
      <c r="UVE31" s="201"/>
      <c r="UVF31" s="201"/>
      <c r="UVG31" s="201"/>
      <c r="UVH31" s="201"/>
      <c r="UVI31" s="201"/>
      <c r="UVJ31" s="201"/>
      <c r="UVK31" s="201"/>
      <c r="UVL31" s="201"/>
      <c r="UVM31" s="201"/>
      <c r="UVN31" s="201"/>
      <c r="UVO31" s="201"/>
      <c r="UVP31" s="201"/>
      <c r="UVQ31" s="201"/>
      <c r="UVR31" s="201"/>
      <c r="UVS31" s="201"/>
      <c r="UVT31" s="201"/>
      <c r="UVU31" s="201"/>
      <c r="UVV31" s="201"/>
      <c r="UVW31" s="201"/>
      <c r="UVX31" s="201"/>
      <c r="UVY31" s="201"/>
      <c r="UVZ31" s="201"/>
      <c r="UWA31" s="201"/>
      <c r="UWB31" s="201"/>
      <c r="UWC31" s="201"/>
      <c r="UWD31" s="201"/>
      <c r="UWE31" s="201"/>
      <c r="UWF31" s="201"/>
      <c r="UWG31" s="201"/>
      <c r="UWH31" s="201"/>
      <c r="UWI31" s="201"/>
      <c r="UWJ31" s="201"/>
      <c r="UWK31" s="201"/>
      <c r="UWL31" s="201"/>
      <c r="UWM31" s="201"/>
      <c r="UWN31" s="201"/>
      <c r="UWO31" s="201"/>
      <c r="UWP31" s="201"/>
      <c r="UWQ31" s="201"/>
      <c r="UWR31" s="201"/>
      <c r="UWS31" s="201"/>
      <c r="UWT31" s="201"/>
      <c r="UWU31" s="201"/>
      <c r="UWV31" s="201"/>
      <c r="UWW31" s="201"/>
      <c r="UWX31" s="201"/>
      <c r="UWY31" s="201"/>
      <c r="UWZ31" s="201"/>
      <c r="UXA31" s="201"/>
      <c r="UXB31" s="201"/>
      <c r="UXC31" s="201"/>
      <c r="UXD31" s="201"/>
      <c r="UXE31" s="201"/>
      <c r="UXF31" s="201"/>
      <c r="UXG31" s="201"/>
      <c r="UXH31" s="201"/>
      <c r="UXI31" s="201"/>
      <c r="UXJ31" s="201"/>
      <c r="UXK31" s="201"/>
      <c r="UXL31" s="201"/>
      <c r="UXM31" s="201"/>
      <c r="UXN31" s="201"/>
      <c r="UXO31" s="201"/>
      <c r="UXP31" s="201"/>
      <c r="UXQ31" s="201"/>
      <c r="UXR31" s="201"/>
      <c r="UXS31" s="201"/>
      <c r="UXT31" s="201"/>
      <c r="UXU31" s="201"/>
      <c r="UXV31" s="201"/>
      <c r="UXW31" s="201"/>
      <c r="UXX31" s="201"/>
      <c r="UXY31" s="201"/>
      <c r="UXZ31" s="201"/>
      <c r="UYA31" s="201"/>
      <c r="UYB31" s="201"/>
      <c r="UYC31" s="201"/>
      <c r="UYD31" s="201"/>
      <c r="UYE31" s="201"/>
      <c r="UYF31" s="201"/>
      <c r="UYG31" s="201"/>
      <c r="UYH31" s="201"/>
      <c r="UYI31" s="201"/>
      <c r="UYJ31" s="201"/>
      <c r="UYK31" s="201"/>
      <c r="UYL31" s="201"/>
      <c r="UYM31" s="201"/>
      <c r="UYN31" s="201"/>
      <c r="UYO31" s="201"/>
      <c r="UYP31" s="201"/>
      <c r="UYQ31" s="201"/>
      <c r="UYR31" s="201"/>
      <c r="UYS31" s="201"/>
      <c r="UYT31" s="201"/>
      <c r="UYU31" s="201"/>
      <c r="UYV31" s="201"/>
      <c r="UYW31" s="201"/>
      <c r="UYX31" s="201"/>
      <c r="UYY31" s="201"/>
      <c r="UYZ31" s="201"/>
      <c r="UZA31" s="201"/>
      <c r="UZB31" s="201"/>
      <c r="UZC31" s="201"/>
      <c r="UZD31" s="201"/>
      <c r="UZE31" s="201"/>
      <c r="UZF31" s="201"/>
      <c r="UZG31" s="201"/>
      <c r="UZH31" s="201"/>
      <c r="UZI31" s="201"/>
      <c r="UZJ31" s="201"/>
      <c r="UZK31" s="201"/>
      <c r="UZL31" s="201"/>
      <c r="UZM31" s="201"/>
      <c r="UZN31" s="201"/>
      <c r="UZO31" s="201"/>
      <c r="UZP31" s="201"/>
      <c r="UZQ31" s="201"/>
      <c r="UZR31" s="201"/>
      <c r="UZS31" s="201"/>
      <c r="UZT31" s="201"/>
      <c r="UZU31" s="201"/>
      <c r="UZV31" s="201"/>
      <c r="UZW31" s="201"/>
      <c r="UZX31" s="201"/>
      <c r="UZY31" s="201"/>
      <c r="UZZ31" s="201"/>
      <c r="VAA31" s="201"/>
      <c r="VAB31" s="201"/>
      <c r="VAC31" s="201"/>
      <c r="VAD31" s="201"/>
      <c r="VAE31" s="201"/>
      <c r="VAF31" s="201"/>
      <c r="VAG31" s="201"/>
      <c r="VAH31" s="201"/>
      <c r="VAI31" s="201"/>
      <c r="VAJ31" s="201"/>
      <c r="VAK31" s="201"/>
      <c r="VAL31" s="201"/>
      <c r="VAM31" s="201"/>
      <c r="VAN31" s="201"/>
      <c r="VAO31" s="201"/>
      <c r="VAP31" s="201"/>
      <c r="VAQ31" s="201"/>
      <c r="VAR31" s="201"/>
      <c r="VAS31" s="201"/>
      <c r="VAT31" s="201"/>
      <c r="VAU31" s="201"/>
      <c r="VAV31" s="201"/>
      <c r="VAW31" s="201"/>
      <c r="VAX31" s="201"/>
      <c r="VAY31" s="201"/>
      <c r="VAZ31" s="201"/>
      <c r="VBA31" s="201"/>
      <c r="VBB31" s="201"/>
      <c r="VBC31" s="201"/>
      <c r="VBD31" s="201"/>
      <c r="VBE31" s="201"/>
      <c r="VBF31" s="201"/>
      <c r="VBG31" s="201"/>
      <c r="VBH31" s="201"/>
      <c r="VBI31" s="201"/>
      <c r="VBJ31" s="201"/>
      <c r="VBK31" s="201"/>
      <c r="VBL31" s="201"/>
      <c r="VBM31" s="201"/>
      <c r="VBN31" s="201"/>
      <c r="VBO31" s="201"/>
      <c r="VBP31" s="201"/>
      <c r="VBQ31" s="201"/>
      <c r="VBR31" s="201"/>
      <c r="VBS31" s="201"/>
      <c r="VBT31" s="201"/>
      <c r="VBU31" s="201"/>
      <c r="VBV31" s="201"/>
      <c r="VBW31" s="201"/>
      <c r="VBX31" s="201"/>
      <c r="VBY31" s="201"/>
      <c r="VBZ31" s="201"/>
      <c r="VCA31" s="201"/>
      <c r="VCB31" s="201"/>
      <c r="VCC31" s="201"/>
      <c r="VCD31" s="201"/>
      <c r="VCE31" s="201"/>
      <c r="VCF31" s="201"/>
      <c r="VCG31" s="201"/>
      <c r="VCH31" s="201"/>
      <c r="VCI31" s="201"/>
      <c r="VCJ31" s="201"/>
      <c r="VCK31" s="201"/>
      <c r="VCL31" s="201"/>
      <c r="VCM31" s="201"/>
      <c r="VCN31" s="201"/>
      <c r="VCO31" s="201"/>
      <c r="VCP31" s="201"/>
      <c r="VCQ31" s="201"/>
      <c r="VCR31" s="201"/>
      <c r="VCS31" s="201"/>
      <c r="VCT31" s="201"/>
      <c r="VCU31" s="201"/>
      <c r="VCV31" s="201"/>
      <c r="VCW31" s="201"/>
      <c r="VCX31" s="201"/>
      <c r="VCY31" s="201"/>
      <c r="VCZ31" s="201"/>
      <c r="VDA31" s="201"/>
      <c r="VDB31" s="201"/>
      <c r="VDC31" s="201"/>
      <c r="VDD31" s="201"/>
      <c r="VDE31" s="201"/>
      <c r="VDF31" s="201"/>
      <c r="VDG31" s="201"/>
      <c r="VDH31" s="201"/>
      <c r="VDI31" s="201"/>
      <c r="VDJ31" s="201"/>
      <c r="VDK31" s="201"/>
      <c r="VDL31" s="201"/>
      <c r="VDM31" s="201"/>
      <c r="VDN31" s="201"/>
      <c r="VDO31" s="201"/>
      <c r="VDP31" s="201"/>
      <c r="VDQ31" s="201"/>
      <c r="VDR31" s="201"/>
      <c r="VDS31" s="201"/>
      <c r="VDT31" s="201"/>
      <c r="VDU31" s="201"/>
      <c r="VDV31" s="201"/>
      <c r="VDW31" s="201"/>
      <c r="VDX31" s="201"/>
      <c r="VDY31" s="201"/>
      <c r="VDZ31" s="201"/>
      <c r="VEA31" s="201"/>
      <c r="VEB31" s="201"/>
      <c r="VEC31" s="201"/>
      <c r="VED31" s="201"/>
      <c r="VEE31" s="201"/>
      <c r="VEF31" s="201"/>
      <c r="VEG31" s="201"/>
      <c r="VEH31" s="201"/>
      <c r="VEI31" s="201"/>
      <c r="VEJ31" s="201"/>
      <c r="VEK31" s="201"/>
      <c r="VEL31" s="201"/>
      <c r="VEM31" s="201"/>
      <c r="VEN31" s="201"/>
      <c r="VEO31" s="201"/>
      <c r="VEP31" s="201"/>
      <c r="VEQ31" s="201"/>
      <c r="VER31" s="201"/>
      <c r="VES31" s="201"/>
      <c r="VET31" s="201"/>
      <c r="VEU31" s="201"/>
      <c r="VEV31" s="201"/>
      <c r="VEW31" s="201"/>
      <c r="VEX31" s="201"/>
      <c r="VEY31" s="201"/>
      <c r="VEZ31" s="201"/>
      <c r="VFA31" s="201"/>
      <c r="VFB31" s="201"/>
      <c r="VFC31" s="201"/>
      <c r="VFD31" s="201"/>
      <c r="VFE31" s="201"/>
      <c r="VFF31" s="201"/>
      <c r="VFG31" s="201"/>
      <c r="VFH31" s="201"/>
      <c r="VFI31" s="201"/>
      <c r="VFJ31" s="201"/>
      <c r="VFK31" s="201"/>
      <c r="VFL31" s="201"/>
      <c r="VFM31" s="201"/>
      <c r="VFN31" s="201"/>
      <c r="VFO31" s="201"/>
      <c r="VFP31" s="201"/>
      <c r="VFQ31" s="201"/>
      <c r="VFR31" s="201"/>
      <c r="VFS31" s="201"/>
      <c r="VFT31" s="201"/>
      <c r="VFU31" s="201"/>
      <c r="VFV31" s="201"/>
      <c r="VFW31" s="201"/>
      <c r="VFX31" s="201"/>
      <c r="VFY31" s="201"/>
      <c r="VFZ31" s="201"/>
      <c r="VGA31" s="201"/>
      <c r="VGB31" s="201"/>
      <c r="VGC31" s="201"/>
      <c r="VGD31" s="201"/>
      <c r="VGE31" s="201"/>
      <c r="VGF31" s="201"/>
      <c r="VGG31" s="201"/>
      <c r="VGH31" s="201"/>
      <c r="VGI31" s="201"/>
      <c r="VGJ31" s="201"/>
      <c r="VGK31" s="201"/>
      <c r="VGL31" s="201"/>
      <c r="VGM31" s="201"/>
      <c r="VGN31" s="201"/>
      <c r="VGO31" s="201"/>
      <c r="VGP31" s="201"/>
      <c r="VGQ31" s="201"/>
      <c r="VGR31" s="201"/>
      <c r="VGS31" s="201"/>
      <c r="VGT31" s="201"/>
      <c r="VGU31" s="201"/>
      <c r="VGV31" s="201"/>
      <c r="VGW31" s="201"/>
      <c r="VGX31" s="201"/>
      <c r="VGY31" s="201"/>
      <c r="VGZ31" s="201"/>
      <c r="VHA31" s="201"/>
      <c r="VHB31" s="201"/>
      <c r="VHC31" s="201"/>
      <c r="VHD31" s="201"/>
      <c r="VHE31" s="201"/>
      <c r="VHF31" s="201"/>
      <c r="VHG31" s="201"/>
      <c r="VHH31" s="201"/>
      <c r="VHI31" s="201"/>
      <c r="VHJ31" s="201"/>
      <c r="VHK31" s="201"/>
      <c r="VHL31" s="201"/>
      <c r="VHM31" s="201"/>
      <c r="VHN31" s="201"/>
      <c r="VHO31" s="201"/>
      <c r="VHP31" s="201"/>
      <c r="VHQ31" s="201"/>
      <c r="VHR31" s="201"/>
      <c r="VHS31" s="201"/>
      <c r="VHT31" s="201"/>
      <c r="VHU31" s="201"/>
      <c r="VHV31" s="201"/>
      <c r="VHW31" s="201"/>
      <c r="VHX31" s="201"/>
      <c r="VHY31" s="201"/>
      <c r="VHZ31" s="201"/>
      <c r="VIA31" s="201"/>
      <c r="VIB31" s="201"/>
      <c r="VIC31" s="201"/>
      <c r="VID31" s="201"/>
      <c r="VIE31" s="201"/>
      <c r="VIF31" s="201"/>
      <c r="VIG31" s="201"/>
      <c r="VIH31" s="201"/>
      <c r="VII31" s="201"/>
      <c r="VIJ31" s="201"/>
      <c r="VIK31" s="201"/>
      <c r="VIL31" s="201"/>
      <c r="VIM31" s="201"/>
      <c r="VIN31" s="201"/>
      <c r="VIO31" s="201"/>
      <c r="VIP31" s="201"/>
      <c r="VIQ31" s="201"/>
      <c r="VIR31" s="201"/>
      <c r="VIS31" s="201"/>
      <c r="VIT31" s="201"/>
      <c r="VIU31" s="201"/>
      <c r="VIV31" s="201"/>
      <c r="VIW31" s="201"/>
      <c r="VIX31" s="201"/>
      <c r="VIY31" s="201"/>
      <c r="VIZ31" s="201"/>
      <c r="VJA31" s="201"/>
      <c r="VJB31" s="201"/>
      <c r="VJC31" s="201"/>
      <c r="VJD31" s="201"/>
      <c r="VJE31" s="201"/>
      <c r="VJF31" s="201"/>
      <c r="VJG31" s="201"/>
      <c r="VJH31" s="201"/>
      <c r="VJI31" s="201"/>
      <c r="VJJ31" s="201"/>
      <c r="VJK31" s="201"/>
      <c r="VJL31" s="201"/>
      <c r="VJM31" s="201"/>
      <c r="VJN31" s="201"/>
      <c r="VJO31" s="201"/>
      <c r="VJP31" s="201"/>
      <c r="VJQ31" s="201"/>
      <c r="VJR31" s="201"/>
      <c r="VJS31" s="201"/>
      <c r="VJT31" s="201"/>
      <c r="VJU31" s="201"/>
      <c r="VJV31" s="201"/>
      <c r="VJW31" s="201"/>
      <c r="VJX31" s="201"/>
      <c r="VJY31" s="201"/>
      <c r="VJZ31" s="201"/>
      <c r="VKA31" s="201"/>
      <c r="VKB31" s="201"/>
      <c r="VKC31" s="201"/>
      <c r="VKD31" s="201"/>
      <c r="VKE31" s="201"/>
      <c r="VKF31" s="201"/>
      <c r="VKG31" s="201"/>
      <c r="VKH31" s="201"/>
      <c r="VKI31" s="201"/>
      <c r="VKJ31" s="201"/>
      <c r="VKK31" s="201"/>
      <c r="VKL31" s="201"/>
      <c r="VKM31" s="201"/>
      <c r="VKN31" s="201"/>
      <c r="VKO31" s="201"/>
      <c r="VKP31" s="201"/>
      <c r="VKQ31" s="201"/>
      <c r="VKR31" s="201"/>
      <c r="VKS31" s="201"/>
      <c r="VKT31" s="201"/>
      <c r="VKU31" s="201"/>
      <c r="VKV31" s="201"/>
      <c r="VKW31" s="201"/>
      <c r="VKX31" s="201"/>
      <c r="VKY31" s="201"/>
      <c r="VKZ31" s="201"/>
      <c r="VLA31" s="201"/>
      <c r="VLB31" s="201"/>
      <c r="VLC31" s="201"/>
      <c r="VLD31" s="201"/>
      <c r="VLE31" s="201"/>
      <c r="VLF31" s="201"/>
      <c r="VLG31" s="201"/>
      <c r="VLH31" s="201"/>
      <c r="VLI31" s="201"/>
      <c r="VLJ31" s="201"/>
      <c r="VLK31" s="201"/>
      <c r="VLL31" s="201"/>
      <c r="VLM31" s="201"/>
      <c r="VLN31" s="201"/>
      <c r="VLO31" s="201"/>
      <c r="VLP31" s="201"/>
      <c r="VLQ31" s="201"/>
      <c r="VLR31" s="201"/>
      <c r="VLS31" s="201"/>
      <c r="VLT31" s="201"/>
      <c r="VLU31" s="201"/>
      <c r="VLV31" s="201"/>
      <c r="VLW31" s="201"/>
      <c r="VLX31" s="201"/>
      <c r="VLY31" s="201"/>
      <c r="VLZ31" s="201"/>
      <c r="VMA31" s="201"/>
      <c r="VMB31" s="201"/>
      <c r="VMC31" s="201"/>
      <c r="VMD31" s="201"/>
      <c r="VME31" s="201"/>
      <c r="VMF31" s="201"/>
      <c r="VMG31" s="201"/>
      <c r="VMH31" s="201"/>
      <c r="VMI31" s="201"/>
      <c r="VMJ31" s="201"/>
      <c r="VMK31" s="201"/>
      <c r="VML31" s="201"/>
      <c r="VMM31" s="201"/>
      <c r="VMN31" s="201"/>
      <c r="VMO31" s="201"/>
      <c r="VMP31" s="201"/>
      <c r="VMQ31" s="201"/>
      <c r="VMR31" s="201"/>
      <c r="VMS31" s="201"/>
      <c r="VMT31" s="201"/>
      <c r="VMU31" s="201"/>
      <c r="VMV31" s="201"/>
      <c r="VMW31" s="201"/>
      <c r="VMX31" s="201"/>
      <c r="VMY31" s="201"/>
      <c r="VMZ31" s="201"/>
      <c r="VNA31" s="201"/>
      <c r="VNB31" s="201"/>
      <c r="VNC31" s="201"/>
      <c r="VND31" s="201"/>
      <c r="VNE31" s="201"/>
      <c r="VNF31" s="201"/>
      <c r="VNG31" s="201"/>
      <c r="VNH31" s="201"/>
      <c r="VNI31" s="201"/>
      <c r="VNJ31" s="201"/>
      <c r="VNK31" s="201"/>
      <c r="VNL31" s="201"/>
      <c r="VNM31" s="201"/>
      <c r="VNN31" s="201"/>
      <c r="VNO31" s="201"/>
      <c r="VNP31" s="201"/>
      <c r="VNQ31" s="201"/>
      <c r="VNR31" s="201"/>
      <c r="VNS31" s="201"/>
      <c r="VNT31" s="201"/>
      <c r="VNU31" s="201"/>
      <c r="VNV31" s="201"/>
      <c r="VNW31" s="201"/>
      <c r="VNX31" s="201"/>
      <c r="VNY31" s="201"/>
      <c r="VNZ31" s="201"/>
      <c r="VOA31" s="201"/>
      <c r="VOB31" s="201"/>
      <c r="VOC31" s="201"/>
      <c r="VOD31" s="201"/>
      <c r="VOE31" s="201"/>
      <c r="VOF31" s="201"/>
      <c r="VOG31" s="201"/>
      <c r="VOH31" s="201"/>
      <c r="VOI31" s="201"/>
      <c r="VOJ31" s="201"/>
      <c r="VOK31" s="201"/>
      <c r="VOL31" s="201"/>
      <c r="VOM31" s="201"/>
      <c r="VON31" s="201"/>
      <c r="VOO31" s="201"/>
      <c r="VOP31" s="201"/>
      <c r="VOQ31" s="201"/>
      <c r="VOR31" s="201"/>
      <c r="VOS31" s="201"/>
      <c r="VOT31" s="201"/>
      <c r="VOU31" s="201"/>
      <c r="VOV31" s="201"/>
      <c r="VOW31" s="201"/>
      <c r="VOX31" s="201"/>
      <c r="VOY31" s="201"/>
      <c r="VOZ31" s="201"/>
      <c r="VPA31" s="201"/>
      <c r="VPB31" s="201"/>
      <c r="VPC31" s="201"/>
      <c r="VPD31" s="201"/>
      <c r="VPE31" s="201"/>
      <c r="VPF31" s="201"/>
      <c r="VPG31" s="201"/>
      <c r="VPH31" s="201"/>
      <c r="VPI31" s="201"/>
      <c r="VPJ31" s="201"/>
      <c r="VPK31" s="201"/>
      <c r="VPL31" s="201"/>
      <c r="VPM31" s="201"/>
      <c r="VPN31" s="201"/>
      <c r="VPO31" s="201"/>
      <c r="VPP31" s="201"/>
      <c r="VPQ31" s="201"/>
      <c r="VPR31" s="201"/>
      <c r="VPS31" s="201"/>
      <c r="VPT31" s="201"/>
      <c r="VPU31" s="201"/>
      <c r="VPV31" s="201"/>
      <c r="VPW31" s="201"/>
      <c r="VPX31" s="201"/>
      <c r="VPY31" s="201"/>
      <c r="VPZ31" s="201"/>
      <c r="VQA31" s="201"/>
      <c r="VQB31" s="201"/>
      <c r="VQC31" s="201"/>
      <c r="VQD31" s="201"/>
      <c r="VQE31" s="201"/>
      <c r="VQF31" s="201"/>
      <c r="VQG31" s="201"/>
      <c r="VQH31" s="201"/>
      <c r="VQI31" s="201"/>
      <c r="VQJ31" s="201"/>
      <c r="VQK31" s="201"/>
      <c r="VQL31" s="201"/>
      <c r="VQM31" s="201"/>
      <c r="VQN31" s="201"/>
      <c r="VQO31" s="201"/>
      <c r="VQP31" s="201"/>
      <c r="VQQ31" s="201"/>
      <c r="VQR31" s="201"/>
      <c r="VQS31" s="201"/>
      <c r="VQT31" s="201"/>
      <c r="VQU31" s="201"/>
      <c r="VQV31" s="201"/>
      <c r="VQW31" s="201"/>
      <c r="VQX31" s="201"/>
      <c r="VQY31" s="201"/>
      <c r="VQZ31" s="201"/>
      <c r="VRA31" s="201"/>
      <c r="VRB31" s="201"/>
      <c r="VRC31" s="201"/>
      <c r="VRD31" s="201"/>
      <c r="VRE31" s="201"/>
      <c r="VRF31" s="201"/>
      <c r="VRG31" s="201"/>
      <c r="VRH31" s="201"/>
      <c r="VRI31" s="201"/>
      <c r="VRJ31" s="201"/>
      <c r="VRK31" s="201"/>
      <c r="VRL31" s="201"/>
      <c r="VRM31" s="201"/>
      <c r="VRN31" s="201"/>
      <c r="VRO31" s="201"/>
      <c r="VRP31" s="201"/>
      <c r="VRQ31" s="201"/>
      <c r="VRR31" s="201"/>
      <c r="VRS31" s="201"/>
      <c r="VRT31" s="201"/>
      <c r="VRU31" s="201"/>
      <c r="VRV31" s="201"/>
      <c r="VRW31" s="201"/>
      <c r="VRX31" s="201"/>
      <c r="VRY31" s="201"/>
      <c r="VRZ31" s="201"/>
      <c r="VSA31" s="201"/>
      <c r="VSB31" s="201"/>
      <c r="VSC31" s="201"/>
      <c r="VSD31" s="201"/>
      <c r="VSE31" s="201"/>
      <c r="VSF31" s="201"/>
      <c r="VSG31" s="201"/>
      <c r="VSH31" s="201"/>
      <c r="VSI31" s="201"/>
      <c r="VSJ31" s="201"/>
      <c r="VSK31" s="201"/>
      <c r="VSL31" s="201"/>
      <c r="VSM31" s="201"/>
      <c r="VSN31" s="201"/>
      <c r="VSO31" s="201"/>
      <c r="VSP31" s="201"/>
      <c r="VSQ31" s="201"/>
      <c r="VSR31" s="201"/>
      <c r="VSS31" s="201"/>
      <c r="VST31" s="201"/>
      <c r="VSU31" s="201"/>
      <c r="VSV31" s="201"/>
      <c r="VSW31" s="201"/>
      <c r="VSX31" s="201"/>
      <c r="VSY31" s="201"/>
      <c r="VSZ31" s="201"/>
      <c r="VTA31" s="201"/>
      <c r="VTB31" s="201"/>
      <c r="VTC31" s="201"/>
      <c r="VTD31" s="201"/>
      <c r="VTE31" s="201"/>
      <c r="VTF31" s="201"/>
      <c r="VTG31" s="201"/>
      <c r="VTH31" s="201"/>
      <c r="VTI31" s="201"/>
      <c r="VTJ31" s="201"/>
      <c r="VTK31" s="201"/>
      <c r="VTL31" s="201"/>
      <c r="VTM31" s="201"/>
      <c r="VTN31" s="201"/>
      <c r="VTO31" s="201"/>
      <c r="VTP31" s="201"/>
      <c r="VTQ31" s="201"/>
      <c r="VTR31" s="201"/>
      <c r="VTS31" s="201"/>
      <c r="VTT31" s="201"/>
      <c r="VTU31" s="201"/>
      <c r="VTV31" s="201"/>
      <c r="VTW31" s="201"/>
      <c r="VTX31" s="201"/>
      <c r="VTY31" s="201"/>
      <c r="VTZ31" s="201"/>
      <c r="VUA31" s="201"/>
      <c r="VUB31" s="201"/>
      <c r="VUC31" s="201"/>
      <c r="VUD31" s="201"/>
      <c r="VUE31" s="201"/>
      <c r="VUF31" s="201"/>
      <c r="VUG31" s="201"/>
      <c r="VUH31" s="201"/>
      <c r="VUI31" s="201"/>
      <c r="VUJ31" s="201"/>
      <c r="VUK31" s="201"/>
      <c r="VUL31" s="201"/>
      <c r="VUM31" s="201"/>
      <c r="VUN31" s="201"/>
      <c r="VUO31" s="201"/>
      <c r="VUP31" s="201"/>
      <c r="VUQ31" s="201"/>
      <c r="VUR31" s="201"/>
      <c r="VUS31" s="201"/>
      <c r="VUT31" s="201"/>
      <c r="VUU31" s="201"/>
      <c r="VUV31" s="201"/>
      <c r="VUW31" s="201"/>
      <c r="VUX31" s="201"/>
      <c r="VUY31" s="201"/>
      <c r="VUZ31" s="201"/>
      <c r="VVA31" s="201"/>
      <c r="VVB31" s="201"/>
      <c r="VVC31" s="201"/>
      <c r="VVD31" s="201"/>
      <c r="VVE31" s="201"/>
      <c r="VVF31" s="201"/>
      <c r="VVG31" s="201"/>
      <c r="VVH31" s="201"/>
      <c r="VVI31" s="201"/>
      <c r="VVJ31" s="201"/>
      <c r="VVK31" s="201"/>
      <c r="VVL31" s="201"/>
      <c r="VVM31" s="201"/>
      <c r="VVN31" s="201"/>
      <c r="VVO31" s="201"/>
      <c r="VVP31" s="201"/>
      <c r="VVQ31" s="201"/>
      <c r="VVR31" s="201"/>
      <c r="VVS31" s="201"/>
      <c r="VVT31" s="201"/>
      <c r="VVU31" s="201"/>
      <c r="VVV31" s="201"/>
      <c r="VVW31" s="201"/>
      <c r="VVX31" s="201"/>
      <c r="VVY31" s="201"/>
      <c r="VVZ31" s="201"/>
      <c r="VWA31" s="201"/>
      <c r="VWB31" s="201"/>
      <c r="VWC31" s="201"/>
      <c r="VWD31" s="201"/>
      <c r="VWE31" s="201"/>
      <c r="VWF31" s="201"/>
      <c r="VWG31" s="201"/>
      <c r="VWH31" s="201"/>
      <c r="VWI31" s="201"/>
      <c r="VWJ31" s="201"/>
      <c r="VWK31" s="201"/>
      <c r="VWL31" s="201"/>
      <c r="VWM31" s="201"/>
      <c r="VWN31" s="201"/>
      <c r="VWO31" s="201"/>
      <c r="VWP31" s="201"/>
      <c r="VWQ31" s="201"/>
      <c r="VWR31" s="201"/>
      <c r="VWS31" s="201"/>
      <c r="VWT31" s="201"/>
      <c r="VWU31" s="201"/>
      <c r="VWV31" s="201"/>
      <c r="VWW31" s="201"/>
      <c r="VWX31" s="201"/>
      <c r="VWY31" s="201"/>
      <c r="VWZ31" s="201"/>
      <c r="VXA31" s="201"/>
      <c r="VXB31" s="201"/>
      <c r="VXC31" s="201"/>
      <c r="VXD31" s="201"/>
      <c r="VXE31" s="201"/>
      <c r="VXF31" s="201"/>
      <c r="VXG31" s="201"/>
      <c r="VXH31" s="201"/>
      <c r="VXI31" s="201"/>
      <c r="VXJ31" s="201"/>
      <c r="VXK31" s="201"/>
      <c r="VXL31" s="201"/>
      <c r="VXM31" s="201"/>
      <c r="VXN31" s="201"/>
      <c r="VXO31" s="201"/>
      <c r="VXP31" s="201"/>
      <c r="VXQ31" s="201"/>
      <c r="VXR31" s="201"/>
      <c r="VXS31" s="201"/>
      <c r="VXT31" s="201"/>
      <c r="VXU31" s="201"/>
      <c r="VXV31" s="201"/>
      <c r="VXW31" s="201"/>
      <c r="VXX31" s="201"/>
      <c r="VXY31" s="201"/>
      <c r="VXZ31" s="201"/>
      <c r="VYA31" s="201"/>
      <c r="VYB31" s="201"/>
      <c r="VYC31" s="201"/>
      <c r="VYD31" s="201"/>
      <c r="VYE31" s="201"/>
      <c r="VYF31" s="201"/>
      <c r="VYG31" s="201"/>
      <c r="VYH31" s="201"/>
      <c r="VYI31" s="201"/>
      <c r="VYJ31" s="201"/>
      <c r="VYK31" s="201"/>
      <c r="VYL31" s="201"/>
      <c r="VYM31" s="201"/>
      <c r="VYN31" s="201"/>
      <c r="VYO31" s="201"/>
      <c r="VYP31" s="201"/>
      <c r="VYQ31" s="201"/>
      <c r="VYR31" s="201"/>
      <c r="VYS31" s="201"/>
      <c r="VYT31" s="201"/>
      <c r="VYU31" s="201"/>
      <c r="VYV31" s="201"/>
      <c r="VYW31" s="201"/>
      <c r="VYX31" s="201"/>
      <c r="VYY31" s="201"/>
      <c r="VYZ31" s="201"/>
      <c r="VZA31" s="201"/>
      <c r="VZB31" s="201"/>
      <c r="VZC31" s="201"/>
      <c r="VZD31" s="201"/>
      <c r="VZE31" s="201"/>
      <c r="VZF31" s="201"/>
      <c r="VZG31" s="201"/>
      <c r="VZH31" s="201"/>
      <c r="VZI31" s="201"/>
      <c r="VZJ31" s="201"/>
      <c r="VZK31" s="201"/>
      <c r="VZL31" s="201"/>
      <c r="VZM31" s="201"/>
      <c r="VZN31" s="201"/>
      <c r="VZO31" s="201"/>
      <c r="VZP31" s="201"/>
      <c r="VZQ31" s="201"/>
      <c r="VZR31" s="201"/>
      <c r="VZS31" s="201"/>
      <c r="VZT31" s="201"/>
      <c r="VZU31" s="201"/>
      <c r="VZV31" s="201"/>
      <c r="VZW31" s="201"/>
      <c r="VZX31" s="201"/>
      <c r="VZY31" s="201"/>
      <c r="VZZ31" s="201"/>
      <c r="WAA31" s="201"/>
      <c r="WAB31" s="201"/>
      <c r="WAC31" s="201"/>
      <c r="WAD31" s="201"/>
      <c r="WAE31" s="201"/>
      <c r="WAF31" s="201"/>
      <c r="WAG31" s="201"/>
      <c r="WAH31" s="201"/>
      <c r="WAI31" s="201"/>
      <c r="WAJ31" s="201"/>
      <c r="WAK31" s="201"/>
      <c r="WAL31" s="201"/>
      <c r="WAM31" s="201"/>
      <c r="WAN31" s="201"/>
      <c r="WAO31" s="201"/>
      <c r="WAP31" s="201"/>
      <c r="WAQ31" s="201"/>
      <c r="WAR31" s="201"/>
      <c r="WAS31" s="201"/>
      <c r="WAT31" s="201"/>
      <c r="WAU31" s="201"/>
      <c r="WAV31" s="201"/>
      <c r="WAW31" s="201"/>
      <c r="WAX31" s="201"/>
      <c r="WAY31" s="201"/>
      <c r="WAZ31" s="201"/>
      <c r="WBA31" s="201"/>
      <c r="WBB31" s="201"/>
      <c r="WBC31" s="201"/>
      <c r="WBD31" s="201"/>
      <c r="WBE31" s="201"/>
      <c r="WBF31" s="201"/>
      <c r="WBG31" s="201"/>
      <c r="WBH31" s="201"/>
      <c r="WBI31" s="201"/>
      <c r="WBJ31" s="201"/>
      <c r="WBK31" s="201"/>
      <c r="WBL31" s="201"/>
      <c r="WBM31" s="201"/>
      <c r="WBN31" s="201"/>
      <c r="WBO31" s="201"/>
      <c r="WBP31" s="201"/>
      <c r="WBQ31" s="201"/>
      <c r="WBR31" s="201"/>
      <c r="WBS31" s="201"/>
      <c r="WBT31" s="201"/>
      <c r="WBU31" s="201"/>
      <c r="WBV31" s="201"/>
      <c r="WBW31" s="201"/>
      <c r="WBX31" s="201"/>
      <c r="WBY31" s="201"/>
      <c r="WBZ31" s="201"/>
      <c r="WCA31" s="201"/>
      <c r="WCB31" s="201"/>
      <c r="WCC31" s="201"/>
      <c r="WCD31" s="201"/>
      <c r="WCE31" s="201"/>
      <c r="WCF31" s="201"/>
      <c r="WCG31" s="201"/>
      <c r="WCH31" s="201"/>
      <c r="WCI31" s="201"/>
      <c r="WCJ31" s="201"/>
      <c r="WCK31" s="201"/>
      <c r="WCL31" s="201"/>
      <c r="WCM31" s="201"/>
      <c r="WCN31" s="201"/>
      <c r="WCO31" s="201"/>
      <c r="WCP31" s="201"/>
      <c r="WCQ31" s="201"/>
      <c r="WCR31" s="201"/>
      <c r="WCS31" s="201"/>
      <c r="WCT31" s="201"/>
      <c r="WCU31" s="201"/>
      <c r="WCV31" s="201"/>
      <c r="WCW31" s="201"/>
      <c r="WCX31" s="201"/>
      <c r="WCY31" s="201"/>
      <c r="WCZ31" s="201"/>
      <c r="WDA31" s="201"/>
      <c r="WDB31" s="201"/>
      <c r="WDC31" s="201"/>
      <c r="WDD31" s="201"/>
      <c r="WDE31" s="201"/>
      <c r="WDF31" s="201"/>
      <c r="WDG31" s="201"/>
      <c r="WDH31" s="201"/>
      <c r="WDI31" s="201"/>
      <c r="WDJ31" s="201"/>
      <c r="WDK31" s="201"/>
      <c r="WDL31" s="201"/>
      <c r="WDM31" s="201"/>
      <c r="WDN31" s="201"/>
      <c r="WDO31" s="201"/>
      <c r="WDP31" s="201"/>
      <c r="WDQ31" s="201"/>
      <c r="WDR31" s="201"/>
      <c r="WDS31" s="201"/>
      <c r="WDT31" s="201"/>
      <c r="WDU31" s="201"/>
      <c r="WDV31" s="201"/>
      <c r="WDW31" s="201"/>
      <c r="WDX31" s="201"/>
      <c r="WDY31" s="201"/>
      <c r="WDZ31" s="201"/>
      <c r="WEA31" s="201"/>
      <c r="WEB31" s="201"/>
      <c r="WEC31" s="201"/>
      <c r="WED31" s="201"/>
      <c r="WEE31" s="201"/>
      <c r="WEF31" s="201"/>
      <c r="WEG31" s="201"/>
      <c r="WEH31" s="201"/>
      <c r="WEI31" s="201"/>
      <c r="WEJ31" s="201"/>
      <c r="WEK31" s="201"/>
      <c r="WEL31" s="201"/>
      <c r="WEM31" s="201"/>
      <c r="WEN31" s="201"/>
      <c r="WEO31" s="201"/>
      <c r="WEP31" s="201"/>
      <c r="WEQ31" s="201"/>
      <c r="WER31" s="201"/>
      <c r="WES31" s="201"/>
      <c r="WET31" s="201"/>
      <c r="WEU31" s="201"/>
      <c r="WEV31" s="201"/>
      <c r="WEW31" s="201"/>
      <c r="WEX31" s="201"/>
      <c r="WEY31" s="201"/>
      <c r="WEZ31" s="201"/>
      <c r="WFA31" s="201"/>
      <c r="WFB31" s="201"/>
      <c r="WFC31" s="201"/>
      <c r="WFD31" s="201"/>
      <c r="WFE31" s="201"/>
      <c r="WFF31" s="201"/>
      <c r="WFG31" s="201"/>
      <c r="WFH31" s="201"/>
      <c r="WFI31" s="201"/>
      <c r="WFJ31" s="201"/>
      <c r="WFK31" s="201"/>
      <c r="WFL31" s="201"/>
      <c r="WFM31" s="201"/>
      <c r="WFN31" s="201"/>
      <c r="WFO31" s="201"/>
      <c r="WFP31" s="201"/>
      <c r="WFQ31" s="201"/>
      <c r="WFR31" s="201"/>
      <c r="WFS31" s="201"/>
      <c r="WFT31" s="201"/>
      <c r="WFU31" s="201"/>
      <c r="WFV31" s="201"/>
      <c r="WFW31" s="201"/>
      <c r="WFX31" s="201"/>
      <c r="WFY31" s="201"/>
      <c r="WFZ31" s="201"/>
      <c r="WGA31" s="201"/>
      <c r="WGB31" s="201"/>
      <c r="WGC31" s="201"/>
      <c r="WGD31" s="201"/>
      <c r="WGE31" s="201"/>
      <c r="WGF31" s="201"/>
      <c r="WGG31" s="201"/>
      <c r="WGH31" s="201"/>
      <c r="WGI31" s="201"/>
      <c r="WGJ31" s="201"/>
      <c r="WGK31" s="201"/>
      <c r="WGL31" s="201"/>
      <c r="WGM31" s="201"/>
      <c r="WGN31" s="201"/>
      <c r="WGO31" s="201"/>
      <c r="WGP31" s="201"/>
      <c r="WGQ31" s="201"/>
      <c r="WGR31" s="201"/>
      <c r="WGS31" s="201"/>
      <c r="WGT31" s="201"/>
      <c r="WGU31" s="201"/>
      <c r="WGV31" s="201"/>
      <c r="WGW31" s="201"/>
      <c r="WGX31" s="201"/>
      <c r="WGY31" s="201"/>
      <c r="WGZ31" s="201"/>
      <c r="WHA31" s="201"/>
      <c r="WHB31" s="201"/>
      <c r="WHC31" s="201"/>
      <c r="WHD31" s="201"/>
      <c r="WHE31" s="201"/>
      <c r="WHF31" s="201"/>
      <c r="WHG31" s="201"/>
      <c r="WHH31" s="201"/>
      <c r="WHI31" s="201"/>
      <c r="WHJ31" s="201"/>
      <c r="WHK31" s="201"/>
      <c r="WHL31" s="201"/>
      <c r="WHM31" s="201"/>
      <c r="WHN31" s="201"/>
      <c r="WHO31" s="201"/>
      <c r="WHP31" s="201"/>
      <c r="WHQ31" s="201"/>
      <c r="WHR31" s="201"/>
      <c r="WHS31" s="201"/>
      <c r="WHT31" s="201"/>
      <c r="WHU31" s="201"/>
      <c r="WHV31" s="201"/>
      <c r="WHW31" s="201"/>
      <c r="WHX31" s="201"/>
      <c r="WHY31" s="201"/>
      <c r="WHZ31" s="201"/>
      <c r="WIA31" s="201"/>
      <c r="WIB31" s="201"/>
      <c r="WIC31" s="201"/>
      <c r="WID31" s="201"/>
      <c r="WIE31" s="201"/>
      <c r="WIF31" s="201"/>
      <c r="WIG31" s="201"/>
      <c r="WIH31" s="201"/>
      <c r="WII31" s="201"/>
      <c r="WIJ31" s="201"/>
      <c r="WIK31" s="201"/>
      <c r="WIL31" s="201"/>
      <c r="WIM31" s="201"/>
      <c r="WIN31" s="201"/>
      <c r="WIO31" s="201"/>
      <c r="WIP31" s="201"/>
      <c r="WIQ31" s="201"/>
      <c r="WIR31" s="201"/>
      <c r="WIS31" s="201"/>
      <c r="WIT31" s="201"/>
      <c r="WIU31" s="201"/>
      <c r="WIV31" s="201"/>
      <c r="WIW31" s="201"/>
      <c r="WIX31" s="201"/>
      <c r="WIY31" s="201"/>
      <c r="WIZ31" s="201"/>
      <c r="WJA31" s="201"/>
      <c r="WJB31" s="201"/>
      <c r="WJC31" s="201"/>
      <c r="WJD31" s="201"/>
      <c r="WJE31" s="201"/>
      <c r="WJF31" s="201"/>
      <c r="WJG31" s="201"/>
      <c r="WJH31" s="201"/>
      <c r="WJI31" s="201"/>
      <c r="WJJ31" s="201"/>
      <c r="WJK31" s="201"/>
      <c r="WJL31" s="201"/>
      <c r="WJM31" s="201"/>
      <c r="WJN31" s="201"/>
      <c r="WJO31" s="201"/>
      <c r="WJP31" s="201"/>
      <c r="WJQ31" s="201"/>
      <c r="WJR31" s="201"/>
      <c r="WJS31" s="201"/>
      <c r="WJT31" s="201"/>
      <c r="WJU31" s="201"/>
      <c r="WJV31" s="201"/>
      <c r="WJW31" s="201"/>
      <c r="WJX31" s="201"/>
      <c r="WJY31" s="201"/>
      <c r="WJZ31" s="201"/>
      <c r="WKA31" s="201"/>
      <c r="WKB31" s="201"/>
      <c r="WKC31" s="201"/>
      <c r="WKD31" s="201"/>
      <c r="WKE31" s="201"/>
      <c r="WKF31" s="201"/>
      <c r="WKG31" s="201"/>
      <c r="WKH31" s="201"/>
      <c r="WKI31" s="201"/>
      <c r="WKJ31" s="201"/>
      <c r="WKK31" s="201"/>
      <c r="WKL31" s="201"/>
      <c r="WKM31" s="201"/>
      <c r="WKN31" s="201"/>
      <c r="WKO31" s="201"/>
      <c r="WKP31" s="201"/>
      <c r="WKQ31" s="201"/>
      <c r="WKR31" s="201"/>
      <c r="WKS31" s="201"/>
      <c r="WKT31" s="201"/>
      <c r="WKU31" s="201"/>
      <c r="WKV31" s="201"/>
      <c r="WKW31" s="201"/>
      <c r="WKX31" s="201"/>
      <c r="WKY31" s="201"/>
      <c r="WKZ31" s="201"/>
      <c r="WLA31" s="201"/>
      <c r="WLB31" s="201"/>
      <c r="WLC31" s="201"/>
      <c r="WLD31" s="201"/>
      <c r="WLE31" s="201"/>
      <c r="WLF31" s="201"/>
      <c r="WLG31" s="201"/>
      <c r="WLH31" s="201"/>
      <c r="WLI31" s="201"/>
      <c r="WLJ31" s="201"/>
      <c r="WLK31" s="201"/>
      <c r="WLL31" s="201"/>
      <c r="WLM31" s="201"/>
      <c r="WLN31" s="201"/>
      <c r="WLO31" s="201"/>
      <c r="WLP31" s="201"/>
      <c r="WLQ31" s="201"/>
      <c r="WLR31" s="201"/>
      <c r="WLS31" s="201"/>
      <c r="WLT31" s="201"/>
      <c r="WLU31" s="201"/>
      <c r="WLV31" s="201"/>
      <c r="WLW31" s="201"/>
      <c r="WLX31" s="201"/>
      <c r="WLY31" s="201"/>
      <c r="WLZ31" s="201"/>
      <c r="WMA31" s="201"/>
      <c r="WMB31" s="201"/>
      <c r="WMC31" s="201"/>
      <c r="WMD31" s="201"/>
      <c r="WME31" s="201"/>
      <c r="WMF31" s="201"/>
      <c r="WMG31" s="201"/>
      <c r="WMH31" s="201"/>
      <c r="WMI31" s="201"/>
      <c r="WMJ31" s="201"/>
      <c r="WMK31" s="201"/>
      <c r="WML31" s="201"/>
      <c r="WMM31" s="201"/>
      <c r="WMN31" s="201"/>
      <c r="WMO31" s="201"/>
      <c r="WMP31" s="201"/>
      <c r="WMQ31" s="201"/>
      <c r="WMR31" s="201"/>
      <c r="WMS31" s="201"/>
      <c r="WMT31" s="201"/>
      <c r="WMU31" s="201"/>
      <c r="WMV31" s="201"/>
      <c r="WMW31" s="201"/>
      <c r="WMX31" s="201"/>
      <c r="WMY31" s="201"/>
      <c r="WMZ31" s="201"/>
      <c r="WNA31" s="201"/>
      <c r="WNB31" s="201"/>
      <c r="WNC31" s="201"/>
      <c r="WND31" s="201"/>
      <c r="WNE31" s="201"/>
      <c r="WNF31" s="201"/>
      <c r="WNG31" s="201"/>
      <c r="WNH31" s="201"/>
      <c r="WNI31" s="201"/>
      <c r="WNJ31" s="201"/>
      <c r="WNK31" s="201"/>
      <c r="WNL31" s="201"/>
      <c r="WNM31" s="201"/>
      <c r="WNN31" s="201"/>
      <c r="WNO31" s="201"/>
      <c r="WNP31" s="201"/>
      <c r="WNQ31" s="201"/>
      <c r="WNR31" s="201"/>
      <c r="WNS31" s="201"/>
      <c r="WNT31" s="201"/>
      <c r="WNU31" s="201"/>
      <c r="WNV31" s="201"/>
      <c r="WNW31" s="201"/>
      <c r="WNX31" s="201"/>
      <c r="WNY31" s="201"/>
      <c r="WNZ31" s="201"/>
      <c r="WOA31" s="201"/>
      <c r="WOB31" s="201"/>
      <c r="WOC31" s="201"/>
      <c r="WOD31" s="201"/>
      <c r="WOE31" s="201"/>
      <c r="WOF31" s="201"/>
      <c r="WOG31" s="201"/>
      <c r="WOH31" s="201"/>
      <c r="WOI31" s="201"/>
      <c r="WOJ31" s="201"/>
      <c r="WOK31" s="201"/>
      <c r="WOL31" s="201"/>
      <c r="WOM31" s="201"/>
      <c r="WON31" s="201"/>
      <c r="WOO31" s="201"/>
      <c r="WOP31" s="201"/>
      <c r="WOQ31" s="201"/>
      <c r="WOR31" s="201"/>
      <c r="WOS31" s="201"/>
      <c r="WOT31" s="201"/>
      <c r="WOU31" s="201"/>
      <c r="WOV31" s="201"/>
      <c r="WOW31" s="201"/>
      <c r="WOX31" s="201"/>
      <c r="WOY31" s="201"/>
      <c r="WOZ31" s="201"/>
      <c r="WPA31" s="201"/>
      <c r="WPB31" s="201"/>
      <c r="WPC31" s="201"/>
      <c r="WPD31" s="201"/>
      <c r="WPE31" s="201"/>
      <c r="WPF31" s="201"/>
      <c r="WPG31" s="201"/>
      <c r="WPH31" s="201"/>
      <c r="WPI31" s="201"/>
      <c r="WPJ31" s="201"/>
      <c r="WPK31" s="201"/>
      <c r="WPL31" s="201"/>
      <c r="WPM31" s="201"/>
      <c r="WPN31" s="201"/>
      <c r="WPO31" s="201"/>
      <c r="WPP31" s="201"/>
      <c r="WPQ31" s="201"/>
      <c r="WPR31" s="201"/>
      <c r="WPS31" s="201"/>
      <c r="WPT31" s="201"/>
      <c r="WPU31" s="201"/>
      <c r="WPV31" s="201"/>
      <c r="WPW31" s="201"/>
      <c r="WPX31" s="201"/>
      <c r="WPY31" s="201"/>
      <c r="WPZ31" s="201"/>
      <c r="WQA31" s="201"/>
      <c r="WQB31" s="201"/>
      <c r="WQC31" s="201"/>
      <c r="WQD31" s="201"/>
      <c r="WQE31" s="201"/>
      <c r="WQF31" s="201"/>
      <c r="WQG31" s="201"/>
      <c r="WQH31" s="201"/>
      <c r="WQI31" s="201"/>
      <c r="WQJ31" s="201"/>
      <c r="WQK31" s="201"/>
      <c r="WQL31" s="201"/>
      <c r="WQM31" s="201"/>
      <c r="WQN31" s="201"/>
      <c r="WQO31" s="201"/>
      <c r="WQP31" s="201"/>
      <c r="WQQ31" s="201"/>
      <c r="WQR31" s="201"/>
      <c r="WQS31" s="201"/>
      <c r="WQT31" s="201"/>
      <c r="WQU31" s="201"/>
      <c r="WQV31" s="201"/>
      <c r="WQW31" s="201"/>
      <c r="WQX31" s="201"/>
      <c r="WQY31" s="201"/>
      <c r="WQZ31" s="201"/>
      <c r="WRA31" s="201"/>
      <c r="WRB31" s="201"/>
      <c r="WRC31" s="201"/>
      <c r="WRD31" s="201"/>
      <c r="WRE31" s="201"/>
      <c r="WRF31" s="201"/>
      <c r="WRG31" s="201"/>
      <c r="WRH31" s="201"/>
      <c r="WRI31" s="201"/>
      <c r="WRJ31" s="201"/>
      <c r="WRK31" s="201"/>
      <c r="WRL31" s="201"/>
      <c r="WRM31" s="201"/>
      <c r="WRN31" s="201"/>
      <c r="WRO31" s="201"/>
      <c r="WRP31" s="201"/>
      <c r="WRQ31" s="201"/>
      <c r="WRR31" s="201"/>
      <c r="WRS31" s="201"/>
      <c r="WRT31" s="201"/>
      <c r="WRU31" s="201"/>
      <c r="WRV31" s="201"/>
      <c r="WRW31" s="201"/>
      <c r="WRX31" s="201"/>
      <c r="WRY31" s="201"/>
      <c r="WRZ31" s="201"/>
      <c r="WSA31" s="201"/>
      <c r="WSB31" s="201"/>
      <c r="WSC31" s="201"/>
      <c r="WSD31" s="201"/>
      <c r="WSE31" s="201"/>
      <c r="WSF31" s="201"/>
      <c r="WSG31" s="201"/>
      <c r="WSH31" s="201"/>
      <c r="WSI31" s="201"/>
      <c r="WSJ31" s="201"/>
      <c r="WSK31" s="201"/>
      <c r="WSL31" s="201"/>
      <c r="WSM31" s="201"/>
      <c r="WSN31" s="201"/>
      <c r="WSO31" s="201"/>
      <c r="WSP31" s="201"/>
      <c r="WSQ31" s="201"/>
      <c r="WSR31" s="201"/>
      <c r="WSS31" s="201"/>
      <c r="WST31" s="201"/>
      <c r="WSU31" s="201"/>
      <c r="WSV31" s="201"/>
      <c r="WSW31" s="201"/>
      <c r="WSX31" s="201"/>
      <c r="WSY31" s="201"/>
      <c r="WSZ31" s="201"/>
      <c r="WTA31" s="201"/>
      <c r="WTB31" s="201"/>
      <c r="WTC31" s="201"/>
      <c r="WTD31" s="201"/>
      <c r="WTE31" s="201"/>
      <c r="WTF31" s="201"/>
      <c r="WTG31" s="201"/>
      <c r="WTH31" s="201"/>
      <c r="WTI31" s="201"/>
      <c r="WTJ31" s="201"/>
      <c r="WTK31" s="201"/>
      <c r="WTL31" s="201"/>
      <c r="WTM31" s="201"/>
      <c r="WTN31" s="201"/>
      <c r="WTO31" s="201"/>
      <c r="WTP31" s="201"/>
      <c r="WTQ31" s="201"/>
      <c r="WTR31" s="201"/>
      <c r="WTS31" s="201"/>
      <c r="WTT31" s="201"/>
      <c r="WTU31" s="201"/>
      <c r="WTV31" s="201"/>
      <c r="WTW31" s="201"/>
      <c r="WTX31" s="201"/>
      <c r="WTY31" s="201"/>
      <c r="WTZ31" s="201"/>
      <c r="WUA31" s="201"/>
      <c r="WUB31" s="201"/>
      <c r="WUC31" s="201"/>
      <c r="WUD31" s="201"/>
      <c r="WUE31" s="201"/>
      <c r="WUF31" s="201"/>
      <c r="WUG31" s="201"/>
      <c r="WUH31" s="201"/>
      <c r="WUI31" s="201"/>
      <c r="WUJ31" s="201"/>
      <c r="WUK31" s="201"/>
      <c r="WUL31" s="201"/>
      <c r="WUM31" s="201"/>
      <c r="WUN31" s="201"/>
      <c r="WUO31" s="201"/>
      <c r="WUP31" s="201"/>
      <c r="WUQ31" s="201"/>
      <c r="WUR31" s="201"/>
      <c r="WUS31" s="201"/>
      <c r="WUT31" s="201"/>
      <c r="WUU31" s="201"/>
      <c r="WUV31" s="201"/>
      <c r="WUW31" s="201"/>
      <c r="WUX31" s="201"/>
      <c r="WUY31" s="201"/>
      <c r="WUZ31" s="201"/>
      <c r="WVA31" s="201"/>
      <c r="WVB31" s="201"/>
      <c r="WVC31" s="201"/>
      <c r="WVD31" s="201"/>
      <c r="WVE31" s="201"/>
      <c r="WVF31" s="201"/>
      <c r="WVG31" s="201"/>
      <c r="WVH31" s="201"/>
      <c r="WVI31" s="201"/>
      <c r="WVJ31" s="201"/>
      <c r="WVK31" s="201"/>
      <c r="WVL31" s="201"/>
      <c r="WVM31" s="201"/>
      <c r="WVN31" s="201"/>
      <c r="WVO31" s="201"/>
      <c r="WVP31" s="201"/>
      <c r="WVQ31" s="201"/>
      <c r="WVR31" s="201"/>
      <c r="WVS31" s="201"/>
      <c r="WVT31" s="201"/>
      <c r="WVU31" s="201"/>
      <c r="WVV31" s="201"/>
      <c r="WVW31" s="201"/>
      <c r="WVX31" s="201"/>
      <c r="WVY31" s="201"/>
      <c r="WVZ31" s="201"/>
      <c r="WWA31" s="201"/>
      <c r="WWB31" s="201"/>
      <c r="WWC31" s="201"/>
      <c r="WWD31" s="201"/>
      <c r="WWE31" s="201"/>
      <c r="WWF31" s="201"/>
      <c r="WWG31" s="201"/>
      <c r="WWH31" s="201"/>
      <c r="WWI31" s="201"/>
      <c r="WWJ31" s="201"/>
      <c r="WWK31" s="201"/>
      <c r="WWL31" s="201"/>
      <c r="WWM31" s="201"/>
      <c r="WWN31" s="201"/>
      <c r="WWO31" s="201"/>
      <c r="WWP31" s="201"/>
      <c r="WWQ31" s="201"/>
      <c r="WWR31" s="201"/>
      <c r="WWS31" s="201"/>
      <c r="WWT31" s="201"/>
      <c r="WWU31" s="201"/>
      <c r="WWV31" s="201"/>
      <c r="WWW31" s="201"/>
      <c r="WWX31" s="201"/>
      <c r="WWY31" s="201"/>
      <c r="WWZ31" s="201"/>
      <c r="WXA31" s="201"/>
      <c r="WXB31" s="201"/>
      <c r="WXC31" s="201"/>
      <c r="WXD31" s="201"/>
      <c r="WXE31" s="201"/>
      <c r="WXF31" s="201"/>
      <c r="WXG31" s="201"/>
      <c r="WXH31" s="201"/>
      <c r="WXI31" s="201"/>
      <c r="WXJ31" s="201"/>
      <c r="WXK31" s="201"/>
      <c r="WXL31" s="201"/>
      <c r="WXM31" s="201"/>
      <c r="WXN31" s="201"/>
      <c r="WXO31" s="201"/>
      <c r="WXP31" s="201"/>
      <c r="WXQ31" s="201"/>
      <c r="WXR31" s="201"/>
      <c r="WXS31" s="201"/>
      <c r="WXT31" s="201"/>
      <c r="WXU31" s="201"/>
      <c r="WXV31" s="201"/>
      <c r="WXW31" s="201"/>
      <c r="WXX31" s="201"/>
      <c r="WXY31" s="201"/>
      <c r="WXZ31" s="201"/>
      <c r="WYA31" s="201"/>
      <c r="WYB31" s="201"/>
      <c r="WYC31" s="201"/>
      <c r="WYD31" s="201"/>
      <c r="WYE31" s="201"/>
      <c r="WYF31" s="201"/>
      <c r="WYG31" s="201"/>
      <c r="WYH31" s="201"/>
      <c r="WYI31" s="201"/>
      <c r="WYJ31" s="201"/>
      <c r="WYK31" s="201"/>
      <c r="WYL31" s="201"/>
      <c r="WYM31" s="201"/>
      <c r="WYN31" s="201"/>
      <c r="WYO31" s="201"/>
      <c r="WYP31" s="201"/>
      <c r="WYQ31" s="201"/>
      <c r="WYR31" s="201"/>
      <c r="WYS31" s="201"/>
      <c r="WYT31" s="201"/>
      <c r="WYU31" s="201"/>
      <c r="WYV31" s="201"/>
      <c r="WYW31" s="201"/>
      <c r="WYX31" s="201"/>
      <c r="WYY31" s="201"/>
      <c r="WYZ31" s="201"/>
      <c r="WZA31" s="201"/>
      <c r="WZB31" s="201"/>
      <c r="WZC31" s="201"/>
      <c r="WZD31" s="201"/>
      <c r="WZE31" s="201"/>
      <c r="WZF31" s="201"/>
      <c r="WZG31" s="201"/>
      <c r="WZH31" s="201"/>
      <c r="WZI31" s="201"/>
      <c r="WZJ31" s="201"/>
      <c r="WZK31" s="201"/>
      <c r="WZL31" s="201"/>
      <c r="WZM31" s="201"/>
      <c r="WZN31" s="201"/>
      <c r="WZO31" s="201"/>
      <c r="WZP31" s="201"/>
      <c r="WZQ31" s="201"/>
      <c r="WZR31" s="201"/>
      <c r="WZS31" s="201"/>
      <c r="WZT31" s="201"/>
      <c r="WZU31" s="201"/>
      <c r="WZV31" s="201"/>
      <c r="WZW31" s="201"/>
      <c r="WZX31" s="201"/>
      <c r="WZY31" s="201"/>
      <c r="WZZ31" s="201"/>
      <c r="XAA31" s="201"/>
      <c r="XAB31" s="201"/>
      <c r="XAC31" s="201"/>
      <c r="XAD31" s="201"/>
      <c r="XAE31" s="201"/>
      <c r="XAF31" s="201"/>
      <c r="XAG31" s="201"/>
      <c r="XAH31" s="201"/>
      <c r="XAI31" s="201"/>
      <c r="XAJ31" s="201"/>
      <c r="XAK31" s="201"/>
      <c r="XAL31" s="201"/>
      <c r="XAM31" s="201"/>
      <c r="XAN31" s="201"/>
      <c r="XAO31" s="201"/>
      <c r="XAP31" s="201"/>
      <c r="XAQ31" s="201"/>
      <c r="XAR31" s="201"/>
      <c r="XAS31" s="201"/>
      <c r="XAT31" s="201"/>
      <c r="XAU31" s="201"/>
      <c r="XAV31" s="201"/>
      <c r="XAW31" s="201"/>
      <c r="XAX31" s="201"/>
      <c r="XAY31" s="201"/>
      <c r="XAZ31" s="201"/>
      <c r="XBA31" s="201"/>
      <c r="XBB31" s="201"/>
      <c r="XBC31" s="201"/>
      <c r="XBD31" s="201"/>
      <c r="XBE31" s="201"/>
      <c r="XBF31" s="201"/>
      <c r="XBG31" s="201"/>
      <c r="XBH31" s="201"/>
      <c r="XBI31" s="201"/>
      <c r="XBJ31" s="201"/>
      <c r="XBK31" s="201"/>
      <c r="XBL31" s="201"/>
      <c r="XBM31" s="201"/>
      <c r="XBN31" s="201"/>
      <c r="XBO31" s="201"/>
      <c r="XBP31" s="201"/>
      <c r="XBQ31" s="201"/>
      <c r="XBR31" s="201"/>
      <c r="XBS31" s="201"/>
      <c r="XBT31" s="201"/>
      <c r="XBU31" s="201"/>
      <c r="XBV31" s="201"/>
      <c r="XBW31" s="201"/>
      <c r="XBX31" s="201"/>
      <c r="XBY31" s="201"/>
      <c r="XBZ31" s="201"/>
      <c r="XCA31" s="201"/>
      <c r="XCB31" s="201"/>
      <c r="XCC31" s="201"/>
      <c r="XCD31" s="201"/>
      <c r="XCE31" s="201"/>
      <c r="XCF31" s="201"/>
      <c r="XCG31" s="201"/>
      <c r="XCH31" s="201"/>
      <c r="XCI31" s="201"/>
      <c r="XCJ31" s="201"/>
      <c r="XCK31" s="201"/>
      <c r="XCL31" s="201"/>
      <c r="XCM31" s="201"/>
      <c r="XCN31" s="201"/>
      <c r="XCO31" s="201"/>
      <c r="XCP31" s="201"/>
      <c r="XCQ31" s="201"/>
      <c r="XCR31" s="201"/>
      <c r="XCS31" s="201"/>
      <c r="XCT31" s="201"/>
      <c r="XCU31" s="201"/>
      <c r="XCV31" s="201"/>
      <c r="XCW31" s="201"/>
      <c r="XCX31" s="201"/>
      <c r="XCY31" s="201"/>
      <c r="XCZ31" s="201"/>
      <c r="XDA31" s="201"/>
      <c r="XDB31" s="201"/>
      <c r="XDC31" s="201"/>
      <c r="XDD31" s="201"/>
      <c r="XDE31" s="201"/>
      <c r="XDF31" s="201"/>
      <c r="XDG31" s="201"/>
      <c r="XDH31" s="201"/>
      <c r="XDI31" s="201"/>
      <c r="XDJ31" s="201"/>
      <c r="XDK31" s="201"/>
      <c r="XDL31" s="201"/>
      <c r="XDM31" s="201"/>
      <c r="XDN31" s="201"/>
      <c r="XDO31" s="201"/>
      <c r="XDP31" s="201"/>
      <c r="XDQ31" s="201"/>
      <c r="XDR31" s="201"/>
      <c r="XDS31" s="201"/>
      <c r="XDT31" s="201"/>
      <c r="XDU31" s="201"/>
      <c r="XDV31" s="201"/>
      <c r="XDW31" s="201"/>
      <c r="XDX31" s="201"/>
      <c r="XDY31" s="201"/>
      <c r="XDZ31" s="201"/>
      <c r="XEA31" s="201"/>
      <c r="XEB31" s="201"/>
      <c r="XEC31" s="201"/>
      <c r="XED31" s="201"/>
      <c r="XEE31" s="201"/>
    </row>
    <row r="32" spans="1:16359" s="234" customFormat="1" ht="24.95" customHeight="1">
      <c r="A32" s="524"/>
      <c r="F32" s="234">
        <v>-0.18367429678821345</v>
      </c>
      <c r="G32" s="234">
        <v>0.19364673570385982</v>
      </c>
      <c r="I32" s="234">
        <v>-0.25268043271640922</v>
      </c>
      <c r="J32" s="234">
        <v>-0.15890173268216626</v>
      </c>
    </row>
  </sheetData>
  <mergeCells count="3">
    <mergeCell ref="F2:K2"/>
    <mergeCell ref="B2:B3"/>
    <mergeCell ref="C2:E2"/>
  </mergeCells>
  <pageMargins left="0.47244094488188981" right="0.27559055118110237" top="0.6692913385826772" bottom="0.31496062992125984" header="0.15748031496062992" footer="0.23622047244094491"/>
  <pageSetup paperSize="9" scale="7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7">
    <pageSetUpPr fitToPage="1"/>
  </sheetPr>
  <dimension ref="A1:H82"/>
  <sheetViews>
    <sheetView showGridLines="0" zoomScaleNormal="100" workbookViewId="0">
      <selection activeCell="G32" sqref="G32"/>
    </sheetView>
  </sheetViews>
  <sheetFormatPr defaultRowHeight="12.75"/>
  <cols>
    <col min="1" max="1" width="49.5703125" style="156" customWidth="1"/>
    <col min="2" max="2" width="16.5703125" style="156" hidden="1" customWidth="1"/>
    <col min="3" max="3" width="10.140625" style="156" hidden="1" customWidth="1"/>
    <col min="4" max="4" width="13.42578125" style="156" bestFit="1" customWidth="1"/>
    <col min="5" max="5" width="12.7109375" style="156" customWidth="1"/>
    <col min="6" max="248" width="9.140625" style="156"/>
    <col min="249" max="249" width="2.42578125" style="156" customWidth="1"/>
    <col min="250" max="250" width="71" style="156" bestFit="1" customWidth="1"/>
    <col min="251" max="254" width="19.28515625" style="156" bestFit="1" customWidth="1"/>
    <col min="255" max="255" width="0.85546875" style="156" customWidth="1"/>
    <col min="256" max="256" width="13.85546875" style="156" bestFit="1" customWidth="1"/>
    <col min="257" max="257" width="15.28515625" style="156" bestFit="1" customWidth="1"/>
    <col min="258" max="258" width="12.42578125" style="156" bestFit="1" customWidth="1"/>
    <col min="259" max="259" width="9.140625" style="156"/>
    <col min="260" max="260" width="17.5703125" style="156" customWidth="1"/>
    <col min="261" max="504" width="9.140625" style="156"/>
    <col min="505" max="505" width="2.42578125" style="156" customWidth="1"/>
    <col min="506" max="506" width="71" style="156" bestFit="1" customWidth="1"/>
    <col min="507" max="510" width="19.28515625" style="156" bestFit="1" customWidth="1"/>
    <col min="511" max="511" width="0.85546875" style="156" customWidth="1"/>
    <col min="512" max="512" width="13.85546875" style="156" bestFit="1" customWidth="1"/>
    <col min="513" max="513" width="15.28515625" style="156" bestFit="1" customWidth="1"/>
    <col min="514" max="514" width="12.42578125" style="156" bestFit="1" customWidth="1"/>
    <col min="515" max="515" width="9.140625" style="156"/>
    <col min="516" max="516" width="17.5703125" style="156" customWidth="1"/>
    <col min="517" max="760" width="9.140625" style="156"/>
    <col min="761" max="761" width="2.42578125" style="156" customWidth="1"/>
    <col min="762" max="762" width="71" style="156" bestFit="1" customWidth="1"/>
    <col min="763" max="766" width="19.28515625" style="156" bestFit="1" customWidth="1"/>
    <col min="767" max="767" width="0.85546875" style="156" customWidth="1"/>
    <col min="768" max="768" width="13.85546875" style="156" bestFit="1" customWidth="1"/>
    <col min="769" max="769" width="15.28515625" style="156" bestFit="1" customWidth="1"/>
    <col min="770" max="770" width="12.42578125" style="156" bestFit="1" customWidth="1"/>
    <col min="771" max="771" width="9.140625" style="156"/>
    <col min="772" max="772" width="17.5703125" style="156" customWidth="1"/>
    <col min="773" max="1016" width="9.140625" style="156"/>
    <col min="1017" max="1017" width="2.42578125" style="156" customWidth="1"/>
    <col min="1018" max="1018" width="71" style="156" bestFit="1" customWidth="1"/>
    <col min="1019" max="1022" width="19.28515625" style="156" bestFit="1" customWidth="1"/>
    <col min="1023" max="1023" width="0.85546875" style="156" customWidth="1"/>
    <col min="1024" max="1024" width="13.85546875" style="156" bestFit="1" customWidth="1"/>
    <col min="1025" max="1025" width="15.28515625" style="156" bestFit="1" customWidth="1"/>
    <col min="1026" max="1026" width="12.42578125" style="156" bestFit="1" customWidth="1"/>
    <col min="1027" max="1027" width="9.140625" style="156"/>
    <col min="1028" max="1028" width="17.5703125" style="156" customWidth="1"/>
    <col min="1029" max="1272" width="9.140625" style="156"/>
    <col min="1273" max="1273" width="2.42578125" style="156" customWidth="1"/>
    <col min="1274" max="1274" width="71" style="156" bestFit="1" customWidth="1"/>
    <col min="1275" max="1278" width="19.28515625" style="156" bestFit="1" customWidth="1"/>
    <col min="1279" max="1279" width="0.85546875" style="156" customWidth="1"/>
    <col min="1280" max="1280" width="13.85546875" style="156" bestFit="1" customWidth="1"/>
    <col min="1281" max="1281" width="15.28515625" style="156" bestFit="1" customWidth="1"/>
    <col min="1282" max="1282" width="12.42578125" style="156" bestFit="1" customWidth="1"/>
    <col min="1283" max="1283" width="9.140625" style="156"/>
    <col min="1284" max="1284" width="17.5703125" style="156" customWidth="1"/>
    <col min="1285" max="1528" width="9.140625" style="156"/>
    <col min="1529" max="1529" width="2.42578125" style="156" customWidth="1"/>
    <col min="1530" max="1530" width="71" style="156" bestFit="1" customWidth="1"/>
    <col min="1531" max="1534" width="19.28515625" style="156" bestFit="1" customWidth="1"/>
    <col min="1535" max="1535" width="0.85546875" style="156" customWidth="1"/>
    <col min="1536" max="1536" width="13.85546875" style="156" bestFit="1" customWidth="1"/>
    <col min="1537" max="1537" width="15.28515625" style="156" bestFit="1" customWidth="1"/>
    <col min="1538" max="1538" width="12.42578125" style="156" bestFit="1" customWidth="1"/>
    <col min="1539" max="1539" width="9.140625" style="156"/>
    <col min="1540" max="1540" width="17.5703125" style="156" customWidth="1"/>
    <col min="1541" max="1784" width="9.140625" style="156"/>
    <col min="1785" max="1785" width="2.42578125" style="156" customWidth="1"/>
    <col min="1786" max="1786" width="71" style="156" bestFit="1" customWidth="1"/>
    <col min="1787" max="1790" width="19.28515625" style="156" bestFit="1" customWidth="1"/>
    <col min="1791" max="1791" width="0.85546875" style="156" customWidth="1"/>
    <col min="1792" max="1792" width="13.85546875" style="156" bestFit="1" customWidth="1"/>
    <col min="1793" max="1793" width="15.28515625" style="156" bestFit="1" customWidth="1"/>
    <col min="1794" max="1794" width="12.42578125" style="156" bestFit="1" customWidth="1"/>
    <col min="1795" max="1795" width="9.140625" style="156"/>
    <col min="1796" max="1796" width="17.5703125" style="156" customWidth="1"/>
    <col min="1797" max="2040" width="9.140625" style="156"/>
    <col min="2041" max="2041" width="2.42578125" style="156" customWidth="1"/>
    <col min="2042" max="2042" width="71" style="156" bestFit="1" customWidth="1"/>
    <col min="2043" max="2046" width="19.28515625" style="156" bestFit="1" customWidth="1"/>
    <col min="2047" max="2047" width="0.85546875" style="156" customWidth="1"/>
    <col min="2048" max="2048" width="13.85546875" style="156" bestFit="1" customWidth="1"/>
    <col min="2049" max="2049" width="15.28515625" style="156" bestFit="1" customWidth="1"/>
    <col min="2050" max="2050" width="12.42578125" style="156" bestFit="1" customWidth="1"/>
    <col min="2051" max="2051" width="9.140625" style="156"/>
    <col min="2052" max="2052" width="17.5703125" style="156" customWidth="1"/>
    <col min="2053" max="2296" width="9.140625" style="156"/>
    <col min="2297" max="2297" width="2.42578125" style="156" customWidth="1"/>
    <col min="2298" max="2298" width="71" style="156" bestFit="1" customWidth="1"/>
    <col min="2299" max="2302" width="19.28515625" style="156" bestFit="1" customWidth="1"/>
    <col min="2303" max="2303" width="0.85546875" style="156" customWidth="1"/>
    <col min="2304" max="2304" width="13.85546875" style="156" bestFit="1" customWidth="1"/>
    <col min="2305" max="2305" width="15.28515625" style="156" bestFit="1" customWidth="1"/>
    <col min="2306" max="2306" width="12.42578125" style="156" bestFit="1" customWidth="1"/>
    <col min="2307" max="2307" width="9.140625" style="156"/>
    <col min="2308" max="2308" width="17.5703125" style="156" customWidth="1"/>
    <col min="2309" max="2552" width="9.140625" style="156"/>
    <col min="2553" max="2553" width="2.42578125" style="156" customWidth="1"/>
    <col min="2554" max="2554" width="71" style="156" bestFit="1" customWidth="1"/>
    <col min="2555" max="2558" width="19.28515625" style="156" bestFit="1" customWidth="1"/>
    <col min="2559" max="2559" width="0.85546875" style="156" customWidth="1"/>
    <col min="2560" max="2560" width="13.85546875" style="156" bestFit="1" customWidth="1"/>
    <col min="2561" max="2561" width="15.28515625" style="156" bestFit="1" customWidth="1"/>
    <col min="2562" max="2562" width="12.42578125" style="156" bestFit="1" customWidth="1"/>
    <col min="2563" max="2563" width="9.140625" style="156"/>
    <col min="2564" max="2564" width="17.5703125" style="156" customWidth="1"/>
    <col min="2565" max="2808" width="9.140625" style="156"/>
    <col min="2809" max="2809" width="2.42578125" style="156" customWidth="1"/>
    <col min="2810" max="2810" width="71" style="156" bestFit="1" customWidth="1"/>
    <col min="2811" max="2814" width="19.28515625" style="156" bestFit="1" customWidth="1"/>
    <col min="2815" max="2815" width="0.85546875" style="156" customWidth="1"/>
    <col min="2816" max="2816" width="13.85546875" style="156" bestFit="1" customWidth="1"/>
    <col min="2817" max="2817" width="15.28515625" style="156" bestFit="1" customWidth="1"/>
    <col min="2818" max="2818" width="12.42578125" style="156" bestFit="1" customWidth="1"/>
    <col min="2819" max="2819" width="9.140625" style="156"/>
    <col min="2820" max="2820" width="17.5703125" style="156" customWidth="1"/>
    <col min="2821" max="3064" width="9.140625" style="156"/>
    <col min="3065" max="3065" width="2.42578125" style="156" customWidth="1"/>
    <col min="3066" max="3066" width="71" style="156" bestFit="1" customWidth="1"/>
    <col min="3067" max="3070" width="19.28515625" style="156" bestFit="1" customWidth="1"/>
    <col min="3071" max="3071" width="0.85546875" style="156" customWidth="1"/>
    <col min="3072" max="3072" width="13.85546875" style="156" bestFit="1" customWidth="1"/>
    <col min="3073" max="3073" width="15.28515625" style="156" bestFit="1" customWidth="1"/>
    <col min="3074" max="3074" width="12.42578125" style="156" bestFit="1" customWidth="1"/>
    <col min="3075" max="3075" width="9.140625" style="156"/>
    <col min="3076" max="3076" width="17.5703125" style="156" customWidth="1"/>
    <col min="3077" max="3320" width="9.140625" style="156"/>
    <col min="3321" max="3321" width="2.42578125" style="156" customWidth="1"/>
    <col min="3322" max="3322" width="71" style="156" bestFit="1" customWidth="1"/>
    <col min="3323" max="3326" width="19.28515625" style="156" bestFit="1" customWidth="1"/>
    <col min="3327" max="3327" width="0.85546875" style="156" customWidth="1"/>
    <col min="3328" max="3328" width="13.85546875" style="156" bestFit="1" customWidth="1"/>
    <col min="3329" max="3329" width="15.28515625" style="156" bestFit="1" customWidth="1"/>
    <col min="3330" max="3330" width="12.42578125" style="156" bestFit="1" customWidth="1"/>
    <col min="3331" max="3331" width="9.140625" style="156"/>
    <col min="3332" max="3332" width="17.5703125" style="156" customWidth="1"/>
    <col min="3333" max="3576" width="9.140625" style="156"/>
    <col min="3577" max="3577" width="2.42578125" style="156" customWidth="1"/>
    <col min="3578" max="3578" width="71" style="156" bestFit="1" customWidth="1"/>
    <col min="3579" max="3582" width="19.28515625" style="156" bestFit="1" customWidth="1"/>
    <col min="3583" max="3583" width="0.85546875" style="156" customWidth="1"/>
    <col min="3584" max="3584" width="13.85546875" style="156" bestFit="1" customWidth="1"/>
    <col min="3585" max="3585" width="15.28515625" style="156" bestFit="1" customWidth="1"/>
    <col min="3586" max="3586" width="12.42578125" style="156" bestFit="1" customWidth="1"/>
    <col min="3587" max="3587" width="9.140625" style="156"/>
    <col min="3588" max="3588" width="17.5703125" style="156" customWidth="1"/>
    <col min="3589" max="3832" width="9.140625" style="156"/>
    <col min="3833" max="3833" width="2.42578125" style="156" customWidth="1"/>
    <col min="3834" max="3834" width="71" style="156" bestFit="1" customWidth="1"/>
    <col min="3835" max="3838" width="19.28515625" style="156" bestFit="1" customWidth="1"/>
    <col min="3839" max="3839" width="0.85546875" style="156" customWidth="1"/>
    <col min="3840" max="3840" width="13.85546875" style="156" bestFit="1" customWidth="1"/>
    <col min="3841" max="3841" width="15.28515625" style="156" bestFit="1" customWidth="1"/>
    <col min="3842" max="3842" width="12.42578125" style="156" bestFit="1" customWidth="1"/>
    <col min="3843" max="3843" width="9.140625" style="156"/>
    <col min="3844" max="3844" width="17.5703125" style="156" customWidth="1"/>
    <col min="3845" max="4088" width="9.140625" style="156"/>
    <col min="4089" max="4089" width="2.42578125" style="156" customWidth="1"/>
    <col min="4090" max="4090" width="71" style="156" bestFit="1" customWidth="1"/>
    <col min="4091" max="4094" width="19.28515625" style="156" bestFit="1" customWidth="1"/>
    <col min="4095" max="4095" width="0.85546875" style="156" customWidth="1"/>
    <col min="4096" max="4096" width="13.85546875" style="156" bestFit="1" customWidth="1"/>
    <col min="4097" max="4097" width="15.28515625" style="156" bestFit="1" customWidth="1"/>
    <col min="4098" max="4098" width="12.42578125" style="156" bestFit="1" customWidth="1"/>
    <col min="4099" max="4099" width="9.140625" style="156"/>
    <col min="4100" max="4100" width="17.5703125" style="156" customWidth="1"/>
    <col min="4101" max="4344" width="9.140625" style="156"/>
    <col min="4345" max="4345" width="2.42578125" style="156" customWidth="1"/>
    <col min="4346" max="4346" width="71" style="156" bestFit="1" customWidth="1"/>
    <col min="4347" max="4350" width="19.28515625" style="156" bestFit="1" customWidth="1"/>
    <col min="4351" max="4351" width="0.85546875" style="156" customWidth="1"/>
    <col min="4352" max="4352" width="13.85546875" style="156" bestFit="1" customWidth="1"/>
    <col min="4353" max="4353" width="15.28515625" style="156" bestFit="1" customWidth="1"/>
    <col min="4354" max="4354" width="12.42578125" style="156" bestFit="1" customWidth="1"/>
    <col min="4355" max="4355" width="9.140625" style="156"/>
    <col min="4356" max="4356" width="17.5703125" style="156" customWidth="1"/>
    <col min="4357" max="4600" width="9.140625" style="156"/>
    <col min="4601" max="4601" width="2.42578125" style="156" customWidth="1"/>
    <col min="4602" max="4602" width="71" style="156" bestFit="1" customWidth="1"/>
    <col min="4603" max="4606" width="19.28515625" style="156" bestFit="1" customWidth="1"/>
    <col min="4607" max="4607" width="0.85546875" style="156" customWidth="1"/>
    <col min="4608" max="4608" width="13.85546875" style="156" bestFit="1" customWidth="1"/>
    <col min="4609" max="4609" width="15.28515625" style="156" bestFit="1" customWidth="1"/>
    <col min="4610" max="4610" width="12.42578125" style="156" bestFit="1" customWidth="1"/>
    <col min="4611" max="4611" width="9.140625" style="156"/>
    <col min="4612" max="4612" width="17.5703125" style="156" customWidth="1"/>
    <col min="4613" max="4856" width="9.140625" style="156"/>
    <col min="4857" max="4857" width="2.42578125" style="156" customWidth="1"/>
    <col min="4858" max="4858" width="71" style="156" bestFit="1" customWidth="1"/>
    <col min="4859" max="4862" width="19.28515625" style="156" bestFit="1" customWidth="1"/>
    <col min="4863" max="4863" width="0.85546875" style="156" customWidth="1"/>
    <col min="4864" max="4864" width="13.85546875" style="156" bestFit="1" customWidth="1"/>
    <col min="4865" max="4865" width="15.28515625" style="156" bestFit="1" customWidth="1"/>
    <col min="4866" max="4866" width="12.42578125" style="156" bestFit="1" customWidth="1"/>
    <col min="4867" max="4867" width="9.140625" style="156"/>
    <col min="4868" max="4868" width="17.5703125" style="156" customWidth="1"/>
    <col min="4869" max="5112" width="9.140625" style="156"/>
    <col min="5113" max="5113" width="2.42578125" style="156" customWidth="1"/>
    <col min="5114" max="5114" width="71" style="156" bestFit="1" customWidth="1"/>
    <col min="5115" max="5118" width="19.28515625" style="156" bestFit="1" customWidth="1"/>
    <col min="5119" max="5119" width="0.85546875" style="156" customWidth="1"/>
    <col min="5120" max="5120" width="13.85546875" style="156" bestFit="1" customWidth="1"/>
    <col min="5121" max="5121" width="15.28515625" style="156" bestFit="1" customWidth="1"/>
    <col min="5122" max="5122" width="12.42578125" style="156" bestFit="1" customWidth="1"/>
    <col min="5123" max="5123" width="9.140625" style="156"/>
    <col min="5124" max="5124" width="17.5703125" style="156" customWidth="1"/>
    <col min="5125" max="5368" width="9.140625" style="156"/>
    <col min="5369" max="5369" width="2.42578125" style="156" customWidth="1"/>
    <col min="5370" max="5370" width="71" style="156" bestFit="1" customWidth="1"/>
    <col min="5371" max="5374" width="19.28515625" style="156" bestFit="1" customWidth="1"/>
    <col min="5375" max="5375" width="0.85546875" style="156" customWidth="1"/>
    <col min="5376" max="5376" width="13.85546875" style="156" bestFit="1" customWidth="1"/>
    <col min="5377" max="5377" width="15.28515625" style="156" bestFit="1" customWidth="1"/>
    <col min="5378" max="5378" width="12.42578125" style="156" bestFit="1" customWidth="1"/>
    <col min="5379" max="5379" width="9.140625" style="156"/>
    <col min="5380" max="5380" width="17.5703125" style="156" customWidth="1"/>
    <col min="5381" max="5624" width="9.140625" style="156"/>
    <col min="5625" max="5625" width="2.42578125" style="156" customWidth="1"/>
    <col min="5626" max="5626" width="71" style="156" bestFit="1" customWidth="1"/>
    <col min="5627" max="5630" width="19.28515625" style="156" bestFit="1" customWidth="1"/>
    <col min="5631" max="5631" width="0.85546875" style="156" customWidth="1"/>
    <col min="5632" max="5632" width="13.85546875" style="156" bestFit="1" customWidth="1"/>
    <col min="5633" max="5633" width="15.28515625" style="156" bestFit="1" customWidth="1"/>
    <col min="5634" max="5634" width="12.42578125" style="156" bestFit="1" customWidth="1"/>
    <col min="5635" max="5635" width="9.140625" style="156"/>
    <col min="5636" max="5636" width="17.5703125" style="156" customWidth="1"/>
    <col min="5637" max="5880" width="9.140625" style="156"/>
    <col min="5881" max="5881" width="2.42578125" style="156" customWidth="1"/>
    <col min="5882" max="5882" width="71" style="156" bestFit="1" customWidth="1"/>
    <col min="5883" max="5886" width="19.28515625" style="156" bestFit="1" customWidth="1"/>
    <col min="5887" max="5887" width="0.85546875" style="156" customWidth="1"/>
    <col min="5888" max="5888" width="13.85546875" style="156" bestFit="1" customWidth="1"/>
    <col min="5889" max="5889" width="15.28515625" style="156" bestFit="1" customWidth="1"/>
    <col min="5890" max="5890" width="12.42578125" style="156" bestFit="1" customWidth="1"/>
    <col min="5891" max="5891" width="9.140625" style="156"/>
    <col min="5892" max="5892" width="17.5703125" style="156" customWidth="1"/>
    <col min="5893" max="6136" width="9.140625" style="156"/>
    <col min="6137" max="6137" width="2.42578125" style="156" customWidth="1"/>
    <col min="6138" max="6138" width="71" style="156" bestFit="1" customWidth="1"/>
    <col min="6139" max="6142" width="19.28515625" style="156" bestFit="1" customWidth="1"/>
    <col min="6143" max="6143" width="0.85546875" style="156" customWidth="1"/>
    <col min="6144" max="6144" width="13.85546875" style="156" bestFit="1" customWidth="1"/>
    <col min="6145" max="6145" width="15.28515625" style="156" bestFit="1" customWidth="1"/>
    <col min="6146" max="6146" width="12.42578125" style="156" bestFit="1" customWidth="1"/>
    <col min="6147" max="6147" width="9.140625" style="156"/>
    <col min="6148" max="6148" width="17.5703125" style="156" customWidth="1"/>
    <col min="6149" max="6392" width="9.140625" style="156"/>
    <col min="6393" max="6393" width="2.42578125" style="156" customWidth="1"/>
    <col min="6394" max="6394" width="71" style="156" bestFit="1" customWidth="1"/>
    <col min="6395" max="6398" width="19.28515625" style="156" bestFit="1" customWidth="1"/>
    <col min="6399" max="6399" width="0.85546875" style="156" customWidth="1"/>
    <col min="6400" max="6400" width="13.85546875" style="156" bestFit="1" customWidth="1"/>
    <col min="6401" max="6401" width="15.28515625" style="156" bestFit="1" customWidth="1"/>
    <col min="6402" max="6402" width="12.42578125" style="156" bestFit="1" customWidth="1"/>
    <col min="6403" max="6403" width="9.140625" style="156"/>
    <col min="6404" max="6404" width="17.5703125" style="156" customWidth="1"/>
    <col min="6405" max="6648" width="9.140625" style="156"/>
    <col min="6649" max="6649" width="2.42578125" style="156" customWidth="1"/>
    <col min="6650" max="6650" width="71" style="156" bestFit="1" customWidth="1"/>
    <col min="6651" max="6654" width="19.28515625" style="156" bestFit="1" customWidth="1"/>
    <col min="6655" max="6655" width="0.85546875" style="156" customWidth="1"/>
    <col min="6656" max="6656" width="13.85546875" style="156" bestFit="1" customWidth="1"/>
    <col min="6657" max="6657" width="15.28515625" style="156" bestFit="1" customWidth="1"/>
    <col min="6658" max="6658" width="12.42578125" style="156" bestFit="1" customWidth="1"/>
    <col min="6659" max="6659" width="9.140625" style="156"/>
    <col min="6660" max="6660" width="17.5703125" style="156" customWidth="1"/>
    <col min="6661" max="6904" width="9.140625" style="156"/>
    <col min="6905" max="6905" width="2.42578125" style="156" customWidth="1"/>
    <col min="6906" max="6906" width="71" style="156" bestFit="1" customWidth="1"/>
    <col min="6907" max="6910" width="19.28515625" style="156" bestFit="1" customWidth="1"/>
    <col min="6911" max="6911" width="0.85546875" style="156" customWidth="1"/>
    <col min="6912" max="6912" width="13.85546875" style="156" bestFit="1" customWidth="1"/>
    <col min="6913" max="6913" width="15.28515625" style="156" bestFit="1" customWidth="1"/>
    <col min="6914" max="6914" width="12.42578125" style="156" bestFit="1" customWidth="1"/>
    <col min="6915" max="6915" width="9.140625" style="156"/>
    <col min="6916" max="6916" width="17.5703125" style="156" customWidth="1"/>
    <col min="6917" max="7160" width="9.140625" style="156"/>
    <col min="7161" max="7161" width="2.42578125" style="156" customWidth="1"/>
    <col min="7162" max="7162" width="71" style="156" bestFit="1" customWidth="1"/>
    <col min="7163" max="7166" width="19.28515625" style="156" bestFit="1" customWidth="1"/>
    <col min="7167" max="7167" width="0.85546875" style="156" customWidth="1"/>
    <col min="7168" max="7168" width="13.85546875" style="156" bestFit="1" customWidth="1"/>
    <col min="7169" max="7169" width="15.28515625" style="156" bestFit="1" customWidth="1"/>
    <col min="7170" max="7170" width="12.42578125" style="156" bestFit="1" customWidth="1"/>
    <col min="7171" max="7171" width="9.140625" style="156"/>
    <col min="7172" max="7172" width="17.5703125" style="156" customWidth="1"/>
    <col min="7173" max="7416" width="9.140625" style="156"/>
    <col min="7417" max="7417" width="2.42578125" style="156" customWidth="1"/>
    <col min="7418" max="7418" width="71" style="156" bestFit="1" customWidth="1"/>
    <col min="7419" max="7422" width="19.28515625" style="156" bestFit="1" customWidth="1"/>
    <col min="7423" max="7423" width="0.85546875" style="156" customWidth="1"/>
    <col min="7424" max="7424" width="13.85546875" style="156" bestFit="1" customWidth="1"/>
    <col min="7425" max="7425" width="15.28515625" style="156" bestFit="1" customWidth="1"/>
    <col min="7426" max="7426" width="12.42578125" style="156" bestFit="1" customWidth="1"/>
    <col min="7427" max="7427" width="9.140625" style="156"/>
    <col min="7428" max="7428" width="17.5703125" style="156" customWidth="1"/>
    <col min="7429" max="7672" width="9.140625" style="156"/>
    <col min="7673" max="7673" width="2.42578125" style="156" customWidth="1"/>
    <col min="7674" max="7674" width="71" style="156" bestFit="1" customWidth="1"/>
    <col min="7675" max="7678" width="19.28515625" style="156" bestFit="1" customWidth="1"/>
    <col min="7679" max="7679" width="0.85546875" style="156" customWidth="1"/>
    <col min="7680" max="7680" width="13.85546875" style="156" bestFit="1" customWidth="1"/>
    <col min="7681" max="7681" width="15.28515625" style="156" bestFit="1" customWidth="1"/>
    <col min="7682" max="7682" width="12.42578125" style="156" bestFit="1" customWidth="1"/>
    <col min="7683" max="7683" width="9.140625" style="156"/>
    <col min="7684" max="7684" width="17.5703125" style="156" customWidth="1"/>
    <col min="7685" max="7928" width="9.140625" style="156"/>
    <col min="7929" max="7929" width="2.42578125" style="156" customWidth="1"/>
    <col min="7930" max="7930" width="71" style="156" bestFit="1" customWidth="1"/>
    <col min="7931" max="7934" width="19.28515625" style="156" bestFit="1" customWidth="1"/>
    <col min="7935" max="7935" width="0.85546875" style="156" customWidth="1"/>
    <col min="7936" max="7936" width="13.85546875" style="156" bestFit="1" customWidth="1"/>
    <col min="7937" max="7937" width="15.28515625" style="156" bestFit="1" customWidth="1"/>
    <col min="7938" max="7938" width="12.42578125" style="156" bestFit="1" customWidth="1"/>
    <col min="7939" max="7939" width="9.140625" style="156"/>
    <col min="7940" max="7940" width="17.5703125" style="156" customWidth="1"/>
    <col min="7941" max="8184" width="9.140625" style="156"/>
    <col min="8185" max="8185" width="2.42578125" style="156" customWidth="1"/>
    <col min="8186" max="8186" width="71" style="156" bestFit="1" customWidth="1"/>
    <col min="8187" max="8190" width="19.28515625" style="156" bestFit="1" customWidth="1"/>
    <col min="8191" max="8191" width="0.85546875" style="156" customWidth="1"/>
    <col min="8192" max="8192" width="13.85546875" style="156" bestFit="1" customWidth="1"/>
    <col min="8193" max="8193" width="15.28515625" style="156" bestFit="1" customWidth="1"/>
    <col min="8194" max="8194" width="12.42578125" style="156" bestFit="1" customWidth="1"/>
    <col min="8195" max="8195" width="9.140625" style="156"/>
    <col min="8196" max="8196" width="17.5703125" style="156" customWidth="1"/>
    <col min="8197" max="8440" width="9.140625" style="156"/>
    <col min="8441" max="8441" width="2.42578125" style="156" customWidth="1"/>
    <col min="8442" max="8442" width="71" style="156" bestFit="1" customWidth="1"/>
    <col min="8443" max="8446" width="19.28515625" style="156" bestFit="1" customWidth="1"/>
    <col min="8447" max="8447" width="0.85546875" style="156" customWidth="1"/>
    <col min="8448" max="8448" width="13.85546875" style="156" bestFit="1" customWidth="1"/>
    <col min="8449" max="8449" width="15.28515625" style="156" bestFit="1" customWidth="1"/>
    <col min="8450" max="8450" width="12.42578125" style="156" bestFit="1" customWidth="1"/>
    <col min="8451" max="8451" width="9.140625" style="156"/>
    <col min="8452" max="8452" width="17.5703125" style="156" customWidth="1"/>
    <col min="8453" max="8696" width="9.140625" style="156"/>
    <col min="8697" max="8697" width="2.42578125" style="156" customWidth="1"/>
    <col min="8698" max="8698" width="71" style="156" bestFit="1" customWidth="1"/>
    <col min="8699" max="8702" width="19.28515625" style="156" bestFit="1" customWidth="1"/>
    <col min="8703" max="8703" width="0.85546875" style="156" customWidth="1"/>
    <col min="8704" max="8704" width="13.85546875" style="156" bestFit="1" customWidth="1"/>
    <col min="8705" max="8705" width="15.28515625" style="156" bestFit="1" customWidth="1"/>
    <col min="8706" max="8706" width="12.42578125" style="156" bestFit="1" customWidth="1"/>
    <col min="8707" max="8707" width="9.140625" style="156"/>
    <col min="8708" max="8708" width="17.5703125" style="156" customWidth="1"/>
    <col min="8709" max="8952" width="9.140625" style="156"/>
    <col min="8953" max="8953" width="2.42578125" style="156" customWidth="1"/>
    <col min="8954" max="8954" width="71" style="156" bestFit="1" customWidth="1"/>
    <col min="8955" max="8958" width="19.28515625" style="156" bestFit="1" customWidth="1"/>
    <col min="8959" max="8959" width="0.85546875" style="156" customWidth="1"/>
    <col min="8960" max="8960" width="13.85546875" style="156" bestFit="1" customWidth="1"/>
    <col min="8961" max="8961" width="15.28515625" style="156" bestFit="1" customWidth="1"/>
    <col min="8962" max="8962" width="12.42578125" style="156" bestFit="1" customWidth="1"/>
    <col min="8963" max="8963" width="9.140625" style="156"/>
    <col min="8964" max="8964" width="17.5703125" style="156" customWidth="1"/>
    <col min="8965" max="9208" width="9.140625" style="156"/>
    <col min="9209" max="9209" width="2.42578125" style="156" customWidth="1"/>
    <col min="9210" max="9210" width="71" style="156" bestFit="1" customWidth="1"/>
    <col min="9211" max="9214" width="19.28515625" style="156" bestFit="1" customWidth="1"/>
    <col min="9215" max="9215" width="0.85546875" style="156" customWidth="1"/>
    <col min="9216" max="9216" width="13.85546875" style="156" bestFit="1" customWidth="1"/>
    <col min="9217" max="9217" width="15.28515625" style="156" bestFit="1" customWidth="1"/>
    <col min="9218" max="9218" width="12.42578125" style="156" bestFit="1" customWidth="1"/>
    <col min="9219" max="9219" width="9.140625" style="156"/>
    <col min="9220" max="9220" width="17.5703125" style="156" customWidth="1"/>
    <col min="9221" max="9464" width="9.140625" style="156"/>
    <col min="9465" max="9465" width="2.42578125" style="156" customWidth="1"/>
    <col min="9466" max="9466" width="71" style="156" bestFit="1" customWidth="1"/>
    <col min="9467" max="9470" width="19.28515625" style="156" bestFit="1" customWidth="1"/>
    <col min="9471" max="9471" width="0.85546875" style="156" customWidth="1"/>
    <col min="9472" max="9472" width="13.85546875" style="156" bestFit="1" customWidth="1"/>
    <col min="9473" max="9473" width="15.28515625" style="156" bestFit="1" customWidth="1"/>
    <col min="9474" max="9474" width="12.42578125" style="156" bestFit="1" customWidth="1"/>
    <col min="9475" max="9475" width="9.140625" style="156"/>
    <col min="9476" max="9476" width="17.5703125" style="156" customWidth="1"/>
    <col min="9477" max="9720" width="9.140625" style="156"/>
    <col min="9721" max="9721" width="2.42578125" style="156" customWidth="1"/>
    <col min="9722" max="9722" width="71" style="156" bestFit="1" customWidth="1"/>
    <col min="9723" max="9726" width="19.28515625" style="156" bestFit="1" customWidth="1"/>
    <col min="9727" max="9727" width="0.85546875" style="156" customWidth="1"/>
    <col min="9728" max="9728" width="13.85546875" style="156" bestFit="1" customWidth="1"/>
    <col min="9729" max="9729" width="15.28515625" style="156" bestFit="1" customWidth="1"/>
    <col min="9730" max="9730" width="12.42578125" style="156" bestFit="1" customWidth="1"/>
    <col min="9731" max="9731" width="9.140625" style="156"/>
    <col min="9732" max="9732" width="17.5703125" style="156" customWidth="1"/>
    <col min="9733" max="9976" width="9.140625" style="156"/>
    <col min="9977" max="9977" width="2.42578125" style="156" customWidth="1"/>
    <col min="9978" max="9978" width="71" style="156" bestFit="1" customWidth="1"/>
    <col min="9979" max="9982" width="19.28515625" style="156" bestFit="1" customWidth="1"/>
    <col min="9983" max="9983" width="0.85546875" style="156" customWidth="1"/>
    <col min="9984" max="9984" width="13.85546875" style="156" bestFit="1" customWidth="1"/>
    <col min="9985" max="9985" width="15.28515625" style="156" bestFit="1" customWidth="1"/>
    <col min="9986" max="9986" width="12.42578125" style="156" bestFit="1" customWidth="1"/>
    <col min="9987" max="9987" width="9.140625" style="156"/>
    <col min="9988" max="9988" width="17.5703125" style="156" customWidth="1"/>
    <col min="9989" max="10232" width="9.140625" style="156"/>
    <col min="10233" max="10233" width="2.42578125" style="156" customWidth="1"/>
    <col min="10234" max="10234" width="71" style="156" bestFit="1" customWidth="1"/>
    <col min="10235" max="10238" width="19.28515625" style="156" bestFit="1" customWidth="1"/>
    <col min="10239" max="10239" width="0.85546875" style="156" customWidth="1"/>
    <col min="10240" max="10240" width="13.85546875" style="156" bestFit="1" customWidth="1"/>
    <col min="10241" max="10241" width="15.28515625" style="156" bestFit="1" customWidth="1"/>
    <col min="10242" max="10242" width="12.42578125" style="156" bestFit="1" customWidth="1"/>
    <col min="10243" max="10243" width="9.140625" style="156"/>
    <col min="10244" max="10244" width="17.5703125" style="156" customWidth="1"/>
    <col min="10245" max="10488" width="9.140625" style="156"/>
    <col min="10489" max="10489" width="2.42578125" style="156" customWidth="1"/>
    <col min="10490" max="10490" width="71" style="156" bestFit="1" customWidth="1"/>
    <col min="10491" max="10494" width="19.28515625" style="156" bestFit="1" customWidth="1"/>
    <col min="10495" max="10495" width="0.85546875" style="156" customWidth="1"/>
    <col min="10496" max="10496" width="13.85546875" style="156" bestFit="1" customWidth="1"/>
    <col min="10497" max="10497" width="15.28515625" style="156" bestFit="1" customWidth="1"/>
    <col min="10498" max="10498" width="12.42578125" style="156" bestFit="1" customWidth="1"/>
    <col min="10499" max="10499" width="9.140625" style="156"/>
    <col min="10500" max="10500" width="17.5703125" style="156" customWidth="1"/>
    <col min="10501" max="10744" width="9.140625" style="156"/>
    <col min="10745" max="10745" width="2.42578125" style="156" customWidth="1"/>
    <col min="10746" max="10746" width="71" style="156" bestFit="1" customWidth="1"/>
    <col min="10747" max="10750" width="19.28515625" style="156" bestFit="1" customWidth="1"/>
    <col min="10751" max="10751" width="0.85546875" style="156" customWidth="1"/>
    <col min="10752" max="10752" width="13.85546875" style="156" bestFit="1" customWidth="1"/>
    <col min="10753" max="10753" width="15.28515625" style="156" bestFit="1" customWidth="1"/>
    <col min="10754" max="10754" width="12.42578125" style="156" bestFit="1" customWidth="1"/>
    <col min="10755" max="10755" width="9.140625" style="156"/>
    <col min="10756" max="10756" width="17.5703125" style="156" customWidth="1"/>
    <col min="10757" max="11000" width="9.140625" style="156"/>
    <col min="11001" max="11001" width="2.42578125" style="156" customWidth="1"/>
    <col min="11002" max="11002" width="71" style="156" bestFit="1" customWidth="1"/>
    <col min="11003" max="11006" width="19.28515625" style="156" bestFit="1" customWidth="1"/>
    <col min="11007" max="11007" width="0.85546875" style="156" customWidth="1"/>
    <col min="11008" max="11008" width="13.85546875" style="156" bestFit="1" customWidth="1"/>
    <col min="11009" max="11009" width="15.28515625" style="156" bestFit="1" customWidth="1"/>
    <col min="11010" max="11010" width="12.42578125" style="156" bestFit="1" customWidth="1"/>
    <col min="11011" max="11011" width="9.140625" style="156"/>
    <col min="11012" max="11012" width="17.5703125" style="156" customWidth="1"/>
    <col min="11013" max="11256" width="9.140625" style="156"/>
    <col min="11257" max="11257" width="2.42578125" style="156" customWidth="1"/>
    <col min="11258" max="11258" width="71" style="156" bestFit="1" customWidth="1"/>
    <col min="11259" max="11262" width="19.28515625" style="156" bestFit="1" customWidth="1"/>
    <col min="11263" max="11263" width="0.85546875" style="156" customWidth="1"/>
    <col min="11264" max="11264" width="13.85546875" style="156" bestFit="1" customWidth="1"/>
    <col min="11265" max="11265" width="15.28515625" style="156" bestFit="1" customWidth="1"/>
    <col min="11266" max="11266" width="12.42578125" style="156" bestFit="1" customWidth="1"/>
    <col min="11267" max="11267" width="9.140625" style="156"/>
    <col min="11268" max="11268" width="17.5703125" style="156" customWidth="1"/>
    <col min="11269" max="11512" width="9.140625" style="156"/>
    <col min="11513" max="11513" width="2.42578125" style="156" customWidth="1"/>
    <col min="11514" max="11514" width="71" style="156" bestFit="1" customWidth="1"/>
    <col min="11515" max="11518" width="19.28515625" style="156" bestFit="1" customWidth="1"/>
    <col min="11519" max="11519" width="0.85546875" style="156" customWidth="1"/>
    <col min="11520" max="11520" width="13.85546875" style="156" bestFit="1" customWidth="1"/>
    <col min="11521" max="11521" width="15.28515625" style="156" bestFit="1" customWidth="1"/>
    <col min="11522" max="11522" width="12.42578125" style="156" bestFit="1" customWidth="1"/>
    <col min="11523" max="11523" width="9.140625" style="156"/>
    <col min="11524" max="11524" width="17.5703125" style="156" customWidth="1"/>
    <col min="11525" max="11768" width="9.140625" style="156"/>
    <col min="11769" max="11769" width="2.42578125" style="156" customWidth="1"/>
    <col min="11770" max="11770" width="71" style="156" bestFit="1" customWidth="1"/>
    <col min="11771" max="11774" width="19.28515625" style="156" bestFit="1" customWidth="1"/>
    <col min="11775" max="11775" width="0.85546875" style="156" customWidth="1"/>
    <col min="11776" max="11776" width="13.85546875" style="156" bestFit="1" customWidth="1"/>
    <col min="11777" max="11777" width="15.28515625" style="156" bestFit="1" customWidth="1"/>
    <col min="11778" max="11778" width="12.42578125" style="156" bestFit="1" customWidth="1"/>
    <col min="11779" max="11779" width="9.140625" style="156"/>
    <col min="11780" max="11780" width="17.5703125" style="156" customWidth="1"/>
    <col min="11781" max="12024" width="9.140625" style="156"/>
    <col min="12025" max="12025" width="2.42578125" style="156" customWidth="1"/>
    <col min="12026" max="12026" width="71" style="156" bestFit="1" customWidth="1"/>
    <col min="12027" max="12030" width="19.28515625" style="156" bestFit="1" customWidth="1"/>
    <col min="12031" max="12031" width="0.85546875" style="156" customWidth="1"/>
    <col min="12032" max="12032" width="13.85546875" style="156" bestFit="1" customWidth="1"/>
    <col min="12033" max="12033" width="15.28515625" style="156" bestFit="1" customWidth="1"/>
    <col min="12034" max="12034" width="12.42578125" style="156" bestFit="1" customWidth="1"/>
    <col min="12035" max="12035" width="9.140625" style="156"/>
    <col min="12036" max="12036" width="17.5703125" style="156" customWidth="1"/>
    <col min="12037" max="12280" width="9.140625" style="156"/>
    <col min="12281" max="12281" width="2.42578125" style="156" customWidth="1"/>
    <col min="12282" max="12282" width="71" style="156" bestFit="1" customWidth="1"/>
    <col min="12283" max="12286" width="19.28515625" style="156" bestFit="1" customWidth="1"/>
    <col min="12287" max="12287" width="0.85546875" style="156" customWidth="1"/>
    <col min="12288" max="12288" width="13.85546875" style="156" bestFit="1" customWidth="1"/>
    <col min="12289" max="12289" width="15.28515625" style="156" bestFit="1" customWidth="1"/>
    <col min="12290" max="12290" width="12.42578125" style="156" bestFit="1" customWidth="1"/>
    <col min="12291" max="12291" width="9.140625" style="156"/>
    <col min="12292" max="12292" width="17.5703125" style="156" customWidth="1"/>
    <col min="12293" max="12536" width="9.140625" style="156"/>
    <col min="12537" max="12537" width="2.42578125" style="156" customWidth="1"/>
    <col min="12538" max="12538" width="71" style="156" bestFit="1" customWidth="1"/>
    <col min="12539" max="12542" width="19.28515625" style="156" bestFit="1" customWidth="1"/>
    <col min="12543" max="12543" width="0.85546875" style="156" customWidth="1"/>
    <col min="12544" max="12544" width="13.85546875" style="156" bestFit="1" customWidth="1"/>
    <col min="12545" max="12545" width="15.28515625" style="156" bestFit="1" customWidth="1"/>
    <col min="12546" max="12546" width="12.42578125" style="156" bestFit="1" customWidth="1"/>
    <col min="12547" max="12547" width="9.140625" style="156"/>
    <col min="12548" max="12548" width="17.5703125" style="156" customWidth="1"/>
    <col min="12549" max="12792" width="9.140625" style="156"/>
    <col min="12793" max="12793" width="2.42578125" style="156" customWidth="1"/>
    <col min="12794" max="12794" width="71" style="156" bestFit="1" customWidth="1"/>
    <col min="12795" max="12798" width="19.28515625" style="156" bestFit="1" customWidth="1"/>
    <col min="12799" max="12799" width="0.85546875" style="156" customWidth="1"/>
    <col min="12800" max="12800" width="13.85546875" style="156" bestFit="1" customWidth="1"/>
    <col min="12801" max="12801" width="15.28515625" style="156" bestFit="1" customWidth="1"/>
    <col min="12802" max="12802" width="12.42578125" style="156" bestFit="1" customWidth="1"/>
    <col min="12803" max="12803" width="9.140625" style="156"/>
    <col min="12804" max="12804" width="17.5703125" style="156" customWidth="1"/>
    <col min="12805" max="13048" width="9.140625" style="156"/>
    <col min="13049" max="13049" width="2.42578125" style="156" customWidth="1"/>
    <col min="13050" max="13050" width="71" style="156" bestFit="1" customWidth="1"/>
    <col min="13051" max="13054" width="19.28515625" style="156" bestFit="1" customWidth="1"/>
    <col min="13055" max="13055" width="0.85546875" style="156" customWidth="1"/>
    <col min="13056" max="13056" width="13.85546875" style="156" bestFit="1" customWidth="1"/>
    <col min="13057" max="13057" width="15.28515625" style="156" bestFit="1" customWidth="1"/>
    <col min="13058" max="13058" width="12.42578125" style="156" bestFit="1" customWidth="1"/>
    <col min="13059" max="13059" width="9.140625" style="156"/>
    <col min="13060" max="13060" width="17.5703125" style="156" customWidth="1"/>
    <col min="13061" max="13304" width="9.140625" style="156"/>
    <col min="13305" max="13305" width="2.42578125" style="156" customWidth="1"/>
    <col min="13306" max="13306" width="71" style="156" bestFit="1" customWidth="1"/>
    <col min="13307" max="13310" width="19.28515625" style="156" bestFit="1" customWidth="1"/>
    <col min="13311" max="13311" width="0.85546875" style="156" customWidth="1"/>
    <col min="13312" max="13312" width="13.85546875" style="156" bestFit="1" customWidth="1"/>
    <col min="13313" max="13313" width="15.28515625" style="156" bestFit="1" customWidth="1"/>
    <col min="13314" max="13314" width="12.42578125" style="156" bestFit="1" customWidth="1"/>
    <col min="13315" max="13315" width="9.140625" style="156"/>
    <col min="13316" max="13316" width="17.5703125" style="156" customWidth="1"/>
    <col min="13317" max="13560" width="9.140625" style="156"/>
    <col min="13561" max="13561" width="2.42578125" style="156" customWidth="1"/>
    <col min="13562" max="13562" width="71" style="156" bestFit="1" customWidth="1"/>
    <col min="13563" max="13566" width="19.28515625" style="156" bestFit="1" customWidth="1"/>
    <col min="13567" max="13567" width="0.85546875" style="156" customWidth="1"/>
    <col min="13568" max="13568" width="13.85546875" style="156" bestFit="1" customWidth="1"/>
    <col min="13569" max="13569" width="15.28515625" style="156" bestFit="1" customWidth="1"/>
    <col min="13570" max="13570" width="12.42578125" style="156" bestFit="1" customWidth="1"/>
    <col min="13571" max="13571" width="9.140625" style="156"/>
    <col min="13572" max="13572" width="17.5703125" style="156" customWidth="1"/>
    <col min="13573" max="13816" width="9.140625" style="156"/>
    <col min="13817" max="13817" width="2.42578125" style="156" customWidth="1"/>
    <col min="13818" max="13818" width="71" style="156" bestFit="1" customWidth="1"/>
    <col min="13819" max="13822" width="19.28515625" style="156" bestFit="1" customWidth="1"/>
    <col min="13823" max="13823" width="0.85546875" style="156" customWidth="1"/>
    <col min="13824" max="13824" width="13.85546875" style="156" bestFit="1" customWidth="1"/>
    <col min="13825" max="13825" width="15.28515625" style="156" bestFit="1" customWidth="1"/>
    <col min="13826" max="13826" width="12.42578125" style="156" bestFit="1" customWidth="1"/>
    <col min="13827" max="13827" width="9.140625" style="156"/>
    <col min="13828" max="13828" width="17.5703125" style="156" customWidth="1"/>
    <col min="13829" max="14072" width="9.140625" style="156"/>
    <col min="14073" max="14073" width="2.42578125" style="156" customWidth="1"/>
    <col min="14074" max="14074" width="71" style="156" bestFit="1" customWidth="1"/>
    <col min="14075" max="14078" width="19.28515625" style="156" bestFit="1" customWidth="1"/>
    <col min="14079" max="14079" width="0.85546875" style="156" customWidth="1"/>
    <col min="14080" max="14080" width="13.85546875" style="156" bestFit="1" customWidth="1"/>
    <col min="14081" max="14081" width="15.28515625" style="156" bestFit="1" customWidth="1"/>
    <col min="14082" max="14082" width="12.42578125" style="156" bestFit="1" customWidth="1"/>
    <col min="14083" max="14083" width="9.140625" style="156"/>
    <col min="14084" max="14084" width="17.5703125" style="156" customWidth="1"/>
    <col min="14085" max="14328" width="9.140625" style="156"/>
    <col min="14329" max="14329" width="2.42578125" style="156" customWidth="1"/>
    <col min="14330" max="14330" width="71" style="156" bestFit="1" customWidth="1"/>
    <col min="14331" max="14334" width="19.28515625" style="156" bestFit="1" customWidth="1"/>
    <col min="14335" max="14335" width="0.85546875" style="156" customWidth="1"/>
    <col min="14336" max="14336" width="13.85546875" style="156" bestFit="1" customWidth="1"/>
    <col min="14337" max="14337" width="15.28515625" style="156" bestFit="1" customWidth="1"/>
    <col min="14338" max="14338" width="12.42578125" style="156" bestFit="1" customWidth="1"/>
    <col min="14339" max="14339" width="9.140625" style="156"/>
    <col min="14340" max="14340" width="17.5703125" style="156" customWidth="1"/>
    <col min="14341" max="14584" width="9.140625" style="156"/>
    <col min="14585" max="14585" width="2.42578125" style="156" customWidth="1"/>
    <col min="14586" max="14586" width="71" style="156" bestFit="1" customWidth="1"/>
    <col min="14587" max="14590" width="19.28515625" style="156" bestFit="1" customWidth="1"/>
    <col min="14591" max="14591" width="0.85546875" style="156" customWidth="1"/>
    <col min="14592" max="14592" width="13.85546875" style="156" bestFit="1" customWidth="1"/>
    <col min="14593" max="14593" width="15.28515625" style="156" bestFit="1" customWidth="1"/>
    <col min="14594" max="14594" width="12.42578125" style="156" bestFit="1" customWidth="1"/>
    <col min="14595" max="14595" width="9.140625" style="156"/>
    <col min="14596" max="14596" width="17.5703125" style="156" customWidth="1"/>
    <col min="14597" max="14840" width="9.140625" style="156"/>
    <col min="14841" max="14841" width="2.42578125" style="156" customWidth="1"/>
    <col min="14842" max="14842" width="71" style="156" bestFit="1" customWidth="1"/>
    <col min="14843" max="14846" width="19.28515625" style="156" bestFit="1" customWidth="1"/>
    <col min="14847" max="14847" width="0.85546875" style="156" customWidth="1"/>
    <col min="14848" max="14848" width="13.85546875" style="156" bestFit="1" customWidth="1"/>
    <col min="14849" max="14849" width="15.28515625" style="156" bestFit="1" customWidth="1"/>
    <col min="14850" max="14850" width="12.42578125" style="156" bestFit="1" customWidth="1"/>
    <col min="14851" max="14851" width="9.140625" style="156"/>
    <col min="14852" max="14852" width="17.5703125" style="156" customWidth="1"/>
    <col min="14853" max="15096" width="9.140625" style="156"/>
    <col min="15097" max="15097" width="2.42578125" style="156" customWidth="1"/>
    <col min="15098" max="15098" width="71" style="156" bestFit="1" customWidth="1"/>
    <col min="15099" max="15102" width="19.28515625" style="156" bestFit="1" customWidth="1"/>
    <col min="15103" max="15103" width="0.85546875" style="156" customWidth="1"/>
    <col min="15104" max="15104" width="13.85546875" style="156" bestFit="1" customWidth="1"/>
    <col min="15105" max="15105" width="15.28515625" style="156" bestFit="1" customWidth="1"/>
    <col min="15106" max="15106" width="12.42578125" style="156" bestFit="1" customWidth="1"/>
    <col min="15107" max="15107" width="9.140625" style="156"/>
    <col min="15108" max="15108" width="17.5703125" style="156" customWidth="1"/>
    <col min="15109" max="15352" width="9.140625" style="156"/>
    <col min="15353" max="15353" width="2.42578125" style="156" customWidth="1"/>
    <col min="15354" max="15354" width="71" style="156" bestFit="1" customWidth="1"/>
    <col min="15355" max="15358" width="19.28515625" style="156" bestFit="1" customWidth="1"/>
    <col min="15359" max="15359" width="0.85546875" style="156" customWidth="1"/>
    <col min="15360" max="15360" width="13.85546875" style="156" bestFit="1" customWidth="1"/>
    <col min="15361" max="15361" width="15.28515625" style="156" bestFit="1" customWidth="1"/>
    <col min="15362" max="15362" width="12.42578125" style="156" bestFit="1" customWidth="1"/>
    <col min="15363" max="15363" width="9.140625" style="156"/>
    <col min="15364" max="15364" width="17.5703125" style="156" customWidth="1"/>
    <col min="15365" max="15608" width="9.140625" style="156"/>
    <col min="15609" max="15609" width="2.42578125" style="156" customWidth="1"/>
    <col min="15610" max="15610" width="71" style="156" bestFit="1" customWidth="1"/>
    <col min="15611" max="15614" width="19.28515625" style="156" bestFit="1" customWidth="1"/>
    <col min="15615" max="15615" width="0.85546875" style="156" customWidth="1"/>
    <col min="15616" max="15616" width="13.85546875" style="156" bestFit="1" customWidth="1"/>
    <col min="15617" max="15617" width="15.28515625" style="156" bestFit="1" customWidth="1"/>
    <col min="15618" max="15618" width="12.42578125" style="156" bestFit="1" customWidth="1"/>
    <col min="15619" max="15619" width="9.140625" style="156"/>
    <col min="15620" max="15620" width="17.5703125" style="156" customWidth="1"/>
    <col min="15621" max="15864" width="9.140625" style="156"/>
    <col min="15865" max="15865" width="2.42578125" style="156" customWidth="1"/>
    <col min="15866" max="15866" width="71" style="156" bestFit="1" customWidth="1"/>
    <col min="15867" max="15870" width="19.28515625" style="156" bestFit="1" customWidth="1"/>
    <col min="15871" max="15871" width="0.85546875" style="156" customWidth="1"/>
    <col min="15872" max="15872" width="13.85546875" style="156" bestFit="1" customWidth="1"/>
    <col min="15873" max="15873" width="15.28515625" style="156" bestFit="1" customWidth="1"/>
    <col min="15874" max="15874" width="12.42578125" style="156" bestFit="1" customWidth="1"/>
    <col min="15875" max="15875" width="9.140625" style="156"/>
    <col min="15876" max="15876" width="17.5703125" style="156" customWidth="1"/>
    <col min="15877" max="16120" width="9.140625" style="156"/>
    <col min="16121" max="16121" width="2.42578125" style="156" customWidth="1"/>
    <col min="16122" max="16122" width="71" style="156" bestFit="1" customWidth="1"/>
    <col min="16123" max="16126" width="19.28515625" style="156" bestFit="1" customWidth="1"/>
    <col min="16127" max="16127" width="0.85546875" style="156" customWidth="1"/>
    <col min="16128" max="16128" width="13.85546875" style="156" bestFit="1" customWidth="1"/>
    <col min="16129" max="16129" width="15.28515625" style="156" bestFit="1" customWidth="1"/>
    <col min="16130" max="16130" width="12.42578125" style="156" bestFit="1" customWidth="1"/>
    <col min="16131" max="16131" width="9.140625" style="156"/>
    <col min="16132" max="16132" width="17.5703125" style="156" customWidth="1"/>
    <col min="16133" max="16384" width="9.140625" style="156"/>
  </cols>
  <sheetData>
    <row r="1" spans="1:5" ht="15.75">
      <c r="A1" s="535"/>
    </row>
    <row r="2" spans="1:5" s="157" customFormat="1" ht="15.75" customHeight="1">
      <c r="A2" s="317" t="s">
        <v>297</v>
      </c>
      <c r="B2" s="650" t="e">
        <v>#VALUE!</v>
      </c>
      <c r="C2" s="650"/>
      <c r="D2" s="650" t="s">
        <v>37</v>
      </c>
      <c r="E2" s="650"/>
    </row>
    <row r="3" spans="1:5" s="157" customFormat="1" ht="15.75" customHeight="1">
      <c r="A3" s="329" t="s">
        <v>298</v>
      </c>
      <c r="B3" s="165">
        <v>43100</v>
      </c>
      <c r="C3" s="166">
        <v>42735</v>
      </c>
      <c r="D3" s="166" t="s">
        <v>598</v>
      </c>
      <c r="E3" s="166" t="s">
        <v>543</v>
      </c>
    </row>
    <row r="4" spans="1:5" s="158" customFormat="1" ht="15.75" customHeight="1">
      <c r="A4" s="683" t="s">
        <v>166</v>
      </c>
      <c r="B4" s="683"/>
      <c r="C4" s="683"/>
      <c r="D4" s="683"/>
      <c r="E4" s="683"/>
    </row>
    <row r="5" spans="1:5" ht="15.75" customHeight="1">
      <c r="A5" s="175" t="s">
        <v>191</v>
      </c>
      <c r="B5" s="531">
        <v>3031</v>
      </c>
      <c r="C5" s="531">
        <v>1609</v>
      </c>
      <c r="D5" s="531">
        <v>799542</v>
      </c>
      <c r="E5" s="531">
        <v>595971</v>
      </c>
    </row>
    <row r="6" spans="1:5" ht="15.75" customHeight="1">
      <c r="A6" s="326" t="s">
        <v>575</v>
      </c>
      <c r="B6" s="327">
        <v>346287</v>
      </c>
      <c r="C6" s="327">
        <v>124479</v>
      </c>
      <c r="D6" s="327">
        <v>541218</v>
      </c>
      <c r="E6" s="327">
        <v>2068611</v>
      </c>
    </row>
    <row r="7" spans="1:5" ht="15.75" customHeight="1">
      <c r="A7" s="175" t="s">
        <v>498</v>
      </c>
      <c r="B7" s="531">
        <v>275468</v>
      </c>
      <c r="C7" s="531">
        <v>72351</v>
      </c>
      <c r="D7" s="531">
        <v>632473</v>
      </c>
      <c r="E7" s="531">
        <v>256674</v>
      </c>
    </row>
    <row r="8" spans="1:5" ht="15.75" customHeight="1">
      <c r="A8" s="326" t="s">
        <v>192</v>
      </c>
      <c r="B8" s="327">
        <v>16088</v>
      </c>
      <c r="C8" s="327">
        <v>14773</v>
      </c>
      <c r="D8" s="327">
        <v>17505</v>
      </c>
      <c r="E8" s="327">
        <v>14942</v>
      </c>
    </row>
    <row r="9" spans="1:5" ht="15.75" customHeight="1">
      <c r="A9" s="175" t="s">
        <v>416</v>
      </c>
      <c r="B9" s="531"/>
      <c r="C9" s="531"/>
      <c r="D9" s="531">
        <v>19717</v>
      </c>
      <c r="E9" s="531">
        <v>17452</v>
      </c>
    </row>
    <row r="10" spans="1:5" ht="15.75" customHeight="1">
      <c r="A10" s="326" t="s">
        <v>417</v>
      </c>
      <c r="B10" s="327">
        <v>11725</v>
      </c>
      <c r="C10" s="327">
        <v>17216</v>
      </c>
      <c r="D10" s="327">
        <v>210886</v>
      </c>
      <c r="E10" s="327">
        <v>32335</v>
      </c>
    </row>
    <row r="11" spans="1:5" ht="15.75" customHeight="1">
      <c r="A11" s="175" t="s">
        <v>419</v>
      </c>
      <c r="B11" s="531"/>
      <c r="C11" s="531"/>
      <c r="D11" s="531">
        <v>14138</v>
      </c>
      <c r="E11" s="531">
        <v>19202</v>
      </c>
    </row>
    <row r="12" spans="1:5" ht="15.75" customHeight="1">
      <c r="A12" s="326" t="s">
        <v>418</v>
      </c>
      <c r="B12" s="327">
        <v>3943.90506</v>
      </c>
      <c r="C12" s="327">
        <v>18340</v>
      </c>
      <c r="D12" s="327">
        <v>580</v>
      </c>
      <c r="E12" s="327">
        <v>703</v>
      </c>
    </row>
    <row r="13" spans="1:5" ht="15.75" customHeight="1">
      <c r="A13" s="175" t="s">
        <v>576</v>
      </c>
      <c r="B13" s="531"/>
      <c r="C13" s="531"/>
      <c r="D13" s="531">
        <v>15324</v>
      </c>
      <c r="E13" s="531">
        <v>4677</v>
      </c>
    </row>
    <row r="14" spans="1:5" ht="15.75" customHeight="1">
      <c r="A14" s="326" t="s">
        <v>405</v>
      </c>
      <c r="B14" s="327"/>
      <c r="C14" s="327"/>
      <c r="D14" s="327">
        <v>1892</v>
      </c>
      <c r="E14" s="327">
        <v>1876</v>
      </c>
    </row>
    <row r="15" spans="1:5" ht="15.75" customHeight="1">
      <c r="A15" s="175" t="s">
        <v>41</v>
      </c>
      <c r="B15" s="531">
        <v>48539.094940000003</v>
      </c>
      <c r="C15" s="531">
        <v>47166</v>
      </c>
      <c r="D15" s="531">
        <v>71323</v>
      </c>
      <c r="E15" s="531">
        <v>41133</v>
      </c>
    </row>
    <row r="16" spans="1:5" s="157" customFormat="1" ht="15.75" customHeight="1">
      <c r="A16" s="163"/>
      <c r="B16" s="161">
        <v>709686</v>
      </c>
      <c r="C16" s="161">
        <v>329556</v>
      </c>
      <c r="D16" s="161">
        <v>2324598</v>
      </c>
      <c r="E16" s="161">
        <v>3053576</v>
      </c>
    </row>
    <row r="17" spans="1:5" s="158" customFormat="1" ht="15.75" customHeight="1">
      <c r="A17" s="683" t="s">
        <v>167</v>
      </c>
      <c r="B17" s="683"/>
      <c r="C17" s="683"/>
      <c r="D17" s="683"/>
      <c r="E17" s="683"/>
    </row>
    <row r="18" spans="1:5" s="158" customFormat="1" ht="15.75" customHeight="1">
      <c r="A18" s="176" t="s">
        <v>577</v>
      </c>
      <c r="B18" s="177"/>
      <c r="C18" s="177"/>
      <c r="D18" s="177"/>
      <c r="E18" s="177"/>
    </row>
    <row r="19" spans="1:5" s="158" customFormat="1" ht="15.75" customHeight="1">
      <c r="A19" s="326" t="s">
        <v>405</v>
      </c>
      <c r="B19" s="327"/>
      <c r="C19" s="327"/>
      <c r="D19" s="327">
        <v>46981</v>
      </c>
      <c r="E19" s="327">
        <v>46515</v>
      </c>
    </row>
    <row r="20" spans="1:5" ht="15.75" customHeight="1">
      <c r="A20" s="175" t="s">
        <v>498</v>
      </c>
      <c r="B20" s="178">
        <v>20329</v>
      </c>
      <c r="C20" s="178">
        <v>9117</v>
      </c>
      <c r="D20" s="178">
        <v>578837</v>
      </c>
      <c r="E20" s="178">
        <v>10679</v>
      </c>
    </row>
    <row r="21" spans="1:5" s="158" customFormat="1" ht="15.75" customHeight="1">
      <c r="A21" s="326" t="s">
        <v>195</v>
      </c>
      <c r="B21" s="327">
        <v>1312791</v>
      </c>
      <c r="C21" s="327">
        <v>1150358</v>
      </c>
      <c r="D21" s="327">
        <v>1724394</v>
      </c>
      <c r="E21" s="327">
        <v>1576332</v>
      </c>
    </row>
    <row r="22" spans="1:5" ht="15.75" customHeight="1">
      <c r="A22" s="175" t="s">
        <v>435</v>
      </c>
      <c r="B22" s="178"/>
      <c r="C22" s="178"/>
      <c r="D22" s="178">
        <v>0</v>
      </c>
      <c r="E22" s="178">
        <v>242</v>
      </c>
    </row>
    <row r="23" spans="1:5" s="158" customFormat="1" ht="15.75" customHeight="1">
      <c r="A23" s="326" t="s">
        <v>496</v>
      </c>
      <c r="B23" s="327">
        <v>66389</v>
      </c>
      <c r="C23" s="327">
        <v>70166</v>
      </c>
      <c r="D23" s="327">
        <v>41575</v>
      </c>
      <c r="E23" s="327">
        <v>52886</v>
      </c>
    </row>
    <row r="24" spans="1:5" ht="15.75" customHeight="1">
      <c r="A24" s="175" t="s">
        <v>450</v>
      </c>
      <c r="B24" s="178"/>
      <c r="C24" s="178"/>
      <c r="D24" s="178">
        <v>43024</v>
      </c>
      <c r="E24" s="178">
        <v>43024</v>
      </c>
    </row>
    <row r="25" spans="1:5" s="158" customFormat="1" ht="15.75" customHeight="1">
      <c r="A25" s="326" t="s">
        <v>419</v>
      </c>
      <c r="B25" s="327"/>
      <c r="C25" s="327"/>
      <c r="D25" s="327">
        <v>4056</v>
      </c>
      <c r="E25" s="327">
        <v>0</v>
      </c>
    </row>
    <row r="26" spans="1:5" s="158" customFormat="1" ht="15.75" customHeight="1">
      <c r="A26" s="175" t="s">
        <v>557</v>
      </c>
      <c r="B26" s="178"/>
      <c r="C26" s="178"/>
      <c r="D26" s="575">
        <v>5080</v>
      </c>
      <c r="E26" s="178">
        <v>0</v>
      </c>
    </row>
    <row r="27" spans="1:5" ht="15.75" customHeight="1">
      <c r="A27" s="326" t="s">
        <v>41</v>
      </c>
      <c r="B27" s="327">
        <v>7594</v>
      </c>
      <c r="C27" s="327">
        <v>1570</v>
      </c>
      <c r="D27" s="571">
        <v>103825</v>
      </c>
      <c r="E27" s="327">
        <v>12693</v>
      </c>
    </row>
    <row r="28" spans="1:5" s="157" customFormat="1" ht="15.75" customHeight="1">
      <c r="A28" s="163"/>
      <c r="B28" s="161">
        <v>1394368</v>
      </c>
      <c r="C28" s="161">
        <v>1452749</v>
      </c>
      <c r="D28" s="161">
        <v>2547772</v>
      </c>
      <c r="E28" s="161">
        <v>1742371</v>
      </c>
    </row>
    <row r="29" spans="1:5" ht="15.75" customHeight="1">
      <c r="A29" s="175" t="s">
        <v>135</v>
      </c>
      <c r="B29" s="178" t="e">
        <v>#REF!</v>
      </c>
      <c r="C29" s="178" t="e">
        <v>#REF!</v>
      </c>
      <c r="D29" s="178">
        <v>1549139</v>
      </c>
      <c r="E29" s="178">
        <v>1390300</v>
      </c>
    </row>
    <row r="30" spans="1:5" s="158" customFormat="1" ht="15.75" customHeight="1">
      <c r="A30" s="326" t="s">
        <v>420</v>
      </c>
      <c r="B30" s="327" t="e">
        <v>#REF!</v>
      </c>
      <c r="C30" s="327" t="e">
        <v>#REF!</v>
      </c>
      <c r="D30" s="327">
        <v>7827146</v>
      </c>
      <c r="E30" s="327">
        <v>7156235</v>
      </c>
    </row>
    <row r="31" spans="1:5" ht="15.75" customHeight="1">
      <c r="A31" s="175" t="s">
        <v>258</v>
      </c>
      <c r="B31" s="178" t="e">
        <v>#REF!</v>
      </c>
      <c r="C31" s="178" t="e">
        <v>#REF!</v>
      </c>
      <c r="D31" s="178">
        <v>319989</v>
      </c>
      <c r="E31" s="178">
        <v>306071</v>
      </c>
    </row>
    <row r="32" spans="1:5" ht="15.75" customHeight="1">
      <c r="A32" s="160"/>
      <c r="B32" s="318"/>
      <c r="C32" s="318"/>
      <c r="D32" s="318">
        <v>9696274</v>
      </c>
      <c r="E32" s="318">
        <v>8852606</v>
      </c>
    </row>
    <row r="33" spans="1:6" ht="15.75" customHeight="1">
      <c r="A33" s="160"/>
      <c r="B33" s="318"/>
      <c r="C33" s="318"/>
      <c r="D33" s="318">
        <v>12244046</v>
      </c>
      <c r="E33" s="318">
        <v>10594977</v>
      </c>
    </row>
    <row r="34" spans="1:6" s="157" customFormat="1" ht="15.75" customHeight="1">
      <c r="A34" s="163" t="s">
        <v>306</v>
      </c>
      <c r="B34" s="318">
        <v>280677259236</v>
      </c>
      <c r="C34" s="318" t="e">
        <v>#NUM!</v>
      </c>
      <c r="D34" s="318">
        <v>14568644</v>
      </c>
      <c r="E34" s="318">
        <v>13648553</v>
      </c>
    </row>
    <row r="35" spans="1:6" s="159" customFormat="1" ht="15.75" customHeight="1">
      <c r="A35" s="164"/>
      <c r="B35" s="162"/>
      <c r="C35" s="162"/>
      <c r="D35" s="162"/>
      <c r="E35" s="162"/>
    </row>
    <row r="36" spans="1:6" s="157" customFormat="1" ht="15.75" customHeight="1">
      <c r="A36" s="317" t="s">
        <v>299</v>
      </c>
      <c r="B36" s="245">
        <v>43100</v>
      </c>
      <c r="C36" s="245"/>
      <c r="D36" s="650" t="s">
        <v>37</v>
      </c>
      <c r="E36" s="650"/>
      <c r="F36" s="548"/>
    </row>
    <row r="37" spans="1:6" s="157" customFormat="1" ht="15.75" customHeight="1">
      <c r="A37" s="329" t="s">
        <v>298</v>
      </c>
      <c r="B37" s="166">
        <v>42825</v>
      </c>
      <c r="C37" s="166">
        <v>42735</v>
      </c>
      <c r="D37" s="166" t="s">
        <v>598</v>
      </c>
      <c r="E37" s="166" t="s">
        <v>543</v>
      </c>
      <c r="F37" s="548"/>
    </row>
    <row r="38" spans="1:6" s="158" customFormat="1" ht="15.75" customHeight="1">
      <c r="A38" s="683" t="s">
        <v>166</v>
      </c>
      <c r="B38" s="683"/>
      <c r="C38" s="683"/>
      <c r="D38" s="683"/>
      <c r="E38" s="683"/>
      <c r="F38" s="549"/>
    </row>
    <row r="39" spans="1:6" ht="15.75" customHeight="1">
      <c r="A39" s="175" t="s">
        <v>578</v>
      </c>
      <c r="B39" s="531" t="e">
        <v>#REF!</v>
      </c>
      <c r="C39" s="531" t="e">
        <v>#REF!</v>
      </c>
      <c r="D39" s="531">
        <v>96334</v>
      </c>
      <c r="E39" s="531">
        <v>709928</v>
      </c>
    </row>
    <row r="40" spans="1:6" ht="15.75" customHeight="1">
      <c r="A40" s="326" t="s">
        <v>196</v>
      </c>
      <c r="B40" s="327" t="e">
        <v>#REF!</v>
      </c>
      <c r="C40" s="327" t="e">
        <v>#REF!</v>
      </c>
      <c r="D40" s="327">
        <v>542316</v>
      </c>
      <c r="E40" s="327">
        <v>367508</v>
      </c>
    </row>
    <row r="41" spans="1:6" ht="15.75" customHeight="1">
      <c r="A41" s="175" t="s">
        <v>510</v>
      </c>
      <c r="B41" s="531"/>
      <c r="C41" s="531"/>
      <c r="D41" s="531">
        <v>141</v>
      </c>
      <c r="E41" s="531">
        <v>282</v>
      </c>
    </row>
    <row r="42" spans="1:6" ht="15.75" customHeight="1">
      <c r="A42" s="326" t="s">
        <v>134</v>
      </c>
      <c r="B42" s="327">
        <v>0</v>
      </c>
      <c r="C42" s="327">
        <v>0</v>
      </c>
      <c r="D42" s="327">
        <v>112304</v>
      </c>
      <c r="E42" s="327">
        <v>167774</v>
      </c>
    </row>
    <row r="43" spans="1:6" ht="15.75" customHeight="1">
      <c r="A43" s="175" t="s">
        <v>481</v>
      </c>
      <c r="B43" s="531" t="e">
        <v>#REF!</v>
      </c>
      <c r="C43" s="531" t="e">
        <v>#REF!</v>
      </c>
      <c r="D43" s="531">
        <v>478040</v>
      </c>
      <c r="E43" s="531">
        <v>92106</v>
      </c>
    </row>
    <row r="44" spans="1:6" ht="15.75" customHeight="1">
      <c r="A44" s="326" t="s">
        <v>483</v>
      </c>
      <c r="B44" s="327" t="e">
        <v>#REF!</v>
      </c>
      <c r="C44" s="327" t="e">
        <v>#REF!</v>
      </c>
      <c r="D44" s="327">
        <v>52518</v>
      </c>
      <c r="E44" s="327">
        <v>48336</v>
      </c>
    </row>
    <row r="45" spans="1:6" ht="15.75" customHeight="1">
      <c r="A45" s="175" t="s">
        <v>197</v>
      </c>
      <c r="B45" s="531" t="e">
        <v>#REF!</v>
      </c>
      <c r="C45" s="531" t="e">
        <v>#REF!</v>
      </c>
      <c r="D45" s="531">
        <v>10406</v>
      </c>
      <c r="E45" s="531">
        <v>102079</v>
      </c>
    </row>
    <row r="46" spans="1:6" ht="15.75" customHeight="1">
      <c r="A46" s="326" t="s">
        <v>131</v>
      </c>
      <c r="B46" s="327" t="e">
        <v>#REF!</v>
      </c>
      <c r="C46" s="327" t="e">
        <v>#REF!</v>
      </c>
      <c r="D46" s="327">
        <v>48833</v>
      </c>
      <c r="E46" s="327">
        <v>33341</v>
      </c>
    </row>
    <row r="47" spans="1:6" ht="15.75" customHeight="1">
      <c r="A47" s="175" t="s">
        <v>454</v>
      </c>
      <c r="B47" s="531" t="e">
        <v>#REF!</v>
      </c>
      <c r="C47" s="531" t="e">
        <v>#REF!</v>
      </c>
      <c r="D47" s="531">
        <v>868</v>
      </c>
      <c r="E47" s="531">
        <v>2173</v>
      </c>
    </row>
    <row r="48" spans="1:6" ht="15.75" customHeight="1">
      <c r="A48" s="326" t="s">
        <v>421</v>
      </c>
      <c r="B48" s="327"/>
      <c r="C48" s="327"/>
      <c r="D48" s="327">
        <v>2480</v>
      </c>
      <c r="E48" s="327">
        <v>2480</v>
      </c>
    </row>
    <row r="49" spans="1:5" ht="15.75" customHeight="1">
      <c r="A49" s="175" t="s">
        <v>41</v>
      </c>
      <c r="B49" s="531" t="e">
        <v>#REF!</v>
      </c>
      <c r="C49" s="531" t="e">
        <v>#REF!</v>
      </c>
      <c r="D49" s="531">
        <v>45567</v>
      </c>
      <c r="E49" s="531">
        <v>80152</v>
      </c>
    </row>
    <row r="50" spans="1:5" s="157" customFormat="1" ht="15.75" customHeight="1">
      <c r="A50" s="163"/>
      <c r="B50" s="161" t="e">
        <v>#REF!</v>
      </c>
      <c r="C50" s="161" t="e">
        <v>#REF!</v>
      </c>
      <c r="D50" s="161">
        <v>1389807</v>
      </c>
      <c r="E50" s="161">
        <v>1606159</v>
      </c>
    </row>
    <row r="51" spans="1:5" s="158" customFormat="1" ht="15.75" customHeight="1">
      <c r="A51" s="683" t="s">
        <v>167</v>
      </c>
      <c r="B51" s="683"/>
      <c r="C51" s="683"/>
      <c r="D51" s="683"/>
      <c r="E51" s="683"/>
    </row>
    <row r="52" spans="1:5" s="158" customFormat="1" ht="15.75" customHeight="1">
      <c r="A52" s="176" t="s">
        <v>579</v>
      </c>
      <c r="B52" s="177"/>
      <c r="C52" s="177"/>
      <c r="D52" s="177"/>
      <c r="E52" s="177"/>
    </row>
    <row r="53" spans="1:5" ht="15.75" customHeight="1">
      <c r="A53" s="326" t="s">
        <v>578</v>
      </c>
      <c r="B53" s="327" t="e">
        <v>#REF!</v>
      </c>
      <c r="C53" s="327" t="e">
        <v>#REF!</v>
      </c>
      <c r="D53" s="327">
        <v>1228231</v>
      </c>
      <c r="E53" s="327">
        <v>637448</v>
      </c>
    </row>
    <row r="54" spans="1:5" ht="15.75" customHeight="1">
      <c r="A54" s="175" t="s">
        <v>196</v>
      </c>
      <c r="B54" s="531" t="e">
        <v>#REF!</v>
      </c>
      <c r="C54" s="531" t="e">
        <v>#REF!</v>
      </c>
      <c r="D54" s="531">
        <v>1392099</v>
      </c>
      <c r="E54" s="531">
        <v>1528971</v>
      </c>
    </row>
    <row r="55" spans="1:5" ht="15.75" customHeight="1">
      <c r="A55" s="326" t="s">
        <v>510</v>
      </c>
      <c r="B55" s="327"/>
      <c r="C55" s="327"/>
      <c r="D55" s="576">
        <v>35</v>
      </c>
      <c r="E55" s="327">
        <v>101</v>
      </c>
    </row>
    <row r="56" spans="1:5" ht="15.75" customHeight="1">
      <c r="A56" s="175" t="s">
        <v>419</v>
      </c>
      <c r="B56" s="531"/>
      <c r="C56" s="531"/>
      <c r="D56" s="572">
        <v>0</v>
      </c>
      <c r="E56" s="531">
        <v>135</v>
      </c>
    </row>
    <row r="57" spans="1:5" ht="15.75" customHeight="1">
      <c r="A57" s="326" t="s">
        <v>568</v>
      </c>
      <c r="B57" s="327"/>
      <c r="C57" s="327"/>
      <c r="D57" s="574">
        <v>77117</v>
      </c>
      <c r="E57" s="327">
        <v>0</v>
      </c>
    </row>
    <row r="58" spans="1:5" ht="15.75" customHeight="1">
      <c r="A58" s="175" t="s">
        <v>435</v>
      </c>
      <c r="B58" s="531" t="e">
        <v>#REF!</v>
      </c>
      <c r="C58" s="531" t="e">
        <v>#REF!</v>
      </c>
      <c r="D58" s="573">
        <v>1074349</v>
      </c>
      <c r="E58" s="531">
        <v>686732</v>
      </c>
    </row>
    <row r="59" spans="1:5" ht="15.75" customHeight="1">
      <c r="A59" s="326" t="s">
        <v>483</v>
      </c>
      <c r="B59" s="327" t="e">
        <v>#REF!</v>
      </c>
      <c r="C59" s="327" t="e">
        <v>#REF!</v>
      </c>
      <c r="D59" s="574">
        <v>42419</v>
      </c>
      <c r="E59" s="327">
        <v>41236</v>
      </c>
    </row>
    <row r="60" spans="1:5" ht="15.75" customHeight="1">
      <c r="A60" s="175" t="s">
        <v>131</v>
      </c>
      <c r="B60" s="531"/>
      <c r="C60" s="531"/>
      <c r="D60" s="573">
        <v>57993</v>
      </c>
      <c r="E60" s="531">
        <v>62367</v>
      </c>
    </row>
    <row r="61" spans="1:5" ht="15.75" customHeight="1">
      <c r="A61" s="326" t="s">
        <v>455</v>
      </c>
      <c r="B61" s="327"/>
      <c r="C61" s="327"/>
      <c r="D61" s="574">
        <v>14752</v>
      </c>
      <c r="E61" s="327">
        <v>16612</v>
      </c>
    </row>
    <row r="62" spans="1:5" ht="15.75" customHeight="1">
      <c r="A62" s="175" t="s">
        <v>422</v>
      </c>
      <c r="B62" s="531" t="e">
        <v>#REF!</v>
      </c>
      <c r="C62" s="531" t="e">
        <v>#REF!</v>
      </c>
      <c r="D62" s="573">
        <v>383984</v>
      </c>
      <c r="E62" s="531">
        <v>351904</v>
      </c>
    </row>
    <row r="63" spans="1:5" ht="15.75" customHeight="1">
      <c r="A63" s="326" t="s">
        <v>41</v>
      </c>
      <c r="B63" s="327" t="e">
        <v>#REF!</v>
      </c>
      <c r="C63" s="327" t="e">
        <v>#REF!</v>
      </c>
      <c r="D63" s="574">
        <v>53134</v>
      </c>
      <c r="E63" s="327">
        <v>35652</v>
      </c>
    </row>
    <row r="64" spans="1:5" ht="15.75" customHeight="1">
      <c r="A64" s="163"/>
      <c r="B64" s="161" t="e">
        <v>#REF!</v>
      </c>
      <c r="C64" s="161" t="e">
        <v>#REF!</v>
      </c>
      <c r="D64" s="161">
        <v>4324113</v>
      </c>
      <c r="E64" s="161">
        <v>3361158</v>
      </c>
    </row>
    <row r="65" spans="1:5" s="158" customFormat="1" ht="15.75" customHeight="1">
      <c r="A65" s="328" t="s">
        <v>332</v>
      </c>
      <c r="B65" s="328"/>
      <c r="C65" s="328"/>
      <c r="D65" s="328"/>
      <c r="E65" s="328"/>
    </row>
    <row r="66" spans="1:5" ht="15.75" customHeight="1">
      <c r="A66" s="175" t="s">
        <v>193</v>
      </c>
      <c r="B66" s="531" t="e">
        <v>#REF!</v>
      </c>
      <c r="C66" s="531" t="e">
        <v>#REF!</v>
      </c>
      <c r="D66" s="531">
        <v>3590020</v>
      </c>
      <c r="E66" s="531">
        <v>3590020</v>
      </c>
    </row>
    <row r="67" spans="1:5" ht="15.75" customHeight="1">
      <c r="A67" s="326" t="s">
        <v>313</v>
      </c>
      <c r="B67" s="327" t="e">
        <v>#REF!</v>
      </c>
      <c r="C67" s="327">
        <v>0</v>
      </c>
      <c r="D67" s="327">
        <v>666</v>
      </c>
      <c r="E67" s="327">
        <v>666</v>
      </c>
    </row>
    <row r="68" spans="1:5" ht="15.75" customHeight="1">
      <c r="A68" s="175" t="s">
        <v>194</v>
      </c>
      <c r="B68" s="531" t="e">
        <v>#REF!</v>
      </c>
      <c r="C68" s="531" t="e">
        <v>#REF!</v>
      </c>
      <c r="D68" s="531">
        <v>1192078</v>
      </c>
      <c r="E68" s="531">
        <v>1192078</v>
      </c>
    </row>
    <row r="69" spans="1:5" ht="15.75" customHeight="1">
      <c r="A69" s="326" t="s">
        <v>451</v>
      </c>
      <c r="B69" s="327" t="e">
        <v>#REF!</v>
      </c>
      <c r="C69" s="327">
        <v>0</v>
      </c>
      <c r="D69" s="327">
        <v>2162054</v>
      </c>
      <c r="E69" s="327">
        <v>1899993</v>
      </c>
    </row>
    <row r="70" spans="1:5" ht="15.75" customHeight="1">
      <c r="A70" s="175" t="s">
        <v>456</v>
      </c>
      <c r="B70" s="531"/>
      <c r="C70" s="531"/>
      <c r="D70" s="531">
        <v>53225</v>
      </c>
      <c r="E70" s="531">
        <v>31191</v>
      </c>
    </row>
    <row r="71" spans="1:5" ht="15.75" customHeight="1">
      <c r="A71" s="326" t="s">
        <v>457</v>
      </c>
      <c r="B71" s="327" t="e">
        <v>#REF!</v>
      </c>
      <c r="C71" s="327">
        <v>0</v>
      </c>
      <c r="D71" s="327">
        <v>1528809</v>
      </c>
      <c r="E71" s="327">
        <v>0</v>
      </c>
    </row>
    <row r="72" spans="1:5" s="157" customFormat="1" ht="15.75" customHeight="1">
      <c r="A72" s="181"/>
      <c r="B72" s="182" t="e">
        <v>#REF!</v>
      </c>
      <c r="C72" s="182" t="e">
        <v>#REF!</v>
      </c>
      <c r="D72" s="161">
        <v>8526852</v>
      </c>
      <c r="E72" s="161">
        <v>6713948</v>
      </c>
    </row>
    <row r="73" spans="1:5" s="513" customFormat="1">
      <c r="A73" s="529" t="s">
        <v>453</v>
      </c>
      <c r="B73" s="327"/>
      <c r="C73" s="327"/>
      <c r="D73" s="327">
        <v>327872</v>
      </c>
      <c r="E73" s="327">
        <v>1967288</v>
      </c>
    </row>
    <row r="74" spans="1:5" s="157" customFormat="1" ht="15.75" customHeight="1">
      <c r="A74" s="163"/>
      <c r="B74" s="318" t="e">
        <v>#REF!</v>
      </c>
      <c r="C74" s="318">
        <v>0</v>
      </c>
      <c r="D74" s="318">
        <v>8854724</v>
      </c>
      <c r="E74" s="318">
        <v>8681236</v>
      </c>
    </row>
    <row r="75" spans="1:5" s="157" customFormat="1" ht="15.75" customHeight="1">
      <c r="A75" s="163" t="s">
        <v>315</v>
      </c>
      <c r="B75" s="318" t="e">
        <v>#REF!</v>
      </c>
      <c r="C75" s="318" t="e">
        <v>#REF!</v>
      </c>
      <c r="D75" s="318">
        <v>14568644</v>
      </c>
      <c r="E75" s="318">
        <v>13648553</v>
      </c>
    </row>
    <row r="76" spans="1:5" ht="24.75" customHeight="1">
      <c r="A76" s="578"/>
    </row>
    <row r="77" spans="1:5" ht="24.75" customHeight="1"/>
    <row r="78" spans="1:5" ht="24.75" customHeight="1"/>
    <row r="79" spans="1:5" s="155" customFormat="1" ht="24.75" customHeight="1"/>
    <row r="80" spans="1:5" ht="24.75" customHeight="1"/>
    <row r="81" ht="24.75" customHeight="1"/>
    <row r="82" ht="24.75" customHeight="1"/>
  </sheetData>
  <mergeCells count="7">
    <mergeCell ref="D2:E2"/>
    <mergeCell ref="B2:C2"/>
    <mergeCell ref="A4:E4"/>
    <mergeCell ref="A17:E17"/>
    <mergeCell ref="A51:E51"/>
    <mergeCell ref="D36:E36"/>
    <mergeCell ref="A38:E38"/>
  </mergeCells>
  <pageMargins left="0.78740157499999996" right="0.78740157499999996" top="0.984251969" bottom="0.984251969" header="0.49212598499999999" footer="0.49212598499999999"/>
  <pageSetup paperSize="9"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19">
    <pageSetUpPr fitToPage="1"/>
  </sheetPr>
  <dimension ref="A1:G61"/>
  <sheetViews>
    <sheetView showGridLines="0" showWhiteSpace="0" zoomScale="80" zoomScaleNormal="80" workbookViewId="0">
      <selection activeCell="D16" sqref="D16"/>
    </sheetView>
  </sheetViews>
  <sheetFormatPr defaultRowHeight="16.5"/>
  <cols>
    <col min="1" max="1" width="56.42578125" style="174" customWidth="1"/>
    <col min="2" max="3" width="17.85546875" style="605" customWidth="1"/>
    <col min="4" max="242" width="9.140625" style="167"/>
    <col min="243" max="243" width="4" style="167" customWidth="1"/>
    <col min="244" max="244" width="85.85546875" style="167" customWidth="1"/>
    <col min="245" max="246" width="17.5703125" style="167" bestFit="1" customWidth="1"/>
    <col min="247" max="248" width="17.28515625" style="167" bestFit="1" customWidth="1"/>
    <col min="249" max="249" width="12.85546875" style="167" bestFit="1" customWidth="1"/>
    <col min="250" max="250" width="9.140625" style="167"/>
    <col min="251" max="251" width="9.7109375" style="167" bestFit="1" customWidth="1"/>
    <col min="252" max="252" width="11.7109375" style="167" bestFit="1" customWidth="1"/>
    <col min="253" max="253" width="9.140625" style="167"/>
    <col min="254" max="254" width="11.7109375" style="167" bestFit="1" customWidth="1"/>
    <col min="255" max="498" width="9.140625" style="167"/>
    <col min="499" max="499" width="4" style="167" customWidth="1"/>
    <col min="500" max="500" width="85.85546875" style="167" customWidth="1"/>
    <col min="501" max="502" width="17.5703125" style="167" bestFit="1" customWidth="1"/>
    <col min="503" max="504" width="17.28515625" style="167" bestFit="1" customWidth="1"/>
    <col min="505" max="505" width="12.85546875" style="167" bestFit="1" customWidth="1"/>
    <col min="506" max="506" width="9.140625" style="167"/>
    <col min="507" max="507" width="9.7109375" style="167" bestFit="1" customWidth="1"/>
    <col min="508" max="508" width="11.7109375" style="167" bestFit="1" customWidth="1"/>
    <col min="509" max="509" width="9.140625" style="167"/>
    <col min="510" max="510" width="11.7109375" style="167" bestFit="1" customWidth="1"/>
    <col min="511" max="754" width="9.140625" style="167"/>
    <col min="755" max="755" width="4" style="167" customWidth="1"/>
    <col min="756" max="756" width="85.85546875" style="167" customWidth="1"/>
    <col min="757" max="758" width="17.5703125" style="167" bestFit="1" customWidth="1"/>
    <col min="759" max="760" width="17.28515625" style="167" bestFit="1" customWidth="1"/>
    <col min="761" max="761" width="12.85546875" style="167" bestFit="1" customWidth="1"/>
    <col min="762" max="762" width="9.140625" style="167"/>
    <col min="763" max="763" width="9.7109375" style="167" bestFit="1" customWidth="1"/>
    <col min="764" max="764" width="11.7109375" style="167" bestFit="1" customWidth="1"/>
    <col min="765" max="765" width="9.140625" style="167"/>
    <col min="766" max="766" width="11.7109375" style="167" bestFit="1" customWidth="1"/>
    <col min="767" max="1010" width="9.140625" style="167"/>
    <col min="1011" max="1011" width="4" style="167" customWidth="1"/>
    <col min="1012" max="1012" width="85.85546875" style="167" customWidth="1"/>
    <col min="1013" max="1014" width="17.5703125" style="167" bestFit="1" customWidth="1"/>
    <col min="1015" max="1016" width="17.28515625" style="167" bestFit="1" customWidth="1"/>
    <col min="1017" max="1017" width="12.85546875" style="167" bestFit="1" customWidth="1"/>
    <col min="1018" max="1018" width="9.140625" style="167"/>
    <col min="1019" max="1019" width="9.7109375" style="167" bestFit="1" customWidth="1"/>
    <col min="1020" max="1020" width="11.7109375" style="167" bestFit="1" customWidth="1"/>
    <col min="1021" max="1021" width="9.140625" style="167"/>
    <col min="1022" max="1022" width="11.7109375" style="167" bestFit="1" customWidth="1"/>
    <col min="1023" max="1266" width="9.140625" style="167"/>
    <col min="1267" max="1267" width="4" style="167" customWidth="1"/>
    <col min="1268" max="1268" width="85.85546875" style="167" customWidth="1"/>
    <col min="1269" max="1270" width="17.5703125" style="167" bestFit="1" customWidth="1"/>
    <col min="1271" max="1272" width="17.28515625" style="167" bestFit="1" customWidth="1"/>
    <col min="1273" max="1273" width="12.85546875" style="167" bestFit="1" customWidth="1"/>
    <col min="1274" max="1274" width="9.140625" style="167"/>
    <col min="1275" max="1275" width="9.7109375" style="167" bestFit="1" customWidth="1"/>
    <col min="1276" max="1276" width="11.7109375" style="167" bestFit="1" customWidth="1"/>
    <col min="1277" max="1277" width="9.140625" style="167"/>
    <col min="1278" max="1278" width="11.7109375" style="167" bestFit="1" customWidth="1"/>
    <col min="1279" max="1522" width="9.140625" style="167"/>
    <col min="1523" max="1523" width="4" style="167" customWidth="1"/>
    <col min="1524" max="1524" width="85.85546875" style="167" customWidth="1"/>
    <col min="1525" max="1526" width="17.5703125" style="167" bestFit="1" customWidth="1"/>
    <col min="1527" max="1528" width="17.28515625" style="167" bestFit="1" customWidth="1"/>
    <col min="1529" max="1529" width="12.85546875" style="167" bestFit="1" customWidth="1"/>
    <col min="1530" max="1530" width="9.140625" style="167"/>
    <col min="1531" max="1531" width="9.7109375" style="167" bestFit="1" customWidth="1"/>
    <col min="1532" max="1532" width="11.7109375" style="167" bestFit="1" customWidth="1"/>
    <col min="1533" max="1533" width="9.140625" style="167"/>
    <col min="1534" max="1534" width="11.7109375" style="167" bestFit="1" customWidth="1"/>
    <col min="1535" max="1778" width="9.140625" style="167"/>
    <col min="1779" max="1779" width="4" style="167" customWidth="1"/>
    <col min="1780" max="1780" width="85.85546875" style="167" customWidth="1"/>
    <col min="1781" max="1782" width="17.5703125" style="167" bestFit="1" customWidth="1"/>
    <col min="1783" max="1784" width="17.28515625" style="167" bestFit="1" customWidth="1"/>
    <col min="1785" max="1785" width="12.85546875" style="167" bestFit="1" customWidth="1"/>
    <col min="1786" max="1786" width="9.140625" style="167"/>
    <col min="1787" max="1787" width="9.7109375" style="167" bestFit="1" customWidth="1"/>
    <col min="1788" max="1788" width="11.7109375" style="167" bestFit="1" customWidth="1"/>
    <col min="1789" max="1789" width="9.140625" style="167"/>
    <col min="1790" max="1790" width="11.7109375" style="167" bestFit="1" customWidth="1"/>
    <col min="1791" max="2034" width="9.140625" style="167"/>
    <col min="2035" max="2035" width="4" style="167" customWidth="1"/>
    <col min="2036" max="2036" width="85.85546875" style="167" customWidth="1"/>
    <col min="2037" max="2038" width="17.5703125" style="167" bestFit="1" customWidth="1"/>
    <col min="2039" max="2040" width="17.28515625" style="167" bestFit="1" customWidth="1"/>
    <col min="2041" max="2041" width="12.85546875" style="167" bestFit="1" customWidth="1"/>
    <col min="2042" max="2042" width="9.140625" style="167"/>
    <col min="2043" max="2043" width="9.7109375" style="167" bestFit="1" customWidth="1"/>
    <col min="2044" max="2044" width="11.7109375" style="167" bestFit="1" customWidth="1"/>
    <col min="2045" max="2045" width="9.140625" style="167"/>
    <col min="2046" max="2046" width="11.7109375" style="167" bestFit="1" customWidth="1"/>
    <col min="2047" max="2290" width="9.140625" style="167"/>
    <col min="2291" max="2291" width="4" style="167" customWidth="1"/>
    <col min="2292" max="2292" width="85.85546875" style="167" customWidth="1"/>
    <col min="2293" max="2294" width="17.5703125" style="167" bestFit="1" customWidth="1"/>
    <col min="2295" max="2296" width="17.28515625" style="167" bestFit="1" customWidth="1"/>
    <col min="2297" max="2297" width="12.85546875" style="167" bestFit="1" customWidth="1"/>
    <col min="2298" max="2298" width="9.140625" style="167"/>
    <col min="2299" max="2299" width="9.7109375" style="167" bestFit="1" customWidth="1"/>
    <col min="2300" max="2300" width="11.7109375" style="167" bestFit="1" customWidth="1"/>
    <col min="2301" max="2301" width="9.140625" style="167"/>
    <col min="2302" max="2302" width="11.7109375" style="167" bestFit="1" customWidth="1"/>
    <col min="2303" max="2546" width="9.140625" style="167"/>
    <col min="2547" max="2547" width="4" style="167" customWidth="1"/>
    <col min="2548" max="2548" width="85.85546875" style="167" customWidth="1"/>
    <col min="2549" max="2550" width="17.5703125" style="167" bestFit="1" customWidth="1"/>
    <col min="2551" max="2552" width="17.28515625" style="167" bestFit="1" customWidth="1"/>
    <col min="2553" max="2553" width="12.85546875" style="167" bestFit="1" customWidth="1"/>
    <col min="2554" max="2554" width="9.140625" style="167"/>
    <col min="2555" max="2555" width="9.7109375" style="167" bestFit="1" customWidth="1"/>
    <col min="2556" max="2556" width="11.7109375" style="167" bestFit="1" customWidth="1"/>
    <col min="2557" max="2557" width="9.140625" style="167"/>
    <col min="2558" max="2558" width="11.7109375" style="167" bestFit="1" customWidth="1"/>
    <col min="2559" max="2802" width="9.140625" style="167"/>
    <col min="2803" max="2803" width="4" style="167" customWidth="1"/>
    <col min="2804" max="2804" width="85.85546875" style="167" customWidth="1"/>
    <col min="2805" max="2806" width="17.5703125" style="167" bestFit="1" customWidth="1"/>
    <col min="2807" max="2808" width="17.28515625" style="167" bestFit="1" customWidth="1"/>
    <col min="2809" max="2809" width="12.85546875" style="167" bestFit="1" customWidth="1"/>
    <col min="2810" max="2810" width="9.140625" style="167"/>
    <col min="2811" max="2811" width="9.7109375" style="167" bestFit="1" customWidth="1"/>
    <col min="2812" max="2812" width="11.7109375" style="167" bestFit="1" customWidth="1"/>
    <col min="2813" max="2813" width="9.140625" style="167"/>
    <col min="2814" max="2814" width="11.7109375" style="167" bestFit="1" customWidth="1"/>
    <col min="2815" max="3058" width="9.140625" style="167"/>
    <col min="3059" max="3059" width="4" style="167" customWidth="1"/>
    <col min="3060" max="3060" width="85.85546875" style="167" customWidth="1"/>
    <col min="3061" max="3062" width="17.5703125" style="167" bestFit="1" customWidth="1"/>
    <col min="3063" max="3064" width="17.28515625" style="167" bestFit="1" customWidth="1"/>
    <col min="3065" max="3065" width="12.85546875" style="167" bestFit="1" customWidth="1"/>
    <col min="3066" max="3066" width="9.140625" style="167"/>
    <col min="3067" max="3067" width="9.7109375" style="167" bestFit="1" customWidth="1"/>
    <col min="3068" max="3068" width="11.7109375" style="167" bestFit="1" customWidth="1"/>
    <col min="3069" max="3069" width="9.140625" style="167"/>
    <col min="3070" max="3070" width="11.7109375" style="167" bestFit="1" customWidth="1"/>
    <col min="3071" max="3314" width="9.140625" style="167"/>
    <col min="3315" max="3315" width="4" style="167" customWidth="1"/>
    <col min="3316" max="3316" width="85.85546875" style="167" customWidth="1"/>
    <col min="3317" max="3318" width="17.5703125" style="167" bestFit="1" customWidth="1"/>
    <col min="3319" max="3320" width="17.28515625" style="167" bestFit="1" customWidth="1"/>
    <col min="3321" max="3321" width="12.85546875" style="167" bestFit="1" customWidth="1"/>
    <col min="3322" max="3322" width="9.140625" style="167"/>
    <col min="3323" max="3323" width="9.7109375" style="167" bestFit="1" customWidth="1"/>
    <col min="3324" max="3324" width="11.7109375" style="167" bestFit="1" customWidth="1"/>
    <col min="3325" max="3325" width="9.140625" style="167"/>
    <col min="3326" max="3326" width="11.7109375" style="167" bestFit="1" customWidth="1"/>
    <col min="3327" max="3570" width="9.140625" style="167"/>
    <col min="3571" max="3571" width="4" style="167" customWidth="1"/>
    <col min="3572" max="3572" width="85.85546875" style="167" customWidth="1"/>
    <col min="3573" max="3574" width="17.5703125" style="167" bestFit="1" customWidth="1"/>
    <col min="3575" max="3576" width="17.28515625" style="167" bestFit="1" customWidth="1"/>
    <col min="3577" max="3577" width="12.85546875" style="167" bestFit="1" customWidth="1"/>
    <col min="3578" max="3578" width="9.140625" style="167"/>
    <col min="3579" max="3579" width="9.7109375" style="167" bestFit="1" customWidth="1"/>
    <col min="3580" max="3580" width="11.7109375" style="167" bestFit="1" customWidth="1"/>
    <col min="3581" max="3581" width="9.140625" style="167"/>
    <col min="3582" max="3582" width="11.7109375" style="167" bestFit="1" customWidth="1"/>
    <col min="3583" max="3826" width="9.140625" style="167"/>
    <col min="3827" max="3827" width="4" style="167" customWidth="1"/>
    <col min="3828" max="3828" width="85.85546875" style="167" customWidth="1"/>
    <col min="3829" max="3830" width="17.5703125" style="167" bestFit="1" customWidth="1"/>
    <col min="3831" max="3832" width="17.28515625" style="167" bestFit="1" customWidth="1"/>
    <col min="3833" max="3833" width="12.85546875" style="167" bestFit="1" customWidth="1"/>
    <col min="3834" max="3834" width="9.140625" style="167"/>
    <col min="3835" max="3835" width="9.7109375" style="167" bestFit="1" customWidth="1"/>
    <col min="3836" max="3836" width="11.7109375" style="167" bestFit="1" customWidth="1"/>
    <col min="3837" max="3837" width="9.140625" style="167"/>
    <col min="3838" max="3838" width="11.7109375" style="167" bestFit="1" customWidth="1"/>
    <col min="3839" max="4082" width="9.140625" style="167"/>
    <col min="4083" max="4083" width="4" style="167" customWidth="1"/>
    <col min="4084" max="4084" width="85.85546875" style="167" customWidth="1"/>
    <col min="4085" max="4086" width="17.5703125" style="167" bestFit="1" customWidth="1"/>
    <col min="4087" max="4088" width="17.28515625" style="167" bestFit="1" customWidth="1"/>
    <col min="4089" max="4089" width="12.85546875" style="167" bestFit="1" customWidth="1"/>
    <col min="4090" max="4090" width="9.140625" style="167"/>
    <col min="4091" max="4091" width="9.7109375" style="167" bestFit="1" customWidth="1"/>
    <col min="4092" max="4092" width="11.7109375" style="167" bestFit="1" customWidth="1"/>
    <col min="4093" max="4093" width="9.140625" style="167"/>
    <col min="4094" max="4094" width="11.7109375" style="167" bestFit="1" customWidth="1"/>
    <col min="4095" max="4338" width="9.140625" style="167"/>
    <col min="4339" max="4339" width="4" style="167" customWidth="1"/>
    <col min="4340" max="4340" width="85.85546875" style="167" customWidth="1"/>
    <col min="4341" max="4342" width="17.5703125" style="167" bestFit="1" customWidth="1"/>
    <col min="4343" max="4344" width="17.28515625" style="167" bestFit="1" customWidth="1"/>
    <col min="4345" max="4345" width="12.85546875" style="167" bestFit="1" customWidth="1"/>
    <col min="4346" max="4346" width="9.140625" style="167"/>
    <col min="4347" max="4347" width="9.7109375" style="167" bestFit="1" customWidth="1"/>
    <col min="4348" max="4348" width="11.7109375" style="167" bestFit="1" customWidth="1"/>
    <col min="4349" max="4349" width="9.140625" style="167"/>
    <col min="4350" max="4350" width="11.7109375" style="167" bestFit="1" customWidth="1"/>
    <col min="4351" max="4594" width="9.140625" style="167"/>
    <col min="4595" max="4595" width="4" style="167" customWidth="1"/>
    <col min="4596" max="4596" width="85.85546875" style="167" customWidth="1"/>
    <col min="4597" max="4598" width="17.5703125" style="167" bestFit="1" customWidth="1"/>
    <col min="4599" max="4600" width="17.28515625" style="167" bestFit="1" customWidth="1"/>
    <col min="4601" max="4601" width="12.85546875" style="167" bestFit="1" customWidth="1"/>
    <col min="4602" max="4602" width="9.140625" style="167"/>
    <col min="4603" max="4603" width="9.7109375" style="167" bestFit="1" customWidth="1"/>
    <col min="4604" max="4604" width="11.7109375" style="167" bestFit="1" customWidth="1"/>
    <col min="4605" max="4605" width="9.140625" style="167"/>
    <col min="4606" max="4606" width="11.7109375" style="167" bestFit="1" customWidth="1"/>
    <col min="4607" max="4850" width="9.140625" style="167"/>
    <col min="4851" max="4851" width="4" style="167" customWidth="1"/>
    <col min="4852" max="4852" width="85.85546875" style="167" customWidth="1"/>
    <col min="4853" max="4854" width="17.5703125" style="167" bestFit="1" customWidth="1"/>
    <col min="4855" max="4856" width="17.28515625" style="167" bestFit="1" customWidth="1"/>
    <col min="4857" max="4857" width="12.85546875" style="167" bestFit="1" customWidth="1"/>
    <col min="4858" max="4858" width="9.140625" style="167"/>
    <col min="4859" max="4859" width="9.7109375" style="167" bestFit="1" customWidth="1"/>
    <col min="4860" max="4860" width="11.7109375" style="167" bestFit="1" customWidth="1"/>
    <col min="4861" max="4861" width="9.140625" style="167"/>
    <col min="4862" max="4862" width="11.7109375" style="167" bestFit="1" customWidth="1"/>
    <col min="4863" max="5106" width="9.140625" style="167"/>
    <col min="5107" max="5107" width="4" style="167" customWidth="1"/>
    <col min="5108" max="5108" width="85.85546875" style="167" customWidth="1"/>
    <col min="5109" max="5110" width="17.5703125" style="167" bestFit="1" customWidth="1"/>
    <col min="5111" max="5112" width="17.28515625" style="167" bestFit="1" customWidth="1"/>
    <col min="5113" max="5113" width="12.85546875" style="167" bestFit="1" customWidth="1"/>
    <col min="5114" max="5114" width="9.140625" style="167"/>
    <col min="5115" max="5115" width="9.7109375" style="167" bestFit="1" customWidth="1"/>
    <col min="5116" max="5116" width="11.7109375" style="167" bestFit="1" customWidth="1"/>
    <col min="5117" max="5117" width="9.140625" style="167"/>
    <col min="5118" max="5118" width="11.7109375" style="167" bestFit="1" customWidth="1"/>
    <col min="5119" max="5362" width="9.140625" style="167"/>
    <col min="5363" max="5363" width="4" style="167" customWidth="1"/>
    <col min="5364" max="5364" width="85.85546875" style="167" customWidth="1"/>
    <col min="5365" max="5366" width="17.5703125" style="167" bestFit="1" customWidth="1"/>
    <col min="5367" max="5368" width="17.28515625" style="167" bestFit="1" customWidth="1"/>
    <col min="5369" max="5369" width="12.85546875" style="167" bestFit="1" customWidth="1"/>
    <col min="5370" max="5370" width="9.140625" style="167"/>
    <col min="5371" max="5371" width="9.7109375" style="167" bestFit="1" customWidth="1"/>
    <col min="5372" max="5372" width="11.7109375" style="167" bestFit="1" customWidth="1"/>
    <col min="5373" max="5373" width="9.140625" style="167"/>
    <col min="5374" max="5374" width="11.7109375" style="167" bestFit="1" customWidth="1"/>
    <col min="5375" max="5618" width="9.140625" style="167"/>
    <col min="5619" max="5619" width="4" style="167" customWidth="1"/>
    <col min="5620" max="5620" width="85.85546875" style="167" customWidth="1"/>
    <col min="5621" max="5622" width="17.5703125" style="167" bestFit="1" customWidth="1"/>
    <col min="5623" max="5624" width="17.28515625" style="167" bestFit="1" customWidth="1"/>
    <col min="5625" max="5625" width="12.85546875" style="167" bestFit="1" customWidth="1"/>
    <col min="5626" max="5626" width="9.140625" style="167"/>
    <col min="5627" max="5627" width="9.7109375" style="167" bestFit="1" customWidth="1"/>
    <col min="5628" max="5628" width="11.7109375" style="167" bestFit="1" customWidth="1"/>
    <col min="5629" max="5629" width="9.140625" style="167"/>
    <col min="5630" max="5630" width="11.7109375" style="167" bestFit="1" customWidth="1"/>
    <col min="5631" max="5874" width="9.140625" style="167"/>
    <col min="5875" max="5875" width="4" style="167" customWidth="1"/>
    <col min="5876" max="5876" width="85.85546875" style="167" customWidth="1"/>
    <col min="5877" max="5878" width="17.5703125" style="167" bestFit="1" customWidth="1"/>
    <col min="5879" max="5880" width="17.28515625" style="167" bestFit="1" customWidth="1"/>
    <col min="5881" max="5881" width="12.85546875" style="167" bestFit="1" customWidth="1"/>
    <col min="5882" max="5882" width="9.140625" style="167"/>
    <col min="5883" max="5883" width="9.7109375" style="167" bestFit="1" customWidth="1"/>
    <col min="5884" max="5884" width="11.7109375" style="167" bestFit="1" customWidth="1"/>
    <col min="5885" max="5885" width="9.140625" style="167"/>
    <col min="5886" max="5886" width="11.7109375" style="167" bestFit="1" customWidth="1"/>
    <col min="5887" max="6130" width="9.140625" style="167"/>
    <col min="6131" max="6131" width="4" style="167" customWidth="1"/>
    <col min="6132" max="6132" width="85.85546875" style="167" customWidth="1"/>
    <col min="6133" max="6134" width="17.5703125" style="167" bestFit="1" customWidth="1"/>
    <col min="6135" max="6136" width="17.28515625" style="167" bestFit="1" customWidth="1"/>
    <col min="6137" max="6137" width="12.85546875" style="167" bestFit="1" customWidth="1"/>
    <col min="6138" max="6138" width="9.140625" style="167"/>
    <col min="6139" max="6139" width="9.7109375" style="167" bestFit="1" customWidth="1"/>
    <col min="6140" max="6140" width="11.7109375" style="167" bestFit="1" customWidth="1"/>
    <col min="6141" max="6141" width="9.140625" style="167"/>
    <col min="6142" max="6142" width="11.7109375" style="167" bestFit="1" customWidth="1"/>
    <col min="6143" max="6386" width="9.140625" style="167"/>
    <col min="6387" max="6387" width="4" style="167" customWidth="1"/>
    <col min="6388" max="6388" width="85.85546875" style="167" customWidth="1"/>
    <col min="6389" max="6390" width="17.5703125" style="167" bestFit="1" customWidth="1"/>
    <col min="6391" max="6392" width="17.28515625" style="167" bestFit="1" customWidth="1"/>
    <col min="6393" max="6393" width="12.85546875" style="167" bestFit="1" customWidth="1"/>
    <col min="6394" max="6394" width="9.140625" style="167"/>
    <col min="6395" max="6395" width="9.7109375" style="167" bestFit="1" customWidth="1"/>
    <col min="6396" max="6396" width="11.7109375" style="167" bestFit="1" customWidth="1"/>
    <col min="6397" max="6397" width="9.140625" style="167"/>
    <col min="6398" max="6398" width="11.7109375" style="167" bestFit="1" customWidth="1"/>
    <col min="6399" max="6642" width="9.140625" style="167"/>
    <col min="6643" max="6643" width="4" style="167" customWidth="1"/>
    <col min="6644" max="6644" width="85.85546875" style="167" customWidth="1"/>
    <col min="6645" max="6646" width="17.5703125" style="167" bestFit="1" customWidth="1"/>
    <col min="6647" max="6648" width="17.28515625" style="167" bestFit="1" customWidth="1"/>
    <col min="6649" max="6649" width="12.85546875" style="167" bestFit="1" customWidth="1"/>
    <col min="6650" max="6650" width="9.140625" style="167"/>
    <col min="6651" max="6651" width="9.7109375" style="167" bestFit="1" customWidth="1"/>
    <col min="6652" max="6652" width="11.7109375" style="167" bestFit="1" customWidth="1"/>
    <col min="6653" max="6653" width="9.140625" style="167"/>
    <col min="6654" max="6654" width="11.7109375" style="167" bestFit="1" customWidth="1"/>
    <col min="6655" max="6898" width="9.140625" style="167"/>
    <col min="6899" max="6899" width="4" style="167" customWidth="1"/>
    <col min="6900" max="6900" width="85.85546875" style="167" customWidth="1"/>
    <col min="6901" max="6902" width="17.5703125" style="167" bestFit="1" customWidth="1"/>
    <col min="6903" max="6904" width="17.28515625" style="167" bestFit="1" customWidth="1"/>
    <col min="6905" max="6905" width="12.85546875" style="167" bestFit="1" customWidth="1"/>
    <col min="6906" max="6906" width="9.140625" style="167"/>
    <col min="6907" max="6907" width="9.7109375" style="167" bestFit="1" customWidth="1"/>
    <col min="6908" max="6908" width="11.7109375" style="167" bestFit="1" customWidth="1"/>
    <col min="6909" max="6909" width="9.140625" style="167"/>
    <col min="6910" max="6910" width="11.7109375" style="167" bestFit="1" customWidth="1"/>
    <col min="6911" max="7154" width="9.140625" style="167"/>
    <col min="7155" max="7155" width="4" style="167" customWidth="1"/>
    <col min="7156" max="7156" width="85.85546875" style="167" customWidth="1"/>
    <col min="7157" max="7158" width="17.5703125" style="167" bestFit="1" customWidth="1"/>
    <col min="7159" max="7160" width="17.28515625" style="167" bestFit="1" customWidth="1"/>
    <col min="7161" max="7161" width="12.85546875" style="167" bestFit="1" customWidth="1"/>
    <col min="7162" max="7162" width="9.140625" style="167"/>
    <col min="7163" max="7163" width="9.7109375" style="167" bestFit="1" customWidth="1"/>
    <col min="7164" max="7164" width="11.7109375" style="167" bestFit="1" customWidth="1"/>
    <col min="7165" max="7165" width="9.140625" style="167"/>
    <col min="7166" max="7166" width="11.7109375" style="167" bestFit="1" customWidth="1"/>
    <col min="7167" max="7410" width="9.140625" style="167"/>
    <col min="7411" max="7411" width="4" style="167" customWidth="1"/>
    <col min="7412" max="7412" width="85.85546875" style="167" customWidth="1"/>
    <col min="7413" max="7414" width="17.5703125" style="167" bestFit="1" customWidth="1"/>
    <col min="7415" max="7416" width="17.28515625" style="167" bestFit="1" customWidth="1"/>
    <col min="7417" max="7417" width="12.85546875" style="167" bestFit="1" customWidth="1"/>
    <col min="7418" max="7418" width="9.140625" style="167"/>
    <col min="7419" max="7419" width="9.7109375" style="167" bestFit="1" customWidth="1"/>
    <col min="7420" max="7420" width="11.7109375" style="167" bestFit="1" customWidth="1"/>
    <col min="7421" max="7421" width="9.140625" style="167"/>
    <col min="7422" max="7422" width="11.7109375" style="167" bestFit="1" customWidth="1"/>
    <col min="7423" max="7666" width="9.140625" style="167"/>
    <col min="7667" max="7667" width="4" style="167" customWidth="1"/>
    <col min="7668" max="7668" width="85.85546875" style="167" customWidth="1"/>
    <col min="7669" max="7670" width="17.5703125" style="167" bestFit="1" customWidth="1"/>
    <col min="7671" max="7672" width="17.28515625" style="167" bestFit="1" customWidth="1"/>
    <col min="7673" max="7673" width="12.85546875" style="167" bestFit="1" customWidth="1"/>
    <col min="7674" max="7674" width="9.140625" style="167"/>
    <col min="7675" max="7675" width="9.7109375" style="167" bestFit="1" customWidth="1"/>
    <col min="7676" max="7676" width="11.7109375" style="167" bestFit="1" customWidth="1"/>
    <col min="7677" max="7677" width="9.140625" style="167"/>
    <col min="7678" max="7678" width="11.7109375" style="167" bestFit="1" customWidth="1"/>
    <col min="7679" max="7922" width="9.140625" style="167"/>
    <col min="7923" max="7923" width="4" style="167" customWidth="1"/>
    <col min="7924" max="7924" width="85.85546875" style="167" customWidth="1"/>
    <col min="7925" max="7926" width="17.5703125" style="167" bestFit="1" customWidth="1"/>
    <col min="7927" max="7928" width="17.28515625" style="167" bestFit="1" customWidth="1"/>
    <col min="7929" max="7929" width="12.85546875" style="167" bestFit="1" customWidth="1"/>
    <col min="7930" max="7930" width="9.140625" style="167"/>
    <col min="7931" max="7931" width="9.7109375" style="167" bestFit="1" customWidth="1"/>
    <col min="7932" max="7932" width="11.7109375" style="167" bestFit="1" customWidth="1"/>
    <col min="7933" max="7933" width="9.140625" style="167"/>
    <col min="7934" max="7934" width="11.7109375" style="167" bestFit="1" customWidth="1"/>
    <col min="7935" max="8178" width="9.140625" style="167"/>
    <col min="8179" max="8179" width="4" style="167" customWidth="1"/>
    <col min="8180" max="8180" width="85.85546875" style="167" customWidth="1"/>
    <col min="8181" max="8182" width="17.5703125" style="167" bestFit="1" customWidth="1"/>
    <col min="8183" max="8184" width="17.28515625" style="167" bestFit="1" customWidth="1"/>
    <col min="8185" max="8185" width="12.85546875" style="167" bestFit="1" customWidth="1"/>
    <col min="8186" max="8186" width="9.140625" style="167"/>
    <col min="8187" max="8187" width="9.7109375" style="167" bestFit="1" customWidth="1"/>
    <col min="8188" max="8188" width="11.7109375" style="167" bestFit="1" customWidth="1"/>
    <col min="8189" max="8189" width="9.140625" style="167"/>
    <col min="8190" max="8190" width="11.7109375" style="167" bestFit="1" customWidth="1"/>
    <col min="8191" max="8434" width="9.140625" style="167"/>
    <col min="8435" max="8435" width="4" style="167" customWidth="1"/>
    <col min="8436" max="8436" width="85.85546875" style="167" customWidth="1"/>
    <col min="8437" max="8438" width="17.5703125" style="167" bestFit="1" customWidth="1"/>
    <col min="8439" max="8440" width="17.28515625" style="167" bestFit="1" customWidth="1"/>
    <col min="8441" max="8441" width="12.85546875" style="167" bestFit="1" customWidth="1"/>
    <col min="8442" max="8442" width="9.140625" style="167"/>
    <col min="8443" max="8443" width="9.7109375" style="167" bestFit="1" customWidth="1"/>
    <col min="8444" max="8444" width="11.7109375" style="167" bestFit="1" customWidth="1"/>
    <col min="8445" max="8445" width="9.140625" style="167"/>
    <col min="8446" max="8446" width="11.7109375" style="167" bestFit="1" customWidth="1"/>
    <col min="8447" max="8690" width="9.140625" style="167"/>
    <col min="8691" max="8691" width="4" style="167" customWidth="1"/>
    <col min="8692" max="8692" width="85.85546875" style="167" customWidth="1"/>
    <col min="8693" max="8694" width="17.5703125" style="167" bestFit="1" customWidth="1"/>
    <col min="8695" max="8696" width="17.28515625" style="167" bestFit="1" customWidth="1"/>
    <col min="8697" max="8697" width="12.85546875" style="167" bestFit="1" customWidth="1"/>
    <col min="8698" max="8698" width="9.140625" style="167"/>
    <col min="8699" max="8699" width="9.7109375" style="167" bestFit="1" customWidth="1"/>
    <col min="8700" max="8700" width="11.7109375" style="167" bestFit="1" customWidth="1"/>
    <col min="8701" max="8701" width="9.140625" style="167"/>
    <col min="8702" max="8702" width="11.7109375" style="167" bestFit="1" customWidth="1"/>
    <col min="8703" max="8946" width="9.140625" style="167"/>
    <col min="8947" max="8947" width="4" style="167" customWidth="1"/>
    <col min="8948" max="8948" width="85.85546875" style="167" customWidth="1"/>
    <col min="8949" max="8950" width="17.5703125" style="167" bestFit="1" customWidth="1"/>
    <col min="8951" max="8952" width="17.28515625" style="167" bestFit="1" customWidth="1"/>
    <col min="8953" max="8953" width="12.85546875" style="167" bestFit="1" customWidth="1"/>
    <col min="8954" max="8954" width="9.140625" style="167"/>
    <col min="8955" max="8955" width="9.7109375" style="167" bestFit="1" customWidth="1"/>
    <col min="8956" max="8956" width="11.7109375" style="167" bestFit="1" customWidth="1"/>
    <col min="8957" max="8957" width="9.140625" style="167"/>
    <col min="8958" max="8958" width="11.7109375" style="167" bestFit="1" customWidth="1"/>
    <col min="8959" max="9202" width="9.140625" style="167"/>
    <col min="9203" max="9203" width="4" style="167" customWidth="1"/>
    <col min="9204" max="9204" width="85.85546875" style="167" customWidth="1"/>
    <col min="9205" max="9206" width="17.5703125" style="167" bestFit="1" customWidth="1"/>
    <col min="9207" max="9208" width="17.28515625" style="167" bestFit="1" customWidth="1"/>
    <col min="9209" max="9209" width="12.85546875" style="167" bestFit="1" customWidth="1"/>
    <col min="9210" max="9210" width="9.140625" style="167"/>
    <col min="9211" max="9211" width="9.7109375" style="167" bestFit="1" customWidth="1"/>
    <col min="9212" max="9212" width="11.7109375" style="167" bestFit="1" customWidth="1"/>
    <col min="9213" max="9213" width="9.140625" style="167"/>
    <col min="9214" max="9214" width="11.7109375" style="167" bestFit="1" customWidth="1"/>
    <col min="9215" max="9458" width="9.140625" style="167"/>
    <col min="9459" max="9459" width="4" style="167" customWidth="1"/>
    <col min="9460" max="9460" width="85.85546875" style="167" customWidth="1"/>
    <col min="9461" max="9462" width="17.5703125" style="167" bestFit="1" customWidth="1"/>
    <col min="9463" max="9464" width="17.28515625" style="167" bestFit="1" customWidth="1"/>
    <col min="9465" max="9465" width="12.85546875" style="167" bestFit="1" customWidth="1"/>
    <col min="9466" max="9466" width="9.140625" style="167"/>
    <col min="9467" max="9467" width="9.7109375" style="167" bestFit="1" customWidth="1"/>
    <col min="9468" max="9468" width="11.7109375" style="167" bestFit="1" customWidth="1"/>
    <col min="9469" max="9469" width="9.140625" style="167"/>
    <col min="9470" max="9470" width="11.7109375" style="167" bestFit="1" customWidth="1"/>
    <col min="9471" max="9714" width="9.140625" style="167"/>
    <col min="9715" max="9715" width="4" style="167" customWidth="1"/>
    <col min="9716" max="9716" width="85.85546875" style="167" customWidth="1"/>
    <col min="9717" max="9718" width="17.5703125" style="167" bestFit="1" customWidth="1"/>
    <col min="9719" max="9720" width="17.28515625" style="167" bestFit="1" customWidth="1"/>
    <col min="9721" max="9721" width="12.85546875" style="167" bestFit="1" customWidth="1"/>
    <col min="9722" max="9722" width="9.140625" style="167"/>
    <col min="9723" max="9723" width="9.7109375" style="167" bestFit="1" customWidth="1"/>
    <col min="9724" max="9724" width="11.7109375" style="167" bestFit="1" customWidth="1"/>
    <col min="9725" max="9725" width="9.140625" style="167"/>
    <col min="9726" max="9726" width="11.7109375" style="167" bestFit="1" customWidth="1"/>
    <col min="9727" max="9970" width="9.140625" style="167"/>
    <col min="9971" max="9971" width="4" style="167" customWidth="1"/>
    <col min="9972" max="9972" width="85.85546875" style="167" customWidth="1"/>
    <col min="9973" max="9974" width="17.5703125" style="167" bestFit="1" customWidth="1"/>
    <col min="9975" max="9976" width="17.28515625" style="167" bestFit="1" customWidth="1"/>
    <col min="9977" max="9977" width="12.85546875" style="167" bestFit="1" customWidth="1"/>
    <col min="9978" max="9978" width="9.140625" style="167"/>
    <col min="9979" max="9979" width="9.7109375" style="167" bestFit="1" customWidth="1"/>
    <col min="9980" max="9980" width="11.7109375" style="167" bestFit="1" customWidth="1"/>
    <col min="9981" max="9981" width="9.140625" style="167"/>
    <col min="9982" max="9982" width="11.7109375" style="167" bestFit="1" customWidth="1"/>
    <col min="9983" max="10226" width="9.140625" style="167"/>
    <col min="10227" max="10227" width="4" style="167" customWidth="1"/>
    <col min="10228" max="10228" width="85.85546875" style="167" customWidth="1"/>
    <col min="10229" max="10230" width="17.5703125" style="167" bestFit="1" customWidth="1"/>
    <col min="10231" max="10232" width="17.28515625" style="167" bestFit="1" customWidth="1"/>
    <col min="10233" max="10233" width="12.85546875" style="167" bestFit="1" customWidth="1"/>
    <col min="10234" max="10234" width="9.140625" style="167"/>
    <col min="10235" max="10235" width="9.7109375" style="167" bestFit="1" customWidth="1"/>
    <col min="10236" max="10236" width="11.7109375" style="167" bestFit="1" customWidth="1"/>
    <col min="10237" max="10237" width="9.140625" style="167"/>
    <col min="10238" max="10238" width="11.7109375" style="167" bestFit="1" customWidth="1"/>
    <col min="10239" max="10482" width="9.140625" style="167"/>
    <col min="10483" max="10483" width="4" style="167" customWidth="1"/>
    <col min="10484" max="10484" width="85.85546875" style="167" customWidth="1"/>
    <col min="10485" max="10486" width="17.5703125" style="167" bestFit="1" customWidth="1"/>
    <col min="10487" max="10488" width="17.28515625" style="167" bestFit="1" customWidth="1"/>
    <col min="10489" max="10489" width="12.85546875" style="167" bestFit="1" customWidth="1"/>
    <col min="10490" max="10490" width="9.140625" style="167"/>
    <col min="10491" max="10491" width="9.7109375" style="167" bestFit="1" customWidth="1"/>
    <col min="10492" max="10492" width="11.7109375" style="167" bestFit="1" customWidth="1"/>
    <col min="10493" max="10493" width="9.140625" style="167"/>
    <col min="10494" max="10494" width="11.7109375" style="167" bestFit="1" customWidth="1"/>
    <col min="10495" max="10738" width="9.140625" style="167"/>
    <col min="10739" max="10739" width="4" style="167" customWidth="1"/>
    <col min="10740" max="10740" width="85.85546875" style="167" customWidth="1"/>
    <col min="10741" max="10742" width="17.5703125" style="167" bestFit="1" customWidth="1"/>
    <col min="10743" max="10744" width="17.28515625" style="167" bestFit="1" customWidth="1"/>
    <col min="10745" max="10745" width="12.85546875" style="167" bestFit="1" customWidth="1"/>
    <col min="10746" max="10746" width="9.140625" style="167"/>
    <col min="10747" max="10747" width="9.7109375" style="167" bestFit="1" customWidth="1"/>
    <col min="10748" max="10748" width="11.7109375" style="167" bestFit="1" customWidth="1"/>
    <col min="10749" max="10749" width="9.140625" style="167"/>
    <col min="10750" max="10750" width="11.7109375" style="167" bestFit="1" customWidth="1"/>
    <col min="10751" max="10994" width="9.140625" style="167"/>
    <col min="10995" max="10995" width="4" style="167" customWidth="1"/>
    <col min="10996" max="10996" width="85.85546875" style="167" customWidth="1"/>
    <col min="10997" max="10998" width="17.5703125" style="167" bestFit="1" customWidth="1"/>
    <col min="10999" max="11000" width="17.28515625" style="167" bestFit="1" customWidth="1"/>
    <col min="11001" max="11001" width="12.85546875" style="167" bestFit="1" customWidth="1"/>
    <col min="11002" max="11002" width="9.140625" style="167"/>
    <col min="11003" max="11003" width="9.7109375" style="167" bestFit="1" customWidth="1"/>
    <col min="11004" max="11004" width="11.7109375" style="167" bestFit="1" customWidth="1"/>
    <col min="11005" max="11005" width="9.140625" style="167"/>
    <col min="11006" max="11006" width="11.7109375" style="167" bestFit="1" customWidth="1"/>
    <col min="11007" max="11250" width="9.140625" style="167"/>
    <col min="11251" max="11251" width="4" style="167" customWidth="1"/>
    <col min="11252" max="11252" width="85.85546875" style="167" customWidth="1"/>
    <col min="11253" max="11254" width="17.5703125" style="167" bestFit="1" customWidth="1"/>
    <col min="11255" max="11256" width="17.28515625" style="167" bestFit="1" customWidth="1"/>
    <col min="11257" max="11257" width="12.85546875" style="167" bestFit="1" customWidth="1"/>
    <col min="11258" max="11258" width="9.140625" style="167"/>
    <col min="11259" max="11259" width="9.7109375" style="167" bestFit="1" customWidth="1"/>
    <col min="11260" max="11260" width="11.7109375" style="167" bestFit="1" customWidth="1"/>
    <col min="11261" max="11261" width="9.140625" style="167"/>
    <col min="11262" max="11262" width="11.7109375" style="167" bestFit="1" customWidth="1"/>
    <col min="11263" max="11506" width="9.140625" style="167"/>
    <col min="11507" max="11507" width="4" style="167" customWidth="1"/>
    <col min="11508" max="11508" width="85.85546875" style="167" customWidth="1"/>
    <col min="11509" max="11510" width="17.5703125" style="167" bestFit="1" customWidth="1"/>
    <col min="11511" max="11512" width="17.28515625" style="167" bestFit="1" customWidth="1"/>
    <col min="11513" max="11513" width="12.85546875" style="167" bestFit="1" customWidth="1"/>
    <col min="11514" max="11514" width="9.140625" style="167"/>
    <col min="11515" max="11515" width="9.7109375" style="167" bestFit="1" customWidth="1"/>
    <col min="11516" max="11516" width="11.7109375" style="167" bestFit="1" customWidth="1"/>
    <col min="11517" max="11517" width="9.140625" style="167"/>
    <col min="11518" max="11518" width="11.7109375" style="167" bestFit="1" customWidth="1"/>
    <col min="11519" max="11762" width="9.140625" style="167"/>
    <col min="11763" max="11763" width="4" style="167" customWidth="1"/>
    <col min="11764" max="11764" width="85.85546875" style="167" customWidth="1"/>
    <col min="11765" max="11766" width="17.5703125" style="167" bestFit="1" customWidth="1"/>
    <col min="11767" max="11768" width="17.28515625" style="167" bestFit="1" customWidth="1"/>
    <col min="11769" max="11769" width="12.85546875" style="167" bestFit="1" customWidth="1"/>
    <col min="11770" max="11770" width="9.140625" style="167"/>
    <col min="11771" max="11771" width="9.7109375" style="167" bestFit="1" customWidth="1"/>
    <col min="11772" max="11772" width="11.7109375" style="167" bestFit="1" customWidth="1"/>
    <col min="11773" max="11773" width="9.140625" style="167"/>
    <col min="11774" max="11774" width="11.7109375" style="167" bestFit="1" customWidth="1"/>
    <col min="11775" max="12018" width="9.140625" style="167"/>
    <col min="12019" max="12019" width="4" style="167" customWidth="1"/>
    <col min="12020" max="12020" width="85.85546875" style="167" customWidth="1"/>
    <col min="12021" max="12022" width="17.5703125" style="167" bestFit="1" customWidth="1"/>
    <col min="12023" max="12024" width="17.28515625" style="167" bestFit="1" customWidth="1"/>
    <col min="12025" max="12025" width="12.85546875" style="167" bestFit="1" customWidth="1"/>
    <col min="12026" max="12026" width="9.140625" style="167"/>
    <col min="12027" max="12027" width="9.7109375" style="167" bestFit="1" customWidth="1"/>
    <col min="12028" max="12028" width="11.7109375" style="167" bestFit="1" customWidth="1"/>
    <col min="12029" max="12029" width="9.140625" style="167"/>
    <col min="12030" max="12030" width="11.7109375" style="167" bestFit="1" customWidth="1"/>
    <col min="12031" max="12274" width="9.140625" style="167"/>
    <col min="12275" max="12275" width="4" style="167" customWidth="1"/>
    <col min="12276" max="12276" width="85.85546875" style="167" customWidth="1"/>
    <col min="12277" max="12278" width="17.5703125" style="167" bestFit="1" customWidth="1"/>
    <col min="12279" max="12280" width="17.28515625" style="167" bestFit="1" customWidth="1"/>
    <col min="12281" max="12281" width="12.85546875" style="167" bestFit="1" customWidth="1"/>
    <col min="12282" max="12282" width="9.140625" style="167"/>
    <col min="12283" max="12283" width="9.7109375" style="167" bestFit="1" customWidth="1"/>
    <col min="12284" max="12284" width="11.7109375" style="167" bestFit="1" customWidth="1"/>
    <col min="12285" max="12285" width="9.140625" style="167"/>
    <col min="12286" max="12286" width="11.7109375" style="167" bestFit="1" customWidth="1"/>
    <col min="12287" max="12530" width="9.140625" style="167"/>
    <col min="12531" max="12531" width="4" style="167" customWidth="1"/>
    <col min="12532" max="12532" width="85.85546875" style="167" customWidth="1"/>
    <col min="12533" max="12534" width="17.5703125" style="167" bestFit="1" customWidth="1"/>
    <col min="12535" max="12536" width="17.28515625" style="167" bestFit="1" customWidth="1"/>
    <col min="12537" max="12537" width="12.85546875" style="167" bestFit="1" customWidth="1"/>
    <col min="12538" max="12538" width="9.140625" style="167"/>
    <col min="12539" max="12539" width="9.7109375" style="167" bestFit="1" customWidth="1"/>
    <col min="12540" max="12540" width="11.7109375" style="167" bestFit="1" customWidth="1"/>
    <col min="12541" max="12541" width="9.140625" style="167"/>
    <col min="12542" max="12542" width="11.7109375" style="167" bestFit="1" customWidth="1"/>
    <col min="12543" max="12786" width="9.140625" style="167"/>
    <col min="12787" max="12787" width="4" style="167" customWidth="1"/>
    <col min="12788" max="12788" width="85.85546875" style="167" customWidth="1"/>
    <col min="12789" max="12790" width="17.5703125" style="167" bestFit="1" customWidth="1"/>
    <col min="12791" max="12792" width="17.28515625" style="167" bestFit="1" customWidth="1"/>
    <col min="12793" max="12793" width="12.85546875" style="167" bestFit="1" customWidth="1"/>
    <col min="12794" max="12794" width="9.140625" style="167"/>
    <col min="12795" max="12795" width="9.7109375" style="167" bestFit="1" customWidth="1"/>
    <col min="12796" max="12796" width="11.7109375" style="167" bestFit="1" customWidth="1"/>
    <col min="12797" max="12797" width="9.140625" style="167"/>
    <col min="12798" max="12798" width="11.7109375" style="167" bestFit="1" customWidth="1"/>
    <col min="12799" max="13042" width="9.140625" style="167"/>
    <col min="13043" max="13043" width="4" style="167" customWidth="1"/>
    <col min="13044" max="13044" width="85.85546875" style="167" customWidth="1"/>
    <col min="13045" max="13046" width="17.5703125" style="167" bestFit="1" customWidth="1"/>
    <col min="13047" max="13048" width="17.28515625" style="167" bestFit="1" customWidth="1"/>
    <col min="13049" max="13049" width="12.85546875" style="167" bestFit="1" customWidth="1"/>
    <col min="13050" max="13050" width="9.140625" style="167"/>
    <col min="13051" max="13051" width="9.7109375" style="167" bestFit="1" customWidth="1"/>
    <col min="13052" max="13052" width="11.7109375" style="167" bestFit="1" customWidth="1"/>
    <col min="13053" max="13053" width="9.140625" style="167"/>
    <col min="13054" max="13054" width="11.7109375" style="167" bestFit="1" customWidth="1"/>
    <col min="13055" max="13298" width="9.140625" style="167"/>
    <col min="13299" max="13299" width="4" style="167" customWidth="1"/>
    <col min="13300" max="13300" width="85.85546875" style="167" customWidth="1"/>
    <col min="13301" max="13302" width="17.5703125" style="167" bestFit="1" customWidth="1"/>
    <col min="13303" max="13304" width="17.28515625" style="167" bestFit="1" customWidth="1"/>
    <col min="13305" max="13305" width="12.85546875" style="167" bestFit="1" customWidth="1"/>
    <col min="13306" max="13306" width="9.140625" style="167"/>
    <col min="13307" max="13307" width="9.7109375" style="167" bestFit="1" customWidth="1"/>
    <col min="13308" max="13308" width="11.7109375" style="167" bestFit="1" customWidth="1"/>
    <col min="13309" max="13309" width="9.140625" style="167"/>
    <col min="13310" max="13310" width="11.7109375" style="167" bestFit="1" customWidth="1"/>
    <col min="13311" max="13554" width="9.140625" style="167"/>
    <col min="13555" max="13555" width="4" style="167" customWidth="1"/>
    <col min="13556" max="13556" width="85.85546875" style="167" customWidth="1"/>
    <col min="13557" max="13558" width="17.5703125" style="167" bestFit="1" customWidth="1"/>
    <col min="13559" max="13560" width="17.28515625" style="167" bestFit="1" customWidth="1"/>
    <col min="13561" max="13561" width="12.85546875" style="167" bestFit="1" customWidth="1"/>
    <col min="13562" max="13562" width="9.140625" style="167"/>
    <col min="13563" max="13563" width="9.7109375" style="167" bestFit="1" customWidth="1"/>
    <col min="13564" max="13564" width="11.7109375" style="167" bestFit="1" customWidth="1"/>
    <col min="13565" max="13565" width="9.140625" style="167"/>
    <col min="13566" max="13566" width="11.7109375" style="167" bestFit="1" customWidth="1"/>
    <col min="13567" max="13810" width="9.140625" style="167"/>
    <col min="13811" max="13811" width="4" style="167" customWidth="1"/>
    <col min="13812" max="13812" width="85.85546875" style="167" customWidth="1"/>
    <col min="13813" max="13814" width="17.5703125" style="167" bestFit="1" customWidth="1"/>
    <col min="13815" max="13816" width="17.28515625" style="167" bestFit="1" customWidth="1"/>
    <col min="13817" max="13817" width="12.85546875" style="167" bestFit="1" customWidth="1"/>
    <col min="13818" max="13818" width="9.140625" style="167"/>
    <col min="13819" max="13819" width="9.7109375" style="167" bestFit="1" customWidth="1"/>
    <col min="13820" max="13820" width="11.7109375" style="167" bestFit="1" customWidth="1"/>
    <col min="13821" max="13821" width="9.140625" style="167"/>
    <col min="13822" max="13822" width="11.7109375" style="167" bestFit="1" customWidth="1"/>
    <col min="13823" max="14066" width="9.140625" style="167"/>
    <col min="14067" max="14067" width="4" style="167" customWidth="1"/>
    <col min="14068" max="14068" width="85.85546875" style="167" customWidth="1"/>
    <col min="14069" max="14070" width="17.5703125" style="167" bestFit="1" customWidth="1"/>
    <col min="14071" max="14072" width="17.28515625" style="167" bestFit="1" customWidth="1"/>
    <col min="14073" max="14073" width="12.85546875" style="167" bestFit="1" customWidth="1"/>
    <col min="14074" max="14074" width="9.140625" style="167"/>
    <col min="14075" max="14075" width="9.7109375" style="167" bestFit="1" customWidth="1"/>
    <col min="14076" max="14076" width="11.7109375" style="167" bestFit="1" customWidth="1"/>
    <col min="14077" max="14077" width="9.140625" style="167"/>
    <col min="14078" max="14078" width="11.7109375" style="167" bestFit="1" customWidth="1"/>
    <col min="14079" max="14322" width="9.140625" style="167"/>
    <col min="14323" max="14323" width="4" style="167" customWidth="1"/>
    <col min="14324" max="14324" width="85.85546875" style="167" customWidth="1"/>
    <col min="14325" max="14326" width="17.5703125" style="167" bestFit="1" customWidth="1"/>
    <col min="14327" max="14328" width="17.28515625" style="167" bestFit="1" customWidth="1"/>
    <col min="14329" max="14329" width="12.85546875" style="167" bestFit="1" customWidth="1"/>
    <col min="14330" max="14330" width="9.140625" style="167"/>
    <col min="14331" max="14331" width="9.7109375" style="167" bestFit="1" customWidth="1"/>
    <col min="14332" max="14332" width="11.7109375" style="167" bestFit="1" customWidth="1"/>
    <col min="14333" max="14333" width="9.140625" style="167"/>
    <col min="14334" max="14334" width="11.7109375" style="167" bestFit="1" customWidth="1"/>
    <col min="14335" max="14578" width="9.140625" style="167"/>
    <col min="14579" max="14579" width="4" style="167" customWidth="1"/>
    <col min="14580" max="14580" width="85.85546875" style="167" customWidth="1"/>
    <col min="14581" max="14582" width="17.5703125" style="167" bestFit="1" customWidth="1"/>
    <col min="14583" max="14584" width="17.28515625" style="167" bestFit="1" customWidth="1"/>
    <col min="14585" max="14585" width="12.85546875" style="167" bestFit="1" customWidth="1"/>
    <col min="14586" max="14586" width="9.140625" style="167"/>
    <col min="14587" max="14587" width="9.7109375" style="167" bestFit="1" customWidth="1"/>
    <col min="14588" max="14588" width="11.7109375" style="167" bestFit="1" customWidth="1"/>
    <col min="14589" max="14589" width="9.140625" style="167"/>
    <col min="14590" max="14590" width="11.7109375" style="167" bestFit="1" customWidth="1"/>
    <col min="14591" max="14834" width="9.140625" style="167"/>
    <col min="14835" max="14835" width="4" style="167" customWidth="1"/>
    <col min="14836" max="14836" width="85.85546875" style="167" customWidth="1"/>
    <col min="14837" max="14838" width="17.5703125" style="167" bestFit="1" customWidth="1"/>
    <col min="14839" max="14840" width="17.28515625" style="167" bestFit="1" customWidth="1"/>
    <col min="14841" max="14841" width="12.85546875" style="167" bestFit="1" customWidth="1"/>
    <col min="14842" max="14842" width="9.140625" style="167"/>
    <col min="14843" max="14843" width="9.7109375" style="167" bestFit="1" customWidth="1"/>
    <col min="14844" max="14844" width="11.7109375" style="167" bestFit="1" customWidth="1"/>
    <col min="14845" max="14845" width="9.140625" style="167"/>
    <col min="14846" max="14846" width="11.7109375" style="167" bestFit="1" customWidth="1"/>
    <col min="14847" max="15090" width="9.140625" style="167"/>
    <col min="15091" max="15091" width="4" style="167" customWidth="1"/>
    <col min="15092" max="15092" width="85.85546875" style="167" customWidth="1"/>
    <col min="15093" max="15094" width="17.5703125" style="167" bestFit="1" customWidth="1"/>
    <col min="15095" max="15096" width="17.28515625" style="167" bestFit="1" customWidth="1"/>
    <col min="15097" max="15097" width="12.85546875" style="167" bestFit="1" customWidth="1"/>
    <col min="15098" max="15098" width="9.140625" style="167"/>
    <col min="15099" max="15099" width="9.7109375" style="167" bestFit="1" customWidth="1"/>
    <col min="15100" max="15100" width="11.7109375" style="167" bestFit="1" customWidth="1"/>
    <col min="15101" max="15101" width="9.140625" style="167"/>
    <col min="15102" max="15102" width="11.7109375" style="167" bestFit="1" customWidth="1"/>
    <col min="15103" max="15346" width="9.140625" style="167"/>
    <col min="15347" max="15347" width="4" style="167" customWidth="1"/>
    <col min="15348" max="15348" width="85.85546875" style="167" customWidth="1"/>
    <col min="15349" max="15350" width="17.5703125" style="167" bestFit="1" customWidth="1"/>
    <col min="15351" max="15352" width="17.28515625" style="167" bestFit="1" customWidth="1"/>
    <col min="15353" max="15353" width="12.85546875" style="167" bestFit="1" customWidth="1"/>
    <col min="15354" max="15354" width="9.140625" style="167"/>
    <col min="15355" max="15355" width="9.7109375" style="167" bestFit="1" customWidth="1"/>
    <col min="15356" max="15356" width="11.7109375" style="167" bestFit="1" customWidth="1"/>
    <col min="15357" max="15357" width="9.140625" style="167"/>
    <col min="15358" max="15358" width="11.7109375" style="167" bestFit="1" customWidth="1"/>
    <col min="15359" max="15602" width="9.140625" style="167"/>
    <col min="15603" max="15603" width="4" style="167" customWidth="1"/>
    <col min="15604" max="15604" width="85.85546875" style="167" customWidth="1"/>
    <col min="15605" max="15606" width="17.5703125" style="167" bestFit="1" customWidth="1"/>
    <col min="15607" max="15608" width="17.28515625" style="167" bestFit="1" customWidth="1"/>
    <col min="15609" max="15609" width="12.85546875" style="167" bestFit="1" customWidth="1"/>
    <col min="15610" max="15610" width="9.140625" style="167"/>
    <col min="15611" max="15611" width="9.7109375" style="167" bestFit="1" customWidth="1"/>
    <col min="15612" max="15612" width="11.7109375" style="167" bestFit="1" customWidth="1"/>
    <col min="15613" max="15613" width="9.140625" style="167"/>
    <col min="15614" max="15614" width="11.7109375" style="167" bestFit="1" customWidth="1"/>
    <col min="15615" max="15858" width="9.140625" style="167"/>
    <col min="15859" max="15859" width="4" style="167" customWidth="1"/>
    <col min="15860" max="15860" width="85.85546875" style="167" customWidth="1"/>
    <col min="15861" max="15862" width="17.5703125" style="167" bestFit="1" customWidth="1"/>
    <col min="15863" max="15864" width="17.28515625" style="167" bestFit="1" customWidth="1"/>
    <col min="15865" max="15865" width="12.85546875" style="167" bestFit="1" customWidth="1"/>
    <col min="15866" max="15866" width="9.140625" style="167"/>
    <col min="15867" max="15867" width="9.7109375" style="167" bestFit="1" customWidth="1"/>
    <col min="15868" max="15868" width="11.7109375" style="167" bestFit="1" customWidth="1"/>
    <col min="15869" max="15869" width="9.140625" style="167"/>
    <col min="15870" max="15870" width="11.7109375" style="167" bestFit="1" customWidth="1"/>
    <col min="15871" max="16114" width="9.140625" style="167"/>
    <col min="16115" max="16115" width="4" style="167" customWidth="1"/>
    <col min="16116" max="16116" width="85.85546875" style="167" customWidth="1"/>
    <col min="16117" max="16118" width="17.5703125" style="167" bestFit="1" customWidth="1"/>
    <col min="16119" max="16120" width="17.28515625" style="167" bestFit="1" customWidth="1"/>
    <col min="16121" max="16121" width="12.85546875" style="167" bestFit="1" customWidth="1"/>
    <col min="16122" max="16122" width="9.140625" style="167"/>
    <col min="16123" max="16123" width="9.7109375" style="167" bestFit="1" customWidth="1"/>
    <col min="16124" max="16124" width="11.7109375" style="167" bestFit="1" customWidth="1"/>
    <col min="16125" max="16125" width="9.140625" style="167"/>
    <col min="16126" max="16126" width="11.7109375" style="167" bestFit="1" customWidth="1"/>
    <col min="16127" max="16384" width="9.140625" style="167"/>
  </cols>
  <sheetData>
    <row r="1" spans="1:7">
      <c r="A1" s="601"/>
      <c r="B1" s="602"/>
      <c r="C1" s="602"/>
    </row>
    <row r="2" spans="1:7" s="168" customFormat="1" ht="18" customHeight="1">
      <c r="A2" s="696" t="s">
        <v>490</v>
      </c>
      <c r="B2" s="697" t="s">
        <v>37</v>
      </c>
      <c r="C2" s="697"/>
    </row>
    <row r="3" spans="1:7" s="168" customFormat="1" ht="22.5" customHeight="1">
      <c r="A3" s="696"/>
      <c r="B3" s="311" t="s">
        <v>598</v>
      </c>
      <c r="C3" s="311" t="s">
        <v>543</v>
      </c>
    </row>
    <row r="4" spans="1:7" s="169" customFormat="1" ht="20.100000000000001" customHeight="1">
      <c r="A4" s="310" t="s">
        <v>459</v>
      </c>
      <c r="B4" s="386">
        <v>2523321</v>
      </c>
      <c r="C4" s="386">
        <v>1948742</v>
      </c>
    </row>
    <row r="5" spans="1:7" s="169" customFormat="1" ht="18" customHeight="1">
      <c r="A5" s="175" t="s">
        <v>55</v>
      </c>
      <c r="B5" s="531">
        <v>1647253</v>
      </c>
      <c r="C5" s="531">
        <v>1238650</v>
      </c>
    </row>
    <row r="6" spans="1:7" s="169" customFormat="1" ht="18" customHeight="1">
      <c r="A6" s="175" t="s">
        <v>130</v>
      </c>
      <c r="B6" s="531">
        <v>420585</v>
      </c>
      <c r="C6" s="531">
        <v>575557</v>
      </c>
    </row>
    <row r="7" spans="1:7" s="169" customFormat="1" ht="18" customHeight="1">
      <c r="A7" s="273" t="s">
        <v>435</v>
      </c>
      <c r="B7" s="531">
        <v>251769</v>
      </c>
      <c r="C7" s="531">
        <v>-25538</v>
      </c>
    </row>
    <row r="8" spans="1:7" s="169" customFormat="1" ht="18" customHeight="1">
      <c r="A8" s="175" t="s">
        <v>331</v>
      </c>
      <c r="B8" s="531">
        <v>1294</v>
      </c>
      <c r="C8" s="531">
        <v>-13940</v>
      </c>
    </row>
    <row r="9" spans="1:7" s="169" customFormat="1" ht="18" customHeight="1">
      <c r="A9" s="175" t="s">
        <v>460</v>
      </c>
      <c r="B9" s="531">
        <v>15984</v>
      </c>
      <c r="C9" s="531">
        <v>21894</v>
      </c>
    </row>
    <row r="10" spans="1:7" s="169" customFormat="1" ht="18" customHeight="1">
      <c r="A10" s="175" t="s">
        <v>461</v>
      </c>
      <c r="B10" s="531">
        <v>28</v>
      </c>
      <c r="C10" s="531">
        <v>36</v>
      </c>
      <c r="G10" s="170"/>
    </row>
    <row r="11" spans="1:7" s="169" customFormat="1" ht="18" customHeight="1">
      <c r="A11" s="175" t="s">
        <v>462</v>
      </c>
      <c r="B11" s="531">
        <v>1792</v>
      </c>
      <c r="C11" s="531">
        <v>2390</v>
      </c>
    </row>
    <row r="12" spans="1:7" s="169" customFormat="1" ht="18" customHeight="1">
      <c r="A12" s="175" t="s">
        <v>463</v>
      </c>
      <c r="B12" s="531">
        <v>-1376</v>
      </c>
      <c r="C12" s="531">
        <v>-1966</v>
      </c>
    </row>
    <row r="13" spans="1:7" s="169" customFormat="1" ht="18" hidden="1" customHeight="1">
      <c r="A13" s="175" t="s">
        <v>511</v>
      </c>
      <c r="B13" s="531">
        <v>0</v>
      </c>
      <c r="C13" s="531">
        <v>0</v>
      </c>
    </row>
    <row r="14" spans="1:7" s="169" customFormat="1" ht="17.25" customHeight="1">
      <c r="A14" s="175" t="s">
        <v>464</v>
      </c>
      <c r="B14" s="531">
        <v>27577</v>
      </c>
      <c r="C14" s="531">
        <v>-69900</v>
      </c>
    </row>
    <row r="15" spans="1:7" s="169" customFormat="1" ht="18" customHeight="1">
      <c r="A15" s="175" t="s">
        <v>142</v>
      </c>
      <c r="B15" s="531">
        <v>158415</v>
      </c>
      <c r="C15" s="531">
        <v>221559</v>
      </c>
    </row>
    <row r="16" spans="1:7" s="169" customFormat="1" ht="20.100000000000001" customHeight="1">
      <c r="A16" s="310" t="s">
        <v>255</v>
      </c>
      <c r="B16" s="386">
        <v>-1400516</v>
      </c>
      <c r="C16" s="386">
        <v>-124023</v>
      </c>
    </row>
    <row r="17" spans="1:3" s="169" customFormat="1" ht="18" customHeight="1">
      <c r="A17" s="175" t="s">
        <v>405</v>
      </c>
      <c r="B17" s="531">
        <v>-370</v>
      </c>
      <c r="C17" s="531">
        <v>-4336</v>
      </c>
    </row>
    <row r="18" spans="1:3" s="169" customFormat="1" ht="18" customHeight="1">
      <c r="A18" s="175" t="s">
        <v>498</v>
      </c>
      <c r="B18" s="531">
        <v>-943956</v>
      </c>
      <c r="C18" s="531">
        <v>14144</v>
      </c>
    </row>
    <row r="19" spans="1:3" s="169" customFormat="1" ht="18" customHeight="1">
      <c r="A19" s="175" t="s">
        <v>301</v>
      </c>
      <c r="B19" s="531">
        <v>-2563</v>
      </c>
      <c r="C19" s="531">
        <v>5423</v>
      </c>
    </row>
    <row r="20" spans="1:3" s="169" customFormat="1" ht="18" customHeight="1">
      <c r="A20" s="273" t="s">
        <v>195</v>
      </c>
      <c r="B20" s="531">
        <v>-148062</v>
      </c>
      <c r="C20" s="531">
        <v>-150249</v>
      </c>
    </row>
    <row r="21" spans="1:3" s="169" customFormat="1" ht="18" customHeight="1">
      <c r="A21" s="175" t="s">
        <v>417</v>
      </c>
      <c r="B21" s="531">
        <v>-178551</v>
      </c>
      <c r="C21" s="531">
        <v>-2814</v>
      </c>
    </row>
    <row r="22" spans="1:3" s="169" customFormat="1" ht="18" customHeight="1">
      <c r="A22" s="175" t="s">
        <v>576</v>
      </c>
      <c r="B22" s="531">
        <v>-10647</v>
      </c>
      <c r="C22" s="531">
        <v>3707</v>
      </c>
    </row>
    <row r="23" spans="1:3" s="169" customFormat="1" ht="18" customHeight="1">
      <c r="A23" s="273" t="s">
        <v>496</v>
      </c>
      <c r="B23" s="531">
        <v>12204</v>
      </c>
      <c r="C23" s="531">
        <v>16328</v>
      </c>
    </row>
    <row r="24" spans="1:3" s="169" customFormat="1" ht="18" customHeight="1">
      <c r="A24" s="175" t="s">
        <v>416</v>
      </c>
      <c r="B24" s="531">
        <v>1110</v>
      </c>
      <c r="C24" s="531">
        <v>-13826</v>
      </c>
    </row>
    <row r="25" spans="1:3" s="169" customFormat="1" ht="18" customHeight="1">
      <c r="A25" s="175" t="s">
        <v>133</v>
      </c>
      <c r="B25" s="531">
        <v>122</v>
      </c>
      <c r="C25" s="531">
        <v>-8863</v>
      </c>
    </row>
    <row r="26" spans="1:3" s="169" customFormat="1" ht="18" customHeight="1">
      <c r="A26" s="175" t="s">
        <v>41</v>
      </c>
      <c r="B26" s="531">
        <v>-129803</v>
      </c>
      <c r="C26" s="531">
        <v>16463</v>
      </c>
    </row>
    <row r="27" spans="1:3" s="169" customFormat="1" ht="20.100000000000001" customHeight="1">
      <c r="A27" s="310" t="s">
        <v>256</v>
      </c>
      <c r="B27" s="386">
        <v>357950</v>
      </c>
      <c r="C27" s="386">
        <v>180114</v>
      </c>
    </row>
    <row r="28" spans="1:3" s="169" customFormat="1" ht="18" customHeight="1">
      <c r="A28" s="175" t="s">
        <v>134</v>
      </c>
      <c r="B28" s="531">
        <v>-55470</v>
      </c>
      <c r="C28" s="531">
        <v>79161</v>
      </c>
    </row>
    <row r="29" spans="1:3" s="169" customFormat="1" ht="18" customHeight="1">
      <c r="A29" s="175" t="s">
        <v>481</v>
      </c>
      <c r="B29" s="531">
        <v>385945</v>
      </c>
      <c r="C29" s="531">
        <v>37762</v>
      </c>
    </row>
    <row r="30" spans="1:3" s="169" customFormat="1" ht="18" customHeight="1">
      <c r="A30" s="175" t="s">
        <v>513</v>
      </c>
      <c r="B30" s="531">
        <v>15492</v>
      </c>
      <c r="C30" s="531">
        <v>-3706</v>
      </c>
    </row>
    <row r="31" spans="1:3" s="169" customFormat="1" ht="15">
      <c r="A31" s="273" t="s">
        <v>436</v>
      </c>
      <c r="B31" s="531">
        <v>0</v>
      </c>
      <c r="C31" s="531">
        <v>0</v>
      </c>
    </row>
    <row r="32" spans="1:3" s="169" customFormat="1" ht="18" customHeight="1">
      <c r="A32" s="273" t="s">
        <v>483</v>
      </c>
      <c r="B32" s="531">
        <v>4312</v>
      </c>
      <c r="C32" s="531">
        <v>10675</v>
      </c>
    </row>
    <row r="33" spans="1:3" s="169" customFormat="1" ht="18" customHeight="1">
      <c r="A33" s="175" t="s">
        <v>131</v>
      </c>
      <c r="B33" s="531">
        <v>-9989</v>
      </c>
      <c r="C33" s="531">
        <v>-22033</v>
      </c>
    </row>
    <row r="34" spans="1:3" s="169" customFormat="1" ht="18" customHeight="1">
      <c r="A34" s="273" t="s">
        <v>454</v>
      </c>
      <c r="B34" s="531">
        <v>-1305</v>
      </c>
      <c r="C34" s="531">
        <v>-2077</v>
      </c>
    </row>
    <row r="35" spans="1:3" s="169" customFormat="1" ht="18" customHeight="1">
      <c r="A35" s="273" t="s">
        <v>455</v>
      </c>
      <c r="B35" s="531">
        <v>-1860</v>
      </c>
      <c r="C35" s="531">
        <v>-2481</v>
      </c>
    </row>
    <row r="36" spans="1:3" s="169" customFormat="1" ht="18" customHeight="1">
      <c r="A36" s="273" t="s">
        <v>502</v>
      </c>
      <c r="B36" s="531">
        <v>39899</v>
      </c>
      <c r="C36" s="531">
        <v>36733</v>
      </c>
    </row>
    <row r="37" spans="1:3" s="169" customFormat="1" ht="18" customHeight="1">
      <c r="A37" s="175" t="s">
        <v>41</v>
      </c>
      <c r="B37" s="531">
        <v>-19074</v>
      </c>
      <c r="C37" s="531">
        <v>46080</v>
      </c>
    </row>
    <row r="38" spans="1:3" s="169" customFormat="1" ht="20.100000000000001" customHeight="1">
      <c r="A38" s="527" t="s">
        <v>466</v>
      </c>
      <c r="B38" s="323">
        <v>1480755</v>
      </c>
      <c r="C38" s="323">
        <v>2004833</v>
      </c>
    </row>
    <row r="39" spans="1:3" s="169" customFormat="1" ht="20.100000000000001" customHeight="1">
      <c r="A39" s="603" t="s">
        <v>257</v>
      </c>
      <c r="B39" s="386">
        <v>-802626</v>
      </c>
      <c r="C39" s="386">
        <v>-508948</v>
      </c>
    </row>
    <row r="40" spans="1:3" s="169" customFormat="1" ht="18" customHeight="1">
      <c r="A40" s="273" t="s">
        <v>575</v>
      </c>
      <c r="B40" s="531">
        <v>-112135</v>
      </c>
      <c r="C40" s="531">
        <v>509515</v>
      </c>
    </row>
    <row r="41" spans="1:3" s="169" customFormat="1" ht="18" customHeight="1">
      <c r="A41" s="175" t="s">
        <v>465</v>
      </c>
      <c r="B41" s="531">
        <v>-504073</v>
      </c>
      <c r="C41" s="531">
        <v>-337234</v>
      </c>
    </row>
    <row r="42" spans="1:3" s="169" customFormat="1" ht="18" hidden="1" customHeight="1">
      <c r="A42" s="175" t="s">
        <v>135</v>
      </c>
      <c r="B42" s="531">
        <v>0</v>
      </c>
      <c r="C42" s="531" t="e">
        <v>#REF!</v>
      </c>
    </row>
    <row r="43" spans="1:3" s="169" customFormat="1" ht="18" customHeight="1">
      <c r="A43" s="175" t="s">
        <v>135</v>
      </c>
      <c r="B43" s="531">
        <v>-195000</v>
      </c>
      <c r="C43" s="531">
        <v>-169700</v>
      </c>
    </row>
    <row r="44" spans="1:3" s="169" customFormat="1" ht="18" hidden="1" customHeight="1">
      <c r="A44" s="175" t="s">
        <v>512</v>
      </c>
      <c r="B44" s="531">
        <v>0</v>
      </c>
      <c r="C44" s="531">
        <v>0</v>
      </c>
    </row>
    <row r="45" spans="1:3" s="169" customFormat="1" ht="18" customHeight="1">
      <c r="A45" s="175" t="s">
        <v>406</v>
      </c>
      <c r="B45" s="531">
        <v>8582</v>
      </c>
      <c r="C45" s="531">
        <v>14876</v>
      </c>
    </row>
    <row r="46" spans="1:3" s="171" customFormat="1" ht="20.100000000000001" customHeight="1">
      <c r="A46" s="310" t="s">
        <v>467</v>
      </c>
      <c r="B46" s="386">
        <v>-474558</v>
      </c>
      <c r="C46" s="386">
        <v>-916654</v>
      </c>
    </row>
    <row r="47" spans="1:3" s="171" customFormat="1" ht="20.100000000000001" customHeight="1">
      <c r="A47" s="175" t="s">
        <v>423</v>
      </c>
      <c r="B47" s="531">
        <v>655516</v>
      </c>
      <c r="C47" s="531">
        <v>509515</v>
      </c>
    </row>
    <row r="48" spans="1:3" s="171" customFormat="1" ht="20.100000000000001" customHeight="1">
      <c r="A48" s="175" t="s">
        <v>424</v>
      </c>
      <c r="B48" s="531">
        <v>-890381</v>
      </c>
      <c r="C48" s="531">
        <v>-337234</v>
      </c>
    </row>
    <row r="49" spans="1:3" s="171" customFormat="1" ht="20.100000000000001" customHeight="1">
      <c r="A49" s="175" t="s">
        <v>137</v>
      </c>
      <c r="B49" s="531">
        <v>-121255</v>
      </c>
      <c r="C49" s="531">
        <v>-169700</v>
      </c>
    </row>
    <row r="50" spans="1:3" s="171" customFormat="1" ht="20.100000000000001" customHeight="1">
      <c r="A50" s="175" t="s">
        <v>573</v>
      </c>
      <c r="B50" s="531">
        <v>-215</v>
      </c>
      <c r="C50" s="531">
        <v>0</v>
      </c>
    </row>
    <row r="51" spans="1:3" s="171" customFormat="1" ht="20.100000000000001" customHeight="1">
      <c r="A51" s="175" t="s">
        <v>136</v>
      </c>
      <c r="B51" s="531">
        <v>-19307</v>
      </c>
      <c r="C51" s="531">
        <v>-16820</v>
      </c>
    </row>
    <row r="52" spans="1:3" s="169" customFormat="1" ht="18" customHeight="1">
      <c r="A52" s="273" t="s">
        <v>419</v>
      </c>
      <c r="B52" s="531">
        <v>242713</v>
      </c>
      <c r="C52" s="531">
        <v>-1701</v>
      </c>
    </row>
    <row r="53" spans="1:3" s="169" customFormat="1" ht="18" hidden="1" customHeight="1">
      <c r="A53" s="175" t="s">
        <v>138</v>
      </c>
      <c r="B53" s="531">
        <v>0</v>
      </c>
      <c r="C53" s="531">
        <v>0</v>
      </c>
    </row>
    <row r="54" spans="1:3" s="169" customFormat="1" ht="18" customHeight="1">
      <c r="A54" s="175" t="s">
        <v>468</v>
      </c>
      <c r="B54" s="531">
        <v>-341629</v>
      </c>
      <c r="C54" s="531">
        <v>-900714</v>
      </c>
    </row>
    <row r="55" spans="1:3" s="171" customFormat="1" ht="19.5" customHeight="1">
      <c r="A55" s="310" t="s">
        <v>470</v>
      </c>
      <c r="B55" s="386">
        <v>203571</v>
      </c>
      <c r="C55" s="604">
        <v>579231</v>
      </c>
    </row>
    <row r="56" spans="1:3" s="172" customFormat="1" ht="18" customHeight="1">
      <c r="A56" s="175" t="s">
        <v>425</v>
      </c>
      <c r="B56" s="531">
        <v>595971</v>
      </c>
      <c r="C56" s="531">
        <v>16740</v>
      </c>
    </row>
    <row r="57" spans="1:3" s="172" customFormat="1" ht="18" customHeight="1">
      <c r="A57" s="175" t="s">
        <v>469</v>
      </c>
      <c r="B57" s="531">
        <v>799542</v>
      </c>
      <c r="C57" s="531">
        <v>595971</v>
      </c>
    </row>
    <row r="58" spans="1:3" s="171" customFormat="1" ht="20.100000000000001" customHeight="1">
      <c r="A58" s="163" t="s">
        <v>139</v>
      </c>
      <c r="B58" s="318">
        <v>203571</v>
      </c>
      <c r="C58" s="318">
        <v>579231</v>
      </c>
    </row>
    <row r="61" spans="1:3" s="173" customFormat="1">
      <c r="A61" s="606"/>
      <c r="B61" s="607"/>
      <c r="C61" s="607"/>
    </row>
  </sheetData>
  <mergeCells count="2">
    <mergeCell ref="A2:A3"/>
    <mergeCell ref="B2:C2"/>
  </mergeCells>
  <pageMargins left="0.78740157499999996" right="0.78740157499999996" top="0.984251969" bottom="0.984251969" header="0.49212598499999999" footer="0.49212598499999999"/>
  <pageSetup paperSize="9" scale="7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C3A7-B72D-4EED-ACC9-3453FF8A1967}">
  <dimension ref="A1:O21"/>
  <sheetViews>
    <sheetView zoomScale="85" zoomScaleNormal="85" workbookViewId="0">
      <selection activeCell="H34" sqref="H34"/>
    </sheetView>
  </sheetViews>
  <sheetFormatPr defaultColWidth="9.140625" defaultRowHeight="12.75"/>
  <cols>
    <col min="1" max="1" width="44.42578125" style="757" customWidth="1"/>
    <col min="2" max="4" width="10.7109375" style="757" customWidth="1"/>
    <col min="5" max="5" width="11.28515625" style="757" bestFit="1" customWidth="1"/>
    <col min="6" max="6" width="10.7109375" style="757" customWidth="1"/>
    <col min="7" max="7" width="11.28515625" style="757" bestFit="1" customWidth="1"/>
    <col min="8" max="8" width="13.140625" style="757" bestFit="1" customWidth="1"/>
    <col min="9" max="9" width="45.7109375" style="757" customWidth="1"/>
    <col min="10" max="15" width="10.7109375" style="757" customWidth="1"/>
    <col min="16" max="16384" width="9.140625" style="757"/>
  </cols>
  <sheetData>
    <row r="1" spans="1:15">
      <c r="A1" s="756" t="s">
        <v>97</v>
      </c>
      <c r="B1" s="756"/>
      <c r="C1" s="756"/>
      <c r="D1" s="756"/>
      <c r="E1" s="756"/>
      <c r="F1" s="756"/>
      <c r="G1" s="756"/>
      <c r="I1" s="756" t="s">
        <v>98</v>
      </c>
      <c r="J1" s="756"/>
      <c r="K1" s="756"/>
      <c r="L1" s="756"/>
      <c r="M1" s="756"/>
      <c r="N1" s="756"/>
      <c r="O1" s="756"/>
    </row>
    <row r="2" spans="1:15" ht="12.75" customHeight="1">
      <c r="A2" s="765" t="s">
        <v>574</v>
      </c>
      <c r="B2" s="756" t="s">
        <v>571</v>
      </c>
      <c r="C2" s="766" t="s">
        <v>287</v>
      </c>
      <c r="D2" s="756" t="s">
        <v>168</v>
      </c>
      <c r="E2" s="756" t="s">
        <v>595</v>
      </c>
      <c r="F2" s="766" t="s">
        <v>596</v>
      </c>
      <c r="G2" s="756" t="s">
        <v>168</v>
      </c>
      <c r="I2" s="765" t="s">
        <v>574</v>
      </c>
      <c r="J2" s="756" t="s">
        <v>571</v>
      </c>
      <c r="K2" s="766" t="s">
        <v>287</v>
      </c>
      <c r="L2" s="756" t="s">
        <v>168</v>
      </c>
      <c r="M2" s="756" t="s">
        <v>595</v>
      </c>
      <c r="N2" s="766" t="s">
        <v>596</v>
      </c>
      <c r="O2" s="756" t="s">
        <v>168</v>
      </c>
    </row>
    <row r="3" spans="1:15" ht="18" customHeight="1">
      <c r="A3" s="765"/>
      <c r="B3" s="756"/>
      <c r="C3" s="756"/>
      <c r="D3" s="756"/>
      <c r="E3" s="756"/>
      <c r="F3" s="756"/>
      <c r="G3" s="756"/>
      <c r="I3" s="765"/>
      <c r="J3" s="756"/>
      <c r="K3" s="766"/>
      <c r="L3" s="756"/>
      <c r="M3" s="756"/>
      <c r="N3" s="766"/>
      <c r="O3" s="756"/>
    </row>
    <row r="4" spans="1:15">
      <c r="A4" s="765"/>
      <c r="B4" s="756"/>
      <c r="C4" s="756"/>
      <c r="D4" s="756"/>
      <c r="E4" s="756"/>
      <c r="F4" s="756"/>
      <c r="G4" s="756"/>
      <c r="I4" s="765"/>
      <c r="J4" s="756"/>
      <c r="K4" s="766"/>
      <c r="L4" s="756"/>
      <c r="M4" s="756"/>
      <c r="N4" s="766"/>
      <c r="O4" s="756"/>
    </row>
    <row r="5" spans="1:15" s="759" customFormat="1" ht="24.95" customHeight="1">
      <c r="A5" s="760" t="s">
        <v>246</v>
      </c>
      <c r="B5" s="610">
        <v>167212</v>
      </c>
      <c r="C5" s="611">
        <v>132499</v>
      </c>
      <c r="D5" s="643">
        <v>0.26200000000000001</v>
      </c>
      <c r="E5" s="611">
        <v>458433</v>
      </c>
      <c r="F5" s="611">
        <v>401583</v>
      </c>
      <c r="G5" s="644">
        <v>0.14199999999999999</v>
      </c>
      <c r="I5" s="760" t="s">
        <v>246</v>
      </c>
      <c r="J5" s="626">
        <v>27347</v>
      </c>
      <c r="K5" s="611">
        <v>21721</v>
      </c>
      <c r="L5" s="643">
        <v>0.25900000000000001</v>
      </c>
      <c r="M5" s="611">
        <v>78086</v>
      </c>
      <c r="N5" s="611">
        <v>69301</v>
      </c>
      <c r="O5" s="644">
        <v>0.127</v>
      </c>
    </row>
    <row r="6" spans="1:15" ht="24.95" customHeight="1">
      <c r="A6" s="761" t="s">
        <v>247</v>
      </c>
      <c r="B6" s="573">
        <v>-23327</v>
      </c>
      <c r="C6" s="573">
        <v>-18199</v>
      </c>
      <c r="D6" s="645">
        <v>0.28199999999999997</v>
      </c>
      <c r="E6" s="573">
        <v>-70206</v>
      </c>
      <c r="F6" s="573">
        <v>-53871</v>
      </c>
      <c r="G6" s="641">
        <v>0.30299999999999999</v>
      </c>
      <c r="I6" s="761" t="s">
        <v>247</v>
      </c>
      <c r="J6" s="627">
        <v>-3600</v>
      </c>
      <c r="K6" s="573">
        <v>-3759</v>
      </c>
      <c r="L6" s="645">
        <v>-4.2000000000000003E-2</v>
      </c>
      <c r="M6" s="573">
        <v>-10241</v>
      </c>
      <c r="N6" s="573">
        <v>-10005</v>
      </c>
      <c r="O6" s="641">
        <v>2.4E-2</v>
      </c>
    </row>
    <row r="7" spans="1:15" s="759" customFormat="1" ht="24.95" customHeight="1">
      <c r="A7" s="760" t="s">
        <v>248</v>
      </c>
      <c r="B7" s="611">
        <v>143884</v>
      </c>
      <c r="C7" s="611">
        <v>114300</v>
      </c>
      <c r="D7" s="643">
        <v>0.25900000000000001</v>
      </c>
      <c r="E7" s="611">
        <v>388227</v>
      </c>
      <c r="F7" s="611">
        <v>347712</v>
      </c>
      <c r="G7" s="644">
        <v>0.11700000000000001</v>
      </c>
      <c r="I7" s="760" t="s">
        <v>248</v>
      </c>
      <c r="J7" s="611">
        <v>23747</v>
      </c>
      <c r="K7" s="611">
        <v>17962</v>
      </c>
      <c r="L7" s="643">
        <v>0.32200000000000001</v>
      </c>
      <c r="M7" s="611">
        <v>67845</v>
      </c>
      <c r="N7" s="611">
        <v>59296</v>
      </c>
      <c r="O7" s="644">
        <v>0.14399999999999999</v>
      </c>
    </row>
    <row r="8" spans="1:15" ht="24.95" customHeight="1">
      <c r="A8" s="761" t="s">
        <v>249</v>
      </c>
      <c r="B8" s="573">
        <v>-10425</v>
      </c>
      <c r="C8" s="573">
        <v>-10196</v>
      </c>
      <c r="D8" s="645">
        <v>2.3E-2</v>
      </c>
      <c r="E8" s="573">
        <v>-23484</v>
      </c>
      <c r="F8" s="573">
        <v>-62105</v>
      </c>
      <c r="G8" s="641">
        <v>-0.622</v>
      </c>
      <c r="I8" s="761" t="s">
        <v>249</v>
      </c>
      <c r="J8" s="627">
        <v>-2845</v>
      </c>
      <c r="K8" s="573">
        <v>-3970</v>
      </c>
      <c r="L8" s="645">
        <v>-0.28299999999999997</v>
      </c>
      <c r="M8" s="573">
        <v>-9296</v>
      </c>
      <c r="N8" s="573">
        <v>-11629</v>
      </c>
      <c r="O8" s="641">
        <v>-0.20100000000000001</v>
      </c>
    </row>
    <row r="9" spans="1:15" ht="24.95" customHeight="1">
      <c r="A9" s="761" t="s">
        <v>83</v>
      </c>
      <c r="B9" s="573">
        <v>-33808</v>
      </c>
      <c r="C9" s="573">
        <v>-33870</v>
      </c>
      <c r="D9" s="645">
        <v>-2E-3</v>
      </c>
      <c r="E9" s="573">
        <v>-101502</v>
      </c>
      <c r="F9" s="573">
        <v>-101603</v>
      </c>
      <c r="G9" s="641">
        <v>-1E-3</v>
      </c>
      <c r="I9" s="761" t="s">
        <v>83</v>
      </c>
      <c r="J9" s="627">
        <v>-6249</v>
      </c>
      <c r="K9" s="573">
        <v>-6236</v>
      </c>
      <c r="L9" s="645">
        <v>2E-3</v>
      </c>
      <c r="M9" s="573">
        <v>-18757</v>
      </c>
      <c r="N9" s="573">
        <v>-18696</v>
      </c>
      <c r="O9" s="641">
        <v>3.0000000000000001E-3</v>
      </c>
    </row>
    <row r="10" spans="1:15" ht="24.95" customHeight="1">
      <c r="A10" s="642" t="s">
        <v>597</v>
      </c>
      <c r="B10" s="611">
        <v>133386</v>
      </c>
      <c r="C10" s="611">
        <v>104069</v>
      </c>
      <c r="D10" s="643">
        <v>0.28199999999999997</v>
      </c>
      <c r="E10" s="611">
        <v>364943</v>
      </c>
      <c r="F10" s="611">
        <v>285448</v>
      </c>
      <c r="G10" s="644">
        <v>0.27800000000000002</v>
      </c>
      <c r="I10" s="760" t="s">
        <v>597</v>
      </c>
      <c r="J10" s="611">
        <v>20255</v>
      </c>
      <c r="K10" s="611">
        <v>13992</v>
      </c>
      <c r="L10" s="643">
        <v>0.44800000000000001</v>
      </c>
      <c r="M10" s="611">
        <v>58092</v>
      </c>
      <c r="N10" s="611">
        <v>47667</v>
      </c>
      <c r="O10" s="644">
        <v>0.219</v>
      </c>
    </row>
    <row r="11" spans="1:15" s="759" customFormat="1" ht="24.95" customHeight="1">
      <c r="A11" s="760" t="s">
        <v>250</v>
      </c>
      <c r="B11" s="611">
        <v>99651</v>
      </c>
      <c r="C11" s="611">
        <v>70234</v>
      </c>
      <c r="D11" s="643">
        <v>0.41899999999999998</v>
      </c>
      <c r="E11" s="611">
        <v>263241</v>
      </c>
      <c r="F11" s="611">
        <v>184004</v>
      </c>
      <c r="G11" s="644">
        <v>0.43099999999999999</v>
      </c>
      <c r="I11" s="767" t="s">
        <v>250</v>
      </c>
      <c r="J11" s="611">
        <v>14653</v>
      </c>
      <c r="K11" s="611">
        <v>7756</v>
      </c>
      <c r="L11" s="643">
        <v>0.88900000000000001</v>
      </c>
      <c r="M11" s="611">
        <v>39792</v>
      </c>
      <c r="N11" s="611">
        <v>28971</v>
      </c>
      <c r="O11" s="644">
        <v>0.374</v>
      </c>
    </row>
    <row r="12" spans="1:15" ht="24.95" customHeight="1">
      <c r="A12" s="761" t="s">
        <v>181</v>
      </c>
      <c r="B12" s="573">
        <v>-45359</v>
      </c>
      <c r="C12" s="573">
        <v>-34516</v>
      </c>
      <c r="D12" s="645">
        <v>0.314</v>
      </c>
      <c r="E12" s="573">
        <v>-278598</v>
      </c>
      <c r="F12" s="573">
        <v>-108053</v>
      </c>
      <c r="G12" s="641">
        <v>1.5780000000000001</v>
      </c>
      <c r="I12" s="761" t="s">
        <v>181</v>
      </c>
      <c r="J12" s="627">
        <v>-2853</v>
      </c>
      <c r="K12" s="573">
        <v>-3314</v>
      </c>
      <c r="L12" s="645">
        <v>-0.13900000000000001</v>
      </c>
      <c r="M12" s="573">
        <v>-8810</v>
      </c>
      <c r="N12" s="573">
        <v>-10912</v>
      </c>
      <c r="O12" s="641">
        <v>-0.193</v>
      </c>
    </row>
    <row r="13" spans="1:15" ht="24.95" customHeight="1">
      <c r="A13" s="761" t="s">
        <v>471</v>
      </c>
      <c r="B13" s="572">
        <v>-73</v>
      </c>
      <c r="C13" s="572">
        <v>-42</v>
      </c>
      <c r="D13" s="645">
        <v>0.72699999999999998</v>
      </c>
      <c r="E13" s="572">
        <v>200</v>
      </c>
      <c r="F13" s="572">
        <v>-159</v>
      </c>
      <c r="G13" s="641">
        <v>-2.258</v>
      </c>
      <c r="I13" s="761" t="s">
        <v>471</v>
      </c>
      <c r="J13" s="648">
        <v>-647</v>
      </c>
      <c r="K13" s="572">
        <v>0</v>
      </c>
      <c r="L13" s="572" t="s">
        <v>564</v>
      </c>
      <c r="M13" s="572">
        <v>-457</v>
      </c>
      <c r="N13" s="572">
        <v>0</v>
      </c>
      <c r="O13" s="572" t="s">
        <v>564</v>
      </c>
    </row>
    <row r="14" spans="1:15" ht="24.95" customHeight="1">
      <c r="A14" s="760" t="s">
        <v>251</v>
      </c>
      <c r="B14" s="611">
        <v>54220</v>
      </c>
      <c r="C14" s="611">
        <v>35676</v>
      </c>
      <c r="D14" s="643">
        <v>0.52</v>
      </c>
      <c r="E14" s="611">
        <v>-15157</v>
      </c>
      <c r="F14" s="611">
        <v>75792</v>
      </c>
      <c r="G14" s="644">
        <v>-1.2</v>
      </c>
      <c r="I14" s="760" t="s">
        <v>251</v>
      </c>
      <c r="J14" s="611">
        <v>11153</v>
      </c>
      <c r="K14" s="611">
        <v>4442</v>
      </c>
      <c r="L14" s="643">
        <v>1.5109999999999999</v>
      </c>
      <c r="M14" s="611">
        <v>30525</v>
      </c>
      <c r="N14" s="611">
        <v>18059</v>
      </c>
      <c r="O14" s="644">
        <v>0.69</v>
      </c>
    </row>
    <row r="15" spans="1:15" s="759" customFormat="1" ht="24.95" customHeight="1">
      <c r="A15" s="761" t="s">
        <v>129</v>
      </c>
      <c r="B15" s="572">
        <v>0</v>
      </c>
      <c r="C15" s="572">
        <v>-8116</v>
      </c>
      <c r="D15" s="645">
        <v>-1</v>
      </c>
      <c r="E15" s="573">
        <v>-4627</v>
      </c>
      <c r="F15" s="572">
        <v>-7874</v>
      </c>
      <c r="G15" s="641">
        <v>-0.41199999999999998</v>
      </c>
      <c r="I15" s="761" t="s">
        <v>129</v>
      </c>
      <c r="J15" s="648">
        <v>-459</v>
      </c>
      <c r="K15" s="573">
        <v>2207</v>
      </c>
      <c r="L15" s="645">
        <v>-1.208</v>
      </c>
      <c r="M15" s="573">
        <v>-1078</v>
      </c>
      <c r="N15" s="573">
        <v>1693</v>
      </c>
      <c r="O15" s="641">
        <v>-1.637</v>
      </c>
    </row>
    <row r="16" spans="1:15" ht="24.95" customHeight="1">
      <c r="A16" s="762" t="s">
        <v>55</v>
      </c>
      <c r="B16" s="612">
        <v>54220</v>
      </c>
      <c r="C16" s="612">
        <v>27560</v>
      </c>
      <c r="D16" s="646">
        <v>0.96699999999999997</v>
      </c>
      <c r="E16" s="612">
        <v>-19784</v>
      </c>
      <c r="F16" s="612">
        <v>67918</v>
      </c>
      <c r="G16" s="646">
        <v>-1.2909999999999999</v>
      </c>
      <c r="I16" s="762" t="s">
        <v>55</v>
      </c>
      <c r="J16" s="612">
        <v>10694</v>
      </c>
      <c r="K16" s="612">
        <v>6649</v>
      </c>
      <c r="L16" s="646">
        <v>0.60799999999999998</v>
      </c>
      <c r="M16" s="612">
        <v>29447</v>
      </c>
      <c r="N16" s="612">
        <v>19752</v>
      </c>
      <c r="O16" s="646">
        <v>0.49099999999999999</v>
      </c>
    </row>
    <row r="17" spans="1:15">
      <c r="A17" s="763"/>
      <c r="B17" s="609"/>
      <c r="C17" s="609"/>
      <c r="D17" s="609"/>
      <c r="E17" s="609"/>
      <c r="F17" s="609"/>
      <c r="G17" s="608"/>
      <c r="I17" s="763"/>
      <c r="J17" s="628"/>
      <c r="K17" s="609"/>
      <c r="L17" s="609"/>
      <c r="M17" s="609"/>
      <c r="N17" s="609"/>
      <c r="O17" s="608"/>
    </row>
    <row r="18" spans="1:15" s="759" customFormat="1" ht="24.75" customHeight="1">
      <c r="A18" s="764" t="s">
        <v>600</v>
      </c>
      <c r="B18" s="612">
        <v>68027</v>
      </c>
      <c r="C18" s="612">
        <v>53072</v>
      </c>
      <c r="D18" s="646">
        <v>0.28199999999999997</v>
      </c>
      <c r="E18" s="612">
        <v>186121</v>
      </c>
      <c r="F18" s="612">
        <v>145579</v>
      </c>
      <c r="G18" s="646">
        <v>0.27800000000000002</v>
      </c>
      <c r="I18" s="764" t="s">
        <v>600</v>
      </c>
      <c r="J18" s="612">
        <v>10330</v>
      </c>
      <c r="K18" s="612">
        <v>7136</v>
      </c>
      <c r="L18" s="647">
        <v>0.44800000000000001</v>
      </c>
      <c r="M18" s="612">
        <v>29627</v>
      </c>
      <c r="N18" s="612">
        <v>24310</v>
      </c>
      <c r="O18" s="647">
        <v>0.219</v>
      </c>
    </row>
    <row r="19" spans="1:15" s="759" customFormat="1" ht="24.75" customHeight="1">
      <c r="A19" s="764" t="s">
        <v>601</v>
      </c>
      <c r="B19" s="612">
        <v>27652</v>
      </c>
      <c r="C19" s="612">
        <v>14056</v>
      </c>
      <c r="D19" s="646">
        <v>0.96699999999999997</v>
      </c>
      <c r="E19" s="612">
        <v>-10090</v>
      </c>
      <c r="F19" s="612">
        <v>34638</v>
      </c>
      <c r="G19" s="646">
        <v>-1.2909999999999999</v>
      </c>
      <c r="I19" s="764" t="s">
        <v>601</v>
      </c>
      <c r="J19" s="612">
        <v>5454</v>
      </c>
      <c r="K19" s="612">
        <v>3391</v>
      </c>
      <c r="L19" s="647">
        <v>0.60799999999999998</v>
      </c>
      <c r="M19" s="612">
        <v>15018</v>
      </c>
      <c r="N19" s="612">
        <v>10074</v>
      </c>
      <c r="O19" s="647">
        <v>0.49099999999999999</v>
      </c>
    </row>
    <row r="20" spans="1:15" ht="43.5" customHeight="1">
      <c r="A20" s="651" t="s">
        <v>252</v>
      </c>
      <c r="B20" s="651"/>
      <c r="C20" s="651"/>
      <c r="D20" s="651"/>
      <c r="E20" s="651"/>
      <c r="F20" s="651"/>
      <c r="G20" s="651"/>
      <c r="I20" s="651" t="s">
        <v>252</v>
      </c>
      <c r="J20" s="651"/>
      <c r="K20" s="651"/>
      <c r="L20" s="651"/>
      <c r="M20" s="651"/>
      <c r="N20" s="651"/>
      <c r="O20" s="651"/>
    </row>
    <row r="21" spans="1:15" ht="24.95" hidden="1" customHeight="1">
      <c r="A21" s="651" t="e">
        <v>#REF!</v>
      </c>
      <c r="B21" s="651"/>
      <c r="C21" s="651"/>
      <c r="D21" s="651"/>
      <c r="E21" s="649"/>
      <c r="F21" s="649"/>
      <c r="G21" s="649"/>
    </row>
  </sheetData>
  <mergeCells count="19">
    <mergeCell ref="N2:N4"/>
    <mergeCell ref="O2:O4"/>
    <mergeCell ref="A20:G20"/>
    <mergeCell ref="I20:O20"/>
    <mergeCell ref="A21:D21"/>
    <mergeCell ref="G2:G4"/>
    <mergeCell ref="I2:I4"/>
    <mergeCell ref="J2:J4"/>
    <mergeCell ref="K2:K4"/>
    <mergeCell ref="L2:L4"/>
    <mergeCell ref="M2:M4"/>
    <mergeCell ref="A2:A4"/>
    <mergeCell ref="B2:B4"/>
    <mergeCell ref="C2:C4"/>
    <mergeCell ref="D2:D4"/>
    <mergeCell ref="E2:E4"/>
    <mergeCell ref="F2:F4"/>
    <mergeCell ref="A1:G1"/>
    <mergeCell ref="I1:O1"/>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139FD-B906-48C8-8A0B-DECB97FA7944}">
  <sheetPr>
    <pageSetUpPr fitToPage="1"/>
  </sheetPr>
  <dimension ref="A1:BW73"/>
  <sheetViews>
    <sheetView zoomScale="70" zoomScaleNormal="70" zoomScaleSheetLayoutView="100" workbookViewId="0">
      <selection activeCell="F9" sqref="F9"/>
    </sheetView>
  </sheetViews>
  <sheetFormatPr defaultColWidth="9.140625" defaultRowHeight="12.75"/>
  <cols>
    <col min="1" max="1" width="30.28515625" style="224" customWidth="1"/>
    <col min="2" max="2" width="34.85546875" style="554" bestFit="1" customWidth="1"/>
    <col min="3" max="3" width="22.5703125" style="554" customWidth="1"/>
    <col min="4" max="5" width="22.5703125" style="224" customWidth="1"/>
    <col min="6" max="6" width="13.42578125" style="224" customWidth="1"/>
    <col min="7" max="7" width="17.28515625" style="224" customWidth="1"/>
    <col min="8" max="8" width="11.42578125" style="224" customWidth="1"/>
    <col min="9" max="9" width="5.7109375" style="224" customWidth="1"/>
    <col min="10" max="10" width="17" style="224" bestFit="1" customWidth="1"/>
    <col min="11" max="11" width="16.28515625" style="224" customWidth="1"/>
    <col min="12" max="12" width="12.140625" style="224" bestFit="1" customWidth="1"/>
    <col min="13" max="16384" width="9.140625" style="224"/>
  </cols>
  <sheetData>
    <row r="1" spans="1:75">
      <c r="A1" s="769"/>
    </row>
    <row r="2" spans="1:75" s="772" customFormat="1" ht="25.5" customHeight="1">
      <c r="A2" s="770" t="s">
        <v>211</v>
      </c>
      <c r="B2" s="758" t="s">
        <v>210</v>
      </c>
      <c r="C2" s="758" t="s">
        <v>212</v>
      </c>
      <c r="D2" s="771" t="s">
        <v>598</v>
      </c>
      <c r="E2" s="771" t="s">
        <v>543</v>
      </c>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row>
    <row r="3" spans="1:75" s="772" customFormat="1" ht="25.5" customHeight="1">
      <c r="A3" s="775" t="s">
        <v>143</v>
      </c>
      <c r="B3" s="773" t="s">
        <v>218</v>
      </c>
      <c r="C3" s="774" t="s">
        <v>220</v>
      </c>
      <c r="D3" s="357">
        <v>163.6</v>
      </c>
      <c r="E3" s="357">
        <v>178.2</v>
      </c>
      <c r="F3" s="768"/>
      <c r="G3" s="768"/>
      <c r="H3" s="768"/>
      <c r="I3" s="768"/>
      <c r="J3" s="768"/>
      <c r="K3" s="768"/>
      <c r="L3" s="768"/>
      <c r="M3" s="768"/>
      <c r="N3" s="768"/>
      <c r="O3" s="768"/>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row>
    <row r="4" spans="1:75" s="772" customFormat="1" ht="25.5" customHeight="1">
      <c r="A4" s="775"/>
      <c r="B4" s="773" t="s">
        <v>219</v>
      </c>
      <c r="C4" s="774" t="s">
        <v>221</v>
      </c>
      <c r="D4" s="357">
        <v>34</v>
      </c>
      <c r="E4" s="357">
        <v>41.7</v>
      </c>
      <c r="F4" s="221"/>
      <c r="G4" s="768"/>
      <c r="H4" s="768"/>
      <c r="I4" s="768"/>
      <c r="J4" s="768"/>
      <c r="K4" s="768"/>
      <c r="L4" s="768"/>
      <c r="M4" s="768"/>
      <c r="N4" s="768"/>
      <c r="O4" s="768"/>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row>
    <row r="5" spans="1:75" s="772" customFormat="1" ht="25.5" customHeight="1">
      <c r="A5" s="775"/>
      <c r="B5" s="776" t="s">
        <v>472</v>
      </c>
      <c r="C5" s="774" t="s">
        <v>222</v>
      </c>
      <c r="D5" s="357">
        <v>223.7</v>
      </c>
      <c r="E5" s="357">
        <v>234.1</v>
      </c>
      <c r="F5" s="768"/>
      <c r="G5" s="768"/>
      <c r="H5" s="768"/>
      <c r="I5" s="768"/>
      <c r="J5" s="768"/>
      <c r="K5" s="768"/>
      <c r="L5" s="768"/>
      <c r="M5" s="768"/>
      <c r="N5" s="768"/>
      <c r="O5" s="768"/>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row>
    <row r="6" spans="1:75" s="772" customFormat="1" ht="25.5" customHeight="1">
      <c r="A6" s="777" t="s">
        <v>213</v>
      </c>
      <c r="B6" s="777"/>
      <c r="C6" s="777"/>
      <c r="D6" s="777"/>
      <c r="E6" s="777"/>
      <c r="F6" s="768"/>
      <c r="G6" s="768"/>
      <c r="H6" s="768"/>
      <c r="I6" s="768"/>
      <c r="J6" s="768"/>
      <c r="K6" s="768"/>
      <c r="L6" s="768"/>
      <c r="M6" s="768"/>
      <c r="N6" s="768"/>
      <c r="O6" s="768"/>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row>
    <row r="7" spans="1:75" s="772" customFormat="1" ht="25.5" customHeight="1">
      <c r="A7" s="778" t="s">
        <v>558</v>
      </c>
      <c r="B7" s="776" t="s">
        <v>494</v>
      </c>
      <c r="C7" s="774" t="s">
        <v>223</v>
      </c>
      <c r="D7" s="357">
        <v>169.6</v>
      </c>
      <c r="E7" s="357">
        <v>168.5</v>
      </c>
      <c r="F7" s="224"/>
      <c r="G7" s="779"/>
      <c r="H7" s="221"/>
      <c r="I7" s="224"/>
      <c r="J7" s="224"/>
      <c r="K7" s="780"/>
      <c r="L7" s="222"/>
      <c r="M7" s="224"/>
      <c r="N7" s="224"/>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row>
    <row r="8" spans="1:75" s="772" customFormat="1" ht="25.5" customHeight="1">
      <c r="A8" s="778" t="s">
        <v>559</v>
      </c>
      <c r="B8" s="776" t="s">
        <v>495</v>
      </c>
      <c r="C8" s="774" t="s">
        <v>224</v>
      </c>
      <c r="D8" s="357">
        <v>339.6</v>
      </c>
      <c r="E8" s="357">
        <v>336.9</v>
      </c>
      <c r="F8" s="224"/>
      <c r="G8" s="779"/>
      <c r="H8" s="221"/>
      <c r="I8" s="224"/>
      <c r="J8" s="224"/>
      <c r="K8" s="780"/>
      <c r="L8" s="222"/>
      <c r="M8" s="224"/>
      <c r="N8" s="224"/>
      <c r="O8" s="224"/>
      <c r="P8" s="224"/>
      <c r="Q8" s="224"/>
      <c r="R8" s="224"/>
      <c r="S8" s="224"/>
      <c r="T8" s="224"/>
      <c r="U8" s="224"/>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row>
    <row r="9" spans="1:75" s="772" customFormat="1" ht="25.5" customHeight="1">
      <c r="A9" s="778" t="s">
        <v>560</v>
      </c>
      <c r="B9" s="776" t="s">
        <v>473</v>
      </c>
      <c r="C9" s="774" t="s">
        <v>225</v>
      </c>
      <c r="D9" s="357">
        <v>352.2</v>
      </c>
      <c r="E9" s="357">
        <v>350.4</v>
      </c>
      <c r="F9" s="224"/>
      <c r="G9" s="779"/>
      <c r="H9" s="221"/>
      <c r="I9" s="224"/>
      <c r="J9" s="224"/>
      <c r="K9" s="780"/>
      <c r="L9" s="222"/>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row>
    <row r="10" spans="1:75" s="772" customFormat="1" ht="25.5" customHeight="1">
      <c r="A10" s="778" t="s">
        <v>561</v>
      </c>
      <c r="B10" s="776" t="s">
        <v>355</v>
      </c>
      <c r="C10" s="774" t="s">
        <v>356</v>
      </c>
      <c r="D10" s="357">
        <v>672.9</v>
      </c>
      <c r="E10" s="357">
        <v>651</v>
      </c>
      <c r="F10" s="224"/>
      <c r="G10" s="779"/>
      <c r="H10" s="221"/>
      <c r="I10" s="224"/>
      <c r="J10" s="224"/>
      <c r="K10" s="780"/>
      <c r="L10" s="222"/>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row>
    <row r="11" spans="1:75" s="772" customFormat="1" ht="25.5" customHeight="1">
      <c r="A11" s="778" t="s">
        <v>562</v>
      </c>
      <c r="B11" s="776" t="s">
        <v>545</v>
      </c>
      <c r="C11" s="774" t="s">
        <v>546</v>
      </c>
      <c r="D11" s="357">
        <v>400.1</v>
      </c>
      <c r="E11" s="357">
        <v>389.6</v>
      </c>
      <c r="F11" s="224"/>
      <c r="G11" s="779"/>
      <c r="H11" s="221"/>
      <c r="I11" s="224"/>
      <c r="J11" s="224"/>
      <c r="K11" s="780"/>
      <c r="L11" s="222"/>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row>
    <row r="12" spans="1:75" s="772" customFormat="1" ht="25.5" customHeight="1">
      <c r="A12" s="777" t="s">
        <v>214</v>
      </c>
      <c r="B12" s="777"/>
      <c r="C12" s="777"/>
      <c r="D12" s="777"/>
      <c r="E12" s="777"/>
      <c r="F12" s="224"/>
      <c r="G12" s="779"/>
      <c r="H12" s="221"/>
      <c r="I12" s="224"/>
      <c r="J12" s="224"/>
      <c r="K12" s="780"/>
      <c r="L12" s="222"/>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row>
    <row r="13" spans="1:75" s="772" customFormat="1" ht="25.5" customHeight="1">
      <c r="A13" s="778" t="s">
        <v>440</v>
      </c>
      <c r="B13" s="781" t="s">
        <v>474</v>
      </c>
      <c r="C13" s="774" t="s">
        <v>429</v>
      </c>
      <c r="D13" s="357" t="s">
        <v>53</v>
      </c>
      <c r="E13" s="357">
        <v>306.10000000000002</v>
      </c>
      <c r="F13" s="224"/>
      <c r="G13" s="779"/>
      <c r="H13" s="221"/>
      <c r="I13" s="224"/>
      <c r="J13" s="224"/>
      <c r="K13" s="780"/>
      <c r="L13" s="222"/>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row>
    <row r="14" spans="1:75" s="772" customFormat="1" ht="25.5" customHeight="1">
      <c r="A14" s="778" t="s">
        <v>427</v>
      </c>
      <c r="B14" s="776" t="s">
        <v>492</v>
      </c>
      <c r="C14" s="774" t="s">
        <v>428</v>
      </c>
      <c r="D14" s="357" t="s">
        <v>53</v>
      </c>
      <c r="E14" s="357">
        <v>302.39999999999998</v>
      </c>
      <c r="F14" s="224"/>
      <c r="G14" s="779"/>
      <c r="H14" s="221"/>
      <c r="I14" s="224"/>
      <c r="J14" s="224"/>
      <c r="K14" s="780"/>
      <c r="L14" s="222"/>
      <c r="M14" s="224"/>
      <c r="N14" s="224"/>
      <c r="O14" s="224"/>
      <c r="P14" s="224"/>
      <c r="Q14" s="224"/>
      <c r="R14" s="224"/>
      <c r="S14" s="224"/>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row>
    <row r="15" spans="1:75" s="772" customFormat="1" ht="25.5" customHeight="1">
      <c r="A15" s="778" t="s">
        <v>427</v>
      </c>
      <c r="B15" s="776" t="s">
        <v>493</v>
      </c>
      <c r="C15" s="774">
        <v>43688</v>
      </c>
      <c r="D15" s="357" t="s">
        <v>53</v>
      </c>
      <c r="E15" s="357" t="s">
        <v>53</v>
      </c>
      <c r="F15" s="224"/>
      <c r="G15" s="779"/>
      <c r="H15" s="221"/>
      <c r="I15" s="224"/>
      <c r="J15" s="224"/>
      <c r="K15" s="780"/>
      <c r="L15" s="222"/>
      <c r="M15" s="224"/>
      <c r="N15" s="224"/>
      <c r="O15" s="224"/>
      <c r="P15" s="224"/>
      <c r="Q15" s="224"/>
      <c r="R15" s="224"/>
      <c r="S15" s="224"/>
      <c r="T15" s="224"/>
      <c r="U15" s="224"/>
      <c r="V15" s="224"/>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row>
    <row r="16" spans="1:75" s="772" customFormat="1" ht="25.5" customHeight="1">
      <c r="A16" s="778" t="s">
        <v>509</v>
      </c>
      <c r="B16" s="776" t="s">
        <v>503</v>
      </c>
      <c r="C16" s="774" t="s">
        <v>504</v>
      </c>
      <c r="D16" s="357" t="s">
        <v>53</v>
      </c>
      <c r="E16" s="357" t="s">
        <v>53</v>
      </c>
      <c r="F16" s="768"/>
      <c r="G16" s="768"/>
      <c r="H16" s="768"/>
      <c r="I16" s="768"/>
      <c r="J16" s="768"/>
      <c r="K16" s="768"/>
      <c r="L16" s="768"/>
      <c r="M16" s="768"/>
      <c r="N16" s="768"/>
      <c r="O16" s="768"/>
      <c r="P16" s="224"/>
      <c r="Q16" s="224"/>
      <c r="R16" s="224"/>
      <c r="S16" s="224"/>
      <c r="T16" s="224"/>
      <c r="U16" s="224"/>
      <c r="V16" s="224"/>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row>
    <row r="17" spans="1:75" s="772" customFormat="1" ht="25.5" customHeight="1">
      <c r="A17" s="778" t="s">
        <v>145</v>
      </c>
      <c r="B17" s="773" t="s">
        <v>475</v>
      </c>
      <c r="C17" s="774" t="s">
        <v>226</v>
      </c>
      <c r="D17" s="357" t="s">
        <v>53</v>
      </c>
      <c r="E17" s="357" t="s">
        <v>53</v>
      </c>
      <c r="F17" s="224"/>
      <c r="G17" s="779"/>
      <c r="H17" s="221"/>
      <c r="I17" s="224"/>
      <c r="J17" s="224"/>
      <c r="K17" s="780"/>
      <c r="L17" s="222"/>
      <c r="M17" s="224"/>
      <c r="N17" s="224"/>
      <c r="O17" s="224"/>
      <c r="P17" s="224"/>
      <c r="Q17" s="224"/>
      <c r="R17" s="224"/>
      <c r="S17" s="224"/>
      <c r="T17" s="224"/>
      <c r="U17" s="224"/>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row>
    <row r="18" spans="1:75" s="772" customFormat="1" ht="25.5" customHeight="1">
      <c r="A18" s="778" t="s">
        <v>510</v>
      </c>
      <c r="B18" s="773" t="s">
        <v>551</v>
      </c>
      <c r="C18" s="774" t="s">
        <v>552</v>
      </c>
      <c r="D18" s="357" t="s">
        <v>53</v>
      </c>
      <c r="E18" s="357" t="s">
        <v>53</v>
      </c>
      <c r="F18" s="224"/>
      <c r="G18" s="779"/>
      <c r="H18" s="221"/>
      <c r="I18" s="224"/>
      <c r="J18" s="224"/>
      <c r="K18" s="780"/>
      <c r="L18" s="222"/>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row>
    <row r="19" spans="1:75" s="772" customFormat="1" ht="25.5" customHeight="1">
      <c r="A19" s="778" t="s">
        <v>580</v>
      </c>
      <c r="B19" s="773" t="s">
        <v>603</v>
      </c>
      <c r="C19" s="774" t="s">
        <v>604</v>
      </c>
      <c r="D19" s="357">
        <v>651.79999999999995</v>
      </c>
      <c r="E19" s="357" t="s">
        <v>53</v>
      </c>
      <c r="F19" s="224"/>
      <c r="G19" s="779"/>
      <c r="H19" s="221"/>
      <c r="I19" s="224"/>
      <c r="J19" s="224"/>
      <c r="K19" s="780"/>
      <c r="L19" s="222"/>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row>
    <row r="20" spans="1:75" s="772" customFormat="1" ht="25.5" customHeight="1">
      <c r="A20" s="782" t="s">
        <v>215</v>
      </c>
      <c r="B20" s="782"/>
      <c r="C20" s="782"/>
      <c r="D20" s="274">
        <v>2355.6999999999998</v>
      </c>
      <c r="E20" s="274">
        <v>2958.9</v>
      </c>
      <c r="F20" s="224"/>
      <c r="G20" s="779"/>
      <c r="H20" s="221"/>
      <c r="I20" s="224"/>
      <c r="J20" s="224"/>
      <c r="K20" s="780"/>
      <c r="L20" s="222"/>
      <c r="M20" s="224"/>
      <c r="N20" s="224"/>
      <c r="O20" s="224"/>
      <c r="P20" s="224"/>
      <c r="Q20" s="224"/>
      <c r="R20" s="224"/>
      <c r="S20" s="224"/>
      <c r="T20" s="224"/>
      <c r="U20" s="224"/>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row>
    <row r="21" spans="1:75" s="772" customFormat="1" ht="25.5" customHeight="1">
      <c r="A21" s="770" t="s">
        <v>211</v>
      </c>
      <c r="B21" s="758" t="s">
        <v>210</v>
      </c>
      <c r="C21" s="758" t="s">
        <v>212</v>
      </c>
      <c r="D21" s="771" t="s">
        <v>598</v>
      </c>
      <c r="E21" s="771" t="s">
        <v>445</v>
      </c>
      <c r="F21" s="224"/>
      <c r="G21" s="779"/>
      <c r="H21" s="221"/>
      <c r="I21" s="224"/>
      <c r="J21" s="224"/>
      <c r="K21" s="780"/>
      <c r="L21" s="222"/>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row>
    <row r="22" spans="1:75" s="772" customFormat="1" ht="25.5" customHeight="1">
      <c r="A22" s="785" t="s">
        <v>147</v>
      </c>
      <c r="B22" s="783" t="s">
        <v>476</v>
      </c>
      <c r="C22" s="784" t="s">
        <v>230</v>
      </c>
      <c r="D22" s="256">
        <v>4.0999999999999996</v>
      </c>
      <c r="E22" s="256">
        <v>4.5</v>
      </c>
      <c r="F22" s="224"/>
      <c r="G22" s="779"/>
      <c r="H22" s="221"/>
      <c r="I22" s="224"/>
      <c r="J22" s="224"/>
      <c r="K22" s="780"/>
      <c r="L22" s="222"/>
      <c r="M22" s="224"/>
      <c r="N22" s="224"/>
      <c r="O22" s="224"/>
      <c r="P22" s="224"/>
      <c r="Q22" s="224"/>
      <c r="R22" s="224"/>
      <c r="S22" s="224"/>
      <c r="T22" s="224"/>
      <c r="U22" s="224"/>
      <c r="V22" s="224"/>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row>
    <row r="23" spans="1:75" s="772" customFormat="1" ht="25.5" customHeight="1">
      <c r="A23" s="785"/>
      <c r="B23" s="783" t="s">
        <v>441</v>
      </c>
      <c r="C23" s="784" t="s">
        <v>227</v>
      </c>
      <c r="D23" s="256">
        <v>4.7</v>
      </c>
      <c r="E23" s="256">
        <v>6</v>
      </c>
      <c r="F23" s="786"/>
      <c r="G23" s="779"/>
      <c r="H23" s="221"/>
      <c r="I23" s="224"/>
      <c r="J23" s="224"/>
      <c r="K23" s="780"/>
      <c r="L23" s="222"/>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row>
    <row r="24" spans="1:75" s="772" customFormat="1" ht="25.5" customHeight="1">
      <c r="A24" s="785"/>
      <c r="B24" s="783" t="s">
        <v>472</v>
      </c>
      <c r="C24" s="784" t="s">
        <v>228</v>
      </c>
      <c r="D24" s="256">
        <v>20.5</v>
      </c>
      <c r="E24" s="256">
        <v>23.3</v>
      </c>
      <c r="F24" s="224"/>
      <c r="G24" s="779"/>
      <c r="H24" s="221"/>
      <c r="I24" s="224"/>
      <c r="J24" s="224"/>
      <c r="K24" s="780"/>
      <c r="L24" s="222"/>
      <c r="M24" s="224"/>
      <c r="N24" s="224"/>
      <c r="O24" s="224"/>
      <c r="P24" s="224"/>
      <c r="Q24" s="224"/>
      <c r="R24" s="224"/>
      <c r="S24" s="224"/>
      <c r="T24" s="224"/>
      <c r="U24" s="224"/>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row>
    <row r="25" spans="1:75" ht="25.5" customHeight="1">
      <c r="A25" s="785"/>
      <c r="B25" s="783" t="s">
        <v>426</v>
      </c>
      <c r="C25" s="784" t="s">
        <v>229</v>
      </c>
      <c r="D25" s="256">
        <v>3.4</v>
      </c>
      <c r="E25" s="256">
        <v>10.9</v>
      </c>
      <c r="G25" s="779"/>
      <c r="H25" s="221"/>
      <c r="K25" s="780"/>
    </row>
    <row r="26" spans="1:75" ht="25.5" customHeight="1">
      <c r="A26" s="775" t="s">
        <v>148</v>
      </c>
      <c r="B26" s="773" t="s">
        <v>477</v>
      </c>
      <c r="C26" s="774" t="s">
        <v>228</v>
      </c>
      <c r="D26" s="357">
        <v>21.8</v>
      </c>
      <c r="E26" s="357">
        <v>24.7</v>
      </c>
      <c r="G26" s="779"/>
      <c r="H26" s="221"/>
      <c r="K26" s="780"/>
    </row>
    <row r="27" spans="1:75" ht="25.5" customHeight="1">
      <c r="A27" s="775"/>
      <c r="B27" s="773" t="s">
        <v>478</v>
      </c>
      <c r="C27" s="774" t="s">
        <v>228</v>
      </c>
      <c r="D27" s="357">
        <v>18.899999999999999</v>
      </c>
      <c r="E27" s="357">
        <v>21.4</v>
      </c>
      <c r="G27" s="779"/>
      <c r="H27" s="221"/>
      <c r="K27" s="780"/>
    </row>
    <row r="28" spans="1:75" ht="25.5" customHeight="1">
      <c r="A28" s="787" t="s">
        <v>146</v>
      </c>
      <c r="B28" s="783" t="s">
        <v>479</v>
      </c>
      <c r="C28" s="784" t="s">
        <v>227</v>
      </c>
      <c r="D28" s="256">
        <v>13.6</v>
      </c>
      <c r="E28" s="256">
        <v>17.600000000000001</v>
      </c>
      <c r="G28" s="779"/>
      <c r="H28" s="221"/>
      <c r="K28" s="780"/>
    </row>
    <row r="29" spans="1:75" s="772" customFormat="1" ht="25.5" customHeight="1">
      <c r="A29" s="775" t="s">
        <v>156</v>
      </c>
      <c r="B29" s="773" t="s">
        <v>426</v>
      </c>
      <c r="C29" s="774" t="s">
        <v>229</v>
      </c>
      <c r="D29" s="357">
        <v>0.4</v>
      </c>
      <c r="E29" s="357">
        <v>1.2</v>
      </c>
      <c r="F29" s="224"/>
      <c r="G29" s="779"/>
      <c r="H29" s="221"/>
      <c r="I29" s="224"/>
      <c r="J29" s="224"/>
      <c r="K29" s="780"/>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224"/>
      <c r="BU29" s="224"/>
      <c r="BV29" s="224"/>
      <c r="BW29" s="224"/>
    </row>
    <row r="30" spans="1:75" s="772" customFormat="1" ht="25.5" customHeight="1">
      <c r="A30" s="775"/>
      <c r="B30" s="773" t="s">
        <v>480</v>
      </c>
      <c r="C30" s="774" t="s">
        <v>430</v>
      </c>
      <c r="D30" s="357">
        <v>3.6</v>
      </c>
      <c r="E30" s="357">
        <v>4.0999999999999996</v>
      </c>
      <c r="F30" s="224"/>
      <c r="G30" s="224"/>
      <c r="H30" s="224"/>
      <c r="I30" s="779"/>
      <c r="J30" s="779"/>
      <c r="K30" s="779"/>
      <c r="L30" s="224"/>
      <c r="M30" s="224"/>
      <c r="N30" s="224"/>
      <c r="O30" s="224"/>
      <c r="P30" s="224"/>
      <c r="Q30" s="224"/>
      <c r="R30" s="224"/>
      <c r="S30" s="224"/>
      <c r="T30" s="224"/>
      <c r="U30" s="224"/>
      <c r="V30" s="224"/>
      <c r="W30" s="224"/>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c r="BQ30" s="224"/>
      <c r="BR30" s="224"/>
      <c r="BS30" s="224"/>
      <c r="BT30" s="224"/>
      <c r="BU30" s="224"/>
      <c r="BV30" s="224"/>
      <c r="BW30" s="224"/>
    </row>
    <row r="31" spans="1:75" s="772" customFormat="1" ht="25.5" customHeight="1">
      <c r="A31" s="775"/>
      <c r="B31" s="773" t="s">
        <v>442</v>
      </c>
      <c r="C31" s="774" t="s">
        <v>227</v>
      </c>
      <c r="D31" s="357">
        <v>3.1</v>
      </c>
      <c r="E31" s="357">
        <v>4</v>
      </c>
      <c r="F31" s="224"/>
      <c r="G31" s="779"/>
      <c r="H31" s="221"/>
      <c r="I31" s="224"/>
      <c r="J31" s="224"/>
      <c r="K31" s="780"/>
      <c r="L31" s="224"/>
      <c r="M31" s="224"/>
      <c r="N31" s="224"/>
      <c r="O31" s="224"/>
      <c r="P31" s="224"/>
      <c r="Q31" s="224"/>
      <c r="R31" s="224"/>
      <c r="S31" s="224"/>
      <c r="T31" s="224"/>
      <c r="U31" s="224"/>
      <c r="V31" s="224"/>
      <c r="W31" s="224"/>
      <c r="X31" s="224"/>
      <c r="Y31" s="224"/>
      <c r="Z31" s="224"/>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c r="BQ31" s="224"/>
      <c r="BR31" s="224"/>
      <c r="BS31" s="224"/>
      <c r="BT31" s="224"/>
      <c r="BU31" s="224"/>
      <c r="BV31" s="224"/>
      <c r="BW31" s="224"/>
    </row>
    <row r="32" spans="1:75" s="772" customFormat="1" ht="25.5" customHeight="1">
      <c r="A32" s="775"/>
      <c r="B32" s="773" t="s">
        <v>480</v>
      </c>
      <c r="C32" s="774" t="s">
        <v>230</v>
      </c>
      <c r="D32" s="357">
        <v>6.1</v>
      </c>
      <c r="E32" s="357">
        <v>6.8</v>
      </c>
      <c r="F32" s="224"/>
      <c r="G32" s="779"/>
      <c r="H32" s="221"/>
      <c r="I32" s="224"/>
      <c r="J32" s="224"/>
      <c r="K32" s="780"/>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row>
    <row r="33" spans="1:75" s="772" customFormat="1" ht="25.5" customHeight="1">
      <c r="A33" s="785" t="s">
        <v>59</v>
      </c>
      <c r="B33" s="783" t="s">
        <v>446</v>
      </c>
      <c r="C33" s="784" t="s">
        <v>231</v>
      </c>
      <c r="D33" s="256">
        <v>151.19999999999999</v>
      </c>
      <c r="E33" s="256">
        <v>160.30000000000001</v>
      </c>
      <c r="F33" s="224"/>
      <c r="G33" s="779"/>
      <c r="H33" s="221"/>
      <c r="I33" s="224"/>
      <c r="J33" s="224"/>
      <c r="K33" s="780"/>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row>
    <row r="34" spans="1:75" s="772" customFormat="1" ht="25.5" customHeight="1">
      <c r="A34" s="782" t="s">
        <v>216</v>
      </c>
      <c r="B34" s="782"/>
      <c r="C34" s="782"/>
      <c r="D34" s="274">
        <v>251.39999999999998</v>
      </c>
      <c r="E34" s="274">
        <v>284.79999999999995</v>
      </c>
      <c r="F34" s="224"/>
      <c r="G34" s="779"/>
      <c r="H34" s="221"/>
      <c r="I34" s="224"/>
      <c r="J34" s="224"/>
      <c r="K34" s="780"/>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row>
    <row r="35" spans="1:75" s="772" customFormat="1" ht="25.5" customHeight="1">
      <c r="A35" s="782" t="s">
        <v>217</v>
      </c>
      <c r="B35" s="782"/>
      <c r="C35" s="782"/>
      <c r="D35" s="274">
        <v>2607.1</v>
      </c>
      <c r="E35" s="274">
        <v>3243.7</v>
      </c>
      <c r="F35" s="224"/>
      <c r="G35" s="779"/>
      <c r="H35" s="221"/>
      <c r="I35" s="224"/>
      <c r="J35" s="224"/>
      <c r="K35" s="780"/>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row>
    <row r="36" spans="1:75" s="772" customFormat="1" ht="25.5" customHeight="1">
      <c r="A36" s="224"/>
      <c r="B36" s="554"/>
      <c r="C36" s="788"/>
      <c r="D36" s="788"/>
      <c r="E36" s="788"/>
      <c r="F36" s="224"/>
      <c r="G36" s="779"/>
      <c r="H36" s="221"/>
      <c r="I36" s="224"/>
      <c r="J36" s="224"/>
      <c r="K36" s="780"/>
      <c r="L36" s="222"/>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row>
    <row r="37" spans="1:75" s="772" customFormat="1" ht="25.5" customHeight="1">
      <c r="A37" s="224"/>
      <c r="B37" s="554"/>
      <c r="C37" s="789"/>
      <c r="D37" s="789"/>
      <c r="E37" s="789"/>
      <c r="F37" s="224"/>
      <c r="G37" s="779"/>
      <c r="H37" s="221"/>
      <c r="I37" s="224"/>
      <c r="J37" s="224"/>
      <c r="K37" s="780"/>
      <c r="L37" s="222"/>
      <c r="M37" s="224"/>
      <c r="N37" s="224"/>
      <c r="O37" s="224"/>
      <c r="P37" s="224"/>
      <c r="Q37" s="224"/>
      <c r="R37" s="224"/>
      <c r="S37" s="224"/>
      <c r="T37" s="224"/>
      <c r="U37" s="224"/>
      <c r="V37" s="224"/>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row>
    <row r="38" spans="1:75" s="772" customFormat="1" ht="25.5" customHeight="1">
      <c r="A38" s="224"/>
      <c r="B38" s="554"/>
      <c r="C38" s="554"/>
      <c r="D38" s="224"/>
      <c r="E38" s="224"/>
      <c r="F38" s="224"/>
      <c r="G38" s="224"/>
      <c r="H38" s="224"/>
      <c r="I38" s="779"/>
      <c r="J38" s="779"/>
      <c r="K38" s="779"/>
      <c r="L38" s="224"/>
      <c r="M38" s="224"/>
      <c r="N38" s="224"/>
      <c r="O38" s="224"/>
      <c r="P38" s="224"/>
      <c r="Q38" s="224"/>
      <c r="R38" s="224"/>
      <c r="S38" s="224"/>
      <c r="T38" s="224"/>
      <c r="U38" s="224"/>
      <c r="V38" s="224"/>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row>
    <row r="39" spans="1:75" s="772" customFormat="1" ht="25.5" customHeight="1">
      <c r="A39" s="224"/>
      <c r="B39" s="554"/>
      <c r="C39" s="554"/>
      <c r="D39" s="224"/>
      <c r="E39" s="224"/>
      <c r="F39" s="224"/>
      <c r="G39" s="224"/>
      <c r="H39" s="224"/>
      <c r="I39" s="779"/>
      <c r="J39" s="779"/>
      <c r="K39" s="779"/>
      <c r="L39" s="224"/>
      <c r="M39" s="224"/>
      <c r="N39" s="224"/>
      <c r="O39" s="224"/>
      <c r="P39" s="224"/>
      <c r="Q39" s="224"/>
      <c r="R39" s="224"/>
      <c r="S39" s="224"/>
      <c r="T39" s="224"/>
      <c r="U39" s="224"/>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row>
    <row r="40" spans="1:75" ht="25.5" customHeight="1">
      <c r="I40" s="779"/>
      <c r="J40" s="779"/>
      <c r="K40" s="779"/>
    </row>
    <row r="41" spans="1:75" ht="25.5" customHeight="1">
      <c r="I41" s="779"/>
      <c r="J41" s="779"/>
      <c r="K41" s="779"/>
    </row>
    <row r="42" spans="1:75">
      <c r="I42" s="779"/>
      <c r="J42" s="779"/>
      <c r="K42" s="779"/>
    </row>
    <row r="54" spans="1:5" ht="15">
      <c r="C54" s="788"/>
      <c r="D54" s="788"/>
      <c r="E54" s="788"/>
    </row>
    <row r="55" spans="1:5">
      <c r="A55" s="224">
        <v>4076.2</v>
      </c>
    </row>
    <row r="56" spans="1:5" hidden="1">
      <c r="A56" s="224">
        <v>3243.9</v>
      </c>
    </row>
    <row r="57" spans="1:5">
      <c r="A57" s="221">
        <v>0.25657387712321578</v>
      </c>
    </row>
    <row r="71" spans="2:2">
      <c r="B71" s="554">
        <v>59</v>
      </c>
    </row>
    <row r="72" spans="2:2">
      <c r="B72" s="554">
        <v>25</v>
      </c>
    </row>
    <row r="73" spans="2:2">
      <c r="B73" s="554">
        <v>16</v>
      </c>
    </row>
  </sheetData>
  <mergeCells count="2">
    <mergeCell ref="C54:E54"/>
    <mergeCell ref="C36:E36"/>
  </mergeCells>
  <pageMargins left="0.78740157499999996" right="0.78740157499999996" top="0.984251969" bottom="0.984251969" header="0.49212598499999999" footer="0.49212598499999999"/>
  <pageSetup paperSize="9" scale="6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6">
    <pageSetUpPr fitToPage="1"/>
  </sheetPr>
  <dimension ref="A1:H34"/>
  <sheetViews>
    <sheetView showGridLines="0" topLeftCell="B1" zoomScale="85" zoomScaleNormal="85" workbookViewId="0">
      <selection activeCell="C25" sqref="C25"/>
    </sheetView>
  </sheetViews>
  <sheetFormatPr defaultColWidth="9.140625" defaultRowHeight="12.75"/>
  <cols>
    <col min="1" max="1" width="0" style="229" hidden="1" customWidth="1"/>
    <col min="2" max="2" width="28.5703125" style="232" customWidth="1"/>
    <col min="3" max="3" width="14.28515625" style="229" customWidth="1"/>
    <col min="4" max="4" width="20.7109375" style="229" customWidth="1"/>
    <col min="5" max="6" width="14.28515625" style="229" customWidth="1"/>
    <col min="7" max="7" width="15.85546875" style="229" customWidth="1"/>
    <col min="8" max="16384" width="9.140625" style="229"/>
  </cols>
  <sheetData>
    <row r="1" spans="1:8" ht="27" customHeight="1">
      <c r="B1" s="231"/>
      <c r="F1" s="512" t="s">
        <v>232</v>
      </c>
    </row>
    <row r="2" spans="1:8" s="227" customFormat="1" ht="54.75" customHeight="1">
      <c r="A2" s="227" t="s">
        <v>151</v>
      </c>
      <c r="B2" s="264" t="s">
        <v>36</v>
      </c>
      <c r="C2" s="183" t="s">
        <v>150</v>
      </c>
      <c r="D2" s="355" t="s">
        <v>210</v>
      </c>
      <c r="E2" s="183" t="s">
        <v>151</v>
      </c>
      <c r="F2" s="511" t="s">
        <v>232</v>
      </c>
      <c r="G2" s="511" t="s">
        <v>599</v>
      </c>
      <c r="H2" s="678"/>
    </row>
    <row r="3" spans="1:8" s="276" customFormat="1" ht="24.75" customHeight="1">
      <c r="B3" s="679" t="s">
        <v>152</v>
      </c>
      <c r="C3" s="185" t="s">
        <v>563</v>
      </c>
      <c r="D3" s="356" t="s">
        <v>333</v>
      </c>
      <c r="E3" s="277" t="s">
        <v>337</v>
      </c>
      <c r="F3" s="225">
        <v>214.0711248003</v>
      </c>
      <c r="G3" s="225">
        <v>419.74730353000001</v>
      </c>
      <c r="H3" s="678"/>
    </row>
    <row r="4" spans="1:8" s="276" customFormat="1" ht="24.75" customHeight="1">
      <c r="A4" s="276">
        <v>45734</v>
      </c>
      <c r="B4" s="679"/>
      <c r="C4" s="185" t="s">
        <v>143</v>
      </c>
      <c r="D4" s="356" t="s">
        <v>334</v>
      </c>
      <c r="E4" s="277" t="s">
        <v>338</v>
      </c>
      <c r="F4" s="225">
        <v>521.55728631788929</v>
      </c>
      <c r="G4" s="225">
        <v>1022.6613457213515</v>
      </c>
    </row>
    <row r="5" spans="1:8" s="276" customFormat="1" ht="24.75" customHeight="1">
      <c r="B5" s="679"/>
      <c r="C5" s="357" t="s">
        <v>143</v>
      </c>
      <c r="D5" s="357" t="s">
        <v>144</v>
      </c>
      <c r="E5" s="277" t="s">
        <v>338</v>
      </c>
      <c r="F5" s="225">
        <v>3.6192535661176479</v>
      </c>
      <c r="G5" s="225">
        <v>7.096575619838525</v>
      </c>
    </row>
    <row r="6" spans="1:8" s="276" customFormat="1" ht="24.75" customHeight="1">
      <c r="B6" s="679"/>
      <c r="C6" s="357" t="s">
        <v>143</v>
      </c>
      <c r="D6" s="357" t="s">
        <v>335</v>
      </c>
      <c r="E6" s="277" t="s">
        <v>336</v>
      </c>
      <c r="F6" s="225">
        <v>35.396608491293094</v>
      </c>
      <c r="G6" s="225">
        <v>69.405114688809988</v>
      </c>
    </row>
    <row r="7" spans="1:8" s="276" customFormat="1" ht="24.75" customHeight="1">
      <c r="A7" s="276">
        <v>11004</v>
      </c>
      <c r="B7" s="679"/>
      <c r="C7" s="185" t="s">
        <v>154</v>
      </c>
      <c r="D7" s="356" t="s">
        <v>446</v>
      </c>
      <c r="E7" s="359" t="s">
        <v>339</v>
      </c>
      <c r="F7" s="225">
        <v>147.17029314749999</v>
      </c>
      <c r="G7" s="225">
        <v>288.56920224999999</v>
      </c>
    </row>
    <row r="8" spans="1:8" s="276" customFormat="1" ht="24.75" customHeight="1">
      <c r="A8" s="276">
        <v>44849</v>
      </c>
      <c r="B8" s="316" t="s">
        <v>155</v>
      </c>
      <c r="C8" s="338"/>
      <c r="D8" s="338"/>
      <c r="E8" s="256"/>
      <c r="F8" s="271">
        <v>921.81456632310005</v>
      </c>
      <c r="G8" s="271">
        <v>1807.4795418100002</v>
      </c>
    </row>
    <row r="9" spans="1:8" s="276" customFormat="1" ht="24.75" customHeight="1">
      <c r="A9" s="276">
        <v>48497</v>
      </c>
      <c r="B9" s="279" t="s">
        <v>357</v>
      </c>
      <c r="C9" s="185"/>
      <c r="D9" s="356"/>
      <c r="E9" s="278"/>
      <c r="F9" s="257">
        <v>167.10048000000003</v>
      </c>
      <c r="G9" s="257">
        <v>327.64800000000002</v>
      </c>
    </row>
    <row r="10" spans="1:8" s="276" customFormat="1" ht="24.75" customHeight="1">
      <c r="B10" s="316" t="s">
        <v>149</v>
      </c>
      <c r="C10" s="338"/>
      <c r="D10" s="338"/>
      <c r="E10" s="256"/>
      <c r="F10" s="271">
        <v>754.71408632309999</v>
      </c>
      <c r="G10" s="271">
        <v>1479.8315418100001</v>
      </c>
    </row>
    <row r="11" spans="1:8" s="276" customFormat="1" ht="24.75" customHeight="1">
      <c r="B11" s="679" t="s">
        <v>358</v>
      </c>
      <c r="C11" s="185" t="s">
        <v>143</v>
      </c>
      <c r="D11" s="356" t="s">
        <v>340</v>
      </c>
      <c r="E11" s="359" t="s">
        <v>341</v>
      </c>
      <c r="F11" s="225">
        <v>71.485372280753509</v>
      </c>
      <c r="G11" s="358">
        <v>140.16739662892846</v>
      </c>
    </row>
    <row r="12" spans="1:8" s="276" customFormat="1" ht="24.75" customHeight="1">
      <c r="B12" s="679"/>
      <c r="C12" s="357" t="s">
        <v>143</v>
      </c>
      <c r="D12" s="357" t="s">
        <v>219</v>
      </c>
      <c r="E12" s="359" t="s">
        <v>342</v>
      </c>
      <c r="F12" s="225">
        <v>27.409411474045974</v>
      </c>
      <c r="G12" s="358">
        <v>53.743944066756811</v>
      </c>
    </row>
    <row r="13" spans="1:8" s="276" customFormat="1" ht="24.75" customHeight="1">
      <c r="B13" s="679"/>
      <c r="C13" s="357" t="s">
        <v>143</v>
      </c>
      <c r="D13" s="357" t="s">
        <v>144</v>
      </c>
      <c r="E13" s="359" t="s">
        <v>341</v>
      </c>
      <c r="F13" s="225">
        <v>0.52562445910052702</v>
      </c>
      <c r="G13" s="358">
        <v>1.0306361943147588</v>
      </c>
    </row>
    <row r="14" spans="1:8" s="276" customFormat="1" ht="24.75" customHeight="1">
      <c r="A14" s="276">
        <v>47102</v>
      </c>
      <c r="B14" s="316" t="s">
        <v>155</v>
      </c>
      <c r="C14" s="338"/>
      <c r="D14" s="338"/>
      <c r="E14" s="256"/>
      <c r="F14" s="271">
        <v>99.420408213900004</v>
      </c>
      <c r="G14" s="271">
        <v>194.94197689000003</v>
      </c>
    </row>
    <row r="15" spans="1:8" s="276" customFormat="1" ht="24.75" customHeight="1">
      <c r="B15" s="279" t="s">
        <v>357</v>
      </c>
      <c r="C15" s="185"/>
      <c r="D15" s="356"/>
      <c r="E15" s="278"/>
      <c r="F15" s="257">
        <v>14.708910000000001</v>
      </c>
      <c r="G15" s="257">
        <v>28.841000000000001</v>
      </c>
    </row>
    <row r="16" spans="1:8" s="276" customFormat="1" ht="24.75" customHeight="1">
      <c r="B16" s="316" t="s">
        <v>149</v>
      </c>
      <c r="C16" s="338"/>
      <c r="D16" s="338"/>
      <c r="E16" s="256"/>
      <c r="F16" s="271">
        <v>84.711498213900001</v>
      </c>
      <c r="G16" s="271">
        <v>166.10097689000003</v>
      </c>
    </row>
    <row r="17" spans="1:7" s="276" customFormat="1" ht="40.5" customHeight="1">
      <c r="B17" s="557" t="s">
        <v>527</v>
      </c>
      <c r="C17" s="357" t="s">
        <v>153</v>
      </c>
      <c r="D17" s="255" t="s">
        <v>549</v>
      </c>
      <c r="E17" s="275" t="s">
        <v>550</v>
      </c>
      <c r="F17" s="257">
        <v>827.71255769000004</v>
      </c>
      <c r="G17" s="358">
        <v>1622.9657993921569</v>
      </c>
    </row>
    <row r="18" spans="1:7" s="276" customFormat="1" ht="24.75" customHeight="1">
      <c r="A18" s="276">
        <v>47102</v>
      </c>
      <c r="B18" s="316" t="s">
        <v>155</v>
      </c>
      <c r="C18" s="338"/>
      <c r="D18" s="338"/>
      <c r="E18" s="256"/>
      <c r="F18" s="271">
        <v>827.71255769000004</v>
      </c>
      <c r="G18" s="271">
        <v>1622.9657993921569</v>
      </c>
    </row>
    <row r="19" spans="1:7" s="276" customFormat="1" ht="24.75" customHeight="1">
      <c r="B19" s="279" t="s">
        <v>357</v>
      </c>
      <c r="C19" s="357"/>
      <c r="D19" s="357"/>
      <c r="E19" s="278"/>
      <c r="F19" s="257">
        <v>647.62649999999996</v>
      </c>
      <c r="G19" s="257">
        <v>1295.2529999999999</v>
      </c>
    </row>
    <row r="20" spans="1:7" s="276" customFormat="1" ht="24.75" customHeight="1">
      <c r="B20" s="316" t="s">
        <v>149</v>
      </c>
      <c r="C20" s="338"/>
      <c r="D20" s="338"/>
      <c r="E20" s="256"/>
      <c r="F20" s="271">
        <v>180.08605769000008</v>
      </c>
      <c r="G20" s="271">
        <v>327.71279939215697</v>
      </c>
    </row>
    <row r="21" spans="1:7" s="227" customFormat="1" ht="24.75" customHeight="1">
      <c r="B21" s="680" t="s">
        <v>288</v>
      </c>
      <c r="C21" s="680"/>
      <c r="D21" s="680"/>
      <c r="E21" s="680"/>
      <c r="F21" s="226">
        <v>1848.947532227</v>
      </c>
      <c r="G21" s="226">
        <v>3625.3873180921573</v>
      </c>
    </row>
    <row r="22" spans="1:7" s="227" customFormat="1" ht="24.75" customHeight="1">
      <c r="B22" s="265" t="s">
        <v>289</v>
      </c>
      <c r="C22" s="189"/>
      <c r="D22" s="189"/>
      <c r="E22" s="189"/>
      <c r="F22" s="226">
        <v>1019.511642227</v>
      </c>
      <c r="G22" s="226">
        <v>1973.6453180921571</v>
      </c>
    </row>
    <row r="27" spans="1:7" s="230" customFormat="1" ht="30" customHeight="1">
      <c r="B27" s="640"/>
    </row>
    <row r="28" spans="1:7" s="230" customFormat="1">
      <c r="B28" s="299"/>
    </row>
    <row r="29" spans="1:7" s="230" customFormat="1" ht="7.5" customHeight="1">
      <c r="B29" s="231"/>
      <c r="C29" s="227"/>
      <c r="D29" s="227"/>
    </row>
    <row r="30" spans="1:7" s="227" customFormat="1" ht="20.100000000000001" customHeight="1">
      <c r="B30" s="231"/>
    </row>
    <row r="31" spans="1:7" s="227" customFormat="1" ht="20.100000000000001" customHeight="1">
      <c r="B31" s="232"/>
      <c r="C31" s="229"/>
      <c r="D31" s="229"/>
    </row>
    <row r="32" spans="1:7" s="228" customFormat="1">
      <c r="B32" s="233"/>
    </row>
    <row r="33" spans="2:2" s="228" customFormat="1">
      <c r="B33" s="233"/>
    </row>
    <row r="34" spans="2:2" s="228" customFormat="1">
      <c r="B34" s="233"/>
    </row>
  </sheetData>
  <mergeCells count="4">
    <mergeCell ref="H2:H3"/>
    <mergeCell ref="B3:B7"/>
    <mergeCell ref="B21:E21"/>
    <mergeCell ref="B11:B13"/>
  </mergeCells>
  <printOptions horizontalCentered="1" verticalCentered="1"/>
  <pageMargins left="0.51181102362204722" right="0.51181102362204722" top="0.78740157480314965" bottom="0.78740157480314965"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7</vt:i4>
      </vt:variant>
    </vt:vector>
  </HeadingPairs>
  <TitlesOfParts>
    <vt:vector size="29" baseType="lpstr">
      <vt:lpstr>Tabela Crescimento PT</vt:lpstr>
      <vt:lpstr>EBITDA Ajust (2)</vt:lpstr>
      <vt:lpstr>EBITDA Ajust (3)</vt:lpstr>
      <vt:lpstr>Income Statement Reg</vt:lpstr>
      <vt:lpstr>Balance Sheet Reg</vt:lpstr>
      <vt:lpstr>Cash Flow Reg</vt:lpstr>
      <vt:lpstr>Madeira e Garanhuns </vt:lpstr>
      <vt:lpstr>Debt</vt:lpstr>
      <vt:lpstr>Debt (not 100%)</vt:lpstr>
      <vt:lpstr>Balance Sheet IFRS</vt:lpstr>
      <vt:lpstr>DRE</vt:lpstr>
      <vt:lpstr>Result (2)</vt:lpstr>
      <vt:lpstr>Income Statement IFRS</vt:lpstr>
      <vt:lpstr>Cash Flow IFRS</vt:lpstr>
      <vt:lpstr>Custos e Despesas (2)</vt:lpstr>
      <vt:lpstr>Equity</vt:lpstr>
      <vt:lpstr>Equivalência.</vt:lpstr>
      <vt:lpstr>Geração de Caixa</vt:lpstr>
      <vt:lpstr>Ciclo 2018.2019</vt:lpstr>
      <vt:lpstr>Capital Social</vt:lpstr>
      <vt:lpstr>RBSE</vt:lpstr>
      <vt:lpstr>Plan1</vt:lpstr>
      <vt:lpstr>'Ciclo 2018.2019'!Area_de_impressao</vt:lpstr>
      <vt:lpstr>'Custos e Despesas (2)'!Area_de_impressao</vt:lpstr>
      <vt:lpstr>DRE!Area_de_impressao</vt:lpstr>
      <vt:lpstr>'EBITDA Ajust (2)'!Area_de_impressao</vt:lpstr>
      <vt:lpstr>'EBITDA Ajust (3)'!Area_de_impressao</vt:lpstr>
      <vt:lpstr>'Result (2)'!Area_de_impressao</vt:lpstr>
      <vt:lpstr>'Tabela Crescimento PT'!Area_de_impressao</vt:lpstr>
    </vt:vector>
  </TitlesOfParts>
  <Company>CTEEP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CTEEP</dc:creator>
  <cp:lastModifiedBy>Marcelly Cunha Alves</cp:lastModifiedBy>
  <cp:lastPrinted>2017-10-25T16:49:10Z</cp:lastPrinted>
  <dcterms:created xsi:type="dcterms:W3CDTF">2015-07-22T12:44:41Z</dcterms:created>
  <dcterms:modified xsi:type="dcterms:W3CDTF">2020-10-29T23:59:09Z</dcterms:modified>
</cp:coreProperties>
</file>